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ke\Desktop\Desktop\Desktop\RESTORE BACKUP 5-30-10\Documents and Settings\Michael\Desktop\EVERYTHING\BACKUP\Soccer\SCHEDULE 2007\"/>
    </mc:Choice>
  </mc:AlternateContent>
  <xr:revisionPtr revIDLastSave="0" documentId="13_ncr:1_{C04A2801-B328-4408-B390-A75440815D2A}" xr6:coauthVersionLast="47" xr6:coauthVersionMax="47" xr10:uidLastSave="{00000000-0000-0000-0000-000000000000}"/>
  <bookViews>
    <workbookView xWindow="-110" yWindow="-110" windowWidth="22780" windowHeight="15260" xr2:uid="{00000000-000D-0000-FFFF-FFFF00000000}"/>
  </bookViews>
  <sheets>
    <sheet name="MASTER 10 Team" sheetId="58" r:id="rId1"/>
    <sheet name="MASTER 10 Team (5)" sheetId="98" r:id="rId2"/>
    <sheet name="MASTER 10 Team (4)" sheetId="96" r:id="rId3"/>
    <sheet name="OBSOLETE" sheetId="95" r:id="rId4"/>
    <sheet name="2025 BASIC" sheetId="94" r:id="rId5"/>
    <sheet name="workingsheet 66 TEAMS" sheetId="14" r:id="rId6"/>
    <sheet name="MASTER 10 Team (2)" sheetId="92" r:id="rId7"/>
    <sheet name="2023" sheetId="86" r:id="rId8"/>
    <sheet name="14 Teams" sheetId="25" r:id="rId9"/>
    <sheet name="12 Teams" sheetId="4" r:id="rId10"/>
    <sheet name="8 TEAMS" sheetId="15" r:id="rId11"/>
    <sheet name="6 TEAMS" sheetId="20" r:id="rId12"/>
    <sheet name="FORMAT 2024" sheetId="87" r:id="rId13"/>
    <sheet name="MASTER 10 Team (3)" sheetId="83" r:id="rId14"/>
    <sheet name="TEAM#'s" sheetId="47" r:id="rId15"/>
    <sheet name="Mar 29 2023" sheetId="73" r:id="rId16"/>
    <sheet name="12 TEAMS Crossover" sheetId="23" r:id="rId17"/>
    <sheet name="workingsheet 61 TEAMS" sheetId="51" r:id="rId18"/>
    <sheet name="6 TEAMS (3)" sheetId="55" r:id="rId19"/>
    <sheet name="workingsheet 70 TEAMS (2)" sheetId="50" r:id="rId20"/>
    <sheet name="Greenwich" sheetId="29" r:id="rId21"/>
    <sheet name="workingsheet 60 TEAMS" sheetId="19" r:id="rId22"/>
    <sheet name="workingsheet 70 TEAMS" sheetId="2" r:id="rId23"/>
    <sheet name="MASTER  10 Teams" sheetId="3" r:id="rId24"/>
    <sheet name="16 TEAMS Crossover" sheetId="18" r:id="rId25"/>
    <sheet name="Instructions" sheetId="12" r:id="rId26"/>
    <sheet name="BACKUP TEAM START 10 teams" sheetId="5" r:id="rId27"/>
    <sheet name="maimone" sheetId="6" r:id="rId28"/>
    <sheet name="Ref asgn teams" sheetId="7" r:id="rId29"/>
    <sheet name="Venues" sheetId="8" r:id="rId30"/>
    <sheet name="MASTER 12 Teams befoe chngs" sheetId="9" r:id="rId31"/>
  </sheets>
  <externalReferences>
    <externalReference r:id="rId32"/>
  </externalReferences>
  <definedNames>
    <definedName name="_xlnm._FilterDatabase" localSheetId="9" hidden="1">'12 Teams'!$U$1:$AB$133</definedName>
    <definedName name="_xlnm._FilterDatabase" localSheetId="16" hidden="1">'12 TEAMS Crossover'!$A$1:$B$37</definedName>
    <definedName name="_xlnm._FilterDatabase" localSheetId="24" hidden="1">'16 TEAMS Crossover'!$A$3:$L$38</definedName>
    <definedName name="_xlnm._FilterDatabase" localSheetId="7" hidden="1">'2023'!$A$3:$AB$803</definedName>
    <definedName name="_xlnm._FilterDatabase" localSheetId="4" hidden="1">'2025 BASIC'!$A$3:$AB$757</definedName>
    <definedName name="_xlnm._FilterDatabase" localSheetId="11" hidden="1">'6 TEAMS'!$A$1:$V$62</definedName>
    <definedName name="_xlnm._FilterDatabase" localSheetId="18" hidden="1">'6 TEAMS (3)'!$A$4:$E$49</definedName>
    <definedName name="_xlnm._FilterDatabase" localSheetId="10" hidden="1">'8 TEAMS'!$F$3:$G$44</definedName>
    <definedName name="_xlnm._FilterDatabase" localSheetId="26" hidden="1">'BACKUP TEAM START 10 teams'!$A$3:$H$686</definedName>
    <definedName name="_xlnm._FilterDatabase" localSheetId="25" hidden="1">Instructions!$A$1:$C$45</definedName>
    <definedName name="_xlnm._FilterDatabase" localSheetId="27" hidden="1">maimone!$A$1:$M$871</definedName>
    <definedName name="_xlnm._FilterDatabase" localSheetId="15" hidden="1">'Mar 29 2023'!$A$3:$R$752</definedName>
    <definedName name="_xlnm._FilterDatabase" localSheetId="23" hidden="1">'MASTER  10 Teams'!$A$3:$X$777</definedName>
    <definedName name="_xlnm._FilterDatabase" localSheetId="0" hidden="1">'MASTER 10 Team'!$A$3:$AB$776</definedName>
    <definedName name="_xlnm._FilterDatabase" localSheetId="6" hidden="1">'MASTER 10 Team (2)'!$A$3:$AB$721</definedName>
    <definedName name="_xlnm._FilterDatabase" localSheetId="13" hidden="1">'MASTER 10 Team (3)'!$A$3:$AB$788</definedName>
    <definedName name="_xlnm._FilterDatabase" localSheetId="2" hidden="1">'MASTER 10 Team (4)'!$A$3:$AB$757</definedName>
    <definedName name="_xlnm._FilterDatabase" localSheetId="1" hidden="1">'MASTER 10 Team (5)'!$A$3:$AB$767</definedName>
    <definedName name="_xlnm._FilterDatabase" localSheetId="30" hidden="1">'MASTER 12 Teams befoe chngs'!$A$3:$AB$863</definedName>
    <definedName name="_xlnm._FilterDatabase" localSheetId="3" hidden="1">OBSOLETE!$A$3:$AB$757</definedName>
    <definedName name="_xlnm._FilterDatabase" localSheetId="28" hidden="1">'Ref asgn teams'!$A$1:$D$83</definedName>
    <definedName name="_xlnm._FilterDatabase" localSheetId="14" hidden="1">'TEAM#''s'!#REF!</definedName>
    <definedName name="_xlnm._FilterDatabase" localSheetId="21" hidden="1">'workingsheet 60 TEAMS'!$A$5:$AU$94</definedName>
    <definedName name="_xlnm._FilterDatabase" localSheetId="17" hidden="1">'workingsheet 61 TEAMS'!$A$4:$AU$185</definedName>
    <definedName name="_xlnm._FilterDatabase" localSheetId="5" hidden="1">'workingsheet 66 TEAMS'!$A$5:$AW$94</definedName>
    <definedName name="_xlnm._FilterDatabase" localSheetId="22" hidden="1">'workingsheet 70 TEAMS'!$A$5:$AU$94</definedName>
    <definedName name="_xlnm._FilterDatabase" localSheetId="19" hidden="1">'workingsheet 70 TEAMS (2)'!$A$5:$AU$94</definedName>
    <definedName name="dljdl">#REF!</definedName>
    <definedName name="FallFields" localSheetId="7">'2023'!$Q$409:$R$470</definedName>
    <definedName name="FallFields" localSheetId="4">'2025 BASIC'!$Q$341:$R$591</definedName>
    <definedName name="FallFields" localSheetId="27">maimone!$Q$374:$R$424</definedName>
    <definedName name="FallFields" localSheetId="15">'Mar 29 2023'!$Q$373:$R$434</definedName>
    <definedName name="FallFields" localSheetId="23">'MASTER  10 Teams'!$Q$374:$R$424</definedName>
    <definedName name="FallFields" localSheetId="0">'MASTER 10 Team'!$Q$357:$R$607</definedName>
    <definedName name="FallFields" localSheetId="6">'MASTER 10 Team (2)'!$Q$417:$R$480</definedName>
    <definedName name="FallFields" localSheetId="13">'MASTER 10 Team (3)'!$Q$409:$R$470</definedName>
    <definedName name="FallFields" localSheetId="2">'MASTER 10 Team (4)'!$Q$341:$R$591</definedName>
    <definedName name="FallFields" localSheetId="1">'MASTER 10 Team (5)'!$Q$351:$R$601</definedName>
    <definedName name="FallFields" localSheetId="30">'MASTER 12 Teams befoe chngs'!$Q$462:$R$515</definedName>
    <definedName name="FallFields" localSheetId="3">OBSOLETE!$Q$341:$R$591</definedName>
    <definedName name="FallFields1" localSheetId="7">'2023'!$AA$4:$AB$76</definedName>
    <definedName name="FallFields1" localSheetId="4">'2025 BASIC'!$AA$7:$AB$79</definedName>
    <definedName name="FallFields1" localSheetId="27">maimone!$AA$6:$AB$75</definedName>
    <definedName name="FallFields1" localSheetId="15">'Mar 29 2023'!$AA$4:$AB$76</definedName>
    <definedName name="FallFields1" localSheetId="23">'MASTER  10 Teams'!$AA$7:$AB$75</definedName>
    <definedName name="FallFields1" localSheetId="0">'MASTER 10 Team'!$AA$13:$AB$85</definedName>
    <definedName name="FallFields1" localSheetId="6">'MASTER 10 Team (2)'!$AA$7:$AB$79</definedName>
    <definedName name="FallFields1" localSheetId="13">'MASTER 10 Team (3)'!$AA$4:$AB$76</definedName>
    <definedName name="FallFields1" localSheetId="2">'MASTER 10 Team (4)'!$AA$7:$AB$79</definedName>
    <definedName name="FallFields1" localSheetId="1">'MASTER 10 Team (5)'!$AA$13:$AB$85</definedName>
    <definedName name="FallFields1" localSheetId="30">'MASTER 12 Teams befoe chngs'!$AA$6:$AB$79</definedName>
    <definedName name="FallFields1" localSheetId="3">OBSOLETE!$AA$7:$AB$79</definedName>
    <definedName name="fields" localSheetId="7">'2023'!$Q$4:$R$78</definedName>
    <definedName name="fields" localSheetId="4">'2025 BASIC'!$Q$7:$R$81</definedName>
    <definedName name="fields" localSheetId="27">maimone!$Q$6:$R$75</definedName>
    <definedName name="fields" localSheetId="15">'Mar 29 2023'!$Q$4:$R$78</definedName>
    <definedName name="fields" localSheetId="23">'MASTER  10 Teams'!$Q$6:$R$75</definedName>
    <definedName name="fields" localSheetId="0">'MASTER 10 Team'!$Q$13:$R$87</definedName>
    <definedName name="fields" localSheetId="6">'MASTER 10 Team (2)'!$Q$7:$R$81</definedName>
    <definedName name="fields" localSheetId="13">'MASTER 10 Team (3)'!$Q$4:$R$78</definedName>
    <definedName name="fields" localSheetId="2">'MASTER 10 Team (4)'!$Q$7:$R$81</definedName>
    <definedName name="fields" localSheetId="1">'MASTER 10 Team (5)'!$Q$13:$R$87</definedName>
    <definedName name="fields" localSheetId="30">'MASTER 12 Teams befoe chngs'!$Q$6:$R$79</definedName>
    <definedName name="fields" localSheetId="3">OBSOLETE!$Q$7:$R$81</definedName>
    <definedName name="home">'12 Teams'!$A$2:$A$67</definedName>
    <definedName name="homescore" localSheetId="16">'12 Teams'!#REF!</definedName>
    <definedName name="homescore" localSheetId="24">'12 Teams'!#REF!</definedName>
    <definedName name="homescore" localSheetId="7">'12 Teams'!#REF!</definedName>
    <definedName name="homescore" localSheetId="4">'12 Teams'!#REF!</definedName>
    <definedName name="homescore" localSheetId="15">'12 Teams'!#REF!</definedName>
    <definedName name="homescore" localSheetId="0">'12 Teams'!#REF!</definedName>
    <definedName name="homescore" localSheetId="6">'12 Teams'!#REF!</definedName>
    <definedName name="homescore" localSheetId="13">'12 Teams'!#REF!</definedName>
    <definedName name="homescore" localSheetId="2">'12 Teams'!#REF!</definedName>
    <definedName name="homescore" localSheetId="1">'12 Teams'!#REF!</definedName>
    <definedName name="homescore" localSheetId="30">'12 Teams'!#REF!</definedName>
    <definedName name="homescore" localSheetId="3">'12 Teams'!#REF!</definedName>
    <definedName name="homescore" localSheetId="21">'12 Teams'!#REF!</definedName>
    <definedName name="homescore" localSheetId="17">'[1]12 Teams'!#REF!</definedName>
    <definedName name="homescore" localSheetId="5">'12 Teams'!#REF!</definedName>
    <definedName name="homescore" localSheetId="19">'[1]12 Teams'!#REF!</definedName>
    <definedName name="homescore">'12 Teams'!#REF!</definedName>
    <definedName name="homescore1" localSheetId="16">'12 Teams'!#REF!</definedName>
    <definedName name="homescore1" localSheetId="24">'12 Teams'!#REF!</definedName>
    <definedName name="homescore1" localSheetId="21">'12 Teams'!#REF!</definedName>
    <definedName name="homescore1" localSheetId="17">'[1]12 Teams'!#REF!</definedName>
    <definedName name="homescore1" localSheetId="5">'12 Teams'!#REF!</definedName>
    <definedName name="homescore1" localSheetId="19">'[1]12 Teams'!#REF!</definedName>
    <definedName name="homescore1">'12 Teams'!#REF!</definedName>
    <definedName name="jjdl">#REF!</definedName>
    <definedName name="Mirror_Master" localSheetId="7">'2023'!$A:$J</definedName>
    <definedName name="Mirror_Master" localSheetId="4">'2025 BASIC'!$A:$J</definedName>
    <definedName name="Mirror_Master" localSheetId="15">'Mar 29 2023'!$A:$J</definedName>
    <definedName name="Mirror_Master" localSheetId="23">'MASTER  10 Teams'!$A:$J</definedName>
    <definedName name="Mirror_Master" localSheetId="0">'MASTER 10 Team'!$A:$J</definedName>
    <definedName name="Mirror_Master" localSheetId="6">'MASTER 10 Team (2)'!$A:$J</definedName>
    <definedName name="Mirror_Master" localSheetId="13">'MASTER 10 Team (3)'!$A:$J</definedName>
    <definedName name="Mirror_Master" localSheetId="2">'MASTER 10 Team (4)'!$A:$J</definedName>
    <definedName name="Mirror_Master" localSheetId="1">'MASTER 10 Team (5)'!$A:$J</definedName>
    <definedName name="Mirror_Master" localSheetId="30">'MASTER 12 Teams befoe chngs'!$A:$J</definedName>
    <definedName name="Mirror_Master" localSheetId="3">OBSOLETE!$A:$J</definedName>
    <definedName name="_xlnm.Print_Area" localSheetId="7">'2023'!$A$1:$J$801</definedName>
    <definedName name="_xlnm.Print_Area" localSheetId="4">'2025 BASIC'!$B$1:$J$757</definedName>
    <definedName name="_xlnm.Print_Area" localSheetId="27">maimone!$A$1:$J$777</definedName>
    <definedName name="_xlnm.Print_Area" localSheetId="15">'Mar 29 2023'!$A$1:$J$752</definedName>
    <definedName name="_xlnm.Print_Area" localSheetId="23">'MASTER  10 Teams'!$A$1:$J$777</definedName>
    <definedName name="_xlnm.Print_Area" localSheetId="0">'MASTER 10 Team'!$B$1:$J$776</definedName>
    <definedName name="_xlnm.Print_Area" localSheetId="6">'MASTER 10 Team (2)'!$A$1:$J$719</definedName>
    <definedName name="_xlnm.Print_Area" localSheetId="13">'MASTER 10 Team (3)'!$A$1:$J$788</definedName>
    <definedName name="_xlnm.Print_Area" localSheetId="2">'MASTER 10 Team (4)'!$B$1:$J$757</definedName>
    <definedName name="_xlnm.Print_Area" localSheetId="1">'MASTER 10 Team (5)'!$B$1:$J$767</definedName>
    <definedName name="_xlnm.Print_Area" localSheetId="30">'MASTER 12 Teams befoe chngs'!$A$1:$J$866</definedName>
    <definedName name="_xlnm.Print_Area" localSheetId="3">OBSOLETE!$B$1:$J$757</definedName>
    <definedName name="START_TIMES" localSheetId="7">'2023'!$AF$4:$AG$80</definedName>
    <definedName name="START_TIMES" localSheetId="4">'2025 BASIC'!$AF$7:$AG$83</definedName>
    <definedName name="START_TIMES" localSheetId="27">maimone!$AD$6:$AE$78</definedName>
    <definedName name="START_TIMES" localSheetId="15">'Mar 29 2023'!$AF$4:$AG$80</definedName>
    <definedName name="START_TIMES" localSheetId="0">'MASTER 10 Team'!$AF$13:$AG$89</definedName>
    <definedName name="START_TIMES" localSheetId="6">'MASTER 10 Team (2)'!$AF$7:$AG$83</definedName>
    <definedName name="START_TIMES" localSheetId="13">'MASTER 10 Team (3)'!$AF$4:$AG$80</definedName>
    <definedName name="START_TIMES" localSheetId="2">'MASTER 10 Team (4)'!$AF$7:$AG$83</definedName>
    <definedName name="START_TIMES" localSheetId="1">'MASTER 10 Team (5)'!$AF$13:$AG$89</definedName>
    <definedName name="START_TIMES" localSheetId="30">'MASTER 12 Teams befoe chngs'!$AF$6:$AG$82</definedName>
    <definedName name="START_TIMES" localSheetId="3">OBSOLETE!$AF$7:$AG$83</definedName>
    <definedName name="START_TIMES" localSheetId="17">'[1]MASTER  10 Teams'!$AD$6:$AE$78</definedName>
    <definedName name="START_TIMES" localSheetId="19">'[1]MASTER  10 Teams'!$AD$6:$AE$78</definedName>
    <definedName name="START_TIMES">'MASTER  10 Teams'!$AD$6:$AE$78</definedName>
    <definedName name="Teams" localSheetId="7">'2023'!$T$4:$U$89</definedName>
    <definedName name="Teams" localSheetId="4">'2025 BASIC'!$T$7:$U$86</definedName>
    <definedName name="Teams" localSheetId="27">maimone!$T$6:$U$81</definedName>
    <definedName name="Teams" localSheetId="15">'Mar 29 2023'!$T$4:$U$89</definedName>
    <definedName name="Teams" localSheetId="23">'MASTER  10 Teams'!$T$6:$U$81</definedName>
    <definedName name="Teams" localSheetId="0">'MASTER 10 Team'!$T$13:$U$92</definedName>
    <definedName name="Teams" localSheetId="6">'MASTER 10 Team (2)'!$T$7:$U$92</definedName>
    <definedName name="Teams" localSheetId="13">'MASTER 10 Team (3)'!$T$4:$U$89</definedName>
    <definedName name="Teams" localSheetId="2">'MASTER 10 Team (4)'!$T$7:$U$86</definedName>
    <definedName name="Teams" localSheetId="1">'MASTER 10 Team (5)'!$T$13:$U$92</definedName>
    <definedName name="Teams" localSheetId="30">'MASTER 12 Teams befoe chngs'!$T$6:$U$85</definedName>
    <definedName name="Teams" localSheetId="3">OBSOLETE!$T$7:$U$86</definedName>
    <definedName name="visitor">'12 Teams'!$B$2:$B$67</definedName>
    <definedName name="visitorscore" localSheetId="16">'12 Teams'!#REF!</definedName>
    <definedName name="visitorscore" localSheetId="24">'12 Teams'!#REF!</definedName>
    <definedName name="visitorscore" localSheetId="7">'12 Teams'!#REF!</definedName>
    <definedName name="visitorscore" localSheetId="4">'12 Teams'!#REF!</definedName>
    <definedName name="visitorscore" localSheetId="15">'12 Teams'!#REF!</definedName>
    <definedName name="visitorscore" localSheetId="0">'12 Teams'!#REF!</definedName>
    <definedName name="visitorscore" localSheetId="6">'12 Teams'!#REF!</definedName>
    <definedName name="visitorscore" localSheetId="13">'12 Teams'!#REF!</definedName>
    <definedName name="visitorscore" localSheetId="2">'12 Teams'!#REF!</definedName>
    <definedName name="visitorscore" localSheetId="1">'12 Teams'!#REF!</definedName>
    <definedName name="visitorscore" localSheetId="30">'12 Teams'!#REF!</definedName>
    <definedName name="visitorscore" localSheetId="3">'12 Teams'!#REF!</definedName>
    <definedName name="visitorscore" localSheetId="21">'12 Teams'!#REF!</definedName>
    <definedName name="visitorscore" localSheetId="17">'[1]12 Teams'!#REF!</definedName>
    <definedName name="visitorscore" localSheetId="5">'12 Teams'!#REF!</definedName>
    <definedName name="visitorscore" localSheetId="19">'[1]12 Teams'!#REF!</definedName>
    <definedName name="visitorscore">'12 Teams'!#REF!</definedName>
    <definedName name="visitorscore1" localSheetId="16">'12 Teams'!#REF!</definedName>
    <definedName name="visitorscore1" localSheetId="24">'12 Teams'!#REF!</definedName>
    <definedName name="visitorscore1" localSheetId="21">'12 Teams'!#REF!</definedName>
    <definedName name="visitorscore1" localSheetId="17">'[1]12 Teams'!#REF!</definedName>
    <definedName name="visitorscore1" localSheetId="5">'12 Teams'!#REF!</definedName>
    <definedName name="visitorscore1" localSheetId="19">'[1]12 Teams'!#REF!</definedName>
    <definedName name="visitorscore1">'12 Teams'!#REF!</definedName>
    <definedName name="Z_7C5E7431_A90F_4AC4_9A07_BA1041730F4D_.wvu.Cols" localSheetId="9" hidden="1">'12 Teams'!$K:$T</definedName>
    <definedName name="Z_7C5E7431_A90F_4AC4_9A07_BA1041730F4D_.wvu.Cols" localSheetId="7" hidden="1">'2023'!$J:$L</definedName>
    <definedName name="Z_7C5E7431_A90F_4AC4_9A07_BA1041730F4D_.wvu.Cols" localSheetId="4" hidden="1">'2025 BASIC'!$J:$L</definedName>
    <definedName name="Z_7C5E7431_A90F_4AC4_9A07_BA1041730F4D_.wvu.Cols" localSheetId="15" hidden="1">'Mar 29 2023'!$J:$L</definedName>
    <definedName name="Z_7C5E7431_A90F_4AC4_9A07_BA1041730F4D_.wvu.Cols" localSheetId="0" hidden="1">'MASTER 10 Team'!$J:$L</definedName>
    <definedName name="Z_7C5E7431_A90F_4AC4_9A07_BA1041730F4D_.wvu.Cols" localSheetId="6" hidden="1">'MASTER 10 Team (2)'!$J:$L</definedName>
    <definedName name="Z_7C5E7431_A90F_4AC4_9A07_BA1041730F4D_.wvu.Cols" localSheetId="13" hidden="1">'MASTER 10 Team (3)'!$J:$L</definedName>
    <definedName name="Z_7C5E7431_A90F_4AC4_9A07_BA1041730F4D_.wvu.Cols" localSheetId="2" hidden="1">'MASTER 10 Team (4)'!$J:$L</definedName>
    <definedName name="Z_7C5E7431_A90F_4AC4_9A07_BA1041730F4D_.wvu.Cols" localSheetId="1" hidden="1">'MASTER 10 Team (5)'!$J:$L</definedName>
    <definedName name="Z_7C5E7431_A90F_4AC4_9A07_BA1041730F4D_.wvu.Cols" localSheetId="30" hidden="1">'MASTER 12 Teams befoe chngs'!$K:$L</definedName>
    <definedName name="Z_7C5E7431_A90F_4AC4_9A07_BA1041730F4D_.wvu.Cols" localSheetId="3" hidden="1">OBSOLETE!$J:$L</definedName>
    <definedName name="Z_7C5E7431_A90F_4AC4_9A07_BA1041730F4D_.wvu.FilterData" localSheetId="9" hidden="1">'12 Teams'!$U$1:$AB$133</definedName>
    <definedName name="Z_7C5E7431_A90F_4AC4_9A07_BA1041730F4D_.wvu.FilterData" localSheetId="7" hidden="1">'2023'!$A$3:$R$791</definedName>
    <definedName name="Z_7C5E7431_A90F_4AC4_9A07_BA1041730F4D_.wvu.FilterData" localSheetId="4" hidden="1">'2025 BASIC'!$A$3:$R$587</definedName>
    <definedName name="Z_7C5E7431_A90F_4AC4_9A07_BA1041730F4D_.wvu.FilterData" localSheetId="26" hidden="1">'BACKUP TEAM START 10 teams'!$A$3:$H$686</definedName>
    <definedName name="Z_7C5E7431_A90F_4AC4_9A07_BA1041730F4D_.wvu.FilterData" localSheetId="27" hidden="1">maimone!$A$1:$M$871</definedName>
    <definedName name="Z_7C5E7431_A90F_4AC4_9A07_BA1041730F4D_.wvu.FilterData" localSheetId="15" hidden="1">'Mar 29 2023'!$A$3:$R$745</definedName>
    <definedName name="Z_7C5E7431_A90F_4AC4_9A07_BA1041730F4D_.wvu.FilterData" localSheetId="23" hidden="1">'MASTER  10 Teams'!$A$3:$X$777</definedName>
    <definedName name="Z_7C5E7431_A90F_4AC4_9A07_BA1041730F4D_.wvu.FilterData" localSheetId="0" hidden="1">'MASTER 10 Team'!$A$3:$R$603</definedName>
    <definedName name="Z_7C5E7431_A90F_4AC4_9A07_BA1041730F4D_.wvu.FilterData" localSheetId="6" hidden="1">'MASTER 10 Team (2)'!$A$3:$R$717</definedName>
    <definedName name="Z_7C5E7431_A90F_4AC4_9A07_BA1041730F4D_.wvu.FilterData" localSheetId="13" hidden="1">'MASTER 10 Team (3)'!$A$3:$R$781</definedName>
    <definedName name="Z_7C5E7431_A90F_4AC4_9A07_BA1041730F4D_.wvu.FilterData" localSheetId="2" hidden="1">'MASTER 10 Team (4)'!$A$3:$R$587</definedName>
    <definedName name="Z_7C5E7431_A90F_4AC4_9A07_BA1041730F4D_.wvu.FilterData" localSheetId="1" hidden="1">'MASTER 10 Team (5)'!$A$3:$R$597</definedName>
    <definedName name="Z_7C5E7431_A90F_4AC4_9A07_BA1041730F4D_.wvu.FilterData" localSheetId="30" hidden="1">'MASTER 12 Teams befoe chngs'!$A$3:$AB$863</definedName>
    <definedName name="Z_7C5E7431_A90F_4AC4_9A07_BA1041730F4D_.wvu.FilterData" localSheetId="3" hidden="1">OBSOLETE!$A$3:$R$587</definedName>
    <definedName name="Z_7C5E7431_A90F_4AC4_9A07_BA1041730F4D_.wvu.FilterData" localSheetId="28" hidden="1">'Ref asgn teams'!$A$1:$D$83</definedName>
    <definedName name="Z_7C5E7431_A90F_4AC4_9A07_BA1041730F4D_.wvu.FilterData" localSheetId="21" hidden="1">'workingsheet 60 TEAMS'!$A$5:$AU$94</definedName>
    <definedName name="Z_7C5E7431_A90F_4AC4_9A07_BA1041730F4D_.wvu.FilterData" localSheetId="17" hidden="1">'workingsheet 61 TEAMS'!$A$5:$AU$94</definedName>
    <definedName name="Z_7C5E7431_A90F_4AC4_9A07_BA1041730F4D_.wvu.FilterData" localSheetId="5" hidden="1">'workingsheet 66 TEAMS'!$A$5:$AW$94</definedName>
    <definedName name="Z_7C5E7431_A90F_4AC4_9A07_BA1041730F4D_.wvu.FilterData" localSheetId="22" hidden="1">'workingsheet 70 TEAMS'!$A$5:$AU$94</definedName>
    <definedName name="Z_7C5E7431_A90F_4AC4_9A07_BA1041730F4D_.wvu.FilterData" localSheetId="19" hidden="1">'workingsheet 70 TEAMS (2)'!$A$5:$AU$94</definedName>
    <definedName name="Z_7C5E7431_A90F_4AC4_9A07_BA1041730F4D_.wvu.PrintArea" localSheetId="7" hidden="1">'2023'!$A$1:$J$729</definedName>
    <definedName name="Z_7C5E7431_A90F_4AC4_9A07_BA1041730F4D_.wvu.PrintArea" localSheetId="4" hidden="1">'2025 BASIC'!$A$1:$J$752</definedName>
    <definedName name="Z_7C5E7431_A90F_4AC4_9A07_BA1041730F4D_.wvu.PrintArea" localSheetId="27" hidden="1">maimone!$A$1:$J$777</definedName>
    <definedName name="Z_7C5E7431_A90F_4AC4_9A07_BA1041730F4D_.wvu.PrintArea" localSheetId="15" hidden="1">'Mar 29 2023'!$A$1:$J$685</definedName>
    <definedName name="Z_7C5E7431_A90F_4AC4_9A07_BA1041730F4D_.wvu.PrintArea" localSheetId="23" hidden="1">'MASTER  10 Teams'!$A$1:$J$777</definedName>
    <definedName name="Z_7C5E7431_A90F_4AC4_9A07_BA1041730F4D_.wvu.PrintArea" localSheetId="0" hidden="1">'MASTER 10 Team'!$A$1:$J$771</definedName>
    <definedName name="Z_7C5E7431_A90F_4AC4_9A07_BA1041730F4D_.wvu.PrintArea" localSheetId="6" hidden="1">'MASTER 10 Team (2)'!$A$1:$J$717</definedName>
    <definedName name="Z_7C5E7431_A90F_4AC4_9A07_BA1041730F4D_.wvu.PrintArea" localSheetId="13" hidden="1">'MASTER 10 Team (3)'!$A$1:$J$721</definedName>
    <definedName name="Z_7C5E7431_A90F_4AC4_9A07_BA1041730F4D_.wvu.PrintArea" localSheetId="2" hidden="1">'MASTER 10 Team (4)'!$A$1:$J$752</definedName>
    <definedName name="Z_7C5E7431_A90F_4AC4_9A07_BA1041730F4D_.wvu.PrintArea" localSheetId="1" hidden="1">'MASTER 10 Team (5)'!$A$1:$J$762</definedName>
    <definedName name="Z_7C5E7431_A90F_4AC4_9A07_BA1041730F4D_.wvu.PrintArea" localSheetId="30" hidden="1">'MASTER 12 Teams befoe chngs'!$A$1:$J$866</definedName>
    <definedName name="Z_7C5E7431_A90F_4AC4_9A07_BA1041730F4D_.wvu.PrintArea" localSheetId="3" hidden="1">OBSOLETE!$A$1:$J$752</definedName>
  </definedNames>
  <calcPr calcId="191029"/>
  <customWorkbookViews>
    <customWorkbookView name="SCHECHTER - Personal View" guid="{7C5E7431-A90F-4AC4-9A07-BA1041730F4D}" mergeInterval="0" personalView="1" maximized="1" xWindow="-8" yWindow="-8" windowWidth="1616" windowHeight="916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8" i="58" l="1"/>
  <c r="E8" i="58"/>
  <c r="I8" i="58" s="1"/>
  <c r="F143" i="58"/>
  <c r="E143" i="58"/>
  <c r="I143" i="58" s="1"/>
  <c r="H762" i="98"/>
  <c r="F762" i="98"/>
  <c r="E762" i="98"/>
  <c r="I762" i="98" s="1"/>
  <c r="F761" i="98"/>
  <c r="E761" i="98"/>
  <c r="I761" i="98" s="1"/>
  <c r="H760" i="98"/>
  <c r="F760" i="98"/>
  <c r="E760" i="98"/>
  <c r="I760" i="98" s="1"/>
  <c r="F759" i="98"/>
  <c r="E759" i="98"/>
  <c r="F758" i="98"/>
  <c r="E758" i="98"/>
  <c r="I758" i="98" s="1"/>
  <c r="F756" i="98"/>
  <c r="E756" i="98"/>
  <c r="I756" i="98" s="1"/>
  <c r="F755" i="98"/>
  <c r="E755" i="98"/>
  <c r="I755" i="98" s="1"/>
  <c r="F754" i="98"/>
  <c r="E754" i="98"/>
  <c r="I754" i="98" s="1"/>
  <c r="H753" i="98"/>
  <c r="F753" i="98"/>
  <c r="E753" i="98"/>
  <c r="I753" i="98" s="1"/>
  <c r="F752" i="98"/>
  <c r="E752" i="98"/>
  <c r="I752" i="98" s="1"/>
  <c r="H750" i="98"/>
  <c r="F750" i="98"/>
  <c r="E750" i="98"/>
  <c r="I750" i="98" s="1"/>
  <c r="F749" i="98"/>
  <c r="E749" i="98"/>
  <c r="I749" i="98" s="1"/>
  <c r="F748" i="98"/>
  <c r="E748" i="98"/>
  <c r="H748" i="98" s="1"/>
  <c r="F747" i="98"/>
  <c r="E747" i="98"/>
  <c r="I747" i="98" s="1"/>
  <c r="F745" i="98"/>
  <c r="E745" i="98"/>
  <c r="I745" i="98" s="1"/>
  <c r="F744" i="98"/>
  <c r="E744" i="98"/>
  <c r="I744" i="98" s="1"/>
  <c r="F743" i="98"/>
  <c r="E743" i="98"/>
  <c r="I743" i="98" s="1"/>
  <c r="F742" i="98"/>
  <c r="E742" i="98"/>
  <c r="I742" i="98" s="1"/>
  <c r="F740" i="98"/>
  <c r="E740" i="98"/>
  <c r="I740" i="98" s="1"/>
  <c r="F739" i="98"/>
  <c r="E739" i="98"/>
  <c r="I739" i="98" s="1"/>
  <c r="F738" i="98"/>
  <c r="E738" i="98"/>
  <c r="I738" i="98" s="1"/>
  <c r="F737" i="98"/>
  <c r="E737" i="98"/>
  <c r="I737" i="98" s="1"/>
  <c r="F736" i="98"/>
  <c r="E736" i="98"/>
  <c r="H736" i="98" s="1"/>
  <c r="F734" i="98"/>
  <c r="E734" i="98"/>
  <c r="I734" i="98" s="1"/>
  <c r="F733" i="98"/>
  <c r="E733" i="98"/>
  <c r="H733" i="98" s="1"/>
  <c r="F732" i="98"/>
  <c r="E732" i="98"/>
  <c r="I732" i="98" s="1"/>
  <c r="F731" i="98"/>
  <c r="E731" i="98"/>
  <c r="H731" i="98" s="1"/>
  <c r="F730" i="98"/>
  <c r="E730" i="98"/>
  <c r="I730" i="98" s="1"/>
  <c r="F728" i="98"/>
  <c r="E728" i="98"/>
  <c r="H728" i="98" s="1"/>
  <c r="F727" i="98"/>
  <c r="E727" i="98"/>
  <c r="I727" i="98" s="1"/>
  <c r="I726" i="98"/>
  <c r="F726" i="98"/>
  <c r="E726" i="98"/>
  <c r="H726" i="98" s="1"/>
  <c r="F725" i="98"/>
  <c r="E725" i="98"/>
  <c r="I724" i="98"/>
  <c r="H724" i="98"/>
  <c r="F724" i="98"/>
  <c r="E724" i="98"/>
  <c r="F722" i="98"/>
  <c r="E722" i="98"/>
  <c r="F721" i="98"/>
  <c r="E721" i="98"/>
  <c r="I721" i="98" s="1"/>
  <c r="F720" i="98"/>
  <c r="E720" i="98"/>
  <c r="I719" i="98"/>
  <c r="F719" i="98"/>
  <c r="E719" i="98"/>
  <c r="F718" i="98"/>
  <c r="E718" i="98"/>
  <c r="I718" i="98" s="1"/>
  <c r="H716" i="98"/>
  <c r="F716" i="98"/>
  <c r="E716" i="98"/>
  <c r="I716" i="98" s="1"/>
  <c r="F715" i="98"/>
  <c r="E715" i="98"/>
  <c r="I715" i="98" s="1"/>
  <c r="H714" i="98"/>
  <c r="F714" i="98"/>
  <c r="E714" i="98"/>
  <c r="I714" i="98" s="1"/>
  <c r="F713" i="98"/>
  <c r="E713" i="98"/>
  <c r="I713" i="98" s="1"/>
  <c r="H712" i="98"/>
  <c r="F712" i="98"/>
  <c r="E712" i="98"/>
  <c r="I712" i="98" s="1"/>
  <c r="F710" i="98"/>
  <c r="E710" i="98"/>
  <c r="I710" i="98" s="1"/>
  <c r="H709" i="98"/>
  <c r="F709" i="98"/>
  <c r="E709" i="98"/>
  <c r="I709" i="98" s="1"/>
  <c r="I708" i="98"/>
  <c r="F708" i="98"/>
  <c r="E708" i="98"/>
  <c r="H708" i="98" s="1"/>
  <c r="F707" i="98"/>
  <c r="E707" i="98"/>
  <c r="I707" i="98" s="1"/>
  <c r="H705" i="98"/>
  <c r="F705" i="98"/>
  <c r="E705" i="98"/>
  <c r="I705" i="98" s="1"/>
  <c r="F704" i="98"/>
  <c r="E704" i="98"/>
  <c r="I704" i="98" s="1"/>
  <c r="H703" i="98"/>
  <c r="F703" i="98"/>
  <c r="E703" i="98"/>
  <c r="I703" i="98" s="1"/>
  <c r="F702" i="98"/>
  <c r="E702" i="98"/>
  <c r="F700" i="98"/>
  <c r="E700" i="98"/>
  <c r="I700" i="98" s="1"/>
  <c r="F699" i="98"/>
  <c r="E699" i="98"/>
  <c r="I699" i="98" s="1"/>
  <c r="F698" i="98"/>
  <c r="E698" i="98"/>
  <c r="I698" i="98" s="1"/>
  <c r="F697" i="98"/>
  <c r="E697" i="98"/>
  <c r="I697" i="98" s="1"/>
  <c r="H696" i="98"/>
  <c r="F696" i="98"/>
  <c r="E696" i="98"/>
  <c r="I696" i="98" s="1"/>
  <c r="F694" i="98"/>
  <c r="E694" i="98"/>
  <c r="I694" i="98" s="1"/>
  <c r="H693" i="98"/>
  <c r="F693" i="98"/>
  <c r="E693" i="98"/>
  <c r="I693" i="98" s="1"/>
  <c r="F692" i="98"/>
  <c r="E692" i="98"/>
  <c r="I692" i="98" s="1"/>
  <c r="I691" i="98"/>
  <c r="H691" i="98"/>
  <c r="F691" i="98"/>
  <c r="E691" i="98"/>
  <c r="F690" i="98"/>
  <c r="E690" i="98"/>
  <c r="H688" i="98"/>
  <c r="F688" i="98"/>
  <c r="E688" i="98"/>
  <c r="I688" i="98" s="1"/>
  <c r="F687" i="98"/>
  <c r="E687" i="98"/>
  <c r="I686" i="98"/>
  <c r="F686" i="98"/>
  <c r="E686" i="98"/>
  <c r="H686" i="98" s="1"/>
  <c r="F685" i="98"/>
  <c r="E685" i="98"/>
  <c r="I684" i="98"/>
  <c r="F684" i="98"/>
  <c r="E684" i="98"/>
  <c r="H684" i="98" s="1"/>
  <c r="F680" i="98"/>
  <c r="E680" i="98"/>
  <c r="I679" i="98"/>
  <c r="H679" i="98"/>
  <c r="F679" i="98"/>
  <c r="E679" i="98"/>
  <c r="F678" i="98"/>
  <c r="E678" i="98"/>
  <c r="H677" i="98"/>
  <c r="F677" i="98"/>
  <c r="E677" i="98"/>
  <c r="I677" i="98" s="1"/>
  <c r="F676" i="98"/>
  <c r="E676" i="98"/>
  <c r="I674" i="98"/>
  <c r="F674" i="98"/>
  <c r="E674" i="98"/>
  <c r="H674" i="98" s="1"/>
  <c r="F673" i="98"/>
  <c r="E673" i="98"/>
  <c r="I672" i="98"/>
  <c r="F672" i="98"/>
  <c r="E672" i="98"/>
  <c r="H672" i="98" s="1"/>
  <c r="F671" i="98"/>
  <c r="E671" i="98"/>
  <c r="F670" i="98"/>
  <c r="E670" i="98"/>
  <c r="I670" i="98" s="1"/>
  <c r="I668" i="98"/>
  <c r="F668" i="98"/>
  <c r="E668" i="98"/>
  <c r="H668" i="98" s="1"/>
  <c r="F667" i="98"/>
  <c r="E667" i="98"/>
  <c r="I667" i="98" s="1"/>
  <c r="I666" i="98"/>
  <c r="H666" i="98"/>
  <c r="F666" i="98"/>
  <c r="E666" i="98"/>
  <c r="F665" i="98"/>
  <c r="E665" i="98"/>
  <c r="I665" i="98" s="1"/>
  <c r="H663" i="98"/>
  <c r="F663" i="98"/>
  <c r="E663" i="98"/>
  <c r="I663" i="98" s="1"/>
  <c r="H662" i="98"/>
  <c r="F662" i="98"/>
  <c r="E662" i="98"/>
  <c r="I662" i="98" s="1"/>
  <c r="F661" i="98"/>
  <c r="E661" i="98"/>
  <c r="I661" i="98" s="1"/>
  <c r="H660" i="98"/>
  <c r="F660" i="98"/>
  <c r="E660" i="98"/>
  <c r="I660" i="98" s="1"/>
  <c r="F658" i="98"/>
  <c r="E658" i="98"/>
  <c r="I658" i="98" s="1"/>
  <c r="F657" i="98"/>
  <c r="E657" i="98"/>
  <c r="I657" i="98" s="1"/>
  <c r="F656" i="98"/>
  <c r="E656" i="98"/>
  <c r="H656" i="98" s="1"/>
  <c r="F655" i="98"/>
  <c r="E655" i="98"/>
  <c r="I655" i="98" s="1"/>
  <c r="F654" i="98"/>
  <c r="E654" i="98"/>
  <c r="I654" i="98" s="1"/>
  <c r="F652" i="98"/>
  <c r="E652" i="98"/>
  <c r="I651" i="98"/>
  <c r="F651" i="98"/>
  <c r="E651" i="98"/>
  <c r="H651" i="98" s="1"/>
  <c r="F650" i="98"/>
  <c r="E650" i="98"/>
  <c r="F649" i="98"/>
  <c r="E649" i="98"/>
  <c r="I648" i="98"/>
  <c r="F648" i="98"/>
  <c r="E648" i="98"/>
  <c r="H648" i="98" s="1"/>
  <c r="F646" i="98"/>
  <c r="E646" i="98"/>
  <c r="I645" i="98"/>
  <c r="H645" i="98"/>
  <c r="F645" i="98"/>
  <c r="E645" i="98"/>
  <c r="F644" i="98"/>
  <c r="E644" i="98"/>
  <c r="I644" i="98" s="1"/>
  <c r="H643" i="98"/>
  <c r="F643" i="98"/>
  <c r="E643" i="98"/>
  <c r="I643" i="98" s="1"/>
  <c r="F642" i="98"/>
  <c r="E642" i="98"/>
  <c r="I642" i="98" s="1"/>
  <c r="F640" i="98"/>
  <c r="E640" i="98"/>
  <c r="I640" i="98" s="1"/>
  <c r="F639" i="98"/>
  <c r="E639" i="98"/>
  <c r="I639" i="98" s="1"/>
  <c r="F638" i="98"/>
  <c r="E638" i="98"/>
  <c r="H638" i="98" s="1"/>
  <c r="F637" i="98"/>
  <c r="E637" i="98"/>
  <c r="I637" i="98" s="1"/>
  <c r="F636" i="98"/>
  <c r="E636" i="98"/>
  <c r="H636" i="98" s="1"/>
  <c r="F634" i="98"/>
  <c r="E634" i="98"/>
  <c r="I634" i="98" s="1"/>
  <c r="I633" i="98"/>
  <c r="F633" i="98"/>
  <c r="E633" i="98"/>
  <c r="H633" i="98" s="1"/>
  <c r="F632" i="98"/>
  <c r="E632" i="98"/>
  <c r="I632" i="98" s="1"/>
  <c r="F631" i="98"/>
  <c r="E631" i="98"/>
  <c r="I631" i="98" s="1"/>
  <c r="F630" i="98"/>
  <c r="E630" i="98"/>
  <c r="F628" i="98"/>
  <c r="E628" i="98"/>
  <c r="I628" i="98" s="1"/>
  <c r="F627" i="98"/>
  <c r="E627" i="98"/>
  <c r="H626" i="98"/>
  <c r="F626" i="98"/>
  <c r="E626" i="98"/>
  <c r="I626" i="98" s="1"/>
  <c r="F625" i="98"/>
  <c r="E625" i="98"/>
  <c r="H623" i="98"/>
  <c r="F623" i="98"/>
  <c r="E623" i="98"/>
  <c r="I623" i="98" s="1"/>
  <c r="F622" i="98"/>
  <c r="E622" i="98"/>
  <c r="F621" i="98"/>
  <c r="E621" i="98"/>
  <c r="I621" i="98" s="1"/>
  <c r="F620" i="98"/>
  <c r="E620" i="98"/>
  <c r="F618" i="98"/>
  <c r="E618" i="98"/>
  <c r="I618" i="98" s="1"/>
  <c r="F617" i="98"/>
  <c r="E617" i="98"/>
  <c r="I616" i="98"/>
  <c r="H616" i="98"/>
  <c r="F616" i="98"/>
  <c r="E616" i="98"/>
  <c r="F615" i="98"/>
  <c r="E615" i="98"/>
  <c r="H614" i="98"/>
  <c r="F614" i="98"/>
  <c r="E614" i="98"/>
  <c r="I614" i="98" s="1"/>
  <c r="F612" i="98"/>
  <c r="E612" i="98"/>
  <c r="F611" i="98"/>
  <c r="E611" i="98"/>
  <c r="I611" i="98" s="1"/>
  <c r="F610" i="98"/>
  <c r="E610" i="98"/>
  <c r="F609" i="98"/>
  <c r="E609" i="98"/>
  <c r="I609" i="98" s="1"/>
  <c r="F608" i="98"/>
  <c r="E608" i="98"/>
  <c r="H606" i="98"/>
  <c r="F606" i="98"/>
  <c r="E606" i="98"/>
  <c r="I606" i="98" s="1"/>
  <c r="F605" i="98"/>
  <c r="E605" i="98"/>
  <c r="H604" i="98"/>
  <c r="F604" i="98"/>
  <c r="E604" i="98"/>
  <c r="I604" i="98" s="1"/>
  <c r="F603" i="98"/>
  <c r="E603" i="98"/>
  <c r="F602" i="98"/>
  <c r="E602" i="98"/>
  <c r="I602" i="98" s="1"/>
  <c r="F600" i="98"/>
  <c r="E600" i="98"/>
  <c r="F599" i="98"/>
  <c r="E599" i="98"/>
  <c r="I599" i="98" s="1"/>
  <c r="F598" i="98"/>
  <c r="E598" i="98"/>
  <c r="I597" i="98"/>
  <c r="F597" i="98"/>
  <c r="E597" i="98"/>
  <c r="H596" i="98"/>
  <c r="F596" i="98"/>
  <c r="E596" i="98"/>
  <c r="I596" i="98" s="1"/>
  <c r="I594" i="98"/>
  <c r="H594" i="98"/>
  <c r="F594" i="98"/>
  <c r="E594" i="98"/>
  <c r="H593" i="98"/>
  <c r="F593" i="98"/>
  <c r="E593" i="98"/>
  <c r="I593" i="98" s="1"/>
  <c r="I592" i="98"/>
  <c r="H592" i="98"/>
  <c r="F592" i="98"/>
  <c r="E592" i="98"/>
  <c r="H591" i="98"/>
  <c r="F591" i="98"/>
  <c r="E591" i="98"/>
  <c r="I591" i="98" s="1"/>
  <c r="I590" i="98"/>
  <c r="H590" i="98"/>
  <c r="F590" i="98"/>
  <c r="E590" i="98"/>
  <c r="H588" i="98"/>
  <c r="F588" i="98"/>
  <c r="E588" i="98"/>
  <c r="I588" i="98" s="1"/>
  <c r="I587" i="98"/>
  <c r="H587" i="98"/>
  <c r="F587" i="98"/>
  <c r="E587" i="98"/>
  <c r="E586" i="98"/>
  <c r="I586" i="98" s="1"/>
  <c r="F585" i="98"/>
  <c r="E585" i="98"/>
  <c r="I585" i="98" s="1"/>
  <c r="I583" i="98"/>
  <c r="H583" i="98"/>
  <c r="F583" i="98"/>
  <c r="E583" i="98"/>
  <c r="F582" i="98"/>
  <c r="E582" i="98"/>
  <c r="I582" i="98" s="1"/>
  <c r="F581" i="98"/>
  <c r="E581" i="98"/>
  <c r="I581" i="98" s="1"/>
  <c r="F580" i="98"/>
  <c r="E580" i="98"/>
  <c r="I580" i="98" s="1"/>
  <c r="H578" i="98"/>
  <c r="F578" i="98"/>
  <c r="E578" i="98"/>
  <c r="I578" i="98" s="1"/>
  <c r="F577" i="98"/>
  <c r="E577" i="98"/>
  <c r="I577" i="98" s="1"/>
  <c r="I576" i="98"/>
  <c r="F576" i="98"/>
  <c r="E576" i="98"/>
  <c r="H576" i="98" s="1"/>
  <c r="F575" i="98"/>
  <c r="E575" i="98"/>
  <c r="I575" i="98" s="1"/>
  <c r="I574" i="98"/>
  <c r="H574" i="98"/>
  <c r="F574" i="98"/>
  <c r="E574" i="98"/>
  <c r="F572" i="98"/>
  <c r="E572" i="98"/>
  <c r="I572" i="98" s="1"/>
  <c r="I571" i="98"/>
  <c r="H571" i="98"/>
  <c r="F571" i="98"/>
  <c r="E571" i="98"/>
  <c r="F570" i="98"/>
  <c r="E570" i="98"/>
  <c r="I570" i="98" s="1"/>
  <c r="I569" i="98"/>
  <c r="H569" i="98"/>
  <c r="F569" i="98"/>
  <c r="E569" i="98"/>
  <c r="F568" i="98"/>
  <c r="E568" i="98"/>
  <c r="F566" i="98"/>
  <c r="E566" i="98"/>
  <c r="I566" i="98" s="1"/>
  <c r="I565" i="98"/>
  <c r="H565" i="98"/>
  <c r="F565" i="98"/>
  <c r="E565" i="98"/>
  <c r="F564" i="98"/>
  <c r="E564" i="98"/>
  <c r="I564" i="98" s="1"/>
  <c r="H563" i="98"/>
  <c r="F563" i="98"/>
  <c r="E563" i="98"/>
  <c r="I563" i="98" s="1"/>
  <c r="F562" i="98"/>
  <c r="E562" i="98"/>
  <c r="I562" i="98" s="1"/>
  <c r="F560" i="98"/>
  <c r="E560" i="98"/>
  <c r="I560" i="98" s="1"/>
  <c r="F559" i="98"/>
  <c r="E559" i="98"/>
  <c r="F558" i="98"/>
  <c r="E558" i="98"/>
  <c r="I558" i="98" s="1"/>
  <c r="F557" i="98"/>
  <c r="E557" i="98"/>
  <c r="I556" i="98"/>
  <c r="H556" i="98"/>
  <c r="F556" i="98"/>
  <c r="E556" i="98"/>
  <c r="F554" i="98"/>
  <c r="E554" i="98"/>
  <c r="H553" i="98"/>
  <c r="F553" i="98"/>
  <c r="E553" i="98"/>
  <c r="I553" i="98" s="1"/>
  <c r="F552" i="98"/>
  <c r="E552" i="98"/>
  <c r="F551" i="98"/>
  <c r="E551" i="98"/>
  <c r="I551" i="98" s="1"/>
  <c r="F550" i="98"/>
  <c r="E550" i="98"/>
  <c r="F548" i="98"/>
  <c r="E548" i="98"/>
  <c r="I548" i="98" s="1"/>
  <c r="F547" i="98"/>
  <c r="E547" i="98"/>
  <c r="I547" i="98" s="1"/>
  <c r="F546" i="98"/>
  <c r="E546" i="98"/>
  <c r="I546" i="98" s="1"/>
  <c r="F545" i="98"/>
  <c r="E545" i="98"/>
  <c r="I545" i="98" s="1"/>
  <c r="F543" i="98"/>
  <c r="E543" i="98"/>
  <c r="I543" i="98" s="1"/>
  <c r="E542" i="98"/>
  <c r="I542" i="98" s="1"/>
  <c r="F541" i="98"/>
  <c r="E541" i="98"/>
  <c r="I541" i="98" s="1"/>
  <c r="H540" i="98"/>
  <c r="F540" i="98"/>
  <c r="E540" i="98"/>
  <c r="I540" i="98" s="1"/>
  <c r="F538" i="98"/>
  <c r="E538" i="98"/>
  <c r="I538" i="98" s="1"/>
  <c r="H537" i="98"/>
  <c r="F537" i="98"/>
  <c r="E537" i="98"/>
  <c r="I537" i="98" s="1"/>
  <c r="F536" i="98"/>
  <c r="E536" i="98"/>
  <c r="I536" i="98" s="1"/>
  <c r="H535" i="98"/>
  <c r="F535" i="98"/>
  <c r="E535" i="98"/>
  <c r="I535" i="98" s="1"/>
  <c r="F534" i="98"/>
  <c r="E534" i="98"/>
  <c r="I534" i="98" s="1"/>
  <c r="H532" i="98"/>
  <c r="F532" i="98"/>
  <c r="E532" i="98"/>
  <c r="I532" i="98" s="1"/>
  <c r="F531" i="98"/>
  <c r="E531" i="98"/>
  <c r="I531" i="98" s="1"/>
  <c r="H530" i="98"/>
  <c r="F530" i="98"/>
  <c r="E530" i="98"/>
  <c r="I530" i="98" s="1"/>
  <c r="F529" i="98"/>
  <c r="E529" i="98"/>
  <c r="I529" i="98" s="1"/>
  <c r="H528" i="98"/>
  <c r="F528" i="98"/>
  <c r="E528" i="98"/>
  <c r="I528" i="98" s="1"/>
  <c r="F526" i="98"/>
  <c r="E526" i="98"/>
  <c r="I526" i="98" s="1"/>
  <c r="H525" i="98"/>
  <c r="F525" i="98"/>
  <c r="E525" i="98"/>
  <c r="I525" i="98" s="1"/>
  <c r="F524" i="98"/>
  <c r="E524" i="98"/>
  <c r="I524" i="98" s="1"/>
  <c r="H523" i="98"/>
  <c r="F523" i="98"/>
  <c r="E523" i="98"/>
  <c r="I523" i="98" s="1"/>
  <c r="F522" i="98"/>
  <c r="E522" i="98"/>
  <c r="I522" i="98" s="1"/>
  <c r="H520" i="98"/>
  <c r="F520" i="98"/>
  <c r="E520" i="98"/>
  <c r="I520" i="98" s="1"/>
  <c r="F519" i="98"/>
  <c r="E519" i="98"/>
  <c r="I519" i="98" s="1"/>
  <c r="H518" i="98"/>
  <c r="F518" i="98"/>
  <c r="E518" i="98"/>
  <c r="I518" i="98" s="1"/>
  <c r="F517" i="98"/>
  <c r="E517" i="98"/>
  <c r="I517" i="98" s="1"/>
  <c r="F516" i="98"/>
  <c r="E516" i="98"/>
  <c r="I516" i="98" s="1"/>
  <c r="I514" i="98"/>
  <c r="H514" i="98"/>
  <c r="F514" i="98"/>
  <c r="E514" i="98"/>
  <c r="F513" i="98"/>
  <c r="E513" i="98"/>
  <c r="I513" i="98" s="1"/>
  <c r="F512" i="98"/>
  <c r="E512" i="98"/>
  <c r="I512" i="98" s="1"/>
  <c r="F511" i="98"/>
  <c r="E511" i="98"/>
  <c r="I511" i="98" s="1"/>
  <c r="F510" i="98"/>
  <c r="E510" i="98"/>
  <c r="I510" i="98" s="1"/>
  <c r="F508" i="98"/>
  <c r="E508" i="98"/>
  <c r="I508" i="98" s="1"/>
  <c r="E507" i="98"/>
  <c r="H507" i="98" s="1"/>
  <c r="F506" i="98"/>
  <c r="E506" i="98"/>
  <c r="F505" i="98"/>
  <c r="E505" i="98"/>
  <c r="I505" i="98" s="1"/>
  <c r="F503" i="98"/>
  <c r="E503" i="98"/>
  <c r="F502" i="98"/>
  <c r="E502" i="98"/>
  <c r="I502" i="98" s="1"/>
  <c r="F501" i="98"/>
  <c r="E501" i="98"/>
  <c r="I500" i="98"/>
  <c r="F500" i="98"/>
  <c r="E500" i="98"/>
  <c r="F498" i="98"/>
  <c r="E498" i="98"/>
  <c r="I498" i="98" s="1"/>
  <c r="F497" i="98"/>
  <c r="E497" i="98"/>
  <c r="I497" i="98" s="1"/>
  <c r="I496" i="98"/>
  <c r="F496" i="98"/>
  <c r="E496" i="98"/>
  <c r="F495" i="98"/>
  <c r="E495" i="98"/>
  <c r="I495" i="98" s="1"/>
  <c r="H494" i="98"/>
  <c r="F494" i="98"/>
  <c r="E494" i="98"/>
  <c r="I494" i="98" s="1"/>
  <c r="F492" i="98"/>
  <c r="E492" i="98"/>
  <c r="F491" i="98"/>
  <c r="E491" i="98"/>
  <c r="I491" i="98" s="1"/>
  <c r="F490" i="98"/>
  <c r="E490" i="98"/>
  <c r="F489" i="98"/>
  <c r="E489" i="98"/>
  <c r="I489" i="98" s="1"/>
  <c r="F488" i="98"/>
  <c r="E488" i="98"/>
  <c r="I486" i="98"/>
  <c r="H486" i="98"/>
  <c r="F486" i="98"/>
  <c r="E486" i="98"/>
  <c r="F485" i="98"/>
  <c r="E485" i="98"/>
  <c r="H484" i="98"/>
  <c r="F484" i="98"/>
  <c r="E484" i="98"/>
  <c r="I484" i="98" s="1"/>
  <c r="F483" i="98"/>
  <c r="E483" i="98"/>
  <c r="F482" i="98"/>
  <c r="E482" i="98"/>
  <c r="I482" i="98" s="1"/>
  <c r="F478" i="98"/>
  <c r="E478" i="98"/>
  <c r="F477" i="98"/>
  <c r="E477" i="98"/>
  <c r="I477" i="98" s="1"/>
  <c r="F476" i="98"/>
  <c r="E476" i="98"/>
  <c r="I476" i="98" s="1"/>
  <c r="I475" i="98"/>
  <c r="F475" i="98"/>
  <c r="E475" i="98"/>
  <c r="H475" i="98" s="1"/>
  <c r="F474" i="98"/>
  <c r="E474" i="98"/>
  <c r="I474" i="98" s="1"/>
  <c r="F472" i="98"/>
  <c r="E472" i="98"/>
  <c r="H471" i="98"/>
  <c r="F471" i="98"/>
  <c r="E471" i="98"/>
  <c r="I471" i="98" s="1"/>
  <c r="F470" i="98"/>
  <c r="E470" i="98"/>
  <c r="I469" i="98"/>
  <c r="F469" i="98"/>
  <c r="E469" i="98"/>
  <c r="H469" i="98" s="1"/>
  <c r="F468" i="98"/>
  <c r="E468" i="98"/>
  <c r="I466" i="98"/>
  <c r="H466" i="98"/>
  <c r="F466" i="98"/>
  <c r="E466" i="98"/>
  <c r="F465" i="98"/>
  <c r="E465" i="98"/>
  <c r="F464" i="98"/>
  <c r="E464" i="98"/>
  <c r="I464" i="98" s="1"/>
  <c r="F463" i="98"/>
  <c r="E463" i="98"/>
  <c r="H461" i="98"/>
  <c r="F461" i="98"/>
  <c r="E461" i="98"/>
  <c r="I461" i="98" s="1"/>
  <c r="F460" i="98"/>
  <c r="E460" i="98"/>
  <c r="F459" i="98"/>
  <c r="E459" i="98"/>
  <c r="I459" i="98" s="1"/>
  <c r="E458" i="98"/>
  <c r="H458" i="98" s="1"/>
  <c r="F456" i="98"/>
  <c r="E456" i="98"/>
  <c r="I456" i="98" s="1"/>
  <c r="I455" i="98"/>
  <c r="H455" i="98"/>
  <c r="F455" i="98"/>
  <c r="E455" i="98"/>
  <c r="F454" i="98"/>
  <c r="E454" i="98"/>
  <c r="I454" i="98" s="1"/>
  <c r="H453" i="98"/>
  <c r="F453" i="98"/>
  <c r="E453" i="98"/>
  <c r="I453" i="98" s="1"/>
  <c r="F452" i="98"/>
  <c r="E452" i="98"/>
  <c r="F450" i="98"/>
  <c r="E450" i="98"/>
  <c r="H449" i="98"/>
  <c r="F449" i="98"/>
  <c r="E449" i="98"/>
  <c r="I449" i="98" s="1"/>
  <c r="F448" i="98"/>
  <c r="E448" i="98"/>
  <c r="F447" i="98"/>
  <c r="E447" i="98"/>
  <c r="F446" i="98"/>
  <c r="E446" i="98"/>
  <c r="I444" i="98"/>
  <c r="H444" i="98"/>
  <c r="F444" i="98"/>
  <c r="E444" i="98"/>
  <c r="F443" i="98"/>
  <c r="E443" i="98"/>
  <c r="H442" i="98"/>
  <c r="F442" i="98"/>
  <c r="E442" i="98"/>
  <c r="I442" i="98" s="1"/>
  <c r="F441" i="98"/>
  <c r="E441" i="98"/>
  <c r="I441" i="98" s="1"/>
  <c r="F440" i="98"/>
  <c r="E440" i="98"/>
  <c r="I440" i="98" s="1"/>
  <c r="F438" i="98"/>
  <c r="E438" i="98"/>
  <c r="F437" i="98"/>
  <c r="E437" i="98"/>
  <c r="I437" i="98" s="1"/>
  <c r="F436" i="98"/>
  <c r="E436" i="98"/>
  <c r="F435" i="98"/>
  <c r="E435" i="98"/>
  <c r="F434" i="98"/>
  <c r="E434" i="98"/>
  <c r="F432" i="98"/>
  <c r="E432" i="98"/>
  <c r="I432" i="98" s="1"/>
  <c r="F431" i="98"/>
  <c r="E431" i="98"/>
  <c r="H430" i="98"/>
  <c r="F430" i="98"/>
  <c r="E430" i="98"/>
  <c r="I430" i="98" s="1"/>
  <c r="F429" i="98"/>
  <c r="E429" i="98"/>
  <c r="H428" i="98"/>
  <c r="F428" i="98"/>
  <c r="E428" i="98"/>
  <c r="I428" i="98" s="1"/>
  <c r="I426" i="98"/>
  <c r="F426" i="98"/>
  <c r="E426" i="98"/>
  <c r="F425" i="98"/>
  <c r="E425" i="98"/>
  <c r="I425" i="98" s="1"/>
  <c r="F424" i="98"/>
  <c r="E424" i="98"/>
  <c r="I424" i="98" s="1"/>
  <c r="F423" i="98"/>
  <c r="E423" i="98"/>
  <c r="I423" i="98" s="1"/>
  <c r="F421" i="98"/>
  <c r="E421" i="98"/>
  <c r="I421" i="98" s="1"/>
  <c r="F420" i="98"/>
  <c r="E420" i="98"/>
  <c r="I420" i="98" s="1"/>
  <c r="I419" i="98"/>
  <c r="F419" i="98"/>
  <c r="E419" i="98"/>
  <c r="I418" i="98"/>
  <c r="H418" i="98"/>
  <c r="F416" i="98"/>
  <c r="E416" i="98"/>
  <c r="I416" i="98" s="1"/>
  <c r="I415" i="98"/>
  <c r="F415" i="98"/>
  <c r="E415" i="98"/>
  <c r="F414" i="98"/>
  <c r="E414" i="98"/>
  <c r="I414" i="98" s="1"/>
  <c r="F413" i="98"/>
  <c r="E413" i="98"/>
  <c r="I413" i="98" s="1"/>
  <c r="F412" i="98"/>
  <c r="E412" i="98"/>
  <c r="I412" i="98" s="1"/>
  <c r="I410" i="98"/>
  <c r="H410" i="98"/>
  <c r="F410" i="98"/>
  <c r="E410" i="98"/>
  <c r="F409" i="98"/>
  <c r="E409" i="98"/>
  <c r="I409" i="98" s="1"/>
  <c r="I408" i="98"/>
  <c r="F408" i="98"/>
  <c r="E408" i="98"/>
  <c r="H408" i="98" s="1"/>
  <c r="F407" i="98"/>
  <c r="E407" i="98"/>
  <c r="I407" i="98" s="1"/>
  <c r="I406" i="98"/>
  <c r="H406" i="98"/>
  <c r="F406" i="98"/>
  <c r="E406" i="98"/>
  <c r="F404" i="98"/>
  <c r="E404" i="98"/>
  <c r="I404" i="98" s="1"/>
  <c r="F403" i="98"/>
  <c r="E403" i="98"/>
  <c r="I403" i="98" s="1"/>
  <c r="F402" i="98"/>
  <c r="E402" i="98"/>
  <c r="I402" i="98" s="1"/>
  <c r="I401" i="98"/>
  <c r="H401" i="98"/>
  <c r="F401" i="98"/>
  <c r="E401" i="98"/>
  <c r="F400" i="98"/>
  <c r="E400" i="98"/>
  <c r="I400" i="98" s="1"/>
  <c r="I391" i="98"/>
  <c r="F391" i="98"/>
  <c r="E391" i="98"/>
  <c r="F390" i="98"/>
  <c r="E390" i="98"/>
  <c r="I390" i="98" s="1"/>
  <c r="H389" i="98"/>
  <c r="F389" i="98"/>
  <c r="E389" i="98"/>
  <c r="I389" i="98" s="1"/>
  <c r="F388" i="98"/>
  <c r="E388" i="98"/>
  <c r="I388" i="98" s="1"/>
  <c r="F387" i="98"/>
  <c r="E387" i="98"/>
  <c r="I387" i="98" s="1"/>
  <c r="F385" i="98"/>
  <c r="E385" i="98"/>
  <c r="I385" i="98" s="1"/>
  <c r="F384" i="98"/>
  <c r="E384" i="98"/>
  <c r="I384" i="98" s="1"/>
  <c r="F383" i="98"/>
  <c r="E383" i="98"/>
  <c r="I383" i="98" s="1"/>
  <c r="I382" i="98"/>
  <c r="F382" i="98"/>
  <c r="E382" i="98"/>
  <c r="H382" i="98" s="1"/>
  <c r="F381" i="98"/>
  <c r="E381" i="98"/>
  <c r="I381" i="98" s="1"/>
  <c r="I379" i="98"/>
  <c r="H379" i="98"/>
  <c r="F379" i="98"/>
  <c r="E379" i="98"/>
  <c r="H378" i="98"/>
  <c r="F378" i="98"/>
  <c r="E378" i="98"/>
  <c r="I378" i="98" s="1"/>
  <c r="I377" i="98"/>
  <c r="H377" i="98"/>
  <c r="F377" i="98"/>
  <c r="E377" i="98"/>
  <c r="F376" i="98"/>
  <c r="E376" i="98"/>
  <c r="I376" i="98" s="1"/>
  <c r="F375" i="98"/>
  <c r="E375" i="98"/>
  <c r="I375" i="98" s="1"/>
  <c r="F373" i="98"/>
  <c r="E373" i="98"/>
  <c r="I372" i="98"/>
  <c r="H372" i="98"/>
  <c r="F372" i="98"/>
  <c r="E372" i="98"/>
  <c r="H371" i="98"/>
  <c r="F371" i="98"/>
  <c r="E371" i="98"/>
  <c r="I371" i="98" s="1"/>
  <c r="F370" i="98"/>
  <c r="E370" i="98"/>
  <c r="I370" i="98" s="1"/>
  <c r="F369" i="98"/>
  <c r="E369" i="98"/>
  <c r="F367" i="98"/>
  <c r="E367" i="98"/>
  <c r="F366" i="98"/>
  <c r="E366" i="98"/>
  <c r="I366" i="98" s="1"/>
  <c r="F365" i="98"/>
  <c r="E365" i="98"/>
  <c r="I365" i="98" s="1"/>
  <c r="F364" i="98"/>
  <c r="E364" i="98"/>
  <c r="H364" i="98" s="1"/>
  <c r="I362" i="98"/>
  <c r="F362" i="98"/>
  <c r="E362" i="98"/>
  <c r="H362" i="98" s="1"/>
  <c r="F361" i="98"/>
  <c r="E361" i="98"/>
  <c r="I360" i="98"/>
  <c r="H360" i="98"/>
  <c r="E360" i="98"/>
  <c r="F359" i="98"/>
  <c r="E359" i="98"/>
  <c r="F357" i="98"/>
  <c r="E357" i="98"/>
  <c r="I356" i="98"/>
  <c r="H356" i="98"/>
  <c r="F356" i="98"/>
  <c r="E356" i="98"/>
  <c r="F355" i="98"/>
  <c r="E355" i="98"/>
  <c r="F354" i="98"/>
  <c r="E354" i="98"/>
  <c r="I354" i="98" s="1"/>
  <c r="F353" i="98"/>
  <c r="E353" i="98"/>
  <c r="H353" i="98" s="1"/>
  <c r="F351" i="98"/>
  <c r="E351" i="98"/>
  <c r="I351" i="98" s="1"/>
  <c r="F350" i="98"/>
  <c r="E350" i="98"/>
  <c r="H350" i="98" s="1"/>
  <c r="F349" i="98"/>
  <c r="E349" i="98"/>
  <c r="I349" i="98" s="1"/>
  <c r="F348" i="98"/>
  <c r="E348" i="98"/>
  <c r="H348" i="98" s="1"/>
  <c r="I347" i="98"/>
  <c r="F347" i="98"/>
  <c r="E347" i="98"/>
  <c r="H347" i="98" s="1"/>
  <c r="F345" i="98"/>
  <c r="E345" i="98"/>
  <c r="F344" i="98"/>
  <c r="E344" i="98"/>
  <c r="I344" i="98" s="1"/>
  <c r="I343" i="98"/>
  <c r="F343" i="98"/>
  <c r="E343" i="98"/>
  <c r="H343" i="98" s="1"/>
  <c r="H342" i="98"/>
  <c r="F342" i="98"/>
  <c r="E342" i="98"/>
  <c r="I342" i="98" s="1"/>
  <c r="F341" i="98"/>
  <c r="E341" i="98"/>
  <c r="H341" i="98" s="1"/>
  <c r="H339" i="98"/>
  <c r="F339" i="98"/>
  <c r="E339" i="98"/>
  <c r="I339" i="98" s="1"/>
  <c r="F338" i="98"/>
  <c r="E338" i="98"/>
  <c r="I338" i="98" s="1"/>
  <c r="F337" i="98"/>
  <c r="E337" i="98"/>
  <c r="I337" i="98" s="1"/>
  <c r="F336" i="98"/>
  <c r="E336" i="98"/>
  <c r="I336" i="98" s="1"/>
  <c r="F335" i="98"/>
  <c r="E335" i="98"/>
  <c r="I335" i="98" s="1"/>
  <c r="F333" i="98"/>
  <c r="E333" i="98"/>
  <c r="H333" i="98" s="1"/>
  <c r="F332" i="98"/>
  <c r="E332" i="98"/>
  <c r="F331" i="98"/>
  <c r="E331" i="98"/>
  <c r="H331" i="98" s="1"/>
  <c r="F330" i="98"/>
  <c r="E330" i="98"/>
  <c r="I329" i="98"/>
  <c r="F329" i="98"/>
  <c r="E329" i="98"/>
  <c r="F327" i="98"/>
  <c r="E327" i="98"/>
  <c r="F326" i="98"/>
  <c r="E326" i="98"/>
  <c r="I326" i="98" s="1"/>
  <c r="F325" i="98"/>
  <c r="E325" i="98"/>
  <c r="F324" i="98"/>
  <c r="E324" i="98"/>
  <c r="I324" i="98" s="1"/>
  <c r="F322" i="98"/>
  <c r="E322" i="98"/>
  <c r="E321" i="98"/>
  <c r="I321" i="98" s="1"/>
  <c r="F320" i="98"/>
  <c r="E320" i="98"/>
  <c r="I320" i="98" s="1"/>
  <c r="F319" i="98"/>
  <c r="E319" i="98"/>
  <c r="I319" i="98" s="1"/>
  <c r="F317" i="98"/>
  <c r="E317" i="98"/>
  <c r="I317" i="98" s="1"/>
  <c r="H316" i="98"/>
  <c r="F316" i="98"/>
  <c r="E316" i="98"/>
  <c r="I316" i="98" s="1"/>
  <c r="F315" i="98"/>
  <c r="E315" i="98"/>
  <c r="I315" i="98" s="1"/>
  <c r="F314" i="98"/>
  <c r="E314" i="98"/>
  <c r="I314" i="98" s="1"/>
  <c r="F313" i="98"/>
  <c r="E313" i="98"/>
  <c r="I313" i="98" s="1"/>
  <c r="F311" i="98"/>
  <c r="E311" i="98"/>
  <c r="I311" i="98" s="1"/>
  <c r="F310" i="98"/>
  <c r="E310" i="98"/>
  <c r="I310" i="98" s="1"/>
  <c r="F309" i="98"/>
  <c r="E309" i="98"/>
  <c r="I309" i="98" s="1"/>
  <c r="F308" i="98"/>
  <c r="E308" i="98"/>
  <c r="I308" i="98" s="1"/>
  <c r="F307" i="98"/>
  <c r="E307" i="98"/>
  <c r="I307" i="98" s="1"/>
  <c r="F305" i="98"/>
  <c r="E305" i="98"/>
  <c r="I305" i="98" s="1"/>
  <c r="F304" i="98"/>
  <c r="E304" i="98"/>
  <c r="I304" i="98" s="1"/>
  <c r="F303" i="98"/>
  <c r="E303" i="98"/>
  <c r="I303" i="98" s="1"/>
  <c r="F302" i="98"/>
  <c r="E302" i="98"/>
  <c r="I302" i="98" s="1"/>
  <c r="F301" i="98"/>
  <c r="E301" i="98"/>
  <c r="I301" i="98" s="1"/>
  <c r="F299" i="98"/>
  <c r="E299" i="98"/>
  <c r="F298" i="98"/>
  <c r="E298" i="98"/>
  <c r="H298" i="98" s="1"/>
  <c r="F297" i="98"/>
  <c r="E297" i="98"/>
  <c r="I296" i="98"/>
  <c r="F296" i="98"/>
  <c r="E296" i="98"/>
  <c r="H296" i="98" s="1"/>
  <c r="F295" i="98"/>
  <c r="E295" i="98"/>
  <c r="F293" i="98"/>
  <c r="E293" i="98"/>
  <c r="H293" i="98" s="1"/>
  <c r="F292" i="98"/>
  <c r="E292" i="98"/>
  <c r="I291" i="98"/>
  <c r="F291" i="98"/>
  <c r="E291" i="98"/>
  <c r="H291" i="98" s="1"/>
  <c r="F290" i="98"/>
  <c r="E290" i="98"/>
  <c r="F289" i="98"/>
  <c r="E289" i="98"/>
  <c r="H289" i="98" s="1"/>
  <c r="F287" i="98"/>
  <c r="E287" i="98"/>
  <c r="F286" i="98"/>
  <c r="E286" i="98"/>
  <c r="H286" i="98" s="1"/>
  <c r="F285" i="98"/>
  <c r="E285" i="98"/>
  <c r="F284" i="98"/>
  <c r="E284" i="98"/>
  <c r="H284" i="98" s="1"/>
  <c r="F282" i="98"/>
  <c r="E282" i="98"/>
  <c r="I282" i="98" s="1"/>
  <c r="E281" i="98"/>
  <c r="I281" i="98" s="1"/>
  <c r="F280" i="98"/>
  <c r="E280" i="98"/>
  <c r="I280" i="98" s="1"/>
  <c r="F279" i="98"/>
  <c r="E279" i="98"/>
  <c r="F277" i="98"/>
  <c r="E277" i="98"/>
  <c r="H277" i="98" s="1"/>
  <c r="F276" i="98"/>
  <c r="E276" i="98"/>
  <c r="I275" i="98"/>
  <c r="F275" i="98"/>
  <c r="E275" i="98"/>
  <c r="F274" i="98"/>
  <c r="E274" i="98"/>
  <c r="I274" i="98" s="1"/>
  <c r="H273" i="98"/>
  <c r="F273" i="98"/>
  <c r="E273" i="98"/>
  <c r="I273" i="98" s="1"/>
  <c r="F271" i="98"/>
  <c r="E271" i="98"/>
  <c r="F270" i="98"/>
  <c r="E270" i="98"/>
  <c r="H270" i="98" s="1"/>
  <c r="H269" i="98"/>
  <c r="F269" i="98"/>
  <c r="E269" i="98"/>
  <c r="I269" i="98" s="1"/>
  <c r="F268" i="98"/>
  <c r="E268" i="98"/>
  <c r="H268" i="98" s="1"/>
  <c r="I267" i="98"/>
  <c r="F267" i="98"/>
  <c r="E267" i="98"/>
  <c r="H267" i="98" s="1"/>
  <c r="F265" i="98"/>
  <c r="E265" i="98"/>
  <c r="I265" i="98" s="1"/>
  <c r="I264" i="98"/>
  <c r="H264" i="98"/>
  <c r="F264" i="98"/>
  <c r="E264" i="98"/>
  <c r="H263" i="98"/>
  <c r="F263" i="98"/>
  <c r="E263" i="98"/>
  <c r="I263" i="98" s="1"/>
  <c r="I262" i="98"/>
  <c r="H262" i="98"/>
  <c r="F262" i="98"/>
  <c r="E262" i="98"/>
  <c r="F261" i="98"/>
  <c r="E261" i="98"/>
  <c r="I261" i="98" s="1"/>
  <c r="H259" i="98"/>
  <c r="F259" i="98"/>
  <c r="E259" i="98"/>
  <c r="I259" i="98" s="1"/>
  <c r="F258" i="98"/>
  <c r="E258" i="98"/>
  <c r="I258" i="98" s="1"/>
  <c r="F257" i="98"/>
  <c r="E257" i="98"/>
  <c r="I257" i="98" s="1"/>
  <c r="F256" i="98"/>
  <c r="E256" i="98"/>
  <c r="I256" i="98" s="1"/>
  <c r="F255" i="98"/>
  <c r="E255" i="98"/>
  <c r="I255" i="98" s="1"/>
  <c r="I253" i="98"/>
  <c r="F253" i="98"/>
  <c r="E253" i="98"/>
  <c r="H253" i="98" s="1"/>
  <c r="F252" i="98"/>
  <c r="E252" i="98"/>
  <c r="F251" i="98"/>
  <c r="E251" i="98"/>
  <c r="H251" i="98" s="1"/>
  <c r="F250" i="98"/>
  <c r="E250" i="98"/>
  <c r="F249" i="98"/>
  <c r="E249" i="98"/>
  <c r="I249" i="98" s="1"/>
  <c r="F247" i="98"/>
  <c r="E247" i="98"/>
  <c r="H247" i="98" s="1"/>
  <c r="F246" i="98"/>
  <c r="E246" i="98"/>
  <c r="I246" i="98" s="1"/>
  <c r="E245" i="98"/>
  <c r="H245" i="98" s="1"/>
  <c r="I244" i="98"/>
  <c r="H244" i="98"/>
  <c r="F244" i="98"/>
  <c r="E244" i="98"/>
  <c r="F242" i="98"/>
  <c r="E242" i="98"/>
  <c r="I242" i="98" s="1"/>
  <c r="F241" i="98"/>
  <c r="E241" i="98"/>
  <c r="I241" i="98" s="1"/>
  <c r="F240" i="98"/>
  <c r="E240" i="98"/>
  <c r="I240" i="98" s="1"/>
  <c r="F239" i="98"/>
  <c r="E239" i="98"/>
  <c r="I239" i="98" s="1"/>
  <c r="F237" i="98"/>
  <c r="E237" i="98"/>
  <c r="I237" i="98" s="1"/>
  <c r="F236" i="98"/>
  <c r="E236" i="98"/>
  <c r="F235" i="98"/>
  <c r="E235" i="98"/>
  <c r="H235" i="98" s="1"/>
  <c r="F234" i="98"/>
  <c r="E234" i="98"/>
  <c r="F233" i="98"/>
  <c r="E233" i="98"/>
  <c r="H233" i="98" s="1"/>
  <c r="F231" i="98"/>
  <c r="E231" i="98"/>
  <c r="F230" i="98"/>
  <c r="E230" i="98"/>
  <c r="H230" i="98" s="1"/>
  <c r="F229" i="98"/>
  <c r="E229" i="98"/>
  <c r="I228" i="98"/>
  <c r="F228" i="98"/>
  <c r="E228" i="98"/>
  <c r="H228" i="98" s="1"/>
  <c r="F227" i="98"/>
  <c r="E227" i="98"/>
  <c r="I225" i="98"/>
  <c r="F225" i="98"/>
  <c r="E225" i="98"/>
  <c r="H225" i="98" s="1"/>
  <c r="F224" i="98"/>
  <c r="E224" i="98"/>
  <c r="I223" i="98"/>
  <c r="F223" i="98"/>
  <c r="E223" i="98"/>
  <c r="H223" i="98" s="1"/>
  <c r="F222" i="98"/>
  <c r="E222" i="98"/>
  <c r="F221" i="98"/>
  <c r="E221" i="98"/>
  <c r="H221" i="98" s="1"/>
  <c r="F219" i="98"/>
  <c r="E219" i="98"/>
  <c r="F218" i="98"/>
  <c r="E218" i="98"/>
  <c r="H218" i="98" s="1"/>
  <c r="F217" i="98"/>
  <c r="E217" i="98"/>
  <c r="I216" i="98"/>
  <c r="F216" i="98"/>
  <c r="E216" i="98"/>
  <c r="H216" i="98" s="1"/>
  <c r="F215" i="98"/>
  <c r="E215" i="98"/>
  <c r="F213" i="98"/>
  <c r="E213" i="98"/>
  <c r="H213" i="98" s="1"/>
  <c r="F212" i="98"/>
  <c r="E212" i="98"/>
  <c r="I212" i="98" s="1"/>
  <c r="I211" i="98"/>
  <c r="H211" i="98"/>
  <c r="F211" i="98"/>
  <c r="E211" i="98"/>
  <c r="I210" i="98"/>
  <c r="F210" i="98"/>
  <c r="E210" i="98"/>
  <c r="H210" i="98" s="1"/>
  <c r="I209" i="98"/>
  <c r="H209" i="98"/>
  <c r="F209" i="98"/>
  <c r="E209" i="98"/>
  <c r="F207" i="98"/>
  <c r="E207" i="98"/>
  <c r="H207" i="98" s="1"/>
  <c r="F206" i="98"/>
  <c r="E206" i="98"/>
  <c r="I206" i="98" s="1"/>
  <c r="I205" i="98"/>
  <c r="F205" i="98"/>
  <c r="E205" i="98"/>
  <c r="H205" i="98" s="1"/>
  <c r="F204" i="98"/>
  <c r="E204" i="98"/>
  <c r="I204" i="98" s="1"/>
  <c r="E202" i="98"/>
  <c r="H202" i="98" s="1"/>
  <c r="F201" i="98"/>
  <c r="E201" i="98"/>
  <c r="I201" i="98" s="1"/>
  <c r="F200" i="98"/>
  <c r="E200" i="98"/>
  <c r="I200" i="98" s="1"/>
  <c r="I199" i="98"/>
  <c r="F199" i="98"/>
  <c r="E199" i="98"/>
  <c r="H199" i="98" s="1"/>
  <c r="F197" i="98"/>
  <c r="E197" i="98"/>
  <c r="I197" i="98" s="1"/>
  <c r="I196" i="98"/>
  <c r="H196" i="98"/>
  <c r="F196" i="98"/>
  <c r="E196" i="98"/>
  <c r="H195" i="98"/>
  <c r="F195" i="98"/>
  <c r="E195" i="98"/>
  <c r="I195" i="98" s="1"/>
  <c r="F194" i="98"/>
  <c r="E194" i="98"/>
  <c r="I194" i="98" s="1"/>
  <c r="F193" i="98"/>
  <c r="E193" i="98"/>
  <c r="I193" i="98" s="1"/>
  <c r="F191" i="98"/>
  <c r="E191" i="98"/>
  <c r="I191" i="98" s="1"/>
  <c r="F190" i="98"/>
  <c r="E190" i="98"/>
  <c r="I190" i="98" s="1"/>
  <c r="H189" i="98"/>
  <c r="F189" i="98"/>
  <c r="E189" i="98"/>
  <c r="I189" i="98" s="1"/>
  <c r="F188" i="98"/>
  <c r="E188" i="98"/>
  <c r="I188" i="98" s="1"/>
  <c r="F187" i="98"/>
  <c r="E187" i="98"/>
  <c r="I187" i="98" s="1"/>
  <c r="F185" i="98"/>
  <c r="E185" i="98"/>
  <c r="I185" i="98" s="1"/>
  <c r="F184" i="98"/>
  <c r="E184" i="98"/>
  <c r="I184" i="98" s="1"/>
  <c r="F183" i="98"/>
  <c r="E183" i="98"/>
  <c r="I183" i="98" s="1"/>
  <c r="F182" i="98"/>
  <c r="E182" i="98"/>
  <c r="I182" i="98" s="1"/>
  <c r="F181" i="98"/>
  <c r="E181" i="98"/>
  <c r="H181" i="98" s="1"/>
  <c r="F177" i="98"/>
  <c r="E177" i="98"/>
  <c r="F176" i="98"/>
  <c r="E176" i="98"/>
  <c r="H176" i="98" s="1"/>
  <c r="F175" i="98"/>
  <c r="E175" i="98"/>
  <c r="I174" i="98"/>
  <c r="F174" i="98"/>
  <c r="E174" i="98"/>
  <c r="H174" i="98" s="1"/>
  <c r="F173" i="98"/>
  <c r="E173" i="98"/>
  <c r="F171" i="98"/>
  <c r="E171" i="98"/>
  <c r="I171" i="98" s="1"/>
  <c r="I170" i="98"/>
  <c r="F170" i="98"/>
  <c r="E170" i="98"/>
  <c r="H170" i="98" s="1"/>
  <c r="F169" i="98"/>
  <c r="E169" i="98"/>
  <c r="I169" i="98" s="1"/>
  <c r="F168" i="98"/>
  <c r="E168" i="98"/>
  <c r="F167" i="98"/>
  <c r="E167" i="98"/>
  <c r="I167" i="98" s="1"/>
  <c r="F165" i="98"/>
  <c r="E165" i="98"/>
  <c r="I165" i="98" s="1"/>
  <c r="F164" i="98"/>
  <c r="E164" i="98"/>
  <c r="I163" i="98"/>
  <c r="F163" i="98"/>
  <c r="E163" i="98"/>
  <c r="H163" i="98" s="1"/>
  <c r="E162" i="98"/>
  <c r="F160" i="98"/>
  <c r="E160" i="98"/>
  <c r="I160" i="98" s="1"/>
  <c r="I159" i="98"/>
  <c r="F159" i="98"/>
  <c r="E159" i="98"/>
  <c r="H159" i="98" s="1"/>
  <c r="F158" i="98"/>
  <c r="E158" i="98"/>
  <c r="I158" i="98" s="1"/>
  <c r="H157" i="98"/>
  <c r="F157" i="98"/>
  <c r="E157" i="98"/>
  <c r="I155" i="98"/>
  <c r="H155" i="98"/>
  <c r="F155" i="98"/>
  <c r="E155" i="98"/>
  <c r="H154" i="98"/>
  <c r="F154" i="98"/>
  <c r="E154" i="98"/>
  <c r="I154" i="98" s="1"/>
  <c r="F153" i="98"/>
  <c r="E153" i="98"/>
  <c r="I153" i="98" s="1"/>
  <c r="F152" i="98"/>
  <c r="E152" i="98"/>
  <c r="I152" i="98" s="1"/>
  <c r="I151" i="98"/>
  <c r="F151" i="98"/>
  <c r="E151" i="98"/>
  <c r="H151" i="98" s="1"/>
  <c r="F149" i="98"/>
  <c r="E149" i="98"/>
  <c r="I149" i="98" s="1"/>
  <c r="I148" i="98"/>
  <c r="H148" i="98"/>
  <c r="F148" i="98"/>
  <c r="E148" i="98"/>
  <c r="H147" i="98"/>
  <c r="F147" i="98"/>
  <c r="E147" i="98"/>
  <c r="I147" i="98" s="1"/>
  <c r="F146" i="98"/>
  <c r="E146" i="98"/>
  <c r="I145" i="98"/>
  <c r="F145" i="98"/>
  <c r="E145" i="98"/>
  <c r="H145" i="98" s="1"/>
  <c r="F143" i="98"/>
  <c r="E143" i="98"/>
  <c r="F142" i="98"/>
  <c r="E142" i="98"/>
  <c r="H142" i="98" s="1"/>
  <c r="F141" i="98"/>
  <c r="E141" i="98"/>
  <c r="F140" i="98"/>
  <c r="E140" i="98"/>
  <c r="H140" i="98" s="1"/>
  <c r="F139" i="98"/>
  <c r="E139" i="98"/>
  <c r="I135" i="98"/>
  <c r="F135" i="98"/>
  <c r="E135" i="98"/>
  <c r="F131" i="98"/>
  <c r="E131" i="98"/>
  <c r="H131" i="98" s="1"/>
  <c r="F130" i="98"/>
  <c r="E130" i="98"/>
  <c r="I130" i="98" s="1"/>
  <c r="H129" i="98"/>
  <c r="F129" i="98"/>
  <c r="E129" i="98"/>
  <c r="I129" i="98" s="1"/>
  <c r="F128" i="98"/>
  <c r="E128" i="98"/>
  <c r="I128" i="98" s="1"/>
  <c r="F127" i="98"/>
  <c r="E127" i="98"/>
  <c r="I127" i="98" s="1"/>
  <c r="F125" i="98"/>
  <c r="E125" i="98"/>
  <c r="I125" i="98" s="1"/>
  <c r="F124" i="98"/>
  <c r="E124" i="98"/>
  <c r="I124" i="98" s="1"/>
  <c r="F123" i="98"/>
  <c r="E123" i="98"/>
  <c r="I122" i="98"/>
  <c r="F122" i="98"/>
  <c r="E122" i="98"/>
  <c r="H122" i="98" s="1"/>
  <c r="F121" i="98"/>
  <c r="E121" i="98"/>
  <c r="H121" i="98" s="1"/>
  <c r="I119" i="98"/>
  <c r="H119" i="98"/>
  <c r="F119" i="98"/>
  <c r="E119" i="98"/>
  <c r="E118" i="98"/>
  <c r="H118" i="98" s="1"/>
  <c r="F117" i="98"/>
  <c r="E117" i="98"/>
  <c r="I117" i="98" s="1"/>
  <c r="H116" i="98"/>
  <c r="F116" i="98"/>
  <c r="E116" i="98"/>
  <c r="I116" i="98" s="1"/>
  <c r="F114" i="98"/>
  <c r="E114" i="98"/>
  <c r="I114" i="98" s="1"/>
  <c r="F113" i="98"/>
  <c r="E113" i="98"/>
  <c r="I113" i="98" s="1"/>
  <c r="F112" i="98"/>
  <c r="E112" i="98"/>
  <c r="F111" i="98"/>
  <c r="E111" i="98"/>
  <c r="I111" i="98" s="1"/>
  <c r="F109" i="98"/>
  <c r="E109" i="98"/>
  <c r="I109" i="98" s="1"/>
  <c r="I108" i="98"/>
  <c r="F108" i="98"/>
  <c r="E108" i="98"/>
  <c r="H108" i="98" s="1"/>
  <c r="F107" i="98"/>
  <c r="E107" i="98"/>
  <c r="I107" i="98" s="1"/>
  <c r="H106" i="98"/>
  <c r="F106" i="98"/>
  <c r="E106" i="98"/>
  <c r="I106" i="98" s="1"/>
  <c r="F105" i="98"/>
  <c r="E105" i="98"/>
  <c r="I105" i="98" s="1"/>
  <c r="F103" i="98"/>
  <c r="E103" i="98"/>
  <c r="F102" i="98"/>
  <c r="E102" i="98"/>
  <c r="H102" i="98" s="1"/>
  <c r="F101" i="98"/>
  <c r="E101" i="98"/>
  <c r="H100" i="98"/>
  <c r="F100" i="98"/>
  <c r="E100" i="98"/>
  <c r="I100" i="98" s="1"/>
  <c r="H99" i="98"/>
  <c r="F99" i="98"/>
  <c r="E99" i="98"/>
  <c r="I99" i="98" s="1"/>
  <c r="F97" i="98"/>
  <c r="E97" i="98"/>
  <c r="I97" i="98" s="1"/>
  <c r="F96" i="98"/>
  <c r="E96" i="98"/>
  <c r="I96" i="98" s="1"/>
  <c r="I95" i="98"/>
  <c r="F95" i="98"/>
  <c r="E95" i="98"/>
  <c r="H95" i="98" s="1"/>
  <c r="F94" i="98"/>
  <c r="E94" i="98"/>
  <c r="I94" i="98" s="1"/>
  <c r="I93" i="98"/>
  <c r="F93" i="98"/>
  <c r="E93" i="98"/>
  <c r="F91" i="98"/>
  <c r="E91" i="98"/>
  <c r="I91" i="98" s="1"/>
  <c r="F90" i="98"/>
  <c r="E90" i="98"/>
  <c r="I90" i="98" s="1"/>
  <c r="F89" i="98"/>
  <c r="E89" i="98"/>
  <c r="I89" i="98" s="1"/>
  <c r="F88" i="98"/>
  <c r="E88" i="98"/>
  <c r="I88" i="98" s="1"/>
  <c r="F87" i="98"/>
  <c r="E87" i="98"/>
  <c r="I87" i="98" s="1"/>
  <c r="F84" i="98"/>
  <c r="E84" i="98"/>
  <c r="I83" i="98"/>
  <c r="F83" i="98"/>
  <c r="E83" i="98"/>
  <c r="H83" i="98" s="1"/>
  <c r="F82" i="98"/>
  <c r="E82" i="98"/>
  <c r="I82" i="98" s="1"/>
  <c r="I81" i="98"/>
  <c r="F81" i="98"/>
  <c r="E81" i="98"/>
  <c r="F80" i="98"/>
  <c r="E80" i="98"/>
  <c r="I80" i="98" s="1"/>
  <c r="F78" i="98"/>
  <c r="E78" i="98"/>
  <c r="I78" i="98" s="1"/>
  <c r="F77" i="98"/>
  <c r="E77" i="98"/>
  <c r="I77" i="98" s="1"/>
  <c r="F76" i="98"/>
  <c r="E76" i="98"/>
  <c r="I76" i="98" s="1"/>
  <c r="E75" i="98"/>
  <c r="F73" i="98"/>
  <c r="E73" i="98"/>
  <c r="F72" i="98"/>
  <c r="E72" i="98"/>
  <c r="H72" i="98" s="1"/>
  <c r="F71" i="98"/>
  <c r="E71" i="98"/>
  <c r="H71" i="98" s="1"/>
  <c r="I70" i="98"/>
  <c r="F70" i="98"/>
  <c r="E70" i="98"/>
  <c r="H70" i="98" s="1"/>
  <c r="F68" i="98"/>
  <c r="E68" i="98"/>
  <c r="I68" i="98" s="1"/>
  <c r="I67" i="98"/>
  <c r="H67" i="98"/>
  <c r="F67" i="98"/>
  <c r="E67" i="98"/>
  <c r="F66" i="98"/>
  <c r="E66" i="98"/>
  <c r="I66" i="98" s="1"/>
  <c r="F65" i="98"/>
  <c r="E65" i="98"/>
  <c r="I65" i="98" s="1"/>
  <c r="F64" i="98"/>
  <c r="E64" i="98"/>
  <c r="I64" i="98" s="1"/>
  <c r="F62" i="98"/>
  <c r="E62" i="98"/>
  <c r="I62" i="98" s="1"/>
  <c r="F61" i="98"/>
  <c r="E61" i="98"/>
  <c r="I61" i="98" s="1"/>
  <c r="F60" i="98"/>
  <c r="E60" i="98"/>
  <c r="I60" i="98" s="1"/>
  <c r="F59" i="98"/>
  <c r="E59" i="98"/>
  <c r="H58" i="98"/>
  <c r="F58" i="98"/>
  <c r="E58" i="98"/>
  <c r="I58" i="98" s="1"/>
  <c r="F56" i="98"/>
  <c r="E56" i="98"/>
  <c r="I55" i="98"/>
  <c r="F55" i="98"/>
  <c r="E55" i="98"/>
  <c r="H55" i="98" s="1"/>
  <c r="F54" i="98"/>
  <c r="E54" i="98"/>
  <c r="H53" i="98"/>
  <c r="F53" i="98"/>
  <c r="E53" i="98"/>
  <c r="I53" i="98" s="1"/>
  <c r="F52" i="98"/>
  <c r="E52" i="98"/>
  <c r="F48" i="98"/>
  <c r="E48" i="98"/>
  <c r="I48" i="98" s="1"/>
  <c r="F47" i="98"/>
  <c r="E47" i="98"/>
  <c r="F46" i="98"/>
  <c r="E46" i="98"/>
  <c r="F45" i="98"/>
  <c r="E45" i="98"/>
  <c r="I45" i="98" s="1"/>
  <c r="F44" i="98"/>
  <c r="E44" i="98"/>
  <c r="I44" i="98" s="1"/>
  <c r="I42" i="98"/>
  <c r="F42" i="98"/>
  <c r="E42" i="98"/>
  <c r="F41" i="98"/>
  <c r="E41" i="98"/>
  <c r="F40" i="98"/>
  <c r="E40" i="98"/>
  <c r="I40" i="98" s="1"/>
  <c r="I39" i="98"/>
  <c r="F39" i="98"/>
  <c r="E39" i="98"/>
  <c r="F38" i="98"/>
  <c r="E38" i="98"/>
  <c r="I38" i="98" s="1"/>
  <c r="I36" i="98"/>
  <c r="E36" i="98"/>
  <c r="I35" i="98"/>
  <c r="F35" i="98"/>
  <c r="E35" i="98"/>
  <c r="H35" i="98" s="1"/>
  <c r="F34" i="98"/>
  <c r="E34" i="98"/>
  <c r="I34" i="98" s="1"/>
  <c r="I33" i="98"/>
  <c r="F33" i="98"/>
  <c r="E33" i="98"/>
  <c r="H33" i="98" s="1"/>
  <c r="F31" i="98"/>
  <c r="E31" i="98"/>
  <c r="I31" i="98" s="1"/>
  <c r="I30" i="98"/>
  <c r="F30" i="98"/>
  <c r="E30" i="98"/>
  <c r="F29" i="98"/>
  <c r="E29" i="98"/>
  <c r="F28" i="98"/>
  <c r="E28" i="98"/>
  <c r="H28" i="98" s="1"/>
  <c r="I26" i="98"/>
  <c r="H26" i="98"/>
  <c r="F26" i="98"/>
  <c r="E26" i="98"/>
  <c r="F25" i="98"/>
  <c r="E25" i="98"/>
  <c r="I25" i="98" s="1"/>
  <c r="F24" i="98"/>
  <c r="E24" i="98"/>
  <c r="H23" i="98"/>
  <c r="F23" i="98"/>
  <c r="E23" i="98"/>
  <c r="I23" i="98" s="1"/>
  <c r="F22" i="98"/>
  <c r="E22" i="98"/>
  <c r="I22" i="98" s="1"/>
  <c r="F20" i="98"/>
  <c r="E20" i="98"/>
  <c r="I20" i="98" s="1"/>
  <c r="F19" i="98"/>
  <c r="E19" i="98"/>
  <c r="I19" i="98" s="1"/>
  <c r="F18" i="98"/>
  <c r="E18" i="98"/>
  <c r="F17" i="98"/>
  <c r="E17" i="98"/>
  <c r="I17" i="98" s="1"/>
  <c r="H16" i="98"/>
  <c r="F16" i="98"/>
  <c r="E16" i="98"/>
  <c r="I16" i="98" s="1"/>
  <c r="H14" i="98"/>
  <c r="F14" i="98"/>
  <c r="E14" i="98"/>
  <c r="I14" i="98" s="1"/>
  <c r="H13" i="98"/>
  <c r="F13" i="98"/>
  <c r="E13" i="98"/>
  <c r="I13" i="98" s="1"/>
  <c r="F12" i="98"/>
  <c r="E12" i="98"/>
  <c r="I12" i="98" s="1"/>
  <c r="F11" i="98"/>
  <c r="E11" i="98"/>
  <c r="I11" i="98" s="1"/>
  <c r="I10" i="98"/>
  <c r="H10" i="98"/>
  <c r="F10" i="98"/>
  <c r="E10" i="98"/>
  <c r="F8" i="98"/>
  <c r="E8" i="98"/>
  <c r="I8" i="98" s="1"/>
  <c r="F7" i="98"/>
  <c r="E7" i="98"/>
  <c r="I7" i="98" s="1"/>
  <c r="F6" i="98"/>
  <c r="E6" i="98"/>
  <c r="I6" i="98" s="1"/>
  <c r="F4" i="98"/>
  <c r="E4" i="98"/>
  <c r="I4" i="98" s="1"/>
  <c r="D1" i="98"/>
  <c r="C1" i="98"/>
  <c r="F22" i="58"/>
  <c r="F10" i="58"/>
  <c r="E10" i="58"/>
  <c r="H10" i="58" s="1"/>
  <c r="F9" i="58"/>
  <c r="E9" i="58"/>
  <c r="F11" i="58"/>
  <c r="E11" i="58"/>
  <c r="I11" i="58" s="1"/>
  <c r="F4" i="58"/>
  <c r="E4" i="58"/>
  <c r="I4" i="58" s="1"/>
  <c r="F144" i="58"/>
  <c r="E144" i="58"/>
  <c r="I144" i="58" s="1"/>
  <c r="F752" i="96"/>
  <c r="E752" i="96"/>
  <c r="I752" i="96" s="1"/>
  <c r="F751" i="96"/>
  <c r="E751" i="96"/>
  <c r="I751" i="96" s="1"/>
  <c r="F750" i="96"/>
  <c r="E750" i="96"/>
  <c r="I750" i="96" s="1"/>
  <c r="F749" i="96"/>
  <c r="E749" i="96"/>
  <c r="I749" i="96" s="1"/>
  <c r="F748" i="96"/>
  <c r="E748" i="96"/>
  <c r="I748" i="96" s="1"/>
  <c r="F746" i="96"/>
  <c r="E746" i="96"/>
  <c r="I746" i="96" s="1"/>
  <c r="F745" i="96"/>
  <c r="E745" i="96"/>
  <c r="I745" i="96" s="1"/>
  <c r="F744" i="96"/>
  <c r="E744" i="96"/>
  <c r="I744" i="96" s="1"/>
  <c r="F743" i="96"/>
  <c r="E743" i="96"/>
  <c r="I743" i="96" s="1"/>
  <c r="F742" i="96"/>
  <c r="E742" i="96"/>
  <c r="I742" i="96" s="1"/>
  <c r="F740" i="96"/>
  <c r="E740" i="96"/>
  <c r="I740" i="96" s="1"/>
  <c r="F739" i="96"/>
  <c r="E739" i="96"/>
  <c r="I739" i="96" s="1"/>
  <c r="F738" i="96"/>
  <c r="E738" i="96"/>
  <c r="I738" i="96" s="1"/>
  <c r="F737" i="96"/>
  <c r="E737" i="96"/>
  <c r="I737" i="96" s="1"/>
  <c r="F735" i="96"/>
  <c r="E735" i="96"/>
  <c r="I735" i="96" s="1"/>
  <c r="F734" i="96"/>
  <c r="E734" i="96"/>
  <c r="I734" i="96" s="1"/>
  <c r="F733" i="96"/>
  <c r="E733" i="96"/>
  <c r="I733" i="96" s="1"/>
  <c r="F732" i="96"/>
  <c r="E732" i="96"/>
  <c r="I732" i="96" s="1"/>
  <c r="F730" i="96"/>
  <c r="E730" i="96"/>
  <c r="I730" i="96" s="1"/>
  <c r="F729" i="96"/>
  <c r="E729" i="96"/>
  <c r="I729" i="96" s="1"/>
  <c r="F728" i="96"/>
  <c r="E728" i="96"/>
  <c r="I728" i="96" s="1"/>
  <c r="F727" i="96"/>
  <c r="E727" i="96"/>
  <c r="I727" i="96" s="1"/>
  <c r="F726" i="96"/>
  <c r="E726" i="96"/>
  <c r="I726" i="96" s="1"/>
  <c r="F724" i="96"/>
  <c r="E724" i="96"/>
  <c r="I724" i="96" s="1"/>
  <c r="F723" i="96"/>
  <c r="E723" i="96"/>
  <c r="I723" i="96" s="1"/>
  <c r="F722" i="96"/>
  <c r="E722" i="96"/>
  <c r="I722" i="96" s="1"/>
  <c r="F721" i="96"/>
  <c r="E721" i="96"/>
  <c r="I721" i="96" s="1"/>
  <c r="F720" i="96"/>
  <c r="E720" i="96"/>
  <c r="I720" i="96" s="1"/>
  <c r="F718" i="96"/>
  <c r="E718" i="96"/>
  <c r="I718" i="96" s="1"/>
  <c r="F717" i="96"/>
  <c r="E717" i="96"/>
  <c r="I717" i="96" s="1"/>
  <c r="F716" i="96"/>
  <c r="E716" i="96"/>
  <c r="H716" i="96" s="1"/>
  <c r="F715" i="96"/>
  <c r="E715" i="96"/>
  <c r="I715" i="96" s="1"/>
  <c r="F714" i="96"/>
  <c r="E714" i="96"/>
  <c r="H714" i="96" s="1"/>
  <c r="F712" i="96"/>
  <c r="E712" i="96"/>
  <c r="F711" i="96"/>
  <c r="E711" i="96"/>
  <c r="H711" i="96" s="1"/>
  <c r="F710" i="96"/>
  <c r="E710" i="96"/>
  <c r="F709" i="96"/>
  <c r="E709" i="96"/>
  <c r="I709" i="96" s="1"/>
  <c r="I708" i="96"/>
  <c r="F708" i="96"/>
  <c r="E708" i="96"/>
  <c r="H708" i="96" s="1"/>
  <c r="F706" i="96"/>
  <c r="E706" i="96"/>
  <c r="F705" i="96"/>
  <c r="E705" i="96"/>
  <c r="I705" i="96" s="1"/>
  <c r="F704" i="96"/>
  <c r="E704" i="96"/>
  <c r="I703" i="96"/>
  <c r="F703" i="96"/>
  <c r="E703" i="96"/>
  <c r="F702" i="96"/>
  <c r="E702" i="96"/>
  <c r="H702" i="96" s="1"/>
  <c r="F700" i="96"/>
  <c r="E700" i="96"/>
  <c r="I700" i="96" s="1"/>
  <c r="H699" i="96"/>
  <c r="F699" i="96"/>
  <c r="E699" i="96"/>
  <c r="I699" i="96" s="1"/>
  <c r="H698" i="96"/>
  <c r="F698" i="96"/>
  <c r="E698" i="96"/>
  <c r="I698" i="96" s="1"/>
  <c r="F697" i="96"/>
  <c r="E697" i="96"/>
  <c r="I697" i="96" s="1"/>
  <c r="H695" i="96"/>
  <c r="F695" i="96"/>
  <c r="E695" i="96"/>
  <c r="I695" i="96" s="1"/>
  <c r="F694" i="96"/>
  <c r="E694" i="96"/>
  <c r="I694" i="96" s="1"/>
  <c r="F693" i="96"/>
  <c r="E693" i="96"/>
  <c r="I693" i="96" s="1"/>
  <c r="I692" i="96"/>
  <c r="H692" i="96"/>
  <c r="F692" i="96"/>
  <c r="E692" i="96"/>
  <c r="H690" i="96"/>
  <c r="F690" i="96"/>
  <c r="E690" i="96"/>
  <c r="I690" i="96" s="1"/>
  <c r="I689" i="96"/>
  <c r="F689" i="96"/>
  <c r="E689" i="96"/>
  <c r="H689" i="96" s="1"/>
  <c r="F688" i="96"/>
  <c r="E688" i="96"/>
  <c r="I688" i="96" s="1"/>
  <c r="I687" i="96"/>
  <c r="H687" i="96"/>
  <c r="F687" i="96"/>
  <c r="E687" i="96"/>
  <c r="F686" i="96"/>
  <c r="E686" i="96"/>
  <c r="I686" i="96" s="1"/>
  <c r="I684" i="96"/>
  <c r="H684" i="96"/>
  <c r="F684" i="96"/>
  <c r="E684" i="96"/>
  <c r="H683" i="96"/>
  <c r="F683" i="96"/>
  <c r="E683" i="96"/>
  <c r="I683" i="96" s="1"/>
  <c r="F682" i="96"/>
  <c r="E682" i="96"/>
  <c r="H682" i="96" s="1"/>
  <c r="F681" i="96"/>
  <c r="E681" i="96"/>
  <c r="I681" i="96" s="1"/>
  <c r="F680" i="96"/>
  <c r="E680" i="96"/>
  <c r="F678" i="96"/>
  <c r="E678" i="96"/>
  <c r="F677" i="96"/>
  <c r="E677" i="96"/>
  <c r="F676" i="96"/>
  <c r="E676" i="96"/>
  <c r="F675" i="96"/>
  <c r="E675" i="96"/>
  <c r="F674" i="96"/>
  <c r="E674" i="96"/>
  <c r="F670" i="96"/>
  <c r="E670" i="96"/>
  <c r="F669" i="96"/>
  <c r="E669" i="96"/>
  <c r="F668" i="96"/>
  <c r="E668" i="96"/>
  <c r="F667" i="96"/>
  <c r="E667" i="96"/>
  <c r="F666" i="96"/>
  <c r="E666" i="96"/>
  <c r="F664" i="96"/>
  <c r="E664" i="96"/>
  <c r="F663" i="96"/>
  <c r="E663" i="96"/>
  <c r="F662" i="96"/>
  <c r="E662" i="96"/>
  <c r="F661" i="96"/>
  <c r="E661" i="96"/>
  <c r="I660" i="96"/>
  <c r="F660" i="96"/>
  <c r="E660" i="96"/>
  <c r="H660" i="96" s="1"/>
  <c r="F658" i="96"/>
  <c r="E658" i="96"/>
  <c r="H658" i="96" s="1"/>
  <c r="I657" i="96"/>
  <c r="F657" i="96"/>
  <c r="E657" i="96"/>
  <c r="H657" i="96" s="1"/>
  <c r="F656" i="96"/>
  <c r="E656" i="96"/>
  <c r="H656" i="96" s="1"/>
  <c r="F655" i="96"/>
  <c r="E655" i="96"/>
  <c r="H655" i="96" s="1"/>
  <c r="F653" i="96"/>
  <c r="E653" i="96"/>
  <c r="H653" i="96" s="1"/>
  <c r="F652" i="96"/>
  <c r="E652" i="96"/>
  <c r="H652" i="96" s="1"/>
  <c r="F651" i="96"/>
  <c r="E651" i="96"/>
  <c r="H651" i="96" s="1"/>
  <c r="F650" i="96"/>
  <c r="E650" i="96"/>
  <c r="H650" i="96" s="1"/>
  <c r="F648" i="96"/>
  <c r="E648" i="96"/>
  <c r="I648" i="96" s="1"/>
  <c r="H647" i="96"/>
  <c r="F647" i="96"/>
  <c r="E647" i="96"/>
  <c r="I647" i="96" s="1"/>
  <c r="H646" i="96"/>
  <c r="F646" i="96"/>
  <c r="E646" i="96"/>
  <c r="I646" i="96" s="1"/>
  <c r="F645" i="96"/>
  <c r="E645" i="96"/>
  <c r="I645" i="96" s="1"/>
  <c r="F644" i="96"/>
  <c r="E644" i="96"/>
  <c r="I644" i="96" s="1"/>
  <c r="F642" i="96"/>
  <c r="E642" i="96"/>
  <c r="F641" i="96"/>
  <c r="E641" i="96"/>
  <c r="F640" i="96"/>
  <c r="E640" i="96"/>
  <c r="F639" i="96"/>
  <c r="E639" i="96"/>
  <c r="F638" i="96"/>
  <c r="E638" i="96"/>
  <c r="H638" i="96" s="1"/>
  <c r="I636" i="96"/>
  <c r="F636" i="96"/>
  <c r="E636" i="96"/>
  <c r="H636" i="96" s="1"/>
  <c r="I635" i="96"/>
  <c r="F635" i="96"/>
  <c r="E635" i="96"/>
  <c r="H635" i="96" s="1"/>
  <c r="F634" i="96"/>
  <c r="E634" i="96"/>
  <c r="H634" i="96" s="1"/>
  <c r="I633" i="96"/>
  <c r="F633" i="96"/>
  <c r="E633" i="96"/>
  <c r="H633" i="96" s="1"/>
  <c r="F632" i="96"/>
  <c r="E632" i="96"/>
  <c r="H632" i="96" s="1"/>
  <c r="I630" i="96"/>
  <c r="F630" i="96"/>
  <c r="E630" i="96"/>
  <c r="F629" i="96"/>
  <c r="E629" i="96"/>
  <c r="I629" i="96" s="1"/>
  <c r="F628" i="96"/>
  <c r="E628" i="96"/>
  <c r="I628" i="96" s="1"/>
  <c r="H627" i="96"/>
  <c r="F627" i="96"/>
  <c r="E627" i="96"/>
  <c r="I627" i="96" s="1"/>
  <c r="F626" i="96"/>
  <c r="E626" i="96"/>
  <c r="I626" i="96" s="1"/>
  <c r="F624" i="96"/>
  <c r="E624" i="96"/>
  <c r="F623" i="96"/>
  <c r="E623" i="96"/>
  <c r="F622" i="96"/>
  <c r="E622" i="96"/>
  <c r="I622" i="96" s="1"/>
  <c r="F621" i="96"/>
  <c r="E621" i="96"/>
  <c r="F620" i="96"/>
  <c r="E620" i="96"/>
  <c r="F618" i="96"/>
  <c r="E618" i="96"/>
  <c r="H617" i="96"/>
  <c r="F617" i="96"/>
  <c r="E617" i="96"/>
  <c r="I617" i="96" s="1"/>
  <c r="F616" i="96"/>
  <c r="E616" i="96"/>
  <c r="F615" i="96"/>
  <c r="E615" i="96"/>
  <c r="F613" i="96"/>
  <c r="E613" i="96"/>
  <c r="F612" i="96"/>
  <c r="E612" i="96"/>
  <c r="I612" i="96" s="1"/>
  <c r="F611" i="96"/>
  <c r="E611" i="96"/>
  <c r="H610" i="96"/>
  <c r="F610" i="96"/>
  <c r="E610" i="96"/>
  <c r="I610" i="96" s="1"/>
  <c r="F608" i="96"/>
  <c r="E608" i="96"/>
  <c r="F607" i="96"/>
  <c r="E607" i="96"/>
  <c r="F606" i="96"/>
  <c r="E606" i="96"/>
  <c r="F605" i="96"/>
  <c r="E605" i="96"/>
  <c r="I605" i="96" s="1"/>
  <c r="F604" i="96"/>
  <c r="E604" i="96"/>
  <c r="F602" i="96"/>
  <c r="E602" i="96"/>
  <c r="I602" i="96" s="1"/>
  <c r="F601" i="96"/>
  <c r="E601" i="96"/>
  <c r="F600" i="96"/>
  <c r="E600" i="96"/>
  <c r="F599" i="96"/>
  <c r="E599" i="96"/>
  <c r="F598" i="96"/>
  <c r="E598" i="96"/>
  <c r="I598" i="96" s="1"/>
  <c r="F596" i="96"/>
  <c r="E596" i="96"/>
  <c r="F595" i="96"/>
  <c r="E595" i="96"/>
  <c r="I595" i="96" s="1"/>
  <c r="F594" i="96"/>
  <c r="E594" i="96"/>
  <c r="F593" i="96"/>
  <c r="E593" i="96"/>
  <c r="I593" i="96" s="1"/>
  <c r="F592" i="96"/>
  <c r="E592" i="96"/>
  <c r="F590" i="96"/>
  <c r="E590" i="96"/>
  <c r="F589" i="96"/>
  <c r="E589" i="96"/>
  <c r="F588" i="96"/>
  <c r="E588" i="96"/>
  <c r="F587" i="96"/>
  <c r="E587" i="96"/>
  <c r="F586" i="96"/>
  <c r="E586" i="96"/>
  <c r="I586" i="96" s="1"/>
  <c r="F584" i="96"/>
  <c r="E584" i="96"/>
  <c r="F583" i="96"/>
  <c r="E583" i="96"/>
  <c r="I583" i="96" s="1"/>
  <c r="F582" i="96"/>
  <c r="E582" i="96"/>
  <c r="F581" i="96"/>
  <c r="E581" i="96"/>
  <c r="F580" i="96"/>
  <c r="E580" i="96"/>
  <c r="F578" i="96"/>
  <c r="E578" i="96"/>
  <c r="I578" i="96" s="1"/>
  <c r="F577" i="96"/>
  <c r="E577" i="96"/>
  <c r="E576" i="96"/>
  <c r="I576" i="96" s="1"/>
  <c r="F575" i="96"/>
  <c r="E575" i="96"/>
  <c r="H575" i="96" s="1"/>
  <c r="F573" i="96"/>
  <c r="E573" i="96"/>
  <c r="H573" i="96" s="1"/>
  <c r="F572" i="96"/>
  <c r="E572" i="96"/>
  <c r="F571" i="96"/>
  <c r="E571" i="96"/>
  <c r="I571" i="96" s="1"/>
  <c r="F570" i="96"/>
  <c r="E570" i="96"/>
  <c r="I570" i="96" s="1"/>
  <c r="I568" i="96"/>
  <c r="F568" i="96"/>
  <c r="E568" i="96"/>
  <c r="H568" i="96" s="1"/>
  <c r="I567" i="96"/>
  <c r="F567" i="96"/>
  <c r="E567" i="96"/>
  <c r="F566" i="96"/>
  <c r="E566" i="96"/>
  <c r="F565" i="96"/>
  <c r="E565" i="96"/>
  <c r="I565" i="96" s="1"/>
  <c r="F564" i="96"/>
  <c r="E564" i="96"/>
  <c r="F562" i="96"/>
  <c r="E562" i="96"/>
  <c r="H562" i="96" s="1"/>
  <c r="F561" i="96"/>
  <c r="E561" i="96"/>
  <c r="I561" i="96" s="1"/>
  <c r="H560" i="96"/>
  <c r="F560" i="96"/>
  <c r="E560" i="96"/>
  <c r="I560" i="96" s="1"/>
  <c r="H559" i="96"/>
  <c r="F559" i="96"/>
  <c r="E559" i="96"/>
  <c r="I559" i="96" s="1"/>
  <c r="I558" i="96"/>
  <c r="F558" i="96"/>
  <c r="E558" i="96"/>
  <c r="H558" i="96" s="1"/>
  <c r="F556" i="96"/>
  <c r="E556" i="96"/>
  <c r="I556" i="96" s="1"/>
  <c r="F555" i="96"/>
  <c r="E555" i="96"/>
  <c r="H555" i="96" s="1"/>
  <c r="F554" i="96"/>
  <c r="E554" i="96"/>
  <c r="F553" i="96"/>
  <c r="E553" i="96"/>
  <c r="I553" i="96" s="1"/>
  <c r="F552" i="96"/>
  <c r="E552" i="96"/>
  <c r="I552" i="96" s="1"/>
  <c r="F550" i="96"/>
  <c r="E550" i="96"/>
  <c r="I550" i="96" s="1"/>
  <c r="F549" i="96"/>
  <c r="E549" i="96"/>
  <c r="F548" i="96"/>
  <c r="E548" i="96"/>
  <c r="F547" i="96"/>
  <c r="E547" i="96"/>
  <c r="I547" i="96" s="1"/>
  <c r="F546" i="96"/>
  <c r="E546" i="96"/>
  <c r="F544" i="96"/>
  <c r="E544" i="96"/>
  <c r="H544" i="96" s="1"/>
  <c r="F543" i="96"/>
  <c r="E543" i="96"/>
  <c r="H543" i="96" s="1"/>
  <c r="F542" i="96"/>
  <c r="E542" i="96"/>
  <c r="H542" i="96" s="1"/>
  <c r="F541" i="96"/>
  <c r="E541" i="96"/>
  <c r="H541" i="96" s="1"/>
  <c r="F540" i="96"/>
  <c r="E540" i="96"/>
  <c r="F538" i="96"/>
  <c r="E538" i="96"/>
  <c r="I538" i="96" s="1"/>
  <c r="F537" i="96"/>
  <c r="E537" i="96"/>
  <c r="F536" i="96"/>
  <c r="E536" i="96"/>
  <c r="F535" i="96"/>
  <c r="E535" i="96"/>
  <c r="F533" i="96"/>
  <c r="E533" i="96"/>
  <c r="E532" i="96"/>
  <c r="I532" i="96" s="1"/>
  <c r="F531" i="96"/>
  <c r="E531" i="96"/>
  <c r="F530" i="96"/>
  <c r="E530" i="96"/>
  <c r="H530" i="96" s="1"/>
  <c r="F528" i="96"/>
  <c r="E528" i="96"/>
  <c r="H528" i="96" s="1"/>
  <c r="F527" i="96"/>
  <c r="E527" i="96"/>
  <c r="F526" i="96"/>
  <c r="E526" i="96"/>
  <c r="F525" i="96"/>
  <c r="E525" i="96"/>
  <c r="H525" i="96" s="1"/>
  <c r="I524" i="96"/>
  <c r="F524" i="96"/>
  <c r="E524" i="96"/>
  <c r="H524" i="96" s="1"/>
  <c r="I522" i="96"/>
  <c r="F522" i="96"/>
  <c r="E522" i="96"/>
  <c r="H522" i="96" s="1"/>
  <c r="F521" i="96"/>
  <c r="E521" i="96"/>
  <c r="F520" i="96"/>
  <c r="E520" i="96"/>
  <c r="H520" i="96" s="1"/>
  <c r="I519" i="96"/>
  <c r="F519" i="96"/>
  <c r="E519" i="96"/>
  <c r="H519" i="96" s="1"/>
  <c r="F518" i="96"/>
  <c r="E518" i="96"/>
  <c r="F516" i="96"/>
  <c r="E516" i="96"/>
  <c r="F515" i="96"/>
  <c r="E515" i="96"/>
  <c r="H515" i="96" s="1"/>
  <c r="I514" i="96"/>
  <c r="F514" i="96"/>
  <c r="E514" i="96"/>
  <c r="H514" i="96" s="1"/>
  <c r="F513" i="96"/>
  <c r="E513" i="96"/>
  <c r="H513" i="96" s="1"/>
  <c r="F512" i="96"/>
  <c r="E512" i="96"/>
  <c r="I510" i="96"/>
  <c r="F510" i="96"/>
  <c r="E510" i="96"/>
  <c r="H510" i="96" s="1"/>
  <c r="F509" i="96"/>
  <c r="E509" i="96"/>
  <c r="H509" i="96" s="1"/>
  <c r="F508" i="96"/>
  <c r="E508" i="96"/>
  <c r="F507" i="96"/>
  <c r="E507" i="96"/>
  <c r="I507" i="96" s="1"/>
  <c r="F506" i="96"/>
  <c r="E506" i="96"/>
  <c r="F504" i="96"/>
  <c r="E504" i="96"/>
  <c r="I504" i="96" s="1"/>
  <c r="F503" i="96"/>
  <c r="E503" i="96"/>
  <c r="F502" i="96"/>
  <c r="E502" i="96"/>
  <c r="I502" i="96" s="1"/>
  <c r="H501" i="96"/>
  <c r="F501" i="96"/>
  <c r="E501" i="96"/>
  <c r="I501" i="96" s="1"/>
  <c r="F500" i="96"/>
  <c r="E500" i="96"/>
  <c r="I500" i="96" s="1"/>
  <c r="H498" i="96"/>
  <c r="F498" i="96"/>
  <c r="E498" i="96"/>
  <c r="I498" i="96" s="1"/>
  <c r="E497" i="96"/>
  <c r="F496" i="96"/>
  <c r="E496" i="96"/>
  <c r="F495" i="96"/>
  <c r="E495" i="96"/>
  <c r="I495" i="96" s="1"/>
  <c r="F493" i="96"/>
  <c r="E493" i="96"/>
  <c r="H492" i="96"/>
  <c r="F492" i="96"/>
  <c r="E492" i="96"/>
  <c r="I492" i="96" s="1"/>
  <c r="F491" i="96"/>
  <c r="E491" i="96"/>
  <c r="F490" i="96"/>
  <c r="E490" i="96"/>
  <c r="I490" i="96" s="1"/>
  <c r="F488" i="96"/>
  <c r="E488" i="96"/>
  <c r="I488" i="96" s="1"/>
  <c r="F487" i="96"/>
  <c r="E487" i="96"/>
  <c r="F486" i="96"/>
  <c r="E486" i="96"/>
  <c r="I486" i="96" s="1"/>
  <c r="F485" i="96"/>
  <c r="E485" i="96"/>
  <c r="I485" i="96" s="1"/>
  <c r="I484" i="96"/>
  <c r="F484" i="96"/>
  <c r="E484" i="96"/>
  <c r="H484" i="96" s="1"/>
  <c r="F482" i="96"/>
  <c r="E482" i="96"/>
  <c r="I482" i="96" s="1"/>
  <c r="F481" i="96"/>
  <c r="E481" i="96"/>
  <c r="I481" i="96" s="1"/>
  <c r="F480" i="96"/>
  <c r="E480" i="96"/>
  <c r="I480" i="96" s="1"/>
  <c r="F479" i="96"/>
  <c r="E479" i="96"/>
  <c r="I479" i="96" s="1"/>
  <c r="F478" i="96"/>
  <c r="E478" i="96"/>
  <c r="I478" i="96" s="1"/>
  <c r="F476" i="96"/>
  <c r="E476" i="96"/>
  <c r="I476" i="96" s="1"/>
  <c r="F475" i="96"/>
  <c r="E475" i="96"/>
  <c r="I475" i="96" s="1"/>
  <c r="I474" i="96"/>
  <c r="F474" i="96"/>
  <c r="E474" i="96"/>
  <c r="H474" i="96" s="1"/>
  <c r="F473" i="96"/>
  <c r="E473" i="96"/>
  <c r="I473" i="96" s="1"/>
  <c r="F472" i="96"/>
  <c r="E472" i="96"/>
  <c r="I472" i="96" s="1"/>
  <c r="F468" i="96"/>
  <c r="E468" i="96"/>
  <c r="I468" i="96" s="1"/>
  <c r="H467" i="96"/>
  <c r="F467" i="96"/>
  <c r="E467" i="96"/>
  <c r="I467" i="96" s="1"/>
  <c r="F466" i="96"/>
  <c r="E466" i="96"/>
  <c r="I466" i="96" s="1"/>
  <c r="F465" i="96"/>
  <c r="E465" i="96"/>
  <c r="I465" i="96" s="1"/>
  <c r="F464" i="96"/>
  <c r="E464" i="96"/>
  <c r="I464" i="96" s="1"/>
  <c r="F462" i="96"/>
  <c r="E462" i="96"/>
  <c r="F461" i="96"/>
  <c r="E461" i="96"/>
  <c r="F460" i="96"/>
  <c r="E460" i="96"/>
  <c r="I460" i="96" s="1"/>
  <c r="I459" i="96"/>
  <c r="F459" i="96"/>
  <c r="E459" i="96"/>
  <c r="H459" i="96" s="1"/>
  <c r="F458" i="96"/>
  <c r="E458" i="96"/>
  <c r="I458" i="96" s="1"/>
  <c r="F456" i="96"/>
  <c r="E456" i="96"/>
  <c r="H456" i="96" s="1"/>
  <c r="F455" i="96"/>
  <c r="E455" i="96"/>
  <c r="F454" i="96"/>
  <c r="E454" i="96"/>
  <c r="F453" i="96"/>
  <c r="E453" i="96"/>
  <c r="F451" i="96"/>
  <c r="E451" i="96"/>
  <c r="H451" i="96" s="1"/>
  <c r="I450" i="96"/>
  <c r="H450" i="96"/>
  <c r="F450" i="96"/>
  <c r="E450" i="96"/>
  <c r="F449" i="96"/>
  <c r="E449" i="96"/>
  <c r="I449" i="96" s="1"/>
  <c r="E448" i="96"/>
  <c r="H448" i="96" s="1"/>
  <c r="F446" i="96"/>
  <c r="E446" i="96"/>
  <c r="I446" i="96" s="1"/>
  <c r="F445" i="96"/>
  <c r="E445" i="96"/>
  <c r="I445" i="96" s="1"/>
  <c r="F444" i="96"/>
  <c r="E444" i="96"/>
  <c r="I444" i="96" s="1"/>
  <c r="F443" i="96"/>
  <c r="E443" i="96"/>
  <c r="I443" i="96" s="1"/>
  <c r="H442" i="96"/>
  <c r="F442" i="96"/>
  <c r="E442" i="96"/>
  <c r="I442" i="96" s="1"/>
  <c r="F440" i="96"/>
  <c r="E440" i="96"/>
  <c r="F439" i="96"/>
  <c r="E439" i="96"/>
  <c r="H439" i="96" s="1"/>
  <c r="F438" i="96"/>
  <c r="E438" i="96"/>
  <c r="F437" i="96"/>
  <c r="E437" i="96"/>
  <c r="H437" i="96" s="1"/>
  <c r="F436" i="96"/>
  <c r="E436" i="96"/>
  <c r="F434" i="96"/>
  <c r="E434" i="96"/>
  <c r="H434" i="96" s="1"/>
  <c r="F433" i="96"/>
  <c r="E433" i="96"/>
  <c r="F432" i="96"/>
  <c r="E432" i="96"/>
  <c r="H432" i="96" s="1"/>
  <c r="F431" i="96"/>
  <c r="E431" i="96"/>
  <c r="I431" i="96" s="1"/>
  <c r="F430" i="96"/>
  <c r="E430" i="96"/>
  <c r="I430" i="96" s="1"/>
  <c r="I428" i="96"/>
  <c r="H428" i="96"/>
  <c r="F428" i="96"/>
  <c r="E428" i="96"/>
  <c r="F427" i="96"/>
  <c r="E427" i="96"/>
  <c r="I427" i="96" s="1"/>
  <c r="F426" i="96"/>
  <c r="E426" i="96"/>
  <c r="H426" i="96" s="1"/>
  <c r="F425" i="96"/>
  <c r="E425" i="96"/>
  <c r="I425" i="96" s="1"/>
  <c r="F424" i="96"/>
  <c r="E424" i="96"/>
  <c r="I424" i="96" s="1"/>
  <c r="F422" i="96"/>
  <c r="E422" i="96"/>
  <c r="I422" i="96" s="1"/>
  <c r="F421" i="96"/>
  <c r="E421" i="96"/>
  <c r="I421" i="96" s="1"/>
  <c r="F420" i="96"/>
  <c r="E420" i="96"/>
  <c r="I420" i="96" s="1"/>
  <c r="H419" i="96"/>
  <c r="F419" i="96"/>
  <c r="E419" i="96"/>
  <c r="I419" i="96" s="1"/>
  <c r="F418" i="96"/>
  <c r="E418" i="96"/>
  <c r="I418" i="96" s="1"/>
  <c r="I416" i="96"/>
  <c r="F416" i="96"/>
  <c r="E416" i="96"/>
  <c r="F415" i="96"/>
  <c r="E415" i="96"/>
  <c r="F414" i="96"/>
  <c r="E414" i="96"/>
  <c r="I414" i="96" s="1"/>
  <c r="F413" i="96"/>
  <c r="E413" i="96"/>
  <c r="F411" i="96"/>
  <c r="E411" i="96"/>
  <c r="H411" i="96" s="1"/>
  <c r="F410" i="96"/>
  <c r="E410" i="96"/>
  <c r="I410" i="96" s="1"/>
  <c r="I409" i="96"/>
  <c r="H409" i="96"/>
  <c r="F409" i="96"/>
  <c r="E409" i="96"/>
  <c r="I408" i="96"/>
  <c r="H408" i="96"/>
  <c r="F406" i="96"/>
  <c r="E406" i="96"/>
  <c r="I405" i="96"/>
  <c r="F405" i="96"/>
  <c r="E405" i="96"/>
  <c r="F404" i="96"/>
  <c r="E404" i="96"/>
  <c r="F403" i="96"/>
  <c r="E403" i="96"/>
  <c r="I403" i="96" s="1"/>
  <c r="F402" i="96"/>
  <c r="E402" i="96"/>
  <c r="F400" i="96"/>
  <c r="E400" i="96"/>
  <c r="I400" i="96" s="1"/>
  <c r="F399" i="96"/>
  <c r="E399" i="96"/>
  <c r="F398" i="96"/>
  <c r="E398" i="96"/>
  <c r="I398" i="96" s="1"/>
  <c r="F397" i="96"/>
  <c r="E397" i="96"/>
  <c r="F396" i="96"/>
  <c r="E396" i="96"/>
  <c r="I396" i="96" s="1"/>
  <c r="F394" i="96"/>
  <c r="E394" i="96"/>
  <c r="F393" i="96"/>
  <c r="E393" i="96"/>
  <c r="I393" i="96" s="1"/>
  <c r="F392" i="96"/>
  <c r="E392" i="96"/>
  <c r="F391" i="96"/>
  <c r="E391" i="96"/>
  <c r="I391" i="96" s="1"/>
  <c r="F390" i="96"/>
  <c r="E390" i="96"/>
  <c r="I381" i="96"/>
  <c r="F381" i="96"/>
  <c r="E381" i="96"/>
  <c r="F380" i="96"/>
  <c r="E380" i="96"/>
  <c r="I380" i="96" s="1"/>
  <c r="H379" i="96"/>
  <c r="F379" i="96"/>
  <c r="E379" i="96"/>
  <c r="I379" i="96" s="1"/>
  <c r="H378" i="96"/>
  <c r="F378" i="96"/>
  <c r="E378" i="96"/>
  <c r="I378" i="96" s="1"/>
  <c r="F377" i="96"/>
  <c r="E377" i="96"/>
  <c r="F375" i="96"/>
  <c r="E375" i="96"/>
  <c r="F374" i="96"/>
  <c r="E374" i="96"/>
  <c r="F373" i="96"/>
  <c r="E373" i="96"/>
  <c r="I373" i="96" s="1"/>
  <c r="F372" i="96"/>
  <c r="E372" i="96"/>
  <c r="I372" i="96" s="1"/>
  <c r="H371" i="96"/>
  <c r="F371" i="96"/>
  <c r="E371" i="96"/>
  <c r="I371" i="96" s="1"/>
  <c r="F369" i="96"/>
  <c r="E369" i="96"/>
  <c r="I369" i="96" s="1"/>
  <c r="F368" i="96"/>
  <c r="E368" i="96"/>
  <c r="F367" i="96"/>
  <c r="E367" i="96"/>
  <c r="I367" i="96" s="1"/>
  <c r="F366" i="96"/>
  <c r="E366" i="96"/>
  <c r="F365" i="96"/>
  <c r="E365" i="96"/>
  <c r="H365" i="96" s="1"/>
  <c r="F363" i="96"/>
  <c r="E363" i="96"/>
  <c r="I363" i="96" s="1"/>
  <c r="F362" i="96"/>
  <c r="E362" i="96"/>
  <c r="I362" i="96" s="1"/>
  <c r="H361" i="96"/>
  <c r="F361" i="96"/>
  <c r="E361" i="96"/>
  <c r="I361" i="96" s="1"/>
  <c r="F360" i="96"/>
  <c r="E360" i="96"/>
  <c r="I360" i="96" s="1"/>
  <c r="F359" i="96"/>
  <c r="E359" i="96"/>
  <c r="I359" i="96" s="1"/>
  <c r="F357" i="96"/>
  <c r="E357" i="96"/>
  <c r="F356" i="96"/>
  <c r="E356" i="96"/>
  <c r="I356" i="96" s="1"/>
  <c r="F355" i="96"/>
  <c r="E355" i="96"/>
  <c r="F354" i="96"/>
  <c r="E354" i="96"/>
  <c r="H354" i="96" s="1"/>
  <c r="F352" i="96"/>
  <c r="E352" i="96"/>
  <c r="F351" i="96"/>
  <c r="E351" i="96"/>
  <c r="H351" i="96" s="1"/>
  <c r="E350" i="96"/>
  <c r="I350" i="96" s="1"/>
  <c r="F349" i="96"/>
  <c r="E349" i="96"/>
  <c r="I349" i="96" s="1"/>
  <c r="I347" i="96"/>
  <c r="H347" i="96"/>
  <c r="F347" i="96"/>
  <c r="E347" i="96"/>
  <c r="F346" i="96"/>
  <c r="E346" i="96"/>
  <c r="I346" i="96" s="1"/>
  <c r="F345" i="96"/>
  <c r="E345" i="96"/>
  <c r="I345" i="96" s="1"/>
  <c r="F344" i="96"/>
  <c r="E344" i="96"/>
  <c r="I344" i="96" s="1"/>
  <c r="F343" i="96"/>
  <c r="E343" i="96"/>
  <c r="I343" i="96" s="1"/>
  <c r="F341" i="96"/>
  <c r="E341" i="96"/>
  <c r="I341" i="96" s="1"/>
  <c r="I340" i="96"/>
  <c r="H340" i="96"/>
  <c r="F340" i="96"/>
  <c r="E340" i="96"/>
  <c r="F339" i="96"/>
  <c r="E339" i="96"/>
  <c r="I339" i="96" s="1"/>
  <c r="F338" i="96"/>
  <c r="E338" i="96"/>
  <c r="I338" i="96" s="1"/>
  <c r="F337" i="96"/>
  <c r="E337" i="96"/>
  <c r="I337" i="96" s="1"/>
  <c r="F335" i="96"/>
  <c r="E335" i="96"/>
  <c r="I335" i="96" s="1"/>
  <c r="F334" i="96"/>
  <c r="E334" i="96"/>
  <c r="I334" i="96" s="1"/>
  <c r="F333" i="96"/>
  <c r="E333" i="96"/>
  <c r="I333" i="96" s="1"/>
  <c r="F332" i="96"/>
  <c r="E332" i="96"/>
  <c r="I332" i="96" s="1"/>
  <c r="H331" i="96"/>
  <c r="F331" i="96"/>
  <c r="E331" i="96"/>
  <c r="I331" i="96" s="1"/>
  <c r="F329" i="96"/>
  <c r="E329" i="96"/>
  <c r="I329" i="96" s="1"/>
  <c r="F328" i="96"/>
  <c r="E328" i="96"/>
  <c r="I328" i="96" s="1"/>
  <c r="F327" i="96"/>
  <c r="E327" i="96"/>
  <c r="I327" i="96" s="1"/>
  <c r="F326" i="96"/>
  <c r="E326" i="96"/>
  <c r="I326" i="96" s="1"/>
  <c r="F325" i="96"/>
  <c r="E325" i="96"/>
  <c r="I325" i="96" s="1"/>
  <c r="F323" i="96"/>
  <c r="E323" i="96"/>
  <c r="I323" i="96" s="1"/>
  <c r="F322" i="96"/>
  <c r="E322" i="96"/>
  <c r="H321" i="96"/>
  <c r="F321" i="96"/>
  <c r="E321" i="96"/>
  <c r="I321" i="96" s="1"/>
  <c r="F320" i="96"/>
  <c r="E320" i="96"/>
  <c r="F319" i="96"/>
  <c r="E319" i="96"/>
  <c r="I319" i="96" s="1"/>
  <c r="F317" i="96"/>
  <c r="E317" i="96"/>
  <c r="I316" i="96"/>
  <c r="F316" i="96"/>
  <c r="E316" i="96"/>
  <c r="H316" i="96" s="1"/>
  <c r="F315" i="96"/>
  <c r="E315" i="96"/>
  <c r="F314" i="96"/>
  <c r="E314" i="96"/>
  <c r="H314" i="96" s="1"/>
  <c r="F312" i="96"/>
  <c r="E312" i="96"/>
  <c r="E311" i="96"/>
  <c r="H311" i="96" s="1"/>
  <c r="F310" i="96"/>
  <c r="E310" i="96"/>
  <c r="I310" i="96" s="1"/>
  <c r="F309" i="96"/>
  <c r="E309" i="96"/>
  <c r="H309" i="96" s="1"/>
  <c r="F307" i="96"/>
  <c r="E307" i="96"/>
  <c r="I307" i="96" s="1"/>
  <c r="F306" i="96"/>
  <c r="E306" i="96"/>
  <c r="H306" i="96" s="1"/>
  <c r="I305" i="96"/>
  <c r="H305" i="96"/>
  <c r="F305" i="96"/>
  <c r="E305" i="96"/>
  <c r="F304" i="96"/>
  <c r="E304" i="96"/>
  <c r="H304" i="96" s="1"/>
  <c r="H303" i="96"/>
  <c r="F303" i="96"/>
  <c r="E303" i="96"/>
  <c r="I303" i="96" s="1"/>
  <c r="F301" i="96"/>
  <c r="E301" i="96"/>
  <c r="H301" i="96" s="1"/>
  <c r="F300" i="96"/>
  <c r="E300" i="96"/>
  <c r="I300" i="96" s="1"/>
  <c r="F299" i="96"/>
  <c r="E299" i="96"/>
  <c r="H299" i="96" s="1"/>
  <c r="H298" i="96"/>
  <c r="F298" i="96"/>
  <c r="E298" i="96"/>
  <c r="I298" i="96" s="1"/>
  <c r="F297" i="96"/>
  <c r="E297" i="96"/>
  <c r="H297" i="96" s="1"/>
  <c r="F295" i="96"/>
  <c r="E295" i="96"/>
  <c r="I295" i="96" s="1"/>
  <c r="I294" i="96"/>
  <c r="F294" i="96"/>
  <c r="E294" i="96"/>
  <c r="H294" i="96" s="1"/>
  <c r="F293" i="96"/>
  <c r="E293" i="96"/>
  <c r="I293" i="96" s="1"/>
  <c r="F292" i="96"/>
  <c r="E292" i="96"/>
  <c r="H292" i="96" s="1"/>
  <c r="F291" i="96"/>
  <c r="E291" i="96"/>
  <c r="I291" i="96" s="1"/>
  <c r="F289" i="96"/>
  <c r="E289" i="96"/>
  <c r="H289" i="96" s="1"/>
  <c r="F288" i="96"/>
  <c r="E288" i="96"/>
  <c r="I288" i="96" s="1"/>
  <c r="I287" i="96"/>
  <c r="F287" i="96"/>
  <c r="E287" i="96"/>
  <c r="H287" i="96" s="1"/>
  <c r="F286" i="96"/>
  <c r="E286" i="96"/>
  <c r="I286" i="96" s="1"/>
  <c r="F285" i="96"/>
  <c r="E285" i="96"/>
  <c r="I285" i="96" s="1"/>
  <c r="I283" i="96"/>
  <c r="H283" i="96"/>
  <c r="F283" i="96"/>
  <c r="E283" i="96"/>
  <c r="F282" i="96"/>
  <c r="E282" i="96"/>
  <c r="I282" i="96" s="1"/>
  <c r="F281" i="96"/>
  <c r="E281" i="96"/>
  <c r="I281" i="96" s="1"/>
  <c r="H280" i="96"/>
  <c r="F280" i="96"/>
  <c r="E280" i="96"/>
  <c r="I280" i="96" s="1"/>
  <c r="F279" i="96"/>
  <c r="E279" i="96"/>
  <c r="I279" i="96" s="1"/>
  <c r="H277" i="96"/>
  <c r="F277" i="96"/>
  <c r="E277" i="96"/>
  <c r="I277" i="96" s="1"/>
  <c r="F276" i="96"/>
  <c r="E276" i="96"/>
  <c r="I276" i="96" s="1"/>
  <c r="F275" i="96"/>
  <c r="E275" i="96"/>
  <c r="I275" i="96" s="1"/>
  <c r="F274" i="96"/>
  <c r="E274" i="96"/>
  <c r="I274" i="96" s="1"/>
  <c r="F272" i="96"/>
  <c r="E272" i="96"/>
  <c r="I272" i="96" s="1"/>
  <c r="E271" i="96"/>
  <c r="I271" i="96" s="1"/>
  <c r="F270" i="96"/>
  <c r="E270" i="96"/>
  <c r="F269" i="96"/>
  <c r="E269" i="96"/>
  <c r="H269" i="96" s="1"/>
  <c r="F267" i="96"/>
  <c r="E267" i="96"/>
  <c r="I266" i="96"/>
  <c r="F266" i="96"/>
  <c r="E266" i="96"/>
  <c r="H266" i="96" s="1"/>
  <c r="F265" i="96"/>
  <c r="E265" i="96"/>
  <c r="I265" i="96" s="1"/>
  <c r="F264" i="96"/>
  <c r="E264" i="96"/>
  <c r="I264" i="96" s="1"/>
  <c r="I263" i="96"/>
  <c r="H263" i="96"/>
  <c r="F263" i="96"/>
  <c r="E263" i="96"/>
  <c r="F261" i="96"/>
  <c r="E261" i="96"/>
  <c r="H260" i="96"/>
  <c r="F260" i="96"/>
  <c r="E260" i="96"/>
  <c r="I260" i="96" s="1"/>
  <c r="F259" i="96"/>
  <c r="E259" i="96"/>
  <c r="F258" i="96"/>
  <c r="E258" i="96"/>
  <c r="I258" i="96" s="1"/>
  <c r="F257" i="96"/>
  <c r="E257" i="96"/>
  <c r="F255" i="96"/>
  <c r="E255" i="96"/>
  <c r="I255" i="96" s="1"/>
  <c r="F254" i="96"/>
  <c r="E254" i="96"/>
  <c r="H254" i="96" s="1"/>
  <c r="F253" i="96"/>
  <c r="E253" i="96"/>
  <c r="H253" i="96" s="1"/>
  <c r="F252" i="96"/>
  <c r="E252" i="96"/>
  <c r="H252" i="96" s="1"/>
  <c r="F251" i="96"/>
  <c r="E251" i="96"/>
  <c r="H251" i="96" s="1"/>
  <c r="F249" i="96"/>
  <c r="E249" i="96"/>
  <c r="H249" i="96" s="1"/>
  <c r="I248" i="96"/>
  <c r="F248" i="96"/>
  <c r="E248" i="96"/>
  <c r="H248" i="96" s="1"/>
  <c r="I247" i="96"/>
  <c r="F247" i="96"/>
  <c r="E247" i="96"/>
  <c r="F246" i="96"/>
  <c r="E246" i="96"/>
  <c r="I246" i="96" s="1"/>
  <c r="I245" i="96"/>
  <c r="F245" i="96"/>
  <c r="E245" i="96"/>
  <c r="F243" i="96"/>
  <c r="E243" i="96"/>
  <c r="I243" i="96" s="1"/>
  <c r="F242" i="96"/>
  <c r="E242" i="96"/>
  <c r="I242" i="96" s="1"/>
  <c r="F241" i="96"/>
  <c r="E241" i="96"/>
  <c r="I241" i="96" s="1"/>
  <c r="I240" i="96"/>
  <c r="H240" i="96"/>
  <c r="F240" i="96"/>
  <c r="E240" i="96"/>
  <c r="F239" i="96"/>
  <c r="E239" i="96"/>
  <c r="I239" i="96" s="1"/>
  <c r="F237" i="96"/>
  <c r="E237" i="96"/>
  <c r="I237" i="96" s="1"/>
  <c r="F236" i="96"/>
  <c r="E236" i="96"/>
  <c r="E235" i="96"/>
  <c r="I235" i="96" s="1"/>
  <c r="F234" i="96"/>
  <c r="E234" i="96"/>
  <c r="H234" i="96" s="1"/>
  <c r="F232" i="96"/>
  <c r="E232" i="96"/>
  <c r="H232" i="96" s="1"/>
  <c r="F231" i="96"/>
  <c r="E231" i="96"/>
  <c r="H231" i="96" s="1"/>
  <c r="I230" i="96"/>
  <c r="F230" i="96"/>
  <c r="E230" i="96"/>
  <c r="H230" i="96" s="1"/>
  <c r="F229" i="96"/>
  <c r="E229" i="96"/>
  <c r="H229" i="96" s="1"/>
  <c r="F227" i="96"/>
  <c r="E227" i="96"/>
  <c r="I227" i="96" s="1"/>
  <c r="I226" i="96"/>
  <c r="H226" i="96"/>
  <c r="F226" i="96"/>
  <c r="E226" i="96"/>
  <c r="H225" i="96"/>
  <c r="F225" i="96"/>
  <c r="E225" i="96"/>
  <c r="I225" i="96" s="1"/>
  <c r="I224" i="96"/>
  <c r="H224" i="96"/>
  <c r="F224" i="96"/>
  <c r="E224" i="96"/>
  <c r="F223" i="96"/>
  <c r="E223" i="96"/>
  <c r="I223" i="96" s="1"/>
  <c r="I221" i="96"/>
  <c r="H221" i="96"/>
  <c r="F221" i="96"/>
  <c r="E221" i="96"/>
  <c r="F220" i="96"/>
  <c r="E220" i="96"/>
  <c r="I220" i="96" s="1"/>
  <c r="I219" i="96"/>
  <c r="H219" i="96"/>
  <c r="F219" i="96"/>
  <c r="E219" i="96"/>
  <c r="H218" i="96"/>
  <c r="F218" i="96"/>
  <c r="E218" i="96"/>
  <c r="I218" i="96" s="1"/>
  <c r="F217" i="96"/>
  <c r="E217" i="96"/>
  <c r="H217" i="96" s="1"/>
  <c r="H215" i="96"/>
  <c r="F215" i="96"/>
  <c r="E215" i="96"/>
  <c r="I215" i="96" s="1"/>
  <c r="H214" i="96"/>
  <c r="F214" i="96"/>
  <c r="E214" i="96"/>
  <c r="I214" i="96" s="1"/>
  <c r="H213" i="96"/>
  <c r="F213" i="96"/>
  <c r="E213" i="96"/>
  <c r="I213" i="96" s="1"/>
  <c r="F212" i="96"/>
  <c r="E212" i="96"/>
  <c r="I212" i="96" s="1"/>
  <c r="H211" i="96"/>
  <c r="F211" i="96"/>
  <c r="E211" i="96"/>
  <c r="I211" i="96" s="1"/>
  <c r="F209" i="96"/>
  <c r="E209" i="96"/>
  <c r="I209" i="96" s="1"/>
  <c r="F208" i="96"/>
  <c r="E208" i="96"/>
  <c r="I208" i="96" s="1"/>
  <c r="I207" i="96"/>
  <c r="H207" i="96"/>
  <c r="F207" i="96"/>
  <c r="E207" i="96"/>
  <c r="H206" i="96"/>
  <c r="F206" i="96"/>
  <c r="E206" i="96"/>
  <c r="I206" i="96" s="1"/>
  <c r="I205" i="96"/>
  <c r="H205" i="96"/>
  <c r="F205" i="96"/>
  <c r="E205" i="96"/>
  <c r="F203" i="96"/>
  <c r="E203" i="96"/>
  <c r="I203" i="96" s="1"/>
  <c r="I202" i="96"/>
  <c r="F202" i="96"/>
  <c r="E202" i="96"/>
  <c r="F201" i="96"/>
  <c r="E201" i="96"/>
  <c r="I201" i="96" s="1"/>
  <c r="H200" i="96"/>
  <c r="F200" i="96"/>
  <c r="E200" i="96"/>
  <c r="I200" i="96" s="1"/>
  <c r="F199" i="96"/>
  <c r="E199" i="96"/>
  <c r="I199" i="96" s="1"/>
  <c r="H197" i="96"/>
  <c r="F197" i="96"/>
  <c r="E197" i="96"/>
  <c r="I197" i="96" s="1"/>
  <c r="H196" i="96"/>
  <c r="F196" i="96"/>
  <c r="E196" i="96"/>
  <c r="I196" i="96" s="1"/>
  <c r="H195" i="96"/>
  <c r="F195" i="96"/>
  <c r="E195" i="96"/>
  <c r="I195" i="96" s="1"/>
  <c r="F194" i="96"/>
  <c r="E194" i="96"/>
  <c r="I194" i="96" s="1"/>
  <c r="E192" i="96"/>
  <c r="I192" i="96" s="1"/>
  <c r="F191" i="96"/>
  <c r="E191" i="96"/>
  <c r="H190" i="96"/>
  <c r="F190" i="96"/>
  <c r="E190" i="96"/>
  <c r="I190" i="96" s="1"/>
  <c r="F189" i="96"/>
  <c r="E189" i="96"/>
  <c r="F187" i="96"/>
  <c r="E187" i="96"/>
  <c r="I187" i="96" s="1"/>
  <c r="F186" i="96"/>
  <c r="E186" i="96"/>
  <c r="F185" i="96"/>
  <c r="E185" i="96"/>
  <c r="I185" i="96" s="1"/>
  <c r="F184" i="96"/>
  <c r="E184" i="96"/>
  <c r="I184" i="96" s="1"/>
  <c r="F183" i="96"/>
  <c r="E183" i="96"/>
  <c r="H183" i="96" s="1"/>
  <c r="F181" i="96"/>
  <c r="E181" i="96"/>
  <c r="H181" i="96" s="1"/>
  <c r="I180" i="96"/>
  <c r="F180" i="96"/>
  <c r="E180" i="96"/>
  <c r="H180" i="96" s="1"/>
  <c r="F179" i="96"/>
  <c r="E179" i="96"/>
  <c r="H179" i="96" s="1"/>
  <c r="F178" i="96"/>
  <c r="E178" i="96"/>
  <c r="H178" i="96" s="1"/>
  <c r="F177" i="96"/>
  <c r="E177" i="96"/>
  <c r="H177" i="96" s="1"/>
  <c r="F175" i="96"/>
  <c r="E175" i="96"/>
  <c r="H175" i="96" s="1"/>
  <c r="F174" i="96"/>
  <c r="E174" i="96"/>
  <c r="H174" i="96" s="1"/>
  <c r="I173" i="96"/>
  <c r="F173" i="96"/>
  <c r="E173" i="96"/>
  <c r="H173" i="96" s="1"/>
  <c r="F172" i="96"/>
  <c r="E172" i="96"/>
  <c r="I172" i="96" s="1"/>
  <c r="F171" i="96"/>
  <c r="E171" i="96"/>
  <c r="I171" i="96" s="1"/>
  <c r="F167" i="96"/>
  <c r="E167" i="96"/>
  <c r="I167" i="96" s="1"/>
  <c r="F166" i="96"/>
  <c r="E166" i="96"/>
  <c r="I166" i="96" s="1"/>
  <c r="F165" i="96"/>
  <c r="E165" i="96"/>
  <c r="I165" i="96" s="1"/>
  <c r="F164" i="96"/>
  <c r="E164" i="96"/>
  <c r="I164" i="96" s="1"/>
  <c r="H163" i="96"/>
  <c r="F163" i="96"/>
  <c r="E163" i="96"/>
  <c r="I163" i="96" s="1"/>
  <c r="F161" i="96"/>
  <c r="E161" i="96"/>
  <c r="I161" i="96" s="1"/>
  <c r="F160" i="96"/>
  <c r="E160" i="96"/>
  <c r="I160" i="96" s="1"/>
  <c r="F159" i="96"/>
  <c r="E159" i="96"/>
  <c r="H158" i="96"/>
  <c r="F158" i="96"/>
  <c r="E158" i="96"/>
  <c r="I158" i="96" s="1"/>
  <c r="F157" i="96"/>
  <c r="E157" i="96"/>
  <c r="F155" i="96"/>
  <c r="E155" i="96"/>
  <c r="I155" i="96" s="1"/>
  <c r="I154" i="96"/>
  <c r="F154" i="96"/>
  <c r="E154" i="96"/>
  <c r="H154" i="96" s="1"/>
  <c r="F153" i="96"/>
  <c r="E153" i="96"/>
  <c r="H153" i="96" s="1"/>
  <c r="E152" i="96"/>
  <c r="I152" i="96" s="1"/>
  <c r="F150" i="96"/>
  <c r="E150" i="96"/>
  <c r="I150" i="96" s="1"/>
  <c r="I149" i="96"/>
  <c r="H149" i="96"/>
  <c r="F149" i="96"/>
  <c r="E149" i="96"/>
  <c r="F148" i="96"/>
  <c r="E148" i="96"/>
  <c r="I148" i="96" s="1"/>
  <c r="I147" i="96"/>
  <c r="H147" i="96"/>
  <c r="F147" i="96"/>
  <c r="E147" i="96"/>
  <c r="F145" i="96"/>
  <c r="E145" i="96"/>
  <c r="I145" i="96" s="1"/>
  <c r="H144" i="96"/>
  <c r="F144" i="96"/>
  <c r="E144" i="96"/>
  <c r="I144" i="96" s="1"/>
  <c r="F143" i="96"/>
  <c r="E143" i="96"/>
  <c r="I143" i="96" s="1"/>
  <c r="F142" i="96"/>
  <c r="E142" i="96"/>
  <c r="I142" i="96" s="1"/>
  <c r="F141" i="96"/>
  <c r="E141" i="96"/>
  <c r="I141" i="96" s="1"/>
  <c r="I139" i="96"/>
  <c r="H139" i="96"/>
  <c r="F139" i="96"/>
  <c r="E139" i="96"/>
  <c r="F138" i="96"/>
  <c r="E138" i="96"/>
  <c r="I138" i="96" s="1"/>
  <c r="H137" i="96"/>
  <c r="F137" i="96"/>
  <c r="E137" i="96"/>
  <c r="I137" i="96" s="1"/>
  <c r="F136" i="96"/>
  <c r="E136" i="96"/>
  <c r="I136" i="96" s="1"/>
  <c r="H135" i="96"/>
  <c r="F135" i="96"/>
  <c r="E135" i="96"/>
  <c r="I135" i="96" s="1"/>
  <c r="F133" i="96"/>
  <c r="E133" i="96"/>
  <c r="I133" i="96" s="1"/>
  <c r="F132" i="96"/>
  <c r="E132" i="96"/>
  <c r="I132" i="96" s="1"/>
  <c r="F131" i="96"/>
  <c r="E131" i="96"/>
  <c r="I131" i="96" s="1"/>
  <c r="F130" i="96"/>
  <c r="E130" i="96"/>
  <c r="I130" i="96" s="1"/>
  <c r="F129" i="96"/>
  <c r="E129" i="96"/>
  <c r="I129" i="96" s="1"/>
  <c r="I125" i="96"/>
  <c r="H125" i="96"/>
  <c r="F125" i="96"/>
  <c r="E125" i="96"/>
  <c r="F124" i="96"/>
  <c r="E124" i="96"/>
  <c r="I124" i="96" s="1"/>
  <c r="H123" i="96"/>
  <c r="F123" i="96"/>
  <c r="E123" i="96"/>
  <c r="I123" i="96" s="1"/>
  <c r="H122" i="96"/>
  <c r="F122" i="96"/>
  <c r="E122" i="96"/>
  <c r="I122" i="96" s="1"/>
  <c r="H121" i="96"/>
  <c r="F121" i="96"/>
  <c r="E121" i="96"/>
  <c r="I121" i="96" s="1"/>
  <c r="H119" i="96"/>
  <c r="F119" i="96"/>
  <c r="E119" i="96"/>
  <c r="I119" i="96" s="1"/>
  <c r="F118" i="96"/>
  <c r="E118" i="96"/>
  <c r="I118" i="96" s="1"/>
  <c r="H117" i="96"/>
  <c r="F117" i="96"/>
  <c r="E117" i="96"/>
  <c r="I117" i="96" s="1"/>
  <c r="F116" i="96"/>
  <c r="E116" i="96"/>
  <c r="I116" i="96" s="1"/>
  <c r="H115" i="96"/>
  <c r="F115" i="96"/>
  <c r="E115" i="96"/>
  <c r="I115" i="96" s="1"/>
  <c r="F113" i="96"/>
  <c r="E113" i="96"/>
  <c r="I113" i="96" s="1"/>
  <c r="E112" i="96"/>
  <c r="I112" i="96" s="1"/>
  <c r="F111" i="96"/>
  <c r="E111" i="96"/>
  <c r="I111" i="96" s="1"/>
  <c r="F110" i="96"/>
  <c r="E110" i="96"/>
  <c r="F108" i="96"/>
  <c r="E108" i="96"/>
  <c r="I108" i="96" s="1"/>
  <c r="F107" i="96"/>
  <c r="E107" i="96"/>
  <c r="F106" i="96"/>
  <c r="E106" i="96"/>
  <c r="F105" i="96"/>
  <c r="E105" i="96"/>
  <c r="I105" i="96" s="1"/>
  <c r="F103" i="96"/>
  <c r="E103" i="96"/>
  <c r="I103" i="96" s="1"/>
  <c r="I102" i="96"/>
  <c r="H102" i="96"/>
  <c r="F102" i="96"/>
  <c r="E102" i="96"/>
  <c r="F101" i="96"/>
  <c r="E101" i="96"/>
  <c r="I101" i="96" s="1"/>
  <c r="I100" i="96"/>
  <c r="H100" i="96"/>
  <c r="F100" i="96"/>
  <c r="E100" i="96"/>
  <c r="F99" i="96"/>
  <c r="E99" i="96"/>
  <c r="I99" i="96" s="1"/>
  <c r="F97" i="96"/>
  <c r="E97" i="96"/>
  <c r="H97" i="96" s="1"/>
  <c r="F96" i="96"/>
  <c r="E96" i="96"/>
  <c r="I96" i="96" s="1"/>
  <c r="F95" i="96"/>
  <c r="E95" i="96"/>
  <c r="I94" i="96"/>
  <c r="F94" i="96"/>
  <c r="E94" i="96"/>
  <c r="H94" i="96" s="1"/>
  <c r="F93" i="96"/>
  <c r="E93" i="96"/>
  <c r="H93" i="96" s="1"/>
  <c r="F91" i="96"/>
  <c r="E91" i="96"/>
  <c r="H91" i="96" s="1"/>
  <c r="F90" i="96"/>
  <c r="E90" i="96"/>
  <c r="H90" i="96" s="1"/>
  <c r="F89" i="96"/>
  <c r="E89" i="96"/>
  <c r="H89" i="96" s="1"/>
  <c r="F88" i="96"/>
  <c r="E88" i="96"/>
  <c r="H88" i="96" s="1"/>
  <c r="F87" i="96"/>
  <c r="E87" i="96"/>
  <c r="H87" i="96" s="1"/>
  <c r="F85" i="96"/>
  <c r="E85" i="96"/>
  <c r="H85" i="96" s="1"/>
  <c r="F84" i="96"/>
  <c r="E84" i="96"/>
  <c r="H84" i="96" s="1"/>
  <c r="F83" i="96"/>
  <c r="E83" i="96"/>
  <c r="H83" i="96" s="1"/>
  <c r="F82" i="96"/>
  <c r="E82" i="96"/>
  <c r="H82" i="96" s="1"/>
  <c r="F81" i="96"/>
  <c r="E81" i="96"/>
  <c r="H81" i="96" s="1"/>
  <c r="I78" i="96"/>
  <c r="F78" i="96"/>
  <c r="E78" i="96"/>
  <c r="H78" i="96" s="1"/>
  <c r="F77" i="96"/>
  <c r="E77" i="96"/>
  <c r="H77" i="96" s="1"/>
  <c r="F76" i="96"/>
  <c r="E76" i="96"/>
  <c r="I76" i="96" s="1"/>
  <c r="I75" i="96"/>
  <c r="F75" i="96"/>
  <c r="E75" i="96"/>
  <c r="F74" i="96"/>
  <c r="E74" i="96"/>
  <c r="I74" i="96" s="1"/>
  <c r="F72" i="96"/>
  <c r="E72" i="96"/>
  <c r="F71" i="96"/>
  <c r="E71" i="96"/>
  <c r="I71" i="96" s="1"/>
  <c r="F70" i="96"/>
  <c r="E70" i="96"/>
  <c r="E69" i="96"/>
  <c r="I69" i="96" s="1"/>
  <c r="F67" i="96"/>
  <c r="E67" i="96"/>
  <c r="H67" i="96" s="1"/>
  <c r="I66" i="96"/>
  <c r="F66" i="96"/>
  <c r="E66" i="96"/>
  <c r="H66" i="96" s="1"/>
  <c r="F65" i="96"/>
  <c r="E65" i="96"/>
  <c r="H65" i="96" s="1"/>
  <c r="F64" i="96"/>
  <c r="E64" i="96"/>
  <c r="H64" i="96" s="1"/>
  <c r="F62" i="96"/>
  <c r="E62" i="96"/>
  <c r="H62" i="96" s="1"/>
  <c r="F61" i="96"/>
  <c r="E61" i="96"/>
  <c r="H61" i="96" s="1"/>
  <c r="F60" i="96"/>
  <c r="E60" i="96"/>
  <c r="H60" i="96" s="1"/>
  <c r="F59" i="96"/>
  <c r="E59" i="96"/>
  <c r="H59" i="96" s="1"/>
  <c r="I58" i="96"/>
  <c r="F58" i="96"/>
  <c r="E58" i="96"/>
  <c r="H58" i="96" s="1"/>
  <c r="F56" i="96"/>
  <c r="E56" i="96"/>
  <c r="H56" i="96" s="1"/>
  <c r="F55" i="96"/>
  <c r="E55" i="96"/>
  <c r="H55" i="96" s="1"/>
  <c r="F54" i="96"/>
  <c r="E54" i="96"/>
  <c r="H54" i="96" s="1"/>
  <c r="I53" i="96"/>
  <c r="F53" i="96"/>
  <c r="E53" i="96"/>
  <c r="H53" i="96" s="1"/>
  <c r="F52" i="96"/>
  <c r="E52" i="96"/>
  <c r="H52" i="96" s="1"/>
  <c r="I50" i="96"/>
  <c r="F50" i="96"/>
  <c r="E50" i="96"/>
  <c r="H50" i="96" s="1"/>
  <c r="F49" i="96"/>
  <c r="E49" i="96"/>
  <c r="H49" i="96" s="1"/>
  <c r="F48" i="96"/>
  <c r="E48" i="96"/>
  <c r="H48" i="96" s="1"/>
  <c r="F47" i="96"/>
  <c r="E47" i="96"/>
  <c r="H47" i="96" s="1"/>
  <c r="F46" i="96"/>
  <c r="E46" i="96"/>
  <c r="H46" i="96" s="1"/>
  <c r="F42" i="96"/>
  <c r="E42" i="96"/>
  <c r="H42" i="96" s="1"/>
  <c r="F41" i="96"/>
  <c r="E41" i="96"/>
  <c r="H41" i="96" s="1"/>
  <c r="F40" i="96"/>
  <c r="E40" i="96"/>
  <c r="I40" i="96" s="1"/>
  <c r="F39" i="96"/>
  <c r="E39" i="96"/>
  <c r="I39" i="96" s="1"/>
  <c r="H38" i="96"/>
  <c r="F38" i="96"/>
  <c r="E38" i="96"/>
  <c r="I38" i="96" s="1"/>
  <c r="F36" i="96"/>
  <c r="E36" i="96"/>
  <c r="I36" i="96" s="1"/>
  <c r="F35" i="96"/>
  <c r="E35" i="96"/>
  <c r="I35" i="96" s="1"/>
  <c r="F34" i="96"/>
  <c r="E34" i="96"/>
  <c r="I34" i="96" s="1"/>
  <c r="F33" i="96"/>
  <c r="E33" i="96"/>
  <c r="I33" i="96" s="1"/>
  <c r="F32" i="96"/>
  <c r="E32" i="96"/>
  <c r="I32" i="96" s="1"/>
  <c r="E30" i="96"/>
  <c r="I30" i="96" s="1"/>
  <c r="I29" i="96"/>
  <c r="H29" i="96"/>
  <c r="F29" i="96"/>
  <c r="E29" i="96"/>
  <c r="F28" i="96"/>
  <c r="E28" i="96"/>
  <c r="I28" i="96" s="1"/>
  <c r="F27" i="96"/>
  <c r="E27" i="96"/>
  <c r="I27" i="96" s="1"/>
  <c r="F25" i="96"/>
  <c r="E25" i="96"/>
  <c r="I25" i="96" s="1"/>
  <c r="F24" i="96"/>
  <c r="E24" i="96"/>
  <c r="I24" i="96" s="1"/>
  <c r="F23" i="96"/>
  <c r="E23" i="96"/>
  <c r="I23" i="96" s="1"/>
  <c r="F22" i="96"/>
  <c r="E22" i="96"/>
  <c r="H22" i="96" s="1"/>
  <c r="I20" i="96"/>
  <c r="F20" i="96"/>
  <c r="E20" i="96"/>
  <c r="H20" i="96" s="1"/>
  <c r="F19" i="96"/>
  <c r="E19" i="96"/>
  <c r="I19" i="96" s="1"/>
  <c r="F18" i="96"/>
  <c r="E18" i="96"/>
  <c r="H18" i="96" s="1"/>
  <c r="F17" i="96"/>
  <c r="E17" i="96"/>
  <c r="I17" i="96" s="1"/>
  <c r="F16" i="96"/>
  <c r="E16" i="96"/>
  <c r="H16" i="96" s="1"/>
  <c r="F14" i="96"/>
  <c r="E14" i="96"/>
  <c r="I14" i="96" s="1"/>
  <c r="F13" i="96"/>
  <c r="E13" i="96"/>
  <c r="H13" i="96" s="1"/>
  <c r="F12" i="96"/>
  <c r="E12" i="96"/>
  <c r="I12" i="96" s="1"/>
  <c r="F11" i="96"/>
  <c r="E11" i="96"/>
  <c r="H11" i="96" s="1"/>
  <c r="I10" i="96"/>
  <c r="F10" i="96"/>
  <c r="E10" i="96"/>
  <c r="H10" i="96" s="1"/>
  <c r="F8" i="96"/>
  <c r="E8" i="96"/>
  <c r="H8" i="96" s="1"/>
  <c r="F7" i="96"/>
  <c r="E7" i="96"/>
  <c r="I7" i="96" s="1"/>
  <c r="F6" i="96"/>
  <c r="E6" i="96"/>
  <c r="H6" i="96" s="1"/>
  <c r="H5" i="96"/>
  <c r="F5" i="96"/>
  <c r="E5" i="96"/>
  <c r="I5" i="96" s="1"/>
  <c r="F4" i="96"/>
  <c r="E4" i="96"/>
  <c r="I4" i="96" s="1"/>
  <c r="D1" i="96"/>
  <c r="C1" i="96"/>
  <c r="F752" i="95"/>
  <c r="E752" i="95"/>
  <c r="I752" i="95" s="1"/>
  <c r="F751" i="95"/>
  <c r="E751" i="95"/>
  <c r="I751" i="95" s="1"/>
  <c r="F750" i="95"/>
  <c r="E750" i="95"/>
  <c r="H750" i="95" s="1"/>
  <c r="F749" i="95"/>
  <c r="E749" i="95"/>
  <c r="I749" i="95" s="1"/>
  <c r="F748" i="95"/>
  <c r="E748" i="95"/>
  <c r="H748" i="95" s="1"/>
  <c r="F746" i="95"/>
  <c r="E746" i="95"/>
  <c r="I746" i="95" s="1"/>
  <c r="F745" i="95"/>
  <c r="E745" i="95"/>
  <c r="H745" i="95" s="1"/>
  <c r="F744" i="95"/>
  <c r="E744" i="95"/>
  <c r="I744" i="95" s="1"/>
  <c r="F743" i="95"/>
  <c r="E743" i="95"/>
  <c r="H743" i="95" s="1"/>
  <c r="F742" i="95"/>
  <c r="E742" i="95"/>
  <c r="I742" i="95" s="1"/>
  <c r="F740" i="95"/>
  <c r="E740" i="95"/>
  <c r="H740" i="95" s="1"/>
  <c r="F739" i="95"/>
  <c r="E739" i="95"/>
  <c r="I739" i="95" s="1"/>
  <c r="F738" i="95"/>
  <c r="E738" i="95"/>
  <c r="H738" i="95" s="1"/>
  <c r="F737" i="95"/>
  <c r="E737" i="95"/>
  <c r="I737" i="95" s="1"/>
  <c r="F735" i="95"/>
  <c r="E735" i="95"/>
  <c r="H735" i="95" s="1"/>
  <c r="F734" i="95"/>
  <c r="E734" i="95"/>
  <c r="I734" i="95" s="1"/>
  <c r="F733" i="95"/>
  <c r="E733" i="95"/>
  <c r="H733" i="95" s="1"/>
  <c r="F732" i="95"/>
  <c r="E732" i="95"/>
  <c r="I732" i="95" s="1"/>
  <c r="F730" i="95"/>
  <c r="E730" i="95"/>
  <c r="H730" i="95" s="1"/>
  <c r="F729" i="95"/>
  <c r="E729" i="95"/>
  <c r="I729" i="95" s="1"/>
  <c r="F728" i="95"/>
  <c r="E728" i="95"/>
  <c r="H728" i="95" s="1"/>
  <c r="F727" i="95"/>
  <c r="E727" i="95"/>
  <c r="I727" i="95" s="1"/>
  <c r="F726" i="95"/>
  <c r="E726" i="95"/>
  <c r="H726" i="95" s="1"/>
  <c r="F724" i="95"/>
  <c r="E724" i="95"/>
  <c r="I724" i="95" s="1"/>
  <c r="F723" i="95"/>
  <c r="E723" i="95"/>
  <c r="H723" i="95" s="1"/>
  <c r="F722" i="95"/>
  <c r="E722" i="95"/>
  <c r="I722" i="95" s="1"/>
  <c r="F721" i="95"/>
  <c r="E721" i="95"/>
  <c r="H721" i="95" s="1"/>
  <c r="F720" i="95"/>
  <c r="E720" i="95"/>
  <c r="I720" i="95" s="1"/>
  <c r="F718" i="95"/>
  <c r="E718" i="95"/>
  <c r="H718" i="95" s="1"/>
  <c r="F717" i="95"/>
  <c r="E717" i="95"/>
  <c r="I717" i="95" s="1"/>
  <c r="F716" i="95"/>
  <c r="E716" i="95"/>
  <c r="H716" i="95" s="1"/>
  <c r="F715" i="95"/>
  <c r="E715" i="95"/>
  <c r="I715" i="95" s="1"/>
  <c r="F714" i="95"/>
  <c r="E714" i="95"/>
  <c r="H714" i="95" s="1"/>
  <c r="F712" i="95"/>
  <c r="E712" i="95"/>
  <c r="I712" i="95" s="1"/>
  <c r="F711" i="95"/>
  <c r="E711" i="95"/>
  <c r="H711" i="95" s="1"/>
  <c r="F710" i="95"/>
  <c r="E710" i="95"/>
  <c r="I710" i="95" s="1"/>
  <c r="F709" i="95"/>
  <c r="E709" i="95"/>
  <c r="H709" i="95" s="1"/>
  <c r="F708" i="95"/>
  <c r="E708" i="95"/>
  <c r="I708" i="95" s="1"/>
  <c r="F706" i="95"/>
  <c r="E706" i="95"/>
  <c r="H706" i="95" s="1"/>
  <c r="F705" i="95"/>
  <c r="E705" i="95"/>
  <c r="I705" i="95" s="1"/>
  <c r="F704" i="95"/>
  <c r="E704" i="95"/>
  <c r="H704" i="95" s="1"/>
  <c r="F703" i="95"/>
  <c r="E703" i="95"/>
  <c r="I703" i="95" s="1"/>
  <c r="F702" i="95"/>
  <c r="E702" i="95"/>
  <c r="H702" i="95" s="1"/>
  <c r="F700" i="95"/>
  <c r="E700" i="95"/>
  <c r="I700" i="95" s="1"/>
  <c r="F699" i="95"/>
  <c r="E699" i="95"/>
  <c r="H699" i="95" s="1"/>
  <c r="F698" i="95"/>
  <c r="E698" i="95"/>
  <c r="I698" i="95" s="1"/>
  <c r="F697" i="95"/>
  <c r="E697" i="95"/>
  <c r="H697" i="95" s="1"/>
  <c r="F695" i="95"/>
  <c r="E695" i="95"/>
  <c r="I695" i="95" s="1"/>
  <c r="F694" i="95"/>
  <c r="E694" i="95"/>
  <c r="H694" i="95" s="1"/>
  <c r="F693" i="95"/>
  <c r="E693" i="95"/>
  <c r="I693" i="95" s="1"/>
  <c r="F692" i="95"/>
  <c r="E692" i="95"/>
  <c r="H692" i="95" s="1"/>
  <c r="F690" i="95"/>
  <c r="E690" i="95"/>
  <c r="I690" i="95" s="1"/>
  <c r="F689" i="95"/>
  <c r="E689" i="95"/>
  <c r="H689" i="95" s="1"/>
  <c r="F688" i="95"/>
  <c r="E688" i="95"/>
  <c r="I688" i="95" s="1"/>
  <c r="F687" i="95"/>
  <c r="E687" i="95"/>
  <c r="H687" i="95" s="1"/>
  <c r="F686" i="95"/>
  <c r="E686" i="95"/>
  <c r="I686" i="95" s="1"/>
  <c r="F684" i="95"/>
  <c r="E684" i="95"/>
  <c r="H684" i="95" s="1"/>
  <c r="F683" i="95"/>
  <c r="E683" i="95"/>
  <c r="I683" i="95" s="1"/>
  <c r="F682" i="95"/>
  <c r="E682" i="95"/>
  <c r="H682" i="95" s="1"/>
  <c r="F681" i="95"/>
  <c r="E681" i="95"/>
  <c r="I681" i="95" s="1"/>
  <c r="F680" i="95"/>
  <c r="E680" i="95"/>
  <c r="F678" i="95"/>
  <c r="E678" i="95"/>
  <c r="I678" i="95" s="1"/>
  <c r="F677" i="95"/>
  <c r="E677" i="95"/>
  <c r="H677" i="95" s="1"/>
  <c r="F676" i="95"/>
  <c r="E676" i="95"/>
  <c r="I676" i="95" s="1"/>
  <c r="F675" i="95"/>
  <c r="E675" i="95"/>
  <c r="H675" i="95" s="1"/>
  <c r="F674" i="95"/>
  <c r="E674" i="95"/>
  <c r="I674" i="95" s="1"/>
  <c r="F670" i="95"/>
  <c r="E670" i="95"/>
  <c r="H670" i="95" s="1"/>
  <c r="F669" i="95"/>
  <c r="E669" i="95"/>
  <c r="I669" i="95" s="1"/>
  <c r="F668" i="95"/>
  <c r="E668" i="95"/>
  <c r="F667" i="95"/>
  <c r="E667" i="95"/>
  <c r="I667" i="95" s="1"/>
  <c r="F666" i="95"/>
  <c r="E666" i="95"/>
  <c r="H666" i="95" s="1"/>
  <c r="F664" i="95"/>
  <c r="E664" i="95"/>
  <c r="I664" i="95" s="1"/>
  <c r="F663" i="95"/>
  <c r="E663" i="95"/>
  <c r="H663" i="95" s="1"/>
  <c r="F662" i="95"/>
  <c r="E662" i="95"/>
  <c r="I662" i="95" s="1"/>
  <c r="F661" i="95"/>
  <c r="E661" i="95"/>
  <c r="F660" i="95"/>
  <c r="E660" i="95"/>
  <c r="I660" i="95" s="1"/>
  <c r="F658" i="95"/>
  <c r="E658" i="95"/>
  <c r="F657" i="95"/>
  <c r="E657" i="95"/>
  <c r="I657" i="95" s="1"/>
  <c r="F656" i="95"/>
  <c r="E656" i="95"/>
  <c r="H656" i="95" s="1"/>
  <c r="F655" i="95"/>
  <c r="E655" i="95"/>
  <c r="I655" i="95" s="1"/>
  <c r="F653" i="95"/>
  <c r="E653" i="95"/>
  <c r="H653" i="95" s="1"/>
  <c r="F652" i="95"/>
  <c r="E652" i="95"/>
  <c r="I652" i="95" s="1"/>
  <c r="F651" i="95"/>
  <c r="E651" i="95"/>
  <c r="H651" i="95" s="1"/>
  <c r="F650" i="95"/>
  <c r="E650" i="95"/>
  <c r="I650" i="95" s="1"/>
  <c r="F648" i="95"/>
  <c r="E648" i="95"/>
  <c r="F647" i="95"/>
  <c r="E647" i="95"/>
  <c r="I647" i="95" s="1"/>
  <c r="F646" i="95"/>
  <c r="E646" i="95"/>
  <c r="H646" i="95" s="1"/>
  <c r="F645" i="95"/>
  <c r="E645" i="95"/>
  <c r="I645" i="95" s="1"/>
  <c r="F644" i="95"/>
  <c r="E644" i="95"/>
  <c r="H644" i="95" s="1"/>
  <c r="F642" i="95"/>
  <c r="E642" i="95"/>
  <c r="I642" i="95" s="1"/>
  <c r="F641" i="95"/>
  <c r="E641" i="95"/>
  <c r="H641" i="95" s="1"/>
  <c r="F640" i="95"/>
  <c r="E640" i="95"/>
  <c r="I640" i="95" s="1"/>
  <c r="F639" i="95"/>
  <c r="E639" i="95"/>
  <c r="F638" i="95"/>
  <c r="E638" i="95"/>
  <c r="I638" i="95" s="1"/>
  <c r="F636" i="95"/>
  <c r="E636" i="95"/>
  <c r="H636" i="95" s="1"/>
  <c r="F635" i="95"/>
  <c r="E635" i="95"/>
  <c r="I635" i="95" s="1"/>
  <c r="F634" i="95"/>
  <c r="E634" i="95"/>
  <c r="H634" i="95" s="1"/>
  <c r="F633" i="95"/>
  <c r="E633" i="95"/>
  <c r="I633" i="95" s="1"/>
  <c r="F632" i="95"/>
  <c r="E632" i="95"/>
  <c r="H632" i="95" s="1"/>
  <c r="F630" i="95"/>
  <c r="E630" i="95"/>
  <c r="I630" i="95" s="1"/>
  <c r="F629" i="95"/>
  <c r="E629" i="95"/>
  <c r="F628" i="95"/>
  <c r="E628" i="95"/>
  <c r="I628" i="95" s="1"/>
  <c r="F627" i="95"/>
  <c r="E627" i="95"/>
  <c r="H627" i="95" s="1"/>
  <c r="F626" i="95"/>
  <c r="E626" i="95"/>
  <c r="I626" i="95" s="1"/>
  <c r="F624" i="95"/>
  <c r="E624" i="95"/>
  <c r="H624" i="95" s="1"/>
  <c r="F623" i="95"/>
  <c r="E623" i="95"/>
  <c r="I623" i="95" s="1"/>
  <c r="F622" i="95"/>
  <c r="E622" i="95"/>
  <c r="F621" i="95"/>
  <c r="E621" i="95"/>
  <c r="I621" i="95" s="1"/>
  <c r="F620" i="95"/>
  <c r="E620" i="95"/>
  <c r="F618" i="95"/>
  <c r="E618" i="95"/>
  <c r="I618" i="95" s="1"/>
  <c r="F617" i="95"/>
  <c r="E617" i="95"/>
  <c r="H617" i="95" s="1"/>
  <c r="F616" i="95"/>
  <c r="E616" i="95"/>
  <c r="I616" i="95" s="1"/>
  <c r="F615" i="95"/>
  <c r="E615" i="95"/>
  <c r="H615" i="95" s="1"/>
  <c r="F613" i="95"/>
  <c r="E613" i="95"/>
  <c r="I613" i="95" s="1"/>
  <c r="F612" i="95"/>
  <c r="E612" i="95"/>
  <c r="H612" i="95" s="1"/>
  <c r="F611" i="95"/>
  <c r="E611" i="95"/>
  <c r="I611" i="95" s="1"/>
  <c r="F610" i="95"/>
  <c r="E610" i="95"/>
  <c r="F608" i="95"/>
  <c r="E608" i="95"/>
  <c r="I608" i="95" s="1"/>
  <c r="F607" i="95"/>
  <c r="E607" i="95"/>
  <c r="H607" i="95" s="1"/>
  <c r="F606" i="95"/>
  <c r="E606" i="95"/>
  <c r="I606" i="95" s="1"/>
  <c r="F605" i="95"/>
  <c r="E605" i="95"/>
  <c r="H605" i="95" s="1"/>
  <c r="F604" i="95"/>
  <c r="E604" i="95"/>
  <c r="I604" i="95" s="1"/>
  <c r="F602" i="95"/>
  <c r="E602" i="95"/>
  <c r="H602" i="95" s="1"/>
  <c r="F601" i="95"/>
  <c r="E601" i="95"/>
  <c r="I601" i="95" s="1"/>
  <c r="F600" i="95"/>
  <c r="E600" i="95"/>
  <c r="F599" i="95"/>
  <c r="E599" i="95"/>
  <c r="I599" i="95" s="1"/>
  <c r="F598" i="95"/>
  <c r="E598" i="95"/>
  <c r="H598" i="95" s="1"/>
  <c r="F596" i="95"/>
  <c r="E596" i="95"/>
  <c r="I596" i="95" s="1"/>
  <c r="F595" i="95"/>
  <c r="E595" i="95"/>
  <c r="H595" i="95" s="1"/>
  <c r="F594" i="95"/>
  <c r="E594" i="95"/>
  <c r="I594" i="95" s="1"/>
  <c r="F593" i="95"/>
  <c r="E593" i="95"/>
  <c r="H593" i="95" s="1"/>
  <c r="F592" i="95"/>
  <c r="E592" i="95"/>
  <c r="I592" i="95" s="1"/>
  <c r="F590" i="95"/>
  <c r="E590" i="95"/>
  <c r="F589" i="95"/>
  <c r="E589" i="95"/>
  <c r="I589" i="95" s="1"/>
  <c r="F588" i="95"/>
  <c r="E588" i="95"/>
  <c r="H588" i="95" s="1"/>
  <c r="F587" i="95"/>
  <c r="E587" i="95"/>
  <c r="I587" i="95" s="1"/>
  <c r="F586" i="95"/>
  <c r="E586" i="95"/>
  <c r="H586" i="95" s="1"/>
  <c r="F584" i="95"/>
  <c r="E584" i="95"/>
  <c r="I584" i="95" s="1"/>
  <c r="F583" i="95"/>
  <c r="E583" i="95"/>
  <c r="F582" i="95"/>
  <c r="E582" i="95"/>
  <c r="I582" i="95" s="1"/>
  <c r="F581" i="95"/>
  <c r="E581" i="95"/>
  <c r="F580" i="95"/>
  <c r="E580" i="95"/>
  <c r="I580" i="95" s="1"/>
  <c r="F578" i="95"/>
  <c r="E578" i="95"/>
  <c r="H578" i="95" s="1"/>
  <c r="F577" i="95"/>
  <c r="E577" i="95"/>
  <c r="I577" i="95" s="1"/>
  <c r="E576" i="95"/>
  <c r="H576" i="95" s="1"/>
  <c r="F575" i="95"/>
  <c r="E575" i="95"/>
  <c r="H575" i="95" s="1"/>
  <c r="F573" i="95"/>
  <c r="E573" i="95"/>
  <c r="I573" i="95" s="1"/>
  <c r="F572" i="95"/>
  <c r="E572" i="95"/>
  <c r="H572" i="95" s="1"/>
  <c r="F571" i="95"/>
  <c r="E571" i="95"/>
  <c r="I571" i="95" s="1"/>
  <c r="F570" i="95"/>
  <c r="E570" i="95"/>
  <c r="H570" i="95" s="1"/>
  <c r="F568" i="95"/>
  <c r="E568" i="95"/>
  <c r="F567" i="95"/>
  <c r="E567" i="95"/>
  <c r="H567" i="95" s="1"/>
  <c r="F566" i="95"/>
  <c r="E566" i="95"/>
  <c r="H566" i="95" s="1"/>
  <c r="F565" i="95"/>
  <c r="E565" i="95"/>
  <c r="H565" i="95" s="1"/>
  <c r="F564" i="95"/>
  <c r="E564" i="95"/>
  <c r="I564" i="95" s="1"/>
  <c r="F562" i="95"/>
  <c r="E562" i="95"/>
  <c r="H562" i="95" s="1"/>
  <c r="F561" i="95"/>
  <c r="E561" i="95"/>
  <c r="I561" i="95" s="1"/>
  <c r="F560" i="95"/>
  <c r="E560" i="95"/>
  <c r="F559" i="95"/>
  <c r="E559" i="95"/>
  <c r="I559" i="95" s="1"/>
  <c r="F558" i="95"/>
  <c r="E558" i="95"/>
  <c r="H558" i="95" s="1"/>
  <c r="F556" i="95"/>
  <c r="E556" i="95"/>
  <c r="H556" i="95" s="1"/>
  <c r="F555" i="95"/>
  <c r="E555" i="95"/>
  <c r="H555" i="95" s="1"/>
  <c r="F554" i="95"/>
  <c r="E554" i="95"/>
  <c r="I554" i="95" s="1"/>
  <c r="F553" i="95"/>
  <c r="E553" i="95"/>
  <c r="H553" i="95" s="1"/>
  <c r="F552" i="95"/>
  <c r="E552" i="95"/>
  <c r="I552" i="95" s="1"/>
  <c r="F550" i="95"/>
  <c r="E550" i="95"/>
  <c r="H550" i="95" s="1"/>
  <c r="F549" i="95"/>
  <c r="E549" i="95"/>
  <c r="F548" i="95"/>
  <c r="E548" i="95"/>
  <c r="F547" i="95"/>
  <c r="E547" i="95"/>
  <c r="H547" i="95" s="1"/>
  <c r="F546" i="95"/>
  <c r="E546" i="95"/>
  <c r="H546" i="95" s="1"/>
  <c r="F544" i="95"/>
  <c r="E544" i="95"/>
  <c r="H544" i="95" s="1"/>
  <c r="F543" i="95"/>
  <c r="E543" i="95"/>
  <c r="F542" i="95"/>
  <c r="E542" i="95"/>
  <c r="I542" i="95" s="1"/>
  <c r="F541" i="95"/>
  <c r="E541" i="95"/>
  <c r="I541" i="95" s="1"/>
  <c r="F540" i="95"/>
  <c r="E540" i="95"/>
  <c r="I540" i="95" s="1"/>
  <c r="F538" i="95"/>
  <c r="E538" i="95"/>
  <c r="I538" i="95" s="1"/>
  <c r="F537" i="95"/>
  <c r="E537" i="95"/>
  <c r="I537" i="95" s="1"/>
  <c r="F536" i="95"/>
  <c r="E536" i="95"/>
  <c r="I536" i="95" s="1"/>
  <c r="F535" i="95"/>
  <c r="E535" i="95"/>
  <c r="H535" i="95" s="1"/>
  <c r="F533" i="95"/>
  <c r="E533" i="95"/>
  <c r="I533" i="95" s="1"/>
  <c r="E532" i="95"/>
  <c r="H532" i="95" s="1"/>
  <c r="F531" i="95"/>
  <c r="E531" i="95"/>
  <c r="I531" i="95" s="1"/>
  <c r="F530" i="95"/>
  <c r="E530" i="95"/>
  <c r="I530" i="95" s="1"/>
  <c r="F528" i="95"/>
  <c r="E528" i="95"/>
  <c r="I528" i="95" s="1"/>
  <c r="F527" i="95"/>
  <c r="E527" i="95"/>
  <c r="I527" i="95" s="1"/>
  <c r="F526" i="95"/>
  <c r="E526" i="95"/>
  <c r="I526" i="95" s="1"/>
  <c r="F525" i="95"/>
  <c r="E525" i="95"/>
  <c r="I525" i="95" s="1"/>
  <c r="F524" i="95"/>
  <c r="E524" i="95"/>
  <c r="I524" i="95" s="1"/>
  <c r="F522" i="95"/>
  <c r="E522" i="95"/>
  <c r="I522" i="95" s="1"/>
  <c r="F521" i="95"/>
  <c r="E521" i="95"/>
  <c r="I521" i="95" s="1"/>
  <c r="F520" i="95"/>
  <c r="E520" i="95"/>
  <c r="I520" i="95" s="1"/>
  <c r="F519" i="95"/>
  <c r="E519" i="95"/>
  <c r="I519" i="95" s="1"/>
  <c r="F518" i="95"/>
  <c r="E518" i="95"/>
  <c r="H518" i="95" s="1"/>
  <c r="F516" i="95"/>
  <c r="E516" i="95"/>
  <c r="I516" i="95" s="1"/>
  <c r="F515" i="95"/>
  <c r="E515" i="95"/>
  <c r="I515" i="95" s="1"/>
  <c r="F514" i="95"/>
  <c r="E514" i="95"/>
  <c r="I514" i="95" s="1"/>
  <c r="F513" i="95"/>
  <c r="E513" i="95"/>
  <c r="I513" i="95" s="1"/>
  <c r="F512" i="95"/>
  <c r="E512" i="95"/>
  <c r="I512" i="95" s="1"/>
  <c r="F510" i="95"/>
  <c r="E510" i="95"/>
  <c r="I510" i="95" s="1"/>
  <c r="F509" i="95"/>
  <c r="E509" i="95"/>
  <c r="I509" i="95" s="1"/>
  <c r="F508" i="95"/>
  <c r="E508" i="95"/>
  <c r="I508" i="95" s="1"/>
  <c r="F507" i="95"/>
  <c r="E507" i="95"/>
  <c r="I507" i="95" s="1"/>
  <c r="F506" i="95"/>
  <c r="E506" i="95"/>
  <c r="F504" i="95"/>
  <c r="E504" i="95"/>
  <c r="I504" i="95" s="1"/>
  <c r="F503" i="95"/>
  <c r="E503" i="95"/>
  <c r="H503" i="95" s="1"/>
  <c r="F502" i="95"/>
  <c r="E502" i="95"/>
  <c r="I502" i="95" s="1"/>
  <c r="F501" i="95"/>
  <c r="E501" i="95"/>
  <c r="I501" i="95" s="1"/>
  <c r="F500" i="95"/>
  <c r="E500" i="95"/>
  <c r="I500" i="95" s="1"/>
  <c r="F498" i="95"/>
  <c r="E498" i="95"/>
  <c r="I498" i="95" s="1"/>
  <c r="E497" i="95"/>
  <c r="F496" i="95"/>
  <c r="E496" i="95"/>
  <c r="I496" i="95" s="1"/>
  <c r="F495" i="95"/>
  <c r="E495" i="95"/>
  <c r="H495" i="95" s="1"/>
  <c r="F493" i="95"/>
  <c r="E493" i="95"/>
  <c r="I493" i="95" s="1"/>
  <c r="F492" i="95"/>
  <c r="E492" i="95"/>
  <c r="H492" i="95" s="1"/>
  <c r="F491" i="95"/>
  <c r="E491" i="95"/>
  <c r="I491" i="95" s="1"/>
  <c r="F490" i="95"/>
  <c r="E490" i="95"/>
  <c r="H490" i="95" s="1"/>
  <c r="F488" i="95"/>
  <c r="E488" i="95"/>
  <c r="F487" i="95"/>
  <c r="E487" i="95"/>
  <c r="H487" i="95" s="1"/>
  <c r="F486" i="95"/>
  <c r="E486" i="95"/>
  <c r="I486" i="95" s="1"/>
  <c r="F485" i="95"/>
  <c r="E485" i="95"/>
  <c r="H485" i="95" s="1"/>
  <c r="F484" i="95"/>
  <c r="E484" i="95"/>
  <c r="I484" i="95" s="1"/>
  <c r="F482" i="95"/>
  <c r="E482" i="95"/>
  <c r="H482" i="95" s="1"/>
  <c r="F481" i="95"/>
  <c r="E481" i="95"/>
  <c r="I481" i="95" s="1"/>
  <c r="F480" i="95"/>
  <c r="E480" i="95"/>
  <c r="H480" i="95" s="1"/>
  <c r="F479" i="95"/>
  <c r="E479" i="95"/>
  <c r="F478" i="95"/>
  <c r="E478" i="95"/>
  <c r="H478" i="95" s="1"/>
  <c r="F476" i="95"/>
  <c r="E476" i="95"/>
  <c r="I476" i="95" s="1"/>
  <c r="F475" i="95"/>
  <c r="E475" i="95"/>
  <c r="H475" i="95" s="1"/>
  <c r="F474" i="95"/>
  <c r="E474" i="95"/>
  <c r="I474" i="95" s="1"/>
  <c r="F473" i="95"/>
  <c r="E473" i="95"/>
  <c r="H473" i="95" s="1"/>
  <c r="F472" i="95"/>
  <c r="E472" i="95"/>
  <c r="I472" i="95" s="1"/>
  <c r="F468" i="95"/>
  <c r="E468" i="95"/>
  <c r="H468" i="95" s="1"/>
  <c r="F467" i="95"/>
  <c r="E467" i="95"/>
  <c r="F466" i="95"/>
  <c r="E466" i="95"/>
  <c r="H466" i="95" s="1"/>
  <c r="F465" i="95"/>
  <c r="E465" i="95"/>
  <c r="I465" i="95" s="1"/>
  <c r="F464" i="95"/>
  <c r="E464" i="95"/>
  <c r="H464" i="95" s="1"/>
  <c r="F462" i="95"/>
  <c r="E462" i="95"/>
  <c r="F461" i="95"/>
  <c r="E461" i="95"/>
  <c r="H461" i="95" s="1"/>
  <c r="F460" i="95"/>
  <c r="E460" i="95"/>
  <c r="I460" i="95" s="1"/>
  <c r="F459" i="95"/>
  <c r="E459" i="95"/>
  <c r="H459" i="95" s="1"/>
  <c r="F458" i="95"/>
  <c r="E458" i="95"/>
  <c r="F456" i="95"/>
  <c r="E456" i="95"/>
  <c r="H456" i="95" s="1"/>
  <c r="F455" i="95"/>
  <c r="E455" i="95"/>
  <c r="I455" i="95" s="1"/>
  <c r="F454" i="95"/>
  <c r="E454" i="95"/>
  <c r="H454" i="95" s="1"/>
  <c r="F453" i="95"/>
  <c r="E453" i="95"/>
  <c r="I453" i="95" s="1"/>
  <c r="F451" i="95"/>
  <c r="E451" i="95"/>
  <c r="H451" i="95" s="1"/>
  <c r="F450" i="95"/>
  <c r="E450" i="95"/>
  <c r="I450" i="95" s="1"/>
  <c r="F449" i="95"/>
  <c r="E449" i="95"/>
  <c r="H449" i="95" s="1"/>
  <c r="E448" i="95"/>
  <c r="I448" i="95" s="1"/>
  <c r="F446" i="95"/>
  <c r="E446" i="95"/>
  <c r="H446" i="95" s="1"/>
  <c r="F445" i="95"/>
  <c r="E445" i="95"/>
  <c r="H445" i="95" s="1"/>
  <c r="F444" i="95"/>
  <c r="E444" i="95"/>
  <c r="I444" i="95" s="1"/>
  <c r="F443" i="95"/>
  <c r="E443" i="95"/>
  <c r="H443" i="95" s="1"/>
  <c r="F442" i="95"/>
  <c r="E442" i="95"/>
  <c r="I442" i="95" s="1"/>
  <c r="F440" i="95"/>
  <c r="E440" i="95"/>
  <c r="H440" i="95" s="1"/>
  <c r="F439" i="95"/>
  <c r="E439" i="95"/>
  <c r="I439" i="95" s="1"/>
  <c r="F438" i="95"/>
  <c r="E438" i="95"/>
  <c r="H438" i="95" s="1"/>
  <c r="F437" i="95"/>
  <c r="E437" i="95"/>
  <c r="I437" i="95" s="1"/>
  <c r="F436" i="95"/>
  <c r="E436" i="95"/>
  <c r="H436" i="95" s="1"/>
  <c r="F434" i="95"/>
  <c r="E434" i="95"/>
  <c r="H434" i="95" s="1"/>
  <c r="F433" i="95"/>
  <c r="E433" i="95"/>
  <c r="H433" i="95" s="1"/>
  <c r="F432" i="95"/>
  <c r="E432" i="95"/>
  <c r="H432" i="95" s="1"/>
  <c r="F431" i="95"/>
  <c r="E431" i="95"/>
  <c r="F430" i="95"/>
  <c r="E430" i="95"/>
  <c r="I430" i="95" s="1"/>
  <c r="F428" i="95"/>
  <c r="E428" i="95"/>
  <c r="H428" i="95" s="1"/>
  <c r="F427" i="95"/>
  <c r="E427" i="95"/>
  <c r="H427" i="95" s="1"/>
  <c r="F426" i="95"/>
  <c r="E426" i="95"/>
  <c r="F425" i="95"/>
  <c r="E425" i="95"/>
  <c r="I425" i="95" s="1"/>
  <c r="F424" i="95"/>
  <c r="E424" i="95"/>
  <c r="H424" i="95" s="1"/>
  <c r="F422" i="95"/>
  <c r="E422" i="95"/>
  <c r="H422" i="95" s="1"/>
  <c r="F421" i="95"/>
  <c r="E421" i="95"/>
  <c r="H421" i="95" s="1"/>
  <c r="F420" i="95"/>
  <c r="E420" i="95"/>
  <c r="F419" i="95"/>
  <c r="E419" i="95"/>
  <c r="H419" i="95" s="1"/>
  <c r="F418" i="95"/>
  <c r="E418" i="95"/>
  <c r="I418" i="95" s="1"/>
  <c r="F416" i="95"/>
  <c r="E416" i="95"/>
  <c r="H416" i="95" s="1"/>
  <c r="F415" i="95"/>
  <c r="E415" i="95"/>
  <c r="I415" i="95" s="1"/>
  <c r="F414" i="95"/>
  <c r="E414" i="95"/>
  <c r="H414" i="95" s="1"/>
  <c r="F413" i="95"/>
  <c r="E413" i="95"/>
  <c r="I413" i="95" s="1"/>
  <c r="F411" i="95"/>
  <c r="E411" i="95"/>
  <c r="H411" i="95" s="1"/>
  <c r="F410" i="95"/>
  <c r="E410" i="95"/>
  <c r="I410" i="95" s="1"/>
  <c r="F409" i="95"/>
  <c r="E409" i="95"/>
  <c r="H409" i="95" s="1"/>
  <c r="I408" i="95"/>
  <c r="H408" i="95"/>
  <c r="F406" i="95"/>
  <c r="E406" i="95"/>
  <c r="I406" i="95" s="1"/>
  <c r="F405" i="95"/>
  <c r="E405" i="95"/>
  <c r="I405" i="95" s="1"/>
  <c r="F404" i="95"/>
  <c r="E404" i="95"/>
  <c r="I404" i="95" s="1"/>
  <c r="F403" i="95"/>
  <c r="E403" i="95"/>
  <c r="I403" i="95" s="1"/>
  <c r="F402" i="95"/>
  <c r="E402" i="95"/>
  <c r="I402" i="95" s="1"/>
  <c r="F400" i="95"/>
  <c r="E400" i="95"/>
  <c r="F399" i="95"/>
  <c r="E399" i="95"/>
  <c r="I399" i="95" s="1"/>
  <c r="F398" i="95"/>
  <c r="E398" i="95"/>
  <c r="I398" i="95" s="1"/>
  <c r="F397" i="95"/>
  <c r="E397" i="95"/>
  <c r="I397" i="95" s="1"/>
  <c r="F396" i="95"/>
  <c r="E396" i="95"/>
  <c r="I396" i="95" s="1"/>
  <c r="F394" i="95"/>
  <c r="E394" i="95"/>
  <c r="I394" i="95" s="1"/>
  <c r="F393" i="95"/>
  <c r="E393" i="95"/>
  <c r="I393" i="95" s="1"/>
  <c r="F392" i="95"/>
  <c r="E392" i="95"/>
  <c r="F391" i="95"/>
  <c r="E391" i="95"/>
  <c r="I391" i="95" s="1"/>
  <c r="F390" i="95"/>
  <c r="E390" i="95"/>
  <c r="I390" i="95" s="1"/>
  <c r="F381" i="95"/>
  <c r="E381" i="95"/>
  <c r="H381" i="95" s="1"/>
  <c r="F380" i="95"/>
  <c r="E380" i="95"/>
  <c r="I380" i="95" s="1"/>
  <c r="F379" i="95"/>
  <c r="E379" i="95"/>
  <c r="I379" i="95" s="1"/>
  <c r="F378" i="95"/>
  <c r="E378" i="95"/>
  <c r="I378" i="95" s="1"/>
  <c r="F377" i="95"/>
  <c r="E377" i="95"/>
  <c r="I377" i="95" s="1"/>
  <c r="F375" i="95"/>
  <c r="E375" i="95"/>
  <c r="I375" i="95" s="1"/>
  <c r="F374" i="95"/>
  <c r="E374" i="95"/>
  <c r="F373" i="95"/>
  <c r="E373" i="95"/>
  <c r="I373" i="95" s="1"/>
  <c r="F372" i="95"/>
  <c r="E372" i="95"/>
  <c r="I372" i="95" s="1"/>
  <c r="F371" i="95"/>
  <c r="E371" i="95"/>
  <c r="I371" i="95" s="1"/>
  <c r="F369" i="95"/>
  <c r="E369" i="95"/>
  <c r="I369" i="95" s="1"/>
  <c r="F368" i="95"/>
  <c r="E368" i="95"/>
  <c r="I368" i="95" s="1"/>
  <c r="F367" i="95"/>
  <c r="E367" i="95"/>
  <c r="I367" i="95" s="1"/>
  <c r="F366" i="95"/>
  <c r="E366" i="95"/>
  <c r="F365" i="95"/>
  <c r="E365" i="95"/>
  <c r="I365" i="95" s="1"/>
  <c r="F363" i="95"/>
  <c r="E363" i="95"/>
  <c r="I363" i="95" s="1"/>
  <c r="F362" i="95"/>
  <c r="E362" i="95"/>
  <c r="H362" i="95" s="1"/>
  <c r="F361" i="95"/>
  <c r="E361" i="95"/>
  <c r="I361" i="95" s="1"/>
  <c r="F360" i="95"/>
  <c r="E360" i="95"/>
  <c r="I360" i="95" s="1"/>
  <c r="F359" i="95"/>
  <c r="E359" i="95"/>
  <c r="I359" i="95" s="1"/>
  <c r="F357" i="95"/>
  <c r="E357" i="95"/>
  <c r="I357" i="95" s="1"/>
  <c r="F356" i="95"/>
  <c r="E356" i="95"/>
  <c r="I356" i="95" s="1"/>
  <c r="F355" i="95"/>
  <c r="E355" i="95"/>
  <c r="F354" i="95"/>
  <c r="E354" i="95"/>
  <c r="I354" i="95" s="1"/>
  <c r="F352" i="95"/>
  <c r="E352" i="95"/>
  <c r="I352" i="95" s="1"/>
  <c r="F351" i="95"/>
  <c r="E351" i="95"/>
  <c r="I351" i="95" s="1"/>
  <c r="E350" i="95"/>
  <c r="H350" i="95" s="1"/>
  <c r="F349" i="95"/>
  <c r="E349" i="95"/>
  <c r="F347" i="95"/>
  <c r="E347" i="95"/>
  <c r="I347" i="95" s="1"/>
  <c r="F346" i="95"/>
  <c r="E346" i="95"/>
  <c r="H346" i="95" s="1"/>
  <c r="F345" i="95"/>
  <c r="E345" i="95"/>
  <c r="H345" i="95" s="1"/>
  <c r="F344" i="95"/>
  <c r="E344" i="95"/>
  <c r="H344" i="95" s="1"/>
  <c r="F343" i="95"/>
  <c r="E343" i="95"/>
  <c r="I343" i="95" s="1"/>
  <c r="F341" i="95"/>
  <c r="E341" i="95"/>
  <c r="H341" i="95" s="1"/>
  <c r="F340" i="95"/>
  <c r="E340" i="95"/>
  <c r="I340" i="95" s="1"/>
  <c r="F339" i="95"/>
  <c r="E339" i="95"/>
  <c r="H339" i="95" s="1"/>
  <c r="F338" i="95"/>
  <c r="E338" i="95"/>
  <c r="F337" i="95"/>
  <c r="E337" i="95"/>
  <c r="H337" i="95" s="1"/>
  <c r="F335" i="95"/>
  <c r="E335" i="95"/>
  <c r="I335" i="95" s="1"/>
  <c r="F334" i="95"/>
  <c r="E334" i="95"/>
  <c r="H334" i="95" s="1"/>
  <c r="F333" i="95"/>
  <c r="E333" i="95"/>
  <c r="I333" i="95" s="1"/>
  <c r="F332" i="95"/>
  <c r="E332" i="95"/>
  <c r="H332" i="95" s="1"/>
  <c r="F331" i="95"/>
  <c r="E331" i="95"/>
  <c r="I331" i="95" s="1"/>
  <c r="F329" i="95"/>
  <c r="E329" i="95"/>
  <c r="F328" i="95"/>
  <c r="E328" i="95"/>
  <c r="I328" i="95" s="1"/>
  <c r="F327" i="95"/>
  <c r="E327" i="95"/>
  <c r="H327" i="95" s="1"/>
  <c r="F326" i="95"/>
  <c r="E326" i="95"/>
  <c r="F325" i="95"/>
  <c r="E325" i="95"/>
  <c r="H325" i="95" s="1"/>
  <c r="F323" i="95"/>
  <c r="E323" i="95"/>
  <c r="I323" i="95" s="1"/>
  <c r="F322" i="95"/>
  <c r="E322" i="95"/>
  <c r="H322" i="95" s="1"/>
  <c r="F321" i="95"/>
  <c r="E321" i="95"/>
  <c r="I321" i="95" s="1"/>
  <c r="F320" i="95"/>
  <c r="E320" i="95"/>
  <c r="H320" i="95" s="1"/>
  <c r="F319" i="95"/>
  <c r="E319" i="95"/>
  <c r="F317" i="95"/>
  <c r="E317" i="95"/>
  <c r="H317" i="95" s="1"/>
  <c r="F316" i="95"/>
  <c r="E316" i="95"/>
  <c r="I316" i="95" s="1"/>
  <c r="F315" i="95"/>
  <c r="E315" i="95"/>
  <c r="H315" i="95" s="1"/>
  <c r="F314" i="95"/>
  <c r="E314" i="95"/>
  <c r="I314" i="95" s="1"/>
  <c r="I312" i="95"/>
  <c r="F312" i="95"/>
  <c r="E312" i="95"/>
  <c r="H312" i="95" s="1"/>
  <c r="E311" i="95"/>
  <c r="H311" i="95" s="1"/>
  <c r="F310" i="95"/>
  <c r="E310" i="95"/>
  <c r="I310" i="95" s="1"/>
  <c r="F309" i="95"/>
  <c r="E309" i="95"/>
  <c r="I309" i="95" s="1"/>
  <c r="F307" i="95"/>
  <c r="E307" i="95"/>
  <c r="I307" i="95" s="1"/>
  <c r="F306" i="95"/>
  <c r="E306" i="95"/>
  <c r="I306" i="95" s="1"/>
  <c r="F305" i="95"/>
  <c r="E305" i="95"/>
  <c r="I305" i="95" s="1"/>
  <c r="F304" i="95"/>
  <c r="E304" i="95"/>
  <c r="H304" i="95" s="1"/>
  <c r="F303" i="95"/>
  <c r="E303" i="95"/>
  <c r="I303" i="95" s="1"/>
  <c r="F301" i="95"/>
  <c r="E301" i="95"/>
  <c r="I301" i="95" s="1"/>
  <c r="F300" i="95"/>
  <c r="E300" i="95"/>
  <c r="I300" i="95" s="1"/>
  <c r="F299" i="95"/>
  <c r="E299" i="95"/>
  <c r="I299" i="95" s="1"/>
  <c r="F298" i="95"/>
  <c r="E298" i="95"/>
  <c r="I298" i="95" s="1"/>
  <c r="F297" i="95"/>
  <c r="E297" i="95"/>
  <c r="I297" i="95" s="1"/>
  <c r="F295" i="95"/>
  <c r="E295" i="95"/>
  <c r="I295" i="95" s="1"/>
  <c r="F294" i="95"/>
  <c r="E294" i="95"/>
  <c r="H294" i="95" s="1"/>
  <c r="F293" i="95"/>
  <c r="E293" i="95"/>
  <c r="I293" i="95" s="1"/>
  <c r="F292" i="95"/>
  <c r="E292" i="95"/>
  <c r="I292" i="95" s="1"/>
  <c r="F291" i="95"/>
  <c r="E291" i="95"/>
  <c r="I291" i="95" s="1"/>
  <c r="F289" i="95"/>
  <c r="E289" i="95"/>
  <c r="I289" i="95" s="1"/>
  <c r="F288" i="95"/>
  <c r="E288" i="95"/>
  <c r="I288" i="95" s="1"/>
  <c r="F287" i="95"/>
  <c r="E287" i="95"/>
  <c r="I287" i="95" s="1"/>
  <c r="F286" i="95"/>
  <c r="E286" i="95"/>
  <c r="I286" i="95" s="1"/>
  <c r="F285" i="95"/>
  <c r="E285" i="95"/>
  <c r="I285" i="95" s="1"/>
  <c r="F283" i="95"/>
  <c r="E283" i="95"/>
  <c r="F282" i="95"/>
  <c r="E282" i="95"/>
  <c r="H282" i="95" s="1"/>
  <c r="F281" i="95"/>
  <c r="E281" i="95"/>
  <c r="I281" i="95" s="1"/>
  <c r="F280" i="95"/>
  <c r="E280" i="95"/>
  <c r="I280" i="95" s="1"/>
  <c r="F279" i="95"/>
  <c r="E279" i="95"/>
  <c r="I279" i="95" s="1"/>
  <c r="F277" i="95"/>
  <c r="E277" i="95"/>
  <c r="I277" i="95" s="1"/>
  <c r="F276" i="95"/>
  <c r="E276" i="95"/>
  <c r="I276" i="95" s="1"/>
  <c r="F275" i="95"/>
  <c r="E275" i="95"/>
  <c r="I275" i="95" s="1"/>
  <c r="F274" i="95"/>
  <c r="E274" i="95"/>
  <c r="I274" i="95" s="1"/>
  <c r="F272" i="95"/>
  <c r="E272" i="95"/>
  <c r="I272" i="95" s="1"/>
  <c r="E271" i="95"/>
  <c r="I271" i="95" s="1"/>
  <c r="F270" i="95"/>
  <c r="E270" i="95"/>
  <c r="I270" i="95" s="1"/>
  <c r="F269" i="95"/>
  <c r="E269" i="95"/>
  <c r="I269" i="95" s="1"/>
  <c r="F267" i="95"/>
  <c r="E267" i="95"/>
  <c r="I267" i="95" s="1"/>
  <c r="F266" i="95"/>
  <c r="E266" i="95"/>
  <c r="I266" i="95" s="1"/>
  <c r="F265" i="95"/>
  <c r="E265" i="95"/>
  <c r="I265" i="95" s="1"/>
  <c r="F264" i="95"/>
  <c r="E264" i="95"/>
  <c r="I264" i="95" s="1"/>
  <c r="F263" i="95"/>
  <c r="E263" i="95"/>
  <c r="I263" i="95" s="1"/>
  <c r="F261" i="95"/>
  <c r="E261" i="95"/>
  <c r="F260" i="95"/>
  <c r="E260" i="95"/>
  <c r="I260" i="95" s="1"/>
  <c r="F259" i="95"/>
  <c r="E259" i="95"/>
  <c r="I259" i="95" s="1"/>
  <c r="F258" i="95"/>
  <c r="E258" i="95"/>
  <c r="I258" i="95" s="1"/>
  <c r="F257" i="95"/>
  <c r="E257" i="95"/>
  <c r="I257" i="95" s="1"/>
  <c r="F255" i="95"/>
  <c r="E255" i="95"/>
  <c r="I255" i="95" s="1"/>
  <c r="F254" i="95"/>
  <c r="E254" i="95"/>
  <c r="I254" i="95" s="1"/>
  <c r="F253" i="95"/>
  <c r="E253" i="95"/>
  <c r="I253" i="95" s="1"/>
  <c r="F252" i="95"/>
  <c r="E252" i="95"/>
  <c r="I252" i="95" s="1"/>
  <c r="F251" i="95"/>
  <c r="E251" i="95"/>
  <c r="I251" i="95" s="1"/>
  <c r="F249" i="95"/>
  <c r="E249" i="95"/>
  <c r="I249" i="95" s="1"/>
  <c r="F248" i="95"/>
  <c r="E248" i="95"/>
  <c r="I248" i="95" s="1"/>
  <c r="F247" i="95"/>
  <c r="E247" i="95"/>
  <c r="I247" i="95" s="1"/>
  <c r="F246" i="95"/>
  <c r="E246" i="95"/>
  <c r="I246" i="95" s="1"/>
  <c r="F245" i="95"/>
  <c r="E245" i="95"/>
  <c r="I245" i="95" s="1"/>
  <c r="F243" i="95"/>
  <c r="E243" i="95"/>
  <c r="I243" i="95" s="1"/>
  <c r="F242" i="95"/>
  <c r="E242" i="95"/>
  <c r="I242" i="95" s="1"/>
  <c r="F241" i="95"/>
  <c r="E241" i="95"/>
  <c r="I241" i="95" s="1"/>
  <c r="F240" i="95"/>
  <c r="E240" i="95"/>
  <c r="I240" i="95" s="1"/>
  <c r="F239" i="95"/>
  <c r="E239" i="95"/>
  <c r="I239" i="95" s="1"/>
  <c r="F237" i="95"/>
  <c r="E237" i="95"/>
  <c r="I237" i="95" s="1"/>
  <c r="F236" i="95"/>
  <c r="E236" i="95"/>
  <c r="I236" i="95" s="1"/>
  <c r="E235" i="95"/>
  <c r="F234" i="95"/>
  <c r="E234" i="95"/>
  <c r="I234" i="95" s="1"/>
  <c r="F232" i="95"/>
  <c r="E232" i="95"/>
  <c r="F231" i="95"/>
  <c r="E231" i="95"/>
  <c r="I231" i="95" s="1"/>
  <c r="F230" i="95"/>
  <c r="E230" i="95"/>
  <c r="F229" i="95"/>
  <c r="E229" i="95"/>
  <c r="I229" i="95" s="1"/>
  <c r="F227" i="95"/>
  <c r="E227" i="95"/>
  <c r="F226" i="95"/>
  <c r="E226" i="95"/>
  <c r="I226" i="95" s="1"/>
  <c r="F225" i="95"/>
  <c r="E225" i="95"/>
  <c r="F224" i="95"/>
  <c r="E224" i="95"/>
  <c r="I224" i="95" s="1"/>
  <c r="F223" i="95"/>
  <c r="E223" i="95"/>
  <c r="F221" i="95"/>
  <c r="E221" i="95"/>
  <c r="I221" i="95" s="1"/>
  <c r="F220" i="95"/>
  <c r="E220" i="95"/>
  <c r="F219" i="95"/>
  <c r="E219" i="95"/>
  <c r="I219" i="95" s="1"/>
  <c r="F218" i="95"/>
  <c r="E218" i="95"/>
  <c r="F217" i="95"/>
  <c r="E217" i="95"/>
  <c r="I217" i="95" s="1"/>
  <c r="F215" i="95"/>
  <c r="E215" i="95"/>
  <c r="F214" i="95"/>
  <c r="E214" i="95"/>
  <c r="I214" i="95" s="1"/>
  <c r="F213" i="95"/>
  <c r="E213" i="95"/>
  <c r="F212" i="95"/>
  <c r="E212" i="95"/>
  <c r="I212" i="95" s="1"/>
  <c r="F211" i="95"/>
  <c r="E211" i="95"/>
  <c r="F209" i="95"/>
  <c r="E209" i="95"/>
  <c r="I209" i="95" s="1"/>
  <c r="F208" i="95"/>
  <c r="E208" i="95"/>
  <c r="F207" i="95"/>
  <c r="E207" i="95"/>
  <c r="I207" i="95" s="1"/>
  <c r="F206" i="95"/>
  <c r="E206" i="95"/>
  <c r="F205" i="95"/>
  <c r="E205" i="95"/>
  <c r="I205" i="95" s="1"/>
  <c r="F203" i="95"/>
  <c r="E203" i="95"/>
  <c r="F202" i="95"/>
  <c r="E202" i="95"/>
  <c r="I202" i="95" s="1"/>
  <c r="F201" i="95"/>
  <c r="E201" i="95"/>
  <c r="F200" i="95"/>
  <c r="E200" i="95"/>
  <c r="I200" i="95" s="1"/>
  <c r="F199" i="95"/>
  <c r="E199" i="95"/>
  <c r="F197" i="95"/>
  <c r="E197" i="95"/>
  <c r="I197" i="95" s="1"/>
  <c r="F196" i="95"/>
  <c r="E196" i="95"/>
  <c r="F195" i="95"/>
  <c r="E195" i="95"/>
  <c r="I195" i="95" s="1"/>
  <c r="F194" i="95"/>
  <c r="E194" i="95"/>
  <c r="E192" i="95"/>
  <c r="I192" i="95" s="1"/>
  <c r="F191" i="95"/>
  <c r="E191" i="95"/>
  <c r="I191" i="95" s="1"/>
  <c r="F190" i="95"/>
  <c r="E190" i="95"/>
  <c r="H190" i="95" s="1"/>
  <c r="F189" i="95"/>
  <c r="E189" i="95"/>
  <c r="I189" i="95" s="1"/>
  <c r="F187" i="95"/>
  <c r="E187" i="95"/>
  <c r="H187" i="95" s="1"/>
  <c r="F186" i="95"/>
  <c r="E186" i="95"/>
  <c r="I186" i="95" s="1"/>
  <c r="F185" i="95"/>
  <c r="E185" i="95"/>
  <c r="H185" i="95" s="1"/>
  <c r="F184" i="95"/>
  <c r="E184" i="95"/>
  <c r="I184" i="95" s="1"/>
  <c r="F183" i="95"/>
  <c r="E183" i="95"/>
  <c r="H183" i="95" s="1"/>
  <c r="F181" i="95"/>
  <c r="E181" i="95"/>
  <c r="I181" i="95" s="1"/>
  <c r="F180" i="95"/>
  <c r="E180" i="95"/>
  <c r="H180" i="95" s="1"/>
  <c r="F179" i="95"/>
  <c r="E179" i="95"/>
  <c r="I179" i="95" s="1"/>
  <c r="F178" i="95"/>
  <c r="E178" i="95"/>
  <c r="H178" i="95" s="1"/>
  <c r="F177" i="95"/>
  <c r="E177" i="95"/>
  <c r="I177" i="95" s="1"/>
  <c r="F175" i="95"/>
  <c r="E175" i="95"/>
  <c r="H175" i="95" s="1"/>
  <c r="F174" i="95"/>
  <c r="E174" i="95"/>
  <c r="I174" i="95" s="1"/>
  <c r="F173" i="95"/>
  <c r="E173" i="95"/>
  <c r="H173" i="95" s="1"/>
  <c r="F172" i="95"/>
  <c r="E172" i="95"/>
  <c r="I172" i="95" s="1"/>
  <c r="F171" i="95"/>
  <c r="E171" i="95"/>
  <c r="H171" i="95" s="1"/>
  <c r="F167" i="95"/>
  <c r="E167" i="95"/>
  <c r="I167" i="95" s="1"/>
  <c r="F166" i="95"/>
  <c r="E166" i="95"/>
  <c r="H166" i="95" s="1"/>
  <c r="F165" i="95"/>
  <c r="E165" i="95"/>
  <c r="I165" i="95" s="1"/>
  <c r="F164" i="95"/>
  <c r="E164" i="95"/>
  <c r="H164" i="95" s="1"/>
  <c r="F163" i="95"/>
  <c r="E163" i="95"/>
  <c r="I163" i="95" s="1"/>
  <c r="F161" i="95"/>
  <c r="E161" i="95"/>
  <c r="H161" i="95" s="1"/>
  <c r="F160" i="95"/>
  <c r="E160" i="95"/>
  <c r="I160" i="95" s="1"/>
  <c r="F159" i="95"/>
  <c r="E159" i="95"/>
  <c r="H159" i="95" s="1"/>
  <c r="F158" i="95"/>
  <c r="E158" i="95"/>
  <c r="I158" i="95" s="1"/>
  <c r="F157" i="95"/>
  <c r="E157" i="95"/>
  <c r="H157" i="95" s="1"/>
  <c r="F155" i="95"/>
  <c r="E155" i="95"/>
  <c r="I155" i="95" s="1"/>
  <c r="F154" i="95"/>
  <c r="E154" i="95"/>
  <c r="H154" i="95" s="1"/>
  <c r="F153" i="95"/>
  <c r="E153" i="95"/>
  <c r="I153" i="95" s="1"/>
  <c r="E152" i="95"/>
  <c r="H152" i="95" s="1"/>
  <c r="F150" i="95"/>
  <c r="E150" i="95"/>
  <c r="I150" i="95" s="1"/>
  <c r="F149" i="95"/>
  <c r="E149" i="95"/>
  <c r="I149" i="95" s="1"/>
  <c r="F148" i="95"/>
  <c r="E148" i="95"/>
  <c r="I148" i="95" s="1"/>
  <c r="F147" i="95"/>
  <c r="E147" i="95"/>
  <c r="I147" i="95" s="1"/>
  <c r="F145" i="95"/>
  <c r="E145" i="95"/>
  <c r="I145" i="95" s="1"/>
  <c r="F144" i="95"/>
  <c r="E144" i="95"/>
  <c r="I144" i="95" s="1"/>
  <c r="F143" i="95"/>
  <c r="E143" i="95"/>
  <c r="I143" i="95" s="1"/>
  <c r="F142" i="95"/>
  <c r="E142" i="95"/>
  <c r="I142" i="95" s="1"/>
  <c r="F141" i="95"/>
  <c r="E141" i="95"/>
  <c r="H141" i="95" s="1"/>
  <c r="F139" i="95"/>
  <c r="E139" i="95"/>
  <c r="I139" i="95" s="1"/>
  <c r="F138" i="95"/>
  <c r="E138" i="95"/>
  <c r="I138" i="95" s="1"/>
  <c r="F137" i="95"/>
  <c r="E137" i="95"/>
  <c r="I137" i="95" s="1"/>
  <c r="F136" i="95"/>
  <c r="E136" i="95"/>
  <c r="F135" i="95"/>
  <c r="E135" i="95"/>
  <c r="I135" i="95" s="1"/>
  <c r="F133" i="95"/>
  <c r="E133" i="95"/>
  <c r="I133" i="95" s="1"/>
  <c r="F132" i="95"/>
  <c r="E132" i="95"/>
  <c r="I132" i="95" s="1"/>
  <c r="F131" i="95"/>
  <c r="E131" i="95"/>
  <c r="I131" i="95" s="1"/>
  <c r="F130" i="95"/>
  <c r="E130" i="95"/>
  <c r="I130" i="95" s="1"/>
  <c r="F129" i="95"/>
  <c r="E129" i="95"/>
  <c r="I129" i="95" s="1"/>
  <c r="F125" i="95"/>
  <c r="E125" i="95"/>
  <c r="I125" i="95" s="1"/>
  <c r="F124" i="95"/>
  <c r="E124" i="95"/>
  <c r="H124" i="95" s="1"/>
  <c r="F123" i="95"/>
  <c r="E123" i="95"/>
  <c r="I123" i="95" s="1"/>
  <c r="F122" i="95"/>
  <c r="E122" i="95"/>
  <c r="I122" i="95" s="1"/>
  <c r="F121" i="95"/>
  <c r="E121" i="95"/>
  <c r="I121" i="95" s="1"/>
  <c r="F119" i="95"/>
  <c r="E119" i="95"/>
  <c r="I119" i="95" s="1"/>
  <c r="F118" i="95"/>
  <c r="E118" i="95"/>
  <c r="I118" i="95" s="1"/>
  <c r="F117" i="95"/>
  <c r="E117" i="95"/>
  <c r="I117" i="95" s="1"/>
  <c r="F116" i="95"/>
  <c r="E116" i="95"/>
  <c r="I116" i="95" s="1"/>
  <c r="F115" i="95"/>
  <c r="E115" i="95"/>
  <c r="H115" i="95" s="1"/>
  <c r="F113" i="95"/>
  <c r="E113" i="95"/>
  <c r="I113" i="95" s="1"/>
  <c r="E112" i="95"/>
  <c r="I112" i="95" s="1"/>
  <c r="F111" i="95"/>
  <c r="E111" i="95"/>
  <c r="I111" i="95" s="1"/>
  <c r="F110" i="95"/>
  <c r="E110" i="95"/>
  <c r="I110" i="95" s="1"/>
  <c r="F108" i="95"/>
  <c r="E108" i="95"/>
  <c r="I108" i="95" s="1"/>
  <c r="F107" i="95"/>
  <c r="E107" i="95"/>
  <c r="I107" i="95" s="1"/>
  <c r="F106" i="95"/>
  <c r="E106" i="95"/>
  <c r="F105" i="95"/>
  <c r="E105" i="95"/>
  <c r="H105" i="95" s="1"/>
  <c r="F103" i="95"/>
  <c r="E103" i="95"/>
  <c r="F102" i="95"/>
  <c r="E102" i="95"/>
  <c r="H102" i="95" s="1"/>
  <c r="F101" i="95"/>
  <c r="E101" i="95"/>
  <c r="F100" i="95"/>
  <c r="E100" i="95"/>
  <c r="H100" i="95" s="1"/>
  <c r="F99" i="95"/>
  <c r="E99" i="95"/>
  <c r="F97" i="95"/>
  <c r="E97" i="95"/>
  <c r="H97" i="95" s="1"/>
  <c r="F96" i="95"/>
  <c r="E96" i="95"/>
  <c r="F95" i="95"/>
  <c r="E95" i="95"/>
  <c r="H95" i="95" s="1"/>
  <c r="F94" i="95"/>
  <c r="E94" i="95"/>
  <c r="F93" i="95"/>
  <c r="E93" i="95"/>
  <c r="H93" i="95" s="1"/>
  <c r="F91" i="95"/>
  <c r="E91" i="95"/>
  <c r="F90" i="95"/>
  <c r="E90" i="95"/>
  <c r="H90" i="95" s="1"/>
  <c r="F89" i="95"/>
  <c r="E89" i="95"/>
  <c r="F88" i="95"/>
  <c r="E88" i="95"/>
  <c r="H88" i="95" s="1"/>
  <c r="F87" i="95"/>
  <c r="E87" i="95"/>
  <c r="F85" i="95"/>
  <c r="E85" i="95"/>
  <c r="H85" i="95" s="1"/>
  <c r="F84" i="95"/>
  <c r="E84" i="95"/>
  <c r="F83" i="95"/>
  <c r="E83" i="95"/>
  <c r="H83" i="95" s="1"/>
  <c r="F82" i="95"/>
  <c r="E82" i="95"/>
  <c r="F81" i="95"/>
  <c r="E81" i="95"/>
  <c r="H81" i="95" s="1"/>
  <c r="F78" i="95"/>
  <c r="E78" i="95"/>
  <c r="F77" i="95"/>
  <c r="E77" i="95"/>
  <c r="H77" i="95" s="1"/>
  <c r="F76" i="95"/>
  <c r="E76" i="95"/>
  <c r="F75" i="95"/>
  <c r="E75" i="95"/>
  <c r="H75" i="95" s="1"/>
  <c r="F74" i="95"/>
  <c r="E74" i="95"/>
  <c r="F72" i="95"/>
  <c r="E72" i="95"/>
  <c r="H72" i="95" s="1"/>
  <c r="F71" i="95"/>
  <c r="E71" i="95"/>
  <c r="F70" i="95"/>
  <c r="E70" i="95"/>
  <c r="H70" i="95" s="1"/>
  <c r="E69" i="95"/>
  <c r="I69" i="95" s="1"/>
  <c r="F67" i="95"/>
  <c r="E67" i="95"/>
  <c r="I67" i="95" s="1"/>
  <c r="F66" i="95"/>
  <c r="E66" i="95"/>
  <c r="H66" i="95" s="1"/>
  <c r="F65" i="95"/>
  <c r="E65" i="95"/>
  <c r="I65" i="95" s="1"/>
  <c r="F64" i="95"/>
  <c r="E64" i="95"/>
  <c r="H64" i="95" s="1"/>
  <c r="F62" i="95"/>
  <c r="E62" i="95"/>
  <c r="I62" i="95" s="1"/>
  <c r="F61" i="95"/>
  <c r="E61" i="95"/>
  <c r="H61" i="95" s="1"/>
  <c r="F60" i="95"/>
  <c r="E60" i="95"/>
  <c r="I60" i="95" s="1"/>
  <c r="F59" i="95"/>
  <c r="E59" i="95"/>
  <c r="H59" i="95" s="1"/>
  <c r="F58" i="95"/>
  <c r="E58" i="95"/>
  <c r="H58" i="95" s="1"/>
  <c r="F56" i="95"/>
  <c r="E56" i="95"/>
  <c r="H56" i="95" s="1"/>
  <c r="F55" i="95"/>
  <c r="E55" i="95"/>
  <c r="I55" i="95" s="1"/>
  <c r="F54" i="95"/>
  <c r="E54" i="95"/>
  <c r="H54" i="95" s="1"/>
  <c r="F53" i="95"/>
  <c r="E53" i="95"/>
  <c r="I53" i="95" s="1"/>
  <c r="F52" i="95"/>
  <c r="E52" i="95"/>
  <c r="H52" i="95" s="1"/>
  <c r="F50" i="95"/>
  <c r="E50" i="95"/>
  <c r="I50" i="95" s="1"/>
  <c r="F49" i="95"/>
  <c r="E49" i="95"/>
  <c r="H49" i="95" s="1"/>
  <c r="F48" i="95"/>
  <c r="E48" i="95"/>
  <c r="I48" i="95" s="1"/>
  <c r="F47" i="95"/>
  <c r="E47" i="95"/>
  <c r="H47" i="95" s="1"/>
  <c r="F46" i="95"/>
  <c r="E46" i="95"/>
  <c r="I46" i="95" s="1"/>
  <c r="F42" i="95"/>
  <c r="E42" i="95"/>
  <c r="H42" i="95" s="1"/>
  <c r="F41" i="95"/>
  <c r="E41" i="95"/>
  <c r="I41" i="95" s="1"/>
  <c r="F40" i="95"/>
  <c r="E40" i="95"/>
  <c r="H40" i="95" s="1"/>
  <c r="F39" i="95"/>
  <c r="E39" i="95"/>
  <c r="H39" i="95" s="1"/>
  <c r="F38" i="95"/>
  <c r="E38" i="95"/>
  <c r="H38" i="95" s="1"/>
  <c r="F36" i="95"/>
  <c r="E36" i="95"/>
  <c r="F35" i="95"/>
  <c r="E35" i="95"/>
  <c r="H35" i="95" s="1"/>
  <c r="F34" i="95"/>
  <c r="E34" i="95"/>
  <c r="I34" i="95" s="1"/>
  <c r="F33" i="95"/>
  <c r="E33" i="95"/>
  <c r="H33" i="95" s="1"/>
  <c r="F32" i="95"/>
  <c r="E32" i="95"/>
  <c r="I32" i="95" s="1"/>
  <c r="E30" i="95"/>
  <c r="I30" i="95" s="1"/>
  <c r="F29" i="95"/>
  <c r="E29" i="95"/>
  <c r="I29" i="95" s="1"/>
  <c r="F28" i="95"/>
  <c r="E28" i="95"/>
  <c r="I28" i="95" s="1"/>
  <c r="F27" i="95"/>
  <c r="E27" i="95"/>
  <c r="I27" i="95" s="1"/>
  <c r="F25" i="95"/>
  <c r="E25" i="95"/>
  <c r="I25" i="95" s="1"/>
  <c r="F24" i="95"/>
  <c r="E24" i="95"/>
  <c r="I24" i="95" s="1"/>
  <c r="F23" i="95"/>
  <c r="E23" i="95"/>
  <c r="I23" i="95" s="1"/>
  <c r="F22" i="95"/>
  <c r="E22" i="95"/>
  <c r="H22" i="95" s="1"/>
  <c r="F20" i="95"/>
  <c r="E20" i="95"/>
  <c r="I20" i="95" s="1"/>
  <c r="F19" i="95"/>
  <c r="E19" i="95"/>
  <c r="I19" i="95" s="1"/>
  <c r="F18" i="95"/>
  <c r="E18" i="95"/>
  <c r="I18" i="95" s="1"/>
  <c r="F17" i="95"/>
  <c r="E17" i="95"/>
  <c r="I17" i="95" s="1"/>
  <c r="F16" i="95"/>
  <c r="E16" i="95"/>
  <c r="I16" i="95" s="1"/>
  <c r="F14" i="95"/>
  <c r="E14" i="95"/>
  <c r="I14" i="95" s="1"/>
  <c r="F13" i="95"/>
  <c r="E13" i="95"/>
  <c r="I13" i="95" s="1"/>
  <c r="F12" i="95"/>
  <c r="E12" i="95"/>
  <c r="I12" i="95" s="1"/>
  <c r="F11" i="95"/>
  <c r="E11" i="95"/>
  <c r="I11" i="95" s="1"/>
  <c r="F10" i="95"/>
  <c r="E10" i="95"/>
  <c r="I10" i="95" s="1"/>
  <c r="F8" i="95"/>
  <c r="E8" i="95"/>
  <c r="I8" i="95" s="1"/>
  <c r="F7" i="95"/>
  <c r="E7" i="95"/>
  <c r="I7" i="95" s="1"/>
  <c r="F6" i="95"/>
  <c r="E6" i="95"/>
  <c r="I6" i="95" s="1"/>
  <c r="F5" i="95"/>
  <c r="E5" i="95"/>
  <c r="I5" i="95" s="1"/>
  <c r="F4" i="95"/>
  <c r="E4" i="95"/>
  <c r="I4" i="95" s="1"/>
  <c r="D1" i="95"/>
  <c r="C1" i="95"/>
  <c r="F752" i="94"/>
  <c r="E752" i="94"/>
  <c r="F751" i="94"/>
  <c r="E751" i="94"/>
  <c r="I751" i="94" s="1"/>
  <c r="F750" i="94"/>
  <c r="E750" i="94"/>
  <c r="I750" i="94" s="1"/>
  <c r="F749" i="94"/>
  <c r="E749" i="94"/>
  <c r="I749" i="94" s="1"/>
  <c r="F748" i="94"/>
  <c r="E748" i="94"/>
  <c r="I748" i="94" s="1"/>
  <c r="F746" i="94"/>
  <c r="E746" i="94"/>
  <c r="I746" i="94" s="1"/>
  <c r="F745" i="94"/>
  <c r="E745" i="94"/>
  <c r="I745" i="94" s="1"/>
  <c r="F744" i="94"/>
  <c r="E744" i="94"/>
  <c r="F743" i="94"/>
  <c r="E743" i="94"/>
  <c r="I743" i="94" s="1"/>
  <c r="F742" i="94"/>
  <c r="E742" i="94"/>
  <c r="H742" i="94" s="1"/>
  <c r="F740" i="94"/>
  <c r="E740" i="94"/>
  <c r="F739" i="94"/>
  <c r="E739" i="94"/>
  <c r="H739" i="94" s="1"/>
  <c r="F738" i="94"/>
  <c r="E738" i="94"/>
  <c r="I738" i="94" s="1"/>
  <c r="F737" i="94"/>
  <c r="E737" i="94"/>
  <c r="I737" i="94" s="1"/>
  <c r="F735" i="94"/>
  <c r="E735" i="94"/>
  <c r="F734" i="94"/>
  <c r="E734" i="94"/>
  <c r="I734" i="94" s="1"/>
  <c r="F733" i="94"/>
  <c r="E733" i="94"/>
  <c r="F732" i="94"/>
  <c r="E732" i="94"/>
  <c r="I732" i="94" s="1"/>
  <c r="F730" i="94"/>
  <c r="E730" i="94"/>
  <c r="I730" i="94" s="1"/>
  <c r="F729" i="94"/>
  <c r="E729" i="94"/>
  <c r="F728" i="94"/>
  <c r="E728" i="94"/>
  <c r="I728" i="94" s="1"/>
  <c r="F727" i="94"/>
  <c r="E727" i="94"/>
  <c r="F726" i="94"/>
  <c r="E726" i="94"/>
  <c r="I726" i="94" s="1"/>
  <c r="F724" i="94"/>
  <c r="E724" i="94"/>
  <c r="F723" i="94"/>
  <c r="E723" i="94"/>
  <c r="F722" i="94"/>
  <c r="E722" i="94"/>
  <c r="H722" i="94" s="1"/>
  <c r="F721" i="94"/>
  <c r="E721" i="94"/>
  <c r="I721" i="94" s="1"/>
  <c r="F720" i="94"/>
  <c r="E720" i="94"/>
  <c r="I720" i="94" s="1"/>
  <c r="F718" i="94"/>
  <c r="E718" i="94"/>
  <c r="I718" i="94" s="1"/>
  <c r="F717" i="94"/>
  <c r="E717" i="94"/>
  <c r="I717" i="94" s="1"/>
  <c r="F716" i="94"/>
  <c r="E716" i="94"/>
  <c r="F715" i="94"/>
  <c r="E715" i="94"/>
  <c r="F714" i="94"/>
  <c r="E714" i="94"/>
  <c r="F712" i="94"/>
  <c r="E712" i="94"/>
  <c r="H712" i="94" s="1"/>
  <c r="F711" i="94"/>
  <c r="E711" i="94"/>
  <c r="I711" i="94" s="1"/>
  <c r="F710" i="94"/>
  <c r="E710" i="94"/>
  <c r="I710" i="94" s="1"/>
  <c r="F709" i="94"/>
  <c r="E709" i="94"/>
  <c r="I709" i="94" s="1"/>
  <c r="F708" i="94"/>
  <c r="E708" i="94"/>
  <c r="I708" i="94" s="1"/>
  <c r="F706" i="94"/>
  <c r="E706" i="94"/>
  <c r="I706" i="94" s="1"/>
  <c r="F705" i="94"/>
  <c r="E705" i="94"/>
  <c r="F704" i="94"/>
  <c r="E704" i="94"/>
  <c r="I704" i="94" s="1"/>
  <c r="I703" i="94"/>
  <c r="F703" i="94"/>
  <c r="E703" i="94"/>
  <c r="H703" i="94" s="1"/>
  <c r="F702" i="94"/>
  <c r="E702" i="94"/>
  <c r="F700" i="94"/>
  <c r="E700" i="94"/>
  <c r="I700" i="94" s="1"/>
  <c r="F699" i="94"/>
  <c r="E699" i="94"/>
  <c r="F698" i="94"/>
  <c r="E698" i="94"/>
  <c r="I698" i="94" s="1"/>
  <c r="F697" i="94"/>
  <c r="E697" i="94"/>
  <c r="F695" i="94"/>
  <c r="E695" i="94"/>
  <c r="I695" i="94" s="1"/>
  <c r="F694" i="94"/>
  <c r="E694" i="94"/>
  <c r="F693" i="94"/>
  <c r="E693" i="94"/>
  <c r="F692" i="94"/>
  <c r="E692" i="94"/>
  <c r="I692" i="94" s="1"/>
  <c r="F690" i="94"/>
  <c r="E690" i="94"/>
  <c r="H690" i="94" s="1"/>
  <c r="F689" i="94"/>
  <c r="E689" i="94"/>
  <c r="I689" i="94" s="1"/>
  <c r="F688" i="94"/>
  <c r="E688" i="94"/>
  <c r="I688" i="94" s="1"/>
  <c r="F687" i="94"/>
  <c r="E687" i="94"/>
  <c r="F686" i="94"/>
  <c r="E686" i="94"/>
  <c r="F684" i="94"/>
  <c r="E684" i="94"/>
  <c r="I684" i="94" s="1"/>
  <c r="F683" i="94"/>
  <c r="E683" i="94"/>
  <c r="F682" i="94"/>
  <c r="E682" i="94"/>
  <c r="I682" i="94" s="1"/>
  <c r="F681" i="94"/>
  <c r="E681" i="94"/>
  <c r="I681" i="94" s="1"/>
  <c r="F680" i="94"/>
  <c r="E680" i="94"/>
  <c r="I680" i="94" s="1"/>
  <c r="F678" i="94"/>
  <c r="E678" i="94"/>
  <c r="I678" i="94" s="1"/>
  <c r="F677" i="94"/>
  <c r="E677" i="94"/>
  <c r="F676" i="94"/>
  <c r="E676" i="94"/>
  <c r="I676" i="94" s="1"/>
  <c r="F675" i="94"/>
  <c r="E675" i="94"/>
  <c r="F674" i="94"/>
  <c r="E674" i="94"/>
  <c r="I674" i="94" s="1"/>
  <c r="F670" i="94"/>
  <c r="E670" i="94"/>
  <c r="I670" i="94" s="1"/>
  <c r="F669" i="94"/>
  <c r="E669" i="94"/>
  <c r="F668" i="94"/>
  <c r="E668" i="94"/>
  <c r="I668" i="94" s="1"/>
  <c r="F667" i="94"/>
  <c r="E667" i="94"/>
  <c r="I667" i="94" s="1"/>
  <c r="F666" i="94"/>
  <c r="E666" i="94"/>
  <c r="I666" i="94" s="1"/>
  <c r="F664" i="94"/>
  <c r="E664" i="94"/>
  <c r="F663" i="94"/>
  <c r="E663" i="94"/>
  <c r="I663" i="94" s="1"/>
  <c r="F662" i="94"/>
  <c r="E662" i="94"/>
  <c r="H662" i="94" s="1"/>
  <c r="F661" i="94"/>
  <c r="E661" i="94"/>
  <c r="I661" i="94" s="1"/>
  <c r="F660" i="94"/>
  <c r="E660" i="94"/>
  <c r="I660" i="94" s="1"/>
  <c r="F658" i="94"/>
  <c r="E658" i="94"/>
  <c r="I658" i="94" s="1"/>
  <c r="F657" i="94"/>
  <c r="E657" i="94"/>
  <c r="H657" i="94" s="1"/>
  <c r="F656" i="94"/>
  <c r="E656" i="94"/>
  <c r="F655" i="94"/>
  <c r="E655" i="94"/>
  <c r="I655" i="94" s="1"/>
  <c r="F653" i="94"/>
  <c r="E653" i="94"/>
  <c r="F652" i="94"/>
  <c r="E652" i="94"/>
  <c r="I652" i="94" s="1"/>
  <c r="F651" i="94"/>
  <c r="E651" i="94"/>
  <c r="I651" i="94" s="1"/>
  <c r="F650" i="94"/>
  <c r="E650" i="94"/>
  <c r="I650" i="94" s="1"/>
  <c r="F648" i="94"/>
  <c r="E648" i="94"/>
  <c r="I648" i="94" s="1"/>
  <c r="F647" i="94"/>
  <c r="E647" i="94"/>
  <c r="F646" i="94"/>
  <c r="E646" i="94"/>
  <c r="I646" i="94" s="1"/>
  <c r="F645" i="94"/>
  <c r="E645" i="94"/>
  <c r="F644" i="94"/>
  <c r="E644" i="94"/>
  <c r="F642" i="94"/>
  <c r="E642" i="94"/>
  <c r="H642" i="94" s="1"/>
  <c r="F641" i="94"/>
  <c r="E641" i="94"/>
  <c r="I641" i="94" s="1"/>
  <c r="F640" i="94"/>
  <c r="E640" i="94"/>
  <c r="H640" i="94" s="1"/>
  <c r="F639" i="94"/>
  <c r="E639" i="94"/>
  <c r="I639" i="94" s="1"/>
  <c r="F638" i="94"/>
  <c r="E638" i="94"/>
  <c r="I638" i="94" s="1"/>
  <c r="F636" i="94"/>
  <c r="E636" i="94"/>
  <c r="F635" i="94"/>
  <c r="E635" i="94"/>
  <c r="F634" i="94"/>
  <c r="E634" i="94"/>
  <c r="F633" i="94"/>
  <c r="E633" i="94"/>
  <c r="I633" i="94" s="1"/>
  <c r="F632" i="94"/>
  <c r="E632" i="94"/>
  <c r="I632" i="94" s="1"/>
  <c r="F630" i="94"/>
  <c r="E630" i="94"/>
  <c r="I630" i="94" s="1"/>
  <c r="H629" i="94"/>
  <c r="F629" i="94"/>
  <c r="E629" i="94"/>
  <c r="I629" i="94" s="1"/>
  <c r="F628" i="94"/>
  <c r="E628" i="94"/>
  <c r="I628" i="94" s="1"/>
  <c r="F627" i="94"/>
  <c r="E627" i="94"/>
  <c r="I627" i="94" s="1"/>
  <c r="F626" i="94"/>
  <c r="E626" i="94"/>
  <c r="F624" i="94"/>
  <c r="E624" i="94"/>
  <c r="I624" i="94" s="1"/>
  <c r="F623" i="94"/>
  <c r="E623" i="94"/>
  <c r="H623" i="94" s="1"/>
  <c r="F622" i="94"/>
  <c r="E622" i="94"/>
  <c r="F621" i="94"/>
  <c r="E621" i="94"/>
  <c r="I621" i="94" s="1"/>
  <c r="F620" i="94"/>
  <c r="E620" i="94"/>
  <c r="F618" i="94"/>
  <c r="E618" i="94"/>
  <c r="I618" i="94" s="1"/>
  <c r="F617" i="94"/>
  <c r="E617" i="94"/>
  <c r="F616" i="94"/>
  <c r="E616" i="94"/>
  <c r="I616" i="94" s="1"/>
  <c r="F615" i="94"/>
  <c r="E615" i="94"/>
  <c r="F613" i="94"/>
  <c r="E613" i="94"/>
  <c r="F612" i="94"/>
  <c r="E612" i="94"/>
  <c r="I612" i="94" s="1"/>
  <c r="F611" i="94"/>
  <c r="E611" i="94"/>
  <c r="H611" i="94" s="1"/>
  <c r="F610" i="94"/>
  <c r="E610" i="94"/>
  <c r="I610" i="94" s="1"/>
  <c r="F608" i="94"/>
  <c r="E608" i="94"/>
  <c r="I608" i="94" s="1"/>
  <c r="F607" i="94"/>
  <c r="E607" i="94"/>
  <c r="F606" i="94"/>
  <c r="E606" i="94"/>
  <c r="F605" i="94"/>
  <c r="E605" i="94"/>
  <c r="I605" i="94" s="1"/>
  <c r="F604" i="94"/>
  <c r="E604" i="94"/>
  <c r="F602" i="94"/>
  <c r="E602" i="94"/>
  <c r="I602" i="94" s="1"/>
  <c r="F601" i="94"/>
  <c r="E601" i="94"/>
  <c r="I601" i="94" s="1"/>
  <c r="F600" i="94"/>
  <c r="E600" i="94"/>
  <c r="I600" i="94" s="1"/>
  <c r="F599" i="94"/>
  <c r="E599" i="94"/>
  <c r="I599" i="94" s="1"/>
  <c r="F598" i="94"/>
  <c r="E598" i="94"/>
  <c r="F596" i="94"/>
  <c r="E596" i="94"/>
  <c r="I596" i="94" s="1"/>
  <c r="F595" i="94"/>
  <c r="E595" i="94"/>
  <c r="F594" i="94"/>
  <c r="E594" i="94"/>
  <c r="I594" i="94" s="1"/>
  <c r="F593" i="94"/>
  <c r="E593" i="94"/>
  <c r="I593" i="94" s="1"/>
  <c r="F592" i="94"/>
  <c r="E592" i="94"/>
  <c r="F590" i="94"/>
  <c r="E590" i="94"/>
  <c r="I590" i="94" s="1"/>
  <c r="F589" i="94"/>
  <c r="E589" i="94"/>
  <c r="F588" i="94"/>
  <c r="E588" i="94"/>
  <c r="I588" i="94" s="1"/>
  <c r="F587" i="94"/>
  <c r="E587" i="94"/>
  <c r="F586" i="94"/>
  <c r="E586" i="94"/>
  <c r="F584" i="94"/>
  <c r="E584" i="94"/>
  <c r="H584" i="94" s="1"/>
  <c r="F583" i="94"/>
  <c r="E583" i="94"/>
  <c r="I583" i="94" s="1"/>
  <c r="F582" i="94"/>
  <c r="E582" i="94"/>
  <c r="H582" i="94" s="1"/>
  <c r="F581" i="94"/>
  <c r="E581" i="94"/>
  <c r="I581" i="94" s="1"/>
  <c r="F580" i="94"/>
  <c r="E580" i="94"/>
  <c r="I580" i="94" s="1"/>
  <c r="F578" i="94"/>
  <c r="E578" i="94"/>
  <c r="I578" i="94" s="1"/>
  <c r="F577" i="94"/>
  <c r="E577" i="94"/>
  <c r="H577" i="94" s="1"/>
  <c r="F576" i="94"/>
  <c r="E576" i="94"/>
  <c r="F575" i="94"/>
  <c r="E575" i="94"/>
  <c r="H575" i="94" s="1"/>
  <c r="F573" i="94"/>
  <c r="E573" i="94"/>
  <c r="F572" i="94"/>
  <c r="E572" i="94"/>
  <c r="I572" i="94" s="1"/>
  <c r="F571" i="94"/>
  <c r="E571" i="94"/>
  <c r="I571" i="94" s="1"/>
  <c r="F570" i="94"/>
  <c r="E570" i="94"/>
  <c r="I570" i="94" s="1"/>
  <c r="F568" i="94"/>
  <c r="E568" i="94"/>
  <c r="I568" i="94" s="1"/>
  <c r="F567" i="94"/>
  <c r="E567" i="94"/>
  <c r="I567" i="94" s="1"/>
  <c r="F566" i="94"/>
  <c r="E566" i="94"/>
  <c r="I566" i="94" s="1"/>
  <c r="F565" i="94"/>
  <c r="E565" i="94"/>
  <c r="F564" i="94"/>
  <c r="E564" i="94"/>
  <c r="I564" i="94" s="1"/>
  <c r="F562" i="94"/>
  <c r="E562" i="94"/>
  <c r="I562" i="94" s="1"/>
  <c r="F561" i="94"/>
  <c r="E561" i="94"/>
  <c r="I561" i="94" s="1"/>
  <c r="F560" i="94"/>
  <c r="E560" i="94"/>
  <c r="H560" i="94" s="1"/>
  <c r="F559" i="94"/>
  <c r="E559" i="94"/>
  <c r="F558" i="94"/>
  <c r="E558" i="94"/>
  <c r="I558" i="94" s="1"/>
  <c r="F556" i="94"/>
  <c r="E556" i="94"/>
  <c r="F555" i="94"/>
  <c r="E555" i="94"/>
  <c r="I555" i="94" s="1"/>
  <c r="F554" i="94"/>
  <c r="E554" i="94"/>
  <c r="I554" i="94" s="1"/>
  <c r="F553" i="94"/>
  <c r="E553" i="94"/>
  <c r="I553" i="94" s="1"/>
  <c r="F552" i="94"/>
  <c r="E552" i="94"/>
  <c r="I552" i="94" s="1"/>
  <c r="F550" i="94"/>
  <c r="E550" i="94"/>
  <c r="F549" i="94"/>
  <c r="E549" i="94"/>
  <c r="I549" i="94" s="1"/>
  <c r="F548" i="94"/>
  <c r="E548" i="94"/>
  <c r="I548" i="94" s="1"/>
  <c r="F547" i="94"/>
  <c r="E547" i="94"/>
  <c r="I547" i="94" s="1"/>
  <c r="F546" i="94"/>
  <c r="E546" i="94"/>
  <c r="H546" i="94" s="1"/>
  <c r="F544" i="94"/>
  <c r="E544" i="94"/>
  <c r="F543" i="94"/>
  <c r="E543" i="94"/>
  <c r="H543" i="94" s="1"/>
  <c r="F542" i="94"/>
  <c r="E542" i="94"/>
  <c r="H542" i="94" s="1"/>
  <c r="F541" i="94"/>
  <c r="E541" i="94"/>
  <c r="H541" i="94" s="1"/>
  <c r="F540" i="94"/>
  <c r="E540" i="94"/>
  <c r="I540" i="94" s="1"/>
  <c r="F538" i="94"/>
  <c r="E538" i="94"/>
  <c r="H538" i="94" s="1"/>
  <c r="F537" i="94"/>
  <c r="E537" i="94"/>
  <c r="I537" i="94" s="1"/>
  <c r="F536" i="94"/>
  <c r="E536" i="94"/>
  <c r="F535" i="94"/>
  <c r="E535" i="94"/>
  <c r="I535" i="94" s="1"/>
  <c r="F533" i="94"/>
  <c r="E533" i="94"/>
  <c r="F532" i="94"/>
  <c r="E532" i="94"/>
  <c r="H532" i="94" s="1"/>
  <c r="F531" i="94"/>
  <c r="E531" i="94"/>
  <c r="H531" i="94" s="1"/>
  <c r="F530" i="94"/>
  <c r="E530" i="94"/>
  <c r="I530" i="94" s="1"/>
  <c r="F528" i="94"/>
  <c r="E528" i="94"/>
  <c r="H528" i="94" s="1"/>
  <c r="F527" i="94"/>
  <c r="E527" i="94"/>
  <c r="I527" i="94" s="1"/>
  <c r="F526" i="94"/>
  <c r="E526" i="94"/>
  <c r="H526" i="94" s="1"/>
  <c r="F525" i="94"/>
  <c r="E525" i="94"/>
  <c r="F524" i="94"/>
  <c r="E524" i="94"/>
  <c r="H524" i="94" s="1"/>
  <c r="F522" i="94"/>
  <c r="E522" i="94"/>
  <c r="H522" i="94" s="1"/>
  <c r="F521" i="94"/>
  <c r="E521" i="94"/>
  <c r="H521" i="94" s="1"/>
  <c r="F520" i="94"/>
  <c r="E520" i="94"/>
  <c r="I520" i="94" s="1"/>
  <c r="F519" i="94"/>
  <c r="E519" i="94"/>
  <c r="H519" i="94" s="1"/>
  <c r="H518" i="94"/>
  <c r="F518" i="94"/>
  <c r="E518" i="94"/>
  <c r="I518" i="94" s="1"/>
  <c r="F516" i="94"/>
  <c r="E516" i="94"/>
  <c r="F515" i="94"/>
  <c r="E515" i="94"/>
  <c r="I515" i="94" s="1"/>
  <c r="F514" i="94"/>
  <c r="E514" i="94"/>
  <c r="F513" i="94"/>
  <c r="E513" i="94"/>
  <c r="I513" i="94" s="1"/>
  <c r="F512" i="94"/>
  <c r="E512" i="94"/>
  <c r="H512" i="94" s="1"/>
  <c r="F510" i="94"/>
  <c r="E510" i="94"/>
  <c r="I510" i="94" s="1"/>
  <c r="F509" i="94"/>
  <c r="E509" i="94"/>
  <c r="H509" i="94" s="1"/>
  <c r="F508" i="94"/>
  <c r="E508" i="94"/>
  <c r="I508" i="94" s="1"/>
  <c r="F507" i="94"/>
  <c r="E507" i="94"/>
  <c r="H507" i="94" s="1"/>
  <c r="F506" i="94"/>
  <c r="E506" i="94"/>
  <c r="F504" i="94"/>
  <c r="E504" i="94"/>
  <c r="H504" i="94" s="1"/>
  <c r="F503" i="94"/>
  <c r="E503" i="94"/>
  <c r="H503" i="94" s="1"/>
  <c r="F502" i="94"/>
  <c r="E502" i="94"/>
  <c r="H502" i="94" s="1"/>
  <c r="F501" i="94"/>
  <c r="E501" i="94"/>
  <c r="I501" i="94" s="1"/>
  <c r="F500" i="94"/>
  <c r="E500" i="94"/>
  <c r="H500" i="94" s="1"/>
  <c r="F498" i="94"/>
  <c r="E498" i="94"/>
  <c r="I498" i="94" s="1"/>
  <c r="F497" i="94"/>
  <c r="E497" i="94"/>
  <c r="F496" i="94"/>
  <c r="E496" i="94"/>
  <c r="H496" i="94" s="1"/>
  <c r="F495" i="94"/>
  <c r="E495" i="94"/>
  <c r="F493" i="94"/>
  <c r="E493" i="94"/>
  <c r="H493" i="94" s="1"/>
  <c r="F492" i="94"/>
  <c r="E492" i="94"/>
  <c r="H492" i="94" s="1"/>
  <c r="F491" i="94"/>
  <c r="E491" i="94"/>
  <c r="I491" i="94" s="1"/>
  <c r="F490" i="94"/>
  <c r="E490" i="94"/>
  <c r="H490" i="94" s="1"/>
  <c r="F488" i="94"/>
  <c r="E488" i="94"/>
  <c r="I488" i="94" s="1"/>
  <c r="F487" i="94"/>
  <c r="E487" i="94"/>
  <c r="H487" i="94" s="1"/>
  <c r="F486" i="94"/>
  <c r="E486" i="94"/>
  <c r="F485" i="94"/>
  <c r="E485" i="94"/>
  <c r="H485" i="94" s="1"/>
  <c r="F484" i="94"/>
  <c r="E484" i="94"/>
  <c r="H484" i="94" s="1"/>
  <c r="F482" i="94"/>
  <c r="E482" i="94"/>
  <c r="H482" i="94" s="1"/>
  <c r="H481" i="94"/>
  <c r="F481" i="94"/>
  <c r="E481" i="94"/>
  <c r="I481" i="94" s="1"/>
  <c r="F480" i="94"/>
  <c r="E480" i="94"/>
  <c r="H480" i="94" s="1"/>
  <c r="I479" i="94"/>
  <c r="F479" i="94"/>
  <c r="E479" i="94"/>
  <c r="H479" i="94" s="1"/>
  <c r="F478" i="94"/>
  <c r="E478" i="94"/>
  <c r="F476" i="94"/>
  <c r="E476" i="94"/>
  <c r="H476" i="94" s="1"/>
  <c r="F475" i="94"/>
  <c r="E475" i="94"/>
  <c r="F474" i="94"/>
  <c r="E474" i="94"/>
  <c r="I474" i="94" s="1"/>
  <c r="I473" i="94"/>
  <c r="F473" i="94"/>
  <c r="E473" i="94"/>
  <c r="H473" i="94" s="1"/>
  <c r="F472" i="94"/>
  <c r="E472" i="94"/>
  <c r="H472" i="94" s="1"/>
  <c r="F468" i="94"/>
  <c r="E468" i="94"/>
  <c r="H468" i="94" s="1"/>
  <c r="F467" i="94"/>
  <c r="E467" i="94"/>
  <c r="I467" i="94" s="1"/>
  <c r="F466" i="94"/>
  <c r="E466" i="94"/>
  <c r="H466" i="94" s="1"/>
  <c r="F465" i="94"/>
  <c r="E465" i="94"/>
  <c r="I464" i="94"/>
  <c r="F464" i="94"/>
  <c r="E464" i="94"/>
  <c r="H464" i="94" s="1"/>
  <c r="F462" i="94"/>
  <c r="E462" i="94"/>
  <c r="H462" i="94" s="1"/>
  <c r="F461" i="94"/>
  <c r="E461" i="94"/>
  <c r="H461" i="94" s="1"/>
  <c r="F460" i="94"/>
  <c r="E460" i="94"/>
  <c r="H460" i="94" s="1"/>
  <c r="F459" i="94"/>
  <c r="E459" i="94"/>
  <c r="H459" i="94" s="1"/>
  <c r="F458" i="94"/>
  <c r="E458" i="94"/>
  <c r="I458" i="94" s="1"/>
  <c r="F456" i="94"/>
  <c r="E456" i="94"/>
  <c r="F455" i="94"/>
  <c r="E455" i="94"/>
  <c r="I455" i="94" s="1"/>
  <c r="F454" i="94"/>
  <c r="E454" i="94"/>
  <c r="F453" i="94"/>
  <c r="E453" i="94"/>
  <c r="H453" i="94" s="1"/>
  <c r="F451" i="94"/>
  <c r="E451" i="94"/>
  <c r="H451" i="94" s="1"/>
  <c r="F450" i="94"/>
  <c r="E450" i="94"/>
  <c r="I450" i="94" s="1"/>
  <c r="F449" i="94"/>
  <c r="E449" i="94"/>
  <c r="H449" i="94" s="1"/>
  <c r="F448" i="94"/>
  <c r="E448" i="94"/>
  <c r="I448" i="94" s="1"/>
  <c r="F446" i="94"/>
  <c r="E446" i="94"/>
  <c r="H446" i="94" s="1"/>
  <c r="F445" i="94"/>
  <c r="E445" i="94"/>
  <c r="F444" i="94"/>
  <c r="E444" i="94"/>
  <c r="H444" i="94" s="1"/>
  <c r="F443" i="94"/>
  <c r="E443" i="94"/>
  <c r="H443" i="94" s="1"/>
  <c r="F442" i="94"/>
  <c r="E442" i="94"/>
  <c r="H442" i="94" s="1"/>
  <c r="F440" i="94"/>
  <c r="E440" i="94"/>
  <c r="H440" i="94" s="1"/>
  <c r="F439" i="94"/>
  <c r="E439" i="94"/>
  <c r="H439" i="94" s="1"/>
  <c r="F438" i="94"/>
  <c r="E438" i="94"/>
  <c r="I438" i="94" s="1"/>
  <c r="F437" i="94"/>
  <c r="E437" i="94"/>
  <c r="F436" i="94"/>
  <c r="E436" i="94"/>
  <c r="I436" i="94" s="1"/>
  <c r="F434" i="94"/>
  <c r="E434" i="94"/>
  <c r="F433" i="94"/>
  <c r="E433" i="94"/>
  <c r="I433" i="94" s="1"/>
  <c r="F432" i="94"/>
  <c r="E432" i="94"/>
  <c r="H432" i="94" s="1"/>
  <c r="F431" i="94"/>
  <c r="E431" i="94"/>
  <c r="I431" i="94" s="1"/>
  <c r="F430" i="94"/>
  <c r="E430" i="94"/>
  <c r="H430" i="94" s="1"/>
  <c r="F428" i="94"/>
  <c r="E428" i="94"/>
  <c r="I428" i="94" s="1"/>
  <c r="F427" i="94"/>
  <c r="E427" i="94"/>
  <c r="H427" i="94" s="1"/>
  <c r="F426" i="94"/>
  <c r="E426" i="94"/>
  <c r="F425" i="94"/>
  <c r="E425" i="94"/>
  <c r="H425" i="94" s="1"/>
  <c r="F424" i="94"/>
  <c r="E424" i="94"/>
  <c r="H424" i="94" s="1"/>
  <c r="F422" i="94"/>
  <c r="E422" i="94"/>
  <c r="H422" i="94" s="1"/>
  <c r="F421" i="94"/>
  <c r="E421" i="94"/>
  <c r="H421" i="94" s="1"/>
  <c r="F420" i="94"/>
  <c r="E420" i="94"/>
  <c r="H420" i="94" s="1"/>
  <c r="F419" i="94"/>
  <c r="E419" i="94"/>
  <c r="I419" i="94" s="1"/>
  <c r="F418" i="94"/>
  <c r="E418" i="94"/>
  <c r="F416" i="94"/>
  <c r="E416" i="94"/>
  <c r="I416" i="94" s="1"/>
  <c r="F415" i="94"/>
  <c r="E415" i="94"/>
  <c r="F414" i="94"/>
  <c r="E414" i="94"/>
  <c r="I414" i="94" s="1"/>
  <c r="F413" i="94"/>
  <c r="E413" i="94"/>
  <c r="H413" i="94" s="1"/>
  <c r="F411" i="94"/>
  <c r="E411" i="94"/>
  <c r="I411" i="94" s="1"/>
  <c r="F410" i="94"/>
  <c r="E410" i="94"/>
  <c r="H410" i="94" s="1"/>
  <c r="F409" i="94"/>
  <c r="E409" i="94"/>
  <c r="I409" i="94" s="1"/>
  <c r="F408" i="94"/>
  <c r="E408" i="94"/>
  <c r="H408" i="94" s="1"/>
  <c r="F406" i="94"/>
  <c r="E406" i="94"/>
  <c r="F405" i="94"/>
  <c r="E405" i="94"/>
  <c r="H405" i="94" s="1"/>
  <c r="F404" i="94"/>
  <c r="E404" i="94"/>
  <c r="H404" i="94" s="1"/>
  <c r="F403" i="94"/>
  <c r="E403" i="94"/>
  <c r="H403" i="94" s="1"/>
  <c r="F402" i="94"/>
  <c r="E402" i="94"/>
  <c r="H402" i="94" s="1"/>
  <c r="F400" i="94"/>
  <c r="E400" i="94"/>
  <c r="H400" i="94" s="1"/>
  <c r="F399" i="94"/>
  <c r="E399" i="94"/>
  <c r="I399" i="94" s="1"/>
  <c r="F398" i="94"/>
  <c r="E398" i="94"/>
  <c r="F397" i="94"/>
  <c r="E397" i="94"/>
  <c r="H397" i="94" s="1"/>
  <c r="F396" i="94"/>
  <c r="E396" i="94"/>
  <c r="F394" i="94"/>
  <c r="E394" i="94"/>
  <c r="H394" i="94" s="1"/>
  <c r="F393" i="94"/>
  <c r="E393" i="94"/>
  <c r="H393" i="94" s="1"/>
  <c r="F392" i="94"/>
  <c r="E392" i="94"/>
  <c r="H392" i="94" s="1"/>
  <c r="F391" i="94"/>
  <c r="E391" i="94"/>
  <c r="H391" i="94" s="1"/>
  <c r="F390" i="94"/>
  <c r="E390" i="94"/>
  <c r="I390" i="94" s="1"/>
  <c r="F381" i="94"/>
  <c r="E381" i="94"/>
  <c r="H381" i="94" s="1"/>
  <c r="F380" i="94"/>
  <c r="E380" i="94"/>
  <c r="F379" i="94"/>
  <c r="E379" i="94"/>
  <c r="H379" i="94" s="1"/>
  <c r="F378" i="94"/>
  <c r="E378" i="94"/>
  <c r="H378" i="94" s="1"/>
  <c r="F377" i="94"/>
  <c r="E377" i="94"/>
  <c r="H377" i="94" s="1"/>
  <c r="F375" i="94"/>
  <c r="E375" i="94"/>
  <c r="I375" i="94" s="1"/>
  <c r="F374" i="94"/>
  <c r="E374" i="94"/>
  <c r="H374" i="94" s="1"/>
  <c r="F373" i="94"/>
  <c r="E373" i="94"/>
  <c r="I373" i="94" s="1"/>
  <c r="F372" i="94"/>
  <c r="E372" i="94"/>
  <c r="F371" i="94"/>
  <c r="E371" i="94"/>
  <c r="I371" i="94" s="1"/>
  <c r="F369" i="94"/>
  <c r="E369" i="94"/>
  <c r="F368" i="94"/>
  <c r="E368" i="94"/>
  <c r="H368" i="94" s="1"/>
  <c r="F367" i="94"/>
  <c r="E367" i="94"/>
  <c r="H367" i="94" s="1"/>
  <c r="F366" i="94"/>
  <c r="E366" i="94"/>
  <c r="I366" i="94" s="1"/>
  <c r="F365" i="94"/>
  <c r="E365" i="94"/>
  <c r="H365" i="94" s="1"/>
  <c r="F363" i="94"/>
  <c r="E363" i="94"/>
  <c r="I363" i="94" s="1"/>
  <c r="F362" i="94"/>
  <c r="E362" i="94"/>
  <c r="H362" i="94" s="1"/>
  <c r="F361" i="94"/>
  <c r="E361" i="94"/>
  <c r="F360" i="94"/>
  <c r="E360" i="94"/>
  <c r="H360" i="94" s="1"/>
  <c r="F359" i="94"/>
  <c r="E359" i="94"/>
  <c r="H359" i="94" s="1"/>
  <c r="F357" i="94"/>
  <c r="E357" i="94"/>
  <c r="H357" i="94" s="1"/>
  <c r="F356" i="94"/>
  <c r="E356" i="94"/>
  <c r="I356" i="94" s="1"/>
  <c r="F355" i="94"/>
  <c r="E355" i="94"/>
  <c r="H355" i="94" s="1"/>
  <c r="F354" i="94"/>
  <c r="E354" i="94"/>
  <c r="I354" i="94" s="1"/>
  <c r="F352" i="94"/>
  <c r="E352" i="94"/>
  <c r="F351" i="94"/>
  <c r="E351" i="94"/>
  <c r="I351" i="94" s="1"/>
  <c r="F350" i="94"/>
  <c r="E350" i="94"/>
  <c r="F349" i="94"/>
  <c r="E349" i="94"/>
  <c r="I349" i="94" s="1"/>
  <c r="F347" i="94"/>
  <c r="E347" i="94"/>
  <c r="H347" i="94" s="1"/>
  <c r="F346" i="94"/>
  <c r="E346" i="94"/>
  <c r="I346" i="94" s="1"/>
  <c r="F345" i="94"/>
  <c r="E345" i="94"/>
  <c r="H345" i="94" s="1"/>
  <c r="F344" i="94"/>
  <c r="E344" i="94"/>
  <c r="I344" i="94" s="1"/>
  <c r="F343" i="94"/>
  <c r="E343" i="94"/>
  <c r="H343" i="94" s="1"/>
  <c r="F341" i="94"/>
  <c r="E341" i="94"/>
  <c r="F340" i="94"/>
  <c r="E340" i="94"/>
  <c r="H340" i="94" s="1"/>
  <c r="F339" i="94"/>
  <c r="E339" i="94"/>
  <c r="H339" i="94" s="1"/>
  <c r="F338" i="94"/>
  <c r="E338" i="94"/>
  <c r="H338" i="94" s="1"/>
  <c r="F337" i="94"/>
  <c r="E337" i="94"/>
  <c r="I337" i="94" s="1"/>
  <c r="F335" i="94"/>
  <c r="E335" i="94"/>
  <c r="H335" i="94" s="1"/>
  <c r="F334" i="94"/>
  <c r="E334" i="94"/>
  <c r="I334" i="94" s="1"/>
  <c r="F333" i="94"/>
  <c r="E333" i="94"/>
  <c r="F332" i="94"/>
  <c r="E332" i="94"/>
  <c r="I332" i="94" s="1"/>
  <c r="F331" i="94"/>
  <c r="E331" i="94"/>
  <c r="F329" i="94"/>
  <c r="E329" i="94"/>
  <c r="I329" i="94" s="1"/>
  <c r="F328" i="94"/>
  <c r="E328" i="94"/>
  <c r="H328" i="94" s="1"/>
  <c r="F327" i="94"/>
  <c r="E327" i="94"/>
  <c r="I327" i="94" s="1"/>
  <c r="F326" i="94"/>
  <c r="E326" i="94"/>
  <c r="H326" i="94" s="1"/>
  <c r="F325" i="94"/>
  <c r="E325" i="94"/>
  <c r="I325" i="94" s="1"/>
  <c r="F323" i="94"/>
  <c r="E323" i="94"/>
  <c r="H323" i="94" s="1"/>
  <c r="F322" i="94"/>
  <c r="E322" i="94"/>
  <c r="F321" i="94"/>
  <c r="E321" i="94"/>
  <c r="H321" i="94" s="1"/>
  <c r="F320" i="94"/>
  <c r="E320" i="94"/>
  <c r="H320" i="94" s="1"/>
  <c r="F319" i="94"/>
  <c r="E319" i="94"/>
  <c r="H319" i="94" s="1"/>
  <c r="F317" i="94"/>
  <c r="E317" i="94"/>
  <c r="H317" i="94" s="1"/>
  <c r="F316" i="94"/>
  <c r="E316" i="94"/>
  <c r="H316" i="94" s="1"/>
  <c r="F315" i="94"/>
  <c r="E315" i="94"/>
  <c r="H315" i="94" s="1"/>
  <c r="F314" i="94"/>
  <c r="E314" i="94"/>
  <c r="F312" i="94"/>
  <c r="E312" i="94"/>
  <c r="I312" i="94" s="1"/>
  <c r="F311" i="94"/>
  <c r="E311" i="94"/>
  <c r="F310" i="94"/>
  <c r="E310" i="94"/>
  <c r="I310" i="94" s="1"/>
  <c r="F309" i="94"/>
  <c r="E309" i="94"/>
  <c r="H309" i="94" s="1"/>
  <c r="F307" i="94"/>
  <c r="E307" i="94"/>
  <c r="H307" i="94" s="1"/>
  <c r="F306" i="94"/>
  <c r="E306" i="94"/>
  <c r="H306" i="94" s="1"/>
  <c r="F305" i="94"/>
  <c r="E305" i="94"/>
  <c r="I305" i="94" s="1"/>
  <c r="F304" i="94"/>
  <c r="E304" i="94"/>
  <c r="H304" i="94" s="1"/>
  <c r="F303" i="94"/>
  <c r="E303" i="94"/>
  <c r="F301" i="94"/>
  <c r="E301" i="94"/>
  <c r="H301" i="94" s="1"/>
  <c r="F300" i="94"/>
  <c r="E300" i="94"/>
  <c r="H300" i="94" s="1"/>
  <c r="F299" i="94"/>
  <c r="E299" i="94"/>
  <c r="H299" i="94" s="1"/>
  <c r="F298" i="94"/>
  <c r="E298" i="94"/>
  <c r="H298" i="94" s="1"/>
  <c r="F297" i="94"/>
  <c r="E297" i="94"/>
  <c r="H297" i="94" s="1"/>
  <c r="H295" i="94"/>
  <c r="F295" i="94"/>
  <c r="E295" i="94"/>
  <c r="I295" i="94" s="1"/>
  <c r="F294" i="94"/>
  <c r="E294" i="94"/>
  <c r="F293" i="94"/>
  <c r="E293" i="94"/>
  <c r="I293" i="94" s="1"/>
  <c r="F292" i="94"/>
  <c r="E292" i="94"/>
  <c r="F291" i="94"/>
  <c r="E291" i="94"/>
  <c r="I291" i="94" s="1"/>
  <c r="F289" i="94"/>
  <c r="E289" i="94"/>
  <c r="H289" i="94" s="1"/>
  <c r="F288" i="94"/>
  <c r="E288" i="94"/>
  <c r="I288" i="94" s="1"/>
  <c r="F287" i="94"/>
  <c r="E287" i="94"/>
  <c r="H287" i="94" s="1"/>
  <c r="F286" i="94"/>
  <c r="E286" i="94"/>
  <c r="I286" i="94" s="1"/>
  <c r="F285" i="94"/>
  <c r="E285" i="94"/>
  <c r="H285" i="94" s="1"/>
  <c r="F283" i="94"/>
  <c r="E283" i="94"/>
  <c r="F282" i="94"/>
  <c r="E282" i="94"/>
  <c r="H282" i="94" s="1"/>
  <c r="F281" i="94"/>
  <c r="E281" i="94"/>
  <c r="H281" i="94" s="1"/>
  <c r="F280" i="94"/>
  <c r="E280" i="94"/>
  <c r="H280" i="94" s="1"/>
  <c r="F279" i="94"/>
  <c r="E279" i="94"/>
  <c r="I279" i="94" s="1"/>
  <c r="F277" i="94"/>
  <c r="E277" i="94"/>
  <c r="H277" i="94" s="1"/>
  <c r="F276" i="94"/>
  <c r="E276" i="94"/>
  <c r="I276" i="94" s="1"/>
  <c r="F275" i="94"/>
  <c r="E275" i="94"/>
  <c r="F274" i="94"/>
  <c r="E274" i="94"/>
  <c r="I274" i="94" s="1"/>
  <c r="F272" i="94"/>
  <c r="E272" i="94"/>
  <c r="F271" i="94"/>
  <c r="E271" i="94"/>
  <c r="I271" i="94" s="1"/>
  <c r="F270" i="94"/>
  <c r="E270" i="94"/>
  <c r="H270" i="94" s="1"/>
  <c r="F269" i="94"/>
  <c r="E269" i="94"/>
  <c r="I269" i="94" s="1"/>
  <c r="F267" i="94"/>
  <c r="E267" i="94"/>
  <c r="H267" i="94" s="1"/>
  <c r="F266" i="94"/>
  <c r="E266" i="94"/>
  <c r="I266" i="94" s="1"/>
  <c r="F265" i="94"/>
  <c r="E265" i="94"/>
  <c r="H265" i="94" s="1"/>
  <c r="F264" i="94"/>
  <c r="E264" i="94"/>
  <c r="F263" i="94"/>
  <c r="E263" i="94"/>
  <c r="H263" i="94" s="1"/>
  <c r="F261" i="94"/>
  <c r="E261" i="94"/>
  <c r="H261" i="94" s="1"/>
  <c r="F260" i="94"/>
  <c r="E260" i="94"/>
  <c r="H260" i="94" s="1"/>
  <c r="F259" i="94"/>
  <c r="E259" i="94"/>
  <c r="H259" i="94" s="1"/>
  <c r="F258" i="94"/>
  <c r="E258" i="94"/>
  <c r="H258" i="94" s="1"/>
  <c r="F257" i="94"/>
  <c r="E257" i="94"/>
  <c r="I257" i="94" s="1"/>
  <c r="F255" i="94"/>
  <c r="E255" i="94"/>
  <c r="F254" i="94"/>
  <c r="E254" i="94"/>
  <c r="I254" i="94" s="1"/>
  <c r="F253" i="94"/>
  <c r="E253" i="94"/>
  <c r="F252" i="94"/>
  <c r="E252" i="94"/>
  <c r="I252" i="94" s="1"/>
  <c r="F251" i="94"/>
  <c r="E251" i="94"/>
  <c r="H251" i="94" s="1"/>
  <c r="H249" i="94"/>
  <c r="F249" i="94"/>
  <c r="E249" i="94"/>
  <c r="I249" i="94" s="1"/>
  <c r="F248" i="94"/>
  <c r="E248" i="94"/>
  <c r="H248" i="94" s="1"/>
  <c r="F247" i="94"/>
  <c r="E247" i="94"/>
  <c r="I247" i="94" s="1"/>
  <c r="F246" i="94"/>
  <c r="E246" i="94"/>
  <c r="H246" i="94" s="1"/>
  <c r="F245" i="94"/>
  <c r="E245" i="94"/>
  <c r="F243" i="94"/>
  <c r="E243" i="94"/>
  <c r="H243" i="94" s="1"/>
  <c r="F242" i="94"/>
  <c r="E242" i="94"/>
  <c r="H242" i="94" s="1"/>
  <c r="F241" i="94"/>
  <c r="E241" i="94"/>
  <c r="H241" i="94" s="1"/>
  <c r="F240" i="94"/>
  <c r="E240" i="94"/>
  <c r="I240" i="94" s="1"/>
  <c r="F239" i="94"/>
  <c r="E239" i="94"/>
  <c r="H239" i="94" s="1"/>
  <c r="F237" i="94"/>
  <c r="E237" i="94"/>
  <c r="I237" i="94" s="1"/>
  <c r="F236" i="94"/>
  <c r="E236" i="94"/>
  <c r="F235" i="94"/>
  <c r="E235" i="94"/>
  <c r="I235" i="94" s="1"/>
  <c r="F234" i="94"/>
  <c r="E234" i="94"/>
  <c r="F232" i="94"/>
  <c r="E232" i="94"/>
  <c r="I232" i="94" s="1"/>
  <c r="F231" i="94"/>
  <c r="E231" i="94"/>
  <c r="H231" i="94" s="1"/>
  <c r="F230" i="94"/>
  <c r="E230" i="94"/>
  <c r="H230" i="94" s="1"/>
  <c r="F229" i="94"/>
  <c r="E229" i="94"/>
  <c r="H229" i="94" s="1"/>
  <c r="F227" i="94"/>
  <c r="E227" i="94"/>
  <c r="I227" i="94" s="1"/>
  <c r="F226" i="94"/>
  <c r="E226" i="94"/>
  <c r="H226" i="94" s="1"/>
  <c r="F225" i="94"/>
  <c r="E225" i="94"/>
  <c r="F224" i="94"/>
  <c r="E224" i="94"/>
  <c r="H224" i="94" s="1"/>
  <c r="F223" i="94"/>
  <c r="E223" i="94"/>
  <c r="H223" i="94" s="1"/>
  <c r="F221" i="94"/>
  <c r="E221" i="94"/>
  <c r="H221" i="94" s="1"/>
  <c r="F220" i="94"/>
  <c r="E220" i="94"/>
  <c r="I220" i="94" s="1"/>
  <c r="F219" i="94"/>
  <c r="E219" i="94"/>
  <c r="H219" i="94" s="1"/>
  <c r="F218" i="94"/>
  <c r="E218" i="94"/>
  <c r="I218" i="94" s="1"/>
  <c r="F217" i="94"/>
  <c r="E217" i="94"/>
  <c r="F215" i="94"/>
  <c r="E215" i="94"/>
  <c r="I215" i="94" s="1"/>
  <c r="F214" i="94"/>
  <c r="E214" i="94"/>
  <c r="F213" i="94"/>
  <c r="E213" i="94"/>
  <c r="I213" i="94" s="1"/>
  <c r="F212" i="94"/>
  <c r="E212" i="94"/>
  <c r="H212" i="94" s="1"/>
  <c r="F211" i="94"/>
  <c r="E211" i="94"/>
  <c r="I211" i="94" s="1"/>
  <c r="F209" i="94"/>
  <c r="E209" i="94"/>
  <c r="H209" i="94" s="1"/>
  <c r="F208" i="94"/>
  <c r="E208" i="94"/>
  <c r="I208" i="94" s="1"/>
  <c r="F207" i="94"/>
  <c r="E207" i="94"/>
  <c r="H207" i="94" s="1"/>
  <c r="F206" i="94"/>
  <c r="E206" i="94"/>
  <c r="F205" i="94"/>
  <c r="E205" i="94"/>
  <c r="H205" i="94" s="1"/>
  <c r="F203" i="94"/>
  <c r="E203" i="94"/>
  <c r="H203" i="94" s="1"/>
  <c r="F202" i="94"/>
  <c r="E202" i="94"/>
  <c r="I202" i="94" s="1"/>
  <c r="F201" i="94"/>
  <c r="E201" i="94"/>
  <c r="H201" i="94" s="1"/>
  <c r="F200" i="94"/>
  <c r="E200" i="94"/>
  <c r="I200" i="94" s="1"/>
  <c r="F199" i="94"/>
  <c r="E199" i="94"/>
  <c r="H199" i="94" s="1"/>
  <c r="F197" i="94"/>
  <c r="E197" i="94"/>
  <c r="I197" i="94" s="1"/>
  <c r="F196" i="94"/>
  <c r="E196" i="94"/>
  <c r="H196" i="94" s="1"/>
  <c r="F195" i="94"/>
  <c r="E195" i="94"/>
  <c r="I195" i="94" s="1"/>
  <c r="F194" i="94"/>
  <c r="E194" i="94"/>
  <c r="H194" i="94" s="1"/>
  <c r="F192" i="94"/>
  <c r="E192" i="94"/>
  <c r="I192" i="94" s="1"/>
  <c r="F191" i="94"/>
  <c r="E191" i="94"/>
  <c r="H191" i="94" s="1"/>
  <c r="F190" i="94"/>
  <c r="E190" i="94"/>
  <c r="I190" i="94" s="1"/>
  <c r="F189" i="94"/>
  <c r="E189" i="94"/>
  <c r="H189" i="94" s="1"/>
  <c r="F187" i="94"/>
  <c r="E187" i="94"/>
  <c r="I187" i="94" s="1"/>
  <c r="F186" i="94"/>
  <c r="E186" i="94"/>
  <c r="H186" i="94" s="1"/>
  <c r="F185" i="94"/>
  <c r="E185" i="94"/>
  <c r="H185" i="94" s="1"/>
  <c r="F184" i="94"/>
  <c r="E184" i="94"/>
  <c r="H184" i="94" s="1"/>
  <c r="F183" i="94"/>
  <c r="E183" i="94"/>
  <c r="I183" i="94" s="1"/>
  <c r="F181" i="94"/>
  <c r="E181" i="94"/>
  <c r="H181" i="94" s="1"/>
  <c r="F180" i="94"/>
  <c r="E180" i="94"/>
  <c r="I180" i="94" s="1"/>
  <c r="F179" i="94"/>
  <c r="E179" i="94"/>
  <c r="H179" i="94" s="1"/>
  <c r="F178" i="94"/>
  <c r="E178" i="94"/>
  <c r="I178" i="94" s="1"/>
  <c r="F177" i="94"/>
  <c r="E177" i="94"/>
  <c r="H177" i="94" s="1"/>
  <c r="F175" i="94"/>
  <c r="E175" i="94"/>
  <c r="I175" i="94" s="1"/>
  <c r="F174" i="94"/>
  <c r="E174" i="94"/>
  <c r="H174" i="94" s="1"/>
  <c r="F173" i="94"/>
  <c r="E173" i="94"/>
  <c r="I173" i="94" s="1"/>
  <c r="F172" i="94"/>
  <c r="E172" i="94"/>
  <c r="H172" i="94" s="1"/>
  <c r="F171" i="94"/>
  <c r="E171" i="94"/>
  <c r="I171" i="94" s="1"/>
  <c r="F167" i="94"/>
  <c r="E167" i="94"/>
  <c r="H167" i="94" s="1"/>
  <c r="F166" i="94"/>
  <c r="E166" i="94"/>
  <c r="I166" i="94" s="1"/>
  <c r="F165" i="94"/>
  <c r="E165" i="94"/>
  <c r="H165" i="94" s="1"/>
  <c r="F164" i="94"/>
  <c r="E164" i="94"/>
  <c r="H164" i="94" s="1"/>
  <c r="F163" i="94"/>
  <c r="E163" i="94"/>
  <c r="H163" i="94" s="1"/>
  <c r="F161" i="94"/>
  <c r="E161" i="94"/>
  <c r="I161" i="94" s="1"/>
  <c r="F160" i="94"/>
  <c r="E160" i="94"/>
  <c r="H160" i="94" s="1"/>
  <c r="F159" i="94"/>
  <c r="E159" i="94"/>
  <c r="I159" i="94" s="1"/>
  <c r="F158" i="94"/>
  <c r="E158" i="94"/>
  <c r="H158" i="94" s="1"/>
  <c r="F157" i="94"/>
  <c r="E157" i="94"/>
  <c r="I157" i="94" s="1"/>
  <c r="F155" i="94"/>
  <c r="E155" i="94"/>
  <c r="H155" i="94" s="1"/>
  <c r="F154" i="94"/>
  <c r="E154" i="94"/>
  <c r="I154" i="94" s="1"/>
  <c r="F153" i="94"/>
  <c r="E153" i="94"/>
  <c r="H153" i="94" s="1"/>
  <c r="F152" i="94"/>
  <c r="E152" i="94"/>
  <c r="H152" i="94" s="1"/>
  <c r="F150" i="94"/>
  <c r="E150" i="94"/>
  <c r="H150" i="94" s="1"/>
  <c r="F149" i="94"/>
  <c r="E149" i="94"/>
  <c r="I149" i="94" s="1"/>
  <c r="F148" i="94"/>
  <c r="E148" i="94"/>
  <c r="H148" i="94" s="1"/>
  <c r="F147" i="94"/>
  <c r="E147" i="94"/>
  <c r="I147" i="94" s="1"/>
  <c r="F145" i="94"/>
  <c r="E145" i="94"/>
  <c r="H145" i="94" s="1"/>
  <c r="F144" i="94"/>
  <c r="E144" i="94"/>
  <c r="I144" i="94" s="1"/>
  <c r="F143" i="94"/>
  <c r="E143" i="94"/>
  <c r="H143" i="94" s="1"/>
  <c r="F142" i="94"/>
  <c r="E142" i="94"/>
  <c r="H142" i="94" s="1"/>
  <c r="F141" i="94"/>
  <c r="E141" i="94"/>
  <c r="H141" i="94" s="1"/>
  <c r="F139" i="94"/>
  <c r="E139" i="94"/>
  <c r="I139" i="94" s="1"/>
  <c r="F138" i="94"/>
  <c r="E138" i="94"/>
  <c r="H138" i="94" s="1"/>
  <c r="F137" i="94"/>
  <c r="E137" i="94"/>
  <c r="I137" i="94" s="1"/>
  <c r="F136" i="94"/>
  <c r="E136" i="94"/>
  <c r="H136" i="94" s="1"/>
  <c r="F135" i="94"/>
  <c r="E135" i="94"/>
  <c r="I135" i="94" s="1"/>
  <c r="F133" i="94"/>
  <c r="E133" i="94"/>
  <c r="H133" i="94" s="1"/>
  <c r="F132" i="94"/>
  <c r="E132" i="94"/>
  <c r="I132" i="94" s="1"/>
  <c r="F131" i="94"/>
  <c r="E131" i="94"/>
  <c r="H131" i="94" s="1"/>
  <c r="F130" i="94"/>
  <c r="E130" i="94"/>
  <c r="I130" i="94" s="1"/>
  <c r="F129" i="94"/>
  <c r="E129" i="94"/>
  <c r="H129" i="94" s="1"/>
  <c r="F125" i="94"/>
  <c r="E125" i="94"/>
  <c r="I125" i="94" s="1"/>
  <c r="F124" i="94"/>
  <c r="E124" i="94"/>
  <c r="H124" i="94" s="1"/>
  <c r="F123" i="94"/>
  <c r="E123" i="94"/>
  <c r="H123" i="94" s="1"/>
  <c r="F122" i="94"/>
  <c r="E122" i="94"/>
  <c r="H122" i="94" s="1"/>
  <c r="F121" i="94"/>
  <c r="E121" i="94"/>
  <c r="I121" i="94" s="1"/>
  <c r="F119" i="94"/>
  <c r="E119" i="94"/>
  <c r="H119" i="94" s="1"/>
  <c r="F118" i="94"/>
  <c r="E118" i="94"/>
  <c r="I118" i="94" s="1"/>
  <c r="F117" i="94"/>
  <c r="E117" i="94"/>
  <c r="H117" i="94" s="1"/>
  <c r="F116" i="94"/>
  <c r="E116" i="94"/>
  <c r="I116" i="94" s="1"/>
  <c r="F115" i="94"/>
  <c r="E115" i="94"/>
  <c r="H115" i="94" s="1"/>
  <c r="F113" i="94"/>
  <c r="E113" i="94"/>
  <c r="I113" i="94" s="1"/>
  <c r="F112" i="94"/>
  <c r="E112" i="94"/>
  <c r="H112" i="94" s="1"/>
  <c r="F111" i="94"/>
  <c r="E111" i="94"/>
  <c r="H111" i="94" s="1"/>
  <c r="F110" i="94"/>
  <c r="E110" i="94"/>
  <c r="H110" i="94" s="1"/>
  <c r="F108" i="94"/>
  <c r="E108" i="94"/>
  <c r="I108" i="94" s="1"/>
  <c r="F107" i="94"/>
  <c r="E107" i="94"/>
  <c r="H107" i="94" s="1"/>
  <c r="F106" i="94"/>
  <c r="E106" i="94"/>
  <c r="I106" i="94" s="1"/>
  <c r="F105" i="94"/>
  <c r="E105" i="94"/>
  <c r="H105" i="94" s="1"/>
  <c r="F103" i="94"/>
  <c r="E103" i="94"/>
  <c r="H103" i="94" s="1"/>
  <c r="F102" i="94"/>
  <c r="E102" i="94"/>
  <c r="H102" i="94" s="1"/>
  <c r="F101" i="94"/>
  <c r="E101" i="94"/>
  <c r="H101" i="94" s="1"/>
  <c r="F100" i="94"/>
  <c r="E100" i="94"/>
  <c r="H100" i="94" s="1"/>
  <c r="F99" i="94"/>
  <c r="E99" i="94"/>
  <c r="I99" i="94" s="1"/>
  <c r="F97" i="94"/>
  <c r="E97" i="94"/>
  <c r="H97" i="94" s="1"/>
  <c r="F96" i="94"/>
  <c r="E96" i="94"/>
  <c r="I96" i="94" s="1"/>
  <c r="F95" i="94"/>
  <c r="E95" i="94"/>
  <c r="H95" i="94" s="1"/>
  <c r="F94" i="94"/>
  <c r="E94" i="94"/>
  <c r="I94" i="94" s="1"/>
  <c r="F93" i="94"/>
  <c r="E93" i="94"/>
  <c r="H93" i="94" s="1"/>
  <c r="F91" i="94"/>
  <c r="E91" i="94"/>
  <c r="I91" i="94" s="1"/>
  <c r="F90" i="94"/>
  <c r="E90" i="94"/>
  <c r="H90" i="94" s="1"/>
  <c r="F89" i="94"/>
  <c r="E89" i="94"/>
  <c r="I89" i="94" s="1"/>
  <c r="F88" i="94"/>
  <c r="E88" i="94"/>
  <c r="H88" i="94" s="1"/>
  <c r="F87" i="94"/>
  <c r="E87" i="94"/>
  <c r="H87" i="94" s="1"/>
  <c r="F85" i="94"/>
  <c r="E85" i="94"/>
  <c r="H85" i="94" s="1"/>
  <c r="F84" i="94"/>
  <c r="E84" i="94"/>
  <c r="I84" i="94" s="1"/>
  <c r="F83" i="94"/>
  <c r="E83" i="94"/>
  <c r="H83" i="94" s="1"/>
  <c r="F82" i="94"/>
  <c r="E82" i="94"/>
  <c r="I82" i="94" s="1"/>
  <c r="F81" i="94"/>
  <c r="E81" i="94"/>
  <c r="H81" i="94" s="1"/>
  <c r="F78" i="94"/>
  <c r="E78" i="94"/>
  <c r="I78" i="94" s="1"/>
  <c r="F77" i="94"/>
  <c r="E77" i="94"/>
  <c r="H77" i="94" s="1"/>
  <c r="F76" i="94"/>
  <c r="E76" i="94"/>
  <c r="I76" i="94" s="1"/>
  <c r="F75" i="94"/>
  <c r="E75" i="94"/>
  <c r="H75" i="94" s="1"/>
  <c r="F74" i="94"/>
  <c r="E74" i="94"/>
  <c r="I74" i="94" s="1"/>
  <c r="F72" i="94"/>
  <c r="E72" i="94"/>
  <c r="H72" i="94" s="1"/>
  <c r="F71" i="94"/>
  <c r="E71" i="94"/>
  <c r="H71" i="94" s="1"/>
  <c r="F70" i="94"/>
  <c r="E70" i="94"/>
  <c r="H70" i="94" s="1"/>
  <c r="F69" i="94"/>
  <c r="E69" i="94"/>
  <c r="I69" i="94" s="1"/>
  <c r="F67" i="94"/>
  <c r="E67" i="94"/>
  <c r="H67" i="94" s="1"/>
  <c r="F66" i="94"/>
  <c r="E66" i="94"/>
  <c r="I66" i="94" s="1"/>
  <c r="F65" i="94"/>
  <c r="E65" i="94"/>
  <c r="H65" i="94" s="1"/>
  <c r="F64" i="94"/>
  <c r="E64" i="94"/>
  <c r="I64" i="94" s="1"/>
  <c r="F62" i="94"/>
  <c r="E62" i="94"/>
  <c r="H62" i="94" s="1"/>
  <c r="F61" i="94"/>
  <c r="E61" i="94"/>
  <c r="H61" i="94" s="1"/>
  <c r="F60" i="94"/>
  <c r="E60" i="94"/>
  <c r="H60" i="94" s="1"/>
  <c r="F59" i="94"/>
  <c r="E59" i="94"/>
  <c r="I59" i="94" s="1"/>
  <c r="F58" i="94"/>
  <c r="E58" i="94"/>
  <c r="H58" i="94" s="1"/>
  <c r="F56" i="94"/>
  <c r="E56" i="94"/>
  <c r="I56" i="94" s="1"/>
  <c r="F55" i="94"/>
  <c r="E55" i="94"/>
  <c r="H55" i="94" s="1"/>
  <c r="F54" i="94"/>
  <c r="E54" i="94"/>
  <c r="I54" i="94" s="1"/>
  <c r="F53" i="94"/>
  <c r="E53" i="94"/>
  <c r="H53" i="94" s="1"/>
  <c r="F52" i="94"/>
  <c r="E52" i="94"/>
  <c r="I52" i="94" s="1"/>
  <c r="F50" i="94"/>
  <c r="E50" i="94"/>
  <c r="H50" i="94" s="1"/>
  <c r="F49" i="94"/>
  <c r="E49" i="94"/>
  <c r="I49" i="94" s="1"/>
  <c r="F48" i="94"/>
  <c r="E48" i="94"/>
  <c r="H48" i="94" s="1"/>
  <c r="F47" i="94"/>
  <c r="E47" i="94"/>
  <c r="I47" i="94" s="1"/>
  <c r="F46" i="94"/>
  <c r="E46" i="94"/>
  <c r="H46" i="94" s="1"/>
  <c r="F42" i="94"/>
  <c r="E42" i="94"/>
  <c r="H42" i="94" s="1"/>
  <c r="F41" i="94"/>
  <c r="E41" i="94"/>
  <c r="H41" i="94" s="1"/>
  <c r="F40" i="94"/>
  <c r="E40" i="94"/>
  <c r="I40" i="94" s="1"/>
  <c r="F39" i="94"/>
  <c r="E39" i="94"/>
  <c r="H39" i="94" s="1"/>
  <c r="F38" i="94"/>
  <c r="E38" i="94"/>
  <c r="I38" i="94" s="1"/>
  <c r="F36" i="94"/>
  <c r="E36" i="94"/>
  <c r="H36" i="94" s="1"/>
  <c r="F35" i="94"/>
  <c r="E35" i="94"/>
  <c r="I35" i="94" s="1"/>
  <c r="F34" i="94"/>
  <c r="E34" i="94"/>
  <c r="H34" i="94" s="1"/>
  <c r="F33" i="94"/>
  <c r="E33" i="94"/>
  <c r="I33" i="94" s="1"/>
  <c r="F32" i="94"/>
  <c r="E32" i="94"/>
  <c r="H32" i="94" s="1"/>
  <c r="F30" i="94"/>
  <c r="E30" i="94"/>
  <c r="H30" i="94" s="1"/>
  <c r="F29" i="94"/>
  <c r="E29" i="94"/>
  <c r="H29" i="94" s="1"/>
  <c r="F28" i="94"/>
  <c r="E28" i="94"/>
  <c r="I28" i="94" s="1"/>
  <c r="F27" i="94"/>
  <c r="E27" i="94"/>
  <c r="H27" i="94" s="1"/>
  <c r="F25" i="94"/>
  <c r="E25" i="94"/>
  <c r="I25" i="94" s="1"/>
  <c r="F24" i="94"/>
  <c r="E24" i="94"/>
  <c r="H24" i="94" s="1"/>
  <c r="F23" i="94"/>
  <c r="E23" i="94"/>
  <c r="H23" i="94" s="1"/>
  <c r="F22" i="94"/>
  <c r="E22" i="94"/>
  <c r="H22" i="94" s="1"/>
  <c r="F20" i="94"/>
  <c r="E20" i="94"/>
  <c r="H20" i="94" s="1"/>
  <c r="F19" i="94"/>
  <c r="E19" i="94"/>
  <c r="H19" i="94" s="1"/>
  <c r="F18" i="94"/>
  <c r="E18" i="94"/>
  <c r="I18" i="94" s="1"/>
  <c r="F17" i="94"/>
  <c r="E17" i="94"/>
  <c r="H17" i="94" s="1"/>
  <c r="F16" i="94"/>
  <c r="E16" i="94"/>
  <c r="I16" i="94" s="1"/>
  <c r="F14" i="94"/>
  <c r="E14" i="94"/>
  <c r="H14" i="94" s="1"/>
  <c r="F13" i="94"/>
  <c r="E13" i="94"/>
  <c r="I13" i="94" s="1"/>
  <c r="F12" i="94"/>
  <c r="E12" i="94"/>
  <c r="F11" i="94"/>
  <c r="E11" i="94"/>
  <c r="I11" i="94" s="1"/>
  <c r="F10" i="94"/>
  <c r="E10" i="94"/>
  <c r="H10" i="94" s="1"/>
  <c r="F8" i="94"/>
  <c r="E8" i="94"/>
  <c r="I8" i="94" s="1"/>
  <c r="F7" i="94"/>
  <c r="E7" i="94"/>
  <c r="H7" i="94" s="1"/>
  <c r="F6" i="94"/>
  <c r="E6" i="94"/>
  <c r="H6" i="94" s="1"/>
  <c r="F5" i="94"/>
  <c r="E5" i="94"/>
  <c r="H5" i="94" s="1"/>
  <c r="F4" i="94"/>
  <c r="E4" i="94"/>
  <c r="I4" i="94" s="1"/>
  <c r="D1" i="94"/>
  <c r="C1" i="94"/>
  <c r="E78" i="58"/>
  <c r="H78" i="58" s="1"/>
  <c r="F73" i="58"/>
  <c r="E73" i="58"/>
  <c r="E39" i="58"/>
  <c r="I39" i="58" s="1"/>
  <c r="F31" i="58"/>
  <c r="E31" i="58"/>
  <c r="F400" i="58"/>
  <c r="E400" i="58"/>
  <c r="I400" i="58" s="1"/>
  <c r="F399" i="58"/>
  <c r="E399" i="58"/>
  <c r="I399" i="58" s="1"/>
  <c r="F398" i="58"/>
  <c r="E398" i="58"/>
  <c r="F397" i="58"/>
  <c r="E397" i="58"/>
  <c r="I397" i="58" s="1"/>
  <c r="F396" i="58"/>
  <c r="E396" i="58"/>
  <c r="I396" i="58" s="1"/>
  <c r="F765" i="58"/>
  <c r="E765" i="58"/>
  <c r="I765" i="58" s="1"/>
  <c r="F764" i="58"/>
  <c r="E764" i="58"/>
  <c r="H764" i="58" s="1"/>
  <c r="F763" i="58"/>
  <c r="E763" i="58"/>
  <c r="I763" i="58" s="1"/>
  <c r="F762" i="58"/>
  <c r="E762" i="58"/>
  <c r="I762" i="58" s="1"/>
  <c r="F761" i="58"/>
  <c r="E761" i="58"/>
  <c r="I761" i="58" s="1"/>
  <c r="F394" i="58"/>
  <c r="E394" i="58"/>
  <c r="I394" i="58" s="1"/>
  <c r="F393" i="58"/>
  <c r="E393" i="58"/>
  <c r="I393" i="58" s="1"/>
  <c r="F392" i="58"/>
  <c r="E392" i="58"/>
  <c r="I392" i="58" s="1"/>
  <c r="F391" i="58"/>
  <c r="E391" i="58"/>
  <c r="I391" i="58" s="1"/>
  <c r="F390" i="58"/>
  <c r="E390" i="58"/>
  <c r="I390" i="58" s="1"/>
  <c r="E723" i="58"/>
  <c r="F641" i="58"/>
  <c r="E679" i="58"/>
  <c r="I679" i="58" s="1"/>
  <c r="E602" i="58"/>
  <c r="F561" i="58"/>
  <c r="F380" i="58"/>
  <c r="F338" i="58"/>
  <c r="F521" i="58"/>
  <c r="F480" i="58"/>
  <c r="E440" i="58"/>
  <c r="I440" i="58" s="1"/>
  <c r="E300" i="58"/>
  <c r="F261" i="58"/>
  <c r="E178" i="58"/>
  <c r="E220" i="58"/>
  <c r="E126" i="58"/>
  <c r="F44" i="58"/>
  <c r="E739" i="58"/>
  <c r="I739" i="58" s="1"/>
  <c r="F699" i="58"/>
  <c r="F658" i="58"/>
  <c r="E621" i="58"/>
  <c r="F579" i="58"/>
  <c r="F537" i="58"/>
  <c r="E498" i="58"/>
  <c r="I498" i="58" s="1"/>
  <c r="F459" i="58"/>
  <c r="E356" i="58"/>
  <c r="I356" i="58" s="1"/>
  <c r="E417" i="58"/>
  <c r="I417" i="58" s="1"/>
  <c r="E317" i="58"/>
  <c r="I317" i="58" s="1"/>
  <c r="F280" i="58"/>
  <c r="E238" i="58"/>
  <c r="H238" i="58" s="1"/>
  <c r="E196" i="58"/>
  <c r="I196" i="58" s="1"/>
  <c r="F155" i="58"/>
  <c r="F104" i="58"/>
  <c r="E65" i="58"/>
  <c r="I65" i="58" s="1"/>
  <c r="E555" i="58"/>
  <c r="I555" i="58" s="1"/>
  <c r="E474" i="58"/>
  <c r="I474" i="58" s="1"/>
  <c r="E434" i="58"/>
  <c r="I434" i="58" s="1"/>
  <c r="E374" i="58"/>
  <c r="I374" i="58" s="1"/>
  <c r="E336" i="58"/>
  <c r="I336" i="58" s="1"/>
  <c r="E294" i="58"/>
  <c r="I294" i="58" s="1"/>
  <c r="E215" i="58"/>
  <c r="H215" i="58" s="1"/>
  <c r="E680" i="58"/>
  <c r="F759" i="58"/>
  <c r="E759" i="58"/>
  <c r="I759" i="58" s="1"/>
  <c r="F758" i="58"/>
  <c r="E758" i="58"/>
  <c r="I758" i="58" s="1"/>
  <c r="F757" i="58"/>
  <c r="E757" i="58"/>
  <c r="I757" i="58" s="1"/>
  <c r="F756" i="58"/>
  <c r="E756" i="58"/>
  <c r="I756" i="58" s="1"/>
  <c r="F719" i="58"/>
  <c r="E719" i="58"/>
  <c r="I719" i="58" s="1"/>
  <c r="F718" i="58"/>
  <c r="E718" i="58"/>
  <c r="H718" i="58" s="1"/>
  <c r="F717" i="58"/>
  <c r="E717" i="58"/>
  <c r="H717" i="58" s="1"/>
  <c r="F716" i="58"/>
  <c r="E716" i="58"/>
  <c r="I716" i="58" s="1"/>
  <c r="F677" i="58"/>
  <c r="E677" i="58"/>
  <c r="I677" i="58" s="1"/>
  <c r="F676" i="58"/>
  <c r="E676" i="58"/>
  <c r="I676" i="58" s="1"/>
  <c r="F675" i="58"/>
  <c r="E675" i="58"/>
  <c r="I675" i="58" s="1"/>
  <c r="F674" i="58"/>
  <c r="E674" i="58"/>
  <c r="I674" i="58" s="1"/>
  <c r="F637" i="58"/>
  <c r="E637" i="58"/>
  <c r="I637" i="58" s="1"/>
  <c r="F636" i="58"/>
  <c r="E636" i="58"/>
  <c r="I636" i="58" s="1"/>
  <c r="F635" i="58"/>
  <c r="E635" i="58"/>
  <c r="I635" i="58" s="1"/>
  <c r="F634" i="58"/>
  <c r="E634" i="58"/>
  <c r="H634" i="58" s="1"/>
  <c r="F597" i="58"/>
  <c r="E597" i="58"/>
  <c r="I597" i="58" s="1"/>
  <c r="F596" i="58"/>
  <c r="E596" i="58"/>
  <c r="I596" i="58" s="1"/>
  <c r="E595" i="58"/>
  <c r="I595" i="58" s="1"/>
  <c r="F594" i="58"/>
  <c r="E594" i="58"/>
  <c r="I594" i="58" s="1"/>
  <c r="F557" i="58"/>
  <c r="E557" i="58"/>
  <c r="I557" i="58" s="1"/>
  <c r="F556" i="58"/>
  <c r="E556" i="58"/>
  <c r="I556" i="58" s="1"/>
  <c r="F555" i="58"/>
  <c r="F554" i="58"/>
  <c r="E554" i="58"/>
  <c r="I554" i="58" s="1"/>
  <c r="F517" i="58"/>
  <c r="E517" i="58"/>
  <c r="I517" i="58" s="1"/>
  <c r="E516" i="58"/>
  <c r="I516" i="58" s="1"/>
  <c r="F515" i="58"/>
  <c r="E515" i="58"/>
  <c r="I515" i="58" s="1"/>
  <c r="F514" i="58"/>
  <c r="E514" i="58"/>
  <c r="I514" i="58" s="1"/>
  <c r="F475" i="58"/>
  <c r="E475" i="58"/>
  <c r="I475" i="58" s="1"/>
  <c r="F474" i="58"/>
  <c r="F473" i="58"/>
  <c r="E473" i="58"/>
  <c r="I473" i="58" s="1"/>
  <c r="F472" i="58"/>
  <c r="E472" i="58"/>
  <c r="I472" i="58" s="1"/>
  <c r="F435" i="58"/>
  <c r="E435" i="58"/>
  <c r="I435" i="58" s="1"/>
  <c r="F434" i="58"/>
  <c r="F433" i="58"/>
  <c r="E433" i="58"/>
  <c r="I433" i="58" s="1"/>
  <c r="F432" i="58"/>
  <c r="E432" i="58"/>
  <c r="I432" i="58" s="1"/>
  <c r="F376" i="58"/>
  <c r="E376" i="58"/>
  <c r="I376" i="58" s="1"/>
  <c r="F375" i="58"/>
  <c r="E375" i="58"/>
  <c r="I375" i="58" s="1"/>
  <c r="F374" i="58"/>
  <c r="F373" i="58"/>
  <c r="E373" i="58"/>
  <c r="H373" i="58" s="1"/>
  <c r="F336" i="58"/>
  <c r="F335" i="58"/>
  <c r="E335" i="58"/>
  <c r="I335" i="58" s="1"/>
  <c r="F334" i="58"/>
  <c r="E334" i="58"/>
  <c r="I334" i="58" s="1"/>
  <c r="F333" i="58"/>
  <c r="E333" i="58"/>
  <c r="I333" i="58" s="1"/>
  <c r="F296" i="58"/>
  <c r="E296" i="58"/>
  <c r="I296" i="58" s="1"/>
  <c r="F295" i="58"/>
  <c r="E295" i="58"/>
  <c r="I295" i="58" s="1"/>
  <c r="F294" i="58"/>
  <c r="F293" i="58"/>
  <c r="E293" i="58"/>
  <c r="F256" i="58"/>
  <c r="E256" i="58"/>
  <c r="F255" i="58"/>
  <c r="E255" i="58"/>
  <c r="H255" i="58" s="1"/>
  <c r="E254" i="58"/>
  <c r="I254" i="58" s="1"/>
  <c r="F253" i="58"/>
  <c r="E253" i="58"/>
  <c r="I253" i="58" s="1"/>
  <c r="F216" i="58"/>
  <c r="E216" i="58"/>
  <c r="I216" i="58" s="1"/>
  <c r="F215" i="58"/>
  <c r="F214" i="58"/>
  <c r="E214" i="58"/>
  <c r="I214" i="58" s="1"/>
  <c r="F213" i="58"/>
  <c r="E213" i="58"/>
  <c r="H213" i="58" s="1"/>
  <c r="F174" i="58"/>
  <c r="E174" i="58"/>
  <c r="I174" i="58" s="1"/>
  <c r="F173" i="58"/>
  <c r="E173" i="58"/>
  <c r="H173" i="58" s="1"/>
  <c r="F172" i="58"/>
  <c r="E172" i="58"/>
  <c r="I172" i="58" s="1"/>
  <c r="E171" i="58"/>
  <c r="I171" i="58" s="1"/>
  <c r="F122" i="58"/>
  <c r="E122" i="58"/>
  <c r="E121" i="58"/>
  <c r="I121" i="58" s="1"/>
  <c r="F120" i="58"/>
  <c r="E120" i="58"/>
  <c r="I120" i="58" s="1"/>
  <c r="F119" i="58"/>
  <c r="E119" i="58"/>
  <c r="I119" i="58" s="1"/>
  <c r="F81" i="58"/>
  <c r="E81" i="58"/>
  <c r="I81" i="58" s="1"/>
  <c r="F80" i="58"/>
  <c r="E80" i="58"/>
  <c r="I80" i="58" s="1"/>
  <c r="F79" i="58"/>
  <c r="E79" i="58"/>
  <c r="I79" i="58" s="1"/>
  <c r="F38" i="58"/>
  <c r="E38" i="58"/>
  <c r="H38" i="58" s="1"/>
  <c r="F37" i="58"/>
  <c r="E37" i="58"/>
  <c r="I37" i="58" s="1"/>
  <c r="F36" i="58"/>
  <c r="E36" i="58"/>
  <c r="I36" i="58" s="1"/>
  <c r="E591" i="58"/>
  <c r="H591" i="58" s="1"/>
  <c r="E512" i="58"/>
  <c r="I512" i="58" s="1"/>
  <c r="F468" i="58"/>
  <c r="I427" i="58"/>
  <c r="E250" i="58"/>
  <c r="I250" i="58" s="1"/>
  <c r="F115" i="58"/>
  <c r="E168" i="58"/>
  <c r="H168" i="58" s="1"/>
  <c r="E32" i="58"/>
  <c r="F32" i="58"/>
  <c r="E33" i="58"/>
  <c r="F33" i="58"/>
  <c r="E34" i="58"/>
  <c r="F34" i="58"/>
  <c r="E74" i="58"/>
  <c r="F74" i="58"/>
  <c r="E75" i="58"/>
  <c r="F75" i="58"/>
  <c r="E76" i="58"/>
  <c r="I76" i="58" s="1"/>
  <c r="F76" i="58"/>
  <c r="E114" i="58"/>
  <c r="I114" i="58" s="1"/>
  <c r="F114" i="58"/>
  <c r="E115" i="58"/>
  <c r="E116" i="58"/>
  <c r="I116" i="58" s="1"/>
  <c r="F116" i="58"/>
  <c r="E117" i="58"/>
  <c r="I117" i="58" s="1"/>
  <c r="F117" i="58"/>
  <c r="E166" i="58"/>
  <c r="H166" i="58" s="1"/>
  <c r="F166" i="58"/>
  <c r="E167" i="58"/>
  <c r="I167" i="58" s="1"/>
  <c r="F167" i="58"/>
  <c r="F168" i="58"/>
  <c r="E169" i="58"/>
  <c r="I169" i="58" s="1"/>
  <c r="F169" i="58"/>
  <c r="E208" i="58"/>
  <c r="I208" i="58" s="1"/>
  <c r="F208" i="58"/>
  <c r="E209" i="58"/>
  <c r="I209" i="58" s="1"/>
  <c r="F209" i="58"/>
  <c r="E210" i="58"/>
  <c r="I210" i="58" s="1"/>
  <c r="F210" i="58"/>
  <c r="E211" i="58"/>
  <c r="I211" i="58" s="1"/>
  <c r="E248" i="58"/>
  <c r="H248" i="58" s="1"/>
  <c r="F248" i="58"/>
  <c r="E249" i="58"/>
  <c r="I249" i="58" s="1"/>
  <c r="F249" i="58"/>
  <c r="F250" i="58"/>
  <c r="E251" i="58"/>
  <c r="I251" i="58" s="1"/>
  <c r="F251" i="58"/>
  <c r="E288" i="58"/>
  <c r="F288" i="58"/>
  <c r="E289" i="58"/>
  <c r="I289" i="58" s="1"/>
  <c r="F289" i="58"/>
  <c r="E290" i="58"/>
  <c r="I290" i="58" s="1"/>
  <c r="E291" i="58"/>
  <c r="I291" i="58" s="1"/>
  <c r="F291" i="58"/>
  <c r="E328" i="58"/>
  <c r="I328" i="58" s="1"/>
  <c r="F328" i="58"/>
  <c r="E329" i="58"/>
  <c r="I329" i="58" s="1"/>
  <c r="F329" i="58"/>
  <c r="E330" i="58"/>
  <c r="I330" i="58" s="1"/>
  <c r="E331" i="58"/>
  <c r="I331" i="58" s="1"/>
  <c r="F331" i="58"/>
  <c r="E368" i="58"/>
  <c r="F368" i="58"/>
  <c r="E369" i="58"/>
  <c r="I369" i="58" s="1"/>
  <c r="E370" i="58"/>
  <c r="I370" i="58" s="1"/>
  <c r="F370" i="58"/>
  <c r="E371" i="58"/>
  <c r="I371" i="58" s="1"/>
  <c r="F371" i="58"/>
  <c r="E428" i="58"/>
  <c r="I428" i="58" s="1"/>
  <c r="F428" i="58"/>
  <c r="E429" i="58"/>
  <c r="I429" i="58" s="1"/>
  <c r="F429" i="58"/>
  <c r="E430" i="58"/>
  <c r="I430" i="58" s="1"/>
  <c r="F430" i="58"/>
  <c r="E467" i="58"/>
  <c r="I467" i="58" s="1"/>
  <c r="E468" i="58"/>
  <c r="I468" i="58" s="1"/>
  <c r="E469" i="58"/>
  <c r="I469" i="58" s="1"/>
  <c r="F469" i="58"/>
  <c r="E470" i="58"/>
  <c r="I470" i="58" s="1"/>
  <c r="F470" i="58"/>
  <c r="E509" i="58"/>
  <c r="I509" i="58" s="1"/>
  <c r="F509" i="58"/>
  <c r="E510" i="58"/>
  <c r="I510" i="58" s="1"/>
  <c r="F510" i="58"/>
  <c r="E511" i="58"/>
  <c r="I511" i="58" s="1"/>
  <c r="F511" i="58"/>
  <c r="F512" i="58"/>
  <c r="E549" i="58"/>
  <c r="I549" i="58" s="1"/>
  <c r="F549" i="58"/>
  <c r="E550" i="58"/>
  <c r="I550" i="58" s="1"/>
  <c r="F550" i="58"/>
  <c r="E551" i="58"/>
  <c r="I551" i="58" s="1"/>
  <c r="E552" i="58"/>
  <c r="I552" i="58" s="1"/>
  <c r="F552" i="58"/>
  <c r="E589" i="58"/>
  <c r="I589" i="58" s="1"/>
  <c r="F589" i="58"/>
  <c r="E590" i="58"/>
  <c r="I590" i="58" s="1"/>
  <c r="F590" i="58"/>
  <c r="F591" i="58"/>
  <c r="E592" i="58"/>
  <c r="I592" i="58" s="1"/>
  <c r="F592" i="58"/>
  <c r="E629" i="58"/>
  <c r="I629" i="58" s="1"/>
  <c r="F629" i="58"/>
  <c r="E630" i="58"/>
  <c r="I630" i="58" s="1"/>
  <c r="F630" i="58"/>
  <c r="E631" i="58"/>
  <c r="I631" i="58" s="1"/>
  <c r="F631" i="58"/>
  <c r="E632" i="58"/>
  <c r="I632" i="58" s="1"/>
  <c r="F632" i="58"/>
  <c r="E669" i="58"/>
  <c r="I669" i="58" s="1"/>
  <c r="F669" i="58"/>
  <c r="E670" i="58"/>
  <c r="I670" i="58" s="1"/>
  <c r="F670" i="58"/>
  <c r="E671" i="58"/>
  <c r="I671" i="58" s="1"/>
  <c r="F671" i="58"/>
  <c r="E672" i="58"/>
  <c r="H672" i="58" s="1"/>
  <c r="F672" i="58"/>
  <c r="E711" i="58"/>
  <c r="I711" i="58" s="1"/>
  <c r="F711" i="58"/>
  <c r="E712" i="58"/>
  <c r="I712" i="58" s="1"/>
  <c r="F712" i="58"/>
  <c r="E713" i="58"/>
  <c r="I713" i="58" s="1"/>
  <c r="F713" i="58"/>
  <c r="E714" i="58"/>
  <c r="I714" i="58" s="1"/>
  <c r="F714" i="58"/>
  <c r="E751" i="58"/>
  <c r="H751" i="58" s="1"/>
  <c r="F751" i="58"/>
  <c r="E752" i="58"/>
  <c r="I752" i="58" s="1"/>
  <c r="F752" i="58"/>
  <c r="E753" i="58"/>
  <c r="I753" i="58" s="1"/>
  <c r="F753" i="58"/>
  <c r="E754" i="58"/>
  <c r="I754" i="58" s="1"/>
  <c r="F754" i="58"/>
  <c r="E15" i="58"/>
  <c r="F15" i="58"/>
  <c r="E16" i="58"/>
  <c r="F16" i="58"/>
  <c r="E17" i="58"/>
  <c r="F17" i="58"/>
  <c r="E55" i="58"/>
  <c r="F55" i="58"/>
  <c r="E56" i="58"/>
  <c r="I56" i="58" s="1"/>
  <c r="F56" i="58"/>
  <c r="E57" i="58"/>
  <c r="H57" i="58" s="1"/>
  <c r="F57" i="58"/>
  <c r="E58" i="58"/>
  <c r="I58" i="58" s="1"/>
  <c r="F58" i="58"/>
  <c r="E59" i="58"/>
  <c r="I59" i="58" s="1"/>
  <c r="F59" i="58"/>
  <c r="E96" i="58"/>
  <c r="I96" i="58" s="1"/>
  <c r="F96" i="58"/>
  <c r="E97" i="58"/>
  <c r="H97" i="58" s="1"/>
  <c r="F97" i="58"/>
  <c r="E98" i="58"/>
  <c r="I98" i="58" s="1"/>
  <c r="F98" i="58"/>
  <c r="E99" i="58"/>
  <c r="I99" i="58" s="1"/>
  <c r="F99" i="58"/>
  <c r="E100" i="58"/>
  <c r="I100" i="58" s="1"/>
  <c r="F100" i="58"/>
  <c r="E148" i="58"/>
  <c r="I148" i="58" s="1"/>
  <c r="F148" i="58"/>
  <c r="E149" i="58"/>
  <c r="H149" i="58" s="1"/>
  <c r="F149" i="58"/>
  <c r="E150" i="58"/>
  <c r="I150" i="58" s="1"/>
  <c r="F150" i="58"/>
  <c r="E151" i="58"/>
  <c r="H151" i="58" s="1"/>
  <c r="F151" i="58"/>
  <c r="E152" i="58"/>
  <c r="I152" i="58" s="1"/>
  <c r="F152" i="58"/>
  <c r="E190" i="58"/>
  <c r="I190" i="58" s="1"/>
  <c r="F190" i="58"/>
  <c r="E191" i="58"/>
  <c r="I191" i="58" s="1"/>
  <c r="F191" i="58"/>
  <c r="E192" i="58"/>
  <c r="I192" i="58" s="1"/>
  <c r="F192" i="58"/>
  <c r="E193" i="58"/>
  <c r="I193" i="58" s="1"/>
  <c r="F193" i="58"/>
  <c r="E194" i="58"/>
  <c r="I194" i="58" s="1"/>
  <c r="F194" i="58"/>
  <c r="E230" i="58"/>
  <c r="I230" i="58" s="1"/>
  <c r="F230" i="58"/>
  <c r="E231" i="58"/>
  <c r="F231" i="58"/>
  <c r="E232" i="58"/>
  <c r="I232" i="58" s="1"/>
  <c r="F232" i="58"/>
  <c r="E233" i="58"/>
  <c r="H233" i="58" s="1"/>
  <c r="F233" i="58"/>
  <c r="E234" i="58"/>
  <c r="I234" i="58" s="1"/>
  <c r="F234" i="58"/>
  <c r="E270" i="58"/>
  <c r="F270" i="58"/>
  <c r="E271" i="58"/>
  <c r="I271" i="58" s="1"/>
  <c r="F271" i="58"/>
  <c r="E272" i="58"/>
  <c r="I272" i="58" s="1"/>
  <c r="F272" i="58"/>
  <c r="E273" i="58"/>
  <c r="I273" i="58" s="1"/>
  <c r="F273" i="58"/>
  <c r="E274" i="58"/>
  <c r="I274" i="58" s="1"/>
  <c r="F274" i="58"/>
  <c r="E310" i="58"/>
  <c r="I310" i="58" s="1"/>
  <c r="F310" i="58"/>
  <c r="E311" i="58"/>
  <c r="F311" i="58"/>
  <c r="E312" i="58"/>
  <c r="I312" i="58" s="1"/>
  <c r="F312" i="58"/>
  <c r="E313" i="58"/>
  <c r="I313" i="58" s="1"/>
  <c r="F313" i="58"/>
  <c r="E314" i="58"/>
  <c r="I314" i="58" s="1"/>
  <c r="F314" i="58"/>
  <c r="E350" i="58"/>
  <c r="I350" i="58" s="1"/>
  <c r="F350" i="58"/>
  <c r="E351" i="58"/>
  <c r="I351" i="58" s="1"/>
  <c r="F351" i="58"/>
  <c r="E352" i="58"/>
  <c r="I352" i="58" s="1"/>
  <c r="F352" i="58"/>
  <c r="E353" i="58"/>
  <c r="I353" i="58" s="1"/>
  <c r="F353" i="58"/>
  <c r="E354" i="58"/>
  <c r="F354" i="58"/>
  <c r="E409" i="58"/>
  <c r="I409" i="58" s="1"/>
  <c r="F409" i="58"/>
  <c r="E410" i="58"/>
  <c r="H410" i="58" s="1"/>
  <c r="F410" i="58"/>
  <c r="E411" i="58"/>
  <c r="I411" i="58" s="1"/>
  <c r="F411" i="58"/>
  <c r="E412" i="58"/>
  <c r="H412" i="58" s="1"/>
  <c r="F412" i="58"/>
  <c r="E413" i="58"/>
  <c r="I413" i="58" s="1"/>
  <c r="F413" i="58"/>
  <c r="E449" i="58"/>
  <c r="I449" i="58" s="1"/>
  <c r="F449" i="58"/>
  <c r="E450" i="58"/>
  <c r="I450" i="58" s="1"/>
  <c r="F450" i="58"/>
  <c r="E451" i="58"/>
  <c r="H451" i="58" s="1"/>
  <c r="F451" i="58"/>
  <c r="E452" i="58"/>
  <c r="I452" i="58" s="1"/>
  <c r="F452" i="58"/>
  <c r="E453" i="58"/>
  <c r="I453" i="58" s="1"/>
  <c r="F453" i="58"/>
  <c r="E491" i="58"/>
  <c r="I491" i="58" s="1"/>
  <c r="F491" i="58"/>
  <c r="E492" i="58"/>
  <c r="I492" i="58" s="1"/>
  <c r="F492" i="58"/>
  <c r="E493" i="58"/>
  <c r="I493" i="58" s="1"/>
  <c r="F493" i="58"/>
  <c r="E494" i="58"/>
  <c r="I494" i="58" s="1"/>
  <c r="F494" i="58"/>
  <c r="E495" i="58"/>
  <c r="I495" i="58" s="1"/>
  <c r="F495" i="58"/>
  <c r="E531" i="58"/>
  <c r="H531" i="58" s="1"/>
  <c r="F531" i="58"/>
  <c r="E532" i="58"/>
  <c r="I532" i="58" s="1"/>
  <c r="F532" i="58"/>
  <c r="E533" i="58"/>
  <c r="H533" i="58" s="1"/>
  <c r="F533" i="58"/>
  <c r="E534" i="58"/>
  <c r="I534" i="58" s="1"/>
  <c r="F534" i="58"/>
  <c r="E535" i="58"/>
  <c r="I535" i="58" s="1"/>
  <c r="F535" i="58"/>
  <c r="E571" i="58"/>
  <c r="I571" i="58" s="1"/>
  <c r="F571" i="58"/>
  <c r="E572" i="58"/>
  <c r="H572" i="58" s="1"/>
  <c r="F572" i="58"/>
  <c r="E573" i="58"/>
  <c r="I573" i="58" s="1"/>
  <c r="F573" i="58"/>
  <c r="E574" i="58"/>
  <c r="H574" i="58" s="1"/>
  <c r="F574" i="58"/>
  <c r="E575" i="58"/>
  <c r="I575" i="58" s="1"/>
  <c r="F575" i="58"/>
  <c r="E611" i="58"/>
  <c r="I611" i="58" s="1"/>
  <c r="F611" i="58"/>
  <c r="E612" i="58"/>
  <c r="F612" i="58"/>
  <c r="E613" i="58"/>
  <c r="I613" i="58" s="1"/>
  <c r="F613" i="58"/>
  <c r="E614" i="58"/>
  <c r="F614" i="58"/>
  <c r="E615" i="58"/>
  <c r="I615" i="58" s="1"/>
  <c r="F615" i="58"/>
  <c r="E651" i="58"/>
  <c r="F651" i="58"/>
  <c r="E652" i="58"/>
  <c r="I652" i="58" s="1"/>
  <c r="F652" i="58"/>
  <c r="E653" i="58"/>
  <c r="F653" i="58"/>
  <c r="E654" i="58"/>
  <c r="I654" i="58" s="1"/>
  <c r="F654" i="58"/>
  <c r="E655" i="58"/>
  <c r="F655" i="58"/>
  <c r="E693" i="58"/>
  <c r="I693" i="58" s="1"/>
  <c r="F693" i="58"/>
  <c r="E694" i="58"/>
  <c r="F694" i="58"/>
  <c r="E695" i="58"/>
  <c r="I695" i="58" s="1"/>
  <c r="F695" i="58"/>
  <c r="E696" i="58"/>
  <c r="F696" i="58"/>
  <c r="E697" i="58"/>
  <c r="I697" i="58" s="1"/>
  <c r="F697" i="58"/>
  <c r="E733" i="58"/>
  <c r="F733" i="58"/>
  <c r="E734" i="58"/>
  <c r="I734" i="58" s="1"/>
  <c r="F734" i="58"/>
  <c r="E735" i="58"/>
  <c r="F735" i="58"/>
  <c r="E736" i="58"/>
  <c r="I736" i="58" s="1"/>
  <c r="F736" i="58"/>
  <c r="E737" i="58"/>
  <c r="F737" i="58"/>
  <c r="E19" i="58"/>
  <c r="F19" i="58"/>
  <c r="E20" i="58"/>
  <c r="F20" i="58"/>
  <c r="E21" i="58"/>
  <c r="F21" i="58"/>
  <c r="E22" i="58"/>
  <c r="E23" i="58"/>
  <c r="F23" i="58"/>
  <c r="E61" i="58"/>
  <c r="I61" i="58" s="1"/>
  <c r="F61" i="58"/>
  <c r="E62" i="58"/>
  <c r="I62" i="58" s="1"/>
  <c r="F62" i="58"/>
  <c r="E63" i="58"/>
  <c r="F63" i="58"/>
  <c r="E64" i="58"/>
  <c r="I64" i="58" s="1"/>
  <c r="F64" i="58"/>
  <c r="F65" i="58"/>
  <c r="E102" i="58"/>
  <c r="I102" i="58" s="1"/>
  <c r="F102" i="58"/>
  <c r="E103" i="58"/>
  <c r="I103" i="58" s="1"/>
  <c r="F103" i="58"/>
  <c r="E104" i="58"/>
  <c r="E105" i="58"/>
  <c r="I105" i="58" s="1"/>
  <c r="F105" i="58"/>
  <c r="E106" i="58"/>
  <c r="I106" i="58" s="1"/>
  <c r="F106" i="58"/>
  <c r="E154" i="58"/>
  <c r="I154" i="58" s="1"/>
  <c r="F154" i="58"/>
  <c r="E155" i="58"/>
  <c r="E156" i="58"/>
  <c r="I156" i="58" s="1"/>
  <c r="F156" i="58"/>
  <c r="E157" i="58"/>
  <c r="I157" i="58" s="1"/>
  <c r="F157" i="58"/>
  <c r="E158" i="58"/>
  <c r="H158" i="58" s="1"/>
  <c r="F158" i="58"/>
  <c r="F196" i="58"/>
  <c r="E197" i="58"/>
  <c r="I197" i="58" s="1"/>
  <c r="F197" i="58"/>
  <c r="E198" i="58"/>
  <c r="I198" i="58" s="1"/>
  <c r="F198" i="58"/>
  <c r="E199" i="58"/>
  <c r="I199" i="58" s="1"/>
  <c r="F199" i="58"/>
  <c r="E200" i="58"/>
  <c r="I200" i="58" s="1"/>
  <c r="F200" i="58"/>
  <c r="E236" i="58"/>
  <c r="I236" i="58" s="1"/>
  <c r="F236" i="58"/>
  <c r="E237" i="58"/>
  <c r="I237" i="58" s="1"/>
  <c r="F237" i="58"/>
  <c r="F238" i="58"/>
  <c r="E239" i="58"/>
  <c r="F239" i="58"/>
  <c r="E240" i="58"/>
  <c r="I240" i="58" s="1"/>
  <c r="F240" i="58"/>
  <c r="E276" i="58"/>
  <c r="I276" i="58" s="1"/>
  <c r="F276" i="58"/>
  <c r="E277" i="58"/>
  <c r="I277" i="58" s="1"/>
  <c r="F277" i="58"/>
  <c r="E278" i="58"/>
  <c r="I278" i="58" s="1"/>
  <c r="F278" i="58"/>
  <c r="E279" i="58"/>
  <c r="I279" i="58" s="1"/>
  <c r="F279" i="58"/>
  <c r="E280" i="58"/>
  <c r="E316" i="58"/>
  <c r="I316" i="58" s="1"/>
  <c r="F316" i="58"/>
  <c r="F317" i="58"/>
  <c r="E318" i="58"/>
  <c r="I318" i="58" s="1"/>
  <c r="F318" i="58"/>
  <c r="E319" i="58"/>
  <c r="I319" i="58" s="1"/>
  <c r="F319" i="58"/>
  <c r="E320" i="58"/>
  <c r="I320" i="58" s="1"/>
  <c r="F320" i="58"/>
  <c r="F356" i="58"/>
  <c r="E357" i="58"/>
  <c r="I357" i="58" s="1"/>
  <c r="F357" i="58"/>
  <c r="E358" i="58"/>
  <c r="I358" i="58" s="1"/>
  <c r="F358" i="58"/>
  <c r="E359" i="58"/>
  <c r="I359" i="58" s="1"/>
  <c r="F359" i="58"/>
  <c r="E360" i="58"/>
  <c r="I360" i="58" s="1"/>
  <c r="F360" i="58"/>
  <c r="E415" i="58"/>
  <c r="I415" i="58" s="1"/>
  <c r="F415" i="58"/>
  <c r="E416" i="58"/>
  <c r="I416" i="58" s="1"/>
  <c r="F416" i="58"/>
  <c r="F417" i="58"/>
  <c r="E418" i="58"/>
  <c r="I418" i="58" s="1"/>
  <c r="F418" i="58"/>
  <c r="E419" i="58"/>
  <c r="I419" i="58" s="1"/>
  <c r="F419" i="58"/>
  <c r="E455" i="58"/>
  <c r="I455" i="58" s="1"/>
  <c r="F455" i="58"/>
  <c r="E456" i="58"/>
  <c r="F456" i="58"/>
  <c r="E457" i="58"/>
  <c r="I457" i="58" s="1"/>
  <c r="F457" i="58"/>
  <c r="E458" i="58"/>
  <c r="I458" i="58" s="1"/>
  <c r="F458" i="58"/>
  <c r="E459" i="58"/>
  <c r="E497" i="58"/>
  <c r="H497" i="58" s="1"/>
  <c r="F497" i="58"/>
  <c r="F498" i="58"/>
  <c r="E499" i="58"/>
  <c r="I499" i="58" s="1"/>
  <c r="F499" i="58"/>
  <c r="E500" i="58"/>
  <c r="I500" i="58" s="1"/>
  <c r="F500" i="58"/>
  <c r="E501" i="58"/>
  <c r="I501" i="58" s="1"/>
  <c r="F501" i="58"/>
  <c r="E537" i="58"/>
  <c r="I537" i="58" s="1"/>
  <c r="E538" i="58"/>
  <c r="I538" i="58" s="1"/>
  <c r="F538" i="58"/>
  <c r="E539" i="58"/>
  <c r="I539" i="58" s="1"/>
  <c r="F539" i="58"/>
  <c r="E540" i="58"/>
  <c r="H540" i="58" s="1"/>
  <c r="F540" i="58"/>
  <c r="E541" i="58"/>
  <c r="I541" i="58" s="1"/>
  <c r="F541" i="58"/>
  <c r="E577" i="58"/>
  <c r="F577" i="58"/>
  <c r="E578" i="58"/>
  <c r="I578" i="58" s="1"/>
  <c r="F578" i="58"/>
  <c r="E579" i="58"/>
  <c r="H579" i="58" s="1"/>
  <c r="E580" i="58"/>
  <c r="I580" i="58" s="1"/>
  <c r="F580" i="58"/>
  <c r="E581" i="58"/>
  <c r="H581" i="58" s="1"/>
  <c r="F581" i="58"/>
  <c r="E617" i="58"/>
  <c r="F617" i="58"/>
  <c r="E618" i="58"/>
  <c r="I618" i="58" s="1"/>
  <c r="F618" i="58"/>
  <c r="E619" i="58"/>
  <c r="F619" i="58"/>
  <c r="E620" i="58"/>
  <c r="I620" i="58" s="1"/>
  <c r="F620" i="58"/>
  <c r="F621" i="58"/>
  <c r="E657" i="58"/>
  <c r="I657" i="58" s="1"/>
  <c r="F657" i="58"/>
  <c r="E658" i="58"/>
  <c r="E659" i="58"/>
  <c r="I659" i="58" s="1"/>
  <c r="F659" i="58"/>
  <c r="E660" i="58"/>
  <c r="F660" i="58"/>
  <c r="E661" i="58"/>
  <c r="I661" i="58" s="1"/>
  <c r="F661" i="58"/>
  <c r="E699" i="58"/>
  <c r="E700" i="58"/>
  <c r="I700" i="58" s="1"/>
  <c r="F700" i="58"/>
  <c r="E701" i="58"/>
  <c r="F701" i="58"/>
  <c r="E702" i="58"/>
  <c r="I702" i="58" s="1"/>
  <c r="F702" i="58"/>
  <c r="E703" i="58"/>
  <c r="F703" i="58"/>
  <c r="F739" i="58"/>
  <c r="E740" i="58"/>
  <c r="F740" i="58"/>
  <c r="E741" i="58"/>
  <c r="I741" i="58" s="1"/>
  <c r="F741" i="58"/>
  <c r="E742" i="58"/>
  <c r="F742" i="58"/>
  <c r="E743" i="58"/>
  <c r="I743" i="58" s="1"/>
  <c r="F743" i="58"/>
  <c r="E25" i="58"/>
  <c r="F25" i="58"/>
  <c r="E26" i="58"/>
  <c r="I26" i="58" s="1"/>
  <c r="F26" i="58"/>
  <c r="E27" i="58"/>
  <c r="F27" i="58"/>
  <c r="E28" i="58"/>
  <c r="I28" i="58" s="1"/>
  <c r="F28" i="58"/>
  <c r="E29" i="58"/>
  <c r="F29" i="58"/>
  <c r="E67" i="58"/>
  <c r="F67" i="58"/>
  <c r="E68" i="58"/>
  <c r="F68" i="58"/>
  <c r="E69" i="58"/>
  <c r="I69" i="58" s="1"/>
  <c r="F69" i="58"/>
  <c r="E70" i="58"/>
  <c r="I70" i="58" s="1"/>
  <c r="F70" i="58"/>
  <c r="E71" i="58"/>
  <c r="I71" i="58" s="1"/>
  <c r="F71" i="58"/>
  <c r="E108" i="58"/>
  <c r="I108" i="58" s="1"/>
  <c r="F108" i="58"/>
  <c r="E109" i="58"/>
  <c r="F109" i="58"/>
  <c r="E110" i="58"/>
  <c r="I110" i="58" s="1"/>
  <c r="F110" i="58"/>
  <c r="E111" i="58"/>
  <c r="H111" i="58" s="1"/>
  <c r="F111" i="58"/>
  <c r="E112" i="58"/>
  <c r="F112" i="58"/>
  <c r="E160" i="58"/>
  <c r="I160" i="58" s="1"/>
  <c r="F160" i="58"/>
  <c r="E161" i="58"/>
  <c r="I161" i="58" s="1"/>
  <c r="F161" i="58"/>
  <c r="E162" i="58"/>
  <c r="I162" i="58" s="1"/>
  <c r="F162" i="58"/>
  <c r="E163" i="58"/>
  <c r="F163" i="58"/>
  <c r="E164" i="58"/>
  <c r="I164" i="58" s="1"/>
  <c r="F164" i="58"/>
  <c r="E202" i="58"/>
  <c r="I202" i="58" s="1"/>
  <c r="F202" i="58"/>
  <c r="E203" i="58"/>
  <c r="I203" i="58" s="1"/>
  <c r="F203" i="58"/>
  <c r="E204" i="58"/>
  <c r="I204" i="58" s="1"/>
  <c r="F204" i="58"/>
  <c r="E205" i="58"/>
  <c r="I205" i="58" s="1"/>
  <c r="F205" i="58"/>
  <c r="E206" i="58"/>
  <c r="I206" i="58" s="1"/>
  <c r="F206" i="58"/>
  <c r="E242" i="58"/>
  <c r="I242" i="58" s="1"/>
  <c r="F242" i="58"/>
  <c r="E243" i="58"/>
  <c r="I243" i="58" s="1"/>
  <c r="F243" i="58"/>
  <c r="E244" i="58"/>
  <c r="I244" i="58" s="1"/>
  <c r="F244" i="58"/>
  <c r="E245" i="58"/>
  <c r="H245" i="58" s="1"/>
  <c r="F245" i="58"/>
  <c r="E246" i="58"/>
  <c r="I246" i="58" s="1"/>
  <c r="F246" i="58"/>
  <c r="E282" i="58"/>
  <c r="F282" i="58"/>
  <c r="E283" i="58"/>
  <c r="I283" i="58" s="1"/>
  <c r="F283" i="58"/>
  <c r="E284" i="58"/>
  <c r="I284" i="58" s="1"/>
  <c r="F284" i="58"/>
  <c r="E285" i="58"/>
  <c r="F285" i="58"/>
  <c r="E286" i="58"/>
  <c r="I286" i="58" s="1"/>
  <c r="F286" i="58"/>
  <c r="E322" i="58"/>
  <c r="I322" i="58" s="1"/>
  <c r="F322" i="58"/>
  <c r="E323" i="58"/>
  <c r="I323" i="58" s="1"/>
  <c r="F323" i="58"/>
  <c r="E324" i="58"/>
  <c r="F324" i="58"/>
  <c r="E325" i="58"/>
  <c r="I325" i="58" s="1"/>
  <c r="F325" i="58"/>
  <c r="E326" i="58"/>
  <c r="I326" i="58" s="1"/>
  <c r="F326" i="58"/>
  <c r="E362" i="58"/>
  <c r="I362" i="58" s="1"/>
  <c r="F362" i="58"/>
  <c r="E363" i="58"/>
  <c r="I363" i="58" s="1"/>
  <c r="F363" i="58"/>
  <c r="E364" i="58"/>
  <c r="I364" i="58" s="1"/>
  <c r="F364" i="58"/>
  <c r="E365" i="58"/>
  <c r="I365" i="58" s="1"/>
  <c r="F365" i="58"/>
  <c r="E366" i="58"/>
  <c r="F366" i="58"/>
  <c r="E421" i="58"/>
  <c r="I421" i="58" s="1"/>
  <c r="F421" i="58"/>
  <c r="E422" i="58"/>
  <c r="I422" i="58" s="1"/>
  <c r="F422" i="58"/>
  <c r="E423" i="58"/>
  <c r="I423" i="58" s="1"/>
  <c r="F423" i="58"/>
  <c r="E424" i="58"/>
  <c r="I424" i="58" s="1"/>
  <c r="F424" i="58"/>
  <c r="E425" i="58"/>
  <c r="I425" i="58" s="1"/>
  <c r="F425" i="58"/>
  <c r="E461" i="58"/>
  <c r="H461" i="58" s="1"/>
  <c r="F461" i="58"/>
  <c r="E462" i="58"/>
  <c r="I462" i="58" s="1"/>
  <c r="F462" i="58"/>
  <c r="E463" i="58"/>
  <c r="I463" i="58" s="1"/>
  <c r="F463" i="58"/>
  <c r="E464" i="58"/>
  <c r="I464" i="58" s="1"/>
  <c r="F464" i="58"/>
  <c r="E465" i="58"/>
  <c r="I465" i="58" s="1"/>
  <c r="F465" i="58"/>
  <c r="E503" i="58"/>
  <c r="I503" i="58" s="1"/>
  <c r="F503" i="58"/>
  <c r="E504" i="58"/>
  <c r="I504" i="58" s="1"/>
  <c r="F504" i="58"/>
  <c r="E505" i="58"/>
  <c r="I505" i="58" s="1"/>
  <c r="F505" i="58"/>
  <c r="E506" i="58"/>
  <c r="H506" i="58" s="1"/>
  <c r="F506" i="58"/>
  <c r="E507" i="58"/>
  <c r="I507" i="58" s="1"/>
  <c r="F507" i="58"/>
  <c r="E543" i="58"/>
  <c r="I543" i="58" s="1"/>
  <c r="F543" i="58"/>
  <c r="E544" i="58"/>
  <c r="I544" i="58" s="1"/>
  <c r="F544" i="58"/>
  <c r="E545" i="58"/>
  <c r="I545" i="58" s="1"/>
  <c r="F545" i="58"/>
  <c r="E546" i="58"/>
  <c r="I546" i="58" s="1"/>
  <c r="F546" i="58"/>
  <c r="E547" i="58"/>
  <c r="I547" i="58" s="1"/>
  <c r="F547" i="58"/>
  <c r="E583" i="58"/>
  <c r="I583" i="58" s="1"/>
  <c r="F583" i="58"/>
  <c r="E584" i="58"/>
  <c r="F584" i="58"/>
  <c r="E585" i="58"/>
  <c r="I585" i="58" s="1"/>
  <c r="F585" i="58"/>
  <c r="E586" i="58"/>
  <c r="F586" i="58"/>
  <c r="E587" i="58"/>
  <c r="I587" i="58" s="1"/>
  <c r="F587" i="58"/>
  <c r="E623" i="58"/>
  <c r="I623" i="58" s="1"/>
  <c r="F623" i="58"/>
  <c r="E624" i="58"/>
  <c r="F624" i="58"/>
  <c r="E625" i="58"/>
  <c r="I625" i="58" s="1"/>
  <c r="F625" i="58"/>
  <c r="E626" i="58"/>
  <c r="F626" i="58"/>
  <c r="E627" i="58"/>
  <c r="I627" i="58" s="1"/>
  <c r="F627" i="58"/>
  <c r="E663" i="58"/>
  <c r="F663" i="58"/>
  <c r="E664" i="58"/>
  <c r="I664" i="58" s="1"/>
  <c r="F664" i="58"/>
  <c r="E665" i="58"/>
  <c r="F665" i="58"/>
  <c r="E666" i="58"/>
  <c r="I666" i="58" s="1"/>
  <c r="F666" i="58"/>
  <c r="E667" i="58"/>
  <c r="F667" i="58"/>
  <c r="E705" i="58"/>
  <c r="I705" i="58" s="1"/>
  <c r="F705" i="58"/>
  <c r="E706" i="58"/>
  <c r="F706" i="58"/>
  <c r="E707" i="58"/>
  <c r="I707" i="58" s="1"/>
  <c r="F707" i="58"/>
  <c r="E708" i="58"/>
  <c r="F708" i="58"/>
  <c r="E709" i="58"/>
  <c r="I709" i="58" s="1"/>
  <c r="F709" i="58"/>
  <c r="E745" i="58"/>
  <c r="F745" i="58"/>
  <c r="E746" i="58"/>
  <c r="I746" i="58" s="1"/>
  <c r="F746" i="58"/>
  <c r="E747" i="58"/>
  <c r="F747" i="58"/>
  <c r="E748" i="58"/>
  <c r="I748" i="58" s="1"/>
  <c r="F748" i="58"/>
  <c r="E749" i="58"/>
  <c r="F749" i="58"/>
  <c r="E14" i="58"/>
  <c r="F14" i="58"/>
  <c r="F302" i="58"/>
  <c r="E302" i="58"/>
  <c r="I302" i="58" s="1"/>
  <c r="F301" i="58"/>
  <c r="E301" i="58"/>
  <c r="I301" i="58" s="1"/>
  <c r="F300" i="58"/>
  <c r="F299" i="58"/>
  <c r="E299" i="58"/>
  <c r="I299" i="58" s="1"/>
  <c r="E176" i="58"/>
  <c r="I176" i="58" s="1"/>
  <c r="F176" i="58"/>
  <c r="E177" i="58"/>
  <c r="F177" i="58"/>
  <c r="F178" i="58"/>
  <c r="E179" i="58"/>
  <c r="I179" i="58" s="1"/>
  <c r="F179" i="58"/>
  <c r="E180" i="58"/>
  <c r="I180" i="58" s="1"/>
  <c r="F180" i="58"/>
  <c r="E47" i="58"/>
  <c r="H47" i="58" s="1"/>
  <c r="F47" i="58"/>
  <c r="E48" i="58"/>
  <c r="F48" i="58"/>
  <c r="E49" i="58"/>
  <c r="F49" i="58"/>
  <c r="E50" i="58"/>
  <c r="H50" i="58" s="1"/>
  <c r="F50" i="58"/>
  <c r="E51" i="58"/>
  <c r="H51" i="58" s="1"/>
  <c r="F51" i="58"/>
  <c r="E90" i="58"/>
  <c r="F90" i="58"/>
  <c r="E91" i="58"/>
  <c r="H91" i="58" s="1"/>
  <c r="F91" i="58"/>
  <c r="E92" i="58"/>
  <c r="H92" i="58" s="1"/>
  <c r="F92" i="58"/>
  <c r="E93" i="58"/>
  <c r="H93" i="58" s="1"/>
  <c r="F93" i="58"/>
  <c r="E94" i="58"/>
  <c r="H94" i="58" s="1"/>
  <c r="F94" i="58"/>
  <c r="E130" i="58"/>
  <c r="F130" i="58"/>
  <c r="E131" i="58"/>
  <c r="I131" i="58" s="1"/>
  <c r="F131" i="58"/>
  <c r="E132" i="58"/>
  <c r="H132" i="58" s="1"/>
  <c r="F132" i="58"/>
  <c r="E133" i="58"/>
  <c r="F133" i="58"/>
  <c r="E134" i="58"/>
  <c r="H134" i="58" s="1"/>
  <c r="F134" i="58"/>
  <c r="E182" i="58"/>
  <c r="I182" i="58" s="1"/>
  <c r="F182" i="58"/>
  <c r="E183" i="58"/>
  <c r="H183" i="58" s="1"/>
  <c r="F183" i="58"/>
  <c r="E184" i="58"/>
  <c r="H184" i="58" s="1"/>
  <c r="F184" i="58"/>
  <c r="E185" i="58"/>
  <c r="H185" i="58" s="1"/>
  <c r="F185" i="58"/>
  <c r="E186" i="58"/>
  <c r="I186" i="58" s="1"/>
  <c r="F186" i="58"/>
  <c r="E224" i="58"/>
  <c r="H224" i="58" s="1"/>
  <c r="F224" i="58"/>
  <c r="E225" i="58"/>
  <c r="H225" i="58" s="1"/>
  <c r="F225" i="58"/>
  <c r="E226" i="58"/>
  <c r="H226" i="58" s="1"/>
  <c r="F226" i="58"/>
  <c r="E227" i="58"/>
  <c r="H227" i="58" s="1"/>
  <c r="F227" i="58"/>
  <c r="E228" i="58"/>
  <c r="H228" i="58" s="1"/>
  <c r="F228" i="58"/>
  <c r="E264" i="58"/>
  <c r="F264" i="58"/>
  <c r="E265" i="58"/>
  <c r="H265" i="58" s="1"/>
  <c r="F265" i="58"/>
  <c r="E266" i="58"/>
  <c r="I266" i="58" s="1"/>
  <c r="F266" i="58"/>
  <c r="E267" i="58"/>
  <c r="H267" i="58" s="1"/>
  <c r="F267" i="58"/>
  <c r="E268" i="58"/>
  <c r="H268" i="58" s="1"/>
  <c r="F268" i="58"/>
  <c r="E304" i="58"/>
  <c r="H304" i="58" s="1"/>
  <c r="F304" i="58"/>
  <c r="E305" i="58"/>
  <c r="I305" i="58" s="1"/>
  <c r="F305" i="58"/>
  <c r="E306" i="58"/>
  <c r="F306" i="58"/>
  <c r="E307" i="58"/>
  <c r="H307" i="58" s="1"/>
  <c r="F307" i="58"/>
  <c r="E308" i="58"/>
  <c r="H308" i="58" s="1"/>
  <c r="F308" i="58"/>
  <c r="E344" i="58"/>
  <c r="I344" i="58" s="1"/>
  <c r="F344" i="58"/>
  <c r="E345" i="58"/>
  <c r="F345" i="58"/>
  <c r="E346" i="58"/>
  <c r="H346" i="58" s="1"/>
  <c r="F346" i="58"/>
  <c r="E347" i="58"/>
  <c r="H347" i="58" s="1"/>
  <c r="F347" i="58"/>
  <c r="E348" i="58"/>
  <c r="H348" i="58" s="1"/>
  <c r="F348" i="58"/>
  <c r="E384" i="58"/>
  <c r="H384" i="58" s="1"/>
  <c r="F384" i="58"/>
  <c r="E385" i="58"/>
  <c r="H385" i="58" s="1"/>
  <c r="F385" i="58"/>
  <c r="E386" i="58"/>
  <c r="H386" i="58" s="1"/>
  <c r="F386" i="58"/>
  <c r="E387" i="58"/>
  <c r="I387" i="58" s="1"/>
  <c r="F387" i="58"/>
  <c r="E388" i="58"/>
  <c r="H388" i="58" s="1"/>
  <c r="F388" i="58"/>
  <c r="E443" i="58"/>
  <c r="H443" i="58" s="1"/>
  <c r="F443" i="58"/>
  <c r="E444" i="58"/>
  <c r="H444" i="58" s="1"/>
  <c r="F444" i="58"/>
  <c r="E445" i="58"/>
  <c r="I445" i="58" s="1"/>
  <c r="F445" i="58"/>
  <c r="E446" i="58"/>
  <c r="H446" i="58" s="1"/>
  <c r="F446" i="58"/>
  <c r="E447" i="58"/>
  <c r="H447" i="58" s="1"/>
  <c r="F447" i="58"/>
  <c r="E483" i="58"/>
  <c r="H483" i="58" s="1"/>
  <c r="F483" i="58"/>
  <c r="E484" i="58"/>
  <c r="I484" i="58" s="1"/>
  <c r="F484" i="58"/>
  <c r="E485" i="58"/>
  <c r="F485" i="58"/>
  <c r="E486" i="58"/>
  <c r="H486" i="58" s="1"/>
  <c r="F486" i="58"/>
  <c r="E487" i="58"/>
  <c r="H487" i="58" s="1"/>
  <c r="F487" i="58"/>
  <c r="E525" i="58"/>
  <c r="H525" i="58" s="1"/>
  <c r="F525" i="58"/>
  <c r="E526" i="58"/>
  <c r="F526" i="58"/>
  <c r="E527" i="58"/>
  <c r="H527" i="58" s="1"/>
  <c r="F527" i="58"/>
  <c r="E528" i="58"/>
  <c r="H528" i="58" s="1"/>
  <c r="F528" i="58"/>
  <c r="E529" i="58"/>
  <c r="I529" i="58" s="1"/>
  <c r="F529" i="58"/>
  <c r="E565" i="58"/>
  <c r="H565" i="58" s="1"/>
  <c r="F565" i="58"/>
  <c r="E566" i="58"/>
  <c r="H566" i="58" s="1"/>
  <c r="F566" i="58"/>
  <c r="E567" i="58"/>
  <c r="H567" i="58" s="1"/>
  <c r="F567" i="58"/>
  <c r="E568" i="58"/>
  <c r="I568" i="58" s="1"/>
  <c r="F568" i="58"/>
  <c r="E569" i="58"/>
  <c r="H569" i="58" s="1"/>
  <c r="F569" i="58"/>
  <c r="E605" i="58"/>
  <c r="H605" i="58" s="1"/>
  <c r="F605" i="58"/>
  <c r="E606" i="58"/>
  <c r="F606" i="58"/>
  <c r="E607" i="58"/>
  <c r="I607" i="58" s="1"/>
  <c r="F607" i="58"/>
  <c r="E608" i="58"/>
  <c r="H608" i="58" s="1"/>
  <c r="F608" i="58"/>
  <c r="E609" i="58"/>
  <c r="H609" i="58" s="1"/>
  <c r="F609" i="58"/>
  <c r="E645" i="58"/>
  <c r="H645" i="58" s="1"/>
  <c r="F645" i="58"/>
  <c r="E646" i="58"/>
  <c r="H646" i="58" s="1"/>
  <c r="F646" i="58"/>
  <c r="E647" i="58"/>
  <c r="H647" i="58" s="1"/>
  <c r="F647" i="58"/>
  <c r="E648" i="58"/>
  <c r="H648" i="58" s="1"/>
  <c r="F648" i="58"/>
  <c r="E649" i="58"/>
  <c r="F649" i="58"/>
  <c r="E685" i="58"/>
  <c r="I685" i="58" s="1"/>
  <c r="F685" i="58"/>
  <c r="E686" i="58"/>
  <c r="H686" i="58" s="1"/>
  <c r="F686" i="58"/>
  <c r="E687" i="58"/>
  <c r="H687" i="58" s="1"/>
  <c r="F687" i="58"/>
  <c r="E688" i="58"/>
  <c r="H688" i="58" s="1"/>
  <c r="F688" i="58"/>
  <c r="E689" i="58"/>
  <c r="I689" i="58" s="1"/>
  <c r="F689" i="58"/>
  <c r="E727" i="58"/>
  <c r="H727" i="58" s="1"/>
  <c r="F727" i="58"/>
  <c r="E728" i="58"/>
  <c r="F728" i="58"/>
  <c r="E729" i="58"/>
  <c r="H729" i="58" s="1"/>
  <c r="F729" i="58"/>
  <c r="E730" i="58"/>
  <c r="I730" i="58" s="1"/>
  <c r="F730" i="58"/>
  <c r="E731" i="58"/>
  <c r="H731" i="58" s="1"/>
  <c r="F731" i="58"/>
  <c r="E767" i="58"/>
  <c r="H767" i="58" s="1"/>
  <c r="F767" i="58"/>
  <c r="E768" i="58"/>
  <c r="H768" i="58" s="1"/>
  <c r="F768" i="58"/>
  <c r="E769" i="58"/>
  <c r="H769" i="58" s="1"/>
  <c r="F769" i="58"/>
  <c r="E770" i="58"/>
  <c r="H770" i="58" s="1"/>
  <c r="F770" i="58"/>
  <c r="E771" i="58"/>
  <c r="H771" i="58" s="1"/>
  <c r="F771" i="58"/>
  <c r="E42" i="58"/>
  <c r="F42" i="58"/>
  <c r="E43" i="58"/>
  <c r="I43" i="58" s="1"/>
  <c r="F43" i="58"/>
  <c r="E44" i="58"/>
  <c r="E45" i="58"/>
  <c r="I45" i="58" s="1"/>
  <c r="F45" i="58"/>
  <c r="E83" i="58"/>
  <c r="I83" i="58" s="1"/>
  <c r="F83" i="58"/>
  <c r="E84" i="58"/>
  <c r="I84" i="58" s="1"/>
  <c r="F84" i="58"/>
  <c r="E85" i="58"/>
  <c r="I85" i="58" s="1"/>
  <c r="F85" i="58"/>
  <c r="E86" i="58"/>
  <c r="F86" i="58"/>
  <c r="E87" i="58"/>
  <c r="I87" i="58" s="1"/>
  <c r="F87" i="58"/>
  <c r="E124" i="58"/>
  <c r="H124" i="58" s="1"/>
  <c r="F124" i="58"/>
  <c r="E125" i="58"/>
  <c r="I125" i="58" s="1"/>
  <c r="F125" i="58"/>
  <c r="F126" i="58"/>
  <c r="E127" i="58"/>
  <c r="I127" i="58" s="1"/>
  <c r="F127" i="58"/>
  <c r="E128" i="58"/>
  <c r="H128" i="58" s="1"/>
  <c r="F128" i="58"/>
  <c r="E218" i="58"/>
  <c r="I218" i="58" s="1"/>
  <c r="F218" i="58"/>
  <c r="E219" i="58"/>
  <c r="I219" i="58" s="1"/>
  <c r="F219" i="58"/>
  <c r="F220" i="58"/>
  <c r="E221" i="58"/>
  <c r="I221" i="58" s="1"/>
  <c r="F221" i="58"/>
  <c r="E222" i="58"/>
  <c r="I222" i="58" s="1"/>
  <c r="F222" i="58"/>
  <c r="E258" i="58"/>
  <c r="I258" i="58" s="1"/>
  <c r="F258" i="58"/>
  <c r="E259" i="58"/>
  <c r="I259" i="58" s="1"/>
  <c r="F259" i="58"/>
  <c r="E260" i="58"/>
  <c r="I260" i="58" s="1"/>
  <c r="F260" i="58"/>
  <c r="E261" i="58"/>
  <c r="E262" i="58"/>
  <c r="I262" i="58" s="1"/>
  <c r="F262" i="58"/>
  <c r="E298" i="58"/>
  <c r="I298" i="58" s="1"/>
  <c r="F298" i="58"/>
  <c r="E338" i="58"/>
  <c r="I338" i="58" s="1"/>
  <c r="E339" i="58"/>
  <c r="I339" i="58" s="1"/>
  <c r="F339" i="58"/>
  <c r="E340" i="58"/>
  <c r="I340" i="58" s="1"/>
  <c r="F340" i="58"/>
  <c r="E341" i="58"/>
  <c r="I341" i="58" s="1"/>
  <c r="F341" i="58"/>
  <c r="E342" i="58"/>
  <c r="I342" i="58" s="1"/>
  <c r="F342" i="58"/>
  <c r="E378" i="58"/>
  <c r="I378" i="58" s="1"/>
  <c r="F378" i="58"/>
  <c r="E379" i="58"/>
  <c r="I379" i="58" s="1"/>
  <c r="F379" i="58"/>
  <c r="E380" i="58"/>
  <c r="I380" i="58" s="1"/>
  <c r="E381" i="58"/>
  <c r="F381" i="58"/>
  <c r="E382" i="58"/>
  <c r="I382" i="58" s="1"/>
  <c r="F382" i="58"/>
  <c r="E437" i="58"/>
  <c r="H437" i="58" s="1"/>
  <c r="F437" i="58"/>
  <c r="E438" i="58"/>
  <c r="I438" i="58" s="1"/>
  <c r="F438" i="58"/>
  <c r="E439" i="58"/>
  <c r="I439" i="58" s="1"/>
  <c r="F439" i="58"/>
  <c r="F440" i="58"/>
  <c r="E441" i="58"/>
  <c r="H441" i="58" s="1"/>
  <c r="F441" i="58"/>
  <c r="E477" i="58"/>
  <c r="I477" i="58" s="1"/>
  <c r="F477" i="58"/>
  <c r="E478" i="58"/>
  <c r="I478" i="58" s="1"/>
  <c r="F478" i="58"/>
  <c r="E479" i="58"/>
  <c r="I479" i="58" s="1"/>
  <c r="F479" i="58"/>
  <c r="E480" i="58"/>
  <c r="I480" i="58" s="1"/>
  <c r="E481" i="58"/>
  <c r="F481" i="58"/>
  <c r="E519" i="58"/>
  <c r="I519" i="58" s="1"/>
  <c r="F519" i="58"/>
  <c r="E520" i="58"/>
  <c r="I520" i="58" s="1"/>
  <c r="F520" i="58"/>
  <c r="E521" i="58"/>
  <c r="E522" i="58"/>
  <c r="I522" i="58" s="1"/>
  <c r="F522" i="58"/>
  <c r="E523" i="58"/>
  <c r="I523" i="58" s="1"/>
  <c r="F523" i="58"/>
  <c r="E559" i="58"/>
  <c r="F559" i="58"/>
  <c r="E560" i="58"/>
  <c r="H560" i="58" s="1"/>
  <c r="F560" i="58"/>
  <c r="E561" i="58"/>
  <c r="I561" i="58" s="1"/>
  <c r="E562" i="58"/>
  <c r="H562" i="58" s="1"/>
  <c r="F562" i="58"/>
  <c r="E563" i="58"/>
  <c r="I563" i="58" s="1"/>
  <c r="F563" i="58"/>
  <c r="E599" i="58"/>
  <c r="I599" i="58" s="1"/>
  <c r="F599" i="58"/>
  <c r="E600" i="58"/>
  <c r="F600" i="58"/>
  <c r="E601" i="58"/>
  <c r="I601" i="58" s="1"/>
  <c r="F601" i="58"/>
  <c r="F602" i="58"/>
  <c r="E603" i="58"/>
  <c r="I603" i="58" s="1"/>
  <c r="F603" i="58"/>
  <c r="E639" i="58"/>
  <c r="F639" i="58"/>
  <c r="E640" i="58"/>
  <c r="I640" i="58" s="1"/>
  <c r="F640" i="58"/>
  <c r="E641" i="58"/>
  <c r="E642" i="58"/>
  <c r="I642" i="58" s="1"/>
  <c r="F642" i="58"/>
  <c r="E643" i="58"/>
  <c r="F643" i="58"/>
  <c r="F679" i="58"/>
  <c r="F680" i="58"/>
  <c r="E681" i="58"/>
  <c r="I681" i="58" s="1"/>
  <c r="F681" i="58"/>
  <c r="E682" i="58"/>
  <c r="F682" i="58"/>
  <c r="E683" i="58"/>
  <c r="I683" i="58" s="1"/>
  <c r="F683" i="58"/>
  <c r="E721" i="58"/>
  <c r="F721" i="58"/>
  <c r="E722" i="58"/>
  <c r="I722" i="58" s="1"/>
  <c r="F722" i="58"/>
  <c r="F723" i="58"/>
  <c r="E724" i="58"/>
  <c r="I724" i="58" s="1"/>
  <c r="F724" i="58"/>
  <c r="E725" i="58"/>
  <c r="F725" i="58"/>
  <c r="F41" i="58"/>
  <c r="E41" i="58"/>
  <c r="I41" i="58" s="1"/>
  <c r="H7" i="98" l="1"/>
  <c r="H65" i="98"/>
  <c r="H96" i="98"/>
  <c r="I102" i="98"/>
  <c r="H117" i="98"/>
  <c r="I142" i="98"/>
  <c r="H152" i="98"/>
  <c r="H160" i="98"/>
  <c r="H200" i="98"/>
  <c r="H206" i="98"/>
  <c r="I221" i="98"/>
  <c r="H241" i="98"/>
  <c r="I245" i="98"/>
  <c r="H337" i="98"/>
  <c r="H351" i="98"/>
  <c r="H375" i="98"/>
  <c r="H383" i="98"/>
  <c r="H403" i="98"/>
  <c r="H413" i="98"/>
  <c r="H464" i="98"/>
  <c r="H474" i="98"/>
  <c r="H497" i="98"/>
  <c r="H17" i="98"/>
  <c r="H20" i="98"/>
  <c r="H44" i="98"/>
  <c r="H68" i="98"/>
  <c r="H76" i="98"/>
  <c r="H94" i="98"/>
  <c r="H128" i="98"/>
  <c r="H149" i="98"/>
  <c r="H158" i="98"/>
  <c r="H169" i="98"/>
  <c r="H187" i="98"/>
  <c r="H197" i="98"/>
  <c r="H204" i="98"/>
  <c r="H280" i="98"/>
  <c r="I284" i="98"/>
  <c r="H314" i="98"/>
  <c r="H326" i="98"/>
  <c r="I333" i="98"/>
  <c r="H344" i="98"/>
  <c r="H381" i="98"/>
  <c r="H387" i="98"/>
  <c r="H416" i="98"/>
  <c r="H424" i="98"/>
  <c r="H440" i="98"/>
  <c r="H482" i="98"/>
  <c r="H491" i="98"/>
  <c r="H505" i="98"/>
  <c r="H547" i="98"/>
  <c r="H551" i="98"/>
  <c r="H560" i="98"/>
  <c r="H570" i="98"/>
  <c r="H572" i="98"/>
  <c r="H602" i="98"/>
  <c r="H611" i="98"/>
  <c r="H621" i="98"/>
  <c r="H631" i="98"/>
  <c r="I638" i="98"/>
  <c r="I656" i="98"/>
  <c r="H700" i="98"/>
  <c r="H707" i="98"/>
  <c r="H715" i="98"/>
  <c r="H718" i="98"/>
  <c r="I731" i="98"/>
  <c r="I748" i="98"/>
  <c r="H758" i="98"/>
  <c r="H586" i="98"/>
  <c r="H721" i="98"/>
  <c r="H62" i="98"/>
  <c r="H97" i="98"/>
  <c r="H111" i="98"/>
  <c r="I118" i="98"/>
  <c r="I131" i="98"/>
  <c r="I140" i="98"/>
  <c r="H153" i="98"/>
  <c r="H191" i="98"/>
  <c r="H201" i="98"/>
  <c r="H239" i="98"/>
  <c r="H246" i="98"/>
  <c r="H261" i="98"/>
  <c r="H281" i="98"/>
  <c r="H307" i="98"/>
  <c r="H319" i="98"/>
  <c r="H324" i="98"/>
  <c r="I353" i="98"/>
  <c r="H384" i="98"/>
  <c r="H421" i="98"/>
  <c r="I458" i="98"/>
  <c r="H477" i="98"/>
  <c r="H489" i="98"/>
  <c r="H502" i="98"/>
  <c r="H510" i="98"/>
  <c r="H519" i="98"/>
  <c r="H522" i="98"/>
  <c r="H524" i="98"/>
  <c r="H526" i="98"/>
  <c r="H529" i="98"/>
  <c r="H531" i="98"/>
  <c r="H534" i="98"/>
  <c r="H536" i="98"/>
  <c r="H538" i="98"/>
  <c r="H541" i="98"/>
  <c r="H545" i="98"/>
  <c r="H558" i="98"/>
  <c r="H599" i="98"/>
  <c r="H609" i="98"/>
  <c r="H618" i="98"/>
  <c r="H628" i="98"/>
  <c r="H661" i="98"/>
  <c r="H698" i="98"/>
  <c r="H710" i="98"/>
  <c r="I736" i="98"/>
  <c r="H755" i="98"/>
  <c r="H125" i="98"/>
  <c r="H167" i="98"/>
  <c r="H184" i="98"/>
  <c r="I235" i="98"/>
  <c r="H258" i="98"/>
  <c r="I277" i="98"/>
  <c r="I298" i="98"/>
  <c r="H311" i="98"/>
  <c r="I331" i="98"/>
  <c r="I636" i="98"/>
  <c r="H692" i="98"/>
  <c r="I728" i="98"/>
  <c r="H749" i="98"/>
  <c r="I202" i="98"/>
  <c r="I507" i="98"/>
  <c r="I733" i="98"/>
  <c r="H742" i="98"/>
  <c r="I59" i="98"/>
  <c r="H59" i="98"/>
  <c r="I217" i="98"/>
  <c r="H217" i="98"/>
  <c r="I236" i="98"/>
  <c r="H236" i="98"/>
  <c r="I292" i="98"/>
  <c r="H292" i="98"/>
  <c r="I431" i="98"/>
  <c r="H431" i="98"/>
  <c r="I468" i="98"/>
  <c r="H468" i="98"/>
  <c r="I47" i="98"/>
  <c r="H47" i="98"/>
  <c r="I164" i="98"/>
  <c r="H164" i="98"/>
  <c r="I175" i="98"/>
  <c r="H175" i="98"/>
  <c r="I229" i="98"/>
  <c r="H229" i="98"/>
  <c r="I285" i="98"/>
  <c r="H285" i="98"/>
  <c r="I327" i="98"/>
  <c r="H327" i="98"/>
  <c r="H345" i="98"/>
  <c r="I345" i="98"/>
  <c r="I443" i="98"/>
  <c r="H443" i="98"/>
  <c r="H281" i="96"/>
  <c r="I292" i="96"/>
  <c r="H295" i="96"/>
  <c r="H338" i="96"/>
  <c r="H398" i="96"/>
  <c r="H481" i="96"/>
  <c r="H628" i="96"/>
  <c r="I653" i="96"/>
  <c r="I233" i="98"/>
  <c r="I289" i="98"/>
  <c r="I97" i="96"/>
  <c r="I217" i="96"/>
  <c r="I426" i="96"/>
  <c r="I682" i="96"/>
  <c r="I702" i="96"/>
  <c r="I56" i="98"/>
  <c r="H56" i="98"/>
  <c r="I215" i="98"/>
  <c r="H215" i="98"/>
  <c r="I234" i="98"/>
  <c r="H234" i="98"/>
  <c r="I252" i="98"/>
  <c r="H252" i="98"/>
  <c r="I290" i="98"/>
  <c r="H290" i="98"/>
  <c r="I325" i="98"/>
  <c r="H325" i="98"/>
  <c r="I332" i="98"/>
  <c r="H332" i="98"/>
  <c r="I373" i="98"/>
  <c r="H373" i="98"/>
  <c r="I448" i="98"/>
  <c r="H448" i="98"/>
  <c r="I702" i="98"/>
  <c r="H702" i="98"/>
  <c r="I252" i="96"/>
  <c r="H561" i="96"/>
  <c r="H693" i="96"/>
  <c r="I181" i="98"/>
  <c r="I207" i="98"/>
  <c r="I222" i="98"/>
  <c r="H222" i="98"/>
  <c r="I247" i="98"/>
  <c r="I297" i="98"/>
  <c r="H297" i="98"/>
  <c r="H52" i="94"/>
  <c r="I326" i="94"/>
  <c r="I6" i="96"/>
  <c r="H14" i="96"/>
  <c r="I47" i="96"/>
  <c r="H130" i="96"/>
  <c r="H165" i="96"/>
  <c r="H203" i="96"/>
  <c r="H212" i="96"/>
  <c r="H223" i="96"/>
  <c r="H275" i="96"/>
  <c r="H279" i="96"/>
  <c r="H323" i="96"/>
  <c r="H350" i="96"/>
  <c r="H367" i="96"/>
  <c r="I448" i="96"/>
  <c r="H479" i="96"/>
  <c r="H553" i="96"/>
  <c r="H556" i="96"/>
  <c r="H570" i="96"/>
  <c r="H598" i="96"/>
  <c r="H688" i="96"/>
  <c r="H697" i="96"/>
  <c r="H11" i="98"/>
  <c r="H22" i="98"/>
  <c r="H34" i="98"/>
  <c r="I41" i="98"/>
  <c r="H41" i="98"/>
  <c r="H60" i="98"/>
  <c r="I75" i="98"/>
  <c r="H75" i="98"/>
  <c r="H78" i="98"/>
  <c r="I121" i="98"/>
  <c r="I143" i="98"/>
  <c r="H143" i="98"/>
  <c r="I173" i="98"/>
  <c r="H173" i="98"/>
  <c r="I218" i="98"/>
  <c r="I227" i="98"/>
  <c r="H227" i="98"/>
  <c r="I270" i="98"/>
  <c r="I293" i="98"/>
  <c r="H309" i="98"/>
  <c r="I350" i="98"/>
  <c r="I434" i="98"/>
  <c r="H434" i="98"/>
  <c r="H437" i="98"/>
  <c r="I678" i="98"/>
  <c r="H678" i="98"/>
  <c r="I759" i="98"/>
  <c r="H759" i="98"/>
  <c r="H208" i="96"/>
  <c r="I307" i="94"/>
  <c r="H4" i="96"/>
  <c r="I41" i="96"/>
  <c r="I77" i="96"/>
  <c r="I82" i="96"/>
  <c r="H105" i="96"/>
  <c r="H194" i="96"/>
  <c r="H209" i="96"/>
  <c r="H220" i="96"/>
  <c r="H242" i="96"/>
  <c r="I289" i="96"/>
  <c r="I297" i="96"/>
  <c r="H300" i="96"/>
  <c r="I306" i="96"/>
  <c r="H328" i="96"/>
  <c r="H335" i="96"/>
  <c r="H363" i="96"/>
  <c r="H396" i="96"/>
  <c r="I411" i="96"/>
  <c r="H424" i="96"/>
  <c r="H444" i="96"/>
  <c r="H472" i="96"/>
  <c r="H504" i="96"/>
  <c r="I562" i="96"/>
  <c r="H629" i="96"/>
  <c r="H645" i="96"/>
  <c r="I651" i="96"/>
  <c r="H686" i="96"/>
  <c r="H694" i="96"/>
  <c r="H6" i="98"/>
  <c r="H19" i="98"/>
  <c r="H25" i="98"/>
  <c r="H31" i="98"/>
  <c r="H48" i="98"/>
  <c r="I54" i="98"/>
  <c r="H54" i="98"/>
  <c r="H88" i="98"/>
  <c r="I162" i="98"/>
  <c r="H162" i="98"/>
  <c r="I176" i="98"/>
  <c r="I219" i="98"/>
  <c r="H219" i="98"/>
  <c r="I230" i="98"/>
  <c r="I268" i="98"/>
  <c r="I286" i="98"/>
  <c r="I295" i="98"/>
  <c r="H295" i="98"/>
  <c r="H302" i="98"/>
  <c r="I322" i="98"/>
  <c r="H322" i="98"/>
  <c r="I367" i="98"/>
  <c r="H367" i="98"/>
  <c r="H27" i="96"/>
  <c r="I309" i="96"/>
  <c r="I650" i="96"/>
  <c r="I213" i="98"/>
  <c r="I251" i="98"/>
  <c r="H304" i="98"/>
  <c r="I646" i="98"/>
  <c r="H646" i="98"/>
  <c r="I177" i="98"/>
  <c r="H177" i="98"/>
  <c r="I231" i="98"/>
  <c r="H231" i="98"/>
  <c r="I250" i="98"/>
  <c r="H250" i="98"/>
  <c r="I287" i="98"/>
  <c r="H287" i="98"/>
  <c r="I330" i="98"/>
  <c r="H330" i="98"/>
  <c r="I435" i="98"/>
  <c r="H435" i="98"/>
  <c r="I460" i="98"/>
  <c r="H460" i="98"/>
  <c r="I470" i="98"/>
  <c r="H470" i="98"/>
  <c r="I676" i="98"/>
  <c r="H676" i="98"/>
  <c r="I687" i="98"/>
  <c r="H687" i="98"/>
  <c r="I62" i="96"/>
  <c r="I89" i="96"/>
  <c r="H103" i="96"/>
  <c r="H345" i="96"/>
  <c r="I73" i="98"/>
  <c r="H73" i="98"/>
  <c r="H90" i="98"/>
  <c r="I103" i="98"/>
  <c r="H103" i="98"/>
  <c r="I139" i="98"/>
  <c r="H139" i="98"/>
  <c r="H361" i="98"/>
  <c r="I361" i="98"/>
  <c r="H411" i="94"/>
  <c r="I541" i="96"/>
  <c r="H595" i="96"/>
  <c r="H681" i="96"/>
  <c r="H700" i="96"/>
  <c r="I52" i="98"/>
  <c r="H52" i="98"/>
  <c r="I84" i="98"/>
  <c r="H84" i="98"/>
  <c r="I141" i="98"/>
  <c r="H141" i="98"/>
  <c r="I224" i="98"/>
  <c r="H224" i="98"/>
  <c r="I299" i="98"/>
  <c r="H299" i="98"/>
  <c r="H747" i="98"/>
  <c r="I488" i="98"/>
  <c r="H488" i="98"/>
  <c r="I501" i="98"/>
  <c r="H501" i="98"/>
  <c r="I559" i="98"/>
  <c r="H559" i="98"/>
  <c r="I603" i="98"/>
  <c r="H603" i="98"/>
  <c r="I612" i="98"/>
  <c r="H612" i="98"/>
  <c r="I622" i="98"/>
  <c r="H622" i="98"/>
  <c r="I652" i="98"/>
  <c r="H652" i="98"/>
  <c r="H335" i="98"/>
  <c r="I348" i="98"/>
  <c r="I357" i="98"/>
  <c r="H357" i="98"/>
  <c r="I364" i="98"/>
  <c r="H376" i="98"/>
  <c r="H400" i="98"/>
  <c r="H402" i="98"/>
  <c r="H404" i="98"/>
  <c r="H407" i="98"/>
  <c r="H409" i="98"/>
  <c r="H412" i="98"/>
  <c r="H414" i="98"/>
  <c r="H420" i="98"/>
  <c r="H423" i="98"/>
  <c r="H425" i="98"/>
  <c r="I485" i="98"/>
  <c r="H485" i="98"/>
  <c r="I557" i="98"/>
  <c r="H557" i="98"/>
  <c r="I600" i="98"/>
  <c r="H600" i="98"/>
  <c r="I610" i="98"/>
  <c r="H610" i="98"/>
  <c r="I620" i="98"/>
  <c r="H620" i="98"/>
  <c r="I630" i="98"/>
  <c r="H630" i="98"/>
  <c r="I650" i="98"/>
  <c r="H650" i="98"/>
  <c r="H704" i="98"/>
  <c r="I725" i="98"/>
  <c r="H725" i="98"/>
  <c r="H739" i="98"/>
  <c r="H761" i="98"/>
  <c r="I429" i="98"/>
  <c r="H429" i="98"/>
  <c r="I438" i="98"/>
  <c r="H438" i="98"/>
  <c r="I452" i="98"/>
  <c r="H452" i="98"/>
  <c r="I465" i="98"/>
  <c r="H465" i="98"/>
  <c r="I673" i="98"/>
  <c r="H673" i="98"/>
  <c r="I685" i="98"/>
  <c r="H685" i="98"/>
  <c r="I355" i="98"/>
  <c r="H355" i="98"/>
  <c r="H390" i="98"/>
  <c r="I483" i="98"/>
  <c r="H483" i="98"/>
  <c r="I492" i="98"/>
  <c r="H492" i="98"/>
  <c r="I506" i="98"/>
  <c r="H506" i="98"/>
  <c r="H516" i="98"/>
  <c r="I554" i="98"/>
  <c r="H554" i="98"/>
  <c r="I598" i="98"/>
  <c r="H598" i="98"/>
  <c r="I608" i="98"/>
  <c r="H608" i="98"/>
  <c r="I617" i="98"/>
  <c r="H617" i="98"/>
  <c r="I627" i="98"/>
  <c r="H627" i="98"/>
  <c r="H644" i="98"/>
  <c r="H670" i="98"/>
  <c r="H699" i="98"/>
  <c r="I722" i="98"/>
  <c r="H722" i="98"/>
  <c r="H744" i="98"/>
  <c r="H756" i="98"/>
  <c r="H61" i="98"/>
  <c r="H64" i="98"/>
  <c r="H77" i="98"/>
  <c r="H89" i="98"/>
  <c r="H91" i="98"/>
  <c r="H113" i="98"/>
  <c r="H124" i="98"/>
  <c r="H183" i="98"/>
  <c r="H185" i="98"/>
  <c r="H188" i="98"/>
  <c r="H190" i="98"/>
  <c r="H193" i="98"/>
  <c r="H240" i="98"/>
  <c r="H256" i="98"/>
  <c r="H274" i="98"/>
  <c r="H303" i="98"/>
  <c r="H305" i="98"/>
  <c r="H308" i="98"/>
  <c r="H310" i="98"/>
  <c r="H313" i="98"/>
  <c r="H315" i="98"/>
  <c r="H317" i="98"/>
  <c r="H320" i="98"/>
  <c r="H338" i="98"/>
  <c r="I341" i="98"/>
  <c r="H349" i="98"/>
  <c r="H365" i="98"/>
  <c r="I369" i="98"/>
  <c r="H369" i="98"/>
  <c r="H388" i="98"/>
  <c r="H432" i="98"/>
  <c r="I436" i="98"/>
  <c r="H436" i="98"/>
  <c r="I446" i="98"/>
  <c r="H446" i="98"/>
  <c r="I463" i="98"/>
  <c r="H463" i="98"/>
  <c r="H513" i="98"/>
  <c r="H585" i="98"/>
  <c r="H642" i="98"/>
  <c r="H667" i="98"/>
  <c r="I680" i="98"/>
  <c r="H680" i="98"/>
  <c r="H697" i="98"/>
  <c r="H754" i="98"/>
  <c r="H385" i="98"/>
  <c r="I478" i="98"/>
  <c r="H478" i="98"/>
  <c r="I490" i="98"/>
  <c r="H490" i="98"/>
  <c r="I503" i="98"/>
  <c r="H503" i="98"/>
  <c r="I552" i="98"/>
  <c r="H552" i="98"/>
  <c r="H582" i="98"/>
  <c r="I605" i="98"/>
  <c r="H605" i="98"/>
  <c r="I615" i="98"/>
  <c r="H615" i="98"/>
  <c r="I625" i="98"/>
  <c r="H625" i="98"/>
  <c r="H665" i="98"/>
  <c r="H694" i="98"/>
  <c r="I720" i="98"/>
  <c r="H720" i="98"/>
  <c r="H752" i="98"/>
  <c r="H508" i="98"/>
  <c r="H511" i="98"/>
  <c r="H543" i="98"/>
  <c r="H546" i="98"/>
  <c r="H564" i="98"/>
  <c r="H566" i="98"/>
  <c r="H580" i="98"/>
  <c r="H634" i="98"/>
  <c r="H637" i="98"/>
  <c r="H639" i="98"/>
  <c r="H655" i="98"/>
  <c r="H657" i="98"/>
  <c r="H730" i="98"/>
  <c r="H732" i="98"/>
  <c r="H734" i="98"/>
  <c r="H738" i="98"/>
  <c r="H740" i="98"/>
  <c r="H743" i="98"/>
  <c r="H745" i="98"/>
  <c r="I566" i="96"/>
  <c r="H566" i="96"/>
  <c r="H572" i="96"/>
  <c r="I572" i="96"/>
  <c r="H173" i="94"/>
  <c r="I368" i="94"/>
  <c r="I623" i="96"/>
  <c r="H623" i="96"/>
  <c r="H712" i="96"/>
  <c r="I712" i="96"/>
  <c r="H532" i="96"/>
  <c r="I564" i="96"/>
  <c r="H564" i="96"/>
  <c r="I624" i="96"/>
  <c r="H624" i="96"/>
  <c r="I554" i="96"/>
  <c r="H554" i="96"/>
  <c r="I615" i="96"/>
  <c r="H615" i="96"/>
  <c r="I30" i="94"/>
  <c r="I75" i="94"/>
  <c r="H118" i="94"/>
  <c r="I391" i="94"/>
  <c r="H12" i="96"/>
  <c r="H23" i="96"/>
  <c r="I88" i="96"/>
  <c r="I91" i="96"/>
  <c r="H118" i="96"/>
  <c r="H152" i="96"/>
  <c r="I179" i="96"/>
  <c r="I183" i="96"/>
  <c r="H237" i="96"/>
  <c r="H246" i="96"/>
  <c r="H276" i="96"/>
  <c r="H293" i="96"/>
  <c r="I304" i="96"/>
  <c r="I314" i="96"/>
  <c r="H372" i="96"/>
  <c r="H393" i="96"/>
  <c r="H403" i="96"/>
  <c r="I434" i="96"/>
  <c r="I456" i="96"/>
  <c r="I528" i="96"/>
  <c r="H578" i="96"/>
  <c r="I655" i="96"/>
  <c r="H35" i="96"/>
  <c r="I48" i="96"/>
  <c r="I67" i="96"/>
  <c r="I84" i="96"/>
  <c r="H99" i="96"/>
  <c r="H116" i="96"/>
  <c r="H132" i="96"/>
  <c r="H142" i="96"/>
  <c r="H166" i="96"/>
  <c r="I175" i="96"/>
  <c r="H187" i="96"/>
  <c r="H201" i="96"/>
  <c r="H241" i="96"/>
  <c r="H243" i="96"/>
  <c r="I269" i="96"/>
  <c r="H274" i="96"/>
  <c r="H285" i="96"/>
  <c r="H291" i="96"/>
  <c r="I301" i="96"/>
  <c r="H310" i="96"/>
  <c r="H333" i="96"/>
  <c r="H343" i="96"/>
  <c r="H369" i="96"/>
  <c r="H410" i="96"/>
  <c r="H414" i="96"/>
  <c r="H421" i="96"/>
  <c r="I439" i="96"/>
  <c r="H445" i="96"/>
  <c r="H465" i="96"/>
  <c r="H476" i="96"/>
  <c r="H495" i="96"/>
  <c r="I509" i="96"/>
  <c r="I513" i="96"/>
  <c r="I542" i="96"/>
  <c r="I634" i="96"/>
  <c r="I658" i="96"/>
  <c r="H710" i="96"/>
  <c r="I710" i="96"/>
  <c r="I16" i="96"/>
  <c r="I56" i="96"/>
  <c r="I60" i="96"/>
  <c r="H96" i="96"/>
  <c r="H113" i="96"/>
  <c r="H164" i="96"/>
  <c r="H199" i="96"/>
  <c r="I249" i="96"/>
  <c r="H282" i="96"/>
  <c r="H288" i="96"/>
  <c r="I299" i="96"/>
  <c r="H307" i="96"/>
  <c r="H359" i="96"/>
  <c r="H362" i="96"/>
  <c r="H380" i="96"/>
  <c r="H391" i="96"/>
  <c r="H400" i="96"/>
  <c r="H443" i="96"/>
  <c r="H500" i="96"/>
  <c r="I548" i="96"/>
  <c r="H548" i="96"/>
  <c r="I555" i="96"/>
  <c r="I575" i="96"/>
  <c r="I638" i="96"/>
  <c r="I652" i="96"/>
  <c r="H4" i="94"/>
  <c r="I101" i="94"/>
  <c r="I287" i="94"/>
  <c r="I402" i="94"/>
  <c r="I449" i="94"/>
  <c r="H458" i="96"/>
  <c r="I530" i="96"/>
  <c r="H565" i="96"/>
  <c r="I590" i="96"/>
  <c r="H590" i="96"/>
  <c r="H626" i="96"/>
  <c r="I632" i="96"/>
  <c r="I656" i="96"/>
  <c r="H705" i="96"/>
  <c r="H283" i="58"/>
  <c r="H186" i="58"/>
  <c r="H322" i="58"/>
  <c r="H305" i="58"/>
  <c r="H344" i="58"/>
  <c r="I10" i="58"/>
  <c r="H9" i="58"/>
  <c r="I304" i="94"/>
  <c r="H660" i="94"/>
  <c r="I394" i="94"/>
  <c r="I460" i="94"/>
  <c r="I521" i="94"/>
  <c r="I246" i="94"/>
  <c r="I111" i="94"/>
  <c r="I185" i="94"/>
  <c r="I242" i="94"/>
  <c r="H419" i="94"/>
  <c r="I584" i="94"/>
  <c r="H200" i="94"/>
  <c r="I285" i="94"/>
  <c r="H291" i="94"/>
  <c r="I115" i="94"/>
  <c r="H334" i="94"/>
  <c r="I453" i="94"/>
  <c r="I6" i="94"/>
  <c r="I14" i="94"/>
  <c r="I34" i="94"/>
  <c r="H709" i="94"/>
  <c r="H748" i="94"/>
  <c r="I575" i="94"/>
  <c r="I7" i="94"/>
  <c r="H16" i="94"/>
  <c r="I23" i="94"/>
  <c r="H84" i="94"/>
  <c r="I300" i="94"/>
  <c r="I317" i="94"/>
  <c r="I359" i="94"/>
  <c r="I367" i="94"/>
  <c r="H467" i="94"/>
  <c r="H627" i="94"/>
  <c r="H630" i="94"/>
  <c r="I657" i="94"/>
  <c r="I71" i="94"/>
  <c r="I103" i="94"/>
  <c r="I164" i="94"/>
  <c r="H192" i="94"/>
  <c r="I543" i="94"/>
  <c r="I20" i="94"/>
  <c r="H132" i="94"/>
  <c r="I155" i="94"/>
  <c r="I315" i="94"/>
  <c r="H356" i="94"/>
  <c r="I365" i="94"/>
  <c r="I512" i="94"/>
  <c r="I640" i="94"/>
  <c r="H750" i="94"/>
  <c r="I17" i="94"/>
  <c r="H38" i="94"/>
  <c r="I152" i="94"/>
  <c r="H180" i="94"/>
  <c r="I226" i="94"/>
  <c r="I258" i="94"/>
  <c r="I493" i="94"/>
  <c r="I582" i="94"/>
  <c r="H632" i="94"/>
  <c r="H26" i="58"/>
  <c r="I57" i="58"/>
  <c r="H25" i="58"/>
  <c r="H55" i="58"/>
  <c r="H28" i="58"/>
  <c r="I368" i="96"/>
  <c r="H368" i="96"/>
  <c r="I374" i="96"/>
  <c r="H374" i="96"/>
  <c r="I392" i="96"/>
  <c r="H392" i="96"/>
  <c r="H521" i="96"/>
  <c r="I521" i="96"/>
  <c r="H592" i="96"/>
  <c r="I592" i="96"/>
  <c r="I159" i="96"/>
  <c r="H159" i="96"/>
  <c r="I402" i="96"/>
  <c r="H402" i="96"/>
  <c r="H518" i="96"/>
  <c r="I518" i="96"/>
  <c r="H533" i="96"/>
  <c r="I533" i="96"/>
  <c r="I600" i="96"/>
  <c r="H600" i="96"/>
  <c r="I704" i="96"/>
  <c r="H704" i="96"/>
  <c r="I93" i="94"/>
  <c r="I223" i="94"/>
  <c r="I231" i="94"/>
  <c r="I239" i="94"/>
  <c r="I280" i="94"/>
  <c r="I338" i="94"/>
  <c r="H668" i="94"/>
  <c r="I690" i="94"/>
  <c r="H738" i="94"/>
  <c r="I107" i="96"/>
  <c r="H107" i="96"/>
  <c r="I191" i="96"/>
  <c r="H191" i="96"/>
  <c r="I270" i="96"/>
  <c r="H270" i="96"/>
  <c r="I317" i="96"/>
  <c r="H317" i="96"/>
  <c r="I413" i="96"/>
  <c r="H413" i="96"/>
  <c r="H487" i="96"/>
  <c r="I487" i="96"/>
  <c r="I503" i="96"/>
  <c r="H503" i="96"/>
  <c r="I588" i="96"/>
  <c r="H588" i="96"/>
  <c r="I10" i="94"/>
  <c r="I72" i="94"/>
  <c r="I142" i="94"/>
  <c r="H235" i="94"/>
  <c r="H332" i="94"/>
  <c r="I440" i="94"/>
  <c r="H458" i="94"/>
  <c r="H498" i="94"/>
  <c r="H515" i="94"/>
  <c r="H548" i="94"/>
  <c r="H608" i="94"/>
  <c r="H633" i="94"/>
  <c r="H711" i="94"/>
  <c r="H718" i="94"/>
  <c r="H730" i="94"/>
  <c r="H734" i="94"/>
  <c r="H7" i="96"/>
  <c r="I18" i="96"/>
  <c r="H24" i="96"/>
  <c r="I42" i="96"/>
  <c r="I54" i="96"/>
  <c r="I64" i="96"/>
  <c r="H71" i="96"/>
  <c r="I85" i="96"/>
  <c r="H111" i="96"/>
  <c r="H171" i="96"/>
  <c r="I177" i="96"/>
  <c r="I234" i="96"/>
  <c r="I257" i="96"/>
  <c r="H257" i="96"/>
  <c r="I322" i="96"/>
  <c r="H322" i="96"/>
  <c r="I354" i="96"/>
  <c r="I365" i="96"/>
  <c r="I375" i="96"/>
  <c r="H375" i="96"/>
  <c r="I390" i="96"/>
  <c r="H390" i="96"/>
  <c r="I399" i="96"/>
  <c r="H399" i="96"/>
  <c r="I436" i="96"/>
  <c r="H436" i="96"/>
  <c r="I451" i="96"/>
  <c r="H526" i="96"/>
  <c r="I526" i="96"/>
  <c r="I535" i="96"/>
  <c r="H535" i="96"/>
  <c r="H583" i="96"/>
  <c r="H18" i="94"/>
  <c r="I219" i="94"/>
  <c r="I42" i="94"/>
  <c r="I123" i="94"/>
  <c r="I259" i="94"/>
  <c r="H30" i="96"/>
  <c r="I72" i="96"/>
  <c r="H72" i="96"/>
  <c r="I157" i="96"/>
  <c r="H157" i="96"/>
  <c r="I355" i="96"/>
  <c r="H355" i="96"/>
  <c r="I366" i="96"/>
  <c r="H366" i="96"/>
  <c r="I406" i="96"/>
  <c r="H406" i="96"/>
  <c r="I453" i="96"/>
  <c r="H453" i="96"/>
  <c r="I497" i="96"/>
  <c r="H497" i="96"/>
  <c r="H584" i="96"/>
  <c r="I584" i="96"/>
  <c r="H606" i="96"/>
  <c r="I606" i="96"/>
  <c r="I663" i="96"/>
  <c r="H663" i="96"/>
  <c r="I668" i="96"/>
  <c r="H668" i="96"/>
  <c r="I675" i="96"/>
  <c r="H675" i="96"/>
  <c r="I61" i="94"/>
  <c r="I5" i="94"/>
  <c r="H13" i="94"/>
  <c r="H25" i="94"/>
  <c r="I29" i="94"/>
  <c r="I36" i="94"/>
  <c r="H40" i="94"/>
  <c r="H66" i="94"/>
  <c r="I70" i="94"/>
  <c r="H106" i="94"/>
  <c r="I110" i="94"/>
  <c r="I117" i="94"/>
  <c r="H121" i="94"/>
  <c r="H147" i="94"/>
  <c r="I150" i="94"/>
  <c r="I174" i="94"/>
  <c r="I194" i="94"/>
  <c r="H232" i="94"/>
  <c r="I248" i="94"/>
  <c r="H252" i="94"/>
  <c r="I281" i="94"/>
  <c r="I320" i="94"/>
  <c r="I381" i="94"/>
  <c r="I392" i="94"/>
  <c r="I408" i="94"/>
  <c r="H438" i="94"/>
  <c r="I492" i="94"/>
  <c r="I532" i="94"/>
  <c r="H562" i="94"/>
  <c r="H566" i="94"/>
  <c r="H618" i="94"/>
  <c r="H650" i="94"/>
  <c r="H661" i="94"/>
  <c r="H688" i="94"/>
  <c r="H692" i="94"/>
  <c r="I739" i="94"/>
  <c r="I13" i="96"/>
  <c r="I52" i="96"/>
  <c r="I61" i="96"/>
  <c r="I83" i="96"/>
  <c r="I93" i="96"/>
  <c r="H112" i="96"/>
  <c r="H160" i="96"/>
  <c r="I174" i="96"/>
  <c r="I189" i="96"/>
  <c r="H189" i="96"/>
  <c r="H192" i="96"/>
  <c r="I231" i="96"/>
  <c r="H235" i="96"/>
  <c r="I253" i="96"/>
  <c r="H264" i="96"/>
  <c r="I267" i="96"/>
  <c r="H267" i="96"/>
  <c r="H271" i="96"/>
  <c r="I315" i="96"/>
  <c r="H315" i="96"/>
  <c r="I377" i="96"/>
  <c r="H377" i="96"/>
  <c r="I397" i="96"/>
  <c r="H397" i="96"/>
  <c r="I432" i="96"/>
  <c r="H460" i="96"/>
  <c r="H464" i="96"/>
  <c r="H466" i="96"/>
  <c r="H468" i="96"/>
  <c r="H473" i="96"/>
  <c r="H475" i="96"/>
  <c r="H478" i="96"/>
  <c r="H480" i="96"/>
  <c r="H482" i="96"/>
  <c r="H485" i="96"/>
  <c r="H508" i="96"/>
  <c r="I508" i="96"/>
  <c r="H512" i="96"/>
  <c r="I512" i="96"/>
  <c r="H527" i="96"/>
  <c r="I527" i="96"/>
  <c r="H531" i="96"/>
  <c r="I531" i="96"/>
  <c r="H576" i="96"/>
  <c r="I581" i="96"/>
  <c r="H581" i="96"/>
  <c r="H611" i="96"/>
  <c r="I611" i="96"/>
  <c r="I620" i="96"/>
  <c r="H620" i="96"/>
  <c r="I97" i="94"/>
  <c r="I153" i="94"/>
  <c r="H11" i="94"/>
  <c r="I62" i="94"/>
  <c r="I83" i="94"/>
  <c r="I143" i="94"/>
  <c r="I163" i="94"/>
  <c r="H166" i="94"/>
  <c r="I172" i="94"/>
  <c r="I179" i="94"/>
  <c r="H183" i="94"/>
  <c r="I207" i="94"/>
  <c r="H274" i="94"/>
  <c r="H337" i="94"/>
  <c r="H354" i="94"/>
  <c r="I378" i="94"/>
  <c r="I400" i="94"/>
  <c r="I462" i="94"/>
  <c r="I466" i="94"/>
  <c r="I472" i="94"/>
  <c r="I496" i="94"/>
  <c r="I528" i="94"/>
  <c r="H537" i="94"/>
  <c r="H583" i="94"/>
  <c r="H646" i="94"/>
  <c r="H655" i="94"/>
  <c r="H681" i="94"/>
  <c r="H684" i="94"/>
  <c r="I712" i="94"/>
  <c r="H720" i="94"/>
  <c r="H728" i="94"/>
  <c r="H732" i="94"/>
  <c r="I11" i="96"/>
  <c r="H19" i="96"/>
  <c r="H28" i="96"/>
  <c r="I46" i="96"/>
  <c r="I55" i="96"/>
  <c r="I65" i="96"/>
  <c r="H69" i="96"/>
  <c r="I87" i="96"/>
  <c r="H108" i="96"/>
  <c r="I153" i="96"/>
  <c r="I178" i="96"/>
  <c r="I236" i="96"/>
  <c r="H236" i="96"/>
  <c r="I320" i="96"/>
  <c r="H320" i="96"/>
  <c r="I351" i="96"/>
  <c r="H418" i="96"/>
  <c r="H420" i="96"/>
  <c r="H422" i="96"/>
  <c r="H425" i="96"/>
  <c r="H427" i="96"/>
  <c r="H430" i="96"/>
  <c r="I433" i="96"/>
  <c r="H433" i="96"/>
  <c r="H454" i="96"/>
  <c r="I454" i="96"/>
  <c r="H549" i="96"/>
  <c r="I549" i="96"/>
  <c r="I607" i="96"/>
  <c r="H607" i="96"/>
  <c r="H8" i="94"/>
  <c r="I19" i="94"/>
  <c r="H78" i="94"/>
  <c r="I87" i="94"/>
  <c r="H159" i="94"/>
  <c r="I203" i="94"/>
  <c r="I260" i="94"/>
  <c r="I298" i="94"/>
  <c r="I301" i="94"/>
  <c r="H305" i="94"/>
  <c r="I309" i="94"/>
  <c r="I345" i="94"/>
  <c r="I397" i="94"/>
  <c r="I413" i="94"/>
  <c r="I451" i="94"/>
  <c r="I500" i="94"/>
  <c r="H581" i="94"/>
  <c r="H639" i="94"/>
  <c r="H670" i="94"/>
  <c r="H706" i="94"/>
  <c r="H710" i="94"/>
  <c r="H717" i="94"/>
  <c r="I8" i="96"/>
  <c r="H17" i="96"/>
  <c r="H25" i="96"/>
  <c r="I49" i="96"/>
  <c r="I59" i="96"/>
  <c r="I70" i="96"/>
  <c r="H70" i="96"/>
  <c r="I81" i="96"/>
  <c r="I90" i="96"/>
  <c r="I110" i="96"/>
  <c r="H110" i="96"/>
  <c r="H129" i="96"/>
  <c r="H131" i="96"/>
  <c r="H133" i="96"/>
  <c r="H136" i="96"/>
  <c r="H138" i="96"/>
  <c r="H141" i="96"/>
  <c r="H143" i="96"/>
  <c r="H145" i="96"/>
  <c r="H148" i="96"/>
  <c r="H150" i="96"/>
  <c r="I181" i="96"/>
  <c r="H185" i="96"/>
  <c r="I229" i="96"/>
  <c r="I251" i="96"/>
  <c r="H258" i="96"/>
  <c r="I311" i="96"/>
  <c r="H327" i="96"/>
  <c r="H329" i="96"/>
  <c r="H332" i="96"/>
  <c r="H334" i="96"/>
  <c r="H337" i="96"/>
  <c r="H339" i="96"/>
  <c r="H341" i="96"/>
  <c r="H344" i="96"/>
  <c r="H346" i="96"/>
  <c r="H349" i="96"/>
  <c r="I352" i="96"/>
  <c r="H352" i="96"/>
  <c r="I394" i="96"/>
  <c r="H394" i="96"/>
  <c r="I404" i="96"/>
  <c r="H404" i="96"/>
  <c r="I415" i="96"/>
  <c r="H415" i="96"/>
  <c r="I437" i="96"/>
  <c r="H516" i="96"/>
  <c r="I516" i="96"/>
  <c r="I537" i="96"/>
  <c r="H537" i="96"/>
  <c r="H546" i="96"/>
  <c r="I546" i="96"/>
  <c r="H602" i="96"/>
  <c r="I421" i="94"/>
  <c r="I490" i="94"/>
  <c r="H547" i="94"/>
  <c r="I560" i="94"/>
  <c r="H593" i="94"/>
  <c r="H616" i="94"/>
  <c r="I186" i="96"/>
  <c r="H186" i="96"/>
  <c r="I232" i="96"/>
  <c r="I254" i="96"/>
  <c r="I259" i="96"/>
  <c r="H259" i="96"/>
  <c r="I312" i="96"/>
  <c r="H312" i="96"/>
  <c r="I357" i="96"/>
  <c r="H357" i="96"/>
  <c r="H373" i="96"/>
  <c r="I438" i="96"/>
  <c r="H438" i="96"/>
  <c r="I455" i="96"/>
  <c r="H455" i="96"/>
  <c r="H491" i="96"/>
  <c r="I491" i="96"/>
  <c r="I506" i="96"/>
  <c r="H506" i="96"/>
  <c r="I520" i="96"/>
  <c r="H587" i="96"/>
  <c r="I587" i="96"/>
  <c r="H604" i="96"/>
  <c r="I604" i="96"/>
  <c r="H496" i="96"/>
  <c r="I496" i="96"/>
  <c r="I544" i="96"/>
  <c r="H580" i="96"/>
  <c r="I580" i="96"/>
  <c r="H599" i="96"/>
  <c r="I599" i="96"/>
  <c r="H618" i="96"/>
  <c r="I618" i="96"/>
  <c r="I642" i="96"/>
  <c r="H642" i="96"/>
  <c r="H662" i="96"/>
  <c r="I662" i="96"/>
  <c r="H667" i="96"/>
  <c r="I667" i="96"/>
  <c r="H674" i="96"/>
  <c r="I674" i="96"/>
  <c r="H678" i="96"/>
  <c r="I678" i="96"/>
  <c r="H461" i="96"/>
  <c r="I461" i="96"/>
  <c r="H493" i="96"/>
  <c r="I493" i="96"/>
  <c r="H577" i="96"/>
  <c r="I577" i="96"/>
  <c r="H596" i="96"/>
  <c r="I596" i="96"/>
  <c r="H616" i="96"/>
  <c r="I616" i="96"/>
  <c r="H536" i="96"/>
  <c r="I536" i="96"/>
  <c r="H589" i="96"/>
  <c r="I589" i="96"/>
  <c r="H608" i="96"/>
  <c r="I608" i="96"/>
  <c r="I640" i="96"/>
  <c r="H640" i="96"/>
  <c r="H664" i="96"/>
  <c r="I664" i="96"/>
  <c r="H669" i="96"/>
  <c r="I669" i="96"/>
  <c r="H676" i="96"/>
  <c r="I676" i="96"/>
  <c r="H490" i="96"/>
  <c r="I515" i="96"/>
  <c r="I525" i="96"/>
  <c r="I543" i="96"/>
  <c r="H550" i="96"/>
  <c r="I573" i="96"/>
  <c r="H582" i="96"/>
  <c r="I582" i="96"/>
  <c r="H593" i="96"/>
  <c r="H601" i="96"/>
  <c r="I601" i="96"/>
  <c r="H612" i="96"/>
  <c r="H621" i="96"/>
  <c r="I621" i="96"/>
  <c r="I706" i="96"/>
  <c r="H706" i="96"/>
  <c r="H586" i="96"/>
  <c r="H594" i="96"/>
  <c r="I594" i="96"/>
  <c r="H605" i="96"/>
  <c r="H613" i="96"/>
  <c r="I613" i="96"/>
  <c r="H641" i="96"/>
  <c r="I641" i="96"/>
  <c r="I666" i="96"/>
  <c r="H666" i="96"/>
  <c r="I670" i="96"/>
  <c r="H670" i="96"/>
  <c r="I677" i="96"/>
  <c r="H677" i="96"/>
  <c r="I711" i="96"/>
  <c r="I714" i="96"/>
  <c r="I716" i="96"/>
  <c r="H720" i="96"/>
  <c r="H722" i="96"/>
  <c r="H724" i="96"/>
  <c r="H727" i="96"/>
  <c r="H729" i="96"/>
  <c r="H732" i="96"/>
  <c r="H734" i="96"/>
  <c r="H737" i="96"/>
  <c r="H739" i="96"/>
  <c r="H742" i="96"/>
  <c r="H744" i="96"/>
  <c r="H746" i="96"/>
  <c r="H749" i="96"/>
  <c r="H751" i="96"/>
  <c r="H715" i="96"/>
  <c r="H718" i="96"/>
  <c r="H721" i="96"/>
  <c r="H723" i="96"/>
  <c r="H726" i="96"/>
  <c r="H728" i="96"/>
  <c r="H730" i="96"/>
  <c r="H733" i="96"/>
  <c r="H735" i="96"/>
  <c r="H738" i="96"/>
  <c r="H740" i="96"/>
  <c r="H743" i="96"/>
  <c r="H745" i="96"/>
  <c r="H748" i="96"/>
  <c r="H750" i="96"/>
  <c r="H752" i="96"/>
  <c r="H41" i="95"/>
  <c r="H664" i="95"/>
  <c r="H125" i="95"/>
  <c r="I588" i="95"/>
  <c r="H280" i="95"/>
  <c r="H526" i="95"/>
  <c r="I656" i="95"/>
  <c r="I294" i="95"/>
  <c r="I518" i="95"/>
  <c r="I61" i="95"/>
  <c r="H561" i="95"/>
  <c r="I553" i="95"/>
  <c r="I180" i="95"/>
  <c r="I694" i="95"/>
  <c r="H257" i="95"/>
  <c r="I304" i="95"/>
  <c r="I653" i="95"/>
  <c r="H662" i="95"/>
  <c r="I666" i="95"/>
  <c r="H720" i="95"/>
  <c r="H513" i="95"/>
  <c r="H521" i="95"/>
  <c r="H530" i="95"/>
  <c r="H626" i="95"/>
  <c r="H240" i="95"/>
  <c r="I141" i="95"/>
  <c r="H444" i="95"/>
  <c r="I485" i="95"/>
  <c r="I544" i="95"/>
  <c r="H245" i="95"/>
  <c r="H14" i="95"/>
  <c r="I49" i="95"/>
  <c r="H249" i="95"/>
  <c r="I424" i="95"/>
  <c r="I432" i="95"/>
  <c r="I532" i="95"/>
  <c r="I586" i="95"/>
  <c r="I636" i="95"/>
  <c r="H645" i="95"/>
  <c r="I682" i="95"/>
  <c r="H690" i="95"/>
  <c r="H231" i="95"/>
  <c r="H481" i="95"/>
  <c r="I115" i="95"/>
  <c r="H259" i="95"/>
  <c r="H542" i="95"/>
  <c r="H564" i="95"/>
  <c r="I572" i="95"/>
  <c r="H577" i="95"/>
  <c r="I687" i="95"/>
  <c r="I718" i="95"/>
  <c r="I617" i="95"/>
  <c r="I47" i="95"/>
  <c r="I124" i="95"/>
  <c r="I159" i="95"/>
  <c r="I326" i="95"/>
  <c r="H710" i="95"/>
  <c r="H642" i="95"/>
  <c r="I738" i="95"/>
  <c r="I56" i="95"/>
  <c r="I70" i="95"/>
  <c r="H133" i="95"/>
  <c r="H147" i="95"/>
  <c r="I157" i="95"/>
  <c r="H214" i="95"/>
  <c r="H237" i="95"/>
  <c r="H271" i="95"/>
  <c r="I282" i="95"/>
  <c r="I350" i="95"/>
  <c r="H368" i="95"/>
  <c r="H403" i="95"/>
  <c r="H406" i="95"/>
  <c r="H501" i="95"/>
  <c r="I558" i="95"/>
  <c r="I675" i="95"/>
  <c r="H749" i="95"/>
  <c r="H229" i="95"/>
  <c r="H292" i="95"/>
  <c r="I411" i="95"/>
  <c r="H554" i="95"/>
  <c r="H596" i="95"/>
  <c r="I605" i="95"/>
  <c r="H669" i="95"/>
  <c r="I714" i="95"/>
  <c r="H11" i="95"/>
  <c r="I58" i="95"/>
  <c r="I183" i="95"/>
  <c r="H212" i="95"/>
  <c r="H264" i="95"/>
  <c r="H356" i="95"/>
  <c r="H396" i="95"/>
  <c r="H404" i="95"/>
  <c r="H571" i="95"/>
  <c r="H633" i="95"/>
  <c r="H650" i="95"/>
  <c r="I706" i="95"/>
  <c r="H53" i="95"/>
  <c r="H252" i="95"/>
  <c r="H269" i="95"/>
  <c r="H272" i="95"/>
  <c r="I315" i="95"/>
  <c r="H343" i="95"/>
  <c r="I422" i="95"/>
  <c r="I434" i="95"/>
  <c r="I598" i="95"/>
  <c r="H616" i="95"/>
  <c r="H686" i="95"/>
  <c r="I689" i="95"/>
  <c r="I723" i="95"/>
  <c r="H34" i="95"/>
  <c r="H55" i="95"/>
  <c r="H119" i="95"/>
  <c r="I190" i="95"/>
  <c r="H195" i="95"/>
  <c r="H234" i="95"/>
  <c r="H242" i="95"/>
  <c r="H309" i="95"/>
  <c r="I322" i="95"/>
  <c r="H365" i="95"/>
  <c r="H515" i="95"/>
  <c r="I535" i="95"/>
  <c r="I547" i="95"/>
  <c r="H582" i="95"/>
  <c r="H606" i="95"/>
  <c r="I615" i="95"/>
  <c r="I627" i="95"/>
  <c r="H635" i="95"/>
  <c r="I646" i="95"/>
  <c r="I684" i="95"/>
  <c r="I699" i="95"/>
  <c r="I745" i="95"/>
  <c r="I93" i="95"/>
  <c r="I178" i="95"/>
  <c r="H221" i="95"/>
  <c r="H254" i="95"/>
  <c r="H289" i="95"/>
  <c r="H301" i="95"/>
  <c r="H340" i="95"/>
  <c r="H357" i="95"/>
  <c r="H361" i="95"/>
  <c r="I381" i="95"/>
  <c r="I409" i="95"/>
  <c r="H425" i="95"/>
  <c r="H437" i="95"/>
  <c r="I459" i="95"/>
  <c r="H552" i="95"/>
  <c r="I562" i="95"/>
  <c r="H573" i="95"/>
  <c r="H611" i="95"/>
  <c r="H655" i="95"/>
  <c r="I692" i="95"/>
  <c r="H695" i="95"/>
  <c r="I728" i="95"/>
  <c r="I39" i="95"/>
  <c r="I42" i="95"/>
  <c r="I102" i="95"/>
  <c r="H209" i="95"/>
  <c r="H266" i="95"/>
  <c r="H274" i="95"/>
  <c r="I332" i="95"/>
  <c r="H369" i="95"/>
  <c r="H378" i="95"/>
  <c r="H442" i="95"/>
  <c r="I464" i="95"/>
  <c r="H524" i="95"/>
  <c r="I566" i="95"/>
  <c r="H587" i="95"/>
  <c r="H604" i="95"/>
  <c r="H640" i="95"/>
  <c r="I644" i="95"/>
  <c r="I677" i="95"/>
  <c r="I721" i="95"/>
  <c r="H724" i="95"/>
  <c r="I733" i="95"/>
  <c r="H18" i="95"/>
  <c r="I33" i="95"/>
  <c r="H138" i="95"/>
  <c r="H150" i="95"/>
  <c r="H375" i="95"/>
  <c r="H415" i="95"/>
  <c r="I446" i="95"/>
  <c r="H112" i="95"/>
  <c r="I311" i="95"/>
  <c r="H19" i="95"/>
  <c r="H23" i="95"/>
  <c r="H25" i="95"/>
  <c r="H28" i="95"/>
  <c r="I36" i="95"/>
  <c r="I59" i="95"/>
  <c r="H62" i="95"/>
  <c r="I66" i="95"/>
  <c r="H107" i="95"/>
  <c r="H110" i="95"/>
  <c r="H122" i="95"/>
  <c r="H148" i="95"/>
  <c r="I171" i="95"/>
  <c r="H207" i="95"/>
  <c r="H226" i="95"/>
  <c r="H277" i="95"/>
  <c r="H295" i="95"/>
  <c r="I320" i="95"/>
  <c r="H333" i="95"/>
  <c r="H379" i="95"/>
  <c r="H393" i="95"/>
  <c r="H410" i="95"/>
  <c r="H413" i="95"/>
  <c r="I426" i="95"/>
  <c r="H430" i="95"/>
  <c r="H439" i="95"/>
  <c r="I468" i="95"/>
  <c r="H474" i="95"/>
  <c r="I490" i="95"/>
  <c r="H493" i="95"/>
  <c r="H519" i="95"/>
  <c r="H527" i="95"/>
  <c r="H536" i="95"/>
  <c r="I555" i="95"/>
  <c r="I575" i="95"/>
  <c r="I578" i="95"/>
  <c r="I607" i="95"/>
  <c r="I697" i="95"/>
  <c r="H700" i="95"/>
  <c r="I704" i="95"/>
  <c r="I735" i="95"/>
  <c r="H739" i="95"/>
  <c r="I743" i="95"/>
  <c r="I90" i="95"/>
  <c r="H116" i="95"/>
  <c r="H130" i="95"/>
  <c r="H145" i="95"/>
  <c r="I187" i="95"/>
  <c r="H200" i="95"/>
  <c r="H219" i="95"/>
  <c r="H275" i="95"/>
  <c r="H287" i="95"/>
  <c r="H293" i="95"/>
  <c r="H299" i="95"/>
  <c r="H331" i="95"/>
  <c r="I344" i="95"/>
  <c r="H347" i="95"/>
  <c r="H351" i="95"/>
  <c r="H359" i="95"/>
  <c r="I362" i="95"/>
  <c r="H377" i="95"/>
  <c r="I433" i="95"/>
  <c r="I449" i="95"/>
  <c r="H453" i="95"/>
  <c r="H510" i="95"/>
  <c r="H516" i="95"/>
  <c r="H525" i="95"/>
  <c r="H533" i="95"/>
  <c r="H540" i="95"/>
  <c r="I546" i="95"/>
  <c r="H559" i="95"/>
  <c r="I565" i="95"/>
  <c r="H594" i="95"/>
  <c r="H601" i="95"/>
  <c r="H623" i="95"/>
  <c r="I634" i="95"/>
  <c r="I641" i="95"/>
  <c r="H652" i="95"/>
  <c r="H660" i="95"/>
  <c r="I663" i="95"/>
  <c r="H676" i="95"/>
  <c r="H683" i="95"/>
  <c r="I711" i="95"/>
  <c r="H715" i="95"/>
  <c r="I750" i="95"/>
  <c r="H192" i="95"/>
  <c r="I503" i="95"/>
  <c r="H522" i="95"/>
  <c r="I576" i="95"/>
  <c r="I726" i="95"/>
  <c r="H729" i="95"/>
  <c r="H5" i="95"/>
  <c r="H20" i="95"/>
  <c r="H32" i="95"/>
  <c r="I54" i="95"/>
  <c r="I64" i="95"/>
  <c r="I72" i="95"/>
  <c r="H143" i="95"/>
  <c r="H205" i="95"/>
  <c r="H224" i="95"/>
  <c r="H236" i="95"/>
  <c r="H239" i="95"/>
  <c r="H241" i="95"/>
  <c r="H243" i="95"/>
  <c r="H246" i="95"/>
  <c r="H248" i="95"/>
  <c r="H251" i="95"/>
  <c r="H253" i="95"/>
  <c r="H255" i="95"/>
  <c r="H258" i="95"/>
  <c r="H260" i="95"/>
  <c r="H263" i="95"/>
  <c r="H265" i="95"/>
  <c r="H267" i="95"/>
  <c r="H270" i="95"/>
  <c r="H285" i="95"/>
  <c r="H297" i="95"/>
  <c r="H303" i="95"/>
  <c r="H321" i="95"/>
  <c r="I341" i="95"/>
  <c r="H367" i="95"/>
  <c r="H380" i="95"/>
  <c r="H391" i="95"/>
  <c r="H402" i="95"/>
  <c r="I421" i="95"/>
  <c r="I427" i="95"/>
  <c r="I443" i="95"/>
  <c r="H472" i="95"/>
  <c r="I475" i="95"/>
  <c r="H491" i="95"/>
  <c r="I495" i="95"/>
  <c r="H508" i="95"/>
  <c r="H520" i="95"/>
  <c r="H531" i="95"/>
  <c r="H537" i="95"/>
  <c r="I556" i="95"/>
  <c r="H674" i="95"/>
  <c r="H681" i="95"/>
  <c r="I702" i="95"/>
  <c r="H705" i="95"/>
  <c r="I709" i="95"/>
  <c r="I740" i="95"/>
  <c r="H744" i="95"/>
  <c r="I748" i="95"/>
  <c r="H10" i="95"/>
  <c r="H24" i="95"/>
  <c r="H27" i="95"/>
  <c r="H29" i="95"/>
  <c r="I52" i="95"/>
  <c r="I83" i="95"/>
  <c r="H108" i="95"/>
  <c r="H111" i="95"/>
  <c r="H117" i="95"/>
  <c r="H131" i="95"/>
  <c r="H137" i="95"/>
  <c r="H149" i="95"/>
  <c r="I185" i="95"/>
  <c r="H197" i="95"/>
  <c r="H217" i="95"/>
  <c r="H306" i="95"/>
  <c r="I325" i="95"/>
  <c r="H328" i="95"/>
  <c r="I339" i="95"/>
  <c r="I345" i="95"/>
  <c r="I414" i="95"/>
  <c r="I440" i="95"/>
  <c r="H450" i="95"/>
  <c r="I454" i="95"/>
  <c r="I480" i="95"/>
  <c r="H484" i="95"/>
  <c r="H528" i="95"/>
  <c r="I550" i="95"/>
  <c r="I570" i="95"/>
  <c r="H584" i="95"/>
  <c r="H592" i="95"/>
  <c r="I595" i="95"/>
  <c r="I602" i="95"/>
  <c r="H613" i="95"/>
  <c r="H621" i="95"/>
  <c r="I624" i="95"/>
  <c r="I716" i="95"/>
  <c r="I730" i="95"/>
  <c r="H734" i="95"/>
  <c r="I41" i="94"/>
  <c r="I53" i="94"/>
  <c r="I77" i="94"/>
  <c r="H82" i="94"/>
  <c r="H91" i="94"/>
  <c r="I122" i="94"/>
  <c r="I133" i="94"/>
  <c r="I158" i="94"/>
  <c r="H161" i="94"/>
  <c r="I184" i="94"/>
  <c r="H187" i="94"/>
  <c r="I191" i="94"/>
  <c r="I199" i="94"/>
  <c r="H202" i="94"/>
  <c r="I209" i="94"/>
  <c r="H213" i="94"/>
  <c r="I230" i="94"/>
  <c r="H257" i="94"/>
  <c r="I267" i="94"/>
  <c r="H279" i="94"/>
  <c r="H312" i="94"/>
  <c r="H329" i="94"/>
  <c r="I335" i="94"/>
  <c r="H351" i="94"/>
  <c r="I357" i="94"/>
  <c r="H375" i="94"/>
  <c r="H399" i="94"/>
  <c r="H416" i="94"/>
  <c r="I476" i="94"/>
  <c r="I531" i="94"/>
  <c r="I542" i="94"/>
  <c r="I546" i="94"/>
  <c r="H568" i="94"/>
  <c r="H572" i="94"/>
  <c r="H580" i="94"/>
  <c r="H601" i="94"/>
  <c r="H605" i="94"/>
  <c r="H612" i="94"/>
  <c r="I623" i="94"/>
  <c r="H638" i="94"/>
  <c r="H651" i="94"/>
  <c r="H678" i="94"/>
  <c r="H700" i="94"/>
  <c r="H737" i="94"/>
  <c r="I740" i="94"/>
  <c r="H740" i="94"/>
  <c r="H8" i="95"/>
  <c r="I40" i="95"/>
  <c r="H50" i="95"/>
  <c r="I75" i="95"/>
  <c r="I84" i="95"/>
  <c r="H84" i="95"/>
  <c r="I95" i="95"/>
  <c r="I103" i="95"/>
  <c r="H103" i="95"/>
  <c r="H123" i="95"/>
  <c r="H144" i="95"/>
  <c r="I161" i="95"/>
  <c r="I203" i="95"/>
  <c r="H203" i="95"/>
  <c r="I223" i="95"/>
  <c r="H223" i="95"/>
  <c r="H291" i="95"/>
  <c r="H310" i="95"/>
  <c r="I334" i="95"/>
  <c r="I467" i="95"/>
  <c r="H467" i="95"/>
  <c r="I488" i="95"/>
  <c r="H488" i="95"/>
  <c r="I670" i="95"/>
  <c r="I211" i="95"/>
  <c r="H211" i="95"/>
  <c r="I319" i="95"/>
  <c r="H319" i="95"/>
  <c r="H47" i="94"/>
  <c r="I50" i="94"/>
  <c r="H64" i="94"/>
  <c r="I95" i="94"/>
  <c r="H99" i="94"/>
  <c r="H125" i="94"/>
  <c r="I131" i="94"/>
  <c r="H144" i="94"/>
  <c r="H220" i="94"/>
  <c r="H240" i="94"/>
  <c r="I251" i="94"/>
  <c r="H286" i="94"/>
  <c r="I289" i="94"/>
  <c r="I306" i="94"/>
  <c r="I347" i="94"/>
  <c r="H373" i="94"/>
  <c r="I379" i="94"/>
  <c r="H390" i="94"/>
  <c r="I410" i="94"/>
  <c r="H436" i="94"/>
  <c r="I442" i="94"/>
  <c r="I468" i="94"/>
  <c r="I480" i="94"/>
  <c r="I487" i="94"/>
  <c r="H491" i="94"/>
  <c r="H648" i="94"/>
  <c r="H666" i="94"/>
  <c r="H689" i="94"/>
  <c r="H704" i="94"/>
  <c r="H708" i="94"/>
  <c r="H12" i="95"/>
  <c r="I38" i="95"/>
  <c r="H48" i="95"/>
  <c r="H67" i="95"/>
  <c r="I76" i="95"/>
  <c r="H76" i="95"/>
  <c r="I88" i="95"/>
  <c r="I96" i="95"/>
  <c r="H96" i="95"/>
  <c r="H121" i="95"/>
  <c r="H142" i="95"/>
  <c r="I154" i="95"/>
  <c r="I175" i="95"/>
  <c r="I196" i="95"/>
  <c r="H196" i="95"/>
  <c r="I215" i="95"/>
  <c r="H215" i="95"/>
  <c r="I235" i="95"/>
  <c r="H235" i="95"/>
  <c r="H288" i="95"/>
  <c r="H307" i="95"/>
  <c r="H329" i="95"/>
  <c r="I329" i="95"/>
  <c r="I374" i="95"/>
  <c r="H374" i="95"/>
  <c r="I420" i="95"/>
  <c r="H420" i="95"/>
  <c r="H661" i="95"/>
  <c r="I661" i="95"/>
  <c r="I99" i="95"/>
  <c r="H99" i="95"/>
  <c r="I199" i="95"/>
  <c r="H199" i="95"/>
  <c r="I71" i="95"/>
  <c r="H71" i="95"/>
  <c r="I32" i="94"/>
  <c r="I58" i="94"/>
  <c r="I102" i="94"/>
  <c r="I112" i="94"/>
  <c r="I138" i="94"/>
  <c r="H218" i="94"/>
  <c r="I224" i="94"/>
  <c r="H227" i="94"/>
  <c r="H237" i="94"/>
  <c r="H254" i="94"/>
  <c r="H276" i="94"/>
  <c r="I297" i="94"/>
  <c r="H310" i="94"/>
  <c r="I316" i="94"/>
  <c r="I323" i="94"/>
  <c r="H327" i="94"/>
  <c r="I362" i="94"/>
  <c r="I393" i="94"/>
  <c r="H414" i="94"/>
  <c r="I420" i="94"/>
  <c r="I432" i="94"/>
  <c r="H474" i="94"/>
  <c r="I484" i="94"/>
  <c r="H501" i="94"/>
  <c r="I509" i="94"/>
  <c r="H520" i="94"/>
  <c r="H540" i="94"/>
  <c r="H554" i="94"/>
  <c r="H590" i="94"/>
  <c r="H599" i="94"/>
  <c r="H610" i="94"/>
  <c r="H621" i="94"/>
  <c r="I662" i="94"/>
  <c r="H676" i="94"/>
  <c r="H682" i="94"/>
  <c r="H698" i="94"/>
  <c r="H6" i="95"/>
  <c r="H16" i="95"/>
  <c r="I35" i="95"/>
  <c r="H46" i="95"/>
  <c r="H65" i="95"/>
  <c r="I81" i="95"/>
  <c r="I89" i="95"/>
  <c r="H89" i="95"/>
  <c r="I100" i="95"/>
  <c r="H118" i="95"/>
  <c r="H139" i="95"/>
  <c r="I166" i="95"/>
  <c r="I208" i="95"/>
  <c r="H208" i="95"/>
  <c r="I227" i="95"/>
  <c r="H227" i="95"/>
  <c r="H286" i="95"/>
  <c r="H305" i="95"/>
  <c r="H397" i="95"/>
  <c r="I436" i="95"/>
  <c r="I506" i="95"/>
  <c r="H506" i="95"/>
  <c r="I632" i="95"/>
  <c r="I230" i="95"/>
  <c r="H230" i="95"/>
  <c r="I82" i="95"/>
  <c r="H82" i="95"/>
  <c r="I101" i="95"/>
  <c r="H101" i="95"/>
  <c r="I201" i="95"/>
  <c r="H201" i="95"/>
  <c r="I220" i="95"/>
  <c r="H220" i="95"/>
  <c r="I355" i="95"/>
  <c r="H355" i="95"/>
  <c r="I392" i="95"/>
  <c r="H392" i="95"/>
  <c r="H431" i="95"/>
  <c r="I431" i="95"/>
  <c r="H460" i="95"/>
  <c r="H548" i="95"/>
  <c r="I548" i="95"/>
  <c r="H622" i="95"/>
  <c r="I622" i="95"/>
  <c r="I78" i="95"/>
  <c r="H78" i="95"/>
  <c r="I91" i="95"/>
  <c r="H91" i="95"/>
  <c r="H4" i="95"/>
  <c r="H13" i="95"/>
  <c r="H60" i="95"/>
  <c r="I74" i="95"/>
  <c r="H74" i="95"/>
  <c r="I85" i="95"/>
  <c r="I94" i="95"/>
  <c r="H94" i="95"/>
  <c r="I105" i="95"/>
  <c r="H113" i="95"/>
  <c r="H135" i="95"/>
  <c r="I152" i="95"/>
  <c r="I173" i="95"/>
  <c r="I194" i="95"/>
  <c r="H194" i="95"/>
  <c r="I213" i="95"/>
  <c r="H213" i="95"/>
  <c r="I232" i="95"/>
  <c r="H232" i="95"/>
  <c r="H281" i="95"/>
  <c r="H300" i="95"/>
  <c r="H371" i="95"/>
  <c r="I416" i="95"/>
  <c r="I458" i="95"/>
  <c r="H458" i="95"/>
  <c r="I479" i="95"/>
  <c r="H479" i="95"/>
  <c r="I593" i="95"/>
  <c r="I218" i="95"/>
  <c r="H218" i="95"/>
  <c r="I543" i="95"/>
  <c r="H543" i="95"/>
  <c r="H729" i="94"/>
  <c r="I729" i="94"/>
  <c r="H349" i="95"/>
  <c r="I349" i="95"/>
  <c r="I400" i="95"/>
  <c r="H400" i="95"/>
  <c r="I55" i="94"/>
  <c r="H59" i="94"/>
  <c r="I90" i="94"/>
  <c r="I136" i="94"/>
  <c r="H139" i="94"/>
  <c r="I212" i="94"/>
  <c r="I229" i="94"/>
  <c r="I270" i="94"/>
  <c r="I328" i="94"/>
  <c r="I374" i="94"/>
  <c r="I404" i="94"/>
  <c r="I430" i="94"/>
  <c r="H552" i="94"/>
  <c r="H571" i="94"/>
  <c r="H578" i="94"/>
  <c r="H588" i="94"/>
  <c r="I611" i="94"/>
  <c r="I642" i="94"/>
  <c r="H7" i="95"/>
  <c r="H17" i="95"/>
  <c r="I77" i="95"/>
  <c r="I87" i="95"/>
  <c r="H87" i="95"/>
  <c r="I97" i="95"/>
  <c r="H132" i="95"/>
  <c r="I164" i="95"/>
  <c r="I206" i="95"/>
  <c r="H206" i="95"/>
  <c r="I225" i="95"/>
  <c r="H225" i="95"/>
  <c r="H279" i="95"/>
  <c r="H298" i="95"/>
  <c r="H323" i="95"/>
  <c r="I338" i="95"/>
  <c r="H338" i="95"/>
  <c r="I366" i="95"/>
  <c r="H366" i="95"/>
  <c r="H405" i="95"/>
  <c r="H498" i="95"/>
  <c r="I549" i="95"/>
  <c r="H549" i="95"/>
  <c r="I568" i="95"/>
  <c r="H568" i="95"/>
  <c r="H583" i="95"/>
  <c r="I583" i="95"/>
  <c r="I317" i="95"/>
  <c r="I337" i="95"/>
  <c r="H354" i="95"/>
  <c r="H373" i="95"/>
  <c r="H399" i="95"/>
  <c r="I419" i="95"/>
  <c r="I438" i="95"/>
  <c r="I456" i="95"/>
  <c r="I466" i="95"/>
  <c r="I478" i="95"/>
  <c r="I487" i="95"/>
  <c r="H600" i="95"/>
  <c r="I600" i="95"/>
  <c r="H639" i="95"/>
  <c r="I639" i="95"/>
  <c r="H590" i="95"/>
  <c r="I590" i="95"/>
  <c r="H629" i="95"/>
  <c r="I629" i="95"/>
  <c r="H668" i="95"/>
  <c r="I668" i="95"/>
  <c r="H448" i="95"/>
  <c r="H560" i="95"/>
  <c r="I560" i="95"/>
  <c r="H69" i="95"/>
  <c r="H153" i="95"/>
  <c r="H158" i="95"/>
  <c r="H160" i="95"/>
  <c r="H163" i="95"/>
  <c r="H165" i="95"/>
  <c r="H167" i="95"/>
  <c r="H172" i="95"/>
  <c r="H174" i="95"/>
  <c r="H177" i="95"/>
  <c r="H179" i="95"/>
  <c r="H181" i="95"/>
  <c r="H184" i="95"/>
  <c r="H186" i="95"/>
  <c r="H189" i="95"/>
  <c r="H191" i="95"/>
  <c r="H314" i="95"/>
  <c r="H316" i="95"/>
  <c r="I327" i="95"/>
  <c r="H335" i="95"/>
  <c r="I346" i="95"/>
  <c r="H352" i="95"/>
  <c r="H363" i="95"/>
  <c r="H372" i="95"/>
  <c r="H390" i="95"/>
  <c r="H398" i="95"/>
  <c r="H418" i="95"/>
  <c r="I428" i="95"/>
  <c r="I451" i="95"/>
  <c r="I461" i="95"/>
  <c r="I473" i="95"/>
  <c r="I482" i="95"/>
  <c r="I492" i="95"/>
  <c r="H541" i="95"/>
  <c r="H581" i="95"/>
  <c r="I581" i="95"/>
  <c r="H620" i="95"/>
  <c r="I620" i="95"/>
  <c r="H658" i="95"/>
  <c r="I658" i="95"/>
  <c r="I445" i="95"/>
  <c r="H455" i="95"/>
  <c r="H465" i="95"/>
  <c r="H476" i="95"/>
  <c r="H486" i="95"/>
  <c r="H496" i="95"/>
  <c r="H538" i="95"/>
  <c r="I612" i="95"/>
  <c r="I651" i="95"/>
  <c r="I497" i="95"/>
  <c r="H497" i="95"/>
  <c r="H610" i="95"/>
  <c r="I610" i="95"/>
  <c r="H648" i="95"/>
  <c r="I648" i="95"/>
  <c r="I567" i="95"/>
  <c r="H580" i="95"/>
  <c r="H589" i="95"/>
  <c r="H599" i="95"/>
  <c r="H608" i="95"/>
  <c r="H618" i="95"/>
  <c r="H628" i="95"/>
  <c r="H638" i="95"/>
  <c r="H647" i="95"/>
  <c r="H657" i="95"/>
  <c r="H667" i="95"/>
  <c r="H678" i="95"/>
  <c r="H688" i="95"/>
  <c r="H698" i="95"/>
  <c r="H708" i="95"/>
  <c r="H717" i="95"/>
  <c r="H727" i="95"/>
  <c r="H737" i="95"/>
  <c r="H746" i="95"/>
  <c r="H500" i="95"/>
  <c r="H504" i="95"/>
  <c r="H509" i="95"/>
  <c r="H512" i="95"/>
  <c r="H514" i="95"/>
  <c r="H693" i="95"/>
  <c r="H703" i="95"/>
  <c r="H712" i="95"/>
  <c r="H722" i="95"/>
  <c r="H732" i="95"/>
  <c r="H742" i="95"/>
  <c r="H751" i="95"/>
  <c r="H752" i="95"/>
  <c r="I206" i="94"/>
  <c r="H206" i="94"/>
  <c r="H255" i="94"/>
  <c r="I255" i="94"/>
  <c r="H311" i="94"/>
  <c r="I311" i="94"/>
  <c r="H28" i="94"/>
  <c r="I39" i="94"/>
  <c r="H49" i="94"/>
  <c r="I60" i="94"/>
  <c r="H69" i="94"/>
  <c r="I81" i="94"/>
  <c r="H89" i="94"/>
  <c r="I100" i="94"/>
  <c r="H108" i="94"/>
  <c r="I119" i="94"/>
  <c r="H130" i="94"/>
  <c r="I141" i="94"/>
  <c r="H149" i="94"/>
  <c r="I160" i="94"/>
  <c r="H171" i="94"/>
  <c r="I181" i="94"/>
  <c r="H190" i="94"/>
  <c r="I201" i="94"/>
  <c r="H211" i="94"/>
  <c r="I241" i="94"/>
  <c r="I263" i="94"/>
  <c r="H266" i="94"/>
  <c r="H288" i="94"/>
  <c r="I319" i="94"/>
  <c r="I340" i="94"/>
  <c r="H344" i="94"/>
  <c r="H366" i="94"/>
  <c r="I403" i="94"/>
  <c r="I425" i="94"/>
  <c r="H428" i="94"/>
  <c r="H450" i="94"/>
  <c r="I482" i="94"/>
  <c r="I504" i="94"/>
  <c r="H508" i="94"/>
  <c r="H530" i="94"/>
  <c r="H555" i="94"/>
  <c r="I559" i="94"/>
  <c r="H559" i="94"/>
  <c r="H561" i="94"/>
  <c r="H565" i="94"/>
  <c r="I565" i="94"/>
  <c r="I577" i="94"/>
  <c r="H594" i="94"/>
  <c r="H652" i="94"/>
  <c r="I656" i="94"/>
  <c r="H656" i="94"/>
  <c r="H658" i="94"/>
  <c r="H695" i="94"/>
  <c r="I722" i="94"/>
  <c r="I727" i="94"/>
  <c r="H727" i="94"/>
  <c r="I733" i="94"/>
  <c r="H733" i="94"/>
  <c r="I742" i="94"/>
  <c r="H234" i="94"/>
  <c r="I234" i="94"/>
  <c r="I283" i="94"/>
  <c r="H283" i="94"/>
  <c r="H214" i="94"/>
  <c r="I214" i="94"/>
  <c r="H236" i="94"/>
  <c r="I236" i="94"/>
  <c r="I264" i="94"/>
  <c r="H264" i="94"/>
  <c r="H292" i="94"/>
  <c r="I292" i="94"/>
  <c r="H314" i="94"/>
  <c r="I314" i="94"/>
  <c r="I341" i="94"/>
  <c r="H341" i="94"/>
  <c r="H369" i="94"/>
  <c r="I369" i="94"/>
  <c r="H398" i="94"/>
  <c r="I398" i="94"/>
  <c r="I426" i="94"/>
  <c r="H426" i="94"/>
  <c r="H454" i="94"/>
  <c r="I454" i="94"/>
  <c r="H478" i="94"/>
  <c r="I478" i="94"/>
  <c r="I506" i="94"/>
  <c r="H506" i="94"/>
  <c r="H533" i="94"/>
  <c r="I533" i="94"/>
  <c r="I592" i="94"/>
  <c r="H592" i="94"/>
  <c r="I620" i="94"/>
  <c r="H620" i="94"/>
  <c r="I636" i="94"/>
  <c r="H636" i="94"/>
  <c r="I723" i="94"/>
  <c r="H723" i="94"/>
  <c r="I177" i="94"/>
  <c r="I196" i="94"/>
  <c r="I205" i="94"/>
  <c r="H208" i="94"/>
  <c r="I282" i="94"/>
  <c r="I360" i="94"/>
  <c r="H363" i="94"/>
  <c r="I422" i="94"/>
  <c r="I444" i="94"/>
  <c r="H448" i="94"/>
  <c r="I502" i="94"/>
  <c r="I524" i="94"/>
  <c r="H527" i="94"/>
  <c r="H549" i="94"/>
  <c r="H553" i="94"/>
  <c r="I647" i="94"/>
  <c r="H647" i="94"/>
  <c r="I653" i="94"/>
  <c r="H653" i="94"/>
  <c r="I686" i="94"/>
  <c r="H686" i="94"/>
  <c r="I693" i="94"/>
  <c r="H693" i="94"/>
  <c r="I744" i="94"/>
  <c r="H744" i="94"/>
  <c r="I694" i="94"/>
  <c r="H694" i="94"/>
  <c r="I361" i="94"/>
  <c r="H361" i="94"/>
  <c r="H396" i="94"/>
  <c r="I396" i="94"/>
  <c r="I550" i="94"/>
  <c r="H550" i="94"/>
  <c r="I714" i="94"/>
  <c r="H714" i="94"/>
  <c r="I589" i="94"/>
  <c r="H589" i="94"/>
  <c r="I606" i="94"/>
  <c r="H606" i="94"/>
  <c r="I613" i="94"/>
  <c r="H613" i="94"/>
  <c r="I27" i="94"/>
  <c r="H35" i="94"/>
  <c r="I48" i="94"/>
  <c r="H56" i="94"/>
  <c r="I67" i="94"/>
  <c r="H76" i="94"/>
  <c r="I88" i="94"/>
  <c r="H96" i="94"/>
  <c r="I107" i="94"/>
  <c r="H116" i="94"/>
  <c r="I129" i="94"/>
  <c r="H137" i="94"/>
  <c r="I148" i="94"/>
  <c r="H157" i="94"/>
  <c r="I167" i="94"/>
  <c r="H178" i="94"/>
  <c r="I189" i="94"/>
  <c r="H197" i="94"/>
  <c r="H215" i="94"/>
  <c r="I225" i="94"/>
  <c r="H225" i="94"/>
  <c r="H253" i="94"/>
  <c r="I253" i="94"/>
  <c r="I261" i="94"/>
  <c r="I265" i="94"/>
  <c r="H271" i="94"/>
  <c r="H275" i="94"/>
  <c r="I275" i="94"/>
  <c r="I277" i="94"/>
  <c r="H293" i="94"/>
  <c r="I303" i="94"/>
  <c r="H303" i="94"/>
  <c r="H331" i="94"/>
  <c r="I331" i="94"/>
  <c r="I339" i="94"/>
  <c r="I343" i="94"/>
  <c r="H349" i="94"/>
  <c r="H352" i="94"/>
  <c r="I352" i="94"/>
  <c r="I355" i="94"/>
  <c r="H371" i="94"/>
  <c r="I380" i="94"/>
  <c r="H380" i="94"/>
  <c r="H415" i="94"/>
  <c r="I415" i="94"/>
  <c r="I424" i="94"/>
  <c r="I427" i="94"/>
  <c r="H433" i="94"/>
  <c r="H437" i="94"/>
  <c r="I437" i="94"/>
  <c r="I439" i="94"/>
  <c r="H455" i="94"/>
  <c r="I465" i="94"/>
  <c r="H465" i="94"/>
  <c r="H495" i="94"/>
  <c r="I495" i="94"/>
  <c r="I503" i="94"/>
  <c r="I507" i="94"/>
  <c r="H513" i="94"/>
  <c r="H516" i="94"/>
  <c r="I516" i="94"/>
  <c r="I519" i="94"/>
  <c r="H535" i="94"/>
  <c r="I544" i="94"/>
  <c r="H544" i="94"/>
  <c r="H570" i="94"/>
  <c r="I586" i="94"/>
  <c r="H586" i="94"/>
  <c r="H596" i="94"/>
  <c r="I634" i="94"/>
  <c r="H634" i="94"/>
  <c r="I664" i="94"/>
  <c r="H664" i="94"/>
  <c r="I677" i="94"/>
  <c r="H677" i="94"/>
  <c r="H680" i="94"/>
  <c r="H683" i="94"/>
  <c r="I683" i="94"/>
  <c r="I702" i="94"/>
  <c r="H702" i="94"/>
  <c r="I705" i="94"/>
  <c r="H705" i="94"/>
  <c r="I715" i="94"/>
  <c r="H715" i="94"/>
  <c r="H751" i="94"/>
  <c r="H333" i="94"/>
  <c r="I333" i="94"/>
  <c r="H475" i="94"/>
  <c r="I475" i="94"/>
  <c r="H497" i="94"/>
  <c r="I497" i="94"/>
  <c r="I525" i="94"/>
  <c r="H525" i="94"/>
  <c r="I687" i="94"/>
  <c r="H687" i="94"/>
  <c r="I24" i="94"/>
  <c r="H54" i="94"/>
  <c r="I65" i="94"/>
  <c r="H74" i="94"/>
  <c r="I85" i="94"/>
  <c r="H94" i="94"/>
  <c r="I105" i="94"/>
  <c r="H113" i="94"/>
  <c r="I124" i="94"/>
  <c r="H135" i="94"/>
  <c r="I145" i="94"/>
  <c r="H154" i="94"/>
  <c r="I165" i="94"/>
  <c r="H175" i="94"/>
  <c r="I186" i="94"/>
  <c r="H195" i="94"/>
  <c r="I221" i="94"/>
  <c r="I243" i="94"/>
  <c r="H247" i="94"/>
  <c r="H269" i="94"/>
  <c r="I299" i="94"/>
  <c r="I321" i="94"/>
  <c r="H325" i="94"/>
  <c r="H346" i="94"/>
  <c r="I377" i="94"/>
  <c r="I405" i="94"/>
  <c r="H409" i="94"/>
  <c r="H431" i="94"/>
  <c r="I461" i="94"/>
  <c r="I485" i="94"/>
  <c r="H488" i="94"/>
  <c r="H510" i="94"/>
  <c r="I541" i="94"/>
  <c r="H558" i="94"/>
  <c r="I573" i="94"/>
  <c r="H573" i="94"/>
  <c r="H602" i="94"/>
  <c r="I607" i="94"/>
  <c r="H607" i="94"/>
  <c r="I615" i="94"/>
  <c r="H615" i="94"/>
  <c r="H624" i="94"/>
  <c r="H628" i="94"/>
  <c r="H674" i="94"/>
  <c r="I735" i="94"/>
  <c r="H735" i="94"/>
  <c r="H418" i="94"/>
  <c r="I418" i="94"/>
  <c r="I445" i="94"/>
  <c r="H445" i="94"/>
  <c r="I644" i="94"/>
  <c r="H644" i="94"/>
  <c r="I576" i="94"/>
  <c r="H576" i="94"/>
  <c r="H33" i="94"/>
  <c r="I46" i="94"/>
  <c r="H217" i="94"/>
  <c r="I217" i="94"/>
  <c r="I245" i="94"/>
  <c r="H245" i="94"/>
  <c r="H272" i="94"/>
  <c r="I272" i="94"/>
  <c r="H294" i="94"/>
  <c r="I294" i="94"/>
  <c r="I322" i="94"/>
  <c r="H322" i="94"/>
  <c r="H350" i="94"/>
  <c r="I350" i="94"/>
  <c r="H372" i="94"/>
  <c r="I372" i="94"/>
  <c r="I406" i="94"/>
  <c r="H406" i="94"/>
  <c r="H434" i="94"/>
  <c r="I434" i="94"/>
  <c r="I443" i="94"/>
  <c r="I446" i="94"/>
  <c r="H456" i="94"/>
  <c r="I456" i="94"/>
  <c r="I459" i="94"/>
  <c r="I486" i="94"/>
  <c r="H486" i="94"/>
  <c r="H514" i="94"/>
  <c r="I514" i="94"/>
  <c r="I522" i="94"/>
  <c r="I526" i="94"/>
  <c r="H536" i="94"/>
  <c r="I536" i="94"/>
  <c r="I538" i="94"/>
  <c r="H564" i="94"/>
  <c r="H567" i="94"/>
  <c r="I587" i="94"/>
  <c r="H587" i="94"/>
  <c r="I598" i="94"/>
  <c r="H598" i="94"/>
  <c r="H600" i="94"/>
  <c r="H604" i="94"/>
  <c r="I604" i="94"/>
  <c r="I622" i="94"/>
  <c r="H622" i="94"/>
  <c r="I626" i="94"/>
  <c r="H626" i="94"/>
  <c r="I635" i="94"/>
  <c r="H635" i="94"/>
  <c r="I669" i="94"/>
  <c r="H669" i="94"/>
  <c r="I699" i="94"/>
  <c r="H699" i="94"/>
  <c r="I716" i="94"/>
  <c r="H716" i="94"/>
  <c r="H726" i="94"/>
  <c r="H745" i="94"/>
  <c r="H749" i="94"/>
  <c r="I556" i="94"/>
  <c r="H556" i="94"/>
  <c r="I595" i="94"/>
  <c r="H595" i="94"/>
  <c r="I617" i="94"/>
  <c r="H617" i="94"/>
  <c r="I645" i="94"/>
  <c r="H645" i="94"/>
  <c r="I675" i="94"/>
  <c r="H675" i="94"/>
  <c r="I697" i="94"/>
  <c r="H697" i="94"/>
  <c r="I724" i="94"/>
  <c r="H724" i="94"/>
  <c r="I752" i="94"/>
  <c r="H752" i="94"/>
  <c r="H641" i="94"/>
  <c r="H663" i="94"/>
  <c r="H667" i="94"/>
  <c r="H721" i="94"/>
  <c r="H743" i="94"/>
  <c r="H746" i="94"/>
  <c r="H397" i="58"/>
  <c r="H399" i="58"/>
  <c r="H396" i="58"/>
  <c r="H398" i="58"/>
  <c r="H762" i="58"/>
  <c r="I764" i="58"/>
  <c r="H761" i="58"/>
  <c r="H763" i="58"/>
  <c r="H765" i="58"/>
  <c r="H391" i="58"/>
  <c r="H393" i="58"/>
  <c r="H390" i="58"/>
  <c r="H392" i="58"/>
  <c r="H394" i="58"/>
  <c r="I92" i="58"/>
  <c r="H685" i="58"/>
  <c r="H568" i="58"/>
  <c r="H529" i="58"/>
  <c r="H387" i="58"/>
  <c r="I769" i="58"/>
  <c r="I525" i="58"/>
  <c r="I227" i="58"/>
  <c r="H689" i="58"/>
  <c r="H445" i="58"/>
  <c r="H182" i="58"/>
  <c r="I48" i="58"/>
  <c r="H131" i="58"/>
  <c r="I646" i="58"/>
  <c r="I348" i="58"/>
  <c r="I728" i="58"/>
  <c r="I605" i="58"/>
  <c r="I447" i="58"/>
  <c r="I307" i="58"/>
  <c r="H730" i="58"/>
  <c r="H607" i="58"/>
  <c r="H484" i="58"/>
  <c r="I50" i="58"/>
  <c r="I771" i="58"/>
  <c r="I648" i="58"/>
  <c r="I527" i="58"/>
  <c r="I385" i="58"/>
  <c r="I264" i="58"/>
  <c r="I94" i="58"/>
  <c r="I767" i="58"/>
  <c r="I687" i="58"/>
  <c r="I609" i="58"/>
  <c r="I566" i="58"/>
  <c r="I486" i="58"/>
  <c r="I443" i="58"/>
  <c r="I346" i="58"/>
  <c r="I268" i="58"/>
  <c r="I225" i="58"/>
  <c r="I133" i="58"/>
  <c r="I90" i="58"/>
  <c r="I770" i="58"/>
  <c r="I768" i="58"/>
  <c r="I731" i="58"/>
  <c r="I729" i="58"/>
  <c r="I727" i="58"/>
  <c r="I688" i="58"/>
  <c r="I686" i="58"/>
  <c r="I649" i="58"/>
  <c r="I647" i="58"/>
  <c r="I645" i="58"/>
  <c r="I608" i="58"/>
  <c r="I606" i="58"/>
  <c r="I569" i="58"/>
  <c r="I567" i="58"/>
  <c r="I565" i="58"/>
  <c r="I528" i="58"/>
  <c r="I526" i="58"/>
  <c r="I487" i="58"/>
  <c r="I485" i="58"/>
  <c r="I483" i="58"/>
  <c r="I446" i="58"/>
  <c r="I444" i="58"/>
  <c r="I388" i="58"/>
  <c r="I386" i="58"/>
  <c r="I384" i="58"/>
  <c r="I347" i="58"/>
  <c r="I345" i="58"/>
  <c r="I308" i="58"/>
  <c r="I304" i="58"/>
  <c r="I267" i="58"/>
  <c r="I265" i="58"/>
  <c r="I228" i="58"/>
  <c r="I224" i="58"/>
  <c r="I185" i="58"/>
  <c r="I183" i="58"/>
  <c r="I134" i="58"/>
  <c r="I130" i="58"/>
  <c r="I93" i="58"/>
  <c r="I91" i="58"/>
  <c r="I51" i="58"/>
  <c r="I47" i="58"/>
  <c r="I437" i="58"/>
  <c r="I441" i="58"/>
  <c r="I533" i="58"/>
  <c r="H758" i="58"/>
  <c r="H712" i="58"/>
  <c r="I506" i="58"/>
  <c r="I718" i="58"/>
  <c r="H629" i="58"/>
  <c r="H573" i="58"/>
  <c r="H734" i="58"/>
  <c r="I579" i="58"/>
  <c r="I717" i="58"/>
  <c r="I540" i="58"/>
  <c r="H636" i="58"/>
  <c r="H480" i="58"/>
  <c r="H499" i="58"/>
  <c r="I751" i="58"/>
  <c r="H563" i="58"/>
  <c r="H666" i="58"/>
  <c r="I634" i="58"/>
  <c r="H492" i="58"/>
  <c r="H713" i="58"/>
  <c r="I672" i="58"/>
  <c r="H543" i="58"/>
  <c r="H583" i="58"/>
  <c r="H631" i="58"/>
  <c r="H478" i="58"/>
  <c r="H501" i="58"/>
  <c r="I572" i="58"/>
  <c r="H575" i="58"/>
  <c r="H453" i="58"/>
  <c r="I461" i="58"/>
  <c r="H675" i="58"/>
  <c r="H523" i="58"/>
  <c r="I531" i="58"/>
  <c r="H545" i="58"/>
  <c r="H700" i="58"/>
  <c r="I451" i="58"/>
  <c r="H756" i="58"/>
  <c r="I521" i="58"/>
  <c r="H535" i="58"/>
  <c r="I562" i="58"/>
  <c r="I581" i="58"/>
  <c r="H585" i="58"/>
  <c r="I591" i="58"/>
  <c r="I497" i="58"/>
  <c r="H546" i="58"/>
  <c r="I586" i="58"/>
  <c r="H561" i="58"/>
  <c r="H580" i="58"/>
  <c r="H613" i="58"/>
  <c r="H681" i="58"/>
  <c r="H596" i="58"/>
  <c r="H439" i="58"/>
  <c r="H449" i="58"/>
  <c r="H458" i="58"/>
  <c r="H670" i="58"/>
  <c r="H677" i="58"/>
  <c r="H494" i="58"/>
  <c r="H753" i="58"/>
  <c r="H519" i="58"/>
  <c r="H538" i="58"/>
  <c r="I574" i="58"/>
  <c r="I584" i="58"/>
  <c r="H664" i="58"/>
  <c r="H547" i="58"/>
  <c r="H578" i="58"/>
  <c r="H587" i="58"/>
  <c r="H702" i="58"/>
  <c r="H611" i="58"/>
  <c r="H679" i="58"/>
  <c r="H422" i="58"/>
  <c r="I560" i="58"/>
  <c r="H603" i="58"/>
  <c r="I612" i="58"/>
  <c r="H612" i="58"/>
  <c r="H623" i="58"/>
  <c r="H657" i="58"/>
  <c r="I665" i="58"/>
  <c r="H665" i="58"/>
  <c r="H693" i="58"/>
  <c r="I701" i="58"/>
  <c r="H701" i="58"/>
  <c r="I735" i="58"/>
  <c r="H735" i="58"/>
  <c r="H415" i="58"/>
  <c r="I412" i="58"/>
  <c r="H683" i="58"/>
  <c r="I747" i="58"/>
  <c r="H747" i="58"/>
  <c r="I617" i="58"/>
  <c r="H617" i="58"/>
  <c r="H627" i="58"/>
  <c r="H642" i="58"/>
  <c r="I651" i="58"/>
  <c r="H651" i="58"/>
  <c r="H661" i="58"/>
  <c r="H697" i="58"/>
  <c r="I706" i="58"/>
  <c r="H706" i="58"/>
  <c r="I721" i="58"/>
  <c r="H721" i="58"/>
  <c r="I740" i="58"/>
  <c r="H740" i="58"/>
  <c r="I600" i="58"/>
  <c r="H600" i="58"/>
  <c r="I742" i="58"/>
  <c r="H742" i="58"/>
  <c r="H417" i="58"/>
  <c r="I410" i="58"/>
  <c r="H615" i="58"/>
  <c r="I639" i="58"/>
  <c r="H639" i="58"/>
  <c r="I694" i="58"/>
  <c r="H694" i="58"/>
  <c r="H705" i="58"/>
  <c r="H601" i="58"/>
  <c r="H620" i="58"/>
  <c r="I643" i="58"/>
  <c r="H643" i="58"/>
  <c r="H654" i="58"/>
  <c r="I663" i="58"/>
  <c r="H709" i="58"/>
  <c r="H724" i="58"/>
  <c r="I733" i="58"/>
  <c r="H733" i="58"/>
  <c r="H743" i="58"/>
  <c r="I653" i="58"/>
  <c r="H653" i="58"/>
  <c r="I708" i="58"/>
  <c r="H708" i="58"/>
  <c r="H419" i="58"/>
  <c r="I624" i="58"/>
  <c r="H624" i="58"/>
  <c r="H409" i="58"/>
  <c r="H411" i="58"/>
  <c r="H416" i="58"/>
  <c r="H418" i="58"/>
  <c r="H421" i="58"/>
  <c r="H423" i="58"/>
  <c r="H425" i="58"/>
  <c r="H592" i="58"/>
  <c r="H630" i="58"/>
  <c r="H632" i="58"/>
  <c r="H597" i="58"/>
  <c r="H637" i="58"/>
  <c r="H438" i="58"/>
  <c r="H440" i="58"/>
  <c r="H452" i="58"/>
  <c r="H455" i="58"/>
  <c r="H457" i="58"/>
  <c r="H462" i="58"/>
  <c r="H464" i="58"/>
  <c r="H669" i="58"/>
  <c r="H671" i="58"/>
  <c r="H711" i="58"/>
  <c r="H674" i="58"/>
  <c r="H676" i="58"/>
  <c r="H716" i="58"/>
  <c r="H477" i="58"/>
  <c r="H479" i="58"/>
  <c r="H491" i="58"/>
  <c r="H493" i="58"/>
  <c r="H495" i="58"/>
  <c r="H498" i="58"/>
  <c r="H500" i="58"/>
  <c r="H503" i="58"/>
  <c r="H714" i="58"/>
  <c r="H752" i="58"/>
  <c r="H754" i="58"/>
  <c r="H719" i="58"/>
  <c r="H757" i="58"/>
  <c r="H759" i="58"/>
  <c r="H520" i="58"/>
  <c r="H522" i="58"/>
  <c r="H532" i="58"/>
  <c r="H534" i="58"/>
  <c r="H537" i="58"/>
  <c r="H539" i="58"/>
  <c r="H541" i="58"/>
  <c r="H544" i="58"/>
  <c r="I602" i="58"/>
  <c r="H602" i="58"/>
  <c r="I621" i="58"/>
  <c r="H621" i="58"/>
  <c r="I655" i="58"/>
  <c r="H655" i="58"/>
  <c r="I725" i="58"/>
  <c r="H725" i="58"/>
  <c r="I745" i="58"/>
  <c r="H745" i="58"/>
  <c r="I619" i="58"/>
  <c r="H619" i="58"/>
  <c r="I723" i="58"/>
  <c r="H723" i="58"/>
  <c r="H739" i="58"/>
  <c r="H413" i="58"/>
  <c r="H635" i="58"/>
  <c r="I614" i="58"/>
  <c r="H614" i="58"/>
  <c r="H625" i="58"/>
  <c r="H640" i="58"/>
  <c r="H659" i="58"/>
  <c r="I667" i="58"/>
  <c r="I682" i="58"/>
  <c r="H682" i="58"/>
  <c r="H695" i="58"/>
  <c r="I703" i="58"/>
  <c r="H703" i="58"/>
  <c r="I737" i="58"/>
  <c r="H737" i="58"/>
  <c r="H748" i="58"/>
  <c r="H599" i="58"/>
  <c r="H618" i="58"/>
  <c r="I626" i="58"/>
  <c r="H626" i="58"/>
  <c r="I641" i="58"/>
  <c r="H652" i="58"/>
  <c r="I660" i="58"/>
  <c r="H660" i="58"/>
  <c r="I696" i="58"/>
  <c r="H696" i="58"/>
  <c r="H707" i="58"/>
  <c r="H741" i="58"/>
  <c r="I749" i="58"/>
  <c r="H749" i="58"/>
  <c r="H351" i="58"/>
  <c r="H353" i="58"/>
  <c r="H356" i="58"/>
  <c r="H358" i="58"/>
  <c r="H360" i="58"/>
  <c r="H365" i="58"/>
  <c r="H549" i="58"/>
  <c r="H589" i="58"/>
  <c r="H554" i="58"/>
  <c r="H556" i="58"/>
  <c r="H594" i="58"/>
  <c r="H378" i="58"/>
  <c r="H380" i="58"/>
  <c r="H382" i="58"/>
  <c r="H350" i="58"/>
  <c r="H352" i="58"/>
  <c r="H354" i="58"/>
  <c r="H357" i="58"/>
  <c r="H359" i="58"/>
  <c r="H362" i="58"/>
  <c r="H364" i="58"/>
  <c r="H550" i="58"/>
  <c r="H552" i="58"/>
  <c r="H555" i="58"/>
  <c r="H595" i="58"/>
  <c r="H381" i="58"/>
  <c r="H313" i="58"/>
  <c r="H316" i="58"/>
  <c r="H318" i="58"/>
  <c r="H320" i="58"/>
  <c r="H323" i="58"/>
  <c r="H325" i="58"/>
  <c r="H469" i="58"/>
  <c r="H511" i="58"/>
  <c r="H474" i="58"/>
  <c r="H514" i="58"/>
  <c r="H516" i="58"/>
  <c r="H340" i="58"/>
  <c r="H342" i="58"/>
  <c r="H312" i="58"/>
  <c r="H314" i="58"/>
  <c r="H317" i="58"/>
  <c r="H319" i="58"/>
  <c r="H324" i="58"/>
  <c r="H326" i="58"/>
  <c r="H470" i="58"/>
  <c r="H510" i="58"/>
  <c r="H512" i="58"/>
  <c r="H475" i="58"/>
  <c r="H515" i="58"/>
  <c r="H517" i="58"/>
  <c r="H339" i="58"/>
  <c r="H341" i="58"/>
  <c r="H302" i="58"/>
  <c r="H271" i="58"/>
  <c r="H273" i="58"/>
  <c r="H276" i="58"/>
  <c r="H427" i="58"/>
  <c r="H429" i="58"/>
  <c r="H467" i="58"/>
  <c r="H432" i="58"/>
  <c r="H434" i="58"/>
  <c r="H472" i="58"/>
  <c r="H298" i="58"/>
  <c r="H278" i="58"/>
  <c r="H272" i="58"/>
  <c r="H279" i="58"/>
  <c r="H282" i="58"/>
  <c r="H286" i="58"/>
  <c r="H430" i="58"/>
  <c r="H433" i="58"/>
  <c r="H473" i="58"/>
  <c r="H299" i="58"/>
  <c r="H301" i="58"/>
  <c r="H277" i="58"/>
  <c r="H236" i="58"/>
  <c r="H243" i="58"/>
  <c r="H370" i="58"/>
  <c r="I233" i="58"/>
  <c r="I238" i="58"/>
  <c r="I245" i="58"/>
  <c r="H335" i="58"/>
  <c r="H240" i="58"/>
  <c r="H262" i="58"/>
  <c r="H230" i="58"/>
  <c r="H232" i="58"/>
  <c r="H234" i="58"/>
  <c r="H237" i="58"/>
  <c r="H239" i="58"/>
  <c r="H242" i="58"/>
  <c r="H244" i="58"/>
  <c r="H331" i="58"/>
  <c r="H369" i="58"/>
  <c r="H371" i="58"/>
  <c r="H336" i="58"/>
  <c r="H374" i="58"/>
  <c r="H376" i="58"/>
  <c r="H259" i="58"/>
  <c r="H260" i="58"/>
  <c r="H256" i="58"/>
  <c r="I158" i="58"/>
  <c r="I255" i="58"/>
  <c r="I151" i="58"/>
  <c r="H161" i="58"/>
  <c r="H253" i="58"/>
  <c r="H219" i="58"/>
  <c r="H156" i="58"/>
  <c r="I215" i="58"/>
  <c r="H176" i="58"/>
  <c r="I149" i="58"/>
  <c r="I248" i="58"/>
  <c r="H294" i="58"/>
  <c r="H210" i="58"/>
  <c r="H329" i="58"/>
  <c r="H179" i="58"/>
  <c r="H334" i="58"/>
  <c r="H254" i="58"/>
  <c r="H296" i="58"/>
  <c r="H154" i="58"/>
  <c r="H163" i="58"/>
  <c r="H216" i="58"/>
  <c r="H250" i="58"/>
  <c r="H196" i="58"/>
  <c r="H198" i="58"/>
  <c r="H200" i="58"/>
  <c r="H205" i="58"/>
  <c r="H290" i="58"/>
  <c r="H328" i="58"/>
  <c r="H293" i="58"/>
  <c r="H295" i="58"/>
  <c r="H333" i="58"/>
  <c r="H218" i="58"/>
  <c r="H220" i="58"/>
  <c r="H222" i="58"/>
  <c r="H193" i="58"/>
  <c r="H190" i="58"/>
  <c r="H192" i="58"/>
  <c r="H194" i="58"/>
  <c r="H197" i="58"/>
  <c r="H199" i="58"/>
  <c r="H202" i="58"/>
  <c r="H204" i="58"/>
  <c r="H206" i="58"/>
  <c r="H289" i="58"/>
  <c r="H148" i="58"/>
  <c r="H150" i="58"/>
  <c r="H152" i="58"/>
  <c r="H157" i="58"/>
  <c r="H160" i="58"/>
  <c r="H162" i="58"/>
  <c r="H164" i="58"/>
  <c r="H211" i="58"/>
  <c r="H249" i="58"/>
  <c r="H102" i="58"/>
  <c r="H208" i="58"/>
  <c r="I111" i="58"/>
  <c r="I173" i="58"/>
  <c r="I124" i="58"/>
  <c r="H99" i="58"/>
  <c r="H171" i="58"/>
  <c r="I168" i="58"/>
  <c r="I213" i="58"/>
  <c r="I128" i="58"/>
  <c r="H98" i="58"/>
  <c r="H100" i="58"/>
  <c r="H103" i="58"/>
  <c r="H105" i="58"/>
  <c r="H167" i="58"/>
  <c r="H169" i="58"/>
  <c r="H209" i="58"/>
  <c r="H172" i="58"/>
  <c r="H214" i="58"/>
  <c r="H125" i="58"/>
  <c r="H127" i="58"/>
  <c r="H106" i="58"/>
  <c r="I78" i="58"/>
  <c r="H56" i="58"/>
  <c r="H58" i="58"/>
  <c r="H61" i="58"/>
  <c r="H65" i="58"/>
  <c r="H68" i="58"/>
  <c r="H70" i="58"/>
  <c r="H75" i="58"/>
  <c r="H114" i="58"/>
  <c r="H116" i="58"/>
  <c r="H80" i="58"/>
  <c r="H119" i="58"/>
  <c r="H121" i="58"/>
  <c r="H87" i="58"/>
  <c r="H81" i="58"/>
  <c r="H120" i="58"/>
  <c r="H122" i="58"/>
  <c r="H86" i="58"/>
  <c r="H59" i="58"/>
  <c r="H62" i="58"/>
  <c r="H64" i="58"/>
  <c r="H67" i="58"/>
  <c r="H71" i="58"/>
  <c r="H76" i="58"/>
  <c r="H36" i="58"/>
  <c r="H44" i="58"/>
  <c r="I42" i="58"/>
  <c r="H37" i="58"/>
  <c r="H79" i="58"/>
  <c r="F598" i="92" l="1"/>
  <c r="E598" i="92"/>
  <c r="F597" i="92"/>
  <c r="E597" i="92"/>
  <c r="F596" i="92"/>
  <c r="E596" i="92"/>
  <c r="F595" i="92"/>
  <c r="E595" i="92"/>
  <c r="F594" i="92"/>
  <c r="E594" i="92"/>
  <c r="F593" i="92"/>
  <c r="E593" i="92"/>
  <c r="I593" i="92" s="1"/>
  <c r="F592" i="92"/>
  <c r="E592" i="92"/>
  <c r="F591" i="92"/>
  <c r="E591" i="92"/>
  <c r="F590" i="92"/>
  <c r="E590" i="92"/>
  <c r="F589" i="92"/>
  <c r="E589" i="92"/>
  <c r="H589" i="92" s="1"/>
  <c r="F588" i="92"/>
  <c r="E588" i="92"/>
  <c r="F587" i="92"/>
  <c r="E587" i="92"/>
  <c r="F586" i="92"/>
  <c r="E586" i="92"/>
  <c r="F585" i="92"/>
  <c r="E585" i="92"/>
  <c r="I585" i="92" s="1"/>
  <c r="F584" i="92"/>
  <c r="E584" i="92"/>
  <c r="F583" i="92"/>
  <c r="E583" i="92"/>
  <c r="F582" i="92"/>
  <c r="E582" i="92"/>
  <c r="F581" i="92"/>
  <c r="E581" i="92"/>
  <c r="F580" i="92"/>
  <c r="E580" i="92"/>
  <c r="F579" i="92"/>
  <c r="E579" i="92"/>
  <c r="F578" i="92"/>
  <c r="E578" i="92"/>
  <c r="F577" i="92"/>
  <c r="E577" i="92"/>
  <c r="I577" i="92" s="1"/>
  <c r="F576" i="92"/>
  <c r="E576" i="92"/>
  <c r="F575" i="92"/>
  <c r="E575" i="92"/>
  <c r="F574" i="92"/>
  <c r="E574" i="92"/>
  <c r="F573" i="92"/>
  <c r="E573" i="92"/>
  <c r="F572" i="92"/>
  <c r="E572" i="92"/>
  <c r="F571" i="92"/>
  <c r="E571" i="92"/>
  <c r="F570" i="92"/>
  <c r="E570" i="92"/>
  <c r="F569" i="92"/>
  <c r="E569" i="92"/>
  <c r="I569" i="92" s="1"/>
  <c r="F568" i="92"/>
  <c r="E568" i="92"/>
  <c r="F567" i="92"/>
  <c r="E567" i="92"/>
  <c r="F566" i="92"/>
  <c r="E566" i="92"/>
  <c r="F565" i="92"/>
  <c r="E565" i="92"/>
  <c r="F564" i="92"/>
  <c r="E564" i="92"/>
  <c r="F563" i="92"/>
  <c r="E563" i="92"/>
  <c r="F562" i="92"/>
  <c r="E562" i="92"/>
  <c r="F561" i="92"/>
  <c r="E561" i="92"/>
  <c r="I561" i="92" s="1"/>
  <c r="F560" i="92"/>
  <c r="E560" i="92"/>
  <c r="F559" i="92"/>
  <c r="E559" i="92"/>
  <c r="I559" i="92" s="1"/>
  <c r="F558" i="92"/>
  <c r="E558" i="92"/>
  <c r="F557" i="92"/>
  <c r="E557" i="92"/>
  <c r="F556" i="92"/>
  <c r="E556" i="92"/>
  <c r="F555" i="92"/>
  <c r="E555" i="92"/>
  <c r="F554" i="92"/>
  <c r="E554" i="92"/>
  <c r="F553" i="92"/>
  <c r="E553" i="92"/>
  <c r="I553" i="92" s="1"/>
  <c r="F552" i="92"/>
  <c r="E552" i="92"/>
  <c r="H552" i="92" s="1"/>
  <c r="F551" i="92"/>
  <c r="E551" i="92"/>
  <c r="F550" i="92"/>
  <c r="E550" i="92"/>
  <c r="F549" i="92"/>
  <c r="E549" i="92"/>
  <c r="F548" i="92"/>
  <c r="E548" i="92"/>
  <c r="F547" i="92"/>
  <c r="E547" i="92"/>
  <c r="I547" i="92" s="1"/>
  <c r="F546" i="92"/>
  <c r="E546" i="92"/>
  <c r="H546" i="92" s="1"/>
  <c r="F545" i="92"/>
  <c r="E545" i="92"/>
  <c r="I545" i="92" s="1"/>
  <c r="F544" i="92"/>
  <c r="E544" i="92"/>
  <c r="F543" i="92"/>
  <c r="E543" i="92"/>
  <c r="F542" i="92"/>
  <c r="E542" i="92"/>
  <c r="F541" i="92"/>
  <c r="E541" i="92"/>
  <c r="F540" i="92"/>
  <c r="E540" i="92"/>
  <c r="H540" i="92" s="1"/>
  <c r="F539" i="92"/>
  <c r="E539" i="92"/>
  <c r="F538" i="92"/>
  <c r="E538" i="92"/>
  <c r="I538" i="92" s="1"/>
  <c r="F537" i="92"/>
  <c r="E537" i="92"/>
  <c r="F536" i="92"/>
  <c r="E536" i="92"/>
  <c r="F535" i="92"/>
  <c r="E535" i="92"/>
  <c r="F534" i="92"/>
  <c r="E534" i="92"/>
  <c r="I534" i="92" s="1"/>
  <c r="F533" i="92"/>
  <c r="E533" i="92"/>
  <c r="F532" i="92"/>
  <c r="E532" i="92"/>
  <c r="H532" i="92" s="1"/>
  <c r="F531" i="92"/>
  <c r="E531" i="92"/>
  <c r="F530" i="92"/>
  <c r="E530" i="92"/>
  <c r="I530" i="92" s="1"/>
  <c r="F529" i="92"/>
  <c r="E529" i="92"/>
  <c r="F528" i="92"/>
  <c r="E528" i="92"/>
  <c r="F527" i="92"/>
  <c r="E527" i="92"/>
  <c r="F526" i="92"/>
  <c r="E526" i="92"/>
  <c r="I526" i="92" s="1"/>
  <c r="F525" i="92"/>
  <c r="E525" i="92"/>
  <c r="F524" i="92"/>
  <c r="E524" i="92"/>
  <c r="F523" i="92"/>
  <c r="E523" i="92"/>
  <c r="F522" i="92"/>
  <c r="E522" i="92"/>
  <c r="I522" i="92" s="1"/>
  <c r="F521" i="92"/>
  <c r="E521" i="92"/>
  <c r="F520" i="92"/>
  <c r="E520" i="92"/>
  <c r="F519" i="92"/>
  <c r="E519" i="92"/>
  <c r="F518" i="92"/>
  <c r="E518" i="92"/>
  <c r="H518" i="92" s="1"/>
  <c r="F517" i="92"/>
  <c r="E517" i="92"/>
  <c r="F516" i="92"/>
  <c r="E516" i="92"/>
  <c r="H516" i="92" s="1"/>
  <c r="F515" i="92"/>
  <c r="E515" i="92"/>
  <c r="F514" i="92"/>
  <c r="E514" i="92"/>
  <c r="F513" i="92"/>
  <c r="E513" i="92"/>
  <c r="F512" i="92"/>
  <c r="E512" i="92"/>
  <c r="F511" i="92"/>
  <c r="E511" i="92"/>
  <c r="F510" i="92"/>
  <c r="E510" i="92"/>
  <c r="I510" i="92" s="1"/>
  <c r="F509" i="92"/>
  <c r="E509" i="92"/>
  <c r="F508" i="92"/>
  <c r="E508" i="92"/>
  <c r="F507" i="92"/>
  <c r="E507" i="92"/>
  <c r="F506" i="92"/>
  <c r="E506" i="92"/>
  <c r="I506" i="92" s="1"/>
  <c r="F505" i="92"/>
  <c r="E505" i="92"/>
  <c r="H505" i="92" s="1"/>
  <c r="F504" i="92"/>
  <c r="E504" i="92"/>
  <c r="I504" i="92" s="1"/>
  <c r="F503" i="92"/>
  <c r="E503" i="92"/>
  <c r="F502" i="92"/>
  <c r="E502" i="92"/>
  <c r="I502" i="92" s="1"/>
  <c r="F501" i="92"/>
  <c r="E501" i="92"/>
  <c r="F500" i="92"/>
  <c r="E500" i="92"/>
  <c r="H500" i="92" s="1"/>
  <c r="F499" i="92"/>
  <c r="E499" i="92"/>
  <c r="F498" i="92"/>
  <c r="E498" i="92"/>
  <c r="I498" i="92" s="1"/>
  <c r="F497" i="92"/>
  <c r="E497" i="92"/>
  <c r="I497" i="92" s="1"/>
  <c r="F496" i="92"/>
  <c r="E496" i="92"/>
  <c r="I496" i="92" s="1"/>
  <c r="F495" i="92"/>
  <c r="E495" i="92"/>
  <c r="F494" i="92"/>
  <c r="E494" i="92"/>
  <c r="I494" i="92" s="1"/>
  <c r="F493" i="92"/>
  <c r="E493" i="92"/>
  <c r="F492" i="92"/>
  <c r="E492" i="92"/>
  <c r="I492" i="92" s="1"/>
  <c r="F491" i="92"/>
  <c r="E491" i="92"/>
  <c r="F490" i="92"/>
  <c r="E490" i="92"/>
  <c r="F489" i="92"/>
  <c r="E489" i="92"/>
  <c r="F488" i="92"/>
  <c r="E488" i="92"/>
  <c r="F487" i="92"/>
  <c r="E487" i="92"/>
  <c r="F486" i="92"/>
  <c r="E486" i="92"/>
  <c r="F485" i="92"/>
  <c r="E485" i="92"/>
  <c r="F484" i="92"/>
  <c r="E484" i="92"/>
  <c r="I484" i="92" s="1"/>
  <c r="F483" i="92"/>
  <c r="E483" i="92"/>
  <c r="F482" i="92"/>
  <c r="E482" i="92"/>
  <c r="F481" i="92"/>
  <c r="E481" i="92"/>
  <c r="F480" i="92"/>
  <c r="E480" i="92"/>
  <c r="F479" i="92"/>
  <c r="E479" i="92"/>
  <c r="F478" i="92"/>
  <c r="E478" i="92"/>
  <c r="I478" i="92" s="1"/>
  <c r="F477" i="92"/>
  <c r="E477" i="92"/>
  <c r="F476" i="92"/>
  <c r="E476" i="92"/>
  <c r="F475" i="92"/>
  <c r="E475" i="92"/>
  <c r="F474" i="92"/>
  <c r="E474" i="92"/>
  <c r="F473" i="92"/>
  <c r="E473" i="92"/>
  <c r="F472" i="92"/>
  <c r="E472" i="92"/>
  <c r="H472" i="92" s="1"/>
  <c r="F471" i="92"/>
  <c r="E471" i="92"/>
  <c r="F470" i="92"/>
  <c r="E470" i="92"/>
  <c r="F469" i="92"/>
  <c r="E469" i="92"/>
  <c r="I469" i="92" s="1"/>
  <c r="F468" i="92"/>
  <c r="E468" i="92"/>
  <c r="F467" i="92"/>
  <c r="E467" i="92"/>
  <c r="H467" i="92" s="1"/>
  <c r="F466" i="92"/>
  <c r="E466" i="92"/>
  <c r="H466" i="92" s="1"/>
  <c r="F465" i="92"/>
  <c r="E465" i="92"/>
  <c r="F464" i="92"/>
  <c r="E464" i="92"/>
  <c r="I464" i="92" s="1"/>
  <c r="F463" i="92"/>
  <c r="E463" i="92"/>
  <c r="F462" i="92"/>
  <c r="E462" i="92"/>
  <c r="I462" i="92" s="1"/>
  <c r="F461" i="92"/>
  <c r="E461" i="92"/>
  <c r="F460" i="92"/>
  <c r="E460" i="92"/>
  <c r="F459" i="92"/>
  <c r="E459" i="92"/>
  <c r="F458" i="92"/>
  <c r="E458" i="92"/>
  <c r="I458" i="92" s="1"/>
  <c r="F457" i="92"/>
  <c r="E457" i="92"/>
  <c r="H457" i="92" s="1"/>
  <c r="F456" i="92"/>
  <c r="E456" i="92"/>
  <c r="F455" i="92"/>
  <c r="E455" i="92"/>
  <c r="H455" i="92" s="1"/>
  <c r="F454" i="92"/>
  <c r="E454" i="92"/>
  <c r="F453" i="92"/>
  <c r="E453" i="92"/>
  <c r="F452" i="92"/>
  <c r="E452" i="92"/>
  <c r="F451" i="92"/>
  <c r="E451" i="92"/>
  <c r="F450" i="92"/>
  <c r="E450" i="92"/>
  <c r="F449" i="92"/>
  <c r="E449" i="92"/>
  <c r="F448" i="92"/>
  <c r="E448" i="92"/>
  <c r="F447" i="92"/>
  <c r="E447" i="92"/>
  <c r="H447" i="92" s="1"/>
  <c r="F446" i="92"/>
  <c r="E446" i="92"/>
  <c r="F445" i="92"/>
  <c r="E445" i="92"/>
  <c r="F444" i="92"/>
  <c r="E444" i="92"/>
  <c r="F443" i="92"/>
  <c r="E443" i="92"/>
  <c r="F442" i="92"/>
  <c r="E442" i="92"/>
  <c r="H442" i="92" s="1"/>
  <c r="F441" i="92"/>
  <c r="E441" i="92"/>
  <c r="H441" i="92" s="1"/>
  <c r="F440" i="92"/>
  <c r="E440" i="92"/>
  <c r="I440" i="92" s="1"/>
  <c r="F439" i="92"/>
  <c r="E439" i="92"/>
  <c r="H439" i="92" s="1"/>
  <c r="F438" i="92"/>
  <c r="E438" i="92"/>
  <c r="I438" i="92" s="1"/>
  <c r="F437" i="92"/>
  <c r="E437" i="92"/>
  <c r="H437" i="92" s="1"/>
  <c r="F436" i="92"/>
  <c r="E436" i="92"/>
  <c r="I436" i="92" s="1"/>
  <c r="F435" i="92"/>
  <c r="E435" i="92"/>
  <c r="H435" i="92" s="1"/>
  <c r="F434" i="92"/>
  <c r="E434" i="92"/>
  <c r="I434" i="92" s="1"/>
  <c r="F433" i="92"/>
  <c r="E433" i="92"/>
  <c r="I433" i="92" s="1"/>
  <c r="F432" i="92"/>
  <c r="E432" i="92"/>
  <c r="F431" i="92"/>
  <c r="E431" i="92"/>
  <c r="F430" i="92"/>
  <c r="E430" i="92"/>
  <c r="F429" i="92"/>
  <c r="E429" i="92"/>
  <c r="I429" i="92" s="1"/>
  <c r="F428" i="92"/>
  <c r="E428" i="92"/>
  <c r="F427" i="92"/>
  <c r="E427" i="92"/>
  <c r="H427" i="92" s="1"/>
  <c r="F426" i="92"/>
  <c r="E426" i="92"/>
  <c r="I426" i="92" s="1"/>
  <c r="F425" i="92"/>
  <c r="E425" i="92"/>
  <c r="F424" i="92"/>
  <c r="E424" i="92"/>
  <c r="F423" i="92"/>
  <c r="E423" i="92"/>
  <c r="I423" i="92" s="1"/>
  <c r="F422" i="92"/>
  <c r="E422" i="92"/>
  <c r="I422" i="92" s="1"/>
  <c r="F421" i="92"/>
  <c r="E421" i="92"/>
  <c r="F420" i="92"/>
  <c r="E420" i="92"/>
  <c r="H420" i="92" s="1"/>
  <c r="F419" i="92"/>
  <c r="E419" i="92"/>
  <c r="F418" i="92"/>
  <c r="E418" i="92"/>
  <c r="F417" i="92"/>
  <c r="E417" i="92"/>
  <c r="I417" i="92" s="1"/>
  <c r="F416" i="92"/>
  <c r="E416" i="92"/>
  <c r="F415" i="92"/>
  <c r="E415" i="92"/>
  <c r="F414" i="92"/>
  <c r="E414" i="92"/>
  <c r="F413" i="92"/>
  <c r="E413" i="92"/>
  <c r="F412" i="92"/>
  <c r="E412" i="92"/>
  <c r="F411" i="92"/>
  <c r="E411" i="92"/>
  <c r="XEZ410" i="92"/>
  <c r="XER410" i="92" s="1"/>
  <c r="XEJ410" i="92" s="1"/>
  <c r="XEB410" i="92" s="1"/>
  <c r="XDT410" i="92" s="1"/>
  <c r="XDL410" i="92" s="1"/>
  <c r="XDD410" i="92" s="1"/>
  <c r="XCV410" i="92" s="1"/>
  <c r="XCN410" i="92" s="1"/>
  <c r="XCF410" i="92" s="1"/>
  <c r="XBX410" i="92" s="1"/>
  <c r="XBP410" i="92" s="1"/>
  <c r="XBH410" i="92" s="1"/>
  <c r="XAZ410" i="92" s="1"/>
  <c r="XAR410" i="92" s="1"/>
  <c r="XAJ410" i="92" s="1"/>
  <c r="XAB410" i="92" s="1"/>
  <c r="WZT410" i="92" s="1"/>
  <c r="WZL410" i="92" s="1"/>
  <c r="WZD410" i="92" s="1"/>
  <c r="WYV410" i="92" s="1"/>
  <c r="WYN410" i="92" s="1"/>
  <c r="WYF410" i="92" s="1"/>
  <c r="WXX410" i="92" s="1"/>
  <c r="WXP410" i="92" s="1"/>
  <c r="WXH410" i="92" s="1"/>
  <c r="WWZ410" i="92" s="1"/>
  <c r="WWR410" i="92" s="1"/>
  <c r="WWJ410" i="92" s="1"/>
  <c r="WWB410" i="92" s="1"/>
  <c r="WVT410" i="92" s="1"/>
  <c r="WVL410" i="92" s="1"/>
  <c r="WVD410" i="92" s="1"/>
  <c r="WUV410" i="92" s="1"/>
  <c r="WUN410" i="92" s="1"/>
  <c r="WUF410" i="92" s="1"/>
  <c r="WTX410" i="92" s="1"/>
  <c r="WTP410" i="92" s="1"/>
  <c r="WTH410" i="92" s="1"/>
  <c r="WSZ410" i="92" s="1"/>
  <c r="WSR410" i="92" s="1"/>
  <c r="WSJ410" i="92" s="1"/>
  <c r="WSB410" i="92" s="1"/>
  <c r="WRT410" i="92" s="1"/>
  <c r="WRL410" i="92" s="1"/>
  <c r="WRD410" i="92" s="1"/>
  <c r="WQV410" i="92" s="1"/>
  <c r="WQN410" i="92" s="1"/>
  <c r="WQF410" i="92" s="1"/>
  <c r="WPX410" i="92" s="1"/>
  <c r="WPP410" i="92" s="1"/>
  <c r="WPH410" i="92" s="1"/>
  <c r="WOZ410" i="92" s="1"/>
  <c r="WOR410" i="92" s="1"/>
  <c r="WOJ410" i="92" s="1"/>
  <c r="WOB410" i="92" s="1"/>
  <c r="WNT410" i="92" s="1"/>
  <c r="WNL410" i="92" s="1"/>
  <c r="WND410" i="92" s="1"/>
  <c r="WMV410" i="92" s="1"/>
  <c r="WMN410" i="92" s="1"/>
  <c r="WMF410" i="92" s="1"/>
  <c r="WLX410" i="92" s="1"/>
  <c r="WLP410" i="92" s="1"/>
  <c r="WLH410" i="92" s="1"/>
  <c r="WKZ410" i="92" s="1"/>
  <c r="WKR410" i="92" s="1"/>
  <c r="WKJ410" i="92" s="1"/>
  <c r="WKB410" i="92" s="1"/>
  <c r="WJT410" i="92" s="1"/>
  <c r="WJL410" i="92" s="1"/>
  <c r="WJD410" i="92" s="1"/>
  <c r="WIV410" i="92" s="1"/>
  <c r="WIN410" i="92" s="1"/>
  <c r="WIF410" i="92" s="1"/>
  <c r="WHX410" i="92" s="1"/>
  <c r="WHP410" i="92" s="1"/>
  <c r="WHH410" i="92" s="1"/>
  <c r="WGZ410" i="92" s="1"/>
  <c r="WGR410" i="92" s="1"/>
  <c r="WGJ410" i="92" s="1"/>
  <c r="WGB410" i="92" s="1"/>
  <c r="WFT410" i="92" s="1"/>
  <c r="WFL410" i="92" s="1"/>
  <c r="WFD410" i="92" s="1"/>
  <c r="WEV410" i="92" s="1"/>
  <c r="WEN410" i="92" s="1"/>
  <c r="WEF410" i="92" s="1"/>
  <c r="WDX410" i="92" s="1"/>
  <c r="WDP410" i="92" s="1"/>
  <c r="WDH410" i="92" s="1"/>
  <c r="WCZ410" i="92" s="1"/>
  <c r="WCR410" i="92" s="1"/>
  <c r="WCJ410" i="92" s="1"/>
  <c r="WCB410" i="92" s="1"/>
  <c r="WBT410" i="92" s="1"/>
  <c r="WBL410" i="92" s="1"/>
  <c r="WBD410" i="92" s="1"/>
  <c r="WAV410" i="92" s="1"/>
  <c r="WAN410" i="92" s="1"/>
  <c r="WAF410" i="92" s="1"/>
  <c r="VZX410" i="92" s="1"/>
  <c r="VZP410" i="92" s="1"/>
  <c r="VZH410" i="92" s="1"/>
  <c r="VYZ410" i="92" s="1"/>
  <c r="VYR410" i="92" s="1"/>
  <c r="VYJ410" i="92" s="1"/>
  <c r="VYB410" i="92" s="1"/>
  <c r="VXT410" i="92" s="1"/>
  <c r="VXL410" i="92" s="1"/>
  <c r="VXD410" i="92" s="1"/>
  <c r="VWV410" i="92" s="1"/>
  <c r="VWN410" i="92" s="1"/>
  <c r="VWF410" i="92" s="1"/>
  <c r="VVX410" i="92" s="1"/>
  <c r="VVP410" i="92" s="1"/>
  <c r="VVH410" i="92" s="1"/>
  <c r="VUZ410" i="92" s="1"/>
  <c r="VUR410" i="92" s="1"/>
  <c r="VUJ410" i="92" s="1"/>
  <c r="VUB410" i="92" s="1"/>
  <c r="VTT410" i="92" s="1"/>
  <c r="VTL410" i="92" s="1"/>
  <c r="VTD410" i="92" s="1"/>
  <c r="VSV410" i="92" s="1"/>
  <c r="VSN410" i="92" s="1"/>
  <c r="VSF410" i="92" s="1"/>
  <c r="VRX410" i="92" s="1"/>
  <c r="VRP410" i="92" s="1"/>
  <c r="VRH410" i="92" s="1"/>
  <c r="VQZ410" i="92" s="1"/>
  <c r="VQR410" i="92" s="1"/>
  <c r="VQJ410" i="92" s="1"/>
  <c r="VQB410" i="92" s="1"/>
  <c r="VPT410" i="92" s="1"/>
  <c r="VPL410" i="92" s="1"/>
  <c r="VPD410" i="92" s="1"/>
  <c r="VOV410" i="92" s="1"/>
  <c r="VON410" i="92" s="1"/>
  <c r="VOF410" i="92" s="1"/>
  <c r="VNX410" i="92" s="1"/>
  <c r="VNP410" i="92" s="1"/>
  <c r="VNH410" i="92" s="1"/>
  <c r="VMZ410" i="92" s="1"/>
  <c r="VMR410" i="92" s="1"/>
  <c r="VMJ410" i="92" s="1"/>
  <c r="VMB410" i="92" s="1"/>
  <c r="VLT410" i="92" s="1"/>
  <c r="VLL410" i="92" s="1"/>
  <c r="VLD410" i="92" s="1"/>
  <c r="VKV410" i="92" s="1"/>
  <c r="VKN410" i="92" s="1"/>
  <c r="VKF410" i="92" s="1"/>
  <c r="VJX410" i="92" s="1"/>
  <c r="VJP410" i="92" s="1"/>
  <c r="VJH410" i="92" s="1"/>
  <c r="VIZ410" i="92" s="1"/>
  <c r="VIR410" i="92" s="1"/>
  <c r="VIJ410" i="92" s="1"/>
  <c r="VIB410" i="92" s="1"/>
  <c r="VHT410" i="92" s="1"/>
  <c r="VHL410" i="92" s="1"/>
  <c r="VHD410" i="92" s="1"/>
  <c r="VGV410" i="92" s="1"/>
  <c r="VGN410" i="92" s="1"/>
  <c r="VGF410" i="92" s="1"/>
  <c r="VFX410" i="92" s="1"/>
  <c r="VFP410" i="92" s="1"/>
  <c r="VFH410" i="92" s="1"/>
  <c r="VEZ410" i="92" s="1"/>
  <c r="VER410" i="92" s="1"/>
  <c r="VEJ410" i="92" s="1"/>
  <c r="VEB410" i="92" s="1"/>
  <c r="VDT410" i="92" s="1"/>
  <c r="VDL410" i="92" s="1"/>
  <c r="VDD410" i="92" s="1"/>
  <c r="VCV410" i="92" s="1"/>
  <c r="VCN410" i="92" s="1"/>
  <c r="VCF410" i="92" s="1"/>
  <c r="VBX410" i="92" s="1"/>
  <c r="VBP410" i="92" s="1"/>
  <c r="VBH410" i="92" s="1"/>
  <c r="VAZ410" i="92" s="1"/>
  <c r="VAR410" i="92" s="1"/>
  <c r="VAJ410" i="92" s="1"/>
  <c r="VAB410" i="92" s="1"/>
  <c r="UZT410" i="92" s="1"/>
  <c r="UZL410" i="92" s="1"/>
  <c r="UZD410" i="92" s="1"/>
  <c r="UYV410" i="92" s="1"/>
  <c r="UYN410" i="92" s="1"/>
  <c r="UYF410" i="92" s="1"/>
  <c r="UXX410" i="92" s="1"/>
  <c r="UXP410" i="92" s="1"/>
  <c r="UXH410" i="92" s="1"/>
  <c r="UWZ410" i="92" s="1"/>
  <c r="UWR410" i="92" s="1"/>
  <c r="UWJ410" i="92" s="1"/>
  <c r="UWB410" i="92" s="1"/>
  <c r="UVT410" i="92" s="1"/>
  <c r="UVL410" i="92" s="1"/>
  <c r="UVD410" i="92" s="1"/>
  <c r="UUV410" i="92" s="1"/>
  <c r="UUN410" i="92" s="1"/>
  <c r="UUF410" i="92" s="1"/>
  <c r="UTX410" i="92" s="1"/>
  <c r="UTP410" i="92" s="1"/>
  <c r="UTH410" i="92" s="1"/>
  <c r="USZ410" i="92" s="1"/>
  <c r="USR410" i="92" s="1"/>
  <c r="USJ410" i="92" s="1"/>
  <c r="USB410" i="92" s="1"/>
  <c r="URT410" i="92" s="1"/>
  <c r="URL410" i="92" s="1"/>
  <c r="URD410" i="92" s="1"/>
  <c r="UQV410" i="92" s="1"/>
  <c r="UQN410" i="92" s="1"/>
  <c r="UQF410" i="92" s="1"/>
  <c r="UPX410" i="92" s="1"/>
  <c r="UPP410" i="92" s="1"/>
  <c r="UPH410" i="92" s="1"/>
  <c r="UOZ410" i="92" s="1"/>
  <c r="UOR410" i="92" s="1"/>
  <c r="UOJ410" i="92" s="1"/>
  <c r="UOB410" i="92" s="1"/>
  <c r="UNT410" i="92" s="1"/>
  <c r="UNL410" i="92" s="1"/>
  <c r="UND410" i="92" s="1"/>
  <c r="UMV410" i="92" s="1"/>
  <c r="UMN410" i="92" s="1"/>
  <c r="UMF410" i="92" s="1"/>
  <c r="ULX410" i="92" s="1"/>
  <c r="ULP410" i="92" s="1"/>
  <c r="ULH410" i="92" s="1"/>
  <c r="UKZ410" i="92" s="1"/>
  <c r="UKR410" i="92" s="1"/>
  <c r="UKJ410" i="92" s="1"/>
  <c r="UKB410" i="92" s="1"/>
  <c r="UJT410" i="92" s="1"/>
  <c r="UJL410" i="92" s="1"/>
  <c r="UJD410" i="92" s="1"/>
  <c r="UIV410" i="92" s="1"/>
  <c r="UIN410" i="92" s="1"/>
  <c r="UIF410" i="92" s="1"/>
  <c r="UHX410" i="92" s="1"/>
  <c r="UHP410" i="92" s="1"/>
  <c r="UHH410" i="92" s="1"/>
  <c r="UGZ410" i="92" s="1"/>
  <c r="UGR410" i="92" s="1"/>
  <c r="UGJ410" i="92" s="1"/>
  <c r="UGB410" i="92" s="1"/>
  <c r="UFT410" i="92" s="1"/>
  <c r="UFL410" i="92" s="1"/>
  <c r="UFD410" i="92" s="1"/>
  <c r="UEV410" i="92" s="1"/>
  <c r="UEN410" i="92" s="1"/>
  <c r="UEF410" i="92" s="1"/>
  <c r="UDX410" i="92" s="1"/>
  <c r="UDP410" i="92" s="1"/>
  <c r="UDH410" i="92" s="1"/>
  <c r="UCZ410" i="92" s="1"/>
  <c r="UCR410" i="92" s="1"/>
  <c r="UCJ410" i="92" s="1"/>
  <c r="UCB410" i="92" s="1"/>
  <c r="UBT410" i="92" s="1"/>
  <c r="UBL410" i="92" s="1"/>
  <c r="UBD410" i="92" s="1"/>
  <c r="UAV410" i="92" s="1"/>
  <c r="UAN410" i="92" s="1"/>
  <c r="UAF410" i="92" s="1"/>
  <c r="TZX410" i="92" s="1"/>
  <c r="TZP410" i="92" s="1"/>
  <c r="TZH410" i="92" s="1"/>
  <c r="TYZ410" i="92" s="1"/>
  <c r="TYR410" i="92" s="1"/>
  <c r="TYJ410" i="92" s="1"/>
  <c r="TYB410" i="92" s="1"/>
  <c r="TXT410" i="92" s="1"/>
  <c r="TXL410" i="92" s="1"/>
  <c r="TXD410" i="92" s="1"/>
  <c r="TWV410" i="92" s="1"/>
  <c r="TWN410" i="92" s="1"/>
  <c r="TWF410" i="92" s="1"/>
  <c r="TVX410" i="92" s="1"/>
  <c r="TVP410" i="92" s="1"/>
  <c r="TVH410" i="92" s="1"/>
  <c r="TUZ410" i="92" s="1"/>
  <c r="TUR410" i="92" s="1"/>
  <c r="TUJ410" i="92" s="1"/>
  <c r="TUB410" i="92" s="1"/>
  <c r="TTT410" i="92" s="1"/>
  <c r="TTL410" i="92" s="1"/>
  <c r="TTD410" i="92" s="1"/>
  <c r="TSV410" i="92" s="1"/>
  <c r="TSN410" i="92" s="1"/>
  <c r="TSF410" i="92" s="1"/>
  <c r="TRX410" i="92" s="1"/>
  <c r="TRP410" i="92" s="1"/>
  <c r="TRH410" i="92" s="1"/>
  <c r="TQZ410" i="92" s="1"/>
  <c r="TQR410" i="92" s="1"/>
  <c r="TQJ410" i="92" s="1"/>
  <c r="TQB410" i="92" s="1"/>
  <c r="TPT410" i="92" s="1"/>
  <c r="TPL410" i="92" s="1"/>
  <c r="TPD410" i="92" s="1"/>
  <c r="TOV410" i="92" s="1"/>
  <c r="TON410" i="92" s="1"/>
  <c r="TOF410" i="92" s="1"/>
  <c r="TNX410" i="92" s="1"/>
  <c r="TNP410" i="92" s="1"/>
  <c r="TNH410" i="92" s="1"/>
  <c r="TMZ410" i="92" s="1"/>
  <c r="TMR410" i="92" s="1"/>
  <c r="TMJ410" i="92" s="1"/>
  <c r="TMB410" i="92" s="1"/>
  <c r="TLT410" i="92" s="1"/>
  <c r="TLL410" i="92" s="1"/>
  <c r="TLD410" i="92" s="1"/>
  <c r="TKV410" i="92" s="1"/>
  <c r="TKN410" i="92" s="1"/>
  <c r="TKF410" i="92" s="1"/>
  <c r="TJX410" i="92" s="1"/>
  <c r="TJP410" i="92" s="1"/>
  <c r="TJH410" i="92" s="1"/>
  <c r="TIZ410" i="92" s="1"/>
  <c r="TIR410" i="92" s="1"/>
  <c r="TIJ410" i="92" s="1"/>
  <c r="TIB410" i="92" s="1"/>
  <c r="THT410" i="92" s="1"/>
  <c r="THL410" i="92" s="1"/>
  <c r="THD410" i="92" s="1"/>
  <c r="TGV410" i="92" s="1"/>
  <c r="TGN410" i="92" s="1"/>
  <c r="TGF410" i="92" s="1"/>
  <c r="TFX410" i="92" s="1"/>
  <c r="TFP410" i="92" s="1"/>
  <c r="TFH410" i="92" s="1"/>
  <c r="TEZ410" i="92" s="1"/>
  <c r="TER410" i="92" s="1"/>
  <c r="TEJ410" i="92" s="1"/>
  <c r="TEB410" i="92" s="1"/>
  <c r="TDT410" i="92" s="1"/>
  <c r="TDL410" i="92" s="1"/>
  <c r="TDD410" i="92" s="1"/>
  <c r="TCV410" i="92" s="1"/>
  <c r="TCN410" i="92" s="1"/>
  <c r="TCF410" i="92" s="1"/>
  <c r="TBX410" i="92" s="1"/>
  <c r="TBP410" i="92" s="1"/>
  <c r="TBH410" i="92" s="1"/>
  <c r="TAZ410" i="92" s="1"/>
  <c r="TAR410" i="92" s="1"/>
  <c r="TAJ410" i="92" s="1"/>
  <c r="TAB410" i="92" s="1"/>
  <c r="SZT410" i="92" s="1"/>
  <c r="SZL410" i="92" s="1"/>
  <c r="SZD410" i="92" s="1"/>
  <c r="SYV410" i="92" s="1"/>
  <c r="SYN410" i="92" s="1"/>
  <c r="SYF410" i="92" s="1"/>
  <c r="SXX410" i="92" s="1"/>
  <c r="SXP410" i="92" s="1"/>
  <c r="SXH410" i="92" s="1"/>
  <c r="SWZ410" i="92" s="1"/>
  <c r="SWR410" i="92" s="1"/>
  <c r="SWJ410" i="92" s="1"/>
  <c r="SWB410" i="92" s="1"/>
  <c r="SVT410" i="92" s="1"/>
  <c r="SVL410" i="92" s="1"/>
  <c r="SVD410" i="92" s="1"/>
  <c r="SUV410" i="92" s="1"/>
  <c r="SUN410" i="92" s="1"/>
  <c r="SUF410" i="92" s="1"/>
  <c r="STX410" i="92" s="1"/>
  <c r="STP410" i="92" s="1"/>
  <c r="STH410" i="92" s="1"/>
  <c r="SSZ410" i="92" s="1"/>
  <c r="SSR410" i="92" s="1"/>
  <c r="SSJ410" i="92" s="1"/>
  <c r="SSB410" i="92" s="1"/>
  <c r="SRT410" i="92" s="1"/>
  <c r="SRL410" i="92" s="1"/>
  <c r="SRD410" i="92" s="1"/>
  <c r="SQV410" i="92" s="1"/>
  <c r="SQN410" i="92" s="1"/>
  <c r="SQF410" i="92" s="1"/>
  <c r="SPX410" i="92" s="1"/>
  <c r="SPP410" i="92" s="1"/>
  <c r="SPH410" i="92" s="1"/>
  <c r="SOZ410" i="92" s="1"/>
  <c r="SOR410" i="92" s="1"/>
  <c r="SOJ410" i="92" s="1"/>
  <c r="SOB410" i="92" s="1"/>
  <c r="SNT410" i="92" s="1"/>
  <c r="SNL410" i="92" s="1"/>
  <c r="SND410" i="92" s="1"/>
  <c r="SMV410" i="92" s="1"/>
  <c r="SMN410" i="92" s="1"/>
  <c r="SMF410" i="92" s="1"/>
  <c r="SLX410" i="92" s="1"/>
  <c r="SLP410" i="92" s="1"/>
  <c r="SLH410" i="92" s="1"/>
  <c r="SKZ410" i="92" s="1"/>
  <c r="SKR410" i="92" s="1"/>
  <c r="SKJ410" i="92" s="1"/>
  <c r="SKB410" i="92" s="1"/>
  <c r="SJT410" i="92" s="1"/>
  <c r="SJL410" i="92" s="1"/>
  <c r="SJD410" i="92" s="1"/>
  <c r="SIV410" i="92" s="1"/>
  <c r="SIN410" i="92" s="1"/>
  <c r="SIF410" i="92" s="1"/>
  <c r="SHX410" i="92" s="1"/>
  <c r="SHP410" i="92" s="1"/>
  <c r="SHH410" i="92" s="1"/>
  <c r="SGZ410" i="92" s="1"/>
  <c r="SGR410" i="92" s="1"/>
  <c r="SGJ410" i="92" s="1"/>
  <c r="SGB410" i="92" s="1"/>
  <c r="SFT410" i="92" s="1"/>
  <c r="SFL410" i="92" s="1"/>
  <c r="SFD410" i="92" s="1"/>
  <c r="SEV410" i="92" s="1"/>
  <c r="SEN410" i="92" s="1"/>
  <c r="SEF410" i="92" s="1"/>
  <c r="SDX410" i="92" s="1"/>
  <c r="SDP410" i="92" s="1"/>
  <c r="SDH410" i="92" s="1"/>
  <c r="SCZ410" i="92" s="1"/>
  <c r="SCR410" i="92" s="1"/>
  <c r="SCJ410" i="92" s="1"/>
  <c r="SCB410" i="92" s="1"/>
  <c r="SBT410" i="92" s="1"/>
  <c r="SBL410" i="92" s="1"/>
  <c r="SBD410" i="92" s="1"/>
  <c r="SAV410" i="92" s="1"/>
  <c r="SAN410" i="92" s="1"/>
  <c r="SAF410" i="92" s="1"/>
  <c r="RZX410" i="92" s="1"/>
  <c r="RZP410" i="92" s="1"/>
  <c r="RZH410" i="92" s="1"/>
  <c r="RYZ410" i="92" s="1"/>
  <c r="RYR410" i="92" s="1"/>
  <c r="RYJ410" i="92" s="1"/>
  <c r="RYB410" i="92" s="1"/>
  <c r="RXT410" i="92" s="1"/>
  <c r="RXL410" i="92" s="1"/>
  <c r="RXD410" i="92" s="1"/>
  <c r="RWV410" i="92" s="1"/>
  <c r="RWN410" i="92" s="1"/>
  <c r="RWF410" i="92" s="1"/>
  <c r="RVX410" i="92" s="1"/>
  <c r="RVP410" i="92" s="1"/>
  <c r="RVH410" i="92" s="1"/>
  <c r="RUZ410" i="92" s="1"/>
  <c r="RUR410" i="92" s="1"/>
  <c r="RUJ410" i="92" s="1"/>
  <c r="RUB410" i="92" s="1"/>
  <c r="RTT410" i="92" s="1"/>
  <c r="RTL410" i="92" s="1"/>
  <c r="RTD410" i="92" s="1"/>
  <c r="RSV410" i="92" s="1"/>
  <c r="RSN410" i="92" s="1"/>
  <c r="RSF410" i="92" s="1"/>
  <c r="RRX410" i="92" s="1"/>
  <c r="RRP410" i="92" s="1"/>
  <c r="RRH410" i="92" s="1"/>
  <c r="RQZ410" i="92" s="1"/>
  <c r="RQR410" i="92" s="1"/>
  <c r="RQJ410" i="92" s="1"/>
  <c r="RQB410" i="92" s="1"/>
  <c r="RPT410" i="92" s="1"/>
  <c r="RPL410" i="92" s="1"/>
  <c r="RPD410" i="92" s="1"/>
  <c r="ROV410" i="92" s="1"/>
  <c r="RON410" i="92" s="1"/>
  <c r="ROF410" i="92" s="1"/>
  <c r="RNX410" i="92" s="1"/>
  <c r="RNP410" i="92" s="1"/>
  <c r="RNH410" i="92" s="1"/>
  <c r="RMZ410" i="92" s="1"/>
  <c r="RMR410" i="92" s="1"/>
  <c r="RMJ410" i="92" s="1"/>
  <c r="RMB410" i="92" s="1"/>
  <c r="RLT410" i="92" s="1"/>
  <c r="RLL410" i="92" s="1"/>
  <c r="RLD410" i="92" s="1"/>
  <c r="RKV410" i="92" s="1"/>
  <c r="RKN410" i="92" s="1"/>
  <c r="RKF410" i="92" s="1"/>
  <c r="RJX410" i="92" s="1"/>
  <c r="RJP410" i="92" s="1"/>
  <c r="RJH410" i="92" s="1"/>
  <c r="RIZ410" i="92" s="1"/>
  <c r="RIR410" i="92" s="1"/>
  <c r="RIJ410" i="92" s="1"/>
  <c r="RIB410" i="92" s="1"/>
  <c r="RHT410" i="92" s="1"/>
  <c r="RHL410" i="92" s="1"/>
  <c r="RHD410" i="92" s="1"/>
  <c r="RGV410" i="92" s="1"/>
  <c r="RGN410" i="92" s="1"/>
  <c r="RGF410" i="92" s="1"/>
  <c r="RFX410" i="92" s="1"/>
  <c r="RFP410" i="92" s="1"/>
  <c r="RFH410" i="92" s="1"/>
  <c r="REZ410" i="92" s="1"/>
  <c r="RER410" i="92" s="1"/>
  <c r="REJ410" i="92" s="1"/>
  <c r="REB410" i="92" s="1"/>
  <c r="RDT410" i="92" s="1"/>
  <c r="RDL410" i="92" s="1"/>
  <c r="RDD410" i="92" s="1"/>
  <c r="RCV410" i="92" s="1"/>
  <c r="RCN410" i="92" s="1"/>
  <c r="RCF410" i="92" s="1"/>
  <c r="RBX410" i="92" s="1"/>
  <c r="RBP410" i="92" s="1"/>
  <c r="RBH410" i="92" s="1"/>
  <c r="RAZ410" i="92" s="1"/>
  <c r="RAR410" i="92" s="1"/>
  <c r="RAJ410" i="92" s="1"/>
  <c r="RAB410" i="92" s="1"/>
  <c r="QZT410" i="92" s="1"/>
  <c r="QZL410" i="92" s="1"/>
  <c r="QZD410" i="92" s="1"/>
  <c r="QYV410" i="92" s="1"/>
  <c r="QYN410" i="92" s="1"/>
  <c r="QYF410" i="92" s="1"/>
  <c r="QXX410" i="92" s="1"/>
  <c r="QXP410" i="92" s="1"/>
  <c r="QXH410" i="92" s="1"/>
  <c r="QWZ410" i="92" s="1"/>
  <c r="QWR410" i="92" s="1"/>
  <c r="QWJ410" i="92" s="1"/>
  <c r="QWB410" i="92" s="1"/>
  <c r="QVT410" i="92" s="1"/>
  <c r="QVL410" i="92" s="1"/>
  <c r="QVD410" i="92" s="1"/>
  <c r="QUV410" i="92" s="1"/>
  <c r="QUN410" i="92" s="1"/>
  <c r="QUF410" i="92" s="1"/>
  <c r="QTX410" i="92" s="1"/>
  <c r="QTP410" i="92" s="1"/>
  <c r="QTH410" i="92" s="1"/>
  <c r="QSZ410" i="92" s="1"/>
  <c r="QSR410" i="92" s="1"/>
  <c r="QSJ410" i="92" s="1"/>
  <c r="QSB410" i="92" s="1"/>
  <c r="QRT410" i="92" s="1"/>
  <c r="QRL410" i="92" s="1"/>
  <c r="QRD410" i="92" s="1"/>
  <c r="QQV410" i="92" s="1"/>
  <c r="QQN410" i="92" s="1"/>
  <c r="QQF410" i="92" s="1"/>
  <c r="QPX410" i="92" s="1"/>
  <c r="QPP410" i="92" s="1"/>
  <c r="QPH410" i="92" s="1"/>
  <c r="QOZ410" i="92" s="1"/>
  <c r="QOR410" i="92" s="1"/>
  <c r="QOJ410" i="92" s="1"/>
  <c r="QOB410" i="92" s="1"/>
  <c r="QNT410" i="92" s="1"/>
  <c r="QNL410" i="92" s="1"/>
  <c r="QND410" i="92" s="1"/>
  <c r="QMV410" i="92" s="1"/>
  <c r="QMN410" i="92" s="1"/>
  <c r="QMF410" i="92" s="1"/>
  <c r="QLX410" i="92" s="1"/>
  <c r="QLP410" i="92" s="1"/>
  <c r="QLH410" i="92" s="1"/>
  <c r="QKZ410" i="92" s="1"/>
  <c r="QKR410" i="92" s="1"/>
  <c r="QKJ410" i="92" s="1"/>
  <c r="QKB410" i="92" s="1"/>
  <c r="QJT410" i="92" s="1"/>
  <c r="QJL410" i="92" s="1"/>
  <c r="QJD410" i="92" s="1"/>
  <c r="QIV410" i="92" s="1"/>
  <c r="QIN410" i="92" s="1"/>
  <c r="QIF410" i="92" s="1"/>
  <c r="QHX410" i="92" s="1"/>
  <c r="QHP410" i="92" s="1"/>
  <c r="QHH410" i="92" s="1"/>
  <c r="QGZ410" i="92" s="1"/>
  <c r="QGR410" i="92" s="1"/>
  <c r="QGJ410" i="92" s="1"/>
  <c r="QGB410" i="92" s="1"/>
  <c r="QFT410" i="92" s="1"/>
  <c r="QFL410" i="92" s="1"/>
  <c r="QFD410" i="92" s="1"/>
  <c r="QEV410" i="92" s="1"/>
  <c r="QEN410" i="92" s="1"/>
  <c r="QEF410" i="92" s="1"/>
  <c r="QDX410" i="92" s="1"/>
  <c r="QDP410" i="92" s="1"/>
  <c r="QDH410" i="92" s="1"/>
  <c r="QCZ410" i="92" s="1"/>
  <c r="QCR410" i="92" s="1"/>
  <c r="QCJ410" i="92" s="1"/>
  <c r="QCB410" i="92" s="1"/>
  <c r="QBT410" i="92" s="1"/>
  <c r="QBL410" i="92" s="1"/>
  <c r="QBD410" i="92" s="1"/>
  <c r="QAV410" i="92" s="1"/>
  <c r="QAN410" i="92" s="1"/>
  <c r="QAF410" i="92" s="1"/>
  <c r="PZX410" i="92" s="1"/>
  <c r="PZP410" i="92" s="1"/>
  <c r="PZH410" i="92" s="1"/>
  <c r="PYZ410" i="92" s="1"/>
  <c r="PYR410" i="92" s="1"/>
  <c r="PYJ410" i="92" s="1"/>
  <c r="PYB410" i="92" s="1"/>
  <c r="PXT410" i="92" s="1"/>
  <c r="PXL410" i="92" s="1"/>
  <c r="PXD410" i="92" s="1"/>
  <c r="PWV410" i="92" s="1"/>
  <c r="PWN410" i="92" s="1"/>
  <c r="PWF410" i="92" s="1"/>
  <c r="PVX410" i="92" s="1"/>
  <c r="PVP410" i="92" s="1"/>
  <c r="PVH410" i="92" s="1"/>
  <c r="PUZ410" i="92" s="1"/>
  <c r="PUR410" i="92" s="1"/>
  <c r="PUJ410" i="92" s="1"/>
  <c r="PUB410" i="92" s="1"/>
  <c r="PTT410" i="92" s="1"/>
  <c r="PTL410" i="92" s="1"/>
  <c r="PTD410" i="92" s="1"/>
  <c r="PSV410" i="92" s="1"/>
  <c r="PSN410" i="92" s="1"/>
  <c r="PSF410" i="92" s="1"/>
  <c r="PRX410" i="92" s="1"/>
  <c r="PRP410" i="92" s="1"/>
  <c r="PRH410" i="92" s="1"/>
  <c r="PQZ410" i="92" s="1"/>
  <c r="PQR410" i="92" s="1"/>
  <c r="PQJ410" i="92" s="1"/>
  <c r="PQB410" i="92" s="1"/>
  <c r="PPT410" i="92" s="1"/>
  <c r="PPL410" i="92" s="1"/>
  <c r="PPD410" i="92" s="1"/>
  <c r="POV410" i="92" s="1"/>
  <c r="PON410" i="92" s="1"/>
  <c r="POF410" i="92" s="1"/>
  <c r="PNX410" i="92" s="1"/>
  <c r="PNP410" i="92" s="1"/>
  <c r="PNH410" i="92" s="1"/>
  <c r="PMZ410" i="92" s="1"/>
  <c r="PMR410" i="92" s="1"/>
  <c r="PMJ410" i="92" s="1"/>
  <c r="PMB410" i="92" s="1"/>
  <c r="PLT410" i="92" s="1"/>
  <c r="PLL410" i="92" s="1"/>
  <c r="PLD410" i="92" s="1"/>
  <c r="PKV410" i="92" s="1"/>
  <c r="PKN410" i="92" s="1"/>
  <c r="PKF410" i="92" s="1"/>
  <c r="PJX410" i="92" s="1"/>
  <c r="PJP410" i="92" s="1"/>
  <c r="PJH410" i="92" s="1"/>
  <c r="PIZ410" i="92" s="1"/>
  <c r="PIR410" i="92" s="1"/>
  <c r="PIJ410" i="92" s="1"/>
  <c r="PIB410" i="92" s="1"/>
  <c r="PHT410" i="92" s="1"/>
  <c r="PHL410" i="92" s="1"/>
  <c r="PHD410" i="92" s="1"/>
  <c r="PGV410" i="92" s="1"/>
  <c r="PGN410" i="92" s="1"/>
  <c r="PGF410" i="92" s="1"/>
  <c r="PFX410" i="92" s="1"/>
  <c r="PFP410" i="92" s="1"/>
  <c r="PFH410" i="92" s="1"/>
  <c r="PEZ410" i="92" s="1"/>
  <c r="PER410" i="92" s="1"/>
  <c r="PEJ410" i="92" s="1"/>
  <c r="PEB410" i="92" s="1"/>
  <c r="PDT410" i="92" s="1"/>
  <c r="PDL410" i="92" s="1"/>
  <c r="PDD410" i="92" s="1"/>
  <c r="PCV410" i="92" s="1"/>
  <c r="PCN410" i="92" s="1"/>
  <c r="PCF410" i="92" s="1"/>
  <c r="PBX410" i="92" s="1"/>
  <c r="PBP410" i="92" s="1"/>
  <c r="PBH410" i="92" s="1"/>
  <c r="PAZ410" i="92" s="1"/>
  <c r="PAR410" i="92" s="1"/>
  <c r="PAJ410" i="92" s="1"/>
  <c r="PAB410" i="92" s="1"/>
  <c r="OZT410" i="92" s="1"/>
  <c r="OZL410" i="92" s="1"/>
  <c r="OZD410" i="92" s="1"/>
  <c r="OYV410" i="92" s="1"/>
  <c r="OYN410" i="92" s="1"/>
  <c r="OYF410" i="92" s="1"/>
  <c r="OXX410" i="92" s="1"/>
  <c r="OXP410" i="92" s="1"/>
  <c r="OXH410" i="92" s="1"/>
  <c r="OWZ410" i="92" s="1"/>
  <c r="OWR410" i="92" s="1"/>
  <c r="OWJ410" i="92" s="1"/>
  <c r="OWB410" i="92" s="1"/>
  <c r="OVT410" i="92" s="1"/>
  <c r="OVL410" i="92" s="1"/>
  <c r="OVD410" i="92" s="1"/>
  <c r="OUV410" i="92" s="1"/>
  <c r="OUN410" i="92" s="1"/>
  <c r="OUF410" i="92" s="1"/>
  <c r="OTX410" i="92" s="1"/>
  <c r="OTP410" i="92" s="1"/>
  <c r="OTH410" i="92" s="1"/>
  <c r="OSZ410" i="92" s="1"/>
  <c r="OSR410" i="92" s="1"/>
  <c r="OSJ410" i="92" s="1"/>
  <c r="OSB410" i="92" s="1"/>
  <c r="ORT410" i="92" s="1"/>
  <c r="ORL410" i="92" s="1"/>
  <c r="ORD410" i="92" s="1"/>
  <c r="OQV410" i="92" s="1"/>
  <c r="OQN410" i="92" s="1"/>
  <c r="OQF410" i="92" s="1"/>
  <c r="OPX410" i="92" s="1"/>
  <c r="OPP410" i="92" s="1"/>
  <c r="OPH410" i="92" s="1"/>
  <c r="OOZ410" i="92" s="1"/>
  <c r="OOR410" i="92" s="1"/>
  <c r="OOJ410" i="92" s="1"/>
  <c r="OOB410" i="92" s="1"/>
  <c r="ONT410" i="92" s="1"/>
  <c r="ONL410" i="92" s="1"/>
  <c r="OND410" i="92" s="1"/>
  <c r="OMV410" i="92" s="1"/>
  <c r="OMN410" i="92" s="1"/>
  <c r="OMF410" i="92" s="1"/>
  <c r="OLX410" i="92" s="1"/>
  <c r="OLP410" i="92" s="1"/>
  <c r="OLH410" i="92" s="1"/>
  <c r="OKZ410" i="92" s="1"/>
  <c r="OKR410" i="92" s="1"/>
  <c r="OKJ410" i="92" s="1"/>
  <c r="OKB410" i="92" s="1"/>
  <c r="OJT410" i="92" s="1"/>
  <c r="OJL410" i="92" s="1"/>
  <c r="OJD410" i="92" s="1"/>
  <c r="OIV410" i="92" s="1"/>
  <c r="OIN410" i="92" s="1"/>
  <c r="OIF410" i="92" s="1"/>
  <c r="OHX410" i="92" s="1"/>
  <c r="OHP410" i="92" s="1"/>
  <c r="OHH410" i="92" s="1"/>
  <c r="OGZ410" i="92" s="1"/>
  <c r="OGR410" i="92" s="1"/>
  <c r="OGJ410" i="92" s="1"/>
  <c r="OGB410" i="92" s="1"/>
  <c r="OFT410" i="92" s="1"/>
  <c r="OFL410" i="92" s="1"/>
  <c r="OFD410" i="92" s="1"/>
  <c r="OEV410" i="92" s="1"/>
  <c r="OEN410" i="92" s="1"/>
  <c r="OEF410" i="92" s="1"/>
  <c r="ODX410" i="92" s="1"/>
  <c r="ODP410" i="92" s="1"/>
  <c r="ODH410" i="92" s="1"/>
  <c r="OCZ410" i="92" s="1"/>
  <c r="OCR410" i="92" s="1"/>
  <c r="OCJ410" i="92" s="1"/>
  <c r="OCB410" i="92" s="1"/>
  <c r="OBT410" i="92" s="1"/>
  <c r="OBL410" i="92" s="1"/>
  <c r="OBD410" i="92" s="1"/>
  <c r="OAV410" i="92" s="1"/>
  <c r="OAN410" i="92" s="1"/>
  <c r="OAF410" i="92" s="1"/>
  <c r="NZX410" i="92" s="1"/>
  <c r="NZP410" i="92" s="1"/>
  <c r="NZH410" i="92" s="1"/>
  <c r="NYZ410" i="92" s="1"/>
  <c r="NYR410" i="92" s="1"/>
  <c r="NYJ410" i="92" s="1"/>
  <c r="NYB410" i="92" s="1"/>
  <c r="NXT410" i="92" s="1"/>
  <c r="NXL410" i="92" s="1"/>
  <c r="NXD410" i="92" s="1"/>
  <c r="NWV410" i="92" s="1"/>
  <c r="NWN410" i="92" s="1"/>
  <c r="NWF410" i="92" s="1"/>
  <c r="NVX410" i="92" s="1"/>
  <c r="NVP410" i="92" s="1"/>
  <c r="NVH410" i="92" s="1"/>
  <c r="NUZ410" i="92" s="1"/>
  <c r="NUR410" i="92" s="1"/>
  <c r="NUJ410" i="92" s="1"/>
  <c r="NUB410" i="92" s="1"/>
  <c r="NTT410" i="92" s="1"/>
  <c r="NTL410" i="92" s="1"/>
  <c r="NTD410" i="92" s="1"/>
  <c r="NSV410" i="92" s="1"/>
  <c r="NSN410" i="92" s="1"/>
  <c r="NSF410" i="92" s="1"/>
  <c r="NRX410" i="92" s="1"/>
  <c r="NRP410" i="92" s="1"/>
  <c r="NRH410" i="92" s="1"/>
  <c r="NQZ410" i="92" s="1"/>
  <c r="NQR410" i="92" s="1"/>
  <c r="NQJ410" i="92" s="1"/>
  <c r="NQB410" i="92" s="1"/>
  <c r="NPT410" i="92" s="1"/>
  <c r="NPL410" i="92" s="1"/>
  <c r="NPD410" i="92" s="1"/>
  <c r="NOV410" i="92" s="1"/>
  <c r="NON410" i="92" s="1"/>
  <c r="NOF410" i="92" s="1"/>
  <c r="NNX410" i="92" s="1"/>
  <c r="NNP410" i="92" s="1"/>
  <c r="NNH410" i="92" s="1"/>
  <c r="NMZ410" i="92" s="1"/>
  <c r="NMR410" i="92" s="1"/>
  <c r="NMJ410" i="92" s="1"/>
  <c r="NMB410" i="92" s="1"/>
  <c r="NLT410" i="92" s="1"/>
  <c r="NLL410" i="92" s="1"/>
  <c r="NLD410" i="92" s="1"/>
  <c r="NKV410" i="92" s="1"/>
  <c r="NKN410" i="92" s="1"/>
  <c r="NKF410" i="92" s="1"/>
  <c r="NJX410" i="92" s="1"/>
  <c r="NJP410" i="92" s="1"/>
  <c r="NJH410" i="92" s="1"/>
  <c r="NIZ410" i="92" s="1"/>
  <c r="NIR410" i="92" s="1"/>
  <c r="NIJ410" i="92" s="1"/>
  <c r="NIB410" i="92" s="1"/>
  <c r="NHT410" i="92" s="1"/>
  <c r="NHL410" i="92" s="1"/>
  <c r="NHD410" i="92" s="1"/>
  <c r="NGV410" i="92" s="1"/>
  <c r="NGN410" i="92" s="1"/>
  <c r="NGF410" i="92" s="1"/>
  <c r="NFX410" i="92" s="1"/>
  <c r="NFP410" i="92" s="1"/>
  <c r="NFH410" i="92" s="1"/>
  <c r="NEZ410" i="92" s="1"/>
  <c r="NER410" i="92" s="1"/>
  <c r="NEJ410" i="92" s="1"/>
  <c r="NEB410" i="92" s="1"/>
  <c r="NDT410" i="92" s="1"/>
  <c r="NDL410" i="92" s="1"/>
  <c r="NDD410" i="92" s="1"/>
  <c r="NCV410" i="92" s="1"/>
  <c r="NCN410" i="92" s="1"/>
  <c r="NCF410" i="92" s="1"/>
  <c r="NBX410" i="92" s="1"/>
  <c r="NBP410" i="92" s="1"/>
  <c r="NBH410" i="92" s="1"/>
  <c r="NAZ410" i="92" s="1"/>
  <c r="NAR410" i="92" s="1"/>
  <c r="NAJ410" i="92" s="1"/>
  <c r="NAB410" i="92" s="1"/>
  <c r="MZT410" i="92" s="1"/>
  <c r="MZL410" i="92" s="1"/>
  <c r="MZD410" i="92" s="1"/>
  <c r="MYV410" i="92" s="1"/>
  <c r="MYN410" i="92" s="1"/>
  <c r="MYF410" i="92" s="1"/>
  <c r="MXX410" i="92" s="1"/>
  <c r="MXP410" i="92" s="1"/>
  <c r="MXH410" i="92" s="1"/>
  <c r="MWZ410" i="92" s="1"/>
  <c r="MWR410" i="92" s="1"/>
  <c r="MWJ410" i="92" s="1"/>
  <c r="MWB410" i="92" s="1"/>
  <c r="MVT410" i="92" s="1"/>
  <c r="MVL410" i="92" s="1"/>
  <c r="MVD410" i="92" s="1"/>
  <c r="MUV410" i="92" s="1"/>
  <c r="MUN410" i="92" s="1"/>
  <c r="MUF410" i="92" s="1"/>
  <c r="MTX410" i="92" s="1"/>
  <c r="MTP410" i="92" s="1"/>
  <c r="MTH410" i="92" s="1"/>
  <c r="MSZ410" i="92" s="1"/>
  <c r="MSR410" i="92" s="1"/>
  <c r="MSJ410" i="92" s="1"/>
  <c r="MSB410" i="92" s="1"/>
  <c r="MRT410" i="92" s="1"/>
  <c r="MRL410" i="92" s="1"/>
  <c r="MRD410" i="92" s="1"/>
  <c r="MQV410" i="92" s="1"/>
  <c r="MQN410" i="92" s="1"/>
  <c r="MQF410" i="92" s="1"/>
  <c r="MPX410" i="92" s="1"/>
  <c r="MPP410" i="92" s="1"/>
  <c r="MPH410" i="92" s="1"/>
  <c r="MOZ410" i="92" s="1"/>
  <c r="MOR410" i="92" s="1"/>
  <c r="MOJ410" i="92" s="1"/>
  <c r="MOB410" i="92" s="1"/>
  <c r="MNT410" i="92" s="1"/>
  <c r="MNL410" i="92" s="1"/>
  <c r="MND410" i="92" s="1"/>
  <c r="MMV410" i="92" s="1"/>
  <c r="MMN410" i="92" s="1"/>
  <c r="MMF410" i="92" s="1"/>
  <c r="MLX410" i="92" s="1"/>
  <c r="MLP410" i="92" s="1"/>
  <c r="MLH410" i="92" s="1"/>
  <c r="MKZ410" i="92" s="1"/>
  <c r="MKR410" i="92" s="1"/>
  <c r="MKJ410" i="92" s="1"/>
  <c r="MKB410" i="92" s="1"/>
  <c r="MJT410" i="92" s="1"/>
  <c r="MJL410" i="92" s="1"/>
  <c r="MJD410" i="92" s="1"/>
  <c r="MIV410" i="92" s="1"/>
  <c r="MIN410" i="92" s="1"/>
  <c r="MIF410" i="92" s="1"/>
  <c r="MHX410" i="92" s="1"/>
  <c r="MHP410" i="92" s="1"/>
  <c r="MHH410" i="92" s="1"/>
  <c r="MGZ410" i="92" s="1"/>
  <c r="MGR410" i="92" s="1"/>
  <c r="MGJ410" i="92" s="1"/>
  <c r="MGB410" i="92" s="1"/>
  <c r="MFT410" i="92" s="1"/>
  <c r="MFL410" i="92" s="1"/>
  <c r="MFD410" i="92" s="1"/>
  <c r="MEV410" i="92" s="1"/>
  <c r="MEN410" i="92" s="1"/>
  <c r="MEF410" i="92" s="1"/>
  <c r="MDX410" i="92" s="1"/>
  <c r="MDP410" i="92" s="1"/>
  <c r="MDH410" i="92" s="1"/>
  <c r="MCZ410" i="92" s="1"/>
  <c r="MCR410" i="92" s="1"/>
  <c r="MCJ410" i="92" s="1"/>
  <c r="MCB410" i="92" s="1"/>
  <c r="MBT410" i="92" s="1"/>
  <c r="MBL410" i="92" s="1"/>
  <c r="MBD410" i="92" s="1"/>
  <c r="MAV410" i="92" s="1"/>
  <c r="MAN410" i="92" s="1"/>
  <c r="MAF410" i="92" s="1"/>
  <c r="LZX410" i="92" s="1"/>
  <c r="LZP410" i="92" s="1"/>
  <c r="LZH410" i="92" s="1"/>
  <c r="LYZ410" i="92" s="1"/>
  <c r="LYR410" i="92" s="1"/>
  <c r="LYJ410" i="92" s="1"/>
  <c r="LYB410" i="92" s="1"/>
  <c r="LXT410" i="92" s="1"/>
  <c r="LXL410" i="92" s="1"/>
  <c r="LXD410" i="92" s="1"/>
  <c r="LWV410" i="92" s="1"/>
  <c r="LWN410" i="92" s="1"/>
  <c r="LWF410" i="92" s="1"/>
  <c r="LVX410" i="92" s="1"/>
  <c r="LVP410" i="92" s="1"/>
  <c r="LVH410" i="92" s="1"/>
  <c r="LUZ410" i="92" s="1"/>
  <c r="LUR410" i="92" s="1"/>
  <c r="LUJ410" i="92" s="1"/>
  <c r="LUB410" i="92" s="1"/>
  <c r="LTT410" i="92" s="1"/>
  <c r="LTL410" i="92" s="1"/>
  <c r="LTD410" i="92" s="1"/>
  <c r="LSV410" i="92" s="1"/>
  <c r="LSN410" i="92" s="1"/>
  <c r="LSF410" i="92" s="1"/>
  <c r="LRX410" i="92" s="1"/>
  <c r="LRP410" i="92" s="1"/>
  <c r="LRH410" i="92" s="1"/>
  <c r="LQZ410" i="92" s="1"/>
  <c r="LQR410" i="92" s="1"/>
  <c r="LQJ410" i="92" s="1"/>
  <c r="LQB410" i="92" s="1"/>
  <c r="LPT410" i="92" s="1"/>
  <c r="LPL410" i="92" s="1"/>
  <c r="LPD410" i="92" s="1"/>
  <c r="LOV410" i="92" s="1"/>
  <c r="LON410" i="92" s="1"/>
  <c r="LOF410" i="92" s="1"/>
  <c r="LNX410" i="92" s="1"/>
  <c r="LNP410" i="92" s="1"/>
  <c r="LNH410" i="92" s="1"/>
  <c r="LMZ410" i="92" s="1"/>
  <c r="LMR410" i="92" s="1"/>
  <c r="LMJ410" i="92" s="1"/>
  <c r="LMB410" i="92" s="1"/>
  <c r="LLT410" i="92" s="1"/>
  <c r="LLL410" i="92" s="1"/>
  <c r="LLD410" i="92" s="1"/>
  <c r="LKV410" i="92" s="1"/>
  <c r="LKN410" i="92" s="1"/>
  <c r="LKF410" i="92" s="1"/>
  <c r="LJX410" i="92" s="1"/>
  <c r="LJP410" i="92" s="1"/>
  <c r="LJH410" i="92" s="1"/>
  <c r="LIZ410" i="92" s="1"/>
  <c r="LIR410" i="92" s="1"/>
  <c r="LIJ410" i="92" s="1"/>
  <c r="LIB410" i="92" s="1"/>
  <c r="LHT410" i="92" s="1"/>
  <c r="LHL410" i="92" s="1"/>
  <c r="LHD410" i="92" s="1"/>
  <c r="LGV410" i="92" s="1"/>
  <c r="LGN410" i="92" s="1"/>
  <c r="LGF410" i="92" s="1"/>
  <c r="LFX410" i="92" s="1"/>
  <c r="LFP410" i="92" s="1"/>
  <c r="LFH410" i="92" s="1"/>
  <c r="LEZ410" i="92" s="1"/>
  <c r="LER410" i="92" s="1"/>
  <c r="LEJ410" i="92" s="1"/>
  <c r="LEB410" i="92" s="1"/>
  <c r="LDT410" i="92" s="1"/>
  <c r="LDL410" i="92" s="1"/>
  <c r="LDD410" i="92" s="1"/>
  <c r="LCV410" i="92" s="1"/>
  <c r="LCN410" i="92" s="1"/>
  <c r="LCF410" i="92" s="1"/>
  <c r="LBX410" i="92" s="1"/>
  <c r="LBP410" i="92" s="1"/>
  <c r="LBH410" i="92" s="1"/>
  <c r="LAZ410" i="92" s="1"/>
  <c r="LAR410" i="92" s="1"/>
  <c r="LAJ410" i="92" s="1"/>
  <c r="LAB410" i="92" s="1"/>
  <c r="KZT410" i="92" s="1"/>
  <c r="KZL410" i="92" s="1"/>
  <c r="KZD410" i="92" s="1"/>
  <c r="KYV410" i="92" s="1"/>
  <c r="KYN410" i="92" s="1"/>
  <c r="KYF410" i="92" s="1"/>
  <c r="KXX410" i="92" s="1"/>
  <c r="KXP410" i="92" s="1"/>
  <c r="KXH410" i="92" s="1"/>
  <c r="KWZ410" i="92" s="1"/>
  <c r="KWR410" i="92" s="1"/>
  <c r="KWJ410" i="92" s="1"/>
  <c r="KWB410" i="92" s="1"/>
  <c r="KVT410" i="92" s="1"/>
  <c r="KVL410" i="92" s="1"/>
  <c r="KVD410" i="92" s="1"/>
  <c r="KUV410" i="92" s="1"/>
  <c r="KUN410" i="92" s="1"/>
  <c r="KUF410" i="92" s="1"/>
  <c r="KTX410" i="92" s="1"/>
  <c r="KTP410" i="92" s="1"/>
  <c r="KTH410" i="92" s="1"/>
  <c r="KSZ410" i="92" s="1"/>
  <c r="KSR410" i="92" s="1"/>
  <c r="KSJ410" i="92" s="1"/>
  <c r="KSB410" i="92" s="1"/>
  <c r="KRT410" i="92" s="1"/>
  <c r="KRL410" i="92" s="1"/>
  <c r="KRD410" i="92" s="1"/>
  <c r="KQV410" i="92" s="1"/>
  <c r="KQN410" i="92" s="1"/>
  <c r="KQF410" i="92" s="1"/>
  <c r="KPX410" i="92" s="1"/>
  <c r="KPP410" i="92" s="1"/>
  <c r="KPH410" i="92" s="1"/>
  <c r="KOZ410" i="92" s="1"/>
  <c r="KOR410" i="92" s="1"/>
  <c r="KOJ410" i="92" s="1"/>
  <c r="KOB410" i="92" s="1"/>
  <c r="KNT410" i="92" s="1"/>
  <c r="KNL410" i="92" s="1"/>
  <c r="KND410" i="92" s="1"/>
  <c r="KMV410" i="92" s="1"/>
  <c r="KMN410" i="92" s="1"/>
  <c r="KMF410" i="92" s="1"/>
  <c r="KLX410" i="92" s="1"/>
  <c r="KLP410" i="92" s="1"/>
  <c r="KLH410" i="92" s="1"/>
  <c r="KKZ410" i="92" s="1"/>
  <c r="KKR410" i="92" s="1"/>
  <c r="KKJ410" i="92" s="1"/>
  <c r="KKB410" i="92" s="1"/>
  <c r="KJT410" i="92" s="1"/>
  <c r="KJL410" i="92" s="1"/>
  <c r="KJD410" i="92" s="1"/>
  <c r="KIV410" i="92" s="1"/>
  <c r="KIN410" i="92" s="1"/>
  <c r="KIF410" i="92" s="1"/>
  <c r="KHX410" i="92" s="1"/>
  <c r="KHP410" i="92" s="1"/>
  <c r="KHH410" i="92" s="1"/>
  <c r="KGZ410" i="92" s="1"/>
  <c r="KGR410" i="92" s="1"/>
  <c r="KGJ410" i="92" s="1"/>
  <c r="KGB410" i="92" s="1"/>
  <c r="KFT410" i="92" s="1"/>
  <c r="KFL410" i="92" s="1"/>
  <c r="KFD410" i="92" s="1"/>
  <c r="KEV410" i="92" s="1"/>
  <c r="KEN410" i="92" s="1"/>
  <c r="KEF410" i="92" s="1"/>
  <c r="KDX410" i="92" s="1"/>
  <c r="KDP410" i="92" s="1"/>
  <c r="KDH410" i="92" s="1"/>
  <c r="KCZ410" i="92" s="1"/>
  <c r="KCR410" i="92" s="1"/>
  <c r="KCJ410" i="92" s="1"/>
  <c r="KCB410" i="92" s="1"/>
  <c r="KBT410" i="92" s="1"/>
  <c r="KBL410" i="92" s="1"/>
  <c r="KBD410" i="92" s="1"/>
  <c r="KAV410" i="92" s="1"/>
  <c r="KAN410" i="92" s="1"/>
  <c r="KAF410" i="92" s="1"/>
  <c r="JZX410" i="92" s="1"/>
  <c r="JZP410" i="92" s="1"/>
  <c r="JZH410" i="92" s="1"/>
  <c r="JYZ410" i="92" s="1"/>
  <c r="JYR410" i="92" s="1"/>
  <c r="JYJ410" i="92" s="1"/>
  <c r="JYB410" i="92" s="1"/>
  <c r="JXT410" i="92" s="1"/>
  <c r="JXL410" i="92" s="1"/>
  <c r="JXD410" i="92" s="1"/>
  <c r="JWV410" i="92" s="1"/>
  <c r="JWN410" i="92" s="1"/>
  <c r="JWF410" i="92" s="1"/>
  <c r="JVX410" i="92" s="1"/>
  <c r="JVP410" i="92" s="1"/>
  <c r="JVH410" i="92" s="1"/>
  <c r="JUZ410" i="92" s="1"/>
  <c r="JUR410" i="92" s="1"/>
  <c r="JUJ410" i="92" s="1"/>
  <c r="JUB410" i="92" s="1"/>
  <c r="JTT410" i="92" s="1"/>
  <c r="JTL410" i="92" s="1"/>
  <c r="JTD410" i="92" s="1"/>
  <c r="JSV410" i="92" s="1"/>
  <c r="JSN410" i="92" s="1"/>
  <c r="JSF410" i="92" s="1"/>
  <c r="JRX410" i="92" s="1"/>
  <c r="JRP410" i="92" s="1"/>
  <c r="JRH410" i="92" s="1"/>
  <c r="JQZ410" i="92" s="1"/>
  <c r="JQR410" i="92" s="1"/>
  <c r="JQJ410" i="92" s="1"/>
  <c r="JQB410" i="92" s="1"/>
  <c r="JPT410" i="92" s="1"/>
  <c r="JPL410" i="92" s="1"/>
  <c r="JPD410" i="92" s="1"/>
  <c r="JOV410" i="92" s="1"/>
  <c r="JON410" i="92" s="1"/>
  <c r="JOF410" i="92" s="1"/>
  <c r="JNX410" i="92" s="1"/>
  <c r="JNP410" i="92" s="1"/>
  <c r="JNH410" i="92" s="1"/>
  <c r="JMZ410" i="92" s="1"/>
  <c r="JMR410" i="92" s="1"/>
  <c r="JMJ410" i="92" s="1"/>
  <c r="JMB410" i="92" s="1"/>
  <c r="JLT410" i="92" s="1"/>
  <c r="JLL410" i="92" s="1"/>
  <c r="JLD410" i="92" s="1"/>
  <c r="JKV410" i="92" s="1"/>
  <c r="JKN410" i="92" s="1"/>
  <c r="JKF410" i="92" s="1"/>
  <c r="JJX410" i="92" s="1"/>
  <c r="JJP410" i="92" s="1"/>
  <c r="JJH410" i="92" s="1"/>
  <c r="JIZ410" i="92" s="1"/>
  <c r="JIR410" i="92" s="1"/>
  <c r="JIJ410" i="92" s="1"/>
  <c r="JIB410" i="92" s="1"/>
  <c r="JHT410" i="92" s="1"/>
  <c r="JHL410" i="92" s="1"/>
  <c r="JHD410" i="92" s="1"/>
  <c r="JGV410" i="92" s="1"/>
  <c r="JGN410" i="92" s="1"/>
  <c r="JGF410" i="92" s="1"/>
  <c r="JFX410" i="92" s="1"/>
  <c r="JFP410" i="92" s="1"/>
  <c r="JFH410" i="92" s="1"/>
  <c r="JEZ410" i="92" s="1"/>
  <c r="JER410" i="92" s="1"/>
  <c r="JEJ410" i="92" s="1"/>
  <c r="JEB410" i="92" s="1"/>
  <c r="JDT410" i="92" s="1"/>
  <c r="JDL410" i="92" s="1"/>
  <c r="JDD410" i="92" s="1"/>
  <c r="JCV410" i="92" s="1"/>
  <c r="JCN410" i="92" s="1"/>
  <c r="JCF410" i="92" s="1"/>
  <c r="JBX410" i="92" s="1"/>
  <c r="JBP410" i="92" s="1"/>
  <c r="JBH410" i="92" s="1"/>
  <c r="JAZ410" i="92" s="1"/>
  <c r="JAR410" i="92" s="1"/>
  <c r="JAJ410" i="92" s="1"/>
  <c r="JAB410" i="92" s="1"/>
  <c r="IZT410" i="92" s="1"/>
  <c r="IZL410" i="92" s="1"/>
  <c r="IZD410" i="92" s="1"/>
  <c r="IYV410" i="92" s="1"/>
  <c r="IYN410" i="92" s="1"/>
  <c r="IYF410" i="92" s="1"/>
  <c r="IXX410" i="92" s="1"/>
  <c r="IXP410" i="92" s="1"/>
  <c r="IXH410" i="92" s="1"/>
  <c r="IWZ410" i="92" s="1"/>
  <c r="IWR410" i="92" s="1"/>
  <c r="IWJ410" i="92" s="1"/>
  <c r="IWB410" i="92" s="1"/>
  <c r="IVT410" i="92" s="1"/>
  <c r="IVL410" i="92" s="1"/>
  <c r="IVD410" i="92" s="1"/>
  <c r="IUV410" i="92" s="1"/>
  <c r="IUN410" i="92" s="1"/>
  <c r="IUF410" i="92" s="1"/>
  <c r="ITX410" i="92" s="1"/>
  <c r="ITP410" i="92" s="1"/>
  <c r="ITH410" i="92" s="1"/>
  <c r="ISZ410" i="92" s="1"/>
  <c r="ISR410" i="92" s="1"/>
  <c r="ISJ410" i="92" s="1"/>
  <c r="ISB410" i="92" s="1"/>
  <c r="IRT410" i="92" s="1"/>
  <c r="IRL410" i="92" s="1"/>
  <c r="IRD410" i="92" s="1"/>
  <c r="IQV410" i="92" s="1"/>
  <c r="IQN410" i="92" s="1"/>
  <c r="IQF410" i="92" s="1"/>
  <c r="IPX410" i="92" s="1"/>
  <c r="IPP410" i="92" s="1"/>
  <c r="IPH410" i="92" s="1"/>
  <c r="IOZ410" i="92" s="1"/>
  <c r="IOR410" i="92" s="1"/>
  <c r="IOJ410" i="92" s="1"/>
  <c r="IOB410" i="92" s="1"/>
  <c r="INT410" i="92" s="1"/>
  <c r="INL410" i="92" s="1"/>
  <c r="IND410" i="92" s="1"/>
  <c r="IMV410" i="92" s="1"/>
  <c r="IMN410" i="92" s="1"/>
  <c r="IMF410" i="92" s="1"/>
  <c r="ILX410" i="92" s="1"/>
  <c r="ILP410" i="92" s="1"/>
  <c r="ILH410" i="92" s="1"/>
  <c r="IKZ410" i="92" s="1"/>
  <c r="IKR410" i="92" s="1"/>
  <c r="IKJ410" i="92" s="1"/>
  <c r="IKB410" i="92" s="1"/>
  <c r="IJT410" i="92" s="1"/>
  <c r="IJL410" i="92" s="1"/>
  <c r="IJD410" i="92" s="1"/>
  <c r="IIV410" i="92" s="1"/>
  <c r="IIN410" i="92" s="1"/>
  <c r="IIF410" i="92" s="1"/>
  <c r="IHX410" i="92" s="1"/>
  <c r="IHP410" i="92" s="1"/>
  <c r="IHH410" i="92" s="1"/>
  <c r="IGZ410" i="92" s="1"/>
  <c r="IGR410" i="92" s="1"/>
  <c r="IGJ410" i="92" s="1"/>
  <c r="IGB410" i="92" s="1"/>
  <c r="IFT410" i="92" s="1"/>
  <c r="IFL410" i="92" s="1"/>
  <c r="IFD410" i="92" s="1"/>
  <c r="IEV410" i="92" s="1"/>
  <c r="IEN410" i="92" s="1"/>
  <c r="IEF410" i="92" s="1"/>
  <c r="IDX410" i="92" s="1"/>
  <c r="IDP410" i="92" s="1"/>
  <c r="IDH410" i="92" s="1"/>
  <c r="ICZ410" i="92" s="1"/>
  <c r="ICR410" i="92" s="1"/>
  <c r="ICJ410" i="92" s="1"/>
  <c r="ICB410" i="92" s="1"/>
  <c r="IBT410" i="92" s="1"/>
  <c r="IBL410" i="92" s="1"/>
  <c r="IBD410" i="92" s="1"/>
  <c r="IAV410" i="92" s="1"/>
  <c r="IAN410" i="92" s="1"/>
  <c r="IAF410" i="92" s="1"/>
  <c r="HZX410" i="92" s="1"/>
  <c r="HZP410" i="92" s="1"/>
  <c r="HZH410" i="92" s="1"/>
  <c r="HYZ410" i="92" s="1"/>
  <c r="HYR410" i="92" s="1"/>
  <c r="HYJ410" i="92" s="1"/>
  <c r="HYB410" i="92" s="1"/>
  <c r="HXT410" i="92" s="1"/>
  <c r="HXL410" i="92" s="1"/>
  <c r="HXD410" i="92" s="1"/>
  <c r="HWV410" i="92" s="1"/>
  <c r="HWN410" i="92" s="1"/>
  <c r="HWF410" i="92" s="1"/>
  <c r="HVX410" i="92" s="1"/>
  <c r="HVP410" i="92" s="1"/>
  <c r="HVH410" i="92" s="1"/>
  <c r="HUZ410" i="92" s="1"/>
  <c r="HUR410" i="92" s="1"/>
  <c r="HUJ410" i="92" s="1"/>
  <c r="HUB410" i="92" s="1"/>
  <c r="HTT410" i="92" s="1"/>
  <c r="HTL410" i="92" s="1"/>
  <c r="HTD410" i="92" s="1"/>
  <c r="HSV410" i="92" s="1"/>
  <c r="HSN410" i="92" s="1"/>
  <c r="HSF410" i="92" s="1"/>
  <c r="HRX410" i="92" s="1"/>
  <c r="HRP410" i="92" s="1"/>
  <c r="HRH410" i="92" s="1"/>
  <c r="HQZ410" i="92" s="1"/>
  <c r="HQR410" i="92" s="1"/>
  <c r="HQJ410" i="92" s="1"/>
  <c r="HQB410" i="92" s="1"/>
  <c r="HPT410" i="92" s="1"/>
  <c r="HPL410" i="92" s="1"/>
  <c r="HPD410" i="92" s="1"/>
  <c r="HOV410" i="92" s="1"/>
  <c r="HON410" i="92" s="1"/>
  <c r="HOF410" i="92" s="1"/>
  <c r="HNX410" i="92" s="1"/>
  <c r="HNP410" i="92" s="1"/>
  <c r="HNH410" i="92" s="1"/>
  <c r="HMZ410" i="92" s="1"/>
  <c r="HMR410" i="92" s="1"/>
  <c r="HMJ410" i="92" s="1"/>
  <c r="HMB410" i="92" s="1"/>
  <c r="HLT410" i="92" s="1"/>
  <c r="HLL410" i="92" s="1"/>
  <c r="HLD410" i="92" s="1"/>
  <c r="HKV410" i="92" s="1"/>
  <c r="HKN410" i="92" s="1"/>
  <c r="HKF410" i="92" s="1"/>
  <c r="HJX410" i="92" s="1"/>
  <c r="HJP410" i="92" s="1"/>
  <c r="HJH410" i="92" s="1"/>
  <c r="HIZ410" i="92" s="1"/>
  <c r="HIR410" i="92" s="1"/>
  <c r="HIJ410" i="92" s="1"/>
  <c r="HIB410" i="92" s="1"/>
  <c r="HHT410" i="92" s="1"/>
  <c r="HHL410" i="92" s="1"/>
  <c r="HHD410" i="92" s="1"/>
  <c r="HGV410" i="92" s="1"/>
  <c r="HGN410" i="92" s="1"/>
  <c r="HGF410" i="92" s="1"/>
  <c r="HFX410" i="92" s="1"/>
  <c r="HFP410" i="92" s="1"/>
  <c r="HFH410" i="92" s="1"/>
  <c r="HEZ410" i="92" s="1"/>
  <c r="HER410" i="92" s="1"/>
  <c r="HEJ410" i="92" s="1"/>
  <c r="HEB410" i="92" s="1"/>
  <c r="HDT410" i="92" s="1"/>
  <c r="HDL410" i="92" s="1"/>
  <c r="HDD410" i="92" s="1"/>
  <c r="HCV410" i="92" s="1"/>
  <c r="HCN410" i="92" s="1"/>
  <c r="HCF410" i="92" s="1"/>
  <c r="HBX410" i="92" s="1"/>
  <c r="HBP410" i="92" s="1"/>
  <c r="HBH410" i="92" s="1"/>
  <c r="HAZ410" i="92" s="1"/>
  <c r="HAR410" i="92" s="1"/>
  <c r="HAJ410" i="92" s="1"/>
  <c r="HAB410" i="92" s="1"/>
  <c r="GZT410" i="92" s="1"/>
  <c r="GZL410" i="92" s="1"/>
  <c r="GZD410" i="92" s="1"/>
  <c r="GYV410" i="92" s="1"/>
  <c r="GYN410" i="92" s="1"/>
  <c r="GYF410" i="92" s="1"/>
  <c r="GXX410" i="92" s="1"/>
  <c r="GXP410" i="92" s="1"/>
  <c r="GXH410" i="92" s="1"/>
  <c r="GWZ410" i="92" s="1"/>
  <c r="GWR410" i="92" s="1"/>
  <c r="GWJ410" i="92" s="1"/>
  <c r="GWB410" i="92" s="1"/>
  <c r="GVT410" i="92" s="1"/>
  <c r="GVL410" i="92" s="1"/>
  <c r="GVD410" i="92" s="1"/>
  <c r="GUV410" i="92" s="1"/>
  <c r="GUN410" i="92" s="1"/>
  <c r="GUF410" i="92" s="1"/>
  <c r="GTX410" i="92" s="1"/>
  <c r="GTP410" i="92" s="1"/>
  <c r="GTH410" i="92" s="1"/>
  <c r="GSZ410" i="92" s="1"/>
  <c r="GSR410" i="92" s="1"/>
  <c r="GSJ410" i="92" s="1"/>
  <c r="GSB410" i="92" s="1"/>
  <c r="GRT410" i="92" s="1"/>
  <c r="GRL410" i="92" s="1"/>
  <c r="GRD410" i="92" s="1"/>
  <c r="GQV410" i="92" s="1"/>
  <c r="GQN410" i="92" s="1"/>
  <c r="GQF410" i="92" s="1"/>
  <c r="GPX410" i="92" s="1"/>
  <c r="GPP410" i="92" s="1"/>
  <c r="GPH410" i="92" s="1"/>
  <c r="GOZ410" i="92" s="1"/>
  <c r="GOR410" i="92" s="1"/>
  <c r="GOJ410" i="92" s="1"/>
  <c r="GOB410" i="92" s="1"/>
  <c r="GNT410" i="92" s="1"/>
  <c r="GNL410" i="92" s="1"/>
  <c r="GND410" i="92" s="1"/>
  <c r="GMV410" i="92" s="1"/>
  <c r="GMN410" i="92" s="1"/>
  <c r="GMF410" i="92" s="1"/>
  <c r="GLX410" i="92" s="1"/>
  <c r="GLP410" i="92" s="1"/>
  <c r="GLH410" i="92" s="1"/>
  <c r="GKZ410" i="92" s="1"/>
  <c r="GKR410" i="92" s="1"/>
  <c r="GKJ410" i="92" s="1"/>
  <c r="GKB410" i="92" s="1"/>
  <c r="GJT410" i="92" s="1"/>
  <c r="GJL410" i="92" s="1"/>
  <c r="GJD410" i="92" s="1"/>
  <c r="GIV410" i="92" s="1"/>
  <c r="GIN410" i="92" s="1"/>
  <c r="GIF410" i="92" s="1"/>
  <c r="GHX410" i="92" s="1"/>
  <c r="GHP410" i="92" s="1"/>
  <c r="GHH410" i="92" s="1"/>
  <c r="GGZ410" i="92" s="1"/>
  <c r="GGR410" i="92" s="1"/>
  <c r="GGJ410" i="92" s="1"/>
  <c r="GGB410" i="92" s="1"/>
  <c r="GFT410" i="92" s="1"/>
  <c r="GFL410" i="92" s="1"/>
  <c r="GFD410" i="92" s="1"/>
  <c r="GEV410" i="92" s="1"/>
  <c r="GEN410" i="92" s="1"/>
  <c r="GEF410" i="92" s="1"/>
  <c r="GDX410" i="92" s="1"/>
  <c r="GDP410" i="92" s="1"/>
  <c r="GDH410" i="92" s="1"/>
  <c r="GCZ410" i="92" s="1"/>
  <c r="GCR410" i="92" s="1"/>
  <c r="GCJ410" i="92" s="1"/>
  <c r="GCB410" i="92" s="1"/>
  <c r="GBT410" i="92" s="1"/>
  <c r="GBL410" i="92" s="1"/>
  <c r="GBD410" i="92" s="1"/>
  <c r="GAV410" i="92" s="1"/>
  <c r="GAN410" i="92" s="1"/>
  <c r="GAF410" i="92" s="1"/>
  <c r="FZX410" i="92" s="1"/>
  <c r="FZP410" i="92" s="1"/>
  <c r="FZH410" i="92" s="1"/>
  <c r="FYZ410" i="92" s="1"/>
  <c r="FYR410" i="92" s="1"/>
  <c r="FYJ410" i="92" s="1"/>
  <c r="FYB410" i="92" s="1"/>
  <c r="FXT410" i="92" s="1"/>
  <c r="FXL410" i="92" s="1"/>
  <c r="FXD410" i="92" s="1"/>
  <c r="FWV410" i="92" s="1"/>
  <c r="FWN410" i="92" s="1"/>
  <c r="FWF410" i="92" s="1"/>
  <c r="FVX410" i="92" s="1"/>
  <c r="FVP410" i="92" s="1"/>
  <c r="FVH410" i="92" s="1"/>
  <c r="FUZ410" i="92" s="1"/>
  <c r="FUR410" i="92" s="1"/>
  <c r="FUJ410" i="92" s="1"/>
  <c r="FUB410" i="92" s="1"/>
  <c r="FTT410" i="92" s="1"/>
  <c r="FTL410" i="92" s="1"/>
  <c r="FTD410" i="92" s="1"/>
  <c r="FSV410" i="92" s="1"/>
  <c r="FSN410" i="92" s="1"/>
  <c r="FSF410" i="92" s="1"/>
  <c r="FRX410" i="92" s="1"/>
  <c r="FRP410" i="92" s="1"/>
  <c r="FRH410" i="92" s="1"/>
  <c r="FQZ410" i="92" s="1"/>
  <c r="FQR410" i="92" s="1"/>
  <c r="FQJ410" i="92" s="1"/>
  <c r="FQB410" i="92" s="1"/>
  <c r="FPT410" i="92" s="1"/>
  <c r="FPL410" i="92" s="1"/>
  <c r="FPD410" i="92" s="1"/>
  <c r="FOV410" i="92" s="1"/>
  <c r="FON410" i="92" s="1"/>
  <c r="FOF410" i="92" s="1"/>
  <c r="FNX410" i="92" s="1"/>
  <c r="FNP410" i="92" s="1"/>
  <c r="FNH410" i="92" s="1"/>
  <c r="FMZ410" i="92" s="1"/>
  <c r="FMR410" i="92" s="1"/>
  <c r="FMJ410" i="92" s="1"/>
  <c r="FMB410" i="92" s="1"/>
  <c r="FLT410" i="92" s="1"/>
  <c r="FLL410" i="92" s="1"/>
  <c r="FLD410" i="92" s="1"/>
  <c r="FKV410" i="92" s="1"/>
  <c r="FKN410" i="92" s="1"/>
  <c r="FKF410" i="92" s="1"/>
  <c r="FJX410" i="92" s="1"/>
  <c r="FJP410" i="92" s="1"/>
  <c r="FJH410" i="92" s="1"/>
  <c r="FIZ410" i="92" s="1"/>
  <c r="FIR410" i="92" s="1"/>
  <c r="FIJ410" i="92" s="1"/>
  <c r="FIB410" i="92" s="1"/>
  <c r="FHT410" i="92" s="1"/>
  <c r="FHL410" i="92" s="1"/>
  <c r="FHD410" i="92" s="1"/>
  <c r="FGV410" i="92" s="1"/>
  <c r="FGN410" i="92" s="1"/>
  <c r="FGF410" i="92" s="1"/>
  <c r="FFX410" i="92" s="1"/>
  <c r="FFP410" i="92" s="1"/>
  <c r="FFH410" i="92" s="1"/>
  <c r="FEZ410" i="92" s="1"/>
  <c r="FER410" i="92" s="1"/>
  <c r="FEJ410" i="92" s="1"/>
  <c r="FEB410" i="92" s="1"/>
  <c r="FDT410" i="92" s="1"/>
  <c r="FDL410" i="92" s="1"/>
  <c r="FDD410" i="92" s="1"/>
  <c r="FCV410" i="92" s="1"/>
  <c r="FCN410" i="92" s="1"/>
  <c r="FCF410" i="92" s="1"/>
  <c r="FBX410" i="92" s="1"/>
  <c r="FBP410" i="92" s="1"/>
  <c r="FBH410" i="92" s="1"/>
  <c r="FAZ410" i="92" s="1"/>
  <c r="FAR410" i="92" s="1"/>
  <c r="FAJ410" i="92" s="1"/>
  <c r="FAB410" i="92" s="1"/>
  <c r="EZT410" i="92" s="1"/>
  <c r="EZL410" i="92" s="1"/>
  <c r="EZD410" i="92" s="1"/>
  <c r="EYV410" i="92" s="1"/>
  <c r="EYN410" i="92" s="1"/>
  <c r="EYF410" i="92" s="1"/>
  <c r="EXX410" i="92" s="1"/>
  <c r="EXP410" i="92" s="1"/>
  <c r="EXH410" i="92" s="1"/>
  <c r="EWZ410" i="92" s="1"/>
  <c r="EWR410" i="92" s="1"/>
  <c r="EWJ410" i="92" s="1"/>
  <c r="EWB410" i="92" s="1"/>
  <c r="EVT410" i="92" s="1"/>
  <c r="EVL410" i="92" s="1"/>
  <c r="EVD410" i="92" s="1"/>
  <c r="EUV410" i="92" s="1"/>
  <c r="EUN410" i="92" s="1"/>
  <c r="EUF410" i="92" s="1"/>
  <c r="ETX410" i="92" s="1"/>
  <c r="ETP410" i="92" s="1"/>
  <c r="ETH410" i="92" s="1"/>
  <c r="ESZ410" i="92" s="1"/>
  <c r="ESR410" i="92" s="1"/>
  <c r="ESJ410" i="92" s="1"/>
  <c r="ESB410" i="92" s="1"/>
  <c r="ERT410" i="92" s="1"/>
  <c r="ERL410" i="92" s="1"/>
  <c r="ERD410" i="92" s="1"/>
  <c r="EQV410" i="92" s="1"/>
  <c r="EQN410" i="92" s="1"/>
  <c r="EQF410" i="92" s="1"/>
  <c r="EPX410" i="92" s="1"/>
  <c r="EPP410" i="92" s="1"/>
  <c r="EPH410" i="92" s="1"/>
  <c r="EOZ410" i="92" s="1"/>
  <c r="EOR410" i="92" s="1"/>
  <c r="EOJ410" i="92" s="1"/>
  <c r="EOB410" i="92" s="1"/>
  <c r="ENT410" i="92" s="1"/>
  <c r="ENL410" i="92" s="1"/>
  <c r="END410" i="92" s="1"/>
  <c r="EMV410" i="92" s="1"/>
  <c r="EMN410" i="92" s="1"/>
  <c r="EMF410" i="92" s="1"/>
  <c r="ELX410" i="92" s="1"/>
  <c r="ELP410" i="92" s="1"/>
  <c r="ELH410" i="92" s="1"/>
  <c r="EKZ410" i="92" s="1"/>
  <c r="EKR410" i="92" s="1"/>
  <c r="EKJ410" i="92" s="1"/>
  <c r="EKB410" i="92" s="1"/>
  <c r="EJT410" i="92" s="1"/>
  <c r="EJL410" i="92" s="1"/>
  <c r="EJD410" i="92" s="1"/>
  <c r="EIV410" i="92" s="1"/>
  <c r="EIN410" i="92" s="1"/>
  <c r="EIF410" i="92" s="1"/>
  <c r="EHX410" i="92" s="1"/>
  <c r="EHP410" i="92" s="1"/>
  <c r="EHH410" i="92" s="1"/>
  <c r="EGZ410" i="92" s="1"/>
  <c r="EGR410" i="92" s="1"/>
  <c r="EGJ410" i="92" s="1"/>
  <c r="EGB410" i="92" s="1"/>
  <c r="EFT410" i="92" s="1"/>
  <c r="EFL410" i="92" s="1"/>
  <c r="EFD410" i="92" s="1"/>
  <c r="EEV410" i="92" s="1"/>
  <c r="EEN410" i="92" s="1"/>
  <c r="EEF410" i="92" s="1"/>
  <c r="EDX410" i="92" s="1"/>
  <c r="EDP410" i="92" s="1"/>
  <c r="EDH410" i="92" s="1"/>
  <c r="ECZ410" i="92" s="1"/>
  <c r="ECR410" i="92" s="1"/>
  <c r="ECJ410" i="92" s="1"/>
  <c r="ECB410" i="92" s="1"/>
  <c r="EBT410" i="92" s="1"/>
  <c r="EBL410" i="92" s="1"/>
  <c r="EBD410" i="92" s="1"/>
  <c r="EAV410" i="92" s="1"/>
  <c r="EAN410" i="92" s="1"/>
  <c r="EAF410" i="92" s="1"/>
  <c r="DZX410" i="92" s="1"/>
  <c r="DZP410" i="92" s="1"/>
  <c r="DZH410" i="92" s="1"/>
  <c r="DYZ410" i="92" s="1"/>
  <c r="DYR410" i="92" s="1"/>
  <c r="DYJ410" i="92" s="1"/>
  <c r="DYB410" i="92" s="1"/>
  <c r="DXT410" i="92" s="1"/>
  <c r="DXL410" i="92" s="1"/>
  <c r="DXD410" i="92" s="1"/>
  <c r="DWV410" i="92" s="1"/>
  <c r="DWN410" i="92" s="1"/>
  <c r="DWF410" i="92" s="1"/>
  <c r="DVX410" i="92" s="1"/>
  <c r="DVP410" i="92" s="1"/>
  <c r="DVH410" i="92" s="1"/>
  <c r="DUZ410" i="92" s="1"/>
  <c r="DUR410" i="92" s="1"/>
  <c r="DUJ410" i="92" s="1"/>
  <c r="DUB410" i="92" s="1"/>
  <c r="DTT410" i="92" s="1"/>
  <c r="DTL410" i="92" s="1"/>
  <c r="DTD410" i="92" s="1"/>
  <c r="DSV410" i="92" s="1"/>
  <c r="DSN410" i="92" s="1"/>
  <c r="DSF410" i="92" s="1"/>
  <c r="DRX410" i="92" s="1"/>
  <c r="DRP410" i="92" s="1"/>
  <c r="DRH410" i="92" s="1"/>
  <c r="DQZ410" i="92" s="1"/>
  <c r="DQR410" i="92" s="1"/>
  <c r="DQJ410" i="92" s="1"/>
  <c r="DQB410" i="92" s="1"/>
  <c r="DPT410" i="92" s="1"/>
  <c r="DPL410" i="92" s="1"/>
  <c r="DPD410" i="92" s="1"/>
  <c r="DOV410" i="92" s="1"/>
  <c r="DON410" i="92" s="1"/>
  <c r="DOF410" i="92" s="1"/>
  <c r="DNX410" i="92" s="1"/>
  <c r="DNP410" i="92" s="1"/>
  <c r="DNH410" i="92" s="1"/>
  <c r="DMZ410" i="92" s="1"/>
  <c r="DMR410" i="92" s="1"/>
  <c r="DMJ410" i="92" s="1"/>
  <c r="DMB410" i="92" s="1"/>
  <c r="DLT410" i="92" s="1"/>
  <c r="DLL410" i="92" s="1"/>
  <c r="DLD410" i="92" s="1"/>
  <c r="DKV410" i="92" s="1"/>
  <c r="DKN410" i="92" s="1"/>
  <c r="DKF410" i="92" s="1"/>
  <c r="DJX410" i="92" s="1"/>
  <c r="DJP410" i="92" s="1"/>
  <c r="DJH410" i="92" s="1"/>
  <c r="DIZ410" i="92" s="1"/>
  <c r="DIR410" i="92" s="1"/>
  <c r="DIJ410" i="92" s="1"/>
  <c r="DIB410" i="92" s="1"/>
  <c r="DHT410" i="92" s="1"/>
  <c r="DHL410" i="92" s="1"/>
  <c r="DHD410" i="92" s="1"/>
  <c r="DGV410" i="92" s="1"/>
  <c r="DGN410" i="92" s="1"/>
  <c r="DGF410" i="92" s="1"/>
  <c r="DFX410" i="92" s="1"/>
  <c r="DFP410" i="92" s="1"/>
  <c r="DFH410" i="92" s="1"/>
  <c r="DEZ410" i="92" s="1"/>
  <c r="DER410" i="92" s="1"/>
  <c r="DEJ410" i="92" s="1"/>
  <c r="DEB410" i="92" s="1"/>
  <c r="DDT410" i="92" s="1"/>
  <c r="DDL410" i="92" s="1"/>
  <c r="DDD410" i="92" s="1"/>
  <c r="DCV410" i="92" s="1"/>
  <c r="DCN410" i="92" s="1"/>
  <c r="DCF410" i="92" s="1"/>
  <c r="DBX410" i="92" s="1"/>
  <c r="DBP410" i="92" s="1"/>
  <c r="DBH410" i="92" s="1"/>
  <c r="DAZ410" i="92" s="1"/>
  <c r="DAR410" i="92" s="1"/>
  <c r="DAJ410" i="92" s="1"/>
  <c r="DAB410" i="92" s="1"/>
  <c r="CZT410" i="92" s="1"/>
  <c r="CZL410" i="92" s="1"/>
  <c r="CZD410" i="92" s="1"/>
  <c r="CYV410" i="92" s="1"/>
  <c r="CYN410" i="92" s="1"/>
  <c r="CYF410" i="92" s="1"/>
  <c r="CXX410" i="92" s="1"/>
  <c r="CXP410" i="92" s="1"/>
  <c r="CXH410" i="92" s="1"/>
  <c r="CWZ410" i="92" s="1"/>
  <c r="CWR410" i="92" s="1"/>
  <c r="CWJ410" i="92" s="1"/>
  <c r="CWB410" i="92" s="1"/>
  <c r="CVT410" i="92" s="1"/>
  <c r="CVL410" i="92" s="1"/>
  <c r="CVD410" i="92" s="1"/>
  <c r="CUV410" i="92" s="1"/>
  <c r="CUN410" i="92" s="1"/>
  <c r="CUF410" i="92" s="1"/>
  <c r="CTX410" i="92" s="1"/>
  <c r="CTP410" i="92" s="1"/>
  <c r="CTH410" i="92" s="1"/>
  <c r="CSZ410" i="92" s="1"/>
  <c r="CSR410" i="92" s="1"/>
  <c r="CSJ410" i="92" s="1"/>
  <c r="CSB410" i="92" s="1"/>
  <c r="CRT410" i="92" s="1"/>
  <c r="CRL410" i="92" s="1"/>
  <c r="CRD410" i="92" s="1"/>
  <c r="CQV410" i="92" s="1"/>
  <c r="CQN410" i="92" s="1"/>
  <c r="CQF410" i="92" s="1"/>
  <c r="CPX410" i="92" s="1"/>
  <c r="CPP410" i="92" s="1"/>
  <c r="CPH410" i="92" s="1"/>
  <c r="COZ410" i="92" s="1"/>
  <c r="COR410" i="92" s="1"/>
  <c r="COJ410" i="92" s="1"/>
  <c r="COB410" i="92" s="1"/>
  <c r="CNT410" i="92" s="1"/>
  <c r="CNL410" i="92" s="1"/>
  <c r="CND410" i="92" s="1"/>
  <c r="CMV410" i="92" s="1"/>
  <c r="CMN410" i="92" s="1"/>
  <c r="CMF410" i="92" s="1"/>
  <c r="CLX410" i="92" s="1"/>
  <c r="CLP410" i="92" s="1"/>
  <c r="CLH410" i="92" s="1"/>
  <c r="CKZ410" i="92" s="1"/>
  <c r="CKR410" i="92" s="1"/>
  <c r="CKJ410" i="92" s="1"/>
  <c r="CKB410" i="92" s="1"/>
  <c r="CJT410" i="92" s="1"/>
  <c r="CJL410" i="92" s="1"/>
  <c r="CJD410" i="92" s="1"/>
  <c r="CIV410" i="92" s="1"/>
  <c r="CIN410" i="92" s="1"/>
  <c r="CIF410" i="92" s="1"/>
  <c r="CHX410" i="92" s="1"/>
  <c r="CHP410" i="92" s="1"/>
  <c r="CHH410" i="92" s="1"/>
  <c r="CGZ410" i="92" s="1"/>
  <c r="CGR410" i="92" s="1"/>
  <c r="CGJ410" i="92" s="1"/>
  <c r="CGB410" i="92" s="1"/>
  <c r="CFT410" i="92" s="1"/>
  <c r="CFL410" i="92" s="1"/>
  <c r="CFD410" i="92" s="1"/>
  <c r="CEV410" i="92" s="1"/>
  <c r="CEN410" i="92" s="1"/>
  <c r="CEF410" i="92" s="1"/>
  <c r="CDX410" i="92" s="1"/>
  <c r="CDP410" i="92" s="1"/>
  <c r="CDH410" i="92" s="1"/>
  <c r="CCZ410" i="92" s="1"/>
  <c r="CCR410" i="92" s="1"/>
  <c r="CCJ410" i="92" s="1"/>
  <c r="CCB410" i="92" s="1"/>
  <c r="CBT410" i="92" s="1"/>
  <c r="CBL410" i="92" s="1"/>
  <c r="CBD410" i="92" s="1"/>
  <c r="CAV410" i="92" s="1"/>
  <c r="CAN410" i="92" s="1"/>
  <c r="CAF410" i="92" s="1"/>
  <c r="BZX410" i="92" s="1"/>
  <c r="BZP410" i="92" s="1"/>
  <c r="BZH410" i="92" s="1"/>
  <c r="BYZ410" i="92" s="1"/>
  <c r="BYR410" i="92" s="1"/>
  <c r="BYJ410" i="92" s="1"/>
  <c r="BYB410" i="92" s="1"/>
  <c r="BXT410" i="92" s="1"/>
  <c r="BXL410" i="92" s="1"/>
  <c r="BXD410" i="92" s="1"/>
  <c r="BWV410" i="92" s="1"/>
  <c r="BWN410" i="92" s="1"/>
  <c r="BWF410" i="92" s="1"/>
  <c r="BVX410" i="92" s="1"/>
  <c r="BVP410" i="92" s="1"/>
  <c r="BVH410" i="92" s="1"/>
  <c r="BUZ410" i="92" s="1"/>
  <c r="BUR410" i="92" s="1"/>
  <c r="BUJ410" i="92" s="1"/>
  <c r="BUB410" i="92" s="1"/>
  <c r="BTT410" i="92" s="1"/>
  <c r="BTL410" i="92" s="1"/>
  <c r="BTD410" i="92" s="1"/>
  <c r="BSV410" i="92" s="1"/>
  <c r="BSN410" i="92" s="1"/>
  <c r="BSF410" i="92" s="1"/>
  <c r="BRX410" i="92" s="1"/>
  <c r="BRP410" i="92" s="1"/>
  <c r="BRH410" i="92" s="1"/>
  <c r="BQZ410" i="92" s="1"/>
  <c r="BQR410" i="92" s="1"/>
  <c r="BQJ410" i="92" s="1"/>
  <c r="BQB410" i="92" s="1"/>
  <c r="BPT410" i="92" s="1"/>
  <c r="BPL410" i="92" s="1"/>
  <c r="BPD410" i="92" s="1"/>
  <c r="BOV410" i="92" s="1"/>
  <c r="BON410" i="92" s="1"/>
  <c r="BOF410" i="92" s="1"/>
  <c r="BNX410" i="92" s="1"/>
  <c r="BNP410" i="92" s="1"/>
  <c r="BNH410" i="92" s="1"/>
  <c r="BMZ410" i="92" s="1"/>
  <c r="BMR410" i="92" s="1"/>
  <c r="BMJ410" i="92" s="1"/>
  <c r="BMB410" i="92" s="1"/>
  <c r="BLT410" i="92" s="1"/>
  <c r="BLL410" i="92" s="1"/>
  <c r="BLD410" i="92" s="1"/>
  <c r="BKV410" i="92" s="1"/>
  <c r="BKN410" i="92" s="1"/>
  <c r="BKF410" i="92" s="1"/>
  <c r="BJX410" i="92" s="1"/>
  <c r="BJP410" i="92" s="1"/>
  <c r="BJH410" i="92" s="1"/>
  <c r="BIZ410" i="92" s="1"/>
  <c r="BIR410" i="92" s="1"/>
  <c r="BIJ410" i="92" s="1"/>
  <c r="BIB410" i="92" s="1"/>
  <c r="BHT410" i="92" s="1"/>
  <c r="BHL410" i="92" s="1"/>
  <c r="BHD410" i="92" s="1"/>
  <c r="BGV410" i="92" s="1"/>
  <c r="BGN410" i="92" s="1"/>
  <c r="BGF410" i="92" s="1"/>
  <c r="BFX410" i="92" s="1"/>
  <c r="BFP410" i="92" s="1"/>
  <c r="BFH410" i="92" s="1"/>
  <c r="BEZ410" i="92" s="1"/>
  <c r="BER410" i="92" s="1"/>
  <c r="BEJ410" i="92" s="1"/>
  <c r="BEB410" i="92" s="1"/>
  <c r="BDT410" i="92" s="1"/>
  <c r="BDL410" i="92" s="1"/>
  <c r="BDD410" i="92" s="1"/>
  <c r="BCV410" i="92" s="1"/>
  <c r="BCN410" i="92" s="1"/>
  <c r="BCF410" i="92" s="1"/>
  <c r="BBX410" i="92" s="1"/>
  <c r="BBP410" i="92" s="1"/>
  <c r="BBH410" i="92" s="1"/>
  <c r="BAZ410" i="92" s="1"/>
  <c r="BAR410" i="92" s="1"/>
  <c r="BAJ410" i="92" s="1"/>
  <c r="BAB410" i="92" s="1"/>
  <c r="AZT410" i="92" s="1"/>
  <c r="AZL410" i="92" s="1"/>
  <c r="AZD410" i="92" s="1"/>
  <c r="AYV410" i="92" s="1"/>
  <c r="AYN410" i="92" s="1"/>
  <c r="AYF410" i="92" s="1"/>
  <c r="AXX410" i="92" s="1"/>
  <c r="AXP410" i="92" s="1"/>
  <c r="AXH410" i="92" s="1"/>
  <c r="AWZ410" i="92" s="1"/>
  <c r="AWR410" i="92" s="1"/>
  <c r="AWJ410" i="92" s="1"/>
  <c r="AWB410" i="92" s="1"/>
  <c r="AVT410" i="92" s="1"/>
  <c r="AVL410" i="92" s="1"/>
  <c r="AVD410" i="92" s="1"/>
  <c r="AUV410" i="92" s="1"/>
  <c r="AUN410" i="92" s="1"/>
  <c r="AUF410" i="92" s="1"/>
  <c r="ATX410" i="92" s="1"/>
  <c r="ATP410" i="92" s="1"/>
  <c r="ATH410" i="92" s="1"/>
  <c r="ASZ410" i="92" s="1"/>
  <c r="ASR410" i="92" s="1"/>
  <c r="ASJ410" i="92" s="1"/>
  <c r="ASB410" i="92" s="1"/>
  <c r="ART410" i="92" s="1"/>
  <c r="ARL410" i="92" s="1"/>
  <c r="ARD410" i="92" s="1"/>
  <c r="AQV410" i="92" s="1"/>
  <c r="AQN410" i="92" s="1"/>
  <c r="AQF410" i="92" s="1"/>
  <c r="APX410" i="92" s="1"/>
  <c r="APP410" i="92" s="1"/>
  <c r="APH410" i="92" s="1"/>
  <c r="AOZ410" i="92" s="1"/>
  <c r="AOR410" i="92" s="1"/>
  <c r="AOJ410" i="92" s="1"/>
  <c r="AOB410" i="92" s="1"/>
  <c r="ANT410" i="92" s="1"/>
  <c r="ANL410" i="92" s="1"/>
  <c r="AND410" i="92" s="1"/>
  <c r="AMV410" i="92" s="1"/>
  <c r="AMN410" i="92" s="1"/>
  <c r="AMF410" i="92" s="1"/>
  <c r="ALX410" i="92" s="1"/>
  <c r="ALP410" i="92" s="1"/>
  <c r="ALH410" i="92" s="1"/>
  <c r="AKZ410" i="92" s="1"/>
  <c r="AKR410" i="92" s="1"/>
  <c r="AKJ410" i="92" s="1"/>
  <c r="AKB410" i="92" s="1"/>
  <c r="AJT410" i="92" s="1"/>
  <c r="AJL410" i="92" s="1"/>
  <c r="AJD410" i="92" s="1"/>
  <c r="AIV410" i="92" s="1"/>
  <c r="AIN410" i="92" s="1"/>
  <c r="AIF410" i="92" s="1"/>
  <c r="AHX410" i="92" s="1"/>
  <c r="AHP410" i="92" s="1"/>
  <c r="AHH410" i="92" s="1"/>
  <c r="AGZ410" i="92" s="1"/>
  <c r="AGR410" i="92" s="1"/>
  <c r="AGJ410" i="92" s="1"/>
  <c r="AGB410" i="92" s="1"/>
  <c r="AFT410" i="92" s="1"/>
  <c r="AFL410" i="92" s="1"/>
  <c r="AFD410" i="92" s="1"/>
  <c r="AEV410" i="92" s="1"/>
  <c r="AEN410" i="92" s="1"/>
  <c r="AEF410" i="92" s="1"/>
  <c r="ADX410" i="92" s="1"/>
  <c r="ADP410" i="92" s="1"/>
  <c r="ADH410" i="92" s="1"/>
  <c r="ACZ410" i="92" s="1"/>
  <c r="ACR410" i="92" s="1"/>
  <c r="ACJ410" i="92" s="1"/>
  <c r="ACB410" i="92" s="1"/>
  <c r="ABT410" i="92" s="1"/>
  <c r="ABL410" i="92" s="1"/>
  <c r="ABD410" i="92" s="1"/>
  <c r="AAV410" i="92" s="1"/>
  <c r="AAN410" i="92" s="1"/>
  <c r="AAF410" i="92" s="1"/>
  <c r="ZX410" i="92" s="1"/>
  <c r="ZP410" i="92" s="1"/>
  <c r="ZH410" i="92" s="1"/>
  <c r="YZ410" i="92" s="1"/>
  <c r="YR410" i="92" s="1"/>
  <c r="YJ410" i="92" s="1"/>
  <c r="YB410" i="92" s="1"/>
  <c r="XT410" i="92" s="1"/>
  <c r="XL410" i="92" s="1"/>
  <c r="XD410" i="92" s="1"/>
  <c r="WV410" i="92" s="1"/>
  <c r="WN410" i="92" s="1"/>
  <c r="WF410" i="92" s="1"/>
  <c r="VX410" i="92" s="1"/>
  <c r="VP410" i="92" s="1"/>
  <c r="VH410" i="92" s="1"/>
  <c r="UZ410" i="92" s="1"/>
  <c r="UR410" i="92" s="1"/>
  <c r="UJ410" i="92" s="1"/>
  <c r="UB410" i="92" s="1"/>
  <c r="TT410" i="92" s="1"/>
  <c r="TL410" i="92" s="1"/>
  <c r="TD410" i="92" s="1"/>
  <c r="SV410" i="92" s="1"/>
  <c r="SN410" i="92" s="1"/>
  <c r="SF410" i="92" s="1"/>
  <c r="RX410" i="92" s="1"/>
  <c r="RP410" i="92" s="1"/>
  <c r="RH410" i="92" s="1"/>
  <c r="QZ410" i="92" s="1"/>
  <c r="QR410" i="92" s="1"/>
  <c r="QJ410" i="92" s="1"/>
  <c r="QB410" i="92" s="1"/>
  <c r="PT410" i="92" s="1"/>
  <c r="PL410" i="92" s="1"/>
  <c r="PD410" i="92" s="1"/>
  <c r="OV410" i="92" s="1"/>
  <c r="ON410" i="92" s="1"/>
  <c r="OF410" i="92" s="1"/>
  <c r="NX410" i="92" s="1"/>
  <c r="NP410" i="92" s="1"/>
  <c r="NH410" i="92" s="1"/>
  <c r="MZ410" i="92" s="1"/>
  <c r="MR410" i="92" s="1"/>
  <c r="MJ410" i="92" s="1"/>
  <c r="MB410" i="92" s="1"/>
  <c r="LT410" i="92" s="1"/>
  <c r="LL410" i="92" s="1"/>
  <c r="LD410" i="92" s="1"/>
  <c r="KV410" i="92" s="1"/>
  <c r="KN410" i="92" s="1"/>
  <c r="KF410" i="92" s="1"/>
  <c r="JX410" i="92" s="1"/>
  <c r="JP410" i="92" s="1"/>
  <c r="JH410" i="92" s="1"/>
  <c r="IZ410" i="92" s="1"/>
  <c r="IR410" i="92" s="1"/>
  <c r="IJ410" i="92" s="1"/>
  <c r="IB410" i="92" s="1"/>
  <c r="HT410" i="92" s="1"/>
  <c r="HL410" i="92" s="1"/>
  <c r="HD410" i="92" s="1"/>
  <c r="GV410" i="92" s="1"/>
  <c r="GN410" i="92" s="1"/>
  <c r="GF410" i="92" s="1"/>
  <c r="FX410" i="92" s="1"/>
  <c r="FP410" i="92" s="1"/>
  <c r="FH410" i="92" s="1"/>
  <c r="EZ410" i="92" s="1"/>
  <c r="ER410" i="92" s="1"/>
  <c r="EJ410" i="92" s="1"/>
  <c r="EB410" i="92" s="1"/>
  <c r="DT410" i="92" s="1"/>
  <c r="DL410" i="92" s="1"/>
  <c r="DD410" i="92" s="1"/>
  <c r="CV410" i="92" s="1"/>
  <c r="CN410" i="92" s="1"/>
  <c r="CF410" i="92" s="1"/>
  <c r="BX410" i="92" s="1"/>
  <c r="BP410" i="92" s="1"/>
  <c r="BH410" i="92" s="1"/>
  <c r="AZ410" i="92" s="1"/>
  <c r="AR410" i="92" s="1"/>
  <c r="AJ410" i="92" s="1"/>
  <c r="AB410" i="92" s="1"/>
  <c r="T410" i="92" s="1"/>
  <c r="XEY410" i="92"/>
  <c r="F410" i="92"/>
  <c r="E410" i="92"/>
  <c r="F409" i="92"/>
  <c r="E409" i="92"/>
  <c r="F408" i="92"/>
  <c r="E408" i="92"/>
  <c r="F407" i="92"/>
  <c r="E407" i="92"/>
  <c r="F406" i="92"/>
  <c r="E406" i="92"/>
  <c r="F405" i="92"/>
  <c r="E405" i="92"/>
  <c r="H405" i="92" s="1"/>
  <c r="F404" i="92"/>
  <c r="E404" i="92"/>
  <c r="F403" i="92"/>
  <c r="E403" i="92"/>
  <c r="F402" i="92"/>
  <c r="E402" i="92"/>
  <c r="I402" i="92" s="1"/>
  <c r="F401" i="92"/>
  <c r="E401" i="92"/>
  <c r="H401" i="92" s="1"/>
  <c r="F400" i="92"/>
  <c r="E400" i="92"/>
  <c r="F399" i="92"/>
  <c r="E399" i="92"/>
  <c r="H399" i="92" s="1"/>
  <c r="F398" i="92"/>
  <c r="E398" i="92"/>
  <c r="H398" i="92" s="1"/>
  <c r="F397" i="92"/>
  <c r="E397" i="92"/>
  <c r="F396" i="92"/>
  <c r="E396" i="92"/>
  <c r="I396" i="92" s="1"/>
  <c r="F395" i="92"/>
  <c r="E395" i="92"/>
  <c r="H395" i="92" s="1"/>
  <c r="F394" i="92"/>
  <c r="E394" i="92"/>
  <c r="F393" i="92"/>
  <c r="E393" i="92"/>
  <c r="F392" i="92"/>
  <c r="E392" i="92"/>
  <c r="F391" i="92"/>
  <c r="E391" i="92"/>
  <c r="F390" i="92"/>
  <c r="E390" i="92"/>
  <c r="F389" i="92"/>
  <c r="E389" i="92"/>
  <c r="F388" i="92"/>
  <c r="E388" i="92"/>
  <c r="I388" i="92" s="1"/>
  <c r="F387" i="92"/>
  <c r="E387" i="92"/>
  <c r="H387" i="92" s="1"/>
  <c r="F386" i="92"/>
  <c r="E386" i="92"/>
  <c r="H386" i="92" s="1"/>
  <c r="F385" i="92"/>
  <c r="E385" i="92"/>
  <c r="H385" i="92" s="1"/>
  <c r="F384" i="92"/>
  <c r="E384" i="92"/>
  <c r="F383" i="92"/>
  <c r="E383" i="92"/>
  <c r="F382" i="92"/>
  <c r="E382" i="92"/>
  <c r="F381" i="92"/>
  <c r="E381" i="92"/>
  <c r="F380" i="92"/>
  <c r="E380" i="92"/>
  <c r="H380" i="92" s="1"/>
  <c r="F379" i="92"/>
  <c r="E379" i="92"/>
  <c r="H379" i="92" s="1"/>
  <c r="F378" i="92"/>
  <c r="E378" i="92"/>
  <c r="I378" i="92" s="1"/>
  <c r="F377" i="92"/>
  <c r="E377" i="92"/>
  <c r="F376" i="92"/>
  <c r="E376" i="92"/>
  <c r="I376" i="92" s="1"/>
  <c r="F375" i="92"/>
  <c r="E375" i="92"/>
  <c r="F374" i="92"/>
  <c r="E374" i="92"/>
  <c r="H374" i="92" s="1"/>
  <c r="F373" i="92"/>
  <c r="E373" i="92"/>
  <c r="H373" i="92" s="1"/>
  <c r="F372" i="92"/>
  <c r="E372" i="92"/>
  <c r="F371" i="92"/>
  <c r="E371" i="92"/>
  <c r="F370" i="92"/>
  <c r="E370" i="92"/>
  <c r="I370" i="92" s="1"/>
  <c r="F369" i="92"/>
  <c r="E369" i="92"/>
  <c r="F368" i="92"/>
  <c r="E368" i="92"/>
  <c r="F367" i="92"/>
  <c r="E367" i="92"/>
  <c r="I367" i="92" s="1"/>
  <c r="F366" i="92"/>
  <c r="E366" i="92"/>
  <c r="F365" i="92"/>
  <c r="E365" i="92"/>
  <c r="F364" i="92"/>
  <c r="E364" i="92"/>
  <c r="I364" i="92" s="1"/>
  <c r="F363" i="92"/>
  <c r="E363" i="92"/>
  <c r="F362" i="92"/>
  <c r="E362" i="92"/>
  <c r="F361" i="92"/>
  <c r="E361" i="92"/>
  <c r="I361" i="92" s="1"/>
  <c r="F360" i="92"/>
  <c r="E360" i="92"/>
  <c r="I360" i="92" s="1"/>
  <c r="F359" i="92"/>
  <c r="E359" i="92"/>
  <c r="F358" i="92"/>
  <c r="E358" i="92"/>
  <c r="F357" i="92"/>
  <c r="E357" i="92"/>
  <c r="F356" i="92"/>
  <c r="E356" i="92"/>
  <c r="F355" i="92"/>
  <c r="E355" i="92"/>
  <c r="H355" i="92" s="1"/>
  <c r="F354" i="92"/>
  <c r="E354" i="92"/>
  <c r="F353" i="92"/>
  <c r="E353" i="92"/>
  <c r="H353" i="92" s="1"/>
  <c r="F352" i="92"/>
  <c r="E352" i="92"/>
  <c r="I352" i="92" s="1"/>
  <c r="F351" i="92"/>
  <c r="E351" i="92"/>
  <c r="I351" i="92" s="1"/>
  <c r="F350" i="92"/>
  <c r="E350" i="92"/>
  <c r="I350" i="92" s="1"/>
  <c r="F349" i="92"/>
  <c r="E349" i="92"/>
  <c r="F348" i="92"/>
  <c r="E348" i="92"/>
  <c r="F347" i="92"/>
  <c r="E347" i="92"/>
  <c r="F346" i="92"/>
  <c r="E346" i="92"/>
  <c r="F345" i="92"/>
  <c r="E345" i="92"/>
  <c r="F344" i="92"/>
  <c r="E344" i="92"/>
  <c r="F343" i="92"/>
  <c r="E343" i="92"/>
  <c r="I343" i="92" s="1"/>
  <c r="F342" i="92"/>
  <c r="E342" i="92"/>
  <c r="F341" i="92"/>
  <c r="E341" i="92"/>
  <c r="F340" i="92"/>
  <c r="E340" i="92"/>
  <c r="F339" i="92"/>
  <c r="E339" i="92"/>
  <c r="H339" i="92" s="1"/>
  <c r="F338" i="92"/>
  <c r="E338" i="92"/>
  <c r="I338" i="92" s="1"/>
  <c r="F337" i="92"/>
  <c r="E337" i="92"/>
  <c r="F336" i="92"/>
  <c r="E336" i="92"/>
  <c r="H336" i="92" s="1"/>
  <c r="F335" i="92"/>
  <c r="E335" i="92"/>
  <c r="F334" i="92"/>
  <c r="E334" i="92"/>
  <c r="F333" i="92"/>
  <c r="E333" i="92"/>
  <c r="I333" i="92" s="1"/>
  <c r="F332" i="92"/>
  <c r="E332" i="92"/>
  <c r="F331" i="92"/>
  <c r="E331" i="92"/>
  <c r="F330" i="92"/>
  <c r="E330" i="92"/>
  <c r="F329" i="92"/>
  <c r="E329" i="92"/>
  <c r="F328" i="92"/>
  <c r="E328" i="92"/>
  <c r="F327" i="92"/>
  <c r="E327" i="92"/>
  <c r="I327" i="92" s="1"/>
  <c r="F326" i="92"/>
  <c r="E326" i="92"/>
  <c r="F325" i="92"/>
  <c r="E325" i="92"/>
  <c r="F324" i="92"/>
  <c r="E324" i="92"/>
  <c r="H324" i="92" s="1"/>
  <c r="F323" i="92"/>
  <c r="E323" i="92"/>
  <c r="I323" i="92" s="1"/>
  <c r="F322" i="92"/>
  <c r="E322" i="92"/>
  <c r="F321" i="92"/>
  <c r="E321" i="92"/>
  <c r="F320" i="92"/>
  <c r="E320" i="92"/>
  <c r="F319" i="92"/>
  <c r="E319" i="92"/>
  <c r="H319" i="92" s="1"/>
  <c r="F318" i="92"/>
  <c r="E318" i="92"/>
  <c r="F317" i="92"/>
  <c r="E317" i="92"/>
  <c r="F316" i="92"/>
  <c r="E316" i="92"/>
  <c r="F315" i="92"/>
  <c r="E315" i="92"/>
  <c r="H315" i="92" s="1"/>
  <c r="F314" i="92"/>
  <c r="E314" i="92"/>
  <c r="H314" i="92" s="1"/>
  <c r="F313" i="92"/>
  <c r="E313" i="92"/>
  <c r="I313" i="92" s="1"/>
  <c r="F312" i="92"/>
  <c r="E312" i="92"/>
  <c r="F311" i="92"/>
  <c r="E311" i="92"/>
  <c r="F310" i="92"/>
  <c r="E310" i="92"/>
  <c r="H310" i="92" s="1"/>
  <c r="F309" i="92"/>
  <c r="E309" i="92"/>
  <c r="F308" i="92"/>
  <c r="E308" i="92"/>
  <c r="F307" i="92"/>
  <c r="E307" i="92"/>
  <c r="F306" i="92"/>
  <c r="E306" i="92"/>
  <c r="F305" i="92"/>
  <c r="E305" i="92"/>
  <c r="F304" i="92"/>
  <c r="E304" i="92"/>
  <c r="F303" i="92"/>
  <c r="E303" i="92"/>
  <c r="F302" i="92"/>
  <c r="E302" i="92"/>
  <c r="I302" i="92" s="1"/>
  <c r="F301" i="92"/>
  <c r="E301" i="92"/>
  <c r="H301" i="92" s="1"/>
  <c r="F300" i="92"/>
  <c r="E300" i="92"/>
  <c r="F299" i="92"/>
  <c r="E299" i="92"/>
  <c r="F298" i="92"/>
  <c r="E298" i="92"/>
  <c r="F297" i="92"/>
  <c r="E297" i="92"/>
  <c r="F296" i="92"/>
  <c r="E296" i="92"/>
  <c r="F295" i="92"/>
  <c r="E295" i="92"/>
  <c r="F294" i="92"/>
  <c r="E294" i="92"/>
  <c r="I294" i="92" s="1"/>
  <c r="F293" i="92"/>
  <c r="E293" i="92"/>
  <c r="F292" i="92"/>
  <c r="E292" i="92"/>
  <c r="I292" i="92" s="1"/>
  <c r="F291" i="92"/>
  <c r="E291" i="92"/>
  <c r="I291" i="92" s="1"/>
  <c r="F290" i="92"/>
  <c r="E290" i="92"/>
  <c r="F289" i="92"/>
  <c r="E289" i="92"/>
  <c r="F288" i="92"/>
  <c r="E288" i="92"/>
  <c r="H288" i="92" s="1"/>
  <c r="F287" i="92"/>
  <c r="E287" i="92"/>
  <c r="I287" i="92" s="1"/>
  <c r="F286" i="92"/>
  <c r="E286" i="92"/>
  <c r="I286" i="92" s="1"/>
  <c r="F285" i="92"/>
  <c r="E285" i="92"/>
  <c r="F284" i="92"/>
  <c r="E284" i="92"/>
  <c r="F283" i="92"/>
  <c r="E283" i="92"/>
  <c r="F282" i="92"/>
  <c r="E282" i="92"/>
  <c r="H282" i="92" s="1"/>
  <c r="F281" i="92"/>
  <c r="E281" i="92"/>
  <c r="F280" i="92"/>
  <c r="E280" i="92"/>
  <c r="H280" i="92" s="1"/>
  <c r="F279" i="92"/>
  <c r="E279" i="92"/>
  <c r="F278" i="92"/>
  <c r="E278" i="92"/>
  <c r="F277" i="92"/>
  <c r="E277" i="92"/>
  <c r="I277" i="92" s="1"/>
  <c r="F276" i="92"/>
  <c r="E276" i="92"/>
  <c r="H276" i="92" s="1"/>
  <c r="F275" i="92"/>
  <c r="E275" i="92"/>
  <c r="I275" i="92" s="1"/>
  <c r="F274" i="92"/>
  <c r="E274" i="92"/>
  <c r="I274" i="92" s="1"/>
  <c r="F273" i="92"/>
  <c r="E273" i="92"/>
  <c r="F272" i="92"/>
  <c r="E272" i="92"/>
  <c r="F271" i="92"/>
  <c r="E271" i="92"/>
  <c r="F270" i="92"/>
  <c r="E270" i="92"/>
  <c r="F269" i="92"/>
  <c r="E269" i="92"/>
  <c r="I269" i="92" s="1"/>
  <c r="F268" i="92"/>
  <c r="E268" i="92"/>
  <c r="I268" i="92" s="1"/>
  <c r="F267" i="92"/>
  <c r="E267" i="92"/>
  <c r="F266" i="92"/>
  <c r="E266" i="92"/>
  <c r="I266" i="92" s="1"/>
  <c r="F265" i="92"/>
  <c r="E265" i="92"/>
  <c r="F264" i="92"/>
  <c r="E264" i="92"/>
  <c r="F263" i="92"/>
  <c r="E263" i="92"/>
  <c r="F262" i="92"/>
  <c r="E262" i="92"/>
  <c r="I262" i="92" s="1"/>
  <c r="F261" i="92"/>
  <c r="E261" i="92"/>
  <c r="H261" i="92" s="1"/>
  <c r="F260" i="92"/>
  <c r="E260" i="92"/>
  <c r="F259" i="92"/>
  <c r="E259" i="92"/>
  <c r="H259" i="92" s="1"/>
  <c r="F258" i="92"/>
  <c r="E258" i="92"/>
  <c r="H258" i="92" s="1"/>
  <c r="F257" i="92"/>
  <c r="E257" i="92"/>
  <c r="F256" i="92"/>
  <c r="E256" i="92"/>
  <c r="I256" i="92" s="1"/>
  <c r="F255" i="92"/>
  <c r="E255" i="92"/>
  <c r="H255" i="92" s="1"/>
  <c r="F254" i="92"/>
  <c r="E254" i="92"/>
  <c r="F253" i="92"/>
  <c r="E253" i="92"/>
  <c r="H253" i="92" s="1"/>
  <c r="F252" i="92"/>
  <c r="E252" i="92"/>
  <c r="I252" i="92" s="1"/>
  <c r="F251" i="92"/>
  <c r="E251" i="92"/>
  <c r="H251" i="92" s="1"/>
  <c r="F250" i="92"/>
  <c r="E250" i="92"/>
  <c r="I250" i="92" s="1"/>
  <c r="F249" i="92"/>
  <c r="E249" i="92"/>
  <c r="I249" i="92" s="1"/>
  <c r="F248" i="92"/>
  <c r="E248" i="92"/>
  <c r="I248" i="92" s="1"/>
  <c r="F247" i="92"/>
  <c r="E247" i="92"/>
  <c r="F246" i="92"/>
  <c r="E246" i="92"/>
  <c r="I246" i="92" s="1"/>
  <c r="F245" i="92"/>
  <c r="E245" i="92"/>
  <c r="I245" i="92" s="1"/>
  <c r="F244" i="92"/>
  <c r="E244" i="92"/>
  <c r="I244" i="92" s="1"/>
  <c r="F243" i="92"/>
  <c r="E243" i="92"/>
  <c r="F242" i="92"/>
  <c r="E242" i="92"/>
  <c r="I242" i="92" s="1"/>
  <c r="F241" i="92"/>
  <c r="E241" i="92"/>
  <c r="I241" i="92" s="1"/>
  <c r="F240" i="92"/>
  <c r="E240" i="92"/>
  <c r="H240" i="92" s="1"/>
  <c r="F239" i="92"/>
  <c r="E239" i="92"/>
  <c r="F238" i="92"/>
  <c r="E238" i="92"/>
  <c r="I238" i="92" s="1"/>
  <c r="F237" i="92"/>
  <c r="E237" i="92"/>
  <c r="I237" i="92" s="1"/>
  <c r="F236" i="92"/>
  <c r="E236" i="92"/>
  <c r="I236" i="92" s="1"/>
  <c r="F235" i="92"/>
  <c r="E235" i="92"/>
  <c r="F234" i="92"/>
  <c r="E234" i="92"/>
  <c r="F233" i="92"/>
  <c r="E233" i="92"/>
  <c r="H233" i="92" s="1"/>
  <c r="F232" i="92"/>
  <c r="E232" i="92"/>
  <c r="F231" i="92"/>
  <c r="E231" i="92"/>
  <c r="H231" i="92" s="1"/>
  <c r="F230" i="92"/>
  <c r="E230" i="92"/>
  <c r="H230" i="92" s="1"/>
  <c r="F229" i="92"/>
  <c r="E229" i="92"/>
  <c r="F228" i="92"/>
  <c r="E228" i="92"/>
  <c r="I228" i="92" s="1"/>
  <c r="F227" i="92"/>
  <c r="E227" i="92"/>
  <c r="I227" i="92" s="1"/>
  <c r="F226" i="92"/>
  <c r="E226" i="92"/>
  <c r="I226" i="92" s="1"/>
  <c r="F225" i="92"/>
  <c r="E225" i="92"/>
  <c r="I225" i="92" s="1"/>
  <c r="F224" i="92"/>
  <c r="E224" i="92"/>
  <c r="F223" i="92"/>
  <c r="E223" i="92"/>
  <c r="F222" i="92"/>
  <c r="E222" i="92"/>
  <c r="F221" i="92"/>
  <c r="E221" i="92"/>
  <c r="F220" i="92"/>
  <c r="E220" i="92"/>
  <c r="I220" i="92" s="1"/>
  <c r="F219" i="92"/>
  <c r="E219" i="92"/>
  <c r="F218" i="92"/>
  <c r="E218" i="92"/>
  <c r="I218" i="92" s="1"/>
  <c r="F217" i="92"/>
  <c r="E217" i="92"/>
  <c r="I217" i="92" s="1"/>
  <c r="F216" i="92"/>
  <c r="E216" i="92"/>
  <c r="F215" i="92"/>
  <c r="E215" i="92"/>
  <c r="I215" i="92" s="1"/>
  <c r="F214" i="92"/>
  <c r="E214" i="92"/>
  <c r="I214" i="92" s="1"/>
  <c r="F213" i="92"/>
  <c r="E213" i="92"/>
  <c r="F212" i="92"/>
  <c r="E212" i="92"/>
  <c r="F211" i="92"/>
  <c r="E211" i="92"/>
  <c r="I211" i="92" s="1"/>
  <c r="F210" i="92"/>
  <c r="E210" i="92"/>
  <c r="H210" i="92" s="1"/>
  <c r="F209" i="92"/>
  <c r="E209" i="92"/>
  <c r="F208" i="92"/>
  <c r="E208" i="92"/>
  <c r="F207" i="92"/>
  <c r="E207" i="92"/>
  <c r="F206" i="92"/>
  <c r="E206" i="92"/>
  <c r="F205" i="92"/>
  <c r="E205" i="92"/>
  <c r="F204" i="92"/>
  <c r="E204" i="92"/>
  <c r="F203" i="92"/>
  <c r="E203" i="92"/>
  <c r="H203" i="92" s="1"/>
  <c r="F202" i="92"/>
  <c r="E202" i="92"/>
  <c r="I202" i="92" s="1"/>
  <c r="F201" i="92"/>
  <c r="E201" i="92"/>
  <c r="F200" i="92"/>
  <c r="E200" i="92"/>
  <c r="F199" i="92"/>
  <c r="E199" i="92"/>
  <c r="F198" i="92"/>
  <c r="E198" i="92"/>
  <c r="I198" i="92" s="1"/>
  <c r="F197" i="92"/>
  <c r="E197" i="92"/>
  <c r="I197" i="92" s="1"/>
  <c r="F196" i="92"/>
  <c r="E196" i="92"/>
  <c r="H196" i="92" s="1"/>
  <c r="F195" i="92"/>
  <c r="E195" i="92"/>
  <c r="F194" i="92"/>
  <c r="E194" i="92"/>
  <c r="F193" i="92"/>
  <c r="E193" i="92"/>
  <c r="F192" i="92"/>
  <c r="E192" i="92"/>
  <c r="H192" i="92" s="1"/>
  <c r="F191" i="92"/>
  <c r="E191" i="92"/>
  <c r="I191" i="92" s="1"/>
  <c r="F190" i="92"/>
  <c r="E190" i="92"/>
  <c r="H190" i="92" s="1"/>
  <c r="F189" i="92"/>
  <c r="E189" i="92"/>
  <c r="I189" i="92" s="1"/>
  <c r="F188" i="92"/>
  <c r="E188" i="92"/>
  <c r="F187" i="92"/>
  <c r="E187" i="92"/>
  <c r="F186" i="92"/>
  <c r="E186" i="92"/>
  <c r="F185" i="92"/>
  <c r="E185" i="92"/>
  <c r="F184" i="92"/>
  <c r="E184" i="92"/>
  <c r="F183" i="92"/>
  <c r="E183" i="92"/>
  <c r="I183" i="92" s="1"/>
  <c r="F182" i="92"/>
  <c r="E182" i="92"/>
  <c r="H182" i="92" s="1"/>
  <c r="F181" i="92"/>
  <c r="E181" i="92"/>
  <c r="I181" i="92" s="1"/>
  <c r="F180" i="92"/>
  <c r="E180" i="92"/>
  <c r="F179" i="92"/>
  <c r="E179" i="92"/>
  <c r="F178" i="92"/>
  <c r="E178" i="92"/>
  <c r="H178" i="92" s="1"/>
  <c r="F177" i="92"/>
  <c r="E177" i="92"/>
  <c r="F176" i="92"/>
  <c r="E176" i="92"/>
  <c r="F175" i="92"/>
  <c r="E175" i="92"/>
  <c r="H175" i="92" s="1"/>
  <c r="F174" i="92"/>
  <c r="E174" i="92"/>
  <c r="H174" i="92" s="1"/>
  <c r="F173" i="92"/>
  <c r="E173" i="92"/>
  <c r="I173" i="92" s="1"/>
  <c r="F172" i="92"/>
  <c r="E172" i="92"/>
  <c r="F171" i="92"/>
  <c r="E171" i="92"/>
  <c r="I171" i="92" s="1"/>
  <c r="F170" i="92"/>
  <c r="E170" i="92"/>
  <c r="H170" i="92" s="1"/>
  <c r="F169" i="92"/>
  <c r="E169" i="92"/>
  <c r="I169" i="92" s="1"/>
  <c r="F168" i="92"/>
  <c r="E168" i="92"/>
  <c r="H168" i="92" s="1"/>
  <c r="F167" i="92"/>
  <c r="E167" i="92"/>
  <c r="F166" i="92"/>
  <c r="E166" i="92"/>
  <c r="H166" i="92" s="1"/>
  <c r="F165" i="92"/>
  <c r="E165" i="92"/>
  <c r="F164" i="92"/>
  <c r="E164" i="92"/>
  <c r="F163" i="92"/>
  <c r="E163" i="92"/>
  <c r="F162" i="92"/>
  <c r="E162" i="92"/>
  <c r="I162" i="92" s="1"/>
  <c r="F161" i="92"/>
  <c r="E161" i="92"/>
  <c r="H161" i="92" s="1"/>
  <c r="F160" i="92"/>
  <c r="E160" i="92"/>
  <c r="I160" i="92" s="1"/>
  <c r="F159" i="92"/>
  <c r="E159" i="92"/>
  <c r="F158" i="92"/>
  <c r="E158" i="92"/>
  <c r="I158" i="92" s="1"/>
  <c r="F157" i="92"/>
  <c r="E157" i="92"/>
  <c r="I157" i="92" s="1"/>
  <c r="F156" i="92"/>
  <c r="E156" i="92"/>
  <c r="H156" i="92" s="1"/>
  <c r="F155" i="92"/>
  <c r="E155" i="92"/>
  <c r="I155" i="92" s="1"/>
  <c r="F154" i="92"/>
  <c r="E154" i="92"/>
  <c r="F153" i="92"/>
  <c r="E153" i="92"/>
  <c r="H153" i="92" s="1"/>
  <c r="F152" i="92"/>
  <c r="E152" i="92"/>
  <c r="H152" i="92" s="1"/>
  <c r="F151" i="92"/>
  <c r="E151" i="92"/>
  <c r="I151" i="92" s="1"/>
  <c r="F150" i="92"/>
  <c r="E150" i="92"/>
  <c r="F149" i="92"/>
  <c r="E149" i="92"/>
  <c r="H149" i="92" s="1"/>
  <c r="F148" i="92"/>
  <c r="E148" i="92"/>
  <c r="F147" i="92"/>
  <c r="E147" i="92"/>
  <c r="I147" i="92" s="1"/>
  <c r="F146" i="92"/>
  <c r="E146" i="92"/>
  <c r="F145" i="92"/>
  <c r="E145" i="92"/>
  <c r="I145" i="92" s="1"/>
  <c r="F144" i="92"/>
  <c r="E144" i="92"/>
  <c r="F143" i="92"/>
  <c r="E143" i="92"/>
  <c r="F142" i="92"/>
  <c r="E142" i="92"/>
  <c r="I142" i="92" s="1"/>
  <c r="F141" i="92"/>
  <c r="E141" i="92"/>
  <c r="F140" i="92"/>
  <c r="E140" i="92"/>
  <c r="I140" i="92" s="1"/>
  <c r="F139" i="92"/>
  <c r="E139" i="92"/>
  <c r="I139" i="92" s="1"/>
  <c r="F138" i="92"/>
  <c r="E138" i="92"/>
  <c r="F137" i="92"/>
  <c r="E137" i="92"/>
  <c r="H137" i="92" s="1"/>
  <c r="F136" i="92"/>
  <c r="E136" i="92"/>
  <c r="F135" i="92"/>
  <c r="E135" i="92"/>
  <c r="H135" i="92" s="1"/>
  <c r="F134" i="92"/>
  <c r="E134" i="92"/>
  <c r="I134" i="92" s="1"/>
  <c r="F133" i="92"/>
  <c r="E133" i="92"/>
  <c r="I133" i="92" s="1"/>
  <c r="F132" i="92"/>
  <c r="E132" i="92"/>
  <c r="F131" i="92"/>
  <c r="E131" i="92"/>
  <c r="I131" i="92" s="1"/>
  <c r="F130" i="92"/>
  <c r="E130" i="92"/>
  <c r="H130" i="92" s="1"/>
  <c r="F129" i="92"/>
  <c r="E129" i="92"/>
  <c r="F128" i="92"/>
  <c r="E128" i="92"/>
  <c r="H128" i="92" s="1"/>
  <c r="F127" i="92"/>
  <c r="E127" i="92"/>
  <c r="H127" i="92" s="1"/>
  <c r="F126" i="92"/>
  <c r="E126" i="92"/>
  <c r="I126" i="92" s="1"/>
  <c r="F125" i="92"/>
  <c r="E125" i="92"/>
  <c r="F124" i="92"/>
  <c r="E124" i="92"/>
  <c r="I124" i="92" s="1"/>
  <c r="F123" i="92"/>
  <c r="E123" i="92"/>
  <c r="I123" i="92" s="1"/>
  <c r="F122" i="92"/>
  <c r="E122" i="92"/>
  <c r="I122" i="92" s="1"/>
  <c r="F121" i="92"/>
  <c r="E121" i="92"/>
  <c r="F120" i="92"/>
  <c r="E120" i="92"/>
  <c r="I120" i="92" s="1"/>
  <c r="F119" i="92"/>
  <c r="E119" i="92"/>
  <c r="F118" i="92"/>
  <c r="E118" i="92"/>
  <c r="I118" i="92" s="1"/>
  <c r="F117" i="92"/>
  <c r="E117" i="92"/>
  <c r="I117" i="92" s="1"/>
  <c r="F116" i="92"/>
  <c r="E116" i="92"/>
  <c r="I116" i="92" s="1"/>
  <c r="F115" i="92"/>
  <c r="E115" i="92"/>
  <c r="I115" i="92" s="1"/>
  <c r="F114" i="92"/>
  <c r="E114" i="92"/>
  <c r="I114" i="92" s="1"/>
  <c r="F113" i="92"/>
  <c r="E113" i="92"/>
  <c r="H113" i="92" s="1"/>
  <c r="F112" i="92"/>
  <c r="E112" i="92"/>
  <c r="I112" i="92" s="1"/>
  <c r="F111" i="92"/>
  <c r="E111" i="92"/>
  <c r="F110" i="92"/>
  <c r="E110" i="92"/>
  <c r="I110" i="92" s="1"/>
  <c r="F109" i="92"/>
  <c r="E109" i="92"/>
  <c r="H109" i="92" s="1"/>
  <c r="F108" i="92"/>
  <c r="E108" i="92"/>
  <c r="H108" i="92" s="1"/>
  <c r="F107" i="92"/>
  <c r="E107" i="92"/>
  <c r="I107" i="92" s="1"/>
  <c r="F106" i="92"/>
  <c r="E106" i="92"/>
  <c r="H106" i="92" s="1"/>
  <c r="F105" i="92"/>
  <c r="E105" i="92"/>
  <c r="I105" i="92" s="1"/>
  <c r="F104" i="92"/>
  <c r="E104" i="92"/>
  <c r="F103" i="92"/>
  <c r="E103" i="92"/>
  <c r="I103" i="92" s="1"/>
  <c r="F102" i="92"/>
  <c r="E102" i="92"/>
  <c r="I102" i="92" s="1"/>
  <c r="F101" i="92"/>
  <c r="E101" i="92"/>
  <c r="I101" i="92" s="1"/>
  <c r="F100" i="92"/>
  <c r="E100" i="92"/>
  <c r="H100" i="92" s="1"/>
  <c r="F99" i="92"/>
  <c r="E99" i="92"/>
  <c r="I99" i="92" s="1"/>
  <c r="F98" i="92"/>
  <c r="E98" i="92"/>
  <c r="H98" i="92" s="1"/>
  <c r="F97" i="92"/>
  <c r="E97" i="92"/>
  <c r="I97" i="92" s="1"/>
  <c r="F96" i="92"/>
  <c r="E96" i="92"/>
  <c r="I96" i="92" s="1"/>
  <c r="F95" i="92"/>
  <c r="E95" i="92"/>
  <c r="F94" i="92"/>
  <c r="E94" i="92"/>
  <c r="I94" i="92" s="1"/>
  <c r="F93" i="92"/>
  <c r="E93" i="92"/>
  <c r="H93" i="92" s="1"/>
  <c r="F92" i="92"/>
  <c r="E92" i="92"/>
  <c r="I92" i="92" s="1"/>
  <c r="F91" i="92"/>
  <c r="E91" i="92"/>
  <c r="F90" i="92"/>
  <c r="E90" i="92"/>
  <c r="H90" i="92" s="1"/>
  <c r="F89" i="92"/>
  <c r="E89" i="92"/>
  <c r="I89" i="92" s="1"/>
  <c r="F88" i="92"/>
  <c r="E88" i="92"/>
  <c r="I88" i="92" s="1"/>
  <c r="F87" i="92"/>
  <c r="E87" i="92"/>
  <c r="F86" i="92"/>
  <c r="E86" i="92"/>
  <c r="F85" i="92"/>
  <c r="E85" i="92"/>
  <c r="I85" i="92" s="1"/>
  <c r="F84" i="92"/>
  <c r="E84" i="92"/>
  <c r="F83" i="92"/>
  <c r="E83" i="92"/>
  <c r="H83" i="92" s="1"/>
  <c r="F82" i="92"/>
  <c r="E82" i="92"/>
  <c r="H82" i="92" s="1"/>
  <c r="F81" i="92"/>
  <c r="E81" i="92"/>
  <c r="I81" i="92" s="1"/>
  <c r="F80" i="92"/>
  <c r="E80" i="92"/>
  <c r="F79" i="92"/>
  <c r="E79" i="92"/>
  <c r="I79" i="92" s="1"/>
  <c r="F78" i="92"/>
  <c r="E78" i="92"/>
  <c r="F77" i="92"/>
  <c r="E77" i="92"/>
  <c r="F76" i="92"/>
  <c r="E76" i="92"/>
  <c r="F75" i="92"/>
  <c r="E75" i="92"/>
  <c r="H75" i="92" s="1"/>
  <c r="F74" i="92"/>
  <c r="E74" i="92"/>
  <c r="I74" i="92" s="1"/>
  <c r="F73" i="92"/>
  <c r="E73" i="92"/>
  <c r="I73" i="92" s="1"/>
  <c r="F72" i="92"/>
  <c r="E72" i="92"/>
  <c r="I72" i="92" s="1"/>
  <c r="F71" i="92"/>
  <c r="E71" i="92"/>
  <c r="F70" i="92"/>
  <c r="E70" i="92"/>
  <c r="I70" i="92" s="1"/>
  <c r="F69" i="92"/>
  <c r="E69" i="92"/>
  <c r="I69" i="92" s="1"/>
  <c r="F68" i="92"/>
  <c r="E68" i="92"/>
  <c r="F67" i="92"/>
  <c r="E67" i="92"/>
  <c r="I67" i="92" s="1"/>
  <c r="F66" i="92"/>
  <c r="E66" i="92"/>
  <c r="H66" i="92" s="1"/>
  <c r="F65" i="92"/>
  <c r="E65" i="92"/>
  <c r="F64" i="92"/>
  <c r="E64" i="92"/>
  <c r="F63" i="92"/>
  <c r="E63" i="92"/>
  <c r="I63" i="92" s="1"/>
  <c r="F62" i="92"/>
  <c r="E62" i="92"/>
  <c r="F61" i="92"/>
  <c r="E61" i="92"/>
  <c r="I61" i="92" s="1"/>
  <c r="F60" i="92"/>
  <c r="E60" i="92"/>
  <c r="I60" i="92" s="1"/>
  <c r="F59" i="92"/>
  <c r="E59" i="92"/>
  <c r="I59" i="92" s="1"/>
  <c r="F58" i="92"/>
  <c r="E58" i="92"/>
  <c r="F57" i="92"/>
  <c r="E57" i="92"/>
  <c r="I57" i="92" s="1"/>
  <c r="F56" i="92"/>
  <c r="E56" i="92"/>
  <c r="I56" i="92" s="1"/>
  <c r="F55" i="92"/>
  <c r="E55" i="92"/>
  <c r="F54" i="92"/>
  <c r="E54" i="92"/>
  <c r="H54" i="92" s="1"/>
  <c r="F53" i="92"/>
  <c r="E53" i="92"/>
  <c r="I53" i="92" s="1"/>
  <c r="F52" i="92"/>
  <c r="E52" i="92"/>
  <c r="H52" i="92" s="1"/>
  <c r="F51" i="92"/>
  <c r="E51" i="92"/>
  <c r="F50" i="92"/>
  <c r="E50" i="92"/>
  <c r="F49" i="92"/>
  <c r="E49" i="92"/>
  <c r="I49" i="92" s="1"/>
  <c r="F48" i="92"/>
  <c r="E48" i="92"/>
  <c r="I48" i="92" s="1"/>
  <c r="F47" i="92"/>
  <c r="E47" i="92"/>
  <c r="F46" i="92"/>
  <c r="E46" i="92"/>
  <c r="I46" i="92" s="1"/>
  <c r="F45" i="92"/>
  <c r="E45" i="92"/>
  <c r="F44" i="92"/>
  <c r="E44" i="92"/>
  <c r="F43" i="92"/>
  <c r="E43" i="92"/>
  <c r="I43" i="92" s="1"/>
  <c r="F42" i="92"/>
  <c r="E42" i="92"/>
  <c r="I42" i="92" s="1"/>
  <c r="F41" i="92"/>
  <c r="E41" i="92"/>
  <c r="F40" i="92"/>
  <c r="E40" i="92"/>
  <c r="I40" i="92" s="1"/>
  <c r="F39" i="92"/>
  <c r="E39" i="92"/>
  <c r="H39" i="92" s="1"/>
  <c r="F38" i="92"/>
  <c r="E38" i="92"/>
  <c r="I38" i="92" s="1"/>
  <c r="F37" i="92"/>
  <c r="E37" i="92"/>
  <c r="H37" i="92" s="1"/>
  <c r="F36" i="92"/>
  <c r="E36" i="92"/>
  <c r="I36" i="92" s="1"/>
  <c r="F35" i="92"/>
  <c r="E35" i="92"/>
  <c r="F34" i="92"/>
  <c r="E34" i="92"/>
  <c r="H34" i="92" s="1"/>
  <c r="F33" i="92"/>
  <c r="E33" i="92"/>
  <c r="F32" i="92"/>
  <c r="E32" i="92"/>
  <c r="F31" i="92"/>
  <c r="E31" i="92"/>
  <c r="I31" i="92" s="1"/>
  <c r="F30" i="92"/>
  <c r="E30" i="92"/>
  <c r="F29" i="92"/>
  <c r="E29" i="92"/>
  <c r="F28" i="92"/>
  <c r="E28" i="92"/>
  <c r="I28" i="92" s="1"/>
  <c r="F27" i="92"/>
  <c r="E27" i="92"/>
  <c r="F26" i="92"/>
  <c r="E26" i="92"/>
  <c r="H26" i="92" s="1"/>
  <c r="F25" i="92"/>
  <c r="E25" i="92"/>
  <c r="H25" i="92" s="1"/>
  <c r="F24" i="92"/>
  <c r="E24" i="92"/>
  <c r="H24" i="92" s="1"/>
  <c r="F23" i="92"/>
  <c r="E23" i="92"/>
  <c r="F22" i="92"/>
  <c r="E22" i="92"/>
  <c r="H22" i="92" s="1"/>
  <c r="F21" i="92"/>
  <c r="E21" i="92"/>
  <c r="H21" i="92" s="1"/>
  <c r="F20" i="92"/>
  <c r="E20" i="92"/>
  <c r="I20" i="92" s="1"/>
  <c r="F19" i="92"/>
  <c r="E19" i="92"/>
  <c r="I19" i="92" s="1"/>
  <c r="F18" i="92"/>
  <c r="E18" i="92"/>
  <c r="I18" i="92" s="1"/>
  <c r="F17" i="92"/>
  <c r="E17" i="92"/>
  <c r="H17" i="92" s="1"/>
  <c r="F16" i="92"/>
  <c r="E16" i="92"/>
  <c r="F15" i="92"/>
  <c r="E15" i="92"/>
  <c r="I15" i="92" s="1"/>
  <c r="F14" i="92"/>
  <c r="E14" i="92"/>
  <c r="F13" i="92"/>
  <c r="E13" i="92"/>
  <c r="I13" i="92" s="1"/>
  <c r="F12" i="92"/>
  <c r="E12" i="92"/>
  <c r="F11" i="92"/>
  <c r="E11" i="92"/>
  <c r="I11" i="92" s="1"/>
  <c r="F10" i="92"/>
  <c r="E10" i="92"/>
  <c r="I10" i="92" s="1"/>
  <c r="F9" i="92"/>
  <c r="E9" i="92"/>
  <c r="F8" i="92"/>
  <c r="E8" i="92"/>
  <c r="F7" i="92"/>
  <c r="E7" i="92"/>
  <c r="F6" i="92"/>
  <c r="E6" i="92"/>
  <c r="F5" i="92"/>
  <c r="E5" i="92"/>
  <c r="F4" i="92"/>
  <c r="E4" i="92"/>
  <c r="I4" i="92" s="1"/>
  <c r="D1" i="92"/>
  <c r="C1" i="92"/>
  <c r="F13" i="58"/>
  <c r="E13" i="58"/>
  <c r="F865" i="86"/>
  <c r="E865" i="86"/>
  <c r="F864" i="86"/>
  <c r="E864" i="86"/>
  <c r="I864" i="86" s="1"/>
  <c r="F863" i="86"/>
  <c r="E863" i="86"/>
  <c r="H863" i="86" s="1"/>
  <c r="F862" i="86"/>
  <c r="E862" i="86"/>
  <c r="I862" i="86" s="1"/>
  <c r="F861" i="86"/>
  <c r="E861" i="86"/>
  <c r="I861" i="86" s="1"/>
  <c r="F860" i="86"/>
  <c r="E860" i="86"/>
  <c r="F859" i="86"/>
  <c r="E859" i="86"/>
  <c r="F800" i="86"/>
  <c r="E800" i="86"/>
  <c r="F799" i="86"/>
  <c r="E799" i="86"/>
  <c r="H799" i="86" s="1"/>
  <c r="F798" i="86"/>
  <c r="E798" i="86"/>
  <c r="I798" i="86" s="1"/>
  <c r="F797" i="86"/>
  <c r="E797" i="86"/>
  <c r="F794" i="86"/>
  <c r="E794" i="86"/>
  <c r="I794" i="86" s="1"/>
  <c r="F793" i="86"/>
  <c r="E793" i="86"/>
  <c r="H793" i="86" s="1"/>
  <c r="F792" i="86"/>
  <c r="E792" i="86"/>
  <c r="H792" i="86" s="1"/>
  <c r="F791" i="86"/>
  <c r="E791" i="86"/>
  <c r="I791" i="86" s="1"/>
  <c r="F790" i="86"/>
  <c r="E790" i="86"/>
  <c r="H790" i="86" s="1"/>
  <c r="F789" i="86"/>
  <c r="E789" i="86"/>
  <c r="I789" i="86" s="1"/>
  <c r="F788" i="86"/>
  <c r="E788" i="86"/>
  <c r="I788" i="86" s="1"/>
  <c r="F787" i="86"/>
  <c r="E787" i="86"/>
  <c r="H787" i="86" s="1"/>
  <c r="F786" i="86"/>
  <c r="E786" i="86"/>
  <c r="I786" i="86" s="1"/>
  <c r="F785" i="86"/>
  <c r="E785" i="86"/>
  <c r="E783" i="86"/>
  <c r="I783" i="86" s="1"/>
  <c r="F783" i="86"/>
  <c r="F782" i="86"/>
  <c r="E782" i="86"/>
  <c r="H782" i="86" s="1"/>
  <c r="F781" i="86"/>
  <c r="E781" i="86"/>
  <c r="E779" i="86"/>
  <c r="H779" i="86" s="1"/>
  <c r="F779" i="86"/>
  <c r="F778" i="86"/>
  <c r="E778" i="86"/>
  <c r="I778" i="86" s="1"/>
  <c r="F777" i="86"/>
  <c r="E777" i="86"/>
  <c r="H777" i="86" s="1"/>
  <c r="F775" i="86"/>
  <c r="E775" i="86"/>
  <c r="H775" i="86" s="1"/>
  <c r="F774" i="86"/>
  <c r="E774" i="86"/>
  <c r="I774" i="86" s="1"/>
  <c r="F773" i="86"/>
  <c r="E773" i="86"/>
  <c r="F772" i="86"/>
  <c r="E772" i="86"/>
  <c r="H772" i="86" s="1"/>
  <c r="F771" i="86"/>
  <c r="E771" i="86"/>
  <c r="I771" i="86" s="1"/>
  <c r="F769" i="86"/>
  <c r="E769" i="86"/>
  <c r="H769" i="86" s="1"/>
  <c r="F768" i="86"/>
  <c r="E768" i="86"/>
  <c r="H768" i="86" s="1"/>
  <c r="F767" i="86"/>
  <c r="E767" i="86"/>
  <c r="I767" i="86" s="1"/>
  <c r="F766" i="86"/>
  <c r="E766" i="86"/>
  <c r="I766" i="86" s="1"/>
  <c r="F765" i="86"/>
  <c r="E765" i="86"/>
  <c r="I765" i="86" s="1"/>
  <c r="F764" i="86"/>
  <c r="E764" i="86"/>
  <c r="I764" i="86" s="1"/>
  <c r="F763" i="86"/>
  <c r="E763" i="86"/>
  <c r="I763" i="86" s="1"/>
  <c r="F761" i="86"/>
  <c r="E761" i="86"/>
  <c r="I761" i="86" s="1"/>
  <c r="F760" i="86"/>
  <c r="E760" i="86"/>
  <c r="H760" i="86" s="1"/>
  <c r="F759" i="86"/>
  <c r="E759" i="86"/>
  <c r="H759" i="86" s="1"/>
  <c r="F758" i="86"/>
  <c r="E758" i="86"/>
  <c r="H758" i="86" s="1"/>
  <c r="F757" i="86"/>
  <c r="E757" i="86"/>
  <c r="F755" i="86"/>
  <c r="E755" i="86"/>
  <c r="I755" i="86" s="1"/>
  <c r="F754" i="86"/>
  <c r="E754" i="86"/>
  <c r="H754" i="86" s="1"/>
  <c r="F753" i="86"/>
  <c r="E753" i="86"/>
  <c r="I753" i="86" s="1"/>
  <c r="F752" i="86"/>
  <c r="E752" i="86"/>
  <c r="I752" i="86" s="1"/>
  <c r="F751" i="86"/>
  <c r="E751" i="86"/>
  <c r="I751" i="86" s="1"/>
  <c r="F749" i="86"/>
  <c r="E749" i="86"/>
  <c r="H749" i="86" s="1"/>
  <c r="F748" i="86"/>
  <c r="E748" i="86"/>
  <c r="I748" i="86" s="1"/>
  <c r="F747" i="86"/>
  <c r="E747" i="86"/>
  <c r="I747" i="86" s="1"/>
  <c r="F746" i="86"/>
  <c r="E746" i="86"/>
  <c r="I746" i="86" s="1"/>
  <c r="F745" i="86"/>
  <c r="E745" i="86"/>
  <c r="H745" i="86" s="1"/>
  <c r="F743" i="86"/>
  <c r="E743" i="86"/>
  <c r="I743" i="86" s="1"/>
  <c r="E742" i="86"/>
  <c r="I742" i="86" s="1"/>
  <c r="F742" i="86"/>
  <c r="F741" i="86"/>
  <c r="E741" i="86"/>
  <c r="F739" i="86"/>
  <c r="E739" i="86"/>
  <c r="F738" i="86"/>
  <c r="E738" i="86"/>
  <c r="I738" i="86" s="1"/>
  <c r="F737" i="86"/>
  <c r="E737" i="86"/>
  <c r="H737" i="86" s="1"/>
  <c r="F735" i="86"/>
  <c r="E735" i="86"/>
  <c r="F734" i="86"/>
  <c r="E734" i="86"/>
  <c r="I734" i="86" s="1"/>
  <c r="F733" i="86"/>
  <c r="E733" i="86"/>
  <c r="H733" i="86" s="1"/>
  <c r="F732" i="86"/>
  <c r="E732" i="86"/>
  <c r="F731" i="86"/>
  <c r="E731" i="86"/>
  <c r="F729" i="86"/>
  <c r="E729" i="86"/>
  <c r="H729" i="86" s="1"/>
  <c r="F728" i="86"/>
  <c r="E728" i="86"/>
  <c r="F727" i="86"/>
  <c r="E727" i="86"/>
  <c r="H727" i="86" s="1"/>
  <c r="F726" i="86"/>
  <c r="E726" i="86"/>
  <c r="I726" i="86" s="1"/>
  <c r="F725" i="86"/>
  <c r="E725" i="86"/>
  <c r="H725" i="86" s="1"/>
  <c r="F724" i="86"/>
  <c r="E724" i="86"/>
  <c r="I724" i="86" s="1"/>
  <c r="F723" i="86"/>
  <c r="E723" i="86"/>
  <c r="I723" i="86" s="1"/>
  <c r="F721" i="86"/>
  <c r="E721" i="86"/>
  <c r="F720" i="86"/>
  <c r="E720" i="86"/>
  <c r="I720" i="86" s="1"/>
  <c r="F719" i="86"/>
  <c r="E719" i="86"/>
  <c r="F718" i="86"/>
  <c r="E718" i="86"/>
  <c r="I718" i="86" s="1"/>
  <c r="F717" i="86"/>
  <c r="E717" i="86"/>
  <c r="I717" i="86" s="1"/>
  <c r="F715" i="86"/>
  <c r="E715" i="86"/>
  <c r="H715" i="86" s="1"/>
  <c r="F714" i="86"/>
  <c r="E714" i="86"/>
  <c r="H714" i="86" s="1"/>
  <c r="F713" i="86"/>
  <c r="E713" i="86"/>
  <c r="I713" i="86" s="1"/>
  <c r="F712" i="86"/>
  <c r="E712" i="86"/>
  <c r="H712" i="86" s="1"/>
  <c r="F711" i="86"/>
  <c r="E711" i="86"/>
  <c r="H711" i="86" s="1"/>
  <c r="F709" i="86"/>
  <c r="E709" i="86"/>
  <c r="H709" i="86" s="1"/>
  <c r="F708" i="86"/>
  <c r="E708" i="86"/>
  <c r="H708" i="86" s="1"/>
  <c r="F707" i="86"/>
  <c r="E707" i="86"/>
  <c r="H707" i="86" s="1"/>
  <c r="F706" i="86"/>
  <c r="E706" i="86"/>
  <c r="I706" i="86" s="1"/>
  <c r="F705" i="86"/>
  <c r="E705" i="86"/>
  <c r="I705" i="86" s="1"/>
  <c r="F703" i="86"/>
  <c r="E703" i="86"/>
  <c r="F702" i="86"/>
  <c r="E702" i="86"/>
  <c r="H702" i="86" s="1"/>
  <c r="F701" i="86"/>
  <c r="E701" i="86"/>
  <c r="I701" i="86" s="1"/>
  <c r="F699" i="86"/>
  <c r="E699" i="86"/>
  <c r="H699" i="86" s="1"/>
  <c r="F698" i="86"/>
  <c r="E698" i="86"/>
  <c r="F697" i="86"/>
  <c r="E697" i="86"/>
  <c r="I697" i="86" s="1"/>
  <c r="F695" i="86"/>
  <c r="E695" i="86"/>
  <c r="I695" i="86" s="1"/>
  <c r="F694" i="86"/>
  <c r="E694" i="86"/>
  <c r="F693" i="86"/>
  <c r="E693" i="86"/>
  <c r="F692" i="86"/>
  <c r="E692" i="86"/>
  <c r="H692" i="86" s="1"/>
  <c r="F691" i="86"/>
  <c r="E691" i="86"/>
  <c r="H691" i="86" s="1"/>
  <c r="F690" i="86"/>
  <c r="E690" i="86"/>
  <c r="F688" i="86"/>
  <c r="E688" i="86"/>
  <c r="I688" i="86" s="1"/>
  <c r="F687" i="86"/>
  <c r="E687" i="86"/>
  <c r="H687" i="86" s="1"/>
  <c r="F686" i="86"/>
  <c r="E686" i="86"/>
  <c r="H686" i="86" s="1"/>
  <c r="F685" i="86"/>
  <c r="E685" i="86"/>
  <c r="H685" i="86" s="1"/>
  <c r="F684" i="86"/>
  <c r="E684" i="86"/>
  <c r="H684" i="86" s="1"/>
  <c r="F683" i="86"/>
  <c r="E683" i="86"/>
  <c r="F682" i="86"/>
  <c r="E682" i="86"/>
  <c r="H682" i="86" s="1"/>
  <c r="F680" i="86"/>
  <c r="E680" i="86"/>
  <c r="H680" i="86" s="1"/>
  <c r="F679" i="86"/>
  <c r="E679" i="86"/>
  <c r="H679" i="86" s="1"/>
  <c r="F678" i="86"/>
  <c r="E678" i="86"/>
  <c r="F677" i="86"/>
  <c r="E677" i="86"/>
  <c r="I677" i="86" s="1"/>
  <c r="F676" i="86"/>
  <c r="E676" i="86"/>
  <c r="F674" i="86"/>
  <c r="E674" i="86"/>
  <c r="I674" i="86" s="1"/>
  <c r="F673" i="86"/>
  <c r="E673" i="86"/>
  <c r="I673" i="86" s="1"/>
  <c r="F672" i="86"/>
  <c r="E672" i="86"/>
  <c r="H672" i="86" s="1"/>
  <c r="F671" i="86"/>
  <c r="E671" i="86"/>
  <c r="I671" i="86" s="1"/>
  <c r="F670" i="86"/>
  <c r="E670" i="86"/>
  <c r="H670" i="86" s="1"/>
  <c r="F668" i="86"/>
  <c r="E668" i="86"/>
  <c r="I668" i="86" s="1"/>
  <c r="E667" i="86"/>
  <c r="I667" i="86" s="1"/>
  <c r="F667" i="86"/>
  <c r="F666" i="86"/>
  <c r="E666" i="86"/>
  <c r="H666" i="86" s="1"/>
  <c r="F665" i="86"/>
  <c r="E665" i="86"/>
  <c r="H665" i="86" s="1"/>
  <c r="F664" i="86"/>
  <c r="E664" i="86"/>
  <c r="F661" i="86"/>
  <c r="E661" i="86"/>
  <c r="F660" i="86"/>
  <c r="E660" i="86"/>
  <c r="F659" i="86"/>
  <c r="E659" i="86"/>
  <c r="I659" i="86" s="1"/>
  <c r="F658" i="86"/>
  <c r="E658" i="86"/>
  <c r="I658" i="86" s="1"/>
  <c r="F657" i="86"/>
  <c r="E657" i="86"/>
  <c r="I657" i="86" s="1"/>
  <c r="F656" i="86"/>
  <c r="E656" i="86"/>
  <c r="I656" i="86" s="1"/>
  <c r="F655" i="86"/>
  <c r="E655" i="86"/>
  <c r="I655" i="86" s="1"/>
  <c r="F651" i="86"/>
  <c r="E651" i="86"/>
  <c r="F650" i="86"/>
  <c r="E650" i="86"/>
  <c r="H650" i="86" s="1"/>
  <c r="E649" i="86"/>
  <c r="I649" i="86" s="1"/>
  <c r="F649" i="86"/>
  <c r="F648" i="86"/>
  <c r="E648" i="86"/>
  <c r="F647" i="86"/>
  <c r="E647" i="86"/>
  <c r="I647" i="86" s="1"/>
  <c r="F646" i="86"/>
  <c r="E646" i="86"/>
  <c r="I646" i="86" s="1"/>
  <c r="F643" i="86"/>
  <c r="E643" i="86"/>
  <c r="I643" i="86" s="1"/>
  <c r="F642" i="86"/>
  <c r="E642" i="86"/>
  <c r="I642" i="86" s="1"/>
  <c r="F641" i="86"/>
  <c r="E641" i="86"/>
  <c r="I641" i="86" s="1"/>
  <c r="F640" i="86"/>
  <c r="E640" i="86"/>
  <c r="I640" i="86" s="1"/>
  <c r="F639" i="86"/>
  <c r="E639" i="86"/>
  <c r="H639" i="86" s="1"/>
  <c r="F637" i="86"/>
  <c r="E637" i="86"/>
  <c r="E636" i="86"/>
  <c r="I636" i="86" s="1"/>
  <c r="F636" i="86"/>
  <c r="F635" i="86"/>
  <c r="E635" i="86"/>
  <c r="I635" i="86" s="1"/>
  <c r="F634" i="86"/>
  <c r="E634" i="86"/>
  <c r="I634" i="86" s="1"/>
  <c r="F633" i="86"/>
  <c r="E633" i="86"/>
  <c r="I633" i="86" s="1"/>
  <c r="F632" i="86"/>
  <c r="E632" i="86"/>
  <c r="H632" i="86" s="1"/>
  <c r="F631" i="86"/>
  <c r="E631" i="86"/>
  <c r="I631" i="86" s="1"/>
  <c r="F629" i="86"/>
  <c r="E629" i="86"/>
  <c r="I629" i="86" s="1"/>
  <c r="F628" i="86"/>
  <c r="E628" i="86"/>
  <c r="F627" i="86"/>
  <c r="E627" i="86"/>
  <c r="I627" i="86" s="1"/>
  <c r="F626" i="86"/>
  <c r="E626" i="86"/>
  <c r="I626" i="86" s="1"/>
  <c r="F625" i="86"/>
  <c r="E625" i="86"/>
  <c r="H625" i="86" s="1"/>
  <c r="E623" i="86"/>
  <c r="H623" i="86" s="1"/>
  <c r="F623" i="86"/>
  <c r="F622" i="86"/>
  <c r="E622" i="86"/>
  <c r="I622" i="86" s="1"/>
  <c r="F621" i="86"/>
  <c r="E621" i="86"/>
  <c r="F620" i="86"/>
  <c r="E620" i="86"/>
  <c r="H620" i="86" s="1"/>
  <c r="F619" i="86"/>
  <c r="E619" i="86"/>
  <c r="I619" i="86" s="1"/>
  <c r="F617" i="86"/>
  <c r="E617" i="86"/>
  <c r="H617" i="86" s="1"/>
  <c r="F616" i="86"/>
  <c r="E616" i="86"/>
  <c r="H616" i="86" s="1"/>
  <c r="F615" i="86"/>
  <c r="E615" i="86"/>
  <c r="H615" i="86" s="1"/>
  <c r="F614" i="86"/>
  <c r="E614" i="86"/>
  <c r="H614" i="86" s="1"/>
  <c r="F613" i="86"/>
  <c r="E613" i="86"/>
  <c r="H613" i="86" s="1"/>
  <c r="F611" i="86"/>
  <c r="E611" i="86"/>
  <c r="I611" i="86" s="1"/>
  <c r="F610" i="86"/>
  <c r="E610" i="86"/>
  <c r="H610" i="86" s="1"/>
  <c r="E609" i="86"/>
  <c r="H609" i="86" s="1"/>
  <c r="F609" i="86"/>
  <c r="F607" i="86"/>
  <c r="E607" i="86"/>
  <c r="F606" i="86"/>
  <c r="E606" i="86"/>
  <c r="H606" i="86" s="1"/>
  <c r="F605" i="86"/>
  <c r="E605" i="86"/>
  <c r="I605" i="86" s="1"/>
  <c r="F603" i="86"/>
  <c r="E603" i="86"/>
  <c r="H603" i="86" s="1"/>
  <c r="F602" i="86"/>
  <c r="E602" i="86"/>
  <c r="F601" i="86"/>
  <c r="E601" i="86"/>
  <c r="I601" i="86" s="1"/>
  <c r="F600" i="86"/>
  <c r="E600" i="86"/>
  <c r="I600" i="86" s="1"/>
  <c r="F599" i="86"/>
  <c r="E599" i="86"/>
  <c r="I599" i="86" s="1"/>
  <c r="F597" i="86"/>
  <c r="E597" i="86"/>
  <c r="F596" i="86"/>
  <c r="E596" i="86"/>
  <c r="F595" i="86"/>
  <c r="E595" i="86"/>
  <c r="H595" i="86" s="1"/>
  <c r="F594" i="86"/>
  <c r="E594" i="86"/>
  <c r="H594" i="86" s="1"/>
  <c r="F593" i="86"/>
  <c r="E593" i="86"/>
  <c r="I593" i="86" s="1"/>
  <c r="F592" i="86"/>
  <c r="E592" i="86"/>
  <c r="H592" i="86" s="1"/>
  <c r="F591" i="86"/>
  <c r="E591" i="86"/>
  <c r="I591" i="86" s="1"/>
  <c r="F589" i="86"/>
  <c r="E589" i="86"/>
  <c r="H589" i="86" s="1"/>
  <c r="F588" i="86"/>
  <c r="E588" i="86"/>
  <c r="F587" i="86"/>
  <c r="E587" i="86"/>
  <c r="I587" i="86" s="1"/>
  <c r="F586" i="86"/>
  <c r="E586" i="86"/>
  <c r="I586" i="86" s="1"/>
  <c r="F585" i="86"/>
  <c r="E585" i="86"/>
  <c r="F583" i="86"/>
  <c r="E583" i="86"/>
  <c r="I583" i="86" s="1"/>
  <c r="F582" i="86"/>
  <c r="E582" i="86"/>
  <c r="F581" i="86"/>
  <c r="E581" i="86"/>
  <c r="F580" i="86"/>
  <c r="E580" i="86"/>
  <c r="F579" i="86"/>
  <c r="E579" i="86"/>
  <c r="H579" i="86" s="1"/>
  <c r="F577" i="86"/>
  <c r="E577" i="86"/>
  <c r="I577" i="86" s="1"/>
  <c r="F576" i="86"/>
  <c r="E576" i="86"/>
  <c r="F575" i="86"/>
  <c r="E575" i="86"/>
  <c r="I575" i="86" s="1"/>
  <c r="F574" i="86"/>
  <c r="E574" i="86"/>
  <c r="I574" i="86" s="1"/>
  <c r="F573" i="86"/>
  <c r="E573" i="86"/>
  <c r="I573" i="86" s="1"/>
  <c r="F571" i="86"/>
  <c r="E571" i="86"/>
  <c r="H571" i="86" s="1"/>
  <c r="F570" i="86"/>
  <c r="E570" i="86"/>
  <c r="F569" i="86"/>
  <c r="E569" i="86"/>
  <c r="I569" i="86" s="1"/>
  <c r="F567" i="86"/>
  <c r="E567" i="86"/>
  <c r="H567" i="86" s="1"/>
  <c r="F566" i="86"/>
  <c r="E566" i="86"/>
  <c r="I566" i="86" s="1"/>
  <c r="F565" i="86"/>
  <c r="E565" i="86"/>
  <c r="I565" i="86" s="1"/>
  <c r="F563" i="86"/>
  <c r="E563" i="86"/>
  <c r="I563" i="86" s="1"/>
  <c r="F562" i="86"/>
  <c r="E562" i="86"/>
  <c r="H562" i="86" s="1"/>
  <c r="F561" i="86"/>
  <c r="E561" i="86"/>
  <c r="F560" i="86"/>
  <c r="E560" i="86"/>
  <c r="F559" i="86"/>
  <c r="E559" i="86"/>
  <c r="I559" i="86" s="1"/>
  <c r="F557" i="86"/>
  <c r="E557" i="86"/>
  <c r="H557" i="86" s="1"/>
  <c r="F556" i="86"/>
  <c r="E556" i="86"/>
  <c r="H556" i="86" s="1"/>
  <c r="F555" i="86"/>
  <c r="E555" i="86"/>
  <c r="F554" i="86"/>
  <c r="E554" i="86"/>
  <c r="I554" i="86" s="1"/>
  <c r="F553" i="86"/>
  <c r="E553" i="86"/>
  <c r="F552" i="86"/>
  <c r="E552" i="86"/>
  <c r="F551" i="86"/>
  <c r="E551" i="86"/>
  <c r="F549" i="86"/>
  <c r="E549" i="86"/>
  <c r="I549" i="86" s="1"/>
  <c r="F548" i="86"/>
  <c r="E548" i="86"/>
  <c r="F547" i="86"/>
  <c r="E547" i="86"/>
  <c r="H547" i="86" s="1"/>
  <c r="F546" i="86"/>
  <c r="E546" i="86"/>
  <c r="I546" i="86" s="1"/>
  <c r="F545" i="86"/>
  <c r="E545" i="86"/>
  <c r="H545" i="86" s="1"/>
  <c r="F543" i="86"/>
  <c r="E543" i="86"/>
  <c r="H543" i="86" s="1"/>
  <c r="F542" i="86"/>
  <c r="E542" i="86"/>
  <c r="H542" i="86" s="1"/>
  <c r="F541" i="86"/>
  <c r="E541" i="86"/>
  <c r="I541" i="86" s="1"/>
  <c r="F540" i="86"/>
  <c r="E540" i="86"/>
  <c r="F539" i="86"/>
  <c r="E539" i="86"/>
  <c r="I539" i="86" s="1"/>
  <c r="F537" i="86"/>
  <c r="E537" i="86"/>
  <c r="H537" i="86" s="1"/>
  <c r="F536" i="86"/>
  <c r="E536" i="86"/>
  <c r="I536" i="86" s="1"/>
  <c r="F535" i="86"/>
  <c r="E535" i="86"/>
  <c r="H535" i="86" s="1"/>
  <c r="F534" i="86"/>
  <c r="E534" i="86"/>
  <c r="I534" i="86" s="1"/>
  <c r="F533" i="86"/>
  <c r="E533" i="86"/>
  <c r="H533" i="86" s="1"/>
  <c r="F530" i="86"/>
  <c r="E530" i="86"/>
  <c r="I530" i="86" s="1"/>
  <c r="F529" i="86"/>
  <c r="E529" i="86"/>
  <c r="I529" i="86" s="1"/>
  <c r="F528" i="86"/>
  <c r="E528" i="86"/>
  <c r="I528" i="86" s="1"/>
  <c r="F527" i="86"/>
  <c r="E527" i="86"/>
  <c r="F526" i="86"/>
  <c r="E526" i="86"/>
  <c r="F525" i="86"/>
  <c r="E525" i="86"/>
  <c r="I525" i="86" s="1"/>
  <c r="F523" i="86"/>
  <c r="E523" i="86"/>
  <c r="I523" i="86" s="1"/>
  <c r="F522" i="86"/>
  <c r="E522" i="86"/>
  <c r="I522" i="86" s="1"/>
  <c r="F521" i="86"/>
  <c r="E521" i="86"/>
  <c r="I521" i="86" s="1"/>
  <c r="F520" i="86"/>
  <c r="E520" i="86"/>
  <c r="I520" i="86" s="1"/>
  <c r="F519" i="86"/>
  <c r="E519" i="86"/>
  <c r="H519" i="86" s="1"/>
  <c r="F517" i="86"/>
  <c r="E517" i="86"/>
  <c r="I517" i="86" s="1"/>
  <c r="F516" i="86"/>
  <c r="E516" i="86"/>
  <c r="H516" i="86" s="1"/>
  <c r="F515" i="86"/>
  <c r="E515" i="86"/>
  <c r="H515" i="86" s="1"/>
  <c r="F514" i="86"/>
  <c r="E514" i="86"/>
  <c r="I514" i="86" s="1"/>
  <c r="E513" i="86"/>
  <c r="I513" i="86" s="1"/>
  <c r="F513" i="86"/>
  <c r="F512" i="86"/>
  <c r="E512" i="86"/>
  <c r="I512" i="86" s="1"/>
  <c r="F511" i="86"/>
  <c r="E511" i="86"/>
  <c r="H511" i="86" s="1"/>
  <c r="F509" i="86"/>
  <c r="E509" i="86"/>
  <c r="I509" i="86" s="1"/>
  <c r="F508" i="86"/>
  <c r="E508" i="86"/>
  <c r="I508" i="86" s="1"/>
  <c r="E507" i="86"/>
  <c r="H507" i="86" s="1"/>
  <c r="F507" i="86"/>
  <c r="F506" i="86"/>
  <c r="E506" i="86"/>
  <c r="I506" i="86" s="1"/>
  <c r="E505" i="86"/>
  <c r="H505" i="86" s="1"/>
  <c r="F505" i="86"/>
  <c r="E503" i="86"/>
  <c r="F503" i="86"/>
  <c r="F502" i="86"/>
  <c r="E502" i="86"/>
  <c r="I502" i="86" s="1"/>
  <c r="F501" i="86"/>
  <c r="E501" i="86"/>
  <c r="I501" i="86" s="1"/>
  <c r="F500" i="86"/>
  <c r="E500" i="86"/>
  <c r="H500" i="86" s="1"/>
  <c r="F499" i="86"/>
  <c r="E499" i="86"/>
  <c r="H499" i="86" s="1"/>
  <c r="F497" i="86"/>
  <c r="E497" i="86"/>
  <c r="I497" i="86" s="1"/>
  <c r="F496" i="86"/>
  <c r="E496" i="86"/>
  <c r="I496" i="86" s="1"/>
  <c r="F495" i="86"/>
  <c r="E495" i="86"/>
  <c r="F494" i="86"/>
  <c r="E494" i="86"/>
  <c r="F493" i="86"/>
  <c r="E493" i="86"/>
  <c r="H493" i="86" s="1"/>
  <c r="F488" i="86"/>
  <c r="E488" i="86"/>
  <c r="H488" i="86" s="1"/>
  <c r="E487" i="86"/>
  <c r="I487" i="86" s="1"/>
  <c r="F487" i="86"/>
  <c r="F486" i="86"/>
  <c r="E486" i="86"/>
  <c r="F484" i="86"/>
  <c r="E484" i="86"/>
  <c r="F483" i="86"/>
  <c r="E483" i="86"/>
  <c r="I483" i="86" s="1"/>
  <c r="F482" i="86"/>
  <c r="E482" i="86"/>
  <c r="F480" i="86"/>
  <c r="E480" i="86"/>
  <c r="H480" i="86" s="1"/>
  <c r="F479" i="86"/>
  <c r="E479" i="86"/>
  <c r="F478" i="86"/>
  <c r="E478" i="86"/>
  <c r="I478" i="86" s="1"/>
  <c r="F477" i="86"/>
  <c r="E477" i="86"/>
  <c r="I477" i="86" s="1"/>
  <c r="F476" i="86"/>
  <c r="E476" i="86"/>
  <c r="I476" i="86" s="1"/>
  <c r="F474" i="86"/>
  <c r="E474" i="86"/>
  <c r="H474" i="86" s="1"/>
  <c r="F473" i="86"/>
  <c r="E473" i="86"/>
  <c r="H473" i="86" s="1"/>
  <c r="F472" i="86"/>
  <c r="E472" i="86"/>
  <c r="I472" i="86" s="1"/>
  <c r="F471" i="86"/>
  <c r="E471" i="86"/>
  <c r="I471" i="86" s="1"/>
  <c r="F470" i="86"/>
  <c r="E470" i="86"/>
  <c r="F469" i="86"/>
  <c r="E469" i="86"/>
  <c r="I469" i="86" s="1"/>
  <c r="F468" i="86"/>
  <c r="E468" i="86"/>
  <c r="I468" i="86" s="1"/>
  <c r="F466" i="86"/>
  <c r="E466" i="86"/>
  <c r="I466" i="86" s="1"/>
  <c r="F465" i="86"/>
  <c r="E465" i="86"/>
  <c r="F464" i="86"/>
  <c r="E464" i="86"/>
  <c r="I464" i="86" s="1"/>
  <c r="F463" i="86"/>
  <c r="E463" i="86"/>
  <c r="H463" i="86" s="1"/>
  <c r="F462" i="86"/>
  <c r="E462" i="86"/>
  <c r="H462" i="86" s="1"/>
  <c r="E460" i="86"/>
  <c r="I460" i="86" s="1"/>
  <c r="F460" i="86"/>
  <c r="F459" i="86"/>
  <c r="E459" i="86"/>
  <c r="H459" i="86" s="1"/>
  <c r="F458" i="86"/>
  <c r="E458" i="86"/>
  <c r="I458" i="86" s="1"/>
  <c r="F457" i="86"/>
  <c r="E457" i="86"/>
  <c r="I457" i="86" s="1"/>
  <c r="F456" i="86"/>
  <c r="E456" i="86"/>
  <c r="H456" i="86" s="1"/>
  <c r="F454" i="86"/>
  <c r="E454" i="86"/>
  <c r="H454" i="86" s="1"/>
  <c r="F453" i="86"/>
  <c r="E453" i="86"/>
  <c r="H453" i="86" s="1"/>
  <c r="F452" i="86"/>
  <c r="E452" i="86"/>
  <c r="I452" i="86" s="1"/>
  <c r="F451" i="86"/>
  <c r="E451" i="86"/>
  <c r="I451" i="86" s="1"/>
  <c r="F450" i="86"/>
  <c r="E450" i="86"/>
  <c r="F447" i="86"/>
  <c r="E447" i="86"/>
  <c r="F446" i="86"/>
  <c r="E446" i="86"/>
  <c r="I446" i="86" s="1"/>
  <c r="F445" i="86"/>
  <c r="E445" i="86"/>
  <c r="H445" i="86" s="1"/>
  <c r="F444" i="86"/>
  <c r="E444" i="86"/>
  <c r="I444" i="86" s="1"/>
  <c r="F443" i="86"/>
  <c r="E443" i="86"/>
  <c r="H443" i="86" s="1"/>
  <c r="F442" i="86"/>
  <c r="E442" i="86"/>
  <c r="I442" i="86" s="1"/>
  <c r="F440" i="86"/>
  <c r="E440" i="86"/>
  <c r="I440" i="86" s="1"/>
  <c r="F439" i="86"/>
  <c r="E439" i="86"/>
  <c r="I439" i="86" s="1"/>
  <c r="F438" i="86"/>
  <c r="E438" i="86"/>
  <c r="H438" i="86" s="1"/>
  <c r="F437" i="86"/>
  <c r="E437" i="86"/>
  <c r="H437" i="86" s="1"/>
  <c r="F436" i="86"/>
  <c r="E436" i="86"/>
  <c r="F434" i="86"/>
  <c r="E434" i="86"/>
  <c r="I434" i="86" s="1"/>
  <c r="F433" i="86"/>
  <c r="E433" i="86"/>
  <c r="I433" i="86" s="1"/>
  <c r="F432" i="86"/>
  <c r="E432" i="86"/>
  <c r="I432" i="86" s="1"/>
  <c r="F431" i="86"/>
  <c r="E431" i="86"/>
  <c r="I431" i="86" s="1"/>
  <c r="F430" i="86"/>
  <c r="E430" i="86"/>
  <c r="F429" i="86"/>
  <c r="E429" i="86"/>
  <c r="I429" i="86" s="1"/>
  <c r="F428" i="86"/>
  <c r="E428" i="86"/>
  <c r="H428" i="86" s="1"/>
  <c r="F426" i="86"/>
  <c r="E426" i="86"/>
  <c r="F425" i="86"/>
  <c r="E425" i="86"/>
  <c r="F424" i="86"/>
  <c r="E424" i="86"/>
  <c r="I424" i="86" s="1"/>
  <c r="F423" i="86"/>
  <c r="E423" i="86"/>
  <c r="H423" i="86" s="1"/>
  <c r="F422" i="86"/>
  <c r="E422" i="86"/>
  <c r="F420" i="86"/>
  <c r="E420" i="86"/>
  <c r="I420" i="86" s="1"/>
  <c r="F419" i="86"/>
  <c r="E419" i="86"/>
  <c r="I419" i="86" s="1"/>
  <c r="F418" i="86"/>
  <c r="E418" i="86"/>
  <c r="F417" i="86"/>
  <c r="E417" i="86"/>
  <c r="I417" i="86" s="1"/>
  <c r="F416" i="86"/>
  <c r="E416" i="86"/>
  <c r="F414" i="86"/>
  <c r="E414" i="86"/>
  <c r="I414" i="86" s="1"/>
  <c r="F413" i="86"/>
  <c r="E413" i="86"/>
  <c r="F412" i="86"/>
  <c r="E412" i="86"/>
  <c r="F411" i="86"/>
  <c r="E411" i="86"/>
  <c r="H411" i="86" s="1"/>
  <c r="F410" i="86"/>
  <c r="E410" i="86"/>
  <c r="H410" i="86" s="1"/>
  <c r="F405" i="86"/>
  <c r="E405" i="86"/>
  <c r="I405" i="86" s="1"/>
  <c r="F404" i="86"/>
  <c r="E404" i="86"/>
  <c r="H404" i="86" s="1"/>
  <c r="XEZ402" i="86"/>
  <c r="XER402" i="86" s="1"/>
  <c r="XEJ402" i="86" s="1"/>
  <c r="XEB402" i="86" s="1"/>
  <c r="XDT402" i="86" s="1"/>
  <c r="XDL402" i="86" s="1"/>
  <c r="XDD402" i="86" s="1"/>
  <c r="XCV402" i="86" s="1"/>
  <c r="XCN402" i="86" s="1"/>
  <c r="XCF402" i="86" s="1"/>
  <c r="XBX402" i="86" s="1"/>
  <c r="XBP402" i="86" s="1"/>
  <c r="XBH402" i="86" s="1"/>
  <c r="XAZ402" i="86" s="1"/>
  <c r="XAR402" i="86" s="1"/>
  <c r="XAJ402" i="86" s="1"/>
  <c r="XAB402" i="86" s="1"/>
  <c r="WZT402" i="86" s="1"/>
  <c r="WZL402" i="86" s="1"/>
  <c r="WZD402" i="86" s="1"/>
  <c r="WYV402" i="86" s="1"/>
  <c r="WYN402" i="86" s="1"/>
  <c r="WYF402" i="86" s="1"/>
  <c r="WXX402" i="86" s="1"/>
  <c r="WXP402" i="86" s="1"/>
  <c r="WXH402" i="86" s="1"/>
  <c r="WWZ402" i="86" s="1"/>
  <c r="WWR402" i="86" s="1"/>
  <c r="WWJ402" i="86" s="1"/>
  <c r="WWB402" i="86" s="1"/>
  <c r="WVT402" i="86" s="1"/>
  <c r="WVL402" i="86" s="1"/>
  <c r="WVD402" i="86" s="1"/>
  <c r="WUV402" i="86" s="1"/>
  <c r="WUN402" i="86" s="1"/>
  <c r="WUF402" i="86" s="1"/>
  <c r="WTX402" i="86" s="1"/>
  <c r="WTP402" i="86" s="1"/>
  <c r="WTH402" i="86" s="1"/>
  <c r="WSZ402" i="86" s="1"/>
  <c r="WSR402" i="86" s="1"/>
  <c r="WSJ402" i="86" s="1"/>
  <c r="WSB402" i="86" s="1"/>
  <c r="WRT402" i="86" s="1"/>
  <c r="WRL402" i="86" s="1"/>
  <c r="WRD402" i="86" s="1"/>
  <c r="WQV402" i="86" s="1"/>
  <c r="WQN402" i="86" s="1"/>
  <c r="WQF402" i="86" s="1"/>
  <c r="WPX402" i="86" s="1"/>
  <c r="WPP402" i="86" s="1"/>
  <c r="WPH402" i="86" s="1"/>
  <c r="WOZ402" i="86" s="1"/>
  <c r="WOR402" i="86" s="1"/>
  <c r="WOJ402" i="86" s="1"/>
  <c r="WOB402" i="86" s="1"/>
  <c r="WNT402" i="86" s="1"/>
  <c r="WNL402" i="86" s="1"/>
  <c r="WND402" i="86" s="1"/>
  <c r="WMV402" i="86" s="1"/>
  <c r="WMN402" i="86" s="1"/>
  <c r="WMF402" i="86" s="1"/>
  <c r="WLX402" i="86" s="1"/>
  <c r="WLP402" i="86" s="1"/>
  <c r="WLH402" i="86" s="1"/>
  <c r="WKZ402" i="86" s="1"/>
  <c r="WKR402" i="86" s="1"/>
  <c r="WKJ402" i="86" s="1"/>
  <c r="WKB402" i="86" s="1"/>
  <c r="WJT402" i="86" s="1"/>
  <c r="WJL402" i="86" s="1"/>
  <c r="WJD402" i="86" s="1"/>
  <c r="WIV402" i="86" s="1"/>
  <c r="WIN402" i="86" s="1"/>
  <c r="WIF402" i="86" s="1"/>
  <c r="WHX402" i="86" s="1"/>
  <c r="WHP402" i="86" s="1"/>
  <c r="WHH402" i="86" s="1"/>
  <c r="WGZ402" i="86" s="1"/>
  <c r="WGR402" i="86" s="1"/>
  <c r="WGJ402" i="86" s="1"/>
  <c r="WGB402" i="86" s="1"/>
  <c r="WFT402" i="86" s="1"/>
  <c r="WFL402" i="86" s="1"/>
  <c r="WFD402" i="86" s="1"/>
  <c r="WEV402" i="86" s="1"/>
  <c r="WEN402" i="86" s="1"/>
  <c r="WEF402" i="86" s="1"/>
  <c r="WDX402" i="86" s="1"/>
  <c r="WDP402" i="86" s="1"/>
  <c r="WDH402" i="86" s="1"/>
  <c r="WCZ402" i="86" s="1"/>
  <c r="WCR402" i="86" s="1"/>
  <c r="WCJ402" i="86" s="1"/>
  <c r="WCB402" i="86" s="1"/>
  <c r="WBT402" i="86" s="1"/>
  <c r="WBL402" i="86" s="1"/>
  <c r="WBD402" i="86" s="1"/>
  <c r="WAV402" i="86" s="1"/>
  <c r="WAN402" i="86" s="1"/>
  <c r="WAF402" i="86" s="1"/>
  <c r="VZX402" i="86" s="1"/>
  <c r="VZP402" i="86" s="1"/>
  <c r="VZH402" i="86" s="1"/>
  <c r="VYZ402" i="86" s="1"/>
  <c r="VYR402" i="86" s="1"/>
  <c r="VYJ402" i="86" s="1"/>
  <c r="VYB402" i="86" s="1"/>
  <c r="VXT402" i="86" s="1"/>
  <c r="VXL402" i="86" s="1"/>
  <c r="VXD402" i="86" s="1"/>
  <c r="VWV402" i="86" s="1"/>
  <c r="VWN402" i="86" s="1"/>
  <c r="VWF402" i="86" s="1"/>
  <c r="VVX402" i="86" s="1"/>
  <c r="VVP402" i="86" s="1"/>
  <c r="VVH402" i="86" s="1"/>
  <c r="VUZ402" i="86" s="1"/>
  <c r="VUR402" i="86" s="1"/>
  <c r="VUJ402" i="86" s="1"/>
  <c r="VUB402" i="86" s="1"/>
  <c r="VTT402" i="86" s="1"/>
  <c r="VTL402" i="86" s="1"/>
  <c r="VTD402" i="86" s="1"/>
  <c r="VSV402" i="86" s="1"/>
  <c r="VSN402" i="86" s="1"/>
  <c r="VSF402" i="86" s="1"/>
  <c r="VRX402" i="86" s="1"/>
  <c r="VRP402" i="86" s="1"/>
  <c r="VRH402" i="86" s="1"/>
  <c r="VQZ402" i="86" s="1"/>
  <c r="VQR402" i="86" s="1"/>
  <c r="VQJ402" i="86" s="1"/>
  <c r="VQB402" i="86" s="1"/>
  <c r="VPT402" i="86" s="1"/>
  <c r="VPL402" i="86" s="1"/>
  <c r="VPD402" i="86" s="1"/>
  <c r="VOV402" i="86" s="1"/>
  <c r="VON402" i="86" s="1"/>
  <c r="VOF402" i="86" s="1"/>
  <c r="VNX402" i="86" s="1"/>
  <c r="VNP402" i="86" s="1"/>
  <c r="VNH402" i="86" s="1"/>
  <c r="VMZ402" i="86" s="1"/>
  <c r="VMR402" i="86" s="1"/>
  <c r="VMJ402" i="86" s="1"/>
  <c r="VMB402" i="86" s="1"/>
  <c r="VLT402" i="86" s="1"/>
  <c r="VLL402" i="86" s="1"/>
  <c r="VLD402" i="86" s="1"/>
  <c r="VKV402" i="86" s="1"/>
  <c r="VKN402" i="86" s="1"/>
  <c r="VKF402" i="86" s="1"/>
  <c r="VJX402" i="86" s="1"/>
  <c r="VJP402" i="86" s="1"/>
  <c r="VJH402" i="86" s="1"/>
  <c r="VIZ402" i="86" s="1"/>
  <c r="VIR402" i="86" s="1"/>
  <c r="VIJ402" i="86" s="1"/>
  <c r="VIB402" i="86" s="1"/>
  <c r="VHT402" i="86" s="1"/>
  <c r="VHL402" i="86" s="1"/>
  <c r="VHD402" i="86" s="1"/>
  <c r="VGV402" i="86" s="1"/>
  <c r="VGN402" i="86" s="1"/>
  <c r="VGF402" i="86" s="1"/>
  <c r="VFX402" i="86" s="1"/>
  <c r="VFP402" i="86" s="1"/>
  <c r="VFH402" i="86" s="1"/>
  <c r="VEZ402" i="86" s="1"/>
  <c r="VER402" i="86" s="1"/>
  <c r="VEJ402" i="86" s="1"/>
  <c r="VEB402" i="86" s="1"/>
  <c r="VDT402" i="86" s="1"/>
  <c r="VDL402" i="86" s="1"/>
  <c r="VDD402" i="86" s="1"/>
  <c r="VCV402" i="86" s="1"/>
  <c r="VCN402" i="86" s="1"/>
  <c r="VCF402" i="86" s="1"/>
  <c r="VBX402" i="86" s="1"/>
  <c r="VBP402" i="86" s="1"/>
  <c r="VBH402" i="86" s="1"/>
  <c r="VAZ402" i="86" s="1"/>
  <c r="VAR402" i="86" s="1"/>
  <c r="VAJ402" i="86" s="1"/>
  <c r="VAB402" i="86" s="1"/>
  <c r="UZT402" i="86" s="1"/>
  <c r="UZL402" i="86" s="1"/>
  <c r="UZD402" i="86" s="1"/>
  <c r="UYV402" i="86" s="1"/>
  <c r="UYN402" i="86" s="1"/>
  <c r="UYF402" i="86" s="1"/>
  <c r="UXX402" i="86" s="1"/>
  <c r="UXP402" i="86" s="1"/>
  <c r="UXH402" i="86" s="1"/>
  <c r="UWZ402" i="86" s="1"/>
  <c r="UWR402" i="86" s="1"/>
  <c r="UWJ402" i="86" s="1"/>
  <c r="UWB402" i="86" s="1"/>
  <c r="UVT402" i="86" s="1"/>
  <c r="UVL402" i="86" s="1"/>
  <c r="UVD402" i="86" s="1"/>
  <c r="UUV402" i="86" s="1"/>
  <c r="UUN402" i="86" s="1"/>
  <c r="UUF402" i="86" s="1"/>
  <c r="UTX402" i="86" s="1"/>
  <c r="UTP402" i="86" s="1"/>
  <c r="UTH402" i="86" s="1"/>
  <c r="USZ402" i="86" s="1"/>
  <c r="USR402" i="86" s="1"/>
  <c r="USJ402" i="86" s="1"/>
  <c r="USB402" i="86" s="1"/>
  <c r="URT402" i="86" s="1"/>
  <c r="URL402" i="86" s="1"/>
  <c r="URD402" i="86" s="1"/>
  <c r="UQV402" i="86" s="1"/>
  <c r="UQN402" i="86" s="1"/>
  <c r="UQF402" i="86" s="1"/>
  <c r="UPX402" i="86" s="1"/>
  <c r="UPP402" i="86" s="1"/>
  <c r="UPH402" i="86" s="1"/>
  <c r="UOZ402" i="86" s="1"/>
  <c r="UOR402" i="86" s="1"/>
  <c r="UOJ402" i="86" s="1"/>
  <c r="UOB402" i="86" s="1"/>
  <c r="UNT402" i="86" s="1"/>
  <c r="UNL402" i="86" s="1"/>
  <c r="UND402" i="86" s="1"/>
  <c r="UMV402" i="86" s="1"/>
  <c r="UMN402" i="86" s="1"/>
  <c r="UMF402" i="86" s="1"/>
  <c r="ULX402" i="86" s="1"/>
  <c r="ULP402" i="86" s="1"/>
  <c r="ULH402" i="86" s="1"/>
  <c r="UKZ402" i="86" s="1"/>
  <c r="UKR402" i="86" s="1"/>
  <c r="UKJ402" i="86" s="1"/>
  <c r="UKB402" i="86" s="1"/>
  <c r="UJT402" i="86" s="1"/>
  <c r="UJL402" i="86" s="1"/>
  <c r="UJD402" i="86" s="1"/>
  <c r="UIV402" i="86" s="1"/>
  <c r="UIN402" i="86" s="1"/>
  <c r="UIF402" i="86" s="1"/>
  <c r="UHX402" i="86" s="1"/>
  <c r="UHP402" i="86" s="1"/>
  <c r="UHH402" i="86" s="1"/>
  <c r="UGZ402" i="86" s="1"/>
  <c r="UGR402" i="86" s="1"/>
  <c r="UGJ402" i="86" s="1"/>
  <c r="UGB402" i="86" s="1"/>
  <c r="UFT402" i="86" s="1"/>
  <c r="UFL402" i="86" s="1"/>
  <c r="UFD402" i="86" s="1"/>
  <c r="UEV402" i="86" s="1"/>
  <c r="UEN402" i="86" s="1"/>
  <c r="UEF402" i="86" s="1"/>
  <c r="UDX402" i="86" s="1"/>
  <c r="UDP402" i="86" s="1"/>
  <c r="UDH402" i="86" s="1"/>
  <c r="UCZ402" i="86" s="1"/>
  <c r="UCR402" i="86" s="1"/>
  <c r="UCJ402" i="86" s="1"/>
  <c r="UCB402" i="86" s="1"/>
  <c r="UBT402" i="86" s="1"/>
  <c r="UBL402" i="86" s="1"/>
  <c r="UBD402" i="86" s="1"/>
  <c r="UAV402" i="86" s="1"/>
  <c r="UAN402" i="86" s="1"/>
  <c r="UAF402" i="86" s="1"/>
  <c r="TZX402" i="86" s="1"/>
  <c r="TZP402" i="86" s="1"/>
  <c r="TZH402" i="86" s="1"/>
  <c r="TYZ402" i="86" s="1"/>
  <c r="TYR402" i="86" s="1"/>
  <c r="TYJ402" i="86" s="1"/>
  <c r="TYB402" i="86" s="1"/>
  <c r="TXT402" i="86" s="1"/>
  <c r="TXL402" i="86" s="1"/>
  <c r="TXD402" i="86" s="1"/>
  <c r="TWV402" i="86" s="1"/>
  <c r="TWN402" i="86" s="1"/>
  <c r="TWF402" i="86" s="1"/>
  <c r="TVX402" i="86" s="1"/>
  <c r="TVP402" i="86" s="1"/>
  <c r="TVH402" i="86" s="1"/>
  <c r="TUZ402" i="86" s="1"/>
  <c r="TUR402" i="86" s="1"/>
  <c r="TUJ402" i="86" s="1"/>
  <c r="TUB402" i="86" s="1"/>
  <c r="TTT402" i="86" s="1"/>
  <c r="TTL402" i="86" s="1"/>
  <c r="TTD402" i="86" s="1"/>
  <c r="TSV402" i="86" s="1"/>
  <c r="TSN402" i="86" s="1"/>
  <c r="TSF402" i="86" s="1"/>
  <c r="TRX402" i="86" s="1"/>
  <c r="TRP402" i="86" s="1"/>
  <c r="TRH402" i="86" s="1"/>
  <c r="TQZ402" i="86" s="1"/>
  <c r="TQR402" i="86" s="1"/>
  <c r="TQJ402" i="86" s="1"/>
  <c r="TQB402" i="86" s="1"/>
  <c r="TPT402" i="86" s="1"/>
  <c r="TPL402" i="86" s="1"/>
  <c r="TPD402" i="86" s="1"/>
  <c r="TOV402" i="86" s="1"/>
  <c r="TON402" i="86" s="1"/>
  <c r="TOF402" i="86" s="1"/>
  <c r="TNX402" i="86" s="1"/>
  <c r="TNP402" i="86" s="1"/>
  <c r="TNH402" i="86" s="1"/>
  <c r="TMZ402" i="86" s="1"/>
  <c r="TMR402" i="86" s="1"/>
  <c r="TMJ402" i="86" s="1"/>
  <c r="TMB402" i="86" s="1"/>
  <c r="TLT402" i="86" s="1"/>
  <c r="TLL402" i="86" s="1"/>
  <c r="TLD402" i="86" s="1"/>
  <c r="TKV402" i="86" s="1"/>
  <c r="TKN402" i="86" s="1"/>
  <c r="TKF402" i="86" s="1"/>
  <c r="TJX402" i="86" s="1"/>
  <c r="TJP402" i="86" s="1"/>
  <c r="TJH402" i="86" s="1"/>
  <c r="TIZ402" i="86" s="1"/>
  <c r="TIR402" i="86" s="1"/>
  <c r="TIJ402" i="86" s="1"/>
  <c r="TIB402" i="86" s="1"/>
  <c r="THT402" i="86" s="1"/>
  <c r="THL402" i="86" s="1"/>
  <c r="THD402" i="86" s="1"/>
  <c r="TGV402" i="86" s="1"/>
  <c r="TGN402" i="86" s="1"/>
  <c r="TGF402" i="86" s="1"/>
  <c r="TFX402" i="86" s="1"/>
  <c r="TFP402" i="86" s="1"/>
  <c r="TFH402" i="86" s="1"/>
  <c r="TEZ402" i="86" s="1"/>
  <c r="TER402" i="86" s="1"/>
  <c r="TEJ402" i="86" s="1"/>
  <c r="TEB402" i="86" s="1"/>
  <c r="TDT402" i="86" s="1"/>
  <c r="TDL402" i="86" s="1"/>
  <c r="TDD402" i="86" s="1"/>
  <c r="TCV402" i="86" s="1"/>
  <c r="TCN402" i="86" s="1"/>
  <c r="TCF402" i="86" s="1"/>
  <c r="TBX402" i="86" s="1"/>
  <c r="TBP402" i="86" s="1"/>
  <c r="TBH402" i="86" s="1"/>
  <c r="TAZ402" i="86" s="1"/>
  <c r="TAR402" i="86" s="1"/>
  <c r="TAJ402" i="86" s="1"/>
  <c r="TAB402" i="86" s="1"/>
  <c r="SZT402" i="86" s="1"/>
  <c r="SZL402" i="86" s="1"/>
  <c r="SZD402" i="86" s="1"/>
  <c r="SYV402" i="86" s="1"/>
  <c r="SYN402" i="86" s="1"/>
  <c r="SYF402" i="86" s="1"/>
  <c r="SXX402" i="86" s="1"/>
  <c r="SXP402" i="86" s="1"/>
  <c r="SXH402" i="86" s="1"/>
  <c r="SWZ402" i="86" s="1"/>
  <c r="SWR402" i="86" s="1"/>
  <c r="SWJ402" i="86" s="1"/>
  <c r="SWB402" i="86" s="1"/>
  <c r="SVT402" i="86" s="1"/>
  <c r="SVL402" i="86" s="1"/>
  <c r="SVD402" i="86" s="1"/>
  <c r="SUV402" i="86" s="1"/>
  <c r="SUN402" i="86" s="1"/>
  <c r="SUF402" i="86" s="1"/>
  <c r="STX402" i="86" s="1"/>
  <c r="STP402" i="86" s="1"/>
  <c r="STH402" i="86" s="1"/>
  <c r="SSZ402" i="86" s="1"/>
  <c r="SSR402" i="86" s="1"/>
  <c r="SSJ402" i="86" s="1"/>
  <c r="SSB402" i="86" s="1"/>
  <c r="SRT402" i="86" s="1"/>
  <c r="SRL402" i="86" s="1"/>
  <c r="SRD402" i="86" s="1"/>
  <c r="SQV402" i="86" s="1"/>
  <c r="SQN402" i="86" s="1"/>
  <c r="SQF402" i="86" s="1"/>
  <c r="SPX402" i="86" s="1"/>
  <c r="SPP402" i="86" s="1"/>
  <c r="SPH402" i="86" s="1"/>
  <c r="SOZ402" i="86" s="1"/>
  <c r="SOR402" i="86" s="1"/>
  <c r="SOJ402" i="86" s="1"/>
  <c r="SOB402" i="86" s="1"/>
  <c r="SNT402" i="86" s="1"/>
  <c r="SNL402" i="86" s="1"/>
  <c r="SND402" i="86" s="1"/>
  <c r="SMV402" i="86" s="1"/>
  <c r="SMN402" i="86" s="1"/>
  <c r="SMF402" i="86" s="1"/>
  <c r="SLX402" i="86" s="1"/>
  <c r="SLP402" i="86" s="1"/>
  <c r="SLH402" i="86" s="1"/>
  <c r="SKZ402" i="86" s="1"/>
  <c r="SKR402" i="86" s="1"/>
  <c r="SKJ402" i="86" s="1"/>
  <c r="SKB402" i="86" s="1"/>
  <c r="SJT402" i="86" s="1"/>
  <c r="SJL402" i="86" s="1"/>
  <c r="SJD402" i="86" s="1"/>
  <c r="SIV402" i="86" s="1"/>
  <c r="SIN402" i="86" s="1"/>
  <c r="SIF402" i="86" s="1"/>
  <c r="SHX402" i="86" s="1"/>
  <c r="SHP402" i="86" s="1"/>
  <c r="SHH402" i="86" s="1"/>
  <c r="SGZ402" i="86" s="1"/>
  <c r="SGR402" i="86" s="1"/>
  <c r="SGJ402" i="86" s="1"/>
  <c r="SGB402" i="86" s="1"/>
  <c r="SFT402" i="86" s="1"/>
  <c r="SFL402" i="86" s="1"/>
  <c r="SFD402" i="86" s="1"/>
  <c r="SEV402" i="86" s="1"/>
  <c r="SEN402" i="86" s="1"/>
  <c r="SEF402" i="86" s="1"/>
  <c r="SDX402" i="86" s="1"/>
  <c r="SDP402" i="86" s="1"/>
  <c r="SDH402" i="86" s="1"/>
  <c r="SCZ402" i="86" s="1"/>
  <c r="SCR402" i="86" s="1"/>
  <c r="SCJ402" i="86" s="1"/>
  <c r="SCB402" i="86" s="1"/>
  <c r="SBT402" i="86" s="1"/>
  <c r="SBL402" i="86" s="1"/>
  <c r="SBD402" i="86" s="1"/>
  <c r="SAV402" i="86" s="1"/>
  <c r="SAN402" i="86" s="1"/>
  <c r="SAF402" i="86" s="1"/>
  <c r="RZX402" i="86" s="1"/>
  <c r="RZP402" i="86" s="1"/>
  <c r="RZH402" i="86" s="1"/>
  <c r="RYZ402" i="86" s="1"/>
  <c r="RYR402" i="86" s="1"/>
  <c r="RYJ402" i="86" s="1"/>
  <c r="RYB402" i="86" s="1"/>
  <c r="RXT402" i="86" s="1"/>
  <c r="RXL402" i="86" s="1"/>
  <c r="RXD402" i="86" s="1"/>
  <c r="RWV402" i="86" s="1"/>
  <c r="RWN402" i="86" s="1"/>
  <c r="RWF402" i="86" s="1"/>
  <c r="RVX402" i="86" s="1"/>
  <c r="RVP402" i="86" s="1"/>
  <c r="RVH402" i="86" s="1"/>
  <c r="RUZ402" i="86" s="1"/>
  <c r="RUR402" i="86" s="1"/>
  <c r="RUJ402" i="86" s="1"/>
  <c r="RUB402" i="86" s="1"/>
  <c r="RTT402" i="86" s="1"/>
  <c r="RTL402" i="86" s="1"/>
  <c r="RTD402" i="86" s="1"/>
  <c r="RSV402" i="86" s="1"/>
  <c r="RSN402" i="86" s="1"/>
  <c r="RSF402" i="86" s="1"/>
  <c r="RRX402" i="86" s="1"/>
  <c r="RRP402" i="86" s="1"/>
  <c r="RRH402" i="86" s="1"/>
  <c r="RQZ402" i="86" s="1"/>
  <c r="RQR402" i="86" s="1"/>
  <c r="RQJ402" i="86" s="1"/>
  <c r="RQB402" i="86" s="1"/>
  <c r="RPT402" i="86" s="1"/>
  <c r="RPL402" i="86" s="1"/>
  <c r="RPD402" i="86" s="1"/>
  <c r="ROV402" i="86" s="1"/>
  <c r="RON402" i="86" s="1"/>
  <c r="ROF402" i="86" s="1"/>
  <c r="RNX402" i="86" s="1"/>
  <c r="RNP402" i="86" s="1"/>
  <c r="RNH402" i="86" s="1"/>
  <c r="RMZ402" i="86" s="1"/>
  <c r="RMR402" i="86" s="1"/>
  <c r="RMJ402" i="86" s="1"/>
  <c r="RMB402" i="86" s="1"/>
  <c r="RLT402" i="86" s="1"/>
  <c r="RLL402" i="86" s="1"/>
  <c r="RLD402" i="86" s="1"/>
  <c r="RKV402" i="86" s="1"/>
  <c r="RKN402" i="86" s="1"/>
  <c r="RKF402" i="86" s="1"/>
  <c r="RJX402" i="86" s="1"/>
  <c r="RJP402" i="86" s="1"/>
  <c r="RJH402" i="86" s="1"/>
  <c r="RIZ402" i="86" s="1"/>
  <c r="RIR402" i="86" s="1"/>
  <c r="RIJ402" i="86" s="1"/>
  <c r="RIB402" i="86" s="1"/>
  <c r="RHT402" i="86" s="1"/>
  <c r="RHL402" i="86" s="1"/>
  <c r="RHD402" i="86" s="1"/>
  <c r="RGV402" i="86" s="1"/>
  <c r="RGN402" i="86" s="1"/>
  <c r="RGF402" i="86" s="1"/>
  <c r="RFX402" i="86" s="1"/>
  <c r="RFP402" i="86" s="1"/>
  <c r="RFH402" i="86" s="1"/>
  <c r="REZ402" i="86" s="1"/>
  <c r="RER402" i="86" s="1"/>
  <c r="REJ402" i="86" s="1"/>
  <c r="REB402" i="86" s="1"/>
  <c r="RDT402" i="86" s="1"/>
  <c r="RDL402" i="86" s="1"/>
  <c r="RDD402" i="86" s="1"/>
  <c r="RCV402" i="86" s="1"/>
  <c r="RCN402" i="86" s="1"/>
  <c r="RCF402" i="86" s="1"/>
  <c r="RBX402" i="86" s="1"/>
  <c r="RBP402" i="86" s="1"/>
  <c r="RBH402" i="86" s="1"/>
  <c r="RAZ402" i="86" s="1"/>
  <c r="RAR402" i="86" s="1"/>
  <c r="RAJ402" i="86" s="1"/>
  <c r="RAB402" i="86" s="1"/>
  <c r="QZT402" i="86" s="1"/>
  <c r="QZL402" i="86" s="1"/>
  <c r="QZD402" i="86" s="1"/>
  <c r="QYV402" i="86" s="1"/>
  <c r="QYN402" i="86" s="1"/>
  <c r="QYF402" i="86" s="1"/>
  <c r="QXX402" i="86" s="1"/>
  <c r="QXP402" i="86" s="1"/>
  <c r="QXH402" i="86" s="1"/>
  <c r="QWZ402" i="86" s="1"/>
  <c r="QWR402" i="86" s="1"/>
  <c r="QWJ402" i="86" s="1"/>
  <c r="QWB402" i="86" s="1"/>
  <c r="QVT402" i="86" s="1"/>
  <c r="QVL402" i="86" s="1"/>
  <c r="QVD402" i="86" s="1"/>
  <c r="QUV402" i="86" s="1"/>
  <c r="QUN402" i="86" s="1"/>
  <c r="QUF402" i="86" s="1"/>
  <c r="QTX402" i="86" s="1"/>
  <c r="QTP402" i="86" s="1"/>
  <c r="QTH402" i="86" s="1"/>
  <c r="QSZ402" i="86" s="1"/>
  <c r="QSR402" i="86" s="1"/>
  <c r="QSJ402" i="86" s="1"/>
  <c r="QSB402" i="86" s="1"/>
  <c r="QRT402" i="86" s="1"/>
  <c r="QRL402" i="86" s="1"/>
  <c r="QRD402" i="86" s="1"/>
  <c r="QQV402" i="86" s="1"/>
  <c r="QQN402" i="86" s="1"/>
  <c r="QQF402" i="86" s="1"/>
  <c r="QPX402" i="86" s="1"/>
  <c r="QPP402" i="86" s="1"/>
  <c r="QPH402" i="86" s="1"/>
  <c r="QOZ402" i="86" s="1"/>
  <c r="QOR402" i="86" s="1"/>
  <c r="QOJ402" i="86" s="1"/>
  <c r="QOB402" i="86" s="1"/>
  <c r="QNT402" i="86" s="1"/>
  <c r="QNL402" i="86" s="1"/>
  <c r="QND402" i="86" s="1"/>
  <c r="QMV402" i="86" s="1"/>
  <c r="QMN402" i="86" s="1"/>
  <c r="QMF402" i="86" s="1"/>
  <c r="QLX402" i="86" s="1"/>
  <c r="QLP402" i="86" s="1"/>
  <c r="QLH402" i="86" s="1"/>
  <c r="QKZ402" i="86" s="1"/>
  <c r="QKR402" i="86" s="1"/>
  <c r="QKJ402" i="86" s="1"/>
  <c r="QKB402" i="86" s="1"/>
  <c r="QJT402" i="86" s="1"/>
  <c r="QJL402" i="86" s="1"/>
  <c r="QJD402" i="86" s="1"/>
  <c r="QIV402" i="86" s="1"/>
  <c r="QIN402" i="86" s="1"/>
  <c r="QIF402" i="86" s="1"/>
  <c r="QHX402" i="86" s="1"/>
  <c r="QHP402" i="86" s="1"/>
  <c r="QHH402" i="86" s="1"/>
  <c r="QGZ402" i="86" s="1"/>
  <c r="QGR402" i="86" s="1"/>
  <c r="QGJ402" i="86" s="1"/>
  <c r="QGB402" i="86" s="1"/>
  <c r="QFT402" i="86" s="1"/>
  <c r="QFL402" i="86" s="1"/>
  <c r="QFD402" i="86" s="1"/>
  <c r="QEV402" i="86" s="1"/>
  <c r="QEN402" i="86" s="1"/>
  <c r="QEF402" i="86" s="1"/>
  <c r="QDX402" i="86" s="1"/>
  <c r="QDP402" i="86" s="1"/>
  <c r="QDH402" i="86" s="1"/>
  <c r="QCZ402" i="86" s="1"/>
  <c r="QCR402" i="86" s="1"/>
  <c r="QCJ402" i="86" s="1"/>
  <c r="QCB402" i="86" s="1"/>
  <c r="QBT402" i="86" s="1"/>
  <c r="QBL402" i="86" s="1"/>
  <c r="QBD402" i="86" s="1"/>
  <c r="QAV402" i="86" s="1"/>
  <c r="QAN402" i="86" s="1"/>
  <c r="QAF402" i="86" s="1"/>
  <c r="PZX402" i="86" s="1"/>
  <c r="PZP402" i="86" s="1"/>
  <c r="PZH402" i="86" s="1"/>
  <c r="PYZ402" i="86" s="1"/>
  <c r="PYR402" i="86" s="1"/>
  <c r="PYJ402" i="86" s="1"/>
  <c r="PYB402" i="86" s="1"/>
  <c r="PXT402" i="86" s="1"/>
  <c r="PXL402" i="86" s="1"/>
  <c r="PXD402" i="86" s="1"/>
  <c r="PWV402" i="86" s="1"/>
  <c r="PWN402" i="86" s="1"/>
  <c r="PWF402" i="86" s="1"/>
  <c r="PVX402" i="86" s="1"/>
  <c r="PVP402" i="86" s="1"/>
  <c r="PVH402" i="86" s="1"/>
  <c r="PUZ402" i="86" s="1"/>
  <c r="PUR402" i="86" s="1"/>
  <c r="PUJ402" i="86" s="1"/>
  <c r="PUB402" i="86" s="1"/>
  <c r="PTT402" i="86" s="1"/>
  <c r="PTL402" i="86" s="1"/>
  <c r="PTD402" i="86" s="1"/>
  <c r="PSV402" i="86" s="1"/>
  <c r="PSN402" i="86" s="1"/>
  <c r="PSF402" i="86" s="1"/>
  <c r="PRX402" i="86" s="1"/>
  <c r="PRP402" i="86" s="1"/>
  <c r="PRH402" i="86" s="1"/>
  <c r="PQZ402" i="86" s="1"/>
  <c r="PQR402" i="86" s="1"/>
  <c r="PQJ402" i="86" s="1"/>
  <c r="PQB402" i="86" s="1"/>
  <c r="PPT402" i="86" s="1"/>
  <c r="PPL402" i="86" s="1"/>
  <c r="PPD402" i="86" s="1"/>
  <c r="POV402" i="86" s="1"/>
  <c r="PON402" i="86" s="1"/>
  <c r="POF402" i="86" s="1"/>
  <c r="PNX402" i="86" s="1"/>
  <c r="PNP402" i="86" s="1"/>
  <c r="PNH402" i="86" s="1"/>
  <c r="PMZ402" i="86" s="1"/>
  <c r="PMR402" i="86" s="1"/>
  <c r="PMJ402" i="86" s="1"/>
  <c r="PMB402" i="86" s="1"/>
  <c r="PLT402" i="86" s="1"/>
  <c r="PLL402" i="86" s="1"/>
  <c r="PLD402" i="86" s="1"/>
  <c r="PKV402" i="86" s="1"/>
  <c r="PKN402" i="86" s="1"/>
  <c r="PKF402" i="86" s="1"/>
  <c r="PJX402" i="86" s="1"/>
  <c r="PJP402" i="86" s="1"/>
  <c r="PJH402" i="86" s="1"/>
  <c r="PIZ402" i="86" s="1"/>
  <c r="PIR402" i="86" s="1"/>
  <c r="PIJ402" i="86" s="1"/>
  <c r="PIB402" i="86" s="1"/>
  <c r="PHT402" i="86" s="1"/>
  <c r="PHL402" i="86" s="1"/>
  <c r="PHD402" i="86" s="1"/>
  <c r="PGV402" i="86" s="1"/>
  <c r="PGN402" i="86" s="1"/>
  <c r="PGF402" i="86" s="1"/>
  <c r="PFX402" i="86" s="1"/>
  <c r="PFP402" i="86" s="1"/>
  <c r="PFH402" i="86" s="1"/>
  <c r="PEZ402" i="86" s="1"/>
  <c r="PER402" i="86" s="1"/>
  <c r="PEJ402" i="86" s="1"/>
  <c r="PEB402" i="86" s="1"/>
  <c r="PDT402" i="86" s="1"/>
  <c r="PDL402" i="86" s="1"/>
  <c r="PDD402" i="86" s="1"/>
  <c r="PCV402" i="86" s="1"/>
  <c r="PCN402" i="86" s="1"/>
  <c r="PCF402" i="86" s="1"/>
  <c r="PBX402" i="86" s="1"/>
  <c r="PBP402" i="86" s="1"/>
  <c r="PBH402" i="86" s="1"/>
  <c r="PAZ402" i="86" s="1"/>
  <c r="PAR402" i="86" s="1"/>
  <c r="PAJ402" i="86" s="1"/>
  <c r="PAB402" i="86" s="1"/>
  <c r="OZT402" i="86" s="1"/>
  <c r="OZL402" i="86" s="1"/>
  <c r="OZD402" i="86" s="1"/>
  <c r="OYV402" i="86" s="1"/>
  <c r="OYN402" i="86" s="1"/>
  <c r="OYF402" i="86" s="1"/>
  <c r="OXX402" i="86" s="1"/>
  <c r="OXP402" i="86" s="1"/>
  <c r="OXH402" i="86" s="1"/>
  <c r="OWZ402" i="86" s="1"/>
  <c r="OWR402" i="86" s="1"/>
  <c r="OWJ402" i="86" s="1"/>
  <c r="OWB402" i="86" s="1"/>
  <c r="OVT402" i="86" s="1"/>
  <c r="OVL402" i="86" s="1"/>
  <c r="OVD402" i="86" s="1"/>
  <c r="OUV402" i="86" s="1"/>
  <c r="OUN402" i="86" s="1"/>
  <c r="OUF402" i="86" s="1"/>
  <c r="OTX402" i="86" s="1"/>
  <c r="OTP402" i="86" s="1"/>
  <c r="OTH402" i="86" s="1"/>
  <c r="OSZ402" i="86" s="1"/>
  <c r="OSR402" i="86" s="1"/>
  <c r="OSJ402" i="86" s="1"/>
  <c r="OSB402" i="86" s="1"/>
  <c r="ORT402" i="86" s="1"/>
  <c r="ORL402" i="86" s="1"/>
  <c r="ORD402" i="86" s="1"/>
  <c r="OQV402" i="86" s="1"/>
  <c r="OQN402" i="86" s="1"/>
  <c r="OQF402" i="86" s="1"/>
  <c r="OPX402" i="86" s="1"/>
  <c r="OPP402" i="86" s="1"/>
  <c r="OPH402" i="86" s="1"/>
  <c r="OOZ402" i="86" s="1"/>
  <c r="OOR402" i="86" s="1"/>
  <c r="OOJ402" i="86" s="1"/>
  <c r="OOB402" i="86" s="1"/>
  <c r="ONT402" i="86" s="1"/>
  <c r="ONL402" i="86" s="1"/>
  <c r="OND402" i="86" s="1"/>
  <c r="OMV402" i="86" s="1"/>
  <c r="OMN402" i="86" s="1"/>
  <c r="OMF402" i="86" s="1"/>
  <c r="OLX402" i="86" s="1"/>
  <c r="OLP402" i="86" s="1"/>
  <c r="OLH402" i="86" s="1"/>
  <c r="OKZ402" i="86" s="1"/>
  <c r="OKR402" i="86" s="1"/>
  <c r="OKJ402" i="86" s="1"/>
  <c r="OKB402" i="86" s="1"/>
  <c r="OJT402" i="86" s="1"/>
  <c r="OJL402" i="86" s="1"/>
  <c r="OJD402" i="86" s="1"/>
  <c r="OIV402" i="86" s="1"/>
  <c r="OIN402" i="86" s="1"/>
  <c r="OIF402" i="86" s="1"/>
  <c r="OHX402" i="86" s="1"/>
  <c r="OHP402" i="86" s="1"/>
  <c r="OHH402" i="86" s="1"/>
  <c r="OGZ402" i="86" s="1"/>
  <c r="OGR402" i="86" s="1"/>
  <c r="OGJ402" i="86" s="1"/>
  <c r="OGB402" i="86" s="1"/>
  <c r="OFT402" i="86" s="1"/>
  <c r="OFL402" i="86" s="1"/>
  <c r="OFD402" i="86" s="1"/>
  <c r="OEV402" i="86" s="1"/>
  <c r="OEN402" i="86" s="1"/>
  <c r="OEF402" i="86" s="1"/>
  <c r="ODX402" i="86" s="1"/>
  <c r="ODP402" i="86" s="1"/>
  <c r="ODH402" i="86" s="1"/>
  <c r="OCZ402" i="86" s="1"/>
  <c r="OCR402" i="86" s="1"/>
  <c r="OCJ402" i="86" s="1"/>
  <c r="OCB402" i="86" s="1"/>
  <c r="OBT402" i="86" s="1"/>
  <c r="OBL402" i="86" s="1"/>
  <c r="OBD402" i="86" s="1"/>
  <c r="OAV402" i="86" s="1"/>
  <c r="OAN402" i="86" s="1"/>
  <c r="OAF402" i="86" s="1"/>
  <c r="NZX402" i="86" s="1"/>
  <c r="NZP402" i="86" s="1"/>
  <c r="NZH402" i="86" s="1"/>
  <c r="NYZ402" i="86" s="1"/>
  <c r="NYR402" i="86" s="1"/>
  <c r="NYJ402" i="86" s="1"/>
  <c r="NYB402" i="86" s="1"/>
  <c r="NXT402" i="86" s="1"/>
  <c r="NXL402" i="86" s="1"/>
  <c r="NXD402" i="86" s="1"/>
  <c r="NWV402" i="86" s="1"/>
  <c r="NWN402" i="86" s="1"/>
  <c r="NWF402" i="86" s="1"/>
  <c r="NVX402" i="86" s="1"/>
  <c r="NVP402" i="86" s="1"/>
  <c r="NVH402" i="86" s="1"/>
  <c r="NUZ402" i="86" s="1"/>
  <c r="NUR402" i="86" s="1"/>
  <c r="NUJ402" i="86" s="1"/>
  <c r="NUB402" i="86" s="1"/>
  <c r="NTT402" i="86" s="1"/>
  <c r="NTL402" i="86" s="1"/>
  <c r="NTD402" i="86" s="1"/>
  <c r="NSV402" i="86" s="1"/>
  <c r="NSN402" i="86" s="1"/>
  <c r="NSF402" i="86" s="1"/>
  <c r="NRX402" i="86" s="1"/>
  <c r="NRP402" i="86" s="1"/>
  <c r="NRH402" i="86" s="1"/>
  <c r="NQZ402" i="86" s="1"/>
  <c r="NQR402" i="86" s="1"/>
  <c r="NQJ402" i="86" s="1"/>
  <c r="NQB402" i="86" s="1"/>
  <c r="NPT402" i="86" s="1"/>
  <c r="NPL402" i="86" s="1"/>
  <c r="NPD402" i="86" s="1"/>
  <c r="NOV402" i="86" s="1"/>
  <c r="NON402" i="86" s="1"/>
  <c r="NOF402" i="86" s="1"/>
  <c r="NNX402" i="86" s="1"/>
  <c r="NNP402" i="86" s="1"/>
  <c r="NNH402" i="86" s="1"/>
  <c r="NMZ402" i="86" s="1"/>
  <c r="NMR402" i="86" s="1"/>
  <c r="NMJ402" i="86" s="1"/>
  <c r="NMB402" i="86" s="1"/>
  <c r="NLT402" i="86" s="1"/>
  <c r="NLL402" i="86" s="1"/>
  <c r="NLD402" i="86" s="1"/>
  <c r="NKV402" i="86" s="1"/>
  <c r="NKN402" i="86" s="1"/>
  <c r="NKF402" i="86" s="1"/>
  <c r="NJX402" i="86" s="1"/>
  <c r="NJP402" i="86" s="1"/>
  <c r="NJH402" i="86" s="1"/>
  <c r="NIZ402" i="86" s="1"/>
  <c r="NIR402" i="86" s="1"/>
  <c r="NIJ402" i="86" s="1"/>
  <c r="NIB402" i="86" s="1"/>
  <c r="NHT402" i="86" s="1"/>
  <c r="NHL402" i="86" s="1"/>
  <c r="NHD402" i="86" s="1"/>
  <c r="NGV402" i="86" s="1"/>
  <c r="NGN402" i="86" s="1"/>
  <c r="NGF402" i="86" s="1"/>
  <c r="NFX402" i="86" s="1"/>
  <c r="NFP402" i="86" s="1"/>
  <c r="NFH402" i="86" s="1"/>
  <c r="NEZ402" i="86" s="1"/>
  <c r="NER402" i="86" s="1"/>
  <c r="NEJ402" i="86" s="1"/>
  <c r="NEB402" i="86" s="1"/>
  <c r="NDT402" i="86" s="1"/>
  <c r="NDL402" i="86" s="1"/>
  <c r="NDD402" i="86" s="1"/>
  <c r="NCV402" i="86" s="1"/>
  <c r="NCN402" i="86" s="1"/>
  <c r="NCF402" i="86" s="1"/>
  <c r="NBX402" i="86" s="1"/>
  <c r="NBP402" i="86" s="1"/>
  <c r="NBH402" i="86" s="1"/>
  <c r="NAZ402" i="86" s="1"/>
  <c r="NAR402" i="86" s="1"/>
  <c r="NAJ402" i="86" s="1"/>
  <c r="NAB402" i="86" s="1"/>
  <c r="MZT402" i="86" s="1"/>
  <c r="MZL402" i="86" s="1"/>
  <c r="MZD402" i="86" s="1"/>
  <c r="MYV402" i="86" s="1"/>
  <c r="MYN402" i="86" s="1"/>
  <c r="MYF402" i="86" s="1"/>
  <c r="MXX402" i="86" s="1"/>
  <c r="MXP402" i="86" s="1"/>
  <c r="MXH402" i="86" s="1"/>
  <c r="MWZ402" i="86" s="1"/>
  <c r="MWR402" i="86" s="1"/>
  <c r="MWJ402" i="86" s="1"/>
  <c r="MWB402" i="86" s="1"/>
  <c r="MVT402" i="86" s="1"/>
  <c r="MVL402" i="86" s="1"/>
  <c r="MVD402" i="86" s="1"/>
  <c r="MUV402" i="86" s="1"/>
  <c r="MUN402" i="86" s="1"/>
  <c r="MUF402" i="86" s="1"/>
  <c r="MTX402" i="86" s="1"/>
  <c r="MTP402" i="86" s="1"/>
  <c r="MTH402" i="86" s="1"/>
  <c r="MSZ402" i="86" s="1"/>
  <c r="MSR402" i="86" s="1"/>
  <c r="MSJ402" i="86" s="1"/>
  <c r="MSB402" i="86" s="1"/>
  <c r="MRT402" i="86" s="1"/>
  <c r="MRL402" i="86" s="1"/>
  <c r="MRD402" i="86" s="1"/>
  <c r="MQV402" i="86" s="1"/>
  <c r="MQN402" i="86" s="1"/>
  <c r="MQF402" i="86" s="1"/>
  <c r="MPX402" i="86" s="1"/>
  <c r="MPP402" i="86" s="1"/>
  <c r="MPH402" i="86" s="1"/>
  <c r="MOZ402" i="86" s="1"/>
  <c r="MOR402" i="86" s="1"/>
  <c r="MOJ402" i="86" s="1"/>
  <c r="MOB402" i="86" s="1"/>
  <c r="MNT402" i="86" s="1"/>
  <c r="MNL402" i="86" s="1"/>
  <c r="MND402" i="86" s="1"/>
  <c r="MMV402" i="86" s="1"/>
  <c r="MMN402" i="86" s="1"/>
  <c r="MMF402" i="86" s="1"/>
  <c r="MLX402" i="86" s="1"/>
  <c r="MLP402" i="86" s="1"/>
  <c r="MLH402" i="86" s="1"/>
  <c r="MKZ402" i="86" s="1"/>
  <c r="MKR402" i="86" s="1"/>
  <c r="MKJ402" i="86" s="1"/>
  <c r="MKB402" i="86" s="1"/>
  <c r="MJT402" i="86" s="1"/>
  <c r="MJL402" i="86" s="1"/>
  <c r="MJD402" i="86" s="1"/>
  <c r="MIV402" i="86" s="1"/>
  <c r="MIN402" i="86" s="1"/>
  <c r="MIF402" i="86" s="1"/>
  <c r="MHX402" i="86" s="1"/>
  <c r="MHP402" i="86" s="1"/>
  <c r="MHH402" i="86" s="1"/>
  <c r="MGZ402" i="86" s="1"/>
  <c r="MGR402" i="86" s="1"/>
  <c r="MGJ402" i="86" s="1"/>
  <c r="MGB402" i="86" s="1"/>
  <c r="MFT402" i="86" s="1"/>
  <c r="MFL402" i="86" s="1"/>
  <c r="MFD402" i="86" s="1"/>
  <c r="MEV402" i="86" s="1"/>
  <c r="MEN402" i="86" s="1"/>
  <c r="MEF402" i="86" s="1"/>
  <c r="MDX402" i="86" s="1"/>
  <c r="MDP402" i="86" s="1"/>
  <c r="MDH402" i="86" s="1"/>
  <c r="MCZ402" i="86" s="1"/>
  <c r="MCR402" i="86" s="1"/>
  <c r="MCJ402" i="86" s="1"/>
  <c r="MCB402" i="86" s="1"/>
  <c r="MBT402" i="86" s="1"/>
  <c r="MBL402" i="86" s="1"/>
  <c r="MBD402" i="86" s="1"/>
  <c r="MAV402" i="86" s="1"/>
  <c r="MAN402" i="86" s="1"/>
  <c r="MAF402" i="86" s="1"/>
  <c r="LZX402" i="86" s="1"/>
  <c r="LZP402" i="86" s="1"/>
  <c r="LZH402" i="86" s="1"/>
  <c r="LYZ402" i="86" s="1"/>
  <c r="LYR402" i="86" s="1"/>
  <c r="LYJ402" i="86" s="1"/>
  <c r="LYB402" i="86" s="1"/>
  <c r="LXT402" i="86" s="1"/>
  <c r="LXL402" i="86" s="1"/>
  <c r="LXD402" i="86" s="1"/>
  <c r="LWV402" i="86" s="1"/>
  <c r="LWN402" i="86" s="1"/>
  <c r="LWF402" i="86" s="1"/>
  <c r="LVX402" i="86" s="1"/>
  <c r="LVP402" i="86" s="1"/>
  <c r="LVH402" i="86" s="1"/>
  <c r="LUZ402" i="86" s="1"/>
  <c r="LUR402" i="86" s="1"/>
  <c r="LUJ402" i="86" s="1"/>
  <c r="LUB402" i="86" s="1"/>
  <c r="LTT402" i="86" s="1"/>
  <c r="LTL402" i="86" s="1"/>
  <c r="LTD402" i="86" s="1"/>
  <c r="LSV402" i="86" s="1"/>
  <c r="LSN402" i="86" s="1"/>
  <c r="LSF402" i="86" s="1"/>
  <c r="LRX402" i="86" s="1"/>
  <c r="LRP402" i="86" s="1"/>
  <c r="LRH402" i="86" s="1"/>
  <c r="LQZ402" i="86" s="1"/>
  <c r="LQR402" i="86" s="1"/>
  <c r="LQJ402" i="86" s="1"/>
  <c r="LQB402" i="86" s="1"/>
  <c r="LPT402" i="86" s="1"/>
  <c r="LPL402" i="86" s="1"/>
  <c r="LPD402" i="86" s="1"/>
  <c r="LOV402" i="86" s="1"/>
  <c r="LON402" i="86" s="1"/>
  <c r="LOF402" i="86" s="1"/>
  <c r="LNX402" i="86" s="1"/>
  <c r="LNP402" i="86" s="1"/>
  <c r="LNH402" i="86" s="1"/>
  <c r="LMZ402" i="86" s="1"/>
  <c r="LMR402" i="86" s="1"/>
  <c r="LMJ402" i="86" s="1"/>
  <c r="LMB402" i="86" s="1"/>
  <c r="LLT402" i="86" s="1"/>
  <c r="LLL402" i="86" s="1"/>
  <c r="LLD402" i="86" s="1"/>
  <c r="LKV402" i="86" s="1"/>
  <c r="LKN402" i="86" s="1"/>
  <c r="LKF402" i="86" s="1"/>
  <c r="LJX402" i="86" s="1"/>
  <c r="LJP402" i="86" s="1"/>
  <c r="LJH402" i="86" s="1"/>
  <c r="LIZ402" i="86" s="1"/>
  <c r="LIR402" i="86" s="1"/>
  <c r="LIJ402" i="86" s="1"/>
  <c r="LIB402" i="86" s="1"/>
  <c r="LHT402" i="86" s="1"/>
  <c r="LHL402" i="86" s="1"/>
  <c r="LHD402" i="86" s="1"/>
  <c r="LGV402" i="86" s="1"/>
  <c r="LGN402" i="86" s="1"/>
  <c r="LGF402" i="86" s="1"/>
  <c r="LFX402" i="86" s="1"/>
  <c r="LFP402" i="86" s="1"/>
  <c r="LFH402" i="86" s="1"/>
  <c r="LEZ402" i="86" s="1"/>
  <c r="LER402" i="86" s="1"/>
  <c r="LEJ402" i="86" s="1"/>
  <c r="LEB402" i="86" s="1"/>
  <c r="LDT402" i="86" s="1"/>
  <c r="LDL402" i="86" s="1"/>
  <c r="LDD402" i="86" s="1"/>
  <c r="LCV402" i="86" s="1"/>
  <c r="LCN402" i="86" s="1"/>
  <c r="LCF402" i="86" s="1"/>
  <c r="LBX402" i="86" s="1"/>
  <c r="LBP402" i="86" s="1"/>
  <c r="LBH402" i="86" s="1"/>
  <c r="LAZ402" i="86" s="1"/>
  <c r="LAR402" i="86" s="1"/>
  <c r="LAJ402" i="86" s="1"/>
  <c r="LAB402" i="86" s="1"/>
  <c r="KZT402" i="86" s="1"/>
  <c r="KZL402" i="86" s="1"/>
  <c r="KZD402" i="86" s="1"/>
  <c r="KYV402" i="86" s="1"/>
  <c r="KYN402" i="86" s="1"/>
  <c r="KYF402" i="86" s="1"/>
  <c r="KXX402" i="86" s="1"/>
  <c r="KXP402" i="86" s="1"/>
  <c r="KXH402" i="86" s="1"/>
  <c r="KWZ402" i="86" s="1"/>
  <c r="KWR402" i="86" s="1"/>
  <c r="KWJ402" i="86" s="1"/>
  <c r="KWB402" i="86" s="1"/>
  <c r="KVT402" i="86" s="1"/>
  <c r="KVL402" i="86" s="1"/>
  <c r="KVD402" i="86" s="1"/>
  <c r="KUV402" i="86" s="1"/>
  <c r="KUN402" i="86" s="1"/>
  <c r="KUF402" i="86" s="1"/>
  <c r="KTX402" i="86" s="1"/>
  <c r="KTP402" i="86" s="1"/>
  <c r="KTH402" i="86" s="1"/>
  <c r="KSZ402" i="86" s="1"/>
  <c r="KSR402" i="86" s="1"/>
  <c r="KSJ402" i="86" s="1"/>
  <c r="KSB402" i="86" s="1"/>
  <c r="KRT402" i="86" s="1"/>
  <c r="KRL402" i="86" s="1"/>
  <c r="KRD402" i="86" s="1"/>
  <c r="KQV402" i="86" s="1"/>
  <c r="KQN402" i="86" s="1"/>
  <c r="KQF402" i="86" s="1"/>
  <c r="KPX402" i="86" s="1"/>
  <c r="KPP402" i="86" s="1"/>
  <c r="KPH402" i="86" s="1"/>
  <c r="KOZ402" i="86" s="1"/>
  <c r="KOR402" i="86" s="1"/>
  <c r="KOJ402" i="86" s="1"/>
  <c r="KOB402" i="86" s="1"/>
  <c r="KNT402" i="86" s="1"/>
  <c r="KNL402" i="86" s="1"/>
  <c r="KND402" i="86" s="1"/>
  <c r="KMV402" i="86" s="1"/>
  <c r="KMN402" i="86" s="1"/>
  <c r="KMF402" i="86" s="1"/>
  <c r="KLX402" i="86" s="1"/>
  <c r="KLP402" i="86" s="1"/>
  <c r="KLH402" i="86" s="1"/>
  <c r="KKZ402" i="86" s="1"/>
  <c r="KKR402" i="86" s="1"/>
  <c r="KKJ402" i="86" s="1"/>
  <c r="KKB402" i="86" s="1"/>
  <c r="KJT402" i="86" s="1"/>
  <c r="KJL402" i="86" s="1"/>
  <c r="KJD402" i="86" s="1"/>
  <c r="KIV402" i="86" s="1"/>
  <c r="KIN402" i="86" s="1"/>
  <c r="KIF402" i="86" s="1"/>
  <c r="KHX402" i="86" s="1"/>
  <c r="KHP402" i="86" s="1"/>
  <c r="KHH402" i="86" s="1"/>
  <c r="KGZ402" i="86" s="1"/>
  <c r="KGR402" i="86" s="1"/>
  <c r="KGJ402" i="86" s="1"/>
  <c r="KGB402" i="86" s="1"/>
  <c r="KFT402" i="86" s="1"/>
  <c r="KFL402" i="86" s="1"/>
  <c r="KFD402" i="86" s="1"/>
  <c r="KEV402" i="86" s="1"/>
  <c r="KEN402" i="86" s="1"/>
  <c r="KEF402" i="86" s="1"/>
  <c r="KDX402" i="86" s="1"/>
  <c r="KDP402" i="86" s="1"/>
  <c r="KDH402" i="86" s="1"/>
  <c r="KCZ402" i="86" s="1"/>
  <c r="KCR402" i="86" s="1"/>
  <c r="KCJ402" i="86" s="1"/>
  <c r="KCB402" i="86" s="1"/>
  <c r="KBT402" i="86" s="1"/>
  <c r="KBL402" i="86" s="1"/>
  <c r="KBD402" i="86" s="1"/>
  <c r="KAV402" i="86" s="1"/>
  <c r="KAN402" i="86" s="1"/>
  <c r="KAF402" i="86" s="1"/>
  <c r="JZX402" i="86" s="1"/>
  <c r="JZP402" i="86" s="1"/>
  <c r="JZH402" i="86" s="1"/>
  <c r="JYZ402" i="86" s="1"/>
  <c r="JYR402" i="86" s="1"/>
  <c r="JYJ402" i="86" s="1"/>
  <c r="JYB402" i="86" s="1"/>
  <c r="JXT402" i="86" s="1"/>
  <c r="JXL402" i="86" s="1"/>
  <c r="JXD402" i="86" s="1"/>
  <c r="JWV402" i="86" s="1"/>
  <c r="JWN402" i="86" s="1"/>
  <c r="JWF402" i="86" s="1"/>
  <c r="JVX402" i="86" s="1"/>
  <c r="JVP402" i="86" s="1"/>
  <c r="JVH402" i="86" s="1"/>
  <c r="JUZ402" i="86" s="1"/>
  <c r="JUR402" i="86" s="1"/>
  <c r="JUJ402" i="86" s="1"/>
  <c r="JUB402" i="86" s="1"/>
  <c r="JTT402" i="86" s="1"/>
  <c r="JTL402" i="86" s="1"/>
  <c r="JTD402" i="86" s="1"/>
  <c r="JSV402" i="86" s="1"/>
  <c r="JSN402" i="86" s="1"/>
  <c r="JSF402" i="86" s="1"/>
  <c r="JRX402" i="86" s="1"/>
  <c r="JRP402" i="86" s="1"/>
  <c r="JRH402" i="86" s="1"/>
  <c r="JQZ402" i="86" s="1"/>
  <c r="JQR402" i="86" s="1"/>
  <c r="JQJ402" i="86" s="1"/>
  <c r="JQB402" i="86" s="1"/>
  <c r="JPT402" i="86" s="1"/>
  <c r="JPL402" i="86" s="1"/>
  <c r="JPD402" i="86" s="1"/>
  <c r="JOV402" i="86" s="1"/>
  <c r="JON402" i="86" s="1"/>
  <c r="JOF402" i="86" s="1"/>
  <c r="JNX402" i="86" s="1"/>
  <c r="JNP402" i="86" s="1"/>
  <c r="JNH402" i="86" s="1"/>
  <c r="JMZ402" i="86" s="1"/>
  <c r="JMR402" i="86" s="1"/>
  <c r="JMJ402" i="86" s="1"/>
  <c r="JMB402" i="86" s="1"/>
  <c r="JLT402" i="86" s="1"/>
  <c r="JLL402" i="86" s="1"/>
  <c r="JLD402" i="86" s="1"/>
  <c r="JKV402" i="86" s="1"/>
  <c r="JKN402" i="86" s="1"/>
  <c r="JKF402" i="86" s="1"/>
  <c r="JJX402" i="86" s="1"/>
  <c r="JJP402" i="86" s="1"/>
  <c r="JJH402" i="86" s="1"/>
  <c r="JIZ402" i="86" s="1"/>
  <c r="JIR402" i="86" s="1"/>
  <c r="JIJ402" i="86" s="1"/>
  <c r="JIB402" i="86" s="1"/>
  <c r="JHT402" i="86" s="1"/>
  <c r="JHL402" i="86" s="1"/>
  <c r="JHD402" i="86" s="1"/>
  <c r="JGV402" i="86" s="1"/>
  <c r="JGN402" i="86" s="1"/>
  <c r="JGF402" i="86" s="1"/>
  <c r="JFX402" i="86" s="1"/>
  <c r="JFP402" i="86" s="1"/>
  <c r="JFH402" i="86" s="1"/>
  <c r="JEZ402" i="86" s="1"/>
  <c r="JER402" i="86" s="1"/>
  <c r="JEJ402" i="86" s="1"/>
  <c r="JEB402" i="86" s="1"/>
  <c r="JDT402" i="86" s="1"/>
  <c r="JDL402" i="86" s="1"/>
  <c r="JDD402" i="86" s="1"/>
  <c r="JCV402" i="86" s="1"/>
  <c r="JCN402" i="86" s="1"/>
  <c r="JCF402" i="86" s="1"/>
  <c r="JBX402" i="86" s="1"/>
  <c r="JBP402" i="86" s="1"/>
  <c r="JBH402" i="86" s="1"/>
  <c r="JAZ402" i="86" s="1"/>
  <c r="JAR402" i="86" s="1"/>
  <c r="JAJ402" i="86" s="1"/>
  <c r="JAB402" i="86" s="1"/>
  <c r="IZT402" i="86" s="1"/>
  <c r="IZL402" i="86" s="1"/>
  <c r="IZD402" i="86" s="1"/>
  <c r="IYV402" i="86" s="1"/>
  <c r="IYN402" i="86" s="1"/>
  <c r="IYF402" i="86" s="1"/>
  <c r="IXX402" i="86" s="1"/>
  <c r="IXP402" i="86" s="1"/>
  <c r="IXH402" i="86" s="1"/>
  <c r="IWZ402" i="86" s="1"/>
  <c r="IWR402" i="86" s="1"/>
  <c r="IWJ402" i="86" s="1"/>
  <c r="IWB402" i="86" s="1"/>
  <c r="IVT402" i="86" s="1"/>
  <c r="IVL402" i="86" s="1"/>
  <c r="IVD402" i="86" s="1"/>
  <c r="IUV402" i="86" s="1"/>
  <c r="IUN402" i="86" s="1"/>
  <c r="IUF402" i="86" s="1"/>
  <c r="ITX402" i="86" s="1"/>
  <c r="ITP402" i="86" s="1"/>
  <c r="ITH402" i="86" s="1"/>
  <c r="ISZ402" i="86" s="1"/>
  <c r="ISR402" i="86" s="1"/>
  <c r="ISJ402" i="86" s="1"/>
  <c r="ISB402" i="86" s="1"/>
  <c r="IRT402" i="86" s="1"/>
  <c r="IRL402" i="86" s="1"/>
  <c r="IRD402" i="86" s="1"/>
  <c r="IQV402" i="86" s="1"/>
  <c r="IQN402" i="86" s="1"/>
  <c r="IQF402" i="86" s="1"/>
  <c r="IPX402" i="86" s="1"/>
  <c r="IPP402" i="86" s="1"/>
  <c r="IPH402" i="86" s="1"/>
  <c r="IOZ402" i="86" s="1"/>
  <c r="IOR402" i="86" s="1"/>
  <c r="IOJ402" i="86" s="1"/>
  <c r="IOB402" i="86" s="1"/>
  <c r="INT402" i="86" s="1"/>
  <c r="INL402" i="86" s="1"/>
  <c r="IND402" i="86" s="1"/>
  <c r="IMV402" i="86" s="1"/>
  <c r="IMN402" i="86" s="1"/>
  <c r="IMF402" i="86" s="1"/>
  <c r="ILX402" i="86" s="1"/>
  <c r="ILP402" i="86" s="1"/>
  <c r="ILH402" i="86" s="1"/>
  <c r="IKZ402" i="86" s="1"/>
  <c r="IKR402" i="86" s="1"/>
  <c r="IKJ402" i="86" s="1"/>
  <c r="IKB402" i="86" s="1"/>
  <c r="IJT402" i="86" s="1"/>
  <c r="IJL402" i="86" s="1"/>
  <c r="IJD402" i="86" s="1"/>
  <c r="IIV402" i="86" s="1"/>
  <c r="IIN402" i="86" s="1"/>
  <c r="IIF402" i="86" s="1"/>
  <c r="IHX402" i="86" s="1"/>
  <c r="IHP402" i="86" s="1"/>
  <c r="IHH402" i="86" s="1"/>
  <c r="IGZ402" i="86" s="1"/>
  <c r="IGR402" i="86" s="1"/>
  <c r="IGJ402" i="86" s="1"/>
  <c r="IGB402" i="86" s="1"/>
  <c r="IFT402" i="86" s="1"/>
  <c r="IFL402" i="86" s="1"/>
  <c r="IFD402" i="86" s="1"/>
  <c r="IEV402" i="86" s="1"/>
  <c r="IEN402" i="86" s="1"/>
  <c r="IEF402" i="86" s="1"/>
  <c r="IDX402" i="86" s="1"/>
  <c r="IDP402" i="86" s="1"/>
  <c r="IDH402" i="86" s="1"/>
  <c r="ICZ402" i="86" s="1"/>
  <c r="ICR402" i="86" s="1"/>
  <c r="ICJ402" i="86" s="1"/>
  <c r="ICB402" i="86" s="1"/>
  <c r="IBT402" i="86" s="1"/>
  <c r="IBL402" i="86" s="1"/>
  <c r="IBD402" i="86" s="1"/>
  <c r="IAV402" i="86" s="1"/>
  <c r="IAN402" i="86" s="1"/>
  <c r="IAF402" i="86" s="1"/>
  <c r="HZX402" i="86" s="1"/>
  <c r="HZP402" i="86" s="1"/>
  <c r="HZH402" i="86" s="1"/>
  <c r="HYZ402" i="86" s="1"/>
  <c r="HYR402" i="86" s="1"/>
  <c r="HYJ402" i="86" s="1"/>
  <c r="HYB402" i="86" s="1"/>
  <c r="HXT402" i="86" s="1"/>
  <c r="HXL402" i="86" s="1"/>
  <c r="HXD402" i="86" s="1"/>
  <c r="HWV402" i="86" s="1"/>
  <c r="HWN402" i="86" s="1"/>
  <c r="HWF402" i="86" s="1"/>
  <c r="HVX402" i="86" s="1"/>
  <c r="HVP402" i="86" s="1"/>
  <c r="HVH402" i="86" s="1"/>
  <c r="HUZ402" i="86" s="1"/>
  <c r="HUR402" i="86" s="1"/>
  <c r="HUJ402" i="86" s="1"/>
  <c r="HUB402" i="86" s="1"/>
  <c r="HTT402" i="86" s="1"/>
  <c r="HTL402" i="86" s="1"/>
  <c r="HTD402" i="86" s="1"/>
  <c r="HSV402" i="86" s="1"/>
  <c r="HSN402" i="86" s="1"/>
  <c r="HSF402" i="86" s="1"/>
  <c r="HRX402" i="86" s="1"/>
  <c r="HRP402" i="86" s="1"/>
  <c r="HRH402" i="86" s="1"/>
  <c r="HQZ402" i="86" s="1"/>
  <c r="HQR402" i="86" s="1"/>
  <c r="HQJ402" i="86" s="1"/>
  <c r="HQB402" i="86" s="1"/>
  <c r="HPT402" i="86" s="1"/>
  <c r="HPL402" i="86" s="1"/>
  <c r="HPD402" i="86" s="1"/>
  <c r="HOV402" i="86" s="1"/>
  <c r="HON402" i="86" s="1"/>
  <c r="HOF402" i="86" s="1"/>
  <c r="HNX402" i="86" s="1"/>
  <c r="HNP402" i="86" s="1"/>
  <c r="HNH402" i="86" s="1"/>
  <c r="HMZ402" i="86" s="1"/>
  <c r="HMR402" i="86" s="1"/>
  <c r="HMJ402" i="86" s="1"/>
  <c r="HMB402" i="86" s="1"/>
  <c r="HLT402" i="86" s="1"/>
  <c r="HLL402" i="86" s="1"/>
  <c r="HLD402" i="86" s="1"/>
  <c r="HKV402" i="86" s="1"/>
  <c r="HKN402" i="86" s="1"/>
  <c r="HKF402" i="86" s="1"/>
  <c r="HJX402" i="86" s="1"/>
  <c r="HJP402" i="86" s="1"/>
  <c r="HJH402" i="86" s="1"/>
  <c r="HIZ402" i="86" s="1"/>
  <c r="HIR402" i="86" s="1"/>
  <c r="HIJ402" i="86" s="1"/>
  <c r="HIB402" i="86" s="1"/>
  <c r="HHT402" i="86" s="1"/>
  <c r="HHL402" i="86" s="1"/>
  <c r="HHD402" i="86" s="1"/>
  <c r="HGV402" i="86" s="1"/>
  <c r="HGN402" i="86" s="1"/>
  <c r="HGF402" i="86" s="1"/>
  <c r="HFX402" i="86" s="1"/>
  <c r="HFP402" i="86" s="1"/>
  <c r="HFH402" i="86" s="1"/>
  <c r="HEZ402" i="86" s="1"/>
  <c r="HER402" i="86" s="1"/>
  <c r="HEJ402" i="86" s="1"/>
  <c r="HEB402" i="86" s="1"/>
  <c r="HDT402" i="86" s="1"/>
  <c r="HDL402" i="86" s="1"/>
  <c r="HDD402" i="86" s="1"/>
  <c r="HCV402" i="86" s="1"/>
  <c r="HCN402" i="86" s="1"/>
  <c r="HCF402" i="86" s="1"/>
  <c r="HBX402" i="86" s="1"/>
  <c r="HBP402" i="86" s="1"/>
  <c r="HBH402" i="86" s="1"/>
  <c r="HAZ402" i="86" s="1"/>
  <c r="HAR402" i="86" s="1"/>
  <c r="HAJ402" i="86" s="1"/>
  <c r="HAB402" i="86" s="1"/>
  <c r="GZT402" i="86" s="1"/>
  <c r="GZL402" i="86" s="1"/>
  <c r="GZD402" i="86" s="1"/>
  <c r="GYV402" i="86" s="1"/>
  <c r="GYN402" i="86" s="1"/>
  <c r="GYF402" i="86" s="1"/>
  <c r="GXX402" i="86" s="1"/>
  <c r="GXP402" i="86" s="1"/>
  <c r="GXH402" i="86" s="1"/>
  <c r="GWZ402" i="86" s="1"/>
  <c r="GWR402" i="86" s="1"/>
  <c r="GWJ402" i="86" s="1"/>
  <c r="GWB402" i="86" s="1"/>
  <c r="GVT402" i="86" s="1"/>
  <c r="GVL402" i="86" s="1"/>
  <c r="GVD402" i="86" s="1"/>
  <c r="GUV402" i="86" s="1"/>
  <c r="GUN402" i="86" s="1"/>
  <c r="GUF402" i="86" s="1"/>
  <c r="GTX402" i="86" s="1"/>
  <c r="GTP402" i="86" s="1"/>
  <c r="GTH402" i="86" s="1"/>
  <c r="GSZ402" i="86" s="1"/>
  <c r="GSR402" i="86" s="1"/>
  <c r="GSJ402" i="86" s="1"/>
  <c r="GSB402" i="86" s="1"/>
  <c r="GRT402" i="86" s="1"/>
  <c r="GRL402" i="86" s="1"/>
  <c r="GRD402" i="86" s="1"/>
  <c r="GQV402" i="86" s="1"/>
  <c r="GQN402" i="86" s="1"/>
  <c r="GQF402" i="86" s="1"/>
  <c r="GPX402" i="86" s="1"/>
  <c r="GPP402" i="86" s="1"/>
  <c r="GPH402" i="86" s="1"/>
  <c r="GOZ402" i="86" s="1"/>
  <c r="GOR402" i="86" s="1"/>
  <c r="GOJ402" i="86" s="1"/>
  <c r="GOB402" i="86" s="1"/>
  <c r="GNT402" i="86" s="1"/>
  <c r="GNL402" i="86" s="1"/>
  <c r="GND402" i="86" s="1"/>
  <c r="GMV402" i="86" s="1"/>
  <c r="GMN402" i="86" s="1"/>
  <c r="GMF402" i="86" s="1"/>
  <c r="GLX402" i="86" s="1"/>
  <c r="GLP402" i="86" s="1"/>
  <c r="GLH402" i="86" s="1"/>
  <c r="GKZ402" i="86" s="1"/>
  <c r="GKR402" i="86" s="1"/>
  <c r="GKJ402" i="86" s="1"/>
  <c r="GKB402" i="86" s="1"/>
  <c r="GJT402" i="86" s="1"/>
  <c r="GJL402" i="86" s="1"/>
  <c r="GJD402" i="86" s="1"/>
  <c r="GIV402" i="86" s="1"/>
  <c r="GIN402" i="86" s="1"/>
  <c r="GIF402" i="86" s="1"/>
  <c r="GHX402" i="86" s="1"/>
  <c r="GHP402" i="86" s="1"/>
  <c r="GHH402" i="86" s="1"/>
  <c r="GGZ402" i="86" s="1"/>
  <c r="GGR402" i="86" s="1"/>
  <c r="GGJ402" i="86" s="1"/>
  <c r="GGB402" i="86" s="1"/>
  <c r="GFT402" i="86" s="1"/>
  <c r="GFL402" i="86" s="1"/>
  <c r="GFD402" i="86" s="1"/>
  <c r="GEV402" i="86" s="1"/>
  <c r="GEN402" i="86" s="1"/>
  <c r="GEF402" i="86" s="1"/>
  <c r="GDX402" i="86" s="1"/>
  <c r="GDP402" i="86" s="1"/>
  <c r="GDH402" i="86" s="1"/>
  <c r="GCZ402" i="86" s="1"/>
  <c r="GCR402" i="86" s="1"/>
  <c r="GCJ402" i="86" s="1"/>
  <c r="GCB402" i="86" s="1"/>
  <c r="GBT402" i="86" s="1"/>
  <c r="GBL402" i="86" s="1"/>
  <c r="GBD402" i="86" s="1"/>
  <c r="GAV402" i="86" s="1"/>
  <c r="GAN402" i="86" s="1"/>
  <c r="GAF402" i="86" s="1"/>
  <c r="FZX402" i="86" s="1"/>
  <c r="FZP402" i="86" s="1"/>
  <c r="FZH402" i="86" s="1"/>
  <c r="FYZ402" i="86" s="1"/>
  <c r="FYR402" i="86" s="1"/>
  <c r="FYJ402" i="86" s="1"/>
  <c r="FYB402" i="86" s="1"/>
  <c r="FXT402" i="86" s="1"/>
  <c r="FXL402" i="86" s="1"/>
  <c r="FXD402" i="86" s="1"/>
  <c r="FWV402" i="86" s="1"/>
  <c r="FWN402" i="86" s="1"/>
  <c r="FWF402" i="86" s="1"/>
  <c r="FVX402" i="86" s="1"/>
  <c r="FVP402" i="86" s="1"/>
  <c r="FVH402" i="86" s="1"/>
  <c r="FUZ402" i="86" s="1"/>
  <c r="FUR402" i="86" s="1"/>
  <c r="FUJ402" i="86" s="1"/>
  <c r="FUB402" i="86" s="1"/>
  <c r="FTT402" i="86" s="1"/>
  <c r="FTL402" i="86" s="1"/>
  <c r="FTD402" i="86" s="1"/>
  <c r="FSV402" i="86" s="1"/>
  <c r="FSN402" i="86" s="1"/>
  <c r="FSF402" i="86" s="1"/>
  <c r="FRX402" i="86" s="1"/>
  <c r="FRP402" i="86" s="1"/>
  <c r="FRH402" i="86" s="1"/>
  <c r="FQZ402" i="86" s="1"/>
  <c r="FQR402" i="86" s="1"/>
  <c r="FQJ402" i="86" s="1"/>
  <c r="FQB402" i="86" s="1"/>
  <c r="FPT402" i="86" s="1"/>
  <c r="FPL402" i="86" s="1"/>
  <c r="FPD402" i="86" s="1"/>
  <c r="FOV402" i="86" s="1"/>
  <c r="FON402" i="86" s="1"/>
  <c r="FOF402" i="86" s="1"/>
  <c r="FNX402" i="86" s="1"/>
  <c r="FNP402" i="86" s="1"/>
  <c r="FNH402" i="86" s="1"/>
  <c r="FMZ402" i="86" s="1"/>
  <c r="FMR402" i="86" s="1"/>
  <c r="FMJ402" i="86" s="1"/>
  <c r="FMB402" i="86" s="1"/>
  <c r="FLT402" i="86" s="1"/>
  <c r="FLL402" i="86" s="1"/>
  <c r="FLD402" i="86" s="1"/>
  <c r="FKV402" i="86" s="1"/>
  <c r="FKN402" i="86" s="1"/>
  <c r="FKF402" i="86" s="1"/>
  <c r="FJX402" i="86" s="1"/>
  <c r="FJP402" i="86" s="1"/>
  <c r="FJH402" i="86" s="1"/>
  <c r="FIZ402" i="86" s="1"/>
  <c r="FIR402" i="86" s="1"/>
  <c r="FIJ402" i="86" s="1"/>
  <c r="FIB402" i="86" s="1"/>
  <c r="FHT402" i="86" s="1"/>
  <c r="FHL402" i="86" s="1"/>
  <c r="FHD402" i="86" s="1"/>
  <c r="FGV402" i="86" s="1"/>
  <c r="FGN402" i="86" s="1"/>
  <c r="FGF402" i="86" s="1"/>
  <c r="FFX402" i="86" s="1"/>
  <c r="FFP402" i="86" s="1"/>
  <c r="FFH402" i="86" s="1"/>
  <c r="FEZ402" i="86" s="1"/>
  <c r="FER402" i="86" s="1"/>
  <c r="FEJ402" i="86" s="1"/>
  <c r="FEB402" i="86" s="1"/>
  <c r="FDT402" i="86" s="1"/>
  <c r="FDL402" i="86" s="1"/>
  <c r="FDD402" i="86" s="1"/>
  <c r="FCV402" i="86" s="1"/>
  <c r="FCN402" i="86" s="1"/>
  <c r="FCF402" i="86" s="1"/>
  <c r="FBX402" i="86" s="1"/>
  <c r="FBP402" i="86" s="1"/>
  <c r="FBH402" i="86" s="1"/>
  <c r="FAZ402" i="86" s="1"/>
  <c r="FAR402" i="86" s="1"/>
  <c r="FAJ402" i="86" s="1"/>
  <c r="FAB402" i="86" s="1"/>
  <c r="EZT402" i="86" s="1"/>
  <c r="EZL402" i="86" s="1"/>
  <c r="EZD402" i="86" s="1"/>
  <c r="EYV402" i="86" s="1"/>
  <c r="EYN402" i="86" s="1"/>
  <c r="EYF402" i="86" s="1"/>
  <c r="EXX402" i="86" s="1"/>
  <c r="EXP402" i="86" s="1"/>
  <c r="EXH402" i="86" s="1"/>
  <c r="EWZ402" i="86" s="1"/>
  <c r="EWR402" i="86" s="1"/>
  <c r="EWJ402" i="86" s="1"/>
  <c r="EWB402" i="86" s="1"/>
  <c r="EVT402" i="86" s="1"/>
  <c r="EVL402" i="86" s="1"/>
  <c r="EVD402" i="86" s="1"/>
  <c r="EUV402" i="86" s="1"/>
  <c r="EUN402" i="86" s="1"/>
  <c r="EUF402" i="86" s="1"/>
  <c r="ETX402" i="86" s="1"/>
  <c r="ETP402" i="86" s="1"/>
  <c r="ETH402" i="86" s="1"/>
  <c r="ESZ402" i="86" s="1"/>
  <c r="ESR402" i="86" s="1"/>
  <c r="ESJ402" i="86" s="1"/>
  <c r="ESB402" i="86" s="1"/>
  <c r="ERT402" i="86" s="1"/>
  <c r="ERL402" i="86" s="1"/>
  <c r="ERD402" i="86" s="1"/>
  <c r="EQV402" i="86" s="1"/>
  <c r="EQN402" i="86" s="1"/>
  <c r="EQF402" i="86" s="1"/>
  <c r="EPX402" i="86" s="1"/>
  <c r="EPP402" i="86" s="1"/>
  <c r="EPH402" i="86" s="1"/>
  <c r="EOZ402" i="86" s="1"/>
  <c r="EOR402" i="86" s="1"/>
  <c r="EOJ402" i="86" s="1"/>
  <c r="EOB402" i="86" s="1"/>
  <c r="ENT402" i="86" s="1"/>
  <c r="ENL402" i="86" s="1"/>
  <c r="END402" i="86" s="1"/>
  <c r="EMV402" i="86" s="1"/>
  <c r="EMN402" i="86" s="1"/>
  <c r="EMF402" i="86" s="1"/>
  <c r="ELX402" i="86" s="1"/>
  <c r="ELP402" i="86" s="1"/>
  <c r="ELH402" i="86" s="1"/>
  <c r="EKZ402" i="86" s="1"/>
  <c r="EKR402" i="86" s="1"/>
  <c r="EKJ402" i="86" s="1"/>
  <c r="EKB402" i="86" s="1"/>
  <c r="EJT402" i="86" s="1"/>
  <c r="EJL402" i="86" s="1"/>
  <c r="EJD402" i="86" s="1"/>
  <c r="EIV402" i="86" s="1"/>
  <c r="EIN402" i="86" s="1"/>
  <c r="EIF402" i="86" s="1"/>
  <c r="EHX402" i="86" s="1"/>
  <c r="EHP402" i="86" s="1"/>
  <c r="EHH402" i="86" s="1"/>
  <c r="EGZ402" i="86" s="1"/>
  <c r="EGR402" i="86" s="1"/>
  <c r="EGJ402" i="86" s="1"/>
  <c r="EGB402" i="86" s="1"/>
  <c r="EFT402" i="86" s="1"/>
  <c r="EFL402" i="86" s="1"/>
  <c r="EFD402" i="86" s="1"/>
  <c r="EEV402" i="86" s="1"/>
  <c r="EEN402" i="86" s="1"/>
  <c r="EEF402" i="86" s="1"/>
  <c r="EDX402" i="86" s="1"/>
  <c r="EDP402" i="86" s="1"/>
  <c r="EDH402" i="86" s="1"/>
  <c r="ECZ402" i="86" s="1"/>
  <c r="ECR402" i="86" s="1"/>
  <c r="ECJ402" i="86" s="1"/>
  <c r="ECB402" i="86" s="1"/>
  <c r="EBT402" i="86" s="1"/>
  <c r="EBL402" i="86" s="1"/>
  <c r="EBD402" i="86" s="1"/>
  <c r="EAV402" i="86" s="1"/>
  <c r="EAN402" i="86" s="1"/>
  <c r="EAF402" i="86" s="1"/>
  <c r="DZX402" i="86" s="1"/>
  <c r="DZP402" i="86" s="1"/>
  <c r="DZH402" i="86" s="1"/>
  <c r="DYZ402" i="86" s="1"/>
  <c r="DYR402" i="86" s="1"/>
  <c r="DYJ402" i="86" s="1"/>
  <c r="DYB402" i="86" s="1"/>
  <c r="DXT402" i="86" s="1"/>
  <c r="DXL402" i="86" s="1"/>
  <c r="DXD402" i="86" s="1"/>
  <c r="DWV402" i="86" s="1"/>
  <c r="DWN402" i="86" s="1"/>
  <c r="DWF402" i="86" s="1"/>
  <c r="DVX402" i="86" s="1"/>
  <c r="DVP402" i="86" s="1"/>
  <c r="DVH402" i="86" s="1"/>
  <c r="DUZ402" i="86" s="1"/>
  <c r="DUR402" i="86" s="1"/>
  <c r="DUJ402" i="86" s="1"/>
  <c r="DUB402" i="86" s="1"/>
  <c r="DTT402" i="86" s="1"/>
  <c r="DTL402" i="86" s="1"/>
  <c r="DTD402" i="86" s="1"/>
  <c r="DSV402" i="86" s="1"/>
  <c r="DSN402" i="86" s="1"/>
  <c r="DSF402" i="86" s="1"/>
  <c r="DRX402" i="86" s="1"/>
  <c r="DRP402" i="86" s="1"/>
  <c r="DRH402" i="86" s="1"/>
  <c r="DQZ402" i="86" s="1"/>
  <c r="DQR402" i="86" s="1"/>
  <c r="DQJ402" i="86" s="1"/>
  <c r="DQB402" i="86" s="1"/>
  <c r="DPT402" i="86" s="1"/>
  <c r="DPL402" i="86" s="1"/>
  <c r="DPD402" i="86" s="1"/>
  <c r="DOV402" i="86" s="1"/>
  <c r="DON402" i="86" s="1"/>
  <c r="DOF402" i="86" s="1"/>
  <c r="DNX402" i="86" s="1"/>
  <c r="DNP402" i="86" s="1"/>
  <c r="DNH402" i="86" s="1"/>
  <c r="DMZ402" i="86" s="1"/>
  <c r="DMR402" i="86" s="1"/>
  <c r="DMJ402" i="86" s="1"/>
  <c r="DMB402" i="86" s="1"/>
  <c r="DLT402" i="86" s="1"/>
  <c r="DLL402" i="86" s="1"/>
  <c r="DLD402" i="86" s="1"/>
  <c r="DKV402" i="86" s="1"/>
  <c r="DKN402" i="86" s="1"/>
  <c r="DKF402" i="86" s="1"/>
  <c r="DJX402" i="86" s="1"/>
  <c r="DJP402" i="86" s="1"/>
  <c r="DJH402" i="86" s="1"/>
  <c r="DIZ402" i="86" s="1"/>
  <c r="DIR402" i="86" s="1"/>
  <c r="DIJ402" i="86" s="1"/>
  <c r="DIB402" i="86" s="1"/>
  <c r="DHT402" i="86" s="1"/>
  <c r="DHL402" i="86" s="1"/>
  <c r="DHD402" i="86" s="1"/>
  <c r="DGV402" i="86" s="1"/>
  <c r="DGN402" i="86" s="1"/>
  <c r="DGF402" i="86" s="1"/>
  <c r="DFX402" i="86" s="1"/>
  <c r="DFP402" i="86" s="1"/>
  <c r="DFH402" i="86" s="1"/>
  <c r="DEZ402" i="86" s="1"/>
  <c r="DER402" i="86" s="1"/>
  <c r="DEJ402" i="86" s="1"/>
  <c r="DEB402" i="86" s="1"/>
  <c r="DDT402" i="86" s="1"/>
  <c r="DDL402" i="86" s="1"/>
  <c r="DDD402" i="86" s="1"/>
  <c r="DCV402" i="86" s="1"/>
  <c r="DCN402" i="86" s="1"/>
  <c r="DCF402" i="86" s="1"/>
  <c r="DBX402" i="86" s="1"/>
  <c r="DBP402" i="86" s="1"/>
  <c r="DBH402" i="86" s="1"/>
  <c r="DAZ402" i="86" s="1"/>
  <c r="DAR402" i="86" s="1"/>
  <c r="DAJ402" i="86" s="1"/>
  <c r="DAB402" i="86" s="1"/>
  <c r="CZT402" i="86" s="1"/>
  <c r="CZL402" i="86" s="1"/>
  <c r="CZD402" i="86" s="1"/>
  <c r="CYV402" i="86" s="1"/>
  <c r="CYN402" i="86" s="1"/>
  <c r="CYF402" i="86" s="1"/>
  <c r="CXX402" i="86" s="1"/>
  <c r="CXP402" i="86" s="1"/>
  <c r="CXH402" i="86" s="1"/>
  <c r="CWZ402" i="86" s="1"/>
  <c r="CWR402" i="86" s="1"/>
  <c r="CWJ402" i="86" s="1"/>
  <c r="CWB402" i="86" s="1"/>
  <c r="CVT402" i="86" s="1"/>
  <c r="CVL402" i="86" s="1"/>
  <c r="CVD402" i="86" s="1"/>
  <c r="CUV402" i="86" s="1"/>
  <c r="CUN402" i="86" s="1"/>
  <c r="CUF402" i="86" s="1"/>
  <c r="CTX402" i="86" s="1"/>
  <c r="CTP402" i="86" s="1"/>
  <c r="CTH402" i="86" s="1"/>
  <c r="CSZ402" i="86" s="1"/>
  <c r="CSR402" i="86" s="1"/>
  <c r="CSJ402" i="86" s="1"/>
  <c r="CSB402" i="86" s="1"/>
  <c r="CRT402" i="86" s="1"/>
  <c r="CRL402" i="86" s="1"/>
  <c r="CRD402" i="86" s="1"/>
  <c r="CQV402" i="86" s="1"/>
  <c r="CQN402" i="86" s="1"/>
  <c r="CQF402" i="86" s="1"/>
  <c r="CPX402" i="86" s="1"/>
  <c r="CPP402" i="86" s="1"/>
  <c r="CPH402" i="86" s="1"/>
  <c r="COZ402" i="86" s="1"/>
  <c r="COR402" i="86" s="1"/>
  <c r="COJ402" i="86" s="1"/>
  <c r="COB402" i="86" s="1"/>
  <c r="CNT402" i="86" s="1"/>
  <c r="CNL402" i="86" s="1"/>
  <c r="CND402" i="86" s="1"/>
  <c r="CMV402" i="86" s="1"/>
  <c r="CMN402" i="86" s="1"/>
  <c r="CMF402" i="86" s="1"/>
  <c r="CLX402" i="86" s="1"/>
  <c r="CLP402" i="86" s="1"/>
  <c r="CLH402" i="86" s="1"/>
  <c r="CKZ402" i="86" s="1"/>
  <c r="CKR402" i="86" s="1"/>
  <c r="CKJ402" i="86" s="1"/>
  <c r="CKB402" i="86" s="1"/>
  <c r="CJT402" i="86" s="1"/>
  <c r="CJL402" i="86" s="1"/>
  <c r="CJD402" i="86" s="1"/>
  <c r="CIV402" i="86" s="1"/>
  <c r="CIN402" i="86" s="1"/>
  <c r="CIF402" i="86" s="1"/>
  <c r="CHX402" i="86" s="1"/>
  <c r="CHP402" i="86" s="1"/>
  <c r="CHH402" i="86" s="1"/>
  <c r="CGZ402" i="86" s="1"/>
  <c r="CGR402" i="86" s="1"/>
  <c r="CGJ402" i="86" s="1"/>
  <c r="CGB402" i="86" s="1"/>
  <c r="CFT402" i="86" s="1"/>
  <c r="CFL402" i="86" s="1"/>
  <c r="CFD402" i="86" s="1"/>
  <c r="CEV402" i="86" s="1"/>
  <c r="CEN402" i="86" s="1"/>
  <c r="CEF402" i="86" s="1"/>
  <c r="CDX402" i="86" s="1"/>
  <c r="CDP402" i="86" s="1"/>
  <c r="CDH402" i="86" s="1"/>
  <c r="CCZ402" i="86" s="1"/>
  <c r="CCR402" i="86" s="1"/>
  <c r="CCJ402" i="86" s="1"/>
  <c r="CCB402" i="86" s="1"/>
  <c r="CBT402" i="86" s="1"/>
  <c r="CBL402" i="86" s="1"/>
  <c r="CBD402" i="86" s="1"/>
  <c r="CAV402" i="86" s="1"/>
  <c r="CAN402" i="86" s="1"/>
  <c r="CAF402" i="86" s="1"/>
  <c r="BZX402" i="86" s="1"/>
  <c r="BZP402" i="86" s="1"/>
  <c r="BZH402" i="86" s="1"/>
  <c r="BYZ402" i="86" s="1"/>
  <c r="BYR402" i="86" s="1"/>
  <c r="BYJ402" i="86" s="1"/>
  <c r="BYB402" i="86" s="1"/>
  <c r="BXT402" i="86" s="1"/>
  <c r="BXL402" i="86" s="1"/>
  <c r="BXD402" i="86" s="1"/>
  <c r="BWV402" i="86" s="1"/>
  <c r="BWN402" i="86" s="1"/>
  <c r="BWF402" i="86" s="1"/>
  <c r="BVX402" i="86" s="1"/>
  <c r="BVP402" i="86" s="1"/>
  <c r="BVH402" i="86" s="1"/>
  <c r="BUZ402" i="86" s="1"/>
  <c r="BUR402" i="86" s="1"/>
  <c r="BUJ402" i="86" s="1"/>
  <c r="BUB402" i="86" s="1"/>
  <c r="BTT402" i="86" s="1"/>
  <c r="BTL402" i="86" s="1"/>
  <c r="BTD402" i="86" s="1"/>
  <c r="BSV402" i="86" s="1"/>
  <c r="BSN402" i="86" s="1"/>
  <c r="BSF402" i="86" s="1"/>
  <c r="BRX402" i="86" s="1"/>
  <c r="BRP402" i="86" s="1"/>
  <c r="BRH402" i="86" s="1"/>
  <c r="BQZ402" i="86" s="1"/>
  <c r="BQR402" i="86" s="1"/>
  <c r="BQJ402" i="86" s="1"/>
  <c r="BQB402" i="86" s="1"/>
  <c r="BPT402" i="86" s="1"/>
  <c r="BPL402" i="86" s="1"/>
  <c r="BPD402" i="86" s="1"/>
  <c r="BOV402" i="86" s="1"/>
  <c r="BON402" i="86" s="1"/>
  <c r="BOF402" i="86" s="1"/>
  <c r="BNX402" i="86" s="1"/>
  <c r="BNP402" i="86" s="1"/>
  <c r="BNH402" i="86" s="1"/>
  <c r="BMZ402" i="86" s="1"/>
  <c r="BMR402" i="86" s="1"/>
  <c r="BMJ402" i="86" s="1"/>
  <c r="BMB402" i="86" s="1"/>
  <c r="BLT402" i="86" s="1"/>
  <c r="BLL402" i="86" s="1"/>
  <c r="BLD402" i="86" s="1"/>
  <c r="BKV402" i="86" s="1"/>
  <c r="BKN402" i="86" s="1"/>
  <c r="BKF402" i="86" s="1"/>
  <c r="BJX402" i="86" s="1"/>
  <c r="BJP402" i="86" s="1"/>
  <c r="BJH402" i="86" s="1"/>
  <c r="BIZ402" i="86" s="1"/>
  <c r="BIR402" i="86" s="1"/>
  <c r="BIJ402" i="86" s="1"/>
  <c r="BIB402" i="86" s="1"/>
  <c r="BHT402" i="86" s="1"/>
  <c r="BHL402" i="86" s="1"/>
  <c r="BHD402" i="86" s="1"/>
  <c r="BGV402" i="86" s="1"/>
  <c r="BGN402" i="86" s="1"/>
  <c r="BGF402" i="86" s="1"/>
  <c r="BFX402" i="86" s="1"/>
  <c r="BFP402" i="86" s="1"/>
  <c r="BFH402" i="86" s="1"/>
  <c r="BEZ402" i="86" s="1"/>
  <c r="BER402" i="86" s="1"/>
  <c r="BEJ402" i="86" s="1"/>
  <c r="BEB402" i="86" s="1"/>
  <c r="BDT402" i="86" s="1"/>
  <c r="BDL402" i="86" s="1"/>
  <c r="BDD402" i="86" s="1"/>
  <c r="BCV402" i="86" s="1"/>
  <c r="BCN402" i="86" s="1"/>
  <c r="BCF402" i="86" s="1"/>
  <c r="BBX402" i="86" s="1"/>
  <c r="BBP402" i="86" s="1"/>
  <c r="BBH402" i="86" s="1"/>
  <c r="BAZ402" i="86" s="1"/>
  <c r="BAR402" i="86" s="1"/>
  <c r="BAJ402" i="86" s="1"/>
  <c r="BAB402" i="86" s="1"/>
  <c r="AZT402" i="86" s="1"/>
  <c r="AZL402" i="86" s="1"/>
  <c r="AZD402" i="86" s="1"/>
  <c r="AYV402" i="86" s="1"/>
  <c r="AYN402" i="86" s="1"/>
  <c r="AYF402" i="86" s="1"/>
  <c r="AXX402" i="86" s="1"/>
  <c r="AXP402" i="86" s="1"/>
  <c r="AXH402" i="86" s="1"/>
  <c r="AWZ402" i="86" s="1"/>
  <c r="AWR402" i="86" s="1"/>
  <c r="AWJ402" i="86" s="1"/>
  <c r="AWB402" i="86" s="1"/>
  <c r="AVT402" i="86" s="1"/>
  <c r="AVL402" i="86" s="1"/>
  <c r="AVD402" i="86" s="1"/>
  <c r="AUV402" i="86" s="1"/>
  <c r="AUN402" i="86" s="1"/>
  <c r="AUF402" i="86" s="1"/>
  <c r="ATX402" i="86" s="1"/>
  <c r="ATP402" i="86" s="1"/>
  <c r="ATH402" i="86" s="1"/>
  <c r="ASZ402" i="86" s="1"/>
  <c r="ASR402" i="86" s="1"/>
  <c r="ASJ402" i="86" s="1"/>
  <c r="ASB402" i="86" s="1"/>
  <c r="ART402" i="86" s="1"/>
  <c r="ARL402" i="86" s="1"/>
  <c r="ARD402" i="86" s="1"/>
  <c r="AQV402" i="86" s="1"/>
  <c r="AQN402" i="86" s="1"/>
  <c r="AQF402" i="86" s="1"/>
  <c r="APX402" i="86" s="1"/>
  <c r="APP402" i="86" s="1"/>
  <c r="APH402" i="86" s="1"/>
  <c r="AOZ402" i="86" s="1"/>
  <c r="AOR402" i="86" s="1"/>
  <c r="AOJ402" i="86" s="1"/>
  <c r="AOB402" i="86" s="1"/>
  <c r="ANT402" i="86" s="1"/>
  <c r="ANL402" i="86" s="1"/>
  <c r="AND402" i="86" s="1"/>
  <c r="AMV402" i="86" s="1"/>
  <c r="AMN402" i="86" s="1"/>
  <c r="AMF402" i="86" s="1"/>
  <c r="ALX402" i="86" s="1"/>
  <c r="ALP402" i="86" s="1"/>
  <c r="ALH402" i="86" s="1"/>
  <c r="AKZ402" i="86" s="1"/>
  <c r="AKR402" i="86" s="1"/>
  <c r="AKJ402" i="86" s="1"/>
  <c r="AKB402" i="86" s="1"/>
  <c r="AJT402" i="86" s="1"/>
  <c r="AJL402" i="86" s="1"/>
  <c r="AJD402" i="86" s="1"/>
  <c r="AIV402" i="86" s="1"/>
  <c r="AIN402" i="86" s="1"/>
  <c r="AIF402" i="86" s="1"/>
  <c r="AHX402" i="86" s="1"/>
  <c r="AHP402" i="86" s="1"/>
  <c r="AHH402" i="86" s="1"/>
  <c r="AGZ402" i="86" s="1"/>
  <c r="AGR402" i="86" s="1"/>
  <c r="AGJ402" i="86" s="1"/>
  <c r="AGB402" i="86" s="1"/>
  <c r="AFT402" i="86" s="1"/>
  <c r="AFL402" i="86" s="1"/>
  <c r="AFD402" i="86" s="1"/>
  <c r="AEV402" i="86" s="1"/>
  <c r="AEN402" i="86" s="1"/>
  <c r="AEF402" i="86" s="1"/>
  <c r="ADX402" i="86" s="1"/>
  <c r="ADP402" i="86" s="1"/>
  <c r="ADH402" i="86" s="1"/>
  <c r="ACZ402" i="86" s="1"/>
  <c r="ACR402" i="86" s="1"/>
  <c r="ACJ402" i="86" s="1"/>
  <c r="ACB402" i="86" s="1"/>
  <c r="ABT402" i="86" s="1"/>
  <c r="ABL402" i="86" s="1"/>
  <c r="ABD402" i="86" s="1"/>
  <c r="AAV402" i="86" s="1"/>
  <c r="AAN402" i="86" s="1"/>
  <c r="AAF402" i="86" s="1"/>
  <c r="ZX402" i="86" s="1"/>
  <c r="ZP402" i="86" s="1"/>
  <c r="ZH402" i="86" s="1"/>
  <c r="YZ402" i="86" s="1"/>
  <c r="YR402" i="86" s="1"/>
  <c r="YJ402" i="86" s="1"/>
  <c r="YB402" i="86" s="1"/>
  <c r="XT402" i="86" s="1"/>
  <c r="XL402" i="86" s="1"/>
  <c r="XD402" i="86" s="1"/>
  <c r="WV402" i="86" s="1"/>
  <c r="WN402" i="86" s="1"/>
  <c r="WF402" i="86" s="1"/>
  <c r="VX402" i="86" s="1"/>
  <c r="VP402" i="86" s="1"/>
  <c r="VH402" i="86" s="1"/>
  <c r="UZ402" i="86" s="1"/>
  <c r="UR402" i="86" s="1"/>
  <c r="UJ402" i="86" s="1"/>
  <c r="UB402" i="86" s="1"/>
  <c r="TT402" i="86" s="1"/>
  <c r="TL402" i="86" s="1"/>
  <c r="TD402" i="86" s="1"/>
  <c r="SV402" i="86" s="1"/>
  <c r="SN402" i="86" s="1"/>
  <c r="SF402" i="86" s="1"/>
  <c r="RX402" i="86" s="1"/>
  <c r="RP402" i="86" s="1"/>
  <c r="RH402" i="86" s="1"/>
  <c r="QZ402" i="86" s="1"/>
  <c r="QR402" i="86" s="1"/>
  <c r="QJ402" i="86" s="1"/>
  <c r="QB402" i="86" s="1"/>
  <c r="PT402" i="86" s="1"/>
  <c r="PL402" i="86" s="1"/>
  <c r="PD402" i="86" s="1"/>
  <c r="OV402" i="86" s="1"/>
  <c r="ON402" i="86" s="1"/>
  <c r="OF402" i="86" s="1"/>
  <c r="NX402" i="86" s="1"/>
  <c r="NP402" i="86" s="1"/>
  <c r="NH402" i="86" s="1"/>
  <c r="MZ402" i="86" s="1"/>
  <c r="MR402" i="86" s="1"/>
  <c r="MJ402" i="86" s="1"/>
  <c r="MB402" i="86" s="1"/>
  <c r="LT402" i="86" s="1"/>
  <c r="LL402" i="86" s="1"/>
  <c r="LD402" i="86" s="1"/>
  <c r="KV402" i="86" s="1"/>
  <c r="KN402" i="86" s="1"/>
  <c r="KF402" i="86" s="1"/>
  <c r="JX402" i="86" s="1"/>
  <c r="JP402" i="86" s="1"/>
  <c r="JH402" i="86" s="1"/>
  <c r="IZ402" i="86" s="1"/>
  <c r="IR402" i="86" s="1"/>
  <c r="IJ402" i="86" s="1"/>
  <c r="IB402" i="86" s="1"/>
  <c r="HT402" i="86" s="1"/>
  <c r="HL402" i="86" s="1"/>
  <c r="HD402" i="86" s="1"/>
  <c r="GV402" i="86" s="1"/>
  <c r="GN402" i="86" s="1"/>
  <c r="GF402" i="86" s="1"/>
  <c r="FX402" i="86" s="1"/>
  <c r="FP402" i="86" s="1"/>
  <c r="FH402" i="86" s="1"/>
  <c r="EZ402" i="86" s="1"/>
  <c r="ER402" i="86" s="1"/>
  <c r="EJ402" i="86" s="1"/>
  <c r="EB402" i="86" s="1"/>
  <c r="DT402" i="86" s="1"/>
  <c r="DL402" i="86" s="1"/>
  <c r="DD402" i="86" s="1"/>
  <c r="CV402" i="86" s="1"/>
  <c r="CN402" i="86" s="1"/>
  <c r="CF402" i="86" s="1"/>
  <c r="BX402" i="86" s="1"/>
  <c r="BP402" i="86" s="1"/>
  <c r="BH402" i="86" s="1"/>
  <c r="AZ402" i="86" s="1"/>
  <c r="AR402" i="86" s="1"/>
  <c r="AJ402" i="86" s="1"/>
  <c r="AB402" i="86" s="1"/>
  <c r="T402" i="86" s="1"/>
  <c r="XEY402" i="86"/>
  <c r="XEQ402" i="86" s="1"/>
  <c r="XEI402" i="86" s="1"/>
  <c r="XEM402" i="86" s="1"/>
  <c r="O402" i="86"/>
  <c r="F402" i="86"/>
  <c r="E402" i="86"/>
  <c r="F401" i="86"/>
  <c r="E401" i="86"/>
  <c r="I401" i="86" s="1"/>
  <c r="F399" i="86"/>
  <c r="E399" i="86"/>
  <c r="F397" i="86"/>
  <c r="E397" i="86"/>
  <c r="I397" i="86" s="1"/>
  <c r="F396" i="86"/>
  <c r="E396" i="86"/>
  <c r="I396" i="86" s="1"/>
  <c r="F394" i="86"/>
  <c r="E394" i="86"/>
  <c r="I394" i="86" s="1"/>
  <c r="F393" i="86"/>
  <c r="E393" i="86"/>
  <c r="I393" i="86" s="1"/>
  <c r="F392" i="86"/>
  <c r="E392" i="86"/>
  <c r="F391" i="86"/>
  <c r="E391" i="86"/>
  <c r="H391" i="86" s="1"/>
  <c r="F390" i="86"/>
  <c r="E390" i="86"/>
  <c r="H390" i="86" s="1"/>
  <c r="F389" i="86"/>
  <c r="E389" i="86"/>
  <c r="H389" i="86" s="1"/>
  <c r="F387" i="86"/>
  <c r="E387" i="86"/>
  <c r="F386" i="86"/>
  <c r="E386" i="86"/>
  <c r="I386" i="86" s="1"/>
  <c r="F385" i="86"/>
  <c r="E385" i="86"/>
  <c r="H385" i="86" s="1"/>
  <c r="F384" i="86"/>
  <c r="E384" i="86"/>
  <c r="I384" i="86" s="1"/>
  <c r="F382" i="86"/>
  <c r="E382" i="86"/>
  <c r="I382" i="86" s="1"/>
  <c r="F381" i="86"/>
  <c r="E381" i="86"/>
  <c r="I381" i="86" s="1"/>
  <c r="F380" i="86"/>
  <c r="E380" i="86"/>
  <c r="F379" i="86"/>
  <c r="E379" i="86"/>
  <c r="F378" i="86"/>
  <c r="E378" i="86"/>
  <c r="H378" i="86" s="1"/>
  <c r="F377" i="86"/>
  <c r="E377" i="86"/>
  <c r="H377" i="86" s="1"/>
  <c r="F376" i="86"/>
  <c r="E376" i="86"/>
  <c r="F374" i="86"/>
  <c r="E374" i="86"/>
  <c r="I374" i="86" s="1"/>
  <c r="F373" i="86"/>
  <c r="E373" i="86"/>
  <c r="F372" i="86"/>
  <c r="E372" i="86"/>
  <c r="F371" i="86"/>
  <c r="E371" i="86"/>
  <c r="F370" i="86"/>
  <c r="E370" i="86"/>
  <c r="H370" i="86" s="1"/>
  <c r="F368" i="86"/>
  <c r="E368" i="86"/>
  <c r="I368" i="86" s="1"/>
  <c r="F367" i="86"/>
  <c r="E367" i="86"/>
  <c r="F366" i="86"/>
  <c r="E366" i="86"/>
  <c r="F365" i="86"/>
  <c r="E365" i="86"/>
  <c r="I365" i="86" s="1"/>
  <c r="F364" i="86"/>
  <c r="E364" i="86"/>
  <c r="I364" i="86" s="1"/>
  <c r="F362" i="86"/>
  <c r="E362" i="86"/>
  <c r="F361" i="86"/>
  <c r="E361" i="86"/>
  <c r="F360" i="86"/>
  <c r="E360" i="86"/>
  <c r="I360" i="86" s="1"/>
  <c r="F359" i="86"/>
  <c r="E359" i="86"/>
  <c r="I359" i="86" s="1"/>
  <c r="E358" i="86"/>
  <c r="I358" i="86" s="1"/>
  <c r="F358" i="86"/>
  <c r="F356" i="86"/>
  <c r="E356" i="86"/>
  <c r="F354" i="86"/>
  <c r="E354" i="86"/>
  <c r="F353" i="86"/>
  <c r="E353" i="86"/>
  <c r="I353" i="86" s="1"/>
  <c r="F352" i="86"/>
  <c r="E352" i="86"/>
  <c r="I352" i="86" s="1"/>
  <c r="F350" i="86"/>
  <c r="E350" i="86"/>
  <c r="F349" i="86"/>
  <c r="E349" i="86"/>
  <c r="H349" i="86" s="1"/>
  <c r="F348" i="86"/>
  <c r="E348" i="86"/>
  <c r="I348" i="86" s="1"/>
  <c r="F346" i="86"/>
  <c r="E346" i="86"/>
  <c r="I346" i="86" s="1"/>
  <c r="F345" i="86"/>
  <c r="E345" i="86"/>
  <c r="I345" i="86" s="1"/>
  <c r="F344" i="86"/>
  <c r="E344" i="86"/>
  <c r="H344" i="86" s="1"/>
  <c r="F343" i="86"/>
  <c r="E343" i="86"/>
  <c r="F342" i="86"/>
  <c r="E342" i="86"/>
  <c r="I342" i="86" s="1"/>
  <c r="F340" i="86"/>
  <c r="E340" i="86"/>
  <c r="I340" i="86" s="1"/>
  <c r="F339" i="86"/>
  <c r="E339" i="86"/>
  <c r="I339" i="86" s="1"/>
  <c r="F338" i="86"/>
  <c r="E338" i="86"/>
  <c r="I338" i="86" s="1"/>
  <c r="F337" i="86"/>
  <c r="E337" i="86"/>
  <c r="F336" i="86"/>
  <c r="E336" i="86"/>
  <c r="F335" i="86"/>
  <c r="E335" i="86"/>
  <c r="H335" i="86" s="1"/>
  <c r="F334" i="86"/>
  <c r="E334" i="86"/>
  <c r="I334" i="86" s="1"/>
  <c r="F332" i="86"/>
  <c r="E332" i="86"/>
  <c r="I332" i="86" s="1"/>
  <c r="F331" i="86"/>
  <c r="E331" i="86"/>
  <c r="F330" i="86"/>
  <c r="E330" i="86"/>
  <c r="H330" i="86" s="1"/>
  <c r="F329" i="86"/>
  <c r="E329" i="86"/>
  <c r="I329" i="86" s="1"/>
  <c r="E328" i="86"/>
  <c r="I328" i="86" s="1"/>
  <c r="F328" i="86"/>
  <c r="F326" i="86"/>
  <c r="E326" i="86"/>
  <c r="I326" i="86" s="1"/>
  <c r="F325" i="86"/>
  <c r="E325" i="86"/>
  <c r="H325" i="86" s="1"/>
  <c r="F324" i="86"/>
  <c r="E324" i="86"/>
  <c r="H324" i="86" s="1"/>
  <c r="F323" i="86"/>
  <c r="E323" i="86"/>
  <c r="F322" i="86"/>
  <c r="E322" i="86"/>
  <c r="F320" i="86"/>
  <c r="E320" i="86"/>
  <c r="I320" i="86" s="1"/>
  <c r="F319" i="86"/>
  <c r="E319" i="86"/>
  <c r="I319" i="86" s="1"/>
  <c r="F318" i="86"/>
  <c r="E318" i="86"/>
  <c r="H318" i="86" s="1"/>
  <c r="F317" i="86"/>
  <c r="E317" i="86"/>
  <c r="H317" i="86" s="1"/>
  <c r="F315" i="86"/>
  <c r="E315" i="86"/>
  <c r="F313" i="86"/>
  <c r="E313" i="86"/>
  <c r="F312" i="86"/>
  <c r="E312" i="86"/>
  <c r="F311" i="86"/>
  <c r="E311" i="86"/>
  <c r="H311" i="86" s="1"/>
  <c r="F309" i="86"/>
  <c r="E309" i="86"/>
  <c r="H309" i="86" s="1"/>
  <c r="F308" i="86"/>
  <c r="E308" i="86"/>
  <c r="I308" i="86" s="1"/>
  <c r="F307" i="86"/>
  <c r="E307" i="86"/>
  <c r="I307" i="86" s="1"/>
  <c r="F305" i="86"/>
  <c r="E305" i="86"/>
  <c r="I305" i="86" s="1"/>
  <c r="F304" i="86"/>
  <c r="E304" i="86"/>
  <c r="I304" i="86" s="1"/>
  <c r="F303" i="86"/>
  <c r="E303" i="86"/>
  <c r="I303" i="86" s="1"/>
  <c r="F302" i="86"/>
  <c r="E302" i="86"/>
  <c r="H302" i="86" s="1"/>
  <c r="F301" i="86"/>
  <c r="E301" i="86"/>
  <c r="H301" i="86" s="1"/>
  <c r="F299" i="86"/>
  <c r="E299" i="86"/>
  <c r="H299" i="86" s="1"/>
  <c r="F298" i="86"/>
  <c r="E298" i="86"/>
  <c r="F297" i="86"/>
  <c r="E297" i="86"/>
  <c r="I297" i="86" s="1"/>
  <c r="E296" i="86"/>
  <c r="F296" i="86"/>
  <c r="F295" i="86"/>
  <c r="E295" i="86"/>
  <c r="H295" i="86" s="1"/>
  <c r="E294" i="86"/>
  <c r="I294" i="86" s="1"/>
  <c r="F294" i="86"/>
  <c r="E293" i="86"/>
  <c r="I293" i="86" s="1"/>
  <c r="F293" i="86"/>
  <c r="F291" i="86"/>
  <c r="E291" i="86"/>
  <c r="I291" i="86" s="1"/>
  <c r="E290" i="86"/>
  <c r="H290" i="86" s="1"/>
  <c r="F290" i="86"/>
  <c r="F289" i="86"/>
  <c r="E289" i="86"/>
  <c r="F288" i="86"/>
  <c r="E288" i="86"/>
  <c r="I288" i="86" s="1"/>
  <c r="F287" i="86"/>
  <c r="E287" i="86"/>
  <c r="I287" i="86" s="1"/>
  <c r="F285" i="86"/>
  <c r="E285" i="86"/>
  <c r="F284" i="86"/>
  <c r="E284" i="86"/>
  <c r="H284" i="86" s="1"/>
  <c r="F283" i="86"/>
  <c r="E283" i="86"/>
  <c r="H283" i="86" s="1"/>
  <c r="F282" i="86"/>
  <c r="E282" i="86"/>
  <c r="H282" i="86" s="1"/>
  <c r="F281" i="86"/>
  <c r="E281" i="86"/>
  <c r="I281" i="86" s="1"/>
  <c r="F279" i="86"/>
  <c r="E279" i="86"/>
  <c r="I279" i="86" s="1"/>
  <c r="F278" i="86"/>
  <c r="E278" i="86"/>
  <c r="I278" i="86" s="1"/>
  <c r="F277" i="86"/>
  <c r="E277" i="86"/>
  <c r="F276" i="86"/>
  <c r="E276" i="86"/>
  <c r="F275" i="86"/>
  <c r="E275" i="86"/>
  <c r="H275" i="86" s="1"/>
  <c r="F272" i="86"/>
  <c r="E272" i="86"/>
  <c r="I272" i="86" s="1"/>
  <c r="F271" i="86"/>
  <c r="E271" i="86"/>
  <c r="F270" i="86"/>
  <c r="E270" i="86"/>
  <c r="I270" i="86" s="1"/>
  <c r="F269" i="86"/>
  <c r="E269" i="86"/>
  <c r="I269" i="86" s="1"/>
  <c r="F268" i="86"/>
  <c r="E268" i="86"/>
  <c r="I268" i="86" s="1"/>
  <c r="F267" i="86"/>
  <c r="E267" i="86"/>
  <c r="I267" i="86" s="1"/>
  <c r="F265" i="86"/>
  <c r="E265" i="86"/>
  <c r="I265" i="86" s="1"/>
  <c r="F264" i="86"/>
  <c r="E264" i="86"/>
  <c r="I264" i="86" s="1"/>
  <c r="F263" i="86"/>
  <c r="E263" i="86"/>
  <c r="H263" i="86" s="1"/>
  <c r="F262" i="86"/>
  <c r="E262" i="86"/>
  <c r="F261" i="86"/>
  <c r="E261" i="86"/>
  <c r="H261" i="86" s="1"/>
  <c r="F259" i="86"/>
  <c r="E259" i="86"/>
  <c r="I259" i="86" s="1"/>
  <c r="F258" i="86"/>
  <c r="E258" i="86"/>
  <c r="I258" i="86" s="1"/>
  <c r="F257" i="86"/>
  <c r="E257" i="86"/>
  <c r="F256" i="86"/>
  <c r="E256" i="86"/>
  <c r="I256" i="86" s="1"/>
  <c r="F255" i="86"/>
  <c r="E255" i="86"/>
  <c r="I255" i="86" s="1"/>
  <c r="F254" i="86"/>
  <c r="E254" i="86"/>
  <c r="I254" i="86" s="1"/>
  <c r="F253" i="86"/>
  <c r="E253" i="86"/>
  <c r="I253" i="86" s="1"/>
  <c r="F251" i="86"/>
  <c r="E251" i="86"/>
  <c r="H251" i="86" s="1"/>
  <c r="F250" i="86"/>
  <c r="E250" i="86"/>
  <c r="H250" i="86" s="1"/>
  <c r="F249" i="86"/>
  <c r="E249" i="86"/>
  <c r="F248" i="86"/>
  <c r="E248" i="86"/>
  <c r="I248" i="86" s="1"/>
  <c r="F247" i="86"/>
  <c r="E247" i="86"/>
  <c r="I247" i="86" s="1"/>
  <c r="E245" i="86"/>
  <c r="I245" i="86" s="1"/>
  <c r="F245" i="86"/>
  <c r="F244" i="86"/>
  <c r="E244" i="86"/>
  <c r="F243" i="86"/>
  <c r="E243" i="86"/>
  <c r="H243" i="86" s="1"/>
  <c r="F242" i="86"/>
  <c r="E242" i="86"/>
  <c r="I242" i="86" s="1"/>
  <c r="F241" i="86"/>
  <c r="E241" i="86"/>
  <c r="I241" i="86" s="1"/>
  <c r="F239" i="86"/>
  <c r="E239" i="86"/>
  <c r="H239" i="86" s="1"/>
  <c r="F238" i="86"/>
  <c r="E238" i="86"/>
  <c r="H238" i="86" s="1"/>
  <c r="F237" i="86"/>
  <c r="E237" i="86"/>
  <c r="I237" i="86" s="1"/>
  <c r="F236" i="86"/>
  <c r="E236" i="86"/>
  <c r="H236" i="86" s="1"/>
  <c r="F235" i="86"/>
  <c r="E235" i="86"/>
  <c r="I235" i="86" s="1"/>
  <c r="F226" i="86"/>
  <c r="E226" i="86"/>
  <c r="F225" i="86"/>
  <c r="E225" i="86"/>
  <c r="I225" i="86" s="1"/>
  <c r="F219" i="86"/>
  <c r="E219" i="86"/>
  <c r="I219" i="86" s="1"/>
  <c r="F218" i="86"/>
  <c r="E218" i="86"/>
  <c r="F217" i="86"/>
  <c r="E217" i="86"/>
  <c r="I217" i="86" s="1"/>
  <c r="F215" i="86"/>
  <c r="E215" i="86"/>
  <c r="F214" i="86"/>
  <c r="E214" i="86"/>
  <c r="I214" i="86" s="1"/>
  <c r="F213" i="86"/>
  <c r="E213" i="86"/>
  <c r="H213" i="86" s="1"/>
  <c r="F211" i="86"/>
  <c r="E211" i="86"/>
  <c r="I211" i="86" s="1"/>
  <c r="F210" i="86"/>
  <c r="E210" i="86"/>
  <c r="I210" i="86" s="1"/>
  <c r="F209" i="86"/>
  <c r="E209" i="86"/>
  <c r="I209" i="86" s="1"/>
  <c r="F208" i="86"/>
  <c r="E208" i="86"/>
  <c r="I208" i="86" s="1"/>
  <c r="F207" i="86"/>
  <c r="E207" i="86"/>
  <c r="I207" i="86" s="1"/>
  <c r="F205" i="86"/>
  <c r="E205" i="86"/>
  <c r="H205" i="86" s="1"/>
  <c r="F204" i="86"/>
  <c r="E204" i="86"/>
  <c r="I204" i="86" s="1"/>
  <c r="F203" i="86"/>
  <c r="E203" i="86"/>
  <c r="H203" i="86" s="1"/>
  <c r="F202" i="86"/>
  <c r="E202" i="86"/>
  <c r="I202" i="86" s="1"/>
  <c r="F201" i="86"/>
  <c r="E201" i="86"/>
  <c r="H201" i="86" s="1"/>
  <c r="F200" i="86"/>
  <c r="E200" i="86"/>
  <c r="H200" i="86" s="1"/>
  <c r="F199" i="86"/>
  <c r="E199" i="86"/>
  <c r="I199" i="86" s="1"/>
  <c r="F197" i="86"/>
  <c r="E197" i="86"/>
  <c r="F196" i="86"/>
  <c r="E196" i="86"/>
  <c r="I196" i="86" s="1"/>
  <c r="F195" i="86"/>
  <c r="E195" i="86"/>
  <c r="F194" i="86"/>
  <c r="E194" i="86"/>
  <c r="F193" i="86"/>
  <c r="E193" i="86"/>
  <c r="H193" i="86" s="1"/>
  <c r="F191" i="86"/>
  <c r="E191" i="86"/>
  <c r="I191" i="86" s="1"/>
  <c r="F190" i="86"/>
  <c r="E190" i="86"/>
  <c r="I190" i="86" s="1"/>
  <c r="E189" i="86"/>
  <c r="I189" i="86" s="1"/>
  <c r="F189" i="86"/>
  <c r="F188" i="86"/>
  <c r="E188" i="86"/>
  <c r="H188" i="86" s="1"/>
  <c r="F187" i="86"/>
  <c r="E187" i="86"/>
  <c r="F185" i="86"/>
  <c r="E185" i="86"/>
  <c r="I185" i="86" s="1"/>
  <c r="F184" i="86"/>
  <c r="E184" i="86"/>
  <c r="H184" i="86" s="1"/>
  <c r="F183" i="86"/>
  <c r="E183" i="86"/>
  <c r="F182" i="86"/>
  <c r="E182" i="86"/>
  <c r="I182" i="86" s="1"/>
  <c r="F181" i="86"/>
  <c r="E181" i="86"/>
  <c r="H181" i="86" s="1"/>
  <c r="E173" i="86"/>
  <c r="I173" i="86" s="1"/>
  <c r="F173" i="86"/>
  <c r="F165" i="86"/>
  <c r="E165" i="86"/>
  <c r="H165" i="86" s="1"/>
  <c r="F164" i="86"/>
  <c r="E164" i="86"/>
  <c r="H164" i="86" s="1"/>
  <c r="E163" i="86"/>
  <c r="H163" i="86" s="1"/>
  <c r="F163" i="86"/>
  <c r="F161" i="86"/>
  <c r="E161" i="86"/>
  <c r="F160" i="86"/>
  <c r="E160" i="86"/>
  <c r="H160" i="86" s="1"/>
  <c r="F159" i="86"/>
  <c r="E159" i="86"/>
  <c r="F157" i="86"/>
  <c r="E157" i="86"/>
  <c r="F156" i="86"/>
  <c r="E156" i="86"/>
  <c r="I156" i="86" s="1"/>
  <c r="F155" i="86"/>
  <c r="E155" i="86"/>
  <c r="I155" i="86" s="1"/>
  <c r="F154" i="86"/>
  <c r="E154" i="86"/>
  <c r="I154" i="86" s="1"/>
  <c r="F153" i="86"/>
  <c r="E153" i="86"/>
  <c r="I153" i="86" s="1"/>
  <c r="F151" i="86"/>
  <c r="E151" i="86"/>
  <c r="F150" i="86"/>
  <c r="E150" i="86"/>
  <c r="H150" i="86" s="1"/>
  <c r="F149" i="86"/>
  <c r="E149" i="86"/>
  <c r="I149" i="86" s="1"/>
  <c r="F148" i="86"/>
  <c r="E148" i="86"/>
  <c r="I148" i="86" s="1"/>
  <c r="F147" i="86"/>
  <c r="E147" i="86"/>
  <c r="I147" i="86" s="1"/>
  <c r="F146" i="86"/>
  <c r="E146" i="86"/>
  <c r="H146" i="86" s="1"/>
  <c r="F145" i="86"/>
  <c r="E145" i="86"/>
  <c r="F142" i="86"/>
  <c r="E142" i="86"/>
  <c r="I142" i="86" s="1"/>
  <c r="F141" i="86"/>
  <c r="E141" i="86"/>
  <c r="H141" i="86" s="1"/>
  <c r="F140" i="86"/>
  <c r="E140" i="86"/>
  <c r="H140" i="86" s="1"/>
  <c r="F139" i="86"/>
  <c r="E139" i="86"/>
  <c r="F138" i="86"/>
  <c r="E138" i="86"/>
  <c r="F136" i="86"/>
  <c r="E136" i="86"/>
  <c r="I136" i="86" s="1"/>
  <c r="F135" i="86"/>
  <c r="E135" i="86"/>
  <c r="I135" i="86" s="1"/>
  <c r="F134" i="86"/>
  <c r="E134" i="86"/>
  <c r="H134" i="86" s="1"/>
  <c r="F133" i="86"/>
  <c r="E133" i="86"/>
  <c r="I133" i="86" s="1"/>
  <c r="F132" i="86"/>
  <c r="E132" i="86"/>
  <c r="I132" i="86" s="1"/>
  <c r="F130" i="86"/>
  <c r="E130" i="86"/>
  <c r="I130" i="86" s="1"/>
  <c r="F129" i="86"/>
  <c r="E129" i="86"/>
  <c r="H129" i="86" s="1"/>
  <c r="F128" i="86"/>
  <c r="E128" i="86"/>
  <c r="H128" i="86" s="1"/>
  <c r="F127" i="86"/>
  <c r="E127" i="86"/>
  <c r="F126" i="86"/>
  <c r="E126" i="86"/>
  <c r="I126" i="86" s="1"/>
  <c r="F123" i="86"/>
  <c r="E123" i="86"/>
  <c r="F122" i="86"/>
  <c r="E122" i="86"/>
  <c r="F121" i="86"/>
  <c r="E121" i="86"/>
  <c r="F120" i="86"/>
  <c r="E120" i="86"/>
  <c r="H120" i="86" s="1"/>
  <c r="F119" i="86"/>
  <c r="E119" i="86"/>
  <c r="H119" i="86" s="1"/>
  <c r="F118" i="86"/>
  <c r="E118" i="86"/>
  <c r="I118" i="86" s="1"/>
  <c r="F116" i="86"/>
  <c r="E116" i="86"/>
  <c r="I116" i="86" s="1"/>
  <c r="F115" i="86"/>
  <c r="E115" i="86"/>
  <c r="I115" i="86" s="1"/>
  <c r="F114" i="86"/>
  <c r="E114" i="86"/>
  <c r="I114" i="86" s="1"/>
  <c r="F113" i="86"/>
  <c r="E113" i="86"/>
  <c r="F112" i="86"/>
  <c r="E112" i="86"/>
  <c r="I112" i="86" s="1"/>
  <c r="F110" i="86"/>
  <c r="E110" i="86"/>
  <c r="H110" i="86" s="1"/>
  <c r="F109" i="86"/>
  <c r="E109" i="86"/>
  <c r="F108" i="86"/>
  <c r="E108" i="86"/>
  <c r="H108" i="86" s="1"/>
  <c r="F107" i="86"/>
  <c r="E107" i="86"/>
  <c r="I107" i="86" s="1"/>
  <c r="F106" i="86"/>
  <c r="E106" i="86"/>
  <c r="F105" i="86"/>
  <c r="E105" i="86"/>
  <c r="H105" i="86" s="1"/>
  <c r="F104" i="86"/>
  <c r="E104" i="86"/>
  <c r="I104" i="86" s="1"/>
  <c r="F101" i="86"/>
  <c r="E101" i="86"/>
  <c r="H101" i="86" s="1"/>
  <c r="F100" i="86"/>
  <c r="E100" i="86"/>
  <c r="I100" i="86" s="1"/>
  <c r="F99" i="86"/>
  <c r="E99" i="86"/>
  <c r="F98" i="86"/>
  <c r="E98" i="86"/>
  <c r="I98" i="86" s="1"/>
  <c r="F97" i="86"/>
  <c r="E97" i="86"/>
  <c r="I97" i="86" s="1"/>
  <c r="F95" i="86"/>
  <c r="E95" i="86"/>
  <c r="I95" i="86" s="1"/>
  <c r="F94" i="86"/>
  <c r="E94" i="86"/>
  <c r="I94" i="86" s="1"/>
  <c r="F93" i="86"/>
  <c r="E93" i="86"/>
  <c r="I93" i="86" s="1"/>
  <c r="F92" i="86"/>
  <c r="E92" i="86"/>
  <c r="F91" i="86"/>
  <c r="E91" i="86"/>
  <c r="H91" i="86" s="1"/>
  <c r="F89" i="86"/>
  <c r="E89" i="86"/>
  <c r="H89" i="86" s="1"/>
  <c r="F88" i="86"/>
  <c r="E88" i="86"/>
  <c r="I88" i="86" s="1"/>
  <c r="F87" i="86"/>
  <c r="E87" i="86"/>
  <c r="E86" i="86"/>
  <c r="H86" i="86" s="1"/>
  <c r="F86" i="86"/>
  <c r="F85" i="86"/>
  <c r="E85" i="86"/>
  <c r="F83" i="86"/>
  <c r="E83" i="86"/>
  <c r="I83" i="86" s="1"/>
  <c r="F82" i="86"/>
  <c r="E82" i="86"/>
  <c r="I82" i="86" s="1"/>
  <c r="F81" i="86"/>
  <c r="E81" i="86"/>
  <c r="I81" i="86" s="1"/>
  <c r="F79" i="86"/>
  <c r="E79" i="86"/>
  <c r="I79" i="86" s="1"/>
  <c r="F78" i="86"/>
  <c r="E78" i="86"/>
  <c r="F77" i="86"/>
  <c r="E77" i="86"/>
  <c r="I77" i="86" s="1"/>
  <c r="F75" i="86"/>
  <c r="E75" i="86"/>
  <c r="I75" i="86" s="1"/>
  <c r="F74" i="86"/>
  <c r="E74" i="86"/>
  <c r="I74" i="86" s="1"/>
  <c r="F73" i="86"/>
  <c r="E73" i="86"/>
  <c r="I73" i="86" s="1"/>
  <c r="F72" i="86"/>
  <c r="E72" i="86"/>
  <c r="I72" i="86" s="1"/>
  <c r="F71" i="86"/>
  <c r="E71" i="86"/>
  <c r="H71" i="86" s="1"/>
  <c r="F69" i="86"/>
  <c r="E69" i="86"/>
  <c r="I69" i="86" s="1"/>
  <c r="F68" i="86"/>
  <c r="E68" i="86"/>
  <c r="I68" i="86" s="1"/>
  <c r="F67" i="86"/>
  <c r="E67" i="86"/>
  <c r="H67" i="86" s="1"/>
  <c r="F66" i="86"/>
  <c r="E66" i="86"/>
  <c r="I66" i="86" s="1"/>
  <c r="F65" i="86"/>
  <c r="E65" i="86"/>
  <c r="H65" i="86" s="1"/>
  <c r="F64" i="86"/>
  <c r="E64" i="86"/>
  <c r="H64" i="86" s="1"/>
  <c r="F63" i="86"/>
  <c r="E63" i="86"/>
  <c r="H63" i="86" s="1"/>
  <c r="F61" i="86"/>
  <c r="E61" i="86"/>
  <c r="H61" i="86" s="1"/>
  <c r="F60" i="86"/>
  <c r="E60" i="86"/>
  <c r="F59" i="86"/>
  <c r="E59" i="86"/>
  <c r="H59" i="86" s="1"/>
  <c r="F58" i="86"/>
  <c r="E58" i="86"/>
  <c r="F57" i="86"/>
  <c r="E57" i="86"/>
  <c r="H57" i="86" s="1"/>
  <c r="F55" i="86"/>
  <c r="E55" i="86"/>
  <c r="I55" i="86" s="1"/>
  <c r="F54" i="86"/>
  <c r="E54" i="86"/>
  <c r="I54" i="86" s="1"/>
  <c r="F53" i="86"/>
  <c r="E53" i="86"/>
  <c r="I53" i="86" s="1"/>
  <c r="F52" i="86"/>
  <c r="E52" i="86"/>
  <c r="I52" i="86" s="1"/>
  <c r="E51" i="86"/>
  <c r="F51" i="86"/>
  <c r="F49" i="86"/>
  <c r="E49" i="86"/>
  <c r="I49" i="86" s="1"/>
  <c r="F48" i="86"/>
  <c r="E48" i="86"/>
  <c r="I48" i="86" s="1"/>
  <c r="E47" i="86"/>
  <c r="H47" i="86" s="1"/>
  <c r="F47" i="86"/>
  <c r="F46" i="86"/>
  <c r="E46" i="86"/>
  <c r="F45" i="86"/>
  <c r="E45" i="86"/>
  <c r="I45" i="86" s="1"/>
  <c r="F43" i="86"/>
  <c r="E43" i="86"/>
  <c r="H43" i="86" s="1"/>
  <c r="F42" i="86"/>
  <c r="E42" i="86"/>
  <c r="I42" i="86" s="1"/>
  <c r="F41" i="86"/>
  <c r="E41" i="86"/>
  <c r="H41" i="86" s="1"/>
  <c r="F39" i="86"/>
  <c r="E39" i="86"/>
  <c r="H39" i="86" s="1"/>
  <c r="F38" i="86"/>
  <c r="E38" i="86"/>
  <c r="I38" i="86" s="1"/>
  <c r="F37" i="86"/>
  <c r="E37" i="86"/>
  <c r="I37" i="86" s="1"/>
  <c r="F35" i="86"/>
  <c r="E35" i="86"/>
  <c r="I35" i="86" s="1"/>
  <c r="F34" i="86"/>
  <c r="E34" i="86"/>
  <c r="I34" i="86" s="1"/>
  <c r="F33" i="86"/>
  <c r="E33" i="86"/>
  <c r="H33" i="86" s="1"/>
  <c r="F32" i="86"/>
  <c r="E32" i="86"/>
  <c r="I32" i="86" s="1"/>
  <c r="F31" i="86"/>
  <c r="E31" i="86"/>
  <c r="I31" i="86" s="1"/>
  <c r="F29" i="86"/>
  <c r="E29" i="86"/>
  <c r="I29" i="86" s="1"/>
  <c r="F28" i="86"/>
  <c r="E28" i="86"/>
  <c r="H28" i="86" s="1"/>
  <c r="F27" i="86"/>
  <c r="E27" i="86"/>
  <c r="F26" i="86"/>
  <c r="E26" i="86"/>
  <c r="I26" i="86" s="1"/>
  <c r="F25" i="86"/>
  <c r="E25" i="86"/>
  <c r="F24" i="86"/>
  <c r="E24" i="86"/>
  <c r="H24" i="86" s="1"/>
  <c r="F23" i="86"/>
  <c r="E23" i="86"/>
  <c r="I23" i="86" s="1"/>
  <c r="F20" i="86"/>
  <c r="E20" i="86"/>
  <c r="I20" i="86" s="1"/>
  <c r="F19" i="86"/>
  <c r="E19" i="86"/>
  <c r="H19" i="86" s="1"/>
  <c r="F18" i="86"/>
  <c r="E18" i="86"/>
  <c r="F17" i="86"/>
  <c r="E17" i="86"/>
  <c r="I17" i="86" s="1"/>
  <c r="F16" i="86"/>
  <c r="E16" i="86"/>
  <c r="F14" i="86"/>
  <c r="E14" i="86"/>
  <c r="I14" i="86" s="1"/>
  <c r="F13" i="86"/>
  <c r="E13" i="86"/>
  <c r="F12" i="86"/>
  <c r="E12" i="86"/>
  <c r="I12" i="86" s="1"/>
  <c r="F11" i="86"/>
  <c r="E11" i="86"/>
  <c r="I11" i="86" s="1"/>
  <c r="F10" i="86"/>
  <c r="E10" i="86"/>
  <c r="F8" i="86"/>
  <c r="E8" i="86"/>
  <c r="H8" i="86" s="1"/>
  <c r="F7" i="86"/>
  <c r="E7" i="86"/>
  <c r="H7" i="86" s="1"/>
  <c r="F6" i="86"/>
  <c r="E6" i="86"/>
  <c r="F5" i="86"/>
  <c r="E5" i="86"/>
  <c r="F4" i="86"/>
  <c r="E4" i="86"/>
  <c r="H4" i="86" s="1"/>
  <c r="D1" i="86"/>
  <c r="C1" i="86"/>
  <c r="I790" i="86"/>
  <c r="F784" i="83"/>
  <c r="E784" i="83"/>
  <c r="I784" i="83" s="1"/>
  <c r="F783" i="83"/>
  <c r="E783" i="83"/>
  <c r="I783" i="83" s="1"/>
  <c r="F782" i="83"/>
  <c r="E782" i="83"/>
  <c r="F781" i="83"/>
  <c r="E781" i="83"/>
  <c r="I781" i="83" s="1"/>
  <c r="F780" i="83"/>
  <c r="E780" i="83"/>
  <c r="I780" i="83" s="1"/>
  <c r="F779" i="83"/>
  <c r="E779" i="83"/>
  <c r="I779" i="83" s="1"/>
  <c r="F778" i="83"/>
  <c r="E778" i="83"/>
  <c r="I778" i="83" s="1"/>
  <c r="F775" i="83"/>
  <c r="E775" i="83"/>
  <c r="I775" i="83" s="1"/>
  <c r="F774" i="83"/>
  <c r="E774" i="83"/>
  <c r="F773" i="83"/>
  <c r="E773" i="83"/>
  <c r="I773" i="83" s="1"/>
  <c r="F771" i="83"/>
  <c r="E771" i="83"/>
  <c r="I771" i="83" s="1"/>
  <c r="F770" i="83"/>
  <c r="E770" i="83"/>
  <c r="I770" i="83" s="1"/>
  <c r="F769" i="83"/>
  <c r="E769" i="83"/>
  <c r="I769" i="83" s="1"/>
  <c r="F767" i="83"/>
  <c r="E767" i="83"/>
  <c r="F766" i="83"/>
  <c r="E766" i="83"/>
  <c r="I766" i="83" s="1"/>
  <c r="F765" i="83"/>
  <c r="E765" i="83"/>
  <c r="H765" i="83" s="1"/>
  <c r="F764" i="83"/>
  <c r="E764" i="83"/>
  <c r="H764" i="83" s="1"/>
  <c r="F763" i="83"/>
  <c r="E763" i="83"/>
  <c r="I763" i="83" s="1"/>
  <c r="F761" i="83"/>
  <c r="E761" i="83"/>
  <c r="I761" i="83" s="1"/>
  <c r="F760" i="83"/>
  <c r="E760" i="83"/>
  <c r="H760" i="83" s="1"/>
  <c r="F759" i="83"/>
  <c r="E759" i="83"/>
  <c r="F758" i="83"/>
  <c r="E758" i="83"/>
  <c r="H758" i="83" s="1"/>
  <c r="F757" i="83"/>
  <c r="E757" i="83"/>
  <c r="I757" i="83" s="1"/>
  <c r="F756" i="83"/>
  <c r="E756" i="83"/>
  <c r="F755" i="83"/>
  <c r="E755" i="83"/>
  <c r="I755" i="83" s="1"/>
  <c r="F753" i="83"/>
  <c r="E753" i="83"/>
  <c r="I753" i="83" s="1"/>
  <c r="F752" i="83"/>
  <c r="E752" i="83"/>
  <c r="F751" i="83"/>
  <c r="E751" i="83"/>
  <c r="H751" i="83" s="1"/>
  <c r="F750" i="83"/>
  <c r="E750" i="83"/>
  <c r="H750" i="83" s="1"/>
  <c r="F749" i="83"/>
  <c r="E749" i="83"/>
  <c r="E747" i="83"/>
  <c r="I747" i="83" s="1"/>
  <c r="F747" i="83"/>
  <c r="F746" i="83"/>
  <c r="E746" i="83"/>
  <c r="I746" i="83" s="1"/>
  <c r="F745" i="83"/>
  <c r="E745" i="83"/>
  <c r="H745" i="83" s="1"/>
  <c r="F744" i="83"/>
  <c r="E744" i="83"/>
  <c r="I744" i="83" s="1"/>
  <c r="F743" i="83"/>
  <c r="E743" i="83"/>
  <c r="F741" i="83"/>
  <c r="E741" i="83"/>
  <c r="I741" i="83" s="1"/>
  <c r="F740" i="83"/>
  <c r="E740" i="83"/>
  <c r="I740" i="83" s="1"/>
  <c r="F739" i="83"/>
  <c r="E739" i="83"/>
  <c r="I739" i="83" s="1"/>
  <c r="F738" i="83"/>
  <c r="E738" i="83"/>
  <c r="I738" i="83" s="1"/>
  <c r="F737" i="83"/>
  <c r="E737" i="83"/>
  <c r="H737" i="83" s="1"/>
  <c r="F735" i="83"/>
  <c r="E735" i="83"/>
  <c r="I735" i="83" s="1"/>
  <c r="F734" i="83"/>
  <c r="E734" i="83"/>
  <c r="I734" i="83" s="1"/>
  <c r="F733" i="83"/>
  <c r="E733" i="83"/>
  <c r="H733" i="83" s="1"/>
  <c r="F731" i="83"/>
  <c r="E731" i="83"/>
  <c r="F730" i="83"/>
  <c r="E730" i="83"/>
  <c r="F729" i="83"/>
  <c r="E729" i="83"/>
  <c r="H729" i="83" s="1"/>
  <c r="F727" i="83"/>
  <c r="E727" i="83"/>
  <c r="F726" i="83"/>
  <c r="E726" i="83"/>
  <c r="I726" i="83" s="1"/>
  <c r="F725" i="83"/>
  <c r="E725" i="83"/>
  <c r="I725" i="83" s="1"/>
  <c r="F724" i="83"/>
  <c r="E724" i="83"/>
  <c r="H724" i="83" s="1"/>
  <c r="F723" i="83"/>
  <c r="E723" i="83"/>
  <c r="I723" i="83" s="1"/>
  <c r="F721" i="83"/>
  <c r="E721" i="83"/>
  <c r="F720" i="83"/>
  <c r="E720" i="83"/>
  <c r="I720" i="83" s="1"/>
  <c r="F719" i="83"/>
  <c r="E719" i="83"/>
  <c r="I719" i="83" s="1"/>
  <c r="F718" i="83"/>
  <c r="E718" i="83"/>
  <c r="I718" i="83" s="1"/>
  <c r="F717" i="83"/>
  <c r="E717" i="83"/>
  <c r="F716" i="83"/>
  <c r="E716" i="83"/>
  <c r="H716" i="83" s="1"/>
  <c r="F715" i="83"/>
  <c r="E715" i="83"/>
  <c r="I715" i="83" s="1"/>
  <c r="E713" i="83"/>
  <c r="H713" i="83" s="1"/>
  <c r="F713" i="83"/>
  <c r="F712" i="83"/>
  <c r="E712" i="83"/>
  <c r="H712" i="83" s="1"/>
  <c r="F711" i="83"/>
  <c r="E711" i="83"/>
  <c r="F710" i="83"/>
  <c r="E710" i="83"/>
  <c r="I710" i="83" s="1"/>
  <c r="F709" i="83"/>
  <c r="E709" i="83"/>
  <c r="I709" i="83" s="1"/>
  <c r="F707" i="83"/>
  <c r="E707" i="83"/>
  <c r="H707" i="83" s="1"/>
  <c r="F706" i="83"/>
  <c r="E706" i="83"/>
  <c r="I706" i="83" s="1"/>
  <c r="F705" i="83"/>
  <c r="E705" i="83"/>
  <c r="I705" i="83" s="1"/>
  <c r="F704" i="83"/>
  <c r="E704" i="83"/>
  <c r="I704" i="83" s="1"/>
  <c r="F703" i="83"/>
  <c r="E703" i="83"/>
  <c r="I703" i="83" s="1"/>
  <c r="F701" i="83"/>
  <c r="E701" i="83"/>
  <c r="I701" i="83" s="1"/>
  <c r="F700" i="83"/>
  <c r="E700" i="83"/>
  <c r="I700" i="83" s="1"/>
  <c r="F699" i="83"/>
  <c r="E699" i="83"/>
  <c r="H699" i="83" s="1"/>
  <c r="F698" i="83"/>
  <c r="E698" i="83"/>
  <c r="I698" i="83" s="1"/>
  <c r="F697" i="83"/>
  <c r="E697" i="83"/>
  <c r="I697" i="83" s="1"/>
  <c r="F695" i="83"/>
  <c r="E695" i="83"/>
  <c r="H695" i="83" s="1"/>
  <c r="F694" i="83"/>
  <c r="E694" i="83"/>
  <c r="H694" i="83" s="1"/>
  <c r="F693" i="83"/>
  <c r="E693" i="83"/>
  <c r="H693" i="83" s="1"/>
  <c r="F691" i="83"/>
  <c r="E691" i="83"/>
  <c r="H691" i="83" s="1"/>
  <c r="F690" i="83"/>
  <c r="E690" i="83"/>
  <c r="I690" i="83" s="1"/>
  <c r="F689" i="83"/>
  <c r="E689" i="83"/>
  <c r="F687" i="83"/>
  <c r="E687" i="83"/>
  <c r="I687" i="83" s="1"/>
  <c r="F686" i="83"/>
  <c r="E686" i="83"/>
  <c r="I686" i="83" s="1"/>
  <c r="F685" i="83"/>
  <c r="E685" i="83"/>
  <c r="I685" i="83" s="1"/>
  <c r="F684" i="83"/>
  <c r="E684" i="83"/>
  <c r="I684" i="83" s="1"/>
  <c r="F683" i="83"/>
  <c r="E683" i="83"/>
  <c r="I683" i="83" s="1"/>
  <c r="F681" i="83"/>
  <c r="E681" i="83"/>
  <c r="I681" i="83" s="1"/>
  <c r="F680" i="83"/>
  <c r="E680" i="83"/>
  <c r="I680" i="83" s="1"/>
  <c r="F679" i="83"/>
  <c r="E679" i="83"/>
  <c r="H679" i="83" s="1"/>
  <c r="F678" i="83"/>
  <c r="E678" i="83"/>
  <c r="I678" i="83" s="1"/>
  <c r="F677" i="83"/>
  <c r="E677" i="83"/>
  <c r="I677" i="83" s="1"/>
  <c r="F676" i="83"/>
  <c r="E676" i="83"/>
  <c r="H676" i="83" s="1"/>
  <c r="F675" i="83"/>
  <c r="E675" i="83"/>
  <c r="F673" i="83"/>
  <c r="E673" i="83"/>
  <c r="I673" i="83" s="1"/>
  <c r="F672" i="83"/>
  <c r="E672" i="83"/>
  <c r="H672" i="83" s="1"/>
  <c r="F671" i="83"/>
  <c r="E671" i="83"/>
  <c r="I671" i="83" s="1"/>
  <c r="F670" i="83"/>
  <c r="E670" i="83"/>
  <c r="H670" i="83" s="1"/>
  <c r="F669" i="83"/>
  <c r="E669" i="83"/>
  <c r="F667" i="83"/>
  <c r="E667" i="83"/>
  <c r="F666" i="83"/>
  <c r="E666" i="83"/>
  <c r="I666" i="83" s="1"/>
  <c r="F665" i="83"/>
  <c r="E665" i="83"/>
  <c r="I665" i="83" s="1"/>
  <c r="F664" i="83"/>
  <c r="E664" i="83"/>
  <c r="H664" i="83" s="1"/>
  <c r="F663" i="83"/>
  <c r="E663" i="83"/>
  <c r="H663" i="83" s="1"/>
  <c r="F661" i="83"/>
  <c r="E661" i="83"/>
  <c r="H661" i="83" s="1"/>
  <c r="F660" i="83"/>
  <c r="E660" i="83"/>
  <c r="H660" i="83" s="1"/>
  <c r="F659" i="83"/>
  <c r="E659" i="83"/>
  <c r="H659" i="83" s="1"/>
  <c r="F658" i="83"/>
  <c r="E658" i="83"/>
  <c r="I658" i="83" s="1"/>
  <c r="F657" i="83"/>
  <c r="E657" i="83"/>
  <c r="F651" i="83"/>
  <c r="E651" i="83"/>
  <c r="I651" i="83" s="1"/>
  <c r="F650" i="83"/>
  <c r="E650" i="83"/>
  <c r="I650" i="83" s="1"/>
  <c r="F649" i="83"/>
  <c r="E649" i="83"/>
  <c r="I649" i="83" s="1"/>
  <c r="F648" i="83"/>
  <c r="E648" i="83"/>
  <c r="H648" i="83" s="1"/>
  <c r="F647" i="83"/>
  <c r="E647" i="83"/>
  <c r="I647" i="83" s="1"/>
  <c r="F646" i="83"/>
  <c r="E646" i="83"/>
  <c r="I646" i="83" s="1"/>
  <c r="F643" i="83"/>
  <c r="E643" i="83"/>
  <c r="I643" i="83" s="1"/>
  <c r="F642" i="83"/>
  <c r="E642" i="83"/>
  <c r="H642" i="83" s="1"/>
  <c r="F641" i="83"/>
  <c r="E641" i="83"/>
  <c r="I641" i="83" s="1"/>
  <c r="F640" i="83"/>
  <c r="E640" i="83"/>
  <c r="I640" i="83" s="1"/>
  <c r="F639" i="83"/>
  <c r="E639" i="83"/>
  <c r="I639" i="83" s="1"/>
  <c r="F637" i="83"/>
  <c r="E637" i="83"/>
  <c r="H637" i="83" s="1"/>
  <c r="F636" i="83"/>
  <c r="E636" i="83"/>
  <c r="F635" i="83"/>
  <c r="E635" i="83"/>
  <c r="H635" i="83" s="1"/>
  <c r="F634" i="83"/>
  <c r="E634" i="83"/>
  <c r="F633" i="83"/>
  <c r="E633" i="83"/>
  <c r="H633" i="83" s="1"/>
  <c r="F632" i="83"/>
  <c r="E632" i="83"/>
  <c r="I632" i="83" s="1"/>
  <c r="F631" i="83"/>
  <c r="E631" i="83"/>
  <c r="I631" i="83" s="1"/>
  <c r="F629" i="83"/>
  <c r="E629" i="83"/>
  <c r="I629" i="83" s="1"/>
  <c r="F628" i="83"/>
  <c r="E628" i="83"/>
  <c r="I628" i="83" s="1"/>
  <c r="F627" i="83"/>
  <c r="E627" i="83"/>
  <c r="I627" i="83" s="1"/>
  <c r="F626" i="83"/>
  <c r="E626" i="83"/>
  <c r="H626" i="83" s="1"/>
  <c r="F625" i="83"/>
  <c r="E625" i="83"/>
  <c r="H625" i="83" s="1"/>
  <c r="F623" i="83"/>
  <c r="E623" i="83"/>
  <c r="F622" i="83"/>
  <c r="E622" i="83"/>
  <c r="I622" i="83" s="1"/>
  <c r="F621" i="83"/>
  <c r="E621" i="83"/>
  <c r="I621" i="83" s="1"/>
  <c r="F620" i="83"/>
  <c r="E620" i="83"/>
  <c r="I620" i="83" s="1"/>
  <c r="F619" i="83"/>
  <c r="E619" i="83"/>
  <c r="H619" i="83" s="1"/>
  <c r="F617" i="83"/>
  <c r="E617" i="83"/>
  <c r="F616" i="83"/>
  <c r="E616" i="83"/>
  <c r="H616" i="83" s="1"/>
  <c r="F615" i="83"/>
  <c r="E615" i="83"/>
  <c r="F614" i="83"/>
  <c r="E614" i="83"/>
  <c r="H614" i="83" s="1"/>
  <c r="F613" i="83"/>
  <c r="E613" i="83"/>
  <c r="F611" i="83"/>
  <c r="E611" i="83"/>
  <c r="H611" i="83" s="1"/>
  <c r="F610" i="83"/>
  <c r="E610" i="83"/>
  <c r="I610" i="83" s="1"/>
  <c r="F609" i="83"/>
  <c r="E609" i="83"/>
  <c r="H609" i="83" s="1"/>
  <c r="F607" i="83"/>
  <c r="E607" i="83"/>
  <c r="H607" i="83" s="1"/>
  <c r="F606" i="83"/>
  <c r="E606" i="83"/>
  <c r="H606" i="83" s="1"/>
  <c r="F605" i="83"/>
  <c r="E605" i="83"/>
  <c r="H605" i="83" s="1"/>
  <c r="F603" i="83"/>
  <c r="E603" i="83"/>
  <c r="I603" i="83" s="1"/>
  <c r="F602" i="83"/>
  <c r="E602" i="83"/>
  <c r="F601" i="83"/>
  <c r="E601" i="83"/>
  <c r="I601" i="83" s="1"/>
  <c r="F600" i="83"/>
  <c r="E600" i="83"/>
  <c r="H600" i="83" s="1"/>
  <c r="F599" i="83"/>
  <c r="E599" i="83"/>
  <c r="I599" i="83" s="1"/>
  <c r="F597" i="83"/>
  <c r="E597" i="83"/>
  <c r="F596" i="83"/>
  <c r="E596" i="83"/>
  <c r="H596" i="83" s="1"/>
  <c r="F595" i="83"/>
  <c r="E595" i="83"/>
  <c r="H595" i="83" s="1"/>
  <c r="F594" i="83"/>
  <c r="E594" i="83"/>
  <c r="I594" i="83" s="1"/>
  <c r="F593" i="83"/>
  <c r="E593" i="83"/>
  <c r="I593" i="83" s="1"/>
  <c r="F592" i="83"/>
  <c r="E592" i="83"/>
  <c r="F591" i="83"/>
  <c r="E591" i="83"/>
  <c r="I591" i="83" s="1"/>
  <c r="F589" i="83"/>
  <c r="E589" i="83"/>
  <c r="H589" i="83" s="1"/>
  <c r="F588" i="83"/>
  <c r="E588" i="83"/>
  <c r="F587" i="83"/>
  <c r="E587" i="83"/>
  <c r="H587" i="83" s="1"/>
  <c r="F586" i="83"/>
  <c r="E586" i="83"/>
  <c r="I586" i="83" s="1"/>
  <c r="F585" i="83"/>
  <c r="E585" i="83"/>
  <c r="I585" i="83" s="1"/>
  <c r="F583" i="83"/>
  <c r="E583" i="83"/>
  <c r="I583" i="83" s="1"/>
  <c r="F582" i="83"/>
  <c r="E582" i="83"/>
  <c r="I582" i="83" s="1"/>
  <c r="F581" i="83"/>
  <c r="E581" i="83"/>
  <c r="I581" i="83" s="1"/>
  <c r="F580" i="83"/>
  <c r="E580" i="83"/>
  <c r="F579" i="83"/>
  <c r="E579" i="83"/>
  <c r="I579" i="83" s="1"/>
  <c r="F577" i="83"/>
  <c r="E577" i="83"/>
  <c r="I577" i="83" s="1"/>
  <c r="F576" i="83"/>
  <c r="E576" i="83"/>
  <c r="F575" i="83"/>
  <c r="E575" i="83"/>
  <c r="I575" i="83" s="1"/>
  <c r="F574" i="83"/>
  <c r="E574" i="83"/>
  <c r="I574" i="83" s="1"/>
  <c r="F573" i="83"/>
  <c r="E573" i="83"/>
  <c r="I573" i="83" s="1"/>
  <c r="F571" i="83"/>
  <c r="E571" i="83"/>
  <c r="H571" i="83" s="1"/>
  <c r="F570" i="83"/>
  <c r="E570" i="83"/>
  <c r="H570" i="83" s="1"/>
  <c r="F569" i="83"/>
  <c r="E569" i="83"/>
  <c r="I569" i="83" s="1"/>
  <c r="F567" i="83"/>
  <c r="E567" i="83"/>
  <c r="H567" i="83" s="1"/>
  <c r="F566" i="83"/>
  <c r="E566" i="83"/>
  <c r="H566" i="83" s="1"/>
  <c r="F565" i="83"/>
  <c r="E565" i="83"/>
  <c r="I565" i="83" s="1"/>
  <c r="F563" i="83"/>
  <c r="E563" i="83"/>
  <c r="I563" i="83" s="1"/>
  <c r="F562" i="83"/>
  <c r="E562" i="83"/>
  <c r="H562" i="83" s="1"/>
  <c r="F561" i="83"/>
  <c r="E561" i="83"/>
  <c r="F560" i="83"/>
  <c r="E560" i="83"/>
  <c r="F559" i="83"/>
  <c r="E559" i="83"/>
  <c r="I559" i="83" s="1"/>
  <c r="F557" i="83"/>
  <c r="E557" i="83"/>
  <c r="I557" i="83" s="1"/>
  <c r="F556" i="83"/>
  <c r="E556" i="83"/>
  <c r="H556" i="83" s="1"/>
  <c r="F555" i="83"/>
  <c r="E555" i="83"/>
  <c r="F554" i="83"/>
  <c r="E554" i="83"/>
  <c r="H554" i="83" s="1"/>
  <c r="F553" i="83"/>
  <c r="E553" i="83"/>
  <c r="H553" i="83" s="1"/>
  <c r="F552" i="83"/>
  <c r="E552" i="83"/>
  <c r="I552" i="83" s="1"/>
  <c r="F551" i="83"/>
  <c r="E551" i="83"/>
  <c r="H551" i="83" s="1"/>
  <c r="F549" i="83"/>
  <c r="E549" i="83"/>
  <c r="I549" i="83" s="1"/>
  <c r="F548" i="83"/>
  <c r="E548" i="83"/>
  <c r="F547" i="83"/>
  <c r="E547" i="83"/>
  <c r="I547" i="83" s="1"/>
  <c r="F546" i="83"/>
  <c r="E546" i="83"/>
  <c r="I546" i="83" s="1"/>
  <c r="F545" i="83"/>
  <c r="E545" i="83"/>
  <c r="H545" i="83" s="1"/>
  <c r="F543" i="83"/>
  <c r="E543" i="83"/>
  <c r="H543" i="83" s="1"/>
  <c r="F542" i="83"/>
  <c r="E542" i="83"/>
  <c r="H542" i="83" s="1"/>
  <c r="F541" i="83"/>
  <c r="E541" i="83"/>
  <c r="I541" i="83" s="1"/>
  <c r="F540" i="83"/>
  <c r="E540" i="83"/>
  <c r="H540" i="83" s="1"/>
  <c r="F539" i="83"/>
  <c r="E539" i="83"/>
  <c r="I539" i="83" s="1"/>
  <c r="F537" i="83"/>
  <c r="E537" i="83"/>
  <c r="H537" i="83" s="1"/>
  <c r="F536" i="83"/>
  <c r="E536" i="83"/>
  <c r="I536" i="83" s="1"/>
  <c r="F535" i="83"/>
  <c r="E535" i="83"/>
  <c r="H535" i="83" s="1"/>
  <c r="F534" i="83"/>
  <c r="E534" i="83"/>
  <c r="I534" i="83" s="1"/>
  <c r="F533" i="83"/>
  <c r="E533" i="83"/>
  <c r="H533" i="83" s="1"/>
  <c r="F530" i="83"/>
  <c r="E530" i="83"/>
  <c r="I530" i="83" s="1"/>
  <c r="F529" i="83"/>
  <c r="E529" i="83"/>
  <c r="I529" i="83" s="1"/>
  <c r="F528" i="83"/>
  <c r="E528" i="83"/>
  <c r="I528" i="83" s="1"/>
  <c r="F527" i="83"/>
  <c r="E527" i="83"/>
  <c r="F526" i="83"/>
  <c r="E526" i="83"/>
  <c r="F525" i="83"/>
  <c r="E525" i="83"/>
  <c r="F523" i="83"/>
  <c r="E523" i="83"/>
  <c r="I523" i="83" s="1"/>
  <c r="F522" i="83"/>
  <c r="E522" i="83"/>
  <c r="H522" i="83" s="1"/>
  <c r="F521" i="83"/>
  <c r="E521" i="83"/>
  <c r="I521" i="83" s="1"/>
  <c r="F520" i="83"/>
  <c r="E520" i="83"/>
  <c r="I520" i="83" s="1"/>
  <c r="F519" i="83"/>
  <c r="E519" i="83"/>
  <c r="H519" i="83" s="1"/>
  <c r="F517" i="83"/>
  <c r="E517" i="83"/>
  <c r="I517" i="83" s="1"/>
  <c r="F516" i="83"/>
  <c r="E516" i="83"/>
  <c r="H516" i="83" s="1"/>
  <c r="F515" i="83"/>
  <c r="E515" i="83"/>
  <c r="H515" i="83" s="1"/>
  <c r="F514" i="83"/>
  <c r="E514" i="83"/>
  <c r="H514" i="83" s="1"/>
  <c r="F513" i="83"/>
  <c r="E513" i="83"/>
  <c r="I513" i="83" s="1"/>
  <c r="F512" i="83"/>
  <c r="E512" i="83"/>
  <c r="H512" i="83" s="1"/>
  <c r="F511" i="83"/>
  <c r="E511" i="83"/>
  <c r="I511" i="83" s="1"/>
  <c r="F509" i="83"/>
  <c r="E509" i="83"/>
  <c r="H509" i="83" s="1"/>
  <c r="F508" i="83"/>
  <c r="E508" i="83"/>
  <c r="I508" i="83" s="1"/>
  <c r="F507" i="83"/>
  <c r="E507" i="83"/>
  <c r="F506" i="83"/>
  <c r="E506" i="83"/>
  <c r="I506" i="83" s="1"/>
  <c r="F505" i="83"/>
  <c r="E505" i="83"/>
  <c r="H505" i="83" s="1"/>
  <c r="F503" i="83"/>
  <c r="E503" i="83"/>
  <c r="H503" i="83" s="1"/>
  <c r="F502" i="83"/>
  <c r="E502" i="83"/>
  <c r="I502" i="83" s="1"/>
  <c r="F501" i="83"/>
  <c r="E501" i="83"/>
  <c r="I501" i="83" s="1"/>
  <c r="F500" i="83"/>
  <c r="E500" i="83"/>
  <c r="I500" i="83" s="1"/>
  <c r="F499" i="83"/>
  <c r="E499" i="83"/>
  <c r="H499" i="83" s="1"/>
  <c r="F497" i="83"/>
  <c r="E497" i="83"/>
  <c r="F496" i="83"/>
  <c r="E496" i="83"/>
  <c r="I496" i="83" s="1"/>
  <c r="F495" i="83"/>
  <c r="E495" i="83"/>
  <c r="I495" i="83" s="1"/>
  <c r="F494" i="83"/>
  <c r="E494" i="83"/>
  <c r="I494" i="83" s="1"/>
  <c r="F493" i="83"/>
  <c r="E493" i="83"/>
  <c r="H493" i="83" s="1"/>
  <c r="F488" i="83"/>
  <c r="E488" i="83"/>
  <c r="F487" i="83"/>
  <c r="E487" i="83"/>
  <c r="H487" i="83" s="1"/>
  <c r="F486" i="83"/>
  <c r="E486" i="83"/>
  <c r="I486" i="83" s="1"/>
  <c r="F484" i="83"/>
  <c r="E484" i="83"/>
  <c r="H484" i="83" s="1"/>
  <c r="F483" i="83"/>
  <c r="E483" i="83"/>
  <c r="I483" i="83" s="1"/>
  <c r="F482" i="83"/>
  <c r="E482" i="83"/>
  <c r="F480" i="83"/>
  <c r="E480" i="83"/>
  <c r="H480" i="83" s="1"/>
  <c r="F479" i="83"/>
  <c r="E479" i="83"/>
  <c r="H479" i="83" s="1"/>
  <c r="F478" i="83"/>
  <c r="E478" i="83"/>
  <c r="H478" i="83" s="1"/>
  <c r="F477" i="83"/>
  <c r="E477" i="83"/>
  <c r="I477" i="83" s="1"/>
  <c r="F476" i="83"/>
  <c r="E476" i="83"/>
  <c r="I476" i="83" s="1"/>
  <c r="F474" i="83"/>
  <c r="E474" i="83"/>
  <c r="I474" i="83" s="1"/>
  <c r="F473" i="83"/>
  <c r="E473" i="83"/>
  <c r="F472" i="83"/>
  <c r="E472" i="83"/>
  <c r="H472" i="83" s="1"/>
  <c r="F471" i="83"/>
  <c r="E471" i="83"/>
  <c r="I471" i="83" s="1"/>
  <c r="F470" i="83"/>
  <c r="E470" i="83"/>
  <c r="I470" i="83" s="1"/>
  <c r="F469" i="83"/>
  <c r="E469" i="83"/>
  <c r="I469" i="83" s="1"/>
  <c r="F468" i="83"/>
  <c r="E468" i="83"/>
  <c r="I468" i="83" s="1"/>
  <c r="F466" i="83"/>
  <c r="E466" i="83"/>
  <c r="H466" i="83" s="1"/>
  <c r="F465" i="83"/>
  <c r="E465" i="83"/>
  <c r="I465" i="83" s="1"/>
  <c r="F464" i="83"/>
  <c r="E464" i="83"/>
  <c r="H464" i="83" s="1"/>
  <c r="F463" i="83"/>
  <c r="E463" i="83"/>
  <c r="I463" i="83" s="1"/>
  <c r="F462" i="83"/>
  <c r="E462" i="83"/>
  <c r="H462" i="83" s="1"/>
  <c r="F460" i="83"/>
  <c r="E460" i="83"/>
  <c r="I460" i="83" s="1"/>
  <c r="F459" i="83"/>
  <c r="E459" i="83"/>
  <c r="I459" i="83" s="1"/>
  <c r="F458" i="83"/>
  <c r="E458" i="83"/>
  <c r="I458" i="83" s="1"/>
  <c r="F457" i="83"/>
  <c r="E457" i="83"/>
  <c r="I457" i="83" s="1"/>
  <c r="F456" i="83"/>
  <c r="E456" i="83"/>
  <c r="H456" i="83" s="1"/>
  <c r="F454" i="83"/>
  <c r="E454" i="83"/>
  <c r="H454" i="83" s="1"/>
  <c r="F453" i="83"/>
  <c r="E453" i="83"/>
  <c r="H453" i="83" s="1"/>
  <c r="F452" i="83"/>
  <c r="E452" i="83"/>
  <c r="I452" i="83" s="1"/>
  <c r="F451" i="83"/>
  <c r="E451" i="83"/>
  <c r="I451" i="83" s="1"/>
  <c r="F450" i="83"/>
  <c r="E450" i="83"/>
  <c r="I450" i="83" s="1"/>
  <c r="F447" i="83"/>
  <c r="E447" i="83"/>
  <c r="H447" i="83" s="1"/>
  <c r="F446" i="83"/>
  <c r="E446" i="83"/>
  <c r="I446" i="83" s="1"/>
  <c r="F445" i="83"/>
  <c r="E445" i="83"/>
  <c r="I445" i="83" s="1"/>
  <c r="F444" i="83"/>
  <c r="E444" i="83"/>
  <c r="H444" i="83" s="1"/>
  <c r="F443" i="83"/>
  <c r="E443" i="83"/>
  <c r="H443" i="83" s="1"/>
  <c r="F442" i="83"/>
  <c r="E442" i="83"/>
  <c r="I442" i="83" s="1"/>
  <c r="F440" i="83"/>
  <c r="E440" i="83"/>
  <c r="H440" i="83" s="1"/>
  <c r="F439" i="83"/>
  <c r="E439" i="83"/>
  <c r="I439" i="83" s="1"/>
  <c r="F438" i="83"/>
  <c r="E438" i="83"/>
  <c r="H438" i="83" s="1"/>
  <c r="F437" i="83"/>
  <c r="E437" i="83"/>
  <c r="H437" i="83" s="1"/>
  <c r="F436" i="83"/>
  <c r="E436" i="83"/>
  <c r="F434" i="83"/>
  <c r="E434" i="83"/>
  <c r="I434" i="83" s="1"/>
  <c r="F433" i="83"/>
  <c r="E433" i="83"/>
  <c r="I433" i="83" s="1"/>
  <c r="F432" i="83"/>
  <c r="E432" i="83"/>
  <c r="I432" i="83" s="1"/>
  <c r="F431" i="83"/>
  <c r="E431" i="83"/>
  <c r="H431" i="83" s="1"/>
  <c r="F430" i="83"/>
  <c r="E430" i="83"/>
  <c r="F429" i="83"/>
  <c r="E429" i="83"/>
  <c r="I429" i="83" s="1"/>
  <c r="F428" i="83"/>
  <c r="E428" i="83"/>
  <c r="H428" i="83" s="1"/>
  <c r="F426" i="83"/>
  <c r="E426" i="83"/>
  <c r="I426" i="83" s="1"/>
  <c r="F425" i="83"/>
  <c r="E425" i="83"/>
  <c r="F424" i="83"/>
  <c r="E424" i="83"/>
  <c r="I424" i="83" s="1"/>
  <c r="F423" i="83"/>
  <c r="E423" i="83"/>
  <c r="I423" i="83" s="1"/>
  <c r="F422" i="83"/>
  <c r="E422" i="83"/>
  <c r="F420" i="83"/>
  <c r="E420" i="83"/>
  <c r="H420" i="83" s="1"/>
  <c r="F419" i="83"/>
  <c r="E419" i="83"/>
  <c r="F418" i="83"/>
  <c r="E418" i="83"/>
  <c r="I418" i="83" s="1"/>
  <c r="F417" i="83"/>
  <c r="E417" i="83"/>
  <c r="H417" i="83" s="1"/>
  <c r="F416" i="83"/>
  <c r="E416" i="83"/>
  <c r="H416" i="83" s="1"/>
  <c r="F414" i="83"/>
  <c r="E414" i="83"/>
  <c r="H414" i="83" s="1"/>
  <c r="F413" i="83"/>
  <c r="E413" i="83"/>
  <c r="F412" i="83"/>
  <c r="E412" i="83"/>
  <c r="I412" i="83" s="1"/>
  <c r="F411" i="83"/>
  <c r="E411" i="83"/>
  <c r="I411" i="83" s="1"/>
  <c r="F410" i="83"/>
  <c r="E410" i="83"/>
  <c r="I410" i="83" s="1"/>
  <c r="F405" i="83"/>
  <c r="E405" i="83"/>
  <c r="I405" i="83" s="1"/>
  <c r="F404" i="83"/>
  <c r="E404" i="83"/>
  <c r="H404" i="83" s="1"/>
  <c r="XEZ402" i="83"/>
  <c r="XER402" i="83" s="1"/>
  <c r="XEJ402" i="83" s="1"/>
  <c r="XEB402" i="83" s="1"/>
  <c r="XDT402" i="83" s="1"/>
  <c r="XDL402" i="83" s="1"/>
  <c r="XDD402" i="83" s="1"/>
  <c r="XCV402" i="83" s="1"/>
  <c r="XCN402" i="83" s="1"/>
  <c r="XCF402" i="83" s="1"/>
  <c r="XBX402" i="83" s="1"/>
  <c r="XBP402" i="83" s="1"/>
  <c r="XBH402" i="83" s="1"/>
  <c r="XAZ402" i="83" s="1"/>
  <c r="XAR402" i="83" s="1"/>
  <c r="XAJ402" i="83" s="1"/>
  <c r="XAB402" i="83" s="1"/>
  <c r="WZT402" i="83" s="1"/>
  <c r="WZL402" i="83" s="1"/>
  <c r="WZD402" i="83" s="1"/>
  <c r="WYV402" i="83" s="1"/>
  <c r="WYN402" i="83" s="1"/>
  <c r="WYF402" i="83" s="1"/>
  <c r="WXX402" i="83" s="1"/>
  <c r="WXP402" i="83" s="1"/>
  <c r="WXH402" i="83" s="1"/>
  <c r="WWZ402" i="83" s="1"/>
  <c r="WWR402" i="83" s="1"/>
  <c r="WWJ402" i="83" s="1"/>
  <c r="WWB402" i="83" s="1"/>
  <c r="WVT402" i="83" s="1"/>
  <c r="WVL402" i="83" s="1"/>
  <c r="WVD402" i="83" s="1"/>
  <c r="WUV402" i="83" s="1"/>
  <c r="WUN402" i="83" s="1"/>
  <c r="WUF402" i="83" s="1"/>
  <c r="WTX402" i="83" s="1"/>
  <c r="WTP402" i="83" s="1"/>
  <c r="WTH402" i="83" s="1"/>
  <c r="WSZ402" i="83" s="1"/>
  <c r="WSR402" i="83" s="1"/>
  <c r="WSJ402" i="83" s="1"/>
  <c r="WSB402" i="83" s="1"/>
  <c r="WRT402" i="83" s="1"/>
  <c r="WRL402" i="83" s="1"/>
  <c r="WRD402" i="83" s="1"/>
  <c r="WQV402" i="83" s="1"/>
  <c r="WQN402" i="83" s="1"/>
  <c r="WQF402" i="83" s="1"/>
  <c r="WPX402" i="83" s="1"/>
  <c r="WPP402" i="83" s="1"/>
  <c r="WPH402" i="83" s="1"/>
  <c r="WOZ402" i="83" s="1"/>
  <c r="WOR402" i="83" s="1"/>
  <c r="WOJ402" i="83" s="1"/>
  <c r="WOB402" i="83" s="1"/>
  <c r="WNT402" i="83" s="1"/>
  <c r="WNL402" i="83" s="1"/>
  <c r="WND402" i="83" s="1"/>
  <c r="WMV402" i="83" s="1"/>
  <c r="WMN402" i="83" s="1"/>
  <c r="WMF402" i="83" s="1"/>
  <c r="WLX402" i="83" s="1"/>
  <c r="WLP402" i="83" s="1"/>
  <c r="WLH402" i="83" s="1"/>
  <c r="WKZ402" i="83" s="1"/>
  <c r="WKR402" i="83" s="1"/>
  <c r="WKJ402" i="83" s="1"/>
  <c r="WKB402" i="83" s="1"/>
  <c r="WJT402" i="83" s="1"/>
  <c r="WJL402" i="83" s="1"/>
  <c r="WJD402" i="83" s="1"/>
  <c r="WIV402" i="83" s="1"/>
  <c r="WIN402" i="83" s="1"/>
  <c r="WIF402" i="83" s="1"/>
  <c r="WHX402" i="83" s="1"/>
  <c r="WHP402" i="83" s="1"/>
  <c r="WHH402" i="83" s="1"/>
  <c r="WGZ402" i="83" s="1"/>
  <c r="WGR402" i="83" s="1"/>
  <c r="WGJ402" i="83" s="1"/>
  <c r="WGB402" i="83" s="1"/>
  <c r="WFT402" i="83" s="1"/>
  <c r="WFL402" i="83" s="1"/>
  <c r="WFD402" i="83" s="1"/>
  <c r="WEV402" i="83" s="1"/>
  <c r="WEN402" i="83" s="1"/>
  <c r="WEF402" i="83" s="1"/>
  <c r="WDX402" i="83" s="1"/>
  <c r="WDP402" i="83" s="1"/>
  <c r="WDH402" i="83" s="1"/>
  <c r="WCZ402" i="83" s="1"/>
  <c r="WCR402" i="83" s="1"/>
  <c r="WCJ402" i="83" s="1"/>
  <c r="WCB402" i="83" s="1"/>
  <c r="WBT402" i="83" s="1"/>
  <c r="WBL402" i="83" s="1"/>
  <c r="WBD402" i="83" s="1"/>
  <c r="WAV402" i="83" s="1"/>
  <c r="WAN402" i="83" s="1"/>
  <c r="WAF402" i="83" s="1"/>
  <c r="VZX402" i="83" s="1"/>
  <c r="VZP402" i="83" s="1"/>
  <c r="VZH402" i="83" s="1"/>
  <c r="VYZ402" i="83" s="1"/>
  <c r="VYR402" i="83" s="1"/>
  <c r="VYJ402" i="83" s="1"/>
  <c r="VYB402" i="83" s="1"/>
  <c r="VXT402" i="83" s="1"/>
  <c r="VXL402" i="83" s="1"/>
  <c r="VXD402" i="83" s="1"/>
  <c r="VWV402" i="83" s="1"/>
  <c r="VWN402" i="83" s="1"/>
  <c r="VWF402" i="83" s="1"/>
  <c r="VVX402" i="83" s="1"/>
  <c r="VVP402" i="83" s="1"/>
  <c r="VVH402" i="83" s="1"/>
  <c r="VUZ402" i="83" s="1"/>
  <c r="VUR402" i="83" s="1"/>
  <c r="VUJ402" i="83" s="1"/>
  <c r="VUB402" i="83" s="1"/>
  <c r="VTT402" i="83" s="1"/>
  <c r="VTL402" i="83" s="1"/>
  <c r="VTD402" i="83" s="1"/>
  <c r="VSV402" i="83" s="1"/>
  <c r="VSN402" i="83" s="1"/>
  <c r="VSF402" i="83" s="1"/>
  <c r="VRX402" i="83" s="1"/>
  <c r="VRP402" i="83" s="1"/>
  <c r="VRH402" i="83" s="1"/>
  <c r="VQZ402" i="83" s="1"/>
  <c r="VQR402" i="83" s="1"/>
  <c r="VQJ402" i="83" s="1"/>
  <c r="VQB402" i="83" s="1"/>
  <c r="VPT402" i="83" s="1"/>
  <c r="VPL402" i="83" s="1"/>
  <c r="VPD402" i="83" s="1"/>
  <c r="VOV402" i="83" s="1"/>
  <c r="VON402" i="83" s="1"/>
  <c r="VOF402" i="83" s="1"/>
  <c r="VNX402" i="83" s="1"/>
  <c r="VNP402" i="83" s="1"/>
  <c r="VNH402" i="83" s="1"/>
  <c r="VMZ402" i="83" s="1"/>
  <c r="VMR402" i="83" s="1"/>
  <c r="VMJ402" i="83" s="1"/>
  <c r="VMB402" i="83" s="1"/>
  <c r="VLT402" i="83" s="1"/>
  <c r="VLL402" i="83" s="1"/>
  <c r="VLD402" i="83" s="1"/>
  <c r="VKV402" i="83" s="1"/>
  <c r="VKN402" i="83" s="1"/>
  <c r="VKF402" i="83" s="1"/>
  <c r="VJX402" i="83" s="1"/>
  <c r="VJP402" i="83" s="1"/>
  <c r="VJH402" i="83" s="1"/>
  <c r="VIZ402" i="83" s="1"/>
  <c r="VIR402" i="83" s="1"/>
  <c r="VIJ402" i="83" s="1"/>
  <c r="VIB402" i="83" s="1"/>
  <c r="VHT402" i="83" s="1"/>
  <c r="VHL402" i="83" s="1"/>
  <c r="VHD402" i="83" s="1"/>
  <c r="VGV402" i="83" s="1"/>
  <c r="VGN402" i="83" s="1"/>
  <c r="VGF402" i="83" s="1"/>
  <c r="VFX402" i="83" s="1"/>
  <c r="VFP402" i="83" s="1"/>
  <c r="VFH402" i="83" s="1"/>
  <c r="VEZ402" i="83" s="1"/>
  <c r="VER402" i="83" s="1"/>
  <c r="VEJ402" i="83" s="1"/>
  <c r="VEB402" i="83" s="1"/>
  <c r="VDT402" i="83" s="1"/>
  <c r="VDL402" i="83" s="1"/>
  <c r="VDD402" i="83" s="1"/>
  <c r="VCV402" i="83" s="1"/>
  <c r="VCN402" i="83" s="1"/>
  <c r="VCF402" i="83" s="1"/>
  <c r="VBX402" i="83" s="1"/>
  <c r="VBP402" i="83" s="1"/>
  <c r="VBH402" i="83" s="1"/>
  <c r="VAZ402" i="83" s="1"/>
  <c r="VAR402" i="83" s="1"/>
  <c r="VAJ402" i="83" s="1"/>
  <c r="VAB402" i="83" s="1"/>
  <c r="UZT402" i="83" s="1"/>
  <c r="UZL402" i="83" s="1"/>
  <c r="UZD402" i="83" s="1"/>
  <c r="UYV402" i="83" s="1"/>
  <c r="UYN402" i="83" s="1"/>
  <c r="UYF402" i="83" s="1"/>
  <c r="UXX402" i="83" s="1"/>
  <c r="UXP402" i="83" s="1"/>
  <c r="UXH402" i="83" s="1"/>
  <c r="UWZ402" i="83" s="1"/>
  <c r="UWR402" i="83" s="1"/>
  <c r="UWJ402" i="83" s="1"/>
  <c r="UWB402" i="83" s="1"/>
  <c r="UVT402" i="83" s="1"/>
  <c r="UVL402" i="83" s="1"/>
  <c r="UVD402" i="83" s="1"/>
  <c r="UUV402" i="83" s="1"/>
  <c r="UUN402" i="83" s="1"/>
  <c r="UUF402" i="83" s="1"/>
  <c r="UTX402" i="83" s="1"/>
  <c r="UTP402" i="83" s="1"/>
  <c r="UTH402" i="83" s="1"/>
  <c r="USZ402" i="83" s="1"/>
  <c r="USR402" i="83" s="1"/>
  <c r="USJ402" i="83" s="1"/>
  <c r="USB402" i="83" s="1"/>
  <c r="URT402" i="83" s="1"/>
  <c r="URL402" i="83" s="1"/>
  <c r="URD402" i="83" s="1"/>
  <c r="UQV402" i="83" s="1"/>
  <c r="UQN402" i="83" s="1"/>
  <c r="UQF402" i="83" s="1"/>
  <c r="UPX402" i="83" s="1"/>
  <c r="UPP402" i="83" s="1"/>
  <c r="UPH402" i="83" s="1"/>
  <c r="UOZ402" i="83" s="1"/>
  <c r="UOR402" i="83" s="1"/>
  <c r="UOJ402" i="83" s="1"/>
  <c r="UOB402" i="83" s="1"/>
  <c r="UNT402" i="83" s="1"/>
  <c r="UNL402" i="83" s="1"/>
  <c r="UND402" i="83" s="1"/>
  <c r="UMV402" i="83" s="1"/>
  <c r="UMN402" i="83" s="1"/>
  <c r="UMF402" i="83" s="1"/>
  <c r="ULX402" i="83" s="1"/>
  <c r="ULP402" i="83" s="1"/>
  <c r="ULH402" i="83" s="1"/>
  <c r="UKZ402" i="83" s="1"/>
  <c r="UKR402" i="83" s="1"/>
  <c r="UKJ402" i="83" s="1"/>
  <c r="UKB402" i="83" s="1"/>
  <c r="UJT402" i="83" s="1"/>
  <c r="UJL402" i="83" s="1"/>
  <c r="UJD402" i="83" s="1"/>
  <c r="UIV402" i="83" s="1"/>
  <c r="UIN402" i="83" s="1"/>
  <c r="UIF402" i="83" s="1"/>
  <c r="UHX402" i="83" s="1"/>
  <c r="UHP402" i="83" s="1"/>
  <c r="UHH402" i="83" s="1"/>
  <c r="UGZ402" i="83" s="1"/>
  <c r="UGR402" i="83" s="1"/>
  <c r="UGJ402" i="83" s="1"/>
  <c r="UGB402" i="83" s="1"/>
  <c r="UFT402" i="83" s="1"/>
  <c r="UFL402" i="83" s="1"/>
  <c r="UFD402" i="83" s="1"/>
  <c r="UEV402" i="83" s="1"/>
  <c r="UEN402" i="83" s="1"/>
  <c r="UEF402" i="83" s="1"/>
  <c r="UDX402" i="83" s="1"/>
  <c r="UDP402" i="83" s="1"/>
  <c r="UDH402" i="83" s="1"/>
  <c r="UCZ402" i="83" s="1"/>
  <c r="UCR402" i="83" s="1"/>
  <c r="UCJ402" i="83" s="1"/>
  <c r="UCB402" i="83" s="1"/>
  <c r="UBT402" i="83" s="1"/>
  <c r="UBL402" i="83" s="1"/>
  <c r="UBD402" i="83" s="1"/>
  <c r="UAV402" i="83" s="1"/>
  <c r="UAN402" i="83" s="1"/>
  <c r="UAF402" i="83" s="1"/>
  <c r="TZX402" i="83" s="1"/>
  <c r="TZP402" i="83" s="1"/>
  <c r="TZH402" i="83" s="1"/>
  <c r="TYZ402" i="83" s="1"/>
  <c r="TYR402" i="83" s="1"/>
  <c r="TYJ402" i="83" s="1"/>
  <c r="TYB402" i="83" s="1"/>
  <c r="TXT402" i="83" s="1"/>
  <c r="TXL402" i="83" s="1"/>
  <c r="TXD402" i="83" s="1"/>
  <c r="TWV402" i="83" s="1"/>
  <c r="TWN402" i="83" s="1"/>
  <c r="TWF402" i="83" s="1"/>
  <c r="TVX402" i="83" s="1"/>
  <c r="TVP402" i="83" s="1"/>
  <c r="TVH402" i="83" s="1"/>
  <c r="TUZ402" i="83" s="1"/>
  <c r="TUR402" i="83" s="1"/>
  <c r="TUJ402" i="83" s="1"/>
  <c r="TUB402" i="83" s="1"/>
  <c r="TTT402" i="83" s="1"/>
  <c r="TTL402" i="83" s="1"/>
  <c r="TTD402" i="83" s="1"/>
  <c r="TSV402" i="83" s="1"/>
  <c r="TSN402" i="83" s="1"/>
  <c r="TSF402" i="83" s="1"/>
  <c r="TRX402" i="83" s="1"/>
  <c r="TRP402" i="83" s="1"/>
  <c r="TRH402" i="83" s="1"/>
  <c r="TQZ402" i="83" s="1"/>
  <c r="TQR402" i="83" s="1"/>
  <c r="TQJ402" i="83" s="1"/>
  <c r="TQB402" i="83" s="1"/>
  <c r="TPT402" i="83" s="1"/>
  <c r="TPL402" i="83" s="1"/>
  <c r="TPD402" i="83" s="1"/>
  <c r="TOV402" i="83" s="1"/>
  <c r="TON402" i="83" s="1"/>
  <c r="TOF402" i="83" s="1"/>
  <c r="TNX402" i="83" s="1"/>
  <c r="TNP402" i="83" s="1"/>
  <c r="TNH402" i="83" s="1"/>
  <c r="TMZ402" i="83" s="1"/>
  <c r="TMR402" i="83" s="1"/>
  <c r="TMJ402" i="83" s="1"/>
  <c r="TMB402" i="83" s="1"/>
  <c r="TLT402" i="83" s="1"/>
  <c r="TLL402" i="83" s="1"/>
  <c r="TLD402" i="83" s="1"/>
  <c r="TKV402" i="83" s="1"/>
  <c r="TKN402" i="83" s="1"/>
  <c r="TKF402" i="83" s="1"/>
  <c r="TJX402" i="83" s="1"/>
  <c r="TJP402" i="83" s="1"/>
  <c r="TJH402" i="83" s="1"/>
  <c r="TIZ402" i="83" s="1"/>
  <c r="TIR402" i="83" s="1"/>
  <c r="TIJ402" i="83" s="1"/>
  <c r="TIB402" i="83" s="1"/>
  <c r="THT402" i="83" s="1"/>
  <c r="THL402" i="83" s="1"/>
  <c r="THD402" i="83" s="1"/>
  <c r="TGV402" i="83" s="1"/>
  <c r="TGN402" i="83" s="1"/>
  <c r="TGF402" i="83" s="1"/>
  <c r="TFX402" i="83" s="1"/>
  <c r="TFP402" i="83" s="1"/>
  <c r="TFH402" i="83" s="1"/>
  <c r="TEZ402" i="83" s="1"/>
  <c r="TER402" i="83" s="1"/>
  <c r="TEJ402" i="83" s="1"/>
  <c r="TEB402" i="83" s="1"/>
  <c r="TDT402" i="83" s="1"/>
  <c r="TDL402" i="83" s="1"/>
  <c r="TDD402" i="83" s="1"/>
  <c r="TCV402" i="83" s="1"/>
  <c r="TCN402" i="83" s="1"/>
  <c r="TCF402" i="83" s="1"/>
  <c r="TBX402" i="83" s="1"/>
  <c r="TBP402" i="83" s="1"/>
  <c r="TBH402" i="83" s="1"/>
  <c r="TAZ402" i="83" s="1"/>
  <c r="TAR402" i="83" s="1"/>
  <c r="TAJ402" i="83" s="1"/>
  <c r="TAB402" i="83" s="1"/>
  <c r="SZT402" i="83" s="1"/>
  <c r="SZL402" i="83" s="1"/>
  <c r="SZD402" i="83" s="1"/>
  <c r="SYV402" i="83" s="1"/>
  <c r="SYN402" i="83" s="1"/>
  <c r="SYF402" i="83" s="1"/>
  <c r="SXX402" i="83" s="1"/>
  <c r="SXP402" i="83" s="1"/>
  <c r="SXH402" i="83" s="1"/>
  <c r="SWZ402" i="83" s="1"/>
  <c r="SWR402" i="83" s="1"/>
  <c r="SWJ402" i="83" s="1"/>
  <c r="SWB402" i="83" s="1"/>
  <c r="SVT402" i="83" s="1"/>
  <c r="SVL402" i="83" s="1"/>
  <c r="SVD402" i="83" s="1"/>
  <c r="SUV402" i="83" s="1"/>
  <c r="SUN402" i="83" s="1"/>
  <c r="SUF402" i="83" s="1"/>
  <c r="STX402" i="83" s="1"/>
  <c r="STP402" i="83" s="1"/>
  <c r="STH402" i="83" s="1"/>
  <c r="SSZ402" i="83" s="1"/>
  <c r="SSR402" i="83" s="1"/>
  <c r="SSJ402" i="83" s="1"/>
  <c r="SSB402" i="83" s="1"/>
  <c r="SRT402" i="83" s="1"/>
  <c r="SRL402" i="83" s="1"/>
  <c r="SRD402" i="83" s="1"/>
  <c r="SQV402" i="83" s="1"/>
  <c r="SQN402" i="83" s="1"/>
  <c r="SQF402" i="83" s="1"/>
  <c r="SPX402" i="83" s="1"/>
  <c r="SPP402" i="83" s="1"/>
  <c r="SPH402" i="83" s="1"/>
  <c r="SOZ402" i="83" s="1"/>
  <c r="SOR402" i="83" s="1"/>
  <c r="SOJ402" i="83" s="1"/>
  <c r="SOB402" i="83" s="1"/>
  <c r="SNT402" i="83" s="1"/>
  <c r="SNL402" i="83" s="1"/>
  <c r="SND402" i="83" s="1"/>
  <c r="SMV402" i="83" s="1"/>
  <c r="SMN402" i="83" s="1"/>
  <c r="SMF402" i="83" s="1"/>
  <c r="SLX402" i="83" s="1"/>
  <c r="SLP402" i="83" s="1"/>
  <c r="SLH402" i="83" s="1"/>
  <c r="SKZ402" i="83" s="1"/>
  <c r="SKR402" i="83" s="1"/>
  <c r="SKJ402" i="83" s="1"/>
  <c r="SKB402" i="83" s="1"/>
  <c r="SJT402" i="83" s="1"/>
  <c r="SJL402" i="83" s="1"/>
  <c r="SJD402" i="83" s="1"/>
  <c r="SIV402" i="83" s="1"/>
  <c r="SIN402" i="83" s="1"/>
  <c r="SIF402" i="83" s="1"/>
  <c r="SHX402" i="83" s="1"/>
  <c r="SHP402" i="83" s="1"/>
  <c r="SHH402" i="83" s="1"/>
  <c r="SGZ402" i="83" s="1"/>
  <c r="SGR402" i="83" s="1"/>
  <c r="SGJ402" i="83" s="1"/>
  <c r="SGB402" i="83" s="1"/>
  <c r="SFT402" i="83" s="1"/>
  <c r="SFL402" i="83" s="1"/>
  <c r="SFD402" i="83" s="1"/>
  <c r="SEV402" i="83" s="1"/>
  <c r="SEN402" i="83" s="1"/>
  <c r="SEF402" i="83" s="1"/>
  <c r="SDX402" i="83" s="1"/>
  <c r="SDP402" i="83" s="1"/>
  <c r="SDH402" i="83" s="1"/>
  <c r="SCZ402" i="83" s="1"/>
  <c r="SCR402" i="83" s="1"/>
  <c r="SCJ402" i="83" s="1"/>
  <c r="SCB402" i="83" s="1"/>
  <c r="SBT402" i="83" s="1"/>
  <c r="SBL402" i="83" s="1"/>
  <c r="SBD402" i="83" s="1"/>
  <c r="SAV402" i="83" s="1"/>
  <c r="SAN402" i="83" s="1"/>
  <c r="SAF402" i="83" s="1"/>
  <c r="RZX402" i="83" s="1"/>
  <c r="RZP402" i="83" s="1"/>
  <c r="RZH402" i="83" s="1"/>
  <c r="RYZ402" i="83" s="1"/>
  <c r="RYR402" i="83" s="1"/>
  <c r="RYJ402" i="83" s="1"/>
  <c r="RYB402" i="83" s="1"/>
  <c r="RXT402" i="83" s="1"/>
  <c r="RXL402" i="83" s="1"/>
  <c r="RXD402" i="83" s="1"/>
  <c r="RWV402" i="83" s="1"/>
  <c r="RWN402" i="83" s="1"/>
  <c r="RWF402" i="83" s="1"/>
  <c r="RVX402" i="83" s="1"/>
  <c r="RVP402" i="83" s="1"/>
  <c r="RVH402" i="83" s="1"/>
  <c r="RUZ402" i="83" s="1"/>
  <c r="RUR402" i="83" s="1"/>
  <c r="RUJ402" i="83" s="1"/>
  <c r="RUB402" i="83" s="1"/>
  <c r="RTT402" i="83" s="1"/>
  <c r="RTL402" i="83" s="1"/>
  <c r="RTD402" i="83" s="1"/>
  <c r="RSV402" i="83" s="1"/>
  <c r="RSN402" i="83" s="1"/>
  <c r="RSF402" i="83" s="1"/>
  <c r="RRX402" i="83" s="1"/>
  <c r="RRP402" i="83" s="1"/>
  <c r="RRH402" i="83" s="1"/>
  <c r="RQZ402" i="83" s="1"/>
  <c r="RQR402" i="83" s="1"/>
  <c r="RQJ402" i="83" s="1"/>
  <c r="RQB402" i="83" s="1"/>
  <c r="RPT402" i="83" s="1"/>
  <c r="RPL402" i="83" s="1"/>
  <c r="RPD402" i="83" s="1"/>
  <c r="ROV402" i="83" s="1"/>
  <c r="RON402" i="83" s="1"/>
  <c r="ROF402" i="83" s="1"/>
  <c r="RNX402" i="83" s="1"/>
  <c r="RNP402" i="83" s="1"/>
  <c r="RNH402" i="83" s="1"/>
  <c r="RMZ402" i="83" s="1"/>
  <c r="RMR402" i="83" s="1"/>
  <c r="RMJ402" i="83" s="1"/>
  <c r="RMB402" i="83" s="1"/>
  <c r="RLT402" i="83" s="1"/>
  <c r="RLL402" i="83" s="1"/>
  <c r="RLD402" i="83" s="1"/>
  <c r="RKV402" i="83" s="1"/>
  <c r="RKN402" i="83" s="1"/>
  <c r="RKF402" i="83" s="1"/>
  <c r="RJX402" i="83" s="1"/>
  <c r="RJP402" i="83" s="1"/>
  <c r="RJH402" i="83" s="1"/>
  <c r="RIZ402" i="83" s="1"/>
  <c r="RIR402" i="83" s="1"/>
  <c r="RIJ402" i="83" s="1"/>
  <c r="RIB402" i="83" s="1"/>
  <c r="RHT402" i="83" s="1"/>
  <c r="RHL402" i="83" s="1"/>
  <c r="RHD402" i="83" s="1"/>
  <c r="RGV402" i="83" s="1"/>
  <c r="RGN402" i="83" s="1"/>
  <c r="RGF402" i="83" s="1"/>
  <c r="RFX402" i="83" s="1"/>
  <c r="RFP402" i="83" s="1"/>
  <c r="RFH402" i="83" s="1"/>
  <c r="REZ402" i="83" s="1"/>
  <c r="RER402" i="83" s="1"/>
  <c r="REJ402" i="83" s="1"/>
  <c r="REB402" i="83" s="1"/>
  <c r="RDT402" i="83" s="1"/>
  <c r="RDL402" i="83" s="1"/>
  <c r="RDD402" i="83" s="1"/>
  <c r="RCV402" i="83" s="1"/>
  <c r="RCN402" i="83" s="1"/>
  <c r="RCF402" i="83" s="1"/>
  <c r="RBX402" i="83" s="1"/>
  <c r="RBP402" i="83" s="1"/>
  <c r="RBH402" i="83" s="1"/>
  <c r="RAZ402" i="83" s="1"/>
  <c r="RAR402" i="83" s="1"/>
  <c r="RAJ402" i="83" s="1"/>
  <c r="RAB402" i="83" s="1"/>
  <c r="QZT402" i="83" s="1"/>
  <c r="QZL402" i="83" s="1"/>
  <c r="QZD402" i="83" s="1"/>
  <c r="QYV402" i="83" s="1"/>
  <c r="QYN402" i="83" s="1"/>
  <c r="QYF402" i="83" s="1"/>
  <c r="QXX402" i="83" s="1"/>
  <c r="QXP402" i="83" s="1"/>
  <c r="QXH402" i="83" s="1"/>
  <c r="QWZ402" i="83" s="1"/>
  <c r="QWR402" i="83" s="1"/>
  <c r="QWJ402" i="83" s="1"/>
  <c r="QWB402" i="83" s="1"/>
  <c r="QVT402" i="83" s="1"/>
  <c r="QVL402" i="83" s="1"/>
  <c r="QVD402" i="83" s="1"/>
  <c r="QUV402" i="83" s="1"/>
  <c r="QUN402" i="83" s="1"/>
  <c r="QUF402" i="83" s="1"/>
  <c r="QTX402" i="83" s="1"/>
  <c r="QTP402" i="83" s="1"/>
  <c r="QTH402" i="83" s="1"/>
  <c r="QSZ402" i="83" s="1"/>
  <c r="QSR402" i="83" s="1"/>
  <c r="QSJ402" i="83" s="1"/>
  <c r="QSB402" i="83" s="1"/>
  <c r="QRT402" i="83" s="1"/>
  <c r="QRL402" i="83" s="1"/>
  <c r="QRD402" i="83" s="1"/>
  <c r="QQV402" i="83" s="1"/>
  <c r="QQN402" i="83" s="1"/>
  <c r="QQF402" i="83" s="1"/>
  <c r="QPX402" i="83" s="1"/>
  <c r="QPP402" i="83" s="1"/>
  <c r="QPH402" i="83" s="1"/>
  <c r="QOZ402" i="83" s="1"/>
  <c r="QOR402" i="83" s="1"/>
  <c r="QOJ402" i="83" s="1"/>
  <c r="QOB402" i="83" s="1"/>
  <c r="QNT402" i="83" s="1"/>
  <c r="QNL402" i="83" s="1"/>
  <c r="QND402" i="83" s="1"/>
  <c r="QMV402" i="83" s="1"/>
  <c r="QMN402" i="83" s="1"/>
  <c r="QMF402" i="83" s="1"/>
  <c r="QLX402" i="83" s="1"/>
  <c r="QLP402" i="83" s="1"/>
  <c r="QLH402" i="83" s="1"/>
  <c r="QKZ402" i="83" s="1"/>
  <c r="QKR402" i="83" s="1"/>
  <c r="QKJ402" i="83" s="1"/>
  <c r="QKB402" i="83" s="1"/>
  <c r="QJT402" i="83" s="1"/>
  <c r="QJL402" i="83" s="1"/>
  <c r="QJD402" i="83" s="1"/>
  <c r="QIV402" i="83" s="1"/>
  <c r="QIN402" i="83" s="1"/>
  <c r="QIF402" i="83" s="1"/>
  <c r="QHX402" i="83" s="1"/>
  <c r="QHP402" i="83" s="1"/>
  <c r="QHH402" i="83" s="1"/>
  <c r="QGZ402" i="83" s="1"/>
  <c r="QGR402" i="83" s="1"/>
  <c r="QGJ402" i="83" s="1"/>
  <c r="QGB402" i="83" s="1"/>
  <c r="QFT402" i="83" s="1"/>
  <c r="QFL402" i="83" s="1"/>
  <c r="QFD402" i="83" s="1"/>
  <c r="QEV402" i="83" s="1"/>
  <c r="QEN402" i="83" s="1"/>
  <c r="QEF402" i="83" s="1"/>
  <c r="QDX402" i="83" s="1"/>
  <c r="QDP402" i="83" s="1"/>
  <c r="QDH402" i="83" s="1"/>
  <c r="QCZ402" i="83" s="1"/>
  <c r="QCR402" i="83" s="1"/>
  <c r="QCJ402" i="83" s="1"/>
  <c r="QCB402" i="83" s="1"/>
  <c r="QBT402" i="83" s="1"/>
  <c r="QBL402" i="83" s="1"/>
  <c r="QBD402" i="83" s="1"/>
  <c r="QAV402" i="83" s="1"/>
  <c r="QAN402" i="83" s="1"/>
  <c r="QAF402" i="83" s="1"/>
  <c r="PZX402" i="83" s="1"/>
  <c r="PZP402" i="83" s="1"/>
  <c r="PZH402" i="83" s="1"/>
  <c r="PYZ402" i="83" s="1"/>
  <c r="PYR402" i="83" s="1"/>
  <c r="PYJ402" i="83" s="1"/>
  <c r="PYB402" i="83" s="1"/>
  <c r="PXT402" i="83" s="1"/>
  <c r="PXL402" i="83" s="1"/>
  <c r="PXD402" i="83" s="1"/>
  <c r="PWV402" i="83" s="1"/>
  <c r="PWN402" i="83" s="1"/>
  <c r="PWF402" i="83" s="1"/>
  <c r="PVX402" i="83" s="1"/>
  <c r="PVP402" i="83" s="1"/>
  <c r="PVH402" i="83" s="1"/>
  <c r="PUZ402" i="83" s="1"/>
  <c r="PUR402" i="83" s="1"/>
  <c r="PUJ402" i="83" s="1"/>
  <c r="PUB402" i="83" s="1"/>
  <c r="PTT402" i="83" s="1"/>
  <c r="PTL402" i="83" s="1"/>
  <c r="PTD402" i="83" s="1"/>
  <c r="PSV402" i="83" s="1"/>
  <c r="PSN402" i="83" s="1"/>
  <c r="PSF402" i="83" s="1"/>
  <c r="PRX402" i="83" s="1"/>
  <c r="PRP402" i="83" s="1"/>
  <c r="PRH402" i="83" s="1"/>
  <c r="PQZ402" i="83" s="1"/>
  <c r="PQR402" i="83" s="1"/>
  <c r="PQJ402" i="83" s="1"/>
  <c r="PQB402" i="83" s="1"/>
  <c r="PPT402" i="83" s="1"/>
  <c r="PPL402" i="83" s="1"/>
  <c r="PPD402" i="83" s="1"/>
  <c r="POV402" i="83" s="1"/>
  <c r="PON402" i="83" s="1"/>
  <c r="POF402" i="83" s="1"/>
  <c r="PNX402" i="83" s="1"/>
  <c r="PNP402" i="83" s="1"/>
  <c r="PNH402" i="83" s="1"/>
  <c r="PMZ402" i="83" s="1"/>
  <c r="PMR402" i="83" s="1"/>
  <c r="PMJ402" i="83" s="1"/>
  <c r="PMB402" i="83" s="1"/>
  <c r="PLT402" i="83" s="1"/>
  <c r="PLL402" i="83" s="1"/>
  <c r="PLD402" i="83" s="1"/>
  <c r="PKV402" i="83" s="1"/>
  <c r="PKN402" i="83" s="1"/>
  <c r="PKF402" i="83" s="1"/>
  <c r="PJX402" i="83" s="1"/>
  <c r="PJP402" i="83" s="1"/>
  <c r="PJH402" i="83" s="1"/>
  <c r="PIZ402" i="83" s="1"/>
  <c r="PIR402" i="83" s="1"/>
  <c r="PIJ402" i="83" s="1"/>
  <c r="PIB402" i="83" s="1"/>
  <c r="PHT402" i="83" s="1"/>
  <c r="PHL402" i="83" s="1"/>
  <c r="PHD402" i="83" s="1"/>
  <c r="PGV402" i="83" s="1"/>
  <c r="PGN402" i="83" s="1"/>
  <c r="PGF402" i="83" s="1"/>
  <c r="PFX402" i="83" s="1"/>
  <c r="PFP402" i="83" s="1"/>
  <c r="PFH402" i="83" s="1"/>
  <c r="PEZ402" i="83" s="1"/>
  <c r="PER402" i="83" s="1"/>
  <c r="PEJ402" i="83" s="1"/>
  <c r="PEB402" i="83" s="1"/>
  <c r="PDT402" i="83" s="1"/>
  <c r="PDL402" i="83" s="1"/>
  <c r="PDD402" i="83" s="1"/>
  <c r="PCV402" i="83" s="1"/>
  <c r="PCN402" i="83" s="1"/>
  <c r="PCF402" i="83" s="1"/>
  <c r="PBX402" i="83" s="1"/>
  <c r="PBP402" i="83" s="1"/>
  <c r="PBH402" i="83" s="1"/>
  <c r="PAZ402" i="83" s="1"/>
  <c r="PAR402" i="83" s="1"/>
  <c r="PAJ402" i="83" s="1"/>
  <c r="PAB402" i="83" s="1"/>
  <c r="OZT402" i="83" s="1"/>
  <c r="OZL402" i="83" s="1"/>
  <c r="OZD402" i="83" s="1"/>
  <c r="OYV402" i="83" s="1"/>
  <c r="OYN402" i="83" s="1"/>
  <c r="OYF402" i="83" s="1"/>
  <c r="OXX402" i="83" s="1"/>
  <c r="OXP402" i="83" s="1"/>
  <c r="OXH402" i="83" s="1"/>
  <c r="OWZ402" i="83" s="1"/>
  <c r="OWR402" i="83" s="1"/>
  <c r="OWJ402" i="83" s="1"/>
  <c r="OWB402" i="83" s="1"/>
  <c r="OVT402" i="83" s="1"/>
  <c r="OVL402" i="83" s="1"/>
  <c r="OVD402" i="83" s="1"/>
  <c r="OUV402" i="83" s="1"/>
  <c r="OUN402" i="83" s="1"/>
  <c r="OUF402" i="83" s="1"/>
  <c r="OTX402" i="83" s="1"/>
  <c r="OTP402" i="83" s="1"/>
  <c r="OTH402" i="83" s="1"/>
  <c r="OSZ402" i="83" s="1"/>
  <c r="OSR402" i="83" s="1"/>
  <c r="OSJ402" i="83" s="1"/>
  <c r="OSB402" i="83" s="1"/>
  <c r="ORT402" i="83" s="1"/>
  <c r="ORL402" i="83" s="1"/>
  <c r="ORD402" i="83" s="1"/>
  <c r="OQV402" i="83" s="1"/>
  <c r="OQN402" i="83" s="1"/>
  <c r="OQF402" i="83" s="1"/>
  <c r="OPX402" i="83" s="1"/>
  <c r="OPP402" i="83" s="1"/>
  <c r="OPH402" i="83" s="1"/>
  <c r="OOZ402" i="83" s="1"/>
  <c r="OOR402" i="83" s="1"/>
  <c r="OOJ402" i="83" s="1"/>
  <c r="OOB402" i="83" s="1"/>
  <c r="ONT402" i="83" s="1"/>
  <c r="ONL402" i="83" s="1"/>
  <c r="OND402" i="83" s="1"/>
  <c r="OMV402" i="83" s="1"/>
  <c r="OMN402" i="83" s="1"/>
  <c r="OMF402" i="83" s="1"/>
  <c r="OLX402" i="83" s="1"/>
  <c r="OLP402" i="83" s="1"/>
  <c r="OLH402" i="83" s="1"/>
  <c r="OKZ402" i="83" s="1"/>
  <c r="OKR402" i="83" s="1"/>
  <c r="OKJ402" i="83" s="1"/>
  <c r="OKB402" i="83" s="1"/>
  <c r="OJT402" i="83" s="1"/>
  <c r="OJL402" i="83" s="1"/>
  <c r="OJD402" i="83" s="1"/>
  <c r="OIV402" i="83" s="1"/>
  <c r="OIN402" i="83" s="1"/>
  <c r="OIF402" i="83" s="1"/>
  <c r="OHX402" i="83" s="1"/>
  <c r="OHP402" i="83" s="1"/>
  <c r="OHH402" i="83" s="1"/>
  <c r="OGZ402" i="83" s="1"/>
  <c r="OGR402" i="83" s="1"/>
  <c r="OGJ402" i="83" s="1"/>
  <c r="OGB402" i="83" s="1"/>
  <c r="OFT402" i="83" s="1"/>
  <c r="OFL402" i="83" s="1"/>
  <c r="OFD402" i="83" s="1"/>
  <c r="OEV402" i="83" s="1"/>
  <c r="OEN402" i="83" s="1"/>
  <c r="OEF402" i="83" s="1"/>
  <c r="ODX402" i="83" s="1"/>
  <c r="ODP402" i="83" s="1"/>
  <c r="ODH402" i="83" s="1"/>
  <c r="OCZ402" i="83" s="1"/>
  <c r="OCR402" i="83" s="1"/>
  <c r="OCJ402" i="83" s="1"/>
  <c r="OCB402" i="83" s="1"/>
  <c r="OBT402" i="83" s="1"/>
  <c r="OBL402" i="83" s="1"/>
  <c r="OBD402" i="83" s="1"/>
  <c r="OAV402" i="83" s="1"/>
  <c r="OAN402" i="83" s="1"/>
  <c r="OAF402" i="83" s="1"/>
  <c r="NZX402" i="83" s="1"/>
  <c r="NZP402" i="83" s="1"/>
  <c r="NZH402" i="83" s="1"/>
  <c r="NYZ402" i="83" s="1"/>
  <c r="NYR402" i="83" s="1"/>
  <c r="NYJ402" i="83" s="1"/>
  <c r="NYB402" i="83" s="1"/>
  <c r="NXT402" i="83" s="1"/>
  <c r="NXL402" i="83" s="1"/>
  <c r="NXD402" i="83" s="1"/>
  <c r="NWV402" i="83" s="1"/>
  <c r="NWN402" i="83" s="1"/>
  <c r="NWF402" i="83" s="1"/>
  <c r="NVX402" i="83" s="1"/>
  <c r="NVP402" i="83" s="1"/>
  <c r="NVH402" i="83" s="1"/>
  <c r="NUZ402" i="83" s="1"/>
  <c r="NUR402" i="83" s="1"/>
  <c r="NUJ402" i="83" s="1"/>
  <c r="NUB402" i="83" s="1"/>
  <c r="NTT402" i="83" s="1"/>
  <c r="NTL402" i="83" s="1"/>
  <c r="NTD402" i="83" s="1"/>
  <c r="NSV402" i="83" s="1"/>
  <c r="NSN402" i="83" s="1"/>
  <c r="NSF402" i="83" s="1"/>
  <c r="NRX402" i="83" s="1"/>
  <c r="NRP402" i="83" s="1"/>
  <c r="NRH402" i="83" s="1"/>
  <c r="NQZ402" i="83" s="1"/>
  <c r="NQR402" i="83" s="1"/>
  <c r="NQJ402" i="83" s="1"/>
  <c r="NQB402" i="83" s="1"/>
  <c r="NPT402" i="83" s="1"/>
  <c r="NPL402" i="83" s="1"/>
  <c r="NPD402" i="83" s="1"/>
  <c r="NOV402" i="83" s="1"/>
  <c r="NON402" i="83" s="1"/>
  <c r="NOF402" i="83" s="1"/>
  <c r="NNX402" i="83" s="1"/>
  <c r="NNP402" i="83" s="1"/>
  <c r="NNH402" i="83" s="1"/>
  <c r="NMZ402" i="83" s="1"/>
  <c r="NMR402" i="83" s="1"/>
  <c r="NMJ402" i="83" s="1"/>
  <c r="NMB402" i="83" s="1"/>
  <c r="NLT402" i="83" s="1"/>
  <c r="NLL402" i="83" s="1"/>
  <c r="NLD402" i="83" s="1"/>
  <c r="NKV402" i="83" s="1"/>
  <c r="NKN402" i="83" s="1"/>
  <c r="NKF402" i="83" s="1"/>
  <c r="NJX402" i="83" s="1"/>
  <c r="NJP402" i="83" s="1"/>
  <c r="NJH402" i="83" s="1"/>
  <c r="NIZ402" i="83" s="1"/>
  <c r="NIR402" i="83" s="1"/>
  <c r="NIJ402" i="83" s="1"/>
  <c r="NIB402" i="83" s="1"/>
  <c r="NHT402" i="83" s="1"/>
  <c r="NHL402" i="83" s="1"/>
  <c r="NHD402" i="83" s="1"/>
  <c r="NGV402" i="83" s="1"/>
  <c r="NGN402" i="83" s="1"/>
  <c r="NGF402" i="83" s="1"/>
  <c r="NFX402" i="83" s="1"/>
  <c r="NFP402" i="83" s="1"/>
  <c r="NFH402" i="83" s="1"/>
  <c r="NEZ402" i="83" s="1"/>
  <c r="NER402" i="83" s="1"/>
  <c r="NEJ402" i="83" s="1"/>
  <c r="NEB402" i="83" s="1"/>
  <c r="NDT402" i="83" s="1"/>
  <c r="NDL402" i="83" s="1"/>
  <c r="NDD402" i="83" s="1"/>
  <c r="NCV402" i="83" s="1"/>
  <c r="NCN402" i="83" s="1"/>
  <c r="NCF402" i="83" s="1"/>
  <c r="NBX402" i="83" s="1"/>
  <c r="NBP402" i="83" s="1"/>
  <c r="NBH402" i="83" s="1"/>
  <c r="NAZ402" i="83" s="1"/>
  <c r="NAR402" i="83" s="1"/>
  <c r="NAJ402" i="83" s="1"/>
  <c r="NAB402" i="83" s="1"/>
  <c r="MZT402" i="83" s="1"/>
  <c r="MZL402" i="83" s="1"/>
  <c r="MZD402" i="83" s="1"/>
  <c r="MYV402" i="83" s="1"/>
  <c r="MYN402" i="83" s="1"/>
  <c r="MYF402" i="83" s="1"/>
  <c r="MXX402" i="83" s="1"/>
  <c r="MXP402" i="83" s="1"/>
  <c r="MXH402" i="83" s="1"/>
  <c r="MWZ402" i="83" s="1"/>
  <c r="MWR402" i="83" s="1"/>
  <c r="MWJ402" i="83" s="1"/>
  <c r="MWB402" i="83" s="1"/>
  <c r="MVT402" i="83" s="1"/>
  <c r="MVL402" i="83" s="1"/>
  <c r="MVD402" i="83" s="1"/>
  <c r="MUV402" i="83" s="1"/>
  <c r="MUN402" i="83" s="1"/>
  <c r="MUF402" i="83" s="1"/>
  <c r="MTX402" i="83" s="1"/>
  <c r="MTP402" i="83" s="1"/>
  <c r="MTH402" i="83" s="1"/>
  <c r="MSZ402" i="83" s="1"/>
  <c r="MSR402" i="83" s="1"/>
  <c r="MSJ402" i="83" s="1"/>
  <c r="MSB402" i="83" s="1"/>
  <c r="MRT402" i="83" s="1"/>
  <c r="MRL402" i="83" s="1"/>
  <c r="MRD402" i="83" s="1"/>
  <c r="MQV402" i="83" s="1"/>
  <c r="MQN402" i="83" s="1"/>
  <c r="MQF402" i="83" s="1"/>
  <c r="MPX402" i="83" s="1"/>
  <c r="MPP402" i="83" s="1"/>
  <c r="MPH402" i="83" s="1"/>
  <c r="MOZ402" i="83" s="1"/>
  <c r="MOR402" i="83" s="1"/>
  <c r="MOJ402" i="83" s="1"/>
  <c r="MOB402" i="83" s="1"/>
  <c r="MNT402" i="83" s="1"/>
  <c r="MNL402" i="83" s="1"/>
  <c r="MND402" i="83" s="1"/>
  <c r="MMV402" i="83" s="1"/>
  <c r="MMN402" i="83" s="1"/>
  <c r="MMF402" i="83" s="1"/>
  <c r="MLX402" i="83" s="1"/>
  <c r="MLP402" i="83" s="1"/>
  <c r="MLH402" i="83" s="1"/>
  <c r="MKZ402" i="83" s="1"/>
  <c r="MKR402" i="83" s="1"/>
  <c r="MKJ402" i="83" s="1"/>
  <c r="MKB402" i="83" s="1"/>
  <c r="MJT402" i="83" s="1"/>
  <c r="MJL402" i="83" s="1"/>
  <c r="MJD402" i="83" s="1"/>
  <c r="MIV402" i="83" s="1"/>
  <c r="MIN402" i="83" s="1"/>
  <c r="MIF402" i="83" s="1"/>
  <c r="MHX402" i="83" s="1"/>
  <c r="MHP402" i="83" s="1"/>
  <c r="MHH402" i="83" s="1"/>
  <c r="MGZ402" i="83" s="1"/>
  <c r="MGR402" i="83" s="1"/>
  <c r="MGJ402" i="83" s="1"/>
  <c r="MGB402" i="83" s="1"/>
  <c r="MFT402" i="83" s="1"/>
  <c r="MFL402" i="83" s="1"/>
  <c r="MFD402" i="83" s="1"/>
  <c r="MEV402" i="83" s="1"/>
  <c r="MEN402" i="83" s="1"/>
  <c r="MEF402" i="83" s="1"/>
  <c r="MDX402" i="83" s="1"/>
  <c r="MDP402" i="83" s="1"/>
  <c r="MDH402" i="83" s="1"/>
  <c r="MCZ402" i="83" s="1"/>
  <c r="MCR402" i="83" s="1"/>
  <c r="MCJ402" i="83" s="1"/>
  <c r="MCB402" i="83" s="1"/>
  <c r="MBT402" i="83" s="1"/>
  <c r="MBL402" i="83" s="1"/>
  <c r="MBD402" i="83" s="1"/>
  <c r="MAV402" i="83" s="1"/>
  <c r="MAN402" i="83" s="1"/>
  <c r="MAF402" i="83" s="1"/>
  <c r="LZX402" i="83" s="1"/>
  <c r="LZP402" i="83" s="1"/>
  <c r="LZH402" i="83" s="1"/>
  <c r="LYZ402" i="83" s="1"/>
  <c r="LYR402" i="83" s="1"/>
  <c r="LYJ402" i="83" s="1"/>
  <c r="LYB402" i="83" s="1"/>
  <c r="LXT402" i="83" s="1"/>
  <c r="LXL402" i="83" s="1"/>
  <c r="LXD402" i="83" s="1"/>
  <c r="LWV402" i="83" s="1"/>
  <c r="LWN402" i="83" s="1"/>
  <c r="LWF402" i="83" s="1"/>
  <c r="LVX402" i="83" s="1"/>
  <c r="LVP402" i="83" s="1"/>
  <c r="LVH402" i="83" s="1"/>
  <c r="LUZ402" i="83" s="1"/>
  <c r="LUR402" i="83" s="1"/>
  <c r="LUJ402" i="83" s="1"/>
  <c r="LUB402" i="83" s="1"/>
  <c r="LTT402" i="83" s="1"/>
  <c r="LTL402" i="83" s="1"/>
  <c r="LTD402" i="83" s="1"/>
  <c r="LSV402" i="83" s="1"/>
  <c r="LSN402" i="83" s="1"/>
  <c r="LSF402" i="83" s="1"/>
  <c r="LRX402" i="83" s="1"/>
  <c r="LRP402" i="83" s="1"/>
  <c r="LRH402" i="83" s="1"/>
  <c r="LQZ402" i="83" s="1"/>
  <c r="LQR402" i="83" s="1"/>
  <c r="LQJ402" i="83" s="1"/>
  <c r="LQB402" i="83" s="1"/>
  <c r="LPT402" i="83" s="1"/>
  <c r="LPL402" i="83" s="1"/>
  <c r="LPD402" i="83" s="1"/>
  <c r="LOV402" i="83" s="1"/>
  <c r="LON402" i="83" s="1"/>
  <c r="LOF402" i="83" s="1"/>
  <c r="LNX402" i="83" s="1"/>
  <c r="LNP402" i="83" s="1"/>
  <c r="LNH402" i="83" s="1"/>
  <c r="LMZ402" i="83" s="1"/>
  <c r="LMR402" i="83" s="1"/>
  <c r="LMJ402" i="83" s="1"/>
  <c r="LMB402" i="83" s="1"/>
  <c r="LLT402" i="83" s="1"/>
  <c r="LLL402" i="83" s="1"/>
  <c r="LLD402" i="83" s="1"/>
  <c r="LKV402" i="83" s="1"/>
  <c r="LKN402" i="83" s="1"/>
  <c r="LKF402" i="83" s="1"/>
  <c r="LJX402" i="83" s="1"/>
  <c r="LJP402" i="83" s="1"/>
  <c r="LJH402" i="83" s="1"/>
  <c r="LIZ402" i="83" s="1"/>
  <c r="LIR402" i="83" s="1"/>
  <c r="LIJ402" i="83" s="1"/>
  <c r="LIB402" i="83" s="1"/>
  <c r="LHT402" i="83" s="1"/>
  <c r="LHL402" i="83" s="1"/>
  <c r="LHD402" i="83" s="1"/>
  <c r="LGV402" i="83" s="1"/>
  <c r="LGN402" i="83" s="1"/>
  <c r="LGF402" i="83" s="1"/>
  <c r="LFX402" i="83" s="1"/>
  <c r="LFP402" i="83" s="1"/>
  <c r="LFH402" i="83" s="1"/>
  <c r="LEZ402" i="83" s="1"/>
  <c r="LER402" i="83" s="1"/>
  <c r="LEJ402" i="83" s="1"/>
  <c r="LEB402" i="83" s="1"/>
  <c r="LDT402" i="83" s="1"/>
  <c r="LDL402" i="83" s="1"/>
  <c r="LDD402" i="83" s="1"/>
  <c r="LCV402" i="83" s="1"/>
  <c r="LCN402" i="83" s="1"/>
  <c r="LCF402" i="83" s="1"/>
  <c r="LBX402" i="83" s="1"/>
  <c r="LBP402" i="83" s="1"/>
  <c r="LBH402" i="83" s="1"/>
  <c r="LAZ402" i="83" s="1"/>
  <c r="LAR402" i="83" s="1"/>
  <c r="LAJ402" i="83" s="1"/>
  <c r="LAB402" i="83" s="1"/>
  <c r="KZT402" i="83" s="1"/>
  <c r="KZL402" i="83" s="1"/>
  <c r="KZD402" i="83" s="1"/>
  <c r="KYV402" i="83" s="1"/>
  <c r="KYN402" i="83" s="1"/>
  <c r="KYF402" i="83" s="1"/>
  <c r="KXX402" i="83" s="1"/>
  <c r="KXP402" i="83" s="1"/>
  <c r="KXH402" i="83" s="1"/>
  <c r="KWZ402" i="83" s="1"/>
  <c r="KWR402" i="83" s="1"/>
  <c r="KWJ402" i="83" s="1"/>
  <c r="KWB402" i="83" s="1"/>
  <c r="KVT402" i="83" s="1"/>
  <c r="KVL402" i="83" s="1"/>
  <c r="KVD402" i="83" s="1"/>
  <c r="KUV402" i="83" s="1"/>
  <c r="KUN402" i="83" s="1"/>
  <c r="KUF402" i="83" s="1"/>
  <c r="KTX402" i="83" s="1"/>
  <c r="KTP402" i="83" s="1"/>
  <c r="KTH402" i="83" s="1"/>
  <c r="KSZ402" i="83" s="1"/>
  <c r="KSR402" i="83" s="1"/>
  <c r="KSJ402" i="83" s="1"/>
  <c r="KSB402" i="83" s="1"/>
  <c r="KRT402" i="83" s="1"/>
  <c r="KRL402" i="83" s="1"/>
  <c r="KRD402" i="83" s="1"/>
  <c r="KQV402" i="83" s="1"/>
  <c r="KQN402" i="83" s="1"/>
  <c r="KQF402" i="83" s="1"/>
  <c r="KPX402" i="83" s="1"/>
  <c r="KPP402" i="83" s="1"/>
  <c r="KPH402" i="83" s="1"/>
  <c r="KOZ402" i="83" s="1"/>
  <c r="KOR402" i="83" s="1"/>
  <c r="KOJ402" i="83" s="1"/>
  <c r="KOB402" i="83" s="1"/>
  <c r="KNT402" i="83" s="1"/>
  <c r="KNL402" i="83" s="1"/>
  <c r="KND402" i="83" s="1"/>
  <c r="KMV402" i="83" s="1"/>
  <c r="KMN402" i="83" s="1"/>
  <c r="KMF402" i="83" s="1"/>
  <c r="KLX402" i="83" s="1"/>
  <c r="KLP402" i="83" s="1"/>
  <c r="KLH402" i="83" s="1"/>
  <c r="KKZ402" i="83" s="1"/>
  <c r="KKR402" i="83" s="1"/>
  <c r="KKJ402" i="83" s="1"/>
  <c r="KKB402" i="83" s="1"/>
  <c r="KJT402" i="83" s="1"/>
  <c r="KJL402" i="83" s="1"/>
  <c r="KJD402" i="83" s="1"/>
  <c r="KIV402" i="83" s="1"/>
  <c r="KIN402" i="83" s="1"/>
  <c r="KIF402" i="83" s="1"/>
  <c r="KHX402" i="83" s="1"/>
  <c r="KHP402" i="83" s="1"/>
  <c r="KHH402" i="83" s="1"/>
  <c r="KGZ402" i="83" s="1"/>
  <c r="KGR402" i="83" s="1"/>
  <c r="KGJ402" i="83" s="1"/>
  <c r="KGB402" i="83" s="1"/>
  <c r="KFT402" i="83" s="1"/>
  <c r="KFL402" i="83" s="1"/>
  <c r="KFD402" i="83" s="1"/>
  <c r="KEV402" i="83" s="1"/>
  <c r="KEN402" i="83" s="1"/>
  <c r="KEF402" i="83" s="1"/>
  <c r="KDX402" i="83" s="1"/>
  <c r="KDP402" i="83" s="1"/>
  <c r="KDH402" i="83" s="1"/>
  <c r="KCZ402" i="83" s="1"/>
  <c r="KCR402" i="83" s="1"/>
  <c r="KCJ402" i="83" s="1"/>
  <c r="KCB402" i="83" s="1"/>
  <c r="KBT402" i="83" s="1"/>
  <c r="KBL402" i="83" s="1"/>
  <c r="KBD402" i="83" s="1"/>
  <c r="KAV402" i="83" s="1"/>
  <c r="KAN402" i="83" s="1"/>
  <c r="KAF402" i="83" s="1"/>
  <c r="JZX402" i="83" s="1"/>
  <c r="JZP402" i="83" s="1"/>
  <c r="JZH402" i="83" s="1"/>
  <c r="JYZ402" i="83" s="1"/>
  <c r="JYR402" i="83" s="1"/>
  <c r="JYJ402" i="83" s="1"/>
  <c r="JYB402" i="83" s="1"/>
  <c r="JXT402" i="83" s="1"/>
  <c r="JXL402" i="83" s="1"/>
  <c r="JXD402" i="83" s="1"/>
  <c r="JWV402" i="83" s="1"/>
  <c r="JWN402" i="83" s="1"/>
  <c r="JWF402" i="83" s="1"/>
  <c r="JVX402" i="83" s="1"/>
  <c r="JVP402" i="83" s="1"/>
  <c r="JVH402" i="83" s="1"/>
  <c r="JUZ402" i="83" s="1"/>
  <c r="JUR402" i="83" s="1"/>
  <c r="JUJ402" i="83" s="1"/>
  <c r="JUB402" i="83" s="1"/>
  <c r="JTT402" i="83" s="1"/>
  <c r="JTL402" i="83" s="1"/>
  <c r="JTD402" i="83" s="1"/>
  <c r="JSV402" i="83" s="1"/>
  <c r="JSN402" i="83" s="1"/>
  <c r="JSF402" i="83" s="1"/>
  <c r="JRX402" i="83" s="1"/>
  <c r="JRP402" i="83" s="1"/>
  <c r="JRH402" i="83" s="1"/>
  <c r="JQZ402" i="83" s="1"/>
  <c r="JQR402" i="83" s="1"/>
  <c r="JQJ402" i="83" s="1"/>
  <c r="JQB402" i="83" s="1"/>
  <c r="JPT402" i="83" s="1"/>
  <c r="JPL402" i="83" s="1"/>
  <c r="JPD402" i="83" s="1"/>
  <c r="JOV402" i="83" s="1"/>
  <c r="JON402" i="83" s="1"/>
  <c r="JOF402" i="83" s="1"/>
  <c r="JNX402" i="83" s="1"/>
  <c r="JNP402" i="83" s="1"/>
  <c r="JNH402" i="83" s="1"/>
  <c r="JMZ402" i="83" s="1"/>
  <c r="JMR402" i="83" s="1"/>
  <c r="JMJ402" i="83" s="1"/>
  <c r="JMB402" i="83" s="1"/>
  <c r="JLT402" i="83" s="1"/>
  <c r="JLL402" i="83" s="1"/>
  <c r="JLD402" i="83" s="1"/>
  <c r="JKV402" i="83" s="1"/>
  <c r="JKN402" i="83" s="1"/>
  <c r="JKF402" i="83" s="1"/>
  <c r="JJX402" i="83" s="1"/>
  <c r="JJP402" i="83" s="1"/>
  <c r="JJH402" i="83" s="1"/>
  <c r="JIZ402" i="83" s="1"/>
  <c r="JIR402" i="83" s="1"/>
  <c r="JIJ402" i="83" s="1"/>
  <c r="JIB402" i="83" s="1"/>
  <c r="JHT402" i="83" s="1"/>
  <c r="JHL402" i="83" s="1"/>
  <c r="JHD402" i="83" s="1"/>
  <c r="JGV402" i="83" s="1"/>
  <c r="JGN402" i="83" s="1"/>
  <c r="JGF402" i="83" s="1"/>
  <c r="JFX402" i="83" s="1"/>
  <c r="JFP402" i="83" s="1"/>
  <c r="JFH402" i="83" s="1"/>
  <c r="JEZ402" i="83" s="1"/>
  <c r="JER402" i="83" s="1"/>
  <c r="JEJ402" i="83" s="1"/>
  <c r="JEB402" i="83" s="1"/>
  <c r="JDT402" i="83" s="1"/>
  <c r="JDL402" i="83" s="1"/>
  <c r="JDD402" i="83" s="1"/>
  <c r="JCV402" i="83" s="1"/>
  <c r="JCN402" i="83" s="1"/>
  <c r="JCF402" i="83" s="1"/>
  <c r="JBX402" i="83" s="1"/>
  <c r="JBP402" i="83" s="1"/>
  <c r="JBH402" i="83" s="1"/>
  <c r="JAZ402" i="83" s="1"/>
  <c r="JAR402" i="83" s="1"/>
  <c r="JAJ402" i="83" s="1"/>
  <c r="JAB402" i="83" s="1"/>
  <c r="IZT402" i="83" s="1"/>
  <c r="IZL402" i="83" s="1"/>
  <c r="IZD402" i="83" s="1"/>
  <c r="IYV402" i="83" s="1"/>
  <c r="IYN402" i="83" s="1"/>
  <c r="IYF402" i="83" s="1"/>
  <c r="IXX402" i="83" s="1"/>
  <c r="IXP402" i="83" s="1"/>
  <c r="IXH402" i="83" s="1"/>
  <c r="IWZ402" i="83" s="1"/>
  <c r="IWR402" i="83" s="1"/>
  <c r="IWJ402" i="83" s="1"/>
  <c r="IWB402" i="83" s="1"/>
  <c r="IVT402" i="83" s="1"/>
  <c r="IVL402" i="83" s="1"/>
  <c r="IVD402" i="83" s="1"/>
  <c r="IUV402" i="83" s="1"/>
  <c r="IUN402" i="83" s="1"/>
  <c r="IUF402" i="83" s="1"/>
  <c r="ITX402" i="83" s="1"/>
  <c r="ITP402" i="83" s="1"/>
  <c r="ITH402" i="83" s="1"/>
  <c r="ISZ402" i="83" s="1"/>
  <c r="ISR402" i="83" s="1"/>
  <c r="ISJ402" i="83" s="1"/>
  <c r="ISB402" i="83" s="1"/>
  <c r="IRT402" i="83" s="1"/>
  <c r="IRL402" i="83" s="1"/>
  <c r="IRD402" i="83" s="1"/>
  <c r="IQV402" i="83" s="1"/>
  <c r="IQN402" i="83" s="1"/>
  <c r="IQF402" i="83" s="1"/>
  <c r="IPX402" i="83" s="1"/>
  <c r="IPP402" i="83" s="1"/>
  <c r="IPH402" i="83" s="1"/>
  <c r="IOZ402" i="83" s="1"/>
  <c r="IOR402" i="83" s="1"/>
  <c r="IOJ402" i="83" s="1"/>
  <c r="IOB402" i="83" s="1"/>
  <c r="INT402" i="83" s="1"/>
  <c r="INL402" i="83" s="1"/>
  <c r="IND402" i="83" s="1"/>
  <c r="IMV402" i="83" s="1"/>
  <c r="IMN402" i="83" s="1"/>
  <c r="IMF402" i="83" s="1"/>
  <c r="ILX402" i="83" s="1"/>
  <c r="ILP402" i="83" s="1"/>
  <c r="ILH402" i="83" s="1"/>
  <c r="IKZ402" i="83" s="1"/>
  <c r="IKR402" i="83" s="1"/>
  <c r="IKJ402" i="83" s="1"/>
  <c r="IKB402" i="83" s="1"/>
  <c r="IJT402" i="83" s="1"/>
  <c r="IJL402" i="83" s="1"/>
  <c r="IJD402" i="83" s="1"/>
  <c r="IIV402" i="83" s="1"/>
  <c r="IIN402" i="83" s="1"/>
  <c r="IIF402" i="83" s="1"/>
  <c r="IHX402" i="83" s="1"/>
  <c r="IHP402" i="83" s="1"/>
  <c r="IHH402" i="83" s="1"/>
  <c r="IGZ402" i="83" s="1"/>
  <c r="IGR402" i="83" s="1"/>
  <c r="IGJ402" i="83" s="1"/>
  <c r="IGB402" i="83" s="1"/>
  <c r="IFT402" i="83" s="1"/>
  <c r="IFL402" i="83" s="1"/>
  <c r="IFD402" i="83" s="1"/>
  <c r="IEV402" i="83" s="1"/>
  <c r="IEN402" i="83" s="1"/>
  <c r="IEF402" i="83" s="1"/>
  <c r="IDX402" i="83" s="1"/>
  <c r="IDP402" i="83" s="1"/>
  <c r="IDH402" i="83" s="1"/>
  <c r="ICZ402" i="83" s="1"/>
  <c r="ICR402" i="83" s="1"/>
  <c r="ICJ402" i="83" s="1"/>
  <c r="ICB402" i="83" s="1"/>
  <c r="IBT402" i="83" s="1"/>
  <c r="IBL402" i="83" s="1"/>
  <c r="IBD402" i="83" s="1"/>
  <c r="IAV402" i="83" s="1"/>
  <c r="IAN402" i="83" s="1"/>
  <c r="IAF402" i="83" s="1"/>
  <c r="HZX402" i="83" s="1"/>
  <c r="HZP402" i="83" s="1"/>
  <c r="HZH402" i="83" s="1"/>
  <c r="HYZ402" i="83" s="1"/>
  <c r="HYR402" i="83" s="1"/>
  <c r="HYJ402" i="83" s="1"/>
  <c r="HYB402" i="83" s="1"/>
  <c r="HXT402" i="83" s="1"/>
  <c r="HXL402" i="83" s="1"/>
  <c r="HXD402" i="83" s="1"/>
  <c r="HWV402" i="83" s="1"/>
  <c r="HWN402" i="83" s="1"/>
  <c r="HWF402" i="83" s="1"/>
  <c r="HVX402" i="83" s="1"/>
  <c r="HVP402" i="83" s="1"/>
  <c r="HVH402" i="83" s="1"/>
  <c r="HUZ402" i="83" s="1"/>
  <c r="HUR402" i="83" s="1"/>
  <c r="HUJ402" i="83" s="1"/>
  <c r="HUB402" i="83" s="1"/>
  <c r="HTT402" i="83" s="1"/>
  <c r="HTL402" i="83" s="1"/>
  <c r="HTD402" i="83" s="1"/>
  <c r="HSV402" i="83" s="1"/>
  <c r="HSN402" i="83" s="1"/>
  <c r="HSF402" i="83" s="1"/>
  <c r="HRX402" i="83" s="1"/>
  <c r="HRP402" i="83" s="1"/>
  <c r="HRH402" i="83" s="1"/>
  <c r="HQZ402" i="83" s="1"/>
  <c r="HQR402" i="83" s="1"/>
  <c r="HQJ402" i="83" s="1"/>
  <c r="HQB402" i="83" s="1"/>
  <c r="HPT402" i="83" s="1"/>
  <c r="HPL402" i="83" s="1"/>
  <c r="HPD402" i="83" s="1"/>
  <c r="HOV402" i="83" s="1"/>
  <c r="HON402" i="83" s="1"/>
  <c r="HOF402" i="83" s="1"/>
  <c r="HNX402" i="83" s="1"/>
  <c r="HNP402" i="83" s="1"/>
  <c r="HNH402" i="83" s="1"/>
  <c r="HMZ402" i="83" s="1"/>
  <c r="HMR402" i="83" s="1"/>
  <c r="HMJ402" i="83" s="1"/>
  <c r="HMB402" i="83" s="1"/>
  <c r="HLT402" i="83" s="1"/>
  <c r="HLL402" i="83" s="1"/>
  <c r="HLD402" i="83" s="1"/>
  <c r="HKV402" i="83" s="1"/>
  <c r="HKN402" i="83" s="1"/>
  <c r="HKF402" i="83" s="1"/>
  <c r="HJX402" i="83" s="1"/>
  <c r="HJP402" i="83" s="1"/>
  <c r="HJH402" i="83" s="1"/>
  <c r="HIZ402" i="83" s="1"/>
  <c r="HIR402" i="83" s="1"/>
  <c r="HIJ402" i="83" s="1"/>
  <c r="HIB402" i="83" s="1"/>
  <c r="HHT402" i="83" s="1"/>
  <c r="HHL402" i="83" s="1"/>
  <c r="HHD402" i="83" s="1"/>
  <c r="HGV402" i="83" s="1"/>
  <c r="HGN402" i="83" s="1"/>
  <c r="HGF402" i="83" s="1"/>
  <c r="HFX402" i="83" s="1"/>
  <c r="HFP402" i="83" s="1"/>
  <c r="HFH402" i="83" s="1"/>
  <c r="HEZ402" i="83" s="1"/>
  <c r="HER402" i="83" s="1"/>
  <c r="HEJ402" i="83" s="1"/>
  <c r="HEB402" i="83" s="1"/>
  <c r="HDT402" i="83" s="1"/>
  <c r="HDL402" i="83" s="1"/>
  <c r="HDD402" i="83" s="1"/>
  <c r="HCV402" i="83" s="1"/>
  <c r="HCN402" i="83" s="1"/>
  <c r="HCF402" i="83" s="1"/>
  <c r="HBX402" i="83" s="1"/>
  <c r="HBP402" i="83" s="1"/>
  <c r="HBH402" i="83" s="1"/>
  <c r="HAZ402" i="83" s="1"/>
  <c r="HAR402" i="83" s="1"/>
  <c r="HAJ402" i="83" s="1"/>
  <c r="HAB402" i="83" s="1"/>
  <c r="GZT402" i="83" s="1"/>
  <c r="GZL402" i="83" s="1"/>
  <c r="GZD402" i="83" s="1"/>
  <c r="GYV402" i="83" s="1"/>
  <c r="GYN402" i="83" s="1"/>
  <c r="GYF402" i="83" s="1"/>
  <c r="GXX402" i="83" s="1"/>
  <c r="GXP402" i="83" s="1"/>
  <c r="GXH402" i="83" s="1"/>
  <c r="GWZ402" i="83" s="1"/>
  <c r="GWR402" i="83" s="1"/>
  <c r="GWJ402" i="83" s="1"/>
  <c r="GWB402" i="83" s="1"/>
  <c r="GVT402" i="83" s="1"/>
  <c r="GVL402" i="83" s="1"/>
  <c r="GVD402" i="83" s="1"/>
  <c r="GUV402" i="83" s="1"/>
  <c r="GUN402" i="83" s="1"/>
  <c r="GUF402" i="83" s="1"/>
  <c r="GTX402" i="83" s="1"/>
  <c r="GTP402" i="83" s="1"/>
  <c r="GTH402" i="83" s="1"/>
  <c r="GSZ402" i="83" s="1"/>
  <c r="GSR402" i="83" s="1"/>
  <c r="GSJ402" i="83" s="1"/>
  <c r="GSB402" i="83" s="1"/>
  <c r="GRT402" i="83" s="1"/>
  <c r="GRL402" i="83" s="1"/>
  <c r="GRD402" i="83" s="1"/>
  <c r="GQV402" i="83" s="1"/>
  <c r="GQN402" i="83" s="1"/>
  <c r="GQF402" i="83" s="1"/>
  <c r="GPX402" i="83" s="1"/>
  <c r="GPP402" i="83" s="1"/>
  <c r="GPH402" i="83" s="1"/>
  <c r="GOZ402" i="83" s="1"/>
  <c r="GOR402" i="83" s="1"/>
  <c r="GOJ402" i="83" s="1"/>
  <c r="GOB402" i="83" s="1"/>
  <c r="GNT402" i="83" s="1"/>
  <c r="GNL402" i="83" s="1"/>
  <c r="GND402" i="83" s="1"/>
  <c r="GMV402" i="83" s="1"/>
  <c r="GMN402" i="83" s="1"/>
  <c r="GMF402" i="83" s="1"/>
  <c r="GLX402" i="83" s="1"/>
  <c r="GLP402" i="83" s="1"/>
  <c r="GLH402" i="83" s="1"/>
  <c r="GKZ402" i="83" s="1"/>
  <c r="GKR402" i="83" s="1"/>
  <c r="GKJ402" i="83" s="1"/>
  <c r="GKB402" i="83" s="1"/>
  <c r="GJT402" i="83" s="1"/>
  <c r="GJL402" i="83" s="1"/>
  <c r="GJD402" i="83" s="1"/>
  <c r="GIV402" i="83" s="1"/>
  <c r="GIN402" i="83" s="1"/>
  <c r="GIF402" i="83" s="1"/>
  <c r="GHX402" i="83" s="1"/>
  <c r="GHP402" i="83" s="1"/>
  <c r="GHH402" i="83" s="1"/>
  <c r="GGZ402" i="83" s="1"/>
  <c r="GGR402" i="83" s="1"/>
  <c r="GGJ402" i="83" s="1"/>
  <c r="GGB402" i="83" s="1"/>
  <c r="GFT402" i="83" s="1"/>
  <c r="GFL402" i="83" s="1"/>
  <c r="GFD402" i="83" s="1"/>
  <c r="GEV402" i="83" s="1"/>
  <c r="GEN402" i="83" s="1"/>
  <c r="GEF402" i="83" s="1"/>
  <c r="GDX402" i="83" s="1"/>
  <c r="GDP402" i="83" s="1"/>
  <c r="GDH402" i="83" s="1"/>
  <c r="GCZ402" i="83" s="1"/>
  <c r="GCR402" i="83" s="1"/>
  <c r="GCJ402" i="83" s="1"/>
  <c r="GCB402" i="83" s="1"/>
  <c r="GBT402" i="83" s="1"/>
  <c r="GBL402" i="83" s="1"/>
  <c r="GBD402" i="83" s="1"/>
  <c r="GAV402" i="83" s="1"/>
  <c r="GAN402" i="83" s="1"/>
  <c r="GAF402" i="83" s="1"/>
  <c r="FZX402" i="83" s="1"/>
  <c r="FZP402" i="83" s="1"/>
  <c r="FZH402" i="83" s="1"/>
  <c r="FYZ402" i="83" s="1"/>
  <c r="FYR402" i="83" s="1"/>
  <c r="FYJ402" i="83" s="1"/>
  <c r="FYB402" i="83" s="1"/>
  <c r="FXT402" i="83" s="1"/>
  <c r="FXL402" i="83" s="1"/>
  <c r="FXD402" i="83" s="1"/>
  <c r="FWV402" i="83" s="1"/>
  <c r="FWN402" i="83" s="1"/>
  <c r="FWF402" i="83" s="1"/>
  <c r="FVX402" i="83" s="1"/>
  <c r="FVP402" i="83" s="1"/>
  <c r="FVH402" i="83" s="1"/>
  <c r="FUZ402" i="83" s="1"/>
  <c r="FUR402" i="83" s="1"/>
  <c r="FUJ402" i="83" s="1"/>
  <c r="FUB402" i="83" s="1"/>
  <c r="FTT402" i="83" s="1"/>
  <c r="FTL402" i="83" s="1"/>
  <c r="FTD402" i="83" s="1"/>
  <c r="FSV402" i="83" s="1"/>
  <c r="FSN402" i="83" s="1"/>
  <c r="FSF402" i="83" s="1"/>
  <c r="FRX402" i="83" s="1"/>
  <c r="FRP402" i="83" s="1"/>
  <c r="FRH402" i="83" s="1"/>
  <c r="FQZ402" i="83" s="1"/>
  <c r="FQR402" i="83" s="1"/>
  <c r="FQJ402" i="83" s="1"/>
  <c r="FQB402" i="83" s="1"/>
  <c r="FPT402" i="83" s="1"/>
  <c r="FPL402" i="83" s="1"/>
  <c r="FPD402" i="83" s="1"/>
  <c r="FOV402" i="83" s="1"/>
  <c r="FON402" i="83" s="1"/>
  <c r="FOF402" i="83" s="1"/>
  <c r="FNX402" i="83" s="1"/>
  <c r="FNP402" i="83" s="1"/>
  <c r="FNH402" i="83" s="1"/>
  <c r="FMZ402" i="83" s="1"/>
  <c r="FMR402" i="83" s="1"/>
  <c r="FMJ402" i="83" s="1"/>
  <c r="FMB402" i="83" s="1"/>
  <c r="FLT402" i="83" s="1"/>
  <c r="FLL402" i="83" s="1"/>
  <c r="FLD402" i="83" s="1"/>
  <c r="FKV402" i="83" s="1"/>
  <c r="FKN402" i="83" s="1"/>
  <c r="FKF402" i="83" s="1"/>
  <c r="FJX402" i="83" s="1"/>
  <c r="FJP402" i="83" s="1"/>
  <c r="FJH402" i="83" s="1"/>
  <c r="FIZ402" i="83" s="1"/>
  <c r="FIR402" i="83" s="1"/>
  <c r="FIJ402" i="83" s="1"/>
  <c r="FIB402" i="83" s="1"/>
  <c r="FHT402" i="83" s="1"/>
  <c r="FHL402" i="83" s="1"/>
  <c r="FHD402" i="83" s="1"/>
  <c r="FGV402" i="83" s="1"/>
  <c r="FGN402" i="83" s="1"/>
  <c r="FGF402" i="83" s="1"/>
  <c r="FFX402" i="83" s="1"/>
  <c r="FFP402" i="83" s="1"/>
  <c r="FFH402" i="83" s="1"/>
  <c r="FEZ402" i="83" s="1"/>
  <c r="FER402" i="83" s="1"/>
  <c r="FEJ402" i="83" s="1"/>
  <c r="FEB402" i="83" s="1"/>
  <c r="FDT402" i="83" s="1"/>
  <c r="FDL402" i="83" s="1"/>
  <c r="FDD402" i="83" s="1"/>
  <c r="FCV402" i="83" s="1"/>
  <c r="FCN402" i="83" s="1"/>
  <c r="FCF402" i="83" s="1"/>
  <c r="FBX402" i="83" s="1"/>
  <c r="FBP402" i="83" s="1"/>
  <c r="FBH402" i="83" s="1"/>
  <c r="FAZ402" i="83" s="1"/>
  <c r="FAR402" i="83" s="1"/>
  <c r="FAJ402" i="83" s="1"/>
  <c r="FAB402" i="83" s="1"/>
  <c r="EZT402" i="83" s="1"/>
  <c r="EZL402" i="83" s="1"/>
  <c r="EZD402" i="83" s="1"/>
  <c r="EYV402" i="83" s="1"/>
  <c r="EYN402" i="83" s="1"/>
  <c r="EYF402" i="83" s="1"/>
  <c r="EXX402" i="83" s="1"/>
  <c r="EXP402" i="83" s="1"/>
  <c r="EXH402" i="83" s="1"/>
  <c r="EWZ402" i="83" s="1"/>
  <c r="EWR402" i="83" s="1"/>
  <c r="EWJ402" i="83" s="1"/>
  <c r="EWB402" i="83" s="1"/>
  <c r="EVT402" i="83" s="1"/>
  <c r="EVL402" i="83" s="1"/>
  <c r="EVD402" i="83" s="1"/>
  <c r="EUV402" i="83" s="1"/>
  <c r="EUN402" i="83" s="1"/>
  <c r="EUF402" i="83" s="1"/>
  <c r="ETX402" i="83" s="1"/>
  <c r="ETP402" i="83" s="1"/>
  <c r="ETH402" i="83" s="1"/>
  <c r="ESZ402" i="83" s="1"/>
  <c r="ESR402" i="83" s="1"/>
  <c r="ESJ402" i="83" s="1"/>
  <c r="ESB402" i="83" s="1"/>
  <c r="ERT402" i="83" s="1"/>
  <c r="ERL402" i="83" s="1"/>
  <c r="ERD402" i="83" s="1"/>
  <c r="EQV402" i="83" s="1"/>
  <c r="EQN402" i="83" s="1"/>
  <c r="EQF402" i="83" s="1"/>
  <c r="EPX402" i="83" s="1"/>
  <c r="EPP402" i="83" s="1"/>
  <c r="EPH402" i="83" s="1"/>
  <c r="EOZ402" i="83" s="1"/>
  <c r="EOR402" i="83" s="1"/>
  <c r="EOJ402" i="83" s="1"/>
  <c r="EOB402" i="83" s="1"/>
  <c r="ENT402" i="83" s="1"/>
  <c r="ENL402" i="83" s="1"/>
  <c r="END402" i="83" s="1"/>
  <c r="EMV402" i="83" s="1"/>
  <c r="EMN402" i="83" s="1"/>
  <c r="EMF402" i="83" s="1"/>
  <c r="ELX402" i="83" s="1"/>
  <c r="ELP402" i="83" s="1"/>
  <c r="ELH402" i="83" s="1"/>
  <c r="EKZ402" i="83" s="1"/>
  <c r="EKR402" i="83" s="1"/>
  <c r="EKJ402" i="83" s="1"/>
  <c r="EKB402" i="83" s="1"/>
  <c r="EJT402" i="83" s="1"/>
  <c r="EJL402" i="83" s="1"/>
  <c r="EJD402" i="83" s="1"/>
  <c r="EIV402" i="83" s="1"/>
  <c r="EIN402" i="83" s="1"/>
  <c r="EIF402" i="83" s="1"/>
  <c r="EHX402" i="83" s="1"/>
  <c r="EHP402" i="83" s="1"/>
  <c r="EHH402" i="83" s="1"/>
  <c r="EGZ402" i="83" s="1"/>
  <c r="EGR402" i="83" s="1"/>
  <c r="EGJ402" i="83" s="1"/>
  <c r="EGB402" i="83" s="1"/>
  <c r="EFT402" i="83" s="1"/>
  <c r="EFL402" i="83" s="1"/>
  <c r="EFD402" i="83" s="1"/>
  <c r="EEV402" i="83" s="1"/>
  <c r="EEN402" i="83" s="1"/>
  <c r="EEF402" i="83" s="1"/>
  <c r="EDX402" i="83" s="1"/>
  <c r="EDP402" i="83" s="1"/>
  <c r="EDH402" i="83" s="1"/>
  <c r="ECZ402" i="83" s="1"/>
  <c r="ECR402" i="83" s="1"/>
  <c r="ECJ402" i="83" s="1"/>
  <c r="ECB402" i="83" s="1"/>
  <c r="EBT402" i="83" s="1"/>
  <c r="EBL402" i="83" s="1"/>
  <c r="EBD402" i="83" s="1"/>
  <c r="EAV402" i="83" s="1"/>
  <c r="EAN402" i="83" s="1"/>
  <c r="EAF402" i="83" s="1"/>
  <c r="DZX402" i="83" s="1"/>
  <c r="DZP402" i="83" s="1"/>
  <c r="DZH402" i="83" s="1"/>
  <c r="DYZ402" i="83" s="1"/>
  <c r="DYR402" i="83" s="1"/>
  <c r="DYJ402" i="83" s="1"/>
  <c r="DYB402" i="83" s="1"/>
  <c r="DXT402" i="83" s="1"/>
  <c r="DXL402" i="83" s="1"/>
  <c r="DXD402" i="83" s="1"/>
  <c r="DWV402" i="83" s="1"/>
  <c r="DWN402" i="83" s="1"/>
  <c r="DWF402" i="83" s="1"/>
  <c r="DVX402" i="83" s="1"/>
  <c r="DVP402" i="83" s="1"/>
  <c r="DVH402" i="83" s="1"/>
  <c r="DUZ402" i="83" s="1"/>
  <c r="DUR402" i="83" s="1"/>
  <c r="DUJ402" i="83" s="1"/>
  <c r="DUB402" i="83" s="1"/>
  <c r="DTT402" i="83" s="1"/>
  <c r="DTL402" i="83" s="1"/>
  <c r="DTD402" i="83" s="1"/>
  <c r="DSV402" i="83" s="1"/>
  <c r="DSN402" i="83" s="1"/>
  <c r="DSF402" i="83" s="1"/>
  <c r="DRX402" i="83" s="1"/>
  <c r="DRP402" i="83" s="1"/>
  <c r="DRH402" i="83" s="1"/>
  <c r="DQZ402" i="83" s="1"/>
  <c r="DQR402" i="83" s="1"/>
  <c r="DQJ402" i="83" s="1"/>
  <c r="DQB402" i="83" s="1"/>
  <c r="DPT402" i="83" s="1"/>
  <c r="DPL402" i="83" s="1"/>
  <c r="DPD402" i="83" s="1"/>
  <c r="DOV402" i="83" s="1"/>
  <c r="DON402" i="83" s="1"/>
  <c r="DOF402" i="83" s="1"/>
  <c r="DNX402" i="83" s="1"/>
  <c r="DNP402" i="83" s="1"/>
  <c r="DNH402" i="83" s="1"/>
  <c r="DMZ402" i="83" s="1"/>
  <c r="DMR402" i="83" s="1"/>
  <c r="DMJ402" i="83" s="1"/>
  <c r="DMB402" i="83" s="1"/>
  <c r="DLT402" i="83" s="1"/>
  <c r="DLL402" i="83" s="1"/>
  <c r="DLD402" i="83" s="1"/>
  <c r="DKV402" i="83" s="1"/>
  <c r="DKN402" i="83" s="1"/>
  <c r="DKF402" i="83" s="1"/>
  <c r="DJX402" i="83" s="1"/>
  <c r="DJP402" i="83" s="1"/>
  <c r="DJH402" i="83" s="1"/>
  <c r="DIZ402" i="83" s="1"/>
  <c r="DIR402" i="83" s="1"/>
  <c r="DIJ402" i="83" s="1"/>
  <c r="DIB402" i="83" s="1"/>
  <c r="DHT402" i="83" s="1"/>
  <c r="DHL402" i="83" s="1"/>
  <c r="DHD402" i="83" s="1"/>
  <c r="DGV402" i="83" s="1"/>
  <c r="DGN402" i="83" s="1"/>
  <c r="DGF402" i="83" s="1"/>
  <c r="DFX402" i="83" s="1"/>
  <c r="DFP402" i="83" s="1"/>
  <c r="DFH402" i="83" s="1"/>
  <c r="DEZ402" i="83" s="1"/>
  <c r="DER402" i="83" s="1"/>
  <c r="DEJ402" i="83" s="1"/>
  <c r="DEB402" i="83" s="1"/>
  <c r="DDT402" i="83" s="1"/>
  <c r="DDL402" i="83" s="1"/>
  <c r="DDD402" i="83" s="1"/>
  <c r="DCV402" i="83" s="1"/>
  <c r="DCN402" i="83" s="1"/>
  <c r="DCF402" i="83" s="1"/>
  <c r="DBX402" i="83" s="1"/>
  <c r="DBP402" i="83" s="1"/>
  <c r="DBH402" i="83" s="1"/>
  <c r="DAZ402" i="83" s="1"/>
  <c r="DAR402" i="83" s="1"/>
  <c r="DAJ402" i="83" s="1"/>
  <c r="DAB402" i="83" s="1"/>
  <c r="CZT402" i="83" s="1"/>
  <c r="CZL402" i="83" s="1"/>
  <c r="CZD402" i="83" s="1"/>
  <c r="CYV402" i="83" s="1"/>
  <c r="CYN402" i="83" s="1"/>
  <c r="CYF402" i="83" s="1"/>
  <c r="CXX402" i="83" s="1"/>
  <c r="CXP402" i="83" s="1"/>
  <c r="CXH402" i="83" s="1"/>
  <c r="CWZ402" i="83" s="1"/>
  <c r="CWR402" i="83" s="1"/>
  <c r="CWJ402" i="83" s="1"/>
  <c r="CWB402" i="83" s="1"/>
  <c r="CVT402" i="83" s="1"/>
  <c r="CVL402" i="83" s="1"/>
  <c r="CVD402" i="83" s="1"/>
  <c r="CUV402" i="83" s="1"/>
  <c r="CUN402" i="83" s="1"/>
  <c r="CUF402" i="83" s="1"/>
  <c r="CTX402" i="83" s="1"/>
  <c r="CTP402" i="83" s="1"/>
  <c r="CTH402" i="83" s="1"/>
  <c r="CSZ402" i="83" s="1"/>
  <c r="CSR402" i="83" s="1"/>
  <c r="CSJ402" i="83" s="1"/>
  <c r="CSB402" i="83" s="1"/>
  <c r="CRT402" i="83" s="1"/>
  <c r="CRL402" i="83" s="1"/>
  <c r="CRD402" i="83" s="1"/>
  <c r="CQV402" i="83" s="1"/>
  <c r="CQN402" i="83" s="1"/>
  <c r="CQF402" i="83" s="1"/>
  <c r="CPX402" i="83" s="1"/>
  <c r="CPP402" i="83" s="1"/>
  <c r="CPH402" i="83" s="1"/>
  <c r="COZ402" i="83" s="1"/>
  <c r="COR402" i="83" s="1"/>
  <c r="COJ402" i="83" s="1"/>
  <c r="COB402" i="83" s="1"/>
  <c r="CNT402" i="83" s="1"/>
  <c r="CNL402" i="83" s="1"/>
  <c r="CND402" i="83" s="1"/>
  <c r="CMV402" i="83" s="1"/>
  <c r="CMN402" i="83" s="1"/>
  <c r="CMF402" i="83" s="1"/>
  <c r="CLX402" i="83" s="1"/>
  <c r="CLP402" i="83" s="1"/>
  <c r="CLH402" i="83" s="1"/>
  <c r="CKZ402" i="83" s="1"/>
  <c r="CKR402" i="83" s="1"/>
  <c r="CKJ402" i="83" s="1"/>
  <c r="CKB402" i="83" s="1"/>
  <c r="CJT402" i="83" s="1"/>
  <c r="CJL402" i="83" s="1"/>
  <c r="CJD402" i="83" s="1"/>
  <c r="CIV402" i="83" s="1"/>
  <c r="CIN402" i="83" s="1"/>
  <c r="CIF402" i="83" s="1"/>
  <c r="CHX402" i="83" s="1"/>
  <c r="CHP402" i="83" s="1"/>
  <c r="CHH402" i="83" s="1"/>
  <c r="CGZ402" i="83" s="1"/>
  <c r="CGR402" i="83" s="1"/>
  <c r="CGJ402" i="83" s="1"/>
  <c r="CGB402" i="83" s="1"/>
  <c r="CFT402" i="83" s="1"/>
  <c r="CFL402" i="83" s="1"/>
  <c r="CFD402" i="83" s="1"/>
  <c r="CEV402" i="83" s="1"/>
  <c r="CEN402" i="83" s="1"/>
  <c r="CEF402" i="83" s="1"/>
  <c r="CDX402" i="83" s="1"/>
  <c r="CDP402" i="83" s="1"/>
  <c r="CDH402" i="83" s="1"/>
  <c r="CCZ402" i="83" s="1"/>
  <c r="CCR402" i="83" s="1"/>
  <c r="CCJ402" i="83" s="1"/>
  <c r="CCB402" i="83" s="1"/>
  <c r="CBT402" i="83" s="1"/>
  <c r="CBL402" i="83" s="1"/>
  <c r="CBD402" i="83" s="1"/>
  <c r="CAV402" i="83" s="1"/>
  <c r="CAN402" i="83" s="1"/>
  <c r="CAF402" i="83" s="1"/>
  <c r="BZX402" i="83" s="1"/>
  <c r="BZP402" i="83" s="1"/>
  <c r="BZH402" i="83" s="1"/>
  <c r="BYZ402" i="83" s="1"/>
  <c r="BYR402" i="83" s="1"/>
  <c r="BYJ402" i="83" s="1"/>
  <c r="BYB402" i="83" s="1"/>
  <c r="BXT402" i="83" s="1"/>
  <c r="BXL402" i="83" s="1"/>
  <c r="BXD402" i="83" s="1"/>
  <c r="BWV402" i="83" s="1"/>
  <c r="BWN402" i="83" s="1"/>
  <c r="BWF402" i="83" s="1"/>
  <c r="BVX402" i="83" s="1"/>
  <c r="BVP402" i="83" s="1"/>
  <c r="BVH402" i="83" s="1"/>
  <c r="BUZ402" i="83" s="1"/>
  <c r="BUR402" i="83" s="1"/>
  <c r="BUJ402" i="83" s="1"/>
  <c r="BUB402" i="83" s="1"/>
  <c r="BTT402" i="83" s="1"/>
  <c r="BTL402" i="83" s="1"/>
  <c r="BTD402" i="83" s="1"/>
  <c r="BSV402" i="83" s="1"/>
  <c r="BSN402" i="83" s="1"/>
  <c r="BSF402" i="83" s="1"/>
  <c r="BRX402" i="83" s="1"/>
  <c r="BRP402" i="83" s="1"/>
  <c r="BRH402" i="83" s="1"/>
  <c r="BQZ402" i="83" s="1"/>
  <c r="BQR402" i="83" s="1"/>
  <c r="BQJ402" i="83" s="1"/>
  <c r="BQB402" i="83" s="1"/>
  <c r="BPT402" i="83" s="1"/>
  <c r="BPL402" i="83" s="1"/>
  <c r="BPD402" i="83" s="1"/>
  <c r="BOV402" i="83" s="1"/>
  <c r="BON402" i="83" s="1"/>
  <c r="BOF402" i="83" s="1"/>
  <c r="BNX402" i="83" s="1"/>
  <c r="BNP402" i="83" s="1"/>
  <c r="BNH402" i="83" s="1"/>
  <c r="BMZ402" i="83" s="1"/>
  <c r="BMR402" i="83" s="1"/>
  <c r="BMJ402" i="83" s="1"/>
  <c r="BMB402" i="83" s="1"/>
  <c r="BLT402" i="83" s="1"/>
  <c r="BLL402" i="83" s="1"/>
  <c r="BLD402" i="83" s="1"/>
  <c r="BKV402" i="83" s="1"/>
  <c r="BKN402" i="83" s="1"/>
  <c r="BKF402" i="83" s="1"/>
  <c r="BJX402" i="83" s="1"/>
  <c r="BJP402" i="83" s="1"/>
  <c r="BJH402" i="83" s="1"/>
  <c r="BIZ402" i="83" s="1"/>
  <c r="BIR402" i="83" s="1"/>
  <c r="BIJ402" i="83" s="1"/>
  <c r="BIB402" i="83" s="1"/>
  <c r="BHT402" i="83" s="1"/>
  <c r="BHL402" i="83" s="1"/>
  <c r="BHD402" i="83" s="1"/>
  <c r="BGV402" i="83" s="1"/>
  <c r="BGN402" i="83" s="1"/>
  <c r="BGF402" i="83" s="1"/>
  <c r="BFX402" i="83" s="1"/>
  <c r="BFP402" i="83" s="1"/>
  <c r="BFH402" i="83" s="1"/>
  <c r="BEZ402" i="83" s="1"/>
  <c r="BER402" i="83" s="1"/>
  <c r="BEJ402" i="83" s="1"/>
  <c r="BEB402" i="83" s="1"/>
  <c r="BDT402" i="83" s="1"/>
  <c r="BDL402" i="83" s="1"/>
  <c r="BDD402" i="83" s="1"/>
  <c r="BCV402" i="83" s="1"/>
  <c r="BCN402" i="83" s="1"/>
  <c r="BCF402" i="83" s="1"/>
  <c r="BBX402" i="83" s="1"/>
  <c r="BBP402" i="83" s="1"/>
  <c r="BBH402" i="83" s="1"/>
  <c r="BAZ402" i="83" s="1"/>
  <c r="BAR402" i="83" s="1"/>
  <c r="BAJ402" i="83" s="1"/>
  <c r="BAB402" i="83" s="1"/>
  <c r="AZT402" i="83" s="1"/>
  <c r="AZL402" i="83" s="1"/>
  <c r="AZD402" i="83" s="1"/>
  <c r="AYV402" i="83" s="1"/>
  <c r="AYN402" i="83" s="1"/>
  <c r="AYF402" i="83" s="1"/>
  <c r="AXX402" i="83" s="1"/>
  <c r="AXP402" i="83" s="1"/>
  <c r="AXH402" i="83" s="1"/>
  <c r="AWZ402" i="83" s="1"/>
  <c r="AWR402" i="83" s="1"/>
  <c r="AWJ402" i="83" s="1"/>
  <c r="AWB402" i="83" s="1"/>
  <c r="AVT402" i="83" s="1"/>
  <c r="AVL402" i="83" s="1"/>
  <c r="AVD402" i="83" s="1"/>
  <c r="AUV402" i="83" s="1"/>
  <c r="AUN402" i="83" s="1"/>
  <c r="AUF402" i="83" s="1"/>
  <c r="ATX402" i="83" s="1"/>
  <c r="ATP402" i="83" s="1"/>
  <c r="ATH402" i="83" s="1"/>
  <c r="ASZ402" i="83" s="1"/>
  <c r="ASR402" i="83" s="1"/>
  <c r="ASJ402" i="83" s="1"/>
  <c r="ASB402" i="83" s="1"/>
  <c r="ART402" i="83" s="1"/>
  <c r="ARL402" i="83" s="1"/>
  <c r="ARD402" i="83" s="1"/>
  <c r="AQV402" i="83" s="1"/>
  <c r="AQN402" i="83" s="1"/>
  <c r="AQF402" i="83" s="1"/>
  <c r="APX402" i="83" s="1"/>
  <c r="APP402" i="83" s="1"/>
  <c r="APH402" i="83" s="1"/>
  <c r="AOZ402" i="83" s="1"/>
  <c r="AOR402" i="83" s="1"/>
  <c r="AOJ402" i="83" s="1"/>
  <c r="AOB402" i="83" s="1"/>
  <c r="ANT402" i="83" s="1"/>
  <c r="ANL402" i="83" s="1"/>
  <c r="AND402" i="83" s="1"/>
  <c r="AMV402" i="83" s="1"/>
  <c r="AMN402" i="83" s="1"/>
  <c r="AMF402" i="83" s="1"/>
  <c r="ALX402" i="83" s="1"/>
  <c r="ALP402" i="83" s="1"/>
  <c r="ALH402" i="83" s="1"/>
  <c r="AKZ402" i="83" s="1"/>
  <c r="AKR402" i="83" s="1"/>
  <c r="AKJ402" i="83" s="1"/>
  <c r="AKB402" i="83" s="1"/>
  <c r="AJT402" i="83" s="1"/>
  <c r="AJL402" i="83" s="1"/>
  <c r="AJD402" i="83" s="1"/>
  <c r="AIV402" i="83" s="1"/>
  <c r="AIN402" i="83" s="1"/>
  <c r="AIF402" i="83" s="1"/>
  <c r="AHX402" i="83" s="1"/>
  <c r="AHP402" i="83" s="1"/>
  <c r="AHH402" i="83" s="1"/>
  <c r="AGZ402" i="83" s="1"/>
  <c r="AGR402" i="83" s="1"/>
  <c r="AGJ402" i="83" s="1"/>
  <c r="AGB402" i="83" s="1"/>
  <c r="AFT402" i="83" s="1"/>
  <c r="AFL402" i="83" s="1"/>
  <c r="AFD402" i="83" s="1"/>
  <c r="AEV402" i="83" s="1"/>
  <c r="AEN402" i="83" s="1"/>
  <c r="AEF402" i="83" s="1"/>
  <c r="ADX402" i="83" s="1"/>
  <c r="ADP402" i="83" s="1"/>
  <c r="ADH402" i="83" s="1"/>
  <c r="ACZ402" i="83" s="1"/>
  <c r="ACR402" i="83" s="1"/>
  <c r="ACJ402" i="83" s="1"/>
  <c r="ACB402" i="83" s="1"/>
  <c r="ABT402" i="83" s="1"/>
  <c r="ABL402" i="83" s="1"/>
  <c r="ABD402" i="83" s="1"/>
  <c r="AAV402" i="83" s="1"/>
  <c r="AAN402" i="83" s="1"/>
  <c r="AAF402" i="83" s="1"/>
  <c r="ZX402" i="83" s="1"/>
  <c r="ZP402" i="83" s="1"/>
  <c r="ZH402" i="83" s="1"/>
  <c r="YZ402" i="83" s="1"/>
  <c r="YR402" i="83" s="1"/>
  <c r="YJ402" i="83" s="1"/>
  <c r="YB402" i="83" s="1"/>
  <c r="XT402" i="83" s="1"/>
  <c r="XL402" i="83" s="1"/>
  <c r="XD402" i="83" s="1"/>
  <c r="WV402" i="83" s="1"/>
  <c r="WN402" i="83" s="1"/>
  <c r="WF402" i="83" s="1"/>
  <c r="VX402" i="83" s="1"/>
  <c r="VP402" i="83" s="1"/>
  <c r="VH402" i="83" s="1"/>
  <c r="UZ402" i="83" s="1"/>
  <c r="UR402" i="83" s="1"/>
  <c r="UJ402" i="83" s="1"/>
  <c r="UB402" i="83" s="1"/>
  <c r="TT402" i="83" s="1"/>
  <c r="TL402" i="83" s="1"/>
  <c r="TD402" i="83" s="1"/>
  <c r="SV402" i="83" s="1"/>
  <c r="SN402" i="83" s="1"/>
  <c r="SF402" i="83" s="1"/>
  <c r="RX402" i="83" s="1"/>
  <c r="RP402" i="83" s="1"/>
  <c r="RH402" i="83" s="1"/>
  <c r="QZ402" i="83" s="1"/>
  <c r="QR402" i="83" s="1"/>
  <c r="QJ402" i="83" s="1"/>
  <c r="QB402" i="83" s="1"/>
  <c r="PT402" i="83" s="1"/>
  <c r="PL402" i="83" s="1"/>
  <c r="PD402" i="83" s="1"/>
  <c r="OV402" i="83" s="1"/>
  <c r="ON402" i="83" s="1"/>
  <c r="OF402" i="83" s="1"/>
  <c r="NX402" i="83" s="1"/>
  <c r="NP402" i="83" s="1"/>
  <c r="NH402" i="83" s="1"/>
  <c r="MZ402" i="83" s="1"/>
  <c r="MR402" i="83" s="1"/>
  <c r="MJ402" i="83" s="1"/>
  <c r="MB402" i="83" s="1"/>
  <c r="LT402" i="83" s="1"/>
  <c r="LL402" i="83" s="1"/>
  <c r="LD402" i="83" s="1"/>
  <c r="KV402" i="83" s="1"/>
  <c r="KN402" i="83" s="1"/>
  <c r="KF402" i="83" s="1"/>
  <c r="JX402" i="83" s="1"/>
  <c r="JP402" i="83" s="1"/>
  <c r="JH402" i="83" s="1"/>
  <c r="IZ402" i="83" s="1"/>
  <c r="IR402" i="83" s="1"/>
  <c r="IJ402" i="83" s="1"/>
  <c r="IB402" i="83" s="1"/>
  <c r="HT402" i="83" s="1"/>
  <c r="HL402" i="83" s="1"/>
  <c r="HD402" i="83" s="1"/>
  <c r="GV402" i="83" s="1"/>
  <c r="GN402" i="83" s="1"/>
  <c r="GF402" i="83" s="1"/>
  <c r="FX402" i="83" s="1"/>
  <c r="FP402" i="83" s="1"/>
  <c r="FH402" i="83" s="1"/>
  <c r="EZ402" i="83" s="1"/>
  <c r="ER402" i="83" s="1"/>
  <c r="EJ402" i="83" s="1"/>
  <c r="EB402" i="83" s="1"/>
  <c r="DT402" i="83" s="1"/>
  <c r="DL402" i="83" s="1"/>
  <c r="DD402" i="83" s="1"/>
  <c r="CV402" i="83" s="1"/>
  <c r="CN402" i="83" s="1"/>
  <c r="CF402" i="83" s="1"/>
  <c r="BX402" i="83" s="1"/>
  <c r="BP402" i="83" s="1"/>
  <c r="BH402" i="83" s="1"/>
  <c r="AZ402" i="83" s="1"/>
  <c r="AR402" i="83" s="1"/>
  <c r="AJ402" i="83" s="1"/>
  <c r="AB402" i="83" s="1"/>
  <c r="T402" i="83" s="1"/>
  <c r="XEY402" i="83"/>
  <c r="XFC402" i="83" s="1"/>
  <c r="O402" i="83"/>
  <c r="F402" i="83"/>
  <c r="E402" i="83"/>
  <c r="F401" i="83"/>
  <c r="E401" i="83"/>
  <c r="I401" i="83" s="1"/>
  <c r="F399" i="83"/>
  <c r="E399" i="83"/>
  <c r="F397" i="83"/>
  <c r="E397" i="83"/>
  <c r="I397" i="83" s="1"/>
  <c r="F396" i="83"/>
  <c r="E396" i="83"/>
  <c r="I396" i="83" s="1"/>
  <c r="F394" i="83"/>
  <c r="E394" i="83"/>
  <c r="I394" i="83" s="1"/>
  <c r="F393" i="83"/>
  <c r="E393" i="83"/>
  <c r="I393" i="83" s="1"/>
  <c r="F392" i="83"/>
  <c r="E392" i="83"/>
  <c r="H392" i="83" s="1"/>
  <c r="F391" i="83"/>
  <c r="E391" i="83"/>
  <c r="H391" i="83" s="1"/>
  <c r="F390" i="83"/>
  <c r="E390" i="83"/>
  <c r="H390" i="83" s="1"/>
  <c r="F389" i="83"/>
  <c r="E389" i="83"/>
  <c r="I389" i="83" s="1"/>
  <c r="F387" i="83"/>
  <c r="E387" i="83"/>
  <c r="F386" i="83"/>
  <c r="E386" i="83"/>
  <c r="I386" i="83" s="1"/>
  <c r="F385" i="83"/>
  <c r="E385" i="83"/>
  <c r="I385" i="83" s="1"/>
  <c r="F384" i="83"/>
  <c r="E384" i="83"/>
  <c r="I384" i="83" s="1"/>
  <c r="F382" i="83"/>
  <c r="E382" i="83"/>
  <c r="I382" i="83" s="1"/>
  <c r="F381" i="83"/>
  <c r="E381" i="83"/>
  <c r="I381" i="83" s="1"/>
  <c r="F380" i="83"/>
  <c r="E380" i="83"/>
  <c r="I380" i="83" s="1"/>
  <c r="F379" i="83"/>
  <c r="E379" i="83"/>
  <c r="I379" i="83" s="1"/>
  <c r="F378" i="83"/>
  <c r="E378" i="83"/>
  <c r="H378" i="83" s="1"/>
  <c r="F377" i="83"/>
  <c r="E377" i="83"/>
  <c r="I377" i="83" s="1"/>
  <c r="F376" i="83"/>
  <c r="E376" i="83"/>
  <c r="F374" i="83"/>
  <c r="E374" i="83"/>
  <c r="H374" i="83" s="1"/>
  <c r="F373" i="83"/>
  <c r="E373" i="83"/>
  <c r="F372" i="83"/>
  <c r="E372" i="83"/>
  <c r="F371" i="83"/>
  <c r="E371" i="83"/>
  <c r="I371" i="83" s="1"/>
  <c r="F370" i="83"/>
  <c r="E370" i="83"/>
  <c r="I370" i="83" s="1"/>
  <c r="F368" i="83"/>
  <c r="E368" i="83"/>
  <c r="I368" i="83" s="1"/>
  <c r="F367" i="83"/>
  <c r="E367" i="83"/>
  <c r="F366" i="83"/>
  <c r="E366" i="83"/>
  <c r="F365" i="83"/>
  <c r="E365" i="83"/>
  <c r="I365" i="83" s="1"/>
  <c r="F364" i="83"/>
  <c r="E364" i="83"/>
  <c r="I364" i="83" s="1"/>
  <c r="F362" i="83"/>
  <c r="E362" i="83"/>
  <c r="I362" i="83" s="1"/>
  <c r="F361" i="83"/>
  <c r="E361" i="83"/>
  <c r="I361" i="83" s="1"/>
  <c r="F360" i="83"/>
  <c r="E360" i="83"/>
  <c r="I360" i="83" s="1"/>
  <c r="F359" i="83"/>
  <c r="E359" i="83"/>
  <c r="I359" i="83" s="1"/>
  <c r="F358" i="83"/>
  <c r="E358" i="83"/>
  <c r="F356" i="83"/>
  <c r="E356" i="83"/>
  <c r="F354" i="83"/>
  <c r="E354" i="83"/>
  <c r="I354" i="83" s="1"/>
  <c r="F353" i="83"/>
  <c r="E353" i="83"/>
  <c r="I353" i="83" s="1"/>
  <c r="F352" i="83"/>
  <c r="E352" i="83"/>
  <c r="I352" i="83" s="1"/>
  <c r="F350" i="83"/>
  <c r="E350" i="83"/>
  <c r="F349" i="83"/>
  <c r="E349" i="83"/>
  <c r="H349" i="83" s="1"/>
  <c r="F348" i="83"/>
  <c r="E348" i="83"/>
  <c r="H348" i="83" s="1"/>
  <c r="F346" i="83"/>
  <c r="E346" i="83"/>
  <c r="F345" i="83"/>
  <c r="E345" i="83"/>
  <c r="I345" i="83" s="1"/>
  <c r="F344" i="83"/>
  <c r="E344" i="83"/>
  <c r="H344" i="83" s="1"/>
  <c r="F343" i="83"/>
  <c r="E343" i="83"/>
  <c r="F342" i="83"/>
  <c r="E342" i="83"/>
  <c r="H342" i="83" s="1"/>
  <c r="F340" i="83"/>
  <c r="E340" i="83"/>
  <c r="I340" i="83" s="1"/>
  <c r="F339" i="83"/>
  <c r="E339" i="83"/>
  <c r="H339" i="83" s="1"/>
  <c r="F338" i="83"/>
  <c r="E338" i="83"/>
  <c r="I338" i="83" s="1"/>
  <c r="F337" i="83"/>
  <c r="E337" i="83"/>
  <c r="I337" i="83" s="1"/>
  <c r="F336" i="83"/>
  <c r="E336" i="83"/>
  <c r="F335" i="83"/>
  <c r="E335" i="83"/>
  <c r="F334" i="83"/>
  <c r="E334" i="83"/>
  <c r="H334" i="83" s="1"/>
  <c r="F332" i="83"/>
  <c r="E332" i="83"/>
  <c r="I332" i="83" s="1"/>
  <c r="F331" i="83"/>
  <c r="E331" i="83"/>
  <c r="F330" i="83"/>
  <c r="E330" i="83"/>
  <c r="H330" i="83" s="1"/>
  <c r="F329" i="83"/>
  <c r="E329" i="83"/>
  <c r="I329" i="83" s="1"/>
  <c r="F328" i="83"/>
  <c r="E328" i="83"/>
  <c r="I328" i="83" s="1"/>
  <c r="F326" i="83"/>
  <c r="E326" i="83"/>
  <c r="I326" i="83" s="1"/>
  <c r="F325" i="83"/>
  <c r="E325" i="83"/>
  <c r="H325" i="83" s="1"/>
  <c r="F324" i="83"/>
  <c r="E324" i="83"/>
  <c r="I324" i="83" s="1"/>
  <c r="F323" i="83"/>
  <c r="E323" i="83"/>
  <c r="H323" i="83" s="1"/>
  <c r="F322" i="83"/>
  <c r="E322" i="83"/>
  <c r="I322" i="83" s="1"/>
  <c r="F320" i="83"/>
  <c r="E320" i="83"/>
  <c r="I320" i="83" s="1"/>
  <c r="F319" i="83"/>
  <c r="E319" i="83"/>
  <c r="I319" i="83" s="1"/>
  <c r="F318" i="83"/>
  <c r="E318" i="83"/>
  <c r="H318" i="83" s="1"/>
  <c r="F317" i="83"/>
  <c r="E317" i="83"/>
  <c r="I317" i="83" s="1"/>
  <c r="F315" i="83"/>
  <c r="E315" i="83"/>
  <c r="F313" i="83"/>
  <c r="E313" i="83"/>
  <c r="I313" i="83" s="1"/>
  <c r="F312" i="83"/>
  <c r="E312" i="83"/>
  <c r="I312" i="83" s="1"/>
  <c r="F311" i="83"/>
  <c r="E311" i="83"/>
  <c r="F309" i="83"/>
  <c r="E309" i="83"/>
  <c r="H309" i="83" s="1"/>
  <c r="F308" i="83"/>
  <c r="E308" i="83"/>
  <c r="H308" i="83" s="1"/>
  <c r="F307" i="83"/>
  <c r="E307" i="83"/>
  <c r="I307" i="83" s="1"/>
  <c r="F305" i="83"/>
  <c r="E305" i="83"/>
  <c r="I305" i="83" s="1"/>
  <c r="F304" i="83"/>
  <c r="E304" i="83"/>
  <c r="F303" i="83"/>
  <c r="E303" i="83"/>
  <c r="I303" i="83" s="1"/>
  <c r="F302" i="83"/>
  <c r="E302" i="83"/>
  <c r="H302" i="83" s="1"/>
  <c r="F301" i="83"/>
  <c r="E301" i="83"/>
  <c r="H301" i="83" s="1"/>
  <c r="F299" i="83"/>
  <c r="E299" i="83"/>
  <c r="I299" i="83" s="1"/>
  <c r="F298" i="83"/>
  <c r="E298" i="83"/>
  <c r="F297" i="83"/>
  <c r="E297" i="83"/>
  <c r="H297" i="83" s="1"/>
  <c r="F296" i="83"/>
  <c r="E296" i="83"/>
  <c r="F295" i="83"/>
  <c r="E295" i="83"/>
  <c r="H295" i="83" s="1"/>
  <c r="F294" i="83"/>
  <c r="E294" i="83"/>
  <c r="I294" i="83" s="1"/>
  <c r="F293" i="83"/>
  <c r="E293" i="83"/>
  <c r="I293" i="83" s="1"/>
  <c r="F291" i="83"/>
  <c r="E291" i="83"/>
  <c r="H291" i="83" s="1"/>
  <c r="F290" i="83"/>
  <c r="E290" i="83"/>
  <c r="H290" i="83" s="1"/>
  <c r="F289" i="83"/>
  <c r="E289" i="83"/>
  <c r="F288" i="83"/>
  <c r="E288" i="83"/>
  <c r="I288" i="83" s="1"/>
  <c r="F287" i="83"/>
  <c r="E287" i="83"/>
  <c r="I287" i="83" s="1"/>
  <c r="F285" i="83"/>
  <c r="E285" i="83"/>
  <c r="F284" i="83"/>
  <c r="E284" i="83"/>
  <c r="I284" i="83" s="1"/>
  <c r="F283" i="83"/>
  <c r="E283" i="83"/>
  <c r="I283" i="83" s="1"/>
  <c r="F282" i="83"/>
  <c r="E282" i="83"/>
  <c r="F281" i="83"/>
  <c r="E281" i="83"/>
  <c r="I281" i="83" s="1"/>
  <c r="F279" i="83"/>
  <c r="E279" i="83"/>
  <c r="I279" i="83" s="1"/>
  <c r="F278" i="83"/>
  <c r="E278" i="83"/>
  <c r="F277" i="83"/>
  <c r="E277" i="83"/>
  <c r="F276" i="83"/>
  <c r="E276" i="83"/>
  <c r="F275" i="83"/>
  <c r="E275" i="83"/>
  <c r="H275" i="83" s="1"/>
  <c r="F272" i="83"/>
  <c r="E272" i="83"/>
  <c r="I272" i="83" s="1"/>
  <c r="F271" i="83"/>
  <c r="E271" i="83"/>
  <c r="H271" i="83" s="1"/>
  <c r="F270" i="83"/>
  <c r="E270" i="83"/>
  <c r="F269" i="83"/>
  <c r="E269" i="83"/>
  <c r="I269" i="83" s="1"/>
  <c r="F268" i="83"/>
  <c r="E268" i="83"/>
  <c r="I268" i="83" s="1"/>
  <c r="F267" i="83"/>
  <c r="E267" i="83"/>
  <c r="I267" i="83" s="1"/>
  <c r="F265" i="83"/>
  <c r="E265" i="83"/>
  <c r="H265" i="83" s="1"/>
  <c r="F264" i="83"/>
  <c r="E264" i="83"/>
  <c r="I264" i="83" s="1"/>
  <c r="F263" i="83"/>
  <c r="E263" i="83"/>
  <c r="I263" i="83" s="1"/>
  <c r="F262" i="83"/>
  <c r="E262" i="83"/>
  <c r="F261" i="83"/>
  <c r="E261" i="83"/>
  <c r="H261" i="83" s="1"/>
  <c r="F259" i="83"/>
  <c r="E259" i="83"/>
  <c r="H259" i="83" s="1"/>
  <c r="F258" i="83"/>
  <c r="E258" i="83"/>
  <c r="I258" i="83" s="1"/>
  <c r="F257" i="83"/>
  <c r="E257" i="83"/>
  <c r="F256" i="83"/>
  <c r="E256" i="83"/>
  <c r="I256" i="83" s="1"/>
  <c r="E255" i="83"/>
  <c r="F255" i="83"/>
  <c r="F254" i="83"/>
  <c r="E254" i="83"/>
  <c r="I254" i="83" s="1"/>
  <c r="F253" i="83"/>
  <c r="E253" i="83"/>
  <c r="I253" i="83" s="1"/>
  <c r="F251" i="83"/>
  <c r="E251" i="83"/>
  <c r="I251" i="83" s="1"/>
  <c r="F250" i="83"/>
  <c r="E250" i="83"/>
  <c r="H250" i="83" s="1"/>
  <c r="F249" i="83"/>
  <c r="E249" i="83"/>
  <c r="H249" i="83" s="1"/>
  <c r="F248" i="83"/>
  <c r="E248" i="83"/>
  <c r="I248" i="83" s="1"/>
  <c r="F247" i="83"/>
  <c r="E247" i="83"/>
  <c r="I247" i="83" s="1"/>
  <c r="F245" i="83"/>
  <c r="E245" i="83"/>
  <c r="I245" i="83" s="1"/>
  <c r="F244" i="83"/>
  <c r="E244" i="83"/>
  <c r="H244" i="83" s="1"/>
  <c r="F243" i="83"/>
  <c r="E243" i="83"/>
  <c r="I243" i="83" s="1"/>
  <c r="E242" i="83"/>
  <c r="H242" i="83" s="1"/>
  <c r="F242" i="83"/>
  <c r="F241" i="83"/>
  <c r="E241" i="83"/>
  <c r="H241" i="83" s="1"/>
  <c r="F239" i="83"/>
  <c r="E239" i="83"/>
  <c r="H239" i="83" s="1"/>
  <c r="F238" i="83"/>
  <c r="E238" i="83"/>
  <c r="F237" i="83"/>
  <c r="E237" i="83"/>
  <c r="I237" i="83" s="1"/>
  <c r="F236" i="83"/>
  <c r="E236" i="83"/>
  <c r="H236" i="83" s="1"/>
  <c r="F235" i="83"/>
  <c r="E235" i="83"/>
  <c r="I235" i="83" s="1"/>
  <c r="F226" i="83"/>
  <c r="E226" i="83"/>
  <c r="F225" i="83"/>
  <c r="E225" i="83"/>
  <c r="I225" i="83" s="1"/>
  <c r="F219" i="83"/>
  <c r="E219" i="83"/>
  <c r="I219" i="83" s="1"/>
  <c r="F218" i="83"/>
  <c r="E218" i="83"/>
  <c r="F217" i="83"/>
  <c r="E217" i="83"/>
  <c r="I217" i="83" s="1"/>
  <c r="F215" i="83"/>
  <c r="E215" i="83"/>
  <c r="F214" i="83"/>
  <c r="E214" i="83"/>
  <c r="I214" i="83" s="1"/>
  <c r="F213" i="83"/>
  <c r="E213" i="83"/>
  <c r="H213" i="83" s="1"/>
  <c r="F211" i="83"/>
  <c r="E211" i="83"/>
  <c r="I211" i="83" s="1"/>
  <c r="F210" i="83"/>
  <c r="E210" i="83"/>
  <c r="I210" i="83" s="1"/>
  <c r="F209" i="83"/>
  <c r="E209" i="83"/>
  <c r="I209" i="83" s="1"/>
  <c r="F208" i="83"/>
  <c r="E208" i="83"/>
  <c r="I208" i="83" s="1"/>
  <c r="F207" i="83"/>
  <c r="E207" i="83"/>
  <c r="I207" i="83" s="1"/>
  <c r="F205" i="83"/>
  <c r="E205" i="83"/>
  <c r="I205" i="83" s="1"/>
  <c r="F204" i="83"/>
  <c r="E204" i="83"/>
  <c r="H204" i="83" s="1"/>
  <c r="F203" i="83"/>
  <c r="E203" i="83"/>
  <c r="I203" i="83" s="1"/>
  <c r="F202" i="83"/>
  <c r="E202" i="83"/>
  <c r="I202" i="83" s="1"/>
  <c r="F201" i="83"/>
  <c r="E201" i="83"/>
  <c r="I201" i="83" s="1"/>
  <c r="F200" i="83"/>
  <c r="E200" i="83"/>
  <c r="H200" i="83" s="1"/>
  <c r="F199" i="83"/>
  <c r="E199" i="83"/>
  <c r="H199" i="83" s="1"/>
  <c r="F197" i="83"/>
  <c r="E197" i="83"/>
  <c r="H197" i="83" s="1"/>
  <c r="F196" i="83"/>
  <c r="E196" i="83"/>
  <c r="F195" i="83"/>
  <c r="E195" i="83"/>
  <c r="F194" i="83"/>
  <c r="E194" i="83"/>
  <c r="I194" i="83" s="1"/>
  <c r="F193" i="83"/>
  <c r="E193" i="83"/>
  <c r="I193" i="83" s="1"/>
  <c r="F191" i="83"/>
  <c r="E191" i="83"/>
  <c r="I191" i="83" s="1"/>
  <c r="F190" i="83"/>
  <c r="E190" i="83"/>
  <c r="I190" i="83" s="1"/>
  <c r="F189" i="83"/>
  <c r="E189" i="83"/>
  <c r="H189" i="83" s="1"/>
  <c r="F188" i="83"/>
  <c r="E188" i="83"/>
  <c r="I188" i="83" s="1"/>
  <c r="F187" i="83"/>
  <c r="E187" i="83"/>
  <c r="I187" i="83" s="1"/>
  <c r="F185" i="83"/>
  <c r="E185" i="83"/>
  <c r="H185" i="83" s="1"/>
  <c r="F184" i="83"/>
  <c r="E184" i="83"/>
  <c r="I184" i="83" s="1"/>
  <c r="F183" i="83"/>
  <c r="E183" i="83"/>
  <c r="F182" i="83"/>
  <c r="E182" i="83"/>
  <c r="I182" i="83" s="1"/>
  <c r="F181" i="83"/>
  <c r="E181" i="83"/>
  <c r="F173" i="83"/>
  <c r="E173" i="83"/>
  <c r="I173" i="83" s="1"/>
  <c r="F165" i="83"/>
  <c r="E165" i="83"/>
  <c r="H165" i="83" s="1"/>
  <c r="F164" i="83"/>
  <c r="E164" i="83"/>
  <c r="I164" i="83" s="1"/>
  <c r="F163" i="83"/>
  <c r="E163" i="83"/>
  <c r="I163" i="83" s="1"/>
  <c r="F161" i="83"/>
  <c r="E161" i="83"/>
  <c r="I161" i="83" s="1"/>
  <c r="F160" i="83"/>
  <c r="E160" i="83"/>
  <c r="F159" i="83"/>
  <c r="E159" i="83"/>
  <c r="F157" i="83"/>
  <c r="E157" i="83"/>
  <c r="H157" i="83" s="1"/>
  <c r="F156" i="83"/>
  <c r="E156" i="83"/>
  <c r="I156" i="83" s="1"/>
  <c r="F155" i="83"/>
  <c r="E155" i="83"/>
  <c r="I155" i="83" s="1"/>
  <c r="F154" i="83"/>
  <c r="E154" i="83"/>
  <c r="I154" i="83" s="1"/>
  <c r="F153" i="83"/>
  <c r="E153" i="83"/>
  <c r="I153" i="83" s="1"/>
  <c r="F151" i="83"/>
  <c r="E151" i="83"/>
  <c r="F150" i="83"/>
  <c r="E150" i="83"/>
  <c r="H150" i="83" s="1"/>
  <c r="F149" i="83"/>
  <c r="E149" i="83"/>
  <c r="I149" i="83" s="1"/>
  <c r="F148" i="83"/>
  <c r="E148" i="83"/>
  <c r="I148" i="83" s="1"/>
  <c r="F147" i="83"/>
  <c r="E147" i="83"/>
  <c r="H147" i="83" s="1"/>
  <c r="F146" i="83"/>
  <c r="E146" i="83"/>
  <c r="H146" i="83" s="1"/>
  <c r="F145" i="83"/>
  <c r="E145" i="83"/>
  <c r="F142" i="83"/>
  <c r="E142" i="83"/>
  <c r="I142" i="83" s="1"/>
  <c r="F141" i="83"/>
  <c r="E141" i="83"/>
  <c r="H141" i="83" s="1"/>
  <c r="F140" i="83"/>
  <c r="E140" i="83"/>
  <c r="H140" i="83" s="1"/>
  <c r="F139" i="83"/>
  <c r="E139" i="83"/>
  <c r="F138" i="83"/>
  <c r="E138" i="83"/>
  <c r="F136" i="83"/>
  <c r="E136" i="83"/>
  <c r="I136" i="83" s="1"/>
  <c r="F135" i="83"/>
  <c r="E135" i="83"/>
  <c r="H135" i="83" s="1"/>
  <c r="F134" i="83"/>
  <c r="E134" i="83"/>
  <c r="H134" i="83" s="1"/>
  <c r="F133" i="83"/>
  <c r="E133" i="83"/>
  <c r="I133" i="83" s="1"/>
  <c r="F132" i="83"/>
  <c r="E132" i="83"/>
  <c r="I132" i="83" s="1"/>
  <c r="F130" i="83"/>
  <c r="E130" i="83"/>
  <c r="I130" i="83" s="1"/>
  <c r="F129" i="83"/>
  <c r="E129" i="83"/>
  <c r="H129" i="83" s="1"/>
  <c r="F128" i="83"/>
  <c r="E128" i="83"/>
  <c r="H128" i="83" s="1"/>
  <c r="F127" i="83"/>
  <c r="E127" i="83"/>
  <c r="H127" i="83" s="1"/>
  <c r="F126" i="83"/>
  <c r="E126" i="83"/>
  <c r="I126" i="83" s="1"/>
  <c r="F123" i="83"/>
  <c r="E123" i="83"/>
  <c r="I123" i="83" s="1"/>
  <c r="F122" i="83"/>
  <c r="E122" i="83"/>
  <c r="F121" i="83"/>
  <c r="E121" i="83"/>
  <c r="I121" i="83" s="1"/>
  <c r="F120" i="83"/>
  <c r="E120" i="83"/>
  <c r="H120" i="83" s="1"/>
  <c r="F119" i="83"/>
  <c r="E119" i="83"/>
  <c r="H119" i="83" s="1"/>
  <c r="F118" i="83"/>
  <c r="E118" i="83"/>
  <c r="F116" i="83"/>
  <c r="E116" i="83"/>
  <c r="I116" i="83" s="1"/>
  <c r="F115" i="83"/>
  <c r="E115" i="83"/>
  <c r="I115" i="83" s="1"/>
  <c r="F114" i="83"/>
  <c r="E114" i="83"/>
  <c r="I114" i="83" s="1"/>
  <c r="F113" i="83"/>
  <c r="E113" i="83"/>
  <c r="F112" i="83"/>
  <c r="E112" i="83"/>
  <c r="I112" i="83" s="1"/>
  <c r="F110" i="83"/>
  <c r="E110" i="83"/>
  <c r="F109" i="83"/>
  <c r="E109" i="83"/>
  <c r="I109" i="83" s="1"/>
  <c r="F108" i="83"/>
  <c r="E108" i="83"/>
  <c r="I108" i="83" s="1"/>
  <c r="F107" i="83"/>
  <c r="E107" i="83"/>
  <c r="I107" i="83" s="1"/>
  <c r="F106" i="83"/>
  <c r="E106" i="83"/>
  <c r="I106" i="83" s="1"/>
  <c r="F105" i="83"/>
  <c r="E105" i="83"/>
  <c r="I105" i="83" s="1"/>
  <c r="F104" i="83"/>
  <c r="E104" i="83"/>
  <c r="I104" i="83" s="1"/>
  <c r="F101" i="83"/>
  <c r="E101" i="83"/>
  <c r="H101" i="83" s="1"/>
  <c r="F100" i="83"/>
  <c r="E100" i="83"/>
  <c r="I100" i="83" s="1"/>
  <c r="F99" i="83"/>
  <c r="E99" i="83"/>
  <c r="I99" i="83" s="1"/>
  <c r="F98" i="83"/>
  <c r="E98" i="83"/>
  <c r="I98" i="83" s="1"/>
  <c r="F97" i="83"/>
  <c r="E97" i="83"/>
  <c r="I97" i="83" s="1"/>
  <c r="F95" i="83"/>
  <c r="E95" i="83"/>
  <c r="I95" i="83" s="1"/>
  <c r="F94" i="83"/>
  <c r="E94" i="83"/>
  <c r="I94" i="83" s="1"/>
  <c r="F93" i="83"/>
  <c r="E93" i="83"/>
  <c r="H93" i="83" s="1"/>
  <c r="F92" i="83"/>
  <c r="E92" i="83"/>
  <c r="I92" i="83" s="1"/>
  <c r="F91" i="83"/>
  <c r="E91" i="83"/>
  <c r="H91" i="83" s="1"/>
  <c r="F89" i="83"/>
  <c r="E89" i="83"/>
  <c r="I89" i="83" s="1"/>
  <c r="F88" i="83"/>
  <c r="E88" i="83"/>
  <c r="H88" i="83" s="1"/>
  <c r="F87" i="83"/>
  <c r="E87" i="83"/>
  <c r="F86" i="83"/>
  <c r="E86" i="83"/>
  <c r="H86" i="83" s="1"/>
  <c r="F85" i="83"/>
  <c r="E85" i="83"/>
  <c r="F83" i="83"/>
  <c r="E83" i="83"/>
  <c r="I83" i="83" s="1"/>
  <c r="F82" i="83"/>
  <c r="E82" i="83"/>
  <c r="I82" i="83" s="1"/>
  <c r="F81" i="83"/>
  <c r="E81" i="83"/>
  <c r="I81" i="83" s="1"/>
  <c r="F79" i="83"/>
  <c r="E79" i="83"/>
  <c r="I79" i="83" s="1"/>
  <c r="F78" i="83"/>
  <c r="E78" i="83"/>
  <c r="F77" i="83"/>
  <c r="E77" i="83"/>
  <c r="I77" i="83" s="1"/>
  <c r="F75" i="83"/>
  <c r="E75" i="83"/>
  <c r="I75" i="83" s="1"/>
  <c r="F74" i="83"/>
  <c r="E74" i="83"/>
  <c r="I74" i="83" s="1"/>
  <c r="F73" i="83"/>
  <c r="E73" i="83"/>
  <c r="I73" i="83" s="1"/>
  <c r="F72" i="83"/>
  <c r="E72" i="83"/>
  <c r="I72" i="83" s="1"/>
  <c r="F71" i="83"/>
  <c r="E71" i="83"/>
  <c r="H71" i="83" s="1"/>
  <c r="F69" i="83"/>
  <c r="E69" i="83"/>
  <c r="H69" i="83" s="1"/>
  <c r="F68" i="83"/>
  <c r="E68" i="83"/>
  <c r="I68" i="83" s="1"/>
  <c r="F67" i="83"/>
  <c r="E67" i="83"/>
  <c r="H67" i="83" s="1"/>
  <c r="F66" i="83"/>
  <c r="E66" i="83"/>
  <c r="I66" i="83" s="1"/>
  <c r="F65" i="83"/>
  <c r="E65" i="83"/>
  <c r="H65" i="83" s="1"/>
  <c r="F64" i="83"/>
  <c r="E64" i="83"/>
  <c r="I64" i="83" s="1"/>
  <c r="F63" i="83"/>
  <c r="E63" i="83"/>
  <c r="H63" i="83" s="1"/>
  <c r="F61" i="83"/>
  <c r="E61" i="83"/>
  <c r="H61" i="83" s="1"/>
  <c r="F60" i="83"/>
  <c r="E60" i="83"/>
  <c r="F59" i="83"/>
  <c r="E59" i="83"/>
  <c r="H59" i="83" s="1"/>
  <c r="F58" i="83"/>
  <c r="E58" i="83"/>
  <c r="H58" i="83" s="1"/>
  <c r="F57" i="83"/>
  <c r="E57" i="83"/>
  <c r="H57" i="83" s="1"/>
  <c r="F55" i="83"/>
  <c r="E55" i="83"/>
  <c r="I55" i="83" s="1"/>
  <c r="F54" i="83"/>
  <c r="E54" i="83"/>
  <c r="H54" i="83" s="1"/>
  <c r="F53" i="83"/>
  <c r="E53" i="83"/>
  <c r="I53" i="83" s="1"/>
  <c r="F52" i="83"/>
  <c r="E52" i="83"/>
  <c r="I52" i="83" s="1"/>
  <c r="F51" i="83"/>
  <c r="E51" i="83"/>
  <c r="H51" i="83" s="1"/>
  <c r="F49" i="83"/>
  <c r="E49" i="83"/>
  <c r="H49" i="83" s="1"/>
  <c r="F48" i="83"/>
  <c r="E48" i="83"/>
  <c r="I48" i="83" s="1"/>
  <c r="F47" i="83"/>
  <c r="E47" i="83"/>
  <c r="I47" i="83" s="1"/>
  <c r="F46" i="83"/>
  <c r="E46" i="83"/>
  <c r="H46" i="83" s="1"/>
  <c r="F45" i="83"/>
  <c r="E45" i="83"/>
  <c r="I45" i="83" s="1"/>
  <c r="F43" i="83"/>
  <c r="E43" i="83"/>
  <c r="I43" i="83" s="1"/>
  <c r="F42" i="83"/>
  <c r="E42" i="83"/>
  <c r="I42" i="83" s="1"/>
  <c r="F41" i="83"/>
  <c r="E41" i="83"/>
  <c r="H41" i="83" s="1"/>
  <c r="F39" i="83"/>
  <c r="E39" i="83"/>
  <c r="I39" i="83" s="1"/>
  <c r="F38" i="83"/>
  <c r="E38" i="83"/>
  <c r="I38" i="83" s="1"/>
  <c r="F37" i="83"/>
  <c r="E37" i="83"/>
  <c r="I37" i="83" s="1"/>
  <c r="F35" i="83"/>
  <c r="E35" i="83"/>
  <c r="I35" i="83" s="1"/>
  <c r="F34" i="83"/>
  <c r="E34" i="83"/>
  <c r="I34" i="83" s="1"/>
  <c r="F33" i="83"/>
  <c r="E33" i="83"/>
  <c r="I33" i="83" s="1"/>
  <c r="F32" i="83"/>
  <c r="E32" i="83"/>
  <c r="I32" i="83" s="1"/>
  <c r="F31" i="83"/>
  <c r="E31" i="83"/>
  <c r="I31" i="83" s="1"/>
  <c r="F29" i="83"/>
  <c r="E29" i="83"/>
  <c r="I29" i="83" s="1"/>
  <c r="F28" i="83"/>
  <c r="E28" i="83"/>
  <c r="I28" i="83" s="1"/>
  <c r="F27" i="83"/>
  <c r="E27" i="83"/>
  <c r="F26" i="83"/>
  <c r="E26" i="83"/>
  <c r="I26" i="83" s="1"/>
  <c r="F25" i="83"/>
  <c r="E25" i="83"/>
  <c r="I25" i="83" s="1"/>
  <c r="F24" i="83"/>
  <c r="E24" i="83"/>
  <c r="I24" i="83" s="1"/>
  <c r="F23" i="83"/>
  <c r="E23" i="83"/>
  <c r="H23" i="83" s="1"/>
  <c r="F20" i="83"/>
  <c r="E20" i="83"/>
  <c r="F19" i="83"/>
  <c r="E19" i="83"/>
  <c r="I19" i="83" s="1"/>
  <c r="F18" i="83"/>
  <c r="E18" i="83"/>
  <c r="I18" i="83" s="1"/>
  <c r="F17" i="83"/>
  <c r="E17" i="83"/>
  <c r="I17" i="83" s="1"/>
  <c r="F16" i="83"/>
  <c r="E16" i="83"/>
  <c r="F14" i="83"/>
  <c r="E14" i="83"/>
  <c r="H14" i="83" s="1"/>
  <c r="F13" i="83"/>
  <c r="E13" i="83"/>
  <c r="F12" i="83"/>
  <c r="E12" i="83"/>
  <c r="I12" i="83" s="1"/>
  <c r="F11" i="83"/>
  <c r="E11" i="83"/>
  <c r="I11" i="83" s="1"/>
  <c r="F10" i="83"/>
  <c r="E10" i="83"/>
  <c r="H10" i="83" s="1"/>
  <c r="F8" i="83"/>
  <c r="E8" i="83"/>
  <c r="I8" i="83" s="1"/>
  <c r="F7" i="83"/>
  <c r="E7" i="83"/>
  <c r="I7" i="83" s="1"/>
  <c r="F6" i="83"/>
  <c r="E6" i="83"/>
  <c r="F5" i="83"/>
  <c r="E5" i="83"/>
  <c r="H5" i="83" s="1"/>
  <c r="F4" i="83"/>
  <c r="E4" i="83"/>
  <c r="H4" i="83" s="1"/>
  <c r="D1" i="83"/>
  <c r="C1" i="83"/>
  <c r="I768" i="73"/>
  <c r="F748" i="73"/>
  <c r="E748" i="73"/>
  <c r="H748" i="73" s="1"/>
  <c r="F747" i="73"/>
  <c r="E747" i="73"/>
  <c r="H747" i="73" s="1"/>
  <c r="F746" i="73"/>
  <c r="E746" i="73"/>
  <c r="F745" i="73"/>
  <c r="E745" i="73"/>
  <c r="I745" i="73" s="1"/>
  <c r="F744" i="73"/>
  <c r="E744" i="73"/>
  <c r="F743" i="73"/>
  <c r="E743" i="73"/>
  <c r="I743" i="73" s="1"/>
  <c r="F742" i="73"/>
  <c r="E742" i="73"/>
  <c r="H742" i="73" s="1"/>
  <c r="F739" i="73"/>
  <c r="E739" i="73"/>
  <c r="F738" i="73"/>
  <c r="E738" i="73"/>
  <c r="H738" i="73" s="1"/>
  <c r="F736" i="73"/>
  <c r="E736" i="73"/>
  <c r="H736" i="73" s="1"/>
  <c r="F735" i="73"/>
  <c r="E735" i="73"/>
  <c r="I735" i="73" s="1"/>
  <c r="F734" i="73"/>
  <c r="E734" i="73"/>
  <c r="I734" i="73" s="1"/>
  <c r="F733" i="73"/>
  <c r="E733" i="73"/>
  <c r="F731" i="73"/>
  <c r="E731" i="73"/>
  <c r="F730" i="73"/>
  <c r="E730" i="73"/>
  <c r="I730" i="73" s="1"/>
  <c r="F729" i="73"/>
  <c r="E729" i="73"/>
  <c r="I729" i="73" s="1"/>
  <c r="F728" i="73"/>
  <c r="E728" i="73"/>
  <c r="I728" i="73" s="1"/>
  <c r="F727" i="73"/>
  <c r="E727" i="73"/>
  <c r="I727" i="73" s="1"/>
  <c r="F725" i="73"/>
  <c r="E725" i="73"/>
  <c r="H725" i="73" s="1"/>
  <c r="F724" i="73"/>
  <c r="E724" i="73"/>
  <c r="I724" i="73" s="1"/>
  <c r="F723" i="73"/>
  <c r="E723" i="73"/>
  <c r="I723" i="73" s="1"/>
  <c r="F722" i="73"/>
  <c r="E722" i="73"/>
  <c r="I722" i="73" s="1"/>
  <c r="F721" i="73"/>
  <c r="E721" i="73"/>
  <c r="I721" i="73" s="1"/>
  <c r="F720" i="73"/>
  <c r="E720" i="73"/>
  <c r="I720" i="73" s="1"/>
  <c r="F719" i="73"/>
  <c r="E719" i="73"/>
  <c r="I719" i="73" s="1"/>
  <c r="F717" i="73"/>
  <c r="E717" i="73"/>
  <c r="I717" i="73" s="1"/>
  <c r="F716" i="73"/>
  <c r="E716" i="73"/>
  <c r="F715" i="73"/>
  <c r="E715" i="73"/>
  <c r="H715" i="73" s="1"/>
  <c r="F714" i="73"/>
  <c r="E714" i="73"/>
  <c r="H714" i="73" s="1"/>
  <c r="F713" i="73"/>
  <c r="E713" i="73"/>
  <c r="F711" i="73"/>
  <c r="E711" i="73"/>
  <c r="I711" i="73" s="1"/>
  <c r="F710" i="73"/>
  <c r="E710" i="73"/>
  <c r="H710" i="73" s="1"/>
  <c r="F709" i="73"/>
  <c r="E709" i="73"/>
  <c r="H709" i="73" s="1"/>
  <c r="F708" i="73"/>
  <c r="E708" i="73"/>
  <c r="I708" i="73" s="1"/>
  <c r="F707" i="73"/>
  <c r="E707" i="73"/>
  <c r="F705" i="73"/>
  <c r="E705" i="73"/>
  <c r="H705" i="73" s="1"/>
  <c r="F704" i="73"/>
  <c r="E704" i="73"/>
  <c r="H704" i="73" s="1"/>
  <c r="F703" i="73"/>
  <c r="E703" i="73"/>
  <c r="H703" i="73" s="1"/>
  <c r="F702" i="73"/>
  <c r="E702" i="73"/>
  <c r="H702" i="73" s="1"/>
  <c r="F701" i="73"/>
  <c r="E701" i="73"/>
  <c r="H701" i="73" s="1"/>
  <c r="F699" i="73"/>
  <c r="E699" i="73"/>
  <c r="H699" i="73" s="1"/>
  <c r="F698" i="73"/>
  <c r="E698" i="73"/>
  <c r="I698" i="73" s="1"/>
  <c r="F696" i="73"/>
  <c r="E696" i="73"/>
  <c r="H696" i="73" s="1"/>
  <c r="F695" i="73"/>
  <c r="E695" i="73"/>
  <c r="I695" i="73" s="1"/>
  <c r="F694" i="73"/>
  <c r="E694" i="73"/>
  <c r="H694" i="73" s="1"/>
  <c r="F693" i="73"/>
  <c r="E693" i="73"/>
  <c r="I693" i="73" s="1"/>
  <c r="F691" i="73"/>
  <c r="E691" i="73"/>
  <c r="I691" i="73" s="1"/>
  <c r="F690" i="73"/>
  <c r="E690" i="73"/>
  <c r="I690" i="73" s="1"/>
  <c r="F689" i="73"/>
  <c r="E689" i="73"/>
  <c r="F688" i="73"/>
  <c r="E688" i="73"/>
  <c r="I688" i="73" s="1"/>
  <c r="F687" i="73"/>
  <c r="E687" i="73"/>
  <c r="H687" i="73" s="1"/>
  <c r="F685" i="73"/>
  <c r="E685" i="73"/>
  <c r="F684" i="73"/>
  <c r="E684" i="73"/>
  <c r="I684" i="73" s="1"/>
  <c r="F683" i="73"/>
  <c r="E683" i="73"/>
  <c r="F682" i="73"/>
  <c r="E682" i="73"/>
  <c r="H682" i="73" s="1"/>
  <c r="F681" i="73"/>
  <c r="E681" i="73"/>
  <c r="I681" i="73" s="1"/>
  <c r="F680" i="73"/>
  <c r="E680" i="73"/>
  <c r="F679" i="73"/>
  <c r="E679" i="73"/>
  <c r="I679" i="73" s="1"/>
  <c r="F677" i="73"/>
  <c r="E677" i="73"/>
  <c r="I677" i="73" s="1"/>
  <c r="F676" i="73"/>
  <c r="E676" i="73"/>
  <c r="I676" i="73" s="1"/>
  <c r="F675" i="73"/>
  <c r="E675" i="73"/>
  <c r="H675" i="73" s="1"/>
  <c r="F674" i="73"/>
  <c r="E674" i="73"/>
  <c r="I674" i="73" s="1"/>
  <c r="F673" i="73"/>
  <c r="E673" i="73"/>
  <c r="F671" i="73"/>
  <c r="E671" i="73"/>
  <c r="H671" i="73" s="1"/>
  <c r="F670" i="73"/>
  <c r="E670" i="73"/>
  <c r="H670" i="73" s="1"/>
  <c r="F669" i="73"/>
  <c r="E669" i="73"/>
  <c r="H669" i="73" s="1"/>
  <c r="F668" i="73"/>
  <c r="E668" i="73"/>
  <c r="F667" i="73"/>
  <c r="E667" i="73"/>
  <c r="I667" i="73" s="1"/>
  <c r="F665" i="73"/>
  <c r="E665" i="73"/>
  <c r="I665" i="73" s="1"/>
  <c r="F664" i="73"/>
  <c r="E664" i="73"/>
  <c r="I664" i="73" s="1"/>
  <c r="F663" i="73"/>
  <c r="E663" i="73"/>
  <c r="I663" i="73" s="1"/>
  <c r="F662" i="73"/>
  <c r="E662" i="73"/>
  <c r="H662" i="73" s="1"/>
  <c r="F661" i="73"/>
  <c r="E661" i="73"/>
  <c r="I661" i="73" s="1"/>
  <c r="F658" i="73"/>
  <c r="E658" i="73"/>
  <c r="H658" i="73" s="1"/>
  <c r="F657" i="73"/>
  <c r="E657" i="73"/>
  <c r="I657" i="73" s="1"/>
  <c r="F656" i="73"/>
  <c r="E656" i="73"/>
  <c r="H656" i="73" s="1"/>
  <c r="F655" i="73"/>
  <c r="E655" i="73"/>
  <c r="H655" i="73" s="1"/>
  <c r="F654" i="73"/>
  <c r="E654" i="73"/>
  <c r="H654" i="73" s="1"/>
  <c r="F653" i="73"/>
  <c r="E653" i="73"/>
  <c r="F651" i="73"/>
  <c r="E651" i="73"/>
  <c r="H651" i="73" s="1"/>
  <c r="F650" i="73"/>
  <c r="E650" i="73"/>
  <c r="I650" i="73" s="1"/>
  <c r="F649" i="73"/>
  <c r="E649" i="73"/>
  <c r="H649" i="73" s="1"/>
  <c r="F648" i="73"/>
  <c r="E648" i="73"/>
  <c r="I648" i="73" s="1"/>
  <c r="F647" i="73"/>
  <c r="E647" i="73"/>
  <c r="H647" i="73" s="1"/>
  <c r="F645" i="73"/>
  <c r="E645" i="73"/>
  <c r="I645" i="73" s="1"/>
  <c r="F644" i="73"/>
  <c r="E644" i="73"/>
  <c r="I644" i="73" s="1"/>
  <c r="F643" i="73"/>
  <c r="E643" i="73"/>
  <c r="I643" i="73" s="1"/>
  <c r="F642" i="73"/>
  <c r="E642" i="73"/>
  <c r="I642" i="73" s="1"/>
  <c r="F641" i="73"/>
  <c r="E641" i="73"/>
  <c r="I641" i="73" s="1"/>
  <c r="F640" i="73"/>
  <c r="E640" i="73"/>
  <c r="H640" i="73" s="1"/>
  <c r="F639" i="73"/>
  <c r="E639" i="73"/>
  <c r="F637" i="73"/>
  <c r="E637" i="73"/>
  <c r="I637" i="73" s="1"/>
  <c r="F636" i="73"/>
  <c r="E636" i="73"/>
  <c r="I636" i="73" s="1"/>
  <c r="F635" i="73"/>
  <c r="E635" i="73"/>
  <c r="I635" i="73" s="1"/>
  <c r="F634" i="73"/>
  <c r="E634" i="73"/>
  <c r="I634" i="73" s="1"/>
  <c r="F633" i="73"/>
  <c r="E633" i="73"/>
  <c r="H633" i="73" s="1"/>
  <c r="F631" i="73"/>
  <c r="E631" i="73"/>
  <c r="H631" i="73" s="1"/>
  <c r="F630" i="73"/>
  <c r="E630" i="73"/>
  <c r="I630" i="73" s="1"/>
  <c r="F629" i="73"/>
  <c r="E629" i="73"/>
  <c r="I629" i="73" s="1"/>
  <c r="F628" i="73"/>
  <c r="E628" i="73"/>
  <c r="H628" i="73" s="1"/>
  <c r="F627" i="73"/>
  <c r="E627" i="73"/>
  <c r="I627" i="73" s="1"/>
  <c r="F625" i="73"/>
  <c r="E625" i="73"/>
  <c r="I625" i="73" s="1"/>
  <c r="F624" i="73"/>
  <c r="E624" i="73"/>
  <c r="H624" i="73" s="1"/>
  <c r="F623" i="73"/>
  <c r="E623" i="73"/>
  <c r="I623" i="73" s="1"/>
  <c r="F622" i="73"/>
  <c r="E622" i="73"/>
  <c r="I622" i="73" s="1"/>
  <c r="F621" i="73"/>
  <c r="E621" i="73"/>
  <c r="H621" i="73" s="1"/>
  <c r="F616" i="73"/>
  <c r="E616" i="73"/>
  <c r="I616" i="73" s="1"/>
  <c r="F615" i="73"/>
  <c r="E615" i="73"/>
  <c r="I615" i="73" s="1"/>
  <c r="F613" i="73"/>
  <c r="E613" i="73"/>
  <c r="I613" i="73" s="1"/>
  <c r="F612" i="73"/>
  <c r="E612" i="73"/>
  <c r="I612" i="73" s="1"/>
  <c r="F611" i="73"/>
  <c r="E611" i="73"/>
  <c r="I611" i="73" s="1"/>
  <c r="F610" i="73"/>
  <c r="E610" i="73"/>
  <c r="H610" i="73" s="1"/>
  <c r="F607" i="73"/>
  <c r="E607" i="73"/>
  <c r="I607" i="73" s="1"/>
  <c r="F606" i="73"/>
  <c r="E606" i="73"/>
  <c r="H606" i="73" s="1"/>
  <c r="F605" i="73"/>
  <c r="E605" i="73"/>
  <c r="H605" i="73" s="1"/>
  <c r="F604" i="73"/>
  <c r="E604" i="73"/>
  <c r="I604" i="73" s="1"/>
  <c r="F603" i="73"/>
  <c r="E603" i="73"/>
  <c r="H603" i="73" s="1"/>
  <c r="F601" i="73"/>
  <c r="E601" i="73"/>
  <c r="H601" i="73" s="1"/>
  <c r="F600" i="73"/>
  <c r="E600" i="73"/>
  <c r="H600" i="73" s="1"/>
  <c r="F599" i="73"/>
  <c r="E599" i="73"/>
  <c r="I599" i="73" s="1"/>
  <c r="F598" i="73"/>
  <c r="E598" i="73"/>
  <c r="F597" i="73"/>
  <c r="E597" i="73"/>
  <c r="H597" i="73" s="1"/>
  <c r="F596" i="73"/>
  <c r="E596" i="73"/>
  <c r="H596" i="73" s="1"/>
  <c r="F595" i="73"/>
  <c r="E595" i="73"/>
  <c r="I595" i="73" s="1"/>
  <c r="F593" i="73"/>
  <c r="E593" i="73"/>
  <c r="H593" i="73" s="1"/>
  <c r="F592" i="73"/>
  <c r="E592" i="73"/>
  <c r="H592" i="73" s="1"/>
  <c r="F591" i="73"/>
  <c r="E591" i="73"/>
  <c r="H591" i="73" s="1"/>
  <c r="F590" i="73"/>
  <c r="E590" i="73"/>
  <c r="I590" i="73" s="1"/>
  <c r="F589" i="73"/>
  <c r="E589" i="73"/>
  <c r="H589" i="73" s="1"/>
  <c r="F587" i="73"/>
  <c r="E587" i="73"/>
  <c r="I587" i="73" s="1"/>
  <c r="F586" i="73"/>
  <c r="E586" i="73"/>
  <c r="I586" i="73" s="1"/>
  <c r="F585" i="73"/>
  <c r="E585" i="73"/>
  <c r="H585" i="73" s="1"/>
  <c r="F584" i="73"/>
  <c r="E584" i="73"/>
  <c r="H584" i="73" s="1"/>
  <c r="F583" i="73"/>
  <c r="E583" i="73"/>
  <c r="H583" i="73" s="1"/>
  <c r="F581" i="73"/>
  <c r="E581" i="73"/>
  <c r="I581" i="73" s="1"/>
  <c r="F580" i="73"/>
  <c r="E580" i="73"/>
  <c r="I580" i="73" s="1"/>
  <c r="F579" i="73"/>
  <c r="E579" i="73"/>
  <c r="F578" i="73"/>
  <c r="E578" i="73"/>
  <c r="H578" i="73" s="1"/>
  <c r="F577" i="73"/>
  <c r="E577" i="73"/>
  <c r="I577" i="73" s="1"/>
  <c r="F575" i="73"/>
  <c r="E575" i="73"/>
  <c r="H575" i="73" s="1"/>
  <c r="F574" i="73"/>
  <c r="E574" i="73"/>
  <c r="I574" i="73" s="1"/>
  <c r="F572" i="73"/>
  <c r="E572" i="73"/>
  <c r="H572" i="73" s="1"/>
  <c r="F571" i="73"/>
  <c r="E571" i="73"/>
  <c r="I571" i="73" s="1"/>
  <c r="F570" i="73"/>
  <c r="E570" i="73"/>
  <c r="H570" i="73" s="1"/>
  <c r="F569" i="73"/>
  <c r="E569" i="73"/>
  <c r="I569" i="73" s="1"/>
  <c r="F567" i="73"/>
  <c r="E567" i="73"/>
  <c r="I567" i="73" s="1"/>
  <c r="F566" i="73"/>
  <c r="E566" i="73"/>
  <c r="I566" i="73" s="1"/>
  <c r="F565" i="73"/>
  <c r="E565" i="73"/>
  <c r="I565" i="73" s="1"/>
  <c r="F564" i="73"/>
  <c r="E564" i="73"/>
  <c r="H564" i="73" s="1"/>
  <c r="F563" i="73"/>
  <c r="E563" i="73"/>
  <c r="I563" i="73" s="1"/>
  <c r="F561" i="73"/>
  <c r="E561" i="73"/>
  <c r="F560" i="73"/>
  <c r="E560" i="73"/>
  <c r="F559" i="73"/>
  <c r="E559" i="73"/>
  <c r="I559" i="73" s="1"/>
  <c r="F558" i="73"/>
  <c r="E558" i="73"/>
  <c r="I558" i="73" s="1"/>
  <c r="F557" i="73"/>
  <c r="E557" i="73"/>
  <c r="H557" i="73" s="1"/>
  <c r="F556" i="73"/>
  <c r="E556" i="73"/>
  <c r="H556" i="73" s="1"/>
  <c r="F555" i="73"/>
  <c r="E555" i="73"/>
  <c r="H555" i="73" s="1"/>
  <c r="F553" i="73"/>
  <c r="E553" i="73"/>
  <c r="F552" i="73"/>
  <c r="E552" i="73"/>
  <c r="I552" i="73" s="1"/>
  <c r="F551" i="73"/>
  <c r="E551" i="73"/>
  <c r="I551" i="73" s="1"/>
  <c r="F550" i="73"/>
  <c r="E550" i="73"/>
  <c r="H550" i="73" s="1"/>
  <c r="F549" i="73"/>
  <c r="E549" i="73"/>
  <c r="H549" i="73" s="1"/>
  <c r="F547" i="73"/>
  <c r="E547" i="73"/>
  <c r="H547" i="73" s="1"/>
  <c r="F546" i="73"/>
  <c r="E546" i="73"/>
  <c r="I546" i="73" s="1"/>
  <c r="F545" i="73"/>
  <c r="E545" i="73"/>
  <c r="H545" i="73" s="1"/>
  <c r="F544" i="73"/>
  <c r="E544" i="73"/>
  <c r="I544" i="73" s="1"/>
  <c r="F543" i="73"/>
  <c r="E543" i="73"/>
  <c r="I543" i="73" s="1"/>
  <c r="F541" i="73"/>
  <c r="E541" i="73"/>
  <c r="H541" i="73" s="1"/>
  <c r="F540" i="73"/>
  <c r="E540" i="73"/>
  <c r="H540" i="73" s="1"/>
  <c r="F539" i="73"/>
  <c r="E539" i="73"/>
  <c r="I539" i="73" s="1"/>
  <c r="F538" i="73"/>
  <c r="E538" i="73"/>
  <c r="I538" i="73" s="1"/>
  <c r="F537" i="73"/>
  <c r="E537" i="73"/>
  <c r="I537" i="73" s="1"/>
  <c r="F535" i="73"/>
  <c r="E535" i="73"/>
  <c r="I535" i="73" s="1"/>
  <c r="F534" i="73"/>
  <c r="E534" i="73"/>
  <c r="I534" i="73" s="1"/>
  <c r="F532" i="73"/>
  <c r="E532" i="73"/>
  <c r="I532" i="73" s="1"/>
  <c r="F531" i="73"/>
  <c r="E531" i="73"/>
  <c r="I531" i="73" s="1"/>
  <c r="F530" i="73"/>
  <c r="E530" i="73"/>
  <c r="H530" i="73" s="1"/>
  <c r="F529" i="73"/>
  <c r="E529" i="73"/>
  <c r="I529" i="73" s="1"/>
  <c r="F527" i="73"/>
  <c r="E527" i="73"/>
  <c r="I527" i="73" s="1"/>
  <c r="F526" i="73"/>
  <c r="E526" i="73"/>
  <c r="I526" i="73" s="1"/>
  <c r="F525" i="73"/>
  <c r="E525" i="73"/>
  <c r="H525" i="73" s="1"/>
  <c r="F524" i="73"/>
  <c r="E524" i="73"/>
  <c r="H524" i="73" s="1"/>
  <c r="F523" i="73"/>
  <c r="E523" i="73"/>
  <c r="I523" i="73" s="1"/>
  <c r="F521" i="73"/>
  <c r="E521" i="73"/>
  <c r="I521" i="73" s="1"/>
  <c r="F520" i="73"/>
  <c r="E520" i="73"/>
  <c r="I520" i="73" s="1"/>
  <c r="F519" i="73"/>
  <c r="E519" i="73"/>
  <c r="H519" i="73" s="1"/>
  <c r="F518" i="73"/>
  <c r="E518" i="73"/>
  <c r="I518" i="73" s="1"/>
  <c r="F517" i="73"/>
  <c r="E517" i="73"/>
  <c r="F516" i="73"/>
  <c r="E516" i="73"/>
  <c r="I516" i="73" s="1"/>
  <c r="F515" i="73"/>
  <c r="E515" i="73"/>
  <c r="H515" i="73" s="1"/>
  <c r="F513" i="73"/>
  <c r="E513" i="73"/>
  <c r="I513" i="73" s="1"/>
  <c r="F512" i="73"/>
  <c r="E512" i="73"/>
  <c r="H512" i="73" s="1"/>
  <c r="F511" i="73"/>
  <c r="E511" i="73"/>
  <c r="I511" i="73" s="1"/>
  <c r="F510" i="73"/>
  <c r="E510" i="73"/>
  <c r="I510" i="73" s="1"/>
  <c r="F509" i="73"/>
  <c r="E509" i="73"/>
  <c r="H509" i="73" s="1"/>
  <c r="F507" i="73"/>
  <c r="E507" i="73"/>
  <c r="H507" i="73" s="1"/>
  <c r="F506" i="73"/>
  <c r="E506" i="73"/>
  <c r="H506" i="73" s="1"/>
  <c r="F505" i="73"/>
  <c r="E505" i="73"/>
  <c r="H505" i="73" s="1"/>
  <c r="F504" i="73"/>
  <c r="E504" i="73"/>
  <c r="H504" i="73" s="1"/>
  <c r="F503" i="73"/>
  <c r="E503" i="73"/>
  <c r="I503" i="73" s="1"/>
  <c r="F501" i="73"/>
  <c r="E501" i="73"/>
  <c r="I501" i="73" s="1"/>
  <c r="F500" i="73"/>
  <c r="E500" i="73"/>
  <c r="I500" i="73" s="1"/>
  <c r="F499" i="73"/>
  <c r="E499" i="73"/>
  <c r="H499" i="73" s="1"/>
  <c r="F498" i="73"/>
  <c r="E498" i="73"/>
  <c r="I498" i="73" s="1"/>
  <c r="F497" i="73"/>
  <c r="E497" i="73"/>
  <c r="H497" i="73" s="1"/>
  <c r="F494" i="73"/>
  <c r="E494" i="73"/>
  <c r="I494" i="73" s="1"/>
  <c r="F493" i="73"/>
  <c r="E493" i="73"/>
  <c r="H493" i="73" s="1"/>
  <c r="F492" i="73"/>
  <c r="E492" i="73"/>
  <c r="I492" i="73" s="1"/>
  <c r="F491" i="73"/>
  <c r="E491" i="73"/>
  <c r="H491" i="73" s="1"/>
  <c r="F490" i="73"/>
  <c r="E490" i="73"/>
  <c r="I490" i="73" s="1"/>
  <c r="F489" i="73"/>
  <c r="E489" i="73"/>
  <c r="H489" i="73" s="1"/>
  <c r="F487" i="73"/>
  <c r="E487" i="73"/>
  <c r="I487" i="73" s="1"/>
  <c r="F486" i="73"/>
  <c r="E486" i="73"/>
  <c r="H486" i="73" s="1"/>
  <c r="F485" i="73"/>
  <c r="E485" i="73"/>
  <c r="F484" i="73"/>
  <c r="E484" i="73"/>
  <c r="I484" i="73" s="1"/>
  <c r="F483" i="73"/>
  <c r="E483" i="73"/>
  <c r="H483" i="73" s="1"/>
  <c r="F481" i="73"/>
  <c r="E481" i="73"/>
  <c r="I481" i="73" s="1"/>
  <c r="F480" i="73"/>
  <c r="E480" i="73"/>
  <c r="I480" i="73" s="1"/>
  <c r="F479" i="73"/>
  <c r="E479" i="73"/>
  <c r="H479" i="73" s="1"/>
  <c r="F478" i="73"/>
  <c r="E478" i="73"/>
  <c r="I478" i="73" s="1"/>
  <c r="F477" i="73"/>
  <c r="E477" i="73"/>
  <c r="H477" i="73" s="1"/>
  <c r="F476" i="73"/>
  <c r="E476" i="73"/>
  <c r="I476" i="73" s="1"/>
  <c r="F475" i="73"/>
  <c r="E475" i="73"/>
  <c r="I475" i="73" s="1"/>
  <c r="F473" i="73"/>
  <c r="E473" i="73"/>
  <c r="I473" i="73" s="1"/>
  <c r="F472" i="73"/>
  <c r="E472" i="73"/>
  <c r="I472" i="73" s="1"/>
  <c r="F471" i="73"/>
  <c r="E471" i="73"/>
  <c r="F470" i="73"/>
  <c r="E470" i="73"/>
  <c r="H470" i="73" s="1"/>
  <c r="F469" i="73"/>
  <c r="E469" i="73"/>
  <c r="I469" i="73" s="1"/>
  <c r="F467" i="73"/>
  <c r="E467" i="73"/>
  <c r="H467" i="73" s="1"/>
  <c r="F466" i="73"/>
  <c r="E466" i="73"/>
  <c r="F465" i="73"/>
  <c r="E465" i="73"/>
  <c r="I465" i="73" s="1"/>
  <c r="F464" i="73"/>
  <c r="E464" i="73"/>
  <c r="I464" i="73" s="1"/>
  <c r="F463" i="73"/>
  <c r="E463" i="73"/>
  <c r="H463" i="73" s="1"/>
  <c r="F461" i="73"/>
  <c r="E461" i="73"/>
  <c r="H461" i="73" s="1"/>
  <c r="F460" i="73"/>
  <c r="E460" i="73"/>
  <c r="I460" i="73" s="1"/>
  <c r="F459" i="73"/>
  <c r="E459" i="73"/>
  <c r="H459" i="73" s="1"/>
  <c r="F458" i="73"/>
  <c r="E458" i="73"/>
  <c r="H458" i="73" s="1"/>
  <c r="F457" i="73"/>
  <c r="E457" i="73"/>
  <c r="H457" i="73" s="1"/>
  <c r="F452" i="73"/>
  <c r="E452" i="73"/>
  <c r="I452" i="73" s="1"/>
  <c r="F451" i="73"/>
  <c r="E451" i="73"/>
  <c r="H451" i="73" s="1"/>
  <c r="F449" i="73"/>
  <c r="E449" i="73"/>
  <c r="H449" i="73" s="1"/>
  <c r="F448" i="73"/>
  <c r="E448" i="73"/>
  <c r="I448" i="73" s="1"/>
  <c r="F447" i="73"/>
  <c r="E447" i="73"/>
  <c r="I447" i="73" s="1"/>
  <c r="F446" i="73"/>
  <c r="E446" i="73"/>
  <c r="H446" i="73" s="1"/>
  <c r="F444" i="73"/>
  <c r="E444" i="73"/>
  <c r="I444" i="73" s="1"/>
  <c r="F443" i="73"/>
  <c r="E443" i="73"/>
  <c r="I443" i="73" s="1"/>
  <c r="F442" i="73"/>
  <c r="E442" i="73"/>
  <c r="H442" i="73" s="1"/>
  <c r="F441" i="73"/>
  <c r="E441" i="73"/>
  <c r="H441" i="73" s="1"/>
  <c r="F440" i="73"/>
  <c r="E440" i="73"/>
  <c r="I440" i="73" s="1"/>
  <c r="F438" i="73"/>
  <c r="E438" i="73"/>
  <c r="H438" i="73" s="1"/>
  <c r="F437" i="73"/>
  <c r="E437" i="73"/>
  <c r="I437" i="73" s="1"/>
  <c r="F436" i="73"/>
  <c r="E436" i="73"/>
  <c r="I436" i="73" s="1"/>
  <c r="F435" i="73"/>
  <c r="E435" i="73"/>
  <c r="I435" i="73" s="1"/>
  <c r="F434" i="73"/>
  <c r="E434" i="73"/>
  <c r="I434" i="73" s="1"/>
  <c r="F433" i="73"/>
  <c r="E433" i="73"/>
  <c r="H433" i="73" s="1"/>
  <c r="F432" i="73"/>
  <c r="E432" i="73"/>
  <c r="I432" i="73" s="1"/>
  <c r="F430" i="73"/>
  <c r="E430" i="73"/>
  <c r="I430" i="73" s="1"/>
  <c r="F429" i="73"/>
  <c r="E429" i="73"/>
  <c r="I429" i="73" s="1"/>
  <c r="F428" i="73"/>
  <c r="E428" i="73"/>
  <c r="H428" i="73" s="1"/>
  <c r="F427" i="73"/>
  <c r="E427" i="73"/>
  <c r="I427" i="73" s="1"/>
  <c r="F426" i="73"/>
  <c r="E426" i="73"/>
  <c r="H426" i="73" s="1"/>
  <c r="F424" i="73"/>
  <c r="E424" i="73"/>
  <c r="I424" i="73" s="1"/>
  <c r="F423" i="73"/>
  <c r="E423" i="73"/>
  <c r="I423" i="73" s="1"/>
  <c r="F422" i="73"/>
  <c r="E422" i="73"/>
  <c r="H422" i="73" s="1"/>
  <c r="F421" i="73"/>
  <c r="E421" i="73"/>
  <c r="I421" i="73" s="1"/>
  <c r="F420" i="73"/>
  <c r="E420" i="73"/>
  <c r="F418" i="73"/>
  <c r="E418" i="73"/>
  <c r="H418" i="73" s="1"/>
  <c r="F417" i="73"/>
  <c r="E417" i="73"/>
  <c r="H417" i="73" s="1"/>
  <c r="F416" i="73"/>
  <c r="E416" i="73"/>
  <c r="I416" i="73" s="1"/>
  <c r="F415" i="73"/>
  <c r="E415" i="73"/>
  <c r="I415" i="73" s="1"/>
  <c r="F414" i="73"/>
  <c r="E414" i="73"/>
  <c r="I414" i="73" s="1"/>
  <c r="F412" i="73"/>
  <c r="E412" i="73"/>
  <c r="I412" i="73" s="1"/>
  <c r="F411" i="73"/>
  <c r="E411" i="73"/>
  <c r="I411" i="73" s="1"/>
  <c r="F409" i="73"/>
  <c r="E409" i="73"/>
  <c r="H409" i="73" s="1"/>
  <c r="F408" i="73"/>
  <c r="E408" i="73"/>
  <c r="H408" i="73" s="1"/>
  <c r="F407" i="73"/>
  <c r="E407" i="73"/>
  <c r="I407" i="73" s="1"/>
  <c r="F406" i="73"/>
  <c r="E406" i="73"/>
  <c r="I406" i="73" s="1"/>
  <c r="F404" i="73"/>
  <c r="E404" i="73"/>
  <c r="I404" i="73" s="1"/>
  <c r="F403" i="73"/>
  <c r="E403" i="73"/>
  <c r="I403" i="73" s="1"/>
  <c r="F402" i="73"/>
  <c r="E402" i="73"/>
  <c r="I402" i="73" s="1"/>
  <c r="F401" i="73"/>
  <c r="E401" i="73"/>
  <c r="H401" i="73" s="1"/>
  <c r="F400" i="73"/>
  <c r="E400" i="73"/>
  <c r="I400" i="73" s="1"/>
  <c r="F398" i="73"/>
  <c r="E398" i="73"/>
  <c r="I398" i="73" s="1"/>
  <c r="F397" i="73"/>
  <c r="E397" i="73"/>
  <c r="H397" i="73" s="1"/>
  <c r="F396" i="73"/>
  <c r="E396" i="73"/>
  <c r="F395" i="73"/>
  <c r="E395" i="73"/>
  <c r="H395" i="73" s="1"/>
  <c r="F394" i="73"/>
  <c r="E394" i="73"/>
  <c r="H394" i="73" s="1"/>
  <c r="F393" i="73"/>
  <c r="E393" i="73"/>
  <c r="H393" i="73" s="1"/>
  <c r="F392" i="73"/>
  <c r="E392" i="73"/>
  <c r="F390" i="73"/>
  <c r="E390" i="73"/>
  <c r="F389" i="73"/>
  <c r="E389" i="73"/>
  <c r="F388" i="73"/>
  <c r="E388" i="73"/>
  <c r="I388" i="73" s="1"/>
  <c r="F387" i="73"/>
  <c r="E387" i="73"/>
  <c r="I387" i="73" s="1"/>
  <c r="F386" i="73"/>
  <c r="E386" i="73"/>
  <c r="I386" i="73" s="1"/>
  <c r="F384" i="73"/>
  <c r="E384" i="73"/>
  <c r="H384" i="73" s="1"/>
  <c r="F383" i="73"/>
  <c r="E383" i="73"/>
  <c r="I383" i="73" s="1"/>
  <c r="F382" i="73"/>
  <c r="E382" i="73"/>
  <c r="I382" i="73" s="1"/>
  <c r="F381" i="73"/>
  <c r="E381" i="73"/>
  <c r="H381" i="73" s="1"/>
  <c r="F380" i="73"/>
  <c r="E380" i="73"/>
  <c r="I380" i="73" s="1"/>
  <c r="F378" i="73"/>
  <c r="E378" i="73"/>
  <c r="I378" i="73" s="1"/>
  <c r="F377" i="73"/>
  <c r="E377" i="73"/>
  <c r="H377" i="73" s="1"/>
  <c r="F376" i="73"/>
  <c r="E376" i="73"/>
  <c r="I376" i="73" s="1"/>
  <c r="F375" i="73"/>
  <c r="E375" i="73"/>
  <c r="I375" i="73" s="1"/>
  <c r="F374" i="73"/>
  <c r="E374" i="73"/>
  <c r="H374" i="73" s="1"/>
  <c r="F370" i="73"/>
  <c r="E370" i="73"/>
  <c r="F369" i="73"/>
  <c r="E369" i="73"/>
  <c r="I369" i="73" s="1"/>
  <c r="F368" i="73"/>
  <c r="E368" i="73"/>
  <c r="H368" i="73" s="1"/>
  <c r="F367" i="73"/>
  <c r="E367" i="73"/>
  <c r="H367" i="73" s="1"/>
  <c r="F366" i="73"/>
  <c r="E366" i="73"/>
  <c r="I366" i="73" s="1"/>
  <c r="F365" i="73"/>
  <c r="E365" i="73"/>
  <c r="H365" i="73" s="1"/>
  <c r="F363" i="73"/>
  <c r="E363" i="73"/>
  <c r="I363" i="73" s="1"/>
  <c r="F362" i="73"/>
  <c r="E362" i="73"/>
  <c r="I362" i="73" s="1"/>
  <c r="F361" i="73"/>
  <c r="E361" i="73"/>
  <c r="I361" i="73" s="1"/>
  <c r="F360" i="73"/>
  <c r="E360" i="73"/>
  <c r="I360" i="73" s="1"/>
  <c r="F359" i="73"/>
  <c r="E359" i="73"/>
  <c r="I359" i="73" s="1"/>
  <c r="F357" i="73"/>
  <c r="E357" i="73"/>
  <c r="H357" i="73" s="1"/>
  <c r="F356" i="73"/>
  <c r="E356" i="73"/>
  <c r="F355" i="73"/>
  <c r="E355" i="73"/>
  <c r="H355" i="73" s="1"/>
  <c r="F354" i="73"/>
  <c r="E354" i="73"/>
  <c r="I354" i="73" s="1"/>
  <c r="F353" i="73"/>
  <c r="E353" i="73"/>
  <c r="H353" i="73" s="1"/>
  <c r="F352" i="73"/>
  <c r="E352" i="73"/>
  <c r="H352" i="73" s="1"/>
  <c r="F351" i="73"/>
  <c r="E351" i="73"/>
  <c r="I351" i="73" s="1"/>
  <c r="F349" i="73"/>
  <c r="E349" i="73"/>
  <c r="I349" i="73" s="1"/>
  <c r="F348" i="73"/>
  <c r="E348" i="73"/>
  <c r="I348" i="73" s="1"/>
  <c r="F347" i="73"/>
  <c r="E347" i="73"/>
  <c r="F346" i="73"/>
  <c r="E346" i="73"/>
  <c r="H346" i="73" s="1"/>
  <c r="F345" i="73"/>
  <c r="E345" i="73"/>
  <c r="I345" i="73" s="1"/>
  <c r="F343" i="73"/>
  <c r="E343" i="73"/>
  <c r="F342" i="73"/>
  <c r="E342" i="73"/>
  <c r="F341" i="73"/>
  <c r="E341" i="73"/>
  <c r="H341" i="73" s="1"/>
  <c r="F340" i="73"/>
  <c r="E340" i="73"/>
  <c r="I340" i="73" s="1"/>
  <c r="F339" i="73"/>
  <c r="E339" i="73"/>
  <c r="F337" i="73"/>
  <c r="E337" i="73"/>
  <c r="H337" i="73" s="1"/>
  <c r="F336" i="73"/>
  <c r="E336" i="73"/>
  <c r="I336" i="73" s="1"/>
  <c r="F335" i="73"/>
  <c r="E335" i="73"/>
  <c r="I335" i="73" s="1"/>
  <c r="F334" i="73"/>
  <c r="E334" i="73"/>
  <c r="I334" i="73" s="1"/>
  <c r="F333" i="73"/>
  <c r="E333" i="73"/>
  <c r="H333" i="73" s="1"/>
  <c r="F331" i="73"/>
  <c r="E331" i="73"/>
  <c r="H331" i="73" s="1"/>
  <c r="F330" i="73"/>
  <c r="E330" i="73"/>
  <c r="I330" i="73" s="1"/>
  <c r="F328" i="73"/>
  <c r="E328" i="73"/>
  <c r="I328" i="73" s="1"/>
  <c r="F327" i="73"/>
  <c r="E327" i="73"/>
  <c r="H327" i="73" s="1"/>
  <c r="F326" i="73"/>
  <c r="E326" i="73"/>
  <c r="I326" i="73" s="1"/>
  <c r="F325" i="73"/>
  <c r="E325" i="73"/>
  <c r="H325" i="73" s="1"/>
  <c r="F323" i="73"/>
  <c r="E323" i="73"/>
  <c r="H323" i="73" s="1"/>
  <c r="F322" i="73"/>
  <c r="E322" i="73"/>
  <c r="I322" i="73" s="1"/>
  <c r="F321" i="73"/>
  <c r="E321" i="73"/>
  <c r="I321" i="73" s="1"/>
  <c r="F320" i="73"/>
  <c r="E320" i="73"/>
  <c r="I320" i="73" s="1"/>
  <c r="F319" i="73"/>
  <c r="E319" i="73"/>
  <c r="H319" i="73" s="1"/>
  <c r="F317" i="73"/>
  <c r="E317" i="73"/>
  <c r="I317" i="73" s="1"/>
  <c r="F316" i="73"/>
  <c r="E316" i="73"/>
  <c r="I316" i="73" s="1"/>
  <c r="F315" i="73"/>
  <c r="E315" i="73"/>
  <c r="I315" i="73" s="1"/>
  <c r="F314" i="73"/>
  <c r="E314" i="73"/>
  <c r="I314" i="73" s="1"/>
  <c r="F313" i="73"/>
  <c r="E313" i="73"/>
  <c r="I313" i="73" s="1"/>
  <c r="F312" i="73"/>
  <c r="E312" i="73"/>
  <c r="I312" i="73" s="1"/>
  <c r="F311" i="73"/>
  <c r="E311" i="73"/>
  <c r="H311" i="73" s="1"/>
  <c r="F309" i="73"/>
  <c r="E309" i="73"/>
  <c r="I309" i="73" s="1"/>
  <c r="F308" i="73"/>
  <c r="E308" i="73"/>
  <c r="F307" i="73"/>
  <c r="E307" i="73"/>
  <c r="H307" i="73" s="1"/>
  <c r="F306" i="73"/>
  <c r="E306" i="73"/>
  <c r="I306" i="73" s="1"/>
  <c r="F305" i="73"/>
  <c r="E305" i="73"/>
  <c r="H305" i="73" s="1"/>
  <c r="F303" i="73"/>
  <c r="E303" i="73"/>
  <c r="I303" i="73" s="1"/>
  <c r="F302" i="73"/>
  <c r="E302" i="73"/>
  <c r="I302" i="73" s="1"/>
  <c r="F301" i="73"/>
  <c r="E301" i="73"/>
  <c r="H301" i="73" s="1"/>
  <c r="F300" i="73"/>
  <c r="E300" i="73"/>
  <c r="I300" i="73" s="1"/>
  <c r="F299" i="73"/>
  <c r="E299" i="73"/>
  <c r="I299" i="73" s="1"/>
  <c r="F297" i="73"/>
  <c r="E297" i="73"/>
  <c r="I297" i="73" s="1"/>
  <c r="F296" i="73"/>
  <c r="E296" i="73"/>
  <c r="I296" i="73" s="1"/>
  <c r="F295" i="73"/>
  <c r="E295" i="73"/>
  <c r="H295" i="73" s="1"/>
  <c r="F294" i="73"/>
  <c r="E294" i="73"/>
  <c r="I294" i="73" s="1"/>
  <c r="F293" i="73"/>
  <c r="E293" i="73"/>
  <c r="I293" i="73" s="1"/>
  <c r="F291" i="73"/>
  <c r="E291" i="73"/>
  <c r="I291" i="73" s="1"/>
  <c r="F290" i="73"/>
  <c r="E290" i="73"/>
  <c r="I290" i="73" s="1"/>
  <c r="F288" i="73"/>
  <c r="E288" i="73"/>
  <c r="I288" i="73" s="1"/>
  <c r="F287" i="73"/>
  <c r="E287" i="73"/>
  <c r="H287" i="73" s="1"/>
  <c r="F286" i="73"/>
  <c r="E286" i="73"/>
  <c r="H286" i="73" s="1"/>
  <c r="F285" i="73"/>
  <c r="E285" i="73"/>
  <c r="H285" i="73" s="1"/>
  <c r="F283" i="73"/>
  <c r="E283" i="73"/>
  <c r="I283" i="73" s="1"/>
  <c r="F282" i="73"/>
  <c r="E282" i="73"/>
  <c r="H282" i="73" s="1"/>
  <c r="F281" i="73"/>
  <c r="E281" i="73"/>
  <c r="H281" i="73" s="1"/>
  <c r="F280" i="73"/>
  <c r="E280" i="73"/>
  <c r="H280" i="73" s="1"/>
  <c r="F279" i="73"/>
  <c r="E279" i="73"/>
  <c r="H279" i="73" s="1"/>
  <c r="F277" i="73"/>
  <c r="E277" i="73"/>
  <c r="I277" i="73" s="1"/>
  <c r="F276" i="73"/>
  <c r="E276" i="73"/>
  <c r="F275" i="73"/>
  <c r="E275" i="73"/>
  <c r="I275" i="73" s="1"/>
  <c r="F274" i="73"/>
  <c r="E274" i="73"/>
  <c r="H274" i="73" s="1"/>
  <c r="F273" i="73"/>
  <c r="E273" i="73"/>
  <c r="H273" i="73" s="1"/>
  <c r="F272" i="73"/>
  <c r="E272" i="73"/>
  <c r="I272" i="73" s="1"/>
  <c r="F271" i="73"/>
  <c r="E271" i="73"/>
  <c r="I271" i="73" s="1"/>
  <c r="F269" i="73"/>
  <c r="E269" i="73"/>
  <c r="I269" i="73" s="1"/>
  <c r="F268" i="73"/>
  <c r="E268" i="73"/>
  <c r="I268" i="73" s="1"/>
  <c r="F267" i="73"/>
  <c r="E267" i="73"/>
  <c r="I267" i="73" s="1"/>
  <c r="F266" i="73"/>
  <c r="E266" i="73"/>
  <c r="I266" i="73" s="1"/>
  <c r="F265" i="73"/>
  <c r="E265" i="73"/>
  <c r="H265" i="73" s="1"/>
  <c r="F263" i="73"/>
  <c r="E263" i="73"/>
  <c r="H263" i="73" s="1"/>
  <c r="F262" i="73"/>
  <c r="E262" i="73"/>
  <c r="H262" i="73" s="1"/>
  <c r="F261" i="73"/>
  <c r="E261" i="73"/>
  <c r="I261" i="73" s="1"/>
  <c r="F260" i="73"/>
  <c r="E260" i="73"/>
  <c r="H260" i="73" s="1"/>
  <c r="F259" i="73"/>
  <c r="E259" i="73"/>
  <c r="H259" i="73" s="1"/>
  <c r="F257" i="73"/>
  <c r="E257" i="73"/>
  <c r="I257" i="73" s="1"/>
  <c r="F256" i="73"/>
  <c r="E256" i="73"/>
  <c r="I256" i="73" s="1"/>
  <c r="F255" i="73"/>
  <c r="E255" i="73"/>
  <c r="I255" i="73" s="1"/>
  <c r="F254" i="73"/>
  <c r="E254" i="73"/>
  <c r="I254" i="73" s="1"/>
  <c r="F253" i="73"/>
  <c r="E253" i="73"/>
  <c r="I253" i="73" s="1"/>
  <c r="F251" i="73"/>
  <c r="E251" i="73"/>
  <c r="F250" i="73"/>
  <c r="E250" i="73"/>
  <c r="I250" i="73" s="1"/>
  <c r="F248" i="73"/>
  <c r="E248" i="73"/>
  <c r="H248" i="73" s="1"/>
  <c r="F247" i="73"/>
  <c r="E247" i="73"/>
  <c r="F246" i="73"/>
  <c r="E246" i="73"/>
  <c r="I246" i="73" s="1"/>
  <c r="F245" i="73"/>
  <c r="E245" i="73"/>
  <c r="I245" i="73" s="1"/>
  <c r="F243" i="73"/>
  <c r="E243" i="73"/>
  <c r="H243" i="73" s="1"/>
  <c r="F242" i="73"/>
  <c r="E242" i="73"/>
  <c r="F241" i="73"/>
  <c r="E241" i="73"/>
  <c r="I241" i="73" s="1"/>
  <c r="F240" i="73"/>
  <c r="E240" i="73"/>
  <c r="I240" i="73" s="1"/>
  <c r="F239" i="73"/>
  <c r="E239" i="73"/>
  <c r="F237" i="73"/>
  <c r="E237" i="73"/>
  <c r="I237" i="73" s="1"/>
  <c r="F236" i="73"/>
  <c r="E236" i="73"/>
  <c r="I236" i="73" s="1"/>
  <c r="F235" i="73"/>
  <c r="E235" i="73"/>
  <c r="I235" i="73" s="1"/>
  <c r="F234" i="73"/>
  <c r="E234" i="73"/>
  <c r="H234" i="73" s="1"/>
  <c r="F233" i="73"/>
  <c r="E233" i="73"/>
  <c r="F232" i="73"/>
  <c r="E232" i="73"/>
  <c r="I232" i="73" s="1"/>
  <c r="F231" i="73"/>
  <c r="E231" i="73"/>
  <c r="I231" i="73" s="1"/>
  <c r="F229" i="73"/>
  <c r="E229" i="73"/>
  <c r="I229" i="73" s="1"/>
  <c r="F228" i="73"/>
  <c r="E228" i="73"/>
  <c r="H228" i="73" s="1"/>
  <c r="F227" i="73"/>
  <c r="E227" i="73"/>
  <c r="I227" i="73" s="1"/>
  <c r="F226" i="73"/>
  <c r="E226" i="73"/>
  <c r="I226" i="73" s="1"/>
  <c r="F225" i="73"/>
  <c r="E225" i="73"/>
  <c r="I225" i="73" s="1"/>
  <c r="F223" i="73"/>
  <c r="E223" i="73"/>
  <c r="H223" i="73" s="1"/>
  <c r="F222" i="73"/>
  <c r="E222" i="73"/>
  <c r="I222" i="73" s="1"/>
  <c r="F221" i="73"/>
  <c r="E221" i="73"/>
  <c r="H221" i="73" s="1"/>
  <c r="F220" i="73"/>
  <c r="E220" i="73"/>
  <c r="I220" i="73" s="1"/>
  <c r="F219" i="73"/>
  <c r="E219" i="73"/>
  <c r="I219" i="73" s="1"/>
  <c r="F217" i="73"/>
  <c r="E217" i="73"/>
  <c r="H217" i="73" s="1"/>
  <c r="F216" i="73"/>
  <c r="E216" i="73"/>
  <c r="I216" i="73" s="1"/>
  <c r="F215" i="73"/>
  <c r="E215" i="73"/>
  <c r="I215" i="73" s="1"/>
  <c r="F214" i="73"/>
  <c r="E214" i="73"/>
  <c r="H214" i="73" s="1"/>
  <c r="F213" i="73"/>
  <c r="E213" i="73"/>
  <c r="I213" i="73" s="1"/>
  <c r="F207" i="73"/>
  <c r="E207" i="73"/>
  <c r="H207" i="73" s="1"/>
  <c r="F206" i="73"/>
  <c r="E206" i="73"/>
  <c r="H206" i="73" s="1"/>
  <c r="F205" i="73"/>
  <c r="E205" i="73"/>
  <c r="I205" i="73" s="1"/>
  <c r="F204" i="73"/>
  <c r="E204" i="73"/>
  <c r="I204" i="73" s="1"/>
  <c r="F203" i="73"/>
  <c r="E203" i="73"/>
  <c r="I203" i="73" s="1"/>
  <c r="F202" i="73"/>
  <c r="E202" i="73"/>
  <c r="I202" i="73" s="1"/>
  <c r="F200" i="73"/>
  <c r="E200" i="73"/>
  <c r="F199" i="73"/>
  <c r="E199" i="73"/>
  <c r="H199" i="73" s="1"/>
  <c r="F198" i="73"/>
  <c r="E198" i="73"/>
  <c r="I198" i="73" s="1"/>
  <c r="F197" i="73"/>
  <c r="E197" i="73"/>
  <c r="I197" i="73" s="1"/>
  <c r="F196" i="73"/>
  <c r="E196" i="73"/>
  <c r="H196" i="73" s="1"/>
  <c r="F194" i="73"/>
  <c r="E194" i="73"/>
  <c r="H194" i="73" s="1"/>
  <c r="F193" i="73"/>
  <c r="E193" i="73"/>
  <c r="I193" i="73" s="1"/>
  <c r="F192" i="73"/>
  <c r="E192" i="73"/>
  <c r="H192" i="73" s="1"/>
  <c r="F191" i="73"/>
  <c r="E191" i="73"/>
  <c r="I191" i="73" s="1"/>
  <c r="F190" i="73"/>
  <c r="E190" i="73"/>
  <c r="H190" i="73" s="1"/>
  <c r="F189" i="73"/>
  <c r="E189" i="73"/>
  <c r="H189" i="73" s="1"/>
  <c r="F188" i="73"/>
  <c r="E188" i="73"/>
  <c r="I188" i="73" s="1"/>
  <c r="F186" i="73"/>
  <c r="E186" i="73"/>
  <c r="H186" i="73" s="1"/>
  <c r="F185" i="73"/>
  <c r="E185" i="73"/>
  <c r="H185" i="73" s="1"/>
  <c r="F184" i="73"/>
  <c r="E184" i="73"/>
  <c r="I184" i="73" s="1"/>
  <c r="F183" i="73"/>
  <c r="E183" i="73"/>
  <c r="H183" i="73" s="1"/>
  <c r="F182" i="73"/>
  <c r="E182" i="73"/>
  <c r="I182" i="73" s="1"/>
  <c r="F180" i="73"/>
  <c r="E180" i="73"/>
  <c r="I180" i="73" s="1"/>
  <c r="F179" i="73"/>
  <c r="E179" i="73"/>
  <c r="F178" i="73"/>
  <c r="E178" i="73"/>
  <c r="H178" i="73" s="1"/>
  <c r="F177" i="73"/>
  <c r="E177" i="73"/>
  <c r="H177" i="73" s="1"/>
  <c r="F176" i="73"/>
  <c r="E176" i="73"/>
  <c r="H176" i="73" s="1"/>
  <c r="F174" i="73"/>
  <c r="E174" i="73"/>
  <c r="I174" i="73" s="1"/>
  <c r="F173" i="73"/>
  <c r="E173" i="73"/>
  <c r="I173" i="73" s="1"/>
  <c r="F172" i="73"/>
  <c r="E172" i="73"/>
  <c r="I172" i="73" s="1"/>
  <c r="F171" i="73"/>
  <c r="E171" i="73"/>
  <c r="I171" i="73" s="1"/>
  <c r="F170" i="73"/>
  <c r="E170" i="73"/>
  <c r="H170" i="73" s="1"/>
  <c r="F165" i="73"/>
  <c r="E165" i="73"/>
  <c r="I165" i="73" s="1"/>
  <c r="F164" i="73"/>
  <c r="E164" i="73"/>
  <c r="I164" i="73" s="1"/>
  <c r="F162" i="73"/>
  <c r="E162" i="73"/>
  <c r="H162" i="73" s="1"/>
  <c r="F161" i="73"/>
  <c r="E161" i="73"/>
  <c r="I161" i="73" s="1"/>
  <c r="F160" i="73"/>
  <c r="E160" i="73"/>
  <c r="I160" i="73" s="1"/>
  <c r="F159" i="73"/>
  <c r="E159" i="73"/>
  <c r="I159" i="73" s="1"/>
  <c r="F157" i="73"/>
  <c r="E157" i="73"/>
  <c r="H157" i="73" s="1"/>
  <c r="F156" i="73"/>
  <c r="E156" i="73"/>
  <c r="F155" i="73"/>
  <c r="E155" i="73"/>
  <c r="I155" i="73" s="1"/>
  <c r="F154" i="73"/>
  <c r="E154" i="73"/>
  <c r="I154" i="73" s="1"/>
  <c r="F153" i="73"/>
  <c r="E153" i="73"/>
  <c r="I153" i="73" s="1"/>
  <c r="F151" i="73"/>
  <c r="E151" i="73"/>
  <c r="H151" i="73" s="1"/>
  <c r="F150" i="73"/>
  <c r="E150" i="73"/>
  <c r="I150" i="73" s="1"/>
  <c r="F149" i="73"/>
  <c r="E149" i="73"/>
  <c r="I149" i="73" s="1"/>
  <c r="F148" i="73"/>
  <c r="E148" i="73"/>
  <c r="I148" i="73" s="1"/>
  <c r="F147" i="73"/>
  <c r="E147" i="73"/>
  <c r="F146" i="73"/>
  <c r="E146" i="73"/>
  <c r="I146" i="73" s="1"/>
  <c r="F145" i="73"/>
  <c r="E145" i="73"/>
  <c r="I145" i="73" s="1"/>
  <c r="F142" i="73"/>
  <c r="E142" i="73"/>
  <c r="H142" i="73" s="1"/>
  <c r="F141" i="73"/>
  <c r="E141" i="73"/>
  <c r="H141" i="73" s="1"/>
  <c r="F140" i="73"/>
  <c r="E140" i="73"/>
  <c r="H140" i="73" s="1"/>
  <c r="F139" i="73"/>
  <c r="E139" i="73"/>
  <c r="I139" i="73" s="1"/>
  <c r="F138" i="73"/>
  <c r="E138" i="73"/>
  <c r="I138" i="73" s="1"/>
  <c r="F136" i="73"/>
  <c r="E136" i="73"/>
  <c r="I136" i="73" s="1"/>
  <c r="F135" i="73"/>
  <c r="E135" i="73"/>
  <c r="F134" i="73"/>
  <c r="E134" i="73"/>
  <c r="H134" i="73" s="1"/>
  <c r="F133" i="73"/>
  <c r="E133" i="73"/>
  <c r="I133" i="73" s="1"/>
  <c r="F132" i="73"/>
  <c r="E132" i="73"/>
  <c r="H132" i="73" s="1"/>
  <c r="F130" i="73"/>
  <c r="E130" i="73"/>
  <c r="I130" i="73" s="1"/>
  <c r="F129" i="73"/>
  <c r="E129" i="73"/>
  <c r="I129" i="73" s="1"/>
  <c r="F128" i="73"/>
  <c r="E128" i="73"/>
  <c r="I128" i="73" s="1"/>
  <c r="F127" i="73"/>
  <c r="E127" i="73"/>
  <c r="H127" i="73" s="1"/>
  <c r="F126" i="73"/>
  <c r="E126" i="73"/>
  <c r="I126" i="73" s="1"/>
  <c r="F124" i="73"/>
  <c r="E124" i="73"/>
  <c r="H124" i="73" s="1"/>
  <c r="F123" i="73"/>
  <c r="E123" i="73"/>
  <c r="H123" i="73" s="1"/>
  <c r="F121" i="73"/>
  <c r="E121" i="73"/>
  <c r="I121" i="73" s="1"/>
  <c r="F120" i="73"/>
  <c r="E120" i="73"/>
  <c r="I120" i="73" s="1"/>
  <c r="F119" i="73"/>
  <c r="E119" i="73"/>
  <c r="I119" i="73" s="1"/>
  <c r="F118" i="73"/>
  <c r="E118" i="73"/>
  <c r="H118" i="73" s="1"/>
  <c r="F116" i="73"/>
  <c r="E116" i="73"/>
  <c r="I116" i="73" s="1"/>
  <c r="F115" i="73"/>
  <c r="E115" i="73"/>
  <c r="I115" i="73" s="1"/>
  <c r="F114" i="73"/>
  <c r="E114" i="73"/>
  <c r="I114" i="73" s="1"/>
  <c r="F113" i="73"/>
  <c r="E113" i="73"/>
  <c r="I113" i="73" s="1"/>
  <c r="F112" i="73"/>
  <c r="E112" i="73"/>
  <c r="F110" i="73"/>
  <c r="E110" i="73"/>
  <c r="H110" i="73" s="1"/>
  <c r="F109" i="73"/>
  <c r="E109" i="73"/>
  <c r="H109" i="73" s="1"/>
  <c r="F108" i="73"/>
  <c r="E108" i="73"/>
  <c r="H108" i="73" s="1"/>
  <c r="F107" i="73"/>
  <c r="E107" i="73"/>
  <c r="I107" i="73" s="1"/>
  <c r="F106" i="73"/>
  <c r="E106" i="73"/>
  <c r="H106" i="73" s="1"/>
  <c r="F105" i="73"/>
  <c r="E105" i="73"/>
  <c r="H105" i="73" s="1"/>
  <c r="F104" i="73"/>
  <c r="E104" i="73"/>
  <c r="I104" i="73" s="1"/>
  <c r="F101" i="73"/>
  <c r="E101" i="73"/>
  <c r="F100" i="73"/>
  <c r="E100" i="73"/>
  <c r="I100" i="73" s="1"/>
  <c r="F99" i="73"/>
  <c r="E99" i="73"/>
  <c r="I99" i="73" s="1"/>
  <c r="F98" i="73"/>
  <c r="E98" i="73"/>
  <c r="H98" i="73" s="1"/>
  <c r="F97" i="73"/>
  <c r="E97" i="73"/>
  <c r="I97" i="73" s="1"/>
  <c r="F95" i="73"/>
  <c r="E95" i="73"/>
  <c r="I95" i="73" s="1"/>
  <c r="F94" i="73"/>
  <c r="E94" i="73"/>
  <c r="H94" i="73" s="1"/>
  <c r="F93" i="73"/>
  <c r="E93" i="73"/>
  <c r="I93" i="73" s="1"/>
  <c r="F92" i="73"/>
  <c r="E92" i="73"/>
  <c r="F91" i="73"/>
  <c r="E91" i="73"/>
  <c r="H91" i="73" s="1"/>
  <c r="F89" i="73"/>
  <c r="E89" i="73"/>
  <c r="H89" i="73" s="1"/>
  <c r="F88" i="73"/>
  <c r="E88" i="73"/>
  <c r="I88" i="73" s="1"/>
  <c r="F87" i="73"/>
  <c r="E87" i="73"/>
  <c r="H87" i="73" s="1"/>
  <c r="F86" i="73"/>
  <c r="E86" i="73"/>
  <c r="H86" i="73" s="1"/>
  <c r="F85" i="73"/>
  <c r="E85" i="73"/>
  <c r="H85" i="73" s="1"/>
  <c r="F83" i="73"/>
  <c r="E83" i="73"/>
  <c r="I83" i="73" s="1"/>
  <c r="F82" i="73"/>
  <c r="E82" i="73"/>
  <c r="I82" i="73" s="1"/>
  <c r="F80" i="73"/>
  <c r="E80" i="73"/>
  <c r="I80" i="73" s="1"/>
  <c r="F79" i="73"/>
  <c r="E79" i="73"/>
  <c r="I79" i="73" s="1"/>
  <c r="F78" i="73"/>
  <c r="E78" i="73"/>
  <c r="F77" i="73"/>
  <c r="E77" i="73"/>
  <c r="I77" i="73" s="1"/>
  <c r="F75" i="73"/>
  <c r="E75" i="73"/>
  <c r="I75" i="73" s="1"/>
  <c r="F74" i="73"/>
  <c r="E74" i="73"/>
  <c r="H74" i="73" s="1"/>
  <c r="F73" i="73"/>
  <c r="E73" i="73"/>
  <c r="I73" i="73" s="1"/>
  <c r="F72" i="73"/>
  <c r="E72" i="73"/>
  <c r="F71" i="73"/>
  <c r="E71" i="73"/>
  <c r="H71" i="73" s="1"/>
  <c r="F69" i="73"/>
  <c r="E69" i="73"/>
  <c r="I69" i="73" s="1"/>
  <c r="F68" i="73"/>
  <c r="E68" i="73"/>
  <c r="I68" i="73" s="1"/>
  <c r="F67" i="73"/>
  <c r="E67" i="73"/>
  <c r="F66" i="73"/>
  <c r="E66" i="73"/>
  <c r="H66" i="73" s="1"/>
  <c r="F65" i="73"/>
  <c r="E65" i="73"/>
  <c r="I65" i="73" s="1"/>
  <c r="F64" i="73"/>
  <c r="E64" i="73"/>
  <c r="I64" i="73" s="1"/>
  <c r="F63" i="73"/>
  <c r="E63" i="73"/>
  <c r="I63" i="73" s="1"/>
  <c r="F61" i="73"/>
  <c r="E61" i="73"/>
  <c r="I61" i="73" s="1"/>
  <c r="F60" i="73"/>
  <c r="E60" i="73"/>
  <c r="F59" i="73"/>
  <c r="E59" i="73"/>
  <c r="H59" i="73" s="1"/>
  <c r="F58" i="73"/>
  <c r="E58" i="73"/>
  <c r="I58" i="73" s="1"/>
  <c r="F57" i="73"/>
  <c r="E57" i="73"/>
  <c r="I57" i="73" s="1"/>
  <c r="F55" i="73"/>
  <c r="E55" i="73"/>
  <c r="H55" i="73" s="1"/>
  <c r="F54" i="73"/>
  <c r="E54" i="73"/>
  <c r="I54" i="73" s="1"/>
  <c r="F53" i="73"/>
  <c r="E53" i="73"/>
  <c r="H53" i="73" s="1"/>
  <c r="F52" i="73"/>
  <c r="E52" i="73"/>
  <c r="H52" i="73" s="1"/>
  <c r="F51" i="73"/>
  <c r="E51" i="73"/>
  <c r="H51" i="73" s="1"/>
  <c r="F49" i="73"/>
  <c r="E49" i="73"/>
  <c r="H49" i="73" s="1"/>
  <c r="F48" i="73"/>
  <c r="E48" i="73"/>
  <c r="H48" i="73" s="1"/>
  <c r="F47" i="73"/>
  <c r="E47" i="73"/>
  <c r="F46" i="73"/>
  <c r="E46" i="73"/>
  <c r="H46" i="73" s="1"/>
  <c r="F45" i="73"/>
  <c r="E45" i="73"/>
  <c r="H45" i="73" s="1"/>
  <c r="F43" i="73"/>
  <c r="E43" i="73"/>
  <c r="H43" i="73" s="1"/>
  <c r="F42" i="73"/>
  <c r="E42" i="73"/>
  <c r="H42" i="73" s="1"/>
  <c r="F40" i="73"/>
  <c r="E40" i="73"/>
  <c r="H40" i="73" s="1"/>
  <c r="F39" i="73"/>
  <c r="E39" i="73"/>
  <c r="F38" i="73"/>
  <c r="E38" i="73"/>
  <c r="H38" i="73" s="1"/>
  <c r="F37" i="73"/>
  <c r="E37" i="73"/>
  <c r="I37" i="73" s="1"/>
  <c r="F35" i="73"/>
  <c r="E35" i="73"/>
  <c r="I35" i="73" s="1"/>
  <c r="F34" i="73"/>
  <c r="E34" i="73"/>
  <c r="I34" i="73" s="1"/>
  <c r="F33" i="73"/>
  <c r="E33" i="73"/>
  <c r="I33" i="73" s="1"/>
  <c r="F32" i="73"/>
  <c r="E32" i="73"/>
  <c r="I32" i="73" s="1"/>
  <c r="F31" i="73"/>
  <c r="E31" i="73"/>
  <c r="I31" i="73" s="1"/>
  <c r="F29" i="73"/>
  <c r="E29" i="73"/>
  <c r="H29" i="73" s="1"/>
  <c r="F28" i="73"/>
  <c r="E28" i="73"/>
  <c r="H28" i="73" s="1"/>
  <c r="F27" i="73"/>
  <c r="E27" i="73"/>
  <c r="I27" i="73" s="1"/>
  <c r="F26" i="73"/>
  <c r="E26" i="73"/>
  <c r="I26" i="73" s="1"/>
  <c r="F25" i="73"/>
  <c r="E25" i="73"/>
  <c r="I25" i="73" s="1"/>
  <c r="F24" i="73"/>
  <c r="E24" i="73"/>
  <c r="H24" i="73" s="1"/>
  <c r="F23" i="73"/>
  <c r="E23" i="73"/>
  <c r="I23" i="73" s="1"/>
  <c r="F20" i="73"/>
  <c r="E20" i="73"/>
  <c r="I20" i="73" s="1"/>
  <c r="F19" i="73"/>
  <c r="E19" i="73"/>
  <c r="I19" i="73" s="1"/>
  <c r="F18" i="73"/>
  <c r="E18" i="73"/>
  <c r="F17" i="73"/>
  <c r="E17" i="73"/>
  <c r="I17" i="73" s="1"/>
  <c r="F16" i="73"/>
  <c r="E16" i="73"/>
  <c r="H16" i="73" s="1"/>
  <c r="F14" i="73"/>
  <c r="E14" i="73"/>
  <c r="I14" i="73" s="1"/>
  <c r="F13" i="73"/>
  <c r="E13" i="73"/>
  <c r="H13" i="73" s="1"/>
  <c r="F12" i="73"/>
  <c r="E12" i="73"/>
  <c r="I12" i="73" s="1"/>
  <c r="F11" i="73"/>
  <c r="E11" i="73"/>
  <c r="H11" i="73" s="1"/>
  <c r="F10" i="73"/>
  <c r="E10" i="73"/>
  <c r="H10" i="73" s="1"/>
  <c r="F8" i="73"/>
  <c r="E8" i="73"/>
  <c r="H8" i="73" s="1"/>
  <c r="F7" i="73"/>
  <c r="E7" i="73"/>
  <c r="I7" i="73" s="1"/>
  <c r="F6" i="73"/>
  <c r="E6" i="73"/>
  <c r="H6" i="73" s="1"/>
  <c r="F5" i="73"/>
  <c r="E5" i="73"/>
  <c r="H5" i="73" s="1"/>
  <c r="F4" i="73"/>
  <c r="E4" i="73"/>
  <c r="H4" i="73" s="1"/>
  <c r="D1" i="73"/>
  <c r="C1" i="73"/>
  <c r="I555" i="73"/>
  <c r="I540" i="73"/>
  <c r="D1" i="58"/>
  <c r="C1" i="58"/>
  <c r="F94" i="51"/>
  <c r="H94" i="51"/>
  <c r="J94" i="51"/>
  <c r="O94" i="51"/>
  <c r="Q94" i="51"/>
  <c r="S94" i="51"/>
  <c r="V94" i="51"/>
  <c r="X94" i="51"/>
  <c r="Z94" i="51"/>
  <c r="AC94" i="51"/>
  <c r="AE94" i="51"/>
  <c r="AG94" i="51"/>
  <c r="AJ94" i="51"/>
  <c r="AL94" i="51"/>
  <c r="AN94" i="51"/>
  <c r="AQ94" i="51"/>
  <c r="AS94" i="51"/>
  <c r="AU94" i="51"/>
  <c r="E94" i="51"/>
  <c r="G94" i="51"/>
  <c r="I94" i="51"/>
  <c r="N94" i="51"/>
  <c r="P94" i="51"/>
  <c r="R94" i="51"/>
  <c r="U94" i="51"/>
  <c r="W94" i="51"/>
  <c r="Y94" i="51"/>
  <c r="AB94" i="51"/>
  <c r="AD94" i="51"/>
  <c r="AF94" i="51"/>
  <c r="AI94" i="51"/>
  <c r="AK94" i="51"/>
  <c r="AM94" i="51"/>
  <c r="AP94" i="51"/>
  <c r="AR94" i="51"/>
  <c r="AT94" i="51"/>
  <c r="F93" i="51"/>
  <c r="H93" i="51"/>
  <c r="J93" i="51"/>
  <c r="O93" i="51"/>
  <c r="Q93" i="51"/>
  <c r="S93" i="51"/>
  <c r="V93" i="51"/>
  <c r="X93" i="51"/>
  <c r="Z93" i="51"/>
  <c r="AC93" i="51"/>
  <c r="AE93" i="51"/>
  <c r="AG93" i="51"/>
  <c r="AJ93" i="51"/>
  <c r="AL93" i="51"/>
  <c r="AN93" i="51"/>
  <c r="AQ93" i="51"/>
  <c r="AS93" i="51"/>
  <c r="AU93" i="51"/>
  <c r="E93" i="51"/>
  <c r="G93" i="51"/>
  <c r="I93" i="51"/>
  <c r="N93" i="51"/>
  <c r="P93" i="51"/>
  <c r="R93" i="51"/>
  <c r="U93" i="51"/>
  <c r="W93" i="51"/>
  <c r="Y93" i="51"/>
  <c r="AB93" i="51"/>
  <c r="AD93" i="51"/>
  <c r="AF93" i="51"/>
  <c r="AI93" i="51"/>
  <c r="AK93" i="51"/>
  <c r="AM93" i="51"/>
  <c r="AP93" i="51"/>
  <c r="AR93" i="51"/>
  <c r="AT93" i="51"/>
  <c r="F92" i="51"/>
  <c r="H92" i="51"/>
  <c r="J92" i="51"/>
  <c r="O92" i="51"/>
  <c r="Q92" i="51"/>
  <c r="S92" i="51"/>
  <c r="V92" i="51"/>
  <c r="X92" i="51"/>
  <c r="Z92" i="51"/>
  <c r="AC92" i="51"/>
  <c r="AE92" i="51"/>
  <c r="AG92" i="51"/>
  <c r="AJ92" i="51"/>
  <c r="AL92" i="51"/>
  <c r="AN92" i="51"/>
  <c r="AQ92" i="51"/>
  <c r="AS92" i="51"/>
  <c r="AU92" i="51"/>
  <c r="E92" i="51"/>
  <c r="G92" i="51"/>
  <c r="I92" i="51"/>
  <c r="N92" i="51"/>
  <c r="P92" i="51"/>
  <c r="R92" i="51"/>
  <c r="U92" i="51"/>
  <c r="W92" i="51"/>
  <c r="Y92" i="51"/>
  <c r="AB92" i="51"/>
  <c r="AD92" i="51"/>
  <c r="AF92" i="51"/>
  <c r="AI92" i="51"/>
  <c r="AK92" i="51"/>
  <c r="AM92" i="51"/>
  <c r="AP92" i="51"/>
  <c r="AR92" i="51"/>
  <c r="AT92" i="51"/>
  <c r="F91" i="51"/>
  <c r="H91" i="51"/>
  <c r="J91" i="51"/>
  <c r="O91" i="51"/>
  <c r="Q91" i="51"/>
  <c r="S91" i="51"/>
  <c r="V91" i="51"/>
  <c r="X91" i="51"/>
  <c r="Z91" i="51"/>
  <c r="AC91" i="51"/>
  <c r="AE91" i="51"/>
  <c r="AG91" i="51"/>
  <c r="AJ91" i="51"/>
  <c r="AL91" i="51"/>
  <c r="AN91" i="51"/>
  <c r="AQ91" i="51"/>
  <c r="AS91" i="51"/>
  <c r="AU91" i="51"/>
  <c r="E91" i="51"/>
  <c r="G91" i="51"/>
  <c r="I91" i="51"/>
  <c r="N91" i="51"/>
  <c r="P91" i="51"/>
  <c r="R91" i="51"/>
  <c r="U91" i="51"/>
  <c r="W91" i="51"/>
  <c r="Y91" i="51"/>
  <c r="AB91" i="51"/>
  <c r="AD91" i="51"/>
  <c r="AF91" i="51"/>
  <c r="AI91" i="51"/>
  <c r="AK91" i="51"/>
  <c r="AM91" i="51"/>
  <c r="AP91" i="51"/>
  <c r="AR91" i="51"/>
  <c r="AT91" i="51"/>
  <c r="F90" i="51"/>
  <c r="H90" i="51"/>
  <c r="J90" i="51"/>
  <c r="O90" i="51"/>
  <c r="Q90" i="51"/>
  <c r="S90" i="51"/>
  <c r="V90" i="51"/>
  <c r="X90" i="51"/>
  <c r="Z90" i="51"/>
  <c r="AC90" i="51"/>
  <c r="AE90" i="51"/>
  <c r="AG90" i="51"/>
  <c r="AJ90" i="51"/>
  <c r="AL90" i="51"/>
  <c r="AN90" i="51"/>
  <c r="AQ90" i="51"/>
  <c r="AS90" i="51"/>
  <c r="AU90" i="51"/>
  <c r="E90" i="51"/>
  <c r="G90" i="51"/>
  <c r="I90" i="51"/>
  <c r="N90" i="51"/>
  <c r="P90" i="51"/>
  <c r="R90" i="51"/>
  <c r="U90" i="51"/>
  <c r="W90" i="51"/>
  <c r="Y90" i="51"/>
  <c r="AB90" i="51"/>
  <c r="AD90" i="51"/>
  <c r="AF90" i="51"/>
  <c r="AI90" i="51"/>
  <c r="AK90" i="51"/>
  <c r="AM90" i="51"/>
  <c r="AP90" i="51"/>
  <c r="AR90" i="51"/>
  <c r="AT90" i="51"/>
  <c r="F89" i="51"/>
  <c r="H89" i="51"/>
  <c r="J89" i="51"/>
  <c r="O89" i="51"/>
  <c r="Q89" i="51"/>
  <c r="S89" i="51"/>
  <c r="V89" i="51"/>
  <c r="X89" i="51"/>
  <c r="Z89" i="51"/>
  <c r="AC89" i="51"/>
  <c r="AE89" i="51"/>
  <c r="AG89" i="51"/>
  <c r="AJ89" i="51"/>
  <c r="AL89" i="51"/>
  <c r="AN89" i="51"/>
  <c r="AQ89" i="51"/>
  <c r="AS89" i="51"/>
  <c r="AU89" i="51"/>
  <c r="E89" i="51"/>
  <c r="G89" i="51"/>
  <c r="I89" i="51"/>
  <c r="N89" i="51"/>
  <c r="P89" i="51"/>
  <c r="R89" i="51"/>
  <c r="U89" i="51"/>
  <c r="W89" i="51"/>
  <c r="Y89" i="51"/>
  <c r="AB89" i="51"/>
  <c r="AD89" i="51"/>
  <c r="AF89" i="51"/>
  <c r="AI89" i="51"/>
  <c r="AK89" i="51"/>
  <c r="AM89" i="51"/>
  <c r="AP89" i="51"/>
  <c r="AR89" i="51"/>
  <c r="AT89" i="51"/>
  <c r="F88" i="51"/>
  <c r="H88" i="51"/>
  <c r="J88" i="51"/>
  <c r="O88" i="51"/>
  <c r="Q88" i="51"/>
  <c r="S88" i="51"/>
  <c r="V88" i="51"/>
  <c r="X88" i="51"/>
  <c r="Z88" i="51"/>
  <c r="AC88" i="51"/>
  <c r="AE88" i="51"/>
  <c r="AG88" i="51"/>
  <c r="AJ88" i="51"/>
  <c r="AL88" i="51"/>
  <c r="AN88" i="51"/>
  <c r="AQ88" i="51"/>
  <c r="AS88" i="51"/>
  <c r="AU88" i="51"/>
  <c r="E88" i="51"/>
  <c r="G88" i="51"/>
  <c r="I88" i="51"/>
  <c r="N88" i="51"/>
  <c r="P88" i="51"/>
  <c r="R88" i="51"/>
  <c r="U88" i="51"/>
  <c r="W88" i="51"/>
  <c r="Y88" i="51"/>
  <c r="AB88" i="51"/>
  <c r="AD88" i="51"/>
  <c r="AF88" i="51"/>
  <c r="AI88" i="51"/>
  <c r="AK88" i="51"/>
  <c r="AM88" i="51"/>
  <c r="AP88" i="51"/>
  <c r="AR88" i="51"/>
  <c r="AT88" i="51"/>
  <c r="F87" i="51"/>
  <c r="H87" i="51"/>
  <c r="J87" i="51"/>
  <c r="O87" i="51"/>
  <c r="Q87" i="51"/>
  <c r="S87" i="51"/>
  <c r="V87" i="51"/>
  <c r="X87" i="51"/>
  <c r="Z87" i="51"/>
  <c r="AC87" i="51"/>
  <c r="AE87" i="51"/>
  <c r="AG87" i="51"/>
  <c r="AJ87" i="51"/>
  <c r="AL87" i="51"/>
  <c r="AN87" i="51"/>
  <c r="AQ87" i="51"/>
  <c r="AS87" i="51"/>
  <c r="AU87" i="51"/>
  <c r="E87" i="51"/>
  <c r="G87" i="51"/>
  <c r="I87" i="51"/>
  <c r="N87" i="51"/>
  <c r="P87" i="51"/>
  <c r="R87" i="51"/>
  <c r="U87" i="51"/>
  <c r="W87" i="51"/>
  <c r="Y87" i="51"/>
  <c r="AB87" i="51"/>
  <c r="AD87" i="51"/>
  <c r="AF87" i="51"/>
  <c r="AI87" i="51"/>
  <c r="AK87" i="51"/>
  <c r="AM87" i="51"/>
  <c r="AP87" i="51"/>
  <c r="AR87" i="51"/>
  <c r="AT87" i="51"/>
  <c r="F86" i="51"/>
  <c r="H86" i="51"/>
  <c r="J86" i="51"/>
  <c r="O86" i="51"/>
  <c r="Q86" i="51"/>
  <c r="S86" i="51"/>
  <c r="V86" i="51"/>
  <c r="X86" i="51"/>
  <c r="Z86" i="51"/>
  <c r="AC86" i="51"/>
  <c r="AE86" i="51"/>
  <c r="AG86" i="51"/>
  <c r="AJ86" i="51"/>
  <c r="AL86" i="51"/>
  <c r="AN86" i="51"/>
  <c r="AQ86" i="51"/>
  <c r="AS86" i="51"/>
  <c r="AU86" i="51"/>
  <c r="E86" i="51"/>
  <c r="G86" i="51"/>
  <c r="I86" i="51"/>
  <c r="N86" i="51"/>
  <c r="P86" i="51"/>
  <c r="R86" i="51"/>
  <c r="U86" i="51"/>
  <c r="W86" i="51"/>
  <c r="Y86" i="51"/>
  <c r="AB86" i="51"/>
  <c r="AD86" i="51"/>
  <c r="AF86" i="51"/>
  <c r="AI86" i="51"/>
  <c r="AK86" i="51"/>
  <c r="AM86" i="51"/>
  <c r="AP86" i="51"/>
  <c r="AR86" i="51"/>
  <c r="AT86" i="51"/>
  <c r="F85" i="51"/>
  <c r="H85" i="51"/>
  <c r="J85" i="51"/>
  <c r="O85" i="51"/>
  <c r="Q85" i="51"/>
  <c r="S85" i="51"/>
  <c r="V85" i="51"/>
  <c r="X85" i="51"/>
  <c r="Z85" i="51"/>
  <c r="AC85" i="51"/>
  <c r="AE85" i="51"/>
  <c r="AG85" i="51"/>
  <c r="AJ85" i="51"/>
  <c r="AL85" i="51"/>
  <c r="AN85" i="51"/>
  <c r="AQ85" i="51"/>
  <c r="AS85" i="51"/>
  <c r="AU85" i="51"/>
  <c r="E85" i="51"/>
  <c r="G85" i="51"/>
  <c r="I85" i="51"/>
  <c r="N85" i="51"/>
  <c r="P85" i="51"/>
  <c r="R85" i="51"/>
  <c r="U85" i="51"/>
  <c r="W85" i="51"/>
  <c r="Y85" i="51"/>
  <c r="AB85" i="51"/>
  <c r="AD85" i="51"/>
  <c r="AF85" i="51"/>
  <c r="AI85" i="51"/>
  <c r="AK85" i="51"/>
  <c r="AM85" i="51"/>
  <c r="AP85" i="51"/>
  <c r="AR85" i="51"/>
  <c r="AT85" i="51"/>
  <c r="F84" i="51"/>
  <c r="H84" i="51"/>
  <c r="J84" i="51"/>
  <c r="O84" i="51"/>
  <c r="Q84" i="51"/>
  <c r="S84" i="51"/>
  <c r="V84" i="51"/>
  <c r="X84" i="51"/>
  <c r="Z84" i="51"/>
  <c r="AC84" i="51"/>
  <c r="AE84" i="51"/>
  <c r="AG84" i="51"/>
  <c r="AJ84" i="51"/>
  <c r="AL84" i="51"/>
  <c r="AN84" i="51"/>
  <c r="AQ84" i="51"/>
  <c r="AS84" i="51"/>
  <c r="AU84" i="51"/>
  <c r="E84" i="51"/>
  <c r="G84" i="51"/>
  <c r="I84" i="51"/>
  <c r="N84" i="51"/>
  <c r="P84" i="51"/>
  <c r="R84" i="51"/>
  <c r="U84" i="51"/>
  <c r="W84" i="51"/>
  <c r="Y84" i="51"/>
  <c r="AB84" i="51"/>
  <c r="AD84" i="51"/>
  <c r="AF84" i="51"/>
  <c r="AI84" i="51"/>
  <c r="AK84" i="51"/>
  <c r="AM84" i="51"/>
  <c r="AP84" i="51"/>
  <c r="AR84" i="51"/>
  <c r="AT84" i="51"/>
  <c r="F83" i="51"/>
  <c r="H83" i="51"/>
  <c r="J83" i="51"/>
  <c r="O83" i="51"/>
  <c r="Q83" i="51"/>
  <c r="S83" i="51"/>
  <c r="V83" i="51"/>
  <c r="X83" i="51"/>
  <c r="Z83" i="51"/>
  <c r="AC83" i="51"/>
  <c r="AE83" i="51"/>
  <c r="AG83" i="51"/>
  <c r="AJ83" i="51"/>
  <c r="AL83" i="51"/>
  <c r="AN83" i="51"/>
  <c r="AQ83" i="51"/>
  <c r="AS83" i="51"/>
  <c r="AU83" i="51"/>
  <c r="E83" i="51"/>
  <c r="G83" i="51"/>
  <c r="I83" i="51"/>
  <c r="N83" i="51"/>
  <c r="P83" i="51"/>
  <c r="R83" i="51"/>
  <c r="U83" i="51"/>
  <c r="W83" i="51"/>
  <c r="Y83" i="51"/>
  <c r="AB83" i="51"/>
  <c r="AD83" i="51"/>
  <c r="AF83" i="51"/>
  <c r="AI83" i="51"/>
  <c r="AK83" i="51"/>
  <c r="AM83" i="51"/>
  <c r="AP83" i="51"/>
  <c r="AR83" i="51"/>
  <c r="AT83" i="51"/>
  <c r="F82" i="51"/>
  <c r="H82" i="51"/>
  <c r="J82" i="51"/>
  <c r="O82" i="51"/>
  <c r="Q82" i="51"/>
  <c r="S82" i="51"/>
  <c r="V82" i="51"/>
  <c r="X82" i="51"/>
  <c r="Z82" i="51"/>
  <c r="AC82" i="51"/>
  <c r="AE82" i="51"/>
  <c r="AG82" i="51"/>
  <c r="AJ82" i="51"/>
  <c r="AL82" i="51"/>
  <c r="AN82" i="51"/>
  <c r="AQ82" i="51"/>
  <c r="AS82" i="51"/>
  <c r="AU82" i="51"/>
  <c r="E82" i="51"/>
  <c r="G82" i="51"/>
  <c r="I82" i="51"/>
  <c r="N82" i="51"/>
  <c r="P82" i="51"/>
  <c r="R82" i="51"/>
  <c r="U82" i="51"/>
  <c r="W82" i="51"/>
  <c r="Y82" i="51"/>
  <c r="AB82" i="51"/>
  <c r="AD82" i="51"/>
  <c r="AF82" i="51"/>
  <c r="AI82" i="51"/>
  <c r="AK82" i="51"/>
  <c r="AM82" i="51"/>
  <c r="AP82" i="51"/>
  <c r="AR82" i="51"/>
  <c r="AT82" i="51"/>
  <c r="F81" i="51"/>
  <c r="H81" i="51"/>
  <c r="J81" i="51"/>
  <c r="O81" i="51"/>
  <c r="Q81" i="51"/>
  <c r="S81" i="51"/>
  <c r="V81" i="51"/>
  <c r="X81" i="51"/>
  <c r="Z81" i="51"/>
  <c r="AC81" i="51"/>
  <c r="AE81" i="51"/>
  <c r="AG81" i="51"/>
  <c r="AJ81" i="51"/>
  <c r="AL81" i="51"/>
  <c r="AN81" i="51"/>
  <c r="AQ81" i="51"/>
  <c r="AS81" i="51"/>
  <c r="AU81" i="51"/>
  <c r="E81" i="51"/>
  <c r="G81" i="51"/>
  <c r="I81" i="51"/>
  <c r="N81" i="51"/>
  <c r="P81" i="51"/>
  <c r="R81" i="51"/>
  <c r="U81" i="51"/>
  <c r="W81" i="51"/>
  <c r="Y81" i="51"/>
  <c r="AB81" i="51"/>
  <c r="AD81" i="51"/>
  <c r="AF81" i="51"/>
  <c r="AI81" i="51"/>
  <c r="AK81" i="51"/>
  <c r="AM81" i="51"/>
  <c r="AP81" i="51"/>
  <c r="AR81" i="51"/>
  <c r="AT81" i="51"/>
  <c r="F80" i="51"/>
  <c r="H80" i="51"/>
  <c r="J80" i="51"/>
  <c r="O80" i="51"/>
  <c r="Q80" i="51"/>
  <c r="S80" i="51"/>
  <c r="V80" i="51"/>
  <c r="X80" i="51"/>
  <c r="Z80" i="51"/>
  <c r="AC80" i="51"/>
  <c r="AE80" i="51"/>
  <c r="AG80" i="51"/>
  <c r="AJ80" i="51"/>
  <c r="AL80" i="51"/>
  <c r="AN80" i="51"/>
  <c r="AQ80" i="51"/>
  <c r="AS80" i="51"/>
  <c r="AU80" i="51"/>
  <c r="E80" i="51"/>
  <c r="G80" i="51"/>
  <c r="I80" i="51"/>
  <c r="N80" i="51"/>
  <c r="P80" i="51"/>
  <c r="R80" i="51"/>
  <c r="U80" i="51"/>
  <c r="W80" i="51"/>
  <c r="Y80" i="51"/>
  <c r="AB80" i="51"/>
  <c r="AD80" i="51"/>
  <c r="AF80" i="51"/>
  <c r="AI80" i="51"/>
  <c r="AK80" i="51"/>
  <c r="AM80" i="51"/>
  <c r="AP80" i="51"/>
  <c r="AR80" i="51"/>
  <c r="AT80" i="51"/>
  <c r="F79" i="51"/>
  <c r="H79" i="51"/>
  <c r="J79" i="51"/>
  <c r="O79" i="51"/>
  <c r="Q79" i="51"/>
  <c r="S79" i="51"/>
  <c r="V79" i="51"/>
  <c r="X79" i="51"/>
  <c r="Z79" i="51"/>
  <c r="AC79" i="51"/>
  <c r="AE79" i="51"/>
  <c r="AG79" i="51"/>
  <c r="AJ79" i="51"/>
  <c r="AL79" i="51"/>
  <c r="AN79" i="51"/>
  <c r="AQ79" i="51"/>
  <c r="AS79" i="51"/>
  <c r="AU79" i="51"/>
  <c r="E79" i="51"/>
  <c r="G79" i="51"/>
  <c r="I79" i="51"/>
  <c r="N79" i="51"/>
  <c r="P79" i="51"/>
  <c r="R79" i="51"/>
  <c r="U79" i="51"/>
  <c r="W79" i="51"/>
  <c r="Y79" i="51"/>
  <c r="AB79" i="51"/>
  <c r="AD79" i="51"/>
  <c r="AF79" i="51"/>
  <c r="AI79" i="51"/>
  <c r="AK79" i="51"/>
  <c r="AM79" i="51"/>
  <c r="AP79" i="51"/>
  <c r="AR79" i="51"/>
  <c r="AT79" i="51"/>
  <c r="F78" i="51"/>
  <c r="H78" i="51"/>
  <c r="J78" i="51"/>
  <c r="O78" i="51"/>
  <c r="Q78" i="51"/>
  <c r="S78" i="51"/>
  <c r="V78" i="51"/>
  <c r="X78" i="51"/>
  <c r="Z78" i="51"/>
  <c r="AC78" i="51"/>
  <c r="AE78" i="51"/>
  <c r="AG78" i="51"/>
  <c r="AJ78" i="51"/>
  <c r="AL78" i="51"/>
  <c r="AN78" i="51"/>
  <c r="AQ78" i="51"/>
  <c r="AS78" i="51"/>
  <c r="AU78" i="51"/>
  <c r="E78" i="51"/>
  <c r="G78" i="51"/>
  <c r="I78" i="51"/>
  <c r="N78" i="51"/>
  <c r="P78" i="51"/>
  <c r="R78" i="51"/>
  <c r="U78" i="51"/>
  <c r="W78" i="51"/>
  <c r="Y78" i="51"/>
  <c r="AB78" i="51"/>
  <c r="AD78" i="51"/>
  <c r="AF78" i="51"/>
  <c r="AI78" i="51"/>
  <c r="AK78" i="51"/>
  <c r="AM78" i="51"/>
  <c r="AP78" i="51"/>
  <c r="AR78" i="51"/>
  <c r="AT78" i="51"/>
  <c r="F77" i="51"/>
  <c r="H77" i="51"/>
  <c r="J77" i="51"/>
  <c r="O77" i="51"/>
  <c r="Q77" i="51"/>
  <c r="S77" i="51"/>
  <c r="V77" i="51"/>
  <c r="X77" i="51"/>
  <c r="Z77" i="51"/>
  <c r="AC77" i="51"/>
  <c r="AE77" i="51"/>
  <c r="AG77" i="51"/>
  <c r="AJ77" i="51"/>
  <c r="AL77" i="51"/>
  <c r="AN77" i="51"/>
  <c r="AQ77" i="51"/>
  <c r="AS77" i="51"/>
  <c r="AU77" i="51"/>
  <c r="E77" i="51"/>
  <c r="G77" i="51"/>
  <c r="I77" i="51"/>
  <c r="N77" i="51"/>
  <c r="P77" i="51"/>
  <c r="R77" i="51"/>
  <c r="U77" i="51"/>
  <c r="W77" i="51"/>
  <c r="Y77" i="51"/>
  <c r="AB77" i="51"/>
  <c r="AD77" i="51"/>
  <c r="AF77" i="51"/>
  <c r="AI77" i="51"/>
  <c r="AK77" i="51"/>
  <c r="AM77" i="51"/>
  <c r="AP77" i="51"/>
  <c r="AR77" i="51"/>
  <c r="AT77" i="51"/>
  <c r="F76" i="51"/>
  <c r="H76" i="51"/>
  <c r="J76" i="51"/>
  <c r="O76" i="51"/>
  <c r="Q76" i="51"/>
  <c r="S76" i="51"/>
  <c r="V76" i="51"/>
  <c r="X76" i="51"/>
  <c r="Z76" i="51"/>
  <c r="AC76" i="51"/>
  <c r="AE76" i="51"/>
  <c r="AG76" i="51"/>
  <c r="AJ76" i="51"/>
  <c r="AL76" i="51"/>
  <c r="AN76" i="51"/>
  <c r="AQ76" i="51"/>
  <c r="AS76" i="51"/>
  <c r="AU76" i="51"/>
  <c r="E76" i="51"/>
  <c r="G76" i="51"/>
  <c r="I76" i="51"/>
  <c r="N76" i="51"/>
  <c r="P76" i="51"/>
  <c r="R76" i="51"/>
  <c r="U76" i="51"/>
  <c r="W76" i="51"/>
  <c r="Y76" i="51"/>
  <c r="AB76" i="51"/>
  <c r="AD76" i="51"/>
  <c r="AF76" i="51"/>
  <c r="AI76" i="51"/>
  <c r="AK76" i="51"/>
  <c r="AM76" i="51"/>
  <c r="AP76" i="51"/>
  <c r="AR76" i="51"/>
  <c r="AT76" i="51"/>
  <c r="F75" i="51"/>
  <c r="H75" i="51"/>
  <c r="J75" i="51"/>
  <c r="O75" i="51"/>
  <c r="Q75" i="51"/>
  <c r="S75" i="51"/>
  <c r="V75" i="51"/>
  <c r="X75" i="51"/>
  <c r="Z75" i="51"/>
  <c r="AC75" i="51"/>
  <c r="AE75" i="51"/>
  <c r="AG75" i="51"/>
  <c r="AJ75" i="51"/>
  <c r="AL75" i="51"/>
  <c r="AN75" i="51"/>
  <c r="AQ75" i="51"/>
  <c r="AS75" i="51"/>
  <c r="AU75" i="51"/>
  <c r="E75" i="51"/>
  <c r="G75" i="51"/>
  <c r="I75" i="51"/>
  <c r="N75" i="51"/>
  <c r="P75" i="51"/>
  <c r="R75" i="51"/>
  <c r="U75" i="51"/>
  <c r="W75" i="51"/>
  <c r="Y75" i="51"/>
  <c r="AB75" i="51"/>
  <c r="AD75" i="51"/>
  <c r="AF75" i="51"/>
  <c r="AI75" i="51"/>
  <c r="AK75" i="51"/>
  <c r="AM75" i="51"/>
  <c r="AP75" i="51"/>
  <c r="AR75" i="51"/>
  <c r="AT75" i="51"/>
  <c r="U74" i="51"/>
  <c r="W74" i="51"/>
  <c r="Y74" i="51"/>
  <c r="AB74" i="51"/>
  <c r="AD74" i="51"/>
  <c r="AF74" i="51"/>
  <c r="AI74" i="51"/>
  <c r="AK74" i="51"/>
  <c r="AM74" i="51"/>
  <c r="AP74" i="51"/>
  <c r="AR74" i="51"/>
  <c r="AT74" i="51"/>
  <c r="F74" i="51"/>
  <c r="H74" i="51"/>
  <c r="J74" i="51"/>
  <c r="O74" i="51"/>
  <c r="Q74" i="51"/>
  <c r="S74" i="51"/>
  <c r="V74" i="51"/>
  <c r="X74" i="51"/>
  <c r="Z74" i="51"/>
  <c r="AC74" i="51"/>
  <c r="AE74" i="51"/>
  <c r="AG74" i="51"/>
  <c r="AJ74" i="51"/>
  <c r="AL74" i="51"/>
  <c r="AN74" i="51"/>
  <c r="AQ74" i="51"/>
  <c r="AS74" i="51"/>
  <c r="AU74" i="51"/>
  <c r="E74" i="51"/>
  <c r="G74" i="51"/>
  <c r="I74" i="51"/>
  <c r="N74" i="51"/>
  <c r="P74" i="51"/>
  <c r="R74" i="51"/>
  <c r="F73" i="51"/>
  <c r="H73" i="51"/>
  <c r="J73" i="51"/>
  <c r="O73" i="51"/>
  <c r="Q73" i="51"/>
  <c r="S73" i="51"/>
  <c r="V73" i="51"/>
  <c r="X73" i="51"/>
  <c r="Z73" i="51"/>
  <c r="AC73" i="51"/>
  <c r="AE73" i="51"/>
  <c r="AG73" i="51"/>
  <c r="AJ73" i="51"/>
  <c r="AL73" i="51"/>
  <c r="AN73" i="51"/>
  <c r="AQ73" i="51"/>
  <c r="AS73" i="51"/>
  <c r="AU73" i="51"/>
  <c r="E73" i="51"/>
  <c r="G73" i="51"/>
  <c r="I73" i="51"/>
  <c r="N73" i="51"/>
  <c r="P73" i="51"/>
  <c r="R73" i="51"/>
  <c r="U73" i="51"/>
  <c r="W73" i="51"/>
  <c r="Y73" i="51"/>
  <c r="AB73" i="51"/>
  <c r="AD73" i="51"/>
  <c r="AF73" i="51"/>
  <c r="AI73" i="51"/>
  <c r="AK73" i="51"/>
  <c r="AM73" i="51"/>
  <c r="AP73" i="51"/>
  <c r="AR73" i="51"/>
  <c r="AT73" i="51"/>
  <c r="F72" i="51"/>
  <c r="H72" i="51"/>
  <c r="J72" i="51"/>
  <c r="O72" i="51"/>
  <c r="Q72" i="51"/>
  <c r="S72" i="51"/>
  <c r="V72" i="51"/>
  <c r="X72" i="51"/>
  <c r="Z72" i="51"/>
  <c r="AC72" i="51"/>
  <c r="AE72" i="51"/>
  <c r="AG72" i="51"/>
  <c r="AJ72" i="51"/>
  <c r="AL72" i="51"/>
  <c r="AN72" i="51"/>
  <c r="AQ72" i="51"/>
  <c r="AS72" i="51"/>
  <c r="AU72" i="51"/>
  <c r="E72" i="51"/>
  <c r="G72" i="51"/>
  <c r="I72" i="51"/>
  <c r="N72" i="51"/>
  <c r="P72" i="51"/>
  <c r="R72" i="51"/>
  <c r="U72" i="51"/>
  <c r="W72" i="51"/>
  <c r="Y72" i="51"/>
  <c r="AB72" i="51"/>
  <c r="AD72" i="51"/>
  <c r="AF72" i="51"/>
  <c r="AI72" i="51"/>
  <c r="AK72" i="51"/>
  <c r="AM72" i="51"/>
  <c r="AP72" i="51"/>
  <c r="AR72" i="51"/>
  <c r="AT72" i="51"/>
  <c r="F71" i="51"/>
  <c r="H71" i="51"/>
  <c r="J71" i="51"/>
  <c r="O71" i="51"/>
  <c r="Q71" i="51"/>
  <c r="S71" i="51"/>
  <c r="V71" i="51"/>
  <c r="X71" i="51"/>
  <c r="Z71" i="51"/>
  <c r="AC71" i="51"/>
  <c r="AE71" i="51"/>
  <c r="AG71" i="51"/>
  <c r="AJ71" i="51"/>
  <c r="AL71" i="51"/>
  <c r="AN71" i="51"/>
  <c r="AQ71" i="51"/>
  <c r="AS71" i="51"/>
  <c r="AU71" i="51"/>
  <c r="E71" i="51"/>
  <c r="G71" i="51"/>
  <c r="I71" i="51"/>
  <c r="N71" i="51"/>
  <c r="P71" i="51"/>
  <c r="R71" i="51"/>
  <c r="U71" i="51"/>
  <c r="W71" i="51"/>
  <c r="Y71" i="51"/>
  <c r="AB71" i="51"/>
  <c r="AD71" i="51"/>
  <c r="AF71" i="51"/>
  <c r="AI71" i="51"/>
  <c r="AK71" i="51"/>
  <c r="AM71" i="51"/>
  <c r="AP71" i="51"/>
  <c r="AR71" i="51"/>
  <c r="AT71" i="51"/>
  <c r="F70" i="51"/>
  <c r="H70" i="51"/>
  <c r="J70" i="51"/>
  <c r="O70" i="51"/>
  <c r="Q70" i="51"/>
  <c r="S70" i="51"/>
  <c r="V70" i="51"/>
  <c r="X70" i="51"/>
  <c r="Z70" i="51"/>
  <c r="AC70" i="51"/>
  <c r="AE70" i="51"/>
  <c r="AG70" i="51"/>
  <c r="AJ70" i="51"/>
  <c r="AL70" i="51"/>
  <c r="AN70" i="51"/>
  <c r="AQ70" i="51"/>
  <c r="AS70" i="51"/>
  <c r="AU70" i="51"/>
  <c r="E70" i="51"/>
  <c r="G70" i="51"/>
  <c r="I70" i="51"/>
  <c r="N70" i="51"/>
  <c r="P70" i="51"/>
  <c r="R70" i="51"/>
  <c r="U70" i="51"/>
  <c r="W70" i="51"/>
  <c r="Y70" i="51"/>
  <c r="AB70" i="51"/>
  <c r="AD70" i="51"/>
  <c r="AF70" i="51"/>
  <c r="AI70" i="51"/>
  <c r="AK70" i="51"/>
  <c r="AM70" i="51"/>
  <c r="AP70" i="51"/>
  <c r="AR70" i="51"/>
  <c r="AT70" i="51"/>
  <c r="F69" i="51"/>
  <c r="H69" i="51"/>
  <c r="J69" i="51"/>
  <c r="O69" i="51"/>
  <c r="Q69" i="51"/>
  <c r="S69" i="51"/>
  <c r="V69" i="51"/>
  <c r="X69" i="51"/>
  <c r="Z69" i="51"/>
  <c r="AC69" i="51"/>
  <c r="AE69" i="51"/>
  <c r="AG69" i="51"/>
  <c r="AJ69" i="51"/>
  <c r="AL69" i="51"/>
  <c r="AN69" i="51"/>
  <c r="AQ69" i="51"/>
  <c r="AS69" i="51"/>
  <c r="AU69" i="51"/>
  <c r="E69" i="51"/>
  <c r="G69" i="51"/>
  <c r="I69" i="51"/>
  <c r="N69" i="51"/>
  <c r="P69" i="51"/>
  <c r="R69" i="51"/>
  <c r="U69" i="51"/>
  <c r="W69" i="51"/>
  <c r="Y69" i="51"/>
  <c r="AB69" i="51"/>
  <c r="AD69" i="51"/>
  <c r="AF69" i="51"/>
  <c r="AI69" i="51"/>
  <c r="AK69" i="51"/>
  <c r="AM69" i="51"/>
  <c r="AP69" i="51"/>
  <c r="AR69" i="51"/>
  <c r="AT69" i="51"/>
  <c r="F68" i="51"/>
  <c r="H68" i="51"/>
  <c r="J68" i="51"/>
  <c r="O68" i="51"/>
  <c r="Q68" i="51"/>
  <c r="S68" i="51"/>
  <c r="V68" i="51"/>
  <c r="X68" i="51"/>
  <c r="Z68" i="51"/>
  <c r="AC68" i="51"/>
  <c r="AE68" i="51"/>
  <c r="AG68" i="51"/>
  <c r="AJ68" i="51"/>
  <c r="AL68" i="51"/>
  <c r="AN68" i="51"/>
  <c r="AQ68" i="51"/>
  <c r="AS68" i="51"/>
  <c r="AU68" i="51"/>
  <c r="E68" i="51"/>
  <c r="G68" i="51"/>
  <c r="I68" i="51"/>
  <c r="N68" i="51"/>
  <c r="P68" i="51"/>
  <c r="R68" i="51"/>
  <c r="U68" i="51"/>
  <c r="W68" i="51"/>
  <c r="Y68" i="51"/>
  <c r="AB68" i="51"/>
  <c r="AD68" i="51"/>
  <c r="AF68" i="51"/>
  <c r="AI68" i="51"/>
  <c r="AK68" i="51"/>
  <c r="AM68" i="51"/>
  <c r="AP68" i="51"/>
  <c r="AR68" i="51"/>
  <c r="AT68" i="51"/>
  <c r="F67" i="51"/>
  <c r="H67" i="51"/>
  <c r="J67" i="51"/>
  <c r="O67" i="51"/>
  <c r="Q67" i="51"/>
  <c r="S67" i="51"/>
  <c r="V67" i="51"/>
  <c r="X67" i="51"/>
  <c r="Z67" i="51"/>
  <c r="AC67" i="51"/>
  <c r="AE67" i="51"/>
  <c r="AG67" i="51"/>
  <c r="AJ67" i="51"/>
  <c r="AL67" i="51"/>
  <c r="AN67" i="51"/>
  <c r="AQ67" i="51"/>
  <c r="AS67" i="51"/>
  <c r="AU67" i="51"/>
  <c r="E67" i="51"/>
  <c r="G67" i="51"/>
  <c r="I67" i="51"/>
  <c r="N67" i="51"/>
  <c r="P67" i="51"/>
  <c r="R67" i="51"/>
  <c r="U67" i="51"/>
  <c r="W67" i="51"/>
  <c r="Y67" i="51"/>
  <c r="AB67" i="51"/>
  <c r="AD67" i="51"/>
  <c r="AF67" i="51"/>
  <c r="AI67" i="51"/>
  <c r="AK67" i="51"/>
  <c r="AM67" i="51"/>
  <c r="AP67" i="51"/>
  <c r="AR67" i="51"/>
  <c r="AT67" i="51"/>
  <c r="F66" i="51"/>
  <c r="H66" i="51"/>
  <c r="J66" i="51"/>
  <c r="O66" i="51"/>
  <c r="Q66" i="51"/>
  <c r="S66" i="51"/>
  <c r="V66" i="51"/>
  <c r="X66" i="51"/>
  <c r="Z66" i="51"/>
  <c r="AC66" i="51"/>
  <c r="AE66" i="51"/>
  <c r="AG66" i="51"/>
  <c r="AJ66" i="51"/>
  <c r="AL66" i="51"/>
  <c r="AN66" i="51"/>
  <c r="AQ66" i="51"/>
  <c r="AS66" i="51"/>
  <c r="AU66" i="51"/>
  <c r="E66" i="51"/>
  <c r="G66" i="51"/>
  <c r="I66" i="51"/>
  <c r="N66" i="51"/>
  <c r="P66" i="51"/>
  <c r="R66" i="51"/>
  <c r="U66" i="51"/>
  <c r="W66" i="51"/>
  <c r="Y66" i="51"/>
  <c r="AB66" i="51"/>
  <c r="AD66" i="51"/>
  <c r="AF66" i="51"/>
  <c r="AI66" i="51"/>
  <c r="AK66" i="51"/>
  <c r="AM66" i="51"/>
  <c r="AP66" i="51"/>
  <c r="AR66" i="51"/>
  <c r="AT66" i="51"/>
  <c r="F65" i="51"/>
  <c r="H65" i="51"/>
  <c r="J65" i="51"/>
  <c r="O65" i="51"/>
  <c r="Q65" i="51"/>
  <c r="S65" i="51"/>
  <c r="V65" i="51"/>
  <c r="X65" i="51"/>
  <c r="Z65" i="51"/>
  <c r="AC65" i="51"/>
  <c r="AE65" i="51"/>
  <c r="AG65" i="51"/>
  <c r="AJ65" i="51"/>
  <c r="AL65" i="51"/>
  <c r="AN65" i="51"/>
  <c r="AQ65" i="51"/>
  <c r="AS65" i="51"/>
  <c r="AU65" i="51"/>
  <c r="E65" i="51"/>
  <c r="G65" i="51"/>
  <c r="I65" i="51"/>
  <c r="N65" i="51"/>
  <c r="P65" i="51"/>
  <c r="R65" i="51"/>
  <c r="U65" i="51"/>
  <c r="W65" i="51"/>
  <c r="Y65" i="51"/>
  <c r="AB65" i="51"/>
  <c r="AD65" i="51"/>
  <c r="AF65" i="51"/>
  <c r="AI65" i="51"/>
  <c r="AK65" i="51"/>
  <c r="AM65" i="51"/>
  <c r="AP65" i="51"/>
  <c r="AR65" i="51"/>
  <c r="AT65" i="51"/>
  <c r="F64" i="51"/>
  <c r="H64" i="51"/>
  <c r="J64" i="51"/>
  <c r="O64" i="51"/>
  <c r="Q64" i="51"/>
  <c r="S64" i="51"/>
  <c r="V64" i="51"/>
  <c r="X64" i="51"/>
  <c r="Z64" i="51"/>
  <c r="AC64" i="51"/>
  <c r="AE64" i="51"/>
  <c r="AG64" i="51"/>
  <c r="AJ64" i="51"/>
  <c r="AL64" i="51"/>
  <c r="AN64" i="51"/>
  <c r="AQ64" i="51"/>
  <c r="AS64" i="51"/>
  <c r="AU64" i="51"/>
  <c r="E64" i="51"/>
  <c r="G64" i="51"/>
  <c r="I64" i="51"/>
  <c r="N64" i="51"/>
  <c r="P64" i="51"/>
  <c r="R64" i="51"/>
  <c r="U64" i="51"/>
  <c r="W64" i="51"/>
  <c r="Y64" i="51"/>
  <c r="AB64" i="51"/>
  <c r="AD64" i="51"/>
  <c r="AF64" i="51"/>
  <c r="AI64" i="51"/>
  <c r="AK64" i="51"/>
  <c r="AM64" i="51"/>
  <c r="AP64" i="51"/>
  <c r="AR64" i="51"/>
  <c r="AT64" i="51"/>
  <c r="F63" i="51"/>
  <c r="H63" i="51"/>
  <c r="J63" i="51"/>
  <c r="O63" i="51"/>
  <c r="Q63" i="51"/>
  <c r="S63" i="51"/>
  <c r="V63" i="51"/>
  <c r="X63" i="51"/>
  <c r="Z63" i="51"/>
  <c r="AC63" i="51"/>
  <c r="AE63" i="51"/>
  <c r="AG63" i="51"/>
  <c r="AJ63" i="51"/>
  <c r="AL63" i="51"/>
  <c r="AN63" i="51"/>
  <c r="AQ63" i="51"/>
  <c r="AS63" i="51"/>
  <c r="AU63" i="51"/>
  <c r="E63" i="51"/>
  <c r="G63" i="51"/>
  <c r="I63" i="51"/>
  <c r="N63" i="51"/>
  <c r="P63" i="51"/>
  <c r="R63" i="51"/>
  <c r="U63" i="51"/>
  <c r="W63" i="51"/>
  <c r="Y63" i="51"/>
  <c r="AB63" i="51"/>
  <c r="AD63" i="51"/>
  <c r="AF63" i="51"/>
  <c r="AI63" i="51"/>
  <c r="AK63" i="51"/>
  <c r="AM63" i="51"/>
  <c r="AP63" i="51"/>
  <c r="AR63" i="51"/>
  <c r="AT63" i="51"/>
  <c r="F62" i="51"/>
  <c r="H62" i="51"/>
  <c r="J62" i="51"/>
  <c r="O62" i="51"/>
  <c r="Q62" i="51"/>
  <c r="S62" i="51"/>
  <c r="V62" i="51"/>
  <c r="X62" i="51"/>
  <c r="Z62" i="51"/>
  <c r="AC62" i="51"/>
  <c r="AE62" i="51"/>
  <c r="AG62" i="51"/>
  <c r="AJ62" i="51"/>
  <c r="AL62" i="51"/>
  <c r="AN62" i="51"/>
  <c r="AQ62" i="51"/>
  <c r="AS62" i="51"/>
  <c r="AU62" i="51"/>
  <c r="E62" i="51"/>
  <c r="G62" i="51"/>
  <c r="I62" i="51"/>
  <c r="N62" i="51"/>
  <c r="P62" i="51"/>
  <c r="R62" i="51"/>
  <c r="U62" i="51"/>
  <c r="W62" i="51"/>
  <c r="Y62" i="51"/>
  <c r="AB62" i="51"/>
  <c r="AD62" i="51"/>
  <c r="AF62" i="51"/>
  <c r="AI62" i="51"/>
  <c r="AK62" i="51"/>
  <c r="AM62" i="51"/>
  <c r="AP62" i="51"/>
  <c r="AR62" i="51"/>
  <c r="AT62" i="51"/>
  <c r="F61" i="51"/>
  <c r="H61" i="51"/>
  <c r="J61" i="51"/>
  <c r="O61" i="51"/>
  <c r="Q61" i="51"/>
  <c r="S61" i="51"/>
  <c r="V61" i="51"/>
  <c r="X61" i="51"/>
  <c r="Z61" i="51"/>
  <c r="AC61" i="51"/>
  <c r="AE61" i="51"/>
  <c r="AG61" i="51"/>
  <c r="AJ61" i="51"/>
  <c r="AL61" i="51"/>
  <c r="AN61" i="51"/>
  <c r="AQ61" i="51"/>
  <c r="AS61" i="51"/>
  <c r="AU61" i="51"/>
  <c r="E61" i="51"/>
  <c r="G61" i="51"/>
  <c r="I61" i="51"/>
  <c r="N61" i="51"/>
  <c r="P61" i="51"/>
  <c r="R61" i="51"/>
  <c r="U61" i="51"/>
  <c r="W61" i="51"/>
  <c r="Y61" i="51"/>
  <c r="AB61" i="51"/>
  <c r="AD61" i="51"/>
  <c r="AF61" i="51"/>
  <c r="AI61" i="51"/>
  <c r="AK61" i="51"/>
  <c r="AM61" i="51"/>
  <c r="AP61" i="51"/>
  <c r="AR61" i="51"/>
  <c r="AT61" i="51"/>
  <c r="F60" i="51"/>
  <c r="H60" i="51"/>
  <c r="J60" i="51"/>
  <c r="O60" i="51"/>
  <c r="Q60" i="51"/>
  <c r="S60" i="51"/>
  <c r="V60" i="51"/>
  <c r="X60" i="51"/>
  <c r="Z60" i="51"/>
  <c r="AC60" i="51"/>
  <c r="AE60" i="51"/>
  <c r="AG60" i="51"/>
  <c r="AJ60" i="51"/>
  <c r="AL60" i="51"/>
  <c r="AN60" i="51"/>
  <c r="AQ60" i="51"/>
  <c r="AS60" i="51"/>
  <c r="AU60" i="51"/>
  <c r="E60" i="51"/>
  <c r="G60" i="51"/>
  <c r="I60" i="51"/>
  <c r="N60" i="51"/>
  <c r="P60" i="51"/>
  <c r="R60" i="51"/>
  <c r="U60" i="51"/>
  <c r="W60" i="51"/>
  <c r="Y60" i="51"/>
  <c r="AB60" i="51"/>
  <c r="AD60" i="51"/>
  <c r="AF60" i="51"/>
  <c r="AI60" i="51"/>
  <c r="AK60" i="51"/>
  <c r="AM60" i="51"/>
  <c r="AP60" i="51"/>
  <c r="AR60" i="51"/>
  <c r="AT60" i="51"/>
  <c r="F59" i="51"/>
  <c r="H59" i="51"/>
  <c r="J59" i="51"/>
  <c r="O59" i="51"/>
  <c r="Q59" i="51"/>
  <c r="S59" i="51"/>
  <c r="V59" i="51"/>
  <c r="X59" i="51"/>
  <c r="Z59" i="51"/>
  <c r="AC59" i="51"/>
  <c r="AE59" i="51"/>
  <c r="AG59" i="51"/>
  <c r="AJ59" i="51"/>
  <c r="AL59" i="51"/>
  <c r="AN59" i="51"/>
  <c r="AQ59" i="51"/>
  <c r="AS59" i="51"/>
  <c r="AU59" i="51"/>
  <c r="E59" i="51"/>
  <c r="G59" i="51"/>
  <c r="I59" i="51"/>
  <c r="N59" i="51"/>
  <c r="P59" i="51"/>
  <c r="R59" i="51"/>
  <c r="U59" i="51"/>
  <c r="W59" i="51"/>
  <c r="Y59" i="51"/>
  <c r="AB59" i="51"/>
  <c r="AD59" i="51"/>
  <c r="AF59" i="51"/>
  <c r="AI59" i="51"/>
  <c r="AK59" i="51"/>
  <c r="AM59" i="51"/>
  <c r="AP59" i="51"/>
  <c r="AR59" i="51"/>
  <c r="AT59" i="51"/>
  <c r="F58" i="51"/>
  <c r="H58" i="51"/>
  <c r="J58" i="51"/>
  <c r="O58" i="51"/>
  <c r="Q58" i="51"/>
  <c r="S58" i="51"/>
  <c r="V58" i="51"/>
  <c r="X58" i="51"/>
  <c r="Z58" i="51"/>
  <c r="AC58" i="51"/>
  <c r="AE58" i="51"/>
  <c r="AG58" i="51"/>
  <c r="AJ58" i="51"/>
  <c r="AL58" i="51"/>
  <c r="AN58" i="51"/>
  <c r="AQ58" i="51"/>
  <c r="AS58" i="51"/>
  <c r="AU58" i="51"/>
  <c r="E58" i="51"/>
  <c r="G58" i="51"/>
  <c r="I58" i="51"/>
  <c r="N58" i="51"/>
  <c r="P58" i="51"/>
  <c r="R58" i="51"/>
  <c r="U58" i="51"/>
  <c r="W58" i="51"/>
  <c r="Y58" i="51"/>
  <c r="AB58" i="51"/>
  <c r="AD58" i="51"/>
  <c r="AF58" i="51"/>
  <c r="AI58" i="51"/>
  <c r="AK58" i="51"/>
  <c r="AM58" i="51"/>
  <c r="AP58" i="51"/>
  <c r="AR58" i="51"/>
  <c r="AT58" i="51"/>
  <c r="F57" i="51"/>
  <c r="H57" i="51"/>
  <c r="J57" i="51"/>
  <c r="O57" i="51"/>
  <c r="Q57" i="51"/>
  <c r="S57" i="51"/>
  <c r="V57" i="51"/>
  <c r="X57" i="51"/>
  <c r="Z57" i="51"/>
  <c r="AC57" i="51"/>
  <c r="AE57" i="51"/>
  <c r="AG57" i="51"/>
  <c r="AJ57" i="51"/>
  <c r="AL57" i="51"/>
  <c r="AN57" i="51"/>
  <c r="AQ57" i="51"/>
  <c r="AS57" i="51"/>
  <c r="AU57" i="51"/>
  <c r="E57" i="51"/>
  <c r="G57" i="51"/>
  <c r="I57" i="51"/>
  <c r="N57" i="51"/>
  <c r="P57" i="51"/>
  <c r="R57" i="51"/>
  <c r="U57" i="51"/>
  <c r="W57" i="51"/>
  <c r="Y57" i="51"/>
  <c r="AB57" i="51"/>
  <c r="AD57" i="51"/>
  <c r="AF57" i="51"/>
  <c r="AI57" i="51"/>
  <c r="AK57" i="51"/>
  <c r="AM57" i="51"/>
  <c r="AP57" i="51"/>
  <c r="AR57" i="51"/>
  <c r="AT57" i="51"/>
  <c r="F56" i="51"/>
  <c r="H56" i="51"/>
  <c r="J56" i="51"/>
  <c r="O56" i="51"/>
  <c r="Q56" i="51"/>
  <c r="S56" i="51"/>
  <c r="V56" i="51"/>
  <c r="X56" i="51"/>
  <c r="Z56" i="51"/>
  <c r="AC56" i="51"/>
  <c r="AE56" i="51"/>
  <c r="AG56" i="51"/>
  <c r="AJ56" i="51"/>
  <c r="AL56" i="51"/>
  <c r="AN56" i="51"/>
  <c r="AQ56" i="51"/>
  <c r="AS56" i="51"/>
  <c r="AU56" i="51"/>
  <c r="E56" i="51"/>
  <c r="G56" i="51"/>
  <c r="I56" i="51"/>
  <c r="N56" i="51"/>
  <c r="P56" i="51"/>
  <c r="R56" i="51"/>
  <c r="U56" i="51"/>
  <c r="W56" i="51"/>
  <c r="Y56" i="51"/>
  <c r="AB56" i="51"/>
  <c r="AD56" i="51"/>
  <c r="AF56" i="51"/>
  <c r="AI56" i="51"/>
  <c r="AK56" i="51"/>
  <c r="AM56" i="51"/>
  <c r="AP56" i="51"/>
  <c r="AR56" i="51"/>
  <c r="AT56" i="51"/>
  <c r="F55" i="51"/>
  <c r="H55" i="51"/>
  <c r="J55" i="51"/>
  <c r="O55" i="51"/>
  <c r="Q55" i="51"/>
  <c r="S55" i="51"/>
  <c r="V55" i="51"/>
  <c r="X55" i="51"/>
  <c r="Z55" i="51"/>
  <c r="AC55" i="51"/>
  <c r="AE55" i="51"/>
  <c r="AG55" i="51"/>
  <c r="AJ55" i="51"/>
  <c r="AL55" i="51"/>
  <c r="AN55" i="51"/>
  <c r="AQ55" i="51"/>
  <c r="AS55" i="51"/>
  <c r="AU55" i="51"/>
  <c r="E55" i="51"/>
  <c r="G55" i="51"/>
  <c r="I55" i="51"/>
  <c r="N55" i="51"/>
  <c r="P55" i="51"/>
  <c r="R55" i="51"/>
  <c r="U55" i="51"/>
  <c r="W55" i="51"/>
  <c r="Y55" i="51"/>
  <c r="AB55" i="51"/>
  <c r="AD55" i="51"/>
  <c r="AF55" i="51"/>
  <c r="AI55" i="51"/>
  <c r="AK55" i="51"/>
  <c r="AM55" i="51"/>
  <c r="AP55" i="51"/>
  <c r="AR55" i="51"/>
  <c r="AT55" i="51"/>
  <c r="F54" i="51"/>
  <c r="H54" i="51"/>
  <c r="J54" i="51"/>
  <c r="O54" i="51"/>
  <c r="Q54" i="51"/>
  <c r="S54" i="51"/>
  <c r="V54" i="51"/>
  <c r="X54" i="51"/>
  <c r="Z54" i="51"/>
  <c r="AC54" i="51"/>
  <c r="AE54" i="51"/>
  <c r="AG54" i="51"/>
  <c r="AJ54" i="51"/>
  <c r="AL54" i="51"/>
  <c r="AN54" i="51"/>
  <c r="AQ54" i="51"/>
  <c r="AS54" i="51"/>
  <c r="AU54" i="51"/>
  <c r="E54" i="51"/>
  <c r="G54" i="51"/>
  <c r="I54" i="51"/>
  <c r="N54" i="51"/>
  <c r="P54" i="51"/>
  <c r="R54" i="51"/>
  <c r="U54" i="51"/>
  <c r="W54" i="51"/>
  <c r="Y54" i="51"/>
  <c r="AB54" i="51"/>
  <c r="AD54" i="51"/>
  <c r="AF54" i="51"/>
  <c r="AI54" i="51"/>
  <c r="AK54" i="51"/>
  <c r="AM54" i="51"/>
  <c r="AP54" i="51"/>
  <c r="AR54" i="51"/>
  <c r="AT54" i="51"/>
  <c r="G53" i="51"/>
  <c r="I53" i="51"/>
  <c r="N53" i="51"/>
  <c r="P53" i="51"/>
  <c r="R53" i="51"/>
  <c r="U53" i="51"/>
  <c r="W53" i="51"/>
  <c r="Y53" i="51"/>
  <c r="AB53" i="51"/>
  <c r="AD53" i="51"/>
  <c r="AF53" i="51"/>
  <c r="AI53" i="51"/>
  <c r="AK53" i="51"/>
  <c r="AM53" i="51"/>
  <c r="AP53" i="51"/>
  <c r="AR53" i="51"/>
  <c r="AT53" i="51"/>
  <c r="F53" i="51"/>
  <c r="H53" i="51"/>
  <c r="J53" i="51"/>
  <c r="O53" i="51"/>
  <c r="Q53" i="51"/>
  <c r="S53" i="51"/>
  <c r="V53" i="51"/>
  <c r="X53" i="51"/>
  <c r="Z53" i="51"/>
  <c r="AC53" i="51"/>
  <c r="AE53" i="51"/>
  <c r="AG53" i="51"/>
  <c r="AJ53" i="51"/>
  <c r="AL53" i="51"/>
  <c r="AN53" i="51"/>
  <c r="AQ53" i="51"/>
  <c r="AS53" i="51"/>
  <c r="AU53" i="51"/>
  <c r="E53" i="51"/>
  <c r="F52" i="51"/>
  <c r="H52" i="51"/>
  <c r="J52" i="51"/>
  <c r="O52" i="51"/>
  <c r="Q52" i="51"/>
  <c r="S52" i="51"/>
  <c r="V52" i="51"/>
  <c r="X52" i="51"/>
  <c r="Z52" i="51"/>
  <c r="AC52" i="51"/>
  <c r="AE52" i="51"/>
  <c r="AG52" i="51"/>
  <c r="AJ52" i="51"/>
  <c r="AL52" i="51"/>
  <c r="AN52" i="51"/>
  <c r="AQ52" i="51"/>
  <c r="AS52" i="51"/>
  <c r="AU52" i="51"/>
  <c r="E52" i="51"/>
  <c r="G52" i="51"/>
  <c r="I52" i="51"/>
  <c r="N52" i="51"/>
  <c r="P52" i="51"/>
  <c r="R52" i="51"/>
  <c r="U52" i="51"/>
  <c r="W52" i="51"/>
  <c r="Y52" i="51"/>
  <c r="AB52" i="51"/>
  <c r="AD52" i="51"/>
  <c r="AF52" i="51"/>
  <c r="AI52" i="51"/>
  <c r="AK52" i="51"/>
  <c r="AM52" i="51"/>
  <c r="AP52" i="51"/>
  <c r="AR52" i="51"/>
  <c r="AT52" i="51"/>
  <c r="F51" i="51"/>
  <c r="H51" i="51"/>
  <c r="J51" i="51"/>
  <c r="O51" i="51"/>
  <c r="Q51" i="51"/>
  <c r="S51" i="51"/>
  <c r="V51" i="51"/>
  <c r="X51" i="51"/>
  <c r="Z51" i="51"/>
  <c r="AC51" i="51"/>
  <c r="AE51" i="51"/>
  <c r="AG51" i="51"/>
  <c r="AJ51" i="51"/>
  <c r="AL51" i="51"/>
  <c r="AN51" i="51"/>
  <c r="AQ51" i="51"/>
  <c r="AS51" i="51"/>
  <c r="AU51" i="51"/>
  <c r="E51" i="51"/>
  <c r="G51" i="51"/>
  <c r="I51" i="51"/>
  <c r="N51" i="51"/>
  <c r="P51" i="51"/>
  <c r="R51" i="51"/>
  <c r="U51" i="51"/>
  <c r="W51" i="51"/>
  <c r="Y51" i="51"/>
  <c r="AB51" i="51"/>
  <c r="AD51" i="51"/>
  <c r="AF51" i="51"/>
  <c r="AI51" i="51"/>
  <c r="AK51" i="51"/>
  <c r="AM51" i="51"/>
  <c r="AP51" i="51"/>
  <c r="AR51" i="51"/>
  <c r="AT51" i="51"/>
  <c r="F50" i="51"/>
  <c r="H50" i="51"/>
  <c r="J50" i="51"/>
  <c r="O50" i="51"/>
  <c r="Q50" i="51"/>
  <c r="S50" i="51"/>
  <c r="V50" i="51"/>
  <c r="X50" i="51"/>
  <c r="Z50" i="51"/>
  <c r="AC50" i="51"/>
  <c r="AE50" i="51"/>
  <c r="AG50" i="51"/>
  <c r="AJ50" i="51"/>
  <c r="AL50" i="51"/>
  <c r="AN50" i="51"/>
  <c r="AQ50" i="51"/>
  <c r="AS50" i="51"/>
  <c r="AU50" i="51"/>
  <c r="E50" i="51"/>
  <c r="G50" i="51"/>
  <c r="I50" i="51"/>
  <c r="N50" i="51"/>
  <c r="P50" i="51"/>
  <c r="R50" i="51"/>
  <c r="U50" i="51"/>
  <c r="W50" i="51"/>
  <c r="Y50" i="51"/>
  <c r="AB50" i="51"/>
  <c r="AD50" i="51"/>
  <c r="AF50" i="51"/>
  <c r="AI50" i="51"/>
  <c r="AK50" i="51"/>
  <c r="AM50" i="51"/>
  <c r="AP50" i="51"/>
  <c r="AR50" i="51"/>
  <c r="AT50" i="51"/>
  <c r="F49" i="51"/>
  <c r="H49" i="51"/>
  <c r="J49" i="51"/>
  <c r="O49" i="51"/>
  <c r="Q49" i="51"/>
  <c r="S49" i="51"/>
  <c r="V49" i="51"/>
  <c r="X49" i="51"/>
  <c r="Z49" i="51"/>
  <c r="AC49" i="51"/>
  <c r="AE49" i="51"/>
  <c r="AG49" i="51"/>
  <c r="AJ49" i="51"/>
  <c r="AL49" i="51"/>
  <c r="AN49" i="51"/>
  <c r="AQ49" i="51"/>
  <c r="AS49" i="51"/>
  <c r="AU49" i="51"/>
  <c r="E49" i="51"/>
  <c r="G49" i="51"/>
  <c r="I49" i="51"/>
  <c r="N49" i="51"/>
  <c r="P49" i="51"/>
  <c r="R49" i="51"/>
  <c r="U49" i="51"/>
  <c r="W49" i="51"/>
  <c r="Y49" i="51"/>
  <c r="AB49" i="51"/>
  <c r="AD49" i="51"/>
  <c r="AF49" i="51"/>
  <c r="AI49" i="51"/>
  <c r="AK49" i="51"/>
  <c r="AM49" i="51"/>
  <c r="AP49" i="51"/>
  <c r="AR49" i="51"/>
  <c r="AT49" i="51"/>
  <c r="F48" i="51"/>
  <c r="H48" i="51"/>
  <c r="J48" i="51"/>
  <c r="O48" i="51"/>
  <c r="Q48" i="51"/>
  <c r="S48" i="51"/>
  <c r="V48" i="51"/>
  <c r="X48" i="51"/>
  <c r="Z48" i="51"/>
  <c r="AC48" i="51"/>
  <c r="AE48" i="51"/>
  <c r="AG48" i="51"/>
  <c r="AJ48" i="51"/>
  <c r="AL48" i="51"/>
  <c r="AN48" i="51"/>
  <c r="AQ48" i="51"/>
  <c r="AS48" i="51"/>
  <c r="AU48" i="51"/>
  <c r="E48" i="51"/>
  <c r="G48" i="51"/>
  <c r="I48" i="51"/>
  <c r="N48" i="51"/>
  <c r="P48" i="51"/>
  <c r="R48" i="51"/>
  <c r="U48" i="51"/>
  <c r="W48" i="51"/>
  <c r="Y48" i="51"/>
  <c r="AB48" i="51"/>
  <c r="AD48" i="51"/>
  <c r="AF48" i="51"/>
  <c r="AI48" i="51"/>
  <c r="AK48" i="51"/>
  <c r="AM48" i="51"/>
  <c r="AP48" i="51"/>
  <c r="AR48" i="51"/>
  <c r="AT48" i="51"/>
  <c r="F47" i="51"/>
  <c r="H47" i="51"/>
  <c r="J47" i="51"/>
  <c r="O47" i="51"/>
  <c r="Q47" i="51"/>
  <c r="S47" i="51"/>
  <c r="V47" i="51"/>
  <c r="X47" i="51"/>
  <c r="Z47" i="51"/>
  <c r="AC47" i="51"/>
  <c r="AE47" i="51"/>
  <c r="AG47" i="51"/>
  <c r="AJ47" i="51"/>
  <c r="AL47" i="51"/>
  <c r="AN47" i="51"/>
  <c r="AQ47" i="51"/>
  <c r="AS47" i="51"/>
  <c r="AU47" i="51"/>
  <c r="E47" i="51"/>
  <c r="G47" i="51"/>
  <c r="I47" i="51"/>
  <c r="N47" i="51"/>
  <c r="P47" i="51"/>
  <c r="R47" i="51"/>
  <c r="U47" i="51"/>
  <c r="W47" i="51"/>
  <c r="Y47" i="51"/>
  <c r="AB47" i="51"/>
  <c r="AD47" i="51"/>
  <c r="AF47" i="51"/>
  <c r="AI47" i="51"/>
  <c r="AK47" i="51"/>
  <c r="AM47" i="51"/>
  <c r="AP47" i="51"/>
  <c r="AR47" i="51"/>
  <c r="AT47" i="51"/>
  <c r="F46" i="51"/>
  <c r="H46" i="51"/>
  <c r="J46" i="51"/>
  <c r="O46" i="51"/>
  <c r="Q46" i="51"/>
  <c r="S46" i="51"/>
  <c r="V46" i="51"/>
  <c r="X46" i="51"/>
  <c r="Z46" i="51"/>
  <c r="AC46" i="51"/>
  <c r="AE46" i="51"/>
  <c r="AG46" i="51"/>
  <c r="AJ46" i="51"/>
  <c r="AL46" i="51"/>
  <c r="AN46" i="51"/>
  <c r="AQ46" i="51"/>
  <c r="AS46" i="51"/>
  <c r="AU46" i="51"/>
  <c r="E46" i="51"/>
  <c r="G46" i="51"/>
  <c r="I46" i="51"/>
  <c r="N46" i="51"/>
  <c r="P46" i="51"/>
  <c r="R46" i="51"/>
  <c r="U46" i="51"/>
  <c r="W46" i="51"/>
  <c r="Y46" i="51"/>
  <c r="AB46" i="51"/>
  <c r="AD46" i="51"/>
  <c r="AF46" i="51"/>
  <c r="AI46" i="51"/>
  <c r="AK46" i="51"/>
  <c r="AM46" i="51"/>
  <c r="AP46" i="51"/>
  <c r="AR46" i="51"/>
  <c r="AT46" i="51"/>
  <c r="F45" i="51"/>
  <c r="H45" i="51"/>
  <c r="J45" i="51"/>
  <c r="O45" i="51"/>
  <c r="Q45" i="51"/>
  <c r="S45" i="51"/>
  <c r="V45" i="51"/>
  <c r="X45" i="51"/>
  <c r="Z45" i="51"/>
  <c r="AC45" i="51"/>
  <c r="AE45" i="51"/>
  <c r="AG45" i="51"/>
  <c r="AJ45" i="51"/>
  <c r="AL45" i="51"/>
  <c r="AN45" i="51"/>
  <c r="AQ45" i="51"/>
  <c r="AS45" i="51"/>
  <c r="AU45" i="51"/>
  <c r="E45" i="51"/>
  <c r="G45" i="51"/>
  <c r="I45" i="51"/>
  <c r="N45" i="51"/>
  <c r="P45" i="51"/>
  <c r="R45" i="51"/>
  <c r="U45" i="51"/>
  <c r="W45" i="51"/>
  <c r="Y45" i="51"/>
  <c r="AB45" i="51"/>
  <c r="AD45" i="51"/>
  <c r="AF45" i="51"/>
  <c r="AI45" i="51"/>
  <c r="AK45" i="51"/>
  <c r="AM45" i="51"/>
  <c r="AP45" i="51"/>
  <c r="AR45" i="51"/>
  <c r="AT45" i="51"/>
  <c r="F44" i="51"/>
  <c r="H44" i="51"/>
  <c r="J44" i="51"/>
  <c r="O44" i="51"/>
  <c r="Q44" i="51"/>
  <c r="S44" i="51"/>
  <c r="V44" i="51"/>
  <c r="X44" i="51"/>
  <c r="Z44" i="51"/>
  <c r="AC44" i="51"/>
  <c r="AE44" i="51"/>
  <c r="AG44" i="51"/>
  <c r="AJ44" i="51"/>
  <c r="AL44" i="51"/>
  <c r="AN44" i="51"/>
  <c r="AQ44" i="51"/>
  <c r="AS44" i="51"/>
  <c r="AU44" i="51"/>
  <c r="E44" i="51"/>
  <c r="G44" i="51"/>
  <c r="I44" i="51"/>
  <c r="N44" i="51"/>
  <c r="P44" i="51"/>
  <c r="R44" i="51"/>
  <c r="U44" i="51"/>
  <c r="W44" i="51"/>
  <c r="Y44" i="51"/>
  <c r="AB44" i="51"/>
  <c r="AD44" i="51"/>
  <c r="AF44" i="51"/>
  <c r="AI44" i="51"/>
  <c r="AK44" i="51"/>
  <c r="AM44" i="51"/>
  <c r="AP44" i="51"/>
  <c r="AR44" i="51"/>
  <c r="AT44" i="51"/>
  <c r="F43" i="51"/>
  <c r="H43" i="51"/>
  <c r="J43" i="51"/>
  <c r="O43" i="51"/>
  <c r="Q43" i="51"/>
  <c r="S43" i="51"/>
  <c r="V43" i="51"/>
  <c r="X43" i="51"/>
  <c r="Z43" i="51"/>
  <c r="AC43" i="51"/>
  <c r="AE43" i="51"/>
  <c r="AG43" i="51"/>
  <c r="AJ43" i="51"/>
  <c r="AL43" i="51"/>
  <c r="AN43" i="51"/>
  <c r="AQ43" i="51"/>
  <c r="AS43" i="51"/>
  <c r="AU43" i="51"/>
  <c r="E43" i="51"/>
  <c r="G43" i="51"/>
  <c r="I43" i="51"/>
  <c r="N43" i="51"/>
  <c r="P43" i="51"/>
  <c r="R43" i="51"/>
  <c r="U43" i="51"/>
  <c r="W43" i="51"/>
  <c r="Y43" i="51"/>
  <c r="AB43" i="51"/>
  <c r="AD43" i="51"/>
  <c r="AF43" i="51"/>
  <c r="AI43" i="51"/>
  <c r="AK43" i="51"/>
  <c r="AM43" i="51"/>
  <c r="AP43" i="51"/>
  <c r="AR43" i="51"/>
  <c r="AT43" i="51"/>
  <c r="F42" i="51"/>
  <c r="H42" i="51"/>
  <c r="J42" i="51"/>
  <c r="O42" i="51"/>
  <c r="Q42" i="51"/>
  <c r="S42" i="51"/>
  <c r="V42" i="51"/>
  <c r="X42" i="51"/>
  <c r="Z42" i="51"/>
  <c r="AC42" i="51"/>
  <c r="AE42" i="51"/>
  <c r="AG42" i="51"/>
  <c r="AJ42" i="51"/>
  <c r="AL42" i="51"/>
  <c r="AN42" i="51"/>
  <c r="AQ42" i="51"/>
  <c r="AS42" i="51"/>
  <c r="AU42" i="51"/>
  <c r="E42" i="51"/>
  <c r="G42" i="51"/>
  <c r="I42" i="51"/>
  <c r="N42" i="51"/>
  <c r="P42" i="51"/>
  <c r="R42" i="51"/>
  <c r="U42" i="51"/>
  <c r="W42" i="51"/>
  <c r="Y42" i="51"/>
  <c r="AB42" i="51"/>
  <c r="AD42" i="51"/>
  <c r="AF42" i="51"/>
  <c r="AI42" i="51"/>
  <c r="AK42" i="51"/>
  <c r="AM42" i="51"/>
  <c r="AP42" i="51"/>
  <c r="AR42" i="51"/>
  <c r="AT42" i="51"/>
  <c r="F41" i="51"/>
  <c r="H41" i="51"/>
  <c r="J41" i="51"/>
  <c r="O41" i="51"/>
  <c r="Q41" i="51"/>
  <c r="S41" i="51"/>
  <c r="V41" i="51"/>
  <c r="X41" i="51"/>
  <c r="Z41" i="51"/>
  <c r="AC41" i="51"/>
  <c r="AE41" i="51"/>
  <c r="AG41" i="51"/>
  <c r="AJ41" i="51"/>
  <c r="AL41" i="51"/>
  <c r="AN41" i="51"/>
  <c r="AQ41" i="51"/>
  <c r="AS41" i="51"/>
  <c r="AU41" i="51"/>
  <c r="E41" i="51"/>
  <c r="G41" i="51"/>
  <c r="I41" i="51"/>
  <c r="N41" i="51"/>
  <c r="P41" i="51"/>
  <c r="R41" i="51"/>
  <c r="U41" i="51"/>
  <c r="W41" i="51"/>
  <c r="Y41" i="51"/>
  <c r="AB41" i="51"/>
  <c r="AD41" i="51"/>
  <c r="AF41" i="51"/>
  <c r="AI41" i="51"/>
  <c r="AK41" i="51"/>
  <c r="AM41" i="51"/>
  <c r="AP41" i="51"/>
  <c r="AR41" i="51"/>
  <c r="AT41" i="51"/>
  <c r="F40" i="51"/>
  <c r="H40" i="51"/>
  <c r="J40" i="51"/>
  <c r="O40" i="51"/>
  <c r="Q40" i="51"/>
  <c r="S40" i="51"/>
  <c r="V40" i="51"/>
  <c r="X40" i="51"/>
  <c r="Z40" i="51"/>
  <c r="AC40" i="51"/>
  <c r="AE40" i="51"/>
  <c r="AG40" i="51"/>
  <c r="AJ40" i="51"/>
  <c r="AL40" i="51"/>
  <c r="AN40" i="51"/>
  <c r="AQ40" i="51"/>
  <c r="AS40" i="51"/>
  <c r="AU40" i="51"/>
  <c r="E40" i="51"/>
  <c r="G40" i="51"/>
  <c r="I40" i="51"/>
  <c r="N40" i="51"/>
  <c r="P40" i="51"/>
  <c r="R40" i="51"/>
  <c r="U40" i="51"/>
  <c r="W40" i="51"/>
  <c r="Y40" i="51"/>
  <c r="AB40" i="51"/>
  <c r="AD40" i="51"/>
  <c r="AF40" i="51"/>
  <c r="AI40" i="51"/>
  <c r="AK40" i="51"/>
  <c r="AM40" i="51"/>
  <c r="AP40" i="51"/>
  <c r="AR40" i="51"/>
  <c r="AT40" i="51"/>
  <c r="F39" i="51"/>
  <c r="H39" i="51"/>
  <c r="J39" i="51"/>
  <c r="O39" i="51"/>
  <c r="Q39" i="51"/>
  <c r="S39" i="51"/>
  <c r="V39" i="51"/>
  <c r="X39" i="51"/>
  <c r="Z39" i="51"/>
  <c r="AC39" i="51"/>
  <c r="AE39" i="51"/>
  <c r="AG39" i="51"/>
  <c r="AJ39" i="51"/>
  <c r="AL39" i="51"/>
  <c r="AN39" i="51"/>
  <c r="AQ39" i="51"/>
  <c r="AS39" i="51"/>
  <c r="AU39" i="51"/>
  <c r="E39" i="51"/>
  <c r="G39" i="51"/>
  <c r="I39" i="51"/>
  <c r="N39" i="51"/>
  <c r="P39" i="51"/>
  <c r="R39" i="51"/>
  <c r="U39" i="51"/>
  <c r="W39" i="51"/>
  <c r="Y39" i="51"/>
  <c r="AB39" i="51"/>
  <c r="AD39" i="51"/>
  <c r="AF39" i="51"/>
  <c r="AI39" i="51"/>
  <c r="AK39" i="51"/>
  <c r="AM39" i="51"/>
  <c r="AP39" i="51"/>
  <c r="AR39" i="51"/>
  <c r="AT39" i="51"/>
  <c r="F38" i="51"/>
  <c r="H38" i="51"/>
  <c r="J38" i="51"/>
  <c r="O38" i="51"/>
  <c r="Q38" i="51"/>
  <c r="S38" i="51"/>
  <c r="V38" i="51"/>
  <c r="X38" i="51"/>
  <c r="Z38" i="51"/>
  <c r="AC38" i="51"/>
  <c r="AE38" i="51"/>
  <c r="AG38" i="51"/>
  <c r="AJ38" i="51"/>
  <c r="AL38" i="51"/>
  <c r="AN38" i="51"/>
  <c r="AQ38" i="51"/>
  <c r="AS38" i="51"/>
  <c r="AU38" i="51"/>
  <c r="E38" i="51"/>
  <c r="G38" i="51"/>
  <c r="I38" i="51"/>
  <c r="N38" i="51"/>
  <c r="P38" i="51"/>
  <c r="R38" i="51"/>
  <c r="U38" i="51"/>
  <c r="W38" i="51"/>
  <c r="Y38" i="51"/>
  <c r="AB38" i="51"/>
  <c r="AD38" i="51"/>
  <c r="AF38" i="51"/>
  <c r="AI38" i="51"/>
  <c r="AK38" i="51"/>
  <c r="AM38" i="51"/>
  <c r="AP38" i="51"/>
  <c r="AR38" i="51"/>
  <c r="AT38" i="51"/>
  <c r="F37" i="51"/>
  <c r="H37" i="51"/>
  <c r="J37" i="51"/>
  <c r="O37" i="51"/>
  <c r="Q37" i="51"/>
  <c r="S37" i="51"/>
  <c r="V37" i="51"/>
  <c r="X37" i="51"/>
  <c r="Z37" i="51"/>
  <c r="AC37" i="51"/>
  <c r="AE37" i="51"/>
  <c r="AG37" i="51"/>
  <c r="AJ37" i="51"/>
  <c r="AL37" i="51"/>
  <c r="AN37" i="51"/>
  <c r="AQ37" i="51"/>
  <c r="AS37" i="51"/>
  <c r="AU37" i="51"/>
  <c r="E37" i="51"/>
  <c r="G37" i="51"/>
  <c r="I37" i="51"/>
  <c r="N37" i="51"/>
  <c r="P37" i="51"/>
  <c r="R37" i="51"/>
  <c r="U37" i="51"/>
  <c r="W37" i="51"/>
  <c r="Y37" i="51"/>
  <c r="AB37" i="51"/>
  <c r="AD37" i="51"/>
  <c r="AF37" i="51"/>
  <c r="AI37" i="51"/>
  <c r="AK37" i="51"/>
  <c r="AM37" i="51"/>
  <c r="AP37" i="51"/>
  <c r="AR37" i="51"/>
  <c r="AT37" i="51"/>
  <c r="F36" i="51"/>
  <c r="H36" i="51"/>
  <c r="J36" i="51"/>
  <c r="O36" i="51"/>
  <c r="Q36" i="51"/>
  <c r="S36" i="51"/>
  <c r="V36" i="51"/>
  <c r="X36" i="51"/>
  <c r="Z36" i="51"/>
  <c r="AC36" i="51"/>
  <c r="AE36" i="51"/>
  <c r="AG36" i="51"/>
  <c r="AJ36" i="51"/>
  <c r="AL36" i="51"/>
  <c r="AN36" i="51"/>
  <c r="AQ36" i="51"/>
  <c r="AS36" i="51"/>
  <c r="AU36" i="51"/>
  <c r="E36" i="51"/>
  <c r="G36" i="51"/>
  <c r="I36" i="51"/>
  <c r="N36" i="51"/>
  <c r="P36" i="51"/>
  <c r="R36" i="51"/>
  <c r="U36" i="51"/>
  <c r="W36" i="51"/>
  <c r="Y36" i="51"/>
  <c r="AB36" i="51"/>
  <c r="AD36" i="51"/>
  <c r="AF36" i="51"/>
  <c r="AI36" i="51"/>
  <c r="AK36" i="51"/>
  <c r="AM36" i="51"/>
  <c r="AP36" i="51"/>
  <c r="AR36" i="51"/>
  <c r="AT36" i="51"/>
  <c r="F35" i="51"/>
  <c r="H35" i="51"/>
  <c r="J35" i="51"/>
  <c r="O35" i="51"/>
  <c r="Q35" i="51"/>
  <c r="S35" i="51"/>
  <c r="V35" i="51"/>
  <c r="X35" i="51"/>
  <c r="Z35" i="51"/>
  <c r="AC35" i="51"/>
  <c r="AE35" i="51"/>
  <c r="AG35" i="51"/>
  <c r="AJ35" i="51"/>
  <c r="AL35" i="51"/>
  <c r="AN35" i="51"/>
  <c r="AQ35" i="51"/>
  <c r="AS35" i="51"/>
  <c r="AU35" i="51"/>
  <c r="E35" i="51"/>
  <c r="G35" i="51"/>
  <c r="I35" i="51"/>
  <c r="N35" i="51"/>
  <c r="P35" i="51"/>
  <c r="R35" i="51"/>
  <c r="U35" i="51"/>
  <c r="W35" i="51"/>
  <c r="Y35" i="51"/>
  <c r="AB35" i="51"/>
  <c r="AD35" i="51"/>
  <c r="AF35" i="51"/>
  <c r="AI35" i="51"/>
  <c r="AK35" i="51"/>
  <c r="AM35" i="51"/>
  <c r="AP35" i="51"/>
  <c r="AR35" i="51"/>
  <c r="AT35" i="51"/>
  <c r="F34" i="51"/>
  <c r="H34" i="51"/>
  <c r="J34" i="51"/>
  <c r="O34" i="51"/>
  <c r="Q34" i="51"/>
  <c r="S34" i="51"/>
  <c r="V34" i="51"/>
  <c r="X34" i="51"/>
  <c r="Z34" i="51"/>
  <c r="AC34" i="51"/>
  <c r="AE34" i="51"/>
  <c r="AG34" i="51"/>
  <c r="AJ34" i="51"/>
  <c r="AL34" i="51"/>
  <c r="AN34" i="51"/>
  <c r="AQ34" i="51"/>
  <c r="AS34" i="51"/>
  <c r="AU34" i="51"/>
  <c r="E34" i="51"/>
  <c r="G34" i="51"/>
  <c r="I34" i="51"/>
  <c r="N34" i="51"/>
  <c r="P34" i="51"/>
  <c r="R34" i="51"/>
  <c r="U34" i="51"/>
  <c r="W34" i="51"/>
  <c r="Y34" i="51"/>
  <c r="AB34" i="51"/>
  <c r="AD34" i="51"/>
  <c r="AF34" i="51"/>
  <c r="AI34" i="51"/>
  <c r="AK34" i="51"/>
  <c r="AM34" i="51"/>
  <c r="AP34" i="51"/>
  <c r="AR34" i="51"/>
  <c r="AT34" i="51"/>
  <c r="F33" i="51"/>
  <c r="H33" i="51"/>
  <c r="J33" i="51"/>
  <c r="O33" i="51"/>
  <c r="Q33" i="51"/>
  <c r="S33" i="51"/>
  <c r="V33" i="51"/>
  <c r="X33" i="51"/>
  <c r="Z33" i="51"/>
  <c r="AC33" i="51"/>
  <c r="AE33" i="51"/>
  <c r="AG33" i="51"/>
  <c r="AJ33" i="51"/>
  <c r="AL33" i="51"/>
  <c r="AN33" i="51"/>
  <c r="AQ33" i="51"/>
  <c r="AS33" i="51"/>
  <c r="AU33" i="51"/>
  <c r="E33" i="51"/>
  <c r="G33" i="51"/>
  <c r="I33" i="51"/>
  <c r="N33" i="51"/>
  <c r="P33" i="51"/>
  <c r="R33" i="51"/>
  <c r="U33" i="51"/>
  <c r="W33" i="51"/>
  <c r="Y33" i="51"/>
  <c r="AB33" i="51"/>
  <c r="AD33" i="51"/>
  <c r="AF33" i="51"/>
  <c r="AI33" i="51"/>
  <c r="AK33" i="51"/>
  <c r="AM33" i="51"/>
  <c r="AP33" i="51"/>
  <c r="AR33" i="51"/>
  <c r="AT33" i="51"/>
  <c r="F32" i="51"/>
  <c r="H32" i="51"/>
  <c r="J32" i="51"/>
  <c r="O32" i="51"/>
  <c r="Q32" i="51"/>
  <c r="S32" i="51"/>
  <c r="V32" i="51"/>
  <c r="X32" i="51"/>
  <c r="Z32" i="51"/>
  <c r="AC32" i="51"/>
  <c r="AE32" i="51"/>
  <c r="AG32" i="51"/>
  <c r="AJ32" i="51"/>
  <c r="AL32" i="51"/>
  <c r="AN32" i="51"/>
  <c r="AQ32" i="51"/>
  <c r="AS32" i="51"/>
  <c r="AU32" i="51"/>
  <c r="E32" i="51"/>
  <c r="G32" i="51"/>
  <c r="I32" i="51"/>
  <c r="N32" i="51"/>
  <c r="P32" i="51"/>
  <c r="R32" i="51"/>
  <c r="U32" i="51"/>
  <c r="W32" i="51"/>
  <c r="Y32" i="51"/>
  <c r="AB32" i="51"/>
  <c r="AD32" i="51"/>
  <c r="AF32" i="51"/>
  <c r="AI32" i="51"/>
  <c r="AK32" i="51"/>
  <c r="AM32" i="51"/>
  <c r="AP32" i="51"/>
  <c r="AR32" i="51"/>
  <c r="AT32" i="51"/>
  <c r="F31" i="51"/>
  <c r="H31" i="51"/>
  <c r="J31" i="51"/>
  <c r="O31" i="51"/>
  <c r="Q31" i="51"/>
  <c r="S31" i="51"/>
  <c r="V31" i="51"/>
  <c r="X31" i="51"/>
  <c r="Z31" i="51"/>
  <c r="AC31" i="51"/>
  <c r="AE31" i="51"/>
  <c r="AG31" i="51"/>
  <c r="AJ31" i="51"/>
  <c r="AL31" i="51"/>
  <c r="AN31" i="51"/>
  <c r="AQ31" i="51"/>
  <c r="AS31" i="51"/>
  <c r="AU31" i="51"/>
  <c r="E31" i="51"/>
  <c r="G31" i="51"/>
  <c r="I31" i="51"/>
  <c r="N31" i="51"/>
  <c r="P31" i="51"/>
  <c r="R31" i="51"/>
  <c r="U31" i="51"/>
  <c r="W31" i="51"/>
  <c r="Y31" i="51"/>
  <c r="AB31" i="51"/>
  <c r="AD31" i="51"/>
  <c r="AF31" i="51"/>
  <c r="AI31" i="51"/>
  <c r="AK31" i="51"/>
  <c r="AM31" i="51"/>
  <c r="AP31" i="51"/>
  <c r="AR31" i="51"/>
  <c r="AT31" i="51"/>
  <c r="F30" i="51"/>
  <c r="H30" i="51"/>
  <c r="J30" i="51"/>
  <c r="O30" i="51"/>
  <c r="Q30" i="51"/>
  <c r="S30" i="51"/>
  <c r="V30" i="51"/>
  <c r="X30" i="51"/>
  <c r="Z30" i="51"/>
  <c r="AC30" i="51"/>
  <c r="AE30" i="51"/>
  <c r="AG30" i="51"/>
  <c r="AJ30" i="51"/>
  <c r="AL30" i="51"/>
  <c r="AN30" i="51"/>
  <c r="AQ30" i="51"/>
  <c r="AS30" i="51"/>
  <c r="AU30" i="51"/>
  <c r="E30" i="51"/>
  <c r="G30" i="51"/>
  <c r="I30" i="51"/>
  <c r="N30" i="51"/>
  <c r="P30" i="51"/>
  <c r="R30" i="51"/>
  <c r="U30" i="51"/>
  <c r="W30" i="51"/>
  <c r="Y30" i="51"/>
  <c r="AB30" i="51"/>
  <c r="AD30" i="51"/>
  <c r="AF30" i="51"/>
  <c r="AI30" i="51"/>
  <c r="AK30" i="51"/>
  <c r="AM30" i="51"/>
  <c r="AP30" i="51"/>
  <c r="AR30" i="51"/>
  <c r="AT30" i="51"/>
  <c r="F29" i="51"/>
  <c r="H29" i="51"/>
  <c r="J29" i="51"/>
  <c r="O29" i="51"/>
  <c r="Q29" i="51"/>
  <c r="S29" i="51"/>
  <c r="V29" i="51"/>
  <c r="X29" i="51"/>
  <c r="Z29" i="51"/>
  <c r="AC29" i="51"/>
  <c r="AE29" i="51"/>
  <c r="AG29" i="51"/>
  <c r="AJ29" i="51"/>
  <c r="AL29" i="51"/>
  <c r="AN29" i="51"/>
  <c r="AQ29" i="51"/>
  <c r="AS29" i="51"/>
  <c r="AU29" i="51"/>
  <c r="E29" i="51"/>
  <c r="G29" i="51"/>
  <c r="I29" i="51"/>
  <c r="N29" i="51"/>
  <c r="P29" i="51"/>
  <c r="R29" i="51"/>
  <c r="U29" i="51"/>
  <c r="W29" i="51"/>
  <c r="Y29" i="51"/>
  <c r="AB29" i="51"/>
  <c r="AD29" i="51"/>
  <c r="AF29" i="51"/>
  <c r="AI29" i="51"/>
  <c r="AK29" i="51"/>
  <c r="AM29" i="51"/>
  <c r="AP29" i="51"/>
  <c r="AR29" i="51"/>
  <c r="AT29" i="51"/>
  <c r="F28" i="51"/>
  <c r="H28" i="51"/>
  <c r="J28" i="51"/>
  <c r="O28" i="51"/>
  <c r="Q28" i="51"/>
  <c r="S28" i="51"/>
  <c r="V28" i="51"/>
  <c r="X28" i="51"/>
  <c r="Z28" i="51"/>
  <c r="AC28" i="51"/>
  <c r="AE28" i="51"/>
  <c r="AG28" i="51"/>
  <c r="AJ28" i="51"/>
  <c r="AL28" i="51"/>
  <c r="AN28" i="51"/>
  <c r="AQ28" i="51"/>
  <c r="AS28" i="51"/>
  <c r="AU28" i="51"/>
  <c r="E28" i="51"/>
  <c r="G28" i="51"/>
  <c r="I28" i="51"/>
  <c r="N28" i="51"/>
  <c r="P28" i="51"/>
  <c r="R28" i="51"/>
  <c r="U28" i="51"/>
  <c r="W28" i="51"/>
  <c r="Y28" i="51"/>
  <c r="AB28" i="51"/>
  <c r="AD28" i="51"/>
  <c r="AF28" i="51"/>
  <c r="AI28" i="51"/>
  <c r="AK28" i="51"/>
  <c r="AM28" i="51"/>
  <c r="AP28" i="51"/>
  <c r="AR28" i="51"/>
  <c r="AT28" i="51"/>
  <c r="F27" i="51"/>
  <c r="H27" i="51"/>
  <c r="J27" i="51"/>
  <c r="O27" i="51"/>
  <c r="Q27" i="51"/>
  <c r="S27" i="51"/>
  <c r="V27" i="51"/>
  <c r="X27" i="51"/>
  <c r="Z27" i="51"/>
  <c r="AC27" i="51"/>
  <c r="AE27" i="51"/>
  <c r="AG27" i="51"/>
  <c r="AJ27" i="51"/>
  <c r="AL27" i="51"/>
  <c r="AN27" i="51"/>
  <c r="AQ27" i="51"/>
  <c r="AS27" i="51"/>
  <c r="AU27" i="51"/>
  <c r="E27" i="51"/>
  <c r="G27" i="51"/>
  <c r="I27" i="51"/>
  <c r="N27" i="51"/>
  <c r="P27" i="51"/>
  <c r="R27" i="51"/>
  <c r="U27" i="51"/>
  <c r="W27" i="51"/>
  <c r="Y27" i="51"/>
  <c r="AB27" i="51"/>
  <c r="AD27" i="51"/>
  <c r="AF27" i="51"/>
  <c r="AI27" i="51"/>
  <c r="AK27" i="51"/>
  <c r="AM27" i="51"/>
  <c r="AP27" i="51"/>
  <c r="AR27" i="51"/>
  <c r="AT27" i="51"/>
  <c r="F26" i="51"/>
  <c r="H26" i="51"/>
  <c r="J26" i="51"/>
  <c r="O26" i="51"/>
  <c r="Q26" i="51"/>
  <c r="S26" i="51"/>
  <c r="V26" i="51"/>
  <c r="X26" i="51"/>
  <c r="Z26" i="51"/>
  <c r="AC26" i="51"/>
  <c r="AE26" i="51"/>
  <c r="AG26" i="51"/>
  <c r="AJ26" i="51"/>
  <c r="AL26" i="51"/>
  <c r="AN26" i="51"/>
  <c r="AQ26" i="51"/>
  <c r="AS26" i="51"/>
  <c r="AU26" i="51"/>
  <c r="E26" i="51"/>
  <c r="G26" i="51"/>
  <c r="I26" i="51"/>
  <c r="N26" i="51"/>
  <c r="P26" i="51"/>
  <c r="R26" i="51"/>
  <c r="U26" i="51"/>
  <c r="W26" i="51"/>
  <c r="Y26" i="51"/>
  <c r="AB26" i="51"/>
  <c r="AD26" i="51"/>
  <c r="AF26" i="51"/>
  <c r="AI26" i="51"/>
  <c r="AK26" i="51"/>
  <c r="AM26" i="51"/>
  <c r="AP26" i="51"/>
  <c r="AR26" i="51"/>
  <c r="AT26" i="51"/>
  <c r="F25" i="51"/>
  <c r="H25" i="51"/>
  <c r="J25" i="51"/>
  <c r="O25" i="51"/>
  <c r="Q25" i="51"/>
  <c r="S25" i="51"/>
  <c r="V25" i="51"/>
  <c r="X25" i="51"/>
  <c r="Z25" i="51"/>
  <c r="AC25" i="51"/>
  <c r="AE25" i="51"/>
  <c r="AG25" i="51"/>
  <c r="AJ25" i="51"/>
  <c r="AL25" i="51"/>
  <c r="AN25" i="51"/>
  <c r="AQ25" i="51"/>
  <c r="AS25" i="51"/>
  <c r="AU25" i="51"/>
  <c r="E25" i="51"/>
  <c r="G25" i="51"/>
  <c r="I25" i="51"/>
  <c r="N25" i="51"/>
  <c r="P25" i="51"/>
  <c r="R25" i="51"/>
  <c r="U25" i="51"/>
  <c r="W25" i="51"/>
  <c r="Y25" i="51"/>
  <c r="AB25" i="51"/>
  <c r="AD25" i="51"/>
  <c r="AF25" i="51"/>
  <c r="AI25" i="51"/>
  <c r="AK25" i="51"/>
  <c r="AM25" i="51"/>
  <c r="AP25" i="51"/>
  <c r="AR25" i="51"/>
  <c r="AT25" i="51"/>
  <c r="F24" i="51"/>
  <c r="H24" i="51"/>
  <c r="J24" i="51"/>
  <c r="O24" i="51"/>
  <c r="Q24" i="51"/>
  <c r="S24" i="51"/>
  <c r="V24" i="51"/>
  <c r="X24" i="51"/>
  <c r="Z24" i="51"/>
  <c r="AC24" i="51"/>
  <c r="AE24" i="51"/>
  <c r="AG24" i="51"/>
  <c r="AJ24" i="51"/>
  <c r="AL24" i="51"/>
  <c r="AN24" i="51"/>
  <c r="AQ24" i="51"/>
  <c r="AS24" i="51"/>
  <c r="AU24" i="51"/>
  <c r="E24" i="51"/>
  <c r="G24" i="51"/>
  <c r="I24" i="51"/>
  <c r="N24" i="51"/>
  <c r="P24" i="51"/>
  <c r="R24" i="51"/>
  <c r="U24" i="51"/>
  <c r="W24" i="51"/>
  <c r="Y24" i="51"/>
  <c r="AB24" i="51"/>
  <c r="AD24" i="51"/>
  <c r="AF24" i="51"/>
  <c r="AI24" i="51"/>
  <c r="AK24" i="51"/>
  <c r="AM24" i="51"/>
  <c r="AP24" i="51"/>
  <c r="AR24" i="51"/>
  <c r="AT24" i="51"/>
  <c r="F23" i="51"/>
  <c r="H23" i="51"/>
  <c r="J23" i="51"/>
  <c r="O23" i="51"/>
  <c r="Q23" i="51"/>
  <c r="S23" i="51"/>
  <c r="V23" i="51"/>
  <c r="X23" i="51"/>
  <c r="Z23" i="51"/>
  <c r="AC23" i="51"/>
  <c r="AE23" i="51"/>
  <c r="AG23" i="51"/>
  <c r="AJ23" i="51"/>
  <c r="AL23" i="51"/>
  <c r="AN23" i="51"/>
  <c r="AQ23" i="51"/>
  <c r="AS23" i="51"/>
  <c r="AU23" i="51"/>
  <c r="E23" i="51"/>
  <c r="G23" i="51"/>
  <c r="I23" i="51"/>
  <c r="N23" i="51"/>
  <c r="P23" i="51"/>
  <c r="R23" i="51"/>
  <c r="U23" i="51"/>
  <c r="W23" i="51"/>
  <c r="Y23" i="51"/>
  <c r="AB23" i="51"/>
  <c r="AD23" i="51"/>
  <c r="AF23" i="51"/>
  <c r="AI23" i="51"/>
  <c r="AK23" i="51"/>
  <c r="AM23" i="51"/>
  <c r="AP23" i="51"/>
  <c r="AR23" i="51"/>
  <c r="AT23" i="51"/>
  <c r="F22" i="51"/>
  <c r="H22" i="51"/>
  <c r="J22" i="51"/>
  <c r="O22" i="51"/>
  <c r="Q22" i="51"/>
  <c r="S22" i="51"/>
  <c r="V22" i="51"/>
  <c r="X22" i="51"/>
  <c r="Z22" i="51"/>
  <c r="AC22" i="51"/>
  <c r="AE22" i="51"/>
  <c r="AG22" i="51"/>
  <c r="AJ22" i="51"/>
  <c r="AL22" i="51"/>
  <c r="AN22" i="51"/>
  <c r="AQ22" i="51"/>
  <c r="AS22" i="51"/>
  <c r="AU22" i="51"/>
  <c r="E22" i="51"/>
  <c r="G22" i="51"/>
  <c r="I22" i="51"/>
  <c r="N22" i="51"/>
  <c r="P22" i="51"/>
  <c r="R22" i="51"/>
  <c r="U22" i="51"/>
  <c r="W22" i="51"/>
  <c r="Y22" i="51"/>
  <c r="AB22" i="51"/>
  <c r="AD22" i="51"/>
  <c r="AF22" i="51"/>
  <c r="AI22" i="51"/>
  <c r="AK22" i="51"/>
  <c r="AM22" i="51"/>
  <c r="AP22" i="51"/>
  <c r="AR22" i="51"/>
  <c r="AT22" i="51"/>
  <c r="F21" i="51"/>
  <c r="H21" i="51"/>
  <c r="J21" i="51"/>
  <c r="O21" i="51"/>
  <c r="Q21" i="51"/>
  <c r="S21" i="51"/>
  <c r="V21" i="51"/>
  <c r="X21" i="51"/>
  <c r="Z21" i="51"/>
  <c r="AC21" i="51"/>
  <c r="AE21" i="51"/>
  <c r="AG21" i="51"/>
  <c r="AJ21" i="51"/>
  <c r="AL21" i="51"/>
  <c r="AN21" i="51"/>
  <c r="AQ21" i="51"/>
  <c r="AS21" i="51"/>
  <c r="AU21" i="51"/>
  <c r="E21" i="51"/>
  <c r="G21" i="51"/>
  <c r="I21" i="51"/>
  <c r="N21" i="51"/>
  <c r="P21" i="51"/>
  <c r="R21" i="51"/>
  <c r="U21" i="51"/>
  <c r="W21" i="51"/>
  <c r="Y21" i="51"/>
  <c r="AB21" i="51"/>
  <c r="AD21" i="51"/>
  <c r="AF21" i="51"/>
  <c r="AI21" i="51"/>
  <c r="AK21" i="51"/>
  <c r="AM21" i="51"/>
  <c r="AP21" i="51"/>
  <c r="AR21" i="51"/>
  <c r="AT21" i="51"/>
  <c r="F20" i="51"/>
  <c r="H20" i="51"/>
  <c r="J20" i="51"/>
  <c r="O20" i="51"/>
  <c r="Q20" i="51"/>
  <c r="S20" i="51"/>
  <c r="V20" i="51"/>
  <c r="X20" i="51"/>
  <c r="Z20" i="51"/>
  <c r="AC20" i="51"/>
  <c r="AE20" i="51"/>
  <c r="AG20" i="51"/>
  <c r="AJ20" i="51"/>
  <c r="AL20" i="51"/>
  <c r="AN20" i="51"/>
  <c r="AQ20" i="51"/>
  <c r="AS20" i="51"/>
  <c r="AU20" i="51"/>
  <c r="E20" i="51"/>
  <c r="G20" i="51"/>
  <c r="I20" i="51"/>
  <c r="N20" i="51"/>
  <c r="P20" i="51"/>
  <c r="R20" i="51"/>
  <c r="U20" i="51"/>
  <c r="W20" i="51"/>
  <c r="Y20" i="51"/>
  <c r="AB20" i="51"/>
  <c r="AD20" i="51"/>
  <c r="AF20" i="51"/>
  <c r="AI20" i="51"/>
  <c r="AK20" i="51"/>
  <c r="AM20" i="51"/>
  <c r="AP20" i="51"/>
  <c r="AR20" i="51"/>
  <c r="AT20" i="51"/>
  <c r="F19" i="51"/>
  <c r="H19" i="51"/>
  <c r="J19" i="51"/>
  <c r="O19" i="51"/>
  <c r="Q19" i="51"/>
  <c r="S19" i="51"/>
  <c r="V19" i="51"/>
  <c r="X19" i="51"/>
  <c r="Z19" i="51"/>
  <c r="AC19" i="51"/>
  <c r="AE19" i="51"/>
  <c r="AG19" i="51"/>
  <c r="AJ19" i="51"/>
  <c r="AL19" i="51"/>
  <c r="AN19" i="51"/>
  <c r="AQ19" i="51"/>
  <c r="AS19" i="51"/>
  <c r="AU19" i="51"/>
  <c r="E19" i="51"/>
  <c r="G19" i="51"/>
  <c r="I19" i="51"/>
  <c r="N19" i="51"/>
  <c r="P19" i="51"/>
  <c r="R19" i="51"/>
  <c r="U19" i="51"/>
  <c r="W19" i="51"/>
  <c r="Y19" i="51"/>
  <c r="AB19" i="51"/>
  <c r="AD19" i="51"/>
  <c r="AF19" i="51"/>
  <c r="AI19" i="51"/>
  <c r="AK19" i="51"/>
  <c r="AM19" i="51"/>
  <c r="AP19" i="51"/>
  <c r="AR19" i="51"/>
  <c r="AT19" i="51"/>
  <c r="F18" i="51"/>
  <c r="H18" i="51"/>
  <c r="J18" i="51"/>
  <c r="O18" i="51"/>
  <c r="Q18" i="51"/>
  <c r="S18" i="51"/>
  <c r="V18" i="51"/>
  <c r="X18" i="51"/>
  <c r="Z18" i="51"/>
  <c r="AC18" i="51"/>
  <c r="AE18" i="51"/>
  <c r="AG18" i="51"/>
  <c r="AJ18" i="51"/>
  <c r="AL18" i="51"/>
  <c r="AN18" i="51"/>
  <c r="AQ18" i="51"/>
  <c r="AS18" i="51"/>
  <c r="AU18" i="51"/>
  <c r="E18" i="51"/>
  <c r="G18" i="51"/>
  <c r="I18" i="51"/>
  <c r="N18" i="51"/>
  <c r="P18" i="51"/>
  <c r="R18" i="51"/>
  <c r="U18" i="51"/>
  <c r="W18" i="51"/>
  <c r="Y18" i="51"/>
  <c r="AB18" i="51"/>
  <c r="AD18" i="51"/>
  <c r="AF18" i="51"/>
  <c r="AI18" i="51"/>
  <c r="AK18" i="51"/>
  <c r="AM18" i="51"/>
  <c r="AP18" i="51"/>
  <c r="AR18" i="51"/>
  <c r="AT18" i="51"/>
  <c r="F17" i="51"/>
  <c r="H17" i="51"/>
  <c r="J17" i="51"/>
  <c r="O17" i="51"/>
  <c r="Q17" i="51"/>
  <c r="S17" i="51"/>
  <c r="V17" i="51"/>
  <c r="X17" i="51"/>
  <c r="Z17" i="51"/>
  <c r="AC17" i="51"/>
  <c r="AE17" i="51"/>
  <c r="AG17" i="51"/>
  <c r="AJ17" i="51"/>
  <c r="AL17" i="51"/>
  <c r="AN17" i="51"/>
  <c r="AQ17" i="51"/>
  <c r="AS17" i="51"/>
  <c r="AU17" i="51"/>
  <c r="E17" i="51"/>
  <c r="G17" i="51"/>
  <c r="I17" i="51"/>
  <c r="N17" i="51"/>
  <c r="P17" i="51"/>
  <c r="R17" i="51"/>
  <c r="U17" i="51"/>
  <c r="W17" i="51"/>
  <c r="Y17" i="51"/>
  <c r="AB17" i="51"/>
  <c r="AD17" i="51"/>
  <c r="AF17" i="51"/>
  <c r="AI17" i="51"/>
  <c r="AK17" i="51"/>
  <c r="AM17" i="51"/>
  <c r="AP17" i="51"/>
  <c r="AR17" i="51"/>
  <c r="AT17" i="51"/>
  <c r="F16" i="51"/>
  <c r="H16" i="51"/>
  <c r="J16" i="51"/>
  <c r="O16" i="51"/>
  <c r="Q16" i="51"/>
  <c r="S16" i="51"/>
  <c r="V16" i="51"/>
  <c r="X16" i="51"/>
  <c r="Z16" i="51"/>
  <c r="AC16" i="51"/>
  <c r="AE16" i="51"/>
  <c r="AG16" i="51"/>
  <c r="AJ16" i="51"/>
  <c r="AL16" i="51"/>
  <c r="AN16" i="51"/>
  <c r="AQ16" i="51"/>
  <c r="AS16" i="51"/>
  <c r="AU16" i="51"/>
  <c r="E16" i="51"/>
  <c r="G16" i="51"/>
  <c r="I16" i="51"/>
  <c r="N16" i="51"/>
  <c r="P16" i="51"/>
  <c r="R16" i="51"/>
  <c r="U16" i="51"/>
  <c r="W16" i="51"/>
  <c r="Y16" i="51"/>
  <c r="AB16" i="51"/>
  <c r="AD16" i="51"/>
  <c r="AF16" i="51"/>
  <c r="AI16" i="51"/>
  <c r="AK16" i="51"/>
  <c r="AM16" i="51"/>
  <c r="AP16" i="51"/>
  <c r="AR16" i="51"/>
  <c r="AT16" i="51"/>
  <c r="F15" i="51"/>
  <c r="H15" i="51"/>
  <c r="J15" i="51"/>
  <c r="O15" i="51"/>
  <c r="Q15" i="51"/>
  <c r="S15" i="51"/>
  <c r="V15" i="51"/>
  <c r="X15" i="51"/>
  <c r="Z15" i="51"/>
  <c r="AC15" i="51"/>
  <c r="AE15" i="51"/>
  <c r="AG15" i="51"/>
  <c r="AJ15" i="51"/>
  <c r="AL15" i="51"/>
  <c r="AN15" i="51"/>
  <c r="AQ15" i="51"/>
  <c r="AS15" i="51"/>
  <c r="AU15" i="51"/>
  <c r="E15" i="51"/>
  <c r="G15" i="51"/>
  <c r="I15" i="51"/>
  <c r="N15" i="51"/>
  <c r="P15" i="51"/>
  <c r="R15" i="51"/>
  <c r="U15" i="51"/>
  <c r="W15" i="51"/>
  <c r="Y15" i="51"/>
  <c r="AB15" i="51"/>
  <c r="AD15" i="51"/>
  <c r="AF15" i="51"/>
  <c r="AI15" i="51"/>
  <c r="AK15" i="51"/>
  <c r="AM15" i="51"/>
  <c r="AP15" i="51"/>
  <c r="AR15" i="51"/>
  <c r="AT15" i="51"/>
  <c r="F14" i="51"/>
  <c r="H14" i="51"/>
  <c r="J14" i="51"/>
  <c r="O14" i="51"/>
  <c r="Q14" i="51"/>
  <c r="S14" i="51"/>
  <c r="V14" i="51"/>
  <c r="X14" i="51"/>
  <c r="Z14" i="51"/>
  <c r="AC14" i="51"/>
  <c r="AE14" i="51"/>
  <c r="AG14" i="51"/>
  <c r="AJ14" i="51"/>
  <c r="AL14" i="51"/>
  <c r="AN14" i="51"/>
  <c r="AQ14" i="51"/>
  <c r="AS14" i="51"/>
  <c r="AU14" i="51"/>
  <c r="E14" i="51"/>
  <c r="G14" i="51"/>
  <c r="I14" i="51"/>
  <c r="N14" i="51"/>
  <c r="P14" i="51"/>
  <c r="R14" i="51"/>
  <c r="U14" i="51"/>
  <c r="W14" i="51"/>
  <c r="Y14" i="51"/>
  <c r="AB14" i="51"/>
  <c r="AD14" i="51"/>
  <c r="AF14" i="51"/>
  <c r="AI14" i="51"/>
  <c r="AK14" i="51"/>
  <c r="AM14" i="51"/>
  <c r="AP14" i="51"/>
  <c r="AR14" i="51"/>
  <c r="AT14" i="51"/>
  <c r="F13" i="51"/>
  <c r="H13" i="51"/>
  <c r="J13" i="51"/>
  <c r="O13" i="51"/>
  <c r="Q13" i="51"/>
  <c r="S13" i="51"/>
  <c r="V13" i="51"/>
  <c r="X13" i="51"/>
  <c r="Z13" i="51"/>
  <c r="AC13" i="51"/>
  <c r="AE13" i="51"/>
  <c r="AG13" i="51"/>
  <c r="AJ13" i="51"/>
  <c r="AL13" i="51"/>
  <c r="AN13" i="51"/>
  <c r="AQ13" i="51"/>
  <c r="AS13" i="51"/>
  <c r="AU13" i="51"/>
  <c r="E13" i="51"/>
  <c r="G13" i="51"/>
  <c r="I13" i="51"/>
  <c r="N13" i="51"/>
  <c r="P13" i="51"/>
  <c r="R13" i="51"/>
  <c r="U13" i="51"/>
  <c r="W13" i="51"/>
  <c r="Y13" i="51"/>
  <c r="AB13" i="51"/>
  <c r="AD13" i="51"/>
  <c r="AF13" i="51"/>
  <c r="AI13" i="51"/>
  <c r="AK13" i="51"/>
  <c r="AM13" i="51"/>
  <c r="AP13" i="51"/>
  <c r="AR13" i="51"/>
  <c r="AT13" i="51"/>
  <c r="F12" i="51"/>
  <c r="H12" i="51"/>
  <c r="J12" i="51"/>
  <c r="O12" i="51"/>
  <c r="Q12" i="51"/>
  <c r="S12" i="51"/>
  <c r="V12" i="51"/>
  <c r="X12" i="51"/>
  <c r="Z12" i="51"/>
  <c r="AC12" i="51"/>
  <c r="AE12" i="51"/>
  <c r="AG12" i="51"/>
  <c r="AJ12" i="51"/>
  <c r="AL12" i="51"/>
  <c r="AN12" i="51"/>
  <c r="AQ12" i="51"/>
  <c r="AS12" i="51"/>
  <c r="AU12" i="51"/>
  <c r="E12" i="51"/>
  <c r="G12" i="51"/>
  <c r="I12" i="51"/>
  <c r="N12" i="51"/>
  <c r="P12" i="51"/>
  <c r="R12" i="51"/>
  <c r="U12" i="51"/>
  <c r="W12" i="51"/>
  <c r="Y12" i="51"/>
  <c r="AB12" i="51"/>
  <c r="AD12" i="51"/>
  <c r="AF12" i="51"/>
  <c r="AI12" i="51"/>
  <c r="AK12" i="51"/>
  <c r="AM12" i="51"/>
  <c r="AP12" i="51"/>
  <c r="AR12" i="51"/>
  <c r="AT12" i="51"/>
  <c r="F11" i="51"/>
  <c r="H11" i="51"/>
  <c r="J11" i="51"/>
  <c r="O11" i="51"/>
  <c r="Q11" i="51"/>
  <c r="S11" i="51"/>
  <c r="V11" i="51"/>
  <c r="X11" i="51"/>
  <c r="Z11" i="51"/>
  <c r="AC11" i="51"/>
  <c r="AE11" i="51"/>
  <c r="AG11" i="51"/>
  <c r="AJ11" i="51"/>
  <c r="AL11" i="51"/>
  <c r="AN11" i="51"/>
  <c r="AQ11" i="51"/>
  <c r="AS11" i="51"/>
  <c r="AU11" i="51"/>
  <c r="E11" i="51"/>
  <c r="G11" i="51"/>
  <c r="I11" i="51"/>
  <c r="N11" i="51"/>
  <c r="P11" i="51"/>
  <c r="R11" i="51"/>
  <c r="U11" i="51"/>
  <c r="W11" i="51"/>
  <c r="Y11" i="51"/>
  <c r="AB11" i="51"/>
  <c r="AD11" i="51"/>
  <c r="AF11" i="51"/>
  <c r="AI11" i="51"/>
  <c r="AK11" i="51"/>
  <c r="AM11" i="51"/>
  <c r="AP11" i="51"/>
  <c r="AR11" i="51"/>
  <c r="AT11" i="51"/>
  <c r="F10" i="51"/>
  <c r="H10" i="51"/>
  <c r="J10" i="51"/>
  <c r="O10" i="51"/>
  <c r="Q10" i="51"/>
  <c r="S10" i="51"/>
  <c r="V10" i="51"/>
  <c r="X10" i="51"/>
  <c r="Z10" i="51"/>
  <c r="AC10" i="51"/>
  <c r="AE10" i="51"/>
  <c r="AG10" i="51"/>
  <c r="AJ10" i="51"/>
  <c r="AL10" i="51"/>
  <c r="AN10" i="51"/>
  <c r="AQ10" i="51"/>
  <c r="AS10" i="51"/>
  <c r="AU10" i="51"/>
  <c r="E10" i="51"/>
  <c r="G10" i="51"/>
  <c r="I10" i="51"/>
  <c r="N10" i="51"/>
  <c r="P10" i="51"/>
  <c r="R10" i="51"/>
  <c r="U10" i="51"/>
  <c r="W10" i="51"/>
  <c r="Y10" i="51"/>
  <c r="AB10" i="51"/>
  <c r="AD10" i="51"/>
  <c r="AF10" i="51"/>
  <c r="AI10" i="51"/>
  <c r="AK10" i="51"/>
  <c r="AM10" i="51"/>
  <c r="AP10" i="51"/>
  <c r="AR10" i="51"/>
  <c r="AT10" i="51"/>
  <c r="F9" i="51"/>
  <c r="H9" i="51"/>
  <c r="J9" i="51"/>
  <c r="O9" i="51"/>
  <c r="Q9" i="51"/>
  <c r="S9" i="51"/>
  <c r="V9" i="51"/>
  <c r="X9" i="51"/>
  <c r="Z9" i="51"/>
  <c r="AC9" i="51"/>
  <c r="AE9" i="51"/>
  <c r="AG9" i="51"/>
  <c r="AJ9" i="51"/>
  <c r="AL9" i="51"/>
  <c r="AN9" i="51"/>
  <c r="AQ9" i="51"/>
  <c r="AS9" i="51"/>
  <c r="AU9" i="51"/>
  <c r="E9" i="51"/>
  <c r="G9" i="51"/>
  <c r="I9" i="51"/>
  <c r="N9" i="51"/>
  <c r="P9" i="51"/>
  <c r="R9" i="51"/>
  <c r="U9" i="51"/>
  <c r="W9" i="51"/>
  <c r="Y9" i="51"/>
  <c r="AB9" i="51"/>
  <c r="AD9" i="51"/>
  <c r="AF9" i="51"/>
  <c r="AI9" i="51"/>
  <c r="AK9" i="51"/>
  <c r="AM9" i="51"/>
  <c r="AP9" i="51"/>
  <c r="AR9" i="51"/>
  <c r="AT9" i="51"/>
  <c r="F8" i="51"/>
  <c r="H8" i="51"/>
  <c r="J8" i="51"/>
  <c r="O8" i="51"/>
  <c r="Q8" i="51"/>
  <c r="S8" i="51"/>
  <c r="V8" i="51"/>
  <c r="X8" i="51"/>
  <c r="Z8" i="51"/>
  <c r="AC8" i="51"/>
  <c r="AE8" i="51"/>
  <c r="AG8" i="51"/>
  <c r="AJ8" i="51"/>
  <c r="AL8" i="51"/>
  <c r="AN8" i="51"/>
  <c r="AQ8" i="51"/>
  <c r="AS8" i="51"/>
  <c r="AU8" i="51"/>
  <c r="E8" i="51"/>
  <c r="G8" i="51"/>
  <c r="I8" i="51"/>
  <c r="N8" i="51"/>
  <c r="P8" i="51"/>
  <c r="R8" i="51"/>
  <c r="U8" i="51"/>
  <c r="W8" i="51"/>
  <c r="Y8" i="51"/>
  <c r="AB8" i="51"/>
  <c r="AD8" i="51"/>
  <c r="AF8" i="51"/>
  <c r="AI8" i="51"/>
  <c r="AK8" i="51"/>
  <c r="AM8" i="51"/>
  <c r="AP8" i="51"/>
  <c r="AR8" i="51"/>
  <c r="AT8" i="51"/>
  <c r="F7" i="51"/>
  <c r="H7" i="51"/>
  <c r="J7" i="51"/>
  <c r="O7" i="51"/>
  <c r="Q7" i="51"/>
  <c r="S7" i="51"/>
  <c r="V7" i="51"/>
  <c r="X7" i="51"/>
  <c r="Z7" i="51"/>
  <c r="AC7" i="51"/>
  <c r="AE7" i="51"/>
  <c r="AG7" i="51"/>
  <c r="AJ7" i="51"/>
  <c r="AL7" i="51"/>
  <c r="AN7" i="51"/>
  <c r="AQ7" i="51"/>
  <c r="AS7" i="51"/>
  <c r="AU7" i="51"/>
  <c r="E7" i="51"/>
  <c r="G7" i="51"/>
  <c r="I7" i="51"/>
  <c r="N7" i="51"/>
  <c r="P7" i="51"/>
  <c r="R7" i="51"/>
  <c r="U7" i="51"/>
  <c r="W7" i="51"/>
  <c r="Y7" i="51"/>
  <c r="AB7" i="51"/>
  <c r="AD7" i="51"/>
  <c r="AF7" i="51"/>
  <c r="AI7" i="51"/>
  <c r="AK7" i="51"/>
  <c r="AM7" i="51"/>
  <c r="AP7" i="51"/>
  <c r="AR7" i="51"/>
  <c r="AT7" i="51"/>
  <c r="F6" i="51"/>
  <c r="H6" i="51"/>
  <c r="J6" i="51"/>
  <c r="O6" i="51"/>
  <c r="Q6" i="51"/>
  <c r="S6" i="51"/>
  <c r="V6" i="51"/>
  <c r="X6" i="51"/>
  <c r="Z6" i="51"/>
  <c r="AC6" i="51"/>
  <c r="AE6" i="51"/>
  <c r="AG6" i="51"/>
  <c r="AJ6" i="51"/>
  <c r="AL6" i="51"/>
  <c r="AN6" i="51"/>
  <c r="AQ6" i="51"/>
  <c r="AS6" i="51"/>
  <c r="AU6" i="51"/>
  <c r="E6" i="51"/>
  <c r="G6" i="51"/>
  <c r="I6" i="51"/>
  <c r="N6" i="51"/>
  <c r="P6" i="51"/>
  <c r="R6" i="51"/>
  <c r="U6" i="51"/>
  <c r="W6" i="51"/>
  <c r="Y6" i="51"/>
  <c r="AB6" i="51"/>
  <c r="AD6" i="51"/>
  <c r="AF6" i="51"/>
  <c r="AI6" i="51"/>
  <c r="AK6" i="51"/>
  <c r="AM6" i="51"/>
  <c r="AP6" i="51"/>
  <c r="AR6" i="51"/>
  <c r="AT6" i="51"/>
  <c r="F5" i="51"/>
  <c r="H5" i="51"/>
  <c r="J5" i="51"/>
  <c r="O5" i="51"/>
  <c r="Q5" i="51"/>
  <c r="S5" i="51"/>
  <c r="V5" i="51"/>
  <c r="X5" i="51"/>
  <c r="Z5" i="51"/>
  <c r="AC5" i="51"/>
  <c r="AE5" i="51"/>
  <c r="AG5" i="51"/>
  <c r="AJ5" i="51"/>
  <c r="AL5" i="51"/>
  <c r="AN5" i="51"/>
  <c r="AQ5" i="51"/>
  <c r="AS5" i="51"/>
  <c r="AU5" i="51"/>
  <c r="E5" i="51"/>
  <c r="G5" i="51"/>
  <c r="I5" i="51"/>
  <c r="N5" i="51"/>
  <c r="P5" i="51"/>
  <c r="R5" i="51"/>
  <c r="U5" i="51"/>
  <c r="W5" i="51"/>
  <c r="Y5" i="51"/>
  <c r="AB5" i="51"/>
  <c r="AD5" i="51"/>
  <c r="AF5" i="51"/>
  <c r="AI5" i="51"/>
  <c r="AK5" i="51"/>
  <c r="AM5" i="51"/>
  <c r="AP5" i="51"/>
  <c r="AR5" i="51"/>
  <c r="AT5" i="51"/>
  <c r="O94" i="50"/>
  <c r="Q94" i="50"/>
  <c r="S94" i="50"/>
  <c r="V94" i="50"/>
  <c r="X94" i="50"/>
  <c r="Z94" i="50"/>
  <c r="AC94" i="50"/>
  <c r="AE94" i="50"/>
  <c r="AG94" i="50"/>
  <c r="AJ94" i="50"/>
  <c r="AL94" i="50"/>
  <c r="AN94" i="50"/>
  <c r="AQ94" i="50"/>
  <c r="AS94" i="50"/>
  <c r="AU94" i="50"/>
  <c r="I94" i="50"/>
  <c r="N94" i="50"/>
  <c r="P94" i="50"/>
  <c r="R94" i="50"/>
  <c r="U94" i="50"/>
  <c r="W94" i="50"/>
  <c r="Y94" i="50"/>
  <c r="AB94" i="50"/>
  <c r="AD94" i="50"/>
  <c r="AF94" i="50"/>
  <c r="AI94" i="50"/>
  <c r="AK94" i="50"/>
  <c r="AM94" i="50"/>
  <c r="AP94" i="50"/>
  <c r="AR94" i="50"/>
  <c r="AT94" i="50"/>
  <c r="G94" i="50"/>
  <c r="F94" i="50"/>
  <c r="H94" i="50"/>
  <c r="J94" i="50"/>
  <c r="E94" i="50"/>
  <c r="S93" i="50"/>
  <c r="V93" i="50"/>
  <c r="X93" i="50"/>
  <c r="Z93" i="50"/>
  <c r="AC93" i="50"/>
  <c r="AE93" i="50"/>
  <c r="AG93" i="50"/>
  <c r="AJ93" i="50"/>
  <c r="AL93" i="50"/>
  <c r="AN93" i="50"/>
  <c r="AQ93" i="50"/>
  <c r="AS93" i="50"/>
  <c r="AU93" i="50"/>
  <c r="J93" i="50"/>
  <c r="O93" i="50"/>
  <c r="Q93" i="50"/>
  <c r="I93" i="50"/>
  <c r="N93" i="50"/>
  <c r="P93" i="50"/>
  <c r="R93" i="50"/>
  <c r="U93" i="50"/>
  <c r="W93" i="50"/>
  <c r="Y93" i="50"/>
  <c r="AB93" i="50"/>
  <c r="AD93" i="50"/>
  <c r="AF93" i="50"/>
  <c r="AI93" i="50"/>
  <c r="AK93" i="50"/>
  <c r="AM93" i="50"/>
  <c r="AP93" i="50"/>
  <c r="AR93" i="50"/>
  <c r="AT93" i="50"/>
  <c r="H93" i="50"/>
  <c r="F93" i="50"/>
  <c r="E93" i="50"/>
  <c r="G93" i="50"/>
  <c r="J92" i="50"/>
  <c r="O92" i="50"/>
  <c r="Q92" i="50"/>
  <c r="S92" i="50"/>
  <c r="V92" i="50"/>
  <c r="X92" i="50"/>
  <c r="Z92" i="50"/>
  <c r="AC92" i="50"/>
  <c r="AE92" i="50"/>
  <c r="AG92" i="50"/>
  <c r="AJ92" i="50"/>
  <c r="AL92" i="50"/>
  <c r="AN92" i="50"/>
  <c r="AQ92" i="50"/>
  <c r="AS92" i="50"/>
  <c r="AU92" i="50"/>
  <c r="G92" i="50"/>
  <c r="I92" i="50"/>
  <c r="N92" i="50"/>
  <c r="P92" i="50"/>
  <c r="R92" i="50"/>
  <c r="U92" i="50"/>
  <c r="W92" i="50"/>
  <c r="Y92" i="50"/>
  <c r="AB92" i="50"/>
  <c r="AD92" i="50"/>
  <c r="AF92" i="50"/>
  <c r="AI92" i="50"/>
  <c r="AK92" i="50"/>
  <c r="AM92" i="50"/>
  <c r="AP92" i="50"/>
  <c r="AR92" i="50"/>
  <c r="AT92" i="50"/>
  <c r="F92" i="50"/>
  <c r="H92" i="50"/>
  <c r="E92" i="50"/>
  <c r="U91" i="50"/>
  <c r="W91" i="50"/>
  <c r="Y91" i="50"/>
  <c r="AB91" i="50"/>
  <c r="AD91" i="50"/>
  <c r="AF91" i="50"/>
  <c r="AI91" i="50"/>
  <c r="AK91" i="50"/>
  <c r="AM91" i="50"/>
  <c r="AP91" i="50"/>
  <c r="AR91" i="50"/>
  <c r="AT91" i="50"/>
  <c r="F91" i="50"/>
  <c r="H91" i="50"/>
  <c r="J91" i="50"/>
  <c r="O91" i="50"/>
  <c r="Q91" i="50"/>
  <c r="S91" i="50"/>
  <c r="V91" i="50"/>
  <c r="X91" i="50"/>
  <c r="Z91" i="50"/>
  <c r="AC91" i="50"/>
  <c r="AE91" i="50"/>
  <c r="AG91" i="50"/>
  <c r="AJ91" i="50"/>
  <c r="AL91" i="50"/>
  <c r="AN91" i="50"/>
  <c r="AQ91" i="50"/>
  <c r="AS91" i="50"/>
  <c r="AU91" i="50"/>
  <c r="E91" i="50"/>
  <c r="G91" i="50"/>
  <c r="I91" i="50"/>
  <c r="N91" i="50"/>
  <c r="P91" i="50"/>
  <c r="R91" i="50"/>
  <c r="J90" i="50"/>
  <c r="O90" i="50"/>
  <c r="Q90" i="50"/>
  <c r="S90" i="50"/>
  <c r="V90" i="50"/>
  <c r="X90" i="50"/>
  <c r="Z90" i="50"/>
  <c r="AC90" i="50"/>
  <c r="AE90" i="50"/>
  <c r="AG90" i="50"/>
  <c r="AJ90" i="50"/>
  <c r="AL90" i="50"/>
  <c r="AN90" i="50"/>
  <c r="AQ90" i="50"/>
  <c r="AS90" i="50"/>
  <c r="AU90" i="50"/>
  <c r="I90" i="50"/>
  <c r="N90" i="50"/>
  <c r="P90" i="50"/>
  <c r="R90" i="50"/>
  <c r="U90" i="50"/>
  <c r="W90" i="50"/>
  <c r="Y90" i="50"/>
  <c r="AB90" i="50"/>
  <c r="AD90" i="50"/>
  <c r="AF90" i="50"/>
  <c r="AI90" i="50"/>
  <c r="AK90" i="50"/>
  <c r="AM90" i="50"/>
  <c r="AP90" i="50"/>
  <c r="AR90" i="50"/>
  <c r="AT90" i="50"/>
  <c r="G90" i="50"/>
  <c r="F90" i="50"/>
  <c r="H90" i="50"/>
  <c r="E90" i="50"/>
  <c r="W89" i="50"/>
  <c r="Y89" i="50"/>
  <c r="AB89" i="50"/>
  <c r="AD89" i="50"/>
  <c r="AF89" i="50"/>
  <c r="AI89" i="50"/>
  <c r="AK89" i="50"/>
  <c r="AM89" i="50"/>
  <c r="AP89" i="50"/>
  <c r="AR89" i="50"/>
  <c r="AT89" i="50"/>
  <c r="V89" i="50"/>
  <c r="X89" i="50"/>
  <c r="Z89" i="50"/>
  <c r="AC89" i="50"/>
  <c r="AE89" i="50"/>
  <c r="AG89" i="50"/>
  <c r="AJ89" i="50"/>
  <c r="AL89" i="50"/>
  <c r="AN89" i="50"/>
  <c r="AQ89" i="50"/>
  <c r="AS89" i="50"/>
  <c r="AU89" i="50"/>
  <c r="S89" i="50"/>
  <c r="H89" i="50"/>
  <c r="J89" i="50"/>
  <c r="O89" i="50"/>
  <c r="Q89" i="50"/>
  <c r="F89" i="50"/>
  <c r="E89" i="50"/>
  <c r="G89" i="50"/>
  <c r="I89" i="50"/>
  <c r="N89" i="50"/>
  <c r="P89" i="50"/>
  <c r="R89" i="50"/>
  <c r="U89" i="50"/>
  <c r="O88" i="50"/>
  <c r="Q88" i="50"/>
  <c r="S88" i="50"/>
  <c r="V88" i="50"/>
  <c r="X88" i="50"/>
  <c r="Z88" i="50"/>
  <c r="AC88" i="50"/>
  <c r="AE88" i="50"/>
  <c r="AG88" i="50"/>
  <c r="AJ88" i="50"/>
  <c r="AL88" i="50"/>
  <c r="AN88" i="50"/>
  <c r="AQ88" i="50"/>
  <c r="AS88" i="50"/>
  <c r="AU88" i="50"/>
  <c r="G88" i="50"/>
  <c r="I88" i="50"/>
  <c r="N88" i="50"/>
  <c r="P88" i="50"/>
  <c r="R88" i="50"/>
  <c r="U88" i="50"/>
  <c r="W88" i="50"/>
  <c r="Y88" i="50"/>
  <c r="AB88" i="50"/>
  <c r="AD88" i="50"/>
  <c r="AF88" i="50"/>
  <c r="AI88" i="50"/>
  <c r="AK88" i="50"/>
  <c r="AM88" i="50"/>
  <c r="AP88" i="50"/>
  <c r="AR88" i="50"/>
  <c r="AT88" i="50"/>
  <c r="F88" i="50"/>
  <c r="H88" i="50"/>
  <c r="J88" i="50"/>
  <c r="E88" i="50"/>
  <c r="F87" i="50"/>
  <c r="H87" i="50"/>
  <c r="J87" i="50"/>
  <c r="O87" i="50"/>
  <c r="Q87" i="50"/>
  <c r="S87" i="50"/>
  <c r="V87" i="50"/>
  <c r="X87" i="50"/>
  <c r="Z87" i="50"/>
  <c r="AC87" i="50"/>
  <c r="AE87" i="50"/>
  <c r="AG87" i="50"/>
  <c r="AJ87" i="50"/>
  <c r="AL87" i="50"/>
  <c r="AN87" i="50"/>
  <c r="AQ87" i="50"/>
  <c r="AS87" i="50"/>
  <c r="AU87" i="50"/>
  <c r="E87" i="50"/>
  <c r="G87" i="50"/>
  <c r="I87" i="50"/>
  <c r="N87" i="50"/>
  <c r="P87" i="50"/>
  <c r="R87" i="50"/>
  <c r="U87" i="50"/>
  <c r="W87" i="50"/>
  <c r="Y87" i="50"/>
  <c r="AB87" i="50"/>
  <c r="AD87" i="50"/>
  <c r="AF87" i="50"/>
  <c r="AI87" i="50"/>
  <c r="AK87" i="50"/>
  <c r="AM87" i="50"/>
  <c r="AP87" i="50"/>
  <c r="AR87" i="50"/>
  <c r="AT87" i="50"/>
  <c r="AK86" i="50"/>
  <c r="AM86" i="50"/>
  <c r="AP86" i="50"/>
  <c r="AR86" i="50"/>
  <c r="AT86" i="50"/>
  <c r="P86" i="50"/>
  <c r="R86" i="50"/>
  <c r="U86" i="50"/>
  <c r="W86" i="50"/>
  <c r="Y86" i="50"/>
  <c r="AB86" i="50"/>
  <c r="AD86" i="50"/>
  <c r="AF86" i="50"/>
  <c r="AI86" i="50"/>
  <c r="I86" i="50"/>
  <c r="N86" i="50"/>
  <c r="F86" i="50"/>
  <c r="H86" i="50"/>
  <c r="J86" i="50"/>
  <c r="O86" i="50"/>
  <c r="Q86" i="50"/>
  <c r="S86" i="50"/>
  <c r="V86" i="50"/>
  <c r="X86" i="50"/>
  <c r="Z86" i="50"/>
  <c r="AC86" i="50"/>
  <c r="AE86" i="50"/>
  <c r="AG86" i="50"/>
  <c r="AJ86" i="50"/>
  <c r="AL86" i="50"/>
  <c r="AN86" i="50"/>
  <c r="AQ86" i="50"/>
  <c r="AS86" i="50"/>
  <c r="AU86" i="50"/>
  <c r="E86" i="50"/>
  <c r="G86" i="50"/>
  <c r="AU85" i="50"/>
  <c r="AD85" i="50"/>
  <c r="AF85" i="50"/>
  <c r="AI85" i="50"/>
  <c r="AK85" i="50"/>
  <c r="AM85" i="50"/>
  <c r="AP85" i="50"/>
  <c r="AR85" i="50"/>
  <c r="AT85" i="50"/>
  <c r="AB85" i="50"/>
  <c r="Q85" i="50"/>
  <c r="S85" i="50"/>
  <c r="V85" i="50"/>
  <c r="X85" i="50"/>
  <c r="Z85" i="50"/>
  <c r="AC85" i="50"/>
  <c r="AE85" i="50"/>
  <c r="AG85" i="50"/>
  <c r="AJ85" i="50"/>
  <c r="AL85" i="50"/>
  <c r="AN85" i="50"/>
  <c r="AQ85" i="50"/>
  <c r="AS85" i="50"/>
  <c r="P85" i="50"/>
  <c r="R85" i="50"/>
  <c r="U85" i="50"/>
  <c r="W85" i="50"/>
  <c r="Y85" i="50"/>
  <c r="N85" i="50"/>
  <c r="J85" i="50"/>
  <c r="O85" i="50"/>
  <c r="H85" i="50"/>
  <c r="G85" i="50"/>
  <c r="I85" i="50"/>
  <c r="F85" i="50"/>
  <c r="E85" i="50"/>
  <c r="Z84" i="50"/>
  <c r="AC84" i="50"/>
  <c r="AE84" i="50"/>
  <c r="AG84" i="50"/>
  <c r="AJ84" i="50"/>
  <c r="AL84" i="50"/>
  <c r="AN84" i="50"/>
  <c r="AQ84" i="50"/>
  <c r="AS84" i="50"/>
  <c r="AU84" i="50"/>
  <c r="R84" i="50"/>
  <c r="U84" i="50"/>
  <c r="W84" i="50"/>
  <c r="Y84" i="50"/>
  <c r="AB84" i="50"/>
  <c r="AD84" i="50"/>
  <c r="AF84" i="50"/>
  <c r="AI84" i="50"/>
  <c r="AK84" i="50"/>
  <c r="AM84" i="50"/>
  <c r="AP84" i="50"/>
  <c r="AR84" i="50"/>
  <c r="AT84" i="50"/>
  <c r="P84" i="50"/>
  <c r="N84" i="50"/>
  <c r="G84" i="50"/>
  <c r="I84" i="50"/>
  <c r="F84" i="50"/>
  <c r="H84" i="50"/>
  <c r="J84" i="50"/>
  <c r="O84" i="50"/>
  <c r="Q84" i="50"/>
  <c r="S84" i="50"/>
  <c r="V84" i="50"/>
  <c r="X84" i="50"/>
  <c r="E84" i="50"/>
  <c r="AT83" i="50"/>
  <c r="AD83" i="50"/>
  <c r="AF83" i="50"/>
  <c r="AI83" i="50"/>
  <c r="AK83" i="50"/>
  <c r="AM83" i="50"/>
  <c r="AP83" i="50"/>
  <c r="AR83" i="50"/>
  <c r="R83" i="50"/>
  <c r="U83" i="50"/>
  <c r="W83" i="50"/>
  <c r="Y83" i="50"/>
  <c r="AB83" i="50"/>
  <c r="P83" i="50"/>
  <c r="N83" i="50"/>
  <c r="I83" i="50"/>
  <c r="G83" i="50"/>
  <c r="F83" i="50"/>
  <c r="H83" i="50"/>
  <c r="J83" i="50"/>
  <c r="O83" i="50"/>
  <c r="Q83" i="50"/>
  <c r="S83" i="50"/>
  <c r="V83" i="50"/>
  <c r="X83" i="50"/>
  <c r="Z83" i="50"/>
  <c r="AC83" i="50"/>
  <c r="AE83" i="50"/>
  <c r="AG83" i="50"/>
  <c r="AJ83" i="50"/>
  <c r="AL83" i="50"/>
  <c r="AN83" i="50"/>
  <c r="AQ83" i="50"/>
  <c r="AS83" i="50"/>
  <c r="AU83" i="50"/>
  <c r="E83" i="50"/>
  <c r="R82" i="50"/>
  <c r="U82" i="50"/>
  <c r="W82" i="50"/>
  <c r="Y82" i="50"/>
  <c r="AB82" i="50"/>
  <c r="AD82" i="50"/>
  <c r="AF82" i="50"/>
  <c r="AI82" i="50"/>
  <c r="AK82" i="50"/>
  <c r="AM82" i="50"/>
  <c r="AP82" i="50"/>
  <c r="AR82" i="50"/>
  <c r="AT82" i="50"/>
  <c r="Q82" i="50"/>
  <c r="S82" i="50"/>
  <c r="V82" i="50"/>
  <c r="X82" i="50"/>
  <c r="Z82" i="50"/>
  <c r="AC82" i="50"/>
  <c r="AE82" i="50"/>
  <c r="AG82" i="50"/>
  <c r="AJ82" i="50"/>
  <c r="AL82" i="50"/>
  <c r="AN82" i="50"/>
  <c r="AQ82" i="50"/>
  <c r="AS82" i="50"/>
  <c r="AU82" i="50"/>
  <c r="O82" i="50"/>
  <c r="J82" i="50"/>
  <c r="F82" i="50"/>
  <c r="H82" i="50"/>
  <c r="E82" i="50"/>
  <c r="G82" i="50"/>
  <c r="I82" i="50"/>
  <c r="N82" i="50"/>
  <c r="P82" i="50"/>
  <c r="R81" i="50"/>
  <c r="U81" i="50"/>
  <c r="W81" i="50"/>
  <c r="Y81" i="50"/>
  <c r="AB81" i="50"/>
  <c r="AD81" i="50"/>
  <c r="AF81" i="50"/>
  <c r="AI81" i="50"/>
  <c r="AK81" i="50"/>
  <c r="AM81" i="50"/>
  <c r="AP81" i="50"/>
  <c r="AR81" i="50"/>
  <c r="AT81" i="50"/>
  <c r="Q81" i="50"/>
  <c r="S81" i="50"/>
  <c r="V81" i="50"/>
  <c r="X81" i="50"/>
  <c r="Z81" i="50"/>
  <c r="AC81" i="50"/>
  <c r="AE81" i="50"/>
  <c r="AG81" i="50"/>
  <c r="AJ81" i="50"/>
  <c r="AL81" i="50"/>
  <c r="AN81" i="50"/>
  <c r="AQ81" i="50"/>
  <c r="AS81" i="50"/>
  <c r="AU81" i="50"/>
  <c r="N81" i="50"/>
  <c r="P81" i="50"/>
  <c r="F81" i="50"/>
  <c r="H81" i="50"/>
  <c r="J81" i="50"/>
  <c r="O81" i="50"/>
  <c r="E81" i="50"/>
  <c r="G81" i="50"/>
  <c r="I81" i="50"/>
  <c r="AE80" i="50"/>
  <c r="AG80" i="50"/>
  <c r="AJ80" i="50"/>
  <c r="AL80" i="50"/>
  <c r="AN80" i="50"/>
  <c r="AQ80" i="50"/>
  <c r="AS80" i="50"/>
  <c r="AU80" i="50"/>
  <c r="AB80" i="50"/>
  <c r="AD80" i="50"/>
  <c r="AF80" i="50"/>
  <c r="AI80" i="50"/>
  <c r="AK80" i="50"/>
  <c r="AM80" i="50"/>
  <c r="AP80" i="50"/>
  <c r="AR80" i="50"/>
  <c r="AT80" i="50"/>
  <c r="Q80" i="50"/>
  <c r="S80" i="50"/>
  <c r="V80" i="50"/>
  <c r="X80" i="50"/>
  <c r="Z80" i="50"/>
  <c r="AC80" i="50"/>
  <c r="J80" i="50"/>
  <c r="O80" i="50"/>
  <c r="F80" i="50"/>
  <c r="H80" i="50"/>
  <c r="E80" i="50"/>
  <c r="G80" i="50"/>
  <c r="I80" i="50"/>
  <c r="N80" i="50"/>
  <c r="P80" i="50"/>
  <c r="R80" i="50"/>
  <c r="U80" i="50"/>
  <c r="W80" i="50"/>
  <c r="Y80" i="50"/>
  <c r="AE79" i="50"/>
  <c r="AG79" i="50"/>
  <c r="AJ79" i="50"/>
  <c r="AL79" i="50"/>
  <c r="AN79" i="50"/>
  <c r="AQ79" i="50"/>
  <c r="AS79" i="50"/>
  <c r="AU79" i="50"/>
  <c r="S79" i="50"/>
  <c r="V79" i="50"/>
  <c r="X79" i="50"/>
  <c r="Z79" i="50"/>
  <c r="AC79" i="50"/>
  <c r="Q79" i="50"/>
  <c r="J79" i="50"/>
  <c r="O79" i="50"/>
  <c r="H79" i="50"/>
  <c r="F79" i="50"/>
  <c r="E79" i="50"/>
  <c r="G79" i="50"/>
  <c r="I79" i="50"/>
  <c r="N79" i="50"/>
  <c r="P79" i="50"/>
  <c r="R79" i="50"/>
  <c r="U79" i="50"/>
  <c r="W79" i="50"/>
  <c r="Y79" i="50"/>
  <c r="AB79" i="50"/>
  <c r="AD79" i="50"/>
  <c r="AF79" i="50"/>
  <c r="AI79" i="50"/>
  <c r="AK79" i="50"/>
  <c r="AM79" i="50"/>
  <c r="AP79" i="50"/>
  <c r="AR79" i="50"/>
  <c r="AT79" i="50"/>
  <c r="V78" i="50"/>
  <c r="X78" i="50"/>
  <c r="Z78" i="50"/>
  <c r="AC78" i="50"/>
  <c r="AE78" i="50"/>
  <c r="AG78" i="50"/>
  <c r="AJ78" i="50"/>
  <c r="AL78" i="50"/>
  <c r="AN78" i="50"/>
  <c r="AQ78" i="50"/>
  <c r="AS78" i="50"/>
  <c r="AU78" i="50"/>
  <c r="P78" i="50"/>
  <c r="R78" i="50"/>
  <c r="U78" i="50"/>
  <c r="W78" i="50"/>
  <c r="Y78" i="50"/>
  <c r="AB78" i="50"/>
  <c r="AD78" i="50"/>
  <c r="AF78" i="50"/>
  <c r="AI78" i="50"/>
  <c r="AK78" i="50"/>
  <c r="AM78" i="50"/>
  <c r="AP78" i="50"/>
  <c r="AR78" i="50"/>
  <c r="AT78" i="50"/>
  <c r="G78" i="50"/>
  <c r="I78" i="50"/>
  <c r="N78" i="50"/>
  <c r="F78" i="50"/>
  <c r="H78" i="50"/>
  <c r="J78" i="50"/>
  <c r="O78" i="50"/>
  <c r="Q78" i="50"/>
  <c r="S78" i="50"/>
  <c r="E78" i="50"/>
  <c r="G77" i="50"/>
  <c r="I77" i="50"/>
  <c r="N77" i="50"/>
  <c r="P77" i="50"/>
  <c r="R77" i="50"/>
  <c r="U77" i="50"/>
  <c r="W77" i="50"/>
  <c r="Y77" i="50"/>
  <c r="AB77" i="50"/>
  <c r="AD77" i="50"/>
  <c r="AF77" i="50"/>
  <c r="AI77" i="50"/>
  <c r="AK77" i="50"/>
  <c r="AM77" i="50"/>
  <c r="AP77" i="50"/>
  <c r="AR77" i="50"/>
  <c r="AT77" i="50"/>
  <c r="F77" i="50"/>
  <c r="H77" i="50"/>
  <c r="J77" i="50"/>
  <c r="O77" i="50"/>
  <c r="Q77" i="50"/>
  <c r="S77" i="50"/>
  <c r="V77" i="50"/>
  <c r="X77" i="50"/>
  <c r="Z77" i="50"/>
  <c r="AC77" i="50"/>
  <c r="AE77" i="50"/>
  <c r="AG77" i="50"/>
  <c r="AJ77" i="50"/>
  <c r="AL77" i="50"/>
  <c r="AN77" i="50"/>
  <c r="AQ77" i="50"/>
  <c r="AS77" i="50"/>
  <c r="AU77" i="50"/>
  <c r="E77" i="50"/>
  <c r="AF76" i="50"/>
  <c r="AI76" i="50"/>
  <c r="AK76" i="50"/>
  <c r="AM76" i="50"/>
  <c r="AP76" i="50"/>
  <c r="AR76" i="50"/>
  <c r="AT76" i="50"/>
  <c r="X76" i="50"/>
  <c r="Z76" i="50"/>
  <c r="AC76" i="50"/>
  <c r="AE76" i="50"/>
  <c r="AG76" i="50"/>
  <c r="AJ76" i="50"/>
  <c r="AL76" i="50"/>
  <c r="AN76" i="50"/>
  <c r="AQ76" i="50"/>
  <c r="AS76" i="50"/>
  <c r="AU76" i="50"/>
  <c r="V76" i="50"/>
  <c r="U76" i="50"/>
  <c r="W76" i="50"/>
  <c r="Y76" i="50"/>
  <c r="AB76" i="50"/>
  <c r="AD76" i="50"/>
  <c r="R76" i="50"/>
  <c r="H76" i="50"/>
  <c r="J76" i="50"/>
  <c r="O76" i="50"/>
  <c r="Q76" i="50"/>
  <c r="S76" i="50"/>
  <c r="G76" i="50"/>
  <c r="I76" i="50"/>
  <c r="N76" i="50"/>
  <c r="P76" i="50"/>
  <c r="F76" i="50"/>
  <c r="E76" i="50"/>
  <c r="AP75" i="50"/>
  <c r="AR75" i="50"/>
  <c r="AT75" i="50"/>
  <c r="O75" i="50"/>
  <c r="Q75" i="50"/>
  <c r="S75" i="50"/>
  <c r="V75" i="50"/>
  <c r="X75" i="50"/>
  <c r="Z75" i="50"/>
  <c r="AC75" i="50"/>
  <c r="AE75" i="50"/>
  <c r="AG75" i="50"/>
  <c r="AJ75" i="50"/>
  <c r="AL75" i="50"/>
  <c r="AN75" i="50"/>
  <c r="AQ75" i="50"/>
  <c r="AS75" i="50"/>
  <c r="AU75" i="50"/>
  <c r="N75" i="50"/>
  <c r="P75" i="50"/>
  <c r="R75" i="50"/>
  <c r="U75" i="50"/>
  <c r="W75" i="50"/>
  <c r="Y75" i="50"/>
  <c r="AB75" i="50"/>
  <c r="AD75" i="50"/>
  <c r="AF75" i="50"/>
  <c r="AI75" i="50"/>
  <c r="AK75" i="50"/>
  <c r="AM75" i="50"/>
  <c r="J75" i="50"/>
  <c r="H75" i="50"/>
  <c r="G75" i="50"/>
  <c r="I75" i="50"/>
  <c r="F75" i="50"/>
  <c r="E75" i="50"/>
  <c r="AT74" i="50"/>
  <c r="AF74" i="50"/>
  <c r="AI74" i="50"/>
  <c r="AK74" i="50"/>
  <c r="AM74" i="50"/>
  <c r="AP74" i="50"/>
  <c r="AR74" i="50"/>
  <c r="G74" i="50"/>
  <c r="I74" i="50"/>
  <c r="N74" i="50"/>
  <c r="P74" i="50"/>
  <c r="R74" i="50"/>
  <c r="U74" i="50"/>
  <c r="W74" i="50"/>
  <c r="Y74" i="50"/>
  <c r="AB74" i="50"/>
  <c r="AD74" i="50"/>
  <c r="F74" i="50"/>
  <c r="H74" i="50"/>
  <c r="J74" i="50"/>
  <c r="O74" i="50"/>
  <c r="Q74" i="50"/>
  <c r="S74" i="50"/>
  <c r="V74" i="50"/>
  <c r="X74" i="50"/>
  <c r="Z74" i="50"/>
  <c r="AC74" i="50"/>
  <c r="AE74" i="50"/>
  <c r="AG74" i="50"/>
  <c r="AJ74" i="50"/>
  <c r="AL74" i="50"/>
  <c r="AN74" i="50"/>
  <c r="AQ74" i="50"/>
  <c r="AS74" i="50"/>
  <c r="AU74" i="50"/>
  <c r="E74" i="50"/>
  <c r="AG73" i="50"/>
  <c r="AJ73" i="50"/>
  <c r="AL73" i="50"/>
  <c r="AN73" i="50"/>
  <c r="AQ73" i="50"/>
  <c r="AS73" i="50"/>
  <c r="AU73" i="50"/>
  <c r="N73" i="50"/>
  <c r="P73" i="50"/>
  <c r="R73" i="50"/>
  <c r="U73" i="50"/>
  <c r="W73" i="50"/>
  <c r="Y73" i="50"/>
  <c r="AB73" i="50"/>
  <c r="AD73" i="50"/>
  <c r="AF73" i="50"/>
  <c r="AI73" i="50"/>
  <c r="AK73" i="50"/>
  <c r="AM73" i="50"/>
  <c r="AP73" i="50"/>
  <c r="AR73" i="50"/>
  <c r="AT73" i="50"/>
  <c r="J73" i="50"/>
  <c r="O73" i="50"/>
  <c r="Q73" i="50"/>
  <c r="S73" i="50"/>
  <c r="V73" i="50"/>
  <c r="X73" i="50"/>
  <c r="Z73" i="50"/>
  <c r="AC73" i="50"/>
  <c r="AE73" i="50"/>
  <c r="H73" i="50"/>
  <c r="G73" i="50"/>
  <c r="I73" i="50"/>
  <c r="F73" i="50"/>
  <c r="E73" i="50"/>
  <c r="AJ72" i="50"/>
  <c r="AL72" i="50"/>
  <c r="AN72" i="50"/>
  <c r="AQ72" i="50"/>
  <c r="AS72" i="50"/>
  <c r="AU72" i="50"/>
  <c r="AB72" i="50"/>
  <c r="AD72" i="50"/>
  <c r="AF72" i="50"/>
  <c r="AI72" i="50"/>
  <c r="AK72" i="50"/>
  <c r="AM72" i="50"/>
  <c r="AP72" i="50"/>
  <c r="AR72" i="50"/>
  <c r="AT72" i="50"/>
  <c r="W72" i="50"/>
  <c r="Y72" i="50"/>
  <c r="R72" i="50"/>
  <c r="U72" i="50"/>
  <c r="G72" i="50"/>
  <c r="I72" i="50"/>
  <c r="N72" i="50"/>
  <c r="P72" i="50"/>
  <c r="F72" i="50"/>
  <c r="H72" i="50"/>
  <c r="J72" i="50"/>
  <c r="O72" i="50"/>
  <c r="Q72" i="50"/>
  <c r="S72" i="50"/>
  <c r="V72" i="50"/>
  <c r="X72" i="50"/>
  <c r="Z72" i="50"/>
  <c r="AC72" i="50"/>
  <c r="AE72" i="50"/>
  <c r="AG72" i="50"/>
  <c r="E72" i="50"/>
  <c r="AP71" i="50"/>
  <c r="AR71" i="50"/>
  <c r="AT71" i="50"/>
  <c r="Y71" i="50"/>
  <c r="AB71" i="50"/>
  <c r="AD71" i="50"/>
  <c r="AF71" i="50"/>
  <c r="AI71" i="50"/>
  <c r="AK71" i="50"/>
  <c r="AM71" i="50"/>
  <c r="X71" i="50"/>
  <c r="Z71" i="50"/>
  <c r="AC71" i="50"/>
  <c r="AE71" i="50"/>
  <c r="AG71" i="50"/>
  <c r="AJ71" i="50"/>
  <c r="AL71" i="50"/>
  <c r="AN71" i="50"/>
  <c r="AQ71" i="50"/>
  <c r="AS71" i="50"/>
  <c r="AU71" i="50"/>
  <c r="J71" i="50"/>
  <c r="O71" i="50"/>
  <c r="Q71" i="50"/>
  <c r="S71" i="50"/>
  <c r="V71" i="50"/>
  <c r="H71" i="50"/>
  <c r="G71" i="50"/>
  <c r="I71" i="50"/>
  <c r="N71" i="50"/>
  <c r="P71" i="50"/>
  <c r="R71" i="50"/>
  <c r="U71" i="50"/>
  <c r="W71" i="50"/>
  <c r="F71" i="50"/>
  <c r="E71" i="50"/>
  <c r="AM70" i="50"/>
  <c r="AP70" i="50"/>
  <c r="AR70" i="50"/>
  <c r="AT70" i="50"/>
  <c r="AJ70" i="50"/>
  <c r="AL70" i="50"/>
  <c r="AN70" i="50"/>
  <c r="AQ70" i="50"/>
  <c r="AS70" i="50"/>
  <c r="AU70" i="50"/>
  <c r="R70" i="50"/>
  <c r="U70" i="50"/>
  <c r="W70" i="50"/>
  <c r="Y70" i="50"/>
  <c r="AB70" i="50"/>
  <c r="AD70" i="50"/>
  <c r="AF70" i="50"/>
  <c r="AI70" i="50"/>
  <c r="AK70" i="50"/>
  <c r="H70" i="50"/>
  <c r="J70" i="50"/>
  <c r="O70" i="50"/>
  <c r="Q70" i="50"/>
  <c r="S70" i="50"/>
  <c r="V70" i="50"/>
  <c r="X70" i="50"/>
  <c r="Z70" i="50"/>
  <c r="AC70" i="50"/>
  <c r="AE70" i="50"/>
  <c r="AG70" i="50"/>
  <c r="G70" i="50"/>
  <c r="I70" i="50"/>
  <c r="N70" i="50"/>
  <c r="P70" i="50"/>
  <c r="F70" i="50"/>
  <c r="E70" i="50"/>
  <c r="X69" i="50"/>
  <c r="Z69" i="50"/>
  <c r="AC69" i="50"/>
  <c r="AE69" i="50"/>
  <c r="AG69" i="50"/>
  <c r="AJ69" i="50"/>
  <c r="AL69" i="50"/>
  <c r="AN69" i="50"/>
  <c r="AQ69" i="50"/>
  <c r="AS69" i="50"/>
  <c r="AU69" i="50"/>
  <c r="H69" i="50"/>
  <c r="J69" i="50"/>
  <c r="O69" i="50"/>
  <c r="Q69" i="50"/>
  <c r="S69" i="50"/>
  <c r="V69" i="50"/>
  <c r="F69" i="50"/>
  <c r="E69" i="50"/>
  <c r="G69" i="50"/>
  <c r="I69" i="50"/>
  <c r="N69" i="50"/>
  <c r="P69" i="50"/>
  <c r="R69" i="50"/>
  <c r="U69" i="50"/>
  <c r="W69" i="50"/>
  <c r="Y69" i="50"/>
  <c r="AB69" i="50"/>
  <c r="AD69" i="50"/>
  <c r="AF69" i="50"/>
  <c r="AI69" i="50"/>
  <c r="AK69" i="50"/>
  <c r="AM69" i="50"/>
  <c r="AP69" i="50"/>
  <c r="AR69" i="50"/>
  <c r="AT69" i="50"/>
  <c r="F68" i="50"/>
  <c r="H68" i="50"/>
  <c r="J68" i="50"/>
  <c r="O68" i="50"/>
  <c r="Q68" i="50"/>
  <c r="S68" i="50"/>
  <c r="V68" i="50"/>
  <c r="X68" i="50"/>
  <c r="Z68" i="50"/>
  <c r="AC68" i="50"/>
  <c r="AE68" i="50"/>
  <c r="AG68" i="50"/>
  <c r="AJ68" i="50"/>
  <c r="AL68" i="50"/>
  <c r="AN68" i="50"/>
  <c r="AQ68" i="50"/>
  <c r="AS68" i="50"/>
  <c r="AU68" i="50"/>
  <c r="E68" i="50"/>
  <c r="G68" i="50"/>
  <c r="I68" i="50"/>
  <c r="N68" i="50"/>
  <c r="P68" i="50"/>
  <c r="R68" i="50"/>
  <c r="U68" i="50"/>
  <c r="W68" i="50"/>
  <c r="Y68" i="50"/>
  <c r="AB68" i="50"/>
  <c r="AD68" i="50"/>
  <c r="AF68" i="50"/>
  <c r="AI68" i="50"/>
  <c r="AK68" i="50"/>
  <c r="AM68" i="50"/>
  <c r="AP68" i="50"/>
  <c r="AR68" i="50"/>
  <c r="AT68" i="50"/>
  <c r="AU67" i="50"/>
  <c r="S67" i="50"/>
  <c r="V67" i="50"/>
  <c r="X67" i="50"/>
  <c r="Z67" i="50"/>
  <c r="AC67" i="50"/>
  <c r="AE67" i="50"/>
  <c r="AG67" i="50"/>
  <c r="AJ67" i="50"/>
  <c r="AL67" i="50"/>
  <c r="AN67" i="50"/>
  <c r="AQ67" i="50"/>
  <c r="AS67" i="50"/>
  <c r="H67" i="50"/>
  <c r="J67" i="50"/>
  <c r="O67" i="50"/>
  <c r="Q67" i="50"/>
  <c r="F67" i="50"/>
  <c r="E67" i="50"/>
  <c r="G67" i="50"/>
  <c r="I67" i="50"/>
  <c r="N67" i="50"/>
  <c r="P67" i="50"/>
  <c r="R67" i="50"/>
  <c r="U67" i="50"/>
  <c r="W67" i="50"/>
  <c r="Y67" i="50"/>
  <c r="AB67" i="50"/>
  <c r="AD67" i="50"/>
  <c r="AF67" i="50"/>
  <c r="AI67" i="50"/>
  <c r="AK67" i="50"/>
  <c r="AM67" i="50"/>
  <c r="AP67" i="50"/>
  <c r="AR67" i="50"/>
  <c r="AT67" i="50"/>
  <c r="AL66" i="50"/>
  <c r="AN66" i="50"/>
  <c r="AQ66" i="50"/>
  <c r="AS66" i="50"/>
  <c r="AU66" i="50"/>
  <c r="U66" i="50"/>
  <c r="W66" i="50"/>
  <c r="Y66" i="50"/>
  <c r="AB66" i="50"/>
  <c r="AD66" i="50"/>
  <c r="AF66" i="50"/>
  <c r="AI66" i="50"/>
  <c r="AK66" i="50"/>
  <c r="AM66" i="50"/>
  <c r="AP66" i="50"/>
  <c r="AR66" i="50"/>
  <c r="AT66" i="50"/>
  <c r="R66" i="50"/>
  <c r="H66" i="50"/>
  <c r="J66" i="50"/>
  <c r="O66" i="50"/>
  <c r="Q66" i="50"/>
  <c r="S66" i="50"/>
  <c r="V66" i="50"/>
  <c r="X66" i="50"/>
  <c r="Z66" i="50"/>
  <c r="AC66" i="50"/>
  <c r="AE66" i="50"/>
  <c r="AG66" i="50"/>
  <c r="AJ66" i="50"/>
  <c r="F66" i="50"/>
  <c r="E66" i="50"/>
  <c r="G66" i="50"/>
  <c r="I66" i="50"/>
  <c r="N66" i="50"/>
  <c r="P66" i="50"/>
  <c r="AM65" i="50"/>
  <c r="AP65" i="50"/>
  <c r="AR65" i="50"/>
  <c r="AT65" i="50"/>
  <c r="AK65" i="50"/>
  <c r="AI65" i="50"/>
  <c r="S65" i="50"/>
  <c r="V65" i="50"/>
  <c r="X65" i="50"/>
  <c r="Z65" i="50"/>
  <c r="AC65" i="50"/>
  <c r="AE65" i="50"/>
  <c r="AG65" i="50"/>
  <c r="AJ65" i="50"/>
  <c r="AL65" i="50"/>
  <c r="AN65" i="50"/>
  <c r="AQ65" i="50"/>
  <c r="AS65" i="50"/>
  <c r="AU65" i="50"/>
  <c r="R65" i="50"/>
  <c r="U65" i="50"/>
  <c r="W65" i="50"/>
  <c r="Y65" i="50"/>
  <c r="AB65" i="50"/>
  <c r="AD65" i="50"/>
  <c r="AF65" i="50"/>
  <c r="H65" i="50"/>
  <c r="J65" i="50"/>
  <c r="O65" i="50"/>
  <c r="Q65" i="50"/>
  <c r="G65" i="50"/>
  <c r="I65" i="50"/>
  <c r="N65" i="50"/>
  <c r="P65" i="50"/>
  <c r="F65" i="50"/>
  <c r="E65" i="50"/>
  <c r="AL64" i="50"/>
  <c r="AN64" i="50"/>
  <c r="AQ64" i="50"/>
  <c r="AS64" i="50"/>
  <c r="AU64" i="50"/>
  <c r="P64" i="50"/>
  <c r="R64" i="50"/>
  <c r="U64" i="50"/>
  <c r="W64" i="50"/>
  <c r="Y64" i="50"/>
  <c r="AB64" i="50"/>
  <c r="AD64" i="50"/>
  <c r="AF64" i="50"/>
  <c r="AI64" i="50"/>
  <c r="AK64" i="50"/>
  <c r="AM64" i="50"/>
  <c r="AP64" i="50"/>
  <c r="AR64" i="50"/>
  <c r="AT64" i="50"/>
  <c r="H64" i="50"/>
  <c r="J64" i="50"/>
  <c r="O64" i="50"/>
  <c r="Q64" i="50"/>
  <c r="S64" i="50"/>
  <c r="V64" i="50"/>
  <c r="X64" i="50"/>
  <c r="Z64" i="50"/>
  <c r="AC64" i="50"/>
  <c r="AE64" i="50"/>
  <c r="AG64" i="50"/>
  <c r="AJ64" i="50"/>
  <c r="F64" i="50"/>
  <c r="E64" i="50"/>
  <c r="G64" i="50"/>
  <c r="I64" i="50"/>
  <c r="N64" i="50"/>
  <c r="Z63" i="50"/>
  <c r="AC63" i="50"/>
  <c r="AE63" i="50"/>
  <c r="AG63" i="50"/>
  <c r="AJ63" i="50"/>
  <c r="AL63" i="50"/>
  <c r="AN63" i="50"/>
  <c r="AQ63" i="50"/>
  <c r="AS63" i="50"/>
  <c r="AU63" i="50"/>
  <c r="W63" i="50"/>
  <c r="Y63" i="50"/>
  <c r="AB63" i="50"/>
  <c r="AD63" i="50"/>
  <c r="AF63" i="50"/>
  <c r="AI63" i="50"/>
  <c r="AK63" i="50"/>
  <c r="AM63" i="50"/>
  <c r="AP63" i="50"/>
  <c r="AR63" i="50"/>
  <c r="AT63" i="50"/>
  <c r="N63" i="50"/>
  <c r="P63" i="50"/>
  <c r="R63" i="50"/>
  <c r="U63" i="50"/>
  <c r="J63" i="50"/>
  <c r="O63" i="50"/>
  <c r="Q63" i="50"/>
  <c r="S63" i="50"/>
  <c r="V63" i="50"/>
  <c r="X63" i="50"/>
  <c r="F63" i="50"/>
  <c r="H63" i="50"/>
  <c r="E63" i="50"/>
  <c r="G63" i="50"/>
  <c r="I63" i="50"/>
  <c r="Z62" i="50"/>
  <c r="AC62" i="50"/>
  <c r="AE62" i="50"/>
  <c r="AG62" i="50"/>
  <c r="AJ62" i="50"/>
  <c r="AL62" i="50"/>
  <c r="AN62" i="50"/>
  <c r="AQ62" i="50"/>
  <c r="AS62" i="50"/>
  <c r="AU62" i="50"/>
  <c r="X62" i="50"/>
  <c r="O62" i="50"/>
  <c r="Q62" i="50"/>
  <c r="S62" i="50"/>
  <c r="V62" i="50"/>
  <c r="G62" i="50"/>
  <c r="I62" i="50"/>
  <c r="N62" i="50"/>
  <c r="P62" i="50"/>
  <c r="R62" i="50"/>
  <c r="U62" i="50"/>
  <c r="W62" i="50"/>
  <c r="Y62" i="50"/>
  <c r="AB62" i="50"/>
  <c r="AD62" i="50"/>
  <c r="AF62" i="50"/>
  <c r="AI62" i="50"/>
  <c r="AK62" i="50"/>
  <c r="AM62" i="50"/>
  <c r="AP62" i="50"/>
  <c r="AR62" i="50"/>
  <c r="AT62" i="50"/>
  <c r="F62" i="50"/>
  <c r="H62" i="50"/>
  <c r="J62" i="50"/>
  <c r="E62" i="50"/>
  <c r="AE61" i="50"/>
  <c r="AG61" i="50"/>
  <c r="AJ61" i="50"/>
  <c r="AL61" i="50"/>
  <c r="AN61" i="50"/>
  <c r="AQ61" i="50"/>
  <c r="AS61" i="50"/>
  <c r="AU61" i="50"/>
  <c r="AC61" i="50"/>
  <c r="S61" i="50"/>
  <c r="V61" i="50"/>
  <c r="X61" i="50"/>
  <c r="Z61" i="50"/>
  <c r="H61" i="50"/>
  <c r="J61" i="50"/>
  <c r="O61" i="50"/>
  <c r="Q61" i="50"/>
  <c r="F61" i="50"/>
  <c r="E61" i="50"/>
  <c r="G61" i="50"/>
  <c r="I61" i="50"/>
  <c r="N61" i="50"/>
  <c r="P61" i="50"/>
  <c r="R61" i="50"/>
  <c r="U61" i="50"/>
  <c r="W61" i="50"/>
  <c r="Y61" i="50"/>
  <c r="AB61" i="50"/>
  <c r="AD61" i="50"/>
  <c r="AF61" i="50"/>
  <c r="AI61" i="50"/>
  <c r="AK61" i="50"/>
  <c r="AM61" i="50"/>
  <c r="AP61" i="50"/>
  <c r="AR61" i="50"/>
  <c r="AT61" i="50"/>
  <c r="O60" i="50"/>
  <c r="Q60" i="50"/>
  <c r="S60" i="50"/>
  <c r="V60" i="50"/>
  <c r="X60" i="50"/>
  <c r="Z60" i="50"/>
  <c r="AC60" i="50"/>
  <c r="AE60" i="50"/>
  <c r="AG60" i="50"/>
  <c r="AJ60" i="50"/>
  <c r="AL60" i="50"/>
  <c r="AN60" i="50"/>
  <c r="AQ60" i="50"/>
  <c r="AS60" i="50"/>
  <c r="AU60" i="50"/>
  <c r="G60" i="50"/>
  <c r="I60" i="50"/>
  <c r="N60" i="50"/>
  <c r="P60" i="50"/>
  <c r="R60" i="50"/>
  <c r="U60" i="50"/>
  <c r="W60" i="50"/>
  <c r="Y60" i="50"/>
  <c r="AB60" i="50"/>
  <c r="AD60" i="50"/>
  <c r="AF60" i="50"/>
  <c r="AI60" i="50"/>
  <c r="AK60" i="50"/>
  <c r="AM60" i="50"/>
  <c r="AP60" i="50"/>
  <c r="AR60" i="50"/>
  <c r="AT60" i="50"/>
  <c r="F60" i="50"/>
  <c r="H60" i="50"/>
  <c r="J60" i="50"/>
  <c r="E60" i="50"/>
  <c r="AC59" i="50"/>
  <c r="AE59" i="50"/>
  <c r="AG59" i="50"/>
  <c r="AJ59" i="50"/>
  <c r="AL59" i="50"/>
  <c r="AN59" i="50"/>
  <c r="AQ59" i="50"/>
  <c r="AS59" i="50"/>
  <c r="AU59" i="50"/>
  <c r="S59" i="50"/>
  <c r="V59" i="50"/>
  <c r="X59" i="50"/>
  <c r="Z59" i="50"/>
  <c r="J59" i="50"/>
  <c r="O59" i="50"/>
  <c r="Q59" i="50"/>
  <c r="H59" i="50"/>
  <c r="F59" i="50"/>
  <c r="E59" i="50"/>
  <c r="G59" i="50"/>
  <c r="I59" i="50"/>
  <c r="N59" i="50"/>
  <c r="P59" i="50"/>
  <c r="R59" i="50"/>
  <c r="U59" i="50"/>
  <c r="W59" i="50"/>
  <c r="Y59" i="50"/>
  <c r="AB59" i="50"/>
  <c r="AD59" i="50"/>
  <c r="AF59" i="50"/>
  <c r="AI59" i="50"/>
  <c r="AK59" i="50"/>
  <c r="AM59" i="50"/>
  <c r="AP59" i="50"/>
  <c r="AR59" i="50"/>
  <c r="AT59" i="50"/>
  <c r="F58" i="50"/>
  <c r="H58" i="50"/>
  <c r="J58" i="50"/>
  <c r="O58" i="50"/>
  <c r="Q58" i="50"/>
  <c r="S58" i="50"/>
  <c r="V58" i="50"/>
  <c r="X58" i="50"/>
  <c r="Z58" i="50"/>
  <c r="AC58" i="50"/>
  <c r="AE58" i="50"/>
  <c r="AG58" i="50"/>
  <c r="AJ58" i="50"/>
  <c r="AL58" i="50"/>
  <c r="AN58" i="50"/>
  <c r="AQ58" i="50"/>
  <c r="AS58" i="50"/>
  <c r="AU58" i="50"/>
  <c r="E58" i="50"/>
  <c r="G58" i="50"/>
  <c r="I58" i="50"/>
  <c r="N58" i="50"/>
  <c r="P58" i="50"/>
  <c r="R58" i="50"/>
  <c r="U58" i="50"/>
  <c r="W58" i="50"/>
  <c r="Y58" i="50"/>
  <c r="AB58" i="50"/>
  <c r="AD58" i="50"/>
  <c r="AF58" i="50"/>
  <c r="AI58" i="50"/>
  <c r="AK58" i="50"/>
  <c r="AM58" i="50"/>
  <c r="AP58" i="50"/>
  <c r="AR58" i="50"/>
  <c r="AT58" i="50"/>
  <c r="AN57" i="50"/>
  <c r="AQ57" i="50"/>
  <c r="AS57" i="50"/>
  <c r="AU57" i="50"/>
  <c r="AC57" i="50"/>
  <c r="AE57" i="50"/>
  <c r="AG57" i="50"/>
  <c r="AJ57" i="50"/>
  <c r="AL57" i="50"/>
  <c r="P57" i="50"/>
  <c r="R57" i="50"/>
  <c r="U57" i="50"/>
  <c r="W57" i="50"/>
  <c r="Y57" i="50"/>
  <c r="AB57" i="50"/>
  <c r="AD57" i="50"/>
  <c r="AF57" i="50"/>
  <c r="AI57" i="50"/>
  <c r="AK57" i="50"/>
  <c r="AM57" i="50"/>
  <c r="AP57" i="50"/>
  <c r="AR57" i="50"/>
  <c r="AT57" i="50"/>
  <c r="J57" i="50"/>
  <c r="O57" i="50"/>
  <c r="Q57" i="50"/>
  <c r="S57" i="50"/>
  <c r="V57" i="50"/>
  <c r="X57" i="50"/>
  <c r="Z57" i="50"/>
  <c r="H57" i="50"/>
  <c r="F57" i="50"/>
  <c r="E57" i="50"/>
  <c r="G57" i="50"/>
  <c r="I57" i="50"/>
  <c r="N57" i="50"/>
  <c r="X56" i="50"/>
  <c r="Z56" i="50"/>
  <c r="AC56" i="50"/>
  <c r="AE56" i="50"/>
  <c r="AG56" i="50"/>
  <c r="AJ56" i="50"/>
  <c r="AL56" i="50"/>
  <c r="AN56" i="50"/>
  <c r="AQ56" i="50"/>
  <c r="AS56" i="50"/>
  <c r="AU56" i="50"/>
  <c r="Q56" i="50"/>
  <c r="S56" i="50"/>
  <c r="V56" i="50"/>
  <c r="F56" i="50"/>
  <c r="H56" i="50"/>
  <c r="J56" i="50"/>
  <c r="O56" i="50"/>
  <c r="E56" i="50"/>
  <c r="G56" i="50"/>
  <c r="I56" i="50"/>
  <c r="N56" i="50"/>
  <c r="P56" i="50"/>
  <c r="R56" i="50"/>
  <c r="U56" i="50"/>
  <c r="W56" i="50"/>
  <c r="Y56" i="50"/>
  <c r="AB56" i="50"/>
  <c r="AD56" i="50"/>
  <c r="AF56" i="50"/>
  <c r="AI56" i="50"/>
  <c r="AK56" i="50"/>
  <c r="AM56" i="50"/>
  <c r="AP56" i="50"/>
  <c r="AR56" i="50"/>
  <c r="AT56" i="50"/>
  <c r="H55" i="50"/>
  <c r="J55" i="50"/>
  <c r="O55" i="50"/>
  <c r="Q55" i="50"/>
  <c r="S55" i="50"/>
  <c r="V55" i="50"/>
  <c r="X55" i="50"/>
  <c r="Z55" i="50"/>
  <c r="AC55" i="50"/>
  <c r="AE55" i="50"/>
  <c r="AG55" i="50"/>
  <c r="AJ55" i="50"/>
  <c r="AL55" i="50"/>
  <c r="AN55" i="50"/>
  <c r="AQ55" i="50"/>
  <c r="AS55" i="50"/>
  <c r="AU55" i="50"/>
  <c r="F55" i="50"/>
  <c r="E55" i="50"/>
  <c r="G55" i="50"/>
  <c r="I55" i="50"/>
  <c r="N55" i="50"/>
  <c r="P55" i="50"/>
  <c r="R55" i="50"/>
  <c r="U55" i="50"/>
  <c r="W55" i="50"/>
  <c r="Y55" i="50"/>
  <c r="AB55" i="50"/>
  <c r="AD55" i="50"/>
  <c r="AF55" i="50"/>
  <c r="AI55" i="50"/>
  <c r="AK55" i="50"/>
  <c r="AM55" i="50"/>
  <c r="AP55" i="50"/>
  <c r="AR55" i="50"/>
  <c r="AT55" i="50"/>
  <c r="X54" i="50"/>
  <c r="Z54" i="50"/>
  <c r="AC54" i="50"/>
  <c r="AE54" i="50"/>
  <c r="AG54" i="50"/>
  <c r="AJ54" i="50"/>
  <c r="AL54" i="50"/>
  <c r="AN54" i="50"/>
  <c r="AQ54" i="50"/>
  <c r="AS54" i="50"/>
  <c r="AU54" i="50"/>
  <c r="N54" i="50"/>
  <c r="P54" i="50"/>
  <c r="R54" i="50"/>
  <c r="U54" i="50"/>
  <c r="W54" i="50"/>
  <c r="Y54" i="50"/>
  <c r="AB54" i="50"/>
  <c r="AD54" i="50"/>
  <c r="AF54" i="50"/>
  <c r="AI54" i="50"/>
  <c r="AK54" i="50"/>
  <c r="AM54" i="50"/>
  <c r="AP54" i="50"/>
  <c r="AR54" i="50"/>
  <c r="AT54" i="50"/>
  <c r="J54" i="50"/>
  <c r="O54" i="50"/>
  <c r="Q54" i="50"/>
  <c r="S54" i="50"/>
  <c r="V54" i="50"/>
  <c r="I54" i="50"/>
  <c r="G54" i="50"/>
  <c r="F54" i="50"/>
  <c r="H54" i="50"/>
  <c r="E54" i="50"/>
  <c r="I53" i="50"/>
  <c r="N53" i="50"/>
  <c r="P53" i="50"/>
  <c r="R53" i="50"/>
  <c r="U53" i="50"/>
  <c r="W53" i="50"/>
  <c r="Y53" i="50"/>
  <c r="AB53" i="50"/>
  <c r="AD53" i="50"/>
  <c r="AF53" i="50"/>
  <c r="AI53" i="50"/>
  <c r="AK53" i="50"/>
  <c r="AM53" i="50"/>
  <c r="AP53" i="50"/>
  <c r="AR53" i="50"/>
  <c r="AT53" i="50"/>
  <c r="G53" i="50"/>
  <c r="F53" i="50"/>
  <c r="H53" i="50"/>
  <c r="J53" i="50"/>
  <c r="O53" i="50"/>
  <c r="Q53" i="50"/>
  <c r="S53" i="50"/>
  <c r="V53" i="50"/>
  <c r="X53" i="50"/>
  <c r="Z53" i="50"/>
  <c r="AC53" i="50"/>
  <c r="AE53" i="50"/>
  <c r="AG53" i="50"/>
  <c r="AJ53" i="50"/>
  <c r="AL53" i="50"/>
  <c r="AN53" i="50"/>
  <c r="AQ53" i="50"/>
  <c r="AS53" i="50"/>
  <c r="AU53" i="50"/>
  <c r="E53" i="50"/>
  <c r="V52" i="50"/>
  <c r="X52" i="50"/>
  <c r="Z52" i="50"/>
  <c r="AC52" i="50"/>
  <c r="AE52" i="50"/>
  <c r="AG52" i="50"/>
  <c r="AJ52" i="50"/>
  <c r="AL52" i="50"/>
  <c r="AN52" i="50"/>
  <c r="AQ52" i="50"/>
  <c r="AS52" i="50"/>
  <c r="AU52" i="50"/>
  <c r="Q52" i="50"/>
  <c r="S52" i="50"/>
  <c r="J52" i="50"/>
  <c r="O52" i="50"/>
  <c r="F52" i="50"/>
  <c r="H52" i="50"/>
  <c r="E52" i="50"/>
  <c r="G52" i="50"/>
  <c r="I52" i="50"/>
  <c r="N52" i="50"/>
  <c r="P52" i="50"/>
  <c r="R52" i="50"/>
  <c r="U52" i="50"/>
  <c r="W52" i="50"/>
  <c r="Y52" i="50"/>
  <c r="AB52" i="50"/>
  <c r="AD52" i="50"/>
  <c r="AF52" i="50"/>
  <c r="AI52" i="50"/>
  <c r="AK52" i="50"/>
  <c r="AM52" i="50"/>
  <c r="AP52" i="50"/>
  <c r="AR52" i="50"/>
  <c r="AT52" i="50"/>
  <c r="V51" i="50"/>
  <c r="X51" i="50"/>
  <c r="Z51" i="50"/>
  <c r="AC51" i="50"/>
  <c r="AE51" i="50"/>
  <c r="AG51" i="50"/>
  <c r="AJ51" i="50"/>
  <c r="AL51" i="50"/>
  <c r="AN51" i="50"/>
  <c r="AQ51" i="50"/>
  <c r="AS51" i="50"/>
  <c r="AU51" i="50"/>
  <c r="H51" i="50"/>
  <c r="J51" i="50"/>
  <c r="O51" i="50"/>
  <c r="Q51" i="50"/>
  <c r="S51" i="50"/>
  <c r="F51" i="50"/>
  <c r="E51" i="50"/>
  <c r="G51" i="50"/>
  <c r="I51" i="50"/>
  <c r="N51" i="50"/>
  <c r="P51" i="50"/>
  <c r="R51" i="50"/>
  <c r="U51" i="50"/>
  <c r="W51" i="50"/>
  <c r="Y51" i="50"/>
  <c r="AB51" i="50"/>
  <c r="AD51" i="50"/>
  <c r="AF51" i="50"/>
  <c r="AI51" i="50"/>
  <c r="AK51" i="50"/>
  <c r="AM51" i="50"/>
  <c r="AP51" i="50"/>
  <c r="AR51" i="50"/>
  <c r="AT51" i="50"/>
  <c r="Q50" i="50"/>
  <c r="S50" i="50"/>
  <c r="V50" i="50"/>
  <c r="X50" i="50"/>
  <c r="Z50" i="50"/>
  <c r="AC50" i="50"/>
  <c r="AE50" i="50"/>
  <c r="AG50" i="50"/>
  <c r="AJ50" i="50"/>
  <c r="AL50" i="50"/>
  <c r="AN50" i="50"/>
  <c r="AQ50" i="50"/>
  <c r="AS50" i="50"/>
  <c r="AU50" i="50"/>
  <c r="I50" i="50"/>
  <c r="N50" i="50"/>
  <c r="P50" i="50"/>
  <c r="R50" i="50"/>
  <c r="U50" i="50"/>
  <c r="W50" i="50"/>
  <c r="Y50" i="50"/>
  <c r="AB50" i="50"/>
  <c r="AD50" i="50"/>
  <c r="AF50" i="50"/>
  <c r="AI50" i="50"/>
  <c r="AK50" i="50"/>
  <c r="AM50" i="50"/>
  <c r="AP50" i="50"/>
  <c r="AR50" i="50"/>
  <c r="AT50" i="50"/>
  <c r="G50" i="50"/>
  <c r="F50" i="50"/>
  <c r="H50" i="50"/>
  <c r="J50" i="50"/>
  <c r="O50" i="50"/>
  <c r="E50" i="50"/>
  <c r="AK49" i="50"/>
  <c r="AM49" i="50"/>
  <c r="AP49" i="50"/>
  <c r="AR49" i="50"/>
  <c r="AT49" i="50"/>
  <c r="H49" i="50"/>
  <c r="J49" i="50"/>
  <c r="O49" i="50"/>
  <c r="Q49" i="50"/>
  <c r="S49" i="50"/>
  <c r="V49" i="50"/>
  <c r="X49" i="50"/>
  <c r="Z49" i="50"/>
  <c r="AC49" i="50"/>
  <c r="AE49" i="50"/>
  <c r="AG49" i="50"/>
  <c r="AJ49" i="50"/>
  <c r="AL49" i="50"/>
  <c r="AN49" i="50"/>
  <c r="AQ49" i="50"/>
  <c r="AS49" i="50"/>
  <c r="AU49" i="50"/>
  <c r="F49" i="50"/>
  <c r="E49" i="50"/>
  <c r="G49" i="50"/>
  <c r="I49" i="50"/>
  <c r="N49" i="50"/>
  <c r="P49" i="50"/>
  <c r="R49" i="50"/>
  <c r="U49" i="50"/>
  <c r="W49" i="50"/>
  <c r="Y49" i="50"/>
  <c r="AB49" i="50"/>
  <c r="AD49" i="50"/>
  <c r="AF49" i="50"/>
  <c r="AI49" i="50"/>
  <c r="Z48" i="50"/>
  <c r="AC48" i="50"/>
  <c r="AE48" i="50"/>
  <c r="AG48" i="50"/>
  <c r="AJ48" i="50"/>
  <c r="AL48" i="50"/>
  <c r="AN48" i="50"/>
  <c r="AQ48" i="50"/>
  <c r="AS48" i="50"/>
  <c r="AU48" i="50"/>
  <c r="Q48" i="50"/>
  <c r="S48" i="50"/>
  <c r="V48" i="50"/>
  <c r="X48" i="50"/>
  <c r="F48" i="50"/>
  <c r="H48" i="50"/>
  <c r="J48" i="50"/>
  <c r="O48" i="50"/>
  <c r="E48" i="50"/>
  <c r="G48" i="50"/>
  <c r="I48" i="50"/>
  <c r="N48" i="50"/>
  <c r="P48" i="50"/>
  <c r="R48" i="50"/>
  <c r="U48" i="50"/>
  <c r="W48" i="50"/>
  <c r="Y48" i="50"/>
  <c r="AB48" i="50"/>
  <c r="AD48" i="50"/>
  <c r="AF48" i="50"/>
  <c r="AI48" i="50"/>
  <c r="AK48" i="50"/>
  <c r="AM48" i="50"/>
  <c r="AP48" i="50"/>
  <c r="AR48" i="50"/>
  <c r="AT48" i="50"/>
  <c r="S47" i="50"/>
  <c r="V47" i="50"/>
  <c r="X47" i="50"/>
  <c r="Z47" i="50"/>
  <c r="AC47" i="50"/>
  <c r="AE47" i="50"/>
  <c r="AG47" i="50"/>
  <c r="AJ47" i="50"/>
  <c r="AL47" i="50"/>
  <c r="AN47" i="50"/>
  <c r="AQ47" i="50"/>
  <c r="AS47" i="50"/>
  <c r="AU47" i="50"/>
  <c r="R47" i="50"/>
  <c r="U47" i="50"/>
  <c r="W47" i="50"/>
  <c r="Y47" i="50"/>
  <c r="AB47" i="50"/>
  <c r="AD47" i="50"/>
  <c r="AF47" i="50"/>
  <c r="AI47" i="50"/>
  <c r="AK47" i="50"/>
  <c r="AM47" i="50"/>
  <c r="AP47" i="50"/>
  <c r="AR47" i="50"/>
  <c r="AT47" i="50"/>
  <c r="G47" i="50"/>
  <c r="I47" i="50"/>
  <c r="N47" i="50"/>
  <c r="P47" i="50"/>
  <c r="F47" i="50"/>
  <c r="H47" i="50"/>
  <c r="J47" i="50"/>
  <c r="O47" i="50"/>
  <c r="Q47" i="50"/>
  <c r="E47" i="50"/>
  <c r="AK46" i="50"/>
  <c r="AM46" i="50"/>
  <c r="AP46" i="50"/>
  <c r="AR46" i="50"/>
  <c r="AT46" i="50"/>
  <c r="U46" i="50"/>
  <c r="W46" i="50"/>
  <c r="Y46" i="50"/>
  <c r="AB46" i="50"/>
  <c r="AD46" i="50"/>
  <c r="AF46" i="50"/>
  <c r="AI46" i="50"/>
  <c r="S46" i="50"/>
  <c r="V46" i="50"/>
  <c r="X46" i="50"/>
  <c r="Z46" i="50"/>
  <c r="AC46" i="50"/>
  <c r="AE46" i="50"/>
  <c r="AG46" i="50"/>
  <c r="AJ46" i="50"/>
  <c r="AL46" i="50"/>
  <c r="AN46" i="50"/>
  <c r="AQ46" i="50"/>
  <c r="AS46" i="50"/>
  <c r="AU46" i="50"/>
  <c r="R46" i="50"/>
  <c r="N46" i="50"/>
  <c r="P46" i="50"/>
  <c r="H46" i="50"/>
  <c r="J46" i="50"/>
  <c r="O46" i="50"/>
  <c r="Q46" i="50"/>
  <c r="G46" i="50"/>
  <c r="I46" i="50"/>
  <c r="F46" i="50"/>
  <c r="E46" i="50"/>
  <c r="AS45" i="50"/>
  <c r="AU45" i="50"/>
  <c r="N45" i="50"/>
  <c r="P45" i="50"/>
  <c r="R45" i="50"/>
  <c r="U45" i="50"/>
  <c r="W45" i="50"/>
  <c r="Y45" i="50"/>
  <c r="AB45" i="50"/>
  <c r="AD45" i="50"/>
  <c r="AF45" i="50"/>
  <c r="AI45" i="50"/>
  <c r="AK45" i="50"/>
  <c r="AM45" i="50"/>
  <c r="AP45" i="50"/>
  <c r="AR45" i="50"/>
  <c r="AT45" i="50"/>
  <c r="J45" i="50"/>
  <c r="O45" i="50"/>
  <c r="Q45" i="50"/>
  <c r="S45" i="50"/>
  <c r="V45" i="50"/>
  <c r="X45" i="50"/>
  <c r="Z45" i="50"/>
  <c r="AC45" i="50"/>
  <c r="AE45" i="50"/>
  <c r="AG45" i="50"/>
  <c r="AJ45" i="50"/>
  <c r="AL45" i="50"/>
  <c r="AN45" i="50"/>
  <c r="AQ45" i="50"/>
  <c r="H45" i="50"/>
  <c r="G45" i="50"/>
  <c r="I45" i="50"/>
  <c r="F45" i="50"/>
  <c r="E45" i="50"/>
  <c r="AB44" i="50"/>
  <c r="AD44" i="50"/>
  <c r="AF44" i="50"/>
  <c r="AI44" i="50"/>
  <c r="AK44" i="50"/>
  <c r="AM44" i="50"/>
  <c r="AP44" i="50"/>
  <c r="AR44" i="50"/>
  <c r="AT44" i="50"/>
  <c r="H44" i="50"/>
  <c r="J44" i="50"/>
  <c r="O44" i="50"/>
  <c r="Q44" i="50"/>
  <c r="S44" i="50"/>
  <c r="V44" i="50"/>
  <c r="X44" i="50"/>
  <c r="Z44" i="50"/>
  <c r="AC44" i="50"/>
  <c r="AE44" i="50"/>
  <c r="AG44" i="50"/>
  <c r="AJ44" i="50"/>
  <c r="AL44" i="50"/>
  <c r="AN44" i="50"/>
  <c r="AQ44" i="50"/>
  <c r="AS44" i="50"/>
  <c r="AU44" i="50"/>
  <c r="G44" i="50"/>
  <c r="I44" i="50"/>
  <c r="N44" i="50"/>
  <c r="P44" i="50"/>
  <c r="R44" i="50"/>
  <c r="U44" i="50"/>
  <c r="W44" i="50"/>
  <c r="Y44" i="50"/>
  <c r="F44" i="50"/>
  <c r="E44" i="50"/>
  <c r="AJ43" i="50"/>
  <c r="AL43" i="50"/>
  <c r="AN43" i="50"/>
  <c r="AQ43" i="50"/>
  <c r="AS43" i="50"/>
  <c r="AU43" i="50"/>
  <c r="V43" i="50"/>
  <c r="X43" i="50"/>
  <c r="Z43" i="50"/>
  <c r="AC43" i="50"/>
  <c r="AE43" i="50"/>
  <c r="AG43" i="50"/>
  <c r="Q43" i="50"/>
  <c r="S43" i="50"/>
  <c r="O43" i="50"/>
  <c r="J43" i="50"/>
  <c r="H43" i="50"/>
  <c r="G43" i="50"/>
  <c r="I43" i="50"/>
  <c r="N43" i="50"/>
  <c r="P43" i="50"/>
  <c r="R43" i="50"/>
  <c r="U43" i="50"/>
  <c r="W43" i="50"/>
  <c r="Y43" i="50"/>
  <c r="AB43" i="50"/>
  <c r="AD43" i="50"/>
  <c r="AF43" i="50"/>
  <c r="AI43" i="50"/>
  <c r="AK43" i="50"/>
  <c r="AM43" i="50"/>
  <c r="AP43" i="50"/>
  <c r="AR43" i="50"/>
  <c r="AT43" i="50"/>
  <c r="F43" i="50"/>
  <c r="E43" i="50"/>
  <c r="AF42" i="50"/>
  <c r="AI42" i="50"/>
  <c r="AK42" i="50"/>
  <c r="AM42" i="50"/>
  <c r="AP42" i="50"/>
  <c r="AR42" i="50"/>
  <c r="AT42" i="50"/>
  <c r="S42" i="50"/>
  <c r="V42" i="50"/>
  <c r="X42" i="50"/>
  <c r="Z42" i="50"/>
  <c r="AC42" i="50"/>
  <c r="AE42" i="50"/>
  <c r="AG42" i="50"/>
  <c r="AJ42" i="50"/>
  <c r="AL42" i="50"/>
  <c r="AN42" i="50"/>
  <c r="AQ42" i="50"/>
  <c r="AS42" i="50"/>
  <c r="AU42" i="50"/>
  <c r="R42" i="50"/>
  <c r="U42" i="50"/>
  <c r="W42" i="50"/>
  <c r="Y42" i="50"/>
  <c r="AB42" i="50"/>
  <c r="AD42" i="50"/>
  <c r="Q42" i="50"/>
  <c r="N42" i="50"/>
  <c r="P42" i="50"/>
  <c r="H42" i="50"/>
  <c r="J42" i="50"/>
  <c r="O42" i="50"/>
  <c r="G42" i="50"/>
  <c r="I42" i="50"/>
  <c r="F42" i="50"/>
  <c r="E42" i="50"/>
  <c r="AS41" i="50"/>
  <c r="AU41" i="50"/>
  <c r="N41" i="50"/>
  <c r="P41" i="50"/>
  <c r="R41" i="50"/>
  <c r="U41" i="50"/>
  <c r="W41" i="50"/>
  <c r="Y41" i="50"/>
  <c r="AB41" i="50"/>
  <c r="AD41" i="50"/>
  <c r="AF41" i="50"/>
  <c r="AI41" i="50"/>
  <c r="AK41" i="50"/>
  <c r="AM41" i="50"/>
  <c r="AP41" i="50"/>
  <c r="AR41" i="50"/>
  <c r="AT41" i="50"/>
  <c r="J41" i="50"/>
  <c r="O41" i="50"/>
  <c r="Q41" i="50"/>
  <c r="S41" i="50"/>
  <c r="V41" i="50"/>
  <c r="X41" i="50"/>
  <c r="Z41" i="50"/>
  <c r="AC41" i="50"/>
  <c r="AE41" i="50"/>
  <c r="AG41" i="50"/>
  <c r="AJ41" i="50"/>
  <c r="AL41" i="50"/>
  <c r="AN41" i="50"/>
  <c r="AQ41" i="50"/>
  <c r="H41" i="50"/>
  <c r="G41" i="50"/>
  <c r="I41" i="50"/>
  <c r="F41" i="50"/>
  <c r="E41" i="50"/>
  <c r="AQ40" i="50"/>
  <c r="AS40" i="50"/>
  <c r="AU40" i="50"/>
  <c r="AB40" i="50"/>
  <c r="AD40" i="50"/>
  <c r="AF40" i="50"/>
  <c r="AI40" i="50"/>
  <c r="AK40" i="50"/>
  <c r="AM40" i="50"/>
  <c r="AP40" i="50"/>
  <c r="AR40" i="50"/>
  <c r="AT40" i="50"/>
  <c r="H40" i="50"/>
  <c r="J40" i="50"/>
  <c r="O40" i="50"/>
  <c r="Q40" i="50"/>
  <c r="S40" i="50"/>
  <c r="V40" i="50"/>
  <c r="X40" i="50"/>
  <c r="Z40" i="50"/>
  <c r="AC40" i="50"/>
  <c r="AE40" i="50"/>
  <c r="AG40" i="50"/>
  <c r="AJ40" i="50"/>
  <c r="AL40" i="50"/>
  <c r="AN40" i="50"/>
  <c r="G40" i="50"/>
  <c r="I40" i="50"/>
  <c r="N40" i="50"/>
  <c r="P40" i="50"/>
  <c r="R40" i="50"/>
  <c r="U40" i="50"/>
  <c r="W40" i="50"/>
  <c r="Y40" i="50"/>
  <c r="F40" i="50"/>
  <c r="E40" i="50"/>
  <c r="V39" i="50"/>
  <c r="X39" i="50"/>
  <c r="Z39" i="50"/>
  <c r="AC39" i="50"/>
  <c r="AE39" i="50"/>
  <c r="AG39" i="50"/>
  <c r="AJ39" i="50"/>
  <c r="AL39" i="50"/>
  <c r="AN39" i="50"/>
  <c r="AQ39" i="50"/>
  <c r="AS39" i="50"/>
  <c r="AU39" i="50"/>
  <c r="Q39" i="50"/>
  <c r="S39" i="50"/>
  <c r="O39" i="50"/>
  <c r="J39" i="50"/>
  <c r="H39" i="50"/>
  <c r="G39" i="50"/>
  <c r="I39" i="50"/>
  <c r="N39" i="50"/>
  <c r="P39" i="50"/>
  <c r="R39" i="50"/>
  <c r="U39" i="50"/>
  <c r="W39" i="50"/>
  <c r="Y39" i="50"/>
  <c r="AB39" i="50"/>
  <c r="AD39" i="50"/>
  <c r="AF39" i="50"/>
  <c r="AI39" i="50"/>
  <c r="AK39" i="50"/>
  <c r="AM39" i="50"/>
  <c r="AP39" i="50"/>
  <c r="AR39" i="50"/>
  <c r="AT39" i="50"/>
  <c r="F39" i="50"/>
  <c r="E39" i="50"/>
  <c r="S38" i="50"/>
  <c r="V38" i="50"/>
  <c r="X38" i="50"/>
  <c r="Z38" i="50"/>
  <c r="AC38" i="50"/>
  <c r="AE38" i="50"/>
  <c r="AG38" i="50"/>
  <c r="AJ38" i="50"/>
  <c r="AL38" i="50"/>
  <c r="AN38" i="50"/>
  <c r="AQ38" i="50"/>
  <c r="AS38" i="50"/>
  <c r="AU38" i="50"/>
  <c r="R38" i="50"/>
  <c r="U38" i="50"/>
  <c r="W38" i="50"/>
  <c r="Y38" i="50"/>
  <c r="AB38" i="50"/>
  <c r="AD38" i="50"/>
  <c r="AF38" i="50"/>
  <c r="AI38" i="50"/>
  <c r="AK38" i="50"/>
  <c r="AM38" i="50"/>
  <c r="AP38" i="50"/>
  <c r="AR38" i="50"/>
  <c r="AT38" i="50"/>
  <c r="Q38" i="50"/>
  <c r="N38" i="50"/>
  <c r="P38" i="50"/>
  <c r="H38" i="50"/>
  <c r="J38" i="50"/>
  <c r="O38" i="50"/>
  <c r="G38" i="50"/>
  <c r="I38" i="50"/>
  <c r="F38" i="50"/>
  <c r="E38" i="50"/>
  <c r="AS37" i="50"/>
  <c r="AU37" i="50"/>
  <c r="AB37" i="50"/>
  <c r="AD37" i="50"/>
  <c r="AF37" i="50"/>
  <c r="AI37" i="50"/>
  <c r="AK37" i="50"/>
  <c r="AM37" i="50"/>
  <c r="AP37" i="50"/>
  <c r="AR37" i="50"/>
  <c r="AT37" i="50"/>
  <c r="N37" i="50"/>
  <c r="P37" i="50"/>
  <c r="R37" i="50"/>
  <c r="U37" i="50"/>
  <c r="W37" i="50"/>
  <c r="Y37" i="50"/>
  <c r="J37" i="50"/>
  <c r="O37" i="50"/>
  <c r="Q37" i="50"/>
  <c r="S37" i="50"/>
  <c r="V37" i="50"/>
  <c r="X37" i="50"/>
  <c r="Z37" i="50"/>
  <c r="AC37" i="50"/>
  <c r="AE37" i="50"/>
  <c r="AG37" i="50"/>
  <c r="AJ37" i="50"/>
  <c r="AL37" i="50"/>
  <c r="AN37" i="50"/>
  <c r="AQ37" i="50"/>
  <c r="H37" i="50"/>
  <c r="G37" i="50"/>
  <c r="I37" i="50"/>
  <c r="F37" i="50"/>
  <c r="E37" i="50"/>
  <c r="AB36" i="50"/>
  <c r="AD36" i="50"/>
  <c r="AF36" i="50"/>
  <c r="AI36" i="50"/>
  <c r="AK36" i="50"/>
  <c r="AM36" i="50"/>
  <c r="AP36" i="50"/>
  <c r="AR36" i="50"/>
  <c r="AT36" i="50"/>
  <c r="H36" i="50"/>
  <c r="J36" i="50"/>
  <c r="O36" i="50"/>
  <c r="Q36" i="50"/>
  <c r="S36" i="50"/>
  <c r="V36" i="50"/>
  <c r="X36" i="50"/>
  <c r="Z36" i="50"/>
  <c r="AC36" i="50"/>
  <c r="AE36" i="50"/>
  <c r="AG36" i="50"/>
  <c r="AJ36" i="50"/>
  <c r="AL36" i="50"/>
  <c r="AN36" i="50"/>
  <c r="AQ36" i="50"/>
  <c r="AS36" i="50"/>
  <c r="AU36" i="50"/>
  <c r="G36" i="50"/>
  <c r="I36" i="50"/>
  <c r="N36" i="50"/>
  <c r="P36" i="50"/>
  <c r="R36" i="50"/>
  <c r="U36" i="50"/>
  <c r="W36" i="50"/>
  <c r="Y36" i="50"/>
  <c r="F36" i="50"/>
  <c r="E36" i="50"/>
  <c r="V35" i="50"/>
  <c r="X35" i="50"/>
  <c r="Z35" i="50"/>
  <c r="AC35" i="50"/>
  <c r="AE35" i="50"/>
  <c r="AG35" i="50"/>
  <c r="AJ35" i="50"/>
  <c r="AL35" i="50"/>
  <c r="AN35" i="50"/>
  <c r="AQ35" i="50"/>
  <c r="AS35" i="50"/>
  <c r="AU35" i="50"/>
  <c r="Q35" i="50"/>
  <c r="S35" i="50"/>
  <c r="O35" i="50"/>
  <c r="J35" i="50"/>
  <c r="H35" i="50"/>
  <c r="G35" i="50"/>
  <c r="I35" i="50"/>
  <c r="N35" i="50"/>
  <c r="P35" i="50"/>
  <c r="R35" i="50"/>
  <c r="U35" i="50"/>
  <c r="W35" i="50"/>
  <c r="Y35" i="50"/>
  <c r="AB35" i="50"/>
  <c r="AD35" i="50"/>
  <c r="AF35" i="50"/>
  <c r="AI35" i="50"/>
  <c r="AK35" i="50"/>
  <c r="AM35" i="50"/>
  <c r="AP35" i="50"/>
  <c r="AR35" i="50"/>
  <c r="AT35" i="50"/>
  <c r="F35" i="50"/>
  <c r="E35" i="50"/>
  <c r="AF34" i="50"/>
  <c r="AI34" i="50"/>
  <c r="AK34" i="50"/>
  <c r="AM34" i="50"/>
  <c r="AP34" i="50"/>
  <c r="AR34" i="50"/>
  <c r="AT34" i="50"/>
  <c r="S34" i="50"/>
  <c r="V34" i="50"/>
  <c r="X34" i="50"/>
  <c r="Z34" i="50"/>
  <c r="AC34" i="50"/>
  <c r="AE34" i="50"/>
  <c r="AG34" i="50"/>
  <c r="AJ34" i="50"/>
  <c r="AL34" i="50"/>
  <c r="AN34" i="50"/>
  <c r="AQ34" i="50"/>
  <c r="AS34" i="50"/>
  <c r="AU34" i="50"/>
  <c r="R34" i="50"/>
  <c r="U34" i="50"/>
  <c r="W34" i="50"/>
  <c r="Y34" i="50"/>
  <c r="AB34" i="50"/>
  <c r="AD34" i="50"/>
  <c r="Q34" i="50"/>
  <c r="N34" i="50"/>
  <c r="P34" i="50"/>
  <c r="H34" i="50"/>
  <c r="J34" i="50"/>
  <c r="O34" i="50"/>
  <c r="G34" i="50"/>
  <c r="I34" i="50"/>
  <c r="F34" i="50"/>
  <c r="E34" i="50"/>
  <c r="Q33" i="50"/>
  <c r="S33" i="50"/>
  <c r="V33" i="50"/>
  <c r="X33" i="50"/>
  <c r="Z33" i="50"/>
  <c r="AC33" i="50"/>
  <c r="AE33" i="50"/>
  <c r="AG33" i="50"/>
  <c r="AJ33" i="50"/>
  <c r="AL33" i="50"/>
  <c r="AN33" i="50"/>
  <c r="AQ33" i="50"/>
  <c r="AS33" i="50"/>
  <c r="AU33" i="50"/>
  <c r="P33" i="50"/>
  <c r="R33" i="50"/>
  <c r="U33" i="50"/>
  <c r="W33" i="50"/>
  <c r="Y33" i="50"/>
  <c r="AB33" i="50"/>
  <c r="AD33" i="50"/>
  <c r="AF33" i="50"/>
  <c r="AI33" i="50"/>
  <c r="AK33" i="50"/>
  <c r="AM33" i="50"/>
  <c r="AP33" i="50"/>
  <c r="AR33" i="50"/>
  <c r="AT33" i="50"/>
  <c r="O33" i="50"/>
  <c r="N33" i="50"/>
  <c r="G33" i="50"/>
  <c r="I33" i="50"/>
  <c r="F33" i="50"/>
  <c r="H33" i="50"/>
  <c r="J33" i="50"/>
  <c r="E33" i="50"/>
  <c r="Q32" i="50"/>
  <c r="S32" i="50"/>
  <c r="V32" i="50"/>
  <c r="X32" i="50"/>
  <c r="Z32" i="50"/>
  <c r="AC32" i="50"/>
  <c r="AE32" i="50"/>
  <c r="AG32" i="50"/>
  <c r="AJ32" i="50"/>
  <c r="AL32" i="50"/>
  <c r="AN32" i="50"/>
  <c r="AQ32" i="50"/>
  <c r="AS32" i="50"/>
  <c r="AU32" i="50"/>
  <c r="P32" i="50"/>
  <c r="R32" i="50"/>
  <c r="U32" i="50"/>
  <c r="W32" i="50"/>
  <c r="Y32" i="50"/>
  <c r="AB32" i="50"/>
  <c r="AD32" i="50"/>
  <c r="AF32" i="50"/>
  <c r="AI32" i="50"/>
  <c r="AK32" i="50"/>
  <c r="AM32" i="50"/>
  <c r="AP32" i="50"/>
  <c r="AR32" i="50"/>
  <c r="AT32" i="50"/>
  <c r="N32" i="50"/>
  <c r="J32" i="50"/>
  <c r="O32" i="50"/>
  <c r="G32" i="50"/>
  <c r="I32" i="50"/>
  <c r="F32" i="50"/>
  <c r="H32" i="50"/>
  <c r="E32" i="50"/>
  <c r="AS31" i="50"/>
  <c r="AU31" i="50"/>
  <c r="P31" i="50"/>
  <c r="R31" i="50"/>
  <c r="U31" i="50"/>
  <c r="W31" i="50"/>
  <c r="Y31" i="50"/>
  <c r="AB31" i="50"/>
  <c r="AD31" i="50"/>
  <c r="AF31" i="50"/>
  <c r="AI31" i="50"/>
  <c r="AK31" i="50"/>
  <c r="AM31" i="50"/>
  <c r="AP31" i="50"/>
  <c r="AR31" i="50"/>
  <c r="AT31" i="50"/>
  <c r="O31" i="50"/>
  <c r="Q31" i="50"/>
  <c r="S31" i="50"/>
  <c r="V31" i="50"/>
  <c r="X31" i="50"/>
  <c r="Z31" i="50"/>
  <c r="AC31" i="50"/>
  <c r="AE31" i="50"/>
  <c r="AG31" i="50"/>
  <c r="AJ31" i="50"/>
  <c r="AL31" i="50"/>
  <c r="AN31" i="50"/>
  <c r="AQ31" i="50"/>
  <c r="N31" i="50"/>
  <c r="J31" i="50"/>
  <c r="F31" i="50"/>
  <c r="H31" i="50"/>
  <c r="E31" i="50"/>
  <c r="G31" i="50"/>
  <c r="I31" i="50"/>
  <c r="P30" i="50"/>
  <c r="R30" i="50"/>
  <c r="U30" i="50"/>
  <c r="W30" i="50"/>
  <c r="Y30" i="50"/>
  <c r="AB30" i="50"/>
  <c r="AD30" i="50"/>
  <c r="AF30" i="50"/>
  <c r="AI30" i="50"/>
  <c r="AK30" i="50"/>
  <c r="AM30" i="50"/>
  <c r="AP30" i="50"/>
  <c r="AR30" i="50"/>
  <c r="AT30" i="50"/>
  <c r="N30" i="50"/>
  <c r="J30" i="50"/>
  <c r="O30" i="50"/>
  <c r="Q30" i="50"/>
  <c r="S30" i="50"/>
  <c r="V30" i="50"/>
  <c r="X30" i="50"/>
  <c r="Z30" i="50"/>
  <c r="AC30" i="50"/>
  <c r="AE30" i="50"/>
  <c r="AG30" i="50"/>
  <c r="AJ30" i="50"/>
  <c r="AL30" i="50"/>
  <c r="AN30" i="50"/>
  <c r="AQ30" i="50"/>
  <c r="AS30" i="50"/>
  <c r="AU30" i="50"/>
  <c r="I30" i="50"/>
  <c r="F30" i="50"/>
  <c r="H30" i="50"/>
  <c r="E30" i="50"/>
  <c r="G30" i="50"/>
  <c r="O29" i="50"/>
  <c r="Q29" i="50"/>
  <c r="S29" i="50"/>
  <c r="V29" i="50"/>
  <c r="X29" i="50"/>
  <c r="Z29" i="50"/>
  <c r="AC29" i="50"/>
  <c r="AE29" i="50"/>
  <c r="AG29" i="50"/>
  <c r="AJ29" i="50"/>
  <c r="AL29" i="50"/>
  <c r="AN29" i="50"/>
  <c r="AQ29" i="50"/>
  <c r="AS29" i="50"/>
  <c r="AU29" i="50"/>
  <c r="N29" i="50"/>
  <c r="P29" i="50"/>
  <c r="R29" i="50"/>
  <c r="U29" i="50"/>
  <c r="W29" i="50"/>
  <c r="Y29" i="50"/>
  <c r="AB29" i="50"/>
  <c r="AD29" i="50"/>
  <c r="AF29" i="50"/>
  <c r="AI29" i="50"/>
  <c r="AK29" i="50"/>
  <c r="AM29" i="50"/>
  <c r="AP29" i="50"/>
  <c r="AR29" i="50"/>
  <c r="AT29" i="50"/>
  <c r="J29" i="50"/>
  <c r="I29" i="50"/>
  <c r="F29" i="50"/>
  <c r="H29" i="50"/>
  <c r="E29" i="50"/>
  <c r="G29" i="50"/>
  <c r="AS28" i="50"/>
  <c r="AU28" i="50"/>
  <c r="AE28" i="50"/>
  <c r="AG28" i="50"/>
  <c r="AJ28" i="50"/>
  <c r="AL28" i="50"/>
  <c r="AN28" i="50"/>
  <c r="AQ28" i="50"/>
  <c r="P28" i="50"/>
  <c r="R28" i="50"/>
  <c r="U28" i="50"/>
  <c r="W28" i="50"/>
  <c r="Y28" i="50"/>
  <c r="AB28" i="50"/>
  <c r="AD28" i="50"/>
  <c r="AF28" i="50"/>
  <c r="AI28" i="50"/>
  <c r="AK28" i="50"/>
  <c r="AM28" i="50"/>
  <c r="AP28" i="50"/>
  <c r="AR28" i="50"/>
  <c r="AT28" i="50"/>
  <c r="N28" i="50"/>
  <c r="J28" i="50"/>
  <c r="O28" i="50"/>
  <c r="Q28" i="50"/>
  <c r="S28" i="50"/>
  <c r="V28" i="50"/>
  <c r="X28" i="50"/>
  <c r="Z28" i="50"/>
  <c r="AC28" i="50"/>
  <c r="I28" i="50"/>
  <c r="H28" i="50"/>
  <c r="F28" i="50"/>
  <c r="E28" i="50"/>
  <c r="G28" i="50"/>
  <c r="Z27" i="50"/>
  <c r="AC27" i="50"/>
  <c r="AE27" i="50"/>
  <c r="AG27" i="50"/>
  <c r="AJ27" i="50"/>
  <c r="AL27" i="50"/>
  <c r="AN27" i="50"/>
  <c r="AQ27" i="50"/>
  <c r="AS27" i="50"/>
  <c r="AU27" i="50"/>
  <c r="O27" i="50"/>
  <c r="Q27" i="50"/>
  <c r="S27" i="50"/>
  <c r="V27" i="50"/>
  <c r="X27" i="50"/>
  <c r="N27" i="50"/>
  <c r="P27" i="50"/>
  <c r="R27" i="50"/>
  <c r="U27" i="50"/>
  <c r="W27" i="50"/>
  <c r="Y27" i="50"/>
  <c r="AB27" i="50"/>
  <c r="AD27" i="50"/>
  <c r="AF27" i="50"/>
  <c r="AI27" i="50"/>
  <c r="AK27" i="50"/>
  <c r="AM27" i="50"/>
  <c r="AP27" i="50"/>
  <c r="AR27" i="50"/>
  <c r="AT27" i="50"/>
  <c r="J27" i="50"/>
  <c r="I27" i="50"/>
  <c r="G27" i="50"/>
  <c r="F27" i="50"/>
  <c r="H27" i="50"/>
  <c r="E27" i="50"/>
  <c r="S26" i="50"/>
  <c r="V26" i="50"/>
  <c r="X26" i="50"/>
  <c r="Z26" i="50"/>
  <c r="AC26" i="50"/>
  <c r="AE26" i="50"/>
  <c r="AG26" i="50"/>
  <c r="AJ26" i="50"/>
  <c r="AL26" i="50"/>
  <c r="AN26" i="50"/>
  <c r="AQ26" i="50"/>
  <c r="AS26" i="50"/>
  <c r="AU26" i="50"/>
  <c r="J26" i="50"/>
  <c r="O26" i="50"/>
  <c r="Q26" i="50"/>
  <c r="H26" i="50"/>
  <c r="G26" i="50"/>
  <c r="I26" i="50"/>
  <c r="N26" i="50"/>
  <c r="P26" i="50"/>
  <c r="R26" i="50"/>
  <c r="U26" i="50"/>
  <c r="W26" i="50"/>
  <c r="Y26" i="50"/>
  <c r="AB26" i="50"/>
  <c r="AD26" i="50"/>
  <c r="AF26" i="50"/>
  <c r="AI26" i="50"/>
  <c r="AK26" i="50"/>
  <c r="AM26" i="50"/>
  <c r="AP26" i="50"/>
  <c r="AR26" i="50"/>
  <c r="AT26" i="50"/>
  <c r="F26" i="50"/>
  <c r="E26" i="50"/>
  <c r="V25" i="50"/>
  <c r="X25" i="50"/>
  <c r="Z25" i="50"/>
  <c r="AC25" i="50"/>
  <c r="AE25" i="50"/>
  <c r="AG25" i="50"/>
  <c r="AJ25" i="50"/>
  <c r="AL25" i="50"/>
  <c r="AN25" i="50"/>
  <c r="AQ25" i="50"/>
  <c r="AS25" i="50"/>
  <c r="AU25" i="50"/>
  <c r="G25" i="50"/>
  <c r="I25" i="50"/>
  <c r="N25" i="50"/>
  <c r="P25" i="50"/>
  <c r="R25" i="50"/>
  <c r="U25" i="50"/>
  <c r="W25" i="50"/>
  <c r="Y25" i="50"/>
  <c r="AB25" i="50"/>
  <c r="AD25" i="50"/>
  <c r="AF25" i="50"/>
  <c r="AI25" i="50"/>
  <c r="AK25" i="50"/>
  <c r="AM25" i="50"/>
  <c r="AP25" i="50"/>
  <c r="AR25" i="50"/>
  <c r="AT25" i="50"/>
  <c r="F25" i="50"/>
  <c r="H25" i="50"/>
  <c r="J25" i="50"/>
  <c r="O25" i="50"/>
  <c r="Q25" i="50"/>
  <c r="S25" i="50"/>
  <c r="E25" i="50"/>
  <c r="G24" i="50"/>
  <c r="I24" i="50"/>
  <c r="N24" i="50"/>
  <c r="P24" i="50"/>
  <c r="R24" i="50"/>
  <c r="U24" i="50"/>
  <c r="W24" i="50"/>
  <c r="Y24" i="50"/>
  <c r="AB24" i="50"/>
  <c r="AD24" i="50"/>
  <c r="AF24" i="50"/>
  <c r="AI24" i="50"/>
  <c r="AK24" i="50"/>
  <c r="AM24" i="50"/>
  <c r="AP24" i="50"/>
  <c r="AR24" i="50"/>
  <c r="AT24" i="50"/>
  <c r="F24" i="50"/>
  <c r="H24" i="50"/>
  <c r="J24" i="50"/>
  <c r="O24" i="50"/>
  <c r="Q24" i="50"/>
  <c r="S24" i="50"/>
  <c r="V24" i="50"/>
  <c r="X24" i="50"/>
  <c r="Z24" i="50"/>
  <c r="AC24" i="50"/>
  <c r="AE24" i="50"/>
  <c r="AG24" i="50"/>
  <c r="AJ24" i="50"/>
  <c r="AL24" i="50"/>
  <c r="AN24" i="50"/>
  <c r="AQ24" i="50"/>
  <c r="AS24" i="50"/>
  <c r="AU24" i="50"/>
  <c r="E24" i="50"/>
  <c r="J23" i="50"/>
  <c r="O23" i="50"/>
  <c r="Q23" i="50"/>
  <c r="S23" i="50"/>
  <c r="V23" i="50"/>
  <c r="X23" i="50"/>
  <c r="Z23" i="50"/>
  <c r="AC23" i="50"/>
  <c r="AE23" i="50"/>
  <c r="AG23" i="50"/>
  <c r="AJ23" i="50"/>
  <c r="AL23" i="50"/>
  <c r="AN23" i="50"/>
  <c r="AQ23" i="50"/>
  <c r="AS23" i="50"/>
  <c r="AU23" i="50"/>
  <c r="I23" i="50"/>
  <c r="N23" i="50"/>
  <c r="P23" i="50"/>
  <c r="R23" i="50"/>
  <c r="U23" i="50"/>
  <c r="W23" i="50"/>
  <c r="Y23" i="50"/>
  <c r="AB23" i="50"/>
  <c r="AD23" i="50"/>
  <c r="AF23" i="50"/>
  <c r="AI23" i="50"/>
  <c r="AK23" i="50"/>
  <c r="AM23" i="50"/>
  <c r="AP23" i="50"/>
  <c r="AR23" i="50"/>
  <c r="AT23" i="50"/>
  <c r="G23" i="50"/>
  <c r="F23" i="50"/>
  <c r="H23" i="50"/>
  <c r="E23" i="50"/>
  <c r="F22" i="50"/>
  <c r="H22" i="50"/>
  <c r="J22" i="50"/>
  <c r="O22" i="50"/>
  <c r="Q22" i="50"/>
  <c r="S22" i="50"/>
  <c r="V22" i="50"/>
  <c r="X22" i="50"/>
  <c r="Z22" i="50"/>
  <c r="AC22" i="50"/>
  <c r="AE22" i="50"/>
  <c r="AG22" i="50"/>
  <c r="AJ22" i="50"/>
  <c r="AL22" i="50"/>
  <c r="AN22" i="50"/>
  <c r="AQ22" i="50"/>
  <c r="AS22" i="50"/>
  <c r="AU22" i="50"/>
  <c r="E22" i="50"/>
  <c r="G22" i="50"/>
  <c r="I22" i="50"/>
  <c r="N22" i="50"/>
  <c r="P22" i="50"/>
  <c r="R22" i="50"/>
  <c r="U22" i="50"/>
  <c r="W22" i="50"/>
  <c r="Y22" i="50"/>
  <c r="AB22" i="50"/>
  <c r="AD22" i="50"/>
  <c r="AF22" i="50"/>
  <c r="AI22" i="50"/>
  <c r="AK22" i="50"/>
  <c r="AM22" i="50"/>
  <c r="AP22" i="50"/>
  <c r="AR22" i="50"/>
  <c r="AT22" i="50"/>
  <c r="V21" i="50"/>
  <c r="X21" i="50"/>
  <c r="Z21" i="50"/>
  <c r="AC21" i="50"/>
  <c r="AE21" i="50"/>
  <c r="AG21" i="50"/>
  <c r="AJ21" i="50"/>
  <c r="AL21" i="50"/>
  <c r="AN21" i="50"/>
  <c r="AQ21" i="50"/>
  <c r="AS21" i="50"/>
  <c r="AU21" i="50"/>
  <c r="J21" i="50"/>
  <c r="O21" i="50"/>
  <c r="Q21" i="50"/>
  <c r="S21" i="50"/>
  <c r="G21" i="50"/>
  <c r="I21" i="50"/>
  <c r="N21" i="50"/>
  <c r="P21" i="50"/>
  <c r="R21" i="50"/>
  <c r="U21" i="50"/>
  <c r="W21" i="50"/>
  <c r="Y21" i="50"/>
  <c r="AB21" i="50"/>
  <c r="AD21" i="50"/>
  <c r="AF21" i="50"/>
  <c r="AI21" i="50"/>
  <c r="AK21" i="50"/>
  <c r="AM21" i="50"/>
  <c r="AP21" i="50"/>
  <c r="AR21" i="50"/>
  <c r="AT21" i="50"/>
  <c r="F21" i="50"/>
  <c r="H21" i="50"/>
  <c r="E21" i="50"/>
  <c r="F20" i="50"/>
  <c r="H20" i="50"/>
  <c r="J20" i="50"/>
  <c r="O20" i="50"/>
  <c r="Q20" i="50"/>
  <c r="S20" i="50"/>
  <c r="V20" i="50"/>
  <c r="X20" i="50"/>
  <c r="Z20" i="50"/>
  <c r="AC20" i="50"/>
  <c r="AE20" i="50"/>
  <c r="AG20" i="50"/>
  <c r="AJ20" i="50"/>
  <c r="AL20" i="50"/>
  <c r="AN20" i="50"/>
  <c r="AQ20" i="50"/>
  <c r="AS20" i="50"/>
  <c r="AU20" i="50"/>
  <c r="E20" i="50"/>
  <c r="G20" i="50"/>
  <c r="I20" i="50"/>
  <c r="N20" i="50"/>
  <c r="P20" i="50"/>
  <c r="R20" i="50"/>
  <c r="U20" i="50"/>
  <c r="W20" i="50"/>
  <c r="Y20" i="50"/>
  <c r="AB20" i="50"/>
  <c r="AD20" i="50"/>
  <c r="AF20" i="50"/>
  <c r="AI20" i="50"/>
  <c r="AK20" i="50"/>
  <c r="AM20" i="50"/>
  <c r="AP20" i="50"/>
  <c r="AR20" i="50"/>
  <c r="AT20" i="50"/>
  <c r="G19" i="50"/>
  <c r="I19" i="50"/>
  <c r="N19" i="50"/>
  <c r="P19" i="50"/>
  <c r="R19" i="50"/>
  <c r="U19" i="50"/>
  <c r="W19" i="50"/>
  <c r="Y19" i="50"/>
  <c r="AB19" i="50"/>
  <c r="AD19" i="50"/>
  <c r="AF19" i="50"/>
  <c r="AI19" i="50"/>
  <c r="AK19" i="50"/>
  <c r="AM19" i="50"/>
  <c r="AP19" i="50"/>
  <c r="AR19" i="50"/>
  <c r="AT19" i="50"/>
  <c r="F19" i="50"/>
  <c r="H19" i="50"/>
  <c r="J19" i="50"/>
  <c r="O19" i="50"/>
  <c r="Q19" i="50"/>
  <c r="S19" i="50"/>
  <c r="V19" i="50"/>
  <c r="X19" i="50"/>
  <c r="Z19" i="50"/>
  <c r="AC19" i="50"/>
  <c r="AE19" i="50"/>
  <c r="AG19" i="50"/>
  <c r="AJ19" i="50"/>
  <c r="AL19" i="50"/>
  <c r="AN19" i="50"/>
  <c r="AQ19" i="50"/>
  <c r="AS19" i="50"/>
  <c r="AU19" i="50"/>
  <c r="E19" i="50"/>
  <c r="Q18" i="50"/>
  <c r="S18" i="50"/>
  <c r="V18" i="50"/>
  <c r="X18" i="50"/>
  <c r="Z18" i="50"/>
  <c r="AC18" i="50"/>
  <c r="AE18" i="50"/>
  <c r="AG18" i="50"/>
  <c r="AJ18" i="50"/>
  <c r="AL18" i="50"/>
  <c r="AN18" i="50"/>
  <c r="AQ18" i="50"/>
  <c r="AS18" i="50"/>
  <c r="AU18" i="50"/>
  <c r="J18" i="50"/>
  <c r="O18" i="50"/>
  <c r="H18" i="50"/>
  <c r="F18" i="50"/>
  <c r="E18" i="50"/>
  <c r="G18" i="50"/>
  <c r="I18" i="50"/>
  <c r="N18" i="50"/>
  <c r="P18" i="50"/>
  <c r="R18" i="50"/>
  <c r="U18" i="50"/>
  <c r="W18" i="50"/>
  <c r="Y18" i="50"/>
  <c r="AB18" i="50"/>
  <c r="AD18" i="50"/>
  <c r="AF18" i="50"/>
  <c r="AI18" i="50"/>
  <c r="AK18" i="50"/>
  <c r="AM18" i="50"/>
  <c r="AP18" i="50"/>
  <c r="AR18" i="50"/>
  <c r="AT18" i="50"/>
  <c r="O17" i="50"/>
  <c r="Q17" i="50"/>
  <c r="S17" i="50"/>
  <c r="V17" i="50"/>
  <c r="X17" i="50"/>
  <c r="Z17" i="50"/>
  <c r="AC17" i="50"/>
  <c r="AE17" i="50"/>
  <c r="AG17" i="50"/>
  <c r="AJ17" i="50"/>
  <c r="AL17" i="50"/>
  <c r="AN17" i="50"/>
  <c r="AQ17" i="50"/>
  <c r="AS17" i="50"/>
  <c r="AU17" i="50"/>
  <c r="N17" i="50"/>
  <c r="P17" i="50"/>
  <c r="R17" i="50"/>
  <c r="U17" i="50"/>
  <c r="W17" i="50"/>
  <c r="Y17" i="50"/>
  <c r="AB17" i="50"/>
  <c r="AD17" i="50"/>
  <c r="AF17" i="50"/>
  <c r="AI17" i="50"/>
  <c r="AK17" i="50"/>
  <c r="AM17" i="50"/>
  <c r="AP17" i="50"/>
  <c r="AR17" i="50"/>
  <c r="AT17" i="50"/>
  <c r="J17" i="50"/>
  <c r="I17" i="50"/>
  <c r="H17" i="50"/>
  <c r="G17" i="50"/>
  <c r="F17" i="50"/>
  <c r="E17" i="50"/>
  <c r="X16" i="50"/>
  <c r="Z16" i="50"/>
  <c r="AC16" i="50"/>
  <c r="AE16" i="50"/>
  <c r="AG16" i="50"/>
  <c r="AJ16" i="50"/>
  <c r="AL16" i="50"/>
  <c r="AN16" i="50"/>
  <c r="AQ16" i="50"/>
  <c r="AS16" i="50"/>
  <c r="AU16" i="50"/>
  <c r="O16" i="50"/>
  <c r="Q16" i="50"/>
  <c r="S16" i="50"/>
  <c r="V16" i="50"/>
  <c r="J16" i="50"/>
  <c r="H16" i="50"/>
  <c r="F16" i="50"/>
  <c r="E16" i="50"/>
  <c r="G16" i="50"/>
  <c r="I16" i="50"/>
  <c r="N16" i="50"/>
  <c r="P16" i="50"/>
  <c r="R16" i="50"/>
  <c r="U16" i="50"/>
  <c r="W16" i="50"/>
  <c r="Y16" i="50"/>
  <c r="AB16" i="50"/>
  <c r="AD16" i="50"/>
  <c r="AF16" i="50"/>
  <c r="AI16" i="50"/>
  <c r="AK16" i="50"/>
  <c r="AM16" i="50"/>
  <c r="AP16" i="50"/>
  <c r="AR16" i="50"/>
  <c r="AT16" i="50"/>
  <c r="W15" i="50"/>
  <c r="Y15" i="50"/>
  <c r="AB15" i="50"/>
  <c r="AD15" i="50"/>
  <c r="AF15" i="50"/>
  <c r="AI15" i="50"/>
  <c r="AK15" i="50"/>
  <c r="AM15" i="50"/>
  <c r="AP15" i="50"/>
  <c r="AR15" i="50"/>
  <c r="AT15" i="50"/>
  <c r="O15" i="50"/>
  <c r="Q15" i="50"/>
  <c r="S15" i="50"/>
  <c r="V15" i="50"/>
  <c r="X15" i="50"/>
  <c r="Z15" i="50"/>
  <c r="AC15" i="50"/>
  <c r="AE15" i="50"/>
  <c r="AG15" i="50"/>
  <c r="AJ15" i="50"/>
  <c r="AL15" i="50"/>
  <c r="AN15" i="50"/>
  <c r="AQ15" i="50"/>
  <c r="AS15" i="50"/>
  <c r="AU15" i="50"/>
  <c r="N15" i="50"/>
  <c r="P15" i="50"/>
  <c r="R15" i="50"/>
  <c r="U15" i="50"/>
  <c r="J15" i="50"/>
  <c r="I15" i="50"/>
  <c r="H15" i="50"/>
  <c r="G15" i="50"/>
  <c r="F15" i="50"/>
  <c r="E15" i="50"/>
  <c r="X14" i="50"/>
  <c r="Z14" i="50"/>
  <c r="AC14" i="50"/>
  <c r="AE14" i="50"/>
  <c r="AG14" i="50"/>
  <c r="AJ14" i="50"/>
  <c r="AL14" i="50"/>
  <c r="AN14" i="50"/>
  <c r="AQ14" i="50"/>
  <c r="AS14" i="50"/>
  <c r="AU14" i="50"/>
  <c r="O14" i="50"/>
  <c r="Q14" i="50"/>
  <c r="S14" i="50"/>
  <c r="V14" i="50"/>
  <c r="J14" i="50"/>
  <c r="H14" i="50"/>
  <c r="F14" i="50"/>
  <c r="E14" i="50"/>
  <c r="G14" i="50"/>
  <c r="I14" i="50"/>
  <c r="N14" i="50"/>
  <c r="P14" i="50"/>
  <c r="R14" i="50"/>
  <c r="U14" i="50"/>
  <c r="W14" i="50"/>
  <c r="Y14" i="50"/>
  <c r="AB14" i="50"/>
  <c r="AD14" i="50"/>
  <c r="AF14" i="50"/>
  <c r="AI14" i="50"/>
  <c r="AK14" i="50"/>
  <c r="AM14" i="50"/>
  <c r="AP14" i="50"/>
  <c r="AR14" i="50"/>
  <c r="AT14" i="50"/>
  <c r="W13" i="50"/>
  <c r="Y13" i="50"/>
  <c r="AB13" i="50"/>
  <c r="AD13" i="50"/>
  <c r="AF13" i="50"/>
  <c r="AI13" i="50"/>
  <c r="AK13" i="50"/>
  <c r="AM13" i="50"/>
  <c r="AP13" i="50"/>
  <c r="AR13" i="50"/>
  <c r="AT13" i="50"/>
  <c r="N13" i="50"/>
  <c r="P13" i="50"/>
  <c r="R13" i="50"/>
  <c r="U13" i="50"/>
  <c r="J13" i="50"/>
  <c r="O13" i="50"/>
  <c r="Q13" i="50"/>
  <c r="S13" i="50"/>
  <c r="V13" i="50"/>
  <c r="X13" i="50"/>
  <c r="Z13" i="50"/>
  <c r="AC13" i="50"/>
  <c r="AE13" i="50"/>
  <c r="AG13" i="50"/>
  <c r="AJ13" i="50"/>
  <c r="AL13" i="50"/>
  <c r="AN13" i="50"/>
  <c r="AQ13" i="50"/>
  <c r="AS13" i="50"/>
  <c r="AU13" i="50"/>
  <c r="I13" i="50"/>
  <c r="H13" i="50"/>
  <c r="G13" i="50"/>
  <c r="F13" i="50"/>
  <c r="E13" i="50"/>
  <c r="O12" i="50"/>
  <c r="Q12" i="50"/>
  <c r="S12" i="50"/>
  <c r="V12" i="50"/>
  <c r="X12" i="50"/>
  <c r="Z12" i="50"/>
  <c r="AC12" i="50"/>
  <c r="AE12" i="50"/>
  <c r="AG12" i="50"/>
  <c r="AJ12" i="50"/>
  <c r="AL12" i="50"/>
  <c r="AN12" i="50"/>
  <c r="AQ12" i="50"/>
  <c r="AS12" i="50"/>
  <c r="AU12" i="50"/>
  <c r="J12" i="50"/>
  <c r="H12" i="50"/>
  <c r="F12" i="50"/>
  <c r="E12" i="50"/>
  <c r="G12" i="50"/>
  <c r="I12" i="50"/>
  <c r="N12" i="50"/>
  <c r="P12" i="50"/>
  <c r="R12" i="50"/>
  <c r="U12" i="50"/>
  <c r="W12" i="50"/>
  <c r="Y12" i="50"/>
  <c r="AB12" i="50"/>
  <c r="AD12" i="50"/>
  <c r="AF12" i="50"/>
  <c r="AI12" i="50"/>
  <c r="AK12" i="50"/>
  <c r="AM12" i="50"/>
  <c r="AP12" i="50"/>
  <c r="AR12" i="50"/>
  <c r="AT12" i="50"/>
  <c r="N11" i="50"/>
  <c r="P11" i="50"/>
  <c r="R11" i="50"/>
  <c r="U11" i="50"/>
  <c r="W11" i="50"/>
  <c r="Y11" i="50"/>
  <c r="AB11" i="50"/>
  <c r="AD11" i="50"/>
  <c r="AF11" i="50"/>
  <c r="AI11" i="50"/>
  <c r="AK11" i="50"/>
  <c r="AM11" i="50"/>
  <c r="AP11" i="50"/>
  <c r="AR11" i="50"/>
  <c r="AT11" i="50"/>
  <c r="J11" i="50"/>
  <c r="O11" i="50"/>
  <c r="Q11" i="50"/>
  <c r="S11" i="50"/>
  <c r="V11" i="50"/>
  <c r="X11" i="50"/>
  <c r="Z11" i="50"/>
  <c r="AC11" i="50"/>
  <c r="AE11" i="50"/>
  <c r="AG11" i="50"/>
  <c r="AJ11" i="50"/>
  <c r="AL11" i="50"/>
  <c r="AN11" i="50"/>
  <c r="AQ11" i="50"/>
  <c r="AS11" i="50"/>
  <c r="AU11" i="50"/>
  <c r="I11" i="50"/>
  <c r="H11" i="50"/>
  <c r="G11" i="50"/>
  <c r="F11" i="50"/>
  <c r="E11" i="50"/>
  <c r="O10" i="50"/>
  <c r="Q10" i="50"/>
  <c r="S10" i="50"/>
  <c r="V10" i="50"/>
  <c r="X10" i="50"/>
  <c r="Z10" i="50"/>
  <c r="AC10" i="50"/>
  <c r="AE10" i="50"/>
  <c r="AG10" i="50"/>
  <c r="AJ10" i="50"/>
  <c r="AL10" i="50"/>
  <c r="AN10" i="50"/>
  <c r="AQ10" i="50"/>
  <c r="AS10" i="50"/>
  <c r="AU10" i="50"/>
  <c r="N10" i="50"/>
  <c r="P10" i="50"/>
  <c r="R10" i="50"/>
  <c r="U10" i="50"/>
  <c r="W10" i="50"/>
  <c r="Y10" i="50"/>
  <c r="AB10" i="50"/>
  <c r="AD10" i="50"/>
  <c r="AF10" i="50"/>
  <c r="AI10" i="50"/>
  <c r="AK10" i="50"/>
  <c r="AM10" i="50"/>
  <c r="AP10" i="50"/>
  <c r="AR10" i="50"/>
  <c r="AT10" i="50"/>
  <c r="J10" i="50"/>
  <c r="H10" i="50"/>
  <c r="F10" i="50"/>
  <c r="E10" i="50"/>
  <c r="G10" i="50"/>
  <c r="I10" i="50"/>
  <c r="N9" i="50"/>
  <c r="P9" i="50"/>
  <c r="R9" i="50"/>
  <c r="U9" i="50"/>
  <c r="W9" i="50"/>
  <c r="Y9" i="50"/>
  <c r="AB9" i="50"/>
  <c r="AD9" i="50"/>
  <c r="AF9" i="50"/>
  <c r="AI9" i="50"/>
  <c r="AK9" i="50"/>
  <c r="AM9" i="50"/>
  <c r="AP9" i="50"/>
  <c r="AR9" i="50"/>
  <c r="AT9" i="50"/>
  <c r="J9" i="50"/>
  <c r="O9" i="50"/>
  <c r="Q9" i="50"/>
  <c r="S9" i="50"/>
  <c r="V9" i="50"/>
  <c r="X9" i="50"/>
  <c r="Z9" i="50"/>
  <c r="AC9" i="50"/>
  <c r="AE9" i="50"/>
  <c r="AG9" i="50"/>
  <c r="AJ9" i="50"/>
  <c r="AL9" i="50"/>
  <c r="AN9" i="50"/>
  <c r="AQ9" i="50"/>
  <c r="AS9" i="50"/>
  <c r="AU9" i="50"/>
  <c r="I9" i="50"/>
  <c r="H9" i="50"/>
  <c r="G9" i="50"/>
  <c r="F9" i="50"/>
  <c r="E9" i="50"/>
  <c r="O8" i="50"/>
  <c r="Q8" i="50"/>
  <c r="S8" i="50"/>
  <c r="V8" i="50"/>
  <c r="X8" i="50"/>
  <c r="Z8" i="50"/>
  <c r="AC8" i="50"/>
  <c r="AE8" i="50"/>
  <c r="AG8" i="50"/>
  <c r="AJ8" i="50"/>
  <c r="AL8" i="50"/>
  <c r="AN8" i="50"/>
  <c r="AQ8" i="50"/>
  <c r="AS8" i="50"/>
  <c r="AU8" i="50"/>
  <c r="N8" i="50"/>
  <c r="P8" i="50"/>
  <c r="R8" i="50"/>
  <c r="U8" i="50"/>
  <c r="W8" i="50"/>
  <c r="Y8" i="50"/>
  <c r="AB8" i="50"/>
  <c r="AD8" i="50"/>
  <c r="AF8" i="50"/>
  <c r="AI8" i="50"/>
  <c r="AK8" i="50"/>
  <c r="AM8" i="50"/>
  <c r="AP8" i="50"/>
  <c r="AR8" i="50"/>
  <c r="AT8" i="50"/>
  <c r="J8" i="50"/>
  <c r="H8" i="50"/>
  <c r="F8" i="50"/>
  <c r="E8" i="50"/>
  <c r="G8" i="50"/>
  <c r="I8" i="50"/>
  <c r="G7" i="50"/>
  <c r="I7" i="50"/>
  <c r="N7" i="50"/>
  <c r="P7" i="50"/>
  <c r="R7" i="50"/>
  <c r="U7" i="50"/>
  <c r="W7" i="50"/>
  <c r="Y7" i="50"/>
  <c r="AB7" i="50"/>
  <c r="AD7" i="50"/>
  <c r="AF7" i="50"/>
  <c r="AI7" i="50"/>
  <c r="AK7" i="50"/>
  <c r="AM7" i="50"/>
  <c r="AP7" i="50"/>
  <c r="AR7" i="50"/>
  <c r="AT7" i="50"/>
  <c r="F7" i="50"/>
  <c r="H7" i="50"/>
  <c r="J7" i="50"/>
  <c r="O7" i="50"/>
  <c r="Q7" i="50"/>
  <c r="S7" i="50"/>
  <c r="V7" i="50"/>
  <c r="X7" i="50"/>
  <c r="Z7" i="50"/>
  <c r="AC7" i="50"/>
  <c r="AE7" i="50"/>
  <c r="AG7" i="50"/>
  <c r="AJ7" i="50"/>
  <c r="AL7" i="50"/>
  <c r="AN7" i="50"/>
  <c r="AQ7" i="50"/>
  <c r="AS7" i="50"/>
  <c r="AU7" i="50"/>
  <c r="E7" i="50"/>
  <c r="J6" i="50"/>
  <c r="O6" i="50"/>
  <c r="Q6" i="50"/>
  <c r="S6" i="50"/>
  <c r="V6" i="50"/>
  <c r="X6" i="50"/>
  <c r="Z6" i="50"/>
  <c r="AC6" i="50"/>
  <c r="AE6" i="50"/>
  <c r="AG6" i="50"/>
  <c r="AJ6" i="50"/>
  <c r="AL6" i="50"/>
  <c r="AN6" i="50"/>
  <c r="AQ6" i="50"/>
  <c r="AS6" i="50"/>
  <c r="AU6" i="50"/>
  <c r="I6" i="50"/>
  <c r="N6" i="50"/>
  <c r="P6" i="50"/>
  <c r="R6" i="50"/>
  <c r="U6" i="50"/>
  <c r="W6" i="50"/>
  <c r="Y6" i="50"/>
  <c r="AB6" i="50"/>
  <c r="AD6" i="50"/>
  <c r="AF6" i="50"/>
  <c r="AI6" i="50"/>
  <c r="AK6" i="50"/>
  <c r="AM6" i="50"/>
  <c r="AP6" i="50"/>
  <c r="AR6" i="50"/>
  <c r="AT6" i="50"/>
  <c r="H6" i="50"/>
  <c r="G6" i="50"/>
  <c r="F6" i="50"/>
  <c r="E6" i="50"/>
  <c r="F5" i="50"/>
  <c r="H5" i="50"/>
  <c r="J5" i="50"/>
  <c r="O5" i="50"/>
  <c r="Q5" i="50"/>
  <c r="S5" i="50"/>
  <c r="V5" i="50"/>
  <c r="X5" i="50"/>
  <c r="Z5" i="50"/>
  <c r="AC5" i="50"/>
  <c r="AE5" i="50"/>
  <c r="AG5" i="50"/>
  <c r="AJ5" i="50"/>
  <c r="AL5" i="50"/>
  <c r="AN5" i="50"/>
  <c r="AQ5" i="50"/>
  <c r="AS5" i="50"/>
  <c r="AU5" i="50"/>
  <c r="E5" i="50"/>
  <c r="G5" i="50"/>
  <c r="I5" i="50"/>
  <c r="N5" i="50"/>
  <c r="P5" i="50"/>
  <c r="R5" i="50"/>
  <c r="U5" i="50"/>
  <c r="W5" i="50"/>
  <c r="Y5" i="50"/>
  <c r="AB5" i="50"/>
  <c r="AD5" i="50"/>
  <c r="AF5" i="50"/>
  <c r="AI5" i="50"/>
  <c r="AK5" i="50"/>
  <c r="AM5" i="50"/>
  <c r="AP5" i="50"/>
  <c r="AR5" i="50"/>
  <c r="AT5" i="50"/>
  <c r="D91" i="25"/>
  <c r="H91" i="25"/>
  <c r="C91" i="25"/>
  <c r="F91" i="25"/>
  <c r="D90" i="25"/>
  <c r="H90" i="25"/>
  <c r="C90" i="25"/>
  <c r="F90" i="25"/>
  <c r="D89" i="25"/>
  <c r="H89" i="25"/>
  <c r="C89" i="25"/>
  <c r="F89" i="25"/>
  <c r="D88" i="25"/>
  <c r="H88" i="25"/>
  <c r="C88" i="25"/>
  <c r="F88" i="25"/>
  <c r="D87" i="25"/>
  <c r="H87" i="25"/>
  <c r="C87" i="25"/>
  <c r="F87" i="25"/>
  <c r="D86" i="25"/>
  <c r="H86" i="25"/>
  <c r="C86" i="25"/>
  <c r="F86" i="25"/>
  <c r="D85" i="25"/>
  <c r="H85" i="25"/>
  <c r="C85" i="25"/>
  <c r="F85" i="25"/>
  <c r="D84" i="25"/>
  <c r="H84" i="25"/>
  <c r="C84" i="25"/>
  <c r="F84" i="25"/>
  <c r="D83" i="25"/>
  <c r="H83" i="25"/>
  <c r="C83" i="25"/>
  <c r="F83" i="25"/>
  <c r="D82" i="25"/>
  <c r="H82" i="25"/>
  <c r="C82" i="25"/>
  <c r="F82" i="25"/>
  <c r="D81" i="25"/>
  <c r="H81" i="25"/>
  <c r="C81" i="25"/>
  <c r="F81" i="25"/>
  <c r="D80" i="25"/>
  <c r="H80" i="25"/>
  <c r="C80" i="25"/>
  <c r="F80" i="25"/>
  <c r="D79" i="25"/>
  <c r="H79" i="25"/>
  <c r="C79" i="25"/>
  <c r="F79" i="25"/>
  <c r="D78" i="25"/>
  <c r="H78" i="25"/>
  <c r="C78" i="25"/>
  <c r="F78" i="25"/>
  <c r="D77" i="25"/>
  <c r="H77" i="25"/>
  <c r="C77" i="25"/>
  <c r="F77" i="25"/>
  <c r="D76" i="25"/>
  <c r="H76" i="25"/>
  <c r="C76" i="25"/>
  <c r="F76" i="25"/>
  <c r="D75" i="25"/>
  <c r="H75" i="25"/>
  <c r="C75" i="25"/>
  <c r="F75" i="25"/>
  <c r="D74" i="25"/>
  <c r="H74" i="25"/>
  <c r="C74" i="25"/>
  <c r="F74" i="25"/>
  <c r="D73" i="25"/>
  <c r="H73" i="25"/>
  <c r="C73" i="25"/>
  <c r="F73" i="25"/>
  <c r="D72" i="25"/>
  <c r="H72" i="25"/>
  <c r="C72" i="25"/>
  <c r="F72" i="25"/>
  <c r="D71" i="25"/>
  <c r="H71" i="25"/>
  <c r="C71" i="25"/>
  <c r="F71" i="25"/>
  <c r="D70" i="25"/>
  <c r="H70" i="25"/>
  <c r="C70" i="25"/>
  <c r="F70" i="25"/>
  <c r="D69" i="25"/>
  <c r="H69" i="25"/>
  <c r="C69" i="25"/>
  <c r="F69" i="25"/>
  <c r="D68" i="25"/>
  <c r="H68" i="25"/>
  <c r="C68" i="25"/>
  <c r="F68" i="25"/>
  <c r="D67" i="25"/>
  <c r="H67" i="25"/>
  <c r="C67" i="25"/>
  <c r="F67" i="25"/>
  <c r="D66" i="25"/>
  <c r="H66" i="25"/>
  <c r="C66" i="25"/>
  <c r="F66" i="25"/>
  <c r="D65" i="25"/>
  <c r="H65" i="25"/>
  <c r="C65" i="25"/>
  <c r="F65" i="25"/>
  <c r="D64" i="25"/>
  <c r="H64" i="25"/>
  <c r="C64" i="25"/>
  <c r="F64" i="25"/>
  <c r="D63" i="25"/>
  <c r="H63" i="25"/>
  <c r="C63" i="25"/>
  <c r="F63" i="25"/>
  <c r="D62" i="25"/>
  <c r="H62" i="25"/>
  <c r="C62" i="25"/>
  <c r="F62" i="25"/>
  <c r="D61" i="25"/>
  <c r="H61" i="25"/>
  <c r="C61" i="25"/>
  <c r="F61" i="25"/>
  <c r="D60" i="25"/>
  <c r="H60" i="25"/>
  <c r="C60" i="25"/>
  <c r="F60" i="25"/>
  <c r="D59" i="25"/>
  <c r="H59" i="25"/>
  <c r="C59" i="25"/>
  <c r="F59" i="25"/>
  <c r="D58" i="25"/>
  <c r="H58" i="25"/>
  <c r="C58" i="25"/>
  <c r="F58" i="25"/>
  <c r="D57" i="25"/>
  <c r="H57" i="25"/>
  <c r="C57" i="25"/>
  <c r="F57" i="25"/>
  <c r="D56" i="25"/>
  <c r="H56" i="25"/>
  <c r="C56" i="25"/>
  <c r="F56" i="25"/>
  <c r="D55" i="25"/>
  <c r="H55" i="25"/>
  <c r="C55" i="25"/>
  <c r="F55" i="25"/>
  <c r="D54" i="25"/>
  <c r="H54" i="25"/>
  <c r="C54" i="25"/>
  <c r="F54" i="25"/>
  <c r="D53" i="25"/>
  <c r="H53" i="25"/>
  <c r="C53" i="25"/>
  <c r="F53" i="25"/>
  <c r="D52" i="25"/>
  <c r="H52" i="25"/>
  <c r="C52" i="25"/>
  <c r="F52" i="25"/>
  <c r="D51" i="25"/>
  <c r="H51" i="25"/>
  <c r="C51" i="25"/>
  <c r="F51" i="25"/>
  <c r="D50" i="25"/>
  <c r="H50" i="25"/>
  <c r="C50" i="25"/>
  <c r="F50" i="25"/>
  <c r="D49" i="25"/>
  <c r="H49" i="25"/>
  <c r="C49" i="25"/>
  <c r="F49" i="25"/>
  <c r="D48" i="25"/>
  <c r="H48" i="25"/>
  <c r="C48" i="25"/>
  <c r="F48" i="25"/>
  <c r="D47" i="25"/>
  <c r="H47" i="25"/>
  <c r="C47" i="25"/>
  <c r="F47" i="25"/>
  <c r="D46" i="25"/>
  <c r="H46" i="25"/>
  <c r="C46" i="25"/>
  <c r="F46" i="25"/>
  <c r="D45" i="25"/>
  <c r="H45" i="25"/>
  <c r="C45" i="25"/>
  <c r="F45" i="25"/>
  <c r="D44" i="25"/>
  <c r="H44" i="25"/>
  <c r="C44" i="25"/>
  <c r="F44" i="25"/>
  <c r="D43" i="25"/>
  <c r="H43" i="25"/>
  <c r="C43" i="25"/>
  <c r="F43" i="25"/>
  <c r="D42" i="25"/>
  <c r="H42" i="25"/>
  <c r="C42" i="25"/>
  <c r="F42" i="25"/>
  <c r="D41" i="25"/>
  <c r="H41" i="25"/>
  <c r="C41" i="25"/>
  <c r="F41" i="25"/>
  <c r="D40" i="25"/>
  <c r="H40" i="25"/>
  <c r="C40" i="25"/>
  <c r="F40" i="25"/>
  <c r="D39" i="25"/>
  <c r="H39" i="25"/>
  <c r="C39" i="25"/>
  <c r="F39" i="25"/>
  <c r="D38" i="25"/>
  <c r="H38" i="25"/>
  <c r="C38" i="25"/>
  <c r="F38" i="25"/>
  <c r="D37" i="25"/>
  <c r="H37" i="25"/>
  <c r="C37" i="25"/>
  <c r="F37" i="25"/>
  <c r="D36" i="25"/>
  <c r="H36" i="25"/>
  <c r="C36" i="25"/>
  <c r="F36" i="25"/>
  <c r="D35" i="25"/>
  <c r="H35" i="25"/>
  <c r="C35" i="25"/>
  <c r="F35" i="25"/>
  <c r="D34" i="25"/>
  <c r="H34" i="25"/>
  <c r="C34" i="25"/>
  <c r="F34" i="25"/>
  <c r="D33" i="25"/>
  <c r="H33" i="25"/>
  <c r="C33" i="25"/>
  <c r="F33" i="25"/>
  <c r="D32" i="25"/>
  <c r="H32" i="25"/>
  <c r="C32" i="25"/>
  <c r="F32" i="25"/>
  <c r="D31" i="25"/>
  <c r="H31" i="25"/>
  <c r="C31" i="25"/>
  <c r="F31" i="25"/>
  <c r="D30" i="25"/>
  <c r="H30" i="25"/>
  <c r="C30" i="25"/>
  <c r="F30" i="25"/>
  <c r="D29" i="25"/>
  <c r="H29" i="25"/>
  <c r="C29" i="25"/>
  <c r="F29" i="25"/>
  <c r="D28" i="25"/>
  <c r="H28" i="25"/>
  <c r="C28" i="25"/>
  <c r="F28" i="25"/>
  <c r="D27" i="25"/>
  <c r="H27" i="25"/>
  <c r="C27" i="25"/>
  <c r="F27" i="25"/>
  <c r="D26" i="25"/>
  <c r="H26" i="25"/>
  <c r="C26" i="25"/>
  <c r="F26" i="25"/>
  <c r="D25" i="25"/>
  <c r="H25" i="25"/>
  <c r="C25" i="25"/>
  <c r="F25" i="25"/>
  <c r="D24" i="25"/>
  <c r="H24" i="25"/>
  <c r="C24" i="25"/>
  <c r="F24" i="25"/>
  <c r="D23" i="25"/>
  <c r="H23" i="25"/>
  <c r="C23" i="25"/>
  <c r="F23" i="25"/>
  <c r="D22" i="25"/>
  <c r="H22" i="25"/>
  <c r="C22" i="25"/>
  <c r="F22" i="25"/>
  <c r="D21" i="25"/>
  <c r="H21" i="25"/>
  <c r="C21" i="25"/>
  <c r="F21" i="25"/>
  <c r="D20" i="25"/>
  <c r="H20" i="25"/>
  <c r="C20" i="25"/>
  <c r="F20" i="25"/>
  <c r="D19" i="25"/>
  <c r="H19" i="25"/>
  <c r="C19" i="25"/>
  <c r="F19" i="25"/>
  <c r="D18" i="25"/>
  <c r="H18" i="25"/>
  <c r="C18" i="25"/>
  <c r="F18" i="25"/>
  <c r="D17" i="25"/>
  <c r="H17" i="25"/>
  <c r="C17" i="25"/>
  <c r="F17" i="25"/>
  <c r="D16" i="25"/>
  <c r="H16" i="25"/>
  <c r="C16" i="25"/>
  <c r="F16" i="25"/>
  <c r="D15" i="25"/>
  <c r="H15" i="25"/>
  <c r="C15" i="25"/>
  <c r="F15" i="25"/>
  <c r="D14" i="25"/>
  <c r="H14" i="25"/>
  <c r="C14" i="25"/>
  <c r="F14" i="25"/>
  <c r="D13" i="25"/>
  <c r="H13" i="25"/>
  <c r="C13" i="25"/>
  <c r="F13" i="25"/>
  <c r="D12" i="25"/>
  <c r="H12" i="25"/>
  <c r="C12" i="25"/>
  <c r="F12" i="25"/>
  <c r="D11" i="25"/>
  <c r="H11" i="25"/>
  <c r="C11" i="25"/>
  <c r="F11" i="25"/>
  <c r="D10" i="25"/>
  <c r="H10" i="25"/>
  <c r="C10" i="25"/>
  <c r="F10" i="25"/>
  <c r="D9" i="25"/>
  <c r="H9" i="25"/>
  <c r="C9" i="25"/>
  <c r="F9" i="25"/>
  <c r="D8" i="25"/>
  <c r="H8" i="25"/>
  <c r="C8" i="25"/>
  <c r="F8" i="25"/>
  <c r="D7" i="25"/>
  <c r="H7" i="25"/>
  <c r="C7" i="25"/>
  <c r="F7" i="25"/>
  <c r="D6" i="25"/>
  <c r="H6" i="25"/>
  <c r="C6" i="25"/>
  <c r="F6" i="25"/>
  <c r="D5" i="25"/>
  <c r="H5" i="25"/>
  <c r="C5" i="25"/>
  <c r="F5" i="25"/>
  <c r="D4" i="25"/>
  <c r="H4" i="25"/>
  <c r="C4" i="25"/>
  <c r="F4" i="25"/>
  <c r="D3" i="25"/>
  <c r="H3" i="25"/>
  <c r="C3" i="25"/>
  <c r="F3" i="25"/>
  <c r="D2" i="25"/>
  <c r="H2" i="25"/>
  <c r="C2" i="25"/>
  <c r="F2" i="25"/>
  <c r="D1" i="25"/>
  <c r="H1" i="25"/>
  <c r="C1" i="25"/>
  <c r="F1" i="25"/>
  <c r="AB152" i="19"/>
  <c r="AD152" i="19"/>
  <c r="AA152" i="19"/>
  <c r="AC152" i="19"/>
  <c r="AB151" i="19"/>
  <c r="AD151" i="19"/>
  <c r="AA151" i="19"/>
  <c r="AC151" i="19"/>
  <c r="AB150" i="19"/>
  <c r="AD150" i="19"/>
  <c r="AA150" i="19"/>
  <c r="AC150" i="19"/>
  <c r="AB149" i="19"/>
  <c r="AD149" i="19"/>
  <c r="AA149" i="19"/>
  <c r="AC149" i="19"/>
  <c r="AB148" i="19"/>
  <c r="AD148" i="19"/>
  <c r="AA148" i="19"/>
  <c r="AC148" i="19"/>
  <c r="AB147" i="19"/>
  <c r="AD147" i="19"/>
  <c r="AA147" i="19"/>
  <c r="AC147" i="19"/>
  <c r="AB146" i="19"/>
  <c r="AD146" i="19"/>
  <c r="AA146" i="19"/>
  <c r="AC146" i="19"/>
  <c r="AB145" i="19"/>
  <c r="AD145" i="19"/>
  <c r="AA145" i="19"/>
  <c r="AC145" i="19"/>
  <c r="AB144" i="19"/>
  <c r="AD144" i="19"/>
  <c r="AA144" i="19"/>
  <c r="AC144" i="19"/>
  <c r="AB143" i="19"/>
  <c r="AD143" i="19"/>
  <c r="AA143" i="19"/>
  <c r="AC143" i="19"/>
  <c r="AB142" i="19"/>
  <c r="AD142" i="19"/>
  <c r="AA142" i="19"/>
  <c r="AC142" i="19"/>
  <c r="AB141" i="19"/>
  <c r="AD141" i="19"/>
  <c r="AA141" i="19"/>
  <c r="AC141" i="19"/>
  <c r="AB140" i="19"/>
  <c r="AD140" i="19"/>
  <c r="AA140" i="19"/>
  <c r="AC140" i="19"/>
  <c r="AB139" i="19"/>
  <c r="AD139" i="19"/>
  <c r="AA139" i="19"/>
  <c r="AC139" i="19"/>
  <c r="AB138" i="19"/>
  <c r="AD138" i="19"/>
  <c r="AA138" i="19"/>
  <c r="AC138" i="19"/>
  <c r="AB137" i="19"/>
  <c r="AD137" i="19"/>
  <c r="AA137" i="19"/>
  <c r="AC137" i="19"/>
  <c r="AB136" i="19"/>
  <c r="AD136" i="19"/>
  <c r="AA136" i="19"/>
  <c r="AC136" i="19"/>
  <c r="AB135" i="19"/>
  <c r="AD135" i="19"/>
  <c r="AA135" i="19"/>
  <c r="AC135" i="19"/>
  <c r="AB134" i="19"/>
  <c r="AD134" i="19"/>
  <c r="AA134" i="19"/>
  <c r="AC134" i="19"/>
  <c r="AB133" i="19"/>
  <c r="AD133" i="19"/>
  <c r="AA133" i="19"/>
  <c r="AC133" i="19"/>
  <c r="AB132" i="19"/>
  <c r="AD132" i="19"/>
  <c r="AA132" i="19"/>
  <c r="AC132" i="19"/>
  <c r="AB131" i="19"/>
  <c r="AD131" i="19"/>
  <c r="AA131" i="19"/>
  <c r="AC131" i="19"/>
  <c r="AB130" i="19"/>
  <c r="AD130" i="19"/>
  <c r="AA130" i="19"/>
  <c r="AC130" i="19"/>
  <c r="AB129" i="19"/>
  <c r="AD129" i="19"/>
  <c r="AA129" i="19"/>
  <c r="AC129" i="19"/>
  <c r="AB128" i="19"/>
  <c r="AD128" i="19"/>
  <c r="AA128" i="19"/>
  <c r="AC128" i="19"/>
  <c r="AB127" i="19"/>
  <c r="AD127" i="19"/>
  <c r="AA127" i="19"/>
  <c r="AC127" i="19"/>
  <c r="AB126" i="19"/>
  <c r="AD126" i="19"/>
  <c r="AA126" i="19"/>
  <c r="AC126" i="19"/>
  <c r="AB125" i="19"/>
  <c r="AD125" i="19"/>
  <c r="AA125" i="19"/>
  <c r="AC125" i="19"/>
  <c r="AB124" i="19"/>
  <c r="AD124" i="19"/>
  <c r="AA124" i="19"/>
  <c r="AC124" i="19"/>
  <c r="AB123" i="19"/>
  <c r="AD123" i="19"/>
  <c r="AA123" i="19"/>
  <c r="AC123" i="19"/>
  <c r="AB122" i="19"/>
  <c r="AD122" i="19"/>
  <c r="AA122" i="19"/>
  <c r="AC122" i="19"/>
  <c r="AB121" i="19"/>
  <c r="AD121" i="19"/>
  <c r="AA121" i="19"/>
  <c r="AC121" i="19"/>
  <c r="AB120" i="19"/>
  <c r="AD120" i="19"/>
  <c r="AA120" i="19"/>
  <c r="AC120" i="19"/>
  <c r="AB119" i="19"/>
  <c r="AD119" i="19"/>
  <c r="AA119" i="19"/>
  <c r="AC119" i="19"/>
  <c r="AB118" i="19"/>
  <c r="AD118" i="19"/>
  <c r="AA118" i="19"/>
  <c r="AC118" i="19"/>
  <c r="AB117" i="19"/>
  <c r="AD117" i="19"/>
  <c r="AA117" i="19"/>
  <c r="AC117" i="19"/>
  <c r="AB116" i="19"/>
  <c r="AD116" i="19"/>
  <c r="AA116" i="19"/>
  <c r="AC116" i="19"/>
  <c r="AB115" i="19"/>
  <c r="AD115" i="19"/>
  <c r="AA115" i="19"/>
  <c r="AC115" i="19"/>
  <c r="AB114" i="19"/>
  <c r="AD114" i="19"/>
  <c r="AA114" i="19"/>
  <c r="AC114" i="19"/>
  <c r="AB113" i="19"/>
  <c r="AD113" i="19"/>
  <c r="AA113" i="19"/>
  <c r="AC113" i="19"/>
  <c r="AB112" i="19"/>
  <c r="AD112" i="19"/>
  <c r="AA112" i="19"/>
  <c r="AC112" i="19"/>
  <c r="AB111" i="19"/>
  <c r="AD111" i="19"/>
  <c r="AA111" i="19"/>
  <c r="AC111" i="19"/>
  <c r="AB110" i="19"/>
  <c r="AD110" i="19"/>
  <c r="AA110" i="19"/>
  <c r="AC110" i="19"/>
  <c r="AB109" i="19"/>
  <c r="AD109" i="19"/>
  <c r="AA109" i="19"/>
  <c r="AC109" i="19"/>
  <c r="AB108" i="19"/>
  <c r="AD108" i="19"/>
  <c r="AA108" i="19"/>
  <c r="AC108" i="19"/>
  <c r="AB107" i="19"/>
  <c r="AD107" i="19"/>
  <c r="AA107" i="19"/>
  <c r="AC107" i="19"/>
  <c r="AB106" i="19"/>
  <c r="AD106" i="19"/>
  <c r="AA106" i="19"/>
  <c r="AC106" i="19"/>
  <c r="AB105" i="19"/>
  <c r="AD105" i="19"/>
  <c r="AA105" i="19"/>
  <c r="AC105" i="19"/>
  <c r="AB104" i="19"/>
  <c r="AD104" i="19"/>
  <c r="AA104" i="19"/>
  <c r="AC104" i="19"/>
  <c r="AB103" i="19"/>
  <c r="AD103" i="19"/>
  <c r="AA103" i="19"/>
  <c r="AC103" i="19"/>
  <c r="AB102" i="19"/>
  <c r="AD102" i="19"/>
  <c r="AA102" i="19"/>
  <c r="AC102" i="19"/>
  <c r="AB101" i="19"/>
  <c r="AD101" i="19"/>
  <c r="AA101" i="19"/>
  <c r="AC101" i="19"/>
  <c r="AB100" i="19"/>
  <c r="AD100" i="19"/>
  <c r="AA100" i="19"/>
  <c r="AC100" i="19"/>
  <c r="AB99" i="19"/>
  <c r="AD99" i="19"/>
  <c r="AA99" i="19"/>
  <c r="AC99" i="19"/>
  <c r="AB98" i="19"/>
  <c r="AD98" i="19"/>
  <c r="AA98" i="19"/>
  <c r="AC98" i="19"/>
  <c r="AB97" i="19"/>
  <c r="AD97" i="19"/>
  <c r="AA97" i="19"/>
  <c r="AC97" i="19"/>
  <c r="AN94" i="19"/>
  <c r="AQ94" i="19"/>
  <c r="AS94" i="19"/>
  <c r="AU94" i="19"/>
  <c r="AM94" i="19"/>
  <c r="AP94" i="19"/>
  <c r="AR94" i="19"/>
  <c r="AT94" i="19"/>
  <c r="AB94" i="19"/>
  <c r="AD94" i="19"/>
  <c r="AF94" i="19"/>
  <c r="AI94" i="19"/>
  <c r="Z94" i="19"/>
  <c r="AC94" i="19"/>
  <c r="AE94" i="19"/>
  <c r="AG94" i="19"/>
  <c r="AJ94" i="19"/>
  <c r="Y94" i="19"/>
  <c r="G94" i="19"/>
  <c r="I94" i="19"/>
  <c r="N94" i="19"/>
  <c r="P94" i="19"/>
  <c r="R94" i="19"/>
  <c r="F94" i="19"/>
  <c r="H94" i="19"/>
  <c r="J94" i="19"/>
  <c r="O94" i="19"/>
  <c r="Q94" i="19"/>
  <c r="S94" i="19"/>
  <c r="E94" i="19"/>
  <c r="AT93" i="19"/>
  <c r="AP93" i="19"/>
  <c r="AR93" i="19"/>
  <c r="AN93" i="19"/>
  <c r="AQ93" i="19"/>
  <c r="AS93" i="19"/>
  <c r="AU93" i="19"/>
  <c r="AM93" i="19"/>
  <c r="AG93" i="19"/>
  <c r="AJ93" i="19"/>
  <c r="AD93" i="19"/>
  <c r="AF93" i="19"/>
  <c r="AI93" i="19"/>
  <c r="AC93" i="19"/>
  <c r="AE93" i="19"/>
  <c r="Z93" i="19"/>
  <c r="Y93" i="19"/>
  <c r="AB93" i="19"/>
  <c r="O93" i="19"/>
  <c r="Q93" i="19"/>
  <c r="S93" i="19"/>
  <c r="J93" i="19"/>
  <c r="I93" i="19"/>
  <c r="N93" i="19"/>
  <c r="P93" i="19"/>
  <c r="R93" i="19"/>
  <c r="H93" i="19"/>
  <c r="F93" i="19"/>
  <c r="E93" i="19"/>
  <c r="G93" i="19"/>
  <c r="AR92" i="19"/>
  <c r="AT92" i="19"/>
  <c r="AQ92" i="19"/>
  <c r="AS92" i="19"/>
  <c r="AU92" i="19"/>
  <c r="AN92" i="19"/>
  <c r="AM92" i="19"/>
  <c r="AP92" i="19"/>
  <c r="AB92" i="19"/>
  <c r="AD92" i="19"/>
  <c r="AF92" i="19"/>
  <c r="AI92" i="19"/>
  <c r="Z92" i="19"/>
  <c r="AC92" i="19"/>
  <c r="AE92" i="19"/>
  <c r="AG92" i="19"/>
  <c r="AJ92" i="19"/>
  <c r="Y92" i="19"/>
  <c r="N92" i="19"/>
  <c r="P92" i="19"/>
  <c r="R92" i="19"/>
  <c r="H92" i="19"/>
  <c r="J92" i="19"/>
  <c r="O92" i="19"/>
  <c r="Q92" i="19"/>
  <c r="S92" i="19"/>
  <c r="G92" i="19"/>
  <c r="I92" i="19"/>
  <c r="F92" i="19"/>
  <c r="E92" i="19"/>
  <c r="AQ91" i="19"/>
  <c r="AS91" i="19"/>
  <c r="AU91" i="19"/>
  <c r="AP91" i="19"/>
  <c r="AR91" i="19"/>
  <c r="AT91" i="19"/>
  <c r="AN91" i="19"/>
  <c r="AM91" i="19"/>
  <c r="AD91" i="19"/>
  <c r="AF91" i="19"/>
  <c r="AI91" i="19"/>
  <c r="AC91" i="19"/>
  <c r="AE91" i="19"/>
  <c r="AG91" i="19"/>
  <c r="AJ91" i="19"/>
  <c r="Z91" i="19"/>
  <c r="Y91" i="19"/>
  <c r="AB91" i="19"/>
  <c r="J91" i="19"/>
  <c r="O91" i="19"/>
  <c r="Q91" i="19"/>
  <c r="S91" i="19"/>
  <c r="I91" i="19"/>
  <c r="N91" i="19"/>
  <c r="P91" i="19"/>
  <c r="R91" i="19"/>
  <c r="H91" i="19"/>
  <c r="F91" i="19"/>
  <c r="E91" i="19"/>
  <c r="G91" i="19"/>
  <c r="AR90" i="19"/>
  <c r="AT90" i="19"/>
  <c r="AN90" i="19"/>
  <c r="AQ90" i="19"/>
  <c r="AS90" i="19"/>
  <c r="AU90" i="19"/>
  <c r="AM90" i="19"/>
  <c r="AP90" i="19"/>
  <c r="AB90" i="19"/>
  <c r="AD90" i="19"/>
  <c r="AF90" i="19"/>
  <c r="AI90" i="19"/>
  <c r="Z90" i="19"/>
  <c r="AC90" i="19"/>
  <c r="AE90" i="19"/>
  <c r="AG90" i="19"/>
  <c r="AJ90" i="19"/>
  <c r="Y90" i="19"/>
  <c r="N90" i="19"/>
  <c r="P90" i="19"/>
  <c r="R90" i="19"/>
  <c r="H90" i="19"/>
  <c r="J90" i="19"/>
  <c r="O90" i="19"/>
  <c r="Q90" i="19"/>
  <c r="S90" i="19"/>
  <c r="G90" i="19"/>
  <c r="I90" i="19"/>
  <c r="F90" i="19"/>
  <c r="E90" i="19"/>
  <c r="AQ89" i="19"/>
  <c r="AS89" i="19"/>
  <c r="AU89" i="19"/>
  <c r="AP89" i="19"/>
  <c r="AR89" i="19"/>
  <c r="AT89" i="19"/>
  <c r="AN89" i="19"/>
  <c r="AM89" i="19"/>
  <c r="AD89" i="19"/>
  <c r="AF89" i="19"/>
  <c r="AI89" i="19"/>
  <c r="AC89" i="19"/>
  <c r="AE89" i="19"/>
  <c r="AG89" i="19"/>
  <c r="AJ89" i="19"/>
  <c r="Z89" i="19"/>
  <c r="Y89" i="19"/>
  <c r="AB89" i="19"/>
  <c r="J89" i="19"/>
  <c r="O89" i="19"/>
  <c r="Q89" i="19"/>
  <c r="S89" i="19"/>
  <c r="I89" i="19"/>
  <c r="N89" i="19"/>
  <c r="P89" i="19"/>
  <c r="R89" i="19"/>
  <c r="H89" i="19"/>
  <c r="F89" i="19"/>
  <c r="E89" i="19"/>
  <c r="G89" i="19"/>
  <c r="AR88" i="19"/>
  <c r="AT88" i="19"/>
  <c r="AN88" i="19"/>
  <c r="AQ88" i="19"/>
  <c r="AS88" i="19"/>
  <c r="AU88" i="19"/>
  <c r="AM88" i="19"/>
  <c r="AP88" i="19"/>
  <c r="AB88" i="19"/>
  <c r="AD88" i="19"/>
  <c r="AF88" i="19"/>
  <c r="AI88" i="19"/>
  <c r="Z88" i="19"/>
  <c r="AC88" i="19"/>
  <c r="AE88" i="19"/>
  <c r="AG88" i="19"/>
  <c r="AJ88" i="19"/>
  <c r="Y88" i="19"/>
  <c r="N88" i="19"/>
  <c r="P88" i="19"/>
  <c r="R88" i="19"/>
  <c r="H88" i="19"/>
  <c r="J88" i="19"/>
  <c r="O88" i="19"/>
  <c r="Q88" i="19"/>
  <c r="S88" i="19"/>
  <c r="G88" i="19"/>
  <c r="I88" i="19"/>
  <c r="F88" i="19"/>
  <c r="E88" i="19"/>
  <c r="AQ87" i="19"/>
  <c r="AS87" i="19"/>
  <c r="AU87" i="19"/>
  <c r="AP87" i="19"/>
  <c r="AR87" i="19"/>
  <c r="AT87" i="19"/>
  <c r="AN87" i="19"/>
  <c r="AM87" i="19"/>
  <c r="AD87" i="19"/>
  <c r="AF87" i="19"/>
  <c r="AI87" i="19"/>
  <c r="AC87" i="19"/>
  <c r="AE87" i="19"/>
  <c r="AG87" i="19"/>
  <c r="AJ87" i="19"/>
  <c r="Z87" i="19"/>
  <c r="Y87" i="19"/>
  <c r="AB87" i="19"/>
  <c r="J87" i="19"/>
  <c r="O87" i="19"/>
  <c r="Q87" i="19"/>
  <c r="S87" i="19"/>
  <c r="I87" i="19"/>
  <c r="N87" i="19"/>
  <c r="P87" i="19"/>
  <c r="R87" i="19"/>
  <c r="H87" i="19"/>
  <c r="F87" i="19"/>
  <c r="E87" i="19"/>
  <c r="G87" i="19"/>
  <c r="AR86" i="19"/>
  <c r="AT86" i="19"/>
  <c r="AN86" i="19"/>
  <c r="AQ86" i="19"/>
  <c r="AS86" i="19"/>
  <c r="AU86" i="19"/>
  <c r="AM86" i="19"/>
  <c r="AP86" i="19"/>
  <c r="AB86" i="19"/>
  <c r="AD86" i="19"/>
  <c r="AF86" i="19"/>
  <c r="AI86" i="19"/>
  <c r="Z86" i="19"/>
  <c r="AC86" i="19"/>
  <c r="AE86" i="19"/>
  <c r="AG86" i="19"/>
  <c r="AJ86" i="19"/>
  <c r="Y86" i="19"/>
  <c r="N86" i="19"/>
  <c r="P86" i="19"/>
  <c r="R86" i="19"/>
  <c r="H86" i="19"/>
  <c r="J86" i="19"/>
  <c r="O86" i="19"/>
  <c r="Q86" i="19"/>
  <c r="S86" i="19"/>
  <c r="G86" i="19"/>
  <c r="I86" i="19"/>
  <c r="F86" i="19"/>
  <c r="E86" i="19"/>
  <c r="AQ85" i="19"/>
  <c r="AS85" i="19"/>
  <c r="AU85" i="19"/>
  <c r="AP85" i="19"/>
  <c r="AR85" i="19"/>
  <c r="AT85" i="19"/>
  <c r="AN85" i="19"/>
  <c r="AM85" i="19"/>
  <c r="AD85" i="19"/>
  <c r="AF85" i="19"/>
  <c r="AI85" i="19"/>
  <c r="AC85" i="19"/>
  <c r="AE85" i="19"/>
  <c r="AG85" i="19"/>
  <c r="AJ85" i="19"/>
  <c r="Z85" i="19"/>
  <c r="Y85" i="19"/>
  <c r="AB85" i="19"/>
  <c r="J85" i="19"/>
  <c r="O85" i="19"/>
  <c r="Q85" i="19"/>
  <c r="S85" i="19"/>
  <c r="I85" i="19"/>
  <c r="N85" i="19"/>
  <c r="P85" i="19"/>
  <c r="R85" i="19"/>
  <c r="H85" i="19"/>
  <c r="F85" i="19"/>
  <c r="E85" i="19"/>
  <c r="G85" i="19"/>
  <c r="AR84" i="19"/>
  <c r="AT84" i="19"/>
  <c r="AN84" i="19"/>
  <c r="AQ84" i="19"/>
  <c r="AS84" i="19"/>
  <c r="AU84" i="19"/>
  <c r="AM84" i="19"/>
  <c r="AP84" i="19"/>
  <c r="AB84" i="19"/>
  <c r="AD84" i="19"/>
  <c r="AF84" i="19"/>
  <c r="AI84" i="19"/>
  <c r="Z84" i="19"/>
  <c r="AC84" i="19"/>
  <c r="AE84" i="19"/>
  <c r="AG84" i="19"/>
  <c r="AJ84" i="19"/>
  <c r="Y84" i="19"/>
  <c r="N84" i="19"/>
  <c r="P84" i="19"/>
  <c r="R84" i="19"/>
  <c r="H84" i="19"/>
  <c r="J84" i="19"/>
  <c r="O84" i="19"/>
  <c r="Q84" i="19"/>
  <c r="S84" i="19"/>
  <c r="G84" i="19"/>
  <c r="I84" i="19"/>
  <c r="F84" i="19"/>
  <c r="E84" i="19"/>
  <c r="AQ83" i="19"/>
  <c r="AS83" i="19"/>
  <c r="AU83" i="19"/>
  <c r="AP83" i="19"/>
  <c r="AR83" i="19"/>
  <c r="AT83" i="19"/>
  <c r="AN83" i="19"/>
  <c r="AM83" i="19"/>
  <c r="AD83" i="19"/>
  <c r="AF83" i="19"/>
  <c r="AI83" i="19"/>
  <c r="AC83" i="19"/>
  <c r="AE83" i="19"/>
  <c r="AG83" i="19"/>
  <c r="AJ83" i="19"/>
  <c r="Z83" i="19"/>
  <c r="Y83" i="19"/>
  <c r="AB83" i="19"/>
  <c r="J83" i="19"/>
  <c r="O83" i="19"/>
  <c r="Q83" i="19"/>
  <c r="S83" i="19"/>
  <c r="I83" i="19"/>
  <c r="N83" i="19"/>
  <c r="P83" i="19"/>
  <c r="R83" i="19"/>
  <c r="H83" i="19"/>
  <c r="F83" i="19"/>
  <c r="E83" i="19"/>
  <c r="G83" i="19"/>
  <c r="AR82" i="19"/>
  <c r="AT82" i="19"/>
  <c r="AN82" i="19"/>
  <c r="AQ82" i="19"/>
  <c r="AS82" i="19"/>
  <c r="AU82" i="19"/>
  <c r="AM82" i="19"/>
  <c r="AP82" i="19"/>
  <c r="AB82" i="19"/>
  <c r="AD82" i="19"/>
  <c r="AF82" i="19"/>
  <c r="AI82" i="19"/>
  <c r="Z82" i="19"/>
  <c r="AC82" i="19"/>
  <c r="AE82" i="19"/>
  <c r="AG82" i="19"/>
  <c r="AJ82" i="19"/>
  <c r="Y82" i="19"/>
  <c r="N82" i="19"/>
  <c r="P82" i="19"/>
  <c r="R82" i="19"/>
  <c r="H82" i="19"/>
  <c r="J82" i="19"/>
  <c r="O82" i="19"/>
  <c r="Q82" i="19"/>
  <c r="S82" i="19"/>
  <c r="G82" i="19"/>
  <c r="I82" i="19"/>
  <c r="F82" i="19"/>
  <c r="E82" i="19"/>
  <c r="AQ81" i="19"/>
  <c r="AS81" i="19"/>
  <c r="AU81" i="19"/>
  <c r="AP81" i="19"/>
  <c r="AR81" i="19"/>
  <c r="AT81" i="19"/>
  <c r="AN81" i="19"/>
  <c r="AM81" i="19"/>
  <c r="AD81" i="19"/>
  <c r="AF81" i="19"/>
  <c r="AI81" i="19"/>
  <c r="AC81" i="19"/>
  <c r="AE81" i="19"/>
  <c r="AG81" i="19"/>
  <c r="AJ81" i="19"/>
  <c r="Z81" i="19"/>
  <c r="Y81" i="19"/>
  <c r="AB81" i="19"/>
  <c r="J81" i="19"/>
  <c r="O81" i="19"/>
  <c r="Q81" i="19"/>
  <c r="S81" i="19"/>
  <c r="I81" i="19"/>
  <c r="N81" i="19"/>
  <c r="P81" i="19"/>
  <c r="R81" i="19"/>
  <c r="H81" i="19"/>
  <c r="F81" i="19"/>
  <c r="E81" i="19"/>
  <c r="G81" i="19"/>
  <c r="AR80" i="19"/>
  <c r="AT80" i="19"/>
  <c r="AQ80" i="19"/>
  <c r="AS80" i="19"/>
  <c r="AU80" i="19"/>
  <c r="AN80" i="19"/>
  <c r="AM80" i="19"/>
  <c r="AP80" i="19"/>
  <c r="AB80" i="19"/>
  <c r="AD80" i="19"/>
  <c r="AF80" i="19"/>
  <c r="AI80" i="19"/>
  <c r="Z80" i="19"/>
  <c r="AC80" i="19"/>
  <c r="AE80" i="19"/>
  <c r="AG80" i="19"/>
  <c r="AJ80" i="19"/>
  <c r="Y80" i="19"/>
  <c r="N80" i="19"/>
  <c r="P80" i="19"/>
  <c r="R80" i="19"/>
  <c r="H80" i="19"/>
  <c r="J80" i="19"/>
  <c r="O80" i="19"/>
  <c r="Q80" i="19"/>
  <c r="S80" i="19"/>
  <c r="G80" i="19"/>
  <c r="I80" i="19"/>
  <c r="F80" i="19"/>
  <c r="E80" i="19"/>
  <c r="AS79" i="19"/>
  <c r="AU79" i="19"/>
  <c r="AQ79" i="19"/>
  <c r="AP79" i="19"/>
  <c r="AR79" i="19"/>
  <c r="AT79" i="19"/>
  <c r="AN79" i="19"/>
  <c r="AM79" i="19"/>
  <c r="AD79" i="19"/>
  <c r="AF79" i="19"/>
  <c r="AI79" i="19"/>
  <c r="AC79" i="19"/>
  <c r="AE79" i="19"/>
  <c r="AG79" i="19"/>
  <c r="AJ79" i="19"/>
  <c r="Z79" i="19"/>
  <c r="Y79" i="19"/>
  <c r="AB79" i="19"/>
  <c r="J79" i="19"/>
  <c r="O79" i="19"/>
  <c r="Q79" i="19"/>
  <c r="S79" i="19"/>
  <c r="I79" i="19"/>
  <c r="N79" i="19"/>
  <c r="P79" i="19"/>
  <c r="R79" i="19"/>
  <c r="H79" i="19"/>
  <c r="F79" i="19"/>
  <c r="E79" i="19"/>
  <c r="G79" i="19"/>
  <c r="AR78" i="19"/>
  <c r="AT78" i="19"/>
  <c r="AN78" i="19"/>
  <c r="AQ78" i="19"/>
  <c r="AS78" i="19"/>
  <c r="AU78" i="19"/>
  <c r="AM78" i="19"/>
  <c r="AP78" i="19"/>
  <c r="AC78" i="19"/>
  <c r="AE78" i="19"/>
  <c r="AG78" i="19"/>
  <c r="AJ78" i="19"/>
  <c r="AB78" i="19"/>
  <c r="AD78" i="19"/>
  <c r="AF78" i="19"/>
  <c r="AI78" i="19"/>
  <c r="Z78" i="19"/>
  <c r="Y78" i="19"/>
  <c r="N78" i="19"/>
  <c r="P78" i="19"/>
  <c r="R78" i="19"/>
  <c r="H78" i="19"/>
  <c r="J78" i="19"/>
  <c r="O78" i="19"/>
  <c r="Q78" i="19"/>
  <c r="S78" i="19"/>
  <c r="G78" i="19"/>
  <c r="I78" i="19"/>
  <c r="F78" i="19"/>
  <c r="E78" i="19"/>
  <c r="AQ77" i="19"/>
  <c r="AS77" i="19"/>
  <c r="AU77" i="19"/>
  <c r="AP77" i="19"/>
  <c r="AR77" i="19"/>
  <c r="AT77" i="19"/>
  <c r="AN77" i="19"/>
  <c r="AM77" i="19"/>
  <c r="AE77" i="19"/>
  <c r="AG77" i="19"/>
  <c r="AJ77" i="19"/>
  <c r="AD77" i="19"/>
  <c r="AF77" i="19"/>
  <c r="AI77" i="19"/>
  <c r="AC77" i="19"/>
  <c r="AB77" i="19"/>
  <c r="Z77" i="19"/>
  <c r="Y77" i="19"/>
  <c r="O77" i="19"/>
  <c r="Q77" i="19"/>
  <c r="S77" i="19"/>
  <c r="N77" i="19"/>
  <c r="P77" i="19"/>
  <c r="R77" i="19"/>
  <c r="I77" i="19"/>
  <c r="F77" i="19"/>
  <c r="H77" i="19"/>
  <c r="J77" i="19"/>
  <c r="E77" i="19"/>
  <c r="G77" i="19"/>
  <c r="AU76" i="19"/>
  <c r="AT76" i="19"/>
  <c r="AS76" i="19"/>
  <c r="AR76" i="19"/>
  <c r="AQ76" i="19"/>
  <c r="AN76" i="19"/>
  <c r="AM76" i="19"/>
  <c r="AP76" i="19"/>
  <c r="AF76" i="19"/>
  <c r="AI76" i="19"/>
  <c r="AB76" i="19"/>
  <c r="AD76" i="19"/>
  <c r="Z76" i="19"/>
  <c r="AC76" i="19"/>
  <c r="AE76" i="19"/>
  <c r="AG76" i="19"/>
  <c r="AJ76" i="19"/>
  <c r="Y76" i="19"/>
  <c r="S76" i="19"/>
  <c r="H76" i="19"/>
  <c r="J76" i="19"/>
  <c r="O76" i="19"/>
  <c r="Q76" i="19"/>
  <c r="G76" i="19"/>
  <c r="I76" i="19"/>
  <c r="N76" i="19"/>
  <c r="P76" i="19"/>
  <c r="R76" i="19"/>
  <c r="F76" i="19"/>
  <c r="E76" i="19"/>
  <c r="AQ75" i="19"/>
  <c r="AS75" i="19"/>
  <c r="AU75" i="19"/>
  <c r="AP75" i="19"/>
  <c r="AR75" i="19"/>
  <c r="AT75" i="19"/>
  <c r="AN75" i="19"/>
  <c r="AM75" i="19"/>
  <c r="AE75" i="19"/>
  <c r="AG75" i="19"/>
  <c r="AJ75" i="19"/>
  <c r="AD75" i="19"/>
  <c r="AF75" i="19"/>
  <c r="AI75" i="19"/>
  <c r="AC75" i="19"/>
  <c r="AB75" i="19"/>
  <c r="Z75" i="19"/>
  <c r="Y75" i="19"/>
  <c r="O75" i="19"/>
  <c r="Q75" i="19"/>
  <c r="S75" i="19"/>
  <c r="N75" i="19"/>
  <c r="P75" i="19"/>
  <c r="R75" i="19"/>
  <c r="F75" i="19"/>
  <c r="H75" i="19"/>
  <c r="J75" i="19"/>
  <c r="E75" i="19"/>
  <c r="G75" i="19"/>
  <c r="I75" i="19"/>
  <c r="AU74" i="19"/>
  <c r="AT74" i="19"/>
  <c r="AN74" i="19"/>
  <c r="AQ74" i="19"/>
  <c r="AS74" i="19"/>
  <c r="AM74" i="19"/>
  <c r="AP74" i="19"/>
  <c r="AR74" i="19"/>
  <c r="Z74" i="19"/>
  <c r="AC74" i="19"/>
  <c r="AE74" i="19"/>
  <c r="AG74" i="19"/>
  <c r="AJ74" i="19"/>
  <c r="Y74" i="19"/>
  <c r="AB74" i="19"/>
  <c r="AD74" i="19"/>
  <c r="AF74" i="19"/>
  <c r="AI74" i="19"/>
  <c r="I74" i="19"/>
  <c r="N74" i="19"/>
  <c r="P74" i="19"/>
  <c r="R74" i="19"/>
  <c r="G74" i="19"/>
  <c r="F74" i="19"/>
  <c r="H74" i="19"/>
  <c r="J74" i="19"/>
  <c r="O74" i="19"/>
  <c r="Q74" i="19"/>
  <c r="S74" i="19"/>
  <c r="E74" i="19"/>
  <c r="AU73" i="19"/>
  <c r="AS73" i="19"/>
  <c r="AR73" i="19"/>
  <c r="AT73" i="19"/>
  <c r="AP73" i="19"/>
  <c r="AN73" i="19"/>
  <c r="AQ73" i="19"/>
  <c r="AM73" i="19"/>
  <c r="AI73" i="19"/>
  <c r="Z73" i="19"/>
  <c r="AC73" i="19"/>
  <c r="AE73" i="19"/>
  <c r="AG73" i="19"/>
  <c r="AJ73" i="19"/>
  <c r="Y73" i="19"/>
  <c r="AB73" i="19"/>
  <c r="AD73" i="19"/>
  <c r="AF73" i="19"/>
  <c r="J73" i="19"/>
  <c r="O73" i="19"/>
  <c r="Q73" i="19"/>
  <c r="S73" i="19"/>
  <c r="I73" i="19"/>
  <c r="N73" i="19"/>
  <c r="P73" i="19"/>
  <c r="R73" i="19"/>
  <c r="H73" i="19"/>
  <c r="G73" i="19"/>
  <c r="F73" i="19"/>
  <c r="E73" i="19"/>
  <c r="AQ72" i="19"/>
  <c r="AS72" i="19"/>
  <c r="AU72" i="19"/>
  <c r="AP72" i="19"/>
  <c r="AR72" i="19"/>
  <c r="AT72" i="19"/>
  <c r="AN72" i="19"/>
  <c r="AM72" i="19"/>
  <c r="AF72" i="19"/>
  <c r="AI72" i="19"/>
  <c r="AD72" i="19"/>
  <c r="AB72" i="19"/>
  <c r="Z72" i="19"/>
  <c r="AC72" i="19"/>
  <c r="AE72" i="19"/>
  <c r="AG72" i="19"/>
  <c r="AJ72" i="19"/>
  <c r="Y72" i="19"/>
  <c r="G72" i="19"/>
  <c r="I72" i="19"/>
  <c r="N72" i="19"/>
  <c r="P72" i="19"/>
  <c r="R72" i="19"/>
  <c r="F72" i="19"/>
  <c r="H72" i="19"/>
  <c r="J72" i="19"/>
  <c r="O72" i="19"/>
  <c r="Q72" i="19"/>
  <c r="S72" i="19"/>
  <c r="E72" i="19"/>
  <c r="AP71" i="19"/>
  <c r="AR71" i="19"/>
  <c r="AT71" i="19"/>
  <c r="AN71" i="19"/>
  <c r="AQ71" i="19"/>
  <c r="AS71" i="19"/>
  <c r="AU71" i="19"/>
  <c r="AM71" i="19"/>
  <c r="AD71" i="19"/>
  <c r="AF71" i="19"/>
  <c r="AI71" i="19"/>
  <c r="AC71" i="19"/>
  <c r="AE71" i="19"/>
  <c r="AG71" i="19"/>
  <c r="AJ71" i="19"/>
  <c r="AB71" i="19"/>
  <c r="Z71" i="19"/>
  <c r="Y71" i="19"/>
  <c r="N71" i="19"/>
  <c r="P71" i="19"/>
  <c r="R71" i="19"/>
  <c r="F71" i="19"/>
  <c r="H71" i="19"/>
  <c r="J71" i="19"/>
  <c r="O71" i="19"/>
  <c r="Q71" i="19"/>
  <c r="S71" i="19"/>
  <c r="E71" i="19"/>
  <c r="G71" i="19"/>
  <c r="I71" i="19"/>
  <c r="AT70" i="19"/>
  <c r="AN70" i="19"/>
  <c r="AQ70" i="19"/>
  <c r="AS70" i="19"/>
  <c r="AU70" i="19"/>
  <c r="AM70" i="19"/>
  <c r="AP70" i="19"/>
  <c r="AR70" i="19"/>
  <c r="AC70" i="19"/>
  <c r="AE70" i="19"/>
  <c r="AG70" i="19"/>
  <c r="AJ70" i="19"/>
  <c r="Z70" i="19"/>
  <c r="Y70" i="19"/>
  <c r="AB70" i="19"/>
  <c r="AD70" i="19"/>
  <c r="AF70" i="19"/>
  <c r="AI70" i="19"/>
  <c r="O70" i="19"/>
  <c r="Q70" i="19"/>
  <c r="S70" i="19"/>
  <c r="J70" i="19"/>
  <c r="I70" i="19"/>
  <c r="N70" i="19"/>
  <c r="P70" i="19"/>
  <c r="R70" i="19"/>
  <c r="G70" i="19"/>
  <c r="F70" i="19"/>
  <c r="H70" i="19"/>
  <c r="E70" i="19"/>
  <c r="AT69" i="19"/>
  <c r="AR69" i="19"/>
  <c r="AP69" i="19"/>
  <c r="AN69" i="19"/>
  <c r="AQ69" i="19"/>
  <c r="AS69" i="19"/>
  <c r="AU69" i="19"/>
  <c r="AM69" i="19"/>
  <c r="AG69" i="19"/>
  <c r="AJ69" i="19"/>
  <c r="Z69" i="19"/>
  <c r="AC69" i="19"/>
  <c r="AE69" i="19"/>
  <c r="Y69" i="19"/>
  <c r="AB69" i="19"/>
  <c r="AD69" i="19"/>
  <c r="AF69" i="19"/>
  <c r="AI69" i="19"/>
  <c r="S69" i="19"/>
  <c r="I69" i="19"/>
  <c r="N69" i="19"/>
  <c r="P69" i="19"/>
  <c r="R69" i="19"/>
  <c r="H69" i="19"/>
  <c r="J69" i="19"/>
  <c r="O69" i="19"/>
  <c r="Q69" i="19"/>
  <c r="G69" i="19"/>
  <c r="F69" i="19"/>
  <c r="E69" i="19"/>
  <c r="AS68" i="19"/>
  <c r="AU68" i="19"/>
  <c r="AQ68" i="19"/>
  <c r="AP68" i="19"/>
  <c r="AR68" i="19"/>
  <c r="AT68" i="19"/>
  <c r="AN68" i="19"/>
  <c r="AM68" i="19"/>
  <c r="AF68" i="19"/>
  <c r="AI68" i="19"/>
  <c r="AE68" i="19"/>
  <c r="AG68" i="19"/>
  <c r="AJ68" i="19"/>
  <c r="AD68" i="19"/>
  <c r="AB68" i="19"/>
  <c r="Z68" i="19"/>
  <c r="AC68" i="19"/>
  <c r="Y68" i="19"/>
  <c r="Q68" i="19"/>
  <c r="S68" i="19"/>
  <c r="F68" i="19"/>
  <c r="H68" i="19"/>
  <c r="J68" i="19"/>
  <c r="O68" i="19"/>
  <c r="E68" i="19"/>
  <c r="G68" i="19"/>
  <c r="I68" i="19"/>
  <c r="N68" i="19"/>
  <c r="P68" i="19"/>
  <c r="R68" i="19"/>
  <c r="AN67" i="19"/>
  <c r="AQ67" i="19"/>
  <c r="AS67" i="19"/>
  <c r="AU67" i="19"/>
  <c r="AM67" i="19"/>
  <c r="AP67" i="19"/>
  <c r="AR67" i="19"/>
  <c r="AT67" i="19"/>
  <c r="AC67" i="19"/>
  <c r="AE67" i="19"/>
  <c r="AG67" i="19"/>
  <c r="AJ67" i="19"/>
  <c r="AB67" i="19"/>
  <c r="AD67" i="19"/>
  <c r="AF67" i="19"/>
  <c r="AI67" i="19"/>
  <c r="Z67" i="19"/>
  <c r="Y67" i="19"/>
  <c r="P67" i="19"/>
  <c r="R67" i="19"/>
  <c r="F67" i="19"/>
  <c r="H67" i="19"/>
  <c r="J67" i="19"/>
  <c r="O67" i="19"/>
  <c r="Q67" i="19"/>
  <c r="S67" i="19"/>
  <c r="E67" i="19"/>
  <c r="G67" i="19"/>
  <c r="I67" i="19"/>
  <c r="N67" i="19"/>
  <c r="AN66" i="19"/>
  <c r="AQ66" i="19"/>
  <c r="AS66" i="19"/>
  <c r="AU66" i="19"/>
  <c r="AM66" i="19"/>
  <c r="AP66" i="19"/>
  <c r="AR66" i="19"/>
  <c r="AT66" i="19"/>
  <c r="AC66" i="19"/>
  <c r="AE66" i="19"/>
  <c r="AG66" i="19"/>
  <c r="AJ66" i="19"/>
  <c r="AB66" i="19"/>
  <c r="AD66" i="19"/>
  <c r="AF66" i="19"/>
  <c r="AI66" i="19"/>
  <c r="Z66" i="19"/>
  <c r="Y66" i="19"/>
  <c r="N66" i="19"/>
  <c r="P66" i="19"/>
  <c r="R66" i="19"/>
  <c r="I66" i="19"/>
  <c r="G66" i="19"/>
  <c r="F66" i="19"/>
  <c r="H66" i="19"/>
  <c r="J66" i="19"/>
  <c r="O66" i="19"/>
  <c r="Q66" i="19"/>
  <c r="S66" i="19"/>
  <c r="E66" i="19"/>
  <c r="AT65" i="19"/>
  <c r="AS65" i="19"/>
  <c r="AU65" i="19"/>
  <c r="AR65" i="19"/>
  <c r="AP65" i="19"/>
  <c r="AN65" i="19"/>
  <c r="AQ65" i="19"/>
  <c r="AM65" i="19"/>
  <c r="AG65" i="19"/>
  <c r="AJ65" i="19"/>
  <c r="AF65" i="19"/>
  <c r="AI65" i="19"/>
  <c r="Z65" i="19"/>
  <c r="AC65" i="19"/>
  <c r="AE65" i="19"/>
  <c r="Y65" i="19"/>
  <c r="AB65" i="19"/>
  <c r="AD65" i="19"/>
  <c r="R65" i="19"/>
  <c r="H65" i="19"/>
  <c r="J65" i="19"/>
  <c r="O65" i="19"/>
  <c r="Q65" i="19"/>
  <c r="S65" i="19"/>
  <c r="G65" i="19"/>
  <c r="I65" i="19"/>
  <c r="N65" i="19"/>
  <c r="P65" i="19"/>
  <c r="F65" i="19"/>
  <c r="E65" i="19"/>
  <c r="AS64" i="19"/>
  <c r="AU64" i="19"/>
  <c r="AQ64" i="19"/>
  <c r="AP64" i="19"/>
  <c r="AR64" i="19"/>
  <c r="AT64" i="19"/>
  <c r="AN64" i="19"/>
  <c r="AM64" i="19"/>
  <c r="AF64" i="19"/>
  <c r="AI64" i="19"/>
  <c r="AD64" i="19"/>
  <c r="AB64" i="19"/>
  <c r="Z64" i="19"/>
  <c r="AC64" i="19"/>
  <c r="AE64" i="19"/>
  <c r="AG64" i="19"/>
  <c r="AJ64" i="19"/>
  <c r="Y64" i="19"/>
  <c r="Q64" i="19"/>
  <c r="S64" i="19"/>
  <c r="H64" i="19"/>
  <c r="J64" i="19"/>
  <c r="O64" i="19"/>
  <c r="G64" i="19"/>
  <c r="I64" i="19"/>
  <c r="N64" i="19"/>
  <c r="P64" i="19"/>
  <c r="R64" i="19"/>
  <c r="F64" i="19"/>
  <c r="E64" i="19"/>
  <c r="AQ63" i="19"/>
  <c r="AS63" i="19"/>
  <c r="AU63" i="19"/>
  <c r="AN63" i="19"/>
  <c r="AM63" i="19"/>
  <c r="AP63" i="19"/>
  <c r="AR63" i="19"/>
  <c r="AT63" i="19"/>
  <c r="AG63" i="19"/>
  <c r="AJ63" i="19"/>
  <c r="AC63" i="19"/>
  <c r="AE63" i="19"/>
  <c r="AB63" i="19"/>
  <c r="AD63" i="19"/>
  <c r="AF63" i="19"/>
  <c r="AI63" i="19"/>
  <c r="Z63" i="19"/>
  <c r="Y63" i="19"/>
  <c r="H63" i="19"/>
  <c r="J63" i="19"/>
  <c r="O63" i="19"/>
  <c r="Q63" i="19"/>
  <c r="S63" i="19"/>
  <c r="F63" i="19"/>
  <c r="E63" i="19"/>
  <c r="G63" i="19"/>
  <c r="I63" i="19"/>
  <c r="N63" i="19"/>
  <c r="P63" i="19"/>
  <c r="R63" i="19"/>
  <c r="AU62" i="19"/>
  <c r="AT62" i="19"/>
  <c r="AN62" i="19"/>
  <c r="AQ62" i="19"/>
  <c r="AS62" i="19"/>
  <c r="AM62" i="19"/>
  <c r="AP62" i="19"/>
  <c r="AR62" i="19"/>
  <c r="AC62" i="19"/>
  <c r="AE62" i="19"/>
  <c r="AG62" i="19"/>
  <c r="AJ62" i="19"/>
  <c r="AB62" i="19"/>
  <c r="AD62" i="19"/>
  <c r="AF62" i="19"/>
  <c r="AI62" i="19"/>
  <c r="Z62" i="19"/>
  <c r="Y62" i="19"/>
  <c r="O62" i="19"/>
  <c r="Q62" i="19"/>
  <c r="S62" i="19"/>
  <c r="J62" i="19"/>
  <c r="I62" i="19"/>
  <c r="N62" i="19"/>
  <c r="P62" i="19"/>
  <c r="R62" i="19"/>
  <c r="G62" i="19"/>
  <c r="F62" i="19"/>
  <c r="H62" i="19"/>
  <c r="E62" i="19"/>
  <c r="AT61" i="19"/>
  <c r="AR61" i="19"/>
  <c r="AP61" i="19"/>
  <c r="AN61" i="19"/>
  <c r="AQ61" i="19"/>
  <c r="AS61" i="19"/>
  <c r="AU61" i="19"/>
  <c r="AM61" i="19"/>
  <c r="Z61" i="19"/>
  <c r="AC61" i="19"/>
  <c r="AE61" i="19"/>
  <c r="AG61" i="19"/>
  <c r="AJ61" i="19"/>
  <c r="Y61" i="19"/>
  <c r="AB61" i="19"/>
  <c r="AD61" i="19"/>
  <c r="AF61" i="19"/>
  <c r="AI61" i="19"/>
  <c r="J61" i="19"/>
  <c r="O61" i="19"/>
  <c r="Q61" i="19"/>
  <c r="S61" i="19"/>
  <c r="H61" i="19"/>
  <c r="G61" i="19"/>
  <c r="I61" i="19"/>
  <c r="N61" i="19"/>
  <c r="P61" i="19"/>
  <c r="R61" i="19"/>
  <c r="F61" i="19"/>
  <c r="E61" i="19"/>
  <c r="AS60" i="19"/>
  <c r="AU60" i="19"/>
  <c r="AR60" i="19"/>
  <c r="AT60" i="19"/>
  <c r="AQ60" i="19"/>
  <c r="AP60" i="19"/>
  <c r="AN60" i="19"/>
  <c r="AM60" i="19"/>
  <c r="AF60" i="19"/>
  <c r="AI60" i="19"/>
  <c r="AD60" i="19"/>
  <c r="AB60" i="19"/>
  <c r="Z60" i="19"/>
  <c r="AC60" i="19"/>
  <c r="AE60" i="19"/>
  <c r="AG60" i="19"/>
  <c r="AJ60" i="19"/>
  <c r="Y60" i="19"/>
  <c r="G60" i="19"/>
  <c r="I60" i="19"/>
  <c r="N60" i="19"/>
  <c r="P60" i="19"/>
  <c r="R60" i="19"/>
  <c r="F60" i="19"/>
  <c r="H60" i="19"/>
  <c r="J60" i="19"/>
  <c r="O60" i="19"/>
  <c r="Q60" i="19"/>
  <c r="S60" i="19"/>
  <c r="E60" i="19"/>
  <c r="AQ59" i="19"/>
  <c r="AS59" i="19"/>
  <c r="AU59" i="19"/>
  <c r="AP59" i="19"/>
  <c r="AR59" i="19"/>
  <c r="AT59" i="19"/>
  <c r="AN59" i="19"/>
  <c r="AM59" i="19"/>
  <c r="AE59" i="19"/>
  <c r="AG59" i="19"/>
  <c r="AJ59" i="19"/>
  <c r="AC59" i="19"/>
  <c r="AB59" i="19"/>
  <c r="AD59" i="19"/>
  <c r="AF59" i="19"/>
  <c r="AI59" i="19"/>
  <c r="Z59" i="19"/>
  <c r="Y59" i="19"/>
  <c r="Q59" i="19"/>
  <c r="S59" i="19"/>
  <c r="P59" i="19"/>
  <c r="R59" i="19"/>
  <c r="N59" i="19"/>
  <c r="F59" i="19"/>
  <c r="H59" i="19"/>
  <c r="J59" i="19"/>
  <c r="O59" i="19"/>
  <c r="E59" i="19"/>
  <c r="G59" i="19"/>
  <c r="I59" i="19"/>
  <c r="AT58" i="19"/>
  <c r="AQ58" i="19"/>
  <c r="AS58" i="19"/>
  <c r="AU58" i="19"/>
  <c r="AN58" i="19"/>
  <c r="AM58" i="19"/>
  <c r="AP58" i="19"/>
  <c r="AR58" i="19"/>
  <c r="AI58" i="19"/>
  <c r="AB58" i="19"/>
  <c r="AD58" i="19"/>
  <c r="AF58" i="19"/>
  <c r="Z58" i="19"/>
  <c r="AC58" i="19"/>
  <c r="AE58" i="19"/>
  <c r="AG58" i="19"/>
  <c r="AJ58" i="19"/>
  <c r="Y58" i="19"/>
  <c r="N58" i="19"/>
  <c r="P58" i="19"/>
  <c r="R58" i="19"/>
  <c r="I58" i="19"/>
  <c r="G58" i="19"/>
  <c r="F58" i="19"/>
  <c r="H58" i="19"/>
  <c r="J58" i="19"/>
  <c r="O58" i="19"/>
  <c r="Q58" i="19"/>
  <c r="S58" i="19"/>
  <c r="E58" i="19"/>
  <c r="AT57" i="19"/>
  <c r="AS57" i="19"/>
  <c r="AU57" i="19"/>
  <c r="AR57" i="19"/>
  <c r="AP57" i="19"/>
  <c r="AN57" i="19"/>
  <c r="AQ57" i="19"/>
  <c r="AM57" i="19"/>
  <c r="AF57" i="19"/>
  <c r="AI57" i="19"/>
  <c r="Z57" i="19"/>
  <c r="AC57" i="19"/>
  <c r="AE57" i="19"/>
  <c r="AG57" i="19"/>
  <c r="AJ57" i="19"/>
  <c r="Y57" i="19"/>
  <c r="AB57" i="19"/>
  <c r="AD57" i="19"/>
  <c r="S57" i="19"/>
  <c r="J57" i="19"/>
  <c r="O57" i="19"/>
  <c r="Q57" i="19"/>
  <c r="I57" i="19"/>
  <c r="N57" i="19"/>
  <c r="P57" i="19"/>
  <c r="R57" i="19"/>
  <c r="H57" i="19"/>
  <c r="G57" i="19"/>
  <c r="F57" i="19"/>
  <c r="E57" i="19"/>
  <c r="AR56" i="19"/>
  <c r="AT56" i="19"/>
  <c r="AQ56" i="19"/>
  <c r="AS56" i="19"/>
  <c r="AU56" i="19"/>
  <c r="AP56" i="19"/>
  <c r="AN56" i="19"/>
  <c r="AM56" i="19"/>
  <c r="AJ56" i="19"/>
  <c r="AD56" i="19"/>
  <c r="AF56" i="19"/>
  <c r="AI56" i="19"/>
  <c r="AB56" i="19"/>
  <c r="Z56" i="19"/>
  <c r="AC56" i="19"/>
  <c r="AE56" i="19"/>
  <c r="AG56" i="19"/>
  <c r="Y56" i="19"/>
  <c r="N56" i="19"/>
  <c r="P56" i="19"/>
  <c r="R56" i="19"/>
  <c r="G56" i="19"/>
  <c r="I56" i="19"/>
  <c r="F56" i="19"/>
  <c r="H56" i="19"/>
  <c r="J56" i="19"/>
  <c r="O56" i="19"/>
  <c r="Q56" i="19"/>
  <c r="S56" i="19"/>
  <c r="E56" i="19"/>
  <c r="AQ55" i="19"/>
  <c r="AS55" i="19"/>
  <c r="AU55" i="19"/>
  <c r="AN55" i="19"/>
  <c r="AM55" i="19"/>
  <c r="AP55" i="19"/>
  <c r="AR55" i="19"/>
  <c r="AT55" i="19"/>
  <c r="AC55" i="19"/>
  <c r="AE55" i="19"/>
  <c r="AG55" i="19"/>
  <c r="AJ55" i="19"/>
  <c r="Z55" i="19"/>
  <c r="Y55" i="19"/>
  <c r="AB55" i="19"/>
  <c r="AD55" i="19"/>
  <c r="AF55" i="19"/>
  <c r="AI55" i="19"/>
  <c r="S55" i="19"/>
  <c r="N55" i="19"/>
  <c r="P55" i="19"/>
  <c r="R55" i="19"/>
  <c r="I55" i="19"/>
  <c r="H55" i="19"/>
  <c r="J55" i="19"/>
  <c r="O55" i="19"/>
  <c r="Q55" i="19"/>
  <c r="F55" i="19"/>
  <c r="E55" i="19"/>
  <c r="G55" i="19"/>
  <c r="AN54" i="19"/>
  <c r="AQ54" i="19"/>
  <c r="AS54" i="19"/>
  <c r="AU54" i="19"/>
  <c r="AM54" i="19"/>
  <c r="AP54" i="19"/>
  <c r="AR54" i="19"/>
  <c r="AT54" i="19"/>
  <c r="AF54" i="19"/>
  <c r="AI54" i="19"/>
  <c r="AB54" i="19"/>
  <c r="AD54" i="19"/>
  <c r="Z54" i="19"/>
  <c r="AC54" i="19"/>
  <c r="AE54" i="19"/>
  <c r="AG54" i="19"/>
  <c r="AJ54" i="19"/>
  <c r="Y54" i="19"/>
  <c r="N54" i="19"/>
  <c r="P54" i="19"/>
  <c r="R54" i="19"/>
  <c r="J54" i="19"/>
  <c r="O54" i="19"/>
  <c r="Q54" i="19"/>
  <c r="S54" i="19"/>
  <c r="I54" i="19"/>
  <c r="G54" i="19"/>
  <c r="F54" i="19"/>
  <c r="H54" i="19"/>
  <c r="E54" i="19"/>
  <c r="AS53" i="19"/>
  <c r="AU53" i="19"/>
  <c r="AR53" i="19"/>
  <c r="AT53" i="19"/>
  <c r="AP53" i="19"/>
  <c r="AN53" i="19"/>
  <c r="AQ53" i="19"/>
  <c r="AM53" i="19"/>
  <c r="AI53" i="19"/>
  <c r="AF53" i="19"/>
  <c r="AD53" i="19"/>
  <c r="AC53" i="19"/>
  <c r="AE53" i="19"/>
  <c r="AG53" i="19"/>
  <c r="AJ53" i="19"/>
  <c r="Z53" i="19"/>
  <c r="Y53" i="19"/>
  <c r="AB53" i="19"/>
  <c r="G53" i="19"/>
  <c r="I53" i="19"/>
  <c r="N53" i="19"/>
  <c r="P53" i="19"/>
  <c r="R53" i="19"/>
  <c r="F53" i="19"/>
  <c r="H53" i="19"/>
  <c r="J53" i="19"/>
  <c r="O53" i="19"/>
  <c r="Q53" i="19"/>
  <c r="S53" i="19"/>
  <c r="E53" i="19"/>
  <c r="AR52" i="19"/>
  <c r="AT52" i="19"/>
  <c r="AN52" i="19"/>
  <c r="AQ52" i="19"/>
  <c r="AS52" i="19"/>
  <c r="AU52" i="19"/>
  <c r="AM52" i="19"/>
  <c r="AP52" i="19"/>
  <c r="AE52" i="19"/>
  <c r="AG52" i="19"/>
  <c r="AJ52" i="19"/>
  <c r="AD52" i="19"/>
  <c r="AF52" i="19"/>
  <c r="AI52" i="19"/>
  <c r="AB52" i="19"/>
  <c r="Z52" i="19"/>
  <c r="AC52" i="19"/>
  <c r="Y52" i="19"/>
  <c r="N52" i="19"/>
  <c r="P52" i="19"/>
  <c r="R52" i="19"/>
  <c r="J52" i="19"/>
  <c r="O52" i="19"/>
  <c r="Q52" i="19"/>
  <c r="S52" i="19"/>
  <c r="H52" i="19"/>
  <c r="F52" i="19"/>
  <c r="E52" i="19"/>
  <c r="G52" i="19"/>
  <c r="I52" i="19"/>
  <c r="AS51" i="19"/>
  <c r="AU51" i="19"/>
  <c r="AQ51" i="19"/>
  <c r="AP51" i="19"/>
  <c r="AR51" i="19"/>
  <c r="AT51" i="19"/>
  <c r="AN51" i="19"/>
  <c r="AM51" i="19"/>
  <c r="AJ51" i="19"/>
  <c r="AE51" i="19"/>
  <c r="AG51" i="19"/>
  <c r="AC51" i="19"/>
  <c r="Z51" i="19"/>
  <c r="Y51" i="19"/>
  <c r="AB51" i="19"/>
  <c r="AD51" i="19"/>
  <c r="AF51" i="19"/>
  <c r="AI51" i="19"/>
  <c r="P51" i="19"/>
  <c r="R51" i="19"/>
  <c r="N51" i="19"/>
  <c r="I51" i="19"/>
  <c r="F51" i="19"/>
  <c r="H51" i="19"/>
  <c r="J51" i="19"/>
  <c r="O51" i="19"/>
  <c r="Q51" i="19"/>
  <c r="S51" i="19"/>
  <c r="E51" i="19"/>
  <c r="G51" i="19"/>
  <c r="AU50" i="19"/>
  <c r="AS50" i="19"/>
  <c r="AN50" i="19"/>
  <c r="AQ50" i="19"/>
  <c r="AM50" i="19"/>
  <c r="AP50" i="19"/>
  <c r="AR50" i="19"/>
  <c r="AT50" i="19"/>
  <c r="AG50" i="19"/>
  <c r="AJ50" i="19"/>
  <c r="AF50" i="19"/>
  <c r="AI50" i="19"/>
  <c r="AB50" i="19"/>
  <c r="AD50" i="19"/>
  <c r="Z50" i="19"/>
  <c r="AC50" i="19"/>
  <c r="AE50" i="19"/>
  <c r="Y50" i="19"/>
  <c r="J50" i="19"/>
  <c r="O50" i="19"/>
  <c r="Q50" i="19"/>
  <c r="S50" i="19"/>
  <c r="I50" i="19"/>
  <c r="N50" i="19"/>
  <c r="P50" i="19"/>
  <c r="R50" i="19"/>
  <c r="G50" i="19"/>
  <c r="F50" i="19"/>
  <c r="H50" i="19"/>
  <c r="E50" i="19"/>
  <c r="AR49" i="19"/>
  <c r="AT49" i="19"/>
  <c r="AP49" i="19"/>
  <c r="AN49" i="19"/>
  <c r="AQ49" i="19"/>
  <c r="AS49" i="19"/>
  <c r="AU49" i="19"/>
  <c r="AM49" i="19"/>
  <c r="AD49" i="19"/>
  <c r="AF49" i="19"/>
  <c r="AI49" i="19"/>
  <c r="Z49" i="19"/>
  <c r="AC49" i="19"/>
  <c r="AE49" i="19"/>
  <c r="AG49" i="19"/>
  <c r="AJ49" i="19"/>
  <c r="Y49" i="19"/>
  <c r="AB49" i="19"/>
  <c r="Q49" i="19"/>
  <c r="S49" i="19"/>
  <c r="O49" i="19"/>
  <c r="J49" i="19"/>
  <c r="F49" i="19"/>
  <c r="H49" i="19"/>
  <c r="E49" i="19"/>
  <c r="G49" i="19"/>
  <c r="I49" i="19"/>
  <c r="N49" i="19"/>
  <c r="P49" i="19"/>
  <c r="R49" i="19"/>
  <c r="AR48" i="19"/>
  <c r="AT48" i="19"/>
  <c r="AQ48" i="19"/>
  <c r="AS48" i="19"/>
  <c r="AU48" i="19"/>
  <c r="AN48" i="19"/>
  <c r="AM48" i="19"/>
  <c r="AP48" i="19"/>
  <c r="AF48" i="19"/>
  <c r="AI48" i="19"/>
  <c r="AD48" i="19"/>
  <c r="AB48" i="19"/>
  <c r="Z48" i="19"/>
  <c r="AC48" i="19"/>
  <c r="AE48" i="19"/>
  <c r="AG48" i="19"/>
  <c r="AJ48" i="19"/>
  <c r="Y48" i="19"/>
  <c r="F48" i="19"/>
  <c r="H48" i="19"/>
  <c r="J48" i="19"/>
  <c r="O48" i="19"/>
  <c r="Q48" i="19"/>
  <c r="S48" i="19"/>
  <c r="E48" i="19"/>
  <c r="G48" i="19"/>
  <c r="I48" i="19"/>
  <c r="N48" i="19"/>
  <c r="P48" i="19"/>
  <c r="R48" i="19"/>
  <c r="AU47" i="19"/>
  <c r="AQ47" i="19"/>
  <c r="AS47" i="19"/>
  <c r="AN47" i="19"/>
  <c r="AM47" i="19"/>
  <c r="AP47" i="19"/>
  <c r="AR47" i="19"/>
  <c r="AT47" i="19"/>
  <c r="AD47" i="19"/>
  <c r="AF47" i="19"/>
  <c r="AI47" i="19"/>
  <c r="AC47" i="19"/>
  <c r="AE47" i="19"/>
  <c r="AG47" i="19"/>
  <c r="AJ47" i="19"/>
  <c r="Z47" i="19"/>
  <c r="Y47" i="19"/>
  <c r="AB47" i="19"/>
  <c r="I47" i="19"/>
  <c r="N47" i="19"/>
  <c r="P47" i="19"/>
  <c r="R47" i="19"/>
  <c r="H47" i="19"/>
  <c r="J47" i="19"/>
  <c r="O47" i="19"/>
  <c r="Q47" i="19"/>
  <c r="S47" i="19"/>
  <c r="F47" i="19"/>
  <c r="E47" i="19"/>
  <c r="G47" i="19"/>
  <c r="AQ46" i="19"/>
  <c r="AS46" i="19"/>
  <c r="AU46" i="19"/>
  <c r="AN46" i="19"/>
  <c r="AM46" i="19"/>
  <c r="AP46" i="19"/>
  <c r="AR46" i="19"/>
  <c r="AT46" i="19"/>
  <c r="AG46" i="19"/>
  <c r="AJ46" i="19"/>
  <c r="AF46" i="19"/>
  <c r="AI46" i="19"/>
  <c r="AC46" i="19"/>
  <c r="AE46" i="19"/>
  <c r="AB46" i="19"/>
  <c r="AD46" i="19"/>
  <c r="Z46" i="19"/>
  <c r="Y46" i="19"/>
  <c r="N46" i="19"/>
  <c r="P46" i="19"/>
  <c r="R46" i="19"/>
  <c r="J46" i="19"/>
  <c r="O46" i="19"/>
  <c r="Q46" i="19"/>
  <c r="S46" i="19"/>
  <c r="I46" i="19"/>
  <c r="G46" i="19"/>
  <c r="F46" i="19"/>
  <c r="H46" i="19"/>
  <c r="E46" i="19"/>
  <c r="AS45" i="19"/>
  <c r="AU45" i="19"/>
  <c r="AR45" i="19"/>
  <c r="AT45" i="19"/>
  <c r="AP45" i="19"/>
  <c r="AN45" i="19"/>
  <c r="AQ45" i="19"/>
  <c r="AM45" i="19"/>
  <c r="AI45" i="19"/>
  <c r="AF45" i="19"/>
  <c r="AD45" i="19"/>
  <c r="AC45" i="19"/>
  <c r="AE45" i="19"/>
  <c r="AG45" i="19"/>
  <c r="AJ45" i="19"/>
  <c r="Z45" i="19"/>
  <c r="Y45" i="19"/>
  <c r="AB45" i="19"/>
  <c r="G45" i="19"/>
  <c r="I45" i="19"/>
  <c r="N45" i="19"/>
  <c r="P45" i="19"/>
  <c r="R45" i="19"/>
  <c r="F45" i="19"/>
  <c r="H45" i="19"/>
  <c r="J45" i="19"/>
  <c r="O45" i="19"/>
  <c r="Q45" i="19"/>
  <c r="S45" i="19"/>
  <c r="E45" i="19"/>
  <c r="AR44" i="19"/>
  <c r="AT44" i="19"/>
  <c r="AN44" i="19"/>
  <c r="AQ44" i="19"/>
  <c r="AS44" i="19"/>
  <c r="AU44" i="19"/>
  <c r="AM44" i="19"/>
  <c r="AP44" i="19"/>
  <c r="AE44" i="19"/>
  <c r="AG44" i="19"/>
  <c r="AJ44" i="19"/>
  <c r="AD44" i="19"/>
  <c r="AF44" i="19"/>
  <c r="AI44" i="19"/>
  <c r="AB44" i="19"/>
  <c r="Z44" i="19"/>
  <c r="AC44" i="19"/>
  <c r="Y44" i="19"/>
  <c r="N44" i="19"/>
  <c r="P44" i="19"/>
  <c r="R44" i="19"/>
  <c r="J44" i="19"/>
  <c r="O44" i="19"/>
  <c r="Q44" i="19"/>
  <c r="S44" i="19"/>
  <c r="H44" i="19"/>
  <c r="F44" i="19"/>
  <c r="E44" i="19"/>
  <c r="G44" i="19"/>
  <c r="I44" i="19"/>
  <c r="AS43" i="19"/>
  <c r="AU43" i="19"/>
  <c r="AQ43" i="19"/>
  <c r="AP43" i="19"/>
  <c r="AR43" i="19"/>
  <c r="AT43" i="19"/>
  <c r="AN43" i="19"/>
  <c r="AM43" i="19"/>
  <c r="AJ43" i="19"/>
  <c r="AE43" i="19"/>
  <c r="AG43" i="19"/>
  <c r="AC43" i="19"/>
  <c r="Z43" i="19"/>
  <c r="Y43" i="19"/>
  <c r="AB43" i="19"/>
  <c r="AD43" i="19"/>
  <c r="AF43" i="19"/>
  <c r="AI43" i="19"/>
  <c r="P43" i="19"/>
  <c r="R43" i="19"/>
  <c r="N43" i="19"/>
  <c r="I43" i="19"/>
  <c r="F43" i="19"/>
  <c r="H43" i="19"/>
  <c r="J43" i="19"/>
  <c r="O43" i="19"/>
  <c r="Q43" i="19"/>
  <c r="S43" i="19"/>
  <c r="E43" i="19"/>
  <c r="G43" i="19"/>
  <c r="AU42" i="19"/>
  <c r="AS42" i="19"/>
  <c r="AN42" i="19"/>
  <c r="AQ42" i="19"/>
  <c r="AM42" i="19"/>
  <c r="AP42" i="19"/>
  <c r="AR42" i="19"/>
  <c r="AT42" i="19"/>
  <c r="AF42" i="19"/>
  <c r="AI42" i="19"/>
  <c r="AC42" i="19"/>
  <c r="AE42" i="19"/>
  <c r="AG42" i="19"/>
  <c r="AJ42" i="19"/>
  <c r="AB42" i="19"/>
  <c r="AD42" i="19"/>
  <c r="Z42" i="19"/>
  <c r="Y42" i="19"/>
  <c r="O42" i="19"/>
  <c r="Q42" i="19"/>
  <c r="S42" i="19"/>
  <c r="N42" i="19"/>
  <c r="P42" i="19"/>
  <c r="R42" i="19"/>
  <c r="I42" i="19"/>
  <c r="H42" i="19"/>
  <c r="J42" i="19"/>
  <c r="G42" i="19"/>
  <c r="F42" i="19"/>
  <c r="E42" i="19"/>
  <c r="AR41" i="19"/>
  <c r="AT41" i="19"/>
  <c r="AQ41" i="19"/>
  <c r="AS41" i="19"/>
  <c r="AU41" i="19"/>
  <c r="AP41" i="19"/>
  <c r="AN41" i="19"/>
  <c r="AM41" i="19"/>
  <c r="AE41" i="19"/>
  <c r="AG41" i="19"/>
  <c r="AJ41" i="19"/>
  <c r="AD41" i="19"/>
  <c r="AF41" i="19"/>
  <c r="AI41" i="19"/>
  <c r="AB41" i="19"/>
  <c r="Z41" i="19"/>
  <c r="AC41" i="19"/>
  <c r="Y41" i="19"/>
  <c r="J41" i="19"/>
  <c r="O41" i="19"/>
  <c r="Q41" i="19"/>
  <c r="S41" i="19"/>
  <c r="F41" i="19"/>
  <c r="H41" i="19"/>
  <c r="E41" i="19"/>
  <c r="G41" i="19"/>
  <c r="I41" i="19"/>
  <c r="N41" i="19"/>
  <c r="P41" i="19"/>
  <c r="R41" i="19"/>
  <c r="AS40" i="19"/>
  <c r="AU40" i="19"/>
  <c r="AR40" i="19"/>
  <c r="AT40" i="19"/>
  <c r="AP40" i="19"/>
  <c r="AN40" i="19"/>
  <c r="AQ40" i="19"/>
  <c r="AM40" i="19"/>
  <c r="AC40" i="19"/>
  <c r="AE40" i="19"/>
  <c r="AG40" i="19"/>
  <c r="AJ40" i="19"/>
  <c r="AB40" i="19"/>
  <c r="AD40" i="19"/>
  <c r="AF40" i="19"/>
  <c r="AI40" i="19"/>
  <c r="Z40" i="19"/>
  <c r="Y40" i="19"/>
  <c r="O40" i="19"/>
  <c r="Q40" i="19"/>
  <c r="S40" i="19"/>
  <c r="H40" i="19"/>
  <c r="J40" i="19"/>
  <c r="F40" i="19"/>
  <c r="E40" i="19"/>
  <c r="G40" i="19"/>
  <c r="I40" i="19"/>
  <c r="N40" i="19"/>
  <c r="P40" i="19"/>
  <c r="R40" i="19"/>
  <c r="AR39" i="19"/>
  <c r="AT39" i="19"/>
  <c r="AQ39" i="19"/>
  <c r="AS39" i="19"/>
  <c r="AU39" i="19"/>
  <c r="AP39" i="19"/>
  <c r="AN39" i="19"/>
  <c r="AM39" i="19"/>
  <c r="AE39" i="19"/>
  <c r="AG39" i="19"/>
  <c r="AJ39" i="19"/>
  <c r="AD39" i="19"/>
  <c r="AF39" i="19"/>
  <c r="AI39" i="19"/>
  <c r="AB39" i="19"/>
  <c r="Z39" i="19"/>
  <c r="AC39" i="19"/>
  <c r="Y39" i="19"/>
  <c r="J39" i="19"/>
  <c r="O39" i="19"/>
  <c r="Q39" i="19"/>
  <c r="S39" i="19"/>
  <c r="F39" i="19"/>
  <c r="H39" i="19"/>
  <c r="E39" i="19"/>
  <c r="G39" i="19"/>
  <c r="I39" i="19"/>
  <c r="N39" i="19"/>
  <c r="P39" i="19"/>
  <c r="R39" i="19"/>
  <c r="AS38" i="19"/>
  <c r="AU38" i="19"/>
  <c r="AR38" i="19"/>
  <c r="AT38" i="19"/>
  <c r="AP38" i="19"/>
  <c r="AN38" i="19"/>
  <c r="AQ38" i="19"/>
  <c r="AM38" i="19"/>
  <c r="AC38" i="19"/>
  <c r="AE38" i="19"/>
  <c r="AG38" i="19"/>
  <c r="AJ38" i="19"/>
  <c r="AB38" i="19"/>
  <c r="AD38" i="19"/>
  <c r="AF38" i="19"/>
  <c r="AI38" i="19"/>
  <c r="Z38" i="19"/>
  <c r="Y38" i="19"/>
  <c r="O38" i="19"/>
  <c r="Q38" i="19"/>
  <c r="S38" i="19"/>
  <c r="N38" i="19"/>
  <c r="P38" i="19"/>
  <c r="R38" i="19"/>
  <c r="H38" i="19"/>
  <c r="J38" i="19"/>
  <c r="F38" i="19"/>
  <c r="E38" i="19"/>
  <c r="G38" i="19"/>
  <c r="I38" i="19"/>
  <c r="AR37" i="19"/>
  <c r="AT37" i="19"/>
  <c r="AQ37" i="19"/>
  <c r="AS37" i="19"/>
  <c r="AU37" i="19"/>
  <c r="AP37" i="19"/>
  <c r="AN37" i="19"/>
  <c r="AM37" i="19"/>
  <c r="AE37" i="19"/>
  <c r="AG37" i="19"/>
  <c r="AJ37" i="19"/>
  <c r="AD37" i="19"/>
  <c r="AF37" i="19"/>
  <c r="AI37" i="19"/>
  <c r="AB37" i="19"/>
  <c r="Z37" i="19"/>
  <c r="AC37" i="19"/>
  <c r="Y37" i="19"/>
  <c r="N37" i="19"/>
  <c r="P37" i="19"/>
  <c r="R37" i="19"/>
  <c r="J37" i="19"/>
  <c r="O37" i="19"/>
  <c r="Q37" i="19"/>
  <c r="S37" i="19"/>
  <c r="F37" i="19"/>
  <c r="H37" i="19"/>
  <c r="E37" i="19"/>
  <c r="G37" i="19"/>
  <c r="I37" i="19"/>
  <c r="AS36" i="19"/>
  <c r="AU36" i="19"/>
  <c r="AR36" i="19"/>
  <c r="AT36" i="19"/>
  <c r="AP36" i="19"/>
  <c r="AN36" i="19"/>
  <c r="AQ36" i="19"/>
  <c r="AM36" i="19"/>
  <c r="AC36" i="19"/>
  <c r="AE36" i="19"/>
  <c r="AG36" i="19"/>
  <c r="AJ36" i="19"/>
  <c r="AB36" i="19"/>
  <c r="AD36" i="19"/>
  <c r="AF36" i="19"/>
  <c r="AI36" i="19"/>
  <c r="Z36" i="19"/>
  <c r="Y36" i="19"/>
  <c r="O36" i="19"/>
  <c r="Q36" i="19"/>
  <c r="S36" i="19"/>
  <c r="H36" i="19"/>
  <c r="J36" i="19"/>
  <c r="F36" i="19"/>
  <c r="E36" i="19"/>
  <c r="G36" i="19"/>
  <c r="I36" i="19"/>
  <c r="N36" i="19"/>
  <c r="P36" i="19"/>
  <c r="R36" i="19"/>
  <c r="AR35" i="19"/>
  <c r="AT35" i="19"/>
  <c r="AQ35" i="19"/>
  <c r="AS35" i="19"/>
  <c r="AU35" i="19"/>
  <c r="AP35" i="19"/>
  <c r="AN35" i="19"/>
  <c r="AM35" i="19"/>
  <c r="AE35" i="19"/>
  <c r="AG35" i="19"/>
  <c r="AJ35" i="19"/>
  <c r="AC35" i="19"/>
  <c r="Z35" i="19"/>
  <c r="Y35" i="19"/>
  <c r="AB35" i="19"/>
  <c r="AD35" i="19"/>
  <c r="AF35" i="19"/>
  <c r="AI35" i="19"/>
  <c r="F35" i="19"/>
  <c r="H35" i="19"/>
  <c r="J35" i="19"/>
  <c r="O35" i="19"/>
  <c r="Q35" i="19"/>
  <c r="S35" i="19"/>
  <c r="E35" i="19"/>
  <c r="G35" i="19"/>
  <c r="I35" i="19"/>
  <c r="N35" i="19"/>
  <c r="P35" i="19"/>
  <c r="R35" i="19"/>
  <c r="AN34" i="19"/>
  <c r="AQ34" i="19"/>
  <c r="AS34" i="19"/>
  <c r="AU34" i="19"/>
  <c r="AM34" i="19"/>
  <c r="AP34" i="19"/>
  <c r="AR34" i="19"/>
  <c r="AT34" i="19"/>
  <c r="AC34" i="19"/>
  <c r="AE34" i="19"/>
  <c r="AG34" i="19"/>
  <c r="AJ34" i="19"/>
  <c r="AB34" i="19"/>
  <c r="AD34" i="19"/>
  <c r="AF34" i="19"/>
  <c r="AI34" i="19"/>
  <c r="Z34" i="19"/>
  <c r="Y34" i="19"/>
  <c r="O34" i="19"/>
  <c r="Q34" i="19"/>
  <c r="S34" i="19"/>
  <c r="J34" i="19"/>
  <c r="H34" i="19"/>
  <c r="F34" i="19"/>
  <c r="E34" i="19"/>
  <c r="G34" i="19"/>
  <c r="I34" i="19"/>
  <c r="N34" i="19"/>
  <c r="P34" i="19"/>
  <c r="R34" i="19"/>
  <c r="AU33" i="19"/>
  <c r="AS33" i="19"/>
  <c r="AQ33" i="19"/>
  <c r="AN33" i="19"/>
  <c r="AM33" i="19"/>
  <c r="AP33" i="19"/>
  <c r="AR33" i="19"/>
  <c r="AT33" i="19"/>
  <c r="AJ33" i="19"/>
  <c r="AI33" i="19"/>
  <c r="Z33" i="19"/>
  <c r="AC33" i="19"/>
  <c r="AE33" i="19"/>
  <c r="AG33" i="19"/>
  <c r="Y33" i="19"/>
  <c r="AB33" i="19"/>
  <c r="AD33" i="19"/>
  <c r="AF33" i="19"/>
  <c r="J33" i="19"/>
  <c r="O33" i="19"/>
  <c r="Q33" i="19"/>
  <c r="S33" i="19"/>
  <c r="H33" i="19"/>
  <c r="F33" i="19"/>
  <c r="E33" i="19"/>
  <c r="G33" i="19"/>
  <c r="I33" i="19"/>
  <c r="N33" i="19"/>
  <c r="P33" i="19"/>
  <c r="R33" i="19"/>
  <c r="AS32" i="19"/>
  <c r="AU32" i="19"/>
  <c r="AR32" i="19"/>
  <c r="AT32" i="19"/>
  <c r="AQ32" i="19"/>
  <c r="AN32" i="19"/>
  <c r="AM32" i="19"/>
  <c r="AP32" i="19"/>
  <c r="AG32" i="19"/>
  <c r="AJ32" i="19"/>
  <c r="AF32" i="19"/>
  <c r="AI32" i="19"/>
  <c r="AE32" i="19"/>
  <c r="AC32" i="19"/>
  <c r="Z32" i="19"/>
  <c r="Y32" i="19"/>
  <c r="AB32" i="19"/>
  <c r="AD32" i="19"/>
  <c r="S32" i="19"/>
  <c r="H32" i="19"/>
  <c r="J32" i="19"/>
  <c r="O32" i="19"/>
  <c r="Q32" i="19"/>
  <c r="G32" i="19"/>
  <c r="I32" i="19"/>
  <c r="N32" i="19"/>
  <c r="P32" i="19"/>
  <c r="R32" i="19"/>
  <c r="F32" i="19"/>
  <c r="E32" i="19"/>
  <c r="AQ31" i="19"/>
  <c r="AS31" i="19"/>
  <c r="AU31" i="19"/>
  <c r="AP31" i="19"/>
  <c r="AR31" i="19"/>
  <c r="AT31" i="19"/>
  <c r="AN31" i="19"/>
  <c r="AM31" i="19"/>
  <c r="AE31" i="19"/>
  <c r="AG31" i="19"/>
  <c r="AJ31" i="19"/>
  <c r="AC31" i="19"/>
  <c r="Z31" i="19"/>
  <c r="Y31" i="19"/>
  <c r="AB31" i="19"/>
  <c r="AD31" i="19"/>
  <c r="AF31" i="19"/>
  <c r="AI31" i="19"/>
  <c r="P31" i="19"/>
  <c r="R31" i="19"/>
  <c r="F31" i="19"/>
  <c r="H31" i="19"/>
  <c r="J31" i="19"/>
  <c r="O31" i="19"/>
  <c r="Q31" i="19"/>
  <c r="S31" i="19"/>
  <c r="E31" i="19"/>
  <c r="G31" i="19"/>
  <c r="I31" i="19"/>
  <c r="N31" i="19"/>
  <c r="AN30" i="19"/>
  <c r="AQ30" i="19"/>
  <c r="AS30" i="19"/>
  <c r="AU30" i="19"/>
  <c r="AM30" i="19"/>
  <c r="AP30" i="19"/>
  <c r="AR30" i="19"/>
  <c r="AT30" i="19"/>
  <c r="AC30" i="19"/>
  <c r="AE30" i="19"/>
  <c r="AG30" i="19"/>
  <c r="AJ30" i="19"/>
  <c r="AB30" i="19"/>
  <c r="AD30" i="19"/>
  <c r="AF30" i="19"/>
  <c r="AI30" i="19"/>
  <c r="Z30" i="19"/>
  <c r="Y30" i="19"/>
  <c r="O30" i="19"/>
  <c r="Q30" i="19"/>
  <c r="S30" i="19"/>
  <c r="J30" i="19"/>
  <c r="H30" i="19"/>
  <c r="F30" i="19"/>
  <c r="E30" i="19"/>
  <c r="G30" i="19"/>
  <c r="I30" i="19"/>
  <c r="N30" i="19"/>
  <c r="P30" i="19"/>
  <c r="R30" i="19"/>
  <c r="AU29" i="19"/>
  <c r="AS29" i="19"/>
  <c r="AQ29" i="19"/>
  <c r="AN29" i="19"/>
  <c r="AM29" i="19"/>
  <c r="AP29" i="19"/>
  <c r="AR29" i="19"/>
  <c r="AT29" i="19"/>
  <c r="AJ29" i="19"/>
  <c r="Z29" i="19"/>
  <c r="AC29" i="19"/>
  <c r="AE29" i="19"/>
  <c r="AG29" i="19"/>
  <c r="Y29" i="19"/>
  <c r="AB29" i="19"/>
  <c r="AD29" i="19"/>
  <c r="AF29" i="19"/>
  <c r="AI29" i="19"/>
  <c r="J29" i="19"/>
  <c r="O29" i="19"/>
  <c r="Q29" i="19"/>
  <c r="S29" i="19"/>
  <c r="H29" i="19"/>
  <c r="F29" i="19"/>
  <c r="E29" i="19"/>
  <c r="G29" i="19"/>
  <c r="I29" i="19"/>
  <c r="N29" i="19"/>
  <c r="P29" i="19"/>
  <c r="R29" i="19"/>
  <c r="AS28" i="19"/>
  <c r="AU28" i="19"/>
  <c r="AR28" i="19"/>
  <c r="AT28" i="19"/>
  <c r="AQ28" i="19"/>
  <c r="AN28" i="19"/>
  <c r="AM28" i="19"/>
  <c r="AP28" i="19"/>
  <c r="AG28" i="19"/>
  <c r="AJ28" i="19"/>
  <c r="AE28" i="19"/>
  <c r="AC28" i="19"/>
  <c r="Z28" i="19"/>
  <c r="Y28" i="19"/>
  <c r="AB28" i="19"/>
  <c r="AD28" i="19"/>
  <c r="AF28" i="19"/>
  <c r="AI28" i="19"/>
  <c r="S28" i="19"/>
  <c r="H28" i="19"/>
  <c r="J28" i="19"/>
  <c r="O28" i="19"/>
  <c r="Q28" i="19"/>
  <c r="G28" i="19"/>
  <c r="I28" i="19"/>
  <c r="N28" i="19"/>
  <c r="P28" i="19"/>
  <c r="R28" i="19"/>
  <c r="F28" i="19"/>
  <c r="E28" i="19"/>
  <c r="AQ27" i="19"/>
  <c r="AS27" i="19"/>
  <c r="AU27" i="19"/>
  <c r="AP27" i="19"/>
  <c r="AR27" i="19"/>
  <c r="AT27" i="19"/>
  <c r="AN27" i="19"/>
  <c r="AM27" i="19"/>
  <c r="AE27" i="19"/>
  <c r="AG27" i="19"/>
  <c r="AJ27" i="19"/>
  <c r="AD27" i="19"/>
  <c r="AF27" i="19"/>
  <c r="AI27" i="19"/>
  <c r="AC27" i="19"/>
  <c r="Z27" i="19"/>
  <c r="Y27" i="19"/>
  <c r="AB27" i="19"/>
  <c r="Q27" i="19"/>
  <c r="S27" i="19"/>
  <c r="F27" i="19"/>
  <c r="H27" i="19"/>
  <c r="J27" i="19"/>
  <c r="O27" i="19"/>
  <c r="E27" i="19"/>
  <c r="G27" i="19"/>
  <c r="I27" i="19"/>
  <c r="N27" i="19"/>
  <c r="P27" i="19"/>
  <c r="R27" i="19"/>
  <c r="AN26" i="19"/>
  <c r="AQ26" i="19"/>
  <c r="AS26" i="19"/>
  <c r="AU26" i="19"/>
  <c r="AM26" i="19"/>
  <c r="AP26" i="19"/>
  <c r="AR26" i="19"/>
  <c r="AT26" i="19"/>
  <c r="AC26" i="19"/>
  <c r="AE26" i="19"/>
  <c r="AG26" i="19"/>
  <c r="AJ26" i="19"/>
  <c r="AB26" i="19"/>
  <c r="AD26" i="19"/>
  <c r="AF26" i="19"/>
  <c r="AI26" i="19"/>
  <c r="Z26" i="19"/>
  <c r="Y26" i="19"/>
  <c r="O26" i="19"/>
  <c r="Q26" i="19"/>
  <c r="S26" i="19"/>
  <c r="N26" i="19"/>
  <c r="P26" i="19"/>
  <c r="R26" i="19"/>
  <c r="J26" i="19"/>
  <c r="H26" i="19"/>
  <c r="F26" i="19"/>
  <c r="E26" i="19"/>
  <c r="G26" i="19"/>
  <c r="I26" i="19"/>
  <c r="AU25" i="19"/>
  <c r="AS25" i="19"/>
  <c r="AQ25" i="19"/>
  <c r="AN25" i="19"/>
  <c r="AM25" i="19"/>
  <c r="AP25" i="19"/>
  <c r="AR25" i="19"/>
  <c r="AT25" i="19"/>
  <c r="Z25" i="19"/>
  <c r="AC25" i="19"/>
  <c r="AE25" i="19"/>
  <c r="AG25" i="19"/>
  <c r="AJ25" i="19"/>
  <c r="Y25" i="19"/>
  <c r="AB25" i="19"/>
  <c r="AD25" i="19"/>
  <c r="AF25" i="19"/>
  <c r="AI25" i="19"/>
  <c r="J25" i="19"/>
  <c r="O25" i="19"/>
  <c r="Q25" i="19"/>
  <c r="S25" i="19"/>
  <c r="H25" i="19"/>
  <c r="F25" i="19"/>
  <c r="E25" i="19"/>
  <c r="G25" i="19"/>
  <c r="I25" i="19"/>
  <c r="N25" i="19"/>
  <c r="P25" i="19"/>
  <c r="R25" i="19"/>
  <c r="AS24" i="19"/>
  <c r="AU24" i="19"/>
  <c r="AR24" i="19"/>
  <c r="AT24" i="19"/>
  <c r="AQ24" i="19"/>
  <c r="AN24" i="19"/>
  <c r="AM24" i="19"/>
  <c r="AP24" i="19"/>
  <c r="AG24" i="19"/>
  <c r="AJ24" i="19"/>
  <c r="AE24" i="19"/>
  <c r="AC24" i="19"/>
  <c r="Z24" i="19"/>
  <c r="Y24" i="19"/>
  <c r="AB24" i="19"/>
  <c r="AD24" i="19"/>
  <c r="AF24" i="19"/>
  <c r="AI24" i="19"/>
  <c r="R24" i="19"/>
  <c r="H24" i="19"/>
  <c r="J24" i="19"/>
  <c r="O24" i="19"/>
  <c r="Q24" i="19"/>
  <c r="S24" i="19"/>
  <c r="G24" i="19"/>
  <c r="I24" i="19"/>
  <c r="N24" i="19"/>
  <c r="P24" i="19"/>
  <c r="F24" i="19"/>
  <c r="E24" i="19"/>
  <c r="AQ23" i="19"/>
  <c r="AS23" i="19"/>
  <c r="AU23" i="19"/>
  <c r="AP23" i="19"/>
  <c r="AR23" i="19"/>
  <c r="AT23" i="19"/>
  <c r="AN23" i="19"/>
  <c r="AM23" i="19"/>
  <c r="AE23" i="19"/>
  <c r="AG23" i="19"/>
  <c r="AJ23" i="19"/>
  <c r="AC23" i="19"/>
  <c r="Z23" i="19"/>
  <c r="Y23" i="19"/>
  <c r="AB23" i="19"/>
  <c r="AD23" i="19"/>
  <c r="AF23" i="19"/>
  <c r="AI23" i="19"/>
  <c r="G23" i="19"/>
  <c r="I23" i="19"/>
  <c r="N23" i="19"/>
  <c r="P23" i="19"/>
  <c r="R23" i="19"/>
  <c r="F23" i="19"/>
  <c r="H23" i="19"/>
  <c r="J23" i="19"/>
  <c r="O23" i="19"/>
  <c r="Q23" i="19"/>
  <c r="S23" i="19"/>
  <c r="E23" i="19"/>
  <c r="AN22" i="19"/>
  <c r="AQ22" i="19"/>
  <c r="AS22" i="19"/>
  <c r="AU22" i="19"/>
  <c r="AM22" i="19"/>
  <c r="AP22" i="19"/>
  <c r="AR22" i="19"/>
  <c r="AT22" i="19"/>
  <c r="AB22" i="19"/>
  <c r="AD22" i="19"/>
  <c r="AF22" i="19"/>
  <c r="AI22" i="19"/>
  <c r="Z22" i="19"/>
  <c r="AC22" i="19"/>
  <c r="AE22" i="19"/>
  <c r="AG22" i="19"/>
  <c r="AJ22" i="19"/>
  <c r="Y22" i="19"/>
  <c r="O22" i="19"/>
  <c r="Q22" i="19"/>
  <c r="S22" i="19"/>
  <c r="J22" i="19"/>
  <c r="H22" i="19"/>
  <c r="F22" i="19"/>
  <c r="E22" i="19"/>
  <c r="G22" i="19"/>
  <c r="I22" i="19"/>
  <c r="N22" i="19"/>
  <c r="P22" i="19"/>
  <c r="R22" i="19"/>
  <c r="AS21" i="19"/>
  <c r="AU21" i="19"/>
  <c r="AQ21" i="19"/>
  <c r="AN21" i="19"/>
  <c r="AM21" i="19"/>
  <c r="AP21" i="19"/>
  <c r="AR21" i="19"/>
  <c r="AT21" i="19"/>
  <c r="Z21" i="19"/>
  <c r="AC21" i="19"/>
  <c r="AE21" i="19"/>
  <c r="AG21" i="19"/>
  <c r="AJ21" i="19"/>
  <c r="Y21" i="19"/>
  <c r="AB21" i="19"/>
  <c r="AD21" i="19"/>
  <c r="AF21" i="19"/>
  <c r="AI21" i="19"/>
  <c r="J21" i="19"/>
  <c r="O21" i="19"/>
  <c r="Q21" i="19"/>
  <c r="S21" i="19"/>
  <c r="H21" i="19"/>
  <c r="F21" i="19"/>
  <c r="E21" i="19"/>
  <c r="G21" i="19"/>
  <c r="I21" i="19"/>
  <c r="N21" i="19"/>
  <c r="P21" i="19"/>
  <c r="R21" i="19"/>
  <c r="AQ20" i="19"/>
  <c r="AS20" i="19"/>
  <c r="AU20" i="19"/>
  <c r="AN20" i="19"/>
  <c r="AM20" i="19"/>
  <c r="AP20" i="19"/>
  <c r="AR20" i="19"/>
  <c r="AT20" i="19"/>
  <c r="AG20" i="19"/>
  <c r="AJ20" i="19"/>
  <c r="AE20" i="19"/>
  <c r="AC20" i="19"/>
  <c r="AB20" i="19"/>
  <c r="AD20" i="19"/>
  <c r="AF20" i="19"/>
  <c r="AI20" i="19"/>
  <c r="Z20" i="19"/>
  <c r="Y20" i="19"/>
  <c r="H20" i="19"/>
  <c r="J20" i="19"/>
  <c r="O20" i="19"/>
  <c r="Q20" i="19"/>
  <c r="S20" i="19"/>
  <c r="G20" i="19"/>
  <c r="I20" i="19"/>
  <c r="N20" i="19"/>
  <c r="P20" i="19"/>
  <c r="R20" i="19"/>
  <c r="F20" i="19"/>
  <c r="E20" i="19"/>
  <c r="AP19" i="19"/>
  <c r="AR19" i="19"/>
  <c r="AT19" i="19"/>
  <c r="AN19" i="19"/>
  <c r="AQ19" i="19"/>
  <c r="AS19" i="19"/>
  <c r="AU19" i="19"/>
  <c r="AM19" i="19"/>
  <c r="AE19" i="19"/>
  <c r="AG19" i="19"/>
  <c r="AJ19" i="19"/>
  <c r="AC19" i="19"/>
  <c r="Z19" i="19"/>
  <c r="Y19" i="19"/>
  <c r="AB19" i="19"/>
  <c r="AD19" i="19"/>
  <c r="AF19" i="19"/>
  <c r="AI19" i="19"/>
  <c r="O19" i="19"/>
  <c r="Q19" i="19"/>
  <c r="S19" i="19"/>
  <c r="F19" i="19"/>
  <c r="H19" i="19"/>
  <c r="J19" i="19"/>
  <c r="E19" i="19"/>
  <c r="G19" i="19"/>
  <c r="I19" i="19"/>
  <c r="N19" i="19"/>
  <c r="P19" i="19"/>
  <c r="R19" i="19"/>
  <c r="AN18" i="19"/>
  <c r="AQ18" i="19"/>
  <c r="AS18" i="19"/>
  <c r="AU18" i="19"/>
  <c r="AM18" i="19"/>
  <c r="AP18" i="19"/>
  <c r="AR18" i="19"/>
  <c r="AT18" i="19"/>
  <c r="AD18" i="19"/>
  <c r="AF18" i="19"/>
  <c r="AI18" i="19"/>
  <c r="AC18" i="19"/>
  <c r="AE18" i="19"/>
  <c r="AG18" i="19"/>
  <c r="AJ18" i="19"/>
  <c r="AB18" i="19"/>
  <c r="Z18" i="19"/>
  <c r="Y18" i="19"/>
  <c r="J18" i="19"/>
  <c r="O18" i="19"/>
  <c r="Q18" i="19"/>
  <c r="S18" i="19"/>
  <c r="H18" i="19"/>
  <c r="F18" i="19"/>
  <c r="E18" i="19"/>
  <c r="G18" i="19"/>
  <c r="I18" i="19"/>
  <c r="N18" i="19"/>
  <c r="P18" i="19"/>
  <c r="R18" i="19"/>
  <c r="AS17" i="19"/>
  <c r="AU17" i="19"/>
  <c r="AQ17" i="19"/>
  <c r="AN17" i="19"/>
  <c r="AM17" i="19"/>
  <c r="AP17" i="19"/>
  <c r="AR17" i="19"/>
  <c r="AT17" i="19"/>
  <c r="AD17" i="19"/>
  <c r="AF17" i="19"/>
  <c r="AI17" i="19"/>
  <c r="AB17" i="19"/>
  <c r="Z17" i="19"/>
  <c r="AC17" i="19"/>
  <c r="AE17" i="19"/>
  <c r="AG17" i="19"/>
  <c r="AJ17" i="19"/>
  <c r="Y17" i="19"/>
  <c r="I17" i="19"/>
  <c r="N17" i="19"/>
  <c r="P17" i="19"/>
  <c r="R17" i="19"/>
  <c r="H17" i="19"/>
  <c r="J17" i="19"/>
  <c r="O17" i="19"/>
  <c r="Q17" i="19"/>
  <c r="S17" i="19"/>
  <c r="F17" i="19"/>
  <c r="E17" i="19"/>
  <c r="G17" i="19"/>
  <c r="AQ16" i="19"/>
  <c r="AS16" i="19"/>
  <c r="AU16" i="19"/>
  <c r="AN16" i="19"/>
  <c r="AM16" i="19"/>
  <c r="AP16" i="19"/>
  <c r="AR16" i="19"/>
  <c r="AT16" i="19"/>
  <c r="AE16" i="19"/>
  <c r="AG16" i="19"/>
  <c r="AJ16" i="19"/>
  <c r="AC16" i="19"/>
  <c r="Z16" i="19"/>
  <c r="Y16" i="19"/>
  <c r="AB16" i="19"/>
  <c r="AD16" i="19"/>
  <c r="AF16" i="19"/>
  <c r="AI16" i="19"/>
  <c r="G16" i="19"/>
  <c r="I16" i="19"/>
  <c r="N16" i="19"/>
  <c r="P16" i="19"/>
  <c r="R16" i="19"/>
  <c r="F16" i="19"/>
  <c r="H16" i="19"/>
  <c r="J16" i="19"/>
  <c r="O16" i="19"/>
  <c r="Q16" i="19"/>
  <c r="S16" i="19"/>
  <c r="E16" i="19"/>
  <c r="AR15" i="19"/>
  <c r="AT15" i="19"/>
  <c r="AP15" i="19"/>
  <c r="AN15" i="19"/>
  <c r="AQ15" i="19"/>
  <c r="AS15" i="19"/>
  <c r="AU15" i="19"/>
  <c r="AM15" i="19"/>
  <c r="AD15" i="19"/>
  <c r="AF15" i="19"/>
  <c r="AI15" i="19"/>
  <c r="AC15" i="19"/>
  <c r="AE15" i="19"/>
  <c r="AG15" i="19"/>
  <c r="AJ15" i="19"/>
  <c r="Z15" i="19"/>
  <c r="Y15" i="19"/>
  <c r="AB15" i="19"/>
  <c r="Q15" i="19"/>
  <c r="S15" i="19"/>
  <c r="O15" i="19"/>
  <c r="F15" i="19"/>
  <c r="H15" i="19"/>
  <c r="J15" i="19"/>
  <c r="E15" i="19"/>
  <c r="G15" i="19"/>
  <c r="I15" i="19"/>
  <c r="N15" i="19"/>
  <c r="P15" i="19"/>
  <c r="R15" i="19"/>
  <c r="AU14" i="19"/>
  <c r="AN14" i="19"/>
  <c r="AQ14" i="19"/>
  <c r="AS14" i="19"/>
  <c r="AM14" i="19"/>
  <c r="AP14" i="19"/>
  <c r="AR14" i="19"/>
  <c r="AT14" i="19"/>
  <c r="AC14" i="19"/>
  <c r="AE14" i="19"/>
  <c r="AG14" i="19"/>
  <c r="AJ14" i="19"/>
  <c r="AB14" i="19"/>
  <c r="AD14" i="19"/>
  <c r="AF14" i="19"/>
  <c r="AI14" i="19"/>
  <c r="Z14" i="19"/>
  <c r="Y14" i="19"/>
  <c r="J14" i="19"/>
  <c r="O14" i="19"/>
  <c r="Q14" i="19"/>
  <c r="S14" i="19"/>
  <c r="H14" i="19"/>
  <c r="F14" i="19"/>
  <c r="E14" i="19"/>
  <c r="G14" i="19"/>
  <c r="I14" i="19"/>
  <c r="N14" i="19"/>
  <c r="P14" i="19"/>
  <c r="R14" i="19"/>
  <c r="AS13" i="19"/>
  <c r="AU13" i="19"/>
  <c r="AQ13" i="19"/>
  <c r="AP13" i="19"/>
  <c r="AR13" i="19"/>
  <c r="AT13" i="19"/>
  <c r="AN13" i="19"/>
  <c r="AM13" i="19"/>
  <c r="AB13" i="19"/>
  <c r="AD13" i="19"/>
  <c r="AF13" i="19"/>
  <c r="AI13" i="19"/>
  <c r="Z13" i="19"/>
  <c r="AC13" i="19"/>
  <c r="AE13" i="19"/>
  <c r="AG13" i="19"/>
  <c r="AJ13" i="19"/>
  <c r="Y13" i="19"/>
  <c r="H13" i="19"/>
  <c r="J13" i="19"/>
  <c r="O13" i="19"/>
  <c r="Q13" i="19"/>
  <c r="S13" i="19"/>
  <c r="F13" i="19"/>
  <c r="E13" i="19"/>
  <c r="G13" i="19"/>
  <c r="I13" i="19"/>
  <c r="N13" i="19"/>
  <c r="P13" i="19"/>
  <c r="R13" i="19"/>
  <c r="AQ12" i="19"/>
  <c r="AS12" i="19"/>
  <c r="AU12" i="19"/>
  <c r="AP12" i="19"/>
  <c r="AR12" i="19"/>
  <c r="AT12" i="19"/>
  <c r="AN12" i="19"/>
  <c r="AM12" i="19"/>
  <c r="AC12" i="19"/>
  <c r="AE12" i="19"/>
  <c r="AG12" i="19"/>
  <c r="AJ12" i="19"/>
  <c r="Z12" i="19"/>
  <c r="Y12" i="19"/>
  <c r="AB12" i="19"/>
  <c r="AD12" i="19"/>
  <c r="AF12" i="19"/>
  <c r="AI12" i="19"/>
  <c r="H12" i="19"/>
  <c r="J12" i="19"/>
  <c r="O12" i="19"/>
  <c r="Q12" i="19"/>
  <c r="S12" i="19"/>
  <c r="F12" i="19"/>
  <c r="E12" i="19"/>
  <c r="G12" i="19"/>
  <c r="I12" i="19"/>
  <c r="N12" i="19"/>
  <c r="P12" i="19"/>
  <c r="R12" i="19"/>
  <c r="AP11" i="19"/>
  <c r="AR11" i="19"/>
  <c r="AT11" i="19"/>
  <c r="AN11" i="19"/>
  <c r="AQ11" i="19"/>
  <c r="AS11" i="19"/>
  <c r="AU11" i="19"/>
  <c r="AM11" i="19"/>
  <c r="AC11" i="19"/>
  <c r="AE11" i="19"/>
  <c r="AG11" i="19"/>
  <c r="AJ11" i="19"/>
  <c r="Z11" i="19"/>
  <c r="Y11" i="19"/>
  <c r="AB11" i="19"/>
  <c r="AD11" i="19"/>
  <c r="AF11" i="19"/>
  <c r="AI11" i="19"/>
  <c r="F11" i="19"/>
  <c r="H11" i="19"/>
  <c r="J11" i="19"/>
  <c r="O11" i="19"/>
  <c r="Q11" i="19"/>
  <c r="S11" i="19"/>
  <c r="E11" i="19"/>
  <c r="G11" i="19"/>
  <c r="I11" i="19"/>
  <c r="N11" i="19"/>
  <c r="P11" i="19"/>
  <c r="R11" i="19"/>
  <c r="AS10" i="19"/>
  <c r="AU10" i="19"/>
  <c r="AN10" i="19"/>
  <c r="AQ10" i="19"/>
  <c r="AM10" i="19"/>
  <c r="AP10" i="19"/>
  <c r="AR10" i="19"/>
  <c r="AT10" i="19"/>
  <c r="Z10" i="19"/>
  <c r="AC10" i="19"/>
  <c r="AE10" i="19"/>
  <c r="AG10" i="19"/>
  <c r="AJ10" i="19"/>
  <c r="Y10" i="19"/>
  <c r="AB10" i="19"/>
  <c r="AD10" i="19"/>
  <c r="AF10" i="19"/>
  <c r="AI10" i="19"/>
  <c r="H10" i="19"/>
  <c r="J10" i="19"/>
  <c r="O10" i="19"/>
  <c r="Q10" i="19"/>
  <c r="S10" i="19"/>
  <c r="F10" i="19"/>
  <c r="E10" i="19"/>
  <c r="G10" i="19"/>
  <c r="I10" i="19"/>
  <c r="N10" i="19"/>
  <c r="P10" i="19"/>
  <c r="R10" i="19"/>
  <c r="AQ9" i="19"/>
  <c r="AS9" i="19"/>
  <c r="AU9" i="19"/>
  <c r="AN9" i="19"/>
  <c r="AM9" i="19"/>
  <c r="AP9" i="19"/>
  <c r="AR9" i="19"/>
  <c r="AT9" i="19"/>
  <c r="Z9" i="19"/>
  <c r="AC9" i="19"/>
  <c r="AE9" i="19"/>
  <c r="AG9" i="19"/>
  <c r="AJ9" i="19"/>
  <c r="Y9" i="19"/>
  <c r="AB9" i="19"/>
  <c r="AD9" i="19"/>
  <c r="AF9" i="19"/>
  <c r="AI9" i="19"/>
  <c r="F9" i="19"/>
  <c r="H9" i="19"/>
  <c r="J9" i="19"/>
  <c r="O9" i="19"/>
  <c r="Q9" i="19"/>
  <c r="S9" i="19"/>
  <c r="E9" i="19"/>
  <c r="G9" i="19"/>
  <c r="I9" i="19"/>
  <c r="N9" i="19"/>
  <c r="P9" i="19"/>
  <c r="R9" i="19"/>
  <c r="AQ8" i="19"/>
  <c r="AS8" i="19"/>
  <c r="AU8" i="19"/>
  <c r="AN8" i="19"/>
  <c r="AM8" i="19"/>
  <c r="AP8" i="19"/>
  <c r="AR8" i="19"/>
  <c r="AT8" i="19"/>
  <c r="AC8" i="19"/>
  <c r="AE8" i="19"/>
  <c r="AG8" i="19"/>
  <c r="AJ8" i="19"/>
  <c r="Z8" i="19"/>
  <c r="Y8" i="19"/>
  <c r="AB8" i="19"/>
  <c r="AD8" i="19"/>
  <c r="AF8" i="19"/>
  <c r="AI8" i="19"/>
  <c r="H8" i="19"/>
  <c r="J8" i="19"/>
  <c r="O8" i="19"/>
  <c r="Q8" i="19"/>
  <c r="S8" i="19"/>
  <c r="G8" i="19"/>
  <c r="I8" i="19"/>
  <c r="N8" i="19"/>
  <c r="P8" i="19"/>
  <c r="R8" i="19"/>
  <c r="F8" i="19"/>
  <c r="E8" i="19"/>
  <c r="AP7" i="19"/>
  <c r="AR7" i="19"/>
  <c r="AT7" i="19"/>
  <c r="AN7" i="19"/>
  <c r="AQ7" i="19"/>
  <c r="AS7" i="19"/>
  <c r="AU7" i="19"/>
  <c r="AM7" i="19"/>
  <c r="AC7" i="19"/>
  <c r="AE7" i="19"/>
  <c r="AG7" i="19"/>
  <c r="AJ7" i="19"/>
  <c r="AB7" i="19"/>
  <c r="AD7" i="19"/>
  <c r="AF7" i="19"/>
  <c r="AI7" i="19"/>
  <c r="Z7" i="19"/>
  <c r="Y7" i="19"/>
  <c r="F7" i="19"/>
  <c r="H7" i="19"/>
  <c r="J7" i="19"/>
  <c r="O7" i="19"/>
  <c r="Q7" i="19"/>
  <c r="S7" i="19"/>
  <c r="E7" i="19"/>
  <c r="G7" i="19"/>
  <c r="I7" i="19"/>
  <c r="N7" i="19"/>
  <c r="P7" i="19"/>
  <c r="R7" i="19"/>
  <c r="AS6" i="19"/>
  <c r="AU6" i="19"/>
  <c r="AN6" i="19"/>
  <c r="AQ6" i="19"/>
  <c r="AM6" i="19"/>
  <c r="AP6" i="19"/>
  <c r="AR6" i="19"/>
  <c r="AT6" i="19"/>
  <c r="Z6" i="19"/>
  <c r="AC6" i="19"/>
  <c r="AE6" i="19"/>
  <c r="AG6" i="19"/>
  <c r="AJ6" i="19"/>
  <c r="Y6" i="19"/>
  <c r="AB6" i="19"/>
  <c r="AD6" i="19"/>
  <c r="AF6" i="19"/>
  <c r="AI6" i="19"/>
  <c r="H6" i="19"/>
  <c r="J6" i="19"/>
  <c r="O6" i="19"/>
  <c r="Q6" i="19"/>
  <c r="S6" i="19"/>
  <c r="F6" i="19"/>
  <c r="E6" i="19"/>
  <c r="G6" i="19"/>
  <c r="I6" i="19"/>
  <c r="N6" i="19"/>
  <c r="P6" i="19"/>
  <c r="R6" i="19"/>
  <c r="AQ5" i="19"/>
  <c r="AS5" i="19"/>
  <c r="AU5" i="19"/>
  <c r="AN5" i="19"/>
  <c r="AM5" i="19"/>
  <c r="AP5" i="19"/>
  <c r="AR5" i="19"/>
  <c r="AT5" i="19"/>
  <c r="Z5" i="19"/>
  <c r="AC5" i="19"/>
  <c r="AE5" i="19"/>
  <c r="AG5" i="19"/>
  <c r="AJ5" i="19"/>
  <c r="Y5" i="19"/>
  <c r="AB5" i="19"/>
  <c r="AD5" i="19"/>
  <c r="AF5" i="19"/>
  <c r="AI5" i="19"/>
  <c r="H5" i="19"/>
  <c r="J5" i="19"/>
  <c r="O5" i="19"/>
  <c r="Q5" i="19"/>
  <c r="S5" i="19"/>
  <c r="F5" i="19"/>
  <c r="E5" i="19"/>
  <c r="G5" i="19"/>
  <c r="I5" i="19"/>
  <c r="N5" i="19"/>
  <c r="P5" i="19"/>
  <c r="R5" i="19"/>
  <c r="AA6" i="14"/>
  <c r="AB6" i="14"/>
  <c r="AA7" i="14"/>
  <c r="AB7" i="14"/>
  <c r="AA8" i="14"/>
  <c r="AD8" i="14" s="1"/>
  <c r="AF8" i="14" s="1"/>
  <c r="AH8" i="14" s="1"/>
  <c r="AK8" i="14" s="1"/>
  <c r="AB8" i="14"/>
  <c r="AA9" i="14"/>
  <c r="AB9" i="14"/>
  <c r="AA10" i="14"/>
  <c r="AB10" i="14"/>
  <c r="AA11" i="14"/>
  <c r="AB11" i="14"/>
  <c r="AA12" i="14"/>
  <c r="AD12" i="14" s="1"/>
  <c r="AF12" i="14" s="1"/>
  <c r="AH12" i="14" s="1"/>
  <c r="AK12" i="14" s="1"/>
  <c r="AB12" i="14"/>
  <c r="AA13" i="14"/>
  <c r="AB13" i="14"/>
  <c r="AA14" i="14"/>
  <c r="AB14" i="14"/>
  <c r="AA15" i="14"/>
  <c r="AB15" i="14"/>
  <c r="AA16" i="14"/>
  <c r="AB16" i="14"/>
  <c r="AA17" i="14"/>
  <c r="AB17" i="14"/>
  <c r="AA18" i="14"/>
  <c r="AB18" i="14"/>
  <c r="AA19" i="14"/>
  <c r="AB19" i="14"/>
  <c r="AA20" i="14"/>
  <c r="AD20" i="14" s="1"/>
  <c r="AF20" i="14" s="1"/>
  <c r="AH20" i="14" s="1"/>
  <c r="AK20" i="14" s="1"/>
  <c r="AB20" i="14"/>
  <c r="AA21" i="14"/>
  <c r="AB21" i="14"/>
  <c r="AA22" i="14"/>
  <c r="AB22" i="14"/>
  <c r="AA23" i="14"/>
  <c r="AB23" i="14"/>
  <c r="AA24" i="14"/>
  <c r="AD24" i="14" s="1"/>
  <c r="AF24" i="14" s="1"/>
  <c r="AH24" i="14" s="1"/>
  <c r="AK24" i="14" s="1"/>
  <c r="AB24" i="14"/>
  <c r="AA25" i="14"/>
  <c r="AB25" i="14"/>
  <c r="AA26" i="14"/>
  <c r="AB26" i="14"/>
  <c r="AA27" i="14"/>
  <c r="AB27" i="14"/>
  <c r="AA28" i="14"/>
  <c r="AD28" i="14" s="1"/>
  <c r="AF28" i="14" s="1"/>
  <c r="AH28" i="14" s="1"/>
  <c r="AK28" i="14" s="1"/>
  <c r="AB28" i="14"/>
  <c r="AA29" i="14"/>
  <c r="AB29" i="14"/>
  <c r="AA30" i="14"/>
  <c r="AB30" i="14"/>
  <c r="AA31" i="14"/>
  <c r="AB31" i="14"/>
  <c r="AA32" i="14"/>
  <c r="AD32" i="14" s="1"/>
  <c r="AF32" i="14" s="1"/>
  <c r="AH32" i="14" s="1"/>
  <c r="AK32" i="14" s="1"/>
  <c r="AB32" i="14"/>
  <c r="AA33" i="14"/>
  <c r="AB33" i="14"/>
  <c r="AA34" i="14"/>
  <c r="AB34" i="14"/>
  <c r="AA35" i="14"/>
  <c r="AB35" i="14"/>
  <c r="AA36" i="14"/>
  <c r="AD36" i="14" s="1"/>
  <c r="AF36" i="14" s="1"/>
  <c r="AH36" i="14" s="1"/>
  <c r="AK36" i="14" s="1"/>
  <c r="AB36" i="14"/>
  <c r="AA37" i="14"/>
  <c r="AB37" i="14"/>
  <c r="AA38" i="14"/>
  <c r="AB38" i="14"/>
  <c r="AA39" i="14"/>
  <c r="AB39" i="14"/>
  <c r="AA40" i="14"/>
  <c r="AB40" i="14"/>
  <c r="AA41" i="14"/>
  <c r="AB41" i="14"/>
  <c r="AA42" i="14"/>
  <c r="AB42" i="14"/>
  <c r="AA43" i="14"/>
  <c r="AB43" i="14"/>
  <c r="AA44" i="14"/>
  <c r="AD44" i="14" s="1"/>
  <c r="AF44" i="14" s="1"/>
  <c r="AH44" i="14" s="1"/>
  <c r="AK44" i="14" s="1"/>
  <c r="AB44" i="14"/>
  <c r="AA45" i="14"/>
  <c r="AB45" i="14"/>
  <c r="AA46" i="14"/>
  <c r="AB46" i="14"/>
  <c r="AA47" i="14"/>
  <c r="AB47" i="14"/>
  <c r="AA48" i="14"/>
  <c r="AB48" i="14"/>
  <c r="AA49" i="14"/>
  <c r="AB49" i="14"/>
  <c r="AA50" i="14"/>
  <c r="AB50" i="14"/>
  <c r="AA51" i="14"/>
  <c r="AB51" i="14"/>
  <c r="AA52" i="14"/>
  <c r="AD52" i="14" s="1"/>
  <c r="AF52" i="14" s="1"/>
  <c r="AH52" i="14" s="1"/>
  <c r="AK52" i="14" s="1"/>
  <c r="AB52" i="14"/>
  <c r="AA53" i="14"/>
  <c r="AB53" i="14"/>
  <c r="AA54" i="14"/>
  <c r="AB54" i="14"/>
  <c r="AA55" i="14"/>
  <c r="AB55" i="14"/>
  <c r="AA56" i="14"/>
  <c r="AD56" i="14" s="1"/>
  <c r="AF56" i="14" s="1"/>
  <c r="AH56" i="14" s="1"/>
  <c r="AK56" i="14" s="1"/>
  <c r="AB56" i="14"/>
  <c r="AA57" i="14"/>
  <c r="AB57" i="14"/>
  <c r="AA58" i="14"/>
  <c r="AB58" i="14"/>
  <c r="AA59" i="14"/>
  <c r="AB59" i="14"/>
  <c r="AA60" i="14"/>
  <c r="AD60" i="14" s="1"/>
  <c r="AF60" i="14" s="1"/>
  <c r="AH60" i="14" s="1"/>
  <c r="AK60" i="14" s="1"/>
  <c r="AB60" i="14"/>
  <c r="AA61" i="14"/>
  <c r="AB61" i="14"/>
  <c r="AE61" i="14" s="1"/>
  <c r="AG61" i="14" s="1"/>
  <c r="AI61" i="14" s="1"/>
  <c r="AL61" i="14" s="1"/>
  <c r="AP61" i="14"/>
  <c r="AA62" i="14"/>
  <c r="AB62" i="14"/>
  <c r="AA63" i="14"/>
  <c r="AB63" i="14"/>
  <c r="AA64" i="14"/>
  <c r="AB64" i="14"/>
  <c r="AA65" i="14"/>
  <c r="AB65" i="14"/>
  <c r="AA66" i="14"/>
  <c r="AB66" i="14"/>
  <c r="AA67" i="14"/>
  <c r="AD67" i="14" s="1"/>
  <c r="AF67" i="14" s="1"/>
  <c r="AH67" i="14" s="1"/>
  <c r="AK67" i="14" s="1"/>
  <c r="AB67" i="14"/>
  <c r="AA68" i="14"/>
  <c r="AB68" i="14"/>
  <c r="AA69" i="14"/>
  <c r="AB69" i="14"/>
  <c r="AA70" i="14"/>
  <c r="AB70" i="14"/>
  <c r="AA71" i="14"/>
  <c r="AD71" i="14" s="1"/>
  <c r="AF71" i="14" s="1"/>
  <c r="AH71" i="14" s="1"/>
  <c r="AK71" i="14" s="1"/>
  <c r="AB71" i="14"/>
  <c r="AA72" i="14"/>
  <c r="AB72" i="14"/>
  <c r="AA73" i="14"/>
  <c r="AB73" i="14"/>
  <c r="AA74" i="14"/>
  <c r="AB74" i="14"/>
  <c r="AA75" i="14"/>
  <c r="AD75" i="14" s="1"/>
  <c r="AF75" i="14" s="1"/>
  <c r="AH75" i="14" s="1"/>
  <c r="AK75" i="14" s="1"/>
  <c r="AB75" i="14"/>
  <c r="AA76" i="14"/>
  <c r="AB76" i="14"/>
  <c r="AA77" i="14"/>
  <c r="AB77" i="14"/>
  <c r="AE77" i="14" s="1"/>
  <c r="AG77" i="14" s="1"/>
  <c r="AI77" i="14" s="1"/>
  <c r="AL77" i="14" s="1"/>
  <c r="AP77" i="14"/>
  <c r="AA78" i="14"/>
  <c r="AB78" i="14"/>
  <c r="AE78" i="14" s="1"/>
  <c r="AG78" i="14" s="1"/>
  <c r="AI78" i="14" s="1"/>
  <c r="AL78" i="14" s="1"/>
  <c r="AA79" i="14"/>
  <c r="AB79" i="14"/>
  <c r="AA80" i="14"/>
  <c r="AB80" i="14"/>
  <c r="AA81" i="14"/>
  <c r="AB81" i="14"/>
  <c r="AA82" i="14"/>
  <c r="AB82" i="14"/>
  <c r="AE82" i="14" s="1"/>
  <c r="AG82" i="14" s="1"/>
  <c r="AI82" i="14" s="1"/>
  <c r="AL82" i="14" s="1"/>
  <c r="AA83" i="14"/>
  <c r="AB83" i="14"/>
  <c r="AA84" i="14"/>
  <c r="AB84" i="14"/>
  <c r="AA85" i="14"/>
  <c r="AB85" i="14"/>
  <c r="AA86" i="14"/>
  <c r="AB86" i="14"/>
  <c r="AE86" i="14" s="1"/>
  <c r="AG86" i="14" s="1"/>
  <c r="AI86" i="14" s="1"/>
  <c r="AL86" i="14" s="1"/>
  <c r="AA87" i="14"/>
  <c r="AB87" i="14"/>
  <c r="AA88" i="14"/>
  <c r="AB88" i="14"/>
  <c r="AA89" i="14"/>
  <c r="AB89" i="14"/>
  <c r="AA90" i="14"/>
  <c r="AB90" i="14"/>
  <c r="AE90" i="14" s="1"/>
  <c r="AG90" i="14" s="1"/>
  <c r="AI90" i="14" s="1"/>
  <c r="AL90" i="14" s="1"/>
  <c r="AA91" i="14"/>
  <c r="AB91" i="14"/>
  <c r="AA92" i="14"/>
  <c r="AB92" i="14"/>
  <c r="AA93" i="14"/>
  <c r="AB93" i="14"/>
  <c r="AA94" i="14"/>
  <c r="AB94" i="14"/>
  <c r="AE94" i="14" s="1"/>
  <c r="AG94" i="14" s="1"/>
  <c r="AI94" i="14" s="1"/>
  <c r="AL94" i="14" s="1"/>
  <c r="AB5" i="14"/>
  <c r="AA5" i="14"/>
  <c r="AC98" i="14"/>
  <c r="AE98" i="14" s="1"/>
  <c r="AD98" i="14"/>
  <c r="AF98" i="14" s="1"/>
  <c r="AC99" i="14"/>
  <c r="AE99" i="14" s="1"/>
  <c r="AD99" i="14"/>
  <c r="AF99" i="14" s="1"/>
  <c r="AC100" i="14"/>
  <c r="AE100" i="14" s="1"/>
  <c r="AD100" i="14"/>
  <c r="AF100" i="14" s="1"/>
  <c r="AC101" i="14"/>
  <c r="AE101" i="14" s="1"/>
  <c r="AD101" i="14"/>
  <c r="AF101" i="14" s="1"/>
  <c r="AC102" i="14"/>
  <c r="AE102" i="14" s="1"/>
  <c r="AD102" i="14"/>
  <c r="AF102" i="14" s="1"/>
  <c r="AC103" i="14"/>
  <c r="AE103" i="14" s="1"/>
  <c r="AD103" i="14"/>
  <c r="AF103" i="14" s="1"/>
  <c r="AC104" i="14"/>
  <c r="AE104" i="14" s="1"/>
  <c r="AD104" i="14"/>
  <c r="AF104" i="14" s="1"/>
  <c r="AC105" i="14"/>
  <c r="AE105" i="14" s="1"/>
  <c r="AD105" i="14"/>
  <c r="AF105" i="14" s="1"/>
  <c r="AC106" i="14"/>
  <c r="AE106" i="14" s="1"/>
  <c r="AD106" i="14"/>
  <c r="AF106" i="14" s="1"/>
  <c r="AC107" i="14"/>
  <c r="AE107" i="14" s="1"/>
  <c r="AD107" i="14"/>
  <c r="AF107" i="14" s="1"/>
  <c r="AC108" i="14"/>
  <c r="AE108" i="14" s="1"/>
  <c r="AD108" i="14"/>
  <c r="AF108" i="14" s="1"/>
  <c r="AC109" i="14"/>
  <c r="AE109" i="14" s="1"/>
  <c r="AD109" i="14"/>
  <c r="AF109" i="14" s="1"/>
  <c r="AC110" i="14"/>
  <c r="AE110" i="14" s="1"/>
  <c r="AD110" i="14"/>
  <c r="AF110" i="14" s="1"/>
  <c r="AC111" i="14"/>
  <c r="AE111" i="14"/>
  <c r="AD111" i="14"/>
  <c r="AF111" i="14" s="1"/>
  <c r="AC112" i="14"/>
  <c r="AE112" i="14"/>
  <c r="AD112" i="14"/>
  <c r="AF112" i="14" s="1"/>
  <c r="AC113" i="14"/>
  <c r="AE113" i="14" s="1"/>
  <c r="AD113" i="14"/>
  <c r="AF113" i="14" s="1"/>
  <c r="AC114" i="14"/>
  <c r="AE114" i="14"/>
  <c r="AD114" i="14"/>
  <c r="AF114" i="14" s="1"/>
  <c r="AC115" i="14"/>
  <c r="AE115" i="14"/>
  <c r="AD115" i="14"/>
  <c r="AF115" i="14" s="1"/>
  <c r="AC116" i="14"/>
  <c r="AE116" i="14" s="1"/>
  <c r="AD116" i="14"/>
  <c r="AF116" i="14" s="1"/>
  <c r="AC117" i="14"/>
  <c r="AE117" i="14" s="1"/>
  <c r="AD117" i="14"/>
  <c r="AF117" i="14" s="1"/>
  <c r="AC118" i="14"/>
  <c r="AE118" i="14" s="1"/>
  <c r="AD118" i="14"/>
  <c r="AF118" i="14" s="1"/>
  <c r="AC119" i="14"/>
  <c r="AE119" i="14" s="1"/>
  <c r="AD119" i="14"/>
  <c r="AF119" i="14" s="1"/>
  <c r="AC120" i="14"/>
  <c r="AE120" i="14"/>
  <c r="AD120" i="14"/>
  <c r="AF120" i="14" s="1"/>
  <c r="AC121" i="14"/>
  <c r="AE121" i="14" s="1"/>
  <c r="AD121" i="14"/>
  <c r="AF121" i="14" s="1"/>
  <c r="AC122" i="14"/>
  <c r="AE122" i="14" s="1"/>
  <c r="AD122" i="14"/>
  <c r="AF122" i="14" s="1"/>
  <c r="AC123" i="14"/>
  <c r="AE123" i="14"/>
  <c r="AD123" i="14"/>
  <c r="AF123" i="14" s="1"/>
  <c r="AC124" i="14"/>
  <c r="AE124" i="14" s="1"/>
  <c r="AD124" i="14"/>
  <c r="AF124" i="14" s="1"/>
  <c r="AC125" i="14"/>
  <c r="AE125" i="14" s="1"/>
  <c r="AD125" i="14"/>
  <c r="AF125" i="14" s="1"/>
  <c r="AC126" i="14"/>
  <c r="AE126" i="14"/>
  <c r="AD126" i="14"/>
  <c r="AF126" i="14" s="1"/>
  <c r="AC127" i="14"/>
  <c r="AE127" i="14"/>
  <c r="AD127" i="14"/>
  <c r="AF127" i="14" s="1"/>
  <c r="AC128" i="14"/>
  <c r="AE128" i="14" s="1"/>
  <c r="AD128" i="14"/>
  <c r="AF128" i="14" s="1"/>
  <c r="AC129" i="14"/>
  <c r="AE129" i="14" s="1"/>
  <c r="AD129" i="14"/>
  <c r="AF129" i="14" s="1"/>
  <c r="AC130" i="14"/>
  <c r="AE130" i="14" s="1"/>
  <c r="AD130" i="14"/>
  <c r="AF130" i="14" s="1"/>
  <c r="AC131" i="14"/>
  <c r="AE131" i="14" s="1"/>
  <c r="AD131" i="14"/>
  <c r="AF131" i="14" s="1"/>
  <c r="AC132" i="14"/>
  <c r="AE132" i="14" s="1"/>
  <c r="AD132" i="14"/>
  <c r="AF132" i="14" s="1"/>
  <c r="AC133" i="14"/>
  <c r="AE133" i="14" s="1"/>
  <c r="AD133" i="14"/>
  <c r="AF133" i="14" s="1"/>
  <c r="AC134" i="14"/>
  <c r="AE134" i="14" s="1"/>
  <c r="AD134" i="14"/>
  <c r="AF134" i="14" s="1"/>
  <c r="AC135" i="14"/>
  <c r="AE135" i="14" s="1"/>
  <c r="AD135" i="14"/>
  <c r="AF135" i="14" s="1"/>
  <c r="AC136" i="14"/>
  <c r="AE136" i="14" s="1"/>
  <c r="AD136" i="14"/>
  <c r="AF136" i="14" s="1"/>
  <c r="AC137" i="14"/>
  <c r="AE137" i="14" s="1"/>
  <c r="AD137" i="14"/>
  <c r="AF137" i="14" s="1"/>
  <c r="AC138" i="14"/>
  <c r="AE138" i="14" s="1"/>
  <c r="AD138" i="14"/>
  <c r="AF138" i="14" s="1"/>
  <c r="AC139" i="14"/>
  <c r="AE139" i="14" s="1"/>
  <c r="AD139" i="14"/>
  <c r="AF139" i="14" s="1"/>
  <c r="AC140" i="14"/>
  <c r="AE140" i="14" s="1"/>
  <c r="AD140" i="14"/>
  <c r="AF140" i="14" s="1"/>
  <c r="AC141" i="14"/>
  <c r="AE141" i="14" s="1"/>
  <c r="AD141" i="14"/>
  <c r="AF141" i="14" s="1"/>
  <c r="AC142" i="14"/>
  <c r="AE142" i="14" s="1"/>
  <c r="AD142" i="14"/>
  <c r="AF142" i="14" s="1"/>
  <c r="AC143" i="14"/>
  <c r="AE143" i="14" s="1"/>
  <c r="AD143" i="14"/>
  <c r="AF143" i="14" s="1"/>
  <c r="AC144" i="14"/>
  <c r="AE144" i="14" s="1"/>
  <c r="AD144" i="14"/>
  <c r="AF144" i="14" s="1"/>
  <c r="AC145" i="14"/>
  <c r="AE145" i="14" s="1"/>
  <c r="AD145" i="14"/>
  <c r="AF145" i="14" s="1"/>
  <c r="AC146" i="14"/>
  <c r="AE146" i="14" s="1"/>
  <c r="AD146" i="14"/>
  <c r="AF146" i="14" s="1"/>
  <c r="AC147" i="14"/>
  <c r="AE147" i="14"/>
  <c r="AD147" i="14"/>
  <c r="AF147" i="14" s="1"/>
  <c r="AC148" i="14"/>
  <c r="AE148" i="14" s="1"/>
  <c r="AD148" i="14"/>
  <c r="AF148" i="14" s="1"/>
  <c r="AC149" i="14"/>
  <c r="AE149" i="14"/>
  <c r="AD149" i="14"/>
  <c r="AF149" i="14" s="1"/>
  <c r="AC150" i="14"/>
  <c r="AE150" i="14" s="1"/>
  <c r="AD150" i="14"/>
  <c r="AF150" i="14" s="1"/>
  <c r="AC151" i="14"/>
  <c r="AE151" i="14"/>
  <c r="AD151" i="14"/>
  <c r="AF151" i="14" s="1"/>
  <c r="AC152" i="14"/>
  <c r="AE152" i="14" s="1"/>
  <c r="AD152" i="14"/>
  <c r="AF152" i="14" s="1"/>
  <c r="AD97" i="14"/>
  <c r="AF97" i="14" s="1"/>
  <c r="AC97" i="14"/>
  <c r="AE97" i="14" s="1"/>
  <c r="AP13" i="14"/>
  <c r="F94" i="14"/>
  <c r="H94" i="14" s="1"/>
  <c r="J94" i="14" s="1"/>
  <c r="O94" i="14" s="1"/>
  <c r="Q94" i="14" s="1"/>
  <c r="S94" i="14" s="1"/>
  <c r="AP94" i="14"/>
  <c r="E94" i="14"/>
  <c r="G94" i="14"/>
  <c r="I94" i="14" s="1"/>
  <c r="N94" i="14" s="1"/>
  <c r="P94" i="14" s="1"/>
  <c r="R94" i="14" s="1"/>
  <c r="F93" i="14"/>
  <c r="H93" i="14" s="1"/>
  <c r="J93" i="14" s="1"/>
  <c r="O93" i="14" s="1"/>
  <c r="Q93" i="14" s="1"/>
  <c r="S93" i="14" s="1"/>
  <c r="E93" i="14"/>
  <c r="G93" i="14" s="1"/>
  <c r="I93" i="14" s="1"/>
  <c r="N93" i="14" s="1"/>
  <c r="P93" i="14" s="1"/>
  <c r="R93" i="14" s="1"/>
  <c r="AD93" i="14"/>
  <c r="AF93" i="14" s="1"/>
  <c r="AH93" i="14" s="1"/>
  <c r="AK93" i="14" s="1"/>
  <c r="AO93" i="14"/>
  <c r="AE92" i="14"/>
  <c r="AG92" i="14" s="1"/>
  <c r="AI92" i="14" s="1"/>
  <c r="AL92" i="14" s="1"/>
  <c r="AP92" i="14"/>
  <c r="AS92" i="14" s="1"/>
  <c r="AU92" i="14" s="1"/>
  <c r="AW92" i="14" s="1"/>
  <c r="F92" i="14"/>
  <c r="H92" i="14" s="1"/>
  <c r="J92" i="14" s="1"/>
  <c r="O92" i="14" s="1"/>
  <c r="Q92" i="14" s="1"/>
  <c r="S92" i="14" s="1"/>
  <c r="E92" i="14"/>
  <c r="G92" i="14" s="1"/>
  <c r="I92" i="14" s="1"/>
  <c r="N92" i="14" s="1"/>
  <c r="P92" i="14" s="1"/>
  <c r="R92" i="14" s="1"/>
  <c r="F91" i="14"/>
  <c r="H91" i="14" s="1"/>
  <c r="J91" i="14" s="1"/>
  <c r="O91" i="14" s="1"/>
  <c r="Q91" i="14" s="1"/>
  <c r="S91" i="14" s="1"/>
  <c r="E91" i="14"/>
  <c r="G91" i="14" s="1"/>
  <c r="I91" i="14" s="1"/>
  <c r="N91" i="14" s="1"/>
  <c r="P91" i="14" s="1"/>
  <c r="R91" i="14" s="1"/>
  <c r="AD91" i="14"/>
  <c r="AF91" i="14" s="1"/>
  <c r="AH91" i="14" s="1"/>
  <c r="AK91" i="14" s="1"/>
  <c r="AO91" i="14"/>
  <c r="F90" i="14"/>
  <c r="H90" i="14" s="1"/>
  <c r="J90" i="14" s="1"/>
  <c r="O90" i="14" s="1"/>
  <c r="Q90" i="14" s="1"/>
  <c r="S90" i="14" s="1"/>
  <c r="AP90" i="14"/>
  <c r="E90" i="14"/>
  <c r="G90" i="14" s="1"/>
  <c r="I90" i="14" s="1"/>
  <c r="N90" i="14" s="1"/>
  <c r="P90" i="14" s="1"/>
  <c r="R90" i="14" s="1"/>
  <c r="F89" i="14"/>
  <c r="H89" i="14" s="1"/>
  <c r="J89" i="14" s="1"/>
  <c r="O89" i="14" s="1"/>
  <c r="Q89" i="14" s="1"/>
  <c r="S89" i="14" s="1"/>
  <c r="E89" i="14"/>
  <c r="G89" i="14" s="1"/>
  <c r="I89" i="14" s="1"/>
  <c r="N89" i="14" s="1"/>
  <c r="P89" i="14" s="1"/>
  <c r="R89" i="14" s="1"/>
  <c r="AD89" i="14"/>
  <c r="AF89" i="14" s="1"/>
  <c r="AH89" i="14" s="1"/>
  <c r="AK89" i="14" s="1"/>
  <c r="AO89" i="14"/>
  <c r="F88" i="14"/>
  <c r="H88" i="14" s="1"/>
  <c r="J88" i="14" s="1"/>
  <c r="O88" i="14" s="1"/>
  <c r="Q88" i="14" s="1"/>
  <c r="S88" i="14" s="1"/>
  <c r="AE88" i="14"/>
  <c r="AG88" i="14" s="1"/>
  <c r="AI88" i="14" s="1"/>
  <c r="AL88" i="14" s="1"/>
  <c r="AP88" i="14"/>
  <c r="E88" i="14"/>
  <c r="G88" i="14" s="1"/>
  <c r="I88" i="14" s="1"/>
  <c r="N88" i="14" s="1"/>
  <c r="P88" i="14" s="1"/>
  <c r="R88" i="14" s="1"/>
  <c r="F87" i="14"/>
  <c r="H87" i="14" s="1"/>
  <c r="J87" i="14" s="1"/>
  <c r="O87" i="14" s="1"/>
  <c r="Q87" i="14" s="1"/>
  <c r="S87" i="14" s="1"/>
  <c r="E87" i="14"/>
  <c r="G87" i="14" s="1"/>
  <c r="I87" i="14"/>
  <c r="N87" i="14" s="1"/>
  <c r="P87" i="14" s="1"/>
  <c r="R87" i="14" s="1"/>
  <c r="AD87" i="14"/>
  <c r="AF87" i="14" s="1"/>
  <c r="AH87" i="14" s="1"/>
  <c r="AK87" i="14" s="1"/>
  <c r="AO87" i="14"/>
  <c r="F86" i="14"/>
  <c r="H86" i="14" s="1"/>
  <c r="J86" i="14" s="1"/>
  <c r="O86" i="14" s="1"/>
  <c r="Q86" i="14" s="1"/>
  <c r="S86" i="14" s="1"/>
  <c r="AP86" i="14"/>
  <c r="E86" i="14"/>
  <c r="G86" i="14"/>
  <c r="I86" i="14" s="1"/>
  <c r="N86" i="14" s="1"/>
  <c r="P86" i="14" s="1"/>
  <c r="R86" i="14" s="1"/>
  <c r="F85" i="14"/>
  <c r="H85" i="14" s="1"/>
  <c r="J85" i="14" s="1"/>
  <c r="O85" i="14" s="1"/>
  <c r="Q85" i="14" s="1"/>
  <c r="S85" i="14" s="1"/>
  <c r="E85" i="14"/>
  <c r="G85" i="14" s="1"/>
  <c r="I85" i="14" s="1"/>
  <c r="N85" i="14" s="1"/>
  <c r="P85" i="14" s="1"/>
  <c r="R85" i="14" s="1"/>
  <c r="AD85" i="14"/>
  <c r="AF85" i="14" s="1"/>
  <c r="AH85" i="14" s="1"/>
  <c r="AK85" i="14" s="1"/>
  <c r="AO85" i="14"/>
  <c r="F84" i="14"/>
  <c r="H84" i="14"/>
  <c r="J84" i="14" s="1"/>
  <c r="O84" i="14" s="1"/>
  <c r="Q84" i="14" s="1"/>
  <c r="S84" i="14" s="1"/>
  <c r="AE84" i="14"/>
  <c r="AG84" i="14" s="1"/>
  <c r="AI84" i="14" s="1"/>
  <c r="AL84" i="14" s="1"/>
  <c r="AP84" i="14"/>
  <c r="E84" i="14"/>
  <c r="G84" i="14" s="1"/>
  <c r="I84" i="14" s="1"/>
  <c r="N84" i="14" s="1"/>
  <c r="P84" i="14" s="1"/>
  <c r="R84" i="14" s="1"/>
  <c r="F83" i="14"/>
  <c r="H83" i="14" s="1"/>
  <c r="J83" i="14" s="1"/>
  <c r="O83" i="14" s="1"/>
  <c r="Q83" i="14" s="1"/>
  <c r="S83" i="14" s="1"/>
  <c r="E83" i="14"/>
  <c r="G83" i="14" s="1"/>
  <c r="I83" i="14"/>
  <c r="N83" i="14" s="1"/>
  <c r="P83" i="14" s="1"/>
  <c r="R83" i="14" s="1"/>
  <c r="AD83" i="14"/>
  <c r="AF83" i="14" s="1"/>
  <c r="AH83" i="14" s="1"/>
  <c r="AK83" i="14" s="1"/>
  <c r="AO83" i="14"/>
  <c r="AR83" i="14" s="1"/>
  <c r="AT83" i="14" s="1"/>
  <c r="AV83" i="14" s="1"/>
  <c r="F82" i="14"/>
  <c r="H82" i="14" s="1"/>
  <c r="J82" i="14" s="1"/>
  <c r="O82" i="14" s="1"/>
  <c r="Q82" i="14" s="1"/>
  <c r="S82" i="14" s="1"/>
  <c r="AP82" i="14"/>
  <c r="E82" i="14"/>
  <c r="G82" i="14"/>
  <c r="I82" i="14" s="1"/>
  <c r="N82" i="14" s="1"/>
  <c r="P82" i="14" s="1"/>
  <c r="R82" i="14" s="1"/>
  <c r="F81" i="14"/>
  <c r="H81" i="14" s="1"/>
  <c r="J81" i="14" s="1"/>
  <c r="O81" i="14" s="1"/>
  <c r="Q81" i="14" s="1"/>
  <c r="S81" i="14" s="1"/>
  <c r="E81" i="14"/>
  <c r="G81" i="14"/>
  <c r="I81" i="14" s="1"/>
  <c r="N81" i="14" s="1"/>
  <c r="P81" i="14" s="1"/>
  <c r="R81" i="14" s="1"/>
  <c r="AD81" i="14"/>
  <c r="AF81" i="14" s="1"/>
  <c r="AH81" i="14" s="1"/>
  <c r="AK81" i="14" s="1"/>
  <c r="AO81" i="14"/>
  <c r="F80" i="14"/>
  <c r="H80" i="14" s="1"/>
  <c r="J80" i="14" s="1"/>
  <c r="O80" i="14" s="1"/>
  <c r="Q80" i="14" s="1"/>
  <c r="S80" i="14" s="1"/>
  <c r="AE80" i="14"/>
  <c r="AG80" i="14" s="1"/>
  <c r="AI80" i="14" s="1"/>
  <c r="AL80" i="14" s="1"/>
  <c r="AP80" i="14"/>
  <c r="AS80" i="14" s="1"/>
  <c r="AU80" i="14" s="1"/>
  <c r="AW80" i="14" s="1"/>
  <c r="E80" i="14"/>
  <c r="G80" i="14" s="1"/>
  <c r="I80" i="14" s="1"/>
  <c r="N80" i="14" s="1"/>
  <c r="P80" i="14" s="1"/>
  <c r="R80" i="14" s="1"/>
  <c r="F79" i="14"/>
  <c r="H79" i="14" s="1"/>
  <c r="J79" i="14" s="1"/>
  <c r="O79" i="14" s="1"/>
  <c r="Q79" i="14" s="1"/>
  <c r="S79" i="14" s="1"/>
  <c r="E79" i="14"/>
  <c r="G79" i="14" s="1"/>
  <c r="I79" i="14" s="1"/>
  <c r="N79" i="14" s="1"/>
  <c r="P79" i="14" s="1"/>
  <c r="R79" i="14" s="1"/>
  <c r="AD79" i="14"/>
  <c r="AF79" i="14" s="1"/>
  <c r="AH79" i="14" s="1"/>
  <c r="AK79" i="14" s="1"/>
  <c r="AO79" i="14"/>
  <c r="F78" i="14"/>
  <c r="H78" i="14"/>
  <c r="J78" i="14" s="1"/>
  <c r="O78" i="14" s="1"/>
  <c r="Q78" i="14" s="1"/>
  <c r="S78" i="14" s="1"/>
  <c r="AP78" i="14"/>
  <c r="E78" i="14"/>
  <c r="G78" i="14" s="1"/>
  <c r="I78" i="14"/>
  <c r="N78" i="14" s="1"/>
  <c r="P78" i="14" s="1"/>
  <c r="R78" i="14" s="1"/>
  <c r="F77" i="14"/>
  <c r="H77" i="14" s="1"/>
  <c r="J77" i="14" s="1"/>
  <c r="O77" i="14" s="1"/>
  <c r="Q77" i="14" s="1"/>
  <c r="S77" i="14" s="1"/>
  <c r="E77" i="14"/>
  <c r="G77" i="14" s="1"/>
  <c r="I77" i="14" s="1"/>
  <c r="N77" i="14" s="1"/>
  <c r="P77" i="14" s="1"/>
  <c r="R77" i="14" s="1"/>
  <c r="AD77" i="14"/>
  <c r="AF77" i="14" s="1"/>
  <c r="AH77" i="14" s="1"/>
  <c r="AK77" i="14" s="1"/>
  <c r="AO77" i="14"/>
  <c r="F76" i="14"/>
  <c r="H76" i="14" s="1"/>
  <c r="J76" i="14" s="1"/>
  <c r="O76" i="14" s="1"/>
  <c r="Q76" i="14" s="1"/>
  <c r="S76" i="14" s="1"/>
  <c r="AE76" i="14"/>
  <c r="AG76" i="14"/>
  <c r="AI76" i="14" s="1"/>
  <c r="AL76" i="14" s="1"/>
  <c r="AP76" i="14"/>
  <c r="E76" i="14"/>
  <c r="G76" i="14" s="1"/>
  <c r="I76" i="14" s="1"/>
  <c r="N76" i="14" s="1"/>
  <c r="P76" i="14" s="1"/>
  <c r="R76" i="14" s="1"/>
  <c r="F75" i="14"/>
  <c r="H75" i="14" s="1"/>
  <c r="J75" i="14" s="1"/>
  <c r="O75" i="14" s="1"/>
  <c r="Q75" i="14" s="1"/>
  <c r="S75" i="14" s="1"/>
  <c r="E75" i="14"/>
  <c r="G75" i="14" s="1"/>
  <c r="I75" i="14" s="1"/>
  <c r="N75" i="14" s="1"/>
  <c r="P75" i="14" s="1"/>
  <c r="R75" i="14" s="1"/>
  <c r="F74" i="14"/>
  <c r="H74" i="14" s="1"/>
  <c r="J74" i="14" s="1"/>
  <c r="O74" i="14" s="1"/>
  <c r="Q74" i="14" s="1"/>
  <c r="S74" i="14" s="1"/>
  <c r="AE74" i="14"/>
  <c r="AG74" i="14"/>
  <c r="AI74" i="14" s="1"/>
  <c r="AL74" i="14" s="1"/>
  <c r="AP74" i="14"/>
  <c r="E74" i="14"/>
  <c r="G74" i="14" s="1"/>
  <c r="I74" i="14" s="1"/>
  <c r="N74" i="14" s="1"/>
  <c r="P74" i="14" s="1"/>
  <c r="R74" i="14" s="1"/>
  <c r="F73" i="14"/>
  <c r="H73" i="14" s="1"/>
  <c r="J73" i="14" s="1"/>
  <c r="O73" i="14" s="1"/>
  <c r="Q73" i="14" s="1"/>
  <c r="S73" i="14" s="1"/>
  <c r="E73" i="14"/>
  <c r="G73" i="14" s="1"/>
  <c r="I73" i="14" s="1"/>
  <c r="N73" i="14" s="1"/>
  <c r="P73" i="14" s="1"/>
  <c r="R73" i="14" s="1"/>
  <c r="F72" i="14"/>
  <c r="H72" i="14"/>
  <c r="J72" i="14" s="1"/>
  <c r="O72" i="14" s="1"/>
  <c r="Q72" i="14" s="1"/>
  <c r="S72" i="14" s="1"/>
  <c r="AE72" i="14"/>
  <c r="AG72" i="14"/>
  <c r="AI72" i="14" s="1"/>
  <c r="AL72" i="14" s="1"/>
  <c r="AP72" i="14"/>
  <c r="E72" i="14"/>
  <c r="G72" i="14" s="1"/>
  <c r="I72" i="14" s="1"/>
  <c r="N72" i="14" s="1"/>
  <c r="P72" i="14" s="1"/>
  <c r="R72" i="14" s="1"/>
  <c r="F71" i="14"/>
  <c r="H71" i="14" s="1"/>
  <c r="J71" i="14" s="1"/>
  <c r="O71" i="14" s="1"/>
  <c r="Q71" i="14" s="1"/>
  <c r="S71" i="14" s="1"/>
  <c r="E71" i="14"/>
  <c r="G71" i="14" s="1"/>
  <c r="I71" i="14"/>
  <c r="N71" i="14" s="1"/>
  <c r="P71" i="14" s="1"/>
  <c r="R71" i="14" s="1"/>
  <c r="F70" i="14"/>
  <c r="H70" i="14" s="1"/>
  <c r="J70" i="14" s="1"/>
  <c r="O70" i="14" s="1"/>
  <c r="Q70" i="14"/>
  <c r="S70" i="14" s="1"/>
  <c r="AE70" i="14"/>
  <c r="AG70" i="14" s="1"/>
  <c r="AI70" i="14" s="1"/>
  <c r="AL70" i="14" s="1"/>
  <c r="AP70" i="14"/>
  <c r="E70" i="14"/>
  <c r="G70" i="14" s="1"/>
  <c r="I70" i="14" s="1"/>
  <c r="N70" i="14" s="1"/>
  <c r="P70" i="14" s="1"/>
  <c r="R70" i="14" s="1"/>
  <c r="F69" i="14"/>
  <c r="H69" i="14" s="1"/>
  <c r="J69" i="14" s="1"/>
  <c r="O69" i="14" s="1"/>
  <c r="Q69" i="14" s="1"/>
  <c r="S69" i="14" s="1"/>
  <c r="E69" i="14"/>
  <c r="G69" i="14" s="1"/>
  <c r="I69" i="14" s="1"/>
  <c r="N69" i="14" s="1"/>
  <c r="P69" i="14" s="1"/>
  <c r="R69" i="14" s="1"/>
  <c r="F68" i="14"/>
  <c r="H68" i="14" s="1"/>
  <c r="J68" i="14" s="1"/>
  <c r="O68" i="14" s="1"/>
  <c r="Q68" i="14" s="1"/>
  <c r="S68" i="14" s="1"/>
  <c r="AE68" i="14"/>
  <c r="AG68" i="14"/>
  <c r="AI68" i="14" s="1"/>
  <c r="AL68" i="14" s="1"/>
  <c r="AP68" i="14"/>
  <c r="E68" i="14"/>
  <c r="G68" i="14"/>
  <c r="I68" i="14" s="1"/>
  <c r="N68" i="14" s="1"/>
  <c r="P68" i="14" s="1"/>
  <c r="R68" i="14" s="1"/>
  <c r="F67" i="14"/>
  <c r="H67" i="14" s="1"/>
  <c r="J67" i="14"/>
  <c r="O67" i="14" s="1"/>
  <c r="Q67" i="14" s="1"/>
  <c r="S67" i="14" s="1"/>
  <c r="E67" i="14"/>
  <c r="G67" i="14" s="1"/>
  <c r="I67" i="14"/>
  <c r="N67" i="14" s="1"/>
  <c r="P67" i="14" s="1"/>
  <c r="R67" i="14" s="1"/>
  <c r="F66" i="14"/>
  <c r="H66" i="14" s="1"/>
  <c r="J66" i="14" s="1"/>
  <c r="O66" i="14" s="1"/>
  <c r="Q66" i="14" s="1"/>
  <c r="S66" i="14" s="1"/>
  <c r="AE66" i="14"/>
  <c r="AG66" i="14" s="1"/>
  <c r="AI66" i="14" s="1"/>
  <c r="AL66" i="14" s="1"/>
  <c r="AP66" i="14"/>
  <c r="E66" i="14"/>
  <c r="G66" i="14" s="1"/>
  <c r="I66" i="14" s="1"/>
  <c r="N66" i="14" s="1"/>
  <c r="P66" i="14" s="1"/>
  <c r="R66" i="14" s="1"/>
  <c r="F65" i="14"/>
  <c r="H65" i="14"/>
  <c r="J65" i="14" s="1"/>
  <c r="O65" i="14" s="1"/>
  <c r="Q65" i="14" s="1"/>
  <c r="S65" i="14" s="1"/>
  <c r="E65" i="14"/>
  <c r="G65" i="14" s="1"/>
  <c r="I65" i="14" s="1"/>
  <c r="N65" i="14" s="1"/>
  <c r="P65" i="14" s="1"/>
  <c r="R65" i="14" s="1"/>
  <c r="F64" i="14"/>
  <c r="H64" i="14" s="1"/>
  <c r="J64" i="14" s="1"/>
  <c r="O64" i="14" s="1"/>
  <c r="Q64" i="14" s="1"/>
  <c r="S64" i="14" s="1"/>
  <c r="AE64" i="14"/>
  <c r="AG64" i="14"/>
  <c r="AI64" i="14" s="1"/>
  <c r="AL64" i="14" s="1"/>
  <c r="AP64" i="14"/>
  <c r="E64" i="14"/>
  <c r="G64" i="14" s="1"/>
  <c r="I64" i="14" s="1"/>
  <c r="N64" i="14" s="1"/>
  <c r="P64" i="14" s="1"/>
  <c r="R64" i="14" s="1"/>
  <c r="F63" i="14"/>
  <c r="H63" i="14" s="1"/>
  <c r="J63" i="14" s="1"/>
  <c r="O63" i="14" s="1"/>
  <c r="Q63" i="14" s="1"/>
  <c r="S63" i="14" s="1"/>
  <c r="E63" i="14"/>
  <c r="G63" i="14" s="1"/>
  <c r="I63" i="14" s="1"/>
  <c r="N63" i="14" s="1"/>
  <c r="P63" i="14" s="1"/>
  <c r="R63" i="14" s="1"/>
  <c r="AD63" i="14"/>
  <c r="AF63" i="14" s="1"/>
  <c r="AH63" i="14" s="1"/>
  <c r="AK63" i="14" s="1"/>
  <c r="AO63" i="14"/>
  <c r="F62" i="14"/>
  <c r="H62" i="14"/>
  <c r="J62" i="14" s="1"/>
  <c r="O62" i="14" s="1"/>
  <c r="Q62" i="14" s="1"/>
  <c r="S62" i="14" s="1"/>
  <c r="AE62" i="14"/>
  <c r="AG62" i="14" s="1"/>
  <c r="AI62" i="14" s="1"/>
  <c r="AL62" i="14" s="1"/>
  <c r="AP62" i="14"/>
  <c r="AS62" i="14" s="1"/>
  <c r="AU62" i="14" s="1"/>
  <c r="AW62" i="14" s="1"/>
  <c r="E62" i="14"/>
  <c r="G62" i="14" s="1"/>
  <c r="I62" i="14" s="1"/>
  <c r="N62" i="14" s="1"/>
  <c r="P62" i="14" s="1"/>
  <c r="R62" i="14" s="1"/>
  <c r="F61" i="14"/>
  <c r="H61" i="14" s="1"/>
  <c r="J61" i="14" s="1"/>
  <c r="O61" i="14" s="1"/>
  <c r="Q61" i="14" s="1"/>
  <c r="S61" i="14" s="1"/>
  <c r="E61" i="14"/>
  <c r="G61" i="14" s="1"/>
  <c r="I61" i="14" s="1"/>
  <c r="N61" i="14" s="1"/>
  <c r="P61" i="14" s="1"/>
  <c r="R61" i="14" s="1"/>
  <c r="AD61" i="14"/>
  <c r="AF61" i="14" s="1"/>
  <c r="AH61" i="14" s="1"/>
  <c r="AK61" i="14" s="1"/>
  <c r="AO61" i="14"/>
  <c r="AR61" i="14" s="1"/>
  <c r="AT61" i="14" s="1"/>
  <c r="AV61" i="14" s="1"/>
  <c r="F60" i="14"/>
  <c r="H60" i="14" s="1"/>
  <c r="J60" i="14" s="1"/>
  <c r="O60" i="14" s="1"/>
  <c r="Q60" i="14" s="1"/>
  <c r="S60" i="14" s="1"/>
  <c r="AE60" i="14"/>
  <c r="E60" i="14"/>
  <c r="G60" i="14" s="1"/>
  <c r="I60" i="14" s="1"/>
  <c r="N60" i="14" s="1"/>
  <c r="P60" i="14" s="1"/>
  <c r="R60" i="14" s="1"/>
  <c r="F59" i="14"/>
  <c r="H59" i="14" s="1"/>
  <c r="J59" i="14" s="1"/>
  <c r="O59" i="14" s="1"/>
  <c r="Q59" i="14" s="1"/>
  <c r="S59" i="14" s="1"/>
  <c r="AE59" i="14"/>
  <c r="AG59" i="14"/>
  <c r="AI59" i="14" s="1"/>
  <c r="AL59" i="14" s="1"/>
  <c r="E59" i="14"/>
  <c r="G59" i="14" s="1"/>
  <c r="I59" i="14"/>
  <c r="N59" i="14" s="1"/>
  <c r="P59" i="14" s="1"/>
  <c r="R59" i="14" s="1"/>
  <c r="F58" i="14"/>
  <c r="H58" i="14" s="1"/>
  <c r="J58" i="14" s="1"/>
  <c r="O58" i="14" s="1"/>
  <c r="Q58" i="14" s="1"/>
  <c r="S58" i="14" s="1"/>
  <c r="AE58" i="14"/>
  <c r="AG58" i="14"/>
  <c r="AI58" i="14" s="1"/>
  <c r="AL58" i="14" s="1"/>
  <c r="E58" i="14"/>
  <c r="G58" i="14"/>
  <c r="I58" i="14" s="1"/>
  <c r="N58" i="14" s="1"/>
  <c r="P58" i="14" s="1"/>
  <c r="R58" i="14" s="1"/>
  <c r="F57" i="14"/>
  <c r="H57" i="14" s="1"/>
  <c r="J57" i="14" s="1"/>
  <c r="O57" i="14" s="1"/>
  <c r="Q57" i="14" s="1"/>
  <c r="S57" i="14" s="1"/>
  <c r="E57" i="14"/>
  <c r="G57" i="14" s="1"/>
  <c r="I57" i="14" s="1"/>
  <c r="N57" i="14" s="1"/>
  <c r="P57" i="14" s="1"/>
  <c r="R57" i="14" s="1"/>
  <c r="AD57" i="14"/>
  <c r="AF57" i="14" s="1"/>
  <c r="F56" i="14"/>
  <c r="H56" i="14" s="1"/>
  <c r="J56" i="14" s="1"/>
  <c r="O56" i="14" s="1"/>
  <c r="Q56" i="14" s="1"/>
  <c r="S56" i="14" s="1"/>
  <c r="AE56" i="14"/>
  <c r="AG56" i="14" s="1"/>
  <c r="E56" i="14"/>
  <c r="G56" i="14" s="1"/>
  <c r="I56" i="14" s="1"/>
  <c r="N56" i="14" s="1"/>
  <c r="P56" i="14" s="1"/>
  <c r="R56" i="14"/>
  <c r="F55" i="14"/>
  <c r="H55" i="14" s="1"/>
  <c r="J55" i="14" s="1"/>
  <c r="O55" i="14" s="1"/>
  <c r="Q55" i="14" s="1"/>
  <c r="S55" i="14" s="1"/>
  <c r="E55" i="14"/>
  <c r="G55" i="14" s="1"/>
  <c r="I55" i="14" s="1"/>
  <c r="N55" i="14" s="1"/>
  <c r="P55" i="14" s="1"/>
  <c r="R55" i="14" s="1"/>
  <c r="AD55" i="14"/>
  <c r="AF55" i="14" s="1"/>
  <c r="AH55" i="14" s="1"/>
  <c r="AK55" i="14" s="1"/>
  <c r="F54" i="14"/>
  <c r="H54" i="14" s="1"/>
  <c r="J54" i="14" s="1"/>
  <c r="O54" i="14" s="1"/>
  <c r="Q54" i="14" s="1"/>
  <c r="S54" i="14" s="1"/>
  <c r="AE54" i="14"/>
  <c r="AG54" i="14" s="1"/>
  <c r="E54" i="14"/>
  <c r="G54" i="14" s="1"/>
  <c r="I54" i="14" s="1"/>
  <c r="N54" i="14" s="1"/>
  <c r="P54" i="14" s="1"/>
  <c r="R54" i="14" s="1"/>
  <c r="AD54" i="14"/>
  <c r="F53" i="14"/>
  <c r="H53" i="14" s="1"/>
  <c r="J53" i="14" s="1"/>
  <c r="O53" i="14" s="1"/>
  <c r="Q53" i="14" s="1"/>
  <c r="S53" i="14" s="1"/>
  <c r="E53" i="14"/>
  <c r="G53" i="14" s="1"/>
  <c r="I53" i="14" s="1"/>
  <c r="N53" i="14" s="1"/>
  <c r="P53" i="14" s="1"/>
  <c r="R53" i="14" s="1"/>
  <c r="AD53" i="14"/>
  <c r="AF53" i="14" s="1"/>
  <c r="F52" i="14"/>
  <c r="H52" i="14" s="1"/>
  <c r="J52" i="14" s="1"/>
  <c r="O52" i="14" s="1"/>
  <c r="Q52" i="14" s="1"/>
  <c r="S52" i="14" s="1"/>
  <c r="AE52" i="14"/>
  <c r="AG52" i="14" s="1"/>
  <c r="AI52" i="14" s="1"/>
  <c r="E52" i="14"/>
  <c r="G52" i="14"/>
  <c r="I52" i="14" s="1"/>
  <c r="N52" i="14" s="1"/>
  <c r="P52" i="14" s="1"/>
  <c r="R52" i="14" s="1"/>
  <c r="F51" i="14"/>
  <c r="H51" i="14" s="1"/>
  <c r="J51" i="14" s="1"/>
  <c r="O51" i="14" s="1"/>
  <c r="Q51" i="14" s="1"/>
  <c r="S51" i="14" s="1"/>
  <c r="E51" i="14"/>
  <c r="G51" i="14"/>
  <c r="I51" i="14" s="1"/>
  <c r="N51" i="14" s="1"/>
  <c r="P51" i="14" s="1"/>
  <c r="R51" i="14" s="1"/>
  <c r="AD51" i="14"/>
  <c r="AF51" i="14" s="1"/>
  <c r="AE50" i="14"/>
  <c r="AG50" i="14"/>
  <c r="F50" i="14"/>
  <c r="H50" i="14" s="1"/>
  <c r="J50" i="14" s="1"/>
  <c r="O50" i="14" s="1"/>
  <c r="Q50" i="14" s="1"/>
  <c r="S50" i="14" s="1"/>
  <c r="E50" i="14"/>
  <c r="G50" i="14"/>
  <c r="I50" i="14" s="1"/>
  <c r="N50" i="14" s="1"/>
  <c r="P50" i="14" s="1"/>
  <c r="R50" i="14" s="1"/>
  <c r="F49" i="14"/>
  <c r="H49" i="14"/>
  <c r="J49" i="14" s="1"/>
  <c r="O49" i="14" s="1"/>
  <c r="Q49" i="14" s="1"/>
  <c r="S49" i="14" s="1"/>
  <c r="E49" i="14"/>
  <c r="G49" i="14" s="1"/>
  <c r="I49" i="14" s="1"/>
  <c r="N49" i="14" s="1"/>
  <c r="P49" i="14" s="1"/>
  <c r="R49" i="14" s="1"/>
  <c r="AD49" i="14"/>
  <c r="F48" i="14"/>
  <c r="H48" i="14"/>
  <c r="J48" i="14" s="1"/>
  <c r="O48" i="14" s="1"/>
  <c r="Q48" i="14" s="1"/>
  <c r="S48" i="14" s="1"/>
  <c r="AE48" i="14"/>
  <c r="AG48" i="14" s="1"/>
  <c r="E48" i="14"/>
  <c r="G48" i="14" s="1"/>
  <c r="I48" i="14" s="1"/>
  <c r="N48" i="14" s="1"/>
  <c r="P48" i="14" s="1"/>
  <c r="R48" i="14" s="1"/>
  <c r="AD48" i="14"/>
  <c r="AF48" i="14" s="1"/>
  <c r="AH48" i="14" s="1"/>
  <c r="AK48" i="14" s="1"/>
  <c r="F47" i="14"/>
  <c r="H47" i="14" s="1"/>
  <c r="J47" i="14" s="1"/>
  <c r="O47" i="14" s="1"/>
  <c r="Q47" i="14"/>
  <c r="S47" i="14" s="1"/>
  <c r="AE47" i="14"/>
  <c r="AG47" i="14" s="1"/>
  <c r="AI47" i="14" s="1"/>
  <c r="AL47" i="14" s="1"/>
  <c r="E47" i="14"/>
  <c r="G47" i="14" s="1"/>
  <c r="I47" i="14" s="1"/>
  <c r="N47" i="14" s="1"/>
  <c r="P47" i="14" s="1"/>
  <c r="R47" i="14" s="1"/>
  <c r="AD47" i="14"/>
  <c r="F46" i="14"/>
  <c r="H46" i="14" s="1"/>
  <c r="J46" i="14" s="1"/>
  <c r="O46" i="14" s="1"/>
  <c r="Q46" i="14" s="1"/>
  <c r="S46" i="14"/>
  <c r="AE46" i="14"/>
  <c r="AG46" i="14" s="1"/>
  <c r="AI46" i="14" s="1"/>
  <c r="AL46" i="14" s="1"/>
  <c r="E46" i="14"/>
  <c r="G46" i="14" s="1"/>
  <c r="I46" i="14" s="1"/>
  <c r="N46" i="14" s="1"/>
  <c r="P46" i="14" s="1"/>
  <c r="R46" i="14"/>
  <c r="F45" i="14"/>
  <c r="H45" i="14" s="1"/>
  <c r="J45" i="14"/>
  <c r="O45" i="14" s="1"/>
  <c r="Q45" i="14" s="1"/>
  <c r="S45" i="14" s="1"/>
  <c r="AE45" i="14"/>
  <c r="AG45" i="14"/>
  <c r="E45" i="14"/>
  <c r="G45" i="14" s="1"/>
  <c r="I45" i="14" s="1"/>
  <c r="N45" i="14" s="1"/>
  <c r="P45" i="14" s="1"/>
  <c r="R45" i="14" s="1"/>
  <c r="AD45" i="14"/>
  <c r="I44" i="14"/>
  <c r="N44" i="14" s="1"/>
  <c r="P44" i="14" s="1"/>
  <c r="R44" i="14" s="1"/>
  <c r="F44" i="14"/>
  <c r="H44" i="14" s="1"/>
  <c r="J44" i="14" s="1"/>
  <c r="O44" i="14" s="1"/>
  <c r="Q44" i="14"/>
  <c r="S44" i="14" s="1"/>
  <c r="AE44" i="14"/>
  <c r="E44" i="14"/>
  <c r="G44" i="14" s="1"/>
  <c r="F43" i="14"/>
  <c r="H43" i="14" s="1"/>
  <c r="J43" i="14" s="1"/>
  <c r="O43" i="14" s="1"/>
  <c r="Q43" i="14" s="1"/>
  <c r="S43" i="14" s="1"/>
  <c r="E43" i="14"/>
  <c r="G43" i="14" s="1"/>
  <c r="I43" i="14" s="1"/>
  <c r="N43" i="14" s="1"/>
  <c r="P43" i="14" s="1"/>
  <c r="R43" i="14" s="1"/>
  <c r="AD43" i="14"/>
  <c r="F42" i="14"/>
  <c r="H42" i="14" s="1"/>
  <c r="J42" i="14" s="1"/>
  <c r="O42" i="14" s="1"/>
  <c r="Q42" i="14" s="1"/>
  <c r="S42" i="14" s="1"/>
  <c r="AE42" i="14"/>
  <c r="AG42" i="14"/>
  <c r="AI42" i="14" s="1"/>
  <c r="AL42" i="14" s="1"/>
  <c r="E42" i="14"/>
  <c r="G42" i="14"/>
  <c r="I42" i="14" s="1"/>
  <c r="N42" i="14" s="1"/>
  <c r="P42" i="14" s="1"/>
  <c r="R42" i="14" s="1"/>
  <c r="AD42" i="14"/>
  <c r="AF42" i="14" s="1"/>
  <c r="F41" i="14"/>
  <c r="H41" i="14" s="1"/>
  <c r="J41" i="14" s="1"/>
  <c r="O41" i="14" s="1"/>
  <c r="Q41" i="14" s="1"/>
  <c r="S41" i="14" s="1"/>
  <c r="E41" i="14"/>
  <c r="G41" i="14" s="1"/>
  <c r="I41" i="14" s="1"/>
  <c r="N41" i="14" s="1"/>
  <c r="P41" i="14" s="1"/>
  <c r="R41" i="14" s="1"/>
  <c r="AD41" i="14"/>
  <c r="AF41" i="14" s="1"/>
  <c r="AH41" i="14" s="1"/>
  <c r="AK41" i="14" s="1"/>
  <c r="F40" i="14"/>
  <c r="H40" i="14" s="1"/>
  <c r="J40" i="14"/>
  <c r="O40" i="14" s="1"/>
  <c r="Q40" i="14" s="1"/>
  <c r="S40" i="14" s="1"/>
  <c r="AE40" i="14"/>
  <c r="AG40" i="14" s="1"/>
  <c r="E40" i="14"/>
  <c r="G40" i="14" s="1"/>
  <c r="I40" i="14" s="1"/>
  <c r="N40" i="14"/>
  <c r="P40" i="14" s="1"/>
  <c r="R40" i="14" s="1"/>
  <c r="F39" i="14"/>
  <c r="H39" i="14" s="1"/>
  <c r="J39" i="14" s="1"/>
  <c r="O39" i="14" s="1"/>
  <c r="Q39" i="14" s="1"/>
  <c r="S39" i="14" s="1"/>
  <c r="E39" i="14"/>
  <c r="G39" i="14" s="1"/>
  <c r="I39" i="14" s="1"/>
  <c r="N39" i="14" s="1"/>
  <c r="P39" i="14" s="1"/>
  <c r="R39" i="14" s="1"/>
  <c r="AD39" i="14"/>
  <c r="AF39" i="14" s="1"/>
  <c r="AH39" i="14" s="1"/>
  <c r="F38" i="14"/>
  <c r="H38" i="14" s="1"/>
  <c r="J38" i="14" s="1"/>
  <c r="O38" i="14" s="1"/>
  <c r="Q38" i="14" s="1"/>
  <c r="S38" i="14" s="1"/>
  <c r="AE38" i="14"/>
  <c r="E38" i="14"/>
  <c r="G38" i="14"/>
  <c r="I38" i="14" s="1"/>
  <c r="N38" i="14" s="1"/>
  <c r="P38" i="14" s="1"/>
  <c r="R38" i="14" s="1"/>
  <c r="F37" i="14"/>
  <c r="H37" i="14" s="1"/>
  <c r="J37" i="14" s="1"/>
  <c r="O37" i="14" s="1"/>
  <c r="Q37" i="14" s="1"/>
  <c r="S37" i="14" s="1"/>
  <c r="E37" i="14"/>
  <c r="G37" i="14" s="1"/>
  <c r="I37" i="14" s="1"/>
  <c r="N37" i="14" s="1"/>
  <c r="P37" i="14" s="1"/>
  <c r="R37" i="14" s="1"/>
  <c r="AD37" i="14"/>
  <c r="F36" i="14"/>
  <c r="H36" i="14" s="1"/>
  <c r="J36" i="14" s="1"/>
  <c r="O36" i="14" s="1"/>
  <c r="Q36" i="14" s="1"/>
  <c r="S36" i="14" s="1"/>
  <c r="AE36" i="14"/>
  <c r="E36" i="14"/>
  <c r="G36" i="14"/>
  <c r="I36" i="14" s="1"/>
  <c r="N36" i="14" s="1"/>
  <c r="P36" i="14" s="1"/>
  <c r="R36" i="14" s="1"/>
  <c r="F35" i="14"/>
  <c r="H35" i="14" s="1"/>
  <c r="J35" i="14" s="1"/>
  <c r="O35" i="14" s="1"/>
  <c r="Q35" i="14" s="1"/>
  <c r="S35" i="14" s="1"/>
  <c r="E35" i="14"/>
  <c r="G35" i="14" s="1"/>
  <c r="I35" i="14"/>
  <c r="N35" i="14" s="1"/>
  <c r="P35" i="14" s="1"/>
  <c r="R35" i="14" s="1"/>
  <c r="AD35" i="14"/>
  <c r="F34" i="14"/>
  <c r="H34" i="14"/>
  <c r="J34" i="14" s="1"/>
  <c r="O34" i="14" s="1"/>
  <c r="Q34" i="14" s="1"/>
  <c r="S34" i="14" s="1"/>
  <c r="AE34" i="14"/>
  <c r="AG34" i="14" s="1"/>
  <c r="E34" i="14"/>
  <c r="G34" i="14" s="1"/>
  <c r="I34" i="14" s="1"/>
  <c r="N34" i="14" s="1"/>
  <c r="P34" i="14" s="1"/>
  <c r="R34" i="14" s="1"/>
  <c r="F33" i="14"/>
  <c r="H33" i="14" s="1"/>
  <c r="J33" i="14" s="1"/>
  <c r="O33" i="14" s="1"/>
  <c r="Q33" i="14" s="1"/>
  <c r="S33" i="14" s="1"/>
  <c r="E33" i="14"/>
  <c r="G33" i="14" s="1"/>
  <c r="I33" i="14" s="1"/>
  <c r="N33" i="14" s="1"/>
  <c r="P33" i="14" s="1"/>
  <c r="R33" i="14" s="1"/>
  <c r="AD33" i="14"/>
  <c r="F32" i="14"/>
  <c r="H32" i="14"/>
  <c r="J32" i="14" s="1"/>
  <c r="O32" i="14"/>
  <c r="Q32" i="14" s="1"/>
  <c r="S32" i="14" s="1"/>
  <c r="AE32" i="14"/>
  <c r="E32" i="14"/>
  <c r="G32" i="14"/>
  <c r="I32" i="14" s="1"/>
  <c r="N32" i="14" s="1"/>
  <c r="P32" i="14" s="1"/>
  <c r="R32" i="14" s="1"/>
  <c r="F31" i="14"/>
  <c r="H31" i="14" s="1"/>
  <c r="J31" i="14" s="1"/>
  <c r="O31" i="14" s="1"/>
  <c r="Q31" i="14" s="1"/>
  <c r="S31" i="14" s="1"/>
  <c r="E31" i="14"/>
  <c r="G31" i="14" s="1"/>
  <c r="I31" i="14" s="1"/>
  <c r="N31" i="14" s="1"/>
  <c r="P31" i="14" s="1"/>
  <c r="R31" i="14" s="1"/>
  <c r="AD31" i="14"/>
  <c r="F30" i="14"/>
  <c r="H30" i="14"/>
  <c r="J30" i="14" s="1"/>
  <c r="O30" i="14" s="1"/>
  <c r="Q30" i="14" s="1"/>
  <c r="S30" i="14" s="1"/>
  <c r="AE30" i="14"/>
  <c r="AG30" i="14"/>
  <c r="E30" i="14"/>
  <c r="G30" i="14"/>
  <c r="I30" i="14" s="1"/>
  <c r="N30" i="14" s="1"/>
  <c r="P30" i="14" s="1"/>
  <c r="R30" i="14" s="1"/>
  <c r="AD30" i="14"/>
  <c r="AF30" i="14" s="1"/>
  <c r="AH30" i="14" s="1"/>
  <c r="AK30" i="14" s="1"/>
  <c r="F29" i="14"/>
  <c r="H29" i="14" s="1"/>
  <c r="J29" i="14" s="1"/>
  <c r="O29" i="14" s="1"/>
  <c r="Q29" i="14" s="1"/>
  <c r="S29" i="14" s="1"/>
  <c r="AE29" i="14"/>
  <c r="AG29" i="14"/>
  <c r="E29" i="14"/>
  <c r="G29" i="14" s="1"/>
  <c r="I29" i="14" s="1"/>
  <c r="N29" i="14" s="1"/>
  <c r="P29" i="14" s="1"/>
  <c r="R29" i="14"/>
  <c r="AD29" i="14"/>
  <c r="AF29" i="14"/>
  <c r="AH29" i="14" s="1"/>
  <c r="F28" i="14"/>
  <c r="H28" i="14" s="1"/>
  <c r="J28" i="14" s="1"/>
  <c r="O28" i="14" s="1"/>
  <c r="Q28" i="14" s="1"/>
  <c r="S28" i="14" s="1"/>
  <c r="AE28" i="14"/>
  <c r="AG28" i="14"/>
  <c r="E28" i="14"/>
  <c r="G28" i="14" s="1"/>
  <c r="I28" i="14"/>
  <c r="N28" i="14" s="1"/>
  <c r="P28" i="14" s="1"/>
  <c r="R28" i="14" s="1"/>
  <c r="F27" i="14"/>
  <c r="H27" i="14"/>
  <c r="J27" i="14" s="1"/>
  <c r="O27" i="14" s="1"/>
  <c r="Q27" i="14" s="1"/>
  <c r="S27" i="14" s="1"/>
  <c r="AE27" i="14"/>
  <c r="AG27" i="14"/>
  <c r="E27" i="14"/>
  <c r="G27" i="14" s="1"/>
  <c r="I27" i="14" s="1"/>
  <c r="N27" i="14" s="1"/>
  <c r="P27" i="14" s="1"/>
  <c r="R27" i="14" s="1"/>
  <c r="AD27" i="14"/>
  <c r="AF27" i="14"/>
  <c r="AH27" i="14" s="1"/>
  <c r="F26" i="14"/>
  <c r="H26" i="14" s="1"/>
  <c r="J26" i="14" s="1"/>
  <c r="O26" i="14" s="1"/>
  <c r="Q26" i="14" s="1"/>
  <c r="S26" i="14" s="1"/>
  <c r="AE26" i="14"/>
  <c r="AG26" i="14"/>
  <c r="E26" i="14"/>
  <c r="G26" i="14"/>
  <c r="I26" i="14" s="1"/>
  <c r="N26" i="14" s="1"/>
  <c r="P26" i="14" s="1"/>
  <c r="R26" i="14" s="1"/>
  <c r="F25" i="14"/>
  <c r="H25" i="14"/>
  <c r="J25" i="14" s="1"/>
  <c r="O25" i="14" s="1"/>
  <c r="Q25" i="14" s="1"/>
  <c r="S25" i="14" s="1"/>
  <c r="AE25" i="14"/>
  <c r="AG25" i="14"/>
  <c r="E25" i="14"/>
  <c r="G25" i="14"/>
  <c r="I25" i="14" s="1"/>
  <c r="N25" i="14" s="1"/>
  <c r="P25" i="14" s="1"/>
  <c r="R25" i="14" s="1"/>
  <c r="F24" i="14"/>
  <c r="H24" i="14" s="1"/>
  <c r="J24" i="14" s="1"/>
  <c r="O24" i="14" s="1"/>
  <c r="Q24" i="14" s="1"/>
  <c r="S24" i="14" s="1"/>
  <c r="AE24" i="14"/>
  <c r="E24" i="14"/>
  <c r="G24" i="14"/>
  <c r="I24" i="14"/>
  <c r="N24" i="14" s="1"/>
  <c r="P24" i="14" s="1"/>
  <c r="R24" i="14" s="1"/>
  <c r="F23" i="14"/>
  <c r="H23" i="14" s="1"/>
  <c r="J23" i="14" s="1"/>
  <c r="O23" i="14" s="1"/>
  <c r="Q23" i="14" s="1"/>
  <c r="S23" i="14" s="1"/>
  <c r="E23" i="14"/>
  <c r="G23" i="14" s="1"/>
  <c r="I23" i="14" s="1"/>
  <c r="N23" i="14" s="1"/>
  <c r="P23" i="14" s="1"/>
  <c r="R23" i="14" s="1"/>
  <c r="AD23" i="14"/>
  <c r="AF23" i="14" s="1"/>
  <c r="AH23" i="14" s="1"/>
  <c r="AK23" i="14" s="1"/>
  <c r="F22" i="14"/>
  <c r="H22" i="14" s="1"/>
  <c r="J22" i="14" s="1"/>
  <c r="O22" i="14"/>
  <c r="Q22" i="14"/>
  <c r="S22" i="14" s="1"/>
  <c r="AE22" i="14"/>
  <c r="E22" i="14"/>
  <c r="G22" i="14" s="1"/>
  <c r="I22" i="14" s="1"/>
  <c r="N22" i="14" s="1"/>
  <c r="P22" i="14" s="1"/>
  <c r="R22" i="14" s="1"/>
  <c r="AD22" i="14"/>
  <c r="AF22" i="14" s="1"/>
  <c r="AH22" i="14" s="1"/>
  <c r="AK22" i="14" s="1"/>
  <c r="F21" i="14"/>
  <c r="H21" i="14" s="1"/>
  <c r="J21" i="14" s="1"/>
  <c r="O21" i="14" s="1"/>
  <c r="Q21" i="14" s="1"/>
  <c r="S21" i="14" s="1"/>
  <c r="E21" i="14"/>
  <c r="G21" i="14" s="1"/>
  <c r="I21" i="14" s="1"/>
  <c r="N21" i="14" s="1"/>
  <c r="P21" i="14" s="1"/>
  <c r="R21" i="14" s="1"/>
  <c r="AD21" i="14"/>
  <c r="AF21" i="14" s="1"/>
  <c r="F20" i="14"/>
  <c r="H20" i="14" s="1"/>
  <c r="J20" i="14" s="1"/>
  <c r="O20" i="14" s="1"/>
  <c r="Q20" i="14" s="1"/>
  <c r="S20" i="14" s="1"/>
  <c r="AE20" i="14"/>
  <c r="AG20" i="14" s="1"/>
  <c r="AI20" i="14" s="1"/>
  <c r="AL20" i="14" s="1"/>
  <c r="E20" i="14"/>
  <c r="G20" i="14"/>
  <c r="I20" i="14" s="1"/>
  <c r="N20" i="14" s="1"/>
  <c r="P20" i="14" s="1"/>
  <c r="R20" i="14" s="1"/>
  <c r="F19" i="14"/>
  <c r="H19" i="14" s="1"/>
  <c r="J19" i="14"/>
  <c r="O19" i="14" s="1"/>
  <c r="Q19" i="14" s="1"/>
  <c r="S19" i="14" s="1"/>
  <c r="E19" i="14"/>
  <c r="G19" i="14" s="1"/>
  <c r="I19" i="14" s="1"/>
  <c r="N19" i="14" s="1"/>
  <c r="P19" i="14" s="1"/>
  <c r="R19" i="14" s="1"/>
  <c r="AD19" i="14"/>
  <c r="AF19" i="14" s="1"/>
  <c r="AH19" i="14" s="1"/>
  <c r="F18" i="14"/>
  <c r="H18" i="14" s="1"/>
  <c r="J18" i="14" s="1"/>
  <c r="O18" i="14" s="1"/>
  <c r="Q18" i="14"/>
  <c r="S18" i="14"/>
  <c r="AE18" i="14"/>
  <c r="E18" i="14"/>
  <c r="G18" i="14" s="1"/>
  <c r="I18" i="14" s="1"/>
  <c r="N18" i="14" s="1"/>
  <c r="P18" i="14" s="1"/>
  <c r="R18" i="14" s="1"/>
  <c r="AD18" i="14"/>
  <c r="F17" i="14"/>
  <c r="H17" i="14" s="1"/>
  <c r="J17" i="14" s="1"/>
  <c r="O17" i="14" s="1"/>
  <c r="Q17" i="14" s="1"/>
  <c r="S17" i="14" s="1"/>
  <c r="E17" i="14"/>
  <c r="G17" i="14"/>
  <c r="I17" i="14" s="1"/>
  <c r="N17" i="14" s="1"/>
  <c r="P17" i="14" s="1"/>
  <c r="R17" i="14" s="1"/>
  <c r="AD17" i="14"/>
  <c r="AF17" i="14" s="1"/>
  <c r="AH17" i="14" s="1"/>
  <c r="AK17" i="14" s="1"/>
  <c r="F16" i="14"/>
  <c r="H16" i="14" s="1"/>
  <c r="J16" i="14" s="1"/>
  <c r="O16" i="14" s="1"/>
  <c r="Q16" i="14" s="1"/>
  <c r="S16" i="14" s="1"/>
  <c r="AE16" i="14"/>
  <c r="AG16" i="14" s="1"/>
  <c r="AI16" i="14" s="1"/>
  <c r="AL16" i="14" s="1"/>
  <c r="E16" i="14"/>
  <c r="G16" i="14"/>
  <c r="I16" i="14" s="1"/>
  <c r="N16" i="14" s="1"/>
  <c r="P16" i="14" s="1"/>
  <c r="R16" i="14" s="1"/>
  <c r="AD16" i="14"/>
  <c r="AF16" i="14" s="1"/>
  <c r="AH16" i="14" s="1"/>
  <c r="AK16" i="14" s="1"/>
  <c r="F15" i="14"/>
  <c r="H15" i="14" s="1"/>
  <c r="J15" i="14"/>
  <c r="O15" i="14" s="1"/>
  <c r="Q15" i="14" s="1"/>
  <c r="S15" i="14" s="1"/>
  <c r="E15" i="14"/>
  <c r="G15" i="14" s="1"/>
  <c r="I15" i="14" s="1"/>
  <c r="N15" i="14" s="1"/>
  <c r="P15" i="14" s="1"/>
  <c r="R15" i="14" s="1"/>
  <c r="AD15" i="14"/>
  <c r="AF15" i="14" s="1"/>
  <c r="AH15" i="14" s="1"/>
  <c r="F14" i="14"/>
  <c r="H14" i="14" s="1"/>
  <c r="J14" i="14" s="1"/>
  <c r="O14" i="14" s="1"/>
  <c r="Q14" i="14"/>
  <c r="S14" i="14" s="1"/>
  <c r="AE14" i="14"/>
  <c r="AG14" i="14" s="1"/>
  <c r="AI14" i="14" s="1"/>
  <c r="AL14" i="14" s="1"/>
  <c r="E14" i="14"/>
  <c r="G14" i="14" s="1"/>
  <c r="I14" i="14" s="1"/>
  <c r="N14" i="14" s="1"/>
  <c r="P14" i="14" s="1"/>
  <c r="R14" i="14" s="1"/>
  <c r="AD14" i="14"/>
  <c r="F13" i="14"/>
  <c r="H13" i="14" s="1"/>
  <c r="J13" i="14" s="1"/>
  <c r="O13" i="14" s="1"/>
  <c r="Q13" i="14" s="1"/>
  <c r="S13" i="14" s="1"/>
  <c r="E13" i="14"/>
  <c r="G13" i="14"/>
  <c r="I13" i="14" s="1"/>
  <c r="N13" i="14" s="1"/>
  <c r="P13" i="14" s="1"/>
  <c r="R13" i="14" s="1"/>
  <c r="AD13" i="14"/>
  <c r="AF13" i="14" s="1"/>
  <c r="AH13" i="14" s="1"/>
  <c r="AK13" i="14" s="1"/>
  <c r="F12" i="14"/>
  <c r="H12" i="14" s="1"/>
  <c r="J12" i="14" s="1"/>
  <c r="O12" i="14" s="1"/>
  <c r="Q12" i="14" s="1"/>
  <c r="S12" i="14" s="1"/>
  <c r="AE12" i="14"/>
  <c r="AG12" i="14" s="1"/>
  <c r="E12" i="14"/>
  <c r="G12" i="14" s="1"/>
  <c r="I12" i="14" s="1"/>
  <c r="N12" i="14" s="1"/>
  <c r="P12" i="14" s="1"/>
  <c r="R12" i="14" s="1"/>
  <c r="F11" i="14"/>
  <c r="H11" i="14" s="1"/>
  <c r="J11" i="14" s="1"/>
  <c r="O11" i="14" s="1"/>
  <c r="Q11" i="14" s="1"/>
  <c r="S11" i="14" s="1"/>
  <c r="E11" i="14"/>
  <c r="G11" i="14" s="1"/>
  <c r="I11" i="14" s="1"/>
  <c r="N11" i="14" s="1"/>
  <c r="P11" i="14" s="1"/>
  <c r="R11" i="14" s="1"/>
  <c r="AD11" i="14"/>
  <c r="AF11" i="14" s="1"/>
  <c r="F10" i="14"/>
  <c r="H10" i="14" s="1"/>
  <c r="J10" i="14" s="1"/>
  <c r="O10" i="14" s="1"/>
  <c r="Q10" i="14" s="1"/>
  <c r="S10" i="14" s="1"/>
  <c r="AE10" i="14"/>
  <c r="AG10" i="14" s="1"/>
  <c r="AI10" i="14" s="1"/>
  <c r="AL10" i="14" s="1"/>
  <c r="E10" i="14"/>
  <c r="G10" i="14"/>
  <c r="I10" i="14" s="1"/>
  <c r="N10" i="14" s="1"/>
  <c r="P10" i="14" s="1"/>
  <c r="R10" i="14" s="1"/>
  <c r="AD10" i="14"/>
  <c r="F9" i="14"/>
  <c r="H9" i="14" s="1"/>
  <c r="J9" i="14" s="1"/>
  <c r="O9" i="14" s="1"/>
  <c r="Q9" i="14" s="1"/>
  <c r="S9" i="14" s="1"/>
  <c r="E9" i="14"/>
  <c r="G9" i="14" s="1"/>
  <c r="I9" i="14" s="1"/>
  <c r="N9" i="14" s="1"/>
  <c r="P9" i="14" s="1"/>
  <c r="R9" i="14" s="1"/>
  <c r="AD9" i="14"/>
  <c r="AF9" i="14" s="1"/>
  <c r="AH9" i="14" s="1"/>
  <c r="AK9" i="14" s="1"/>
  <c r="F8" i="14"/>
  <c r="H8" i="14" s="1"/>
  <c r="J8" i="14" s="1"/>
  <c r="O8" i="14" s="1"/>
  <c r="Q8" i="14" s="1"/>
  <c r="S8" i="14" s="1"/>
  <c r="AE8" i="14"/>
  <c r="AG8" i="14" s="1"/>
  <c r="AI8" i="14" s="1"/>
  <c r="AL8" i="14" s="1"/>
  <c r="E8" i="14"/>
  <c r="G8" i="14" s="1"/>
  <c r="I8" i="14" s="1"/>
  <c r="N8" i="14" s="1"/>
  <c r="P8" i="14" s="1"/>
  <c r="R8" i="14" s="1"/>
  <c r="F7" i="14"/>
  <c r="H7" i="14" s="1"/>
  <c r="J7" i="14" s="1"/>
  <c r="O7" i="14" s="1"/>
  <c r="Q7" i="14" s="1"/>
  <c r="S7" i="14" s="1"/>
  <c r="E7" i="14"/>
  <c r="G7" i="14" s="1"/>
  <c r="I7" i="14" s="1"/>
  <c r="N7" i="14" s="1"/>
  <c r="P7" i="14"/>
  <c r="R7" i="14" s="1"/>
  <c r="AD7" i="14"/>
  <c r="AF7" i="14" s="1"/>
  <c r="AH7" i="14" s="1"/>
  <c r="AK7" i="14" s="1"/>
  <c r="F6" i="14"/>
  <c r="H6" i="14" s="1"/>
  <c r="J6" i="14" s="1"/>
  <c r="O6" i="14" s="1"/>
  <c r="Q6" i="14" s="1"/>
  <c r="S6" i="14" s="1"/>
  <c r="AE6" i="14"/>
  <c r="E6" i="14"/>
  <c r="G6" i="14"/>
  <c r="I6" i="14" s="1"/>
  <c r="N6" i="14" s="1"/>
  <c r="P6" i="14" s="1"/>
  <c r="R6" i="14" s="1"/>
  <c r="AD6" i="14"/>
  <c r="AF6" i="14" s="1"/>
  <c r="AH6" i="14" s="1"/>
  <c r="AK6" i="14" s="1"/>
  <c r="F5" i="14"/>
  <c r="H5" i="14" s="1"/>
  <c r="J5" i="14" s="1"/>
  <c r="O5" i="14" s="1"/>
  <c r="Q5" i="14" s="1"/>
  <c r="S5" i="14" s="1"/>
  <c r="E5" i="14"/>
  <c r="G5" i="14" s="1"/>
  <c r="I5" i="14" s="1"/>
  <c r="N5" i="14" s="1"/>
  <c r="P5" i="14" s="1"/>
  <c r="R5" i="14" s="1"/>
  <c r="AD5" i="14"/>
  <c r="AF5" i="14" s="1"/>
  <c r="AH5" i="14" s="1"/>
  <c r="AK5" i="14" s="1"/>
  <c r="AP59" i="14"/>
  <c r="AS59" i="14" s="1"/>
  <c r="AU59" i="14" s="1"/>
  <c r="AW59" i="14" s="1"/>
  <c r="AF49" i="14"/>
  <c r="AH49" i="14"/>
  <c r="AK49" i="14" s="1"/>
  <c r="AO49" i="14"/>
  <c r="AR49" i="14" s="1"/>
  <c r="AT49" i="14" s="1"/>
  <c r="AV49" i="14" s="1"/>
  <c r="AF47" i="14"/>
  <c r="AH47" i="14" s="1"/>
  <c r="AK47" i="14" s="1"/>
  <c r="AO47" i="14"/>
  <c r="AR47" i="14" s="1"/>
  <c r="AT47" i="14" s="1"/>
  <c r="AV47" i="14" s="1"/>
  <c r="AF45" i="14"/>
  <c r="AH45" i="14" s="1"/>
  <c r="AK45" i="14" s="1"/>
  <c r="AO45" i="14"/>
  <c r="AR45" i="14" s="1"/>
  <c r="AT45" i="14" s="1"/>
  <c r="AV45" i="14" s="1"/>
  <c r="AF43" i="14"/>
  <c r="AH43" i="14" s="1"/>
  <c r="AK43" i="14" s="1"/>
  <c r="AO43" i="14"/>
  <c r="AR43" i="14" s="1"/>
  <c r="AT43" i="14" s="1"/>
  <c r="AV43" i="14" s="1"/>
  <c r="AO41" i="14"/>
  <c r="AR41" i="14" s="1"/>
  <c r="AT41" i="14"/>
  <c r="AV41" i="14" s="1"/>
  <c r="AK39" i="14"/>
  <c r="AO39" i="14"/>
  <c r="AR39" i="14" s="1"/>
  <c r="AT39" i="14" s="1"/>
  <c r="AV39" i="14" s="1"/>
  <c r="AF37" i="14"/>
  <c r="AH37" i="14" s="1"/>
  <c r="AK37" i="14" s="1"/>
  <c r="AO37" i="14"/>
  <c r="AR37" i="14"/>
  <c r="AT37" i="14" s="1"/>
  <c r="AV37" i="14" s="1"/>
  <c r="AF35" i="14"/>
  <c r="AH35" i="14" s="1"/>
  <c r="AK35" i="14" s="1"/>
  <c r="AO35" i="14"/>
  <c r="AR35" i="14" s="1"/>
  <c r="AT35" i="14" s="1"/>
  <c r="AV35" i="14" s="1"/>
  <c r="AF33" i="14"/>
  <c r="AH33" i="14" s="1"/>
  <c r="AK33" i="14" s="1"/>
  <c r="AO33" i="14"/>
  <c r="AR33" i="14" s="1"/>
  <c r="AT33" i="14"/>
  <c r="AV33" i="14" s="1"/>
  <c r="AF31" i="14"/>
  <c r="AH31" i="14" s="1"/>
  <c r="AK31" i="14" s="1"/>
  <c r="AO31" i="14"/>
  <c r="AR31" i="14" s="1"/>
  <c r="AT31" i="14" s="1"/>
  <c r="AV31" i="14" s="1"/>
  <c r="AK29" i="14"/>
  <c r="AO29" i="14"/>
  <c r="AH51" i="14"/>
  <c r="AK51" i="14" s="1"/>
  <c r="AO51" i="14"/>
  <c r="AR51" i="14" s="1"/>
  <c r="AT51" i="14" s="1"/>
  <c r="AV51" i="14" s="1"/>
  <c r="AH53" i="14"/>
  <c r="AK53" i="14" s="1"/>
  <c r="AO53" i="14"/>
  <c r="AO55" i="14"/>
  <c r="AR55" i="14"/>
  <c r="AT55" i="14" s="1"/>
  <c r="AV55" i="14" s="1"/>
  <c r="AH57" i="14"/>
  <c r="AK57" i="14" s="1"/>
  <c r="AO57" i="14"/>
  <c r="AR57" i="14" s="1"/>
  <c r="AT57" i="14" s="1"/>
  <c r="AV57" i="14" s="1"/>
  <c r="AE91" i="14"/>
  <c r="AG91" i="14" s="1"/>
  <c r="AI91" i="14" s="1"/>
  <c r="AL91" i="14" s="1"/>
  <c r="AP91" i="14"/>
  <c r="AG60" i="14"/>
  <c r="AI60" i="14" s="1"/>
  <c r="AL60" i="14"/>
  <c r="AP60" i="14"/>
  <c r="AS60" i="14" s="1"/>
  <c r="AU60" i="14" s="1"/>
  <c r="AW60" i="14" s="1"/>
  <c r="AG44" i="14"/>
  <c r="AI44" i="14"/>
  <c r="AL44" i="14" s="1"/>
  <c r="AP44" i="14"/>
  <c r="AS44" i="14" s="1"/>
  <c r="AU44" i="14" s="1"/>
  <c r="AW44" i="14" s="1"/>
  <c r="AG38" i="14"/>
  <c r="AI38" i="14" s="1"/>
  <c r="AL38" i="14" s="1"/>
  <c r="AP38" i="14"/>
  <c r="AS38" i="14"/>
  <c r="AU38" i="14" s="1"/>
  <c r="AW38" i="14" s="1"/>
  <c r="AG36" i="14"/>
  <c r="AI36" i="14"/>
  <c r="AL36" i="14" s="1"/>
  <c r="AP36" i="14"/>
  <c r="AS36" i="14" s="1"/>
  <c r="AU36" i="14" s="1"/>
  <c r="AW36" i="14" s="1"/>
  <c r="AG32" i="14"/>
  <c r="AI32" i="14" s="1"/>
  <c r="AL32" i="14" s="1"/>
  <c r="AP32" i="14"/>
  <c r="AS32" i="14" s="1"/>
  <c r="AU32" i="14" s="1"/>
  <c r="AW32" i="14" s="1"/>
  <c r="AG24" i="14"/>
  <c r="AI24" i="14" s="1"/>
  <c r="AL24" i="14" s="1"/>
  <c r="AP24" i="14"/>
  <c r="AS24" i="14" s="1"/>
  <c r="AU24" i="14" s="1"/>
  <c r="AW24" i="14" s="1"/>
  <c r="AG22" i="14"/>
  <c r="AI22" i="14" s="1"/>
  <c r="AL22" i="14" s="1"/>
  <c r="AP22" i="14"/>
  <c r="AS22" i="14" s="1"/>
  <c r="AU22" i="14" s="1"/>
  <c r="AW22" i="14" s="1"/>
  <c r="AP20" i="14"/>
  <c r="AS20" i="14" s="1"/>
  <c r="AU20" i="14"/>
  <c r="AW20" i="14" s="1"/>
  <c r="AG18" i="14"/>
  <c r="AI18" i="14" s="1"/>
  <c r="AL18" i="14" s="1"/>
  <c r="AP18" i="14"/>
  <c r="AS18" i="14" s="1"/>
  <c r="AU18" i="14" s="1"/>
  <c r="AW18" i="14" s="1"/>
  <c r="AP16" i="14"/>
  <c r="AS16" i="14"/>
  <c r="AU16" i="14"/>
  <c r="AW16" i="14" s="1"/>
  <c r="AP14" i="14"/>
  <c r="AS14" i="14" s="1"/>
  <c r="AU14" i="14" s="1"/>
  <c r="AW14" i="14" s="1"/>
  <c r="AI12" i="14"/>
  <c r="AL12" i="14" s="1"/>
  <c r="AP12" i="14"/>
  <c r="AS12" i="14" s="1"/>
  <c r="AU12" i="14" s="1"/>
  <c r="AW12" i="14" s="1"/>
  <c r="AP10" i="14"/>
  <c r="AS10" i="14" s="1"/>
  <c r="AU10" i="14" s="1"/>
  <c r="AW10" i="14" s="1"/>
  <c r="AP8" i="14"/>
  <c r="AS8" i="14" s="1"/>
  <c r="AU8" i="14" s="1"/>
  <c r="AW8" i="14" s="1"/>
  <c r="AG6" i="14"/>
  <c r="AI6" i="14" s="1"/>
  <c r="AL6" i="14" s="1"/>
  <c r="AP6" i="14"/>
  <c r="AS6" i="14"/>
  <c r="AU6" i="14" s="1"/>
  <c r="AW6" i="14" s="1"/>
  <c r="AK27" i="14"/>
  <c r="AO27" i="14"/>
  <c r="AI34" i="14"/>
  <c r="AL34" i="14" s="1"/>
  <c r="AP34" i="14"/>
  <c r="AI40" i="14"/>
  <c r="AL40" i="14"/>
  <c r="AP40" i="14"/>
  <c r="AS40" i="14" s="1"/>
  <c r="AU40" i="14" s="1"/>
  <c r="AW40" i="14" s="1"/>
  <c r="AO5" i="14"/>
  <c r="AR5" i="14" s="1"/>
  <c r="AT5" i="14" s="1"/>
  <c r="AV5" i="14" s="1"/>
  <c r="AO7" i="14"/>
  <c r="AO9" i="14"/>
  <c r="AH11" i="14"/>
  <c r="AK11" i="14" s="1"/>
  <c r="AO11" i="14"/>
  <c r="AO13" i="14"/>
  <c r="AR13" i="14"/>
  <c r="AT13" i="14" s="1"/>
  <c r="AV13" i="14" s="1"/>
  <c r="AK15" i="14"/>
  <c r="AO15" i="14"/>
  <c r="AO17" i="14"/>
  <c r="AR17" i="14" s="1"/>
  <c r="AT17" i="14" s="1"/>
  <c r="AV17" i="14" s="1"/>
  <c r="AK19" i="14"/>
  <c r="AO19" i="14"/>
  <c r="AH21" i="14"/>
  <c r="AK21" i="14" s="1"/>
  <c r="AO21" i="14"/>
  <c r="AR21" i="14" s="1"/>
  <c r="AT21" i="14" s="1"/>
  <c r="AV21" i="14" s="1"/>
  <c r="AO23" i="14"/>
  <c r="AE67" i="14"/>
  <c r="AG67" i="14"/>
  <c r="AI67" i="14" s="1"/>
  <c r="AL67" i="14" s="1"/>
  <c r="AP67" i="14"/>
  <c r="AS67" i="14" s="1"/>
  <c r="AU67" i="14" s="1"/>
  <c r="AW67" i="14" s="1"/>
  <c r="AE69" i="14"/>
  <c r="AG69" i="14" s="1"/>
  <c r="AI69" i="14" s="1"/>
  <c r="AL69" i="14" s="1"/>
  <c r="AP69" i="14"/>
  <c r="AE71" i="14"/>
  <c r="AG71" i="14" s="1"/>
  <c r="AI71" i="14" s="1"/>
  <c r="AL71" i="14" s="1"/>
  <c r="AP71" i="14"/>
  <c r="AS71" i="14" s="1"/>
  <c r="AU71" i="14" s="1"/>
  <c r="AW71" i="14" s="1"/>
  <c r="AE73" i="14"/>
  <c r="AG73" i="14" s="1"/>
  <c r="AI73" i="14"/>
  <c r="AL73" i="14" s="1"/>
  <c r="AP73" i="14"/>
  <c r="AS73" i="14" s="1"/>
  <c r="AE75" i="14"/>
  <c r="AG75" i="14" s="1"/>
  <c r="AI75" i="14" s="1"/>
  <c r="AL75" i="14" s="1"/>
  <c r="AP75" i="14"/>
  <c r="AS75" i="14" s="1"/>
  <c r="AU75" i="14" s="1"/>
  <c r="AW75" i="14" s="1"/>
  <c r="AE93" i="14"/>
  <c r="AG93" i="14" s="1"/>
  <c r="AI93" i="14"/>
  <c r="AL93" i="14" s="1"/>
  <c r="AP93" i="14"/>
  <c r="AS93" i="14" s="1"/>
  <c r="AO24" i="14"/>
  <c r="AR24" i="14" s="1"/>
  <c r="AT24" i="14" s="1"/>
  <c r="AV24" i="14" s="1"/>
  <c r="AO56" i="14"/>
  <c r="AR56" i="14" s="1"/>
  <c r="AT56" i="14"/>
  <c r="AV56" i="14" s="1"/>
  <c r="AF54" i="14"/>
  <c r="AH54" i="14" s="1"/>
  <c r="AK54" i="14" s="1"/>
  <c r="AO54" i="14"/>
  <c r="AR54" i="14"/>
  <c r="AT54" i="14" s="1"/>
  <c r="AV54" i="14" s="1"/>
  <c r="AO52" i="14"/>
  <c r="AR52" i="14" s="1"/>
  <c r="AT52" i="14" s="1"/>
  <c r="AV52" i="14" s="1"/>
  <c r="AO48" i="14"/>
  <c r="AR48" i="14"/>
  <c r="AT48" i="14" s="1"/>
  <c r="AV48" i="14" s="1"/>
  <c r="AH42" i="14"/>
  <c r="AK42" i="14" s="1"/>
  <c r="AO42" i="14"/>
  <c r="AR42" i="14" s="1"/>
  <c r="AT42" i="14" s="1"/>
  <c r="AV42" i="14" s="1"/>
  <c r="AO30" i="14"/>
  <c r="AR30" i="14"/>
  <c r="AT30" i="14" s="1"/>
  <c r="AV30" i="14" s="1"/>
  <c r="AO22" i="14"/>
  <c r="AR22" i="14"/>
  <c r="AT22" i="14" s="1"/>
  <c r="AV22" i="14" s="1"/>
  <c r="AO20" i="14"/>
  <c r="AR20" i="14" s="1"/>
  <c r="AT20" i="14" s="1"/>
  <c r="AV20" i="14" s="1"/>
  <c r="AF18" i="14"/>
  <c r="AH18" i="14" s="1"/>
  <c r="AK18" i="14" s="1"/>
  <c r="AO18" i="14"/>
  <c r="AR18" i="14" s="1"/>
  <c r="AT18" i="14" s="1"/>
  <c r="AV18" i="14" s="1"/>
  <c r="AO16" i="14"/>
  <c r="AR16" i="14" s="1"/>
  <c r="AT16" i="14" s="1"/>
  <c r="AV16" i="14" s="1"/>
  <c r="AF14" i="14"/>
  <c r="AH14" i="14" s="1"/>
  <c r="AK14" i="14" s="1"/>
  <c r="AO14" i="14"/>
  <c r="AR14" i="14"/>
  <c r="AT14" i="14" s="1"/>
  <c r="AV14" i="14" s="1"/>
  <c r="AO12" i="14"/>
  <c r="AR12" i="14" s="1"/>
  <c r="AT12" i="14" s="1"/>
  <c r="AV12" i="14" s="1"/>
  <c r="AF10" i="14"/>
  <c r="AH10" i="14" s="1"/>
  <c r="AK10" i="14" s="1"/>
  <c r="AO10" i="14"/>
  <c r="AR10" i="14" s="1"/>
  <c r="AT10" i="14" s="1"/>
  <c r="AV10" i="14" s="1"/>
  <c r="AO8" i="14"/>
  <c r="AR8" i="14" s="1"/>
  <c r="AT8" i="14" s="1"/>
  <c r="AV8" i="14" s="1"/>
  <c r="AO6" i="14"/>
  <c r="AR6" i="14"/>
  <c r="AT6" i="14" s="1"/>
  <c r="AV6" i="14" s="1"/>
  <c r="AI26" i="14"/>
  <c r="AL26" i="14" s="1"/>
  <c r="AP26" i="14"/>
  <c r="AI28" i="14"/>
  <c r="AL28" i="14" s="1"/>
  <c r="AP28" i="14"/>
  <c r="AS28" i="14" s="1"/>
  <c r="AU28" i="14" s="1"/>
  <c r="AW28" i="14" s="1"/>
  <c r="AI30" i="14"/>
  <c r="AL30" i="14"/>
  <c r="AP30" i="14"/>
  <c r="AP46" i="14"/>
  <c r="AS46" i="14" s="1"/>
  <c r="AU46" i="14" s="1"/>
  <c r="AW46" i="14" s="1"/>
  <c r="AI48" i="14"/>
  <c r="AL48" i="14" s="1"/>
  <c r="AP48" i="14"/>
  <c r="AS48" i="14" s="1"/>
  <c r="AI25" i="14"/>
  <c r="AL25" i="14" s="1"/>
  <c r="AP25" i="14"/>
  <c r="AI27" i="14"/>
  <c r="AL27" i="14"/>
  <c r="AP27" i="14"/>
  <c r="AS27" i="14" s="1"/>
  <c r="AU27" i="14"/>
  <c r="AW27" i="14" s="1"/>
  <c r="AI29" i="14"/>
  <c r="AL29" i="14" s="1"/>
  <c r="AP29" i="14"/>
  <c r="AS29" i="14" s="1"/>
  <c r="AU29" i="14" s="1"/>
  <c r="AW29" i="14" s="1"/>
  <c r="AP42" i="14"/>
  <c r="AS42" i="14" s="1"/>
  <c r="AU42" i="14" s="1"/>
  <c r="AW42" i="14" s="1"/>
  <c r="AI45" i="14"/>
  <c r="AL45" i="14"/>
  <c r="AP45" i="14"/>
  <c r="AS45" i="14" s="1"/>
  <c r="AU45" i="14" s="1"/>
  <c r="AW45" i="14" s="1"/>
  <c r="AP47" i="14"/>
  <c r="AS47" i="14" s="1"/>
  <c r="AU47" i="14" s="1"/>
  <c r="AW47" i="14" s="1"/>
  <c r="AI50" i="14"/>
  <c r="AL50" i="14" s="1"/>
  <c r="AP50" i="14"/>
  <c r="AS50" i="14" s="1"/>
  <c r="AU50" i="14" s="1"/>
  <c r="AW50" i="14" s="1"/>
  <c r="AL52" i="14"/>
  <c r="AP52" i="14"/>
  <c r="AS52" i="14" s="1"/>
  <c r="AU52" i="14" s="1"/>
  <c r="AW52" i="14" s="1"/>
  <c r="AI54" i="14"/>
  <c r="AL54" i="14" s="1"/>
  <c r="AP54" i="14"/>
  <c r="AI56" i="14"/>
  <c r="AL56" i="14"/>
  <c r="AP56" i="14"/>
  <c r="AS56" i="14" s="1"/>
  <c r="AU56" i="14" s="1"/>
  <c r="AW56" i="14" s="1"/>
  <c r="AP58" i="14"/>
  <c r="AS58" i="14" s="1"/>
  <c r="AU58" i="14" s="1"/>
  <c r="AW58" i="14" s="1"/>
  <c r="AD68" i="14"/>
  <c r="AF68" i="14" s="1"/>
  <c r="AH68" i="14"/>
  <c r="AK68" i="14" s="1"/>
  <c r="AO68" i="14"/>
  <c r="AR68" i="14" s="1"/>
  <c r="AD70" i="14"/>
  <c r="AF70" i="14" s="1"/>
  <c r="AH70" i="14" s="1"/>
  <c r="AK70" i="14"/>
  <c r="AO70" i="14"/>
  <c r="AR70" i="14"/>
  <c r="AT70" i="14" s="1"/>
  <c r="AV70" i="14" s="1"/>
  <c r="AD72" i="14"/>
  <c r="AF72" i="14" s="1"/>
  <c r="AH72" i="14" s="1"/>
  <c r="AK72" i="14" s="1"/>
  <c r="AO72" i="14"/>
  <c r="AD74" i="14"/>
  <c r="AF74" i="14" s="1"/>
  <c r="AH74" i="14" s="1"/>
  <c r="AK74" i="14" s="1"/>
  <c r="AO74" i="14"/>
  <c r="AR74" i="14"/>
  <c r="AT74" i="14" s="1"/>
  <c r="AV74" i="14" s="1"/>
  <c r="AD90" i="14"/>
  <c r="AF90" i="14" s="1"/>
  <c r="AH90" i="14" s="1"/>
  <c r="AK90" i="14" s="1"/>
  <c r="AO90" i="14"/>
  <c r="AR90" i="14" s="1"/>
  <c r="AT90" i="14" s="1"/>
  <c r="AV90" i="14" s="1"/>
  <c r="AD92" i="14"/>
  <c r="AF92" i="14"/>
  <c r="AH92" i="14" s="1"/>
  <c r="AK92" i="14" s="1"/>
  <c r="AO92" i="14"/>
  <c r="AR92" i="14" s="1"/>
  <c r="AT92" i="14" s="1"/>
  <c r="AV92" i="14" s="1"/>
  <c r="AD26" i="14"/>
  <c r="AF26" i="14" s="1"/>
  <c r="AH26" i="14" s="1"/>
  <c r="AK26" i="14" s="1"/>
  <c r="AE31" i="14"/>
  <c r="AE33" i="14"/>
  <c r="AE35" i="14"/>
  <c r="AE37" i="14"/>
  <c r="AE39" i="14"/>
  <c r="AG39" i="14" s="1"/>
  <c r="AI39" i="14" s="1"/>
  <c r="AL39" i="14" s="1"/>
  <c r="AD46" i="14"/>
  <c r="AF46" i="14" s="1"/>
  <c r="AH46" i="14" s="1"/>
  <c r="AK46" i="14" s="1"/>
  <c r="AE49" i="14"/>
  <c r="AG49" i="14" s="1"/>
  <c r="AI49" i="14" s="1"/>
  <c r="AL49" i="14" s="1"/>
  <c r="AD58" i="14"/>
  <c r="AE63" i="14"/>
  <c r="AG63" i="14" s="1"/>
  <c r="AI63" i="14" s="1"/>
  <c r="AL63" i="14" s="1"/>
  <c r="AP63" i="14"/>
  <c r="AS63" i="14" s="1"/>
  <c r="AU63" i="14" s="1"/>
  <c r="AW63" i="14" s="1"/>
  <c r="AE65" i="14"/>
  <c r="AG65" i="14"/>
  <c r="AI65" i="14" s="1"/>
  <c r="AL65" i="14" s="1"/>
  <c r="AP65" i="14"/>
  <c r="AS65" i="14" s="1"/>
  <c r="AU65" i="14" s="1"/>
  <c r="AW65" i="14" s="1"/>
  <c r="AD66" i="14"/>
  <c r="AF66" i="14" s="1"/>
  <c r="AH66" i="14" s="1"/>
  <c r="AK66" i="14" s="1"/>
  <c r="AO66" i="14"/>
  <c r="AR66" i="14"/>
  <c r="AT66" i="14" s="1"/>
  <c r="AV66" i="14" s="1"/>
  <c r="AE79" i="14"/>
  <c r="AG79" i="14" s="1"/>
  <c r="AI79" i="14" s="1"/>
  <c r="AL79" i="14" s="1"/>
  <c r="AP79" i="14"/>
  <c r="AS79" i="14" s="1"/>
  <c r="AU79" i="14" s="1"/>
  <c r="AW79" i="14" s="1"/>
  <c r="AE81" i="14"/>
  <c r="AG81" i="14" s="1"/>
  <c r="AI81" i="14" s="1"/>
  <c r="AL81" i="14" s="1"/>
  <c r="AP81" i="14"/>
  <c r="AE83" i="14"/>
  <c r="AG83" i="14" s="1"/>
  <c r="AI83" i="14"/>
  <c r="AL83" i="14" s="1"/>
  <c r="AP83" i="14"/>
  <c r="AE85" i="14"/>
  <c r="AG85" i="14" s="1"/>
  <c r="AI85" i="14" s="1"/>
  <c r="AL85" i="14" s="1"/>
  <c r="AP85" i="14"/>
  <c r="AS85" i="14" s="1"/>
  <c r="AU85" i="14" s="1"/>
  <c r="AW85" i="14" s="1"/>
  <c r="AE87" i="14"/>
  <c r="AG87" i="14" s="1"/>
  <c r="AI87" i="14" s="1"/>
  <c r="AL87" i="14" s="1"/>
  <c r="AP87" i="14"/>
  <c r="AS87" i="14"/>
  <c r="AU87" i="14" s="1"/>
  <c r="AW87" i="14" s="1"/>
  <c r="AE89" i="14"/>
  <c r="AG89" i="14" s="1"/>
  <c r="AI89" i="14" s="1"/>
  <c r="AL89" i="14" s="1"/>
  <c r="AP89" i="14"/>
  <c r="AD94" i="14"/>
  <c r="AF94" i="14" s="1"/>
  <c r="AH94" i="14" s="1"/>
  <c r="AK94" i="14" s="1"/>
  <c r="AO94" i="14"/>
  <c r="AE7" i="14"/>
  <c r="AG7" i="14" s="1"/>
  <c r="AI7" i="14" s="1"/>
  <c r="AL7" i="14" s="1"/>
  <c r="AE9" i="14"/>
  <c r="AG9" i="14" s="1"/>
  <c r="AI9" i="14" s="1"/>
  <c r="AL9" i="14" s="1"/>
  <c r="AE11" i="14"/>
  <c r="AE13" i="14"/>
  <c r="AE15" i="14"/>
  <c r="AG15" i="14" s="1"/>
  <c r="AI15" i="14" s="1"/>
  <c r="AL15" i="14" s="1"/>
  <c r="AE17" i="14"/>
  <c r="AG17" i="14" s="1"/>
  <c r="AI17" i="14" s="1"/>
  <c r="AL17" i="14" s="1"/>
  <c r="AE19" i="14"/>
  <c r="AE21" i="14"/>
  <c r="AE23" i="14"/>
  <c r="AD25" i="14"/>
  <c r="AD34" i="14"/>
  <c r="AF34" i="14" s="1"/>
  <c r="AH34" i="14" s="1"/>
  <c r="AK34" i="14" s="1"/>
  <c r="AD38" i="14"/>
  <c r="AF38" i="14" s="1"/>
  <c r="AH38" i="14" s="1"/>
  <c r="AK38" i="14" s="1"/>
  <c r="AD40" i="14"/>
  <c r="AF40" i="14" s="1"/>
  <c r="AH40" i="14" s="1"/>
  <c r="AK40" i="14" s="1"/>
  <c r="AE41" i="14"/>
  <c r="AE43" i="14"/>
  <c r="AD50" i="14"/>
  <c r="AE51" i="14"/>
  <c r="AG51" i="14" s="1"/>
  <c r="AE53" i="14"/>
  <c r="AG53" i="14" s="1"/>
  <c r="AE55" i="14"/>
  <c r="AG55" i="14" s="1"/>
  <c r="AI55" i="14" s="1"/>
  <c r="AL55" i="14" s="1"/>
  <c r="AE57" i="14"/>
  <c r="AG57" i="14" s="1"/>
  <c r="AI57" i="14" s="1"/>
  <c r="AL57" i="14" s="1"/>
  <c r="AD59" i="14"/>
  <c r="AD62" i="14"/>
  <c r="AF62" i="14" s="1"/>
  <c r="AH62" i="14" s="1"/>
  <c r="AK62" i="14" s="1"/>
  <c r="AO62" i="14"/>
  <c r="AR62" i="14" s="1"/>
  <c r="AT62" i="14" s="1"/>
  <c r="AV62" i="14" s="1"/>
  <c r="AD64" i="14"/>
  <c r="AF64" i="14" s="1"/>
  <c r="AH64" i="14" s="1"/>
  <c r="AK64" i="14" s="1"/>
  <c r="AO64" i="14"/>
  <c r="AR64" i="14"/>
  <c r="AT64" i="14" s="1"/>
  <c r="AV64" i="14" s="1"/>
  <c r="AD65" i="14"/>
  <c r="AF65" i="14" s="1"/>
  <c r="AH65" i="14" s="1"/>
  <c r="AK65" i="14" s="1"/>
  <c r="AO65" i="14"/>
  <c r="AR65" i="14" s="1"/>
  <c r="AT65" i="14" s="1"/>
  <c r="AV65" i="14" s="1"/>
  <c r="AO67" i="14"/>
  <c r="AR67" i="14"/>
  <c r="AT67" i="14" s="1"/>
  <c r="AV67" i="14" s="1"/>
  <c r="AD69" i="14"/>
  <c r="AF69" i="14" s="1"/>
  <c r="AH69" i="14" s="1"/>
  <c r="AK69" i="14" s="1"/>
  <c r="AO69" i="14"/>
  <c r="AR69" i="14" s="1"/>
  <c r="AT69" i="14" s="1"/>
  <c r="AV69" i="14" s="1"/>
  <c r="AO71" i="14"/>
  <c r="AR71" i="14" s="1"/>
  <c r="AT71" i="14" s="1"/>
  <c r="AV71" i="14" s="1"/>
  <c r="AD73" i="14"/>
  <c r="AF73" i="14" s="1"/>
  <c r="AH73" i="14" s="1"/>
  <c r="AK73" i="14" s="1"/>
  <c r="AO73" i="14"/>
  <c r="AO75" i="14"/>
  <c r="AR75" i="14" s="1"/>
  <c r="AT75" i="14" s="1"/>
  <c r="AV75" i="14" s="1"/>
  <c r="AD76" i="14"/>
  <c r="AF76" i="14"/>
  <c r="AH76" i="14" s="1"/>
  <c r="AK76" i="14"/>
  <c r="AO76" i="14"/>
  <c r="AR76" i="14" s="1"/>
  <c r="AT76" i="14" s="1"/>
  <c r="AD78" i="14"/>
  <c r="AF78" i="14" s="1"/>
  <c r="AH78" i="14" s="1"/>
  <c r="AK78" i="14" s="1"/>
  <c r="AO78" i="14"/>
  <c r="AR78" i="14" s="1"/>
  <c r="AT78" i="14" s="1"/>
  <c r="AV78" i="14" s="1"/>
  <c r="AD80" i="14"/>
  <c r="AF80" i="14"/>
  <c r="AH80" i="14" s="1"/>
  <c r="AK80" i="14" s="1"/>
  <c r="AO80" i="14"/>
  <c r="AD82" i="14"/>
  <c r="AF82" i="14"/>
  <c r="AH82" i="14" s="1"/>
  <c r="AK82" i="14" s="1"/>
  <c r="AO82" i="14"/>
  <c r="AR82" i="14" s="1"/>
  <c r="AT82" i="14" s="1"/>
  <c r="AV82" i="14" s="1"/>
  <c r="AD84" i="14"/>
  <c r="AF84" i="14" s="1"/>
  <c r="AH84" i="14" s="1"/>
  <c r="AK84" i="14" s="1"/>
  <c r="AO84" i="14"/>
  <c r="AR84" i="14" s="1"/>
  <c r="AT84" i="14" s="1"/>
  <c r="AV84" i="14" s="1"/>
  <c r="AD86" i="14"/>
  <c r="AF86" i="14"/>
  <c r="AH86" i="14" s="1"/>
  <c r="AK86" i="14" s="1"/>
  <c r="AO86" i="14"/>
  <c r="AD88" i="14"/>
  <c r="AF88" i="14" s="1"/>
  <c r="AH88" i="14" s="1"/>
  <c r="AK88" i="14" s="1"/>
  <c r="AO88" i="14"/>
  <c r="AR88" i="14"/>
  <c r="AT88" i="14" s="1"/>
  <c r="AV88" i="14" s="1"/>
  <c r="AE5" i="14"/>
  <c r="AS26" i="14"/>
  <c r="AU26" i="14" s="1"/>
  <c r="AW26" i="14" s="1"/>
  <c r="AS78" i="14"/>
  <c r="AU78" i="14" s="1"/>
  <c r="AW78" i="14" s="1"/>
  <c r="AS30" i="14"/>
  <c r="AU30" i="14" s="1"/>
  <c r="AW30" i="14" s="1"/>
  <c r="AS34" i="14"/>
  <c r="AU34" i="14" s="1"/>
  <c r="AW34" i="14" s="1"/>
  <c r="AT68" i="14"/>
  <c r="AV68" i="14" s="1"/>
  <c r="AS88" i="14"/>
  <c r="AU88" i="14" s="1"/>
  <c r="AW88" i="14" s="1"/>
  <c r="AS25" i="14"/>
  <c r="AU25" i="14"/>
  <c r="AW25" i="14" s="1"/>
  <c r="AS77" i="14"/>
  <c r="AU77" i="14"/>
  <c r="AW77" i="14" s="1"/>
  <c r="AS94" i="14"/>
  <c r="AU94" i="14" s="1"/>
  <c r="AW94" i="14" s="1"/>
  <c r="AR15" i="14"/>
  <c r="AT15" i="14" s="1"/>
  <c r="AV15" i="14" s="1"/>
  <c r="AR73" i="14"/>
  <c r="AT73" i="14" s="1"/>
  <c r="AV73" i="14" s="1"/>
  <c r="AR89" i="14"/>
  <c r="AT89" i="14" s="1"/>
  <c r="AV89" i="14" s="1"/>
  <c r="AR93" i="14"/>
  <c r="AT93" i="14" s="1"/>
  <c r="AV93" i="14" s="1"/>
  <c r="AS90" i="14"/>
  <c r="AU90" i="14" s="1"/>
  <c r="AW90" i="14" s="1"/>
  <c r="AU48" i="14"/>
  <c r="AW48" i="14" s="1"/>
  <c r="AS81" i="14"/>
  <c r="AU81" i="14" s="1"/>
  <c r="AW81" i="14" s="1"/>
  <c r="AR94" i="14"/>
  <c r="AT94" i="14" s="1"/>
  <c r="AV94" i="14" s="1"/>
  <c r="AR29" i="14"/>
  <c r="AT29" i="14" s="1"/>
  <c r="AV29" i="14" s="1"/>
  <c r="AR72" i="14"/>
  <c r="AT72" i="14" s="1"/>
  <c r="AV72" i="14" s="1"/>
  <c r="AV76" i="14"/>
  <c r="AR7" i="14"/>
  <c r="AT7" i="14"/>
  <c r="AV7" i="14" s="1"/>
  <c r="AR53" i="14"/>
  <c r="AT53" i="14" s="1"/>
  <c r="AV53" i="14" s="1"/>
  <c r="AS66" i="14"/>
  <c r="AU66" i="14" s="1"/>
  <c r="AW66" i="14" s="1"/>
  <c r="AS68" i="14"/>
  <c r="AU68" i="14"/>
  <c r="AW68" i="14"/>
  <c r="AS72" i="14"/>
  <c r="AU72" i="14"/>
  <c r="AW72" i="14" s="1"/>
  <c r="AS76" i="14"/>
  <c r="AU76" i="14" s="1"/>
  <c r="AW76" i="14" s="1"/>
  <c r="AR77" i="14"/>
  <c r="AT77" i="14" s="1"/>
  <c r="AV77" i="14" s="1"/>
  <c r="AR79" i="14"/>
  <c r="AT79" i="14"/>
  <c r="AV79" i="14" s="1"/>
  <c r="AR81" i="14"/>
  <c r="AT81" i="14" s="1"/>
  <c r="AV81" i="14" s="1"/>
  <c r="AS83" i="14"/>
  <c r="AU83" i="14" s="1"/>
  <c r="AW83" i="14" s="1"/>
  <c r="AR85" i="14"/>
  <c r="AT85" i="14" s="1"/>
  <c r="AV85" i="14" s="1"/>
  <c r="AS86" i="14"/>
  <c r="AU86" i="14" s="1"/>
  <c r="AW86" i="14" s="1"/>
  <c r="AR87" i="14"/>
  <c r="AT87" i="14" s="1"/>
  <c r="AV87" i="14" s="1"/>
  <c r="AS91" i="14"/>
  <c r="AU91" i="14" s="1"/>
  <c r="AW91" i="14" s="1"/>
  <c r="AU93" i="14"/>
  <c r="AW93" i="14" s="1"/>
  <c r="AR9" i="14"/>
  <c r="AT9" i="14" s="1"/>
  <c r="AV9" i="14" s="1"/>
  <c r="AR19" i="14"/>
  <c r="AT19" i="14" s="1"/>
  <c r="AV19" i="14" s="1"/>
  <c r="AR23" i="14"/>
  <c r="AT23" i="14" s="1"/>
  <c r="AV23" i="14" s="1"/>
  <c r="AR86" i="14"/>
  <c r="AT86" i="14" s="1"/>
  <c r="AV86" i="14" s="1"/>
  <c r="AR11" i="14"/>
  <c r="AT11" i="14" s="1"/>
  <c r="AV11" i="14" s="1"/>
  <c r="AS13" i="14"/>
  <c r="AU13" i="14" s="1"/>
  <c r="AW13" i="14" s="1"/>
  <c r="AR27" i="14"/>
  <c r="AT27" i="14" s="1"/>
  <c r="AV27" i="14" s="1"/>
  <c r="AS54" i="14"/>
  <c r="AU54" i="14"/>
  <c r="AW54" i="14" s="1"/>
  <c r="AS61" i="14"/>
  <c r="AU61" i="14"/>
  <c r="AW61" i="14" s="1"/>
  <c r="AR63" i="14"/>
  <c r="AT63" i="14" s="1"/>
  <c r="AV63" i="14" s="1"/>
  <c r="AS64" i="14"/>
  <c r="AU64" i="14" s="1"/>
  <c r="AW64" i="14"/>
  <c r="AS69" i="14"/>
  <c r="AU69" i="14"/>
  <c r="AW69" i="14" s="1"/>
  <c r="AS70" i="14"/>
  <c r="AU70" i="14" s="1"/>
  <c r="AW70" i="14" s="1"/>
  <c r="AU73" i="14"/>
  <c r="AW73" i="14" s="1"/>
  <c r="AS74" i="14"/>
  <c r="AU74" i="14"/>
  <c r="AW74" i="14" s="1"/>
  <c r="AR80" i="14"/>
  <c r="AT80" i="14" s="1"/>
  <c r="AV80" i="14"/>
  <c r="AS82" i="14"/>
  <c r="AU82" i="14" s="1"/>
  <c r="AW82" i="14" s="1"/>
  <c r="AS84" i="14"/>
  <c r="AU84" i="14"/>
  <c r="AW84" i="14" s="1"/>
  <c r="AS89" i="14"/>
  <c r="AU89" i="14"/>
  <c r="AW89" i="14" s="1"/>
  <c r="AR91" i="14"/>
  <c r="AT91" i="14" s="1"/>
  <c r="AV91" i="14" s="1"/>
  <c r="AP55" i="14"/>
  <c r="AS55" i="14" s="1"/>
  <c r="AU55" i="14" s="1"/>
  <c r="AW55" i="14" s="1"/>
  <c r="AO44" i="14"/>
  <c r="AR44" i="14" s="1"/>
  <c r="AT44" i="14" s="1"/>
  <c r="AV44" i="14" s="1"/>
  <c r="AF25" i="14"/>
  <c r="AH25" i="14" s="1"/>
  <c r="AK25" i="14" s="1"/>
  <c r="AO25" i="14"/>
  <c r="AR25" i="14" s="1"/>
  <c r="AT25" i="14" s="1"/>
  <c r="AV25" i="14" s="1"/>
  <c r="AP17" i="14"/>
  <c r="AS17" i="14" s="1"/>
  <c r="AU17" i="14" s="1"/>
  <c r="AW17" i="14" s="1"/>
  <c r="AP9" i="14"/>
  <c r="AS9" i="14"/>
  <c r="AU9" i="14" s="1"/>
  <c r="AW9" i="14" s="1"/>
  <c r="AF58" i="14"/>
  <c r="AH58" i="14" s="1"/>
  <c r="AK58" i="14" s="1"/>
  <c r="AO58" i="14"/>
  <c r="AR58" i="14" s="1"/>
  <c r="AT58" i="14" s="1"/>
  <c r="AV58" i="14" s="1"/>
  <c r="AG37" i="14"/>
  <c r="AI37" i="14" s="1"/>
  <c r="AL37" i="14" s="1"/>
  <c r="AP37" i="14"/>
  <c r="AS37" i="14"/>
  <c r="AU37" i="14" s="1"/>
  <c r="AW37" i="14"/>
  <c r="AG5" i="14"/>
  <c r="AI5" i="14" s="1"/>
  <c r="AL5" i="14" s="1"/>
  <c r="AP5" i="14"/>
  <c r="AS5" i="14" s="1"/>
  <c r="AU5" i="14" s="1"/>
  <c r="AW5" i="14" s="1"/>
  <c r="AO60" i="14"/>
  <c r="AR60" i="14" s="1"/>
  <c r="AT60" i="14" s="1"/>
  <c r="AV60" i="14"/>
  <c r="AI53" i="14"/>
  <c r="AL53" i="14" s="1"/>
  <c r="AP53" i="14"/>
  <c r="AS53" i="14" s="1"/>
  <c r="AU53" i="14" s="1"/>
  <c r="AW53" i="14" s="1"/>
  <c r="AG43" i="14"/>
  <c r="AI43" i="14" s="1"/>
  <c r="AL43" i="14" s="1"/>
  <c r="AP43" i="14"/>
  <c r="AS43" i="14" s="1"/>
  <c r="AU43" i="14" s="1"/>
  <c r="AW43" i="14" s="1"/>
  <c r="AO36" i="14"/>
  <c r="AR36" i="14" s="1"/>
  <c r="AT36" i="14" s="1"/>
  <c r="AV36" i="14" s="1"/>
  <c r="AG23" i="14"/>
  <c r="AI23" i="14"/>
  <c r="AL23" i="14" s="1"/>
  <c r="AP23" i="14"/>
  <c r="AS23" i="14" s="1"/>
  <c r="AU23" i="14" s="1"/>
  <c r="AW23" i="14" s="1"/>
  <c r="AP15" i="14"/>
  <c r="AS15" i="14" s="1"/>
  <c r="AU15" i="14" s="1"/>
  <c r="AW15" i="14" s="1"/>
  <c r="AP7" i="14"/>
  <c r="AS7" i="14"/>
  <c r="AU7" i="14" s="1"/>
  <c r="AW7" i="14" s="1"/>
  <c r="AP49" i="14"/>
  <c r="AS49" i="14" s="1"/>
  <c r="AU49" i="14" s="1"/>
  <c r="AW49" i="14" s="1"/>
  <c r="AG35" i="14"/>
  <c r="AI35" i="14" s="1"/>
  <c r="AL35" i="14" s="1"/>
  <c r="AP35" i="14"/>
  <c r="AS35" i="14" s="1"/>
  <c r="AU35" i="14" s="1"/>
  <c r="AW35" i="14" s="1"/>
  <c r="AO26" i="14"/>
  <c r="AR26" i="14" s="1"/>
  <c r="AT26" i="14" s="1"/>
  <c r="AV26" i="14" s="1"/>
  <c r="AF59" i="14"/>
  <c r="AH59" i="14" s="1"/>
  <c r="AK59" i="14" s="1"/>
  <c r="AO59" i="14"/>
  <c r="AR59" i="14" s="1"/>
  <c r="AT59" i="14" s="1"/>
  <c r="AV59" i="14" s="1"/>
  <c r="AI51" i="14"/>
  <c r="AL51" i="14" s="1"/>
  <c r="AP51" i="14"/>
  <c r="AS51" i="14"/>
  <c r="AU51" i="14" s="1"/>
  <c r="AW51" i="14" s="1"/>
  <c r="AG41" i="14"/>
  <c r="AI41" i="14" s="1"/>
  <c r="AL41" i="14" s="1"/>
  <c r="AP41" i="14"/>
  <c r="AS41" i="14" s="1"/>
  <c r="AU41" i="14" s="1"/>
  <c r="AW41" i="14" s="1"/>
  <c r="AO34" i="14"/>
  <c r="AR34" i="14" s="1"/>
  <c r="AT34" i="14"/>
  <c r="AV34" i="14" s="1"/>
  <c r="AG21" i="14"/>
  <c r="AI21" i="14" s="1"/>
  <c r="AL21" i="14" s="1"/>
  <c r="AP21" i="14"/>
  <c r="AS21" i="14"/>
  <c r="AU21" i="14" s="1"/>
  <c r="AW21" i="14" s="1"/>
  <c r="AG13" i="14"/>
  <c r="AI13" i="14"/>
  <c r="AL13" i="14" s="1"/>
  <c r="AO46" i="14"/>
  <c r="AR46" i="14"/>
  <c r="AT46" i="14" s="1"/>
  <c r="AV46" i="14" s="1"/>
  <c r="AG33" i="14"/>
  <c r="AI33" i="14" s="1"/>
  <c r="AL33" i="14" s="1"/>
  <c r="AP33" i="14"/>
  <c r="AS33" i="14" s="1"/>
  <c r="AU33" i="14" s="1"/>
  <c r="AW33" i="14" s="1"/>
  <c r="AO38" i="14"/>
  <c r="AR38" i="14"/>
  <c r="AT38" i="14" s="1"/>
  <c r="AV38" i="14" s="1"/>
  <c r="AO28" i="14"/>
  <c r="AR28" i="14" s="1"/>
  <c r="AT28" i="14" s="1"/>
  <c r="AV28" i="14" s="1"/>
  <c r="AP57" i="14"/>
  <c r="AS57" i="14" s="1"/>
  <c r="AU57" i="14" s="1"/>
  <c r="AW57" i="14" s="1"/>
  <c r="AF50" i="14"/>
  <c r="AH50" i="14" s="1"/>
  <c r="AK50" i="14" s="1"/>
  <c r="AO50" i="14"/>
  <c r="AR50" i="14" s="1"/>
  <c r="AT50" i="14" s="1"/>
  <c r="AV50" i="14" s="1"/>
  <c r="AO40" i="14"/>
  <c r="AR40" i="14" s="1"/>
  <c r="AT40" i="14" s="1"/>
  <c r="AV40" i="14" s="1"/>
  <c r="AO32" i="14"/>
  <c r="AR32" i="14" s="1"/>
  <c r="AT32" i="14" s="1"/>
  <c r="AV32" i="14" s="1"/>
  <c r="AG19" i="14"/>
  <c r="AI19" i="14" s="1"/>
  <c r="AL19" i="14" s="1"/>
  <c r="AP19" i="14"/>
  <c r="AS19" i="14" s="1"/>
  <c r="AU19" i="14" s="1"/>
  <c r="AW19" i="14" s="1"/>
  <c r="AG11" i="14"/>
  <c r="AI11" i="14" s="1"/>
  <c r="AL11" i="14" s="1"/>
  <c r="AP11" i="14"/>
  <c r="AS11" i="14" s="1"/>
  <c r="AU11" i="14"/>
  <c r="AW11" i="14" s="1"/>
  <c r="AP39" i="14"/>
  <c r="AS39" i="14" s="1"/>
  <c r="AU39" i="14" s="1"/>
  <c r="AW39" i="14" s="1"/>
  <c r="AG31" i="14"/>
  <c r="AI31" i="14" s="1"/>
  <c r="AL31" i="14" s="1"/>
  <c r="AP31" i="14"/>
  <c r="AS31" i="14" s="1"/>
  <c r="AU31" i="14" s="1"/>
  <c r="AW31" i="14" s="1"/>
  <c r="E863" i="9"/>
  <c r="I863" i="9" s="1"/>
  <c r="F863" i="9"/>
  <c r="E862" i="9"/>
  <c r="H862" i="9" s="1"/>
  <c r="F862" i="9"/>
  <c r="E861" i="9"/>
  <c r="I861" i="9" s="1"/>
  <c r="F861" i="9"/>
  <c r="E860" i="9"/>
  <c r="H860" i="9" s="1"/>
  <c r="F860" i="9"/>
  <c r="E859" i="9"/>
  <c r="H859" i="9" s="1"/>
  <c r="F859" i="9"/>
  <c r="E858" i="9"/>
  <c r="I858" i="9" s="1"/>
  <c r="F858" i="9"/>
  <c r="E856" i="9"/>
  <c r="I856" i="9" s="1"/>
  <c r="F856" i="9"/>
  <c r="E855" i="9"/>
  <c r="H855" i="9" s="1"/>
  <c r="F855" i="9"/>
  <c r="E854" i="9"/>
  <c r="I854" i="9" s="1"/>
  <c r="F854" i="9"/>
  <c r="E853" i="9"/>
  <c r="H853" i="9" s="1"/>
  <c r="F853" i="9"/>
  <c r="E852" i="9"/>
  <c r="H852" i="9" s="1"/>
  <c r="F852" i="9"/>
  <c r="E851" i="9"/>
  <c r="I851" i="9" s="1"/>
  <c r="F851" i="9"/>
  <c r="E849" i="9"/>
  <c r="I849" i="9" s="1"/>
  <c r="F849" i="9"/>
  <c r="E848" i="9"/>
  <c r="I848" i="9" s="1"/>
  <c r="F848" i="9"/>
  <c r="E847" i="9"/>
  <c r="H847" i="9" s="1"/>
  <c r="F847" i="9"/>
  <c r="E846" i="9"/>
  <c r="H846" i="9" s="1"/>
  <c r="F846" i="9"/>
  <c r="E845" i="9"/>
  <c r="H845" i="9" s="1"/>
  <c r="F845" i="9"/>
  <c r="E844" i="9"/>
  <c r="I844" i="9" s="1"/>
  <c r="F844" i="9"/>
  <c r="E842" i="9"/>
  <c r="H842" i="9" s="1"/>
  <c r="F842" i="9"/>
  <c r="E841" i="9"/>
  <c r="I841" i="9" s="1"/>
  <c r="F841" i="9"/>
  <c r="E840" i="9"/>
  <c r="F840" i="9"/>
  <c r="E839" i="9"/>
  <c r="I839" i="9" s="1"/>
  <c r="F839" i="9"/>
  <c r="E838" i="9"/>
  <c r="H838" i="9" s="1"/>
  <c r="F838" i="9"/>
  <c r="E837" i="9"/>
  <c r="H837" i="9" s="1"/>
  <c r="F837" i="9"/>
  <c r="E835" i="9"/>
  <c r="I835" i="9" s="1"/>
  <c r="F835" i="9"/>
  <c r="E834" i="9"/>
  <c r="I834" i="9" s="1"/>
  <c r="F834" i="9"/>
  <c r="E833" i="9"/>
  <c r="H833" i="9" s="1"/>
  <c r="F833" i="9"/>
  <c r="E832" i="9"/>
  <c r="H832" i="9" s="1"/>
  <c r="F832" i="9"/>
  <c r="E831" i="9"/>
  <c r="I831" i="9" s="1"/>
  <c r="F831" i="9"/>
  <c r="E829" i="9"/>
  <c r="I829" i="9" s="1"/>
  <c r="F829" i="9"/>
  <c r="E828" i="9"/>
  <c r="H828" i="9" s="1"/>
  <c r="F828" i="9"/>
  <c r="E827" i="9"/>
  <c r="I827" i="9" s="1"/>
  <c r="F827" i="9"/>
  <c r="E826" i="9"/>
  <c r="I826" i="9" s="1"/>
  <c r="F826" i="9"/>
  <c r="E825" i="9"/>
  <c r="H825" i="9" s="1"/>
  <c r="F825" i="9"/>
  <c r="E823" i="9"/>
  <c r="H823" i="9" s="1"/>
  <c r="F823" i="9"/>
  <c r="E822" i="9"/>
  <c r="F822" i="9"/>
  <c r="E821" i="9"/>
  <c r="I821" i="9" s="1"/>
  <c r="F821" i="9"/>
  <c r="E820" i="9"/>
  <c r="I820" i="9" s="1"/>
  <c r="F820" i="9"/>
  <c r="E819" i="9"/>
  <c r="H819" i="9" s="1"/>
  <c r="F819" i="9"/>
  <c r="E818" i="9"/>
  <c r="H818" i="9" s="1"/>
  <c r="F818" i="9"/>
  <c r="E816" i="9"/>
  <c r="I816" i="9" s="1"/>
  <c r="F816" i="9"/>
  <c r="E815" i="9"/>
  <c r="I815" i="9" s="1"/>
  <c r="F815" i="9"/>
  <c r="E814" i="9"/>
  <c r="I814" i="9" s="1"/>
  <c r="F814" i="9"/>
  <c r="E813" i="9"/>
  <c r="F813" i="9"/>
  <c r="E812" i="9"/>
  <c r="I812" i="9" s="1"/>
  <c r="F812" i="9"/>
  <c r="E810" i="9"/>
  <c r="I810" i="9" s="1"/>
  <c r="F810" i="9"/>
  <c r="E809" i="9"/>
  <c r="H809" i="9" s="1"/>
  <c r="F809" i="9"/>
  <c r="E808" i="9"/>
  <c r="H808" i="9" s="1"/>
  <c r="F808" i="9"/>
  <c r="E807" i="9"/>
  <c r="I807" i="9" s="1"/>
  <c r="F807" i="9"/>
  <c r="E806" i="9"/>
  <c r="I806" i="9" s="1"/>
  <c r="F806" i="9"/>
  <c r="E804" i="9"/>
  <c r="H804" i="9" s="1"/>
  <c r="F804" i="9"/>
  <c r="E803" i="9"/>
  <c r="F803" i="9"/>
  <c r="E802" i="9"/>
  <c r="H802" i="9" s="1"/>
  <c r="F802" i="9"/>
  <c r="E801" i="9"/>
  <c r="I801" i="9" s="1"/>
  <c r="F801" i="9"/>
  <c r="E800" i="9"/>
  <c r="I800" i="9" s="1"/>
  <c r="F800" i="9"/>
  <c r="E799" i="9"/>
  <c r="I799" i="9" s="1"/>
  <c r="F799" i="9"/>
  <c r="E797" i="9"/>
  <c r="I797" i="9" s="1"/>
  <c r="F797" i="9"/>
  <c r="E796" i="9"/>
  <c r="H796" i="9" s="1"/>
  <c r="F796" i="9"/>
  <c r="E795" i="9"/>
  <c r="I795" i="9" s="1"/>
  <c r="F795" i="9"/>
  <c r="E794" i="9"/>
  <c r="H794" i="9" s="1"/>
  <c r="F794" i="9"/>
  <c r="E793" i="9"/>
  <c r="H793" i="9" s="1"/>
  <c r="F793" i="9"/>
  <c r="E791" i="9"/>
  <c r="I791" i="9" s="1"/>
  <c r="F791" i="9"/>
  <c r="E790" i="9"/>
  <c r="I790" i="9" s="1"/>
  <c r="F790" i="9"/>
  <c r="E789" i="9"/>
  <c r="H789" i="9" s="1"/>
  <c r="F789" i="9"/>
  <c r="E788" i="9"/>
  <c r="H788" i="9" s="1"/>
  <c r="F788" i="9"/>
  <c r="E787" i="9"/>
  <c r="I787" i="9" s="1"/>
  <c r="F787" i="9"/>
  <c r="E785" i="9"/>
  <c r="I785" i="9" s="1"/>
  <c r="F785" i="9"/>
  <c r="E784" i="9"/>
  <c r="I784" i="9" s="1"/>
  <c r="F784" i="9"/>
  <c r="E783" i="9"/>
  <c r="I783" i="9" s="1"/>
  <c r="F783" i="9"/>
  <c r="E782" i="9"/>
  <c r="H782" i="9" s="1"/>
  <c r="F782" i="9"/>
  <c r="E781" i="9"/>
  <c r="I781" i="9" s="1"/>
  <c r="F781" i="9"/>
  <c r="E779" i="9"/>
  <c r="H779" i="9" s="1"/>
  <c r="F779" i="9"/>
  <c r="E778" i="9"/>
  <c r="I778" i="9" s="1"/>
  <c r="F778" i="9"/>
  <c r="E777" i="9"/>
  <c r="H777" i="9" s="1"/>
  <c r="F777" i="9"/>
  <c r="E776" i="9"/>
  <c r="I776" i="9" s="1"/>
  <c r="F776" i="9"/>
  <c r="E775" i="9"/>
  <c r="H775" i="9" s="1"/>
  <c r="F775" i="9"/>
  <c r="E774" i="9"/>
  <c r="H774" i="9" s="1"/>
  <c r="F774" i="9"/>
  <c r="E772" i="9"/>
  <c r="I772" i="9" s="1"/>
  <c r="F772" i="9"/>
  <c r="E771" i="9"/>
  <c r="H771" i="9" s="1"/>
  <c r="F771" i="9"/>
  <c r="E770" i="9"/>
  <c r="I770" i="9" s="1"/>
  <c r="F770" i="9"/>
  <c r="E769" i="9"/>
  <c r="I769" i="9" s="1"/>
  <c r="F769" i="9"/>
  <c r="E768" i="9"/>
  <c r="I768" i="9" s="1"/>
  <c r="F768" i="9"/>
  <c r="E766" i="9"/>
  <c r="H766" i="9" s="1"/>
  <c r="F766" i="9"/>
  <c r="E765" i="9"/>
  <c r="H765" i="9" s="1"/>
  <c r="F765" i="9"/>
  <c r="E764" i="9"/>
  <c r="H764" i="9" s="1"/>
  <c r="F764" i="9"/>
  <c r="E763" i="9"/>
  <c r="I763" i="9" s="1"/>
  <c r="F763" i="9"/>
  <c r="E762" i="9"/>
  <c r="I762" i="9" s="1"/>
  <c r="F762" i="9"/>
  <c r="E760" i="9"/>
  <c r="I760" i="9" s="1"/>
  <c r="F760" i="9"/>
  <c r="E759" i="9"/>
  <c r="I759" i="9" s="1"/>
  <c r="F759" i="9"/>
  <c r="E758" i="9"/>
  <c r="I758" i="9" s="1"/>
  <c r="F758" i="9"/>
  <c r="E757" i="9"/>
  <c r="H757" i="9" s="1"/>
  <c r="F757" i="9"/>
  <c r="E756" i="9"/>
  <c r="I756" i="9" s="1"/>
  <c r="F756" i="9"/>
  <c r="E755" i="9"/>
  <c r="H755" i="9" s="1"/>
  <c r="F755" i="9"/>
  <c r="E753" i="9"/>
  <c r="I753" i="9" s="1"/>
  <c r="F753" i="9"/>
  <c r="E752" i="9"/>
  <c r="I752" i="9" s="1"/>
  <c r="F752" i="9"/>
  <c r="E751" i="9"/>
  <c r="I751" i="9" s="1"/>
  <c r="F751" i="9"/>
  <c r="E750" i="9"/>
  <c r="I750" i="9" s="1"/>
  <c r="F750" i="9"/>
  <c r="E749" i="9"/>
  <c r="I749" i="9" s="1"/>
  <c r="F749" i="9"/>
  <c r="E746" i="9"/>
  <c r="F746" i="9"/>
  <c r="E745" i="9"/>
  <c r="H745" i="9" s="1"/>
  <c r="F745" i="9"/>
  <c r="E744" i="9"/>
  <c r="I744" i="9" s="1"/>
  <c r="F744" i="9"/>
  <c r="E743" i="9"/>
  <c r="I743" i="9" s="1"/>
  <c r="F743" i="9"/>
  <c r="E742" i="9"/>
  <c r="I742" i="9" s="1"/>
  <c r="F742" i="9"/>
  <c r="E740" i="9"/>
  <c r="H740" i="9" s="1"/>
  <c r="F740" i="9"/>
  <c r="E739" i="9"/>
  <c r="I739" i="9" s="1"/>
  <c r="F739" i="9"/>
  <c r="E738" i="9"/>
  <c r="I738" i="9" s="1"/>
  <c r="F738" i="9"/>
  <c r="E737" i="9"/>
  <c r="H737" i="9" s="1"/>
  <c r="F737" i="9"/>
  <c r="E736" i="9"/>
  <c r="H736" i="9" s="1"/>
  <c r="F736" i="9"/>
  <c r="E734" i="9"/>
  <c r="I734" i="9" s="1"/>
  <c r="F734" i="9"/>
  <c r="E733" i="9"/>
  <c r="I733" i="9" s="1"/>
  <c r="F733" i="9"/>
  <c r="E732" i="9"/>
  <c r="H732" i="9" s="1"/>
  <c r="F732" i="9"/>
  <c r="E731" i="9"/>
  <c r="I731" i="9" s="1"/>
  <c r="F731" i="9"/>
  <c r="E730" i="9"/>
  <c r="I730" i="9" s="1"/>
  <c r="F730" i="9"/>
  <c r="E729" i="9"/>
  <c r="F729" i="9"/>
  <c r="E727" i="9"/>
  <c r="H727" i="9" s="1"/>
  <c r="F727" i="9"/>
  <c r="E726" i="9"/>
  <c r="I726" i="9" s="1"/>
  <c r="F726" i="9"/>
  <c r="E725" i="9"/>
  <c r="H725" i="9" s="1"/>
  <c r="F725" i="9"/>
  <c r="E724" i="9"/>
  <c r="I724" i="9" s="1"/>
  <c r="F724" i="9"/>
  <c r="E723" i="9"/>
  <c r="I723" i="9" s="1"/>
  <c r="F723" i="9"/>
  <c r="E721" i="9"/>
  <c r="I721" i="9" s="1"/>
  <c r="F721" i="9"/>
  <c r="E720" i="9"/>
  <c r="I720" i="9" s="1"/>
  <c r="F720" i="9"/>
  <c r="E719" i="9"/>
  <c r="I719" i="9" s="1"/>
  <c r="F719" i="9"/>
  <c r="E718" i="9"/>
  <c r="I718" i="9" s="1"/>
  <c r="F718" i="9"/>
  <c r="E717" i="9"/>
  <c r="I717" i="9" s="1"/>
  <c r="F717" i="9"/>
  <c r="E715" i="9"/>
  <c r="H715" i="9" s="1"/>
  <c r="F715" i="9"/>
  <c r="E714" i="9"/>
  <c r="F714" i="9"/>
  <c r="E713" i="9"/>
  <c r="H713" i="9" s="1"/>
  <c r="F713" i="9"/>
  <c r="E712" i="9"/>
  <c r="I712" i="9" s="1"/>
  <c r="F712" i="9"/>
  <c r="E711" i="9"/>
  <c r="I711" i="9" s="1"/>
  <c r="F711" i="9"/>
  <c r="E710" i="9"/>
  <c r="H710" i="9" s="1"/>
  <c r="F710" i="9"/>
  <c r="E708" i="9"/>
  <c r="H708" i="9" s="1"/>
  <c r="F708" i="9"/>
  <c r="E707" i="9"/>
  <c r="H707" i="9" s="1"/>
  <c r="F707" i="9"/>
  <c r="E706" i="9"/>
  <c r="I706" i="9" s="1"/>
  <c r="F706" i="9"/>
  <c r="E705" i="9"/>
  <c r="H705" i="9" s="1"/>
  <c r="F705" i="9"/>
  <c r="E704" i="9"/>
  <c r="H704" i="9" s="1"/>
  <c r="F704" i="9"/>
  <c r="E700" i="9"/>
  <c r="H700" i="9" s="1"/>
  <c r="F700" i="9"/>
  <c r="E699" i="9"/>
  <c r="I699" i="9" s="1"/>
  <c r="F699" i="9"/>
  <c r="E698" i="9"/>
  <c r="H698" i="9" s="1"/>
  <c r="F698" i="9"/>
  <c r="E697" i="9"/>
  <c r="H697" i="9" s="1"/>
  <c r="F697" i="9"/>
  <c r="E696" i="9"/>
  <c r="H696" i="9" s="1"/>
  <c r="F696" i="9"/>
  <c r="E694" i="9"/>
  <c r="I694" i="9" s="1"/>
  <c r="F694" i="9"/>
  <c r="E693" i="9"/>
  <c r="I693" i="9" s="1"/>
  <c r="F693" i="9"/>
  <c r="E692" i="9"/>
  <c r="I692" i="9" s="1"/>
  <c r="F692" i="9"/>
  <c r="E691" i="9"/>
  <c r="H691" i="9" s="1"/>
  <c r="F691" i="9"/>
  <c r="E690" i="9"/>
  <c r="I690" i="9" s="1"/>
  <c r="F690" i="9"/>
  <c r="E688" i="9"/>
  <c r="H688" i="9" s="1"/>
  <c r="F688" i="9"/>
  <c r="E687" i="9"/>
  <c r="H687" i="9" s="1"/>
  <c r="F687" i="9"/>
  <c r="E686" i="9"/>
  <c r="H686" i="9" s="1"/>
  <c r="F686" i="9"/>
  <c r="E685" i="9"/>
  <c r="H685" i="9" s="1"/>
  <c r="F685" i="9"/>
  <c r="E684" i="9"/>
  <c r="H684" i="9" s="1"/>
  <c r="F684" i="9"/>
  <c r="E683" i="9"/>
  <c r="H683" i="9" s="1"/>
  <c r="F683" i="9"/>
  <c r="E681" i="9"/>
  <c r="I681" i="9" s="1"/>
  <c r="F681" i="9"/>
  <c r="E680" i="9"/>
  <c r="I680" i="9" s="1"/>
  <c r="F680" i="9"/>
  <c r="E679" i="9"/>
  <c r="I679" i="9" s="1"/>
  <c r="F679" i="9"/>
  <c r="E678" i="9"/>
  <c r="H678" i="9" s="1"/>
  <c r="F678" i="9"/>
  <c r="E677" i="9"/>
  <c r="H677" i="9" s="1"/>
  <c r="F677" i="9"/>
  <c r="E675" i="9"/>
  <c r="H675" i="9" s="1"/>
  <c r="F675" i="9"/>
  <c r="E674" i="9"/>
  <c r="H674" i="9" s="1"/>
  <c r="F674" i="9"/>
  <c r="E673" i="9"/>
  <c r="I673" i="9" s="1"/>
  <c r="F673" i="9"/>
  <c r="E672" i="9"/>
  <c r="H672" i="9" s="1"/>
  <c r="F672" i="9"/>
  <c r="E671" i="9"/>
  <c r="I671" i="9" s="1"/>
  <c r="F671" i="9"/>
  <c r="E669" i="9"/>
  <c r="I669" i="9" s="1"/>
  <c r="F669" i="9"/>
  <c r="E668" i="9"/>
  <c r="I668" i="9" s="1"/>
  <c r="F668" i="9"/>
  <c r="E667" i="9"/>
  <c r="I667" i="9" s="1"/>
  <c r="F667" i="9"/>
  <c r="E666" i="9"/>
  <c r="I666" i="9" s="1"/>
  <c r="F666" i="9"/>
  <c r="E665" i="9"/>
  <c r="H665" i="9" s="1"/>
  <c r="F665" i="9"/>
  <c r="E664" i="9"/>
  <c r="H664" i="9" s="1"/>
  <c r="F664" i="9"/>
  <c r="E662" i="9"/>
  <c r="H662" i="9" s="1"/>
  <c r="F662" i="9"/>
  <c r="E661" i="9"/>
  <c r="I661" i="9" s="1"/>
  <c r="F661" i="9"/>
  <c r="E660" i="9"/>
  <c r="H660" i="9" s="1"/>
  <c r="F660" i="9"/>
  <c r="E659" i="9"/>
  <c r="H659" i="9" s="1"/>
  <c r="F659" i="9"/>
  <c r="E658" i="9"/>
  <c r="I658" i="9" s="1"/>
  <c r="F658" i="9"/>
  <c r="E656" i="9"/>
  <c r="F656" i="9"/>
  <c r="E655" i="9"/>
  <c r="I655" i="9" s="1"/>
  <c r="F655" i="9"/>
  <c r="E654" i="9"/>
  <c r="I654" i="9" s="1"/>
  <c r="F654" i="9"/>
  <c r="E653" i="9"/>
  <c r="H653" i="9" s="1"/>
  <c r="F653" i="9"/>
  <c r="E652" i="9"/>
  <c r="F652" i="9"/>
  <c r="E650" i="9"/>
  <c r="I650" i="9" s="1"/>
  <c r="F650" i="9"/>
  <c r="E649" i="9"/>
  <c r="I649" i="9" s="1"/>
  <c r="F649" i="9"/>
  <c r="E648" i="9"/>
  <c r="I648" i="9" s="1"/>
  <c r="F648" i="9"/>
  <c r="E647" i="9"/>
  <c r="I647" i="9" s="1"/>
  <c r="F647" i="9"/>
  <c r="E646" i="9"/>
  <c r="I646" i="9" s="1"/>
  <c r="F646" i="9"/>
  <c r="E644" i="9"/>
  <c r="I644" i="9" s="1"/>
  <c r="F644" i="9"/>
  <c r="E643" i="9"/>
  <c r="I643" i="9" s="1"/>
  <c r="F643" i="9"/>
  <c r="E642" i="9"/>
  <c r="I642" i="9" s="1"/>
  <c r="F642" i="9"/>
  <c r="E641" i="9"/>
  <c r="I641" i="9" s="1"/>
  <c r="F641" i="9"/>
  <c r="E640" i="9"/>
  <c r="I640" i="9" s="1"/>
  <c r="F640" i="9"/>
  <c r="E639" i="9"/>
  <c r="F639" i="9"/>
  <c r="E637" i="9"/>
  <c r="I637" i="9" s="1"/>
  <c r="F637" i="9"/>
  <c r="E636" i="9"/>
  <c r="I636" i="9" s="1"/>
  <c r="F636" i="9"/>
  <c r="E635" i="9"/>
  <c r="I635" i="9" s="1"/>
  <c r="F635" i="9"/>
  <c r="E634" i="9"/>
  <c r="F634" i="9"/>
  <c r="E633" i="9"/>
  <c r="I633" i="9" s="1"/>
  <c r="F633" i="9"/>
  <c r="E631" i="9"/>
  <c r="I631" i="9" s="1"/>
  <c r="F631" i="9"/>
  <c r="E630" i="9"/>
  <c r="I630" i="9" s="1"/>
  <c r="F630" i="9"/>
  <c r="E629" i="9"/>
  <c r="I629" i="9" s="1"/>
  <c r="F629" i="9"/>
  <c r="E628" i="9"/>
  <c r="I628" i="9" s="1"/>
  <c r="F628" i="9"/>
  <c r="E627" i="9"/>
  <c r="I627" i="9" s="1"/>
  <c r="F627" i="9"/>
  <c r="E625" i="9"/>
  <c r="F625" i="9"/>
  <c r="E624" i="9"/>
  <c r="H624" i="9" s="1"/>
  <c r="F624" i="9"/>
  <c r="E623" i="9"/>
  <c r="I623" i="9" s="1"/>
  <c r="F623" i="9"/>
  <c r="E622" i="9"/>
  <c r="I622" i="9" s="1"/>
  <c r="F622" i="9"/>
  <c r="E621" i="9"/>
  <c r="F621" i="9"/>
  <c r="E620" i="9"/>
  <c r="H620" i="9" s="1"/>
  <c r="F620" i="9"/>
  <c r="E618" i="9"/>
  <c r="I618" i="9" s="1"/>
  <c r="F618" i="9"/>
  <c r="E617" i="9"/>
  <c r="I617" i="9" s="1"/>
  <c r="F617" i="9"/>
  <c r="E616" i="9"/>
  <c r="I616" i="9" s="1"/>
  <c r="F616" i="9"/>
  <c r="E615" i="9"/>
  <c r="I615" i="9" s="1"/>
  <c r="F615" i="9"/>
  <c r="E614" i="9"/>
  <c r="H614" i="9" s="1"/>
  <c r="F614" i="9"/>
  <c r="E612" i="9"/>
  <c r="I612" i="9" s="1"/>
  <c r="F612" i="9"/>
  <c r="E611" i="9"/>
  <c r="I611" i="9" s="1"/>
  <c r="F611" i="9"/>
  <c r="E610" i="9"/>
  <c r="I610" i="9" s="1"/>
  <c r="F610" i="9"/>
  <c r="E609" i="9"/>
  <c r="H609" i="9" s="1"/>
  <c r="F609" i="9"/>
  <c r="E608" i="9"/>
  <c r="I608" i="9" s="1"/>
  <c r="F608" i="9"/>
  <c r="E606" i="9"/>
  <c r="I606" i="9" s="1"/>
  <c r="F606" i="9"/>
  <c r="E605" i="9"/>
  <c r="H605" i="9" s="1"/>
  <c r="F605" i="9"/>
  <c r="E604" i="9"/>
  <c r="I604" i="9" s="1"/>
  <c r="F604" i="9"/>
  <c r="E603" i="9"/>
  <c r="I603" i="9" s="1"/>
  <c r="F603" i="9"/>
  <c r="E602" i="9"/>
  <c r="I602" i="9" s="1"/>
  <c r="F602" i="9"/>
  <c r="E600" i="9"/>
  <c r="I600" i="9" s="1"/>
  <c r="F600" i="9"/>
  <c r="E599" i="9"/>
  <c r="H599" i="9" s="1"/>
  <c r="F599" i="9"/>
  <c r="E598" i="9"/>
  <c r="H598" i="9" s="1"/>
  <c r="F598" i="9"/>
  <c r="E597" i="9"/>
  <c r="I597" i="9" s="1"/>
  <c r="F597" i="9"/>
  <c r="E596" i="9"/>
  <c r="H596" i="9" s="1"/>
  <c r="F596" i="9"/>
  <c r="E595" i="9"/>
  <c r="I595" i="9" s="1"/>
  <c r="F595" i="9"/>
  <c r="E593" i="9"/>
  <c r="I593" i="9" s="1"/>
  <c r="F593" i="9"/>
  <c r="E592" i="9"/>
  <c r="H592" i="9" s="1"/>
  <c r="F592" i="9"/>
  <c r="E591" i="9"/>
  <c r="I591" i="9" s="1"/>
  <c r="F591" i="9"/>
  <c r="E590" i="9"/>
  <c r="H590" i="9" s="1"/>
  <c r="F590" i="9"/>
  <c r="E589" i="9"/>
  <c r="H589" i="9" s="1"/>
  <c r="F589" i="9"/>
  <c r="E587" i="9"/>
  <c r="I587" i="9" s="1"/>
  <c r="F587" i="9"/>
  <c r="E586" i="9"/>
  <c r="I586" i="9" s="1"/>
  <c r="F586" i="9"/>
  <c r="E585" i="9"/>
  <c r="I585" i="9" s="1"/>
  <c r="F585" i="9"/>
  <c r="E584" i="9"/>
  <c r="I584" i="9" s="1"/>
  <c r="F584" i="9"/>
  <c r="E583" i="9"/>
  <c r="H583" i="9" s="1"/>
  <c r="F583" i="9"/>
  <c r="E581" i="9"/>
  <c r="H581" i="9" s="1"/>
  <c r="F581" i="9"/>
  <c r="E580" i="9"/>
  <c r="I580" i="9" s="1"/>
  <c r="F580" i="9"/>
  <c r="E579" i="9"/>
  <c r="H579" i="9" s="1"/>
  <c r="F579" i="9"/>
  <c r="E578" i="9"/>
  <c r="I578" i="9" s="1"/>
  <c r="F578" i="9"/>
  <c r="E577" i="9"/>
  <c r="I577" i="9" s="1"/>
  <c r="F577" i="9"/>
  <c r="E576" i="9"/>
  <c r="H576" i="9" s="1"/>
  <c r="F576" i="9"/>
  <c r="E574" i="9"/>
  <c r="I574" i="9" s="1"/>
  <c r="F574" i="9"/>
  <c r="E573" i="9"/>
  <c r="H573" i="9" s="1"/>
  <c r="F573" i="9"/>
  <c r="E572" i="9"/>
  <c r="I572" i="9" s="1"/>
  <c r="F572" i="9"/>
  <c r="E571" i="9"/>
  <c r="H571" i="9" s="1"/>
  <c r="F571" i="9"/>
  <c r="E570" i="9"/>
  <c r="I570" i="9" s="1"/>
  <c r="F570" i="9"/>
  <c r="E568" i="9"/>
  <c r="I568" i="9" s="1"/>
  <c r="F568" i="9"/>
  <c r="E567" i="9"/>
  <c r="H567" i="9" s="1"/>
  <c r="F567" i="9"/>
  <c r="E566" i="9"/>
  <c r="I566" i="9" s="1"/>
  <c r="F566" i="9"/>
  <c r="E565" i="9"/>
  <c r="I565" i="9" s="1"/>
  <c r="F565" i="9"/>
  <c r="E564" i="9"/>
  <c r="H564" i="9" s="1"/>
  <c r="F564" i="9"/>
  <c r="E562" i="9"/>
  <c r="I562" i="9" s="1"/>
  <c r="F562" i="9"/>
  <c r="E561" i="9"/>
  <c r="F561" i="9"/>
  <c r="E560" i="9"/>
  <c r="I560" i="9" s="1"/>
  <c r="F560" i="9"/>
  <c r="E559" i="9"/>
  <c r="I559" i="9" s="1"/>
  <c r="F559" i="9"/>
  <c r="E558" i="9"/>
  <c r="H558" i="9" s="1"/>
  <c r="F558" i="9"/>
  <c r="E556" i="9"/>
  <c r="H556" i="9" s="1"/>
  <c r="F556" i="9"/>
  <c r="E555" i="9"/>
  <c r="I555" i="9" s="1"/>
  <c r="F555" i="9"/>
  <c r="E554" i="9"/>
  <c r="I554" i="9" s="1"/>
  <c r="F554" i="9"/>
  <c r="E553" i="9"/>
  <c r="H553" i="9" s="1"/>
  <c r="F553" i="9"/>
  <c r="E552" i="9"/>
  <c r="I552" i="9" s="1"/>
  <c r="F552" i="9"/>
  <c r="E551" i="9"/>
  <c r="I551" i="9" s="1"/>
  <c r="F551" i="9"/>
  <c r="E549" i="9"/>
  <c r="H549" i="9" s="1"/>
  <c r="F549" i="9"/>
  <c r="E548" i="9"/>
  <c r="H548" i="9" s="1"/>
  <c r="F548" i="9"/>
  <c r="E547" i="9"/>
  <c r="H547" i="9" s="1"/>
  <c r="F547" i="9"/>
  <c r="E546" i="9"/>
  <c r="H546" i="9" s="1"/>
  <c r="F546" i="9"/>
  <c r="E545" i="9"/>
  <c r="I545" i="9" s="1"/>
  <c r="F545" i="9"/>
  <c r="E543" i="9"/>
  <c r="H543" i="9" s="1"/>
  <c r="F543" i="9"/>
  <c r="E542" i="9"/>
  <c r="H542" i="9" s="1"/>
  <c r="F542" i="9"/>
  <c r="E541" i="9"/>
  <c r="H541" i="9" s="1"/>
  <c r="F541" i="9"/>
  <c r="E540" i="9"/>
  <c r="H540" i="9" s="1"/>
  <c r="F540" i="9"/>
  <c r="E539" i="9"/>
  <c r="I539" i="9" s="1"/>
  <c r="F539" i="9"/>
  <c r="E537" i="9"/>
  <c r="I537" i="9" s="1"/>
  <c r="F537" i="9"/>
  <c r="E536" i="9"/>
  <c r="H536" i="9" s="1"/>
  <c r="F536" i="9"/>
  <c r="E535" i="9"/>
  <c r="H535" i="9" s="1"/>
  <c r="F535" i="9"/>
  <c r="E534" i="9"/>
  <c r="H534" i="9" s="1"/>
  <c r="F534" i="9"/>
  <c r="E533" i="9"/>
  <c r="I533" i="9" s="1"/>
  <c r="F533" i="9"/>
  <c r="E532" i="9"/>
  <c r="I532" i="9" s="1"/>
  <c r="F532" i="9"/>
  <c r="E530" i="9"/>
  <c r="H530" i="9" s="1"/>
  <c r="F530" i="9"/>
  <c r="E529" i="9"/>
  <c r="F529" i="9"/>
  <c r="E528" i="9"/>
  <c r="I528" i="9" s="1"/>
  <c r="F528" i="9"/>
  <c r="E527" i="9"/>
  <c r="I527" i="9" s="1"/>
  <c r="F527" i="9"/>
  <c r="E526" i="9"/>
  <c r="H526" i="9" s="1"/>
  <c r="F526" i="9"/>
  <c r="E522" i="9"/>
  <c r="F522" i="9"/>
  <c r="E521" i="9"/>
  <c r="I521" i="9" s="1"/>
  <c r="F521" i="9"/>
  <c r="E520" i="9"/>
  <c r="H520" i="9" s="1"/>
  <c r="F520" i="9"/>
  <c r="E519" i="9"/>
  <c r="H519" i="9" s="1"/>
  <c r="F519" i="9"/>
  <c r="E518" i="9"/>
  <c r="F518" i="9"/>
  <c r="E516" i="9"/>
  <c r="I516" i="9" s="1"/>
  <c r="F516" i="9"/>
  <c r="E515" i="9"/>
  <c r="I515" i="9" s="1"/>
  <c r="F515" i="9"/>
  <c r="E514" i="9"/>
  <c r="I514" i="9" s="1"/>
  <c r="F514" i="9"/>
  <c r="E513" i="9"/>
  <c r="F513" i="9"/>
  <c r="E512" i="9"/>
  <c r="I512" i="9" s="1"/>
  <c r="F512" i="9"/>
  <c r="E510" i="9"/>
  <c r="I510" i="9" s="1"/>
  <c r="F510" i="9"/>
  <c r="E509" i="9"/>
  <c r="I509" i="9" s="1"/>
  <c r="F509" i="9"/>
  <c r="E508" i="9"/>
  <c r="I508" i="9" s="1"/>
  <c r="F508" i="9"/>
  <c r="E507" i="9"/>
  <c r="H507" i="9" s="1"/>
  <c r="F507" i="9"/>
  <c r="E506" i="9"/>
  <c r="H506" i="9" s="1"/>
  <c r="F506" i="9"/>
  <c r="E505" i="9"/>
  <c r="I505" i="9" s="1"/>
  <c r="F505" i="9"/>
  <c r="E503" i="9"/>
  <c r="H503" i="9" s="1"/>
  <c r="F503" i="9"/>
  <c r="E502" i="9"/>
  <c r="I502" i="9" s="1"/>
  <c r="F502" i="9"/>
  <c r="E501" i="9"/>
  <c r="I501" i="9" s="1"/>
  <c r="F501" i="9"/>
  <c r="E500" i="9"/>
  <c r="I500" i="9" s="1"/>
  <c r="F500" i="9"/>
  <c r="E499" i="9"/>
  <c r="H499" i="9" s="1"/>
  <c r="F499" i="9"/>
  <c r="E497" i="9"/>
  <c r="I497" i="9" s="1"/>
  <c r="F497" i="9"/>
  <c r="E496" i="9"/>
  <c r="I496" i="9" s="1"/>
  <c r="F496" i="9"/>
  <c r="E495" i="9"/>
  <c r="H495" i="9" s="1"/>
  <c r="F495" i="9"/>
  <c r="E494" i="9"/>
  <c r="H494" i="9" s="1"/>
  <c r="F494" i="9"/>
  <c r="E493" i="9"/>
  <c r="I493" i="9" s="1"/>
  <c r="F493" i="9"/>
  <c r="E491" i="9"/>
  <c r="I491" i="9" s="1"/>
  <c r="F491" i="9"/>
  <c r="E490" i="9"/>
  <c r="I490" i="9" s="1"/>
  <c r="F490" i="9"/>
  <c r="E489" i="9"/>
  <c r="I489" i="9" s="1"/>
  <c r="F489" i="9"/>
  <c r="E488" i="9"/>
  <c r="H488" i="9" s="1"/>
  <c r="F488" i="9"/>
  <c r="E487" i="9"/>
  <c r="I487" i="9" s="1"/>
  <c r="F487" i="9"/>
  <c r="E486" i="9"/>
  <c r="H486" i="9" s="1"/>
  <c r="F486" i="9"/>
  <c r="E484" i="9"/>
  <c r="H484" i="9" s="1"/>
  <c r="F484" i="9"/>
  <c r="E483" i="9"/>
  <c r="I483" i="9" s="1"/>
  <c r="F483" i="9"/>
  <c r="E482" i="9"/>
  <c r="I482" i="9" s="1"/>
  <c r="F482" i="9"/>
  <c r="E481" i="9"/>
  <c r="H481" i="9" s="1"/>
  <c r="F481" i="9"/>
  <c r="E480" i="9"/>
  <c r="I480" i="9" s="1"/>
  <c r="F480" i="9"/>
  <c r="E478" i="9"/>
  <c r="I478" i="9" s="1"/>
  <c r="F478" i="9"/>
  <c r="E477" i="9"/>
  <c r="H477" i="9" s="1"/>
  <c r="F477" i="9"/>
  <c r="E476" i="9"/>
  <c r="H476" i="9" s="1"/>
  <c r="F476" i="9"/>
  <c r="E475" i="9"/>
  <c r="H475" i="9" s="1"/>
  <c r="F475" i="9"/>
  <c r="E474" i="9"/>
  <c r="I474" i="9" s="1"/>
  <c r="F474" i="9"/>
  <c r="E472" i="9"/>
  <c r="H472" i="9" s="1"/>
  <c r="F472" i="9"/>
  <c r="E471" i="9"/>
  <c r="H471" i="9" s="1"/>
  <c r="F471" i="9"/>
  <c r="E470" i="9"/>
  <c r="I470" i="9" s="1"/>
  <c r="F470" i="9"/>
  <c r="E469" i="9"/>
  <c r="H469" i="9" s="1"/>
  <c r="F469" i="9"/>
  <c r="E468" i="9"/>
  <c r="I468" i="9" s="1"/>
  <c r="F468" i="9"/>
  <c r="E466" i="9"/>
  <c r="I466" i="9" s="1"/>
  <c r="F466" i="9"/>
  <c r="E465" i="9"/>
  <c r="I465" i="9" s="1"/>
  <c r="F465" i="9"/>
  <c r="E464" i="9"/>
  <c r="H464" i="9" s="1"/>
  <c r="F464" i="9"/>
  <c r="E463" i="9"/>
  <c r="H463" i="9" s="1"/>
  <c r="F463" i="9"/>
  <c r="E462" i="9"/>
  <c r="H462" i="9" s="1"/>
  <c r="F462" i="9"/>
  <c r="E461" i="9"/>
  <c r="H461" i="9" s="1"/>
  <c r="F461" i="9"/>
  <c r="E459" i="9"/>
  <c r="I459" i="9" s="1"/>
  <c r="F459" i="9"/>
  <c r="E458" i="9"/>
  <c r="H458" i="9" s="1"/>
  <c r="F458" i="9"/>
  <c r="E457" i="9"/>
  <c r="I457" i="9" s="1"/>
  <c r="F457" i="9"/>
  <c r="E456" i="9"/>
  <c r="I456" i="9" s="1"/>
  <c r="F456" i="9"/>
  <c r="E455" i="9"/>
  <c r="I455" i="9" s="1"/>
  <c r="F455" i="9"/>
  <c r="E453" i="9"/>
  <c r="H453" i="9" s="1"/>
  <c r="F453" i="9"/>
  <c r="E452" i="9"/>
  <c r="F452" i="9"/>
  <c r="E451" i="9"/>
  <c r="I451" i="9" s="1"/>
  <c r="F451" i="9"/>
  <c r="E450" i="9"/>
  <c r="I450" i="9" s="1"/>
  <c r="F450" i="9"/>
  <c r="E449" i="9"/>
  <c r="I449" i="9" s="1"/>
  <c r="F449" i="9"/>
  <c r="E447" i="9"/>
  <c r="H447" i="9" s="1"/>
  <c r="F447" i="9"/>
  <c r="E446" i="9"/>
  <c r="H446" i="9" s="1"/>
  <c r="F446" i="9"/>
  <c r="E445" i="9"/>
  <c r="I445" i="9" s="1"/>
  <c r="F445" i="9"/>
  <c r="E444" i="9"/>
  <c r="H444" i="9" s="1"/>
  <c r="F444" i="9"/>
  <c r="E443" i="9"/>
  <c r="I443" i="9" s="1"/>
  <c r="F443" i="9"/>
  <c r="E442" i="9"/>
  <c r="H442" i="9" s="1"/>
  <c r="F442" i="9"/>
  <c r="E440" i="9"/>
  <c r="I440" i="9" s="1"/>
  <c r="F440" i="9"/>
  <c r="E439" i="9"/>
  <c r="H439" i="9" s="1"/>
  <c r="F439" i="9"/>
  <c r="E438" i="9"/>
  <c r="I438" i="9" s="1"/>
  <c r="F438" i="9"/>
  <c r="E437" i="9"/>
  <c r="I437" i="9" s="1"/>
  <c r="F437" i="9"/>
  <c r="E436" i="9"/>
  <c r="I436" i="9" s="1"/>
  <c r="F436" i="9"/>
  <c r="E432" i="9"/>
  <c r="I432" i="9" s="1"/>
  <c r="F432" i="9"/>
  <c r="E431" i="9"/>
  <c r="I431" i="9" s="1"/>
  <c r="F431" i="9"/>
  <c r="E430" i="9"/>
  <c r="I430" i="9" s="1"/>
  <c r="F430" i="9"/>
  <c r="E429" i="9"/>
  <c r="I429" i="9" s="1"/>
  <c r="F429" i="9"/>
  <c r="E428" i="9"/>
  <c r="F428" i="9"/>
  <c r="E427" i="9"/>
  <c r="I427" i="9" s="1"/>
  <c r="F427" i="9"/>
  <c r="E425" i="9"/>
  <c r="I425" i="9" s="1"/>
  <c r="F425" i="9"/>
  <c r="E424" i="9"/>
  <c r="I424" i="9" s="1"/>
  <c r="F424" i="9"/>
  <c r="E423" i="9"/>
  <c r="F423" i="9"/>
  <c r="E422" i="9"/>
  <c r="I422" i="9" s="1"/>
  <c r="F422" i="9"/>
  <c r="E421" i="9"/>
  <c r="I421" i="9" s="1"/>
  <c r="F421" i="9"/>
  <c r="E420" i="9"/>
  <c r="H420" i="9" s="1"/>
  <c r="F420" i="9"/>
  <c r="E418" i="9"/>
  <c r="H418" i="9" s="1"/>
  <c r="F418" i="9"/>
  <c r="E417" i="9"/>
  <c r="H417" i="9" s="1"/>
  <c r="F417" i="9"/>
  <c r="E416" i="9"/>
  <c r="H416" i="9" s="1"/>
  <c r="F416" i="9"/>
  <c r="E415" i="9"/>
  <c r="I415" i="9" s="1"/>
  <c r="F415" i="9"/>
  <c r="E414" i="9"/>
  <c r="I414" i="9" s="1"/>
  <c r="F414" i="9"/>
  <c r="E413" i="9"/>
  <c r="H413" i="9" s="1"/>
  <c r="F413" i="9"/>
  <c r="E411" i="9"/>
  <c r="I411" i="9" s="1"/>
  <c r="F411" i="9"/>
  <c r="E410" i="9"/>
  <c r="I410" i="9" s="1"/>
  <c r="F410" i="9"/>
  <c r="E409" i="9"/>
  <c r="H409" i="9" s="1"/>
  <c r="F409" i="9"/>
  <c r="E408" i="9"/>
  <c r="H408" i="9" s="1"/>
  <c r="F408" i="9"/>
  <c r="E407" i="9"/>
  <c r="H407" i="9" s="1"/>
  <c r="F407" i="9"/>
  <c r="E406" i="9"/>
  <c r="H406" i="9" s="1"/>
  <c r="F406" i="9"/>
  <c r="E404" i="9"/>
  <c r="I404" i="9" s="1"/>
  <c r="F404" i="9"/>
  <c r="E403" i="9"/>
  <c r="H403" i="9" s="1"/>
  <c r="F403" i="9"/>
  <c r="E402" i="9"/>
  <c r="H402" i="9" s="1"/>
  <c r="F402" i="9"/>
  <c r="E401" i="9"/>
  <c r="F401" i="9"/>
  <c r="E400" i="9"/>
  <c r="I400" i="9" s="1"/>
  <c r="F400" i="9"/>
  <c r="E398" i="9"/>
  <c r="H398" i="9" s="1"/>
  <c r="F398" i="9"/>
  <c r="E397" i="9"/>
  <c r="H397" i="9" s="1"/>
  <c r="F397" i="9"/>
  <c r="E396" i="9"/>
  <c r="F396" i="9"/>
  <c r="E395" i="9"/>
  <c r="I395" i="9" s="1"/>
  <c r="F395" i="9"/>
  <c r="E394" i="9"/>
  <c r="H394" i="9" s="1"/>
  <c r="F394" i="9"/>
  <c r="E392" i="9"/>
  <c r="H392" i="9" s="1"/>
  <c r="F392" i="9"/>
  <c r="E391" i="9"/>
  <c r="H391" i="9" s="1"/>
  <c r="F391" i="9"/>
  <c r="E390" i="9"/>
  <c r="I390" i="9" s="1"/>
  <c r="F390" i="9"/>
  <c r="E389" i="9"/>
  <c r="H389" i="9" s="1"/>
  <c r="F389" i="9"/>
  <c r="E388" i="9"/>
  <c r="I388" i="9" s="1"/>
  <c r="F388" i="9"/>
  <c r="E387" i="9"/>
  <c r="H387" i="9" s="1"/>
  <c r="F387" i="9"/>
  <c r="E385" i="9"/>
  <c r="I385" i="9" s="1"/>
  <c r="F385" i="9"/>
  <c r="E384" i="9"/>
  <c r="H384" i="9" s="1"/>
  <c r="F384" i="9"/>
  <c r="E383" i="9"/>
  <c r="H383" i="9" s="1"/>
  <c r="F383" i="9"/>
  <c r="E382" i="9"/>
  <c r="I382" i="9" s="1"/>
  <c r="F382" i="9"/>
  <c r="E381" i="9"/>
  <c r="I381" i="9" s="1"/>
  <c r="F381" i="9"/>
  <c r="E379" i="9"/>
  <c r="I379" i="9" s="1"/>
  <c r="F379" i="9"/>
  <c r="E378" i="9"/>
  <c r="I378" i="9" s="1"/>
  <c r="F378" i="9"/>
  <c r="E377" i="9"/>
  <c r="I377" i="9" s="1"/>
  <c r="F377" i="9"/>
  <c r="E376" i="9"/>
  <c r="H376" i="9" s="1"/>
  <c r="F376" i="9"/>
  <c r="E375" i="9"/>
  <c r="I375" i="9" s="1"/>
  <c r="F375" i="9"/>
  <c r="E373" i="9"/>
  <c r="H373" i="9" s="1"/>
  <c r="F373" i="9"/>
  <c r="E372" i="9"/>
  <c r="H372" i="9" s="1"/>
  <c r="F372" i="9"/>
  <c r="E371" i="9"/>
  <c r="I371" i="9" s="1"/>
  <c r="F371" i="9"/>
  <c r="E370" i="9"/>
  <c r="I370" i="9" s="1"/>
  <c r="F370" i="9"/>
  <c r="E369" i="9"/>
  <c r="I369" i="9" s="1"/>
  <c r="F369" i="9"/>
  <c r="E368" i="9"/>
  <c r="I368" i="9" s="1"/>
  <c r="F368" i="9"/>
  <c r="E366" i="9"/>
  <c r="H366" i="9" s="1"/>
  <c r="F366" i="9"/>
  <c r="E365" i="9"/>
  <c r="I365" i="9" s="1"/>
  <c r="F365" i="9"/>
  <c r="E364" i="9"/>
  <c r="H364" i="9" s="1"/>
  <c r="F364" i="9"/>
  <c r="E363" i="9"/>
  <c r="H363" i="9" s="1"/>
  <c r="F363" i="9"/>
  <c r="E362" i="9"/>
  <c r="H362" i="9" s="1"/>
  <c r="F362" i="9"/>
  <c r="E360" i="9"/>
  <c r="F360" i="9"/>
  <c r="E359" i="9"/>
  <c r="H359" i="9" s="1"/>
  <c r="F359" i="9"/>
  <c r="E358" i="9"/>
  <c r="I358" i="9" s="1"/>
  <c r="F358" i="9"/>
  <c r="E357" i="9"/>
  <c r="I357" i="9" s="1"/>
  <c r="F357" i="9"/>
  <c r="E356" i="9"/>
  <c r="H356" i="9" s="1"/>
  <c r="F356" i="9"/>
  <c r="E354" i="9"/>
  <c r="I354" i="9" s="1"/>
  <c r="F354" i="9"/>
  <c r="E353" i="9"/>
  <c r="I353" i="9" s="1"/>
  <c r="F353" i="9"/>
  <c r="E352" i="9"/>
  <c r="I352" i="9" s="1"/>
  <c r="F352" i="9"/>
  <c r="E351" i="9"/>
  <c r="H351" i="9" s="1"/>
  <c r="F351" i="9"/>
  <c r="E350" i="9"/>
  <c r="H350" i="9" s="1"/>
  <c r="F350" i="9"/>
  <c r="E348" i="9"/>
  <c r="H348" i="9" s="1"/>
  <c r="F348" i="9"/>
  <c r="E347" i="9"/>
  <c r="H347" i="9" s="1"/>
  <c r="F347" i="9"/>
  <c r="E346" i="9"/>
  <c r="H346" i="9" s="1"/>
  <c r="F346" i="9"/>
  <c r="E345" i="9"/>
  <c r="H345" i="9" s="1"/>
  <c r="F345" i="9"/>
  <c r="E344" i="9"/>
  <c r="H344" i="9" s="1"/>
  <c r="F344" i="9"/>
  <c r="E343" i="9"/>
  <c r="H343" i="9" s="1"/>
  <c r="F343" i="9"/>
  <c r="E341" i="9"/>
  <c r="H341" i="9" s="1"/>
  <c r="F341" i="9"/>
  <c r="E340" i="9"/>
  <c r="I340" i="9" s="1"/>
  <c r="F340" i="9"/>
  <c r="E339" i="9"/>
  <c r="I339" i="9" s="1"/>
  <c r="F339" i="9"/>
  <c r="E338" i="9"/>
  <c r="H338" i="9" s="1"/>
  <c r="F338" i="9"/>
  <c r="E337" i="9"/>
  <c r="I337" i="9" s="1"/>
  <c r="F337" i="9"/>
  <c r="E335" i="9"/>
  <c r="H335" i="9" s="1"/>
  <c r="F335" i="9"/>
  <c r="E334" i="9"/>
  <c r="H334" i="9" s="1"/>
  <c r="F334" i="9"/>
  <c r="E333" i="9"/>
  <c r="H333" i="9" s="1"/>
  <c r="F333" i="9"/>
  <c r="E332" i="9"/>
  <c r="I332" i="9" s="1"/>
  <c r="F332" i="9"/>
  <c r="E331" i="9"/>
  <c r="H331" i="9" s="1"/>
  <c r="F331" i="9"/>
  <c r="E329" i="9"/>
  <c r="I329" i="9" s="1"/>
  <c r="F329" i="9"/>
  <c r="E328" i="9"/>
  <c r="H328" i="9" s="1"/>
  <c r="F328" i="9"/>
  <c r="E327" i="9"/>
  <c r="H327" i="9" s="1"/>
  <c r="F327" i="9"/>
  <c r="E326" i="9"/>
  <c r="H326" i="9" s="1"/>
  <c r="F326" i="9"/>
  <c r="E325" i="9"/>
  <c r="H325" i="9" s="1"/>
  <c r="F325" i="9"/>
  <c r="E324" i="9"/>
  <c r="H324" i="9" s="1"/>
  <c r="F324" i="9"/>
  <c r="E322" i="9"/>
  <c r="H322" i="9" s="1"/>
  <c r="F322" i="9"/>
  <c r="E321" i="9"/>
  <c r="I321" i="9" s="1"/>
  <c r="F321" i="9"/>
  <c r="E320" i="9"/>
  <c r="I320" i="9" s="1"/>
  <c r="F320" i="9"/>
  <c r="E319" i="9"/>
  <c r="H319" i="9" s="1"/>
  <c r="F319" i="9"/>
  <c r="E318" i="9"/>
  <c r="H318" i="9" s="1"/>
  <c r="F318" i="9"/>
  <c r="E316" i="9"/>
  <c r="I316" i="9" s="1"/>
  <c r="F316" i="9"/>
  <c r="E315" i="9"/>
  <c r="I315" i="9" s="1"/>
  <c r="F315" i="9"/>
  <c r="E314" i="9"/>
  <c r="H314" i="9" s="1"/>
  <c r="F314" i="9"/>
  <c r="E313" i="9"/>
  <c r="I313" i="9" s="1"/>
  <c r="F313" i="9"/>
  <c r="E312" i="9"/>
  <c r="I312" i="9" s="1"/>
  <c r="F312" i="9"/>
  <c r="E310" i="9"/>
  <c r="I310" i="9" s="1"/>
  <c r="F310" i="9"/>
  <c r="E309" i="9"/>
  <c r="F309" i="9"/>
  <c r="E308" i="9"/>
  <c r="H308" i="9" s="1"/>
  <c r="F308" i="9"/>
  <c r="E307" i="9"/>
  <c r="H307" i="9" s="1"/>
  <c r="F307" i="9"/>
  <c r="E306" i="9"/>
  <c r="I306" i="9" s="1"/>
  <c r="F306" i="9"/>
  <c r="E304" i="9"/>
  <c r="H304" i="9" s="1"/>
  <c r="F304" i="9"/>
  <c r="E303" i="9"/>
  <c r="H303" i="9" s="1"/>
  <c r="F303" i="9"/>
  <c r="E302" i="9"/>
  <c r="H302" i="9" s="1"/>
  <c r="F302" i="9"/>
  <c r="E301" i="9"/>
  <c r="H301" i="9" s="1"/>
  <c r="F301" i="9"/>
  <c r="E300" i="9"/>
  <c r="H300" i="9" s="1"/>
  <c r="F300" i="9"/>
  <c r="E299" i="9"/>
  <c r="H299" i="9" s="1"/>
  <c r="F299" i="9"/>
  <c r="E297" i="9"/>
  <c r="I297" i="9" s="1"/>
  <c r="F297" i="9"/>
  <c r="E296" i="9"/>
  <c r="I296" i="9" s="1"/>
  <c r="F296" i="9"/>
  <c r="E295" i="9"/>
  <c r="I295" i="9" s="1"/>
  <c r="F295" i="9"/>
  <c r="E294" i="9"/>
  <c r="I294" i="9" s="1"/>
  <c r="F294" i="9"/>
  <c r="E293" i="9"/>
  <c r="H293" i="9" s="1"/>
  <c r="F293" i="9"/>
  <c r="E291" i="9"/>
  <c r="I291" i="9" s="1"/>
  <c r="F291" i="9"/>
  <c r="E290" i="9"/>
  <c r="I290" i="9" s="1"/>
  <c r="F290" i="9"/>
  <c r="E289" i="9"/>
  <c r="H289" i="9" s="1"/>
  <c r="F289" i="9"/>
  <c r="E288" i="9"/>
  <c r="H288" i="9" s="1"/>
  <c r="F288" i="9"/>
  <c r="E287" i="9"/>
  <c r="I287" i="9" s="1"/>
  <c r="F287" i="9"/>
  <c r="E285" i="9"/>
  <c r="H285" i="9" s="1"/>
  <c r="F285" i="9"/>
  <c r="E284" i="9"/>
  <c r="H284" i="9" s="1"/>
  <c r="F284" i="9"/>
  <c r="E283" i="9"/>
  <c r="H283" i="9" s="1"/>
  <c r="F283" i="9"/>
  <c r="E282" i="9"/>
  <c r="I282" i="9" s="1"/>
  <c r="F282" i="9"/>
  <c r="E281" i="9"/>
  <c r="I281" i="9" s="1"/>
  <c r="F281" i="9"/>
  <c r="E280" i="9"/>
  <c r="H280" i="9" s="1"/>
  <c r="F280" i="9"/>
  <c r="E278" i="9"/>
  <c r="H278" i="9" s="1"/>
  <c r="F278" i="9"/>
  <c r="E277" i="9"/>
  <c r="I277" i="9" s="1"/>
  <c r="F277" i="9"/>
  <c r="E276" i="9"/>
  <c r="H276" i="9" s="1"/>
  <c r="F276" i="9"/>
  <c r="E275" i="9"/>
  <c r="I275" i="9" s="1"/>
  <c r="F275" i="9"/>
  <c r="E274" i="9"/>
  <c r="I274" i="9" s="1"/>
  <c r="F274" i="9"/>
  <c r="E272" i="9"/>
  <c r="I272" i="9" s="1"/>
  <c r="F272" i="9"/>
  <c r="E271" i="9"/>
  <c r="H271" i="9" s="1"/>
  <c r="F271" i="9"/>
  <c r="E270" i="9"/>
  <c r="I270" i="9" s="1"/>
  <c r="F270" i="9"/>
  <c r="E269" i="9"/>
  <c r="I269" i="9" s="1"/>
  <c r="F269" i="9"/>
  <c r="E268" i="9"/>
  <c r="H268" i="9" s="1"/>
  <c r="F268" i="9"/>
  <c r="E266" i="9"/>
  <c r="H266" i="9" s="1"/>
  <c r="F266" i="9"/>
  <c r="E265" i="9"/>
  <c r="I265" i="9" s="1"/>
  <c r="F265" i="9"/>
  <c r="E264" i="9"/>
  <c r="I264" i="9" s="1"/>
  <c r="F264" i="9"/>
  <c r="E263" i="9"/>
  <c r="H263" i="9" s="1"/>
  <c r="F263" i="9"/>
  <c r="E262" i="9"/>
  <c r="I262" i="9" s="1"/>
  <c r="F262" i="9"/>
  <c r="E260" i="9"/>
  <c r="H260" i="9" s="1"/>
  <c r="F260" i="9"/>
  <c r="E259" i="9"/>
  <c r="I259" i="9" s="1"/>
  <c r="F259" i="9"/>
  <c r="E258" i="9"/>
  <c r="H258" i="9" s="1"/>
  <c r="F258" i="9"/>
  <c r="E257" i="9"/>
  <c r="I257" i="9" s="1"/>
  <c r="F257" i="9"/>
  <c r="E256" i="9"/>
  <c r="I256" i="9" s="1"/>
  <c r="F256" i="9"/>
  <c r="E255" i="9"/>
  <c r="I255" i="9" s="1"/>
  <c r="F255" i="9"/>
  <c r="E253" i="9"/>
  <c r="I253" i="9" s="1"/>
  <c r="F253" i="9"/>
  <c r="E252" i="9"/>
  <c r="H252" i="9" s="1"/>
  <c r="F252" i="9"/>
  <c r="E251" i="9"/>
  <c r="H251" i="9" s="1"/>
  <c r="F251" i="9"/>
  <c r="E250" i="9"/>
  <c r="I250" i="9" s="1"/>
  <c r="F250" i="9"/>
  <c r="E249" i="9"/>
  <c r="H249" i="9" s="1"/>
  <c r="F249" i="9"/>
  <c r="E247" i="9"/>
  <c r="H247" i="9" s="1"/>
  <c r="F247" i="9"/>
  <c r="E246" i="9"/>
  <c r="I246" i="9" s="1"/>
  <c r="F246" i="9"/>
  <c r="E245" i="9"/>
  <c r="I245" i="9" s="1"/>
  <c r="F245" i="9"/>
  <c r="E244" i="9"/>
  <c r="I244" i="9" s="1"/>
  <c r="F244" i="9"/>
  <c r="E243" i="9"/>
  <c r="H243" i="9" s="1"/>
  <c r="F243" i="9"/>
  <c r="E241" i="9"/>
  <c r="H241" i="9" s="1"/>
  <c r="F241" i="9"/>
  <c r="E240" i="9"/>
  <c r="I240" i="9" s="1"/>
  <c r="F240" i="9"/>
  <c r="E239" i="9"/>
  <c r="I239" i="9" s="1"/>
  <c r="F239" i="9"/>
  <c r="E238" i="9"/>
  <c r="I238" i="9" s="1"/>
  <c r="F238" i="9"/>
  <c r="E237" i="9"/>
  <c r="I237" i="9" s="1"/>
  <c r="F237" i="9"/>
  <c r="E236" i="9"/>
  <c r="H236" i="9" s="1"/>
  <c r="F236" i="9"/>
  <c r="E234" i="9"/>
  <c r="H234" i="9" s="1"/>
  <c r="F234" i="9"/>
  <c r="E233" i="9"/>
  <c r="I233" i="9" s="1"/>
  <c r="F233" i="9"/>
  <c r="E232" i="9"/>
  <c r="H232" i="9" s="1"/>
  <c r="F232" i="9"/>
  <c r="E231" i="9"/>
  <c r="H231" i="9" s="1"/>
  <c r="F231" i="9"/>
  <c r="E230" i="9"/>
  <c r="H230" i="9" s="1"/>
  <c r="F230" i="9"/>
  <c r="E226" i="9"/>
  <c r="I226" i="9" s="1"/>
  <c r="F226" i="9"/>
  <c r="E225" i="9"/>
  <c r="I225" i="9" s="1"/>
  <c r="F225" i="9"/>
  <c r="E224" i="9"/>
  <c r="H224" i="9" s="1"/>
  <c r="F224" i="9"/>
  <c r="E223" i="9"/>
  <c r="H223" i="9" s="1"/>
  <c r="F223" i="9"/>
  <c r="E222" i="9"/>
  <c r="I222" i="9" s="1"/>
  <c r="F222" i="9"/>
  <c r="E220" i="9"/>
  <c r="H220" i="9" s="1"/>
  <c r="F220" i="9"/>
  <c r="E219" i="9"/>
  <c r="I219" i="9" s="1"/>
  <c r="F219" i="9"/>
  <c r="E218" i="9"/>
  <c r="I218" i="9" s="1"/>
  <c r="F218" i="9"/>
  <c r="E217" i="9"/>
  <c r="I217" i="9" s="1"/>
  <c r="F217" i="9"/>
  <c r="E216" i="9"/>
  <c r="F216" i="9"/>
  <c r="E214" i="9"/>
  <c r="H214" i="9" s="1"/>
  <c r="F214" i="9"/>
  <c r="E213" i="9"/>
  <c r="H213" i="9" s="1"/>
  <c r="F213" i="9"/>
  <c r="E212" i="9"/>
  <c r="I212" i="9" s="1"/>
  <c r="F212" i="9"/>
  <c r="E211" i="9"/>
  <c r="H211" i="9" s="1"/>
  <c r="F211" i="9"/>
  <c r="E210" i="9"/>
  <c r="I210" i="9" s="1"/>
  <c r="F210" i="9"/>
  <c r="E209" i="9"/>
  <c r="I209" i="9" s="1"/>
  <c r="F209" i="9"/>
  <c r="E207" i="9"/>
  <c r="I207" i="9" s="1"/>
  <c r="F207" i="9"/>
  <c r="E206" i="9"/>
  <c r="F206" i="9"/>
  <c r="E205" i="9"/>
  <c r="H205" i="9" s="1"/>
  <c r="F205" i="9"/>
  <c r="E204" i="9"/>
  <c r="I204" i="9" s="1"/>
  <c r="F204" i="9"/>
  <c r="E203" i="9"/>
  <c r="H203" i="9" s="1"/>
  <c r="F203" i="9"/>
  <c r="E201" i="9"/>
  <c r="F201" i="9"/>
  <c r="E200" i="9"/>
  <c r="I200" i="9" s="1"/>
  <c r="F200" i="9"/>
  <c r="E199" i="9"/>
  <c r="H199" i="9" s="1"/>
  <c r="F199" i="9"/>
  <c r="E198" i="9"/>
  <c r="I198" i="9" s="1"/>
  <c r="F198" i="9"/>
  <c r="E197" i="9"/>
  <c r="H197" i="9" s="1"/>
  <c r="F197" i="9"/>
  <c r="E195" i="9"/>
  <c r="I195" i="9" s="1"/>
  <c r="F195" i="9"/>
  <c r="E194" i="9"/>
  <c r="I194" i="9" s="1"/>
  <c r="F194" i="9"/>
  <c r="E193" i="9"/>
  <c r="I193" i="9" s="1"/>
  <c r="F193" i="9"/>
  <c r="E192" i="9"/>
  <c r="I192" i="9" s="1"/>
  <c r="F192" i="9"/>
  <c r="E191" i="9"/>
  <c r="I191" i="9" s="1"/>
  <c r="F191" i="9"/>
  <c r="E190" i="9"/>
  <c r="I190" i="9" s="1"/>
  <c r="F190" i="9"/>
  <c r="E188" i="9"/>
  <c r="I188" i="9" s="1"/>
  <c r="F188" i="9"/>
  <c r="E187" i="9"/>
  <c r="I187" i="9" s="1"/>
  <c r="F187" i="9"/>
  <c r="E186" i="9"/>
  <c r="I186" i="9" s="1"/>
  <c r="F186" i="9"/>
  <c r="E185" i="9"/>
  <c r="I185" i="9" s="1"/>
  <c r="F185" i="9"/>
  <c r="E184" i="9"/>
  <c r="I184" i="9" s="1"/>
  <c r="F184" i="9"/>
  <c r="E180" i="9"/>
  <c r="H180" i="9" s="1"/>
  <c r="F180" i="9"/>
  <c r="E179" i="9"/>
  <c r="H179" i="9" s="1"/>
  <c r="F179" i="9"/>
  <c r="E178" i="9"/>
  <c r="H178" i="9" s="1"/>
  <c r="F178" i="9"/>
  <c r="E177" i="9"/>
  <c r="H177" i="9" s="1"/>
  <c r="F177" i="9"/>
  <c r="E176" i="9"/>
  <c r="I176" i="9" s="1"/>
  <c r="F176" i="9"/>
  <c r="E174" i="9"/>
  <c r="I174" i="9" s="1"/>
  <c r="F174" i="9"/>
  <c r="E173" i="9"/>
  <c r="I173" i="9" s="1"/>
  <c r="F173" i="9"/>
  <c r="E172" i="9"/>
  <c r="H172" i="9" s="1"/>
  <c r="F172" i="9"/>
  <c r="E171" i="9"/>
  <c r="I171" i="9" s="1"/>
  <c r="F171" i="9"/>
  <c r="E170" i="9"/>
  <c r="I170" i="9" s="1"/>
  <c r="F170" i="9"/>
  <c r="E168" i="9"/>
  <c r="I168" i="9" s="1"/>
  <c r="F168" i="9"/>
  <c r="E167" i="9"/>
  <c r="H167" i="9" s="1"/>
  <c r="F167" i="9"/>
  <c r="E166" i="9"/>
  <c r="I166" i="9" s="1"/>
  <c r="F166" i="9"/>
  <c r="E165" i="9"/>
  <c r="I165" i="9" s="1"/>
  <c r="F165" i="9"/>
  <c r="E164" i="9"/>
  <c r="H164" i="9" s="1"/>
  <c r="F164" i="9"/>
  <c r="E163" i="9"/>
  <c r="H163" i="9" s="1"/>
  <c r="F163" i="9"/>
  <c r="E161" i="9"/>
  <c r="I161" i="9" s="1"/>
  <c r="F161" i="9"/>
  <c r="E160" i="9"/>
  <c r="I160" i="9" s="1"/>
  <c r="F160" i="9"/>
  <c r="E159" i="9"/>
  <c r="I159" i="9" s="1"/>
  <c r="F159" i="9"/>
  <c r="E158" i="9"/>
  <c r="I158" i="9" s="1"/>
  <c r="F158" i="9"/>
  <c r="E157" i="9"/>
  <c r="I157" i="9" s="1"/>
  <c r="F157" i="9"/>
  <c r="E155" i="9"/>
  <c r="I155" i="9" s="1"/>
  <c r="F155" i="9"/>
  <c r="E154" i="9"/>
  <c r="I154" i="9" s="1"/>
  <c r="F154" i="9"/>
  <c r="E153" i="9"/>
  <c r="I153" i="9" s="1"/>
  <c r="F153" i="9"/>
  <c r="E152" i="9"/>
  <c r="I152" i="9" s="1"/>
  <c r="F152" i="9"/>
  <c r="E151" i="9"/>
  <c r="H151" i="9" s="1"/>
  <c r="F151" i="9"/>
  <c r="E149" i="9"/>
  <c r="I149" i="9" s="1"/>
  <c r="F149" i="9"/>
  <c r="E148" i="9"/>
  <c r="I148" i="9" s="1"/>
  <c r="F148" i="9"/>
  <c r="E147" i="9"/>
  <c r="H147" i="9" s="1"/>
  <c r="F147" i="9"/>
  <c r="E146" i="9"/>
  <c r="I146" i="9" s="1"/>
  <c r="F146" i="9"/>
  <c r="E145" i="9"/>
  <c r="I145" i="9" s="1"/>
  <c r="F145" i="9"/>
  <c r="E144" i="9"/>
  <c r="H144" i="9" s="1"/>
  <c r="F144" i="9"/>
  <c r="E142" i="9"/>
  <c r="H142" i="9" s="1"/>
  <c r="F142" i="9"/>
  <c r="E141" i="9"/>
  <c r="I141" i="9" s="1"/>
  <c r="F141" i="9"/>
  <c r="E140" i="9"/>
  <c r="F140" i="9"/>
  <c r="E139" i="9"/>
  <c r="H139" i="9" s="1"/>
  <c r="F139" i="9"/>
  <c r="E138" i="9"/>
  <c r="H138" i="9" s="1"/>
  <c r="F138" i="9"/>
  <c r="E136" i="9"/>
  <c r="I136" i="9" s="1"/>
  <c r="F136" i="9"/>
  <c r="E135" i="9"/>
  <c r="H135" i="9" s="1"/>
  <c r="F135" i="9"/>
  <c r="E134" i="9"/>
  <c r="I134" i="9" s="1"/>
  <c r="F134" i="9"/>
  <c r="E133" i="9"/>
  <c r="H133" i="9" s="1"/>
  <c r="F133" i="9"/>
  <c r="E132" i="9"/>
  <c r="I132" i="9" s="1"/>
  <c r="F132" i="9"/>
  <c r="E130" i="9"/>
  <c r="I130" i="9" s="1"/>
  <c r="F130" i="9"/>
  <c r="E129" i="9"/>
  <c r="H129" i="9" s="1"/>
  <c r="F129" i="9"/>
  <c r="E128" i="9"/>
  <c r="I128" i="9" s="1"/>
  <c r="F128" i="9"/>
  <c r="E127" i="9"/>
  <c r="I127" i="9" s="1"/>
  <c r="F127" i="9"/>
  <c r="E126" i="9"/>
  <c r="I126" i="9" s="1"/>
  <c r="F126" i="9"/>
  <c r="E124" i="9"/>
  <c r="I124" i="9" s="1"/>
  <c r="F124" i="9"/>
  <c r="E123" i="9"/>
  <c r="I123" i="9" s="1"/>
  <c r="F123" i="9"/>
  <c r="E122" i="9"/>
  <c r="I122" i="9" s="1"/>
  <c r="F122" i="9"/>
  <c r="E121" i="9"/>
  <c r="I121" i="9" s="1"/>
  <c r="F121" i="9"/>
  <c r="E120" i="9"/>
  <c r="I120" i="9" s="1"/>
  <c r="F120" i="9"/>
  <c r="E119" i="9"/>
  <c r="H119" i="9" s="1"/>
  <c r="F119" i="9"/>
  <c r="E117" i="9"/>
  <c r="I117" i="9" s="1"/>
  <c r="F117" i="9"/>
  <c r="E116" i="9"/>
  <c r="I116" i="9" s="1"/>
  <c r="F116" i="9"/>
  <c r="E115" i="9"/>
  <c r="H115" i="9" s="1"/>
  <c r="F115" i="9"/>
  <c r="E114" i="9"/>
  <c r="H114" i="9" s="1"/>
  <c r="F114" i="9"/>
  <c r="E113" i="9"/>
  <c r="H113" i="9" s="1"/>
  <c r="F113" i="9"/>
  <c r="E111" i="9"/>
  <c r="H111" i="9" s="1"/>
  <c r="F111" i="9"/>
  <c r="E110" i="9"/>
  <c r="H110" i="9" s="1"/>
  <c r="F110" i="9"/>
  <c r="E109" i="9"/>
  <c r="H109" i="9" s="1"/>
  <c r="F109" i="9"/>
  <c r="E108" i="9"/>
  <c r="H108" i="9" s="1"/>
  <c r="F108" i="9"/>
  <c r="E107" i="9"/>
  <c r="H107" i="9" s="1"/>
  <c r="F107" i="9"/>
  <c r="E105" i="9"/>
  <c r="I105" i="9" s="1"/>
  <c r="F105" i="9"/>
  <c r="E104" i="9"/>
  <c r="H104" i="9" s="1"/>
  <c r="F104" i="9"/>
  <c r="E103" i="9"/>
  <c r="I103" i="9" s="1"/>
  <c r="F103" i="9"/>
  <c r="E102" i="9"/>
  <c r="H102" i="9" s="1"/>
  <c r="F102" i="9"/>
  <c r="E101" i="9"/>
  <c r="I101" i="9" s="1"/>
  <c r="F101" i="9"/>
  <c r="E100" i="9"/>
  <c r="H100" i="9" s="1"/>
  <c r="F100" i="9"/>
  <c r="E98" i="9"/>
  <c r="I98" i="9" s="1"/>
  <c r="F98" i="9"/>
  <c r="E97" i="9"/>
  <c r="H97" i="9" s="1"/>
  <c r="F97" i="9"/>
  <c r="E96" i="9"/>
  <c r="I96" i="9" s="1"/>
  <c r="F96" i="9"/>
  <c r="E95" i="9"/>
  <c r="H95" i="9" s="1"/>
  <c r="F95" i="9"/>
  <c r="E94" i="9"/>
  <c r="H94" i="9" s="1"/>
  <c r="F94" i="9"/>
  <c r="E92" i="9"/>
  <c r="I92" i="9" s="1"/>
  <c r="F92" i="9"/>
  <c r="E91" i="9"/>
  <c r="I91" i="9" s="1"/>
  <c r="F91" i="9"/>
  <c r="E90" i="9"/>
  <c r="I90" i="9" s="1"/>
  <c r="F90" i="9"/>
  <c r="E89" i="9"/>
  <c r="F89" i="9"/>
  <c r="E88" i="9"/>
  <c r="H88" i="9" s="1"/>
  <c r="F88" i="9"/>
  <c r="E86" i="9"/>
  <c r="H86" i="9" s="1"/>
  <c r="F86" i="9"/>
  <c r="E85" i="9"/>
  <c r="I85" i="9" s="1"/>
  <c r="F85" i="9"/>
  <c r="E84" i="9"/>
  <c r="I84" i="9" s="1"/>
  <c r="F84" i="9"/>
  <c r="E83" i="9"/>
  <c r="I83" i="9" s="1"/>
  <c r="F83" i="9"/>
  <c r="E82" i="9"/>
  <c r="I82" i="9" s="1"/>
  <c r="F82" i="9"/>
  <c r="E80" i="9"/>
  <c r="I80" i="9" s="1"/>
  <c r="F80" i="9"/>
  <c r="E79" i="9"/>
  <c r="F79" i="9"/>
  <c r="E78" i="9"/>
  <c r="I78" i="9" s="1"/>
  <c r="F78" i="9"/>
  <c r="E77" i="9"/>
  <c r="I77" i="9" s="1"/>
  <c r="F77" i="9"/>
  <c r="E76" i="9"/>
  <c r="I76" i="9" s="1"/>
  <c r="F76" i="9"/>
  <c r="E75" i="9"/>
  <c r="I75" i="9" s="1"/>
  <c r="F75" i="9"/>
  <c r="E73" i="9"/>
  <c r="I73" i="9" s="1"/>
  <c r="F73" i="9"/>
  <c r="E72" i="9"/>
  <c r="I72" i="9" s="1"/>
  <c r="F72" i="9"/>
  <c r="E71" i="9"/>
  <c r="I71" i="9" s="1"/>
  <c r="F71" i="9"/>
  <c r="E70" i="9"/>
  <c r="F70" i="9"/>
  <c r="E69" i="9"/>
  <c r="H69" i="9" s="1"/>
  <c r="F69" i="9"/>
  <c r="E67" i="9"/>
  <c r="H67" i="9" s="1"/>
  <c r="F67" i="9"/>
  <c r="E66" i="9"/>
  <c r="I66" i="9" s="1"/>
  <c r="F66" i="9"/>
  <c r="E65" i="9"/>
  <c r="H65" i="9" s="1"/>
  <c r="F65" i="9"/>
  <c r="E64" i="9"/>
  <c r="H64" i="9" s="1"/>
  <c r="F64" i="9"/>
  <c r="E63" i="9"/>
  <c r="I63" i="9" s="1"/>
  <c r="F63" i="9"/>
  <c r="E61" i="9"/>
  <c r="H61" i="9" s="1"/>
  <c r="F61" i="9"/>
  <c r="E60" i="9"/>
  <c r="H60" i="9" s="1"/>
  <c r="F60" i="9"/>
  <c r="E59" i="9"/>
  <c r="I59" i="9" s="1"/>
  <c r="F59" i="9"/>
  <c r="E58" i="9"/>
  <c r="I58" i="9" s="1"/>
  <c r="F58" i="9"/>
  <c r="E57" i="9"/>
  <c r="I57" i="9" s="1"/>
  <c r="F57" i="9"/>
  <c r="E56" i="9"/>
  <c r="H56" i="9" s="1"/>
  <c r="F56" i="9"/>
  <c r="E54" i="9"/>
  <c r="H54" i="9" s="1"/>
  <c r="F54" i="9"/>
  <c r="E53" i="9"/>
  <c r="I53" i="9" s="1"/>
  <c r="F53" i="9"/>
  <c r="E52" i="9"/>
  <c r="I52" i="9" s="1"/>
  <c r="F52" i="9"/>
  <c r="E51" i="9"/>
  <c r="I51" i="9" s="1"/>
  <c r="F51" i="9"/>
  <c r="E50" i="9"/>
  <c r="H50" i="9" s="1"/>
  <c r="F50" i="9"/>
  <c r="E48" i="9"/>
  <c r="H48" i="9" s="1"/>
  <c r="F48" i="9"/>
  <c r="E47" i="9"/>
  <c r="I47" i="9" s="1"/>
  <c r="F47" i="9"/>
  <c r="E46" i="9"/>
  <c r="H46" i="9" s="1"/>
  <c r="F46" i="9"/>
  <c r="E45" i="9"/>
  <c r="H45" i="9" s="1"/>
  <c r="F45" i="9"/>
  <c r="E44" i="9"/>
  <c r="I44" i="9" s="1"/>
  <c r="F44" i="9"/>
  <c r="E42" i="9"/>
  <c r="I42" i="9" s="1"/>
  <c r="F42" i="9"/>
  <c r="E41" i="9"/>
  <c r="H41" i="9" s="1"/>
  <c r="F41" i="9"/>
  <c r="E40" i="9"/>
  <c r="H40" i="9" s="1"/>
  <c r="F40" i="9"/>
  <c r="E39" i="9"/>
  <c r="H39" i="9" s="1"/>
  <c r="F39" i="9"/>
  <c r="E38" i="9"/>
  <c r="H38" i="9" s="1"/>
  <c r="F38" i="9"/>
  <c r="E36" i="9"/>
  <c r="I36" i="9" s="1"/>
  <c r="F36" i="9"/>
  <c r="E35" i="9"/>
  <c r="I35" i="9" s="1"/>
  <c r="F35" i="9"/>
  <c r="E34" i="9"/>
  <c r="H34" i="9" s="1"/>
  <c r="F34" i="9"/>
  <c r="E33" i="9"/>
  <c r="H33" i="9" s="1"/>
  <c r="F33" i="9"/>
  <c r="E32" i="9"/>
  <c r="H32" i="9" s="1"/>
  <c r="F32" i="9"/>
  <c r="E31" i="9"/>
  <c r="H31" i="9" s="1"/>
  <c r="F31" i="9"/>
  <c r="E29" i="9"/>
  <c r="H29" i="9" s="1"/>
  <c r="F29" i="9"/>
  <c r="E28" i="9"/>
  <c r="H28" i="9" s="1"/>
  <c r="F28" i="9"/>
  <c r="E27" i="9"/>
  <c r="H27" i="9" s="1"/>
  <c r="F27" i="9"/>
  <c r="E26" i="9"/>
  <c r="H26" i="9" s="1"/>
  <c r="F26" i="9"/>
  <c r="E25" i="9"/>
  <c r="I25" i="9" s="1"/>
  <c r="F25" i="9"/>
  <c r="E23" i="9"/>
  <c r="I23" i="9" s="1"/>
  <c r="F23" i="9"/>
  <c r="E22" i="9"/>
  <c r="I22" i="9" s="1"/>
  <c r="F22" i="9"/>
  <c r="E21" i="9"/>
  <c r="I21" i="9" s="1"/>
  <c r="F21" i="9"/>
  <c r="E20" i="9"/>
  <c r="I20" i="9" s="1"/>
  <c r="F20" i="9"/>
  <c r="E19" i="9"/>
  <c r="H19" i="9" s="1"/>
  <c r="F19" i="9"/>
  <c r="E17" i="9"/>
  <c r="H17" i="9" s="1"/>
  <c r="F17" i="9"/>
  <c r="E16" i="9"/>
  <c r="H16" i="9" s="1"/>
  <c r="F16" i="9"/>
  <c r="E15" i="9"/>
  <c r="I15" i="9" s="1"/>
  <c r="F15" i="9"/>
  <c r="E14" i="9"/>
  <c r="H14" i="9" s="1"/>
  <c r="F14" i="9"/>
  <c r="E13" i="9"/>
  <c r="I13" i="9" s="1"/>
  <c r="F13" i="9"/>
  <c r="E12" i="9"/>
  <c r="I12" i="9" s="1"/>
  <c r="F12" i="9"/>
  <c r="E10" i="9"/>
  <c r="I10" i="9" s="1"/>
  <c r="F10" i="9"/>
  <c r="E9" i="9"/>
  <c r="H9" i="9" s="1"/>
  <c r="F9" i="9"/>
  <c r="E8" i="9"/>
  <c r="H8" i="9" s="1"/>
  <c r="F8" i="9"/>
  <c r="E7" i="9"/>
  <c r="I7" i="9" s="1"/>
  <c r="F7" i="9"/>
  <c r="E6" i="9"/>
  <c r="I6" i="9" s="1"/>
  <c r="F6" i="9"/>
  <c r="E4" i="9"/>
  <c r="I4" i="9" s="1"/>
  <c r="F4" i="9"/>
  <c r="V3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U3" i="4"/>
  <c r="U4" i="4"/>
  <c r="U5" i="4"/>
  <c r="U6" i="4"/>
  <c r="U7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2" i="4"/>
  <c r="V2" i="4"/>
  <c r="E132" i="3"/>
  <c r="H132" i="3" s="1"/>
  <c r="H132" i="6" s="1"/>
  <c r="E233" i="3"/>
  <c r="I233" i="3" s="1"/>
  <c r="M233" i="6" s="1"/>
  <c r="I233" i="6" s="1"/>
  <c r="M773" i="6"/>
  <c r="I773" i="6"/>
  <c r="M774" i="6"/>
  <c r="I774" i="6"/>
  <c r="M775" i="6"/>
  <c r="I775" i="6"/>
  <c r="M776" i="6"/>
  <c r="I776" i="6"/>
  <c r="M777" i="6"/>
  <c r="I777" i="6"/>
  <c r="M778" i="6"/>
  <c r="I778" i="6"/>
  <c r="M779" i="6"/>
  <c r="I779" i="6"/>
  <c r="M780" i="6"/>
  <c r="I780" i="6"/>
  <c r="M781" i="6"/>
  <c r="I781" i="6"/>
  <c r="M782" i="6"/>
  <c r="I782" i="6"/>
  <c r="M783" i="6"/>
  <c r="I783" i="6"/>
  <c r="M784" i="6"/>
  <c r="I784" i="6"/>
  <c r="M785" i="6"/>
  <c r="I785" i="6"/>
  <c r="M786" i="6"/>
  <c r="I786" i="6"/>
  <c r="M787" i="6"/>
  <c r="I787" i="6"/>
  <c r="M788" i="6"/>
  <c r="I788" i="6"/>
  <c r="M789" i="6"/>
  <c r="I789" i="6"/>
  <c r="M790" i="6"/>
  <c r="I790" i="6"/>
  <c r="M791" i="6"/>
  <c r="I791" i="6"/>
  <c r="M792" i="6"/>
  <c r="I792" i="6"/>
  <c r="M793" i="6"/>
  <c r="I793" i="6"/>
  <c r="M794" i="6"/>
  <c r="I794" i="6"/>
  <c r="M795" i="6"/>
  <c r="I795" i="6"/>
  <c r="M796" i="6"/>
  <c r="I796" i="6"/>
  <c r="M797" i="6"/>
  <c r="I797" i="6"/>
  <c r="M798" i="6"/>
  <c r="I798" i="6"/>
  <c r="M799" i="6"/>
  <c r="I799" i="6"/>
  <c r="M800" i="6"/>
  <c r="I800" i="6"/>
  <c r="M801" i="6"/>
  <c r="I801" i="6"/>
  <c r="M802" i="6"/>
  <c r="I802" i="6"/>
  <c r="M803" i="6"/>
  <c r="I803" i="6"/>
  <c r="M804" i="6"/>
  <c r="I804" i="6"/>
  <c r="M805" i="6"/>
  <c r="I805" i="6"/>
  <c r="M806" i="6"/>
  <c r="I806" i="6"/>
  <c r="M807" i="6"/>
  <c r="I807" i="6"/>
  <c r="M808" i="6"/>
  <c r="I808" i="6"/>
  <c r="M809" i="6"/>
  <c r="I809" i="6"/>
  <c r="M810" i="6"/>
  <c r="I810" i="6"/>
  <c r="M811" i="6"/>
  <c r="I811" i="6"/>
  <c r="M812" i="6"/>
  <c r="I812" i="6"/>
  <c r="M813" i="6"/>
  <c r="I813" i="6"/>
  <c r="M814" i="6"/>
  <c r="I814" i="6"/>
  <c r="M815" i="6"/>
  <c r="I815" i="6"/>
  <c r="M816" i="6"/>
  <c r="I816" i="6"/>
  <c r="M817" i="6"/>
  <c r="I817" i="6"/>
  <c r="M818" i="6"/>
  <c r="I818" i="6"/>
  <c r="M819" i="6"/>
  <c r="I819" i="6"/>
  <c r="M820" i="6"/>
  <c r="I820" i="6"/>
  <c r="M821" i="6"/>
  <c r="I821" i="6"/>
  <c r="M822" i="6"/>
  <c r="I822" i="6"/>
  <c r="M823" i="6"/>
  <c r="I823" i="6"/>
  <c r="M824" i="6"/>
  <c r="I824" i="6"/>
  <c r="M825" i="6"/>
  <c r="I825" i="6"/>
  <c r="M826" i="6"/>
  <c r="I826" i="6"/>
  <c r="M827" i="6"/>
  <c r="I827" i="6"/>
  <c r="M828" i="6"/>
  <c r="I828" i="6"/>
  <c r="M829" i="6"/>
  <c r="I829" i="6"/>
  <c r="M830" i="6"/>
  <c r="I830" i="6"/>
  <c r="M831" i="6"/>
  <c r="I831" i="6"/>
  <c r="M832" i="6"/>
  <c r="I832" i="6"/>
  <c r="M833" i="6"/>
  <c r="I833" i="6"/>
  <c r="M834" i="6"/>
  <c r="I834" i="6"/>
  <c r="M835" i="6"/>
  <c r="I835" i="6"/>
  <c r="M836" i="6"/>
  <c r="I836" i="6"/>
  <c r="M837" i="6"/>
  <c r="I837" i="6"/>
  <c r="M838" i="6"/>
  <c r="I838" i="6"/>
  <c r="M839" i="6"/>
  <c r="I839" i="6"/>
  <c r="M840" i="6"/>
  <c r="I840" i="6"/>
  <c r="M841" i="6"/>
  <c r="I841" i="6"/>
  <c r="M842" i="6"/>
  <c r="I842" i="6"/>
  <c r="M843" i="6"/>
  <c r="I843" i="6"/>
  <c r="M844" i="6"/>
  <c r="I844" i="6"/>
  <c r="M845" i="6"/>
  <c r="I845" i="6"/>
  <c r="M846" i="6"/>
  <c r="I846" i="6"/>
  <c r="M847" i="6"/>
  <c r="I847" i="6"/>
  <c r="M848" i="6"/>
  <c r="I848" i="6"/>
  <c r="M849" i="6"/>
  <c r="I849" i="6"/>
  <c r="M850" i="6"/>
  <c r="I850" i="6"/>
  <c r="M851" i="6"/>
  <c r="I851" i="6"/>
  <c r="M852" i="6"/>
  <c r="I852" i="6"/>
  <c r="M853" i="6"/>
  <c r="I853" i="6"/>
  <c r="M854" i="6"/>
  <c r="I854" i="6"/>
  <c r="M855" i="6"/>
  <c r="I855" i="6"/>
  <c r="M856" i="6"/>
  <c r="I856" i="6"/>
  <c r="M857" i="6"/>
  <c r="I857" i="6"/>
  <c r="M858" i="6"/>
  <c r="I858" i="6"/>
  <c r="M859" i="6"/>
  <c r="I859" i="6"/>
  <c r="M860" i="6"/>
  <c r="I860" i="6"/>
  <c r="M861" i="6"/>
  <c r="I861" i="6"/>
  <c r="M862" i="6"/>
  <c r="I862" i="6"/>
  <c r="M863" i="6"/>
  <c r="I863" i="6"/>
  <c r="M864" i="6"/>
  <c r="I864" i="6"/>
  <c r="M865" i="6"/>
  <c r="I865" i="6"/>
  <c r="M866" i="6"/>
  <c r="I866" i="6"/>
  <c r="M867" i="6"/>
  <c r="I867" i="6"/>
  <c r="M868" i="6"/>
  <c r="I868" i="6"/>
  <c r="M869" i="6"/>
  <c r="I869" i="6"/>
  <c r="M870" i="6"/>
  <c r="I870" i="6"/>
  <c r="M871" i="6"/>
  <c r="I871" i="6"/>
  <c r="M11" i="6"/>
  <c r="I11" i="6"/>
  <c r="M17" i="6"/>
  <c r="I17" i="6"/>
  <c r="M23" i="6"/>
  <c r="I23" i="6"/>
  <c r="M29" i="6"/>
  <c r="I29" i="6"/>
  <c r="M35" i="6"/>
  <c r="I35" i="6"/>
  <c r="M41" i="6"/>
  <c r="I41" i="6"/>
  <c r="M47" i="6"/>
  <c r="I47" i="6"/>
  <c r="M53" i="6"/>
  <c r="I53" i="6"/>
  <c r="M59" i="6"/>
  <c r="I59" i="6"/>
  <c r="M65" i="6"/>
  <c r="I65" i="6"/>
  <c r="M71" i="6"/>
  <c r="I71" i="6"/>
  <c r="M77" i="6"/>
  <c r="I77" i="6"/>
  <c r="M83" i="6"/>
  <c r="I83" i="6"/>
  <c r="M89" i="6"/>
  <c r="I89" i="6"/>
  <c r="M95" i="6"/>
  <c r="I95" i="6"/>
  <c r="M101" i="6"/>
  <c r="I101" i="6"/>
  <c r="M107" i="6"/>
  <c r="I107" i="6"/>
  <c r="M743" i="6"/>
  <c r="I743" i="6"/>
  <c r="M749" i="6"/>
  <c r="I749" i="6"/>
  <c r="M755" i="6"/>
  <c r="I755" i="6"/>
  <c r="M761" i="6"/>
  <c r="I761" i="6"/>
  <c r="M767" i="6"/>
  <c r="I767" i="6"/>
  <c r="M5" i="6"/>
  <c r="I5" i="6"/>
  <c r="E3" i="8"/>
  <c r="E4" i="8"/>
  <c r="E5" i="8"/>
  <c r="E6" i="8"/>
  <c r="E7" i="8"/>
  <c r="E8" i="8"/>
  <c r="E9" i="8"/>
  <c r="E10" i="8"/>
  <c r="E11" i="8"/>
  <c r="E12" i="8"/>
  <c r="E14" i="8"/>
  <c r="E13" i="8"/>
  <c r="E15" i="8"/>
  <c r="E16" i="8"/>
  <c r="E17" i="8"/>
  <c r="E19" i="8"/>
  <c r="E20" i="8"/>
  <c r="E21" i="8"/>
  <c r="E22" i="8"/>
  <c r="E23" i="8"/>
  <c r="E24" i="8"/>
  <c r="E25" i="8"/>
  <c r="E26" i="8"/>
  <c r="E27" i="8"/>
  <c r="E28" i="8"/>
  <c r="E72" i="8"/>
  <c r="E29" i="8"/>
  <c r="E30" i="8"/>
  <c r="E31" i="8"/>
  <c r="E32" i="8"/>
  <c r="E33" i="8"/>
  <c r="E34" i="8"/>
  <c r="E35" i="8"/>
  <c r="E36" i="8"/>
  <c r="E37" i="8"/>
  <c r="E38" i="8"/>
  <c r="E39" i="8"/>
  <c r="E18" i="8"/>
  <c r="E123" i="8"/>
  <c r="E114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7" i="8"/>
  <c r="E98" i="8"/>
  <c r="E99" i="8"/>
  <c r="E100" i="8"/>
  <c r="E101" i="8"/>
  <c r="E102" i="8"/>
  <c r="E103" i="8"/>
  <c r="E104" i="8"/>
  <c r="E105" i="8"/>
  <c r="E106" i="8"/>
  <c r="E108" i="8"/>
  <c r="E109" i="8"/>
  <c r="E110" i="8"/>
  <c r="E107" i="8"/>
  <c r="E111" i="8"/>
  <c r="E112" i="8"/>
  <c r="E115" i="8"/>
  <c r="E116" i="8"/>
  <c r="E117" i="8"/>
  <c r="E118" i="8"/>
  <c r="E119" i="8"/>
  <c r="E120" i="8"/>
  <c r="E121" i="8"/>
  <c r="E122" i="8"/>
  <c r="E2" i="8"/>
  <c r="M3" i="6"/>
  <c r="K5" i="6"/>
  <c r="E5" i="6"/>
  <c r="L5" i="6"/>
  <c r="F5" i="6"/>
  <c r="K11" i="6"/>
  <c r="E11" i="6"/>
  <c r="L11" i="6"/>
  <c r="F11" i="6"/>
  <c r="K17" i="6"/>
  <c r="E17" i="6"/>
  <c r="L17" i="6"/>
  <c r="F17" i="6"/>
  <c r="K23" i="6"/>
  <c r="E23" i="6"/>
  <c r="L23" i="6"/>
  <c r="F23" i="6"/>
  <c r="K29" i="6"/>
  <c r="E29" i="6"/>
  <c r="L29" i="6"/>
  <c r="F29" i="6"/>
  <c r="K35" i="6"/>
  <c r="E35" i="6"/>
  <c r="L35" i="6"/>
  <c r="F35" i="6"/>
  <c r="K41" i="6"/>
  <c r="E41" i="6"/>
  <c r="L41" i="6"/>
  <c r="F41" i="6"/>
  <c r="K47" i="6"/>
  <c r="E47" i="6"/>
  <c r="L47" i="6"/>
  <c r="F47" i="6"/>
  <c r="K53" i="6"/>
  <c r="E53" i="6"/>
  <c r="L53" i="6"/>
  <c r="F53" i="6"/>
  <c r="K59" i="6"/>
  <c r="E59" i="6"/>
  <c r="L59" i="6"/>
  <c r="F59" i="6"/>
  <c r="K65" i="6"/>
  <c r="E65" i="6"/>
  <c r="L65" i="6"/>
  <c r="F65" i="6"/>
  <c r="K71" i="6"/>
  <c r="E71" i="6"/>
  <c r="L71" i="6"/>
  <c r="F71" i="6"/>
  <c r="K77" i="6"/>
  <c r="E77" i="6"/>
  <c r="L77" i="6"/>
  <c r="F77" i="6"/>
  <c r="K83" i="6"/>
  <c r="E83" i="6"/>
  <c r="L83" i="6"/>
  <c r="F83" i="6"/>
  <c r="K89" i="6"/>
  <c r="E89" i="6"/>
  <c r="L89" i="6"/>
  <c r="F89" i="6"/>
  <c r="K95" i="6"/>
  <c r="E95" i="6"/>
  <c r="L95" i="6"/>
  <c r="F95" i="6"/>
  <c r="K101" i="6"/>
  <c r="E101" i="6"/>
  <c r="L101" i="6"/>
  <c r="F101" i="6"/>
  <c r="K107" i="6"/>
  <c r="E107" i="6"/>
  <c r="L107" i="6"/>
  <c r="F107" i="6"/>
  <c r="K743" i="6"/>
  <c r="E743" i="6"/>
  <c r="L743" i="6"/>
  <c r="F743" i="6"/>
  <c r="K749" i="6"/>
  <c r="E749" i="6"/>
  <c r="L749" i="6"/>
  <c r="F749" i="6"/>
  <c r="K755" i="6"/>
  <c r="E755" i="6"/>
  <c r="L755" i="6"/>
  <c r="F755" i="6"/>
  <c r="K761" i="6"/>
  <c r="E761" i="6"/>
  <c r="L761" i="6"/>
  <c r="F761" i="6"/>
  <c r="K767" i="6"/>
  <c r="E767" i="6"/>
  <c r="L767" i="6"/>
  <c r="F767" i="6"/>
  <c r="K773" i="6"/>
  <c r="E773" i="6"/>
  <c r="L773" i="6"/>
  <c r="F773" i="6"/>
  <c r="K774" i="6"/>
  <c r="E774" i="6"/>
  <c r="L774" i="6"/>
  <c r="F774" i="6"/>
  <c r="K775" i="6"/>
  <c r="E775" i="6"/>
  <c r="L775" i="6"/>
  <c r="F775" i="6"/>
  <c r="K776" i="6"/>
  <c r="E776" i="6"/>
  <c r="L776" i="6"/>
  <c r="F776" i="6"/>
  <c r="K777" i="6"/>
  <c r="E777" i="6"/>
  <c r="L777" i="6"/>
  <c r="F777" i="6"/>
  <c r="K778" i="6"/>
  <c r="E778" i="6"/>
  <c r="L778" i="6"/>
  <c r="F778" i="6"/>
  <c r="K779" i="6"/>
  <c r="E779" i="6"/>
  <c r="L779" i="6"/>
  <c r="F779" i="6"/>
  <c r="K780" i="6"/>
  <c r="E780" i="6"/>
  <c r="L780" i="6"/>
  <c r="F780" i="6"/>
  <c r="K781" i="6"/>
  <c r="E781" i="6"/>
  <c r="L781" i="6"/>
  <c r="F781" i="6"/>
  <c r="K782" i="6"/>
  <c r="E782" i="6"/>
  <c r="L782" i="6"/>
  <c r="F782" i="6"/>
  <c r="K783" i="6"/>
  <c r="E783" i="6"/>
  <c r="L783" i="6"/>
  <c r="F783" i="6"/>
  <c r="K784" i="6"/>
  <c r="E784" i="6"/>
  <c r="L784" i="6"/>
  <c r="F784" i="6"/>
  <c r="K785" i="6"/>
  <c r="E785" i="6"/>
  <c r="L785" i="6"/>
  <c r="F785" i="6"/>
  <c r="K786" i="6"/>
  <c r="E786" i="6"/>
  <c r="L786" i="6"/>
  <c r="F786" i="6"/>
  <c r="K787" i="6"/>
  <c r="E787" i="6"/>
  <c r="L787" i="6"/>
  <c r="F787" i="6"/>
  <c r="K788" i="6"/>
  <c r="E788" i="6"/>
  <c r="L788" i="6"/>
  <c r="F788" i="6"/>
  <c r="K789" i="6"/>
  <c r="E789" i="6"/>
  <c r="L789" i="6"/>
  <c r="F789" i="6"/>
  <c r="K790" i="6"/>
  <c r="E790" i="6"/>
  <c r="L790" i="6"/>
  <c r="F790" i="6"/>
  <c r="K791" i="6"/>
  <c r="E791" i="6"/>
  <c r="L791" i="6"/>
  <c r="F791" i="6"/>
  <c r="K792" i="6"/>
  <c r="E792" i="6"/>
  <c r="L792" i="6"/>
  <c r="F792" i="6"/>
  <c r="K793" i="6"/>
  <c r="E793" i="6"/>
  <c r="L793" i="6"/>
  <c r="F793" i="6"/>
  <c r="K794" i="6"/>
  <c r="E794" i="6"/>
  <c r="L794" i="6"/>
  <c r="F794" i="6"/>
  <c r="K795" i="6"/>
  <c r="E795" i="6"/>
  <c r="L795" i="6"/>
  <c r="F795" i="6"/>
  <c r="K796" i="6"/>
  <c r="E796" i="6"/>
  <c r="L796" i="6"/>
  <c r="F796" i="6"/>
  <c r="K797" i="6"/>
  <c r="E797" i="6"/>
  <c r="L797" i="6"/>
  <c r="F797" i="6"/>
  <c r="K798" i="6"/>
  <c r="E798" i="6"/>
  <c r="L798" i="6"/>
  <c r="F798" i="6"/>
  <c r="K799" i="6"/>
  <c r="E799" i="6"/>
  <c r="L799" i="6"/>
  <c r="F799" i="6"/>
  <c r="K800" i="6"/>
  <c r="E800" i="6"/>
  <c r="L800" i="6"/>
  <c r="F800" i="6"/>
  <c r="K801" i="6"/>
  <c r="E801" i="6"/>
  <c r="L801" i="6"/>
  <c r="F801" i="6"/>
  <c r="K802" i="6"/>
  <c r="E802" i="6"/>
  <c r="L802" i="6"/>
  <c r="F802" i="6"/>
  <c r="K803" i="6"/>
  <c r="E803" i="6"/>
  <c r="L803" i="6"/>
  <c r="F803" i="6"/>
  <c r="K804" i="6"/>
  <c r="E804" i="6"/>
  <c r="L804" i="6"/>
  <c r="F804" i="6"/>
  <c r="K805" i="6"/>
  <c r="E805" i="6"/>
  <c r="L805" i="6"/>
  <c r="F805" i="6"/>
  <c r="K806" i="6"/>
  <c r="E806" i="6"/>
  <c r="L806" i="6"/>
  <c r="F806" i="6"/>
  <c r="K807" i="6"/>
  <c r="E807" i="6"/>
  <c r="L807" i="6"/>
  <c r="F807" i="6"/>
  <c r="K808" i="6"/>
  <c r="E808" i="6"/>
  <c r="L808" i="6"/>
  <c r="F808" i="6"/>
  <c r="K809" i="6"/>
  <c r="E809" i="6"/>
  <c r="L809" i="6"/>
  <c r="F809" i="6"/>
  <c r="K810" i="6"/>
  <c r="E810" i="6"/>
  <c r="L810" i="6"/>
  <c r="F810" i="6"/>
  <c r="K811" i="6"/>
  <c r="E811" i="6"/>
  <c r="L811" i="6"/>
  <c r="F811" i="6"/>
  <c r="K812" i="6"/>
  <c r="E812" i="6"/>
  <c r="L812" i="6"/>
  <c r="F812" i="6"/>
  <c r="K813" i="6"/>
  <c r="E813" i="6"/>
  <c r="L813" i="6"/>
  <c r="F813" i="6"/>
  <c r="K814" i="6"/>
  <c r="E814" i="6"/>
  <c r="L814" i="6"/>
  <c r="F814" i="6"/>
  <c r="K815" i="6"/>
  <c r="E815" i="6"/>
  <c r="L815" i="6"/>
  <c r="F815" i="6"/>
  <c r="K816" i="6"/>
  <c r="E816" i="6"/>
  <c r="L816" i="6"/>
  <c r="F816" i="6"/>
  <c r="K817" i="6"/>
  <c r="E817" i="6"/>
  <c r="L817" i="6"/>
  <c r="F817" i="6"/>
  <c r="K818" i="6"/>
  <c r="E818" i="6"/>
  <c r="L818" i="6"/>
  <c r="F818" i="6"/>
  <c r="K819" i="6"/>
  <c r="E819" i="6"/>
  <c r="L819" i="6"/>
  <c r="F819" i="6"/>
  <c r="K820" i="6"/>
  <c r="E820" i="6"/>
  <c r="L820" i="6"/>
  <c r="F820" i="6"/>
  <c r="K821" i="6"/>
  <c r="E821" i="6"/>
  <c r="L821" i="6"/>
  <c r="F821" i="6"/>
  <c r="K822" i="6"/>
  <c r="E822" i="6"/>
  <c r="L822" i="6"/>
  <c r="F822" i="6"/>
  <c r="K823" i="6"/>
  <c r="E823" i="6"/>
  <c r="L823" i="6"/>
  <c r="F823" i="6"/>
  <c r="K824" i="6"/>
  <c r="E824" i="6"/>
  <c r="L824" i="6"/>
  <c r="F824" i="6"/>
  <c r="K825" i="6"/>
  <c r="E825" i="6"/>
  <c r="L825" i="6"/>
  <c r="F825" i="6"/>
  <c r="K826" i="6"/>
  <c r="E826" i="6"/>
  <c r="L826" i="6"/>
  <c r="F826" i="6"/>
  <c r="K827" i="6"/>
  <c r="E827" i="6"/>
  <c r="L827" i="6"/>
  <c r="F827" i="6"/>
  <c r="K828" i="6"/>
  <c r="E828" i="6"/>
  <c r="L828" i="6"/>
  <c r="F828" i="6"/>
  <c r="K829" i="6"/>
  <c r="E829" i="6"/>
  <c r="L829" i="6"/>
  <c r="F829" i="6"/>
  <c r="K830" i="6"/>
  <c r="E830" i="6"/>
  <c r="L830" i="6"/>
  <c r="F830" i="6"/>
  <c r="K831" i="6"/>
  <c r="E831" i="6"/>
  <c r="L831" i="6"/>
  <c r="F831" i="6"/>
  <c r="K832" i="6"/>
  <c r="E832" i="6"/>
  <c r="L832" i="6"/>
  <c r="F832" i="6"/>
  <c r="K833" i="6"/>
  <c r="E833" i="6"/>
  <c r="L833" i="6"/>
  <c r="F833" i="6"/>
  <c r="K834" i="6"/>
  <c r="E834" i="6"/>
  <c r="L834" i="6"/>
  <c r="F834" i="6"/>
  <c r="K835" i="6"/>
  <c r="E835" i="6"/>
  <c r="L835" i="6"/>
  <c r="F835" i="6"/>
  <c r="K836" i="6"/>
  <c r="E836" i="6"/>
  <c r="L836" i="6"/>
  <c r="F836" i="6"/>
  <c r="K837" i="6"/>
  <c r="E837" i="6"/>
  <c r="L837" i="6"/>
  <c r="F837" i="6"/>
  <c r="K838" i="6"/>
  <c r="E838" i="6"/>
  <c r="L838" i="6"/>
  <c r="F838" i="6"/>
  <c r="K839" i="6"/>
  <c r="E839" i="6"/>
  <c r="L839" i="6"/>
  <c r="F839" i="6"/>
  <c r="K840" i="6"/>
  <c r="E840" i="6"/>
  <c r="L840" i="6"/>
  <c r="F840" i="6"/>
  <c r="K841" i="6"/>
  <c r="E841" i="6"/>
  <c r="L841" i="6"/>
  <c r="F841" i="6"/>
  <c r="K842" i="6"/>
  <c r="E842" i="6"/>
  <c r="L842" i="6"/>
  <c r="F842" i="6"/>
  <c r="K843" i="6"/>
  <c r="E843" i="6"/>
  <c r="L843" i="6"/>
  <c r="F843" i="6"/>
  <c r="K844" i="6"/>
  <c r="E844" i="6"/>
  <c r="L844" i="6"/>
  <c r="F844" i="6"/>
  <c r="K845" i="6"/>
  <c r="E845" i="6"/>
  <c r="L845" i="6"/>
  <c r="F845" i="6"/>
  <c r="K846" i="6"/>
  <c r="E846" i="6"/>
  <c r="L846" i="6"/>
  <c r="F846" i="6"/>
  <c r="K847" i="6"/>
  <c r="E847" i="6"/>
  <c r="L847" i="6"/>
  <c r="F847" i="6"/>
  <c r="K848" i="6"/>
  <c r="E848" i="6"/>
  <c r="L848" i="6"/>
  <c r="F848" i="6"/>
  <c r="K849" i="6"/>
  <c r="E849" i="6"/>
  <c r="L849" i="6"/>
  <c r="F849" i="6"/>
  <c r="K850" i="6"/>
  <c r="E850" i="6"/>
  <c r="L850" i="6"/>
  <c r="F850" i="6"/>
  <c r="K851" i="6"/>
  <c r="E851" i="6"/>
  <c r="L851" i="6"/>
  <c r="F851" i="6"/>
  <c r="K852" i="6"/>
  <c r="E852" i="6"/>
  <c r="L852" i="6"/>
  <c r="F852" i="6"/>
  <c r="K853" i="6"/>
  <c r="E853" i="6"/>
  <c r="L853" i="6"/>
  <c r="F853" i="6"/>
  <c r="K854" i="6"/>
  <c r="E854" i="6"/>
  <c r="L854" i="6"/>
  <c r="F854" i="6"/>
  <c r="K855" i="6"/>
  <c r="E855" i="6"/>
  <c r="L855" i="6"/>
  <c r="F855" i="6"/>
  <c r="K856" i="6"/>
  <c r="E856" i="6"/>
  <c r="L856" i="6"/>
  <c r="F856" i="6"/>
  <c r="K857" i="6"/>
  <c r="E857" i="6"/>
  <c r="L857" i="6"/>
  <c r="F857" i="6"/>
  <c r="K858" i="6"/>
  <c r="E858" i="6"/>
  <c r="L858" i="6"/>
  <c r="F858" i="6"/>
  <c r="K859" i="6"/>
  <c r="E859" i="6"/>
  <c r="L859" i="6"/>
  <c r="F859" i="6"/>
  <c r="K860" i="6"/>
  <c r="E860" i="6"/>
  <c r="L860" i="6"/>
  <c r="F860" i="6"/>
  <c r="K861" i="6"/>
  <c r="E861" i="6"/>
  <c r="L861" i="6"/>
  <c r="F861" i="6"/>
  <c r="K862" i="6"/>
  <c r="E862" i="6"/>
  <c r="L862" i="6"/>
  <c r="F862" i="6"/>
  <c r="K863" i="6"/>
  <c r="E863" i="6"/>
  <c r="L863" i="6"/>
  <c r="F863" i="6"/>
  <c r="K864" i="6"/>
  <c r="E864" i="6"/>
  <c r="L864" i="6"/>
  <c r="F864" i="6"/>
  <c r="K865" i="6"/>
  <c r="E865" i="6"/>
  <c r="L865" i="6"/>
  <c r="F865" i="6"/>
  <c r="K866" i="6"/>
  <c r="E866" i="6"/>
  <c r="L866" i="6"/>
  <c r="F866" i="6"/>
  <c r="K867" i="6"/>
  <c r="E867" i="6"/>
  <c r="L867" i="6"/>
  <c r="F867" i="6"/>
  <c r="K868" i="6"/>
  <c r="E868" i="6"/>
  <c r="L868" i="6"/>
  <c r="F868" i="6"/>
  <c r="K869" i="6"/>
  <c r="E869" i="6"/>
  <c r="L869" i="6"/>
  <c r="F869" i="6"/>
  <c r="K870" i="6"/>
  <c r="E870" i="6"/>
  <c r="L870" i="6"/>
  <c r="F870" i="6"/>
  <c r="K871" i="6"/>
  <c r="E871" i="6"/>
  <c r="L871" i="6"/>
  <c r="F871" i="6"/>
  <c r="L3" i="6"/>
  <c r="K3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64" i="6"/>
  <c r="J765" i="6"/>
  <c r="J766" i="6"/>
  <c r="J767" i="6"/>
  <c r="J768" i="6"/>
  <c r="J769" i="6"/>
  <c r="J770" i="6"/>
  <c r="J771" i="6"/>
  <c r="J772" i="6"/>
  <c r="J773" i="6"/>
  <c r="J774" i="6"/>
  <c r="J775" i="6"/>
  <c r="J776" i="6"/>
  <c r="J777" i="6"/>
  <c r="J778" i="6"/>
  <c r="J779" i="6"/>
  <c r="J780" i="6"/>
  <c r="J781" i="6"/>
  <c r="J782" i="6"/>
  <c r="J783" i="6"/>
  <c r="J784" i="6"/>
  <c r="J785" i="6"/>
  <c r="J786" i="6"/>
  <c r="J787" i="6"/>
  <c r="J788" i="6"/>
  <c r="J789" i="6"/>
  <c r="J790" i="6"/>
  <c r="J791" i="6"/>
  <c r="J792" i="6"/>
  <c r="J793" i="6"/>
  <c r="J794" i="6"/>
  <c r="J795" i="6"/>
  <c r="J796" i="6"/>
  <c r="J797" i="6"/>
  <c r="J798" i="6"/>
  <c r="J799" i="6"/>
  <c r="J800" i="6"/>
  <c r="J801" i="6"/>
  <c r="J802" i="6"/>
  <c r="J803" i="6"/>
  <c r="J804" i="6"/>
  <c r="J805" i="6"/>
  <c r="J806" i="6"/>
  <c r="J807" i="6"/>
  <c r="J808" i="6"/>
  <c r="J809" i="6"/>
  <c r="J810" i="6"/>
  <c r="J811" i="6"/>
  <c r="J812" i="6"/>
  <c r="J813" i="6"/>
  <c r="J814" i="6"/>
  <c r="J815" i="6"/>
  <c r="J816" i="6"/>
  <c r="J817" i="6"/>
  <c r="J818" i="6"/>
  <c r="J819" i="6"/>
  <c r="J820" i="6"/>
  <c r="J821" i="6"/>
  <c r="J822" i="6"/>
  <c r="J823" i="6"/>
  <c r="J824" i="6"/>
  <c r="J825" i="6"/>
  <c r="J826" i="6"/>
  <c r="J827" i="6"/>
  <c r="J828" i="6"/>
  <c r="J829" i="6"/>
  <c r="J830" i="6"/>
  <c r="J831" i="6"/>
  <c r="J832" i="6"/>
  <c r="J833" i="6"/>
  <c r="J834" i="6"/>
  <c r="J835" i="6"/>
  <c r="J836" i="6"/>
  <c r="J837" i="6"/>
  <c r="J838" i="6"/>
  <c r="J839" i="6"/>
  <c r="J840" i="6"/>
  <c r="J841" i="6"/>
  <c r="J842" i="6"/>
  <c r="J843" i="6"/>
  <c r="J844" i="6"/>
  <c r="J845" i="6"/>
  <c r="J846" i="6"/>
  <c r="J847" i="6"/>
  <c r="J848" i="6"/>
  <c r="J849" i="6"/>
  <c r="J850" i="6"/>
  <c r="J851" i="6"/>
  <c r="J852" i="6"/>
  <c r="J853" i="6"/>
  <c r="J854" i="6"/>
  <c r="J855" i="6"/>
  <c r="J856" i="6"/>
  <c r="J857" i="6"/>
  <c r="J858" i="6"/>
  <c r="J859" i="6"/>
  <c r="J860" i="6"/>
  <c r="J861" i="6"/>
  <c r="J862" i="6"/>
  <c r="J863" i="6"/>
  <c r="J864" i="6"/>
  <c r="J865" i="6"/>
  <c r="J866" i="6"/>
  <c r="J867" i="6"/>
  <c r="J868" i="6"/>
  <c r="J869" i="6"/>
  <c r="J870" i="6"/>
  <c r="J871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5" i="6"/>
  <c r="H11" i="6"/>
  <c r="H17" i="6"/>
  <c r="H23" i="6"/>
  <c r="H29" i="6"/>
  <c r="H35" i="6"/>
  <c r="H41" i="6"/>
  <c r="H47" i="6"/>
  <c r="H53" i="6"/>
  <c r="H59" i="6"/>
  <c r="H65" i="6"/>
  <c r="H71" i="6"/>
  <c r="H77" i="6"/>
  <c r="H83" i="6"/>
  <c r="H89" i="6"/>
  <c r="H95" i="6"/>
  <c r="H101" i="6"/>
  <c r="H107" i="6"/>
  <c r="H155" i="6"/>
  <c r="H181" i="6"/>
  <c r="H199" i="6"/>
  <c r="H219" i="6"/>
  <c r="H255" i="6"/>
  <c r="H285" i="6"/>
  <c r="H297" i="6"/>
  <c r="H321" i="6"/>
  <c r="H333" i="6"/>
  <c r="H363" i="6"/>
  <c r="H369" i="6"/>
  <c r="H390" i="6"/>
  <c r="H530" i="6"/>
  <c r="H548" i="6"/>
  <c r="H620" i="6"/>
  <c r="H632" i="6"/>
  <c r="H743" i="6"/>
  <c r="H749" i="6"/>
  <c r="H755" i="6"/>
  <c r="H761" i="6"/>
  <c r="H767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4" i="6"/>
  <c r="G4" i="6"/>
  <c r="H4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4" i="6"/>
  <c r="C5" i="6"/>
  <c r="C6" i="6"/>
  <c r="C7" i="6"/>
  <c r="C8" i="6"/>
  <c r="C9" i="6"/>
  <c r="C10" i="6"/>
  <c r="C11" i="6"/>
  <c r="C12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4" i="6"/>
  <c r="B5" i="6"/>
  <c r="B6" i="6"/>
  <c r="B7" i="6"/>
  <c r="B8" i="6"/>
  <c r="B9" i="6"/>
  <c r="B10" i="6"/>
  <c r="B11" i="6"/>
  <c r="A4" i="6"/>
  <c r="A5" i="6"/>
  <c r="A6" i="6"/>
  <c r="A7" i="6"/>
  <c r="A8" i="6"/>
  <c r="A9" i="6"/>
  <c r="A1" i="6"/>
  <c r="A2" i="6"/>
  <c r="B3" i="6"/>
  <c r="C3" i="6"/>
  <c r="D3" i="6"/>
  <c r="E3" i="6"/>
  <c r="F3" i="6"/>
  <c r="G3" i="6"/>
  <c r="H3" i="6"/>
  <c r="I3" i="6"/>
  <c r="J3" i="6"/>
  <c r="A3" i="6"/>
  <c r="E329" i="3"/>
  <c r="H329" i="3" s="1"/>
  <c r="H329" i="6" s="1"/>
  <c r="H509" i="6"/>
  <c r="E317" i="3"/>
  <c r="H317" i="3" s="1"/>
  <c r="H317" i="6" s="1"/>
  <c r="E293" i="3"/>
  <c r="H293" i="3" s="1"/>
  <c r="H293" i="6" s="1"/>
  <c r="E252" i="3"/>
  <c r="K252" i="6" s="1"/>
  <c r="E252" i="6" s="1"/>
  <c r="E246" i="3"/>
  <c r="H246" i="3" s="1"/>
  <c r="H246" i="6" s="1"/>
  <c r="E234" i="3"/>
  <c r="K234" i="6" s="1"/>
  <c r="E234" i="6" s="1"/>
  <c r="E229" i="3"/>
  <c r="I229" i="3" s="1"/>
  <c r="M229" i="6" s="1"/>
  <c r="I229" i="6" s="1"/>
  <c r="F4" i="3"/>
  <c r="L4" i="6" s="1"/>
  <c r="F4" i="6" s="1"/>
  <c r="E4" i="3"/>
  <c r="K4" i="6" s="1"/>
  <c r="E4" i="6" s="1"/>
  <c r="F148" i="3"/>
  <c r="L148" i="6" s="1"/>
  <c r="F148" i="6" s="1"/>
  <c r="E148" i="3"/>
  <c r="I148" i="3" s="1"/>
  <c r="M148" i="6" s="1"/>
  <c r="I148" i="6" s="1"/>
  <c r="F147" i="3"/>
  <c r="L147" i="6" s="1"/>
  <c r="F147" i="6" s="1"/>
  <c r="E147" i="3"/>
  <c r="I147" i="3" s="1"/>
  <c r="M147" i="6" s="1"/>
  <c r="I147" i="6" s="1"/>
  <c r="F146" i="3"/>
  <c r="L146" i="6" s="1"/>
  <c r="F146" i="6" s="1"/>
  <c r="E146" i="3"/>
  <c r="I146" i="3" s="1"/>
  <c r="M146" i="6" s="1"/>
  <c r="I146" i="6" s="1"/>
  <c r="F145" i="3"/>
  <c r="L145" i="6" s="1"/>
  <c r="F145" i="6" s="1"/>
  <c r="E145" i="3"/>
  <c r="K145" i="6" s="1"/>
  <c r="E145" i="6" s="1"/>
  <c r="F144" i="3"/>
  <c r="L144" i="6" s="1"/>
  <c r="F144" i="6" s="1"/>
  <c r="E144" i="3"/>
  <c r="K144" i="6" s="1"/>
  <c r="E144" i="6" s="1"/>
  <c r="F22" i="3"/>
  <c r="L22" i="6" s="1"/>
  <c r="F22" i="6" s="1"/>
  <c r="E22" i="3"/>
  <c r="I22" i="3" s="1"/>
  <c r="M22" i="6" s="1"/>
  <c r="I22" i="6" s="1"/>
  <c r="H22" i="6"/>
  <c r="F21" i="3"/>
  <c r="L21" i="6" s="1"/>
  <c r="F21" i="6" s="1"/>
  <c r="E21" i="3"/>
  <c r="I21" i="3" s="1"/>
  <c r="M21" i="6" s="1"/>
  <c r="I21" i="6" s="1"/>
  <c r="F20" i="3"/>
  <c r="L20" i="6" s="1"/>
  <c r="F20" i="6" s="1"/>
  <c r="E20" i="3"/>
  <c r="K20" i="6" s="1"/>
  <c r="E20" i="6" s="1"/>
  <c r="H20" i="6"/>
  <c r="F19" i="3"/>
  <c r="L19" i="6" s="1"/>
  <c r="F19" i="6" s="1"/>
  <c r="E19" i="3"/>
  <c r="K19" i="6" s="1"/>
  <c r="E19" i="6" s="1"/>
  <c r="F18" i="3"/>
  <c r="L18" i="6" s="1"/>
  <c r="F18" i="6" s="1"/>
  <c r="E18" i="3"/>
  <c r="I18" i="3" s="1"/>
  <c r="M18" i="6" s="1"/>
  <c r="I18" i="6" s="1"/>
  <c r="E27" i="2"/>
  <c r="G27" i="2"/>
  <c r="I27" i="2"/>
  <c r="N27" i="2"/>
  <c r="P27" i="2"/>
  <c r="R27" i="2"/>
  <c r="U27" i="2"/>
  <c r="W27" i="2"/>
  <c r="Y27" i="2"/>
  <c r="AB27" i="2"/>
  <c r="AD27" i="2"/>
  <c r="AF27" i="2"/>
  <c r="AI27" i="2"/>
  <c r="AK27" i="2"/>
  <c r="AM27" i="2"/>
  <c r="AP27" i="2"/>
  <c r="AR27" i="2"/>
  <c r="AT27" i="2"/>
  <c r="F27" i="2"/>
  <c r="H27" i="2"/>
  <c r="J27" i="2"/>
  <c r="O27" i="2"/>
  <c r="Q27" i="2"/>
  <c r="S27" i="2"/>
  <c r="V27" i="2"/>
  <c r="X27" i="2"/>
  <c r="Z27" i="2"/>
  <c r="AC27" i="2"/>
  <c r="AE27" i="2"/>
  <c r="AG27" i="2"/>
  <c r="AJ27" i="2"/>
  <c r="AL27" i="2"/>
  <c r="AN27" i="2"/>
  <c r="AQ27" i="2"/>
  <c r="AS27" i="2"/>
  <c r="AU27" i="2"/>
  <c r="E28" i="2"/>
  <c r="G28" i="2"/>
  <c r="I28" i="2"/>
  <c r="N28" i="2"/>
  <c r="P28" i="2"/>
  <c r="R28" i="2"/>
  <c r="U28" i="2"/>
  <c r="W28" i="2"/>
  <c r="Y28" i="2"/>
  <c r="AB28" i="2"/>
  <c r="AD28" i="2"/>
  <c r="AF28" i="2"/>
  <c r="AI28" i="2"/>
  <c r="AK28" i="2"/>
  <c r="AM28" i="2"/>
  <c r="AP28" i="2"/>
  <c r="AR28" i="2"/>
  <c r="AT28" i="2"/>
  <c r="F28" i="2"/>
  <c r="H28" i="2"/>
  <c r="J28" i="2"/>
  <c r="O28" i="2"/>
  <c r="Q28" i="2"/>
  <c r="S28" i="2"/>
  <c r="V28" i="2"/>
  <c r="X28" i="2"/>
  <c r="Z28" i="2"/>
  <c r="AC28" i="2"/>
  <c r="AE28" i="2"/>
  <c r="AG28" i="2"/>
  <c r="AJ28" i="2"/>
  <c r="AL28" i="2"/>
  <c r="AN28" i="2"/>
  <c r="AQ28" i="2"/>
  <c r="AS28" i="2"/>
  <c r="AU28" i="2"/>
  <c r="E29" i="2"/>
  <c r="G29" i="2"/>
  <c r="I29" i="2"/>
  <c r="N29" i="2"/>
  <c r="P29" i="2"/>
  <c r="R29" i="2"/>
  <c r="U29" i="2"/>
  <c r="W29" i="2"/>
  <c r="Y29" i="2"/>
  <c r="AB29" i="2"/>
  <c r="AD29" i="2"/>
  <c r="AF29" i="2"/>
  <c r="AI29" i="2"/>
  <c r="AK29" i="2"/>
  <c r="AM29" i="2"/>
  <c r="AP29" i="2"/>
  <c r="AR29" i="2"/>
  <c r="AT29" i="2"/>
  <c r="F29" i="2"/>
  <c r="H29" i="2"/>
  <c r="J29" i="2"/>
  <c r="O29" i="2"/>
  <c r="Q29" i="2"/>
  <c r="S29" i="2"/>
  <c r="V29" i="2"/>
  <c r="X29" i="2"/>
  <c r="Z29" i="2"/>
  <c r="AC29" i="2"/>
  <c r="AE29" i="2"/>
  <c r="AG29" i="2"/>
  <c r="AJ29" i="2"/>
  <c r="AL29" i="2"/>
  <c r="AN29" i="2"/>
  <c r="AQ29" i="2"/>
  <c r="AS29" i="2"/>
  <c r="AU29" i="2"/>
  <c r="E30" i="2"/>
  <c r="G30" i="2"/>
  <c r="I30" i="2"/>
  <c r="N30" i="2"/>
  <c r="P30" i="2"/>
  <c r="R30" i="2"/>
  <c r="U30" i="2"/>
  <c r="W30" i="2"/>
  <c r="Y30" i="2"/>
  <c r="AB30" i="2"/>
  <c r="AD30" i="2"/>
  <c r="AF30" i="2"/>
  <c r="AI30" i="2"/>
  <c r="AK30" i="2"/>
  <c r="AM30" i="2"/>
  <c r="AP30" i="2"/>
  <c r="AR30" i="2"/>
  <c r="AT30" i="2"/>
  <c r="F30" i="2"/>
  <c r="H30" i="2"/>
  <c r="J30" i="2"/>
  <c r="O30" i="2"/>
  <c r="Q30" i="2"/>
  <c r="S30" i="2"/>
  <c r="V30" i="2"/>
  <c r="X30" i="2"/>
  <c r="Z30" i="2"/>
  <c r="AC30" i="2"/>
  <c r="AE30" i="2"/>
  <c r="AG30" i="2"/>
  <c r="AJ30" i="2"/>
  <c r="AL30" i="2"/>
  <c r="AN30" i="2"/>
  <c r="AQ30" i="2"/>
  <c r="AS30" i="2"/>
  <c r="AU30" i="2"/>
  <c r="E31" i="2"/>
  <c r="G31" i="2"/>
  <c r="I31" i="2"/>
  <c r="N31" i="2"/>
  <c r="P31" i="2"/>
  <c r="R31" i="2"/>
  <c r="U31" i="2"/>
  <c r="W31" i="2"/>
  <c r="Y31" i="2"/>
  <c r="AB31" i="2"/>
  <c r="AD31" i="2"/>
  <c r="AF31" i="2"/>
  <c r="AI31" i="2"/>
  <c r="AK31" i="2"/>
  <c r="AM31" i="2"/>
  <c r="AP31" i="2"/>
  <c r="AR31" i="2"/>
  <c r="AT31" i="2"/>
  <c r="F31" i="2"/>
  <c r="H31" i="2"/>
  <c r="J31" i="2"/>
  <c r="O31" i="2"/>
  <c r="Q31" i="2"/>
  <c r="S31" i="2"/>
  <c r="V31" i="2"/>
  <c r="X31" i="2"/>
  <c r="Z31" i="2"/>
  <c r="AC31" i="2"/>
  <c r="AE31" i="2"/>
  <c r="AG31" i="2"/>
  <c r="AJ31" i="2"/>
  <c r="AL31" i="2"/>
  <c r="AN31" i="2"/>
  <c r="AQ31" i="2"/>
  <c r="AS31" i="2"/>
  <c r="AU31" i="2"/>
  <c r="E32" i="2"/>
  <c r="G32" i="2"/>
  <c r="I32" i="2"/>
  <c r="N32" i="2"/>
  <c r="P32" i="2"/>
  <c r="R32" i="2"/>
  <c r="U32" i="2"/>
  <c r="W32" i="2"/>
  <c r="Y32" i="2"/>
  <c r="AB32" i="2"/>
  <c r="AD32" i="2"/>
  <c r="AF32" i="2"/>
  <c r="AI32" i="2"/>
  <c r="AK32" i="2"/>
  <c r="AM32" i="2"/>
  <c r="AP32" i="2"/>
  <c r="AR32" i="2"/>
  <c r="AT32" i="2"/>
  <c r="F32" i="2"/>
  <c r="H32" i="2"/>
  <c r="J32" i="2"/>
  <c r="O32" i="2"/>
  <c r="Q32" i="2"/>
  <c r="S32" i="2"/>
  <c r="V32" i="2"/>
  <c r="X32" i="2"/>
  <c r="Z32" i="2"/>
  <c r="AC32" i="2"/>
  <c r="AE32" i="2"/>
  <c r="AG32" i="2"/>
  <c r="AJ32" i="2"/>
  <c r="AL32" i="2"/>
  <c r="AN32" i="2"/>
  <c r="AQ32" i="2"/>
  <c r="AS32" i="2"/>
  <c r="AU32" i="2"/>
  <c r="E33" i="2"/>
  <c r="G33" i="2"/>
  <c r="I33" i="2"/>
  <c r="N33" i="2"/>
  <c r="P33" i="2"/>
  <c r="R33" i="2"/>
  <c r="U33" i="2"/>
  <c r="W33" i="2"/>
  <c r="Y33" i="2"/>
  <c r="AB33" i="2"/>
  <c r="AD33" i="2"/>
  <c r="AF33" i="2"/>
  <c r="AI33" i="2"/>
  <c r="AK33" i="2"/>
  <c r="AM33" i="2"/>
  <c r="AP33" i="2"/>
  <c r="AR33" i="2"/>
  <c r="AT33" i="2"/>
  <c r="F33" i="2"/>
  <c r="H33" i="2"/>
  <c r="J33" i="2"/>
  <c r="O33" i="2"/>
  <c r="Q33" i="2"/>
  <c r="S33" i="2"/>
  <c r="V33" i="2"/>
  <c r="X33" i="2"/>
  <c r="Z33" i="2"/>
  <c r="AC33" i="2"/>
  <c r="AE33" i="2"/>
  <c r="AG33" i="2"/>
  <c r="AJ33" i="2"/>
  <c r="AL33" i="2"/>
  <c r="AN33" i="2"/>
  <c r="AQ33" i="2"/>
  <c r="AS33" i="2"/>
  <c r="AU33" i="2"/>
  <c r="E34" i="2"/>
  <c r="G34" i="2"/>
  <c r="I34" i="2"/>
  <c r="N34" i="2"/>
  <c r="P34" i="2"/>
  <c r="R34" i="2"/>
  <c r="U34" i="2"/>
  <c r="W34" i="2"/>
  <c r="Y34" i="2"/>
  <c r="AB34" i="2"/>
  <c r="AD34" i="2"/>
  <c r="AF34" i="2"/>
  <c r="AI34" i="2"/>
  <c r="AK34" i="2"/>
  <c r="AM34" i="2"/>
  <c r="AP34" i="2"/>
  <c r="AR34" i="2"/>
  <c r="AT34" i="2"/>
  <c r="F34" i="2"/>
  <c r="H34" i="2"/>
  <c r="J34" i="2"/>
  <c r="O34" i="2"/>
  <c r="Q34" i="2"/>
  <c r="S34" i="2"/>
  <c r="V34" i="2"/>
  <c r="X34" i="2"/>
  <c r="Z34" i="2"/>
  <c r="AC34" i="2"/>
  <c r="AE34" i="2"/>
  <c r="AG34" i="2"/>
  <c r="AJ34" i="2"/>
  <c r="AL34" i="2"/>
  <c r="AN34" i="2"/>
  <c r="AQ34" i="2"/>
  <c r="AS34" i="2"/>
  <c r="AU34" i="2"/>
  <c r="E35" i="2"/>
  <c r="G35" i="2"/>
  <c r="I35" i="2"/>
  <c r="N35" i="2"/>
  <c r="P35" i="2"/>
  <c r="R35" i="2"/>
  <c r="U35" i="2"/>
  <c r="W35" i="2"/>
  <c r="Y35" i="2"/>
  <c r="AB35" i="2"/>
  <c r="AD35" i="2"/>
  <c r="AF35" i="2"/>
  <c r="AI35" i="2"/>
  <c r="AK35" i="2"/>
  <c r="AM35" i="2"/>
  <c r="AP35" i="2"/>
  <c r="AR35" i="2"/>
  <c r="AT35" i="2"/>
  <c r="F35" i="2"/>
  <c r="H35" i="2"/>
  <c r="J35" i="2"/>
  <c r="O35" i="2"/>
  <c r="Q35" i="2"/>
  <c r="S35" i="2"/>
  <c r="V35" i="2"/>
  <c r="X35" i="2"/>
  <c r="Z35" i="2"/>
  <c r="AC35" i="2"/>
  <c r="AE35" i="2"/>
  <c r="AG35" i="2"/>
  <c r="AJ35" i="2"/>
  <c r="AL35" i="2"/>
  <c r="AN35" i="2"/>
  <c r="AQ35" i="2"/>
  <c r="AS35" i="2"/>
  <c r="AU35" i="2"/>
  <c r="E36" i="2"/>
  <c r="G36" i="2"/>
  <c r="I36" i="2"/>
  <c r="N36" i="2"/>
  <c r="P36" i="2"/>
  <c r="R36" i="2"/>
  <c r="U36" i="2"/>
  <c r="W36" i="2"/>
  <c r="Y36" i="2"/>
  <c r="AB36" i="2"/>
  <c r="AD36" i="2"/>
  <c r="AF36" i="2"/>
  <c r="AI36" i="2"/>
  <c r="AK36" i="2"/>
  <c r="AM36" i="2"/>
  <c r="AP36" i="2"/>
  <c r="AR36" i="2"/>
  <c r="AT36" i="2"/>
  <c r="F36" i="2"/>
  <c r="H36" i="2"/>
  <c r="J36" i="2"/>
  <c r="O36" i="2"/>
  <c r="Q36" i="2"/>
  <c r="S36" i="2"/>
  <c r="V36" i="2"/>
  <c r="X36" i="2"/>
  <c r="Z36" i="2"/>
  <c r="AC36" i="2"/>
  <c r="AE36" i="2"/>
  <c r="AG36" i="2"/>
  <c r="AJ36" i="2"/>
  <c r="AL36" i="2"/>
  <c r="AN36" i="2"/>
  <c r="AQ36" i="2"/>
  <c r="AS36" i="2"/>
  <c r="AU36" i="2"/>
  <c r="E37" i="2"/>
  <c r="G37" i="2"/>
  <c r="I37" i="2"/>
  <c r="N37" i="2"/>
  <c r="P37" i="2"/>
  <c r="R37" i="2"/>
  <c r="U37" i="2"/>
  <c r="W37" i="2"/>
  <c r="Y37" i="2"/>
  <c r="AB37" i="2"/>
  <c r="AD37" i="2"/>
  <c r="AF37" i="2"/>
  <c r="AI37" i="2"/>
  <c r="AK37" i="2"/>
  <c r="AM37" i="2"/>
  <c r="AP37" i="2"/>
  <c r="AR37" i="2"/>
  <c r="AT37" i="2"/>
  <c r="F37" i="2"/>
  <c r="H37" i="2"/>
  <c r="J37" i="2"/>
  <c r="O37" i="2"/>
  <c r="Q37" i="2"/>
  <c r="S37" i="2"/>
  <c r="V37" i="2"/>
  <c r="X37" i="2"/>
  <c r="Z37" i="2"/>
  <c r="AC37" i="2"/>
  <c r="AE37" i="2"/>
  <c r="AG37" i="2"/>
  <c r="AJ37" i="2"/>
  <c r="AL37" i="2"/>
  <c r="AN37" i="2"/>
  <c r="AQ37" i="2"/>
  <c r="AS37" i="2"/>
  <c r="AU37" i="2"/>
  <c r="E38" i="2"/>
  <c r="G38" i="2"/>
  <c r="I38" i="2"/>
  <c r="N38" i="2"/>
  <c r="P38" i="2"/>
  <c r="R38" i="2"/>
  <c r="U38" i="2"/>
  <c r="W38" i="2"/>
  <c r="Y38" i="2"/>
  <c r="AB38" i="2"/>
  <c r="AD38" i="2"/>
  <c r="AF38" i="2"/>
  <c r="AI38" i="2"/>
  <c r="AK38" i="2"/>
  <c r="AM38" i="2"/>
  <c r="AP38" i="2"/>
  <c r="AR38" i="2"/>
  <c r="AT38" i="2"/>
  <c r="F38" i="2"/>
  <c r="H38" i="2"/>
  <c r="J38" i="2"/>
  <c r="O38" i="2"/>
  <c r="Q38" i="2"/>
  <c r="S38" i="2"/>
  <c r="V38" i="2"/>
  <c r="X38" i="2"/>
  <c r="Z38" i="2"/>
  <c r="AC38" i="2"/>
  <c r="AE38" i="2"/>
  <c r="AG38" i="2"/>
  <c r="AJ38" i="2"/>
  <c r="AL38" i="2"/>
  <c r="AN38" i="2"/>
  <c r="AQ38" i="2"/>
  <c r="AS38" i="2"/>
  <c r="AU38" i="2"/>
  <c r="E39" i="2"/>
  <c r="G39" i="2"/>
  <c r="I39" i="2"/>
  <c r="N39" i="2"/>
  <c r="P39" i="2"/>
  <c r="R39" i="2"/>
  <c r="U39" i="2"/>
  <c r="W39" i="2"/>
  <c r="Y39" i="2"/>
  <c r="AB39" i="2"/>
  <c r="AD39" i="2"/>
  <c r="AF39" i="2"/>
  <c r="AI39" i="2"/>
  <c r="AK39" i="2"/>
  <c r="AM39" i="2"/>
  <c r="AP39" i="2"/>
  <c r="AR39" i="2"/>
  <c r="AT39" i="2"/>
  <c r="F39" i="2"/>
  <c r="H39" i="2"/>
  <c r="J39" i="2"/>
  <c r="O39" i="2"/>
  <c r="Q39" i="2"/>
  <c r="S39" i="2"/>
  <c r="V39" i="2"/>
  <c r="X39" i="2"/>
  <c r="Z39" i="2"/>
  <c r="AC39" i="2"/>
  <c r="AE39" i="2"/>
  <c r="AG39" i="2"/>
  <c r="AJ39" i="2"/>
  <c r="AL39" i="2"/>
  <c r="AN39" i="2"/>
  <c r="AQ39" i="2"/>
  <c r="AS39" i="2"/>
  <c r="AU39" i="2"/>
  <c r="E40" i="2"/>
  <c r="G40" i="2"/>
  <c r="I40" i="2"/>
  <c r="N40" i="2"/>
  <c r="P40" i="2"/>
  <c r="R40" i="2"/>
  <c r="U40" i="2"/>
  <c r="W40" i="2"/>
  <c r="Y40" i="2"/>
  <c r="AB40" i="2"/>
  <c r="AD40" i="2"/>
  <c r="AF40" i="2"/>
  <c r="AI40" i="2"/>
  <c r="AK40" i="2"/>
  <c r="AM40" i="2"/>
  <c r="AP40" i="2"/>
  <c r="AR40" i="2"/>
  <c r="AT40" i="2"/>
  <c r="F40" i="2"/>
  <c r="H40" i="2"/>
  <c r="J40" i="2"/>
  <c r="O40" i="2"/>
  <c r="Q40" i="2"/>
  <c r="S40" i="2"/>
  <c r="V40" i="2"/>
  <c r="X40" i="2"/>
  <c r="Z40" i="2"/>
  <c r="AC40" i="2"/>
  <c r="AE40" i="2"/>
  <c r="AG40" i="2"/>
  <c r="AJ40" i="2"/>
  <c r="AL40" i="2"/>
  <c r="AN40" i="2"/>
  <c r="AQ40" i="2"/>
  <c r="AS40" i="2"/>
  <c r="AU40" i="2"/>
  <c r="E41" i="2"/>
  <c r="G41" i="2"/>
  <c r="I41" i="2"/>
  <c r="N41" i="2"/>
  <c r="P41" i="2"/>
  <c r="R41" i="2"/>
  <c r="U41" i="2"/>
  <c r="W41" i="2"/>
  <c r="Y41" i="2"/>
  <c r="AB41" i="2"/>
  <c r="AD41" i="2"/>
  <c r="AF41" i="2"/>
  <c r="AI41" i="2"/>
  <c r="AK41" i="2"/>
  <c r="AM41" i="2"/>
  <c r="AP41" i="2"/>
  <c r="AR41" i="2"/>
  <c r="AT41" i="2"/>
  <c r="F41" i="2"/>
  <c r="H41" i="2"/>
  <c r="J41" i="2"/>
  <c r="O41" i="2"/>
  <c r="Q41" i="2"/>
  <c r="S41" i="2"/>
  <c r="V41" i="2"/>
  <c r="X41" i="2"/>
  <c r="Z41" i="2"/>
  <c r="AC41" i="2"/>
  <c r="AE41" i="2"/>
  <c r="AG41" i="2"/>
  <c r="AJ41" i="2"/>
  <c r="AL41" i="2"/>
  <c r="AN41" i="2"/>
  <c r="AQ41" i="2"/>
  <c r="AS41" i="2"/>
  <c r="AU41" i="2"/>
  <c r="E42" i="2"/>
  <c r="G42" i="2"/>
  <c r="I42" i="2"/>
  <c r="N42" i="2"/>
  <c r="P42" i="2"/>
  <c r="R42" i="2"/>
  <c r="U42" i="2"/>
  <c r="W42" i="2"/>
  <c r="Y42" i="2"/>
  <c r="AB42" i="2"/>
  <c r="AD42" i="2"/>
  <c r="AF42" i="2"/>
  <c r="AI42" i="2"/>
  <c r="AK42" i="2"/>
  <c r="AM42" i="2"/>
  <c r="AP42" i="2"/>
  <c r="AR42" i="2"/>
  <c r="AT42" i="2"/>
  <c r="F42" i="2"/>
  <c r="H42" i="2"/>
  <c r="J42" i="2"/>
  <c r="O42" i="2"/>
  <c r="Q42" i="2"/>
  <c r="S42" i="2"/>
  <c r="V42" i="2"/>
  <c r="X42" i="2"/>
  <c r="Z42" i="2"/>
  <c r="AC42" i="2"/>
  <c r="AE42" i="2"/>
  <c r="AG42" i="2"/>
  <c r="AJ42" i="2"/>
  <c r="AL42" i="2"/>
  <c r="AN42" i="2"/>
  <c r="AQ42" i="2"/>
  <c r="AS42" i="2"/>
  <c r="AU42" i="2"/>
  <c r="E43" i="2"/>
  <c r="G43" i="2"/>
  <c r="I43" i="2"/>
  <c r="N43" i="2"/>
  <c r="P43" i="2"/>
  <c r="R43" i="2"/>
  <c r="U43" i="2"/>
  <c r="W43" i="2"/>
  <c r="Y43" i="2"/>
  <c r="AB43" i="2"/>
  <c r="AD43" i="2"/>
  <c r="AF43" i="2"/>
  <c r="AI43" i="2"/>
  <c r="AK43" i="2"/>
  <c r="AM43" i="2"/>
  <c r="AP43" i="2"/>
  <c r="AR43" i="2"/>
  <c r="AT43" i="2"/>
  <c r="F43" i="2"/>
  <c r="H43" i="2"/>
  <c r="J43" i="2"/>
  <c r="O43" i="2"/>
  <c r="Q43" i="2"/>
  <c r="S43" i="2"/>
  <c r="V43" i="2"/>
  <c r="X43" i="2"/>
  <c r="Z43" i="2"/>
  <c r="AC43" i="2"/>
  <c r="AE43" i="2"/>
  <c r="AG43" i="2"/>
  <c r="AJ43" i="2"/>
  <c r="AL43" i="2"/>
  <c r="AN43" i="2"/>
  <c r="AQ43" i="2"/>
  <c r="AS43" i="2"/>
  <c r="AU43" i="2"/>
  <c r="E44" i="2"/>
  <c r="G44" i="2"/>
  <c r="I44" i="2"/>
  <c r="N44" i="2"/>
  <c r="P44" i="2"/>
  <c r="R44" i="2"/>
  <c r="U44" i="2"/>
  <c r="W44" i="2"/>
  <c r="Y44" i="2"/>
  <c r="AB44" i="2"/>
  <c r="AD44" i="2"/>
  <c r="AF44" i="2"/>
  <c r="AI44" i="2"/>
  <c r="AK44" i="2"/>
  <c r="AM44" i="2"/>
  <c r="AP44" i="2"/>
  <c r="AR44" i="2"/>
  <c r="AT44" i="2"/>
  <c r="F44" i="2"/>
  <c r="H44" i="2"/>
  <c r="J44" i="2"/>
  <c r="O44" i="2"/>
  <c r="Q44" i="2"/>
  <c r="S44" i="2"/>
  <c r="V44" i="2"/>
  <c r="X44" i="2"/>
  <c r="Z44" i="2"/>
  <c r="AC44" i="2"/>
  <c r="AE44" i="2"/>
  <c r="AG44" i="2"/>
  <c r="AJ44" i="2"/>
  <c r="AL44" i="2"/>
  <c r="AN44" i="2"/>
  <c r="AQ44" i="2"/>
  <c r="AS44" i="2"/>
  <c r="AU44" i="2"/>
  <c r="E45" i="2"/>
  <c r="G45" i="2"/>
  <c r="I45" i="2"/>
  <c r="N45" i="2"/>
  <c r="P45" i="2"/>
  <c r="R45" i="2"/>
  <c r="U45" i="2"/>
  <c r="W45" i="2"/>
  <c r="Y45" i="2"/>
  <c r="AB45" i="2"/>
  <c r="AD45" i="2"/>
  <c r="AF45" i="2"/>
  <c r="AI45" i="2"/>
  <c r="AK45" i="2"/>
  <c r="AM45" i="2"/>
  <c r="AP45" i="2"/>
  <c r="AR45" i="2"/>
  <c r="AT45" i="2"/>
  <c r="F45" i="2"/>
  <c r="H45" i="2"/>
  <c r="J45" i="2"/>
  <c r="O45" i="2"/>
  <c r="Q45" i="2"/>
  <c r="S45" i="2"/>
  <c r="V45" i="2"/>
  <c r="X45" i="2"/>
  <c r="Z45" i="2"/>
  <c r="AC45" i="2"/>
  <c r="AE45" i="2"/>
  <c r="AG45" i="2"/>
  <c r="AJ45" i="2"/>
  <c r="AL45" i="2"/>
  <c r="AN45" i="2"/>
  <c r="AQ45" i="2"/>
  <c r="AS45" i="2"/>
  <c r="AU45" i="2"/>
  <c r="E46" i="2"/>
  <c r="G46" i="2"/>
  <c r="I46" i="2"/>
  <c r="N46" i="2"/>
  <c r="P46" i="2"/>
  <c r="R46" i="2"/>
  <c r="U46" i="2"/>
  <c r="W46" i="2"/>
  <c r="Y46" i="2"/>
  <c r="AB46" i="2"/>
  <c r="AD46" i="2"/>
  <c r="AF46" i="2"/>
  <c r="AI46" i="2"/>
  <c r="AK46" i="2"/>
  <c r="AM46" i="2"/>
  <c r="AP46" i="2"/>
  <c r="AR46" i="2"/>
  <c r="AT46" i="2"/>
  <c r="F46" i="2"/>
  <c r="H46" i="2"/>
  <c r="J46" i="2"/>
  <c r="O46" i="2"/>
  <c r="Q46" i="2"/>
  <c r="S46" i="2"/>
  <c r="V46" i="2"/>
  <c r="X46" i="2"/>
  <c r="Z46" i="2"/>
  <c r="AC46" i="2"/>
  <c r="AE46" i="2"/>
  <c r="AG46" i="2"/>
  <c r="AJ46" i="2"/>
  <c r="AL46" i="2"/>
  <c r="AN46" i="2"/>
  <c r="AQ46" i="2"/>
  <c r="AS46" i="2"/>
  <c r="AU46" i="2"/>
  <c r="E47" i="2"/>
  <c r="G47" i="2"/>
  <c r="I47" i="2"/>
  <c r="N47" i="2"/>
  <c r="P47" i="2"/>
  <c r="R47" i="2"/>
  <c r="U47" i="2"/>
  <c r="W47" i="2"/>
  <c r="Y47" i="2"/>
  <c r="AB47" i="2"/>
  <c r="AD47" i="2"/>
  <c r="AF47" i="2"/>
  <c r="AI47" i="2"/>
  <c r="AK47" i="2"/>
  <c r="AM47" i="2"/>
  <c r="AP47" i="2"/>
  <c r="AR47" i="2"/>
  <c r="AT47" i="2"/>
  <c r="F47" i="2"/>
  <c r="H47" i="2"/>
  <c r="J47" i="2"/>
  <c r="O47" i="2"/>
  <c r="Q47" i="2"/>
  <c r="S47" i="2"/>
  <c r="V47" i="2"/>
  <c r="X47" i="2"/>
  <c r="Z47" i="2"/>
  <c r="AC47" i="2"/>
  <c r="AE47" i="2"/>
  <c r="AG47" i="2"/>
  <c r="AJ47" i="2"/>
  <c r="AL47" i="2"/>
  <c r="AN47" i="2"/>
  <c r="AQ47" i="2"/>
  <c r="AS47" i="2"/>
  <c r="AU47" i="2"/>
  <c r="E48" i="2"/>
  <c r="G48" i="2"/>
  <c r="I48" i="2"/>
  <c r="N48" i="2"/>
  <c r="P48" i="2"/>
  <c r="R48" i="2"/>
  <c r="U48" i="2"/>
  <c r="W48" i="2"/>
  <c r="Y48" i="2"/>
  <c r="AB48" i="2"/>
  <c r="AD48" i="2"/>
  <c r="AF48" i="2"/>
  <c r="AI48" i="2"/>
  <c r="AK48" i="2"/>
  <c r="AM48" i="2"/>
  <c r="AP48" i="2"/>
  <c r="AR48" i="2"/>
  <c r="AT48" i="2"/>
  <c r="F48" i="2"/>
  <c r="H48" i="2"/>
  <c r="J48" i="2"/>
  <c r="O48" i="2"/>
  <c r="Q48" i="2"/>
  <c r="S48" i="2"/>
  <c r="V48" i="2"/>
  <c r="X48" i="2"/>
  <c r="Z48" i="2"/>
  <c r="AC48" i="2"/>
  <c r="AE48" i="2"/>
  <c r="AG48" i="2"/>
  <c r="AJ48" i="2"/>
  <c r="AL48" i="2"/>
  <c r="AN48" i="2"/>
  <c r="AQ48" i="2"/>
  <c r="AS48" i="2"/>
  <c r="AU48" i="2"/>
  <c r="E49" i="2"/>
  <c r="G49" i="2"/>
  <c r="I49" i="2"/>
  <c r="N49" i="2"/>
  <c r="P49" i="2"/>
  <c r="R49" i="2"/>
  <c r="U49" i="2"/>
  <c r="W49" i="2"/>
  <c r="Y49" i="2"/>
  <c r="AB49" i="2"/>
  <c r="AD49" i="2"/>
  <c r="AF49" i="2"/>
  <c r="AI49" i="2"/>
  <c r="AK49" i="2"/>
  <c r="AM49" i="2"/>
  <c r="AP49" i="2"/>
  <c r="AR49" i="2"/>
  <c r="AT49" i="2"/>
  <c r="F49" i="2"/>
  <c r="H49" i="2"/>
  <c r="J49" i="2"/>
  <c r="O49" i="2"/>
  <c r="Q49" i="2"/>
  <c r="S49" i="2"/>
  <c r="V49" i="2"/>
  <c r="X49" i="2"/>
  <c r="Z49" i="2"/>
  <c r="AC49" i="2"/>
  <c r="AE49" i="2"/>
  <c r="AG49" i="2"/>
  <c r="AJ49" i="2"/>
  <c r="AL49" i="2"/>
  <c r="AN49" i="2"/>
  <c r="AQ49" i="2"/>
  <c r="AS49" i="2"/>
  <c r="AU49" i="2"/>
  <c r="E50" i="2"/>
  <c r="G50" i="2"/>
  <c r="I50" i="2"/>
  <c r="N50" i="2"/>
  <c r="P50" i="2"/>
  <c r="R50" i="2"/>
  <c r="U50" i="2"/>
  <c r="W50" i="2"/>
  <c r="Y50" i="2"/>
  <c r="AB50" i="2"/>
  <c r="AD50" i="2"/>
  <c r="AF50" i="2"/>
  <c r="AI50" i="2"/>
  <c r="AK50" i="2"/>
  <c r="AM50" i="2"/>
  <c r="AP50" i="2"/>
  <c r="AR50" i="2"/>
  <c r="AT50" i="2"/>
  <c r="F50" i="2"/>
  <c r="H50" i="2"/>
  <c r="J50" i="2"/>
  <c r="O50" i="2"/>
  <c r="Q50" i="2"/>
  <c r="S50" i="2"/>
  <c r="V50" i="2"/>
  <c r="X50" i="2"/>
  <c r="Z50" i="2"/>
  <c r="AC50" i="2"/>
  <c r="AE50" i="2"/>
  <c r="AG50" i="2"/>
  <c r="AJ50" i="2"/>
  <c r="AL50" i="2"/>
  <c r="AN50" i="2"/>
  <c r="AQ50" i="2"/>
  <c r="AS50" i="2"/>
  <c r="AU50" i="2"/>
  <c r="E51" i="2"/>
  <c r="G51" i="2"/>
  <c r="I51" i="2"/>
  <c r="N51" i="2"/>
  <c r="P51" i="2"/>
  <c r="R51" i="2"/>
  <c r="U51" i="2"/>
  <c r="W51" i="2"/>
  <c r="Y51" i="2"/>
  <c r="AB51" i="2"/>
  <c r="AD51" i="2"/>
  <c r="AF51" i="2"/>
  <c r="AI51" i="2"/>
  <c r="AK51" i="2"/>
  <c r="AM51" i="2"/>
  <c r="AP51" i="2"/>
  <c r="AR51" i="2"/>
  <c r="AT51" i="2"/>
  <c r="F51" i="2"/>
  <c r="H51" i="2"/>
  <c r="J51" i="2"/>
  <c r="O51" i="2"/>
  <c r="Q51" i="2"/>
  <c r="S51" i="2"/>
  <c r="V51" i="2"/>
  <c r="X51" i="2"/>
  <c r="Z51" i="2"/>
  <c r="AC51" i="2"/>
  <c r="AE51" i="2"/>
  <c r="AG51" i="2"/>
  <c r="AJ51" i="2"/>
  <c r="AL51" i="2"/>
  <c r="AN51" i="2"/>
  <c r="AQ51" i="2"/>
  <c r="AS51" i="2"/>
  <c r="AU51" i="2"/>
  <c r="E52" i="2"/>
  <c r="G52" i="2"/>
  <c r="I52" i="2"/>
  <c r="N52" i="2"/>
  <c r="P52" i="2"/>
  <c r="R52" i="2"/>
  <c r="U52" i="2"/>
  <c r="W52" i="2"/>
  <c r="Y52" i="2"/>
  <c r="AB52" i="2"/>
  <c r="AD52" i="2"/>
  <c r="AF52" i="2"/>
  <c r="AI52" i="2"/>
  <c r="AK52" i="2"/>
  <c r="AM52" i="2"/>
  <c r="AP52" i="2"/>
  <c r="AR52" i="2"/>
  <c r="AT52" i="2"/>
  <c r="F52" i="2"/>
  <c r="H52" i="2"/>
  <c r="J52" i="2"/>
  <c r="O52" i="2"/>
  <c r="Q52" i="2"/>
  <c r="S52" i="2"/>
  <c r="V52" i="2"/>
  <c r="X52" i="2"/>
  <c r="Z52" i="2"/>
  <c r="AC52" i="2"/>
  <c r="AE52" i="2"/>
  <c r="AG52" i="2"/>
  <c r="AJ52" i="2"/>
  <c r="AL52" i="2"/>
  <c r="AN52" i="2"/>
  <c r="AQ52" i="2"/>
  <c r="AS52" i="2"/>
  <c r="AU52" i="2"/>
  <c r="E53" i="2"/>
  <c r="G53" i="2"/>
  <c r="I53" i="2"/>
  <c r="N53" i="2"/>
  <c r="P53" i="2"/>
  <c r="R53" i="2"/>
  <c r="U53" i="2"/>
  <c r="W53" i="2"/>
  <c r="Y53" i="2"/>
  <c r="AB53" i="2"/>
  <c r="AD53" i="2"/>
  <c r="AF53" i="2"/>
  <c r="AI53" i="2"/>
  <c r="AK53" i="2"/>
  <c r="AM53" i="2"/>
  <c r="AP53" i="2"/>
  <c r="AR53" i="2"/>
  <c r="AT53" i="2"/>
  <c r="F53" i="2"/>
  <c r="H53" i="2"/>
  <c r="J53" i="2"/>
  <c r="O53" i="2"/>
  <c r="Q53" i="2"/>
  <c r="S53" i="2"/>
  <c r="V53" i="2"/>
  <c r="X53" i="2"/>
  <c r="Z53" i="2"/>
  <c r="AC53" i="2"/>
  <c r="AE53" i="2"/>
  <c r="AG53" i="2"/>
  <c r="AJ53" i="2"/>
  <c r="AL53" i="2"/>
  <c r="AN53" i="2"/>
  <c r="AQ53" i="2"/>
  <c r="AS53" i="2"/>
  <c r="AU53" i="2"/>
  <c r="E54" i="2"/>
  <c r="G54" i="2"/>
  <c r="I54" i="2"/>
  <c r="N54" i="2"/>
  <c r="P54" i="2"/>
  <c r="R54" i="2"/>
  <c r="U54" i="2"/>
  <c r="W54" i="2"/>
  <c r="Y54" i="2"/>
  <c r="AB54" i="2"/>
  <c r="AD54" i="2"/>
  <c r="AF54" i="2"/>
  <c r="AI54" i="2"/>
  <c r="AK54" i="2"/>
  <c r="AM54" i="2"/>
  <c r="AP54" i="2"/>
  <c r="AR54" i="2"/>
  <c r="AT54" i="2"/>
  <c r="F54" i="2"/>
  <c r="H54" i="2"/>
  <c r="J54" i="2"/>
  <c r="O54" i="2"/>
  <c r="Q54" i="2"/>
  <c r="S54" i="2"/>
  <c r="V54" i="2"/>
  <c r="X54" i="2"/>
  <c r="Z54" i="2"/>
  <c r="AC54" i="2"/>
  <c r="AE54" i="2"/>
  <c r="AG54" i="2"/>
  <c r="AJ54" i="2"/>
  <c r="AL54" i="2"/>
  <c r="AN54" i="2"/>
  <c r="AQ54" i="2"/>
  <c r="AS54" i="2"/>
  <c r="AU54" i="2"/>
  <c r="E55" i="2"/>
  <c r="G55" i="2"/>
  <c r="I55" i="2"/>
  <c r="N55" i="2"/>
  <c r="P55" i="2"/>
  <c r="R55" i="2"/>
  <c r="U55" i="2"/>
  <c r="W55" i="2"/>
  <c r="Y55" i="2"/>
  <c r="AB55" i="2"/>
  <c r="AD55" i="2"/>
  <c r="AF55" i="2"/>
  <c r="AI55" i="2"/>
  <c r="AK55" i="2"/>
  <c r="AM55" i="2"/>
  <c r="AP55" i="2"/>
  <c r="AR55" i="2"/>
  <c r="AT55" i="2"/>
  <c r="F55" i="2"/>
  <c r="H55" i="2"/>
  <c r="J55" i="2"/>
  <c r="O55" i="2"/>
  <c r="Q55" i="2"/>
  <c r="S55" i="2"/>
  <c r="V55" i="2"/>
  <c r="X55" i="2"/>
  <c r="Z55" i="2"/>
  <c r="AC55" i="2"/>
  <c r="AE55" i="2"/>
  <c r="AG55" i="2"/>
  <c r="AJ55" i="2"/>
  <c r="AL55" i="2"/>
  <c r="AN55" i="2"/>
  <c r="AQ55" i="2"/>
  <c r="AS55" i="2"/>
  <c r="AU55" i="2"/>
  <c r="E56" i="2"/>
  <c r="G56" i="2"/>
  <c r="I56" i="2"/>
  <c r="N56" i="2"/>
  <c r="P56" i="2"/>
  <c r="R56" i="2"/>
  <c r="U56" i="2"/>
  <c r="W56" i="2"/>
  <c r="Y56" i="2"/>
  <c r="AB56" i="2"/>
  <c r="AD56" i="2"/>
  <c r="AF56" i="2"/>
  <c r="AI56" i="2"/>
  <c r="AK56" i="2"/>
  <c r="AM56" i="2"/>
  <c r="AP56" i="2"/>
  <c r="AR56" i="2"/>
  <c r="AT56" i="2"/>
  <c r="F56" i="2"/>
  <c r="H56" i="2"/>
  <c r="J56" i="2"/>
  <c r="O56" i="2"/>
  <c r="Q56" i="2"/>
  <c r="S56" i="2"/>
  <c r="V56" i="2"/>
  <c r="X56" i="2"/>
  <c r="Z56" i="2"/>
  <c r="AC56" i="2"/>
  <c r="AE56" i="2"/>
  <c r="AG56" i="2"/>
  <c r="AJ56" i="2"/>
  <c r="AL56" i="2"/>
  <c r="AN56" i="2"/>
  <c r="AQ56" i="2"/>
  <c r="AS56" i="2"/>
  <c r="AU56" i="2"/>
  <c r="E57" i="2"/>
  <c r="G57" i="2"/>
  <c r="I57" i="2"/>
  <c r="N57" i="2"/>
  <c r="P57" i="2"/>
  <c r="R57" i="2"/>
  <c r="U57" i="2"/>
  <c r="W57" i="2"/>
  <c r="Y57" i="2"/>
  <c r="AB57" i="2"/>
  <c r="AD57" i="2"/>
  <c r="AF57" i="2"/>
  <c r="AI57" i="2"/>
  <c r="AK57" i="2"/>
  <c r="AM57" i="2"/>
  <c r="AP57" i="2"/>
  <c r="AR57" i="2"/>
  <c r="AT57" i="2"/>
  <c r="F57" i="2"/>
  <c r="H57" i="2"/>
  <c r="J57" i="2"/>
  <c r="O57" i="2"/>
  <c r="Q57" i="2"/>
  <c r="S57" i="2"/>
  <c r="V57" i="2"/>
  <c r="X57" i="2"/>
  <c r="Z57" i="2"/>
  <c r="AC57" i="2"/>
  <c r="AE57" i="2"/>
  <c r="AG57" i="2"/>
  <c r="AJ57" i="2"/>
  <c r="AL57" i="2"/>
  <c r="AN57" i="2"/>
  <c r="AQ57" i="2"/>
  <c r="AS57" i="2"/>
  <c r="AU57" i="2"/>
  <c r="E58" i="2"/>
  <c r="G58" i="2"/>
  <c r="I58" i="2"/>
  <c r="N58" i="2"/>
  <c r="P58" i="2"/>
  <c r="R58" i="2"/>
  <c r="U58" i="2"/>
  <c r="W58" i="2"/>
  <c r="Y58" i="2"/>
  <c r="AB58" i="2"/>
  <c r="AD58" i="2"/>
  <c r="AF58" i="2"/>
  <c r="AI58" i="2"/>
  <c r="AK58" i="2"/>
  <c r="AM58" i="2"/>
  <c r="AP58" i="2"/>
  <c r="AR58" i="2"/>
  <c r="AT58" i="2"/>
  <c r="F58" i="2"/>
  <c r="H58" i="2"/>
  <c r="J58" i="2"/>
  <c r="O58" i="2"/>
  <c r="Q58" i="2"/>
  <c r="S58" i="2"/>
  <c r="V58" i="2"/>
  <c r="X58" i="2"/>
  <c r="Z58" i="2"/>
  <c r="AC58" i="2"/>
  <c r="AE58" i="2"/>
  <c r="AG58" i="2"/>
  <c r="AJ58" i="2"/>
  <c r="AL58" i="2"/>
  <c r="AN58" i="2"/>
  <c r="AQ58" i="2"/>
  <c r="AS58" i="2"/>
  <c r="AU58" i="2"/>
  <c r="E59" i="2"/>
  <c r="G59" i="2"/>
  <c r="I59" i="2"/>
  <c r="N59" i="2"/>
  <c r="P59" i="2"/>
  <c r="R59" i="2"/>
  <c r="U59" i="2"/>
  <c r="W59" i="2"/>
  <c r="Y59" i="2"/>
  <c r="AB59" i="2"/>
  <c r="AD59" i="2"/>
  <c r="AF59" i="2"/>
  <c r="AI59" i="2"/>
  <c r="AK59" i="2"/>
  <c r="AM59" i="2"/>
  <c r="AP59" i="2"/>
  <c r="AR59" i="2"/>
  <c r="AT59" i="2"/>
  <c r="F59" i="2"/>
  <c r="H59" i="2"/>
  <c r="J59" i="2"/>
  <c r="O59" i="2"/>
  <c r="Q59" i="2"/>
  <c r="S59" i="2"/>
  <c r="V59" i="2"/>
  <c r="X59" i="2"/>
  <c r="Z59" i="2"/>
  <c r="AC59" i="2"/>
  <c r="AE59" i="2"/>
  <c r="AG59" i="2"/>
  <c r="AJ59" i="2"/>
  <c r="AL59" i="2"/>
  <c r="AN59" i="2"/>
  <c r="AQ59" i="2"/>
  <c r="AS59" i="2"/>
  <c r="AU59" i="2"/>
  <c r="E60" i="2"/>
  <c r="G60" i="2"/>
  <c r="I60" i="2"/>
  <c r="N60" i="2"/>
  <c r="P60" i="2"/>
  <c r="R60" i="2"/>
  <c r="U60" i="2"/>
  <c r="W60" i="2"/>
  <c r="Y60" i="2"/>
  <c r="AB60" i="2"/>
  <c r="AD60" i="2"/>
  <c r="AF60" i="2"/>
  <c r="AI60" i="2"/>
  <c r="AK60" i="2"/>
  <c r="AM60" i="2"/>
  <c r="AP60" i="2"/>
  <c r="AR60" i="2"/>
  <c r="AT60" i="2"/>
  <c r="F60" i="2"/>
  <c r="H60" i="2"/>
  <c r="J60" i="2"/>
  <c r="O60" i="2"/>
  <c r="Q60" i="2"/>
  <c r="S60" i="2"/>
  <c r="V60" i="2"/>
  <c r="X60" i="2"/>
  <c r="Z60" i="2"/>
  <c r="AC60" i="2"/>
  <c r="AE60" i="2"/>
  <c r="AG60" i="2"/>
  <c r="AJ60" i="2"/>
  <c r="AL60" i="2"/>
  <c r="AN60" i="2"/>
  <c r="AQ60" i="2"/>
  <c r="AS60" i="2"/>
  <c r="AU60" i="2"/>
  <c r="E61" i="2"/>
  <c r="G61" i="2"/>
  <c r="I61" i="2"/>
  <c r="N61" i="2"/>
  <c r="P61" i="2"/>
  <c r="R61" i="2"/>
  <c r="U61" i="2"/>
  <c r="W61" i="2"/>
  <c r="Y61" i="2"/>
  <c r="AB61" i="2"/>
  <c r="AD61" i="2"/>
  <c r="AF61" i="2"/>
  <c r="AI61" i="2"/>
  <c r="AK61" i="2"/>
  <c r="AM61" i="2"/>
  <c r="AP61" i="2"/>
  <c r="AR61" i="2"/>
  <c r="AT61" i="2"/>
  <c r="F61" i="2"/>
  <c r="H61" i="2"/>
  <c r="J61" i="2"/>
  <c r="O61" i="2"/>
  <c r="Q61" i="2"/>
  <c r="S61" i="2"/>
  <c r="V61" i="2"/>
  <c r="X61" i="2"/>
  <c r="Z61" i="2"/>
  <c r="AC61" i="2"/>
  <c r="AE61" i="2"/>
  <c r="AG61" i="2"/>
  <c r="AJ61" i="2"/>
  <c r="AL61" i="2"/>
  <c r="AN61" i="2"/>
  <c r="AQ61" i="2"/>
  <c r="AS61" i="2"/>
  <c r="AU61" i="2"/>
  <c r="E62" i="2"/>
  <c r="G62" i="2"/>
  <c r="I62" i="2"/>
  <c r="N62" i="2"/>
  <c r="P62" i="2"/>
  <c r="R62" i="2"/>
  <c r="U62" i="2"/>
  <c r="W62" i="2"/>
  <c r="Y62" i="2"/>
  <c r="AB62" i="2"/>
  <c r="AD62" i="2"/>
  <c r="AF62" i="2"/>
  <c r="AI62" i="2"/>
  <c r="AK62" i="2"/>
  <c r="AM62" i="2"/>
  <c r="AP62" i="2"/>
  <c r="AR62" i="2"/>
  <c r="AT62" i="2"/>
  <c r="F62" i="2"/>
  <c r="H62" i="2"/>
  <c r="J62" i="2"/>
  <c r="O62" i="2"/>
  <c r="Q62" i="2"/>
  <c r="S62" i="2"/>
  <c r="V62" i="2"/>
  <c r="X62" i="2"/>
  <c r="Z62" i="2"/>
  <c r="AC62" i="2"/>
  <c r="AE62" i="2"/>
  <c r="AG62" i="2"/>
  <c r="AJ62" i="2"/>
  <c r="AL62" i="2"/>
  <c r="AN62" i="2"/>
  <c r="AQ62" i="2"/>
  <c r="AS62" i="2"/>
  <c r="AU62" i="2"/>
  <c r="E63" i="2"/>
  <c r="G63" i="2"/>
  <c r="I63" i="2"/>
  <c r="N63" i="2"/>
  <c r="P63" i="2"/>
  <c r="R63" i="2"/>
  <c r="U63" i="2"/>
  <c r="W63" i="2"/>
  <c r="Y63" i="2"/>
  <c r="AB63" i="2"/>
  <c r="AD63" i="2"/>
  <c r="AF63" i="2"/>
  <c r="AI63" i="2"/>
  <c r="AK63" i="2"/>
  <c r="AM63" i="2"/>
  <c r="AP63" i="2"/>
  <c r="AR63" i="2"/>
  <c r="AT63" i="2"/>
  <c r="F63" i="2"/>
  <c r="H63" i="2"/>
  <c r="J63" i="2"/>
  <c r="O63" i="2"/>
  <c r="Q63" i="2"/>
  <c r="S63" i="2"/>
  <c r="V63" i="2"/>
  <c r="X63" i="2"/>
  <c r="Z63" i="2"/>
  <c r="AC63" i="2"/>
  <c r="AE63" i="2"/>
  <c r="AG63" i="2"/>
  <c r="AJ63" i="2"/>
  <c r="AL63" i="2"/>
  <c r="AN63" i="2"/>
  <c r="AQ63" i="2"/>
  <c r="AS63" i="2"/>
  <c r="AU63" i="2"/>
  <c r="E64" i="2"/>
  <c r="G64" i="2"/>
  <c r="I64" i="2"/>
  <c r="N64" i="2"/>
  <c r="P64" i="2"/>
  <c r="R64" i="2"/>
  <c r="U64" i="2"/>
  <c r="W64" i="2"/>
  <c r="Y64" i="2"/>
  <c r="AB64" i="2"/>
  <c r="AD64" i="2"/>
  <c r="AF64" i="2"/>
  <c r="AI64" i="2"/>
  <c r="AK64" i="2"/>
  <c r="AM64" i="2"/>
  <c r="AP64" i="2"/>
  <c r="AR64" i="2"/>
  <c r="AT64" i="2"/>
  <c r="F64" i="2"/>
  <c r="H64" i="2"/>
  <c r="J64" i="2"/>
  <c r="O64" i="2"/>
  <c r="Q64" i="2"/>
  <c r="S64" i="2"/>
  <c r="V64" i="2"/>
  <c r="X64" i="2"/>
  <c r="Z64" i="2"/>
  <c r="AC64" i="2"/>
  <c r="AE64" i="2"/>
  <c r="AG64" i="2"/>
  <c r="AJ64" i="2"/>
  <c r="AL64" i="2"/>
  <c r="AN64" i="2"/>
  <c r="AQ64" i="2"/>
  <c r="AS64" i="2"/>
  <c r="AU64" i="2"/>
  <c r="E65" i="2"/>
  <c r="G65" i="2"/>
  <c r="I65" i="2"/>
  <c r="N65" i="2"/>
  <c r="P65" i="2"/>
  <c r="R65" i="2"/>
  <c r="U65" i="2"/>
  <c r="W65" i="2"/>
  <c r="Y65" i="2"/>
  <c r="AB65" i="2"/>
  <c r="AD65" i="2"/>
  <c r="AF65" i="2"/>
  <c r="AI65" i="2"/>
  <c r="AK65" i="2"/>
  <c r="AM65" i="2"/>
  <c r="AP65" i="2"/>
  <c r="AR65" i="2"/>
  <c r="AT65" i="2"/>
  <c r="F65" i="2"/>
  <c r="H65" i="2"/>
  <c r="J65" i="2"/>
  <c r="O65" i="2"/>
  <c r="Q65" i="2"/>
  <c r="S65" i="2"/>
  <c r="V65" i="2"/>
  <c r="X65" i="2"/>
  <c r="Z65" i="2"/>
  <c r="AC65" i="2"/>
  <c r="AE65" i="2"/>
  <c r="AG65" i="2"/>
  <c r="AJ65" i="2"/>
  <c r="AL65" i="2"/>
  <c r="AN65" i="2"/>
  <c r="AQ65" i="2"/>
  <c r="AS65" i="2"/>
  <c r="AU65" i="2"/>
  <c r="E66" i="2"/>
  <c r="G66" i="2"/>
  <c r="I66" i="2"/>
  <c r="N66" i="2"/>
  <c r="P66" i="2"/>
  <c r="R66" i="2"/>
  <c r="U66" i="2"/>
  <c r="W66" i="2"/>
  <c r="Y66" i="2"/>
  <c r="AB66" i="2"/>
  <c r="AD66" i="2"/>
  <c r="AF66" i="2"/>
  <c r="AI66" i="2"/>
  <c r="AK66" i="2"/>
  <c r="AM66" i="2"/>
  <c r="AP66" i="2"/>
  <c r="AR66" i="2"/>
  <c r="AT66" i="2"/>
  <c r="F66" i="2"/>
  <c r="H66" i="2"/>
  <c r="J66" i="2"/>
  <c r="O66" i="2"/>
  <c r="Q66" i="2"/>
  <c r="S66" i="2"/>
  <c r="V66" i="2"/>
  <c r="X66" i="2"/>
  <c r="Z66" i="2"/>
  <c r="AC66" i="2"/>
  <c r="AE66" i="2"/>
  <c r="AG66" i="2"/>
  <c r="AJ66" i="2"/>
  <c r="AL66" i="2"/>
  <c r="AN66" i="2"/>
  <c r="AQ66" i="2"/>
  <c r="AS66" i="2"/>
  <c r="AU66" i="2"/>
  <c r="E67" i="2"/>
  <c r="G67" i="2"/>
  <c r="I67" i="2"/>
  <c r="N67" i="2"/>
  <c r="P67" i="2"/>
  <c r="R67" i="2"/>
  <c r="U67" i="2"/>
  <c r="W67" i="2"/>
  <c r="Y67" i="2"/>
  <c r="AB67" i="2"/>
  <c r="AD67" i="2"/>
  <c r="AF67" i="2"/>
  <c r="AI67" i="2"/>
  <c r="AK67" i="2"/>
  <c r="AM67" i="2"/>
  <c r="AP67" i="2"/>
  <c r="AR67" i="2"/>
  <c r="AT67" i="2"/>
  <c r="F67" i="2"/>
  <c r="H67" i="2"/>
  <c r="J67" i="2"/>
  <c r="O67" i="2"/>
  <c r="Q67" i="2"/>
  <c r="S67" i="2"/>
  <c r="V67" i="2"/>
  <c r="X67" i="2"/>
  <c r="Z67" i="2"/>
  <c r="AC67" i="2"/>
  <c r="AE67" i="2"/>
  <c r="AG67" i="2"/>
  <c r="AJ67" i="2"/>
  <c r="AL67" i="2"/>
  <c r="AN67" i="2"/>
  <c r="AQ67" i="2"/>
  <c r="AS67" i="2"/>
  <c r="AU67" i="2"/>
  <c r="E68" i="2"/>
  <c r="G68" i="2"/>
  <c r="I68" i="2"/>
  <c r="N68" i="2"/>
  <c r="P68" i="2"/>
  <c r="R68" i="2"/>
  <c r="U68" i="2"/>
  <c r="W68" i="2"/>
  <c r="Y68" i="2"/>
  <c r="AB68" i="2"/>
  <c r="AD68" i="2"/>
  <c r="AF68" i="2"/>
  <c r="AI68" i="2"/>
  <c r="AK68" i="2"/>
  <c r="AM68" i="2"/>
  <c r="AP68" i="2"/>
  <c r="AR68" i="2"/>
  <c r="AT68" i="2"/>
  <c r="F68" i="2"/>
  <c r="H68" i="2"/>
  <c r="J68" i="2"/>
  <c r="O68" i="2"/>
  <c r="Q68" i="2"/>
  <c r="S68" i="2"/>
  <c r="V68" i="2"/>
  <c r="X68" i="2"/>
  <c r="Z68" i="2"/>
  <c r="AC68" i="2"/>
  <c r="AE68" i="2"/>
  <c r="AG68" i="2"/>
  <c r="AJ68" i="2"/>
  <c r="AL68" i="2"/>
  <c r="AN68" i="2"/>
  <c r="AQ68" i="2"/>
  <c r="AS68" i="2"/>
  <c r="AU68" i="2"/>
  <c r="E69" i="2"/>
  <c r="G69" i="2"/>
  <c r="I69" i="2"/>
  <c r="N69" i="2"/>
  <c r="P69" i="2"/>
  <c r="R69" i="2"/>
  <c r="U69" i="2"/>
  <c r="W69" i="2"/>
  <c r="Y69" i="2"/>
  <c r="AB69" i="2"/>
  <c r="AD69" i="2"/>
  <c r="AF69" i="2"/>
  <c r="AI69" i="2"/>
  <c r="AK69" i="2"/>
  <c r="AM69" i="2"/>
  <c r="AP69" i="2"/>
  <c r="AR69" i="2"/>
  <c r="AT69" i="2"/>
  <c r="F69" i="2"/>
  <c r="H69" i="2"/>
  <c r="J69" i="2"/>
  <c r="O69" i="2"/>
  <c r="Q69" i="2"/>
  <c r="S69" i="2"/>
  <c r="V69" i="2"/>
  <c r="X69" i="2"/>
  <c r="Z69" i="2"/>
  <c r="AC69" i="2"/>
  <c r="AE69" i="2"/>
  <c r="AG69" i="2"/>
  <c r="AJ69" i="2"/>
  <c r="AL69" i="2"/>
  <c r="AN69" i="2"/>
  <c r="AQ69" i="2"/>
  <c r="AS69" i="2"/>
  <c r="AU69" i="2"/>
  <c r="E70" i="2"/>
  <c r="G70" i="2"/>
  <c r="I70" i="2"/>
  <c r="N70" i="2"/>
  <c r="P70" i="2"/>
  <c r="R70" i="2"/>
  <c r="U70" i="2"/>
  <c r="W70" i="2"/>
  <c r="Y70" i="2"/>
  <c r="AB70" i="2"/>
  <c r="AD70" i="2"/>
  <c r="AF70" i="2"/>
  <c r="AI70" i="2"/>
  <c r="AK70" i="2"/>
  <c r="AM70" i="2"/>
  <c r="AP70" i="2"/>
  <c r="AR70" i="2"/>
  <c r="AT70" i="2"/>
  <c r="F70" i="2"/>
  <c r="H70" i="2"/>
  <c r="J70" i="2"/>
  <c r="O70" i="2"/>
  <c r="Q70" i="2"/>
  <c r="S70" i="2"/>
  <c r="V70" i="2"/>
  <c r="X70" i="2"/>
  <c r="Z70" i="2"/>
  <c r="AC70" i="2"/>
  <c r="AE70" i="2"/>
  <c r="AG70" i="2"/>
  <c r="AJ70" i="2"/>
  <c r="AL70" i="2"/>
  <c r="AN70" i="2"/>
  <c r="AQ70" i="2"/>
  <c r="AS70" i="2"/>
  <c r="AU70" i="2"/>
  <c r="E71" i="2"/>
  <c r="G71" i="2"/>
  <c r="I71" i="2"/>
  <c r="N71" i="2"/>
  <c r="P71" i="2"/>
  <c r="R71" i="2"/>
  <c r="U71" i="2"/>
  <c r="W71" i="2"/>
  <c r="Y71" i="2"/>
  <c r="AB71" i="2"/>
  <c r="AD71" i="2"/>
  <c r="AF71" i="2"/>
  <c r="AI71" i="2"/>
  <c r="AK71" i="2"/>
  <c r="AM71" i="2"/>
  <c r="AP71" i="2"/>
  <c r="AR71" i="2"/>
  <c r="AT71" i="2"/>
  <c r="F71" i="2"/>
  <c r="H71" i="2"/>
  <c r="J71" i="2"/>
  <c r="O71" i="2"/>
  <c r="Q71" i="2"/>
  <c r="S71" i="2"/>
  <c r="V71" i="2"/>
  <c r="X71" i="2"/>
  <c r="Z71" i="2"/>
  <c r="AC71" i="2"/>
  <c r="AE71" i="2"/>
  <c r="AG71" i="2"/>
  <c r="AJ71" i="2"/>
  <c r="AL71" i="2"/>
  <c r="AN71" i="2"/>
  <c r="AQ71" i="2"/>
  <c r="AS71" i="2"/>
  <c r="AU71" i="2"/>
  <c r="E72" i="2"/>
  <c r="G72" i="2"/>
  <c r="I72" i="2"/>
  <c r="N72" i="2"/>
  <c r="P72" i="2"/>
  <c r="R72" i="2"/>
  <c r="U72" i="2"/>
  <c r="W72" i="2"/>
  <c r="Y72" i="2"/>
  <c r="AB72" i="2"/>
  <c r="AD72" i="2"/>
  <c r="AF72" i="2"/>
  <c r="AI72" i="2"/>
  <c r="AK72" i="2"/>
  <c r="AM72" i="2"/>
  <c r="AP72" i="2"/>
  <c r="AR72" i="2"/>
  <c r="AT72" i="2"/>
  <c r="F72" i="2"/>
  <c r="H72" i="2"/>
  <c r="J72" i="2"/>
  <c r="O72" i="2"/>
  <c r="Q72" i="2"/>
  <c r="S72" i="2"/>
  <c r="V72" i="2"/>
  <c r="X72" i="2"/>
  <c r="Z72" i="2"/>
  <c r="AC72" i="2"/>
  <c r="AE72" i="2"/>
  <c r="AG72" i="2"/>
  <c r="AJ72" i="2"/>
  <c r="AL72" i="2"/>
  <c r="AN72" i="2"/>
  <c r="AQ72" i="2"/>
  <c r="AS72" i="2"/>
  <c r="AU72" i="2"/>
  <c r="E73" i="2"/>
  <c r="G73" i="2"/>
  <c r="I73" i="2"/>
  <c r="N73" i="2"/>
  <c r="P73" i="2"/>
  <c r="R73" i="2"/>
  <c r="U73" i="2"/>
  <c r="W73" i="2"/>
  <c r="Y73" i="2"/>
  <c r="AB73" i="2"/>
  <c r="AD73" i="2"/>
  <c r="AF73" i="2"/>
  <c r="AI73" i="2"/>
  <c r="AK73" i="2"/>
  <c r="AM73" i="2"/>
  <c r="AP73" i="2"/>
  <c r="AR73" i="2"/>
  <c r="AT73" i="2"/>
  <c r="F73" i="2"/>
  <c r="H73" i="2"/>
  <c r="J73" i="2"/>
  <c r="O73" i="2"/>
  <c r="Q73" i="2"/>
  <c r="S73" i="2"/>
  <c r="V73" i="2"/>
  <c r="X73" i="2"/>
  <c r="Z73" i="2"/>
  <c r="AC73" i="2"/>
  <c r="AE73" i="2"/>
  <c r="AG73" i="2"/>
  <c r="AJ73" i="2"/>
  <c r="AL73" i="2"/>
  <c r="AN73" i="2"/>
  <c r="AQ73" i="2"/>
  <c r="AS73" i="2"/>
  <c r="AU73" i="2"/>
  <c r="E74" i="2"/>
  <c r="G74" i="2"/>
  <c r="I74" i="2"/>
  <c r="N74" i="2"/>
  <c r="P74" i="2"/>
  <c r="R74" i="2"/>
  <c r="U74" i="2"/>
  <c r="W74" i="2"/>
  <c r="Y74" i="2"/>
  <c r="AB74" i="2"/>
  <c r="AD74" i="2"/>
  <c r="AF74" i="2"/>
  <c r="AI74" i="2"/>
  <c r="AK74" i="2"/>
  <c r="AM74" i="2"/>
  <c r="AP74" i="2"/>
  <c r="AR74" i="2"/>
  <c r="AT74" i="2"/>
  <c r="F74" i="2"/>
  <c r="H74" i="2"/>
  <c r="J74" i="2"/>
  <c r="O74" i="2"/>
  <c r="Q74" i="2"/>
  <c r="S74" i="2"/>
  <c r="V74" i="2"/>
  <c r="X74" i="2"/>
  <c r="Z74" i="2"/>
  <c r="AC74" i="2"/>
  <c r="AE74" i="2"/>
  <c r="AG74" i="2"/>
  <c r="AJ74" i="2"/>
  <c r="AL74" i="2"/>
  <c r="AN74" i="2"/>
  <c r="AQ74" i="2"/>
  <c r="AS74" i="2"/>
  <c r="AU74" i="2"/>
  <c r="E75" i="2"/>
  <c r="G75" i="2"/>
  <c r="I75" i="2"/>
  <c r="N75" i="2"/>
  <c r="P75" i="2"/>
  <c r="R75" i="2"/>
  <c r="U75" i="2"/>
  <c r="W75" i="2"/>
  <c r="Y75" i="2"/>
  <c r="AB75" i="2"/>
  <c r="AD75" i="2"/>
  <c r="AF75" i="2"/>
  <c r="AI75" i="2"/>
  <c r="AK75" i="2"/>
  <c r="AM75" i="2"/>
  <c r="AP75" i="2"/>
  <c r="AR75" i="2"/>
  <c r="AT75" i="2"/>
  <c r="F75" i="2"/>
  <c r="H75" i="2"/>
  <c r="J75" i="2"/>
  <c r="O75" i="2"/>
  <c r="Q75" i="2"/>
  <c r="S75" i="2"/>
  <c r="V75" i="2"/>
  <c r="X75" i="2"/>
  <c r="Z75" i="2"/>
  <c r="AC75" i="2"/>
  <c r="AE75" i="2"/>
  <c r="AG75" i="2"/>
  <c r="AJ75" i="2"/>
  <c r="AL75" i="2"/>
  <c r="AN75" i="2"/>
  <c r="AQ75" i="2"/>
  <c r="AS75" i="2"/>
  <c r="AU75" i="2"/>
  <c r="E76" i="2"/>
  <c r="G76" i="2"/>
  <c r="I76" i="2"/>
  <c r="N76" i="2"/>
  <c r="P76" i="2"/>
  <c r="R76" i="2"/>
  <c r="U76" i="2"/>
  <c r="W76" i="2"/>
  <c r="Y76" i="2"/>
  <c r="AB76" i="2"/>
  <c r="AD76" i="2"/>
  <c r="AF76" i="2"/>
  <c r="AI76" i="2"/>
  <c r="AK76" i="2"/>
  <c r="AM76" i="2"/>
  <c r="AP76" i="2"/>
  <c r="AR76" i="2"/>
  <c r="AT76" i="2"/>
  <c r="F76" i="2"/>
  <c r="H76" i="2"/>
  <c r="J76" i="2"/>
  <c r="O76" i="2"/>
  <c r="Q76" i="2"/>
  <c r="S76" i="2"/>
  <c r="V76" i="2"/>
  <c r="X76" i="2"/>
  <c r="Z76" i="2"/>
  <c r="AC76" i="2"/>
  <c r="AE76" i="2"/>
  <c r="AG76" i="2"/>
  <c r="AJ76" i="2"/>
  <c r="AL76" i="2"/>
  <c r="AN76" i="2"/>
  <c r="AQ76" i="2"/>
  <c r="AS76" i="2"/>
  <c r="AU76" i="2"/>
  <c r="E77" i="2"/>
  <c r="G77" i="2"/>
  <c r="I77" i="2"/>
  <c r="N77" i="2"/>
  <c r="P77" i="2"/>
  <c r="R77" i="2"/>
  <c r="U77" i="2"/>
  <c r="W77" i="2"/>
  <c r="Y77" i="2"/>
  <c r="AB77" i="2"/>
  <c r="AD77" i="2"/>
  <c r="AF77" i="2"/>
  <c r="AI77" i="2"/>
  <c r="AK77" i="2"/>
  <c r="AM77" i="2"/>
  <c r="AP77" i="2"/>
  <c r="AR77" i="2"/>
  <c r="AT77" i="2"/>
  <c r="F77" i="2"/>
  <c r="H77" i="2"/>
  <c r="J77" i="2"/>
  <c r="O77" i="2"/>
  <c r="Q77" i="2"/>
  <c r="S77" i="2"/>
  <c r="V77" i="2"/>
  <c r="X77" i="2"/>
  <c r="Z77" i="2"/>
  <c r="AC77" i="2"/>
  <c r="AE77" i="2"/>
  <c r="AG77" i="2"/>
  <c r="AJ77" i="2"/>
  <c r="AL77" i="2"/>
  <c r="AN77" i="2"/>
  <c r="AQ77" i="2"/>
  <c r="AS77" i="2"/>
  <c r="AU77" i="2"/>
  <c r="E78" i="2"/>
  <c r="G78" i="2"/>
  <c r="I78" i="2"/>
  <c r="N78" i="2"/>
  <c r="P78" i="2"/>
  <c r="R78" i="2"/>
  <c r="U78" i="2"/>
  <c r="W78" i="2"/>
  <c r="Y78" i="2"/>
  <c r="AB78" i="2"/>
  <c r="AD78" i="2"/>
  <c r="AF78" i="2"/>
  <c r="AI78" i="2"/>
  <c r="AK78" i="2"/>
  <c r="AM78" i="2"/>
  <c r="AP78" i="2"/>
  <c r="AR78" i="2"/>
  <c r="AT78" i="2"/>
  <c r="F78" i="2"/>
  <c r="H78" i="2"/>
  <c r="J78" i="2"/>
  <c r="O78" i="2"/>
  <c r="Q78" i="2"/>
  <c r="S78" i="2"/>
  <c r="V78" i="2"/>
  <c r="X78" i="2"/>
  <c r="Z78" i="2"/>
  <c r="AC78" i="2"/>
  <c r="AE78" i="2"/>
  <c r="AG78" i="2"/>
  <c r="AJ78" i="2"/>
  <c r="AL78" i="2"/>
  <c r="AN78" i="2"/>
  <c r="AQ78" i="2"/>
  <c r="AS78" i="2"/>
  <c r="AU78" i="2"/>
  <c r="E79" i="2"/>
  <c r="G79" i="2"/>
  <c r="I79" i="2"/>
  <c r="N79" i="2"/>
  <c r="P79" i="2"/>
  <c r="R79" i="2"/>
  <c r="U79" i="2"/>
  <c r="W79" i="2"/>
  <c r="Y79" i="2"/>
  <c r="AB79" i="2"/>
  <c r="AD79" i="2"/>
  <c r="AF79" i="2"/>
  <c r="AI79" i="2"/>
  <c r="AK79" i="2"/>
  <c r="AM79" i="2"/>
  <c r="AP79" i="2"/>
  <c r="AR79" i="2"/>
  <c r="AT79" i="2"/>
  <c r="F79" i="2"/>
  <c r="H79" i="2"/>
  <c r="J79" i="2"/>
  <c r="O79" i="2"/>
  <c r="Q79" i="2"/>
  <c r="S79" i="2"/>
  <c r="V79" i="2"/>
  <c r="X79" i="2"/>
  <c r="Z79" i="2"/>
  <c r="AC79" i="2"/>
  <c r="AE79" i="2"/>
  <c r="AG79" i="2"/>
  <c r="AJ79" i="2"/>
  <c r="AL79" i="2"/>
  <c r="AN79" i="2"/>
  <c r="AQ79" i="2"/>
  <c r="AS79" i="2"/>
  <c r="AU79" i="2"/>
  <c r="E80" i="2"/>
  <c r="G80" i="2"/>
  <c r="I80" i="2"/>
  <c r="N80" i="2"/>
  <c r="P80" i="2"/>
  <c r="R80" i="2"/>
  <c r="U80" i="2"/>
  <c r="W80" i="2"/>
  <c r="Y80" i="2"/>
  <c r="AB80" i="2"/>
  <c r="AD80" i="2"/>
  <c r="AF80" i="2"/>
  <c r="AI80" i="2"/>
  <c r="AK80" i="2"/>
  <c r="AM80" i="2"/>
  <c r="AP80" i="2"/>
  <c r="AR80" i="2"/>
  <c r="AT80" i="2"/>
  <c r="F80" i="2"/>
  <c r="H80" i="2"/>
  <c r="J80" i="2"/>
  <c r="O80" i="2"/>
  <c r="Q80" i="2"/>
  <c r="S80" i="2"/>
  <c r="V80" i="2"/>
  <c r="X80" i="2"/>
  <c r="Z80" i="2"/>
  <c r="AC80" i="2"/>
  <c r="AE80" i="2"/>
  <c r="AG80" i="2"/>
  <c r="AJ80" i="2"/>
  <c r="AL80" i="2"/>
  <c r="AN80" i="2"/>
  <c r="AQ80" i="2"/>
  <c r="AS80" i="2"/>
  <c r="AU80" i="2"/>
  <c r="E81" i="2"/>
  <c r="G81" i="2"/>
  <c r="I81" i="2"/>
  <c r="N81" i="2"/>
  <c r="P81" i="2"/>
  <c r="R81" i="2"/>
  <c r="U81" i="2"/>
  <c r="W81" i="2"/>
  <c r="Y81" i="2"/>
  <c r="AB81" i="2"/>
  <c r="AD81" i="2"/>
  <c r="AF81" i="2"/>
  <c r="AI81" i="2"/>
  <c r="AK81" i="2"/>
  <c r="AM81" i="2"/>
  <c r="AP81" i="2"/>
  <c r="AR81" i="2"/>
  <c r="AT81" i="2"/>
  <c r="F81" i="2"/>
  <c r="H81" i="2"/>
  <c r="J81" i="2"/>
  <c r="O81" i="2"/>
  <c r="Q81" i="2"/>
  <c r="S81" i="2"/>
  <c r="V81" i="2"/>
  <c r="X81" i="2"/>
  <c r="Z81" i="2"/>
  <c r="AC81" i="2"/>
  <c r="AE81" i="2"/>
  <c r="AG81" i="2"/>
  <c r="AJ81" i="2"/>
  <c r="AL81" i="2"/>
  <c r="AN81" i="2"/>
  <c r="AQ81" i="2"/>
  <c r="AS81" i="2"/>
  <c r="AU81" i="2"/>
  <c r="E82" i="2"/>
  <c r="G82" i="2"/>
  <c r="I82" i="2"/>
  <c r="N82" i="2"/>
  <c r="P82" i="2"/>
  <c r="R82" i="2"/>
  <c r="U82" i="2"/>
  <c r="W82" i="2"/>
  <c r="Y82" i="2"/>
  <c r="AB82" i="2"/>
  <c r="AD82" i="2"/>
  <c r="AF82" i="2"/>
  <c r="AI82" i="2"/>
  <c r="AK82" i="2"/>
  <c r="AM82" i="2"/>
  <c r="AP82" i="2"/>
  <c r="AR82" i="2"/>
  <c r="AT82" i="2"/>
  <c r="F82" i="2"/>
  <c r="H82" i="2"/>
  <c r="J82" i="2"/>
  <c r="O82" i="2"/>
  <c r="Q82" i="2"/>
  <c r="S82" i="2"/>
  <c r="V82" i="2"/>
  <c r="X82" i="2"/>
  <c r="Z82" i="2"/>
  <c r="AC82" i="2"/>
  <c r="AE82" i="2"/>
  <c r="AG82" i="2"/>
  <c r="AJ82" i="2"/>
  <c r="AL82" i="2"/>
  <c r="AN82" i="2"/>
  <c r="AQ82" i="2"/>
  <c r="AS82" i="2"/>
  <c r="AU82" i="2"/>
  <c r="E83" i="2"/>
  <c r="G83" i="2"/>
  <c r="I83" i="2"/>
  <c r="N83" i="2"/>
  <c r="P83" i="2"/>
  <c r="R83" i="2"/>
  <c r="U83" i="2"/>
  <c r="W83" i="2"/>
  <c r="Y83" i="2"/>
  <c r="AB83" i="2"/>
  <c r="AD83" i="2"/>
  <c r="AF83" i="2"/>
  <c r="AI83" i="2"/>
  <c r="AK83" i="2"/>
  <c r="AM83" i="2"/>
  <c r="AP83" i="2"/>
  <c r="AR83" i="2"/>
  <c r="AT83" i="2"/>
  <c r="F83" i="2"/>
  <c r="H83" i="2"/>
  <c r="J83" i="2"/>
  <c r="O83" i="2"/>
  <c r="Q83" i="2"/>
  <c r="S83" i="2"/>
  <c r="V83" i="2"/>
  <c r="X83" i="2"/>
  <c r="Z83" i="2"/>
  <c r="AC83" i="2"/>
  <c r="AE83" i="2"/>
  <c r="AG83" i="2"/>
  <c r="AJ83" i="2"/>
  <c r="AL83" i="2"/>
  <c r="AN83" i="2"/>
  <c r="AQ83" i="2"/>
  <c r="AS83" i="2"/>
  <c r="AU83" i="2"/>
  <c r="E84" i="2"/>
  <c r="G84" i="2"/>
  <c r="I84" i="2"/>
  <c r="N84" i="2"/>
  <c r="P84" i="2"/>
  <c r="R84" i="2"/>
  <c r="U84" i="2"/>
  <c r="W84" i="2"/>
  <c r="Y84" i="2"/>
  <c r="AB84" i="2"/>
  <c r="AD84" i="2"/>
  <c r="AF84" i="2"/>
  <c r="AI84" i="2"/>
  <c r="AK84" i="2"/>
  <c r="AM84" i="2"/>
  <c r="AP84" i="2"/>
  <c r="AR84" i="2"/>
  <c r="AT84" i="2"/>
  <c r="F84" i="2"/>
  <c r="H84" i="2"/>
  <c r="J84" i="2"/>
  <c r="O84" i="2"/>
  <c r="Q84" i="2"/>
  <c r="S84" i="2"/>
  <c r="V84" i="2"/>
  <c r="X84" i="2"/>
  <c r="Z84" i="2"/>
  <c r="AC84" i="2"/>
  <c r="AE84" i="2"/>
  <c r="AG84" i="2"/>
  <c r="AJ84" i="2"/>
  <c r="AL84" i="2"/>
  <c r="AN84" i="2"/>
  <c r="AQ84" i="2"/>
  <c r="AS84" i="2"/>
  <c r="AU84" i="2"/>
  <c r="E85" i="2"/>
  <c r="G85" i="2"/>
  <c r="I85" i="2"/>
  <c r="N85" i="2"/>
  <c r="P85" i="2"/>
  <c r="R85" i="2"/>
  <c r="U85" i="2"/>
  <c r="W85" i="2"/>
  <c r="Y85" i="2"/>
  <c r="AB85" i="2"/>
  <c r="AD85" i="2"/>
  <c r="AF85" i="2"/>
  <c r="AI85" i="2"/>
  <c r="AK85" i="2"/>
  <c r="AM85" i="2"/>
  <c r="AP85" i="2"/>
  <c r="AR85" i="2"/>
  <c r="AT85" i="2"/>
  <c r="F85" i="2"/>
  <c r="H85" i="2"/>
  <c r="J85" i="2"/>
  <c r="O85" i="2"/>
  <c r="Q85" i="2"/>
  <c r="S85" i="2"/>
  <c r="V85" i="2"/>
  <c r="X85" i="2"/>
  <c r="Z85" i="2"/>
  <c r="AC85" i="2"/>
  <c r="AE85" i="2"/>
  <c r="AG85" i="2"/>
  <c r="AJ85" i="2"/>
  <c r="AL85" i="2"/>
  <c r="AN85" i="2"/>
  <c r="AQ85" i="2"/>
  <c r="AS85" i="2"/>
  <c r="AU85" i="2"/>
  <c r="E86" i="2"/>
  <c r="G86" i="2"/>
  <c r="I86" i="2"/>
  <c r="N86" i="2"/>
  <c r="P86" i="2"/>
  <c r="R86" i="2"/>
  <c r="U86" i="2"/>
  <c r="W86" i="2"/>
  <c r="Y86" i="2"/>
  <c r="AB86" i="2"/>
  <c r="AD86" i="2"/>
  <c r="AF86" i="2"/>
  <c r="AI86" i="2"/>
  <c r="AK86" i="2"/>
  <c r="AM86" i="2"/>
  <c r="AP86" i="2"/>
  <c r="AR86" i="2"/>
  <c r="AT86" i="2"/>
  <c r="F86" i="2"/>
  <c r="H86" i="2"/>
  <c r="J86" i="2"/>
  <c r="O86" i="2"/>
  <c r="Q86" i="2"/>
  <c r="S86" i="2"/>
  <c r="V86" i="2"/>
  <c r="X86" i="2"/>
  <c r="Z86" i="2"/>
  <c r="AC86" i="2"/>
  <c r="AE86" i="2"/>
  <c r="AG86" i="2"/>
  <c r="AJ86" i="2"/>
  <c r="AL86" i="2"/>
  <c r="AN86" i="2"/>
  <c r="AQ86" i="2"/>
  <c r="AS86" i="2"/>
  <c r="AU86" i="2"/>
  <c r="E87" i="2"/>
  <c r="G87" i="2"/>
  <c r="I87" i="2"/>
  <c r="N87" i="2"/>
  <c r="P87" i="2"/>
  <c r="R87" i="2"/>
  <c r="U87" i="2"/>
  <c r="W87" i="2"/>
  <c r="Y87" i="2"/>
  <c r="AB87" i="2"/>
  <c r="AD87" i="2"/>
  <c r="AF87" i="2"/>
  <c r="AI87" i="2"/>
  <c r="AK87" i="2"/>
  <c r="AM87" i="2"/>
  <c r="AP87" i="2"/>
  <c r="AR87" i="2"/>
  <c r="AT87" i="2"/>
  <c r="F87" i="2"/>
  <c r="H87" i="2"/>
  <c r="J87" i="2"/>
  <c r="O87" i="2"/>
  <c r="Q87" i="2"/>
  <c r="S87" i="2"/>
  <c r="V87" i="2"/>
  <c r="X87" i="2"/>
  <c r="Z87" i="2"/>
  <c r="AC87" i="2"/>
  <c r="AE87" i="2"/>
  <c r="AG87" i="2"/>
  <c r="AJ87" i="2"/>
  <c r="AL87" i="2"/>
  <c r="AN87" i="2"/>
  <c r="AQ87" i="2"/>
  <c r="AS87" i="2"/>
  <c r="AU87" i="2"/>
  <c r="E88" i="2"/>
  <c r="G88" i="2"/>
  <c r="I88" i="2"/>
  <c r="N88" i="2"/>
  <c r="P88" i="2"/>
  <c r="R88" i="2"/>
  <c r="U88" i="2"/>
  <c r="W88" i="2"/>
  <c r="Y88" i="2"/>
  <c r="AB88" i="2"/>
  <c r="AD88" i="2"/>
  <c r="AF88" i="2"/>
  <c r="AI88" i="2"/>
  <c r="AK88" i="2"/>
  <c r="AM88" i="2"/>
  <c r="AP88" i="2"/>
  <c r="AR88" i="2"/>
  <c r="AT88" i="2"/>
  <c r="F88" i="2"/>
  <c r="H88" i="2"/>
  <c r="J88" i="2"/>
  <c r="O88" i="2"/>
  <c r="Q88" i="2"/>
  <c r="S88" i="2"/>
  <c r="V88" i="2"/>
  <c r="X88" i="2"/>
  <c r="Z88" i="2"/>
  <c r="AC88" i="2"/>
  <c r="AE88" i="2"/>
  <c r="AG88" i="2"/>
  <c r="AJ88" i="2"/>
  <c r="AL88" i="2"/>
  <c r="AN88" i="2"/>
  <c r="AQ88" i="2"/>
  <c r="AS88" i="2"/>
  <c r="AU88" i="2"/>
  <c r="E89" i="2"/>
  <c r="G89" i="2"/>
  <c r="I89" i="2"/>
  <c r="N89" i="2"/>
  <c r="P89" i="2"/>
  <c r="R89" i="2"/>
  <c r="U89" i="2"/>
  <c r="W89" i="2"/>
  <c r="Y89" i="2"/>
  <c r="AB89" i="2"/>
  <c r="AD89" i="2"/>
  <c r="AF89" i="2"/>
  <c r="AI89" i="2"/>
  <c r="AK89" i="2"/>
  <c r="AM89" i="2"/>
  <c r="AP89" i="2"/>
  <c r="AR89" i="2"/>
  <c r="AT89" i="2"/>
  <c r="F89" i="2"/>
  <c r="H89" i="2"/>
  <c r="J89" i="2"/>
  <c r="O89" i="2"/>
  <c r="Q89" i="2"/>
  <c r="S89" i="2"/>
  <c r="V89" i="2"/>
  <c r="X89" i="2"/>
  <c r="Z89" i="2"/>
  <c r="AC89" i="2"/>
  <c r="AE89" i="2"/>
  <c r="AG89" i="2"/>
  <c r="AJ89" i="2"/>
  <c r="AL89" i="2"/>
  <c r="AN89" i="2"/>
  <c r="AQ89" i="2"/>
  <c r="AS89" i="2"/>
  <c r="AU89" i="2"/>
  <c r="E90" i="2"/>
  <c r="G90" i="2"/>
  <c r="I90" i="2"/>
  <c r="N90" i="2"/>
  <c r="P90" i="2"/>
  <c r="R90" i="2"/>
  <c r="U90" i="2"/>
  <c r="W90" i="2"/>
  <c r="Y90" i="2"/>
  <c r="AB90" i="2"/>
  <c r="AD90" i="2"/>
  <c r="AF90" i="2"/>
  <c r="AI90" i="2"/>
  <c r="AK90" i="2"/>
  <c r="AM90" i="2"/>
  <c r="AP90" i="2"/>
  <c r="AR90" i="2"/>
  <c r="AT90" i="2"/>
  <c r="F90" i="2"/>
  <c r="H90" i="2"/>
  <c r="J90" i="2"/>
  <c r="O90" i="2"/>
  <c r="Q90" i="2"/>
  <c r="S90" i="2"/>
  <c r="V90" i="2"/>
  <c r="X90" i="2"/>
  <c r="Z90" i="2"/>
  <c r="AC90" i="2"/>
  <c r="AE90" i="2"/>
  <c r="AG90" i="2"/>
  <c r="AJ90" i="2"/>
  <c r="AL90" i="2"/>
  <c r="AN90" i="2"/>
  <c r="AQ90" i="2"/>
  <c r="AS90" i="2"/>
  <c r="AU90" i="2"/>
  <c r="E91" i="2"/>
  <c r="G91" i="2"/>
  <c r="I91" i="2"/>
  <c r="N91" i="2"/>
  <c r="P91" i="2"/>
  <c r="R91" i="2"/>
  <c r="U91" i="2"/>
  <c r="W91" i="2"/>
  <c r="Y91" i="2"/>
  <c r="AB91" i="2"/>
  <c r="AD91" i="2"/>
  <c r="AF91" i="2"/>
  <c r="AI91" i="2"/>
  <c r="AK91" i="2"/>
  <c r="AM91" i="2"/>
  <c r="AP91" i="2"/>
  <c r="AR91" i="2"/>
  <c r="AT91" i="2"/>
  <c r="F91" i="2"/>
  <c r="H91" i="2"/>
  <c r="J91" i="2"/>
  <c r="O91" i="2"/>
  <c r="Q91" i="2"/>
  <c r="S91" i="2"/>
  <c r="V91" i="2"/>
  <c r="X91" i="2"/>
  <c r="Z91" i="2"/>
  <c r="AC91" i="2"/>
  <c r="AE91" i="2"/>
  <c r="AG91" i="2"/>
  <c r="AJ91" i="2"/>
  <c r="AL91" i="2"/>
  <c r="AN91" i="2"/>
  <c r="AQ91" i="2"/>
  <c r="AS91" i="2"/>
  <c r="AU91" i="2"/>
  <c r="E92" i="2"/>
  <c r="G92" i="2"/>
  <c r="I92" i="2"/>
  <c r="N92" i="2"/>
  <c r="P92" i="2"/>
  <c r="R92" i="2"/>
  <c r="U92" i="2"/>
  <c r="W92" i="2"/>
  <c r="Y92" i="2"/>
  <c r="AB92" i="2"/>
  <c r="AD92" i="2"/>
  <c r="AF92" i="2"/>
  <c r="AI92" i="2"/>
  <c r="AK92" i="2"/>
  <c r="AM92" i="2"/>
  <c r="AP92" i="2"/>
  <c r="AR92" i="2"/>
  <c r="AT92" i="2"/>
  <c r="F92" i="2"/>
  <c r="H92" i="2"/>
  <c r="J92" i="2"/>
  <c r="O92" i="2"/>
  <c r="Q92" i="2"/>
  <c r="S92" i="2"/>
  <c r="V92" i="2"/>
  <c r="X92" i="2"/>
  <c r="Z92" i="2"/>
  <c r="AC92" i="2"/>
  <c r="AE92" i="2"/>
  <c r="AG92" i="2"/>
  <c r="AJ92" i="2"/>
  <c r="AL92" i="2"/>
  <c r="AN92" i="2"/>
  <c r="AQ92" i="2"/>
  <c r="AS92" i="2"/>
  <c r="AU92" i="2"/>
  <c r="E93" i="2"/>
  <c r="G93" i="2"/>
  <c r="I93" i="2"/>
  <c r="N93" i="2"/>
  <c r="P93" i="2"/>
  <c r="R93" i="2"/>
  <c r="U93" i="2"/>
  <c r="W93" i="2"/>
  <c r="Y93" i="2"/>
  <c r="AB93" i="2"/>
  <c r="AD93" i="2"/>
  <c r="AF93" i="2"/>
  <c r="AI93" i="2"/>
  <c r="AK93" i="2"/>
  <c r="AM93" i="2"/>
  <c r="AP93" i="2"/>
  <c r="AR93" i="2"/>
  <c r="AT93" i="2"/>
  <c r="F93" i="2"/>
  <c r="H93" i="2"/>
  <c r="J93" i="2"/>
  <c r="O93" i="2"/>
  <c r="Q93" i="2"/>
  <c r="S93" i="2"/>
  <c r="V93" i="2"/>
  <c r="X93" i="2"/>
  <c r="Z93" i="2"/>
  <c r="AC93" i="2"/>
  <c r="AE93" i="2"/>
  <c r="AG93" i="2"/>
  <c r="AJ93" i="2"/>
  <c r="AL93" i="2"/>
  <c r="AN93" i="2"/>
  <c r="AQ93" i="2"/>
  <c r="AS93" i="2"/>
  <c r="AU93" i="2"/>
  <c r="E94" i="2"/>
  <c r="G94" i="2"/>
  <c r="I94" i="2"/>
  <c r="N94" i="2"/>
  <c r="P94" i="2"/>
  <c r="R94" i="2"/>
  <c r="U94" i="2"/>
  <c r="W94" i="2"/>
  <c r="Y94" i="2"/>
  <c r="AB94" i="2"/>
  <c r="AD94" i="2"/>
  <c r="AF94" i="2"/>
  <c r="AI94" i="2"/>
  <c r="AK94" i="2"/>
  <c r="AM94" i="2"/>
  <c r="AP94" i="2"/>
  <c r="AR94" i="2"/>
  <c r="AT94" i="2"/>
  <c r="F94" i="2"/>
  <c r="H94" i="2"/>
  <c r="J94" i="2"/>
  <c r="O94" i="2"/>
  <c r="Q94" i="2"/>
  <c r="S94" i="2"/>
  <c r="V94" i="2"/>
  <c r="X94" i="2"/>
  <c r="Z94" i="2"/>
  <c r="AC94" i="2"/>
  <c r="AE94" i="2"/>
  <c r="AG94" i="2"/>
  <c r="AJ94" i="2"/>
  <c r="AL94" i="2"/>
  <c r="AN94" i="2"/>
  <c r="AQ94" i="2"/>
  <c r="AS94" i="2"/>
  <c r="AU94" i="2"/>
  <c r="E6" i="2"/>
  <c r="G6" i="2"/>
  <c r="I6" i="2"/>
  <c r="N6" i="2"/>
  <c r="P6" i="2"/>
  <c r="R6" i="2"/>
  <c r="U6" i="2"/>
  <c r="W6" i="2"/>
  <c r="Y6" i="2"/>
  <c r="AB6" i="2"/>
  <c r="AD6" i="2"/>
  <c r="AF6" i="2"/>
  <c r="AI6" i="2"/>
  <c r="AK6" i="2"/>
  <c r="AM6" i="2"/>
  <c r="AP6" i="2"/>
  <c r="AR6" i="2"/>
  <c r="AT6" i="2"/>
  <c r="F6" i="2"/>
  <c r="H6" i="2"/>
  <c r="J6" i="2"/>
  <c r="O6" i="2"/>
  <c r="Q6" i="2"/>
  <c r="S6" i="2"/>
  <c r="V6" i="2"/>
  <c r="X6" i="2"/>
  <c r="Z6" i="2"/>
  <c r="AC6" i="2"/>
  <c r="AE6" i="2"/>
  <c r="AG6" i="2"/>
  <c r="AJ6" i="2"/>
  <c r="AL6" i="2"/>
  <c r="AN6" i="2"/>
  <c r="AQ6" i="2"/>
  <c r="AS6" i="2"/>
  <c r="AU6" i="2"/>
  <c r="E7" i="2"/>
  <c r="G7" i="2"/>
  <c r="I7" i="2"/>
  <c r="N7" i="2"/>
  <c r="P7" i="2"/>
  <c r="R7" i="2"/>
  <c r="U7" i="2"/>
  <c r="W7" i="2"/>
  <c r="Y7" i="2"/>
  <c r="AB7" i="2"/>
  <c r="AD7" i="2"/>
  <c r="AF7" i="2"/>
  <c r="AI7" i="2"/>
  <c r="AK7" i="2"/>
  <c r="AM7" i="2"/>
  <c r="AP7" i="2"/>
  <c r="AR7" i="2"/>
  <c r="AT7" i="2"/>
  <c r="F7" i="2"/>
  <c r="H7" i="2"/>
  <c r="J7" i="2"/>
  <c r="O7" i="2"/>
  <c r="Q7" i="2"/>
  <c r="S7" i="2"/>
  <c r="V7" i="2"/>
  <c r="X7" i="2"/>
  <c r="Z7" i="2"/>
  <c r="AC7" i="2"/>
  <c r="AE7" i="2"/>
  <c r="AG7" i="2"/>
  <c r="AJ7" i="2"/>
  <c r="AL7" i="2"/>
  <c r="AN7" i="2"/>
  <c r="AQ7" i="2"/>
  <c r="AS7" i="2"/>
  <c r="AU7" i="2"/>
  <c r="E8" i="2"/>
  <c r="G8" i="2"/>
  <c r="I8" i="2"/>
  <c r="N8" i="2"/>
  <c r="P8" i="2"/>
  <c r="R8" i="2"/>
  <c r="U8" i="2"/>
  <c r="W8" i="2"/>
  <c r="Y8" i="2"/>
  <c r="AB8" i="2"/>
  <c r="AD8" i="2"/>
  <c r="AF8" i="2"/>
  <c r="AI8" i="2"/>
  <c r="AK8" i="2"/>
  <c r="AM8" i="2"/>
  <c r="AP8" i="2"/>
  <c r="AR8" i="2"/>
  <c r="AT8" i="2"/>
  <c r="F8" i="2"/>
  <c r="H8" i="2"/>
  <c r="J8" i="2"/>
  <c r="O8" i="2"/>
  <c r="Q8" i="2"/>
  <c r="S8" i="2"/>
  <c r="V8" i="2"/>
  <c r="X8" i="2"/>
  <c r="Z8" i="2"/>
  <c r="AC8" i="2"/>
  <c r="AE8" i="2"/>
  <c r="AG8" i="2"/>
  <c r="AJ8" i="2"/>
  <c r="AL8" i="2"/>
  <c r="AN8" i="2"/>
  <c r="AQ8" i="2"/>
  <c r="AS8" i="2"/>
  <c r="AU8" i="2"/>
  <c r="E9" i="2"/>
  <c r="G9" i="2"/>
  <c r="I9" i="2"/>
  <c r="N9" i="2"/>
  <c r="P9" i="2"/>
  <c r="R9" i="2"/>
  <c r="U9" i="2"/>
  <c r="W9" i="2"/>
  <c r="Y9" i="2"/>
  <c r="AB9" i="2"/>
  <c r="AD9" i="2"/>
  <c r="AF9" i="2"/>
  <c r="AI9" i="2"/>
  <c r="AK9" i="2"/>
  <c r="AM9" i="2"/>
  <c r="AP9" i="2"/>
  <c r="AR9" i="2"/>
  <c r="AT9" i="2"/>
  <c r="F9" i="2"/>
  <c r="H9" i="2"/>
  <c r="J9" i="2"/>
  <c r="O9" i="2"/>
  <c r="Q9" i="2"/>
  <c r="S9" i="2"/>
  <c r="V9" i="2"/>
  <c r="X9" i="2"/>
  <c r="Z9" i="2"/>
  <c r="AC9" i="2"/>
  <c r="AE9" i="2"/>
  <c r="AG9" i="2"/>
  <c r="AJ9" i="2"/>
  <c r="AL9" i="2"/>
  <c r="AN9" i="2"/>
  <c r="AQ9" i="2"/>
  <c r="AS9" i="2"/>
  <c r="AU9" i="2"/>
  <c r="E10" i="2"/>
  <c r="G10" i="2"/>
  <c r="I10" i="2"/>
  <c r="N10" i="2"/>
  <c r="P10" i="2"/>
  <c r="R10" i="2"/>
  <c r="U10" i="2"/>
  <c r="W10" i="2"/>
  <c r="Y10" i="2"/>
  <c r="AB10" i="2"/>
  <c r="AD10" i="2"/>
  <c r="AF10" i="2"/>
  <c r="AI10" i="2"/>
  <c r="AK10" i="2"/>
  <c r="AM10" i="2"/>
  <c r="AP10" i="2"/>
  <c r="AR10" i="2"/>
  <c r="AT10" i="2"/>
  <c r="F10" i="2"/>
  <c r="H10" i="2"/>
  <c r="J10" i="2"/>
  <c r="O10" i="2"/>
  <c r="Q10" i="2"/>
  <c r="S10" i="2"/>
  <c r="V10" i="2"/>
  <c r="X10" i="2"/>
  <c r="Z10" i="2"/>
  <c r="AC10" i="2"/>
  <c r="AE10" i="2"/>
  <c r="AG10" i="2"/>
  <c r="AJ10" i="2"/>
  <c r="AL10" i="2"/>
  <c r="AN10" i="2"/>
  <c r="AQ10" i="2"/>
  <c r="AS10" i="2"/>
  <c r="AU10" i="2"/>
  <c r="E11" i="2"/>
  <c r="G11" i="2"/>
  <c r="I11" i="2"/>
  <c r="N11" i="2"/>
  <c r="P11" i="2"/>
  <c r="R11" i="2"/>
  <c r="U11" i="2"/>
  <c r="W11" i="2"/>
  <c r="Y11" i="2"/>
  <c r="AB11" i="2"/>
  <c r="AD11" i="2"/>
  <c r="AF11" i="2"/>
  <c r="AI11" i="2"/>
  <c r="AK11" i="2"/>
  <c r="AM11" i="2"/>
  <c r="AP11" i="2"/>
  <c r="AR11" i="2"/>
  <c r="AT11" i="2"/>
  <c r="F11" i="2"/>
  <c r="H11" i="2"/>
  <c r="J11" i="2"/>
  <c r="O11" i="2"/>
  <c r="Q11" i="2"/>
  <c r="S11" i="2"/>
  <c r="V11" i="2"/>
  <c r="X11" i="2"/>
  <c r="Z11" i="2"/>
  <c r="AC11" i="2"/>
  <c r="AE11" i="2"/>
  <c r="AG11" i="2"/>
  <c r="AJ11" i="2"/>
  <c r="AL11" i="2"/>
  <c r="AN11" i="2"/>
  <c r="AQ11" i="2"/>
  <c r="AS11" i="2"/>
  <c r="AU11" i="2"/>
  <c r="E12" i="2"/>
  <c r="G12" i="2"/>
  <c r="I12" i="2"/>
  <c r="N12" i="2"/>
  <c r="P12" i="2"/>
  <c r="R12" i="2"/>
  <c r="U12" i="2"/>
  <c r="W12" i="2"/>
  <c r="Y12" i="2"/>
  <c r="AB12" i="2"/>
  <c r="AD12" i="2"/>
  <c r="AF12" i="2"/>
  <c r="AI12" i="2"/>
  <c r="AK12" i="2"/>
  <c r="AM12" i="2"/>
  <c r="AP12" i="2"/>
  <c r="AR12" i="2"/>
  <c r="AT12" i="2"/>
  <c r="F12" i="2"/>
  <c r="H12" i="2"/>
  <c r="J12" i="2"/>
  <c r="O12" i="2"/>
  <c r="Q12" i="2"/>
  <c r="S12" i="2"/>
  <c r="V12" i="2"/>
  <c r="X12" i="2"/>
  <c r="Z12" i="2"/>
  <c r="AC12" i="2"/>
  <c r="AE12" i="2"/>
  <c r="AG12" i="2"/>
  <c r="AJ12" i="2"/>
  <c r="AL12" i="2"/>
  <c r="AN12" i="2"/>
  <c r="AQ12" i="2"/>
  <c r="AS12" i="2"/>
  <c r="AU12" i="2"/>
  <c r="E13" i="2"/>
  <c r="G13" i="2"/>
  <c r="I13" i="2"/>
  <c r="N13" i="2"/>
  <c r="P13" i="2"/>
  <c r="R13" i="2"/>
  <c r="U13" i="2"/>
  <c r="W13" i="2"/>
  <c r="Y13" i="2"/>
  <c r="AB13" i="2"/>
  <c r="AD13" i="2"/>
  <c r="AF13" i="2"/>
  <c r="AI13" i="2"/>
  <c r="AK13" i="2"/>
  <c r="AM13" i="2"/>
  <c r="AP13" i="2"/>
  <c r="AR13" i="2"/>
  <c r="AT13" i="2"/>
  <c r="F13" i="2"/>
  <c r="H13" i="2"/>
  <c r="J13" i="2"/>
  <c r="O13" i="2"/>
  <c r="Q13" i="2"/>
  <c r="S13" i="2"/>
  <c r="V13" i="2"/>
  <c r="X13" i="2"/>
  <c r="Z13" i="2"/>
  <c r="AC13" i="2"/>
  <c r="AE13" i="2"/>
  <c r="AG13" i="2"/>
  <c r="AJ13" i="2"/>
  <c r="AL13" i="2"/>
  <c r="AN13" i="2"/>
  <c r="AQ13" i="2"/>
  <c r="AS13" i="2"/>
  <c r="AU13" i="2"/>
  <c r="E14" i="2"/>
  <c r="G14" i="2"/>
  <c r="I14" i="2"/>
  <c r="N14" i="2"/>
  <c r="P14" i="2"/>
  <c r="R14" i="2"/>
  <c r="U14" i="2"/>
  <c r="W14" i="2"/>
  <c r="Y14" i="2"/>
  <c r="AB14" i="2"/>
  <c r="AD14" i="2"/>
  <c r="AF14" i="2"/>
  <c r="AI14" i="2"/>
  <c r="AK14" i="2"/>
  <c r="AM14" i="2"/>
  <c r="AP14" i="2"/>
  <c r="AR14" i="2"/>
  <c r="AT14" i="2"/>
  <c r="F14" i="2"/>
  <c r="H14" i="2"/>
  <c r="J14" i="2"/>
  <c r="O14" i="2"/>
  <c r="Q14" i="2"/>
  <c r="S14" i="2"/>
  <c r="V14" i="2"/>
  <c r="X14" i="2"/>
  <c r="Z14" i="2"/>
  <c r="AC14" i="2"/>
  <c r="AE14" i="2"/>
  <c r="AG14" i="2"/>
  <c r="AJ14" i="2"/>
  <c r="AL14" i="2"/>
  <c r="AN14" i="2"/>
  <c r="AQ14" i="2"/>
  <c r="AS14" i="2"/>
  <c r="AU14" i="2"/>
  <c r="E15" i="2"/>
  <c r="G15" i="2"/>
  <c r="I15" i="2"/>
  <c r="N15" i="2"/>
  <c r="P15" i="2"/>
  <c r="R15" i="2"/>
  <c r="U15" i="2"/>
  <c r="W15" i="2"/>
  <c r="Y15" i="2"/>
  <c r="AB15" i="2"/>
  <c r="AD15" i="2"/>
  <c r="AF15" i="2"/>
  <c r="AI15" i="2"/>
  <c r="AK15" i="2"/>
  <c r="AM15" i="2"/>
  <c r="AP15" i="2"/>
  <c r="AR15" i="2"/>
  <c r="AT15" i="2"/>
  <c r="F15" i="2"/>
  <c r="H15" i="2"/>
  <c r="J15" i="2"/>
  <c r="O15" i="2"/>
  <c r="Q15" i="2"/>
  <c r="S15" i="2"/>
  <c r="V15" i="2"/>
  <c r="X15" i="2"/>
  <c r="Z15" i="2"/>
  <c r="AC15" i="2"/>
  <c r="AE15" i="2"/>
  <c r="AG15" i="2"/>
  <c r="AJ15" i="2"/>
  <c r="AL15" i="2"/>
  <c r="AN15" i="2"/>
  <c r="AQ15" i="2"/>
  <c r="AS15" i="2"/>
  <c r="AU15" i="2"/>
  <c r="E16" i="2"/>
  <c r="G16" i="2"/>
  <c r="I16" i="2"/>
  <c r="N16" i="2"/>
  <c r="P16" i="2"/>
  <c r="R16" i="2"/>
  <c r="U16" i="2"/>
  <c r="W16" i="2"/>
  <c r="Y16" i="2"/>
  <c r="AB16" i="2"/>
  <c r="AD16" i="2"/>
  <c r="AF16" i="2"/>
  <c r="AI16" i="2"/>
  <c r="AK16" i="2"/>
  <c r="AM16" i="2"/>
  <c r="AP16" i="2"/>
  <c r="AR16" i="2"/>
  <c r="AT16" i="2"/>
  <c r="F16" i="2"/>
  <c r="H16" i="2"/>
  <c r="J16" i="2"/>
  <c r="O16" i="2"/>
  <c r="Q16" i="2"/>
  <c r="S16" i="2"/>
  <c r="V16" i="2"/>
  <c r="X16" i="2"/>
  <c r="Z16" i="2"/>
  <c r="AC16" i="2"/>
  <c r="AE16" i="2"/>
  <c r="AG16" i="2"/>
  <c r="AJ16" i="2"/>
  <c r="AL16" i="2"/>
  <c r="AN16" i="2"/>
  <c r="AQ16" i="2"/>
  <c r="AS16" i="2"/>
  <c r="AU16" i="2"/>
  <c r="E17" i="2"/>
  <c r="G17" i="2"/>
  <c r="I17" i="2"/>
  <c r="N17" i="2"/>
  <c r="P17" i="2"/>
  <c r="R17" i="2"/>
  <c r="U17" i="2"/>
  <c r="W17" i="2"/>
  <c r="Y17" i="2"/>
  <c r="AB17" i="2"/>
  <c r="AD17" i="2"/>
  <c r="AF17" i="2"/>
  <c r="AI17" i="2"/>
  <c r="AK17" i="2"/>
  <c r="AM17" i="2"/>
  <c r="AP17" i="2"/>
  <c r="AR17" i="2"/>
  <c r="AT17" i="2"/>
  <c r="F17" i="2"/>
  <c r="H17" i="2"/>
  <c r="J17" i="2"/>
  <c r="O17" i="2"/>
  <c r="Q17" i="2"/>
  <c r="S17" i="2"/>
  <c r="V17" i="2"/>
  <c r="X17" i="2"/>
  <c r="Z17" i="2"/>
  <c r="AC17" i="2"/>
  <c r="AE17" i="2"/>
  <c r="AG17" i="2"/>
  <c r="AJ17" i="2"/>
  <c r="AL17" i="2"/>
  <c r="AN17" i="2"/>
  <c r="AQ17" i="2"/>
  <c r="AS17" i="2"/>
  <c r="AU17" i="2"/>
  <c r="E18" i="2"/>
  <c r="G18" i="2"/>
  <c r="I18" i="2"/>
  <c r="N18" i="2"/>
  <c r="P18" i="2"/>
  <c r="R18" i="2"/>
  <c r="U18" i="2"/>
  <c r="W18" i="2"/>
  <c r="Y18" i="2"/>
  <c r="AB18" i="2"/>
  <c r="AD18" i="2"/>
  <c r="AF18" i="2"/>
  <c r="AI18" i="2"/>
  <c r="AK18" i="2"/>
  <c r="AM18" i="2"/>
  <c r="AP18" i="2"/>
  <c r="AR18" i="2"/>
  <c r="AT18" i="2"/>
  <c r="F18" i="2"/>
  <c r="H18" i="2"/>
  <c r="J18" i="2"/>
  <c r="O18" i="2"/>
  <c r="Q18" i="2"/>
  <c r="S18" i="2"/>
  <c r="V18" i="2"/>
  <c r="X18" i="2"/>
  <c r="Z18" i="2"/>
  <c r="AC18" i="2"/>
  <c r="AE18" i="2"/>
  <c r="AG18" i="2"/>
  <c r="AJ18" i="2"/>
  <c r="AL18" i="2"/>
  <c r="AN18" i="2"/>
  <c r="AQ18" i="2"/>
  <c r="AS18" i="2"/>
  <c r="AU18" i="2"/>
  <c r="E19" i="2"/>
  <c r="G19" i="2"/>
  <c r="I19" i="2"/>
  <c r="N19" i="2"/>
  <c r="P19" i="2"/>
  <c r="R19" i="2"/>
  <c r="U19" i="2"/>
  <c r="W19" i="2"/>
  <c r="Y19" i="2"/>
  <c r="AB19" i="2"/>
  <c r="AD19" i="2"/>
  <c r="AF19" i="2"/>
  <c r="AI19" i="2"/>
  <c r="AK19" i="2"/>
  <c r="AM19" i="2"/>
  <c r="AP19" i="2"/>
  <c r="AR19" i="2"/>
  <c r="AT19" i="2"/>
  <c r="F19" i="2"/>
  <c r="H19" i="2"/>
  <c r="J19" i="2"/>
  <c r="O19" i="2"/>
  <c r="Q19" i="2"/>
  <c r="S19" i="2"/>
  <c r="V19" i="2"/>
  <c r="X19" i="2"/>
  <c r="Z19" i="2"/>
  <c r="AC19" i="2"/>
  <c r="AE19" i="2"/>
  <c r="AG19" i="2"/>
  <c r="AJ19" i="2"/>
  <c r="AL19" i="2"/>
  <c r="AN19" i="2"/>
  <c r="AQ19" i="2"/>
  <c r="AS19" i="2"/>
  <c r="AU19" i="2"/>
  <c r="E20" i="2"/>
  <c r="G20" i="2"/>
  <c r="I20" i="2"/>
  <c r="N20" i="2"/>
  <c r="P20" i="2"/>
  <c r="R20" i="2"/>
  <c r="U20" i="2"/>
  <c r="W20" i="2"/>
  <c r="Y20" i="2"/>
  <c r="AB20" i="2"/>
  <c r="AD20" i="2"/>
  <c r="AF20" i="2"/>
  <c r="AI20" i="2"/>
  <c r="AK20" i="2"/>
  <c r="AM20" i="2"/>
  <c r="AP20" i="2"/>
  <c r="AR20" i="2"/>
  <c r="AT20" i="2"/>
  <c r="F20" i="2"/>
  <c r="H20" i="2"/>
  <c r="J20" i="2"/>
  <c r="O20" i="2"/>
  <c r="Q20" i="2"/>
  <c r="S20" i="2"/>
  <c r="V20" i="2"/>
  <c r="X20" i="2"/>
  <c r="Z20" i="2"/>
  <c r="AC20" i="2"/>
  <c r="AE20" i="2"/>
  <c r="AG20" i="2"/>
  <c r="AJ20" i="2"/>
  <c r="AL20" i="2"/>
  <c r="AN20" i="2"/>
  <c r="AQ20" i="2"/>
  <c r="AS20" i="2"/>
  <c r="AU20" i="2"/>
  <c r="E21" i="2"/>
  <c r="G21" i="2"/>
  <c r="I21" i="2"/>
  <c r="N21" i="2"/>
  <c r="P21" i="2"/>
  <c r="R21" i="2"/>
  <c r="U21" i="2"/>
  <c r="W21" i="2"/>
  <c r="Y21" i="2"/>
  <c r="AB21" i="2"/>
  <c r="AD21" i="2"/>
  <c r="AF21" i="2"/>
  <c r="AI21" i="2"/>
  <c r="AK21" i="2"/>
  <c r="AM21" i="2"/>
  <c r="AP21" i="2"/>
  <c r="AR21" i="2"/>
  <c r="AT21" i="2"/>
  <c r="F21" i="2"/>
  <c r="H21" i="2"/>
  <c r="J21" i="2"/>
  <c r="O21" i="2"/>
  <c r="Q21" i="2"/>
  <c r="S21" i="2"/>
  <c r="V21" i="2"/>
  <c r="X21" i="2"/>
  <c r="Z21" i="2"/>
  <c r="AC21" i="2"/>
  <c r="AE21" i="2"/>
  <c r="AG21" i="2"/>
  <c r="AJ21" i="2"/>
  <c r="AL21" i="2"/>
  <c r="AN21" i="2"/>
  <c r="AQ21" i="2"/>
  <c r="AS21" i="2"/>
  <c r="AU21" i="2"/>
  <c r="E22" i="2"/>
  <c r="G22" i="2"/>
  <c r="I22" i="2"/>
  <c r="N22" i="2"/>
  <c r="P22" i="2"/>
  <c r="R22" i="2"/>
  <c r="U22" i="2"/>
  <c r="W22" i="2"/>
  <c r="Y22" i="2"/>
  <c r="AB22" i="2"/>
  <c r="AD22" i="2"/>
  <c r="AF22" i="2"/>
  <c r="AI22" i="2"/>
  <c r="AK22" i="2"/>
  <c r="AM22" i="2"/>
  <c r="AP22" i="2"/>
  <c r="AR22" i="2"/>
  <c r="AT22" i="2"/>
  <c r="F22" i="2"/>
  <c r="H22" i="2"/>
  <c r="J22" i="2"/>
  <c r="O22" i="2"/>
  <c r="Q22" i="2"/>
  <c r="S22" i="2"/>
  <c r="V22" i="2"/>
  <c r="X22" i="2"/>
  <c r="Z22" i="2"/>
  <c r="AC22" i="2"/>
  <c r="AE22" i="2"/>
  <c r="AG22" i="2"/>
  <c r="AJ22" i="2"/>
  <c r="AL22" i="2"/>
  <c r="AN22" i="2"/>
  <c r="AQ22" i="2"/>
  <c r="AS22" i="2"/>
  <c r="AU22" i="2"/>
  <c r="E23" i="2"/>
  <c r="G23" i="2"/>
  <c r="I23" i="2"/>
  <c r="N23" i="2"/>
  <c r="P23" i="2"/>
  <c r="R23" i="2"/>
  <c r="U23" i="2"/>
  <c r="W23" i="2"/>
  <c r="Y23" i="2"/>
  <c r="AB23" i="2"/>
  <c r="AD23" i="2"/>
  <c r="AF23" i="2"/>
  <c r="AI23" i="2"/>
  <c r="AK23" i="2"/>
  <c r="AM23" i="2"/>
  <c r="AP23" i="2"/>
  <c r="AR23" i="2"/>
  <c r="AT23" i="2"/>
  <c r="F23" i="2"/>
  <c r="H23" i="2"/>
  <c r="J23" i="2"/>
  <c r="O23" i="2"/>
  <c r="Q23" i="2"/>
  <c r="S23" i="2"/>
  <c r="V23" i="2"/>
  <c r="X23" i="2"/>
  <c r="Z23" i="2"/>
  <c r="AC23" i="2"/>
  <c r="AE23" i="2"/>
  <c r="AG23" i="2"/>
  <c r="AJ23" i="2"/>
  <c r="AL23" i="2"/>
  <c r="AN23" i="2"/>
  <c r="AQ23" i="2"/>
  <c r="AS23" i="2"/>
  <c r="AU23" i="2"/>
  <c r="E24" i="2"/>
  <c r="G24" i="2"/>
  <c r="I24" i="2"/>
  <c r="N24" i="2"/>
  <c r="P24" i="2"/>
  <c r="R24" i="2"/>
  <c r="U24" i="2"/>
  <c r="W24" i="2"/>
  <c r="Y24" i="2"/>
  <c r="AB24" i="2"/>
  <c r="AD24" i="2"/>
  <c r="AF24" i="2"/>
  <c r="AI24" i="2"/>
  <c r="AK24" i="2"/>
  <c r="AM24" i="2"/>
  <c r="AP24" i="2"/>
  <c r="AR24" i="2"/>
  <c r="AT24" i="2"/>
  <c r="F24" i="2"/>
  <c r="H24" i="2"/>
  <c r="J24" i="2"/>
  <c r="O24" i="2"/>
  <c r="Q24" i="2"/>
  <c r="S24" i="2"/>
  <c r="V24" i="2"/>
  <c r="X24" i="2"/>
  <c r="Z24" i="2"/>
  <c r="AC24" i="2"/>
  <c r="AE24" i="2"/>
  <c r="AG24" i="2"/>
  <c r="AJ24" i="2"/>
  <c r="AL24" i="2"/>
  <c r="AN24" i="2"/>
  <c r="AQ24" i="2"/>
  <c r="AS24" i="2"/>
  <c r="AU24" i="2"/>
  <c r="E25" i="2"/>
  <c r="G25" i="2"/>
  <c r="I25" i="2"/>
  <c r="N25" i="2"/>
  <c r="P25" i="2"/>
  <c r="R25" i="2"/>
  <c r="U25" i="2"/>
  <c r="W25" i="2"/>
  <c r="Y25" i="2"/>
  <c r="AB25" i="2"/>
  <c r="AD25" i="2"/>
  <c r="AF25" i="2"/>
  <c r="AI25" i="2"/>
  <c r="AK25" i="2"/>
  <c r="AM25" i="2"/>
  <c r="AP25" i="2"/>
  <c r="AR25" i="2"/>
  <c r="AT25" i="2"/>
  <c r="F25" i="2"/>
  <c r="H25" i="2"/>
  <c r="J25" i="2"/>
  <c r="O25" i="2"/>
  <c r="Q25" i="2"/>
  <c r="S25" i="2"/>
  <c r="V25" i="2"/>
  <c r="X25" i="2"/>
  <c r="Z25" i="2"/>
  <c r="AC25" i="2"/>
  <c r="AE25" i="2"/>
  <c r="AG25" i="2"/>
  <c r="AJ25" i="2"/>
  <c r="AL25" i="2"/>
  <c r="AN25" i="2"/>
  <c r="AQ25" i="2"/>
  <c r="AS25" i="2"/>
  <c r="AU25" i="2"/>
  <c r="E26" i="2"/>
  <c r="G26" i="2"/>
  <c r="I26" i="2"/>
  <c r="N26" i="2"/>
  <c r="P26" i="2"/>
  <c r="R26" i="2"/>
  <c r="U26" i="2"/>
  <c r="W26" i="2"/>
  <c r="Y26" i="2"/>
  <c r="AB26" i="2"/>
  <c r="AD26" i="2"/>
  <c r="AF26" i="2"/>
  <c r="AI26" i="2"/>
  <c r="AK26" i="2"/>
  <c r="AM26" i="2"/>
  <c r="AP26" i="2"/>
  <c r="AR26" i="2"/>
  <c r="AT26" i="2"/>
  <c r="F26" i="2"/>
  <c r="H26" i="2"/>
  <c r="J26" i="2"/>
  <c r="O26" i="2"/>
  <c r="Q26" i="2"/>
  <c r="S26" i="2"/>
  <c r="V26" i="2"/>
  <c r="X26" i="2"/>
  <c r="Z26" i="2"/>
  <c r="AC26" i="2"/>
  <c r="AE26" i="2"/>
  <c r="AG26" i="2"/>
  <c r="AJ26" i="2"/>
  <c r="AL26" i="2"/>
  <c r="AN26" i="2"/>
  <c r="AQ26" i="2"/>
  <c r="AS26" i="2"/>
  <c r="AU26" i="2"/>
  <c r="F5" i="2"/>
  <c r="H5" i="2"/>
  <c r="J5" i="2"/>
  <c r="O5" i="2"/>
  <c r="Q5" i="2"/>
  <c r="S5" i="2"/>
  <c r="V5" i="2"/>
  <c r="X5" i="2"/>
  <c r="Z5" i="2"/>
  <c r="AC5" i="2"/>
  <c r="AE5" i="2"/>
  <c r="AG5" i="2"/>
  <c r="AJ5" i="2"/>
  <c r="AL5" i="2"/>
  <c r="AN5" i="2"/>
  <c r="AQ5" i="2"/>
  <c r="AS5" i="2"/>
  <c r="AU5" i="2"/>
  <c r="E5" i="2"/>
  <c r="G5" i="2"/>
  <c r="I5" i="2"/>
  <c r="N5" i="2"/>
  <c r="P5" i="2"/>
  <c r="R5" i="2"/>
  <c r="U5" i="2"/>
  <c r="W5" i="2"/>
  <c r="Y5" i="2"/>
  <c r="AB5" i="2"/>
  <c r="AD5" i="2"/>
  <c r="AF5" i="2"/>
  <c r="AI5" i="2"/>
  <c r="AK5" i="2"/>
  <c r="AM5" i="2"/>
  <c r="AP5" i="2"/>
  <c r="AR5" i="2"/>
  <c r="AT5" i="2"/>
  <c r="E54" i="3"/>
  <c r="K54" i="6" s="1"/>
  <c r="E54" i="6" s="1"/>
  <c r="F54" i="3"/>
  <c r="L54" i="6" s="1"/>
  <c r="F54" i="6" s="1"/>
  <c r="E16" i="3"/>
  <c r="H16" i="3" s="1"/>
  <c r="H16" i="6" s="1"/>
  <c r="F16" i="3"/>
  <c r="L16" i="6" s="1"/>
  <c r="F16" i="6" s="1"/>
  <c r="E263" i="3"/>
  <c r="I263" i="3" s="1"/>
  <c r="M263" i="6" s="1"/>
  <c r="I263" i="6" s="1"/>
  <c r="K143" i="6"/>
  <c r="E143" i="6"/>
  <c r="F263" i="3"/>
  <c r="L263" i="6" s="1"/>
  <c r="F263" i="6" s="1"/>
  <c r="E6" i="3"/>
  <c r="I6" i="3" s="1"/>
  <c r="M6" i="6" s="1"/>
  <c r="I6" i="6" s="1"/>
  <c r="H6" i="6"/>
  <c r="F6" i="3"/>
  <c r="L6" i="6" s="1"/>
  <c r="F6" i="6" s="1"/>
  <c r="E7" i="3"/>
  <c r="H7" i="3" s="1"/>
  <c r="H7" i="6" s="1"/>
  <c r="K113" i="6"/>
  <c r="E113" i="6"/>
  <c r="F7" i="3"/>
  <c r="L7" i="6" s="1"/>
  <c r="F7" i="6" s="1"/>
  <c r="E8" i="3"/>
  <c r="I8" i="3" s="1"/>
  <c r="M8" i="6" s="1"/>
  <c r="I8" i="6" s="1"/>
  <c r="F8" i="3"/>
  <c r="L8" i="6" s="1"/>
  <c r="F8" i="6" s="1"/>
  <c r="E9" i="3"/>
  <c r="F9" i="3"/>
  <c r="L9" i="6" s="1"/>
  <c r="F9" i="6" s="1"/>
  <c r="E10" i="3"/>
  <c r="H10" i="3" s="1"/>
  <c r="H10" i="6" s="1"/>
  <c r="F10" i="3"/>
  <c r="L10" i="6" s="1"/>
  <c r="F10" i="6" s="1"/>
  <c r="E12" i="3"/>
  <c r="H12" i="3" s="1"/>
  <c r="H12" i="6" s="1"/>
  <c r="F12" i="3"/>
  <c r="L12" i="6" s="1"/>
  <c r="F12" i="6" s="1"/>
  <c r="E13" i="3"/>
  <c r="H13" i="3" s="1"/>
  <c r="H13" i="6" s="1"/>
  <c r="F13" i="3"/>
  <c r="L13" i="6" s="1"/>
  <c r="F13" i="6" s="1"/>
  <c r="E14" i="3"/>
  <c r="H14" i="3" s="1"/>
  <c r="H14" i="6" s="1"/>
  <c r="F14" i="3"/>
  <c r="L14" i="6" s="1"/>
  <c r="F14" i="6" s="1"/>
  <c r="E15" i="3"/>
  <c r="K15" i="6" s="1"/>
  <c r="E15" i="6" s="1"/>
  <c r="F15" i="3"/>
  <c r="L15" i="6" s="1"/>
  <c r="F15" i="6" s="1"/>
  <c r="E24" i="3"/>
  <c r="K24" i="6" s="1"/>
  <c r="E24" i="6" s="1"/>
  <c r="F24" i="3"/>
  <c r="L24" i="6" s="1"/>
  <c r="F24" i="6" s="1"/>
  <c r="E25" i="3"/>
  <c r="H25" i="3" s="1"/>
  <c r="H25" i="6" s="1"/>
  <c r="F25" i="3"/>
  <c r="L25" i="6" s="1"/>
  <c r="F25" i="6" s="1"/>
  <c r="E26" i="3"/>
  <c r="F26" i="3"/>
  <c r="L26" i="6" s="1"/>
  <c r="F26" i="6" s="1"/>
  <c r="E27" i="3"/>
  <c r="I27" i="3" s="1"/>
  <c r="M27" i="6" s="1"/>
  <c r="I27" i="6" s="1"/>
  <c r="F27" i="3"/>
  <c r="L27" i="6" s="1"/>
  <c r="F27" i="6" s="1"/>
  <c r="E28" i="3"/>
  <c r="K28" i="6" s="1"/>
  <c r="E28" i="6" s="1"/>
  <c r="K387" i="6"/>
  <c r="E387" i="6"/>
  <c r="F28" i="3"/>
  <c r="L28" i="6" s="1"/>
  <c r="F28" i="6" s="1"/>
  <c r="E30" i="3"/>
  <c r="K30" i="6" s="1"/>
  <c r="E30" i="6" s="1"/>
  <c r="F30" i="3"/>
  <c r="L30" i="6" s="1"/>
  <c r="F30" i="6" s="1"/>
  <c r="E31" i="3"/>
  <c r="K31" i="6" s="1"/>
  <c r="E31" i="6" s="1"/>
  <c r="F31" i="3"/>
  <c r="L31" i="6" s="1"/>
  <c r="F31" i="6" s="1"/>
  <c r="E32" i="3"/>
  <c r="K32" i="6" s="1"/>
  <c r="E32" i="6" s="1"/>
  <c r="K475" i="6"/>
  <c r="E475" i="6"/>
  <c r="F32" i="3"/>
  <c r="L32" i="6" s="1"/>
  <c r="F32" i="6" s="1"/>
  <c r="E33" i="3"/>
  <c r="I33" i="3" s="1"/>
  <c r="M33" i="6" s="1"/>
  <c r="I33" i="6" s="1"/>
  <c r="F33" i="3"/>
  <c r="L33" i="6" s="1"/>
  <c r="F33" i="6" s="1"/>
  <c r="E34" i="3"/>
  <c r="K34" i="6" s="1"/>
  <c r="E34" i="6" s="1"/>
  <c r="H34" i="6"/>
  <c r="F34" i="3"/>
  <c r="L34" i="6" s="1"/>
  <c r="F34" i="6" s="1"/>
  <c r="E36" i="3"/>
  <c r="K36" i="6" s="1"/>
  <c r="E36" i="6" s="1"/>
  <c r="F36" i="3"/>
  <c r="L36" i="6" s="1"/>
  <c r="F36" i="6" s="1"/>
  <c r="E37" i="3"/>
  <c r="I37" i="3" s="1"/>
  <c r="M37" i="6" s="1"/>
  <c r="I37" i="6" s="1"/>
  <c r="F37" i="3"/>
  <c r="L37" i="6" s="1"/>
  <c r="F37" i="6" s="1"/>
  <c r="E38" i="3"/>
  <c r="H38" i="3" s="1"/>
  <c r="H38" i="6" s="1"/>
  <c r="F38" i="3"/>
  <c r="L38" i="6" s="1"/>
  <c r="F38" i="6" s="1"/>
  <c r="E39" i="3"/>
  <c r="I39" i="3" s="1"/>
  <c r="M39" i="6" s="1"/>
  <c r="I39" i="6" s="1"/>
  <c r="K566" i="6"/>
  <c r="E566" i="6"/>
  <c r="F39" i="3"/>
  <c r="L39" i="6" s="1"/>
  <c r="F39" i="6" s="1"/>
  <c r="E40" i="3"/>
  <c r="I40" i="3" s="1"/>
  <c r="M40" i="6" s="1"/>
  <c r="I40" i="6" s="1"/>
  <c r="H40" i="6"/>
  <c r="F40" i="3"/>
  <c r="L40" i="6" s="1"/>
  <c r="F40" i="6" s="1"/>
  <c r="E42" i="3"/>
  <c r="K42" i="6" s="1"/>
  <c r="E42" i="6" s="1"/>
  <c r="H42" i="6"/>
  <c r="F42" i="3"/>
  <c r="L42" i="6" s="1"/>
  <c r="F42" i="6" s="1"/>
  <c r="E43" i="3"/>
  <c r="F43" i="3"/>
  <c r="L43" i="6" s="1"/>
  <c r="F43" i="6" s="1"/>
  <c r="E44" i="3"/>
  <c r="H44" i="3" s="1"/>
  <c r="H44" i="6" s="1"/>
  <c r="F44" i="3"/>
  <c r="L44" i="6" s="1"/>
  <c r="F44" i="6" s="1"/>
  <c r="E45" i="3"/>
  <c r="K45" i="6" s="1"/>
  <c r="E45" i="6" s="1"/>
  <c r="H45" i="6"/>
  <c r="F45" i="3"/>
  <c r="L45" i="6" s="1"/>
  <c r="F45" i="6" s="1"/>
  <c r="E46" i="3"/>
  <c r="I46" i="3" s="1"/>
  <c r="M46" i="6" s="1"/>
  <c r="I46" i="6" s="1"/>
  <c r="F46" i="3"/>
  <c r="L46" i="6" s="1"/>
  <c r="F46" i="6" s="1"/>
  <c r="E48" i="3"/>
  <c r="I48" i="3" s="1"/>
  <c r="M48" i="6" s="1"/>
  <c r="I48" i="6" s="1"/>
  <c r="F48" i="3"/>
  <c r="L48" i="6" s="1"/>
  <c r="F48" i="6" s="1"/>
  <c r="E49" i="3"/>
  <c r="H49" i="3" s="1"/>
  <c r="H49" i="6" s="1"/>
  <c r="F49" i="3"/>
  <c r="L49" i="6" s="1"/>
  <c r="F49" i="6" s="1"/>
  <c r="E50" i="3"/>
  <c r="H50" i="3" s="1"/>
  <c r="H50" i="6" s="1"/>
  <c r="F50" i="3"/>
  <c r="L50" i="6" s="1"/>
  <c r="F50" i="6" s="1"/>
  <c r="E51" i="3"/>
  <c r="K51" i="6" s="1"/>
  <c r="E51" i="6" s="1"/>
  <c r="H51" i="6"/>
  <c r="F51" i="3"/>
  <c r="L51" i="6" s="1"/>
  <c r="F51" i="6" s="1"/>
  <c r="E52" i="3"/>
  <c r="H52" i="3" s="1"/>
  <c r="H52" i="6" s="1"/>
  <c r="F52" i="3"/>
  <c r="L52" i="6" s="1"/>
  <c r="F52" i="6" s="1"/>
  <c r="E55" i="3"/>
  <c r="I55" i="3" s="1"/>
  <c r="M55" i="6" s="1"/>
  <c r="I55" i="6" s="1"/>
  <c r="F55" i="3"/>
  <c r="L55" i="6" s="1"/>
  <c r="F55" i="6" s="1"/>
  <c r="E56" i="3"/>
  <c r="K56" i="6" s="1"/>
  <c r="E56" i="6" s="1"/>
  <c r="H56" i="6"/>
  <c r="F56" i="3"/>
  <c r="L56" i="6" s="1"/>
  <c r="F56" i="6" s="1"/>
  <c r="E57" i="3"/>
  <c r="K57" i="6" s="1"/>
  <c r="E57" i="6" s="1"/>
  <c r="H57" i="6"/>
  <c r="F57" i="3"/>
  <c r="L57" i="6" s="1"/>
  <c r="F57" i="6" s="1"/>
  <c r="E58" i="3"/>
  <c r="I58" i="3" s="1"/>
  <c r="M58" i="6" s="1"/>
  <c r="I58" i="6" s="1"/>
  <c r="F58" i="3"/>
  <c r="L58" i="6" s="1"/>
  <c r="F58" i="6" s="1"/>
  <c r="E60" i="3"/>
  <c r="I60" i="3" s="1"/>
  <c r="M60" i="6" s="1"/>
  <c r="I60" i="6" s="1"/>
  <c r="F60" i="3"/>
  <c r="L60" i="6" s="1"/>
  <c r="F60" i="6" s="1"/>
  <c r="E61" i="3"/>
  <c r="I61" i="3" s="1"/>
  <c r="M61" i="6" s="1"/>
  <c r="I61" i="6" s="1"/>
  <c r="F61" i="3"/>
  <c r="L61" i="6" s="1"/>
  <c r="F61" i="6" s="1"/>
  <c r="E62" i="3"/>
  <c r="I62" i="3" s="1"/>
  <c r="M62" i="6" s="1"/>
  <c r="I62" i="6" s="1"/>
  <c r="F62" i="3"/>
  <c r="L62" i="6" s="1"/>
  <c r="F62" i="6" s="1"/>
  <c r="E63" i="3"/>
  <c r="I63" i="3" s="1"/>
  <c r="M63" i="6" s="1"/>
  <c r="I63" i="6" s="1"/>
  <c r="F63" i="3"/>
  <c r="L63" i="6" s="1"/>
  <c r="F63" i="6" s="1"/>
  <c r="E64" i="3"/>
  <c r="H64" i="3" s="1"/>
  <c r="H64" i="6" s="1"/>
  <c r="F64" i="3"/>
  <c r="L64" i="6" s="1"/>
  <c r="F64" i="6" s="1"/>
  <c r="E66" i="3"/>
  <c r="K66" i="6" s="1"/>
  <c r="E66" i="6" s="1"/>
  <c r="K388" i="6"/>
  <c r="E388" i="6"/>
  <c r="F66" i="3"/>
  <c r="L66" i="6" s="1"/>
  <c r="F66" i="6" s="1"/>
  <c r="E67" i="3"/>
  <c r="F67" i="3"/>
  <c r="L67" i="6" s="1"/>
  <c r="F67" i="6" s="1"/>
  <c r="E68" i="3"/>
  <c r="K68" i="6" s="1"/>
  <c r="E68" i="6" s="1"/>
  <c r="K390" i="6"/>
  <c r="E390" i="6"/>
  <c r="H68" i="6"/>
  <c r="F68" i="3"/>
  <c r="L68" i="6" s="1"/>
  <c r="F68" i="6" s="1"/>
  <c r="E69" i="3"/>
  <c r="K69" i="6" s="1"/>
  <c r="E69" i="6" s="1"/>
  <c r="H69" i="6"/>
  <c r="F69" i="3"/>
  <c r="L69" i="6" s="1"/>
  <c r="F69" i="6" s="1"/>
  <c r="E70" i="3"/>
  <c r="I70" i="3" s="1"/>
  <c r="M70" i="6" s="1"/>
  <c r="I70" i="6" s="1"/>
  <c r="H70" i="6"/>
  <c r="F70" i="3"/>
  <c r="L70" i="6" s="1"/>
  <c r="F70" i="6" s="1"/>
  <c r="E72" i="3"/>
  <c r="K72" i="6" s="1"/>
  <c r="E72" i="6" s="1"/>
  <c r="F72" i="3"/>
  <c r="L72" i="6" s="1"/>
  <c r="F72" i="6" s="1"/>
  <c r="E73" i="3"/>
  <c r="H73" i="3" s="1"/>
  <c r="H73" i="6" s="1"/>
  <c r="F73" i="3"/>
  <c r="L73" i="6" s="1"/>
  <c r="F73" i="6" s="1"/>
  <c r="E74" i="3"/>
  <c r="H74" i="3" s="1"/>
  <c r="H74" i="6" s="1"/>
  <c r="F74" i="3"/>
  <c r="L74" i="6" s="1"/>
  <c r="F74" i="6" s="1"/>
  <c r="E75" i="3"/>
  <c r="K75" i="6" s="1"/>
  <c r="E75" i="6" s="1"/>
  <c r="F75" i="3"/>
  <c r="L75" i="6" s="1"/>
  <c r="F75" i="6" s="1"/>
  <c r="E76" i="3"/>
  <c r="H76" i="3" s="1"/>
  <c r="H76" i="6" s="1"/>
  <c r="K482" i="6"/>
  <c r="E482" i="6"/>
  <c r="F76" i="3"/>
  <c r="L76" i="6" s="1"/>
  <c r="F76" i="6" s="1"/>
  <c r="E78" i="3"/>
  <c r="I78" i="3" s="1"/>
  <c r="M78" i="6" s="1"/>
  <c r="I78" i="6" s="1"/>
  <c r="F78" i="3"/>
  <c r="L78" i="6" s="1"/>
  <c r="F78" i="6" s="1"/>
  <c r="E79" i="3"/>
  <c r="I79" i="3" s="1"/>
  <c r="M79" i="6" s="1"/>
  <c r="I79" i="6" s="1"/>
  <c r="F79" i="3"/>
  <c r="L79" i="6" s="1"/>
  <c r="F79" i="6" s="1"/>
  <c r="E80" i="3"/>
  <c r="K80" i="6" s="1"/>
  <c r="E80" i="6" s="1"/>
  <c r="F80" i="3"/>
  <c r="L80" i="6" s="1"/>
  <c r="F80" i="6" s="1"/>
  <c r="E81" i="3"/>
  <c r="I81" i="3" s="1"/>
  <c r="M81" i="6" s="1"/>
  <c r="I81" i="6" s="1"/>
  <c r="H81" i="6"/>
  <c r="F81" i="3"/>
  <c r="L81" i="6" s="1"/>
  <c r="F81" i="6" s="1"/>
  <c r="E82" i="3"/>
  <c r="H82" i="3" s="1"/>
  <c r="H82" i="6" s="1"/>
  <c r="F82" i="3"/>
  <c r="L82" i="6" s="1"/>
  <c r="F82" i="6" s="1"/>
  <c r="E84" i="3"/>
  <c r="I84" i="3" s="1"/>
  <c r="M84" i="6" s="1"/>
  <c r="I84" i="6" s="1"/>
  <c r="F84" i="3"/>
  <c r="L84" i="6" s="1"/>
  <c r="F84" i="6" s="1"/>
  <c r="E85" i="3"/>
  <c r="F85" i="3"/>
  <c r="L85" i="6" s="1"/>
  <c r="F85" i="6" s="1"/>
  <c r="E86" i="3"/>
  <c r="H86" i="3" s="1"/>
  <c r="H86" i="6" s="1"/>
  <c r="F86" i="3"/>
  <c r="L86" i="6" s="1"/>
  <c r="F86" i="6" s="1"/>
  <c r="E87" i="3"/>
  <c r="K87" i="6" s="1"/>
  <c r="E87" i="6" s="1"/>
  <c r="F87" i="3"/>
  <c r="L87" i="6" s="1"/>
  <c r="F87" i="6" s="1"/>
  <c r="E88" i="3"/>
  <c r="F88" i="3"/>
  <c r="L88" i="6" s="1"/>
  <c r="F88" i="6" s="1"/>
  <c r="E90" i="3"/>
  <c r="K90" i="6" s="1"/>
  <c r="E90" i="6" s="1"/>
  <c r="F90" i="3"/>
  <c r="L90" i="6" s="1"/>
  <c r="F90" i="6" s="1"/>
  <c r="E91" i="3"/>
  <c r="K91" i="6" s="1"/>
  <c r="E91" i="6" s="1"/>
  <c r="F91" i="3"/>
  <c r="L91" i="6" s="1"/>
  <c r="F91" i="6" s="1"/>
  <c r="E92" i="3"/>
  <c r="H92" i="3" s="1"/>
  <c r="H92" i="6" s="1"/>
  <c r="F92" i="3"/>
  <c r="L92" i="6" s="1"/>
  <c r="F92" i="6" s="1"/>
  <c r="E93" i="3"/>
  <c r="K93" i="6" s="1"/>
  <c r="E93" i="6" s="1"/>
  <c r="K125" i="6"/>
  <c r="E125" i="6"/>
  <c r="F93" i="3"/>
  <c r="L93" i="6" s="1"/>
  <c r="F93" i="6" s="1"/>
  <c r="E94" i="3"/>
  <c r="I94" i="3" s="1"/>
  <c r="M94" i="6" s="1"/>
  <c r="I94" i="6" s="1"/>
  <c r="F94" i="3"/>
  <c r="L94" i="6" s="1"/>
  <c r="F94" i="6" s="1"/>
  <c r="E96" i="3"/>
  <c r="K96" i="6" s="1"/>
  <c r="E96" i="6" s="1"/>
  <c r="F96" i="3"/>
  <c r="L96" i="6" s="1"/>
  <c r="F96" i="6" s="1"/>
  <c r="E97" i="3"/>
  <c r="H97" i="3" s="1"/>
  <c r="H97" i="6" s="1"/>
  <c r="F97" i="3"/>
  <c r="L97" i="6" s="1"/>
  <c r="F97" i="6" s="1"/>
  <c r="E98" i="3"/>
  <c r="K98" i="6" s="1"/>
  <c r="E98" i="6" s="1"/>
  <c r="F98" i="3"/>
  <c r="L98" i="6" s="1"/>
  <c r="F98" i="6" s="1"/>
  <c r="E99" i="3"/>
  <c r="H99" i="3" s="1"/>
  <c r="H99" i="6" s="1"/>
  <c r="F99" i="3"/>
  <c r="L99" i="6" s="1"/>
  <c r="F99" i="6" s="1"/>
  <c r="E100" i="3"/>
  <c r="K100" i="6" s="1"/>
  <c r="E100" i="6" s="1"/>
  <c r="F100" i="3"/>
  <c r="L100" i="6" s="1"/>
  <c r="F100" i="6" s="1"/>
  <c r="E102" i="3"/>
  <c r="H102" i="3" s="1"/>
  <c r="H102" i="6" s="1"/>
  <c r="F102" i="3"/>
  <c r="L102" i="6" s="1"/>
  <c r="F102" i="6" s="1"/>
  <c r="E103" i="3"/>
  <c r="H103" i="3" s="1"/>
  <c r="H103" i="6" s="1"/>
  <c r="F103" i="3"/>
  <c r="L103" i="6" s="1"/>
  <c r="F103" i="6" s="1"/>
  <c r="E104" i="3"/>
  <c r="K104" i="6" s="1"/>
  <c r="E104" i="6" s="1"/>
  <c r="F104" i="3"/>
  <c r="L104" i="6" s="1"/>
  <c r="F104" i="6" s="1"/>
  <c r="E105" i="3"/>
  <c r="H105" i="3" s="1"/>
  <c r="H105" i="6" s="1"/>
  <c r="F105" i="3"/>
  <c r="L105" i="6" s="1"/>
  <c r="F105" i="6" s="1"/>
  <c r="E106" i="3"/>
  <c r="H106" i="3" s="1"/>
  <c r="H106" i="6" s="1"/>
  <c r="F106" i="3"/>
  <c r="L106" i="6" s="1"/>
  <c r="F106" i="6" s="1"/>
  <c r="E108" i="3"/>
  <c r="K108" i="6" s="1"/>
  <c r="E108" i="6" s="1"/>
  <c r="F108" i="3"/>
  <c r="L108" i="6" s="1"/>
  <c r="F108" i="6" s="1"/>
  <c r="E109" i="3"/>
  <c r="K109" i="6" s="1"/>
  <c r="E109" i="6" s="1"/>
  <c r="F109" i="3"/>
  <c r="L109" i="6" s="1"/>
  <c r="F109" i="6" s="1"/>
  <c r="E110" i="3"/>
  <c r="H110" i="3" s="1"/>
  <c r="H110" i="6" s="1"/>
  <c r="F110" i="3"/>
  <c r="L110" i="6" s="1"/>
  <c r="F110" i="6" s="1"/>
  <c r="E111" i="3"/>
  <c r="I111" i="3" s="1"/>
  <c r="M111" i="6" s="1"/>
  <c r="I111" i="6" s="1"/>
  <c r="F111" i="3"/>
  <c r="L111" i="6" s="1"/>
  <c r="F111" i="6" s="1"/>
  <c r="E112" i="3"/>
  <c r="H112" i="3" s="1"/>
  <c r="H112" i="6" s="1"/>
  <c r="F112" i="3"/>
  <c r="L112" i="6" s="1"/>
  <c r="F112" i="6" s="1"/>
  <c r="E114" i="3"/>
  <c r="I114" i="3" s="1"/>
  <c r="M114" i="6" s="1"/>
  <c r="I114" i="6" s="1"/>
  <c r="F114" i="3"/>
  <c r="L114" i="6" s="1"/>
  <c r="F114" i="6" s="1"/>
  <c r="E115" i="3"/>
  <c r="K115" i="6" s="1"/>
  <c r="E115" i="6" s="1"/>
  <c r="F115" i="3"/>
  <c r="L115" i="6" s="1"/>
  <c r="F115" i="6" s="1"/>
  <c r="E116" i="3"/>
  <c r="I116" i="3" s="1"/>
  <c r="M116" i="6" s="1"/>
  <c r="I116" i="6" s="1"/>
  <c r="F116" i="3"/>
  <c r="L116" i="6" s="1"/>
  <c r="F116" i="6" s="1"/>
  <c r="E117" i="3"/>
  <c r="I117" i="3" s="1"/>
  <c r="M117" i="6" s="1"/>
  <c r="I117" i="6" s="1"/>
  <c r="F117" i="3"/>
  <c r="L117" i="6" s="1"/>
  <c r="F117" i="6" s="1"/>
  <c r="E118" i="3"/>
  <c r="H118" i="3" s="1"/>
  <c r="H118" i="6" s="1"/>
  <c r="F118" i="3"/>
  <c r="L118" i="6" s="1"/>
  <c r="F118" i="6" s="1"/>
  <c r="E120" i="3"/>
  <c r="H120" i="3" s="1"/>
  <c r="H120" i="6" s="1"/>
  <c r="F120" i="3"/>
  <c r="L120" i="6" s="1"/>
  <c r="F120" i="6" s="1"/>
  <c r="E121" i="3"/>
  <c r="I121" i="3" s="1"/>
  <c r="M121" i="6" s="1"/>
  <c r="I121" i="6" s="1"/>
  <c r="F121" i="3"/>
  <c r="L121" i="6" s="1"/>
  <c r="F121" i="6" s="1"/>
  <c r="E122" i="3"/>
  <c r="K122" i="6" s="1"/>
  <c r="E122" i="6" s="1"/>
  <c r="F122" i="3"/>
  <c r="L122" i="6" s="1"/>
  <c r="F122" i="6" s="1"/>
  <c r="E123" i="3"/>
  <c r="K123" i="6" s="1"/>
  <c r="E123" i="6" s="1"/>
  <c r="F123" i="3"/>
  <c r="L123" i="6" s="1"/>
  <c r="F123" i="6" s="1"/>
  <c r="E124" i="3"/>
  <c r="I124" i="3" s="1"/>
  <c r="M124" i="6" s="1"/>
  <c r="I124" i="6" s="1"/>
  <c r="F124" i="3"/>
  <c r="L124" i="6" s="1"/>
  <c r="F124" i="6" s="1"/>
  <c r="E126" i="3"/>
  <c r="H126" i="3" s="1"/>
  <c r="H126" i="6" s="1"/>
  <c r="F126" i="3"/>
  <c r="L126" i="6" s="1"/>
  <c r="F126" i="6" s="1"/>
  <c r="E127" i="3"/>
  <c r="I127" i="3" s="1"/>
  <c r="M127" i="6" s="1"/>
  <c r="I127" i="6" s="1"/>
  <c r="F127" i="3"/>
  <c r="L127" i="6" s="1"/>
  <c r="F127" i="6" s="1"/>
  <c r="E128" i="3"/>
  <c r="I128" i="3" s="1"/>
  <c r="M128" i="6" s="1"/>
  <c r="I128" i="6" s="1"/>
  <c r="F128" i="3"/>
  <c r="L128" i="6" s="1"/>
  <c r="F128" i="6" s="1"/>
  <c r="E129" i="3"/>
  <c r="K129" i="6" s="1"/>
  <c r="E129" i="6" s="1"/>
  <c r="F129" i="3"/>
  <c r="L129" i="6" s="1"/>
  <c r="F129" i="6" s="1"/>
  <c r="E130" i="3"/>
  <c r="F130" i="3"/>
  <c r="L130" i="6" s="1"/>
  <c r="F130" i="6" s="1"/>
  <c r="F132" i="3"/>
  <c r="L132" i="6" s="1"/>
  <c r="F132" i="6" s="1"/>
  <c r="E133" i="3"/>
  <c r="I133" i="3" s="1"/>
  <c r="M133" i="6" s="1"/>
  <c r="I133" i="6" s="1"/>
  <c r="H128" i="6"/>
  <c r="F133" i="3"/>
  <c r="L133" i="6" s="1"/>
  <c r="F133" i="6" s="1"/>
  <c r="E134" i="3"/>
  <c r="I134" i="3" s="1"/>
  <c r="M134" i="6" s="1"/>
  <c r="I134" i="6" s="1"/>
  <c r="F134" i="3"/>
  <c r="L134" i="6" s="1"/>
  <c r="F134" i="6" s="1"/>
  <c r="E135" i="3"/>
  <c r="H135" i="3" s="1"/>
  <c r="H135" i="6" s="1"/>
  <c r="F135" i="3"/>
  <c r="L135" i="6" s="1"/>
  <c r="F135" i="6" s="1"/>
  <c r="E136" i="3"/>
  <c r="H136" i="3" s="1"/>
  <c r="H136" i="6" s="1"/>
  <c r="K131" i="6"/>
  <c r="E131" i="6"/>
  <c r="F136" i="3"/>
  <c r="L136" i="6" s="1"/>
  <c r="F136" i="6" s="1"/>
  <c r="E138" i="3"/>
  <c r="K138" i="6" s="1"/>
  <c r="E138" i="6" s="1"/>
  <c r="F138" i="3"/>
  <c r="L138" i="6" s="1"/>
  <c r="F138" i="6" s="1"/>
  <c r="E139" i="3"/>
  <c r="K218" i="6"/>
  <c r="E218" i="6"/>
  <c r="F139" i="3"/>
  <c r="L139" i="6" s="1"/>
  <c r="F139" i="6" s="1"/>
  <c r="E140" i="3"/>
  <c r="K140" i="6" s="1"/>
  <c r="E140" i="6" s="1"/>
  <c r="K219" i="6"/>
  <c r="E219" i="6"/>
  <c r="H140" i="6"/>
  <c r="F140" i="3"/>
  <c r="L140" i="6" s="1"/>
  <c r="F140" i="6" s="1"/>
  <c r="E141" i="3"/>
  <c r="I141" i="3" s="1"/>
  <c r="M141" i="6" s="1"/>
  <c r="I141" i="6" s="1"/>
  <c r="F141" i="3"/>
  <c r="L141" i="6" s="1"/>
  <c r="F141" i="6" s="1"/>
  <c r="E142" i="3"/>
  <c r="H142" i="3" s="1"/>
  <c r="H142" i="6" s="1"/>
  <c r="F142" i="3"/>
  <c r="L142" i="6" s="1"/>
  <c r="F142" i="6" s="1"/>
  <c r="E150" i="3"/>
  <c r="K150" i="6" s="1"/>
  <c r="E150" i="6" s="1"/>
  <c r="F150" i="3"/>
  <c r="L150" i="6" s="1"/>
  <c r="F150" i="6" s="1"/>
  <c r="E151" i="3"/>
  <c r="I151" i="3" s="1"/>
  <c r="M151" i="6" s="1"/>
  <c r="I151" i="6" s="1"/>
  <c r="F151" i="3"/>
  <c r="L151" i="6" s="1"/>
  <c r="F151" i="6" s="1"/>
  <c r="E152" i="3"/>
  <c r="K152" i="6" s="1"/>
  <c r="E152" i="6" s="1"/>
  <c r="F152" i="3"/>
  <c r="L152" i="6" s="1"/>
  <c r="F152" i="6" s="1"/>
  <c r="E153" i="3"/>
  <c r="F153" i="3"/>
  <c r="L153" i="6" s="1"/>
  <c r="F153" i="6" s="1"/>
  <c r="E154" i="3"/>
  <c r="I154" i="3" s="1"/>
  <c r="M154" i="6" s="1"/>
  <c r="I154" i="6" s="1"/>
  <c r="F154" i="3"/>
  <c r="L154" i="6" s="1"/>
  <c r="F154" i="6" s="1"/>
  <c r="E156" i="3"/>
  <c r="K156" i="6" s="1"/>
  <c r="E156" i="6" s="1"/>
  <c r="F156" i="3"/>
  <c r="L156" i="6" s="1"/>
  <c r="F156" i="6" s="1"/>
  <c r="E157" i="3"/>
  <c r="H157" i="3" s="1"/>
  <c r="H157" i="6" s="1"/>
  <c r="F157" i="3"/>
  <c r="L157" i="6" s="1"/>
  <c r="F157" i="6" s="1"/>
  <c r="E158" i="3"/>
  <c r="K158" i="6" s="1"/>
  <c r="E158" i="6" s="1"/>
  <c r="F158" i="3"/>
  <c r="L158" i="6" s="1"/>
  <c r="F158" i="6" s="1"/>
  <c r="E159" i="3"/>
  <c r="H159" i="3" s="1"/>
  <c r="H159" i="6" s="1"/>
  <c r="F159" i="3"/>
  <c r="L159" i="6" s="1"/>
  <c r="F159" i="6" s="1"/>
  <c r="E160" i="3"/>
  <c r="I160" i="3" s="1"/>
  <c r="M160" i="6" s="1"/>
  <c r="I160" i="6" s="1"/>
  <c r="F160" i="3"/>
  <c r="L160" i="6" s="1"/>
  <c r="F160" i="6" s="1"/>
  <c r="E162" i="3"/>
  <c r="K162" i="6" s="1"/>
  <c r="E162" i="6" s="1"/>
  <c r="F162" i="3"/>
  <c r="L162" i="6" s="1"/>
  <c r="F162" i="6" s="1"/>
  <c r="E163" i="3"/>
  <c r="I163" i="3" s="1"/>
  <c r="M163" i="6" s="1"/>
  <c r="I163" i="6" s="1"/>
  <c r="F163" i="3"/>
  <c r="L163" i="6" s="1"/>
  <c r="F163" i="6" s="1"/>
  <c r="E164" i="3"/>
  <c r="K164" i="6" s="1"/>
  <c r="E164" i="6" s="1"/>
  <c r="F164" i="3"/>
  <c r="L164" i="6" s="1"/>
  <c r="F164" i="6" s="1"/>
  <c r="E165" i="3"/>
  <c r="I165" i="3" s="1"/>
  <c r="M165" i="6" s="1"/>
  <c r="I165" i="6" s="1"/>
  <c r="F165" i="3"/>
  <c r="L165" i="6" s="1"/>
  <c r="F165" i="6" s="1"/>
  <c r="E166" i="3"/>
  <c r="I166" i="3" s="1"/>
  <c r="M166" i="6" s="1"/>
  <c r="I166" i="6" s="1"/>
  <c r="F166" i="3"/>
  <c r="L166" i="6" s="1"/>
  <c r="F166" i="6" s="1"/>
  <c r="E168" i="3"/>
  <c r="I168" i="3" s="1"/>
  <c r="M168" i="6" s="1"/>
  <c r="I168" i="6" s="1"/>
  <c r="F168" i="3"/>
  <c r="L168" i="6" s="1"/>
  <c r="F168" i="6" s="1"/>
  <c r="E169" i="3"/>
  <c r="H169" i="3" s="1"/>
  <c r="H169" i="6" s="1"/>
  <c r="F169" i="3"/>
  <c r="L169" i="6" s="1"/>
  <c r="F169" i="6" s="1"/>
  <c r="E170" i="3"/>
  <c r="H170" i="3" s="1"/>
  <c r="H170" i="6" s="1"/>
  <c r="F170" i="3"/>
  <c r="L170" i="6" s="1"/>
  <c r="F170" i="6" s="1"/>
  <c r="E171" i="3"/>
  <c r="H171" i="3" s="1"/>
  <c r="H171" i="6" s="1"/>
  <c r="F171" i="3"/>
  <c r="L171" i="6" s="1"/>
  <c r="F171" i="6" s="1"/>
  <c r="E172" i="3"/>
  <c r="I172" i="3" s="1"/>
  <c r="M172" i="6" s="1"/>
  <c r="I172" i="6" s="1"/>
  <c r="F172" i="3"/>
  <c r="L172" i="6" s="1"/>
  <c r="F172" i="6" s="1"/>
  <c r="E176" i="3"/>
  <c r="I176" i="3" s="1"/>
  <c r="M176" i="6" s="1"/>
  <c r="I176" i="6" s="1"/>
  <c r="F176" i="3"/>
  <c r="L176" i="6" s="1"/>
  <c r="F176" i="6" s="1"/>
  <c r="E177" i="3"/>
  <c r="I177" i="3" s="1"/>
  <c r="M177" i="6" s="1"/>
  <c r="I177" i="6" s="1"/>
  <c r="F177" i="3"/>
  <c r="L177" i="6" s="1"/>
  <c r="F177" i="6" s="1"/>
  <c r="E178" i="3"/>
  <c r="K178" i="6" s="1"/>
  <c r="E178" i="6" s="1"/>
  <c r="F178" i="3"/>
  <c r="L178" i="6" s="1"/>
  <c r="F178" i="6" s="1"/>
  <c r="E179" i="3"/>
  <c r="F179" i="3"/>
  <c r="L179" i="6" s="1"/>
  <c r="F179" i="6" s="1"/>
  <c r="E180" i="3"/>
  <c r="I180" i="3" s="1"/>
  <c r="M180" i="6" s="1"/>
  <c r="I180" i="6" s="1"/>
  <c r="F180" i="3"/>
  <c r="L180" i="6" s="1"/>
  <c r="F180" i="6" s="1"/>
  <c r="E182" i="3"/>
  <c r="K182" i="6" s="1"/>
  <c r="E182" i="6" s="1"/>
  <c r="F182" i="3"/>
  <c r="L182" i="6" s="1"/>
  <c r="F182" i="6" s="1"/>
  <c r="E183" i="3"/>
  <c r="K183" i="6" s="1"/>
  <c r="E183" i="6" s="1"/>
  <c r="F183" i="3"/>
  <c r="L183" i="6" s="1"/>
  <c r="F183" i="6" s="1"/>
  <c r="E184" i="3"/>
  <c r="H184" i="3" s="1"/>
  <c r="H184" i="6" s="1"/>
  <c r="F184" i="3"/>
  <c r="L184" i="6" s="1"/>
  <c r="F184" i="6" s="1"/>
  <c r="E185" i="3"/>
  <c r="I185" i="3" s="1"/>
  <c r="M185" i="6" s="1"/>
  <c r="I185" i="6" s="1"/>
  <c r="F185" i="3"/>
  <c r="L185" i="6" s="1"/>
  <c r="F185" i="6" s="1"/>
  <c r="E186" i="3"/>
  <c r="K186" i="6" s="1"/>
  <c r="E186" i="6" s="1"/>
  <c r="F186" i="3"/>
  <c r="L186" i="6" s="1"/>
  <c r="F186" i="6" s="1"/>
  <c r="E188" i="3"/>
  <c r="F188" i="3"/>
  <c r="L188" i="6" s="1"/>
  <c r="F188" i="6" s="1"/>
  <c r="E189" i="3"/>
  <c r="H189" i="3" s="1"/>
  <c r="H189" i="6" s="1"/>
  <c r="F189" i="3"/>
  <c r="L189" i="6" s="1"/>
  <c r="F189" i="6" s="1"/>
  <c r="E190" i="3"/>
  <c r="H190" i="3" s="1"/>
  <c r="H190" i="6" s="1"/>
  <c r="H315" i="6"/>
  <c r="F190" i="3"/>
  <c r="L190" i="6" s="1"/>
  <c r="F190" i="6" s="1"/>
  <c r="E191" i="3"/>
  <c r="I191" i="3" s="1"/>
  <c r="M191" i="6" s="1"/>
  <c r="I191" i="6" s="1"/>
  <c r="F191" i="3"/>
  <c r="L191" i="6" s="1"/>
  <c r="F191" i="6" s="1"/>
  <c r="E192" i="3"/>
  <c r="K192" i="6" s="1"/>
  <c r="E192" i="6" s="1"/>
  <c r="F192" i="3"/>
  <c r="L192" i="6" s="1"/>
  <c r="F192" i="6" s="1"/>
  <c r="E194" i="3"/>
  <c r="H194" i="3" s="1"/>
  <c r="H194" i="6" s="1"/>
  <c r="F194" i="3"/>
  <c r="L194" i="6" s="1"/>
  <c r="F194" i="6" s="1"/>
  <c r="E195" i="3"/>
  <c r="K195" i="6" s="1"/>
  <c r="E195" i="6" s="1"/>
  <c r="H195" i="6"/>
  <c r="F195" i="3"/>
  <c r="L195" i="6" s="1"/>
  <c r="F195" i="6" s="1"/>
  <c r="E196" i="3"/>
  <c r="I196" i="3" s="1"/>
  <c r="M196" i="6" s="1"/>
  <c r="I196" i="6" s="1"/>
  <c r="F196" i="3"/>
  <c r="L196" i="6" s="1"/>
  <c r="F196" i="6" s="1"/>
  <c r="E197" i="3"/>
  <c r="I197" i="3" s="1"/>
  <c r="M197" i="6" s="1"/>
  <c r="I197" i="6" s="1"/>
  <c r="F197" i="3"/>
  <c r="L197" i="6" s="1"/>
  <c r="F197" i="6" s="1"/>
  <c r="E198" i="3"/>
  <c r="H198" i="3" s="1"/>
  <c r="H198" i="6" s="1"/>
  <c r="F198" i="3"/>
  <c r="L198" i="6" s="1"/>
  <c r="F198" i="6" s="1"/>
  <c r="E200" i="3"/>
  <c r="I200" i="3" s="1"/>
  <c r="M200" i="6" s="1"/>
  <c r="I200" i="6" s="1"/>
  <c r="F200" i="3"/>
  <c r="L200" i="6" s="1"/>
  <c r="F200" i="6" s="1"/>
  <c r="E201" i="3"/>
  <c r="H201" i="3" s="1"/>
  <c r="H201" i="6" s="1"/>
  <c r="F201" i="3"/>
  <c r="L201" i="6" s="1"/>
  <c r="F201" i="6" s="1"/>
  <c r="E202" i="3"/>
  <c r="I202" i="3" s="1"/>
  <c r="M202" i="6" s="1"/>
  <c r="I202" i="6" s="1"/>
  <c r="F202" i="3"/>
  <c r="L202" i="6" s="1"/>
  <c r="F202" i="6" s="1"/>
  <c r="E203" i="3"/>
  <c r="H203" i="3" s="1"/>
  <c r="H203" i="6" s="1"/>
  <c r="F203" i="3"/>
  <c r="L203" i="6" s="1"/>
  <c r="F203" i="6" s="1"/>
  <c r="E204" i="3"/>
  <c r="F204" i="3"/>
  <c r="L204" i="6" s="1"/>
  <c r="F204" i="6" s="1"/>
  <c r="E206" i="3"/>
  <c r="I206" i="3" s="1"/>
  <c r="M206" i="6" s="1"/>
  <c r="I206" i="6" s="1"/>
  <c r="F206" i="3"/>
  <c r="L206" i="6" s="1"/>
  <c r="F206" i="6" s="1"/>
  <c r="E207" i="3"/>
  <c r="K207" i="6" s="1"/>
  <c r="E207" i="6" s="1"/>
  <c r="K584" i="6"/>
  <c r="E584" i="6"/>
  <c r="F207" i="3"/>
  <c r="L207" i="6" s="1"/>
  <c r="F207" i="6" s="1"/>
  <c r="E208" i="3"/>
  <c r="I208" i="3" s="1"/>
  <c r="M208" i="6" s="1"/>
  <c r="I208" i="6" s="1"/>
  <c r="F208" i="3"/>
  <c r="L208" i="6" s="1"/>
  <c r="F208" i="6" s="1"/>
  <c r="E209" i="3"/>
  <c r="F209" i="3"/>
  <c r="L209" i="6" s="1"/>
  <c r="F209" i="6" s="1"/>
  <c r="E210" i="3"/>
  <c r="K210" i="6" s="1"/>
  <c r="E210" i="6" s="1"/>
  <c r="F210" i="3"/>
  <c r="L210" i="6" s="1"/>
  <c r="F210" i="6" s="1"/>
  <c r="E212" i="3"/>
  <c r="H212" i="3" s="1"/>
  <c r="H212" i="6" s="1"/>
  <c r="F212" i="3"/>
  <c r="L212" i="6" s="1"/>
  <c r="F212" i="6" s="1"/>
  <c r="E213" i="3"/>
  <c r="I213" i="3" s="1"/>
  <c r="M213" i="6" s="1"/>
  <c r="I213" i="6" s="1"/>
  <c r="F213" i="3"/>
  <c r="L213" i="6" s="1"/>
  <c r="F213" i="6" s="1"/>
  <c r="E214" i="3"/>
  <c r="K214" i="6" s="1"/>
  <c r="E214" i="6" s="1"/>
  <c r="F214" i="3"/>
  <c r="L214" i="6" s="1"/>
  <c r="F214" i="6" s="1"/>
  <c r="E215" i="3"/>
  <c r="I215" i="3" s="1"/>
  <c r="M215" i="6" s="1"/>
  <c r="I215" i="6" s="1"/>
  <c r="K676" i="6"/>
  <c r="E676" i="6"/>
  <c r="F215" i="3"/>
  <c r="L215" i="6" s="1"/>
  <c r="F215" i="6" s="1"/>
  <c r="E216" i="3"/>
  <c r="K216" i="6" s="1"/>
  <c r="E216" i="6" s="1"/>
  <c r="F216" i="3"/>
  <c r="L216" i="6" s="1"/>
  <c r="F216" i="6" s="1"/>
  <c r="E220" i="3"/>
  <c r="H220" i="3" s="1"/>
  <c r="H220" i="6" s="1"/>
  <c r="K137" i="6"/>
  <c r="E137" i="6"/>
  <c r="F220" i="3"/>
  <c r="L220" i="6" s="1"/>
  <c r="F220" i="6" s="1"/>
  <c r="E221" i="3"/>
  <c r="H221" i="3" s="1"/>
  <c r="H221" i="6" s="1"/>
  <c r="F221" i="3"/>
  <c r="L221" i="6" s="1"/>
  <c r="F221" i="6" s="1"/>
  <c r="E222" i="3"/>
  <c r="K222" i="6" s="1"/>
  <c r="E222" i="6" s="1"/>
  <c r="F222" i="3"/>
  <c r="L222" i="6" s="1"/>
  <c r="F222" i="6" s="1"/>
  <c r="E223" i="3"/>
  <c r="K223" i="6" s="1"/>
  <c r="E223" i="6" s="1"/>
  <c r="H223" i="6"/>
  <c r="F223" i="3"/>
  <c r="L223" i="6" s="1"/>
  <c r="F223" i="6" s="1"/>
  <c r="E224" i="3"/>
  <c r="I224" i="3" s="1"/>
  <c r="M224" i="6" s="1"/>
  <c r="I224" i="6" s="1"/>
  <c r="F224" i="3"/>
  <c r="L224" i="6" s="1"/>
  <c r="F224" i="6" s="1"/>
  <c r="E226" i="3"/>
  <c r="I226" i="3" s="1"/>
  <c r="M226" i="6" s="1"/>
  <c r="I226" i="6" s="1"/>
  <c r="F226" i="3"/>
  <c r="L226" i="6" s="1"/>
  <c r="F226" i="6" s="1"/>
  <c r="E227" i="3"/>
  <c r="F227" i="3"/>
  <c r="L227" i="6" s="1"/>
  <c r="F227" i="6" s="1"/>
  <c r="E228" i="3"/>
  <c r="H228" i="3" s="1"/>
  <c r="H228" i="6" s="1"/>
  <c r="F228" i="3"/>
  <c r="L228" i="6" s="1"/>
  <c r="F228" i="6" s="1"/>
  <c r="F229" i="3"/>
  <c r="L229" i="6" s="1"/>
  <c r="F229" i="6" s="1"/>
  <c r="E230" i="3"/>
  <c r="H230" i="3" s="1"/>
  <c r="H230" i="6" s="1"/>
  <c r="F230" i="3"/>
  <c r="L230" i="6" s="1"/>
  <c r="F230" i="6" s="1"/>
  <c r="E232" i="3"/>
  <c r="I232" i="3" s="1"/>
  <c r="M232" i="6" s="1"/>
  <c r="I232" i="6" s="1"/>
  <c r="F232" i="3"/>
  <c r="L232" i="6" s="1"/>
  <c r="F232" i="6" s="1"/>
  <c r="F233" i="3"/>
  <c r="L233" i="6" s="1"/>
  <c r="F233" i="6" s="1"/>
  <c r="F234" i="3"/>
  <c r="L234" i="6" s="1"/>
  <c r="F234" i="6" s="1"/>
  <c r="E235" i="3"/>
  <c r="K235" i="6" s="1"/>
  <c r="E235" i="6" s="1"/>
  <c r="F235" i="3"/>
  <c r="L235" i="6" s="1"/>
  <c r="F235" i="6" s="1"/>
  <c r="E236" i="3"/>
  <c r="I236" i="3" s="1"/>
  <c r="M236" i="6" s="1"/>
  <c r="I236" i="6" s="1"/>
  <c r="F236" i="3"/>
  <c r="L236" i="6" s="1"/>
  <c r="F236" i="6" s="1"/>
  <c r="E238" i="3"/>
  <c r="K238" i="6" s="1"/>
  <c r="E238" i="6" s="1"/>
  <c r="F238" i="3"/>
  <c r="L238" i="6" s="1"/>
  <c r="F238" i="6" s="1"/>
  <c r="E239" i="3"/>
  <c r="H239" i="3" s="1"/>
  <c r="H239" i="6" s="1"/>
  <c r="F239" i="3"/>
  <c r="L239" i="6" s="1"/>
  <c r="F239" i="6" s="1"/>
  <c r="E240" i="3"/>
  <c r="I240" i="3" s="1"/>
  <c r="M240" i="6" s="1"/>
  <c r="I240" i="6" s="1"/>
  <c r="F240" i="3"/>
  <c r="L240" i="6" s="1"/>
  <c r="F240" i="6" s="1"/>
  <c r="E241" i="3"/>
  <c r="H241" i="3" s="1"/>
  <c r="H241" i="6" s="1"/>
  <c r="F241" i="3"/>
  <c r="L241" i="6" s="1"/>
  <c r="F241" i="6" s="1"/>
  <c r="E242" i="3"/>
  <c r="I242" i="3" s="1"/>
  <c r="M242" i="6" s="1"/>
  <c r="I242" i="6" s="1"/>
  <c r="F242" i="3"/>
  <c r="L242" i="6" s="1"/>
  <c r="F242" i="6" s="1"/>
  <c r="E244" i="3"/>
  <c r="I244" i="3" s="1"/>
  <c r="M244" i="6" s="1"/>
  <c r="I244" i="6" s="1"/>
  <c r="F244" i="3"/>
  <c r="L244" i="6" s="1"/>
  <c r="F244" i="6" s="1"/>
  <c r="E245" i="3"/>
  <c r="H245" i="3" s="1"/>
  <c r="H245" i="6" s="1"/>
  <c r="F245" i="3"/>
  <c r="L245" i="6" s="1"/>
  <c r="F245" i="6" s="1"/>
  <c r="F246" i="3"/>
  <c r="L246" i="6" s="1"/>
  <c r="F246" i="6" s="1"/>
  <c r="E247" i="3"/>
  <c r="H247" i="3" s="1"/>
  <c r="H247" i="6" s="1"/>
  <c r="F247" i="3"/>
  <c r="L247" i="6" s="1"/>
  <c r="F247" i="6" s="1"/>
  <c r="E248" i="3"/>
  <c r="K248" i="6" s="1"/>
  <c r="E248" i="6" s="1"/>
  <c r="F248" i="3"/>
  <c r="L248" i="6" s="1"/>
  <c r="F248" i="6" s="1"/>
  <c r="E250" i="3"/>
  <c r="K250" i="6" s="1"/>
  <c r="E250" i="6" s="1"/>
  <c r="F250" i="3"/>
  <c r="L250" i="6" s="1"/>
  <c r="F250" i="6" s="1"/>
  <c r="E251" i="3"/>
  <c r="H251" i="3" s="1"/>
  <c r="H251" i="6" s="1"/>
  <c r="F251" i="3"/>
  <c r="L251" i="6" s="1"/>
  <c r="F251" i="6" s="1"/>
  <c r="F252" i="3"/>
  <c r="L252" i="6" s="1"/>
  <c r="F252" i="6" s="1"/>
  <c r="E253" i="3"/>
  <c r="K253" i="6" s="1"/>
  <c r="E253" i="6" s="1"/>
  <c r="F253" i="3"/>
  <c r="L253" i="6" s="1"/>
  <c r="F253" i="6" s="1"/>
  <c r="E254" i="3"/>
  <c r="K254" i="6" s="1"/>
  <c r="E254" i="6" s="1"/>
  <c r="F254" i="3"/>
  <c r="L254" i="6" s="1"/>
  <c r="F254" i="6" s="1"/>
  <c r="E256" i="3"/>
  <c r="I256" i="3" s="1"/>
  <c r="M256" i="6" s="1"/>
  <c r="I256" i="6" s="1"/>
  <c r="F256" i="3"/>
  <c r="L256" i="6" s="1"/>
  <c r="F256" i="6" s="1"/>
  <c r="E257" i="3"/>
  <c r="H257" i="3" s="1"/>
  <c r="H257" i="6" s="1"/>
  <c r="F257" i="3"/>
  <c r="L257" i="6" s="1"/>
  <c r="F257" i="6" s="1"/>
  <c r="E258" i="3"/>
  <c r="I258" i="3" s="1"/>
  <c r="M258" i="6" s="1"/>
  <c r="I258" i="6" s="1"/>
  <c r="F258" i="3"/>
  <c r="L258" i="6" s="1"/>
  <c r="F258" i="6" s="1"/>
  <c r="E259" i="3"/>
  <c r="K259" i="6" s="1"/>
  <c r="E259" i="6" s="1"/>
  <c r="F259" i="3"/>
  <c r="L259" i="6" s="1"/>
  <c r="F259" i="6" s="1"/>
  <c r="E260" i="3"/>
  <c r="H682" i="6"/>
  <c r="F260" i="3"/>
  <c r="L260" i="6" s="1"/>
  <c r="F260" i="6" s="1"/>
  <c r="E262" i="3"/>
  <c r="K262" i="6" s="1"/>
  <c r="E262" i="6" s="1"/>
  <c r="F262" i="3"/>
  <c r="L262" i="6" s="1"/>
  <c r="F262" i="6" s="1"/>
  <c r="E264" i="3"/>
  <c r="H264" i="3" s="1"/>
  <c r="H264" i="6" s="1"/>
  <c r="F264" i="3"/>
  <c r="L264" i="6" s="1"/>
  <c r="F264" i="6" s="1"/>
  <c r="E265" i="3"/>
  <c r="K265" i="6" s="1"/>
  <c r="E265" i="6" s="1"/>
  <c r="F265" i="3"/>
  <c r="L265" i="6" s="1"/>
  <c r="F265" i="6" s="1"/>
  <c r="E266" i="3"/>
  <c r="K266" i="6" s="1"/>
  <c r="E266" i="6" s="1"/>
  <c r="F266" i="3"/>
  <c r="L266" i="6" s="1"/>
  <c r="F266" i="6" s="1"/>
  <c r="E268" i="3"/>
  <c r="H268" i="3" s="1"/>
  <c r="H268" i="6" s="1"/>
  <c r="F268" i="3"/>
  <c r="L268" i="6" s="1"/>
  <c r="F268" i="6" s="1"/>
  <c r="E269" i="3"/>
  <c r="K269" i="6" s="1"/>
  <c r="E269" i="6" s="1"/>
  <c r="F269" i="3"/>
  <c r="L269" i="6" s="1"/>
  <c r="F269" i="6" s="1"/>
  <c r="E270" i="3"/>
  <c r="K270" i="6" s="1"/>
  <c r="E270" i="6" s="1"/>
  <c r="F270" i="3"/>
  <c r="L270" i="6" s="1"/>
  <c r="F270" i="6" s="1"/>
  <c r="E271" i="3"/>
  <c r="K271" i="6" s="1"/>
  <c r="E271" i="6" s="1"/>
  <c r="F271" i="3"/>
  <c r="L271" i="6" s="1"/>
  <c r="F271" i="6" s="1"/>
  <c r="E272" i="3"/>
  <c r="F272" i="3"/>
  <c r="L272" i="6" s="1"/>
  <c r="F272" i="6" s="1"/>
  <c r="E274" i="3"/>
  <c r="I274" i="3" s="1"/>
  <c r="M274" i="6" s="1"/>
  <c r="I274" i="6" s="1"/>
  <c r="F274" i="3"/>
  <c r="L274" i="6" s="1"/>
  <c r="F274" i="6" s="1"/>
  <c r="E275" i="3"/>
  <c r="K275" i="6" s="1"/>
  <c r="E275" i="6" s="1"/>
  <c r="F275" i="3"/>
  <c r="L275" i="6" s="1"/>
  <c r="F275" i="6" s="1"/>
  <c r="E276" i="3"/>
  <c r="K276" i="6" s="1"/>
  <c r="E276" i="6" s="1"/>
  <c r="F276" i="3"/>
  <c r="L276" i="6" s="1"/>
  <c r="F276" i="6" s="1"/>
  <c r="E277" i="3"/>
  <c r="I277" i="3" s="1"/>
  <c r="M277" i="6" s="1"/>
  <c r="I277" i="6" s="1"/>
  <c r="F277" i="3"/>
  <c r="L277" i="6" s="1"/>
  <c r="F277" i="6" s="1"/>
  <c r="E278" i="3"/>
  <c r="H278" i="3" s="1"/>
  <c r="H278" i="6" s="1"/>
  <c r="F278" i="3"/>
  <c r="L278" i="6" s="1"/>
  <c r="F278" i="6" s="1"/>
  <c r="E280" i="3"/>
  <c r="K280" i="6" s="1"/>
  <c r="E280" i="6" s="1"/>
  <c r="F280" i="3"/>
  <c r="L280" i="6" s="1"/>
  <c r="F280" i="6" s="1"/>
  <c r="E281" i="3"/>
  <c r="I281" i="3" s="1"/>
  <c r="M281" i="6" s="1"/>
  <c r="I281" i="6" s="1"/>
  <c r="K414" i="6"/>
  <c r="E414" i="6"/>
  <c r="F281" i="3"/>
  <c r="L281" i="6" s="1"/>
  <c r="F281" i="6" s="1"/>
  <c r="E282" i="3"/>
  <c r="I282" i="3" s="1"/>
  <c r="M282" i="6" s="1"/>
  <c r="I282" i="6" s="1"/>
  <c r="F282" i="3"/>
  <c r="L282" i="6" s="1"/>
  <c r="F282" i="6" s="1"/>
  <c r="E283" i="3"/>
  <c r="H283" i="3" s="1"/>
  <c r="H283" i="6" s="1"/>
  <c r="F283" i="3"/>
  <c r="L283" i="6" s="1"/>
  <c r="F283" i="6" s="1"/>
  <c r="E284" i="3"/>
  <c r="I284" i="3" s="1"/>
  <c r="M284" i="6" s="1"/>
  <c r="I284" i="6" s="1"/>
  <c r="F284" i="3"/>
  <c r="L284" i="6" s="1"/>
  <c r="F284" i="6" s="1"/>
  <c r="E286" i="3"/>
  <c r="I286" i="3" s="1"/>
  <c r="M286" i="6" s="1"/>
  <c r="I286" i="6" s="1"/>
  <c r="F286" i="3"/>
  <c r="L286" i="6" s="1"/>
  <c r="F286" i="6" s="1"/>
  <c r="E287" i="3"/>
  <c r="K287" i="6" s="1"/>
  <c r="E287" i="6" s="1"/>
  <c r="F287" i="3"/>
  <c r="L287" i="6" s="1"/>
  <c r="F287" i="6" s="1"/>
  <c r="E288" i="3"/>
  <c r="H288" i="3" s="1"/>
  <c r="H288" i="6" s="1"/>
  <c r="F288" i="3"/>
  <c r="L288" i="6" s="1"/>
  <c r="F288" i="6" s="1"/>
  <c r="E289" i="3"/>
  <c r="K289" i="6" s="1"/>
  <c r="E289" i="6" s="1"/>
  <c r="F289" i="3"/>
  <c r="L289" i="6" s="1"/>
  <c r="F289" i="6" s="1"/>
  <c r="E290" i="3"/>
  <c r="K290" i="6" s="1"/>
  <c r="E290" i="6" s="1"/>
  <c r="F290" i="3"/>
  <c r="L290" i="6" s="1"/>
  <c r="F290" i="6" s="1"/>
  <c r="E334" i="3"/>
  <c r="K334" i="6" s="1"/>
  <c r="E334" i="6" s="1"/>
  <c r="F334" i="3"/>
  <c r="L334" i="6" s="1"/>
  <c r="F334" i="6" s="1"/>
  <c r="E335" i="3"/>
  <c r="F335" i="3"/>
  <c r="L335" i="6" s="1"/>
  <c r="F335" i="6" s="1"/>
  <c r="E336" i="3"/>
  <c r="I336" i="3" s="1"/>
  <c r="M336" i="6" s="1"/>
  <c r="I336" i="6" s="1"/>
  <c r="F336" i="3"/>
  <c r="L336" i="6" s="1"/>
  <c r="F336" i="6" s="1"/>
  <c r="E337" i="3"/>
  <c r="I337" i="3" s="1"/>
  <c r="M337" i="6" s="1"/>
  <c r="I337" i="6" s="1"/>
  <c r="F337" i="3"/>
  <c r="L337" i="6" s="1"/>
  <c r="F337" i="6" s="1"/>
  <c r="E338" i="3"/>
  <c r="K338" i="6" s="1"/>
  <c r="E338" i="6" s="1"/>
  <c r="F338" i="3"/>
  <c r="L338" i="6" s="1"/>
  <c r="F338" i="6" s="1"/>
  <c r="E298" i="3"/>
  <c r="K298" i="6" s="1"/>
  <c r="E298" i="6" s="1"/>
  <c r="F298" i="3"/>
  <c r="L298" i="6" s="1"/>
  <c r="F298" i="6" s="1"/>
  <c r="E299" i="3"/>
  <c r="I299" i="3" s="1"/>
  <c r="M299" i="6" s="1"/>
  <c r="I299" i="6" s="1"/>
  <c r="F299" i="3"/>
  <c r="L299" i="6" s="1"/>
  <c r="F299" i="6" s="1"/>
  <c r="E300" i="3"/>
  <c r="K300" i="6" s="1"/>
  <c r="E300" i="6" s="1"/>
  <c r="F300" i="3"/>
  <c r="L300" i="6" s="1"/>
  <c r="F300" i="6" s="1"/>
  <c r="E301" i="3"/>
  <c r="K301" i="6" s="1"/>
  <c r="E301" i="6" s="1"/>
  <c r="F301" i="3"/>
  <c r="L301" i="6" s="1"/>
  <c r="F301" i="6" s="1"/>
  <c r="E302" i="3"/>
  <c r="K302" i="6" s="1"/>
  <c r="E302" i="6" s="1"/>
  <c r="F302" i="3"/>
  <c r="L302" i="6" s="1"/>
  <c r="F302" i="6" s="1"/>
  <c r="E304" i="3"/>
  <c r="I304" i="3" s="1"/>
  <c r="M304" i="6" s="1"/>
  <c r="I304" i="6" s="1"/>
  <c r="F304" i="3"/>
  <c r="L304" i="6" s="1"/>
  <c r="F304" i="6" s="1"/>
  <c r="E305" i="3"/>
  <c r="F305" i="3"/>
  <c r="L305" i="6" s="1"/>
  <c r="F305" i="6" s="1"/>
  <c r="E306" i="3"/>
  <c r="F306" i="3"/>
  <c r="L306" i="6" s="1"/>
  <c r="F306" i="6" s="1"/>
  <c r="E307" i="3"/>
  <c r="H307" i="3" s="1"/>
  <c r="H307" i="6" s="1"/>
  <c r="F307" i="3"/>
  <c r="L307" i="6" s="1"/>
  <c r="F307" i="6" s="1"/>
  <c r="E308" i="3"/>
  <c r="I308" i="3" s="1"/>
  <c r="M308" i="6" s="1"/>
  <c r="I308" i="6" s="1"/>
  <c r="F308" i="3"/>
  <c r="L308" i="6" s="1"/>
  <c r="F308" i="6" s="1"/>
  <c r="E310" i="3"/>
  <c r="K310" i="6" s="1"/>
  <c r="E310" i="6" s="1"/>
  <c r="F310" i="3"/>
  <c r="L310" i="6" s="1"/>
  <c r="F310" i="6" s="1"/>
  <c r="E311" i="3"/>
  <c r="I311" i="3" s="1"/>
  <c r="M311" i="6" s="1"/>
  <c r="I311" i="6" s="1"/>
  <c r="F311" i="3"/>
  <c r="L311" i="6" s="1"/>
  <c r="F311" i="6" s="1"/>
  <c r="E312" i="3"/>
  <c r="I312" i="3" s="1"/>
  <c r="M312" i="6" s="1"/>
  <c r="I312" i="6" s="1"/>
  <c r="F312" i="3"/>
  <c r="L312" i="6" s="1"/>
  <c r="F312" i="6" s="1"/>
  <c r="E313" i="3"/>
  <c r="I313" i="3" s="1"/>
  <c r="M313" i="6" s="1"/>
  <c r="I313" i="6" s="1"/>
  <c r="F313" i="3"/>
  <c r="L313" i="6" s="1"/>
  <c r="F313" i="6" s="1"/>
  <c r="E314" i="3"/>
  <c r="I314" i="3" s="1"/>
  <c r="M314" i="6" s="1"/>
  <c r="I314" i="6" s="1"/>
  <c r="F314" i="3"/>
  <c r="L314" i="6" s="1"/>
  <c r="F314" i="6" s="1"/>
  <c r="E316" i="3"/>
  <c r="I316" i="3" s="1"/>
  <c r="M316" i="6" s="1"/>
  <c r="I316" i="6" s="1"/>
  <c r="F316" i="3"/>
  <c r="L316" i="6" s="1"/>
  <c r="F316" i="6" s="1"/>
  <c r="F317" i="3"/>
  <c r="L317" i="6" s="1"/>
  <c r="F317" i="6" s="1"/>
  <c r="E318" i="3"/>
  <c r="H318" i="3" s="1"/>
  <c r="H318" i="6" s="1"/>
  <c r="F318" i="3"/>
  <c r="L318" i="6" s="1"/>
  <c r="F318" i="6" s="1"/>
  <c r="E319" i="3"/>
  <c r="K319" i="6" s="1"/>
  <c r="E319" i="6" s="1"/>
  <c r="F319" i="3"/>
  <c r="L319" i="6" s="1"/>
  <c r="F319" i="6" s="1"/>
  <c r="E320" i="3"/>
  <c r="H320" i="3" s="1"/>
  <c r="H320" i="6" s="1"/>
  <c r="F320" i="3"/>
  <c r="L320" i="6" s="1"/>
  <c r="F320" i="6" s="1"/>
  <c r="E322" i="3"/>
  <c r="F322" i="3"/>
  <c r="L322" i="6" s="1"/>
  <c r="F322" i="6" s="1"/>
  <c r="E323" i="3"/>
  <c r="F323" i="3"/>
  <c r="L323" i="6" s="1"/>
  <c r="F323" i="6" s="1"/>
  <c r="E324" i="3"/>
  <c r="K324" i="6" s="1"/>
  <c r="E324" i="6" s="1"/>
  <c r="F324" i="3"/>
  <c r="L324" i="6" s="1"/>
  <c r="F324" i="6" s="1"/>
  <c r="E325" i="3"/>
  <c r="K325" i="6" s="1"/>
  <c r="E325" i="6" s="1"/>
  <c r="F325" i="3"/>
  <c r="L325" i="6" s="1"/>
  <c r="F325" i="6" s="1"/>
  <c r="E326" i="3"/>
  <c r="I326" i="3" s="1"/>
  <c r="M326" i="6" s="1"/>
  <c r="I326" i="6" s="1"/>
  <c r="F326" i="3"/>
  <c r="L326" i="6" s="1"/>
  <c r="F326" i="6" s="1"/>
  <c r="E328" i="3"/>
  <c r="H328" i="3" s="1"/>
  <c r="H328" i="6" s="1"/>
  <c r="F328" i="3"/>
  <c r="L328" i="6" s="1"/>
  <c r="F328" i="6" s="1"/>
  <c r="F329" i="3"/>
  <c r="L329" i="6" s="1"/>
  <c r="F329" i="6" s="1"/>
  <c r="E330" i="3"/>
  <c r="K330" i="6" s="1"/>
  <c r="E330" i="6" s="1"/>
  <c r="F330" i="3"/>
  <c r="L330" i="6" s="1"/>
  <c r="F330" i="6" s="1"/>
  <c r="E331" i="3"/>
  <c r="F331" i="3"/>
  <c r="L331" i="6" s="1"/>
  <c r="F331" i="6" s="1"/>
  <c r="E332" i="3"/>
  <c r="K332" i="6" s="1"/>
  <c r="E332" i="6" s="1"/>
  <c r="K512" i="6"/>
  <c r="E512" i="6"/>
  <c r="F332" i="3"/>
  <c r="L332" i="6" s="1"/>
  <c r="F332" i="6" s="1"/>
  <c r="E292" i="3"/>
  <c r="I292" i="3" s="1"/>
  <c r="M292" i="6" s="1"/>
  <c r="I292" i="6" s="1"/>
  <c r="H292" i="6"/>
  <c r="F292" i="3"/>
  <c r="L292" i="6" s="1"/>
  <c r="F292" i="6" s="1"/>
  <c r="F293" i="3"/>
  <c r="L293" i="6" s="1"/>
  <c r="F293" i="6" s="1"/>
  <c r="E294" i="3"/>
  <c r="K294" i="6" s="1"/>
  <c r="E294" i="6" s="1"/>
  <c r="F294" i="3"/>
  <c r="L294" i="6" s="1"/>
  <c r="F294" i="6" s="1"/>
  <c r="E295" i="3"/>
  <c r="H295" i="3" s="1"/>
  <c r="H295" i="6" s="1"/>
  <c r="F295" i="3"/>
  <c r="L295" i="6" s="1"/>
  <c r="F295" i="6" s="1"/>
  <c r="E296" i="3"/>
  <c r="K296" i="6" s="1"/>
  <c r="E296" i="6" s="1"/>
  <c r="F296" i="3"/>
  <c r="L296" i="6" s="1"/>
  <c r="F296" i="6" s="1"/>
  <c r="E340" i="3"/>
  <c r="I340" i="3" s="1"/>
  <c r="M340" i="6" s="1"/>
  <c r="I340" i="6" s="1"/>
  <c r="K688" i="6"/>
  <c r="E688" i="6"/>
  <c r="F340" i="3"/>
  <c r="L340" i="6" s="1"/>
  <c r="F340" i="6" s="1"/>
  <c r="E341" i="3"/>
  <c r="K341" i="6" s="1"/>
  <c r="E341" i="6" s="1"/>
  <c r="F341" i="3"/>
  <c r="L341" i="6" s="1"/>
  <c r="F341" i="6" s="1"/>
  <c r="E342" i="3"/>
  <c r="F342" i="3"/>
  <c r="L342" i="6" s="1"/>
  <c r="F342" i="6" s="1"/>
  <c r="E343" i="3"/>
  <c r="K343" i="6" s="1"/>
  <c r="E343" i="6" s="1"/>
  <c r="F343" i="3"/>
  <c r="L343" i="6" s="1"/>
  <c r="F343" i="6" s="1"/>
  <c r="E344" i="3"/>
  <c r="I344" i="3" s="1"/>
  <c r="M344" i="6" s="1"/>
  <c r="I344" i="6" s="1"/>
  <c r="F344" i="3"/>
  <c r="L344" i="6" s="1"/>
  <c r="F344" i="6" s="1"/>
  <c r="E346" i="3"/>
  <c r="F346" i="3"/>
  <c r="L346" i="6" s="1"/>
  <c r="F346" i="6" s="1"/>
  <c r="E347" i="3"/>
  <c r="I347" i="3" s="1"/>
  <c r="M347" i="6" s="1"/>
  <c r="I347" i="6" s="1"/>
  <c r="F347" i="3"/>
  <c r="L347" i="6" s="1"/>
  <c r="F347" i="6" s="1"/>
  <c r="E348" i="3"/>
  <c r="H348" i="3" s="1"/>
  <c r="H348" i="6" s="1"/>
  <c r="F348" i="3"/>
  <c r="L348" i="6" s="1"/>
  <c r="F348" i="6" s="1"/>
  <c r="E349" i="3"/>
  <c r="I349" i="3" s="1"/>
  <c r="M349" i="6" s="1"/>
  <c r="I349" i="6" s="1"/>
  <c r="K155" i="6"/>
  <c r="E155" i="6"/>
  <c r="F349" i="3"/>
  <c r="L349" i="6" s="1"/>
  <c r="F349" i="6" s="1"/>
  <c r="E350" i="3"/>
  <c r="I350" i="3" s="1"/>
  <c r="M350" i="6" s="1"/>
  <c r="I350" i="6" s="1"/>
  <c r="F350" i="3"/>
  <c r="L350" i="6" s="1"/>
  <c r="F350" i="6" s="1"/>
  <c r="E352" i="3"/>
  <c r="K352" i="6" s="1"/>
  <c r="E352" i="6" s="1"/>
  <c r="F352" i="3"/>
  <c r="L352" i="6" s="1"/>
  <c r="F352" i="6" s="1"/>
  <c r="E353" i="3"/>
  <c r="I353" i="3" s="1"/>
  <c r="M353" i="6" s="1"/>
  <c r="I353" i="6" s="1"/>
  <c r="F353" i="3"/>
  <c r="L353" i="6" s="1"/>
  <c r="F353" i="6" s="1"/>
  <c r="E354" i="3"/>
  <c r="H354" i="3" s="1"/>
  <c r="H354" i="6" s="1"/>
  <c r="F354" i="3"/>
  <c r="L354" i="6" s="1"/>
  <c r="F354" i="6" s="1"/>
  <c r="E355" i="3"/>
  <c r="I355" i="3" s="1"/>
  <c r="M355" i="6" s="1"/>
  <c r="I355" i="6" s="1"/>
  <c r="F355" i="3"/>
  <c r="L355" i="6" s="1"/>
  <c r="F355" i="6" s="1"/>
  <c r="E356" i="3"/>
  <c r="F356" i="3"/>
  <c r="L356" i="6" s="1"/>
  <c r="F356" i="6" s="1"/>
  <c r="E358" i="3"/>
  <c r="K358" i="6" s="1"/>
  <c r="E358" i="6" s="1"/>
  <c r="F358" i="3"/>
  <c r="L358" i="6" s="1"/>
  <c r="F358" i="6" s="1"/>
  <c r="E359" i="3"/>
  <c r="F359" i="3"/>
  <c r="L359" i="6" s="1"/>
  <c r="F359" i="6" s="1"/>
  <c r="E360" i="3"/>
  <c r="F360" i="3"/>
  <c r="L360" i="6" s="1"/>
  <c r="F360" i="6" s="1"/>
  <c r="E361" i="3"/>
  <c r="I361" i="3" s="1"/>
  <c r="M361" i="6" s="1"/>
  <c r="I361" i="6" s="1"/>
  <c r="F361" i="3"/>
  <c r="L361" i="6" s="1"/>
  <c r="F361" i="6" s="1"/>
  <c r="E362" i="3"/>
  <c r="H362" i="3" s="1"/>
  <c r="H362" i="6" s="1"/>
  <c r="F362" i="3"/>
  <c r="L362" i="6" s="1"/>
  <c r="F362" i="6" s="1"/>
  <c r="E364" i="3"/>
  <c r="K364" i="6" s="1"/>
  <c r="E364" i="6" s="1"/>
  <c r="F364" i="3"/>
  <c r="L364" i="6" s="1"/>
  <c r="F364" i="6" s="1"/>
  <c r="E365" i="3"/>
  <c r="F365" i="3"/>
  <c r="L365" i="6" s="1"/>
  <c r="F365" i="6" s="1"/>
  <c r="E366" i="3"/>
  <c r="H366" i="3" s="1"/>
  <c r="H366" i="6" s="1"/>
  <c r="F366" i="3"/>
  <c r="L366" i="6" s="1"/>
  <c r="F366" i="6" s="1"/>
  <c r="E367" i="3"/>
  <c r="K426" i="6"/>
  <c r="E426" i="6"/>
  <c r="F367" i="3"/>
  <c r="L367" i="6" s="1"/>
  <c r="F367" i="6" s="1"/>
  <c r="E368" i="3"/>
  <c r="H368" i="3" s="1"/>
  <c r="H368" i="6" s="1"/>
  <c r="F368" i="3"/>
  <c r="L368" i="6" s="1"/>
  <c r="F368" i="6" s="1"/>
  <c r="E370" i="3"/>
  <c r="F370" i="3"/>
  <c r="L370" i="6" s="1"/>
  <c r="F370" i="6" s="1"/>
  <c r="E371" i="3"/>
  <c r="K371" i="6" s="1"/>
  <c r="E371" i="6" s="1"/>
  <c r="F371" i="3"/>
  <c r="L371" i="6" s="1"/>
  <c r="F371" i="6" s="1"/>
  <c r="E372" i="3"/>
  <c r="I372" i="3" s="1"/>
  <c r="M372" i="6" s="1"/>
  <c r="I372" i="6" s="1"/>
  <c r="F372" i="3"/>
  <c r="L372" i="6" s="1"/>
  <c r="F372" i="6" s="1"/>
  <c r="E373" i="3"/>
  <c r="H373" i="3" s="1"/>
  <c r="H373" i="6" s="1"/>
  <c r="F373" i="3"/>
  <c r="L373" i="6" s="1"/>
  <c r="F373" i="6" s="1"/>
  <c r="E374" i="3"/>
  <c r="K374" i="6" s="1"/>
  <c r="E374" i="6" s="1"/>
  <c r="F374" i="3"/>
  <c r="L374" i="6" s="1"/>
  <c r="F374" i="6" s="1"/>
  <c r="E376" i="3"/>
  <c r="H376" i="3" s="1"/>
  <c r="H376" i="6" s="1"/>
  <c r="F376" i="3"/>
  <c r="L376" i="6" s="1"/>
  <c r="F376" i="6" s="1"/>
  <c r="E377" i="3"/>
  <c r="K377" i="6" s="1"/>
  <c r="E377" i="6" s="1"/>
  <c r="F377" i="3"/>
  <c r="L377" i="6" s="1"/>
  <c r="F377" i="6" s="1"/>
  <c r="E378" i="3"/>
  <c r="F378" i="3"/>
  <c r="L378" i="6" s="1"/>
  <c r="F378" i="6" s="1"/>
  <c r="E379" i="3"/>
  <c r="I379" i="3" s="1"/>
  <c r="M379" i="6" s="1"/>
  <c r="I379" i="6" s="1"/>
  <c r="F379" i="3"/>
  <c r="L379" i="6" s="1"/>
  <c r="F379" i="6" s="1"/>
  <c r="E380" i="3"/>
  <c r="H380" i="3" s="1"/>
  <c r="H380" i="6" s="1"/>
  <c r="F380" i="3"/>
  <c r="L380" i="6" s="1"/>
  <c r="F380" i="6" s="1"/>
  <c r="E382" i="3"/>
  <c r="I382" i="3" s="1"/>
  <c r="M382" i="6" s="1"/>
  <c r="I382" i="6" s="1"/>
  <c r="F382" i="3"/>
  <c r="L382" i="6" s="1"/>
  <c r="F382" i="6" s="1"/>
  <c r="E383" i="3"/>
  <c r="K383" i="6" s="1"/>
  <c r="E383" i="6" s="1"/>
  <c r="F383" i="3"/>
  <c r="L383" i="6" s="1"/>
  <c r="F383" i="6" s="1"/>
  <c r="E384" i="3"/>
  <c r="F384" i="3"/>
  <c r="L384" i="6" s="1"/>
  <c r="F384" i="6" s="1"/>
  <c r="E385" i="3"/>
  <c r="K385" i="6" s="1"/>
  <c r="E385" i="6" s="1"/>
  <c r="F385" i="3"/>
  <c r="L385" i="6" s="1"/>
  <c r="F385" i="6" s="1"/>
  <c r="E386" i="3"/>
  <c r="H386" i="3" s="1"/>
  <c r="H386" i="6" s="1"/>
  <c r="F386" i="3"/>
  <c r="L386" i="6" s="1"/>
  <c r="F386" i="6" s="1"/>
  <c r="E391" i="3"/>
  <c r="H391" i="3" s="1"/>
  <c r="H391" i="6" s="1"/>
  <c r="F391" i="3"/>
  <c r="L391" i="6" s="1"/>
  <c r="F391" i="6" s="1"/>
  <c r="E392" i="3"/>
  <c r="I392" i="3" s="1"/>
  <c r="M392" i="6" s="1"/>
  <c r="I392" i="6" s="1"/>
  <c r="F392" i="3"/>
  <c r="L392" i="6" s="1"/>
  <c r="F392" i="6" s="1"/>
  <c r="E393" i="3"/>
  <c r="K393" i="6" s="1"/>
  <c r="E393" i="6" s="1"/>
  <c r="H393" i="6"/>
  <c r="F393" i="3"/>
  <c r="L393" i="6" s="1"/>
  <c r="F393" i="6" s="1"/>
  <c r="E394" i="3"/>
  <c r="I394" i="3" s="1"/>
  <c r="M394" i="6" s="1"/>
  <c r="I394" i="6" s="1"/>
  <c r="F394" i="3"/>
  <c r="L394" i="6" s="1"/>
  <c r="F394" i="6" s="1"/>
  <c r="E395" i="3"/>
  <c r="I395" i="3" s="1"/>
  <c r="M395" i="6" s="1"/>
  <c r="I395" i="6" s="1"/>
  <c r="F395" i="3"/>
  <c r="L395" i="6" s="1"/>
  <c r="F395" i="6" s="1"/>
  <c r="E397" i="3"/>
  <c r="I397" i="3" s="1"/>
  <c r="M397" i="6" s="1"/>
  <c r="I397" i="6" s="1"/>
  <c r="F397" i="3"/>
  <c r="L397" i="6" s="1"/>
  <c r="F397" i="6" s="1"/>
  <c r="E398" i="3"/>
  <c r="H398" i="3" s="1"/>
  <c r="H398" i="6" s="1"/>
  <c r="F398" i="3"/>
  <c r="L398" i="6" s="1"/>
  <c r="F398" i="6" s="1"/>
  <c r="E399" i="3"/>
  <c r="I399" i="3" s="1"/>
  <c r="M399" i="6" s="1"/>
  <c r="I399" i="6" s="1"/>
  <c r="K249" i="6"/>
  <c r="E249" i="6"/>
  <c r="F399" i="3"/>
  <c r="L399" i="6" s="1"/>
  <c r="F399" i="6" s="1"/>
  <c r="E400" i="3"/>
  <c r="H400" i="3" s="1"/>
  <c r="H400" i="6" s="1"/>
  <c r="F400" i="3"/>
  <c r="L400" i="6" s="1"/>
  <c r="F400" i="6" s="1"/>
  <c r="E401" i="3"/>
  <c r="K401" i="6" s="1"/>
  <c r="E401" i="6" s="1"/>
  <c r="F401" i="3"/>
  <c r="L401" i="6" s="1"/>
  <c r="F401" i="6" s="1"/>
  <c r="E403" i="3"/>
  <c r="K403" i="6" s="1"/>
  <c r="E403" i="6" s="1"/>
  <c r="F403" i="3"/>
  <c r="L403" i="6" s="1"/>
  <c r="F403" i="6" s="1"/>
  <c r="E404" i="3"/>
  <c r="K404" i="6" s="1"/>
  <c r="E404" i="6" s="1"/>
  <c r="F404" i="3"/>
  <c r="L404" i="6" s="1"/>
  <c r="F404" i="6" s="1"/>
  <c r="E405" i="3"/>
  <c r="I405" i="3" s="1"/>
  <c r="M405" i="6" s="1"/>
  <c r="I405" i="6" s="1"/>
  <c r="F405" i="3"/>
  <c r="L405" i="6" s="1"/>
  <c r="F405" i="6" s="1"/>
  <c r="E406" i="3"/>
  <c r="I406" i="3" s="1"/>
  <c r="M406" i="6" s="1"/>
  <c r="I406" i="6" s="1"/>
  <c r="F406" i="3"/>
  <c r="L406" i="6" s="1"/>
  <c r="F406" i="6" s="1"/>
  <c r="E407" i="3"/>
  <c r="H407" i="3" s="1"/>
  <c r="H407" i="6" s="1"/>
  <c r="F407" i="3"/>
  <c r="L407" i="6" s="1"/>
  <c r="F407" i="6" s="1"/>
  <c r="E409" i="3"/>
  <c r="I409" i="3" s="1"/>
  <c r="M409" i="6" s="1"/>
  <c r="I409" i="6" s="1"/>
  <c r="F409" i="3"/>
  <c r="L409" i="6" s="1"/>
  <c r="F409" i="6" s="1"/>
  <c r="E410" i="3"/>
  <c r="I410" i="3" s="1"/>
  <c r="M410" i="6" s="1"/>
  <c r="I410" i="6" s="1"/>
  <c r="F410" i="3"/>
  <c r="L410" i="6" s="1"/>
  <c r="F410" i="6" s="1"/>
  <c r="E411" i="3"/>
  <c r="F411" i="3"/>
  <c r="L411" i="6" s="1"/>
  <c r="F411" i="6" s="1"/>
  <c r="E412" i="3"/>
  <c r="K412" i="6" s="1"/>
  <c r="E412" i="6" s="1"/>
  <c r="F412" i="3"/>
  <c r="L412" i="6" s="1"/>
  <c r="F412" i="6" s="1"/>
  <c r="E413" i="3"/>
  <c r="H413" i="3" s="1"/>
  <c r="H413" i="6" s="1"/>
  <c r="F413" i="3"/>
  <c r="L413" i="6" s="1"/>
  <c r="F413" i="6" s="1"/>
  <c r="E415" i="3"/>
  <c r="H415" i="3" s="1"/>
  <c r="H415" i="6" s="1"/>
  <c r="K518" i="6"/>
  <c r="E518" i="6"/>
  <c r="F415" i="3"/>
  <c r="L415" i="6" s="1"/>
  <c r="F415" i="6" s="1"/>
  <c r="E416" i="3"/>
  <c r="I416" i="3" s="1"/>
  <c r="M416" i="6" s="1"/>
  <c r="I416" i="6" s="1"/>
  <c r="F416" i="3"/>
  <c r="L416" i="6" s="1"/>
  <c r="F416" i="6" s="1"/>
  <c r="E417" i="3"/>
  <c r="K417" i="6" s="1"/>
  <c r="E417" i="6" s="1"/>
  <c r="H417" i="6"/>
  <c r="F417" i="3"/>
  <c r="L417" i="6" s="1"/>
  <c r="F417" i="6" s="1"/>
  <c r="E418" i="3"/>
  <c r="H418" i="3" s="1"/>
  <c r="H418" i="6" s="1"/>
  <c r="F418" i="3"/>
  <c r="L418" i="6" s="1"/>
  <c r="F418" i="6" s="1"/>
  <c r="E419" i="3"/>
  <c r="F419" i="3"/>
  <c r="L419" i="6" s="1"/>
  <c r="F419" i="6" s="1"/>
  <c r="E421" i="3"/>
  <c r="H421" i="3" s="1"/>
  <c r="H421" i="6" s="1"/>
  <c r="F421" i="3"/>
  <c r="L421" i="6" s="1"/>
  <c r="F421" i="6" s="1"/>
  <c r="E422" i="3"/>
  <c r="F422" i="3"/>
  <c r="L422" i="6" s="1"/>
  <c r="F422" i="6" s="1"/>
  <c r="E423" i="3"/>
  <c r="I423" i="3" s="1"/>
  <c r="M423" i="6" s="1"/>
  <c r="I423" i="6" s="1"/>
  <c r="F423" i="3"/>
  <c r="L423" i="6" s="1"/>
  <c r="F423" i="6" s="1"/>
  <c r="E424" i="3"/>
  <c r="I424" i="3" s="1"/>
  <c r="M424" i="6" s="1"/>
  <c r="I424" i="6" s="1"/>
  <c r="F424" i="3"/>
  <c r="L424" i="6" s="1"/>
  <c r="F424" i="6" s="1"/>
  <c r="E425" i="3"/>
  <c r="H425" i="3" s="1"/>
  <c r="H425" i="6" s="1"/>
  <c r="F425" i="3"/>
  <c r="L425" i="6" s="1"/>
  <c r="F425" i="6" s="1"/>
  <c r="E469" i="3"/>
  <c r="K427" i="6" s="1"/>
  <c r="E427" i="6" s="1"/>
  <c r="F469" i="3"/>
  <c r="L427" i="6" s="1"/>
  <c r="F427" i="6" s="1"/>
  <c r="E470" i="3"/>
  <c r="H470" i="3" s="1"/>
  <c r="H428" i="6" s="1"/>
  <c r="F470" i="3"/>
  <c r="L428" i="6" s="1"/>
  <c r="F428" i="6" s="1"/>
  <c r="E471" i="3"/>
  <c r="K429" i="6" s="1"/>
  <c r="E429" i="6" s="1"/>
  <c r="F471" i="3"/>
  <c r="L429" i="6" s="1"/>
  <c r="F429" i="6" s="1"/>
  <c r="E472" i="3"/>
  <c r="K430" i="6" s="1"/>
  <c r="E430" i="6" s="1"/>
  <c r="F472" i="3"/>
  <c r="L430" i="6" s="1"/>
  <c r="F430" i="6" s="1"/>
  <c r="E473" i="3"/>
  <c r="I473" i="3" s="1"/>
  <c r="M431" i="6" s="1"/>
  <c r="I431" i="6" s="1"/>
  <c r="K707" i="6"/>
  <c r="E707" i="6"/>
  <c r="F473" i="3"/>
  <c r="L431" i="6" s="1"/>
  <c r="F431" i="6" s="1"/>
  <c r="E433" i="3"/>
  <c r="K433" i="6" s="1"/>
  <c r="E433" i="6" s="1"/>
  <c r="F433" i="3"/>
  <c r="L433" i="6" s="1"/>
  <c r="F433" i="6" s="1"/>
  <c r="E434" i="3"/>
  <c r="I434" i="3" s="1"/>
  <c r="M434" i="6" s="1"/>
  <c r="I434" i="6" s="1"/>
  <c r="F434" i="3"/>
  <c r="L434" i="6" s="1"/>
  <c r="F434" i="6" s="1"/>
  <c r="E435" i="3"/>
  <c r="H435" i="3" s="1"/>
  <c r="H435" i="6" s="1"/>
  <c r="F435" i="3"/>
  <c r="L435" i="6" s="1"/>
  <c r="F435" i="6" s="1"/>
  <c r="E436" i="3"/>
  <c r="F436" i="3"/>
  <c r="L436" i="6" s="1"/>
  <c r="F436" i="6" s="1"/>
  <c r="E437" i="3"/>
  <c r="I437" i="3" s="1"/>
  <c r="M437" i="6" s="1"/>
  <c r="I437" i="6" s="1"/>
  <c r="F437" i="3"/>
  <c r="L437" i="6" s="1"/>
  <c r="F437" i="6" s="1"/>
  <c r="E439" i="3"/>
  <c r="I439" i="3" s="1"/>
  <c r="M439" i="6" s="1"/>
  <c r="I439" i="6" s="1"/>
  <c r="F439" i="3"/>
  <c r="L439" i="6" s="1"/>
  <c r="F439" i="6" s="1"/>
  <c r="E440" i="3"/>
  <c r="I440" i="3" s="1"/>
  <c r="M440" i="6" s="1"/>
  <c r="I440" i="6" s="1"/>
  <c r="F440" i="3"/>
  <c r="L440" i="6" s="1"/>
  <c r="F440" i="6" s="1"/>
  <c r="E441" i="3"/>
  <c r="H441" i="3" s="1"/>
  <c r="H441" i="6" s="1"/>
  <c r="F441" i="3"/>
  <c r="L441" i="6" s="1"/>
  <c r="F441" i="6" s="1"/>
  <c r="E442" i="3"/>
  <c r="F442" i="3"/>
  <c r="L442" i="6" s="1"/>
  <c r="F442" i="6" s="1"/>
  <c r="E443" i="3"/>
  <c r="K443" i="6" s="1"/>
  <c r="E443" i="6" s="1"/>
  <c r="F443" i="3"/>
  <c r="L443" i="6" s="1"/>
  <c r="F443" i="6" s="1"/>
  <c r="E445" i="3"/>
  <c r="F445" i="3"/>
  <c r="L445" i="6" s="1"/>
  <c r="F445" i="6" s="1"/>
  <c r="E446" i="3"/>
  <c r="K446" i="6" s="1"/>
  <c r="E446" i="6" s="1"/>
  <c r="F446" i="3"/>
  <c r="L446" i="6" s="1"/>
  <c r="F446" i="6" s="1"/>
  <c r="E447" i="3"/>
  <c r="I447" i="3" s="1"/>
  <c r="M447" i="6" s="1"/>
  <c r="I447" i="6" s="1"/>
  <c r="F447" i="3"/>
  <c r="L447" i="6" s="1"/>
  <c r="F447" i="6" s="1"/>
  <c r="E448" i="3"/>
  <c r="H448" i="3" s="1"/>
  <c r="H448" i="6" s="1"/>
  <c r="F448" i="3"/>
  <c r="L448" i="6" s="1"/>
  <c r="F448" i="6" s="1"/>
  <c r="E449" i="3"/>
  <c r="I449" i="3" s="1"/>
  <c r="M449" i="6" s="1"/>
  <c r="I449" i="6" s="1"/>
  <c r="F449" i="3"/>
  <c r="L449" i="6" s="1"/>
  <c r="F449" i="6" s="1"/>
  <c r="E451" i="3"/>
  <c r="K451" i="6" s="1"/>
  <c r="E451" i="6" s="1"/>
  <c r="F451" i="3"/>
  <c r="L451" i="6" s="1"/>
  <c r="F451" i="6" s="1"/>
  <c r="E452" i="3"/>
  <c r="I452" i="3" s="1"/>
  <c r="M452" i="6" s="1"/>
  <c r="I452" i="6" s="1"/>
  <c r="F452" i="3"/>
  <c r="L452" i="6" s="1"/>
  <c r="F452" i="6" s="1"/>
  <c r="E453" i="3"/>
  <c r="K453" i="6" s="1"/>
  <c r="E453" i="6" s="1"/>
  <c r="F453" i="3"/>
  <c r="L453" i="6" s="1"/>
  <c r="F453" i="6" s="1"/>
  <c r="E454" i="3"/>
  <c r="H454" i="3" s="1"/>
  <c r="H454" i="6" s="1"/>
  <c r="F454" i="3"/>
  <c r="L454" i="6" s="1"/>
  <c r="F454" i="6" s="1"/>
  <c r="E455" i="3"/>
  <c r="K455" i="6" s="1"/>
  <c r="E455" i="6" s="1"/>
  <c r="F455" i="3"/>
  <c r="L455" i="6" s="1"/>
  <c r="F455" i="6" s="1"/>
  <c r="E457" i="3"/>
  <c r="K457" i="6" s="1"/>
  <c r="E457" i="6" s="1"/>
  <c r="F457" i="3"/>
  <c r="L457" i="6" s="1"/>
  <c r="F457" i="6" s="1"/>
  <c r="E458" i="3"/>
  <c r="H458" i="3" s="1"/>
  <c r="H458" i="6" s="1"/>
  <c r="F458" i="3"/>
  <c r="L458" i="6" s="1"/>
  <c r="F458" i="6" s="1"/>
  <c r="E459" i="3"/>
  <c r="K459" i="6" s="1"/>
  <c r="E459" i="6" s="1"/>
  <c r="F459" i="3"/>
  <c r="L459" i="6" s="1"/>
  <c r="F459" i="6" s="1"/>
  <c r="E460" i="3"/>
  <c r="I460" i="3" s="1"/>
  <c r="M460" i="6" s="1"/>
  <c r="I460" i="6" s="1"/>
  <c r="F460" i="3"/>
  <c r="L460" i="6" s="1"/>
  <c r="F460" i="6" s="1"/>
  <c r="E461" i="3"/>
  <c r="K461" i="6" s="1"/>
  <c r="E461" i="6" s="1"/>
  <c r="F461" i="3"/>
  <c r="L461" i="6" s="1"/>
  <c r="F461" i="6" s="1"/>
  <c r="E463" i="3"/>
  <c r="H463" i="3" s="1"/>
  <c r="H463" i="6" s="1"/>
  <c r="F463" i="3"/>
  <c r="L463" i="6" s="1"/>
  <c r="F463" i="6" s="1"/>
  <c r="E464" i="3"/>
  <c r="F464" i="3"/>
  <c r="L464" i="6" s="1"/>
  <c r="F464" i="6" s="1"/>
  <c r="E465" i="3"/>
  <c r="K465" i="6" s="1"/>
  <c r="E465" i="6" s="1"/>
  <c r="F465" i="3"/>
  <c r="L465" i="6" s="1"/>
  <c r="F465" i="6" s="1"/>
  <c r="E466" i="3"/>
  <c r="K466" i="6" s="1"/>
  <c r="E466" i="6" s="1"/>
  <c r="F466" i="3"/>
  <c r="L466" i="6" s="1"/>
  <c r="F466" i="6" s="1"/>
  <c r="E467" i="3"/>
  <c r="I467" i="3" s="1"/>
  <c r="M467" i="6" s="1"/>
  <c r="I467" i="6" s="1"/>
  <c r="F467" i="3"/>
  <c r="L467" i="6" s="1"/>
  <c r="F467" i="6" s="1"/>
  <c r="E427" i="3"/>
  <c r="H427" i="3" s="1"/>
  <c r="H469" i="6" s="1"/>
  <c r="F427" i="3"/>
  <c r="L469" i="6" s="1"/>
  <c r="F469" i="6" s="1"/>
  <c r="E428" i="3"/>
  <c r="F428" i="3"/>
  <c r="L470" i="6" s="1"/>
  <c r="F470" i="6" s="1"/>
  <c r="E429" i="3"/>
  <c r="K471" i="6" s="1"/>
  <c r="E471" i="6" s="1"/>
  <c r="F429" i="3"/>
  <c r="L471" i="6" s="1"/>
  <c r="F471" i="6" s="1"/>
  <c r="E430" i="3"/>
  <c r="K472" i="6" s="1"/>
  <c r="E472" i="6" s="1"/>
  <c r="K701" i="6"/>
  <c r="E701" i="6"/>
  <c r="F430" i="3"/>
  <c r="L472" i="6" s="1"/>
  <c r="F472" i="6" s="1"/>
  <c r="E431" i="3"/>
  <c r="I431" i="3" s="1"/>
  <c r="M473" i="6" s="1"/>
  <c r="I473" i="6" s="1"/>
  <c r="F431" i="3"/>
  <c r="L473" i="6" s="1"/>
  <c r="F473" i="6" s="1"/>
  <c r="E477" i="3"/>
  <c r="F477" i="3"/>
  <c r="L477" i="6" s="1"/>
  <c r="F477" i="6" s="1"/>
  <c r="E478" i="3"/>
  <c r="H478" i="3" s="1"/>
  <c r="H478" i="6" s="1"/>
  <c r="F478" i="3"/>
  <c r="L478" i="6" s="1"/>
  <c r="F478" i="6" s="1"/>
  <c r="E479" i="3"/>
  <c r="I479" i="3" s="1"/>
  <c r="M479" i="6" s="1"/>
  <c r="I479" i="6" s="1"/>
  <c r="F479" i="3"/>
  <c r="L479" i="6" s="1"/>
  <c r="F479" i="6" s="1"/>
  <c r="E480" i="3"/>
  <c r="H480" i="3" s="1"/>
  <c r="H480" i="6" s="1"/>
  <c r="F480" i="3"/>
  <c r="L480" i="6" s="1"/>
  <c r="F480" i="6" s="1"/>
  <c r="E481" i="3"/>
  <c r="K481" i="6" s="1"/>
  <c r="E481" i="6" s="1"/>
  <c r="F481" i="3"/>
  <c r="L481" i="6" s="1"/>
  <c r="F481" i="6" s="1"/>
  <c r="E483" i="3"/>
  <c r="I483" i="3" s="1"/>
  <c r="M483" i="6" s="1"/>
  <c r="I483" i="6" s="1"/>
  <c r="F483" i="3"/>
  <c r="L483" i="6" s="1"/>
  <c r="F483" i="6" s="1"/>
  <c r="E484" i="3"/>
  <c r="H484" i="3" s="1"/>
  <c r="H484" i="6" s="1"/>
  <c r="F484" i="3"/>
  <c r="L484" i="6" s="1"/>
  <c r="F484" i="6" s="1"/>
  <c r="E485" i="3"/>
  <c r="F485" i="3"/>
  <c r="L485" i="6" s="1"/>
  <c r="F485" i="6" s="1"/>
  <c r="E486" i="3"/>
  <c r="H486" i="3" s="1"/>
  <c r="H486" i="6" s="1"/>
  <c r="F486" i="3"/>
  <c r="L486" i="6" s="1"/>
  <c r="F486" i="6" s="1"/>
  <c r="E487" i="3"/>
  <c r="H487" i="3" s="1"/>
  <c r="H487" i="6" s="1"/>
  <c r="F487" i="3"/>
  <c r="L487" i="6" s="1"/>
  <c r="F487" i="6" s="1"/>
  <c r="E489" i="3"/>
  <c r="I489" i="3" s="1"/>
  <c r="M489" i="6" s="1"/>
  <c r="I489" i="6" s="1"/>
  <c r="H489" i="6"/>
  <c r="F489" i="3"/>
  <c r="L489" i="6" s="1"/>
  <c r="F489" i="6" s="1"/>
  <c r="E490" i="3"/>
  <c r="F490" i="3"/>
  <c r="L490" i="6" s="1"/>
  <c r="F490" i="6" s="1"/>
  <c r="E491" i="3"/>
  <c r="K491" i="6" s="1"/>
  <c r="E491" i="6" s="1"/>
  <c r="F491" i="3"/>
  <c r="L491" i="6" s="1"/>
  <c r="F491" i="6" s="1"/>
  <c r="E492" i="3"/>
  <c r="K492" i="6" s="1"/>
  <c r="E492" i="6" s="1"/>
  <c r="K351" i="6"/>
  <c r="E351" i="6"/>
  <c r="F492" i="3"/>
  <c r="L492" i="6" s="1"/>
  <c r="F492" i="6" s="1"/>
  <c r="E493" i="3"/>
  <c r="I493" i="3" s="1"/>
  <c r="M493" i="6" s="1"/>
  <c r="I493" i="6" s="1"/>
  <c r="F493" i="3"/>
  <c r="L493" i="6" s="1"/>
  <c r="F493" i="6" s="1"/>
  <c r="E495" i="3"/>
  <c r="K495" i="6" s="1"/>
  <c r="E495" i="6" s="1"/>
  <c r="F495" i="3"/>
  <c r="L495" i="6" s="1"/>
  <c r="F495" i="6" s="1"/>
  <c r="E496" i="3"/>
  <c r="H496" i="3" s="1"/>
  <c r="H496" i="6" s="1"/>
  <c r="F496" i="3"/>
  <c r="L496" i="6" s="1"/>
  <c r="F496" i="6" s="1"/>
  <c r="E497" i="3"/>
  <c r="I497" i="3" s="1"/>
  <c r="M497" i="6" s="1"/>
  <c r="I497" i="6" s="1"/>
  <c r="F497" i="3"/>
  <c r="L497" i="6" s="1"/>
  <c r="F497" i="6" s="1"/>
  <c r="E498" i="3"/>
  <c r="I498" i="3" s="1"/>
  <c r="M498" i="6" s="1"/>
  <c r="I498" i="6" s="1"/>
  <c r="F498" i="3"/>
  <c r="L498" i="6" s="1"/>
  <c r="F498" i="6" s="1"/>
  <c r="E499" i="3"/>
  <c r="K499" i="6" s="1"/>
  <c r="E499" i="6" s="1"/>
  <c r="F499" i="3"/>
  <c r="L499" i="6" s="1"/>
  <c r="F499" i="6" s="1"/>
  <c r="E501" i="3"/>
  <c r="H501" i="3" s="1"/>
  <c r="H501" i="6" s="1"/>
  <c r="F501" i="3"/>
  <c r="L501" i="6" s="1"/>
  <c r="F501" i="6" s="1"/>
  <c r="E502" i="3"/>
  <c r="K502" i="6" s="1"/>
  <c r="E502" i="6" s="1"/>
  <c r="H502" i="6"/>
  <c r="F502" i="3"/>
  <c r="L502" i="6" s="1"/>
  <c r="F502" i="6" s="1"/>
  <c r="E503" i="3"/>
  <c r="F503" i="3"/>
  <c r="L503" i="6" s="1"/>
  <c r="F503" i="6" s="1"/>
  <c r="E504" i="3"/>
  <c r="H504" i="3" s="1"/>
  <c r="H504" i="6" s="1"/>
  <c r="F504" i="3"/>
  <c r="L504" i="6" s="1"/>
  <c r="F504" i="6" s="1"/>
  <c r="E505" i="3"/>
  <c r="I505" i="3" s="1"/>
  <c r="M505" i="6" s="1"/>
  <c r="I505" i="6" s="1"/>
  <c r="F505" i="3"/>
  <c r="L505" i="6" s="1"/>
  <c r="F505" i="6" s="1"/>
  <c r="E507" i="3"/>
  <c r="K507" i="6" s="1"/>
  <c r="E507" i="6" s="1"/>
  <c r="F507" i="3"/>
  <c r="L507" i="6" s="1"/>
  <c r="F507" i="6" s="1"/>
  <c r="E508" i="3"/>
  <c r="K508" i="6" s="1"/>
  <c r="E508" i="6" s="1"/>
  <c r="F508" i="3"/>
  <c r="L508" i="6" s="1"/>
  <c r="F508" i="6" s="1"/>
  <c r="E509" i="3"/>
  <c r="I509" i="3" s="1"/>
  <c r="M509" i="6" s="1"/>
  <c r="I509" i="6" s="1"/>
  <c r="F509" i="3"/>
  <c r="L509" i="6" s="1"/>
  <c r="F509" i="6" s="1"/>
  <c r="E510" i="3"/>
  <c r="I510" i="3" s="1"/>
  <c r="M510" i="6" s="1"/>
  <c r="I510" i="6" s="1"/>
  <c r="F510" i="3"/>
  <c r="L510" i="6" s="1"/>
  <c r="F510" i="6" s="1"/>
  <c r="E511" i="3"/>
  <c r="I511" i="3" s="1"/>
  <c r="M511" i="6" s="1"/>
  <c r="I511" i="6" s="1"/>
  <c r="F511" i="3"/>
  <c r="L511" i="6" s="1"/>
  <c r="F511" i="6" s="1"/>
  <c r="E683" i="3"/>
  <c r="H683" i="3" s="1"/>
  <c r="H513" i="6" s="1"/>
  <c r="F683" i="3"/>
  <c r="L513" i="6" s="1"/>
  <c r="F513" i="6" s="1"/>
  <c r="E684" i="3"/>
  <c r="H684" i="3" s="1"/>
  <c r="H514" i="6" s="1"/>
  <c r="F684" i="3"/>
  <c r="L514" i="6" s="1"/>
  <c r="F514" i="6" s="1"/>
  <c r="E685" i="3"/>
  <c r="H685" i="3" s="1"/>
  <c r="H515" i="6" s="1"/>
  <c r="F685" i="3"/>
  <c r="L515" i="6" s="1"/>
  <c r="F515" i="6" s="1"/>
  <c r="E686" i="3"/>
  <c r="K516" i="6" s="1"/>
  <c r="E516" i="6" s="1"/>
  <c r="F686" i="3"/>
  <c r="L516" i="6" s="1"/>
  <c r="F516" i="6" s="1"/>
  <c r="E687" i="3"/>
  <c r="H687" i="3" s="1"/>
  <c r="H517" i="6" s="1"/>
  <c r="F687" i="3"/>
  <c r="L517" i="6" s="1"/>
  <c r="F517" i="6" s="1"/>
  <c r="E519" i="3"/>
  <c r="I519" i="3" s="1"/>
  <c r="M519" i="6" s="1"/>
  <c r="I519" i="6" s="1"/>
  <c r="F519" i="3"/>
  <c r="L519" i="6" s="1"/>
  <c r="F519" i="6" s="1"/>
  <c r="E520" i="3"/>
  <c r="K520" i="6" s="1"/>
  <c r="E520" i="6" s="1"/>
  <c r="F520" i="3"/>
  <c r="L520" i="6" s="1"/>
  <c r="F520" i="6" s="1"/>
  <c r="E521" i="3"/>
  <c r="K521" i="6" s="1"/>
  <c r="E521" i="6" s="1"/>
  <c r="K174" i="6"/>
  <c r="E174" i="6"/>
  <c r="F521" i="3"/>
  <c r="L521" i="6" s="1"/>
  <c r="F521" i="6" s="1"/>
  <c r="E522" i="3"/>
  <c r="K522" i="6" s="1"/>
  <c r="E522" i="6" s="1"/>
  <c r="F522" i="3"/>
  <c r="L522" i="6" s="1"/>
  <c r="F522" i="6" s="1"/>
  <c r="E523" i="3"/>
  <c r="F523" i="3"/>
  <c r="L523" i="6" s="1"/>
  <c r="F523" i="6" s="1"/>
  <c r="E525" i="3"/>
  <c r="H525" i="3" s="1"/>
  <c r="H525" i="6" s="1"/>
  <c r="F525" i="3"/>
  <c r="L525" i="6" s="1"/>
  <c r="F525" i="6" s="1"/>
  <c r="E526" i="3"/>
  <c r="I526" i="3" s="1"/>
  <c r="M526" i="6" s="1"/>
  <c r="I526" i="6" s="1"/>
  <c r="F526" i="3"/>
  <c r="L526" i="6" s="1"/>
  <c r="F526" i="6" s="1"/>
  <c r="E527" i="3"/>
  <c r="I527" i="3" s="1"/>
  <c r="M527" i="6" s="1"/>
  <c r="I527" i="6" s="1"/>
  <c r="F527" i="3"/>
  <c r="L527" i="6" s="1"/>
  <c r="F527" i="6" s="1"/>
  <c r="E528" i="3"/>
  <c r="K528" i="6" s="1"/>
  <c r="E528" i="6" s="1"/>
  <c r="F528" i="3"/>
  <c r="L528" i="6" s="1"/>
  <c r="F528" i="6" s="1"/>
  <c r="E529" i="3"/>
  <c r="H529" i="3" s="1"/>
  <c r="H529" i="6" s="1"/>
  <c r="F529" i="3"/>
  <c r="L529" i="6" s="1"/>
  <c r="F529" i="6" s="1"/>
  <c r="E531" i="3"/>
  <c r="K531" i="6" s="1"/>
  <c r="E531" i="6" s="1"/>
  <c r="F531" i="3"/>
  <c r="L531" i="6" s="1"/>
  <c r="F531" i="6" s="1"/>
  <c r="E532" i="3"/>
  <c r="K532" i="6" s="1"/>
  <c r="E532" i="6" s="1"/>
  <c r="F532" i="3"/>
  <c r="L532" i="6" s="1"/>
  <c r="F532" i="6" s="1"/>
  <c r="E533" i="3"/>
  <c r="I533" i="3" s="1"/>
  <c r="M533" i="6" s="1"/>
  <c r="I533" i="6" s="1"/>
  <c r="F533" i="3"/>
  <c r="L533" i="6" s="1"/>
  <c r="F533" i="6" s="1"/>
  <c r="E534" i="3"/>
  <c r="I534" i="3" s="1"/>
  <c r="M534" i="6" s="1"/>
  <c r="I534" i="6" s="1"/>
  <c r="F534" i="3"/>
  <c r="L534" i="6" s="1"/>
  <c r="F534" i="6" s="1"/>
  <c r="E535" i="3"/>
  <c r="I535" i="3" s="1"/>
  <c r="M535" i="6" s="1"/>
  <c r="I535" i="6" s="1"/>
  <c r="F535" i="3"/>
  <c r="L535" i="6" s="1"/>
  <c r="F535" i="6" s="1"/>
  <c r="E537" i="3"/>
  <c r="H537" i="3" s="1"/>
  <c r="H537" i="6" s="1"/>
  <c r="F537" i="3"/>
  <c r="L537" i="6" s="1"/>
  <c r="F537" i="6" s="1"/>
  <c r="E538" i="3"/>
  <c r="K538" i="6" s="1"/>
  <c r="E538" i="6" s="1"/>
  <c r="K444" i="6"/>
  <c r="E444" i="6"/>
  <c r="F538" i="3"/>
  <c r="L538" i="6" s="1"/>
  <c r="F538" i="6" s="1"/>
  <c r="E539" i="3"/>
  <c r="K539" i="6" s="1"/>
  <c r="E539" i="6" s="1"/>
  <c r="F539" i="3"/>
  <c r="L539" i="6" s="1"/>
  <c r="F539" i="6" s="1"/>
  <c r="E540" i="3"/>
  <c r="H540" i="3" s="1"/>
  <c r="H540" i="6" s="1"/>
  <c r="F540" i="3"/>
  <c r="L540" i="6" s="1"/>
  <c r="F540" i="6" s="1"/>
  <c r="E541" i="3"/>
  <c r="H541" i="3" s="1"/>
  <c r="H541" i="6" s="1"/>
  <c r="F541" i="3"/>
  <c r="L541" i="6" s="1"/>
  <c r="F541" i="6" s="1"/>
  <c r="E543" i="3"/>
  <c r="F543" i="3"/>
  <c r="L543" i="6" s="1"/>
  <c r="F543" i="6" s="1"/>
  <c r="E544" i="3"/>
  <c r="I544" i="3" s="1"/>
  <c r="M544" i="6" s="1"/>
  <c r="I544" i="6" s="1"/>
  <c r="F544" i="3"/>
  <c r="L544" i="6" s="1"/>
  <c r="F544" i="6" s="1"/>
  <c r="E545" i="3"/>
  <c r="H545" i="3" s="1"/>
  <c r="H545" i="6" s="1"/>
  <c r="F545" i="3"/>
  <c r="L545" i="6" s="1"/>
  <c r="F545" i="6" s="1"/>
  <c r="E546" i="3"/>
  <c r="I546" i="3" s="1"/>
  <c r="M546" i="6" s="1"/>
  <c r="I546" i="6" s="1"/>
  <c r="F546" i="3"/>
  <c r="L546" i="6" s="1"/>
  <c r="F546" i="6" s="1"/>
  <c r="E547" i="3"/>
  <c r="I547" i="3" s="1"/>
  <c r="M547" i="6" s="1"/>
  <c r="I547" i="6" s="1"/>
  <c r="F547" i="3"/>
  <c r="L547" i="6" s="1"/>
  <c r="F547" i="6" s="1"/>
  <c r="E549" i="3"/>
  <c r="I549" i="3" s="1"/>
  <c r="M549" i="6" s="1"/>
  <c r="I549" i="6" s="1"/>
  <c r="F549" i="3"/>
  <c r="L549" i="6" s="1"/>
  <c r="F549" i="6" s="1"/>
  <c r="E550" i="3"/>
  <c r="H550" i="3" s="1"/>
  <c r="H550" i="6" s="1"/>
  <c r="F550" i="3"/>
  <c r="L550" i="6" s="1"/>
  <c r="F550" i="6" s="1"/>
  <c r="E551" i="3"/>
  <c r="K551" i="6" s="1"/>
  <c r="E551" i="6" s="1"/>
  <c r="F551" i="3"/>
  <c r="L551" i="6" s="1"/>
  <c r="F551" i="6" s="1"/>
  <c r="E552" i="3"/>
  <c r="K552" i="6" s="1"/>
  <c r="E552" i="6" s="1"/>
  <c r="F552" i="3"/>
  <c r="L552" i="6" s="1"/>
  <c r="F552" i="6" s="1"/>
  <c r="E553" i="3"/>
  <c r="I553" i="3" s="1"/>
  <c r="M553" i="6" s="1"/>
  <c r="I553" i="6" s="1"/>
  <c r="F553" i="3"/>
  <c r="L553" i="6" s="1"/>
  <c r="F553" i="6" s="1"/>
  <c r="E555" i="3"/>
  <c r="H555" i="3" s="1"/>
  <c r="H555" i="6" s="1"/>
  <c r="K713" i="6"/>
  <c r="E713" i="6"/>
  <c r="F555" i="3"/>
  <c r="L555" i="6" s="1"/>
  <c r="F555" i="6" s="1"/>
  <c r="E556" i="3"/>
  <c r="H556" i="3" s="1"/>
  <c r="H556" i="6" s="1"/>
  <c r="F556" i="3"/>
  <c r="L556" i="6" s="1"/>
  <c r="F556" i="6" s="1"/>
  <c r="E557" i="3"/>
  <c r="I557" i="3" s="1"/>
  <c r="M557" i="6" s="1"/>
  <c r="I557" i="6" s="1"/>
  <c r="F557" i="3"/>
  <c r="L557" i="6" s="1"/>
  <c r="F557" i="6" s="1"/>
  <c r="E558" i="3"/>
  <c r="H558" i="3" s="1"/>
  <c r="H558" i="6" s="1"/>
  <c r="F558" i="3"/>
  <c r="L558" i="6" s="1"/>
  <c r="F558" i="6" s="1"/>
  <c r="E559" i="3"/>
  <c r="F559" i="3"/>
  <c r="L559" i="6" s="1"/>
  <c r="F559" i="6" s="1"/>
  <c r="E561" i="3"/>
  <c r="I561" i="3" s="1"/>
  <c r="M561" i="6" s="1"/>
  <c r="I561" i="6" s="1"/>
  <c r="F561" i="3"/>
  <c r="L561" i="6" s="1"/>
  <c r="F561" i="6" s="1"/>
  <c r="E562" i="3"/>
  <c r="K562" i="6" s="1"/>
  <c r="E562" i="6" s="1"/>
  <c r="F562" i="3"/>
  <c r="L562" i="6" s="1"/>
  <c r="F562" i="6" s="1"/>
  <c r="E563" i="3"/>
  <c r="K563" i="6" s="1"/>
  <c r="E563" i="6" s="1"/>
  <c r="F563" i="3"/>
  <c r="L563" i="6" s="1"/>
  <c r="F563" i="6" s="1"/>
  <c r="E564" i="3"/>
  <c r="F564" i="3"/>
  <c r="L564" i="6" s="1"/>
  <c r="F564" i="6" s="1"/>
  <c r="E565" i="3"/>
  <c r="K565" i="6" s="1"/>
  <c r="E565" i="6" s="1"/>
  <c r="F565" i="3"/>
  <c r="L565" i="6" s="1"/>
  <c r="F565" i="6" s="1"/>
  <c r="E567" i="3"/>
  <c r="K567" i="6" s="1"/>
  <c r="E567" i="6" s="1"/>
  <c r="F567" i="3"/>
  <c r="L567" i="6" s="1"/>
  <c r="F567" i="6" s="1"/>
  <c r="E568" i="3"/>
  <c r="I568" i="3" s="1"/>
  <c r="M568" i="6" s="1"/>
  <c r="I568" i="6" s="1"/>
  <c r="F568" i="3"/>
  <c r="L568" i="6" s="1"/>
  <c r="F568" i="6" s="1"/>
  <c r="E569" i="3"/>
  <c r="F569" i="3"/>
  <c r="L569" i="6" s="1"/>
  <c r="F569" i="6" s="1"/>
  <c r="E570" i="3"/>
  <c r="H570" i="3" s="1"/>
  <c r="H570" i="6" s="1"/>
  <c r="F570" i="3"/>
  <c r="L570" i="6" s="1"/>
  <c r="F570" i="6" s="1"/>
  <c r="E571" i="3"/>
  <c r="F571" i="3"/>
  <c r="L571" i="6" s="1"/>
  <c r="F571" i="6" s="1"/>
  <c r="E573" i="3"/>
  <c r="K573" i="6" s="1"/>
  <c r="E573" i="6" s="1"/>
  <c r="F573" i="3"/>
  <c r="L573" i="6" s="1"/>
  <c r="F573" i="6" s="1"/>
  <c r="E574" i="3"/>
  <c r="K574" i="6" s="1"/>
  <c r="E574" i="6" s="1"/>
  <c r="F574" i="3"/>
  <c r="L574" i="6" s="1"/>
  <c r="F574" i="6" s="1"/>
  <c r="E575" i="3"/>
  <c r="F575" i="3"/>
  <c r="L575" i="6" s="1"/>
  <c r="F575" i="6" s="1"/>
  <c r="E576" i="3"/>
  <c r="I576" i="3" s="1"/>
  <c r="M576" i="6" s="1"/>
  <c r="I576" i="6" s="1"/>
  <c r="F576" i="3"/>
  <c r="L576" i="6" s="1"/>
  <c r="F576" i="6" s="1"/>
  <c r="E577" i="3"/>
  <c r="F577" i="3"/>
  <c r="L577" i="6" s="1"/>
  <c r="F577" i="6" s="1"/>
  <c r="E579" i="3"/>
  <c r="F579" i="3"/>
  <c r="L579" i="6" s="1"/>
  <c r="F579" i="6" s="1"/>
  <c r="E580" i="3"/>
  <c r="I580" i="3" s="1"/>
  <c r="M580" i="6" s="1"/>
  <c r="I580" i="6" s="1"/>
  <c r="F580" i="3"/>
  <c r="L580" i="6" s="1"/>
  <c r="F580" i="6" s="1"/>
  <c r="E581" i="3"/>
  <c r="I581" i="3" s="1"/>
  <c r="M581" i="6" s="1"/>
  <c r="I581" i="6" s="1"/>
  <c r="F581" i="3"/>
  <c r="L581" i="6" s="1"/>
  <c r="F581" i="6" s="1"/>
  <c r="E582" i="3"/>
  <c r="K582" i="6" s="1"/>
  <c r="E582" i="6" s="1"/>
  <c r="F582" i="3"/>
  <c r="L582" i="6" s="1"/>
  <c r="F582" i="6" s="1"/>
  <c r="E583" i="3"/>
  <c r="I583" i="3" s="1"/>
  <c r="M583" i="6" s="1"/>
  <c r="I583" i="6" s="1"/>
  <c r="F583" i="3"/>
  <c r="L583" i="6" s="1"/>
  <c r="F583" i="6" s="1"/>
  <c r="E585" i="3"/>
  <c r="K585" i="6" s="1"/>
  <c r="E585" i="6" s="1"/>
  <c r="F585" i="3"/>
  <c r="L585" i="6" s="1"/>
  <c r="F585" i="6" s="1"/>
  <c r="E586" i="3"/>
  <c r="I586" i="3" s="1"/>
  <c r="M586" i="6" s="1"/>
  <c r="I586" i="6" s="1"/>
  <c r="F586" i="3"/>
  <c r="L586" i="6" s="1"/>
  <c r="F586" i="6" s="1"/>
  <c r="E587" i="3"/>
  <c r="K587" i="6" s="1"/>
  <c r="E587" i="6" s="1"/>
  <c r="H587" i="6"/>
  <c r="F587" i="3"/>
  <c r="L587" i="6" s="1"/>
  <c r="F587" i="6" s="1"/>
  <c r="E588" i="3"/>
  <c r="H588" i="3" s="1"/>
  <c r="H588" i="6" s="1"/>
  <c r="F588" i="3"/>
  <c r="L588" i="6" s="1"/>
  <c r="F588" i="6" s="1"/>
  <c r="E589" i="3"/>
  <c r="I589" i="3" s="1"/>
  <c r="M589" i="6" s="1"/>
  <c r="I589" i="6" s="1"/>
  <c r="F589" i="3"/>
  <c r="L589" i="6" s="1"/>
  <c r="F589" i="6" s="1"/>
  <c r="E591" i="3"/>
  <c r="I591" i="3" s="1"/>
  <c r="M591" i="6" s="1"/>
  <c r="I591" i="6" s="1"/>
  <c r="F591" i="3"/>
  <c r="L591" i="6" s="1"/>
  <c r="F591" i="6" s="1"/>
  <c r="E592" i="3"/>
  <c r="H592" i="3" s="1"/>
  <c r="H592" i="6" s="1"/>
  <c r="F592" i="3"/>
  <c r="L592" i="6" s="1"/>
  <c r="F592" i="6" s="1"/>
  <c r="E593" i="3"/>
  <c r="H593" i="6"/>
  <c r="F593" i="3"/>
  <c r="L593" i="6" s="1"/>
  <c r="F593" i="6" s="1"/>
  <c r="E594" i="3"/>
  <c r="H594" i="3" s="1"/>
  <c r="H594" i="6" s="1"/>
  <c r="H631" i="6"/>
  <c r="F594" i="3"/>
  <c r="L594" i="6" s="1"/>
  <c r="F594" i="6" s="1"/>
  <c r="E595" i="3"/>
  <c r="K595" i="6" s="1"/>
  <c r="E595" i="6" s="1"/>
  <c r="K632" i="6"/>
  <c r="E632" i="6"/>
  <c r="F595" i="3"/>
  <c r="L595" i="6" s="1"/>
  <c r="F595" i="6" s="1"/>
  <c r="E597" i="3"/>
  <c r="K597" i="6" s="1"/>
  <c r="E597" i="6" s="1"/>
  <c r="F597" i="3"/>
  <c r="L597" i="6" s="1"/>
  <c r="F597" i="6" s="1"/>
  <c r="E598" i="3"/>
  <c r="I598" i="3" s="1"/>
  <c r="M598" i="6" s="1"/>
  <c r="I598" i="6" s="1"/>
  <c r="K719" i="6"/>
  <c r="E719" i="6"/>
  <c r="F598" i="3"/>
  <c r="L598" i="6" s="1"/>
  <c r="F598" i="6" s="1"/>
  <c r="E599" i="3"/>
  <c r="I599" i="3" s="1"/>
  <c r="M599" i="6" s="1"/>
  <c r="I599" i="6" s="1"/>
  <c r="F599" i="3"/>
  <c r="L599" i="6" s="1"/>
  <c r="F599" i="6" s="1"/>
  <c r="E600" i="3"/>
  <c r="I600" i="3" s="1"/>
  <c r="M600" i="6" s="1"/>
  <c r="I600" i="6" s="1"/>
  <c r="F600" i="3"/>
  <c r="L600" i="6" s="1"/>
  <c r="F600" i="6" s="1"/>
  <c r="E601" i="3"/>
  <c r="K601" i="6" s="1"/>
  <c r="E601" i="6" s="1"/>
  <c r="F601" i="3"/>
  <c r="L601" i="6" s="1"/>
  <c r="F601" i="6" s="1"/>
  <c r="E603" i="3"/>
  <c r="I603" i="3" s="1"/>
  <c r="M603" i="6" s="1"/>
  <c r="I603" i="6" s="1"/>
  <c r="H603" i="6"/>
  <c r="F603" i="3"/>
  <c r="L603" i="6" s="1"/>
  <c r="F603" i="6" s="1"/>
  <c r="E604" i="3"/>
  <c r="I604" i="3" s="1"/>
  <c r="M604" i="6" s="1"/>
  <c r="I604" i="6" s="1"/>
  <c r="F604" i="3"/>
  <c r="L604" i="6" s="1"/>
  <c r="F604" i="6" s="1"/>
  <c r="E605" i="3"/>
  <c r="F605" i="3"/>
  <c r="L605" i="6" s="1"/>
  <c r="F605" i="6" s="1"/>
  <c r="E606" i="3"/>
  <c r="I606" i="3" s="1"/>
  <c r="M606" i="6" s="1"/>
  <c r="I606" i="6" s="1"/>
  <c r="F606" i="3"/>
  <c r="L606" i="6" s="1"/>
  <c r="F606" i="6" s="1"/>
  <c r="E607" i="3"/>
  <c r="I607" i="3" s="1"/>
  <c r="M607" i="6" s="1"/>
  <c r="I607" i="6" s="1"/>
  <c r="F607" i="3"/>
  <c r="L607" i="6" s="1"/>
  <c r="F607" i="6" s="1"/>
  <c r="E609" i="3"/>
  <c r="I609" i="3" s="1"/>
  <c r="M609" i="6" s="1"/>
  <c r="I609" i="6" s="1"/>
  <c r="F609" i="3"/>
  <c r="L609" i="6" s="1"/>
  <c r="F609" i="6" s="1"/>
  <c r="E610" i="3"/>
  <c r="K610" i="6" s="1"/>
  <c r="E610" i="6" s="1"/>
  <c r="K273" i="6"/>
  <c r="E273" i="6"/>
  <c r="F610" i="3"/>
  <c r="L610" i="6" s="1"/>
  <c r="F610" i="6" s="1"/>
  <c r="E611" i="3"/>
  <c r="I611" i="3" s="1"/>
  <c r="M611" i="6" s="1"/>
  <c r="I611" i="6" s="1"/>
  <c r="F611" i="3"/>
  <c r="L611" i="6" s="1"/>
  <c r="F611" i="6" s="1"/>
  <c r="E612" i="3"/>
  <c r="K612" i="6" s="1"/>
  <c r="E612" i="6" s="1"/>
  <c r="F612" i="3"/>
  <c r="L612" i="6" s="1"/>
  <c r="F612" i="6" s="1"/>
  <c r="E613" i="3"/>
  <c r="I613" i="3" s="1"/>
  <c r="M613" i="6" s="1"/>
  <c r="I613" i="6" s="1"/>
  <c r="F613" i="3"/>
  <c r="L613" i="6" s="1"/>
  <c r="F613" i="6" s="1"/>
  <c r="E615" i="3"/>
  <c r="I615" i="3" s="1"/>
  <c r="M615" i="6" s="1"/>
  <c r="I615" i="6" s="1"/>
  <c r="F615" i="3"/>
  <c r="L615" i="6" s="1"/>
  <c r="F615" i="6" s="1"/>
  <c r="E616" i="3"/>
  <c r="F616" i="3"/>
  <c r="L616" i="6" s="1"/>
  <c r="F616" i="6" s="1"/>
  <c r="E617" i="3"/>
  <c r="K617" i="6" s="1"/>
  <c r="E617" i="6" s="1"/>
  <c r="F617" i="3"/>
  <c r="L617" i="6" s="1"/>
  <c r="F617" i="6" s="1"/>
  <c r="E618" i="3"/>
  <c r="F618" i="3"/>
  <c r="L618" i="6" s="1"/>
  <c r="F618" i="6" s="1"/>
  <c r="E619" i="3"/>
  <c r="H619" i="3" s="1"/>
  <c r="H619" i="6" s="1"/>
  <c r="F619" i="3"/>
  <c r="L619" i="6" s="1"/>
  <c r="F619" i="6" s="1"/>
  <c r="E621" i="3"/>
  <c r="K621" i="6" s="1"/>
  <c r="E621" i="6" s="1"/>
  <c r="F621" i="3"/>
  <c r="L621" i="6" s="1"/>
  <c r="F621" i="6" s="1"/>
  <c r="E622" i="3"/>
  <c r="F622" i="3"/>
  <c r="L622" i="6" s="1"/>
  <c r="F622" i="6" s="1"/>
  <c r="E623" i="3"/>
  <c r="K623" i="6" s="1"/>
  <c r="E623" i="6" s="1"/>
  <c r="F623" i="3"/>
  <c r="L623" i="6" s="1"/>
  <c r="F623" i="6" s="1"/>
  <c r="E624" i="3"/>
  <c r="I624" i="3" s="1"/>
  <c r="M624" i="6" s="1"/>
  <c r="I624" i="6" s="1"/>
  <c r="K456" i="6"/>
  <c r="E456" i="6"/>
  <c r="F624" i="3"/>
  <c r="L624" i="6" s="1"/>
  <c r="F624" i="6" s="1"/>
  <c r="E625" i="3"/>
  <c r="I625" i="3" s="1"/>
  <c r="M625" i="6" s="1"/>
  <c r="I625" i="6" s="1"/>
  <c r="F625" i="3"/>
  <c r="L625" i="6" s="1"/>
  <c r="F625" i="6" s="1"/>
  <c r="E627" i="3"/>
  <c r="K627" i="6" s="1"/>
  <c r="E627" i="6" s="1"/>
  <c r="F627" i="3"/>
  <c r="L627" i="6" s="1"/>
  <c r="F627" i="6" s="1"/>
  <c r="E628" i="3"/>
  <c r="I628" i="3" s="1"/>
  <c r="M628" i="6" s="1"/>
  <c r="I628" i="6" s="1"/>
  <c r="F628" i="3"/>
  <c r="L628" i="6" s="1"/>
  <c r="F628" i="6" s="1"/>
  <c r="E629" i="3"/>
  <c r="K629" i="6" s="1"/>
  <c r="E629" i="6" s="1"/>
  <c r="H629" i="6"/>
  <c r="F629" i="3"/>
  <c r="L629" i="6" s="1"/>
  <c r="F629" i="6" s="1"/>
  <c r="E630" i="3"/>
  <c r="I630" i="3" s="1"/>
  <c r="M630" i="6" s="1"/>
  <c r="I630" i="6" s="1"/>
  <c r="F630" i="3"/>
  <c r="L630" i="6" s="1"/>
  <c r="F630" i="6" s="1"/>
  <c r="E631" i="3"/>
  <c r="K631" i="6" s="1"/>
  <c r="E631" i="6" s="1"/>
  <c r="F631" i="3"/>
  <c r="L631" i="6" s="1"/>
  <c r="F631" i="6" s="1"/>
  <c r="E633" i="3"/>
  <c r="I633" i="3" s="1"/>
  <c r="M633" i="6" s="1"/>
  <c r="I633" i="6" s="1"/>
  <c r="F633" i="3"/>
  <c r="L633" i="6" s="1"/>
  <c r="F633" i="6" s="1"/>
  <c r="E634" i="3"/>
  <c r="I634" i="3" s="1"/>
  <c r="M634" i="6" s="1"/>
  <c r="I634" i="6" s="1"/>
  <c r="F634" i="3"/>
  <c r="L634" i="6" s="1"/>
  <c r="F634" i="6" s="1"/>
  <c r="E635" i="3"/>
  <c r="I635" i="3" s="1"/>
  <c r="M635" i="6" s="1"/>
  <c r="I635" i="6" s="1"/>
  <c r="F635" i="3"/>
  <c r="L635" i="6" s="1"/>
  <c r="F635" i="6" s="1"/>
  <c r="E636" i="3"/>
  <c r="K636" i="6" s="1"/>
  <c r="E636" i="6" s="1"/>
  <c r="H636" i="6"/>
  <c r="F636" i="3"/>
  <c r="L636" i="6" s="1"/>
  <c r="F636" i="6" s="1"/>
  <c r="E637" i="3"/>
  <c r="I637" i="3" s="1"/>
  <c r="M637" i="6" s="1"/>
  <c r="I637" i="6" s="1"/>
  <c r="H637" i="6"/>
  <c r="F637" i="3"/>
  <c r="L637" i="6" s="1"/>
  <c r="F637" i="6" s="1"/>
  <c r="E639" i="3"/>
  <c r="I639" i="3" s="1"/>
  <c r="M639" i="6" s="1"/>
  <c r="I639" i="6" s="1"/>
  <c r="F639" i="3"/>
  <c r="L639" i="6" s="1"/>
  <c r="F639" i="6" s="1"/>
  <c r="E640" i="3"/>
  <c r="K640" i="6" s="1"/>
  <c r="E640" i="6" s="1"/>
  <c r="F640" i="3"/>
  <c r="L640" i="6" s="1"/>
  <c r="F640" i="6" s="1"/>
  <c r="E641" i="3"/>
  <c r="H641" i="3" s="1"/>
  <c r="H641" i="6" s="1"/>
  <c r="F641" i="3"/>
  <c r="L641" i="6" s="1"/>
  <c r="F641" i="6" s="1"/>
  <c r="E642" i="3"/>
  <c r="K642" i="6" s="1"/>
  <c r="E642" i="6" s="1"/>
  <c r="F642" i="3"/>
  <c r="L642" i="6" s="1"/>
  <c r="F642" i="6" s="1"/>
  <c r="E643" i="3"/>
  <c r="F643" i="3"/>
  <c r="L643" i="6" s="1"/>
  <c r="F643" i="6" s="1"/>
  <c r="E647" i="3"/>
  <c r="H647" i="3" s="1"/>
  <c r="H647" i="6" s="1"/>
  <c r="F647" i="3"/>
  <c r="L647" i="6" s="1"/>
  <c r="F647" i="6" s="1"/>
  <c r="E648" i="3"/>
  <c r="K648" i="6" s="1"/>
  <c r="E648" i="6" s="1"/>
  <c r="F648" i="3"/>
  <c r="L648" i="6" s="1"/>
  <c r="F648" i="6" s="1"/>
  <c r="E649" i="3"/>
  <c r="I649" i="3" s="1"/>
  <c r="M649" i="6" s="1"/>
  <c r="I649" i="6" s="1"/>
  <c r="F649" i="3"/>
  <c r="L649" i="6" s="1"/>
  <c r="F649" i="6" s="1"/>
  <c r="E650" i="3"/>
  <c r="H650" i="3" s="1"/>
  <c r="H650" i="6" s="1"/>
  <c r="F650" i="3"/>
  <c r="L650" i="6" s="1"/>
  <c r="F650" i="6" s="1"/>
  <c r="E651" i="3"/>
  <c r="K651" i="6" s="1"/>
  <c r="E651" i="6" s="1"/>
  <c r="F651" i="3"/>
  <c r="L651" i="6" s="1"/>
  <c r="F651" i="6" s="1"/>
  <c r="E653" i="3"/>
  <c r="I653" i="3" s="1"/>
  <c r="M653" i="6" s="1"/>
  <c r="I653" i="6" s="1"/>
  <c r="F653" i="3"/>
  <c r="L653" i="6" s="1"/>
  <c r="F653" i="6" s="1"/>
  <c r="E654" i="3"/>
  <c r="K654" i="6" s="1"/>
  <c r="E654" i="6" s="1"/>
  <c r="F654" i="3"/>
  <c r="L654" i="6" s="1"/>
  <c r="F654" i="6" s="1"/>
  <c r="E655" i="3"/>
  <c r="K655" i="6" s="1"/>
  <c r="E655" i="6" s="1"/>
  <c r="K279" i="6"/>
  <c r="E279" i="6"/>
  <c r="F655" i="3"/>
  <c r="L655" i="6" s="1"/>
  <c r="F655" i="6" s="1"/>
  <c r="E656" i="3"/>
  <c r="H656" i="3" s="1"/>
  <c r="H656" i="6" s="1"/>
  <c r="F656" i="3"/>
  <c r="L656" i="6" s="1"/>
  <c r="F656" i="6" s="1"/>
  <c r="E657" i="3"/>
  <c r="H657" i="3" s="1"/>
  <c r="H657" i="6" s="1"/>
  <c r="F657" i="3"/>
  <c r="L657" i="6" s="1"/>
  <c r="F657" i="6" s="1"/>
  <c r="E659" i="3"/>
  <c r="K659" i="6" s="1"/>
  <c r="E659" i="6" s="1"/>
  <c r="F659" i="3"/>
  <c r="L659" i="6" s="1"/>
  <c r="F659" i="6" s="1"/>
  <c r="E660" i="3"/>
  <c r="I660" i="3" s="1"/>
  <c r="M660" i="6" s="1"/>
  <c r="I660" i="6" s="1"/>
  <c r="K369" i="6"/>
  <c r="E369" i="6"/>
  <c r="F660" i="3"/>
  <c r="L660" i="6" s="1"/>
  <c r="F660" i="6" s="1"/>
  <c r="E661" i="3"/>
  <c r="H661" i="3" s="1"/>
  <c r="H661" i="6" s="1"/>
  <c r="F661" i="3"/>
  <c r="L661" i="6" s="1"/>
  <c r="F661" i="6" s="1"/>
  <c r="E662" i="3"/>
  <c r="K662" i="6" s="1"/>
  <c r="E662" i="6" s="1"/>
  <c r="F662" i="3"/>
  <c r="L662" i="6" s="1"/>
  <c r="F662" i="6" s="1"/>
  <c r="E663" i="3"/>
  <c r="H663" i="3" s="1"/>
  <c r="H663" i="6" s="1"/>
  <c r="F663" i="3"/>
  <c r="L663" i="6" s="1"/>
  <c r="F663" i="6" s="1"/>
  <c r="E665" i="3"/>
  <c r="I665" i="3" s="1"/>
  <c r="M665" i="6" s="1"/>
  <c r="I665" i="6" s="1"/>
  <c r="F665" i="3"/>
  <c r="L665" i="6" s="1"/>
  <c r="F665" i="6" s="1"/>
  <c r="E666" i="3"/>
  <c r="F666" i="3"/>
  <c r="L666" i="6" s="1"/>
  <c r="F666" i="6" s="1"/>
  <c r="E667" i="3"/>
  <c r="K667" i="6" s="1"/>
  <c r="E667" i="6" s="1"/>
  <c r="F667" i="3"/>
  <c r="L667" i="6" s="1"/>
  <c r="F667" i="6" s="1"/>
  <c r="E668" i="3"/>
  <c r="F668" i="3"/>
  <c r="L668" i="6" s="1"/>
  <c r="F668" i="6" s="1"/>
  <c r="E669" i="3"/>
  <c r="I669" i="3" s="1"/>
  <c r="M669" i="6" s="1"/>
  <c r="I669" i="6" s="1"/>
  <c r="F669" i="3"/>
  <c r="L669" i="6" s="1"/>
  <c r="F669" i="6" s="1"/>
  <c r="E671" i="3"/>
  <c r="K671" i="6" s="1"/>
  <c r="E671" i="6" s="1"/>
  <c r="K548" i="6"/>
  <c r="E548" i="6"/>
  <c r="H671" i="6"/>
  <c r="F671" i="3"/>
  <c r="L671" i="6" s="1"/>
  <c r="F671" i="6" s="1"/>
  <c r="E672" i="3"/>
  <c r="H672" i="3" s="1"/>
  <c r="H672" i="6" s="1"/>
  <c r="F672" i="3"/>
  <c r="L672" i="6" s="1"/>
  <c r="F672" i="6" s="1"/>
  <c r="E673" i="3"/>
  <c r="F673" i="3"/>
  <c r="L673" i="6" s="1"/>
  <c r="F673" i="6" s="1"/>
  <c r="E674" i="3"/>
  <c r="K674" i="6" s="1"/>
  <c r="E674" i="6" s="1"/>
  <c r="F674" i="3"/>
  <c r="L674" i="6" s="1"/>
  <c r="F674" i="6" s="1"/>
  <c r="E675" i="3"/>
  <c r="I675" i="3" s="1"/>
  <c r="M675" i="6" s="1"/>
  <c r="I675" i="6" s="1"/>
  <c r="F675" i="3"/>
  <c r="L675" i="6" s="1"/>
  <c r="F675" i="6" s="1"/>
  <c r="E677" i="3"/>
  <c r="H677" i="3" s="1"/>
  <c r="H677" i="6" s="1"/>
  <c r="F677" i="3"/>
  <c r="L677" i="6" s="1"/>
  <c r="F677" i="6" s="1"/>
  <c r="E678" i="3"/>
  <c r="K678" i="6" s="1"/>
  <c r="E678" i="6" s="1"/>
  <c r="F678" i="3"/>
  <c r="L678" i="6" s="1"/>
  <c r="F678" i="6" s="1"/>
  <c r="E679" i="3"/>
  <c r="I679" i="3" s="1"/>
  <c r="M679" i="6" s="1"/>
  <c r="I679" i="6" s="1"/>
  <c r="F679" i="3"/>
  <c r="L679" i="6" s="1"/>
  <c r="F679" i="6" s="1"/>
  <c r="E680" i="3"/>
  <c r="I680" i="3" s="1"/>
  <c r="M680" i="6" s="1"/>
  <c r="I680" i="6" s="1"/>
  <c r="F680" i="3"/>
  <c r="L680" i="6" s="1"/>
  <c r="F680" i="6" s="1"/>
  <c r="E681" i="3"/>
  <c r="H681" i="3" s="1"/>
  <c r="H681" i="6" s="1"/>
  <c r="F681" i="3"/>
  <c r="L681" i="6" s="1"/>
  <c r="F681" i="6" s="1"/>
  <c r="E513" i="3"/>
  <c r="F513" i="3"/>
  <c r="L683" i="6" s="1"/>
  <c r="F683" i="6" s="1"/>
  <c r="E514" i="3"/>
  <c r="I514" i="3" s="1"/>
  <c r="M684" i="6" s="1"/>
  <c r="I684" i="6" s="1"/>
  <c r="F514" i="3"/>
  <c r="L684" i="6" s="1"/>
  <c r="F684" i="6" s="1"/>
  <c r="E515" i="3"/>
  <c r="K685" i="6" s="1"/>
  <c r="E685" i="6" s="1"/>
  <c r="F515" i="3"/>
  <c r="L685" i="6" s="1"/>
  <c r="F685" i="6" s="1"/>
  <c r="E516" i="3"/>
  <c r="K686" i="6" s="1"/>
  <c r="E686" i="6" s="1"/>
  <c r="F516" i="3"/>
  <c r="L686" i="6" s="1"/>
  <c r="F686" i="6" s="1"/>
  <c r="E517" i="3"/>
  <c r="I517" i="3" s="1"/>
  <c r="M687" i="6" s="1"/>
  <c r="I687" i="6" s="1"/>
  <c r="F517" i="3"/>
  <c r="L687" i="6" s="1"/>
  <c r="F687" i="6" s="1"/>
  <c r="E690" i="3"/>
  <c r="K690" i="6" s="1"/>
  <c r="E690" i="6" s="1"/>
  <c r="F690" i="3"/>
  <c r="L690" i="6" s="1"/>
  <c r="F690" i="6" s="1"/>
  <c r="E691" i="3"/>
  <c r="F691" i="3"/>
  <c r="L691" i="6" s="1"/>
  <c r="F691" i="6" s="1"/>
  <c r="E692" i="3"/>
  <c r="K692" i="6" s="1"/>
  <c r="E692" i="6" s="1"/>
  <c r="F692" i="3"/>
  <c r="L692" i="6" s="1"/>
  <c r="F692" i="6" s="1"/>
  <c r="E693" i="3"/>
  <c r="K693" i="6" s="1"/>
  <c r="E693" i="6" s="1"/>
  <c r="H693" i="6"/>
  <c r="F693" i="3"/>
  <c r="L693" i="6" s="1"/>
  <c r="F693" i="6" s="1"/>
  <c r="E694" i="3"/>
  <c r="F694" i="3"/>
  <c r="L694" i="6" s="1"/>
  <c r="F694" i="6" s="1"/>
  <c r="E696" i="3"/>
  <c r="I696" i="3" s="1"/>
  <c r="M696" i="6" s="1"/>
  <c r="I696" i="6" s="1"/>
  <c r="F696" i="3"/>
  <c r="L696" i="6" s="1"/>
  <c r="F696" i="6" s="1"/>
  <c r="E697" i="3"/>
  <c r="F697" i="3"/>
  <c r="L697" i="6" s="1"/>
  <c r="F697" i="6" s="1"/>
  <c r="E698" i="3"/>
  <c r="H698" i="3" s="1"/>
  <c r="H698" i="6" s="1"/>
  <c r="F698" i="3"/>
  <c r="L698" i="6" s="1"/>
  <c r="F698" i="6" s="1"/>
  <c r="E699" i="3"/>
  <c r="K699" i="6" s="1"/>
  <c r="E699" i="6" s="1"/>
  <c r="F699" i="3"/>
  <c r="L699" i="6" s="1"/>
  <c r="F699" i="6" s="1"/>
  <c r="E700" i="3"/>
  <c r="I700" i="3" s="1"/>
  <c r="M700" i="6" s="1"/>
  <c r="I700" i="6" s="1"/>
  <c r="F700" i="3"/>
  <c r="L700" i="6" s="1"/>
  <c r="F700" i="6" s="1"/>
  <c r="E702" i="3"/>
  <c r="K702" i="6" s="1"/>
  <c r="E702" i="6" s="1"/>
  <c r="F702" i="3"/>
  <c r="L702" i="6" s="1"/>
  <c r="F702" i="6" s="1"/>
  <c r="E703" i="3"/>
  <c r="F703" i="3"/>
  <c r="L703" i="6" s="1"/>
  <c r="F703" i="6" s="1"/>
  <c r="E704" i="3"/>
  <c r="H704" i="3" s="1"/>
  <c r="H704" i="6" s="1"/>
  <c r="K375" i="6"/>
  <c r="E375" i="6"/>
  <c r="F704" i="3"/>
  <c r="L704" i="6" s="1"/>
  <c r="F704" i="6" s="1"/>
  <c r="E705" i="3"/>
  <c r="I705" i="3" s="1"/>
  <c r="M705" i="6" s="1"/>
  <c r="I705" i="6" s="1"/>
  <c r="F705" i="3"/>
  <c r="L705" i="6" s="1"/>
  <c r="F705" i="6" s="1"/>
  <c r="E706" i="3"/>
  <c r="I706" i="3" s="1"/>
  <c r="M706" i="6" s="1"/>
  <c r="I706" i="6" s="1"/>
  <c r="F706" i="3"/>
  <c r="L706" i="6" s="1"/>
  <c r="F706" i="6" s="1"/>
  <c r="E708" i="3"/>
  <c r="H708" i="3" s="1"/>
  <c r="H708" i="6" s="1"/>
  <c r="F708" i="3"/>
  <c r="L708" i="6" s="1"/>
  <c r="F708" i="6" s="1"/>
  <c r="E709" i="3"/>
  <c r="H709" i="3" s="1"/>
  <c r="H709" i="6" s="1"/>
  <c r="F709" i="3"/>
  <c r="L709" i="6" s="1"/>
  <c r="F709" i="6" s="1"/>
  <c r="E710" i="3"/>
  <c r="K710" i="6" s="1"/>
  <c r="E710" i="6" s="1"/>
  <c r="H710" i="6"/>
  <c r="F710" i="3"/>
  <c r="L710" i="6" s="1"/>
  <c r="F710" i="6" s="1"/>
  <c r="E711" i="3"/>
  <c r="K711" i="6" s="1"/>
  <c r="E711" i="6" s="1"/>
  <c r="F711" i="3"/>
  <c r="L711" i="6" s="1"/>
  <c r="F711" i="6" s="1"/>
  <c r="E712" i="3"/>
  <c r="H712" i="3" s="1"/>
  <c r="H712" i="6" s="1"/>
  <c r="F712" i="3"/>
  <c r="L712" i="6" s="1"/>
  <c r="F712" i="6" s="1"/>
  <c r="E714" i="3"/>
  <c r="I714" i="3" s="1"/>
  <c r="M714" i="6" s="1"/>
  <c r="I714" i="6" s="1"/>
  <c r="F714" i="3"/>
  <c r="L714" i="6" s="1"/>
  <c r="F714" i="6" s="1"/>
  <c r="E715" i="3"/>
  <c r="K715" i="6" s="1"/>
  <c r="E715" i="6" s="1"/>
  <c r="F715" i="3"/>
  <c r="L715" i="6" s="1"/>
  <c r="F715" i="6" s="1"/>
  <c r="E716" i="3"/>
  <c r="K716" i="6" s="1"/>
  <c r="E716" i="6" s="1"/>
  <c r="F716" i="3"/>
  <c r="L716" i="6" s="1"/>
  <c r="F716" i="6" s="1"/>
  <c r="E717" i="3"/>
  <c r="K717" i="6" s="1"/>
  <c r="E717" i="6" s="1"/>
  <c r="F717" i="3"/>
  <c r="L717" i="6" s="1"/>
  <c r="F717" i="6" s="1"/>
  <c r="E718" i="3"/>
  <c r="F718" i="3"/>
  <c r="L718" i="6" s="1"/>
  <c r="F718" i="6" s="1"/>
  <c r="E720" i="3"/>
  <c r="I720" i="3" s="1"/>
  <c r="M720" i="6" s="1"/>
  <c r="I720" i="6" s="1"/>
  <c r="F720" i="3"/>
  <c r="L720" i="6" s="1"/>
  <c r="F720" i="6" s="1"/>
  <c r="E721" i="3"/>
  <c r="K721" i="6" s="1"/>
  <c r="E721" i="6" s="1"/>
  <c r="F721" i="3"/>
  <c r="L721" i="6" s="1"/>
  <c r="F721" i="6" s="1"/>
  <c r="E722" i="3"/>
  <c r="H722" i="3" s="1"/>
  <c r="H722" i="6" s="1"/>
  <c r="F722" i="3"/>
  <c r="L722" i="6" s="1"/>
  <c r="F722" i="6" s="1"/>
  <c r="E723" i="3"/>
  <c r="I723" i="3" s="1"/>
  <c r="M723" i="6" s="1"/>
  <c r="I723" i="6" s="1"/>
  <c r="F723" i="3"/>
  <c r="L723" i="6" s="1"/>
  <c r="F723" i="6" s="1"/>
  <c r="E724" i="3"/>
  <c r="H724" i="3" s="1"/>
  <c r="H724" i="6" s="1"/>
  <c r="F724" i="3"/>
  <c r="L724" i="6" s="1"/>
  <c r="F724" i="6" s="1"/>
  <c r="E726" i="3"/>
  <c r="I726" i="3" s="1"/>
  <c r="M726" i="6" s="1"/>
  <c r="I726" i="6" s="1"/>
  <c r="F726" i="3"/>
  <c r="L726" i="6" s="1"/>
  <c r="F726" i="6" s="1"/>
  <c r="E727" i="3"/>
  <c r="K727" i="6" s="1"/>
  <c r="E727" i="6" s="1"/>
  <c r="F727" i="3"/>
  <c r="L727" i="6" s="1"/>
  <c r="F727" i="6" s="1"/>
  <c r="E728" i="3"/>
  <c r="K728" i="6" s="1"/>
  <c r="E728" i="6" s="1"/>
  <c r="F728" i="3"/>
  <c r="L728" i="6" s="1"/>
  <c r="F728" i="6" s="1"/>
  <c r="E729" i="3"/>
  <c r="F729" i="3"/>
  <c r="L729" i="6" s="1"/>
  <c r="F729" i="6" s="1"/>
  <c r="E730" i="3"/>
  <c r="I730" i="3" s="1"/>
  <c r="M730" i="6" s="1"/>
  <c r="I730" i="6" s="1"/>
  <c r="F730" i="3"/>
  <c r="L730" i="6" s="1"/>
  <c r="F730" i="6" s="1"/>
  <c r="E732" i="3"/>
  <c r="H732" i="3" s="1"/>
  <c r="H732" i="6" s="1"/>
  <c r="F732" i="3"/>
  <c r="L732" i="6" s="1"/>
  <c r="F732" i="6" s="1"/>
  <c r="E733" i="3"/>
  <c r="H733" i="3" s="1"/>
  <c r="H733" i="6" s="1"/>
  <c r="F733" i="3"/>
  <c r="L733" i="6" s="1"/>
  <c r="F733" i="6" s="1"/>
  <c r="E734" i="3"/>
  <c r="K734" i="6" s="1"/>
  <c r="E734" i="6" s="1"/>
  <c r="K199" i="6"/>
  <c r="E199" i="6"/>
  <c r="F734" i="3"/>
  <c r="L734" i="6" s="1"/>
  <c r="F734" i="6" s="1"/>
  <c r="E735" i="3"/>
  <c r="K735" i="6" s="1"/>
  <c r="E735" i="6" s="1"/>
  <c r="F735" i="3"/>
  <c r="L735" i="6" s="1"/>
  <c r="F735" i="6" s="1"/>
  <c r="E736" i="3"/>
  <c r="K736" i="6" s="1"/>
  <c r="E736" i="6" s="1"/>
  <c r="F736" i="3"/>
  <c r="L736" i="6" s="1"/>
  <c r="F736" i="6" s="1"/>
  <c r="E738" i="3"/>
  <c r="F738" i="3"/>
  <c r="L738" i="6" s="1"/>
  <c r="F738" i="6" s="1"/>
  <c r="E739" i="3"/>
  <c r="I739" i="3" s="1"/>
  <c r="M739" i="6" s="1"/>
  <c r="I739" i="6" s="1"/>
  <c r="F739" i="3"/>
  <c r="L739" i="6" s="1"/>
  <c r="F739" i="6" s="1"/>
  <c r="E740" i="3"/>
  <c r="H740" i="3" s="1"/>
  <c r="H740" i="6" s="1"/>
  <c r="F740" i="3"/>
  <c r="L740" i="6" s="1"/>
  <c r="F740" i="6" s="1"/>
  <c r="E741" i="3"/>
  <c r="I741" i="3" s="1"/>
  <c r="M741" i="6" s="1"/>
  <c r="I741" i="6" s="1"/>
  <c r="F741" i="3"/>
  <c r="L741" i="6" s="1"/>
  <c r="F741" i="6" s="1"/>
  <c r="E742" i="3"/>
  <c r="H742" i="3" s="1"/>
  <c r="H742" i="6" s="1"/>
  <c r="K291" i="6"/>
  <c r="E291" i="6"/>
  <c r="F742" i="3"/>
  <c r="L742" i="6" s="1"/>
  <c r="F742" i="6" s="1"/>
  <c r="E744" i="3"/>
  <c r="K744" i="6" s="1"/>
  <c r="E744" i="6" s="1"/>
  <c r="F744" i="3"/>
  <c r="L744" i="6" s="1"/>
  <c r="F744" i="6" s="1"/>
  <c r="E745" i="3"/>
  <c r="I745" i="3" s="1"/>
  <c r="M745" i="6" s="1"/>
  <c r="I745" i="6" s="1"/>
  <c r="F745" i="3"/>
  <c r="L745" i="6" s="1"/>
  <c r="F745" i="6" s="1"/>
  <c r="E746" i="3"/>
  <c r="I746" i="3" s="1"/>
  <c r="M746" i="6" s="1"/>
  <c r="I746" i="6" s="1"/>
  <c r="F746" i="3"/>
  <c r="L746" i="6" s="1"/>
  <c r="F746" i="6" s="1"/>
  <c r="E747" i="3"/>
  <c r="K747" i="6" s="1"/>
  <c r="E747" i="6" s="1"/>
  <c r="K381" i="6"/>
  <c r="E381" i="6"/>
  <c r="F747" i="3"/>
  <c r="L747" i="6" s="1"/>
  <c r="F747" i="6" s="1"/>
  <c r="E748" i="3"/>
  <c r="H748" i="3" s="1"/>
  <c r="H748" i="6" s="1"/>
  <c r="F748" i="3"/>
  <c r="L748" i="6" s="1"/>
  <c r="F748" i="6" s="1"/>
  <c r="E750" i="3"/>
  <c r="K750" i="6" s="1"/>
  <c r="E750" i="6" s="1"/>
  <c r="F750" i="3"/>
  <c r="L750" i="6" s="1"/>
  <c r="F750" i="6" s="1"/>
  <c r="L468" i="6"/>
  <c r="F468" i="6"/>
  <c r="E751" i="3"/>
  <c r="K751" i="6" s="1"/>
  <c r="E751" i="6" s="1"/>
  <c r="F751" i="3"/>
  <c r="L751" i="6" s="1"/>
  <c r="F751" i="6" s="1"/>
  <c r="E752" i="3"/>
  <c r="F752" i="3"/>
  <c r="L752" i="6" s="1"/>
  <c r="F752" i="6" s="1"/>
  <c r="E753" i="3"/>
  <c r="H753" i="3" s="1"/>
  <c r="H753" i="6" s="1"/>
  <c r="F753" i="3"/>
  <c r="L753" i="6" s="1"/>
  <c r="F753" i="6" s="1"/>
  <c r="E754" i="3"/>
  <c r="K754" i="6" s="1"/>
  <c r="E754" i="6" s="1"/>
  <c r="F754" i="3"/>
  <c r="L754" i="6" s="1"/>
  <c r="F754" i="6" s="1"/>
  <c r="E756" i="3"/>
  <c r="I756" i="3" s="1"/>
  <c r="M756" i="6" s="1"/>
  <c r="I756" i="6" s="1"/>
  <c r="H756" i="6"/>
  <c r="F756" i="3"/>
  <c r="L756" i="6" s="1"/>
  <c r="F756" i="6" s="1"/>
  <c r="E757" i="3"/>
  <c r="K757" i="6" s="1"/>
  <c r="E757" i="6" s="1"/>
  <c r="H757" i="6"/>
  <c r="F757" i="3"/>
  <c r="L757" i="6" s="1"/>
  <c r="F757" i="6" s="1"/>
  <c r="E758" i="3"/>
  <c r="H758" i="3" s="1"/>
  <c r="H758" i="6" s="1"/>
  <c r="F758" i="3"/>
  <c r="L758" i="6" s="1"/>
  <c r="F758" i="6" s="1"/>
  <c r="E759" i="3"/>
  <c r="I759" i="3" s="1"/>
  <c r="M759" i="6" s="1"/>
  <c r="I759" i="6" s="1"/>
  <c r="F759" i="3"/>
  <c r="L759" i="6" s="1"/>
  <c r="F759" i="6" s="1"/>
  <c r="E760" i="3"/>
  <c r="K760" i="6" s="1"/>
  <c r="E760" i="6" s="1"/>
  <c r="F760" i="3"/>
  <c r="L760" i="6" s="1"/>
  <c r="F760" i="6" s="1"/>
  <c r="E762" i="3"/>
  <c r="H762" i="3" s="1"/>
  <c r="H762" i="6" s="1"/>
  <c r="F762" i="3"/>
  <c r="L762" i="6" s="1"/>
  <c r="F762" i="6" s="1"/>
  <c r="E763" i="3"/>
  <c r="H763" i="3" s="1"/>
  <c r="H763" i="6" s="1"/>
  <c r="F763" i="3"/>
  <c r="L763" i="6" s="1"/>
  <c r="F763" i="6" s="1"/>
  <c r="E764" i="3"/>
  <c r="I764" i="3" s="1"/>
  <c r="M764" i="6" s="1"/>
  <c r="I764" i="6" s="1"/>
  <c r="F764" i="3"/>
  <c r="L764" i="6" s="1"/>
  <c r="F764" i="6" s="1"/>
  <c r="E765" i="3"/>
  <c r="H765" i="3" s="1"/>
  <c r="H765" i="6" s="1"/>
  <c r="F765" i="3"/>
  <c r="L765" i="6" s="1"/>
  <c r="F765" i="6" s="1"/>
  <c r="E766" i="3"/>
  <c r="I766" i="3" s="1"/>
  <c r="M766" i="6" s="1"/>
  <c r="I766" i="6" s="1"/>
  <c r="F766" i="3"/>
  <c r="L766" i="6" s="1"/>
  <c r="F766" i="6" s="1"/>
  <c r="E768" i="3"/>
  <c r="H768" i="3" s="1"/>
  <c r="H768" i="6" s="1"/>
  <c r="F768" i="3"/>
  <c r="L768" i="6" s="1"/>
  <c r="F768" i="6" s="1"/>
  <c r="E769" i="3"/>
  <c r="K769" i="6" s="1"/>
  <c r="E769" i="6" s="1"/>
  <c r="F769" i="3"/>
  <c r="L769" i="6" s="1"/>
  <c r="F769" i="6" s="1"/>
  <c r="E770" i="3"/>
  <c r="K770" i="6" s="1"/>
  <c r="E770" i="6" s="1"/>
  <c r="F770" i="3"/>
  <c r="L770" i="6" s="1"/>
  <c r="F770" i="6" s="1"/>
  <c r="E771" i="3"/>
  <c r="I771" i="3" s="1"/>
  <c r="M771" i="6" s="1"/>
  <c r="I771" i="6" s="1"/>
  <c r="F771" i="3"/>
  <c r="L771" i="6" s="1"/>
  <c r="F771" i="6" s="1"/>
  <c r="E772" i="3"/>
  <c r="K772" i="6" s="1"/>
  <c r="E772" i="6" s="1"/>
  <c r="F772" i="3"/>
  <c r="L772" i="6" s="1"/>
  <c r="F772" i="6" s="1"/>
  <c r="M241" i="6"/>
  <c r="I241" i="6"/>
  <c r="M396" i="6"/>
  <c r="I396" i="6"/>
  <c r="M211" i="6"/>
  <c r="I211" i="6"/>
  <c r="H165" i="6"/>
  <c r="M602" i="6"/>
  <c r="I602" i="6"/>
  <c r="H685" i="6"/>
  <c r="M351" i="6"/>
  <c r="I351" i="6"/>
  <c r="M512" i="6"/>
  <c r="I512" i="6"/>
  <c r="K333" i="6"/>
  <c r="E333" i="6"/>
  <c r="K664" i="6"/>
  <c r="E664" i="6"/>
  <c r="L273" i="6"/>
  <c r="F273" i="6"/>
  <c r="H403" i="6"/>
  <c r="K670" i="6"/>
  <c r="E670" i="6"/>
  <c r="H250" i="6"/>
  <c r="M614" i="6"/>
  <c r="I614" i="6"/>
  <c r="H503" i="6"/>
  <c r="M345" i="6"/>
  <c r="I345" i="6"/>
  <c r="M658" i="6"/>
  <c r="I658" i="6"/>
  <c r="L321" i="6"/>
  <c r="F321" i="6"/>
  <c r="L137" i="6"/>
  <c r="F137" i="6"/>
  <c r="L676" i="6"/>
  <c r="F676" i="6"/>
  <c r="M664" i="6"/>
  <c r="I664" i="6"/>
  <c r="H193" i="6"/>
  <c r="M608" i="6"/>
  <c r="I608" i="6"/>
  <c r="M682" i="6"/>
  <c r="I682" i="6"/>
  <c r="M339" i="6"/>
  <c r="I339" i="6"/>
  <c r="K614" i="6"/>
  <c r="E614" i="6"/>
  <c r="L249" i="6"/>
  <c r="F249" i="6"/>
  <c r="L590" i="6"/>
  <c r="F590" i="6"/>
  <c r="H325" i="6"/>
  <c r="H716" i="6"/>
  <c r="H137" i="6"/>
  <c r="M645" i="6"/>
  <c r="I645" i="6"/>
  <c r="M187" i="6"/>
  <c r="I187" i="6"/>
  <c r="M725" i="6"/>
  <c r="I725" i="6"/>
  <c r="M291" i="6"/>
  <c r="I291" i="6"/>
  <c r="M476" i="6"/>
  <c r="I476" i="6"/>
  <c r="M119" i="6"/>
  <c r="I119" i="6"/>
  <c r="M237" i="6"/>
  <c r="I237" i="6"/>
  <c r="M695" i="6"/>
  <c r="I695" i="6"/>
  <c r="M255" i="6"/>
  <c r="I255" i="6"/>
  <c r="M321" i="6"/>
  <c r="I321" i="6"/>
  <c r="L554" i="6"/>
  <c r="F554" i="6"/>
  <c r="L375" i="6"/>
  <c r="F375" i="6"/>
  <c r="L548" i="6"/>
  <c r="F548" i="6"/>
  <c r="K462" i="6"/>
  <c r="E462" i="6"/>
  <c r="L279" i="6"/>
  <c r="F279" i="6"/>
  <c r="K450" i="6"/>
  <c r="E450" i="6"/>
  <c r="L267" i="6"/>
  <c r="F267" i="6"/>
  <c r="K181" i="6"/>
  <c r="E181" i="6"/>
  <c r="L536" i="6"/>
  <c r="F536" i="6"/>
  <c r="L175" i="6"/>
  <c r="F175" i="6"/>
  <c r="L173" i="6"/>
  <c r="F173" i="6"/>
  <c r="M620" i="6"/>
  <c r="I620" i="6"/>
  <c r="K620" i="6"/>
  <c r="E620" i="6"/>
  <c r="K608" i="6"/>
  <c r="E608" i="6"/>
  <c r="H445" i="6"/>
  <c r="H512" i="6"/>
  <c r="M402" i="6"/>
  <c r="I402" i="6"/>
  <c r="L345" i="6"/>
  <c r="F345" i="6"/>
  <c r="K339" i="6"/>
  <c r="E339" i="6"/>
  <c r="L155" i="6"/>
  <c r="F155" i="6"/>
  <c r="L408" i="6"/>
  <c r="F408" i="6"/>
  <c r="M524" i="6"/>
  <c r="I524" i="6"/>
  <c r="M456" i="6"/>
  <c r="I456" i="6"/>
  <c r="M309" i="6"/>
  <c r="I309" i="6"/>
  <c r="H524" i="6"/>
  <c r="H267" i="6"/>
  <c r="H456" i="6"/>
  <c r="M161" i="6"/>
  <c r="I161" i="6"/>
  <c r="H442" i="6"/>
  <c r="H291" i="6"/>
  <c r="M219" i="6"/>
  <c r="I219" i="6"/>
  <c r="M676" i="6"/>
  <c r="I676" i="6"/>
  <c r="M249" i="6"/>
  <c r="I249" i="6"/>
  <c r="M363" i="6"/>
  <c r="I363" i="6"/>
  <c r="M205" i="6"/>
  <c r="I205" i="6"/>
  <c r="M125" i="6"/>
  <c r="I125" i="6"/>
  <c r="K468" i="6"/>
  <c r="E468" i="6"/>
  <c r="L381" i="6"/>
  <c r="F381" i="6"/>
  <c r="L199" i="6"/>
  <c r="F199" i="6"/>
  <c r="L737" i="6"/>
  <c r="F737" i="6"/>
  <c r="K645" i="6"/>
  <c r="E645" i="6"/>
  <c r="K554" i="6"/>
  <c r="E554" i="6"/>
  <c r="L193" i="6"/>
  <c r="F193" i="6"/>
  <c r="L456" i="6"/>
  <c r="F456" i="6"/>
  <c r="L363" i="6"/>
  <c r="F363" i="6"/>
  <c r="K267" i="6"/>
  <c r="E267" i="6"/>
  <c r="K536" i="6"/>
  <c r="E536" i="6"/>
  <c r="K167" i="6"/>
  <c r="E167" i="6"/>
  <c r="L707" i="6"/>
  <c r="F707" i="6"/>
  <c r="H370" i="6"/>
  <c r="L426" i="6"/>
  <c r="F426" i="6"/>
  <c r="K420" i="6"/>
  <c r="E420" i="6"/>
  <c r="L149" i="6"/>
  <c r="F149" i="6"/>
  <c r="L602" i="6"/>
  <c r="F602" i="6"/>
  <c r="L578" i="6"/>
  <c r="F578" i="6"/>
  <c r="K488" i="6"/>
  <c r="E488" i="6"/>
  <c r="L217" i="6"/>
  <c r="F217" i="6"/>
  <c r="M173" i="6"/>
  <c r="I173" i="6"/>
  <c r="M217" i="6"/>
  <c r="I217" i="6"/>
  <c r="M420" i="6"/>
  <c r="I420" i="6"/>
  <c r="M333" i="6"/>
  <c r="I333" i="6"/>
  <c r="M261" i="6"/>
  <c r="I261" i="6"/>
  <c r="L187" i="6"/>
  <c r="F187" i="6"/>
  <c r="K731" i="6"/>
  <c r="E731" i="6"/>
  <c r="K261" i="6"/>
  <c r="E261" i="6"/>
  <c r="H452" i="6"/>
  <c r="H664" i="6"/>
  <c r="M590" i="6"/>
  <c r="I590" i="6"/>
  <c r="M670" i="6"/>
  <c r="I670" i="6"/>
  <c r="M387" i="6"/>
  <c r="I387" i="6"/>
  <c r="M149" i="6"/>
  <c r="I149" i="6"/>
  <c r="M390" i="6"/>
  <c r="I390" i="6"/>
  <c r="H309" i="6"/>
  <c r="H670" i="6"/>
  <c r="H173" i="6"/>
  <c r="M438" i="6"/>
  <c r="I438" i="6"/>
  <c r="H387" i="6"/>
  <c r="H578" i="6"/>
  <c r="M474" i="6"/>
  <c r="I474" i="6"/>
  <c r="M327" i="6"/>
  <c r="I327" i="6"/>
  <c r="M285" i="6"/>
  <c r="I285" i="6"/>
  <c r="L652" i="6"/>
  <c r="F652" i="6"/>
  <c r="L560" i="6"/>
  <c r="F560" i="6"/>
  <c r="K737" i="6"/>
  <c r="E737" i="6"/>
  <c r="L646" i="6"/>
  <c r="F646" i="6"/>
  <c r="L644" i="6"/>
  <c r="F644" i="6"/>
  <c r="K285" i="6"/>
  <c r="E285" i="6"/>
  <c r="K725" i="6"/>
  <c r="E725" i="6"/>
  <c r="H365" i="6"/>
  <c r="H615" i="6"/>
  <c r="K530" i="6"/>
  <c r="E530" i="6"/>
  <c r="L261" i="6"/>
  <c r="F261" i="6"/>
  <c r="K689" i="6"/>
  <c r="E689" i="6"/>
  <c r="H595" i="6"/>
  <c r="L167" i="6"/>
  <c r="F167" i="6"/>
  <c r="L701" i="6"/>
  <c r="F701" i="6"/>
  <c r="L614" i="6"/>
  <c r="F614" i="6"/>
  <c r="K255" i="6"/>
  <c r="E255" i="6"/>
  <c r="L608" i="6"/>
  <c r="F608" i="6"/>
  <c r="L518" i="6"/>
  <c r="F518" i="6"/>
  <c r="L339" i="6"/>
  <c r="F339" i="6"/>
  <c r="K161" i="6"/>
  <c r="E161" i="6"/>
  <c r="K243" i="6"/>
  <c r="E243" i="6"/>
  <c r="L689" i="6"/>
  <c r="F689" i="6"/>
  <c r="K231" i="6"/>
  <c r="E231" i="6"/>
  <c r="L584" i="6"/>
  <c r="F584" i="6"/>
  <c r="K494" i="6"/>
  <c r="E494" i="6"/>
  <c r="L488" i="6"/>
  <c r="F488" i="6"/>
  <c r="L219" i="6"/>
  <c r="F219" i="6"/>
  <c r="M408" i="6"/>
  <c r="I408" i="6"/>
  <c r="K652" i="6"/>
  <c r="E652" i="6"/>
  <c r="K560" i="6"/>
  <c r="E560" i="6"/>
  <c r="L291" i="6"/>
  <c r="F291" i="6"/>
  <c r="K646" i="6"/>
  <c r="E646" i="6"/>
  <c r="K644" i="6"/>
  <c r="E644" i="6"/>
  <c r="H375" i="6"/>
  <c r="L285" i="6"/>
  <c r="F285" i="6"/>
  <c r="K193" i="6"/>
  <c r="E193" i="6"/>
  <c r="L638" i="6"/>
  <c r="F638" i="6"/>
  <c r="K187" i="6"/>
  <c r="E187" i="6"/>
  <c r="K363" i="6"/>
  <c r="E363" i="6"/>
  <c r="L719" i="6"/>
  <c r="F719" i="6"/>
  <c r="L632" i="6"/>
  <c r="F632" i="6"/>
  <c r="L542" i="6"/>
  <c r="F542" i="6"/>
  <c r="L181" i="6"/>
  <c r="F181" i="6"/>
  <c r="L713" i="6"/>
  <c r="F713" i="6"/>
  <c r="L626" i="6"/>
  <c r="F626" i="6"/>
  <c r="L444" i="6"/>
  <c r="F444" i="6"/>
  <c r="L357" i="6"/>
  <c r="F357" i="6"/>
  <c r="K175" i="6"/>
  <c r="E175" i="6"/>
  <c r="K173" i="6"/>
  <c r="E173" i="6"/>
  <c r="L530" i="6"/>
  <c r="F530" i="6"/>
  <c r="L438" i="6"/>
  <c r="F438" i="6"/>
  <c r="L524" i="6"/>
  <c r="F524" i="6"/>
  <c r="K345" i="6"/>
  <c r="E345" i="6"/>
  <c r="L255" i="6"/>
  <c r="F255" i="6"/>
  <c r="L432" i="6"/>
  <c r="F432" i="6"/>
  <c r="L695" i="6"/>
  <c r="F695" i="6"/>
  <c r="L333" i="6"/>
  <c r="F333" i="6"/>
  <c r="L688" i="6"/>
  <c r="F688" i="6"/>
  <c r="L596" i="6"/>
  <c r="F596" i="6"/>
  <c r="L512" i="6"/>
  <c r="F512" i="6"/>
  <c r="K149" i="6"/>
  <c r="E149" i="6"/>
  <c r="K602" i="6"/>
  <c r="E602" i="6"/>
  <c r="L506" i="6"/>
  <c r="F506" i="6"/>
  <c r="L682" i="6"/>
  <c r="F682" i="6"/>
  <c r="L315" i="6"/>
  <c r="F315" i="6"/>
  <c r="K303" i="6"/>
  <c r="E303" i="6"/>
  <c r="K572" i="6"/>
  <c r="E572" i="6"/>
  <c r="K211" i="6"/>
  <c r="E211" i="6"/>
  <c r="K476" i="6"/>
  <c r="E476" i="6"/>
  <c r="K474" i="6"/>
  <c r="E474" i="6"/>
  <c r="L113" i="6"/>
  <c r="F113" i="6"/>
  <c r="M388" i="6"/>
  <c r="I388" i="6"/>
  <c r="M303" i="6"/>
  <c r="I303" i="6"/>
  <c r="M137" i="6"/>
  <c r="I137" i="6"/>
  <c r="M243" i="6"/>
  <c r="I243" i="6"/>
  <c r="M444" i="6"/>
  <c r="I444" i="6"/>
  <c r="M626" i="6"/>
  <c r="I626" i="6"/>
  <c r="M375" i="6"/>
  <c r="I375" i="6"/>
  <c r="M644" i="6"/>
  <c r="I644" i="6"/>
  <c r="M566" i="6"/>
  <c r="I566" i="6"/>
  <c r="M315" i="6"/>
  <c r="I315" i="6"/>
  <c r="M155" i="6"/>
  <c r="I155" i="6"/>
  <c r="H200" i="6"/>
  <c r="L645" i="6"/>
  <c r="F645" i="6"/>
  <c r="K638" i="6"/>
  <c r="E638" i="6"/>
  <c r="L462" i="6"/>
  <c r="F462" i="6"/>
  <c r="L369" i="6"/>
  <c r="F369" i="6"/>
  <c r="L725" i="6"/>
  <c r="F725" i="6"/>
  <c r="K542" i="6"/>
  <c r="E542" i="6"/>
  <c r="L450" i="6"/>
  <c r="F450" i="6"/>
  <c r="K626" i="6"/>
  <c r="E626" i="6"/>
  <c r="K357" i="6"/>
  <c r="E357" i="6"/>
  <c r="L174" i="6"/>
  <c r="F174" i="6"/>
  <c r="L731" i="6"/>
  <c r="F731" i="6"/>
  <c r="L620" i="6"/>
  <c r="F620" i="6"/>
  <c r="K438" i="6"/>
  <c r="E438" i="6"/>
  <c r="L351" i="6"/>
  <c r="F351" i="6"/>
  <c r="K524" i="6"/>
  <c r="E524" i="6"/>
  <c r="K432" i="6"/>
  <c r="E432" i="6"/>
  <c r="H411" i="6"/>
  <c r="L161" i="6"/>
  <c r="F161" i="6"/>
  <c r="K695" i="6"/>
  <c r="E695" i="6"/>
  <c r="L243" i="6"/>
  <c r="F243" i="6"/>
  <c r="K596" i="6"/>
  <c r="E596" i="6"/>
  <c r="L237" i="6"/>
  <c r="F237" i="6"/>
  <c r="H235" i="6"/>
  <c r="L231" i="6"/>
  <c r="F231" i="6"/>
  <c r="L494" i="6"/>
  <c r="F494" i="6"/>
  <c r="L664" i="6"/>
  <c r="F664" i="6"/>
  <c r="L396" i="6"/>
  <c r="F396" i="6"/>
  <c r="K237" i="6"/>
  <c r="E237" i="6"/>
  <c r="M506" i="6"/>
  <c r="I506" i="6"/>
  <c r="K327" i="6"/>
  <c r="E327" i="6"/>
  <c r="L500" i="6"/>
  <c r="F500" i="6"/>
  <c r="K321" i="6"/>
  <c r="E321" i="6"/>
  <c r="K225" i="6"/>
  <c r="E225" i="6"/>
  <c r="K402" i="6"/>
  <c r="E402" i="6"/>
  <c r="L218" i="6"/>
  <c r="F218" i="6"/>
  <c r="L131" i="6"/>
  <c r="F131" i="6"/>
  <c r="L303" i="6"/>
  <c r="F303" i="6"/>
  <c r="L572" i="6"/>
  <c r="F572" i="6"/>
  <c r="L388" i="6"/>
  <c r="F388" i="6"/>
  <c r="L211" i="6"/>
  <c r="F211" i="6"/>
  <c r="K119" i="6"/>
  <c r="E119" i="6"/>
  <c r="L566" i="6"/>
  <c r="F566" i="6"/>
  <c r="L476" i="6"/>
  <c r="F476" i="6"/>
  <c r="L474" i="6"/>
  <c r="F474" i="6"/>
  <c r="L387" i="6"/>
  <c r="F387" i="6"/>
  <c r="K205" i="6"/>
  <c r="E205" i="6"/>
  <c r="H658" i="6"/>
  <c r="K590" i="6"/>
  <c r="E590" i="6"/>
  <c r="K396" i="6"/>
  <c r="E396" i="6"/>
  <c r="H590" i="6"/>
  <c r="H125" i="6"/>
  <c r="L125" i="6"/>
  <c r="F125" i="6"/>
  <c r="L658" i="6"/>
  <c r="F658" i="6"/>
  <c r="L389" i="6"/>
  <c r="F389" i="6"/>
  <c r="L475" i="6"/>
  <c r="F475" i="6"/>
  <c r="L143" i="6"/>
  <c r="F143" i="6"/>
  <c r="K297" i="6"/>
  <c r="E297" i="6"/>
  <c r="K309" i="6"/>
  <c r="E309" i="6"/>
  <c r="K578" i="6"/>
  <c r="E578" i="6"/>
  <c r="K506" i="6"/>
  <c r="E506" i="6"/>
  <c r="L414" i="6"/>
  <c r="F414" i="6"/>
  <c r="L327" i="6"/>
  <c r="F327" i="6"/>
  <c r="K408" i="6"/>
  <c r="E408" i="6"/>
  <c r="L225" i="6"/>
  <c r="F225" i="6"/>
  <c r="L670" i="6"/>
  <c r="F670" i="6"/>
  <c r="M578" i="6"/>
  <c r="I578" i="6"/>
  <c r="L402" i="6"/>
  <c r="F402" i="6"/>
  <c r="K217" i="6"/>
  <c r="E217" i="6"/>
  <c r="H130" i="6"/>
  <c r="H396" i="6"/>
  <c r="L482" i="6"/>
  <c r="F482" i="6"/>
  <c r="L390" i="6"/>
  <c r="F390" i="6"/>
  <c r="K389" i="6"/>
  <c r="E389" i="6"/>
  <c r="L119" i="6"/>
  <c r="F119" i="6"/>
  <c r="L205" i="6"/>
  <c r="F205" i="6"/>
  <c r="L297" i="6"/>
  <c r="F297" i="6"/>
  <c r="L309" i="6"/>
  <c r="F309" i="6"/>
  <c r="M500" i="6"/>
  <c r="I500" i="6"/>
  <c r="K682" i="6"/>
  <c r="E682" i="6"/>
  <c r="K658" i="6"/>
  <c r="E658" i="6"/>
  <c r="K500" i="6"/>
  <c r="E500" i="6"/>
  <c r="L420" i="6"/>
  <c r="F420" i="6"/>
  <c r="K315" i="6"/>
  <c r="E315" i="6"/>
  <c r="M453" i="6"/>
  <c r="I453" i="6"/>
  <c r="H453" i="6"/>
  <c r="H116" i="6"/>
  <c r="H565" i="6"/>
  <c r="H660" i="6"/>
  <c r="H649" i="6"/>
  <c r="H122" i="6"/>
  <c r="H248" i="6"/>
  <c r="H143" i="6"/>
  <c r="M518" i="6"/>
  <c r="I518" i="6"/>
  <c r="M175" i="6"/>
  <c r="I175" i="6"/>
  <c r="H694" i="6"/>
  <c r="H388" i="6"/>
  <c r="M414" i="6"/>
  <c r="I414" i="6"/>
  <c r="M737" i="6"/>
  <c r="I737" i="6"/>
  <c r="M143" i="6"/>
  <c r="I143" i="6"/>
  <c r="H506" i="6"/>
  <c r="H518" i="6"/>
  <c r="M181" i="6"/>
  <c r="I181" i="6"/>
  <c r="H284" i="6"/>
  <c r="H175" i="6"/>
  <c r="H500" i="6"/>
  <c r="H737" i="6"/>
  <c r="M167" i="6"/>
  <c r="I167" i="6"/>
  <c r="M707" i="6"/>
  <c r="I707" i="6"/>
  <c r="H426" i="6"/>
  <c r="H701" i="6"/>
  <c r="H566" i="6"/>
  <c r="H174" i="6"/>
  <c r="H273" i="6"/>
  <c r="H475" i="6"/>
  <c r="H180" i="6"/>
  <c r="M548" i="6"/>
  <c r="I548" i="6"/>
  <c r="M482" i="6"/>
  <c r="I482" i="6"/>
  <c r="M113" i="6"/>
  <c r="I113" i="6"/>
  <c r="M488" i="6"/>
  <c r="I488" i="6"/>
  <c r="H482" i="6"/>
  <c r="H131" i="6"/>
  <c r="M632" i="6"/>
  <c r="I632" i="6"/>
  <c r="M381" i="6"/>
  <c r="I381" i="6"/>
  <c r="M251" i="6"/>
  <c r="I251" i="6"/>
  <c r="M218" i="6"/>
  <c r="I218" i="6"/>
  <c r="H351" i="6"/>
  <c r="H611" i="6"/>
  <c r="H560" i="6"/>
  <c r="M572" i="6"/>
  <c r="I572" i="6"/>
  <c r="H408" i="6"/>
  <c r="H402" i="6"/>
  <c r="H327" i="6"/>
  <c r="H237" i="6"/>
  <c r="H474" i="6"/>
  <c r="H211" i="6"/>
  <c r="H303" i="6"/>
  <c r="H602" i="6"/>
  <c r="H644" i="6"/>
  <c r="M560" i="6"/>
  <c r="I560" i="6"/>
  <c r="H243" i="6"/>
  <c r="H161" i="6"/>
  <c r="H554" i="6"/>
  <c r="H707" i="6"/>
  <c r="M596" i="6"/>
  <c r="I596" i="6"/>
  <c r="H734" i="6"/>
  <c r="H242" i="6"/>
  <c r="M357" i="6"/>
  <c r="I357" i="6"/>
  <c r="H719" i="6"/>
  <c r="H569" i="6"/>
  <c r="H113" i="6"/>
  <c r="H488" i="6"/>
  <c r="M389" i="6"/>
  <c r="I389" i="6"/>
  <c r="H381" i="6"/>
  <c r="M688" i="6"/>
  <c r="I688" i="6"/>
  <c r="H202" i="6"/>
  <c r="H218" i="6"/>
  <c r="H462" i="6"/>
  <c r="M713" i="6"/>
  <c r="I713" i="6"/>
  <c r="H584" i="6"/>
  <c r="H231" i="6"/>
  <c r="H205" i="6"/>
  <c r="M432" i="6"/>
  <c r="I432" i="6"/>
  <c r="H438" i="6"/>
  <c r="M638" i="6"/>
  <c r="I638" i="6"/>
  <c r="H345" i="6"/>
  <c r="H187" i="6"/>
  <c r="M689" i="6"/>
  <c r="I689" i="6"/>
  <c r="M530" i="6"/>
  <c r="I530" i="6"/>
  <c r="H725" i="6"/>
  <c r="H420" i="6"/>
  <c r="H167" i="6"/>
  <c r="H468" i="6"/>
  <c r="H614" i="6"/>
  <c r="M199" i="6"/>
  <c r="I199" i="6"/>
  <c r="H414" i="6"/>
  <c r="M426" i="6"/>
  <c r="I426" i="6"/>
  <c r="H596" i="6"/>
  <c r="M542" i="6"/>
  <c r="I542" i="6"/>
  <c r="M701" i="6"/>
  <c r="I701" i="6"/>
  <c r="M259" i="6"/>
  <c r="I259" i="6"/>
  <c r="M273" i="6"/>
  <c r="I273" i="6"/>
  <c r="M369" i="6"/>
  <c r="I369" i="6"/>
  <c r="M475" i="6"/>
  <c r="I475" i="6"/>
  <c r="H357" i="6"/>
  <c r="M719" i="6"/>
  <c r="I719" i="6"/>
  <c r="H282" i="6"/>
  <c r="M536" i="6"/>
  <c r="I536" i="6"/>
  <c r="H450" i="6"/>
  <c r="H358" i="6"/>
  <c r="H279" i="6"/>
  <c r="H389" i="6"/>
  <c r="H599" i="6"/>
  <c r="H423" i="6"/>
  <c r="H249" i="6"/>
  <c r="H432" i="6"/>
  <c r="H713" i="6"/>
  <c r="H225" i="6"/>
  <c r="M231" i="6"/>
  <c r="I231" i="6"/>
  <c r="M554" i="6"/>
  <c r="I554" i="6"/>
  <c r="H626" i="6"/>
  <c r="H476" i="6"/>
  <c r="H572" i="6"/>
  <c r="H149" i="6"/>
  <c r="M646" i="6"/>
  <c r="I646" i="6"/>
  <c r="H652" i="6"/>
  <c r="H494" i="6"/>
  <c r="H349" i="6"/>
  <c r="M468" i="6"/>
  <c r="I468" i="6"/>
  <c r="H731" i="6"/>
  <c r="H176" i="6"/>
  <c r="H676" i="6"/>
  <c r="H699" i="6"/>
  <c r="H542" i="6"/>
  <c r="H371" i="6"/>
  <c r="H259" i="6"/>
  <c r="M174" i="6"/>
  <c r="I174" i="6"/>
  <c r="H265" i="6"/>
  <c r="H646" i="6"/>
  <c r="H444" i="6"/>
  <c r="M450" i="6"/>
  <c r="I450" i="6"/>
  <c r="M494" i="6"/>
  <c r="I494" i="6"/>
  <c r="M267" i="6"/>
  <c r="I267" i="6"/>
  <c r="M279" i="6"/>
  <c r="I279" i="6"/>
  <c r="M131" i="6"/>
  <c r="I131" i="6"/>
  <c r="H688" i="6"/>
  <c r="M652" i="6"/>
  <c r="I652" i="6"/>
  <c r="H638" i="6"/>
  <c r="M584" i="6"/>
  <c r="I584" i="6"/>
  <c r="M225" i="6"/>
  <c r="I225" i="6"/>
  <c r="H467" i="6"/>
  <c r="H217" i="6"/>
  <c r="M297" i="6"/>
  <c r="I297" i="6"/>
  <c r="H119" i="6"/>
  <c r="H695" i="6"/>
  <c r="M193" i="6"/>
  <c r="I193" i="6"/>
  <c r="H689" i="6"/>
  <c r="M731" i="6"/>
  <c r="I731" i="6"/>
  <c r="H261" i="6"/>
  <c r="H536" i="6"/>
  <c r="H645" i="6"/>
  <c r="H339" i="6"/>
  <c r="H608" i="6"/>
  <c r="M462" i="6"/>
  <c r="I462" i="6"/>
  <c r="H332" i="9"/>
  <c r="H861" i="9"/>
  <c r="I394" i="9"/>
  <c r="H649" i="9"/>
  <c r="H505" i="9"/>
  <c r="I384" i="9"/>
  <c r="H76" i="9"/>
  <c r="H225" i="9"/>
  <c r="H841" i="9"/>
  <c r="H827" i="9"/>
  <c r="I546" i="9"/>
  <c r="I481" i="3"/>
  <c r="M481" i="6" s="1"/>
  <c r="I481" i="6" s="1"/>
  <c r="I818" i="9"/>
  <c r="I698" i="9"/>
  <c r="H844" i="9"/>
  <c r="I860" i="9"/>
  <c r="I853" i="9"/>
  <c r="I846" i="9"/>
  <c r="H829" i="9"/>
  <c r="I837" i="9"/>
  <c r="I56" i="3"/>
  <c r="M56" i="6" s="1"/>
  <c r="I56" i="6" s="1"/>
  <c r="I855" i="9"/>
  <c r="H851" i="9"/>
  <c r="I832" i="9"/>
  <c r="H615" i="9"/>
  <c r="H313" i="9"/>
  <c r="I356" i="9"/>
  <c r="H443" i="9"/>
  <c r="K82" i="6"/>
  <c r="E82" i="6" s="1"/>
  <c r="H370" i="9"/>
  <c r="I495" i="9"/>
  <c r="H422" i="9"/>
  <c r="I462" i="9"/>
  <c r="I289" i="9"/>
  <c r="I232" i="9"/>
  <c r="H490" i="9"/>
  <c r="I403" i="9"/>
  <c r="I346" i="9"/>
  <c r="I327" i="9"/>
  <c r="H265" i="9"/>
  <c r="H431" i="9"/>
  <c r="I486" i="9"/>
  <c r="I389" i="9"/>
  <c r="K224" i="6"/>
  <c r="E224" i="6" s="1"/>
  <c r="I605" i="9"/>
  <c r="I398" i="9"/>
  <c r="I341" i="9"/>
  <c r="I91" i="3"/>
  <c r="M91" i="6" s="1"/>
  <c r="I91" i="6" s="1"/>
  <c r="I45" i="3"/>
  <c r="M45" i="6" s="1"/>
  <c r="I45" i="6" s="1"/>
  <c r="I16" i="3"/>
  <c r="M16" i="6" s="1"/>
  <c r="I16" i="6" s="1"/>
  <c r="H170" i="9"/>
  <c r="H63" i="9"/>
  <c r="H134" i="3"/>
  <c r="H134" i="6" s="1"/>
  <c r="H447" i="3"/>
  <c r="H447" i="6" s="1"/>
  <c r="I360" i="9"/>
  <c r="H360" i="9"/>
  <c r="H115" i="73"/>
  <c r="I200" i="73"/>
  <c r="H200" i="73"/>
  <c r="H571" i="73"/>
  <c r="I110" i="83"/>
  <c r="H110" i="83"/>
  <c r="H597" i="83"/>
  <c r="I597" i="83"/>
  <c r="H602" i="83"/>
  <c r="I602" i="83"/>
  <c r="H724" i="86"/>
  <c r="I700" i="9"/>
  <c r="I82" i="3"/>
  <c r="M82" i="6" s="1"/>
  <c r="I82" i="6" s="1"/>
  <c r="I118" i="3"/>
  <c r="M118" i="6" s="1"/>
  <c r="I118" i="6" s="1"/>
  <c r="I317" i="3"/>
  <c r="M317" i="6" s="1"/>
  <c r="I317" i="6" s="1"/>
  <c r="I564" i="73"/>
  <c r="I192" i="73"/>
  <c r="I308" i="73"/>
  <c r="H308" i="73"/>
  <c r="I331" i="73"/>
  <c r="H665" i="73"/>
  <c r="H733" i="73"/>
  <c r="I733" i="73"/>
  <c r="I430" i="83"/>
  <c r="H430" i="83"/>
  <c r="I689" i="83"/>
  <c r="H689" i="83"/>
  <c r="I754" i="86"/>
  <c r="H781" i="86"/>
  <c r="I781" i="86"/>
  <c r="H202" i="73"/>
  <c r="H74" i="83"/>
  <c r="I346" i="83"/>
  <c r="H346" i="83"/>
  <c r="H551" i="86"/>
  <c r="I551" i="86"/>
  <c r="I822" i="9"/>
  <c r="H822" i="9"/>
  <c r="H321" i="73"/>
  <c r="H639" i="73"/>
  <c r="I639" i="73"/>
  <c r="H707" i="73"/>
  <c r="I707" i="73"/>
  <c r="I660" i="83"/>
  <c r="I488" i="83"/>
  <c r="H488" i="83"/>
  <c r="I33" i="86"/>
  <c r="I580" i="86"/>
  <c r="H580" i="86"/>
  <c r="I585" i="86"/>
  <c r="H585" i="86"/>
  <c r="I698" i="86"/>
  <c r="H698" i="86"/>
  <c r="H79" i="73"/>
  <c r="H283" i="83"/>
  <c r="I553" i="83"/>
  <c r="I244" i="86"/>
  <c r="H244" i="86"/>
  <c r="I503" i="86"/>
  <c r="H503" i="86"/>
  <c r="K118" i="6"/>
  <c r="E118" i="6" s="1"/>
  <c r="K317" i="6"/>
  <c r="E317" i="6" s="1"/>
  <c r="I600" i="73"/>
  <c r="H75" i="73"/>
  <c r="H375" i="73"/>
  <c r="I610" i="73"/>
  <c r="H39" i="83"/>
  <c r="I659" i="83"/>
  <c r="I243" i="86"/>
  <c r="I121" i="86"/>
  <c r="H121" i="86"/>
  <c r="H470" i="86"/>
  <c r="I470" i="86"/>
  <c r="H514" i="86"/>
  <c r="I703" i="86"/>
  <c r="H703" i="86"/>
  <c r="K105" i="6"/>
  <c r="E105" i="6" s="1"/>
  <c r="I347" i="73"/>
  <c r="H347" i="73"/>
  <c r="H689" i="73"/>
  <c r="I689" i="73"/>
  <c r="I636" i="83"/>
  <c r="H636" i="83"/>
  <c r="H45" i="86"/>
  <c r="I337" i="86"/>
  <c r="H337" i="86"/>
  <c r="I447" i="9"/>
  <c r="H25" i="73"/>
  <c r="I247" i="73"/>
  <c r="H247" i="73"/>
  <c r="I356" i="73"/>
  <c r="H356" i="73"/>
  <c r="I479" i="73"/>
  <c r="H673" i="73"/>
  <c r="I673" i="73"/>
  <c r="I699" i="73"/>
  <c r="H123" i="83"/>
  <c r="I276" i="83"/>
  <c r="H276" i="83"/>
  <c r="I609" i="86"/>
  <c r="K120" i="6"/>
  <c r="E120" i="6" s="1"/>
  <c r="K487" i="6"/>
  <c r="E487" i="6" s="1"/>
  <c r="I106" i="73"/>
  <c r="H466" i="73"/>
  <c r="I466" i="73"/>
  <c r="I746" i="73"/>
  <c r="H746" i="73"/>
  <c r="I20" i="83"/>
  <c r="H20" i="83"/>
  <c r="H497" i="86"/>
  <c r="I389" i="86"/>
  <c r="I7" i="86"/>
  <c r="H732" i="86"/>
  <c r="I732" i="86"/>
  <c r="H657" i="73"/>
  <c r="I377" i="73"/>
  <c r="H136" i="83"/>
  <c r="H490" i="73"/>
  <c r="I346" i="73"/>
  <c r="H104" i="83"/>
  <c r="H735" i="73"/>
  <c r="H97" i="83"/>
  <c r="I54" i="83"/>
  <c r="H136" i="86"/>
  <c r="I8" i="86"/>
  <c r="I43" i="86"/>
  <c r="I302" i="86"/>
  <c r="H434" i="73"/>
  <c r="H176" i="9"/>
  <c r="I141" i="73"/>
  <c r="I18" i="73"/>
  <c r="H18" i="73"/>
  <c r="I132" i="73"/>
  <c r="I179" i="73"/>
  <c r="H179" i="73"/>
  <c r="I355" i="73"/>
  <c r="K64" i="6"/>
  <c r="E64" i="6" s="1"/>
  <c r="I64" i="3"/>
  <c r="M64" i="6" s="1"/>
  <c r="I64" i="6" s="1"/>
  <c r="I530" i="9"/>
  <c r="I384" i="73"/>
  <c r="I112" i="73"/>
  <c r="H112" i="73"/>
  <c r="H156" i="73"/>
  <c r="I156" i="73"/>
  <c r="I420" i="73"/>
  <c r="H420" i="73"/>
  <c r="K25" i="6"/>
  <c r="E25" i="6" s="1"/>
  <c r="H253" i="73"/>
  <c r="H233" i="73"/>
  <c r="I233" i="73"/>
  <c r="H452" i="9"/>
  <c r="I452" i="9"/>
  <c r="H834" i="9"/>
  <c r="H57" i="73"/>
  <c r="I183" i="73"/>
  <c r="H312" i="73"/>
  <c r="I205" i="86"/>
  <c r="I462" i="86"/>
  <c r="H444" i="73"/>
  <c r="H440" i="73"/>
  <c r="I696" i="73"/>
  <c r="H257" i="73"/>
  <c r="I438" i="73"/>
  <c r="H82" i="73"/>
  <c r="H531" i="73"/>
  <c r="I4" i="73"/>
  <c r="I301" i="73"/>
  <c r="I374" i="73"/>
  <c r="H429" i="73"/>
  <c r="I505" i="73"/>
  <c r="I291" i="83"/>
  <c r="I733" i="83"/>
  <c r="I342" i="83"/>
  <c r="H761" i="83"/>
  <c r="H718" i="83"/>
  <c r="H299" i="83"/>
  <c r="I420" i="83"/>
  <c r="H651" i="83"/>
  <c r="I184" i="86"/>
  <c r="I28" i="86"/>
  <c r="I682" i="86"/>
  <c r="I120" i="3"/>
  <c r="M120" i="6" s="1"/>
  <c r="I120" i="6" s="1"/>
  <c r="H520" i="73"/>
  <c r="H577" i="73"/>
  <c r="H193" i="73"/>
  <c r="H648" i="73"/>
  <c r="H385" i="83"/>
  <c r="H121" i="83"/>
  <c r="I249" i="83"/>
  <c r="H97" i="86"/>
  <c r="I181" i="86"/>
  <c r="H558" i="73"/>
  <c r="H148" i="73"/>
  <c r="H569" i="73"/>
  <c r="H184" i="73"/>
  <c r="H738" i="83"/>
  <c r="H214" i="83"/>
  <c r="H361" i="83"/>
  <c r="I141" i="83"/>
  <c r="I323" i="83"/>
  <c r="I134" i="83"/>
  <c r="I283" i="86"/>
  <c r="H713" i="86"/>
  <c r="I436" i="86"/>
  <c r="H436" i="86"/>
  <c r="H516" i="73"/>
  <c r="H63" i="73"/>
  <c r="I550" i="73"/>
  <c r="H174" i="73"/>
  <c r="I655" i="73"/>
  <c r="H778" i="83"/>
  <c r="H245" i="83"/>
  <c r="H106" i="83"/>
  <c r="H340" i="83"/>
  <c r="H704" i="83"/>
  <c r="I596" i="83"/>
  <c r="H107" i="83"/>
  <c r="H684" i="83"/>
  <c r="I713" i="83"/>
  <c r="I110" i="86"/>
  <c r="I46" i="86"/>
  <c r="H46" i="86"/>
  <c r="H476" i="73"/>
  <c r="I557" i="73"/>
  <c r="H500" i="73"/>
  <c r="I151" i="73"/>
  <c r="H677" i="73"/>
  <c r="H711" i="73"/>
  <c r="I616" i="83"/>
  <c r="I454" i="83"/>
  <c r="H203" i="83"/>
  <c r="H632" i="83"/>
  <c r="H163" i="83"/>
  <c r="H377" i="83"/>
  <c r="H557" i="83"/>
  <c r="H73" i="86"/>
  <c r="I545" i="73"/>
  <c r="H254" i="83"/>
  <c r="H746" i="83"/>
  <c r="I65" i="83"/>
  <c r="H346" i="86"/>
  <c r="H297" i="86"/>
  <c r="I165" i="86"/>
  <c r="I491" i="73"/>
  <c r="I279" i="73"/>
  <c r="H376" i="73"/>
  <c r="H58" i="73"/>
  <c r="H237" i="83"/>
  <c r="I416" i="83"/>
  <c r="I261" i="83"/>
  <c r="H513" i="86"/>
  <c r="I461" i="3"/>
  <c r="M461" i="6" s="1"/>
  <c r="I461" i="6" s="1"/>
  <c r="K48" i="6"/>
  <c r="E48" i="6" s="1"/>
  <c r="I280" i="9"/>
  <c r="H443" i="73"/>
  <c r="I477" i="73"/>
  <c r="H77" i="73"/>
  <c r="H116" i="73"/>
  <c r="H97" i="73"/>
  <c r="I572" i="73"/>
  <c r="I42" i="73"/>
  <c r="I87" i="73"/>
  <c r="H107" i="73"/>
  <c r="I127" i="73"/>
  <c r="H188" i="73"/>
  <c r="I214" i="73"/>
  <c r="I223" i="73"/>
  <c r="H313" i="73"/>
  <c r="H407" i="73"/>
  <c r="I470" i="73"/>
  <c r="H511" i="73"/>
  <c r="I525" i="73"/>
  <c r="H543" i="73"/>
  <c r="H595" i="73"/>
  <c r="I631" i="73"/>
  <c r="H684" i="73"/>
  <c r="H721" i="73"/>
  <c r="H89" i="83"/>
  <c r="H188" i="83"/>
  <c r="I489" i="73"/>
  <c r="H7" i="73"/>
  <c r="I28" i="73"/>
  <c r="I207" i="73"/>
  <c r="I327" i="73"/>
  <c r="I341" i="73"/>
  <c r="I422" i="73"/>
  <c r="I426" i="73"/>
  <c r="I458" i="73"/>
  <c r="I467" i="73"/>
  <c r="I509" i="73"/>
  <c r="H559" i="73"/>
  <c r="H616" i="73"/>
  <c r="H691" i="73"/>
  <c r="H728" i="73"/>
  <c r="I738" i="73"/>
  <c r="H376" i="83"/>
  <c r="I376" i="83"/>
  <c r="H243" i="83"/>
  <c r="I418" i="73"/>
  <c r="H518" i="73"/>
  <c r="I682" i="73"/>
  <c r="H372" i="83"/>
  <c r="I372" i="83"/>
  <c r="H544" i="73"/>
  <c r="H281" i="83"/>
  <c r="H149" i="83"/>
  <c r="H160" i="83"/>
  <c r="I160" i="83"/>
  <c r="I257" i="83"/>
  <c r="H257" i="83"/>
  <c r="H49" i="86"/>
  <c r="H58" i="86"/>
  <c r="I58" i="86"/>
  <c r="H747" i="83"/>
  <c r="I200" i="86"/>
  <c r="H270" i="86"/>
  <c r="H132" i="86"/>
  <c r="I51" i="86"/>
  <c r="H51" i="86"/>
  <c r="I193" i="86"/>
  <c r="I13" i="86"/>
  <c r="H13" i="86"/>
  <c r="H156" i="86"/>
  <c r="I238" i="86"/>
  <c r="H53" i="86"/>
  <c r="I61" i="86"/>
  <c r="H149" i="86"/>
  <c r="I194" i="86"/>
  <c r="H194" i="86"/>
  <c r="I465" i="86"/>
  <c r="H465" i="86"/>
  <c r="I616" i="86"/>
  <c r="I729" i="86"/>
  <c r="H422" i="86"/>
  <c r="I422" i="86"/>
  <c r="H539" i="86"/>
  <c r="H35" i="86"/>
  <c r="H396" i="86"/>
  <c r="I623" i="3" l="1"/>
  <c r="M623" i="6" s="1"/>
  <c r="I623" i="6" s="1"/>
  <c r="I429" i="3"/>
  <c r="M471" i="6" s="1"/>
  <c r="I471" i="6" s="1"/>
  <c r="I49" i="73"/>
  <c r="K350" i="6"/>
  <c r="E350" i="6" s="1"/>
  <c r="H358" i="9"/>
  <c r="I348" i="9"/>
  <c r="I135" i="83"/>
  <c r="H826" i="9"/>
  <c r="I511" i="86"/>
  <c r="H699" i="9"/>
  <c r="H457" i="3"/>
  <c r="H457" i="6" s="1"/>
  <c r="K251" i="6"/>
  <c r="E251" i="6" s="1"/>
  <c r="I38" i="3"/>
  <c r="M38" i="6" s="1"/>
  <c r="I38" i="6" s="1"/>
  <c r="I563" i="3"/>
  <c r="M563" i="6" s="1"/>
  <c r="I563" i="6" s="1"/>
  <c r="H94" i="3"/>
  <c r="H94" i="6" s="1"/>
  <c r="H429" i="9"/>
  <c r="H604" i="9"/>
  <c r="H114" i="3"/>
  <c r="H114" i="6" s="1"/>
  <c r="I457" i="3"/>
  <c r="M457" i="6" s="1"/>
  <c r="I457" i="6" s="1"/>
  <c r="K424" i="6"/>
  <c r="E424" i="6" s="1"/>
  <c r="I632" i="86"/>
  <c r="I99" i="3"/>
  <c r="M99" i="6" s="1"/>
  <c r="I99" i="6" s="1"/>
  <c r="XFC402" i="86"/>
  <c r="I683" i="3"/>
  <c r="M513" i="6" s="1"/>
  <c r="I513" i="6" s="1"/>
  <c r="H544" i="3"/>
  <c r="H544" i="6" s="1"/>
  <c r="H8" i="3"/>
  <c r="H8" i="6" s="1"/>
  <c r="I57" i="3"/>
  <c r="M57" i="6" s="1"/>
  <c r="I57" i="6" s="1"/>
  <c r="I162" i="3"/>
  <c r="M162" i="6" s="1"/>
  <c r="I162" i="6" s="1"/>
  <c r="K244" i="6"/>
  <c r="E244" i="6" s="1"/>
  <c r="I152" i="3"/>
  <c r="M152" i="6" s="1"/>
  <c r="I152" i="6" s="1"/>
  <c r="K497" i="6"/>
  <c r="E497" i="6" s="1"/>
  <c r="K13" i="6"/>
  <c r="E13" i="6" s="1"/>
  <c r="H48" i="3"/>
  <c r="H48" i="6" s="1"/>
  <c r="H551" i="3"/>
  <c r="H551" i="6" s="1"/>
  <c r="K157" i="6"/>
  <c r="E157" i="6" s="1"/>
  <c r="I80" i="3"/>
  <c r="M80" i="6" s="1"/>
  <c r="I80" i="6" s="1"/>
  <c r="I13" i="3"/>
  <c r="M13" i="6" s="1"/>
  <c r="I13" i="6" s="1"/>
  <c r="K239" i="6"/>
  <c r="E239" i="6" s="1"/>
  <c r="I157" i="3"/>
  <c r="M157" i="6" s="1"/>
  <c r="I157" i="6" s="1"/>
  <c r="I207" i="3"/>
  <c r="M207" i="6" s="1"/>
  <c r="I207" i="6" s="1"/>
  <c r="I571" i="9"/>
  <c r="H329" i="9"/>
  <c r="H778" i="9"/>
  <c r="I334" i="9"/>
  <c r="H296" i="9"/>
  <c r="I391" i="9"/>
  <c r="H410" i="9"/>
  <c r="H585" i="9"/>
  <c r="I464" i="9"/>
  <c r="H497" i="9"/>
  <c r="H360" i="73"/>
  <c r="I702" i="86"/>
  <c r="I108" i="73"/>
  <c r="I589" i="9"/>
  <c r="H210" i="83"/>
  <c r="I64" i="9"/>
  <c r="H256" i="73"/>
  <c r="H55" i="3"/>
  <c r="H55" i="6" s="1"/>
  <c r="I20" i="3"/>
  <c r="M20" i="6" s="1"/>
  <c r="I20" i="6" s="1"/>
  <c r="K94" i="6"/>
  <c r="E94" i="6" s="1"/>
  <c r="H759" i="9"/>
  <c r="I774" i="9"/>
  <c r="H272" i="9"/>
  <c r="H521" i="9"/>
  <c r="I107" i="9"/>
  <c r="H565" i="9"/>
  <c r="I675" i="9"/>
  <c r="I16" i="9"/>
  <c r="I199" i="9"/>
  <c r="I542" i="9"/>
  <c r="I590" i="9"/>
  <c r="H315" i="9"/>
  <c r="I463" i="86"/>
  <c r="H539" i="73"/>
  <c r="I307" i="73"/>
  <c r="H386" i="73"/>
  <c r="H461" i="3"/>
  <c r="H461" i="6" s="1"/>
  <c r="I578" i="73"/>
  <c r="H351" i="73"/>
  <c r="H534" i="73"/>
  <c r="H677" i="86"/>
  <c r="I597" i="73"/>
  <c r="I265" i="83"/>
  <c r="I252" i="9"/>
  <c r="H744" i="9"/>
  <c r="K447" i="6"/>
  <c r="E447" i="6" s="1"/>
  <c r="I486" i="3"/>
  <c r="M486" i="6" s="1"/>
  <c r="I486" i="6" s="1"/>
  <c r="K99" i="6"/>
  <c r="E99" i="6" s="1"/>
  <c r="H797" i="9"/>
  <c r="I764" i="9"/>
  <c r="H595" i="9"/>
  <c r="I576" i="9"/>
  <c r="H858" i="9"/>
  <c r="H848" i="9"/>
  <c r="H574" i="9"/>
  <c r="I268" i="9"/>
  <c r="I34" i="3"/>
  <c r="M34" i="6" s="1"/>
  <c r="I34" i="6" s="1"/>
  <c r="I660" i="9"/>
  <c r="H526" i="3"/>
  <c r="H526" i="6" s="1"/>
  <c r="H750" i="9"/>
  <c r="H257" i="9"/>
  <c r="K486" i="6"/>
  <c r="E486" i="6" s="1"/>
  <c r="I788" i="9"/>
  <c r="H623" i="9"/>
  <c r="H769" i="9"/>
  <c r="H769" i="83"/>
  <c r="K544" i="6"/>
  <c r="E544" i="6" s="1"/>
  <c r="K452" i="6"/>
  <c r="E452" i="6" s="1"/>
  <c r="H104" i="3"/>
  <c r="H104" i="6" s="1"/>
  <c r="I755" i="9"/>
  <c r="H628" i="9"/>
  <c r="H633" i="9"/>
  <c r="I665" i="9"/>
  <c r="H145" i="9"/>
  <c r="I547" i="9"/>
  <c r="K526" i="6"/>
  <c r="E526" i="6" s="1"/>
  <c r="H730" i="9"/>
  <c r="I727" i="3"/>
  <c r="M727" i="6" s="1"/>
  <c r="I727" i="6" s="1"/>
  <c r="I97" i="9"/>
  <c r="H739" i="9"/>
  <c r="H227" i="73"/>
  <c r="H627" i="9"/>
  <c r="I685" i="9"/>
  <c r="K38" i="6"/>
  <c r="E38" i="6" s="1"/>
  <c r="H807" i="9"/>
  <c r="H440" i="9"/>
  <c r="I406" i="9"/>
  <c r="I88" i="9"/>
  <c r="H690" i="9"/>
  <c r="H839" i="9"/>
  <c r="H661" i="9"/>
  <c r="H537" i="9"/>
  <c r="H116" i="9"/>
  <c r="H502" i="9"/>
  <c r="H12" i="9"/>
  <c r="I793" i="9"/>
  <c r="H711" i="9"/>
  <c r="H31" i="3"/>
  <c r="H31" i="6" s="1"/>
  <c r="I614" i="9"/>
  <c r="H552" i="9"/>
  <c r="H580" i="9"/>
  <c r="K458" i="6"/>
  <c r="E458" i="6" s="1"/>
  <c r="K124" i="6"/>
  <c r="E124" i="6" s="1"/>
  <c r="H480" i="73"/>
  <c r="K79" i="6"/>
  <c r="E79" i="6" s="1"/>
  <c r="I443" i="3"/>
  <c r="M443" i="6" s="1"/>
  <c r="I443" i="6" s="1"/>
  <c r="K373" i="6"/>
  <c r="E373" i="6" s="1"/>
  <c r="H96" i="3"/>
  <c r="H96" i="6" s="1"/>
  <c r="K110" i="6"/>
  <c r="E110" i="6" s="1"/>
  <c r="H552" i="3"/>
  <c r="H552" i="6" s="1"/>
  <c r="H124" i="3"/>
  <c r="H124" i="6" s="1"/>
  <c r="K368" i="6"/>
  <c r="E368" i="6" s="1"/>
  <c r="K60" i="6"/>
  <c r="E60" i="6" s="1"/>
  <c r="I138" i="3"/>
  <c r="M138" i="6" s="1"/>
  <c r="I138" i="6" s="1"/>
  <c r="K268" i="6"/>
  <c r="E268" i="6" s="1"/>
  <c r="K151" i="6"/>
  <c r="E151" i="6" s="1"/>
  <c r="I516" i="86"/>
  <c r="H434" i="3"/>
  <c r="H434" i="6" s="1"/>
  <c r="K247" i="6"/>
  <c r="E247" i="6" s="1"/>
  <c r="I319" i="3"/>
  <c r="M319" i="6" s="1"/>
  <c r="I319" i="6" s="1"/>
  <c r="I196" i="73"/>
  <c r="I20" i="58"/>
  <c r="H20" i="58"/>
  <c r="I34" i="58"/>
  <c r="H34" i="58"/>
  <c r="I29" i="58"/>
  <c r="H29" i="58"/>
  <c r="I13" i="58"/>
  <c r="H13" i="58"/>
  <c r="I15" i="58"/>
  <c r="I19" i="58"/>
  <c r="H19" i="58"/>
  <c r="I33" i="58"/>
  <c r="I23" i="58"/>
  <c r="H23" i="58"/>
  <c r="I17" i="58"/>
  <c r="H17" i="58"/>
  <c r="H14" i="58"/>
  <c r="I14" i="58"/>
  <c r="H74" i="58"/>
  <c r="I22" i="58"/>
  <c r="I16" i="58"/>
  <c r="H16" i="58"/>
  <c r="H73" i="58"/>
  <c r="I73" i="58"/>
  <c r="H31" i="58"/>
  <c r="H68" i="86"/>
  <c r="I10" i="73"/>
  <c r="I123" i="73"/>
  <c r="K6" i="6"/>
  <c r="E6" i="6" s="1"/>
  <c r="H93" i="73"/>
  <c r="K121" i="6"/>
  <c r="E121" i="6" s="1"/>
  <c r="I736" i="9"/>
  <c r="K511" i="6"/>
  <c r="E511" i="6" s="1"/>
  <c r="I690" i="3"/>
  <c r="M690" i="6" s="1"/>
  <c r="I690" i="6" s="1"/>
  <c r="I157" i="73"/>
  <c r="I239" i="3"/>
  <c r="M239" i="6" s="1"/>
  <c r="I239" i="6" s="1"/>
  <c r="K706" i="6"/>
  <c r="E706" i="6" s="1"/>
  <c r="H142" i="86"/>
  <c r="H180" i="73"/>
  <c r="H214" i="86"/>
  <c r="I595" i="83"/>
  <c r="I707" i="83"/>
  <c r="I25" i="3"/>
  <c r="M25" i="6" s="1"/>
  <c r="I25" i="6" s="1"/>
  <c r="I441" i="3"/>
  <c r="M441" i="6" s="1"/>
  <c r="I441" i="6" s="1"/>
  <c r="H487" i="86"/>
  <c r="H610" i="83"/>
  <c r="I104" i="9"/>
  <c r="I543" i="83"/>
  <c r="I98" i="73"/>
  <c r="H352" i="3"/>
  <c r="H352" i="6" s="1"/>
  <c r="H265" i="86"/>
  <c r="H192" i="9"/>
  <c r="H577" i="9"/>
  <c r="I672" i="9"/>
  <c r="H580" i="3"/>
  <c r="H580" i="6" s="1"/>
  <c r="K580" i="6"/>
  <c r="E580" i="6" s="1"/>
  <c r="K111" i="6"/>
  <c r="E111" i="6" s="1"/>
  <c r="I318" i="9"/>
  <c r="I409" i="73"/>
  <c r="I134" i="86"/>
  <c r="H93" i="86"/>
  <c r="H104" i="86"/>
  <c r="H204" i="86"/>
  <c r="I67" i="83"/>
  <c r="H19" i="83"/>
  <c r="I14" i="83"/>
  <c r="I29" i="73"/>
  <c r="I335" i="86"/>
  <c r="H741" i="83"/>
  <c r="H104" i="73"/>
  <c r="H88" i="86"/>
  <c r="K556" i="6"/>
  <c r="E556" i="6" s="1"/>
  <c r="I190" i="73"/>
  <c r="I447" i="83"/>
  <c r="H654" i="3"/>
  <c r="H654" i="6" s="1"/>
  <c r="H368" i="86"/>
  <c r="H229" i="3"/>
  <c r="H229" i="6" s="1"/>
  <c r="I299" i="86"/>
  <c r="H80" i="3"/>
  <c r="H80" i="6" s="1"/>
  <c r="I653" i="9"/>
  <c r="I465" i="3"/>
  <c r="M465" i="6" s="1"/>
  <c r="I465" i="6" s="1"/>
  <c r="H270" i="9"/>
  <c r="I284" i="9"/>
  <c r="I740" i="9"/>
  <c r="H332" i="3"/>
  <c r="H332" i="6" s="1"/>
  <c r="H784" i="9"/>
  <c r="H234" i="3"/>
  <c r="H234" i="6" s="1"/>
  <c r="H146" i="3"/>
  <c r="H146" i="6" s="1"/>
  <c r="H381" i="83"/>
  <c r="H348" i="86"/>
  <c r="H241" i="86"/>
  <c r="H45" i="83"/>
  <c r="H507" i="3"/>
  <c r="H507" i="6" s="1"/>
  <c r="H455" i="3"/>
  <c r="H455" i="6" s="1"/>
  <c r="I662" i="9"/>
  <c r="H721" i="9"/>
  <c r="H783" i="86"/>
  <c r="H29" i="86"/>
  <c r="H43" i="83"/>
  <c r="H171" i="73"/>
  <c r="I254" i="3"/>
  <c r="M254" i="6" s="1"/>
  <c r="I254" i="6" s="1"/>
  <c r="H14" i="73"/>
  <c r="I750" i="83"/>
  <c r="H756" i="9"/>
  <c r="I185" i="73"/>
  <c r="I507" i="3"/>
  <c r="M507" i="6" s="1"/>
  <c r="I507" i="6" s="1"/>
  <c r="I451" i="3"/>
  <c r="M451" i="6" s="1"/>
  <c r="I451" i="6" s="1"/>
  <c r="I487" i="83"/>
  <c r="I571" i="83"/>
  <c r="I502" i="3"/>
  <c r="M502" i="6" s="1"/>
  <c r="I502" i="6" s="1"/>
  <c r="H781" i="83"/>
  <c r="H73" i="73"/>
  <c r="K180" i="6"/>
  <c r="E180" i="6" s="1"/>
  <c r="H760" i="9"/>
  <c r="H128" i="73"/>
  <c r="H54" i="73"/>
  <c r="I142" i="73"/>
  <c r="H673" i="83"/>
  <c r="K146" i="6"/>
  <c r="E146" i="6" s="1"/>
  <c r="H591" i="83"/>
  <c r="I178" i="3"/>
  <c r="M178" i="6" s="1"/>
  <c r="I178" i="6" s="1"/>
  <c r="I261" i="86"/>
  <c r="I620" i="9"/>
  <c r="K400" i="6"/>
  <c r="E400" i="6" s="1"/>
  <c r="I565" i="3"/>
  <c r="M565" i="6" s="1"/>
  <c r="I565" i="6" s="1"/>
  <c r="K604" i="6"/>
  <c r="E604" i="6" s="1"/>
  <c r="H275" i="9"/>
  <c r="I308" i="9"/>
  <c r="H270" i="3"/>
  <c r="H270" i="6" s="1"/>
  <c r="H62" i="3"/>
  <c r="H62" i="6" s="1"/>
  <c r="I525" i="3"/>
  <c r="M525" i="6" s="1"/>
  <c r="I525" i="6" s="1"/>
  <c r="I322" i="9"/>
  <c r="I194" i="73"/>
  <c r="H755" i="83"/>
  <c r="I737" i="83"/>
  <c r="I775" i="9"/>
  <c r="I39" i="86"/>
  <c r="I251" i="86"/>
  <c r="I176" i="73"/>
  <c r="H83" i="73"/>
  <c r="K649" i="6"/>
  <c r="E649" i="6" s="1"/>
  <c r="H451" i="3"/>
  <c r="H451" i="6" s="1"/>
  <c r="I693" i="83"/>
  <c r="I562" i="83"/>
  <c r="K10" i="6"/>
  <c r="E10" i="6" s="1"/>
  <c r="H133" i="73"/>
  <c r="K8" i="6"/>
  <c r="E8" i="6" s="1"/>
  <c r="I505" i="83"/>
  <c r="H600" i="9"/>
  <c r="K127" i="6"/>
  <c r="E127" i="6" s="1"/>
  <c r="H152" i="3"/>
  <c r="H152" i="6" s="1"/>
  <c r="I686" i="9"/>
  <c r="K410" i="6"/>
  <c r="E410" i="6" s="1"/>
  <c r="H72" i="3"/>
  <c r="H72" i="6" s="1"/>
  <c r="I457" i="73"/>
  <c r="I57" i="83"/>
  <c r="I648" i="83"/>
  <c r="I499" i="86"/>
  <c r="H715" i="83"/>
  <c r="H719" i="83"/>
  <c r="I151" i="9"/>
  <c r="I833" i="9"/>
  <c r="H222" i="3"/>
  <c r="H222" i="6" s="1"/>
  <c r="H219" i="9"/>
  <c r="H468" i="9"/>
  <c r="I828" i="9"/>
  <c r="I702" i="73"/>
  <c r="H410" i="83"/>
  <c r="I409" i="9"/>
  <c r="I300" i="9"/>
  <c r="H743" i="86"/>
  <c r="I542" i="86"/>
  <c r="H12" i="83"/>
  <c r="I266" i="9"/>
  <c r="I271" i="9"/>
  <c r="H158" i="9"/>
  <c r="I276" i="9"/>
  <c r="I847" i="9"/>
  <c r="I431" i="83"/>
  <c r="I86" i="9"/>
  <c r="I75" i="3"/>
  <c r="M75" i="6" s="1"/>
  <c r="I75" i="6" s="1"/>
  <c r="H404" i="9"/>
  <c r="I253" i="3"/>
  <c r="M253" i="6" s="1"/>
  <c r="I253" i="6" s="1"/>
  <c r="H779" i="83"/>
  <c r="K165" i="6"/>
  <c r="E165" i="6" s="1"/>
  <c r="I182" i="3"/>
  <c r="M182" i="6" s="1"/>
  <c r="I182" i="6" s="1"/>
  <c r="H124" i="9"/>
  <c r="I477" i="9"/>
  <c r="H482" i="9"/>
  <c r="H575" i="83"/>
  <c r="I463" i="9"/>
  <c r="I637" i="83"/>
  <c r="I787" i="86"/>
  <c r="I362" i="9"/>
  <c r="I595" i="3"/>
  <c r="M595" i="6" s="1"/>
  <c r="I595" i="6" s="1"/>
  <c r="H77" i="9"/>
  <c r="H191" i="9"/>
  <c r="H414" i="9"/>
  <c r="I838" i="9"/>
  <c r="I514" i="83"/>
  <c r="I47" i="86"/>
  <c r="H522" i="86"/>
  <c r="H517" i="86"/>
  <c r="I29" i="9"/>
  <c r="I115" i="9"/>
  <c r="I633" i="83"/>
  <c r="H457" i="86"/>
  <c r="I819" i="9"/>
  <c r="H466" i="86"/>
  <c r="H527" i="9"/>
  <c r="H25" i="9"/>
  <c r="I493" i="83"/>
  <c r="I758" i="83"/>
  <c r="I589" i="83"/>
  <c r="K132" i="6"/>
  <c r="E132" i="6" s="1"/>
  <c r="I34" i="9"/>
  <c r="I48" i="9"/>
  <c r="I56" i="9"/>
  <c r="H120" i="9"/>
  <c r="K215" i="6"/>
  <c r="E215" i="6" s="1"/>
  <c r="H678" i="83"/>
  <c r="H611" i="86"/>
  <c r="I179" i="9"/>
  <c r="I186" i="73"/>
  <c r="H255" i="9"/>
  <c r="I484" i="9"/>
  <c r="I407" i="9"/>
  <c r="H444" i="86"/>
  <c r="I323" i="73"/>
  <c r="I204" i="83"/>
  <c r="H729" i="73"/>
  <c r="I446" i="73"/>
  <c r="H66" i="86"/>
  <c r="I367" i="73"/>
  <c r="H108" i="83"/>
  <c r="H300" i="73"/>
  <c r="H388" i="73"/>
  <c r="I51" i="73"/>
  <c r="I105" i="73"/>
  <c r="I647" i="73"/>
  <c r="H854" i="9"/>
  <c r="H800" i="9"/>
  <c r="H745" i="73"/>
  <c r="H503" i="73"/>
  <c r="I609" i="83"/>
  <c r="I94" i="73"/>
  <c r="I285" i="73"/>
  <c r="I89" i="73"/>
  <c r="H165" i="9"/>
  <c r="I397" i="9"/>
  <c r="H168" i="3"/>
  <c r="H168" i="6" s="1"/>
  <c r="H122" i="9"/>
  <c r="H530" i="83"/>
  <c r="H580" i="73"/>
  <c r="I357" i="73"/>
  <c r="H615" i="73"/>
  <c r="H623" i="73"/>
  <c r="H474" i="83"/>
  <c r="H329" i="83"/>
  <c r="H436" i="73"/>
  <c r="H388" i="9"/>
  <c r="I359" i="9"/>
  <c r="I46" i="9"/>
  <c r="I671" i="73"/>
  <c r="H412" i="73"/>
  <c r="H383" i="73"/>
  <c r="I642" i="83"/>
  <c r="I308" i="83"/>
  <c r="K739" i="6"/>
  <c r="E739" i="6" s="1"/>
  <c r="H259" i="9"/>
  <c r="K395" i="6"/>
  <c r="E395" i="6" s="1"/>
  <c r="H690" i="3"/>
  <c r="H690" i="6" s="1"/>
  <c r="I231" i="9"/>
  <c r="I364" i="9"/>
  <c r="H121" i="73"/>
  <c r="H492" i="73"/>
  <c r="I483" i="73"/>
  <c r="I74" i="73"/>
  <c r="H430" i="9"/>
  <c r="I651" i="73"/>
  <c r="H284" i="83"/>
  <c r="I200" i="83"/>
  <c r="H160" i="9"/>
  <c r="H174" i="9"/>
  <c r="H326" i="86"/>
  <c r="H69" i="73"/>
  <c r="I163" i="86"/>
  <c r="H142" i="83"/>
  <c r="I441" i="73"/>
  <c r="H465" i="83"/>
  <c r="I280" i="73"/>
  <c r="I157" i="83"/>
  <c r="H427" i="73"/>
  <c r="I619" i="83"/>
  <c r="I234" i="73"/>
  <c r="K191" i="6"/>
  <c r="E191" i="6" s="1"/>
  <c r="H66" i="83"/>
  <c r="H401" i="86"/>
  <c r="H311" i="3"/>
  <c r="H311" i="6" s="1"/>
  <c r="K318" i="6"/>
  <c r="E318" i="6" s="1"/>
  <c r="I317" i="86"/>
  <c r="I160" i="86"/>
  <c r="I392" i="83"/>
  <c r="I656" i="73"/>
  <c r="H145" i="3"/>
  <c r="H145" i="6" s="1"/>
  <c r="I716" i="3"/>
  <c r="M716" i="6" s="1"/>
  <c r="I716" i="6" s="1"/>
  <c r="I343" i="3"/>
  <c r="M343" i="6" s="1"/>
  <c r="I343" i="6" s="1"/>
  <c r="I60" i="9"/>
  <c r="I446" i="9"/>
  <c r="H478" i="73"/>
  <c r="I417" i="73"/>
  <c r="H681" i="73"/>
  <c r="H473" i="3"/>
  <c r="H431" i="6" s="1"/>
  <c r="H135" i="86"/>
  <c r="I551" i="83"/>
  <c r="H368" i="83"/>
  <c r="H426" i="83"/>
  <c r="H680" i="83"/>
  <c r="I393" i="73"/>
  <c r="H402" i="73"/>
  <c r="H324" i="83"/>
  <c r="H75" i="83"/>
  <c r="H357" i="9"/>
  <c r="I417" i="83"/>
  <c r="I61" i="83"/>
  <c r="I40" i="73"/>
  <c r="H156" i="3"/>
  <c r="H156" i="6" s="1"/>
  <c r="K663" i="6"/>
  <c r="E663" i="6" s="1"/>
  <c r="I789" i="9"/>
  <c r="H347" i="3"/>
  <c r="H347" i="6" s="1"/>
  <c r="I264" i="3"/>
  <c r="M264" i="6" s="1"/>
  <c r="I264" i="6" s="1"/>
  <c r="I39" i="9"/>
  <c r="H604" i="3"/>
  <c r="H604" i="6" s="1"/>
  <c r="I543" i="9"/>
  <c r="H562" i="9"/>
  <c r="K200" i="6"/>
  <c r="E200" i="6" s="1"/>
  <c r="H132" i="9"/>
  <c r="H378" i="9"/>
  <c r="I275" i="3"/>
  <c r="M275" i="6" s="1"/>
  <c r="I275" i="6" s="1"/>
  <c r="K591" i="6"/>
  <c r="E591" i="6" s="1"/>
  <c r="H281" i="9"/>
  <c r="I472" i="9"/>
  <c r="I67" i="9"/>
  <c r="I458" i="9"/>
  <c r="K329" i="6"/>
  <c r="E329" i="6" s="1"/>
  <c r="H271" i="73"/>
  <c r="H52" i="83"/>
  <c r="I305" i="73"/>
  <c r="I46" i="73"/>
  <c r="I11" i="73"/>
  <c r="I712" i="86"/>
  <c r="H117" i="9"/>
  <c r="I475" i="9"/>
  <c r="I760" i="86"/>
  <c r="H95" i="86"/>
  <c r="H642" i="73"/>
  <c r="I134" i="73"/>
  <c r="I93" i="83"/>
  <c r="I585" i="73"/>
  <c r="I397" i="73"/>
  <c r="I507" i="86"/>
  <c r="H599" i="73"/>
  <c r="H628" i="83"/>
  <c r="I757" i="9"/>
  <c r="H98" i="9"/>
  <c r="I352" i="3"/>
  <c r="M352" i="6" s="1"/>
  <c r="I352" i="6" s="1"/>
  <c r="H141" i="9"/>
  <c r="H456" i="9"/>
  <c r="I757" i="3"/>
  <c r="M757" i="6" s="1"/>
  <c r="I757" i="6" s="1"/>
  <c r="I345" i="9"/>
  <c r="H321" i="9"/>
  <c r="H245" i="9"/>
  <c r="H640" i="9"/>
  <c r="I124" i="73"/>
  <c r="I575" i="73"/>
  <c r="I353" i="73"/>
  <c r="H533" i="3"/>
  <c r="H533" i="6" s="1"/>
  <c r="K546" i="6"/>
  <c r="E546" i="6" s="1"/>
  <c r="H734" i="83"/>
  <c r="I295" i="73"/>
  <c r="I66" i="3"/>
  <c r="M66" i="6" s="1"/>
  <c r="I66" i="6" s="1"/>
  <c r="H541" i="83"/>
  <c r="I661" i="83"/>
  <c r="I459" i="73"/>
  <c r="H268" i="73"/>
  <c r="K561" i="6"/>
  <c r="E561" i="6" s="1"/>
  <c r="H385" i="9"/>
  <c r="K441" i="6"/>
  <c r="E441" i="6" s="1"/>
  <c r="I285" i="9"/>
  <c r="I8" i="73"/>
  <c r="H12" i="86"/>
  <c r="I228" i="73"/>
  <c r="H129" i="73"/>
  <c r="H546" i="73"/>
  <c r="H856" i="9"/>
  <c r="I712" i="3"/>
  <c r="M712" i="6" s="1"/>
  <c r="I712" i="6" s="1"/>
  <c r="H301" i="3"/>
  <c r="H301" i="6" s="1"/>
  <c r="K547" i="6"/>
  <c r="E547" i="6" s="1"/>
  <c r="I596" i="9"/>
  <c r="K337" i="6"/>
  <c r="E337" i="6" s="1"/>
  <c r="I347" i="9"/>
  <c r="I444" i="9"/>
  <c r="H298" i="3"/>
  <c r="H298" i="6" s="1"/>
  <c r="H19" i="3"/>
  <c r="H19" i="6" s="1"/>
  <c r="H79" i="3"/>
  <c r="H79" i="6" s="1"/>
  <c r="H726" i="9"/>
  <c r="I558" i="9"/>
  <c r="H610" i="9"/>
  <c r="I224" i="9"/>
  <c r="H155" i="9"/>
  <c r="H340" i="3"/>
  <c r="H340" i="6" s="1"/>
  <c r="H75" i="9"/>
  <c r="H138" i="3"/>
  <c r="H138" i="6" s="1"/>
  <c r="H487" i="9"/>
  <c r="I366" i="9"/>
  <c r="I90" i="3"/>
  <c r="M90" i="6" s="1"/>
  <c r="I90" i="6" s="1"/>
  <c r="I236" i="9"/>
  <c r="I329" i="3"/>
  <c r="M329" i="6" s="1"/>
  <c r="I329" i="6" s="1"/>
  <c r="H671" i="83"/>
  <c r="H269" i="73"/>
  <c r="H513" i="83"/>
  <c r="K304" i="6"/>
  <c r="E304" i="6" s="1"/>
  <c r="H587" i="9"/>
  <c r="I163" i="9"/>
  <c r="I10" i="3"/>
  <c r="M10" i="6" s="1"/>
  <c r="I10" i="6" s="1"/>
  <c r="I443" i="86"/>
  <c r="H8" i="83"/>
  <c r="H271" i="3"/>
  <c r="H271" i="6" s="1"/>
  <c r="H377" i="3"/>
  <c r="H377" i="6" s="1"/>
  <c r="H93" i="3"/>
  <c r="H93" i="6" s="1"/>
  <c r="I619" i="3"/>
  <c r="M619" i="6" s="1"/>
  <c r="I619" i="6" s="1"/>
  <c r="H293" i="86"/>
  <c r="I311" i="73"/>
  <c r="H798" i="86"/>
  <c r="H380" i="73"/>
  <c r="I686" i="86"/>
  <c r="H620" i="83"/>
  <c r="H226" i="73"/>
  <c r="I425" i="3"/>
  <c r="M425" i="6" s="1"/>
  <c r="I425" i="6" s="1"/>
  <c r="H222" i="9"/>
  <c r="I536" i="9"/>
  <c r="I167" i="9"/>
  <c r="H863" i="9"/>
  <c r="H158" i="3"/>
  <c r="H158" i="6" s="1"/>
  <c r="I416" i="9"/>
  <c r="I350" i="9"/>
  <c r="H787" i="9"/>
  <c r="I549" i="9"/>
  <c r="I119" i="9"/>
  <c r="I535" i="9"/>
  <c r="I95" i="9"/>
  <c r="H547" i="83"/>
  <c r="I500" i="86"/>
  <c r="I466" i="83"/>
  <c r="H814" i="9"/>
  <c r="I172" i="9"/>
  <c r="H296" i="73"/>
  <c r="H94" i="83"/>
  <c r="I19" i="9"/>
  <c r="I438" i="86"/>
  <c r="I533" i="83"/>
  <c r="K229" i="6"/>
  <c r="E229" i="6" s="1"/>
  <c r="I708" i="9"/>
  <c r="I247" i="9"/>
  <c r="I159" i="3"/>
  <c r="M159" i="6" s="1"/>
  <c r="I159" i="6" s="1"/>
  <c r="H123" i="9"/>
  <c r="H144" i="3"/>
  <c r="H144" i="6" s="1"/>
  <c r="H207" i="9"/>
  <c r="H209" i="9"/>
  <c r="I49" i="83"/>
  <c r="H205" i="83"/>
  <c r="I52" i="73"/>
  <c r="I268" i="3"/>
  <c r="M268" i="6" s="1"/>
  <c r="I268" i="6" s="1"/>
  <c r="K177" i="6"/>
  <c r="E177" i="6" s="1"/>
  <c r="I677" i="3"/>
  <c r="M677" i="6" s="1"/>
  <c r="I677" i="6" s="1"/>
  <c r="I708" i="3"/>
  <c r="M708" i="6" s="1"/>
  <c r="I708" i="6" s="1"/>
  <c r="I438" i="83"/>
  <c r="H105" i="83"/>
  <c r="H463" i="83"/>
  <c r="H354" i="73"/>
  <c r="I443" i="83"/>
  <c r="I408" i="73"/>
  <c r="H650" i="73"/>
  <c r="I216" i="3"/>
  <c r="M216" i="6" s="1"/>
  <c r="I216" i="6" s="1"/>
  <c r="H578" i="9"/>
  <c r="I164" i="3"/>
  <c r="M164" i="6" s="1"/>
  <c r="I164" i="6" s="1"/>
  <c r="K533" i="6"/>
  <c r="E533" i="6" s="1"/>
  <c r="H552" i="73"/>
  <c r="K313" i="6"/>
  <c r="E313" i="6" s="1"/>
  <c r="I290" i="3"/>
  <c r="M290" i="6" s="1"/>
  <c r="I290" i="6" s="1"/>
  <c r="K154" i="6"/>
  <c r="E154" i="6" s="1"/>
  <c r="H172" i="3"/>
  <c r="H172" i="6" s="1"/>
  <c r="H215" i="3"/>
  <c r="H215" i="6" s="1"/>
  <c r="I247" i="3"/>
  <c r="M247" i="6" s="1"/>
  <c r="I247" i="6" s="1"/>
  <c r="H182" i="3"/>
  <c r="H182" i="6" s="1"/>
  <c r="H717" i="9"/>
  <c r="H667" i="9"/>
  <c r="H75" i="3"/>
  <c r="H75" i="6" s="1"/>
  <c r="I677" i="9"/>
  <c r="H28" i="3"/>
  <c r="H28" i="6" s="1"/>
  <c r="H681" i="9"/>
  <c r="I8" i="9"/>
  <c r="H51" i="9"/>
  <c r="I461" i="9"/>
  <c r="I31" i="3"/>
  <c r="M31" i="6" s="1"/>
  <c r="I31" i="6" s="1"/>
  <c r="H287" i="9"/>
  <c r="I301" i="9"/>
  <c r="H168" i="9"/>
  <c r="H282" i="9"/>
  <c r="H218" i="9"/>
  <c r="H411" i="9"/>
  <c r="I765" i="9"/>
  <c r="H308" i="3"/>
  <c r="H308" i="6" s="1"/>
  <c r="I782" i="9"/>
  <c r="I705" i="9"/>
  <c r="H593" i="9"/>
  <c r="H186" i="3"/>
  <c r="H186" i="6" s="1"/>
  <c r="H250" i="9"/>
  <c r="H630" i="9"/>
  <c r="I220" i="9"/>
  <c r="I211" i="9"/>
  <c r="H108" i="3"/>
  <c r="H108" i="6" s="1"/>
  <c r="I114" i="9"/>
  <c r="H345" i="73"/>
  <c r="I600" i="83"/>
  <c r="I185" i="83"/>
  <c r="I537" i="86"/>
  <c r="H723" i="9"/>
  <c r="I650" i="86"/>
  <c r="H148" i="9"/>
  <c r="H250" i="73"/>
  <c r="I649" i="73"/>
  <c r="H554" i="9"/>
  <c r="H635" i="9"/>
  <c r="H193" i="9"/>
  <c r="H276" i="3"/>
  <c r="H276" i="6" s="1"/>
  <c r="I139" i="9"/>
  <c r="I377" i="3"/>
  <c r="M377" i="6" s="1"/>
  <c r="I377" i="6" s="1"/>
  <c r="H189" i="86"/>
  <c r="H398" i="73"/>
  <c r="H61" i="73"/>
  <c r="H722" i="73"/>
  <c r="H611" i="73"/>
  <c r="H313" i="3"/>
  <c r="H313" i="6" s="1"/>
  <c r="I725" i="86"/>
  <c r="H835" i="9"/>
  <c r="K169" i="6"/>
  <c r="E169" i="6" s="1"/>
  <c r="H240" i="3"/>
  <c r="H240" i="6" s="1"/>
  <c r="I859" i="9"/>
  <c r="H275" i="3"/>
  <c r="H275" i="6" s="1"/>
  <c r="I307" i="9"/>
  <c r="I383" i="9"/>
  <c r="I684" i="9"/>
  <c r="I598" i="9"/>
  <c r="H810" i="9"/>
  <c r="H679" i="9"/>
  <c r="H815" i="9"/>
  <c r="H733" i="9"/>
  <c r="H80" i="9"/>
  <c r="H644" i="9"/>
  <c r="H645" i="73"/>
  <c r="H788" i="86"/>
  <c r="H203" i="73"/>
  <c r="I640" i="73"/>
  <c r="I699" i="3"/>
  <c r="M699" i="6" s="1"/>
  <c r="I699" i="6" s="1"/>
  <c r="I583" i="9"/>
  <c r="H429" i="86"/>
  <c r="I499" i="73"/>
  <c r="H330" i="73"/>
  <c r="I178" i="73"/>
  <c r="K159" i="6"/>
  <c r="E159" i="6" s="1"/>
  <c r="K439" i="6"/>
  <c r="E439" i="6" s="1"/>
  <c r="K493" i="6"/>
  <c r="E493" i="6" s="1"/>
  <c r="H483" i="3"/>
  <c r="H483" i="6" s="1"/>
  <c r="H18" i="83"/>
  <c r="H475" i="73"/>
  <c r="I591" i="73"/>
  <c r="H740" i="83"/>
  <c r="H706" i="83"/>
  <c r="H53" i="83"/>
  <c r="I462" i="83"/>
  <c r="H154" i="3"/>
  <c r="H154" i="6" s="1"/>
  <c r="H109" i="83"/>
  <c r="K202" i="6"/>
  <c r="E202" i="6" s="1"/>
  <c r="I265" i="73"/>
  <c r="I566" i="83"/>
  <c r="H612" i="9"/>
  <c r="I203" i="9"/>
  <c r="K50" i="6"/>
  <c r="E50" i="6" s="1"/>
  <c r="K126" i="6"/>
  <c r="E126" i="6" s="1"/>
  <c r="I302" i="9"/>
  <c r="I178" i="9"/>
  <c r="H111" i="3"/>
  <c r="H111" i="6" s="1"/>
  <c r="H90" i="9"/>
  <c r="H719" i="73"/>
  <c r="I221" i="73"/>
  <c r="H80" i="73"/>
  <c r="H644" i="73"/>
  <c r="I694" i="73"/>
  <c r="I266" i="3"/>
  <c r="M266" i="6" s="1"/>
  <c r="I266" i="6" s="1"/>
  <c r="H258" i="3"/>
  <c r="H258" i="6" s="1"/>
  <c r="K628" i="6"/>
  <c r="E628" i="6" s="1"/>
  <c r="H493" i="3"/>
  <c r="H493" i="6" s="1"/>
  <c r="K696" i="6"/>
  <c r="E696" i="6" s="1"/>
  <c r="H552" i="83"/>
  <c r="H517" i="83"/>
  <c r="H639" i="83"/>
  <c r="H291" i="73"/>
  <c r="H458" i="83"/>
  <c r="I675" i="73"/>
  <c r="H77" i="83"/>
  <c r="H201" i="83"/>
  <c r="H95" i="73"/>
  <c r="H831" i="9"/>
  <c r="I147" i="9"/>
  <c r="K241" i="6"/>
  <c r="E241" i="6" s="1"/>
  <c r="H37" i="3"/>
  <c r="H37" i="6" s="1"/>
  <c r="I145" i="3"/>
  <c r="M145" i="6" s="1"/>
  <c r="I145" i="6" s="1"/>
  <c r="H617" i="9"/>
  <c r="K376" i="6"/>
  <c r="E376" i="6" s="1"/>
  <c r="H300" i="3"/>
  <c r="H300" i="6" s="1"/>
  <c r="I198" i="3"/>
  <c r="M198" i="6" s="1"/>
  <c r="I198" i="6" s="1"/>
  <c r="H719" i="9"/>
  <c r="H395" i="3"/>
  <c r="H395" i="6" s="1"/>
  <c r="H731" i="9"/>
  <c r="H198" i="9"/>
  <c r="I19" i="3"/>
  <c r="M19" i="6" s="1"/>
  <c r="I19" i="6" s="1"/>
  <c r="I567" i="9"/>
  <c r="K22" i="6"/>
  <c r="E22" i="6" s="1"/>
  <c r="I696" i="9"/>
  <c r="H326" i="3"/>
  <c r="H326" i="6" s="1"/>
  <c r="I331" i="9"/>
  <c r="H84" i="9"/>
  <c r="I335" i="9"/>
  <c r="H425" i="9"/>
  <c r="H192" i="3"/>
  <c r="H192" i="6" s="1"/>
  <c r="H445" i="9"/>
  <c r="H320" i="9"/>
  <c r="H533" i="9"/>
  <c r="I387" i="9"/>
  <c r="H636" i="9"/>
  <c r="I243" i="9"/>
  <c r="H631" i="9"/>
  <c r="H339" i="9"/>
  <c r="I541" i="9"/>
  <c r="I15" i="3"/>
  <c r="M15" i="6" s="1"/>
  <c r="I15" i="6" s="1"/>
  <c r="H655" i="9"/>
  <c r="H799" i="9"/>
  <c r="H768" i="9"/>
  <c r="I779" i="9"/>
  <c r="H66" i="3"/>
  <c r="H66" i="6" s="1"/>
  <c r="H611" i="9"/>
  <c r="I93" i="3"/>
  <c r="M93" i="6" s="1"/>
  <c r="I93" i="6" s="1"/>
  <c r="I732" i="9"/>
  <c r="I592" i="9"/>
  <c r="H423" i="73"/>
  <c r="H275" i="73"/>
  <c r="H784" i="83"/>
  <c r="I611" i="83"/>
  <c r="I562" i="86"/>
  <c r="I10" i="83"/>
  <c r="I669" i="73"/>
  <c r="I5" i="83"/>
  <c r="H622" i="73"/>
  <c r="I428" i="73"/>
  <c r="I286" i="73"/>
  <c r="H149" i="9"/>
  <c r="H336" i="3"/>
  <c r="H336" i="6" s="1"/>
  <c r="I373" i="3"/>
  <c r="M373" i="6" s="1"/>
  <c r="I373" i="6" s="1"/>
  <c r="H37" i="73"/>
  <c r="I537" i="83"/>
  <c r="H232" i="73"/>
  <c r="I745" i="83"/>
  <c r="K407" i="6"/>
  <c r="E407" i="6" s="1"/>
  <c r="I737" i="9"/>
  <c r="H304" i="3"/>
  <c r="H304" i="6" s="1"/>
  <c r="H498" i="3"/>
  <c r="H498" i="6" s="1"/>
  <c r="H160" i="3"/>
  <c r="H160" i="6" s="1"/>
  <c r="I771" i="9"/>
  <c r="I65" i="9"/>
  <c r="H25" i="83"/>
  <c r="I747" i="73"/>
  <c r="H372" i="3"/>
  <c r="H372" i="6" s="1"/>
  <c r="I442" i="9"/>
  <c r="H603" i="9"/>
  <c r="I421" i="3"/>
  <c r="M421" i="6" s="1"/>
  <c r="I421" i="6" s="1"/>
  <c r="I203" i="3"/>
  <c r="M203" i="6" s="1"/>
  <c r="I203" i="6" s="1"/>
  <c r="K347" i="6"/>
  <c r="E347" i="6" s="1"/>
  <c r="I300" i="3"/>
  <c r="M300" i="6" s="1"/>
  <c r="I300" i="6" s="1"/>
  <c r="H266" i="3"/>
  <c r="H266" i="6" s="1"/>
  <c r="K46" i="6"/>
  <c r="E46" i="6" s="1"/>
  <c r="I691" i="9"/>
  <c r="I386" i="3"/>
  <c r="M386" i="6" s="1"/>
  <c r="I386" i="6" s="1"/>
  <c r="H572" i="9"/>
  <c r="I51" i="3"/>
  <c r="M51" i="6" s="1"/>
  <c r="I51" i="6" s="1"/>
  <c r="I32" i="9"/>
  <c r="H480" i="9"/>
  <c r="H421" i="9"/>
  <c r="H449" i="3"/>
  <c r="H449" i="6" s="1"/>
  <c r="H264" i="9"/>
  <c r="I190" i="3"/>
  <c r="M190" i="6" s="1"/>
  <c r="I190" i="6" s="1"/>
  <c r="I325" i="9"/>
  <c r="H15" i="3"/>
  <c r="H15" i="6" s="1"/>
  <c r="H436" i="9"/>
  <c r="H646" i="9"/>
  <c r="H772" i="9"/>
  <c r="H763" i="9"/>
  <c r="H743" i="9"/>
  <c r="H238" i="9"/>
  <c r="I825" i="9"/>
  <c r="I674" i="9"/>
  <c r="I745" i="9"/>
  <c r="I54" i="3"/>
  <c r="M54" i="6" s="1"/>
  <c r="I54" i="6" s="1"/>
  <c r="I373" i="9"/>
  <c r="H606" i="9"/>
  <c r="I28" i="9"/>
  <c r="I512" i="73"/>
  <c r="I664" i="83"/>
  <c r="H683" i="83"/>
  <c r="I188" i="86"/>
  <c r="H401" i="3"/>
  <c r="H401" i="6" s="1"/>
  <c r="H212" i="9"/>
  <c r="H781" i="9"/>
  <c r="H573" i="3"/>
  <c r="H573" i="6" s="1"/>
  <c r="H616" i="9"/>
  <c r="H349" i="73"/>
  <c r="I691" i="86"/>
  <c r="K704" i="6"/>
  <c r="E704" i="6" s="1"/>
  <c r="K625" i="6"/>
  <c r="E625" i="6" s="1"/>
  <c r="H576" i="3"/>
  <c r="H576" i="6" s="1"/>
  <c r="K679" i="6"/>
  <c r="E679" i="6" s="1"/>
  <c r="K708" i="6"/>
  <c r="E708" i="6" s="1"/>
  <c r="I103" i="3"/>
  <c r="M103" i="6" s="1"/>
  <c r="I103" i="6" s="1"/>
  <c r="H352" i="9"/>
  <c r="H130" i="9"/>
  <c r="I217" i="73"/>
  <c r="H241" i="73"/>
  <c r="H117" i="3"/>
  <c r="H117" i="6" s="1"/>
  <c r="H98" i="3"/>
  <c r="H98" i="6" s="1"/>
  <c r="I804" i="9"/>
  <c r="I736" i="73"/>
  <c r="I183" i="3"/>
  <c r="M183" i="6" s="1"/>
  <c r="I183" i="6" s="1"/>
  <c r="K496" i="6"/>
  <c r="E496" i="6" s="1"/>
  <c r="H371" i="9"/>
  <c r="I122" i="3"/>
  <c r="M122" i="6" s="1"/>
  <c r="I122" i="6" s="1"/>
  <c r="H91" i="3"/>
  <c r="H91" i="6" s="1"/>
  <c r="I270" i="3"/>
  <c r="M270" i="6" s="1"/>
  <c r="I270" i="6" s="1"/>
  <c r="K382" i="6"/>
  <c r="E382" i="6" s="1"/>
  <c r="K588" i="6"/>
  <c r="E588" i="6" s="1"/>
  <c r="H60" i="3"/>
  <c r="H60" i="6" s="1"/>
  <c r="I40" i="9"/>
  <c r="K197" i="6"/>
  <c r="E197" i="6" s="1"/>
  <c r="I102" i="9"/>
  <c r="I31" i="9"/>
  <c r="H510" i="9"/>
  <c r="H382" i="3"/>
  <c r="H382" i="6" s="1"/>
  <c r="H126" i="9"/>
  <c r="K112" i="6"/>
  <c r="E112" i="6" s="1"/>
  <c r="I727" i="9"/>
  <c r="I809" i="9"/>
  <c r="H567" i="73"/>
  <c r="I333" i="73"/>
  <c r="H695" i="86"/>
  <c r="I314" i="92"/>
  <c r="K316" i="6"/>
  <c r="E316" i="6" s="1"/>
  <c r="K220" i="6"/>
  <c r="E220" i="6" s="1"/>
  <c r="H216" i="73"/>
  <c r="H343" i="3"/>
  <c r="H343" i="6" s="1"/>
  <c r="K340" i="6"/>
  <c r="E340" i="6" s="1"/>
  <c r="H379" i="3"/>
  <c r="H379" i="6" s="1"/>
  <c r="I338" i="9"/>
  <c r="H92" i="9"/>
  <c r="H381" i="9"/>
  <c r="I506" i="9"/>
  <c r="I45" i="9"/>
  <c r="I678" i="9"/>
  <c r="I713" i="9"/>
  <c r="H7" i="9"/>
  <c r="H395" i="9"/>
  <c r="H628" i="3"/>
  <c r="H628" i="6" s="1"/>
  <c r="H429" i="3"/>
  <c r="H471" i="6" s="1"/>
  <c r="K607" i="6"/>
  <c r="E607" i="6" s="1"/>
  <c r="H481" i="3"/>
  <c r="H481" i="6" s="1"/>
  <c r="K16" i="6"/>
  <c r="E16" i="6" s="1"/>
  <c r="H432" i="9"/>
  <c r="I400" i="3"/>
  <c r="M400" i="6" s="1"/>
  <c r="I400" i="6" s="1"/>
  <c r="I301" i="3"/>
  <c r="M301" i="6" s="1"/>
  <c r="I301" i="6" s="1"/>
  <c r="I772" i="3"/>
  <c r="M772" i="6" s="1"/>
  <c r="I772" i="6" s="1"/>
  <c r="H210" i="3"/>
  <c r="H210" i="6" s="1"/>
  <c r="H148" i="3"/>
  <c r="H148" i="6" s="1"/>
  <c r="I376" i="9"/>
  <c r="I111" i="9"/>
  <c r="I710" i="3"/>
  <c r="M710" i="6" s="1"/>
  <c r="I710" i="6" s="1"/>
  <c r="K114" i="6"/>
  <c r="E114" i="6" s="1"/>
  <c r="H762" i="9"/>
  <c r="I664" i="9"/>
  <c r="H78" i="3"/>
  <c r="H78" i="6" s="1"/>
  <c r="H690" i="73"/>
  <c r="H281" i="86"/>
  <c r="I727" i="86"/>
  <c r="I196" i="92"/>
  <c r="H396" i="83"/>
  <c r="I603" i="86"/>
  <c r="H541" i="86"/>
  <c r="H90" i="3"/>
  <c r="H90" i="6" s="1"/>
  <c r="K171" i="6"/>
  <c r="E171" i="6" s="1"/>
  <c r="H717" i="73"/>
  <c r="H379" i="83"/>
  <c r="H251" i="83"/>
  <c r="K510" i="6"/>
  <c r="E510" i="6" s="1"/>
  <c r="K763" i="6"/>
  <c r="E763" i="6" s="1"/>
  <c r="K576" i="6"/>
  <c r="E576" i="6" s="1"/>
  <c r="I531" i="3"/>
  <c r="M531" i="6" s="1"/>
  <c r="I531" i="6" s="1"/>
  <c r="K166" i="6"/>
  <c r="E166" i="6" s="1"/>
  <c r="H528" i="3"/>
  <c r="H528" i="6" s="1"/>
  <c r="K117" i="6"/>
  <c r="E117" i="6" s="1"/>
  <c r="K768" i="6"/>
  <c r="E768" i="6" s="1"/>
  <c r="I324" i="3"/>
  <c r="M324" i="6" s="1"/>
  <c r="I324" i="6" s="1"/>
  <c r="H127" i="3"/>
  <c r="H127" i="6" s="1"/>
  <c r="I86" i="3"/>
  <c r="M86" i="6" s="1"/>
  <c r="I86" i="6" s="1"/>
  <c r="H109" i="3"/>
  <c r="H109" i="6" s="1"/>
  <c r="K326" i="6"/>
  <c r="E326" i="6" s="1"/>
  <c r="K293" i="6"/>
  <c r="E293" i="6" s="1"/>
  <c r="K55" i="6"/>
  <c r="E55" i="6" s="1"/>
  <c r="I108" i="3"/>
  <c r="M108" i="6" s="1"/>
  <c r="I108" i="6" s="1"/>
  <c r="H18" i="3"/>
  <c r="H18" i="6" s="1"/>
  <c r="H591" i="3"/>
  <c r="H591" i="6" s="1"/>
  <c r="I596" i="73"/>
  <c r="I394" i="73"/>
  <c r="H635" i="86"/>
  <c r="I332" i="3"/>
  <c r="M332" i="6" s="1"/>
  <c r="I332" i="6" s="1"/>
  <c r="H780" i="83"/>
  <c r="I478" i="83"/>
  <c r="I444" i="83"/>
  <c r="H569" i="86"/>
  <c r="H765" i="86"/>
  <c r="H189" i="92"/>
  <c r="I271" i="3"/>
  <c r="M271" i="6" s="1"/>
  <c r="I271" i="6" s="1"/>
  <c r="H751" i="3"/>
  <c r="H751" i="6" s="1"/>
  <c r="H736" i="3"/>
  <c r="H736" i="6" s="1"/>
  <c r="H206" i="3"/>
  <c r="H206" i="6" s="1"/>
  <c r="K705" i="6"/>
  <c r="E705" i="6" s="1"/>
  <c r="I363" i="9"/>
  <c r="H424" i="3"/>
  <c r="H424" i="6" s="1"/>
  <c r="H633" i="3"/>
  <c r="H633" i="6" s="1"/>
  <c r="H608" i="9"/>
  <c r="I133" i="9"/>
  <c r="H316" i="3"/>
  <c r="H316" i="6" s="1"/>
  <c r="K730" i="6"/>
  <c r="E730" i="6" s="1"/>
  <c r="H350" i="3"/>
  <c r="H350" i="6" s="1"/>
  <c r="K599" i="6"/>
  <c r="E599" i="6" s="1"/>
  <c r="I276" i="3"/>
  <c r="M276" i="6" s="1"/>
  <c r="I276" i="6" s="1"/>
  <c r="I433" i="3"/>
  <c r="M433" i="6" s="1"/>
  <c r="I433" i="6" s="1"/>
  <c r="I109" i="3"/>
  <c r="M109" i="6" s="1"/>
  <c r="I109" i="6" s="1"/>
  <c r="I144" i="3"/>
  <c r="M144" i="6" s="1"/>
  <c r="I144" i="6" s="1"/>
  <c r="H665" i="3"/>
  <c r="H665" i="6" s="1"/>
  <c r="H82" i="9"/>
  <c r="H451" i="9"/>
  <c r="H465" i="9"/>
  <c r="I298" i="3"/>
  <c r="M298" i="6" s="1"/>
  <c r="I298" i="6" s="1"/>
  <c r="H22" i="9"/>
  <c r="H512" i="9"/>
  <c r="K78" i="6"/>
  <c r="E78" i="6" s="1"/>
  <c r="H354" i="9"/>
  <c r="I293" i="9"/>
  <c r="I372" i="9"/>
  <c r="I210" i="3"/>
  <c r="M210" i="6" s="1"/>
  <c r="I210" i="6" s="1"/>
  <c r="K308" i="6"/>
  <c r="E308" i="6" s="1"/>
  <c r="H570" i="9"/>
  <c r="K242" i="6"/>
  <c r="E242" i="6" s="1"/>
  <c r="I110" i="9"/>
  <c r="H310" i="9"/>
  <c r="H790" i="9"/>
  <c r="K18" i="6"/>
  <c r="E18" i="6" s="1"/>
  <c r="I180" i="9"/>
  <c r="I234" i="3"/>
  <c r="M234" i="6" s="1"/>
  <c r="I234" i="6" s="1"/>
  <c r="H191" i="3"/>
  <c r="H191" i="6" s="1"/>
  <c r="I662" i="73"/>
  <c r="H773" i="83"/>
  <c r="H267" i="83"/>
  <c r="I769" i="86"/>
  <c r="I178" i="92"/>
  <c r="H11" i="83"/>
  <c r="I334" i="83"/>
  <c r="XEQ402" i="83"/>
  <c r="H254" i="86"/>
  <c r="I201" i="86"/>
  <c r="H237" i="92"/>
  <c r="K415" i="6"/>
  <c r="E415" i="6" s="1"/>
  <c r="K264" i="6"/>
  <c r="E264" i="6" s="1"/>
  <c r="H739" i="83"/>
  <c r="K748" i="6"/>
  <c r="E748" i="6" s="1"/>
  <c r="I672" i="3"/>
  <c r="M672" i="6" s="1"/>
  <c r="I672" i="6" s="1"/>
  <c r="H583" i="3"/>
  <c r="H583" i="6" s="1"/>
  <c r="K583" i="6"/>
  <c r="E583" i="6" s="1"/>
  <c r="K592" i="6"/>
  <c r="E592" i="6" s="1"/>
  <c r="I108" i="92"/>
  <c r="H388" i="92"/>
  <c r="H510" i="92"/>
  <c r="K619" i="6"/>
  <c r="E619" i="6" s="1"/>
  <c r="K745" i="6"/>
  <c r="E745" i="6" s="1"/>
  <c r="I748" i="3"/>
  <c r="M748" i="6" s="1"/>
  <c r="I748" i="6" s="1"/>
  <c r="I150" i="3"/>
  <c r="M150" i="6" s="1"/>
  <c r="I150" i="6" s="1"/>
  <c r="I302" i="3"/>
  <c r="M302" i="6" s="1"/>
  <c r="I302" i="6" s="1"/>
  <c r="H759" i="3"/>
  <c r="H759" i="6" s="1"/>
  <c r="H57" i="9"/>
  <c r="I549" i="73"/>
  <c r="H629" i="73"/>
  <c r="H312" i="83"/>
  <c r="I799" i="86"/>
  <c r="H52" i="86"/>
  <c r="H147" i="86"/>
  <c r="H302" i="92"/>
  <c r="I353" i="92"/>
  <c r="K128" i="6"/>
  <c r="E128" i="6" s="1"/>
  <c r="H239" i="9"/>
  <c r="H337" i="9"/>
  <c r="H294" i="73"/>
  <c r="I512" i="83"/>
  <c r="H569" i="83"/>
  <c r="I65" i="86"/>
  <c r="H58" i="92"/>
  <c r="I58" i="92"/>
  <c r="K435" i="6"/>
  <c r="E435" i="6" s="1"/>
  <c r="I501" i="3"/>
  <c r="M501" i="6" s="1"/>
  <c r="I501" i="6" s="1"/>
  <c r="I413" i="3"/>
  <c r="M413" i="6" s="1"/>
  <c r="I413" i="6" s="1"/>
  <c r="I330" i="3"/>
  <c r="M330" i="6" s="1"/>
  <c r="I330" i="6" s="1"/>
  <c r="I328" i="3"/>
  <c r="M328" i="6" s="1"/>
  <c r="I328" i="6" s="1"/>
  <c r="K344" i="6"/>
  <c r="E344" i="6" s="1"/>
  <c r="K349" i="6"/>
  <c r="E349" i="6" s="1"/>
  <c r="I318" i="3"/>
  <c r="M318" i="6" s="1"/>
  <c r="I318" i="6" s="1"/>
  <c r="I403" i="3"/>
  <c r="M403" i="6" s="1"/>
  <c r="I403" i="6" s="1"/>
  <c r="H600" i="3"/>
  <c r="H600" i="6" s="1"/>
  <c r="K133" i="6"/>
  <c r="E133" i="6" s="1"/>
  <c r="I158" i="3"/>
  <c r="M158" i="6" s="1"/>
  <c r="I158" i="6" s="1"/>
  <c r="H324" i="3"/>
  <c r="H324" i="6" s="1"/>
  <c r="K653" i="6"/>
  <c r="E653" i="6" s="1"/>
  <c r="K198" i="6"/>
  <c r="E198" i="6" s="1"/>
  <c r="I547" i="73"/>
  <c r="H579" i="83"/>
  <c r="I535" i="83"/>
  <c r="H521" i="83"/>
  <c r="H565" i="86"/>
  <c r="H277" i="92"/>
  <c r="H350" i="92"/>
  <c r="I518" i="92"/>
  <c r="H553" i="92"/>
  <c r="K431" i="6"/>
  <c r="E431" i="6" s="1"/>
  <c r="H706" i="3"/>
  <c r="H706" i="6" s="1"/>
  <c r="K245" i="6"/>
  <c r="E245" i="6" s="1"/>
  <c r="H676" i="73"/>
  <c r="I365" i="73"/>
  <c r="H303" i="73"/>
  <c r="H743" i="73"/>
  <c r="H587" i="73"/>
  <c r="H336" i="73"/>
  <c r="H173" i="73"/>
  <c r="I764" i="83"/>
  <c r="H434" i="83"/>
  <c r="I522" i="83"/>
  <c r="I793" i="86"/>
  <c r="I670" i="86"/>
  <c r="I613" i="86"/>
  <c r="H755" i="86"/>
  <c r="I330" i="86"/>
  <c r="I39" i="92"/>
  <c r="H327" i="92"/>
  <c r="I546" i="92"/>
  <c r="H569" i="92"/>
  <c r="H269" i="3"/>
  <c r="H269" i="6" s="1"/>
  <c r="K635" i="6"/>
  <c r="E635" i="6" s="1"/>
  <c r="H330" i="3"/>
  <c r="H330" i="6" s="1"/>
  <c r="H404" i="3"/>
  <c r="H404" i="6" s="1"/>
  <c r="I362" i="3"/>
  <c r="M362" i="6" s="1"/>
  <c r="I362" i="6" s="1"/>
  <c r="I629" i="3"/>
  <c r="M629" i="6" s="1"/>
  <c r="I629" i="6" s="1"/>
  <c r="K558" i="6"/>
  <c r="E558" i="6" s="1"/>
  <c r="H115" i="3"/>
  <c r="H115" i="6" s="1"/>
  <c r="K509" i="6"/>
  <c r="E509" i="6" s="1"/>
  <c r="H290" i="3"/>
  <c r="H290" i="6" s="1"/>
  <c r="I250" i="3"/>
  <c r="M250" i="6" s="1"/>
  <c r="I250" i="6" s="1"/>
  <c r="H319" i="3"/>
  <c r="H319" i="6" s="1"/>
  <c r="I487" i="3"/>
  <c r="M487" i="6" s="1"/>
  <c r="I487" i="6" s="1"/>
  <c r="K172" i="6"/>
  <c r="E172" i="6" s="1"/>
  <c r="H563" i="3"/>
  <c r="H563" i="6" s="1"/>
  <c r="K168" i="6"/>
  <c r="E168" i="6" s="1"/>
  <c r="H730" i="3"/>
  <c r="H730" i="6" s="1"/>
  <c r="K228" i="6"/>
  <c r="E228" i="6" s="1"/>
  <c r="I49" i="3"/>
  <c r="M49" i="6" s="1"/>
  <c r="I49" i="6" s="1"/>
  <c r="H252" i="3"/>
  <c r="H252" i="6" s="1"/>
  <c r="I228" i="3"/>
  <c r="M228" i="6" s="1"/>
  <c r="I228" i="6" s="1"/>
  <c r="I102" i="3"/>
  <c r="M102" i="6" s="1"/>
  <c r="I102" i="6" s="1"/>
  <c r="K501" i="6"/>
  <c r="E501" i="6" s="1"/>
  <c r="H412" i="3"/>
  <c r="H412" i="6" s="1"/>
  <c r="H133" i="3"/>
  <c r="H133" i="6" s="1"/>
  <c r="K230" i="6"/>
  <c r="E230" i="6" s="1"/>
  <c r="I496" i="3"/>
  <c r="M496" i="6" s="1"/>
  <c r="I496" i="6" s="1"/>
  <c r="K274" i="6"/>
  <c r="E274" i="6" s="1"/>
  <c r="H186" i="9"/>
  <c r="I69" i="3"/>
  <c r="M69" i="6" s="1"/>
  <c r="I69" i="6" s="1"/>
  <c r="I627" i="3"/>
  <c r="M627" i="6" s="1"/>
  <c r="I627" i="6" s="1"/>
  <c r="K148" i="6"/>
  <c r="E148" i="6" s="1"/>
  <c r="K535" i="6"/>
  <c r="E535" i="6" s="1"/>
  <c r="I249" i="9"/>
  <c r="I213" i="9"/>
  <c r="I186" i="3"/>
  <c r="M186" i="6" s="1"/>
  <c r="I186" i="6" s="1"/>
  <c r="K62" i="6"/>
  <c r="E62" i="6" s="1"/>
  <c r="I100" i="9"/>
  <c r="H171" i="9"/>
  <c r="H152" i="9"/>
  <c r="I109" i="9"/>
  <c r="K712" i="6"/>
  <c r="E712" i="6" s="1"/>
  <c r="H667" i="73"/>
  <c r="H421" i="73"/>
  <c r="H481" i="73"/>
  <c r="H149" i="73"/>
  <c r="I579" i="86"/>
  <c r="H417" i="86"/>
  <c r="I679" i="86"/>
  <c r="H157" i="92"/>
  <c r="I413" i="92"/>
  <c r="H413" i="92"/>
  <c r="H492" i="92"/>
  <c r="I354" i="3"/>
  <c r="M354" i="6" s="1"/>
  <c r="I354" i="6" s="1"/>
  <c r="K354" i="6"/>
  <c r="E354" i="6" s="1"/>
  <c r="H492" i="3"/>
  <c r="H492" i="6" s="1"/>
  <c r="K449" i="6"/>
  <c r="E449" i="6" s="1"/>
  <c r="H416" i="3"/>
  <c r="H416" i="6" s="1"/>
  <c r="K677" i="6"/>
  <c r="E677" i="6" s="1"/>
  <c r="I558" i="3"/>
  <c r="M558" i="6" s="1"/>
  <c r="I558" i="6" s="1"/>
  <c r="K720" i="6"/>
  <c r="E720" i="6" s="1"/>
  <c r="I407" i="3"/>
  <c r="M407" i="6" s="1"/>
  <c r="I407" i="6" s="1"/>
  <c r="H392" i="3"/>
  <c r="H392" i="6" s="1"/>
  <c r="I110" i="3"/>
  <c r="M110" i="6" s="1"/>
  <c r="I110" i="6" s="1"/>
  <c r="I492" i="3"/>
  <c r="M492" i="6" s="1"/>
  <c r="I492" i="6" s="1"/>
  <c r="K226" i="6"/>
  <c r="E226" i="6" s="1"/>
  <c r="K102" i="6"/>
  <c r="E102" i="6" s="1"/>
  <c r="K762" i="6"/>
  <c r="E762" i="6" s="1"/>
  <c r="I366" i="3"/>
  <c r="M366" i="6" s="1"/>
  <c r="I366" i="6" s="1"/>
  <c r="I195" i="3"/>
  <c r="M195" i="6" s="1"/>
  <c r="I195" i="6" s="1"/>
  <c r="H163" i="3"/>
  <c r="H163" i="6" s="1"/>
  <c r="K236" i="6"/>
  <c r="E236" i="6" s="1"/>
  <c r="I142" i="3"/>
  <c r="M142" i="6" s="1"/>
  <c r="I142" i="6" s="1"/>
  <c r="H195" i="9"/>
  <c r="I293" i="3"/>
  <c r="M293" i="6" s="1"/>
  <c r="I293" i="6" s="1"/>
  <c r="H161" i="9"/>
  <c r="I762" i="3"/>
  <c r="M762" i="6" s="1"/>
  <c r="I762" i="6" s="1"/>
  <c r="I714" i="73"/>
  <c r="H164" i="73"/>
  <c r="H523" i="83"/>
  <c r="I23" i="83"/>
  <c r="I542" i="83"/>
  <c r="H647" i="83"/>
  <c r="I556" i="83"/>
  <c r="H521" i="86"/>
  <c r="H69" i="86"/>
  <c r="H334" i="86"/>
  <c r="I775" i="86"/>
  <c r="H79" i="92"/>
  <c r="I282" i="92"/>
  <c r="H313" i="92"/>
  <c r="H317" i="92"/>
  <c r="I317" i="92"/>
  <c r="H635" i="3"/>
  <c r="H635" i="6" s="1"/>
  <c r="H720" i="3"/>
  <c r="H720" i="6" s="1"/>
  <c r="I427" i="3"/>
  <c r="M469" i="6" s="1"/>
  <c r="I469" i="6" s="1"/>
  <c r="I230" i="3"/>
  <c r="M230" i="6" s="1"/>
  <c r="I230" i="6" s="1"/>
  <c r="I751" i="3"/>
  <c r="M751" i="6" s="1"/>
  <c r="I751" i="6" s="1"/>
  <c r="K484" i="6"/>
  <c r="E484" i="6" s="1"/>
  <c r="K611" i="6"/>
  <c r="E611" i="6" s="1"/>
  <c r="K553" i="6"/>
  <c r="E553" i="6" s="1"/>
  <c r="I734" i="3"/>
  <c r="M734" i="6" s="1"/>
  <c r="I734" i="6" s="1"/>
  <c r="I245" i="3"/>
  <c r="M245" i="6" s="1"/>
  <c r="I245" i="6" s="1"/>
  <c r="H553" i="3"/>
  <c r="H553" i="6" s="1"/>
  <c r="K568" i="6"/>
  <c r="E568" i="6" s="1"/>
  <c r="I769" i="3"/>
  <c r="M769" i="6" s="1"/>
  <c r="I769" i="6" s="1"/>
  <c r="H519" i="3"/>
  <c r="H519" i="6" s="1"/>
  <c r="I221" i="3"/>
  <c r="M221" i="6" s="1"/>
  <c r="I221" i="6" s="1"/>
  <c r="I115" i="3"/>
  <c r="M115" i="6" s="1"/>
  <c r="I115" i="6" s="1"/>
  <c r="K362" i="6"/>
  <c r="E362" i="6" s="1"/>
  <c r="K142" i="6"/>
  <c r="E142" i="6" s="1"/>
  <c r="I753" i="3"/>
  <c r="M753" i="6" s="1"/>
  <c r="I753" i="6" s="1"/>
  <c r="I709" i="73"/>
  <c r="I337" i="73"/>
  <c r="H590" i="73"/>
  <c r="I479" i="83"/>
  <c r="I410" i="86"/>
  <c r="H458" i="86"/>
  <c r="H264" i="92"/>
  <c r="I264" i="92"/>
  <c r="I469" i="3"/>
  <c r="M427" i="6" s="1"/>
  <c r="I427" i="6" s="1"/>
  <c r="I724" i="3"/>
  <c r="M724" i="6" s="1"/>
  <c r="I724" i="6" s="1"/>
  <c r="I484" i="3"/>
  <c r="M484" i="6" s="1"/>
  <c r="I484" i="6" s="1"/>
  <c r="I693" i="3"/>
  <c r="M693" i="6" s="1"/>
  <c r="I693" i="6" s="1"/>
  <c r="I654" i="3"/>
  <c r="M654" i="6" s="1"/>
  <c r="I654" i="6" s="1"/>
  <c r="H522" i="3"/>
  <c r="H522" i="6" s="1"/>
  <c r="I269" i="3"/>
  <c r="M269" i="6" s="1"/>
  <c r="I269" i="6" s="1"/>
  <c r="I310" i="3"/>
  <c r="M310" i="6" s="1"/>
  <c r="I310" i="6" s="1"/>
  <c r="K469" i="6"/>
  <c r="E469" i="6" s="1"/>
  <c r="H236" i="3"/>
  <c r="H236" i="6" s="1"/>
  <c r="K221" i="6"/>
  <c r="E221" i="6" s="1"/>
  <c r="I341" i="3"/>
  <c r="M341" i="6" s="1"/>
  <c r="I341" i="6" s="1"/>
  <c r="H341" i="3"/>
  <c r="H341" i="6" s="1"/>
  <c r="H226" i="3"/>
  <c r="H226" i="6" s="1"/>
  <c r="I493" i="73"/>
  <c r="I670" i="73"/>
  <c r="H299" i="73"/>
  <c r="H581" i="73"/>
  <c r="H593" i="83"/>
  <c r="H7" i="83"/>
  <c r="H339" i="86"/>
  <c r="I714" i="86"/>
  <c r="I594" i="86"/>
  <c r="H751" i="86"/>
  <c r="I84" i="92"/>
  <c r="H84" i="92"/>
  <c r="K697" i="6"/>
  <c r="E697" i="6" s="1"/>
  <c r="I697" i="3"/>
  <c r="M697" i="6" s="1"/>
  <c r="I697" i="6" s="1"/>
  <c r="K67" i="6"/>
  <c r="E67" i="6" s="1"/>
  <c r="I67" i="3"/>
  <c r="M67" i="6" s="1"/>
  <c r="I67" i="6" s="1"/>
  <c r="I639" i="9"/>
  <c r="H639" i="9"/>
  <c r="I683" i="73"/>
  <c r="H683" i="73"/>
  <c r="I14" i="9"/>
  <c r="H674" i="73"/>
  <c r="I248" i="73"/>
  <c r="H574" i="3"/>
  <c r="H574" i="6" s="1"/>
  <c r="K63" i="6"/>
  <c r="E63" i="6" s="1"/>
  <c r="H605" i="3"/>
  <c r="H605" i="6" s="1"/>
  <c r="I605" i="3"/>
  <c r="M605" i="6" s="1"/>
  <c r="I605" i="6" s="1"/>
  <c r="H385" i="3"/>
  <c r="H385" i="6" s="1"/>
  <c r="I385" i="3"/>
  <c r="M385" i="6" s="1"/>
  <c r="I385" i="6" s="1"/>
  <c r="I621" i="9"/>
  <c r="H621" i="9"/>
  <c r="H625" i="9"/>
  <c r="I625" i="9"/>
  <c r="H361" i="86"/>
  <c r="I361" i="86"/>
  <c r="H679" i="73"/>
  <c r="I593" i="73"/>
  <c r="H643" i="9"/>
  <c r="H63" i="3"/>
  <c r="H63" i="6" s="1"/>
  <c r="K764" i="6"/>
  <c r="E764" i="6" s="1"/>
  <c r="K746" i="6"/>
  <c r="E746" i="6" s="1"/>
  <c r="K545" i="6"/>
  <c r="E545" i="6" s="1"/>
  <c r="I545" i="3"/>
  <c r="M545" i="6" s="1"/>
  <c r="I545" i="6" s="1"/>
  <c r="K540" i="6"/>
  <c r="E540" i="6" s="1"/>
  <c r="I540" i="3"/>
  <c r="M540" i="6" s="1"/>
  <c r="I540" i="6" s="1"/>
  <c r="I26" i="3"/>
  <c r="M26" i="6" s="1"/>
  <c r="I26" i="6" s="1"/>
  <c r="K26" i="6"/>
  <c r="E26" i="6" s="1"/>
  <c r="H26" i="3"/>
  <c r="H26" i="6" s="1"/>
  <c r="H9" i="3"/>
  <c r="H9" i="6" s="1"/>
  <c r="K9" i="6"/>
  <c r="E9" i="6" s="1"/>
  <c r="H309" i="9"/>
  <c r="I309" i="9"/>
  <c r="H471" i="73"/>
  <c r="I471" i="73"/>
  <c r="I525" i="83"/>
  <c r="H525" i="83"/>
  <c r="K569" i="6"/>
  <c r="E569" i="6" s="1"/>
  <c r="I569" i="3"/>
  <c r="M569" i="6" s="1"/>
  <c r="I569" i="6" s="1"/>
  <c r="I560" i="73"/>
  <c r="H560" i="73"/>
  <c r="I371" i="86"/>
  <c r="H371" i="86"/>
  <c r="H688" i="73"/>
  <c r="H67" i="3"/>
  <c r="H67" i="6" s="1"/>
  <c r="H752" i="3"/>
  <c r="H752" i="6" s="1"/>
  <c r="I752" i="3"/>
  <c r="M752" i="6" s="1"/>
  <c r="I752" i="6" s="1"/>
  <c r="H691" i="3"/>
  <c r="H691" i="6" s="1"/>
  <c r="K691" i="6"/>
  <c r="E691" i="6" s="1"/>
  <c r="H499" i="3"/>
  <c r="H499" i="6" s="1"/>
  <c r="I499" i="3"/>
  <c r="M499" i="6" s="1"/>
  <c r="I499" i="6" s="1"/>
  <c r="I513" i="9"/>
  <c r="H513" i="9"/>
  <c r="I518" i="9"/>
  <c r="H518" i="9"/>
  <c r="H522" i="9"/>
  <c r="I522" i="9"/>
  <c r="H529" i="9"/>
  <c r="I529" i="9"/>
  <c r="H561" i="9"/>
  <c r="I561" i="9"/>
  <c r="H803" i="9"/>
  <c r="I803" i="9"/>
  <c r="I813" i="9"/>
  <c r="H813" i="9"/>
  <c r="I840" i="9"/>
  <c r="H840" i="9"/>
  <c r="H693" i="73"/>
  <c r="I370" i="73"/>
  <c r="H370" i="73"/>
  <c r="I392" i="73"/>
  <c r="H392" i="73"/>
  <c r="H422" i="83"/>
  <c r="I422" i="83"/>
  <c r="K579" i="6"/>
  <c r="E579" i="6" s="1"/>
  <c r="I579" i="3"/>
  <c r="M579" i="6" s="1"/>
  <c r="I579" i="6" s="1"/>
  <c r="H579" i="3"/>
  <c r="H579" i="6" s="1"/>
  <c r="H520" i="3"/>
  <c r="H520" i="6" s="1"/>
  <c r="I520" i="3"/>
  <c r="M520" i="6" s="1"/>
  <c r="I520" i="6" s="1"/>
  <c r="I634" i="9"/>
  <c r="H634" i="9"/>
  <c r="I385" i="86"/>
  <c r="K709" i="6"/>
  <c r="E709" i="6" s="1"/>
  <c r="I574" i="3"/>
  <c r="M574" i="6" s="1"/>
  <c r="I574" i="6" s="1"/>
  <c r="I246" i="3"/>
  <c r="M246" i="6" s="1"/>
  <c r="I246" i="6" s="1"/>
  <c r="H571" i="3"/>
  <c r="H571" i="6" s="1"/>
  <c r="K571" i="6"/>
  <c r="E571" i="6" s="1"/>
  <c r="I687" i="3"/>
  <c r="M517" i="6" s="1"/>
  <c r="I517" i="6" s="1"/>
  <c r="K517" i="6"/>
  <c r="E517" i="6" s="1"/>
  <c r="I370" i="3"/>
  <c r="M370" i="6" s="1"/>
  <c r="I370" i="6" s="1"/>
  <c r="K370" i="6"/>
  <c r="E370" i="6" s="1"/>
  <c r="H746" i="9"/>
  <c r="I746" i="9"/>
  <c r="H233" i="3"/>
  <c r="H233" i="6" s="1"/>
  <c r="K233" i="6"/>
  <c r="E233" i="6" s="1"/>
  <c r="I584" i="73"/>
  <c r="H698" i="73"/>
  <c r="H668" i="3"/>
  <c r="H668" i="6" s="1"/>
  <c r="I668" i="3"/>
  <c r="M668" i="6" s="1"/>
  <c r="I668" i="6" s="1"/>
  <c r="K139" i="6"/>
  <c r="E139" i="6" s="1"/>
  <c r="H139" i="3"/>
  <c r="H139" i="6" s="1"/>
  <c r="K43" i="6"/>
  <c r="E43" i="6" s="1"/>
  <c r="I43" i="3"/>
  <c r="M43" i="6" s="1"/>
  <c r="I43" i="6" s="1"/>
  <c r="I201" i="9"/>
  <c r="H201" i="9"/>
  <c r="I206" i="9"/>
  <c r="H206" i="9"/>
  <c r="H216" i="9"/>
  <c r="I216" i="9"/>
  <c r="I714" i="9"/>
  <c r="H714" i="9"/>
  <c r="H729" i="9"/>
  <c r="I729" i="9"/>
  <c r="H623" i="83"/>
  <c r="I623" i="83"/>
  <c r="H598" i="73"/>
  <c r="I598" i="73"/>
  <c r="I376" i="86"/>
  <c r="H376" i="86"/>
  <c r="H340" i="86"/>
  <c r="H551" i="73"/>
  <c r="I685" i="3"/>
  <c r="M515" i="6" s="1"/>
  <c r="I515" i="6" s="1"/>
  <c r="I603" i="73"/>
  <c r="I589" i="73"/>
  <c r="I528" i="3"/>
  <c r="M528" i="6" s="1"/>
  <c r="I528" i="6" s="1"/>
  <c r="K733" i="6"/>
  <c r="E733" i="6" s="1"/>
  <c r="I733" i="3"/>
  <c r="M733" i="6" s="1"/>
  <c r="I733" i="6" s="1"/>
  <c r="H543" i="3"/>
  <c r="H543" i="6" s="1"/>
  <c r="I543" i="3"/>
  <c r="M543" i="6" s="1"/>
  <c r="I543" i="6" s="1"/>
  <c r="H534" i="3"/>
  <c r="H534" i="6" s="1"/>
  <c r="K534" i="6"/>
  <c r="E534" i="6" s="1"/>
  <c r="H360" i="3"/>
  <c r="H360" i="6" s="1"/>
  <c r="K360" i="6"/>
  <c r="E360" i="6" s="1"/>
  <c r="K322" i="6"/>
  <c r="E322" i="6" s="1"/>
  <c r="H322" i="3"/>
  <c r="H322" i="6" s="1"/>
  <c r="H185" i="3"/>
  <c r="H185" i="6" s="1"/>
  <c r="K185" i="6"/>
  <c r="E185" i="6" s="1"/>
  <c r="I140" i="9"/>
  <c r="H140" i="9"/>
  <c r="I423" i="9"/>
  <c r="H423" i="9"/>
  <c r="I428" i="9"/>
  <c r="H428" i="9"/>
  <c r="I304" i="83"/>
  <c r="H304" i="83"/>
  <c r="K85" i="6"/>
  <c r="E85" i="6" s="1"/>
  <c r="H85" i="3"/>
  <c r="H85" i="6" s="1"/>
  <c r="I85" i="3"/>
  <c r="M85" i="6" s="1"/>
  <c r="I85" i="6" s="1"/>
  <c r="H254" i="73"/>
  <c r="H664" i="73"/>
  <c r="H697" i="3"/>
  <c r="H697" i="6" s="1"/>
  <c r="K687" i="6"/>
  <c r="E687" i="6" s="1"/>
  <c r="H214" i="3"/>
  <c r="H214" i="6" s="1"/>
  <c r="I214" i="3"/>
  <c r="M214" i="6" s="1"/>
  <c r="I214" i="6" s="1"/>
  <c r="K209" i="6"/>
  <c r="E209" i="6" s="1"/>
  <c r="I209" i="3"/>
  <c r="M209" i="6" s="1"/>
  <c r="I209" i="6" s="1"/>
  <c r="H70" i="9"/>
  <c r="I70" i="9"/>
  <c r="I79" i="9"/>
  <c r="H79" i="9"/>
  <c r="H89" i="9"/>
  <c r="I89" i="9"/>
  <c r="I396" i="9"/>
  <c r="H396" i="9"/>
  <c r="H401" i="9"/>
  <c r="I401" i="9"/>
  <c r="H652" i="9"/>
  <c r="I652" i="9"/>
  <c r="I656" i="9"/>
  <c r="H656" i="9"/>
  <c r="H615" i="83"/>
  <c r="I615" i="83"/>
  <c r="I671" i="3"/>
  <c r="M671" i="6" s="1"/>
  <c r="I671" i="6" s="1"/>
  <c r="H136" i="73"/>
  <c r="I451" i="73"/>
  <c r="H634" i="73"/>
  <c r="H362" i="73"/>
  <c r="H477" i="83"/>
  <c r="H725" i="83"/>
  <c r="I165" i="83"/>
  <c r="I545" i="86"/>
  <c r="I90" i="92"/>
  <c r="H120" i="92"/>
  <c r="H173" i="92"/>
  <c r="H241" i="92"/>
  <c r="H274" i="92"/>
  <c r="I401" i="92"/>
  <c r="I439" i="92"/>
  <c r="H458" i="92"/>
  <c r="K613" i="6"/>
  <c r="E613" i="6" s="1"/>
  <c r="H511" i="3"/>
  <c r="H511" i="6" s="1"/>
  <c r="H344" i="3"/>
  <c r="H344" i="6" s="1"/>
  <c r="K240" i="6"/>
  <c r="E240" i="6" s="1"/>
  <c r="H26" i="73"/>
  <c r="I260" i="73"/>
  <c r="H316" i="73"/>
  <c r="H783" i="83"/>
  <c r="I503" i="83"/>
  <c r="H701" i="83"/>
  <c r="H686" i="83"/>
  <c r="I428" i="83"/>
  <c r="I607" i="83"/>
  <c r="H621" i="83"/>
  <c r="H267" i="86"/>
  <c r="H656" i="86"/>
  <c r="I106" i="92"/>
  <c r="I113" i="92"/>
  <c r="I398" i="92"/>
  <c r="I455" i="92"/>
  <c r="H462" i="92"/>
  <c r="H459" i="9"/>
  <c r="I319" i="73"/>
  <c r="I53" i="73"/>
  <c r="H775" i="83"/>
  <c r="H450" i="83"/>
  <c r="H687" i="83"/>
  <c r="H337" i="83"/>
  <c r="H370" i="83"/>
  <c r="H681" i="83"/>
  <c r="K416" i="6"/>
  <c r="E416" i="6" s="1"/>
  <c r="I633" i="73"/>
  <c r="I654" i="73"/>
  <c r="H554" i="86"/>
  <c r="H655" i="86"/>
  <c r="H10" i="92"/>
  <c r="I25" i="92"/>
  <c r="I182" i="92"/>
  <c r="H220" i="92"/>
  <c r="H246" i="92"/>
  <c r="I261" i="92"/>
  <c r="I339" i="92"/>
  <c r="I385" i="92"/>
  <c r="I621" i="3"/>
  <c r="M621" i="6" s="1"/>
  <c r="I621" i="6" s="1"/>
  <c r="H222" i="73"/>
  <c r="H643" i="73"/>
  <c r="H723" i="83"/>
  <c r="H536" i="86"/>
  <c r="H657" i="86"/>
  <c r="I480" i="86"/>
  <c r="I57" i="86"/>
  <c r="I37" i="92"/>
  <c r="I153" i="92"/>
  <c r="H160" i="92"/>
  <c r="H250" i="92"/>
  <c r="I374" i="92"/>
  <c r="I459" i="86"/>
  <c r="I782" i="86"/>
  <c r="K295" i="6"/>
  <c r="E295" i="6" s="1"/>
  <c r="K406" i="6"/>
  <c r="E406" i="6" s="1"/>
  <c r="K483" i="6"/>
  <c r="E483" i="6" s="1"/>
  <c r="H68" i="83"/>
  <c r="K49" i="6"/>
  <c r="E49" i="6" s="1"/>
  <c r="H400" i="73"/>
  <c r="I555" i="3"/>
  <c r="M555" i="6" s="1"/>
  <c r="I555" i="6" s="1"/>
  <c r="H156" i="83"/>
  <c r="H150" i="73"/>
  <c r="K106" i="6"/>
  <c r="E106" i="6" s="1"/>
  <c r="K514" i="6"/>
  <c r="E514" i="6" s="1"/>
  <c r="H642" i="9"/>
  <c r="I606" i="73"/>
  <c r="I433" i="73"/>
  <c r="I554" i="83"/>
  <c r="I105" i="86"/>
  <c r="H429" i="92"/>
  <c r="H478" i="92"/>
  <c r="I500" i="92"/>
  <c r="I519" i="73"/>
  <c r="I758" i="3"/>
  <c r="M758" i="6" s="1"/>
  <c r="I758" i="6" s="1"/>
  <c r="H696" i="3"/>
  <c r="H696" i="6" s="1"/>
  <c r="H769" i="3"/>
  <c r="H769" i="6" s="1"/>
  <c r="I707" i="9"/>
  <c r="H721" i="3"/>
  <c r="H721" i="6" s="1"/>
  <c r="K672" i="6"/>
  <c r="E672" i="6" s="1"/>
  <c r="I754" i="3"/>
  <c r="M754" i="6" s="1"/>
  <c r="I754" i="6" s="1"/>
  <c r="I14" i="3"/>
  <c r="M14" i="6" s="1"/>
  <c r="I14" i="6" s="1"/>
  <c r="H96" i="9"/>
  <c r="I391" i="3"/>
  <c r="M391" i="6" s="1"/>
  <c r="I391" i="6" s="1"/>
  <c r="I324" i="9"/>
  <c r="I123" i="3"/>
  <c r="M123" i="6" s="1"/>
  <c r="I123" i="6" s="1"/>
  <c r="H61" i="3"/>
  <c r="H61" i="6" s="1"/>
  <c r="I748" i="73"/>
  <c r="I740" i="3"/>
  <c r="M740" i="6" s="1"/>
  <c r="I740" i="6" s="1"/>
  <c r="K348" i="6"/>
  <c r="E348" i="6" s="1"/>
  <c r="H406" i="3"/>
  <c r="H406" i="6" s="1"/>
  <c r="K758" i="6"/>
  <c r="E758" i="6" s="1"/>
  <c r="I495" i="3"/>
  <c r="M495" i="6" s="1"/>
  <c r="I495" i="6" s="1"/>
  <c r="H605" i="86"/>
  <c r="H529" i="83"/>
  <c r="K206" i="6"/>
  <c r="E206" i="6" s="1"/>
  <c r="I284" i="86"/>
  <c r="I112" i="3"/>
  <c r="M112" i="6" s="1"/>
  <c r="I112" i="6" s="1"/>
  <c r="H423" i="83"/>
  <c r="H627" i="83"/>
  <c r="I435" i="3"/>
  <c r="M435" i="6" s="1"/>
  <c r="I435" i="6" s="1"/>
  <c r="I223" i="3"/>
  <c r="M223" i="6" s="1"/>
  <c r="I223" i="6" s="1"/>
  <c r="H582" i="3"/>
  <c r="H582" i="6" s="1"/>
  <c r="H746" i="3"/>
  <c r="H746" i="6" s="1"/>
  <c r="I472" i="3"/>
  <c r="M430" i="6" s="1"/>
  <c r="I430" i="6" s="1"/>
  <c r="H165" i="73"/>
  <c r="I701" i="73"/>
  <c r="H574" i="73"/>
  <c r="H65" i="73"/>
  <c r="H259" i="86"/>
  <c r="K541" i="6"/>
  <c r="E541" i="6" s="1"/>
  <c r="H749" i="9"/>
  <c r="H647" i="9"/>
  <c r="I842" i="9"/>
  <c r="H213" i="3"/>
  <c r="H213" i="6" s="1"/>
  <c r="K40" i="6"/>
  <c r="E40" i="6" s="1"/>
  <c r="H557" i="3"/>
  <c r="H557" i="6" s="1"/>
  <c r="K633" i="6"/>
  <c r="E633" i="6" s="1"/>
  <c r="H440" i="3"/>
  <c r="H440" i="6" s="1"/>
  <c r="K557" i="6"/>
  <c r="E557" i="6" s="1"/>
  <c r="I711" i="3"/>
  <c r="M711" i="6" s="1"/>
  <c r="I711" i="6" s="1"/>
  <c r="H430" i="3"/>
  <c r="H472" i="6" s="1"/>
  <c r="K766" i="6"/>
  <c r="E766" i="6" s="1"/>
  <c r="H607" i="3"/>
  <c r="H607" i="6" s="1"/>
  <c r="K425" i="6"/>
  <c r="E425" i="6" s="1"/>
  <c r="H129" i="3"/>
  <c r="H129" i="6" s="1"/>
  <c r="H532" i="3"/>
  <c r="H532" i="6" s="1"/>
  <c r="I581" i="9"/>
  <c r="H20" i="9"/>
  <c r="K33" i="6"/>
  <c r="E33" i="6" s="1"/>
  <c r="I532" i="3"/>
  <c r="M532" i="6" s="1"/>
  <c r="I532" i="6" s="1"/>
  <c r="K615" i="6"/>
  <c r="E615" i="6" s="1"/>
  <c r="H764" i="3"/>
  <c r="H764" i="6" s="1"/>
  <c r="I177" i="9"/>
  <c r="H33" i="3"/>
  <c r="H33" i="6" s="1"/>
  <c r="I585" i="3"/>
  <c r="M585" i="6" s="1"/>
  <c r="I585" i="6" s="1"/>
  <c r="K314" i="6"/>
  <c r="E314" i="6" s="1"/>
  <c r="H591" i="9"/>
  <c r="I439" i="9"/>
  <c r="I663" i="3"/>
  <c r="M663" i="6" s="1"/>
  <c r="I663" i="6" s="1"/>
  <c r="I648" i="3"/>
  <c r="M648" i="6" s="1"/>
  <c r="I648" i="6" s="1"/>
  <c r="I374" i="3"/>
  <c r="M374" i="6" s="1"/>
  <c r="I374" i="6" s="1"/>
  <c r="I412" i="3"/>
  <c r="M412" i="6" s="1"/>
  <c r="I412" i="6" s="1"/>
  <c r="H437" i="3"/>
  <c r="H437" i="6" s="1"/>
  <c r="H625" i="3"/>
  <c r="H625" i="6" s="1"/>
  <c r="H58" i="3"/>
  <c r="H58" i="6" s="1"/>
  <c r="K86" i="6"/>
  <c r="E86" i="6" s="1"/>
  <c r="H629" i="9"/>
  <c r="H585" i="3"/>
  <c r="H585" i="6" s="1"/>
  <c r="K92" i="6"/>
  <c r="E92" i="6" s="1"/>
  <c r="H427" i="9"/>
  <c r="H256" i="9"/>
  <c r="I322" i="3"/>
  <c r="M322" i="6" s="1"/>
  <c r="I322" i="6" s="1"/>
  <c r="I334" i="3"/>
  <c r="M334" i="6" s="1"/>
  <c r="I334" i="6" s="1"/>
  <c r="H91" i="9"/>
  <c r="H783" i="9"/>
  <c r="I368" i="3"/>
  <c r="M368" i="6" s="1"/>
  <c r="I368" i="6" s="1"/>
  <c r="H379" i="9"/>
  <c r="H849" i="9"/>
  <c r="I351" i="9"/>
  <c r="H312" i="9"/>
  <c r="I42" i="3"/>
  <c r="M42" i="6" s="1"/>
  <c r="I42" i="6" s="1"/>
  <c r="H103" i="9"/>
  <c r="I392" i="9"/>
  <c r="I288" i="9"/>
  <c r="I402" i="9"/>
  <c r="H651" i="3"/>
  <c r="H651" i="6" s="1"/>
  <c r="H154" i="9"/>
  <c r="H478" i="9"/>
  <c r="I808" i="9"/>
  <c r="H159" i="9"/>
  <c r="H528" i="9"/>
  <c r="H316" i="9"/>
  <c r="H291" i="9"/>
  <c r="H751" i="9"/>
  <c r="I420" i="9"/>
  <c r="I360" i="3"/>
  <c r="M360" i="6" s="1"/>
  <c r="I360" i="6" s="1"/>
  <c r="H791" i="9"/>
  <c r="H400" i="9"/>
  <c r="H240" i="9"/>
  <c r="I135" i="9"/>
  <c r="I12" i="3"/>
  <c r="M12" i="6" s="1"/>
  <c r="I12" i="6" s="1"/>
  <c r="H66" i="9"/>
  <c r="H166" i="3"/>
  <c r="H166" i="6" s="1"/>
  <c r="H559" i="9"/>
  <c r="I564" i="9"/>
  <c r="I251" i="9"/>
  <c r="H469" i="3"/>
  <c r="H427" i="6" s="1"/>
  <c r="H695" i="73"/>
  <c r="I524" i="73"/>
  <c r="H663" i="73"/>
  <c r="H302" i="73"/>
  <c r="H734" i="73"/>
  <c r="H430" i="73"/>
  <c r="H317" i="73"/>
  <c r="H120" i="73"/>
  <c r="I626" i="83"/>
  <c r="H502" i="83"/>
  <c r="I244" i="83"/>
  <c r="H364" i="83"/>
  <c r="H763" i="86"/>
  <c r="H440" i="86"/>
  <c r="H329" i="86"/>
  <c r="H63" i="92"/>
  <c r="H124" i="92"/>
  <c r="H245" i="92"/>
  <c r="H333" i="92"/>
  <c r="H526" i="92"/>
  <c r="H577" i="92"/>
  <c r="H254" i="3"/>
  <c r="H254" i="6" s="1"/>
  <c r="K555" i="6"/>
  <c r="E555" i="6" s="1"/>
  <c r="K136" i="6"/>
  <c r="E136" i="6" s="1"/>
  <c r="I9" i="3"/>
  <c r="M9" i="6" s="1"/>
  <c r="I9" i="6" s="1"/>
  <c r="I541" i="3"/>
  <c r="M541" i="6" s="1"/>
  <c r="I541" i="6" s="1"/>
  <c r="H200" i="9"/>
  <c r="H224" i="3"/>
  <c r="H224" i="6" s="1"/>
  <c r="H491" i="9"/>
  <c r="I659" i="9"/>
  <c r="H308" i="86"/>
  <c r="H299" i="3"/>
  <c r="H299" i="6" s="1"/>
  <c r="H510" i="3"/>
  <c r="H510" i="6" s="1"/>
  <c r="K723" i="6"/>
  <c r="E723" i="6" s="1"/>
  <c r="K448" i="6"/>
  <c r="E448" i="6" s="1"/>
  <c r="I458" i="3"/>
  <c r="M458" i="6" s="1"/>
  <c r="I458" i="6" s="1"/>
  <c r="H495" i="3"/>
  <c r="H495" i="6" s="1"/>
  <c r="I662" i="3"/>
  <c r="M662" i="6" s="1"/>
  <c r="I662" i="6" s="1"/>
  <c r="H753" i="86"/>
  <c r="H723" i="3"/>
  <c r="H723" i="6" s="1"/>
  <c r="H702" i="3"/>
  <c r="H702" i="6" s="1"/>
  <c r="K463" i="6"/>
  <c r="E463" i="6" s="1"/>
  <c r="I140" i="3"/>
  <c r="M140" i="6" s="1"/>
  <c r="I140" i="6" s="1"/>
  <c r="H11" i="86"/>
  <c r="K740" i="6"/>
  <c r="E740" i="6" s="1"/>
  <c r="I655" i="3"/>
  <c r="M655" i="6" s="1"/>
  <c r="I655" i="6" s="1"/>
  <c r="I519" i="9"/>
  <c r="K21" i="6"/>
  <c r="E21" i="6" s="1"/>
  <c r="H217" i="9"/>
  <c r="H653" i="3"/>
  <c r="H653" i="6" s="1"/>
  <c r="H767" i="86"/>
  <c r="H235" i="73"/>
  <c r="K605" i="6"/>
  <c r="E605" i="6" s="1"/>
  <c r="I430" i="3"/>
  <c r="M472" i="6" s="1"/>
  <c r="I472" i="6" s="1"/>
  <c r="H483" i="9"/>
  <c r="I571" i="3"/>
  <c r="M571" i="6" s="1"/>
  <c r="I571" i="6" s="1"/>
  <c r="H474" i="9"/>
  <c r="K134" i="6"/>
  <c r="E134" i="6" s="1"/>
  <c r="H754" i="3"/>
  <c r="H754" i="6" s="1"/>
  <c r="K203" i="6"/>
  <c r="E203" i="6" s="1"/>
  <c r="H655" i="3"/>
  <c r="H655" i="6" s="1"/>
  <c r="H586" i="9"/>
  <c r="H680" i="9"/>
  <c r="K14" i="6"/>
  <c r="E14" i="6" s="1"/>
  <c r="I383" i="3"/>
  <c r="M383" i="6" s="1"/>
  <c r="I383" i="6" s="1"/>
  <c r="H465" i="3"/>
  <c r="H465" i="6" s="1"/>
  <c r="H374" i="3"/>
  <c r="H374" i="6" s="1"/>
  <c r="K637" i="6"/>
  <c r="E637" i="6" s="1"/>
  <c r="I104" i="3"/>
  <c r="M104" i="6" s="1"/>
  <c r="I104" i="6" s="1"/>
  <c r="K752" i="6"/>
  <c r="E752" i="6" s="1"/>
  <c r="K7" i="6"/>
  <c r="E7" i="6" s="1"/>
  <c r="H446" i="3"/>
  <c r="H446" i="6" s="1"/>
  <c r="H153" i="9"/>
  <c r="I32" i="3"/>
  <c r="M32" i="6" s="1"/>
  <c r="I32" i="6" s="1"/>
  <c r="I548" i="9"/>
  <c r="H32" i="3"/>
  <c r="H32" i="6" s="1"/>
  <c r="I129" i="9"/>
  <c r="K399" i="6"/>
  <c r="E399" i="6" s="1"/>
  <c r="H294" i="9"/>
  <c r="H127" i="9"/>
  <c r="I214" i="9"/>
  <c r="I94" i="9"/>
  <c r="I499" i="9"/>
  <c r="I205" i="9"/>
  <c r="I736" i="3"/>
  <c r="M736" i="6" s="1"/>
  <c r="I736" i="6" s="1"/>
  <c r="H190" i="9"/>
  <c r="I488" i="9"/>
  <c r="I283" i="9"/>
  <c r="I50" i="9"/>
  <c r="H197" i="3"/>
  <c r="H197" i="6" s="1"/>
  <c r="K27" i="6"/>
  <c r="E27" i="6" s="1"/>
  <c r="H637" i="9"/>
  <c r="H390" i="9"/>
  <c r="I469" i="9"/>
  <c r="H584" i="9"/>
  <c r="I710" i="9"/>
  <c r="I319" i="9"/>
  <c r="I494" i="9"/>
  <c r="H450" i="9"/>
  <c r="I862" i="9"/>
  <c r="H555" i="9"/>
  <c r="I609" i="9"/>
  <c r="H187" i="9"/>
  <c r="I687" i="9"/>
  <c r="I823" i="9"/>
  <c r="I526" i="9"/>
  <c r="H742" i="9"/>
  <c r="I36" i="3"/>
  <c r="M36" i="6" s="1"/>
  <c r="I36" i="6" s="1"/>
  <c r="I556" i="9"/>
  <c r="I61" i="9"/>
  <c r="K630" i="6"/>
  <c r="E630" i="6" s="1"/>
  <c r="K366" i="6"/>
  <c r="E366" i="6" s="1"/>
  <c r="H294" i="3"/>
  <c r="H294" i="6" s="1"/>
  <c r="I222" i="3"/>
  <c r="M222" i="6" s="1"/>
  <c r="I222" i="6" s="1"/>
  <c r="I497" i="73"/>
  <c r="H306" i="73"/>
  <c r="I704" i="73"/>
  <c r="I281" i="73"/>
  <c r="H529" i="73"/>
  <c r="I504" i="73"/>
  <c r="I530" i="73"/>
  <c r="H770" i="83"/>
  <c r="H582" i="83"/>
  <c r="H650" i="83"/>
  <c r="H486" i="83"/>
  <c r="H757" i="83"/>
  <c r="I197" i="83"/>
  <c r="H603" i="83"/>
  <c r="H500" i="83"/>
  <c r="H600" i="86"/>
  <c r="H720" i="86"/>
  <c r="I488" i="86"/>
  <c r="I687" i="86"/>
  <c r="H464" i="86"/>
  <c r="H405" i="86"/>
  <c r="H228" i="92"/>
  <c r="H252" i="92"/>
  <c r="H266" i="92"/>
  <c r="H269" i="92"/>
  <c r="I276" i="92"/>
  <c r="H294" i="92"/>
  <c r="I386" i="92"/>
  <c r="H534" i="92"/>
  <c r="H545" i="92"/>
  <c r="H559" i="92"/>
  <c r="I589" i="92"/>
  <c r="H242" i="86"/>
  <c r="H64" i="83"/>
  <c r="I478" i="3"/>
  <c r="M478" i="6" s="1"/>
  <c r="I478" i="6" s="1"/>
  <c r="I515" i="73"/>
  <c r="I302" i="83"/>
  <c r="H21" i="3"/>
  <c r="H21" i="6" s="1"/>
  <c r="H326" i="83"/>
  <c r="I545" i="83"/>
  <c r="H677" i="83"/>
  <c r="I579" i="9"/>
  <c r="H141" i="3"/>
  <c r="H141" i="6" s="1"/>
  <c r="H39" i="3"/>
  <c r="H39" i="6" s="1"/>
  <c r="I417" i="9"/>
  <c r="H334" i="3"/>
  <c r="H334" i="6" s="1"/>
  <c r="H821" i="9"/>
  <c r="I260" i="9"/>
  <c r="I4" i="3"/>
  <c r="M4" i="6" s="1"/>
  <c r="I4" i="6" s="1"/>
  <c r="I278" i="9"/>
  <c r="I54" i="9"/>
  <c r="H210" i="9"/>
  <c r="K184" i="6"/>
  <c r="E184" i="6" s="1"/>
  <c r="H501" i="9"/>
  <c r="I364" i="3"/>
  <c r="M364" i="6" s="1"/>
  <c r="I364" i="6" s="1"/>
  <c r="I138" i="9"/>
  <c r="K61" i="6"/>
  <c r="E61" i="6" s="1"/>
  <c r="H668" i="9"/>
  <c r="I404" i="3"/>
  <c r="M404" i="6" s="1"/>
  <c r="I404" i="6" s="1"/>
  <c r="H46" i="3"/>
  <c r="H46" i="6" s="1"/>
  <c r="I263" i="9"/>
  <c r="H126" i="73"/>
  <c r="H191" i="73"/>
  <c r="H245" i="73"/>
  <c r="H160" i="73"/>
  <c r="I189" i="73"/>
  <c r="H690" i="83"/>
  <c r="I46" i="83"/>
  <c r="H594" i="83"/>
  <c r="I716" i="83"/>
  <c r="I724" i="83"/>
  <c r="I620" i="86"/>
  <c r="H726" i="86"/>
  <c r="H509" i="86"/>
  <c r="H478" i="86"/>
  <c r="H190" i="86"/>
  <c r="H647" i="86"/>
  <c r="H94" i="86"/>
  <c r="H742" i="86"/>
  <c r="H53" i="92"/>
  <c r="I75" i="92"/>
  <c r="H181" i="92"/>
  <c r="H287" i="92"/>
  <c r="H360" i="92"/>
  <c r="H498" i="92"/>
  <c r="H593" i="92"/>
  <c r="H255" i="86"/>
  <c r="I64" i="86"/>
  <c r="K478" i="6"/>
  <c r="E478" i="6" s="1"/>
  <c r="I199" i="73"/>
  <c r="I314" i="9"/>
  <c r="I234" i="9"/>
  <c r="H130" i="73"/>
  <c r="I463" i="73"/>
  <c r="I127" i="83"/>
  <c r="H649" i="83"/>
  <c r="I587" i="83"/>
  <c r="I423" i="86"/>
  <c r="I614" i="86"/>
  <c r="I473" i="86"/>
  <c r="H237" i="86"/>
  <c r="I601" i="73"/>
  <c r="H700" i="83"/>
  <c r="K355" i="6"/>
  <c r="E355" i="6" s="1"/>
  <c r="H496" i="9"/>
  <c r="I7" i="3"/>
  <c r="M7" i="6" s="1"/>
  <c r="I7" i="6" s="1"/>
  <c r="I339" i="83"/>
  <c r="I295" i="3"/>
  <c r="M295" i="6" s="1"/>
  <c r="I295" i="6" s="1"/>
  <c r="I623" i="86"/>
  <c r="H105" i="9"/>
  <c r="K391" i="6"/>
  <c r="E391" i="6" s="1"/>
  <c r="H10" i="9"/>
  <c r="H369" i="9"/>
  <c r="I304" i="9"/>
  <c r="I199" i="83"/>
  <c r="I715" i="73"/>
  <c r="I583" i="73"/>
  <c r="H404" i="73"/>
  <c r="H204" i="73"/>
  <c r="I38" i="73"/>
  <c r="I401" i="3"/>
  <c r="M401" i="6" s="1"/>
  <c r="I401" i="6" s="1"/>
  <c r="I445" i="86"/>
  <c r="I43" i="73"/>
  <c r="K498" i="6"/>
  <c r="E498" i="6" s="1"/>
  <c r="H472" i="3"/>
  <c r="H430" i="6" s="1"/>
  <c r="H322" i="83"/>
  <c r="H73" i="83"/>
  <c r="I156" i="3"/>
  <c r="M156" i="6" s="1"/>
  <c r="I156" i="6" s="1"/>
  <c r="I456" i="86"/>
  <c r="I50" i="3"/>
  <c r="M50" i="6" s="1"/>
  <c r="I50" i="6" s="1"/>
  <c r="I171" i="3"/>
  <c r="M171" i="6" s="1"/>
  <c r="I171" i="6" s="1"/>
  <c r="K372" i="6"/>
  <c r="E372" i="6" s="1"/>
  <c r="K361" i="6"/>
  <c r="E361" i="6" s="1"/>
  <c r="H734" i="9"/>
  <c r="I522" i="3"/>
  <c r="M522" i="6" s="1"/>
  <c r="I522" i="6" s="1"/>
  <c r="K311" i="6"/>
  <c r="E311" i="6" s="1"/>
  <c r="I129" i="3"/>
  <c r="M129" i="6" s="1"/>
  <c r="I129" i="6" s="1"/>
  <c r="I132" i="3"/>
  <c r="M132" i="6" s="1"/>
  <c r="I132" i="6" s="1"/>
  <c r="K380" i="6"/>
  <c r="E380" i="6" s="1"/>
  <c r="H244" i="3"/>
  <c r="H244" i="6" s="1"/>
  <c r="I766" i="9"/>
  <c r="I169" i="3"/>
  <c r="M169" i="6" s="1"/>
  <c r="I169" i="6" s="1"/>
  <c r="H314" i="3"/>
  <c r="H314" i="6" s="1"/>
  <c r="H776" i="9"/>
  <c r="I106" i="3"/>
  <c r="M106" i="6" s="1"/>
  <c r="I106" i="6" s="1"/>
  <c r="H724" i="9"/>
  <c r="I294" i="3"/>
  <c r="M294" i="6" s="1"/>
  <c r="I294" i="6" s="1"/>
  <c r="K550" i="6"/>
  <c r="E550" i="6" s="1"/>
  <c r="H680" i="3"/>
  <c r="H680" i="6" s="1"/>
  <c r="K246" i="6"/>
  <c r="E246" i="6" s="1"/>
  <c r="I476" i="9"/>
  <c r="I299" i="9"/>
  <c r="H508" i="9"/>
  <c r="K12" i="6"/>
  <c r="E12" i="6" s="1"/>
  <c r="H466" i="9"/>
  <c r="I656" i="3"/>
  <c r="M656" i="6" s="1"/>
  <c r="I656" i="6" s="1"/>
  <c r="I280" i="3"/>
  <c r="M280" i="6" s="1"/>
  <c r="I280" i="6" s="1"/>
  <c r="I631" i="3"/>
  <c r="M631" i="6" s="1"/>
  <c r="I631" i="6" s="1"/>
  <c r="H147" i="3"/>
  <c r="H147" i="6" s="1"/>
  <c r="H312" i="3"/>
  <c r="H312" i="6" s="1"/>
  <c r="K312" i="6"/>
  <c r="E312" i="6" s="1"/>
  <c r="I376" i="3"/>
  <c r="M376" i="6" s="1"/>
  <c r="I376" i="6" s="1"/>
  <c r="I27" i="9"/>
  <c r="K190" i="6"/>
  <c r="E190" i="6" s="1"/>
  <c r="H455" i="9"/>
  <c r="H355" i="3"/>
  <c r="H355" i="6" s="1"/>
  <c r="K423" i="6"/>
  <c r="E423" i="6" s="1"/>
  <c r="H377" i="9"/>
  <c r="H368" i="9"/>
  <c r="H83" i="9"/>
  <c r="H353" i="9"/>
  <c r="H806" i="9"/>
  <c r="H364" i="3"/>
  <c r="H364" i="6" s="1"/>
  <c r="H226" i="9"/>
  <c r="I796" i="9"/>
  <c r="K336" i="6"/>
  <c r="E336" i="6" s="1"/>
  <c r="I194" i="3"/>
  <c r="M194" i="6" s="1"/>
  <c r="I194" i="6" s="1"/>
  <c r="H801" i="9"/>
  <c r="K525" i="6"/>
  <c r="E525" i="6" s="1"/>
  <c r="H262" i="3"/>
  <c r="H262" i="6" s="1"/>
  <c r="H123" i="3"/>
  <c r="H123" i="6" s="1"/>
  <c r="I471" i="9"/>
  <c r="H162" i="3"/>
  <c r="H162" i="6" s="1"/>
  <c r="I38" i="9"/>
  <c r="H43" i="3"/>
  <c r="H43" i="6" s="1"/>
  <c r="H157" i="9"/>
  <c r="K194" i="6"/>
  <c r="E194" i="6" s="1"/>
  <c r="H514" i="9"/>
  <c r="I449" i="73"/>
  <c r="H297" i="73"/>
  <c r="H735" i="83"/>
  <c r="I760" i="83"/>
  <c r="I615" i="86"/>
  <c r="H54" i="86"/>
  <c r="I557" i="86"/>
  <c r="I19" i="86"/>
  <c r="I428" i="86"/>
  <c r="H75" i="86"/>
  <c r="I203" i="86"/>
  <c r="H245" i="86"/>
  <c r="I667" i="3"/>
  <c r="M667" i="6" s="1"/>
  <c r="I667" i="6" s="1"/>
  <c r="H473" i="73"/>
  <c r="I592" i="73"/>
  <c r="I189" i="83"/>
  <c r="H667" i="3"/>
  <c r="H667" i="6" s="1"/>
  <c r="H101" i="9"/>
  <c r="H399" i="3"/>
  <c r="H399" i="6" s="1"/>
  <c r="H437" i="9"/>
  <c r="H509" i="9"/>
  <c r="I89" i="86"/>
  <c r="I705" i="73"/>
  <c r="I395" i="73"/>
  <c r="H532" i="73"/>
  <c r="I442" i="73"/>
  <c r="K299" i="6"/>
  <c r="E299" i="6" s="1"/>
  <c r="H538" i="3"/>
  <c r="H538" i="6" s="1"/>
  <c r="I715" i="3"/>
  <c r="M715" i="6" s="1"/>
  <c r="I715" i="6" s="1"/>
  <c r="K732" i="6"/>
  <c r="E732" i="6" s="1"/>
  <c r="I324" i="86"/>
  <c r="H464" i="73"/>
  <c r="I344" i="83"/>
  <c r="H405" i="83"/>
  <c r="I529" i="3"/>
  <c r="M529" i="6" s="1"/>
  <c r="I529" i="6" s="1"/>
  <c r="H164" i="3"/>
  <c r="H164" i="6" s="1"/>
  <c r="I538" i="3"/>
  <c r="M538" i="6" s="1"/>
  <c r="I538" i="6" s="1"/>
  <c r="H535" i="3"/>
  <c r="H535" i="6" s="1"/>
  <c r="I612" i="3"/>
  <c r="M612" i="6" s="1"/>
  <c r="I612" i="6" s="1"/>
  <c r="H715" i="3"/>
  <c r="H715" i="6" s="1"/>
  <c r="K589" i="6"/>
  <c r="E589" i="6" s="1"/>
  <c r="H527" i="3"/>
  <c r="H527" i="6" s="1"/>
  <c r="K37" i="6"/>
  <c r="E37" i="6" s="1"/>
  <c r="K413" i="6"/>
  <c r="E413" i="6" s="1"/>
  <c r="K52" i="6"/>
  <c r="E52" i="6" s="1"/>
  <c r="I52" i="3"/>
  <c r="M52" i="6" s="1"/>
  <c r="I52" i="6" s="1"/>
  <c r="K292" i="6"/>
  <c r="E292" i="6" s="1"/>
  <c r="I136" i="3"/>
  <c r="M136" i="6" s="1"/>
  <c r="I136" i="6" s="1"/>
  <c r="H121" i="3"/>
  <c r="H121" i="6" s="1"/>
  <c r="H662" i="3"/>
  <c r="H662" i="6" s="1"/>
  <c r="I126" i="3"/>
  <c r="M126" i="6" s="1"/>
  <c r="I126" i="6" s="1"/>
  <c r="K656" i="6"/>
  <c r="E656" i="6" s="1"/>
  <c r="K467" i="6"/>
  <c r="E467" i="6" s="1"/>
  <c r="K437" i="6"/>
  <c r="E437" i="6" s="1"/>
  <c r="H589" i="3"/>
  <c r="H589" i="6" s="1"/>
  <c r="I92" i="3"/>
  <c r="M92" i="6" s="1"/>
  <c r="I92" i="6" s="1"/>
  <c r="K213" i="6"/>
  <c r="E213" i="6" s="1"/>
  <c r="K147" i="6"/>
  <c r="E147" i="6" s="1"/>
  <c r="I184" i="3"/>
  <c r="M184" i="6" s="1"/>
  <c r="I184" i="6" s="1"/>
  <c r="I96" i="3"/>
  <c r="M96" i="6" s="1"/>
  <c r="I96" i="6" s="1"/>
  <c r="I113" i="9"/>
  <c r="I417" i="3"/>
  <c r="M417" i="6" s="1"/>
  <c r="I417" i="6" s="1"/>
  <c r="H424" i="9"/>
  <c r="H194" i="9"/>
  <c r="H274" i="9"/>
  <c r="H78" i="9"/>
  <c r="I344" i="9"/>
  <c r="I252" i="3"/>
  <c r="M252" i="6" s="1"/>
  <c r="I252" i="6" s="1"/>
  <c r="H290" i="9"/>
  <c r="H54" i="3"/>
  <c r="H54" i="6" s="1"/>
  <c r="H151" i="3"/>
  <c r="H151" i="6" s="1"/>
  <c r="I69" i="9"/>
  <c r="H166" i="9"/>
  <c r="I139" i="3"/>
  <c r="M139" i="6" s="1"/>
  <c r="I139" i="6" s="1"/>
  <c r="H602" i="9"/>
  <c r="H36" i="3"/>
  <c r="H36" i="6" s="1"/>
  <c r="K76" i="6"/>
  <c r="E76" i="6" s="1"/>
  <c r="H597" i="9"/>
  <c r="H19" i="73"/>
  <c r="I5" i="73"/>
  <c r="I672" i="83"/>
  <c r="I663" i="83"/>
  <c r="I772" i="86"/>
  <c r="I377" i="86"/>
  <c r="I658" i="73"/>
  <c r="H406" i="73"/>
  <c r="I51" i="83"/>
  <c r="I712" i="83"/>
  <c r="I464" i="83"/>
  <c r="H35" i="83"/>
  <c r="H181" i="83"/>
  <c r="I181" i="83"/>
  <c r="I507" i="83"/>
  <c r="H507" i="83"/>
  <c r="I617" i="83"/>
  <c r="H617" i="83"/>
  <c r="H759" i="83"/>
  <c r="I759" i="83"/>
  <c r="I767" i="83"/>
  <c r="H767" i="83"/>
  <c r="I543" i="86"/>
  <c r="H525" i="86"/>
  <c r="H25" i="86"/>
  <c r="I25" i="86"/>
  <c r="H257" i="86"/>
  <c r="I257" i="86"/>
  <c r="I370" i="86"/>
  <c r="H560" i="86"/>
  <c r="I560" i="86"/>
  <c r="I54" i="92"/>
  <c r="I62" i="92"/>
  <c r="H62" i="92"/>
  <c r="I138" i="92"/>
  <c r="H138" i="92"/>
  <c r="I185" i="92"/>
  <c r="H185" i="92"/>
  <c r="H222" i="92"/>
  <c r="I222" i="92"/>
  <c r="I280" i="92"/>
  <c r="I394" i="92"/>
  <c r="H394" i="92"/>
  <c r="I508" i="92"/>
  <c r="H508" i="92"/>
  <c r="I532" i="92"/>
  <c r="H565" i="92"/>
  <c r="I565" i="92"/>
  <c r="H87" i="3"/>
  <c r="H87" i="6" s="1"/>
  <c r="K379" i="6"/>
  <c r="E379" i="6" s="1"/>
  <c r="I418" i="3"/>
  <c r="M418" i="6" s="1"/>
  <c r="I418" i="6" s="1"/>
  <c r="I459" i="3"/>
  <c r="M459" i="6" s="1"/>
  <c r="I459" i="6" s="1"/>
  <c r="K742" i="6"/>
  <c r="E742" i="6" s="1"/>
  <c r="H183" i="3"/>
  <c r="H183" i="6" s="1"/>
  <c r="K480" i="6"/>
  <c r="E480" i="6" s="1"/>
  <c r="H515" i="9"/>
  <c r="I537" i="3"/>
  <c r="M537" i="6" s="1"/>
  <c r="I537" i="6" s="1"/>
  <c r="H337" i="3"/>
  <c r="H337" i="6" s="1"/>
  <c r="I257" i="3"/>
  <c r="M257" i="6" s="1"/>
  <c r="I257" i="6" s="1"/>
  <c r="K281" i="6"/>
  <c r="E281" i="6" s="1"/>
  <c r="I471" i="3"/>
  <c r="M429" i="6" s="1"/>
  <c r="I429" i="6" s="1"/>
  <c r="K505" i="6"/>
  <c r="E505" i="6" s="1"/>
  <c r="H280" i="3"/>
  <c r="H280" i="6" s="1"/>
  <c r="I68" i="3"/>
  <c r="M68" i="6" s="1"/>
  <c r="I68" i="6" s="1"/>
  <c r="I553" i="9"/>
  <c r="I87" i="3"/>
  <c r="M87" i="6" s="1"/>
  <c r="I87" i="6" s="1"/>
  <c r="I265" i="3"/>
  <c r="M265" i="6" s="1"/>
  <c r="I265" i="6" s="1"/>
  <c r="H100" i="3"/>
  <c r="H100" i="6" s="1"/>
  <c r="H269" i="9"/>
  <c r="H302" i="3"/>
  <c r="H302" i="6" s="1"/>
  <c r="H586" i="3"/>
  <c r="H586" i="6" s="1"/>
  <c r="H613" i="3"/>
  <c r="H613" i="6" s="1"/>
  <c r="I230" i="9"/>
  <c r="I41" i="9"/>
  <c r="I262" i="3"/>
  <c r="M262" i="6" s="1"/>
  <c r="I262" i="6" s="1"/>
  <c r="K277" i="6"/>
  <c r="E277" i="6" s="1"/>
  <c r="H669" i="9"/>
  <c r="K586" i="6"/>
  <c r="E586" i="6" s="1"/>
  <c r="K603" i="6"/>
  <c r="E603" i="6" s="1"/>
  <c r="K84" i="6"/>
  <c r="E84" i="6" s="1"/>
  <c r="I540" i="9"/>
  <c r="I587" i="3"/>
  <c r="M587" i="6" s="1"/>
  <c r="I587" i="6" s="1"/>
  <c r="H146" i="73"/>
  <c r="H387" i="73"/>
  <c r="H501" i="73"/>
  <c r="H585" i="83"/>
  <c r="H495" i="83"/>
  <c r="H161" i="83"/>
  <c r="I91" i="83"/>
  <c r="I259" i="83"/>
  <c r="I743" i="83"/>
  <c r="H743" i="83"/>
  <c r="I756" i="83"/>
  <c r="H756" i="83"/>
  <c r="I715" i="86"/>
  <c r="I99" i="86"/>
  <c r="H99" i="86"/>
  <c r="H552" i="86"/>
  <c r="I552" i="86"/>
  <c r="I661" i="86"/>
  <c r="H661" i="86"/>
  <c r="H77" i="92"/>
  <c r="I77" i="92"/>
  <c r="I200" i="92"/>
  <c r="H200" i="92"/>
  <c r="I369" i="92"/>
  <c r="H369" i="92"/>
  <c r="I419" i="92"/>
  <c r="H419" i="92"/>
  <c r="H449" i="92"/>
  <c r="I449" i="92"/>
  <c r="I486" i="92"/>
  <c r="H486" i="92"/>
  <c r="H505" i="3"/>
  <c r="H505" i="6" s="1"/>
  <c r="H739" i="3"/>
  <c r="H739" i="6" s="1"/>
  <c r="I556" i="3"/>
  <c r="M556" i="6" s="1"/>
  <c r="I556" i="6" s="1"/>
  <c r="I641" i="3"/>
  <c r="M641" i="6" s="1"/>
  <c r="I641" i="6" s="1"/>
  <c r="K479" i="6"/>
  <c r="E479" i="6" s="1"/>
  <c r="H521" i="3"/>
  <c r="H521" i="6" s="1"/>
  <c r="K288" i="6"/>
  <c r="E288" i="6" s="1"/>
  <c r="H443" i="3"/>
  <c r="H443" i="6" s="1"/>
  <c r="I594" i="3"/>
  <c r="M594" i="6" s="1"/>
  <c r="I594" i="6" s="1"/>
  <c r="H770" i="3"/>
  <c r="H770" i="6" s="1"/>
  <c r="I539" i="3"/>
  <c r="M539" i="6" s="1"/>
  <c r="I539" i="6" s="1"/>
  <c r="H196" i="3"/>
  <c r="H196" i="6" s="1"/>
  <c r="I521" i="3"/>
  <c r="M521" i="6" s="1"/>
  <c r="I521" i="6" s="1"/>
  <c r="H561" i="3"/>
  <c r="H561" i="6" s="1"/>
  <c r="I582" i="3"/>
  <c r="M582" i="6" s="1"/>
  <c r="I582" i="6" s="1"/>
  <c r="K549" i="6"/>
  <c r="E549" i="6" s="1"/>
  <c r="I135" i="3"/>
  <c r="M135" i="6" s="1"/>
  <c r="I135" i="6" s="1"/>
  <c r="K454" i="6"/>
  <c r="E454" i="6" s="1"/>
  <c r="I248" i="3"/>
  <c r="M248" i="6" s="1"/>
  <c r="I248" i="6" s="1"/>
  <c r="K606" i="6"/>
  <c r="E606" i="6" s="1"/>
  <c r="I26" i="9"/>
  <c r="H361" i="3"/>
  <c r="H361" i="6" s="1"/>
  <c r="H178" i="3"/>
  <c r="H178" i="6" s="1"/>
  <c r="H568" i="3"/>
  <c r="H568" i="6" s="1"/>
  <c r="K527" i="6"/>
  <c r="E527" i="6" s="1"/>
  <c r="I747" i="3"/>
  <c r="M747" i="6" s="1"/>
  <c r="I747" i="6" s="1"/>
  <c r="H678" i="3"/>
  <c r="H678" i="6" s="1"/>
  <c r="H766" i="3"/>
  <c r="H766" i="6" s="1"/>
  <c r="K116" i="6"/>
  <c r="E116" i="6" s="1"/>
  <c r="H514" i="3"/>
  <c r="H684" i="6" s="1"/>
  <c r="K58" i="6"/>
  <c r="E58" i="6" s="1"/>
  <c r="I503" i="9"/>
  <c r="H812" i="9"/>
  <c r="K189" i="6"/>
  <c r="E189" i="6" s="1"/>
  <c r="K440" i="6"/>
  <c r="E440" i="6" s="1"/>
  <c r="I326" i="9"/>
  <c r="I17" i="9"/>
  <c r="I223" i="9"/>
  <c r="I520" i="9"/>
  <c r="H720" i="9"/>
  <c r="H692" i="9"/>
  <c r="I197" i="9"/>
  <c r="H237" i="9"/>
  <c r="H601" i="3"/>
  <c r="H601" i="6" s="1"/>
  <c r="H64" i="73"/>
  <c r="H378" i="73"/>
  <c r="H390" i="73"/>
  <c r="I390" i="73"/>
  <c r="I13" i="83"/>
  <c r="H13" i="83"/>
  <c r="H311" i="83"/>
  <c r="I311" i="83"/>
  <c r="H730" i="83"/>
  <c r="I730" i="83"/>
  <c r="I752" i="83"/>
  <c r="H752" i="83"/>
  <c r="H187" i="86"/>
  <c r="I187" i="86"/>
  <c r="H41" i="92"/>
  <c r="I41" i="92"/>
  <c r="H193" i="92"/>
  <c r="I193" i="92"/>
  <c r="I208" i="92"/>
  <c r="H208" i="92"/>
  <c r="H686" i="3"/>
  <c r="H516" i="6" s="1"/>
  <c r="K513" i="6"/>
  <c r="E513" i="6" s="1"/>
  <c r="H610" i="3"/>
  <c r="H610" i="6" s="1"/>
  <c r="I732" i="3"/>
  <c r="M732" i="6" s="1"/>
  <c r="I732" i="6" s="1"/>
  <c r="H546" i="3"/>
  <c r="H546" i="6" s="1"/>
  <c r="K515" i="6"/>
  <c r="E515" i="6" s="1"/>
  <c r="I770" i="3"/>
  <c r="M770" i="6" s="1"/>
  <c r="I770" i="6" s="1"/>
  <c r="H623" i="3"/>
  <c r="H623" i="6" s="1"/>
  <c r="I288" i="3"/>
  <c r="M288" i="6" s="1"/>
  <c r="I288" i="6" s="1"/>
  <c r="K634" i="6"/>
  <c r="E634" i="6" s="1"/>
  <c r="I480" i="3"/>
  <c r="M480" i="6" s="1"/>
  <c r="I480" i="6" s="1"/>
  <c r="H150" i="3"/>
  <c r="H150" i="6" s="1"/>
  <c r="K668" i="6"/>
  <c r="E668" i="6" s="1"/>
  <c r="I9" i="9"/>
  <c r="H745" i="3"/>
  <c r="H745" i="6" s="1"/>
  <c r="K44" i="6"/>
  <c r="E44" i="6" s="1"/>
  <c r="K600" i="6"/>
  <c r="E600" i="6" s="1"/>
  <c r="H338" i="3"/>
  <c r="H338" i="6" s="1"/>
  <c r="I453" i="9"/>
  <c r="I30" i="3"/>
  <c r="M30" i="6" s="1"/>
  <c r="I30" i="6" s="1"/>
  <c r="K624" i="6"/>
  <c r="E624" i="6" s="1"/>
  <c r="K759" i="6"/>
  <c r="E759" i="6" s="1"/>
  <c r="H310" i="3"/>
  <c r="H310" i="6" s="1"/>
  <c r="I681" i="3"/>
  <c r="M681" i="6" s="1"/>
  <c r="I681" i="6" s="1"/>
  <c r="K698" i="6"/>
  <c r="E698" i="6" s="1"/>
  <c r="H624" i="3"/>
  <c r="H624" i="6" s="1"/>
  <c r="I192" i="3"/>
  <c r="M192" i="6" s="1"/>
  <c r="I192" i="6" s="1"/>
  <c r="K257" i="6"/>
  <c r="E257" i="6" s="1"/>
  <c r="H471" i="3"/>
  <c r="H429" i="6" s="1"/>
  <c r="I189" i="3"/>
  <c r="M189" i="6" s="1"/>
  <c r="I189" i="6" s="1"/>
  <c r="I348" i="3"/>
  <c r="M348" i="6" s="1"/>
  <c r="I348" i="6" s="1"/>
  <c r="K665" i="6"/>
  <c r="E665" i="6" s="1"/>
  <c r="H630" i="3"/>
  <c r="H630" i="6" s="1"/>
  <c r="I108" i="9"/>
  <c r="I725" i="9"/>
  <c r="K74" i="6"/>
  <c r="E74" i="6" s="1"/>
  <c r="H244" i="9"/>
  <c r="H820" i="9"/>
  <c r="I794" i="9"/>
  <c r="H466" i="3"/>
  <c r="H466" i="6" s="1"/>
  <c r="H84" i="3"/>
  <c r="H84" i="6" s="1"/>
  <c r="I686" i="3"/>
  <c r="M516" i="6" s="1"/>
  <c r="I516" i="6" s="1"/>
  <c r="H27" i="3"/>
  <c r="H27" i="6" s="1"/>
  <c r="H568" i="9"/>
  <c r="I651" i="3"/>
  <c r="M651" i="6" s="1"/>
  <c r="I651" i="6" s="1"/>
  <c r="I263" i="73"/>
  <c r="H246" i="73"/>
  <c r="I45" i="73"/>
  <c r="I177" i="73"/>
  <c r="H237" i="73"/>
  <c r="H539" i="83"/>
  <c r="H196" i="83"/>
  <c r="I196" i="83"/>
  <c r="H358" i="83"/>
  <c r="I358" i="83"/>
  <c r="I667" i="83"/>
  <c r="H667" i="83"/>
  <c r="H721" i="83"/>
  <c r="I721" i="83"/>
  <c r="H774" i="83"/>
  <c r="I774" i="83"/>
  <c r="I484" i="86"/>
  <c r="H484" i="86"/>
  <c r="H8" i="92"/>
  <c r="I8" i="92"/>
  <c r="H91" i="92"/>
  <c r="I91" i="92"/>
  <c r="I135" i="92"/>
  <c r="I201" i="92"/>
  <c r="H201" i="92"/>
  <c r="I300" i="92"/>
  <c r="H300" i="92"/>
  <c r="I321" i="92"/>
  <c r="H321" i="92"/>
  <c r="I366" i="92"/>
  <c r="H366" i="92"/>
  <c r="I424" i="92"/>
  <c r="H424" i="92"/>
  <c r="I427" i="92"/>
  <c r="I446" i="92"/>
  <c r="H446" i="92"/>
  <c r="K641" i="6"/>
  <c r="E641" i="6" s="1"/>
  <c r="I763" i="3"/>
  <c r="M763" i="6" s="1"/>
  <c r="I763" i="6" s="1"/>
  <c r="K594" i="6"/>
  <c r="E594" i="6" s="1"/>
  <c r="H539" i="3"/>
  <c r="H539" i="6" s="1"/>
  <c r="H634" i="3"/>
  <c r="H634" i="6" s="1"/>
  <c r="I709" i="3"/>
  <c r="M709" i="6" s="1"/>
  <c r="I709" i="6" s="1"/>
  <c r="I454" i="3"/>
  <c r="M454" i="6" s="1"/>
  <c r="I454" i="6" s="1"/>
  <c r="I44" i="3"/>
  <c r="M44" i="6" s="1"/>
  <c r="I44" i="6" s="1"/>
  <c r="H30" i="3"/>
  <c r="H30" i="6" s="1"/>
  <c r="K328" i="6"/>
  <c r="E328" i="6" s="1"/>
  <c r="K196" i="6"/>
  <c r="E196" i="6" s="1"/>
  <c r="H281" i="3"/>
  <c r="H281" i="6" s="1"/>
  <c r="I358" i="3"/>
  <c r="M358" i="6" s="1"/>
  <c r="I358" i="6" s="1"/>
  <c r="K386" i="6"/>
  <c r="E386" i="6" s="1"/>
  <c r="I74" i="3"/>
  <c r="M74" i="6" s="1"/>
  <c r="I74" i="6" s="1"/>
  <c r="I698" i="3"/>
  <c r="M698" i="6" s="1"/>
  <c r="I698" i="6" s="1"/>
  <c r="H712" i="9"/>
  <c r="H532" i="9"/>
  <c r="H738" i="9"/>
  <c r="H185" i="9"/>
  <c r="H415" i="9"/>
  <c r="H232" i="3"/>
  <c r="H232" i="6" s="1"/>
  <c r="K201" i="6"/>
  <c r="E201" i="6" s="1"/>
  <c r="I142" i="9"/>
  <c r="I683" i="9"/>
  <c r="H581" i="83"/>
  <c r="H703" i="83"/>
  <c r="I540" i="83"/>
  <c r="I374" i="83"/>
  <c r="H193" i="83"/>
  <c r="I298" i="83"/>
  <c r="H298" i="83"/>
  <c r="H748" i="86"/>
  <c r="H374" i="86"/>
  <c r="H619" i="86"/>
  <c r="I582" i="86"/>
  <c r="H582" i="86"/>
  <c r="I596" i="86"/>
  <c r="H596" i="86"/>
  <c r="I731" i="86"/>
  <c r="H731" i="86"/>
  <c r="I735" i="86"/>
  <c r="H735" i="86"/>
  <c r="I27" i="92"/>
  <c r="H27" i="92"/>
  <c r="H35" i="92"/>
  <c r="I35" i="92"/>
  <c r="I224" i="92"/>
  <c r="H224" i="92"/>
  <c r="I344" i="92"/>
  <c r="H344" i="92"/>
  <c r="H359" i="92"/>
  <c r="I359" i="92"/>
  <c r="I472" i="92"/>
  <c r="I516" i="92"/>
  <c r="I742" i="3"/>
  <c r="M742" i="6" s="1"/>
  <c r="I742" i="6" s="1"/>
  <c r="I722" i="3"/>
  <c r="M722" i="6" s="1"/>
  <c r="I722" i="6" s="1"/>
  <c r="H711" i="3"/>
  <c r="H711" i="6" s="1"/>
  <c r="K543" i="6"/>
  <c r="E543" i="6" s="1"/>
  <c r="K519" i="6"/>
  <c r="E519" i="6" s="1"/>
  <c r="I325" i="3"/>
  <c r="M325" i="6" s="1"/>
  <c r="I325" i="6" s="1"/>
  <c r="I338" i="3"/>
  <c r="M338" i="6" s="1"/>
  <c r="I338" i="6" s="1"/>
  <c r="K70" i="6"/>
  <c r="E70" i="6" s="1"/>
  <c r="H13" i="9"/>
  <c r="I725" i="73"/>
  <c r="H288" i="73"/>
  <c r="H31" i="73"/>
  <c r="H627" i="73"/>
  <c r="H494" i="73"/>
  <c r="H220" i="73"/>
  <c r="I138" i="83"/>
  <c r="I515" i="86"/>
  <c r="I24" i="86"/>
  <c r="I313" i="86"/>
  <c r="H313" i="86"/>
  <c r="I621" i="86"/>
  <c r="H621" i="86"/>
  <c r="H104" i="92"/>
  <c r="I104" i="92"/>
  <c r="H129" i="92"/>
  <c r="I129" i="92"/>
  <c r="I290" i="92"/>
  <c r="H290" i="92"/>
  <c r="H312" i="92"/>
  <c r="I312" i="92"/>
  <c r="I337" i="92"/>
  <c r="H337" i="92"/>
  <c r="H371" i="92"/>
  <c r="I371" i="92"/>
  <c r="H425" i="92"/>
  <c r="I425" i="92"/>
  <c r="I524" i="92"/>
  <c r="H524" i="92"/>
  <c r="I580" i="83"/>
  <c r="H580" i="83"/>
  <c r="H276" i="86"/>
  <c r="I276" i="86"/>
  <c r="I416" i="86"/>
  <c r="H416" i="86"/>
  <c r="H188" i="92"/>
  <c r="I188" i="92"/>
  <c r="H305" i="92"/>
  <c r="I305" i="92"/>
  <c r="H330" i="92"/>
  <c r="I330" i="92"/>
  <c r="H345" i="92"/>
  <c r="I345" i="92"/>
  <c r="I356" i="92"/>
  <c r="H356" i="92"/>
  <c r="H408" i="92"/>
  <c r="I408" i="92"/>
  <c r="XFC410" i="92"/>
  <c r="XEQ410" i="92"/>
  <c r="I514" i="92"/>
  <c r="H514" i="92"/>
  <c r="H679" i="3"/>
  <c r="H679" i="6" s="1"/>
  <c r="I105" i="3"/>
  <c r="M105" i="6" s="1"/>
  <c r="I105" i="6" s="1"/>
  <c r="K135" i="6"/>
  <c r="E135" i="6" s="1"/>
  <c r="I515" i="3"/>
  <c r="M685" i="6" s="1"/>
  <c r="I685" i="6" s="1"/>
  <c r="I212" i="3"/>
  <c r="M212" i="6" s="1"/>
  <c r="I212" i="6" s="1"/>
  <c r="K537" i="6"/>
  <c r="E537" i="6" s="1"/>
  <c r="H717" i="3"/>
  <c r="H717" i="6" s="1"/>
  <c r="I201" i="3"/>
  <c r="M201" i="6" s="1"/>
  <c r="I201" i="6" s="1"/>
  <c r="H617" i="3"/>
  <c r="H617" i="6" s="1"/>
  <c r="I550" i="3"/>
  <c r="M550" i="6" s="1"/>
  <c r="I550" i="6" s="1"/>
  <c r="I610" i="3"/>
  <c r="M610" i="6" s="1"/>
  <c r="I610" i="6" s="1"/>
  <c r="H567" i="3"/>
  <c r="H567" i="6" s="1"/>
  <c r="K212" i="6"/>
  <c r="E212" i="6" s="1"/>
  <c r="H277" i="3"/>
  <c r="H277" i="6" s="1"/>
  <c r="K232" i="6"/>
  <c r="E232" i="6" s="1"/>
  <c r="I418" i="9"/>
  <c r="I333" i="9"/>
  <c r="H641" i="9"/>
  <c r="I573" i="9"/>
  <c r="I704" i="9"/>
  <c r="H785" i="9"/>
  <c r="H545" i="9"/>
  <c r="I303" i="9"/>
  <c r="I697" i="9"/>
  <c r="K684" i="6"/>
  <c r="E684" i="6" s="1"/>
  <c r="I541" i="73"/>
  <c r="H382" i="73"/>
  <c r="I140" i="73"/>
  <c r="H414" i="73"/>
  <c r="H625" i="73"/>
  <c r="H566" i="73"/>
  <c r="H613" i="73"/>
  <c r="H182" i="73"/>
  <c r="I368" i="73"/>
  <c r="I635" i="83"/>
  <c r="H238" i="83"/>
  <c r="I238" i="83"/>
  <c r="I782" i="83"/>
  <c r="H782" i="83"/>
  <c r="H450" i="86"/>
  <c r="I450" i="86"/>
  <c r="I76" i="92"/>
  <c r="H76" i="92"/>
  <c r="I243" i="92"/>
  <c r="H243" i="92"/>
  <c r="I298" i="92"/>
  <c r="H298" i="92"/>
  <c r="I368" i="92"/>
  <c r="H368" i="92"/>
  <c r="I452" i="92"/>
  <c r="H452" i="92"/>
  <c r="I583" i="92"/>
  <c r="H583" i="92"/>
  <c r="H723" i="86"/>
  <c r="H565" i="83"/>
  <c r="I456" i="83"/>
  <c r="I472" i="83"/>
  <c r="I480" i="83"/>
  <c r="I515" i="83"/>
  <c r="I777" i="86"/>
  <c r="H431" i="86"/>
  <c r="I325" i="86"/>
  <c r="I164" i="86"/>
  <c r="I311" i="86"/>
  <c r="H411" i="83"/>
  <c r="H665" i="83"/>
  <c r="I297" i="83"/>
  <c r="I610" i="86"/>
  <c r="H74" i="86"/>
  <c r="H23" i="86"/>
  <c r="I344" i="86"/>
  <c r="I454" i="86"/>
  <c r="H512" i="86"/>
  <c r="I703" i="3"/>
  <c r="M703" i="6" s="1"/>
  <c r="I703" i="6" s="1"/>
  <c r="H703" i="3"/>
  <c r="H703" i="6" s="1"/>
  <c r="H422" i="3"/>
  <c r="H422" i="6" s="1"/>
  <c r="K422" i="6"/>
  <c r="E422" i="6" s="1"/>
  <c r="I422" i="3"/>
  <c r="M422" i="6" s="1"/>
  <c r="I422" i="6" s="1"/>
  <c r="I359" i="3"/>
  <c r="M359" i="6" s="1"/>
  <c r="I359" i="6" s="1"/>
  <c r="K359" i="6"/>
  <c r="E359" i="6" s="1"/>
  <c r="H359" i="3"/>
  <c r="H359" i="6" s="1"/>
  <c r="I260" i="3"/>
  <c r="M260" i="6" s="1"/>
  <c r="I260" i="6" s="1"/>
  <c r="H260" i="3"/>
  <c r="H260" i="6" s="1"/>
  <c r="K260" i="6"/>
  <c r="E260" i="6" s="1"/>
  <c r="K204" i="6"/>
  <c r="E204" i="6" s="1"/>
  <c r="I204" i="3"/>
  <c r="M204" i="6" s="1"/>
  <c r="I204" i="6" s="1"/>
  <c r="H204" i="3"/>
  <c r="H204" i="6" s="1"/>
  <c r="I188" i="3"/>
  <c r="M188" i="6" s="1"/>
  <c r="I188" i="6" s="1"/>
  <c r="H188" i="3"/>
  <c r="H188" i="6" s="1"/>
  <c r="I97" i="3"/>
  <c r="M97" i="6" s="1"/>
  <c r="I97" i="6" s="1"/>
  <c r="K97" i="6"/>
  <c r="E97" i="6" s="1"/>
  <c r="K227" i="6"/>
  <c r="E227" i="6" s="1"/>
  <c r="I227" i="3"/>
  <c r="M227" i="6" s="1"/>
  <c r="I227" i="6" s="1"/>
  <c r="I666" i="3"/>
  <c r="M666" i="6" s="1"/>
  <c r="I666" i="6" s="1"/>
  <c r="K666" i="6"/>
  <c r="E666" i="6" s="1"/>
  <c r="H666" i="3"/>
  <c r="H666" i="6" s="1"/>
  <c r="K593" i="6"/>
  <c r="E593" i="6" s="1"/>
  <c r="I593" i="3"/>
  <c r="M593" i="6" s="1"/>
  <c r="I593" i="6" s="1"/>
  <c r="XEU402" i="86"/>
  <c r="K282" i="6"/>
  <c r="E282" i="6" s="1"/>
  <c r="H714" i="3"/>
  <c r="H714" i="6" s="1"/>
  <c r="K714" i="6"/>
  <c r="E714" i="6" s="1"/>
  <c r="K694" i="6"/>
  <c r="E694" i="6" s="1"/>
  <c r="I694" i="3"/>
  <c r="M694" i="6" s="1"/>
  <c r="I694" i="6" s="1"/>
  <c r="I659" i="3"/>
  <c r="M659" i="6" s="1"/>
  <c r="I659" i="6" s="1"/>
  <c r="H659" i="3"/>
  <c r="H659" i="6" s="1"/>
  <c r="K331" i="6"/>
  <c r="E331" i="6" s="1"/>
  <c r="I331" i="3"/>
  <c r="M331" i="6" s="1"/>
  <c r="I331" i="6" s="1"/>
  <c r="H331" i="3"/>
  <c r="H331" i="6" s="1"/>
  <c r="H286" i="3"/>
  <c r="H286" i="6" s="1"/>
  <c r="K286" i="6"/>
  <c r="E286" i="6" s="1"/>
  <c r="I170" i="3"/>
  <c r="M170" i="6" s="1"/>
  <c r="I170" i="6" s="1"/>
  <c r="K170" i="6"/>
  <c r="E170" i="6" s="1"/>
  <c r="K703" i="6"/>
  <c r="E703" i="6" s="1"/>
  <c r="I647" i="3"/>
  <c r="M647" i="6" s="1"/>
  <c r="I647" i="6" s="1"/>
  <c r="K661" i="6"/>
  <c r="E661" i="6" s="1"/>
  <c r="I661" i="3"/>
  <c r="M661" i="6" s="1"/>
  <c r="I661" i="6" s="1"/>
  <c r="I365" i="3"/>
  <c r="M365" i="6" s="1"/>
  <c r="I365" i="6" s="1"/>
  <c r="K365" i="6"/>
  <c r="E365" i="6" s="1"/>
  <c r="K346" i="6"/>
  <c r="E346" i="6" s="1"/>
  <c r="I346" i="3"/>
  <c r="M346" i="6" s="1"/>
  <c r="I346" i="6" s="1"/>
  <c r="H346" i="3"/>
  <c r="H346" i="6" s="1"/>
  <c r="I289" i="3"/>
  <c r="M289" i="6" s="1"/>
  <c r="I289" i="6" s="1"/>
  <c r="H289" i="3"/>
  <c r="H289" i="6" s="1"/>
  <c r="K73" i="6"/>
  <c r="E73" i="6" s="1"/>
  <c r="I73" i="3"/>
  <c r="M73" i="6" s="1"/>
  <c r="I73" i="6" s="1"/>
  <c r="K160" i="6"/>
  <c r="E160" i="6" s="1"/>
  <c r="K188" i="6"/>
  <c r="E188" i="6" s="1"/>
  <c r="H640" i="3"/>
  <c r="H640" i="6" s="1"/>
  <c r="I640" i="3"/>
  <c r="M640" i="6" s="1"/>
  <c r="I640" i="6" s="1"/>
  <c r="I597" i="3"/>
  <c r="M597" i="6" s="1"/>
  <c r="I597" i="6" s="1"/>
  <c r="H597" i="3"/>
  <c r="H597" i="6" s="1"/>
  <c r="H460" i="3"/>
  <c r="H460" i="6" s="1"/>
  <c r="K460" i="6"/>
  <c r="E460" i="6" s="1"/>
  <c r="I335" i="3"/>
  <c r="M335" i="6" s="1"/>
  <c r="I335" i="6" s="1"/>
  <c r="K335" i="6"/>
  <c r="E335" i="6" s="1"/>
  <c r="H335" i="3"/>
  <c r="H335" i="6" s="1"/>
  <c r="H179" i="3"/>
  <c r="H179" i="6" s="1"/>
  <c r="I179" i="3"/>
  <c r="M179" i="6" s="1"/>
  <c r="I179" i="6" s="1"/>
  <c r="K179" i="6"/>
  <c r="E179" i="6" s="1"/>
  <c r="XEA402" i="86"/>
  <c r="XEE402" i="86" s="1"/>
  <c r="K503" i="6"/>
  <c r="E503" i="6" s="1"/>
  <c r="I503" i="3"/>
  <c r="M503" i="6" s="1"/>
  <c r="I503" i="6" s="1"/>
  <c r="H419" i="3"/>
  <c r="H419" i="6" s="1"/>
  <c r="K419" i="6"/>
  <c r="E419" i="6" s="1"/>
  <c r="I419" i="3"/>
  <c r="M419" i="6" s="1"/>
  <c r="I419" i="6" s="1"/>
  <c r="H405" i="3"/>
  <c r="H405" i="6" s="1"/>
  <c r="K405" i="6"/>
  <c r="E405" i="6" s="1"/>
  <c r="I342" i="3"/>
  <c r="M342" i="6" s="1"/>
  <c r="I342" i="6" s="1"/>
  <c r="K342" i="6"/>
  <c r="E342" i="6" s="1"/>
  <c r="H342" i="3"/>
  <c r="H342" i="6" s="1"/>
  <c r="I88" i="3"/>
  <c r="M88" i="6" s="1"/>
  <c r="I88" i="6" s="1"/>
  <c r="K88" i="6"/>
  <c r="E88" i="6" s="1"/>
  <c r="H88" i="3"/>
  <c r="H88" i="6" s="1"/>
  <c r="K647" i="6"/>
  <c r="E647" i="6" s="1"/>
  <c r="H227" i="3"/>
  <c r="H227" i="6" s="1"/>
  <c r="H508" i="3"/>
  <c r="H508" i="6" s="1"/>
  <c r="I508" i="3"/>
  <c r="M508" i="6" s="1"/>
  <c r="I508" i="6" s="1"/>
  <c r="I491" i="3"/>
  <c r="M491" i="6" s="1"/>
  <c r="I491" i="6" s="1"/>
  <c r="H491" i="3"/>
  <c r="H491" i="6" s="1"/>
  <c r="K367" i="6"/>
  <c r="E367" i="6" s="1"/>
  <c r="I367" i="3"/>
  <c r="M367" i="6" s="1"/>
  <c r="I367" i="6" s="1"/>
  <c r="H367" i="3"/>
  <c r="H367" i="6" s="1"/>
  <c r="I153" i="3"/>
  <c r="M153" i="6" s="1"/>
  <c r="I153" i="6" s="1"/>
  <c r="K153" i="6"/>
  <c r="E153" i="6" s="1"/>
  <c r="H153" i="3"/>
  <c r="H153" i="6" s="1"/>
  <c r="K130" i="6"/>
  <c r="E130" i="6" s="1"/>
  <c r="I130" i="3"/>
  <c r="M130" i="6" s="1"/>
  <c r="I130" i="6" s="1"/>
  <c r="I729" i="3"/>
  <c r="M729" i="6" s="1"/>
  <c r="I729" i="6" s="1"/>
  <c r="K729" i="6"/>
  <c r="E729" i="6" s="1"/>
  <c r="H729" i="3"/>
  <c r="H729" i="6" s="1"/>
  <c r="H675" i="3"/>
  <c r="H675" i="6" s="1"/>
  <c r="K675" i="6"/>
  <c r="E675" i="6" s="1"/>
  <c r="K445" i="6"/>
  <c r="E445" i="6" s="1"/>
  <c r="I445" i="3"/>
  <c r="M445" i="6" s="1"/>
  <c r="I445" i="6" s="1"/>
  <c r="K398" i="6"/>
  <c r="E398" i="6" s="1"/>
  <c r="I398" i="3"/>
  <c r="M398" i="6" s="1"/>
  <c r="I398" i="6" s="1"/>
  <c r="H296" i="3"/>
  <c r="H296" i="6" s="1"/>
  <c r="I296" i="3"/>
  <c r="M296" i="6" s="1"/>
  <c r="I296" i="6" s="1"/>
  <c r="K306" i="6"/>
  <c r="E306" i="6" s="1"/>
  <c r="I306" i="3"/>
  <c r="M306" i="6" s="1"/>
  <c r="I306" i="6" s="1"/>
  <c r="H306" i="3"/>
  <c r="H306" i="6" s="1"/>
  <c r="H208" i="3"/>
  <c r="H208" i="6" s="1"/>
  <c r="K208" i="6"/>
  <c r="E208" i="6" s="1"/>
  <c r="I717" i="3"/>
  <c r="M717" i="6" s="1"/>
  <c r="I717" i="6" s="1"/>
  <c r="H581" i="3"/>
  <c r="H581" i="6" s="1"/>
  <c r="H669" i="3"/>
  <c r="H669" i="6" s="1"/>
  <c r="I470" i="3"/>
  <c r="M428" i="6" s="1"/>
  <c r="I428" i="6" s="1"/>
  <c r="H439" i="3"/>
  <c r="H439" i="6" s="1"/>
  <c r="I551" i="3"/>
  <c r="M551" i="6" s="1"/>
  <c r="I551" i="6" s="1"/>
  <c r="K504" i="6"/>
  <c r="E504" i="6" s="1"/>
  <c r="H621" i="3"/>
  <c r="H621" i="6" s="1"/>
  <c r="I552" i="3"/>
  <c r="M552" i="6" s="1"/>
  <c r="I552" i="6" s="1"/>
  <c r="K681" i="6"/>
  <c r="E681" i="6" s="1"/>
  <c r="H394" i="3"/>
  <c r="H394" i="6" s="1"/>
  <c r="K724" i="6"/>
  <c r="E724" i="6" s="1"/>
  <c r="H727" i="3"/>
  <c r="H727" i="6" s="1"/>
  <c r="K609" i="6"/>
  <c r="E609" i="6" s="1"/>
  <c r="H353" i="3"/>
  <c r="H353" i="6" s="1"/>
  <c r="H726" i="3"/>
  <c r="H726" i="6" s="1"/>
  <c r="H747" i="3"/>
  <c r="H747" i="6" s="1"/>
  <c r="H531" i="3"/>
  <c r="H531" i="6" s="1"/>
  <c r="I588" i="3"/>
  <c r="M588" i="6" s="1"/>
  <c r="I588" i="6" s="1"/>
  <c r="I463" i="3"/>
  <c r="M463" i="6" s="1"/>
  <c r="I463" i="6" s="1"/>
  <c r="I691" i="3"/>
  <c r="M691" i="6" s="1"/>
  <c r="I691" i="6" s="1"/>
  <c r="K570" i="6"/>
  <c r="E570" i="6" s="1"/>
  <c r="K353" i="6"/>
  <c r="E353" i="6" s="1"/>
  <c r="H209" i="3"/>
  <c r="H209" i="6" s="1"/>
  <c r="H433" i="3"/>
  <c r="H433" i="6" s="1"/>
  <c r="I617" i="3"/>
  <c r="M617" i="6" s="1"/>
  <c r="I617" i="6" s="1"/>
  <c r="K489" i="6"/>
  <c r="E489" i="6" s="1"/>
  <c r="K680" i="6"/>
  <c r="E680" i="6" s="1"/>
  <c r="H287" i="3"/>
  <c r="H287" i="6" s="1"/>
  <c r="H459" i="3"/>
  <c r="H459" i="6" s="1"/>
  <c r="I287" i="3"/>
  <c r="M287" i="6" s="1"/>
  <c r="I287" i="6" s="1"/>
  <c r="I283" i="3"/>
  <c r="M283" i="6" s="1"/>
  <c r="I283" i="6" s="1"/>
  <c r="I278" i="3"/>
  <c r="M278" i="6" s="1"/>
  <c r="I278" i="6" s="1"/>
  <c r="H274" i="3"/>
  <c r="H274" i="6" s="1"/>
  <c r="K756" i="6"/>
  <c r="E756" i="6" s="1"/>
  <c r="H431" i="3"/>
  <c r="H473" i="6" s="1"/>
  <c r="K397" i="6"/>
  <c r="E397" i="6" s="1"/>
  <c r="H772" i="3"/>
  <c r="H772" i="6" s="1"/>
  <c r="I768" i="3"/>
  <c r="M768" i="6" s="1"/>
  <c r="I768" i="6" s="1"/>
  <c r="H705" i="3"/>
  <c r="H705" i="6" s="1"/>
  <c r="I704" i="3"/>
  <c r="M704" i="6" s="1"/>
  <c r="I704" i="6" s="1"/>
  <c r="K669" i="6"/>
  <c r="E669" i="6" s="1"/>
  <c r="H612" i="3"/>
  <c r="H612" i="6" s="1"/>
  <c r="H609" i="3"/>
  <c r="H609" i="6" s="1"/>
  <c r="K581" i="6"/>
  <c r="E581" i="6" s="1"/>
  <c r="H549" i="3"/>
  <c r="H549" i="6" s="1"/>
  <c r="I504" i="3"/>
  <c r="M504" i="6" s="1"/>
  <c r="I504" i="6" s="1"/>
  <c r="K473" i="6"/>
  <c r="E473" i="6" s="1"/>
  <c r="I455" i="3"/>
  <c r="M455" i="6" s="1"/>
  <c r="I455" i="6" s="1"/>
  <c r="K428" i="6"/>
  <c r="E428" i="6" s="1"/>
  <c r="K394" i="6"/>
  <c r="E394" i="6" s="1"/>
  <c r="I235" i="3"/>
  <c r="M235" i="6" s="1"/>
  <c r="I235" i="6" s="1"/>
  <c r="H216" i="3"/>
  <c r="H216" i="6" s="1"/>
  <c r="K81" i="6"/>
  <c r="E81" i="6" s="1"/>
  <c r="I76" i="3"/>
  <c r="M76" i="6" s="1"/>
  <c r="I76" i="6" s="1"/>
  <c r="K39" i="6"/>
  <c r="E39" i="6" s="1"/>
  <c r="H479" i="3"/>
  <c r="H479" i="6" s="1"/>
  <c r="K529" i="6"/>
  <c r="E529" i="6" s="1"/>
  <c r="I702" i="3"/>
  <c r="M702" i="6" s="1"/>
  <c r="I702" i="6" s="1"/>
  <c r="K392" i="6"/>
  <c r="E392" i="6" s="1"/>
  <c r="I371" i="3"/>
  <c r="M371" i="6" s="1"/>
  <c r="I371" i="6" s="1"/>
  <c r="K726" i="6"/>
  <c r="E726" i="6" s="1"/>
  <c r="I393" i="3"/>
  <c r="M393" i="6" s="1"/>
  <c r="I393" i="6" s="1"/>
  <c r="H648" i="3"/>
  <c r="H648" i="6" s="1"/>
  <c r="H177" i="3"/>
  <c r="H177" i="6" s="1"/>
  <c r="K141" i="6"/>
  <c r="E141" i="6" s="1"/>
  <c r="I570" i="3"/>
  <c r="M570" i="6" s="1"/>
  <c r="I570" i="6" s="1"/>
  <c r="I28" i="3"/>
  <c r="M28" i="6" s="1"/>
  <c r="I28" i="6" s="1"/>
  <c r="I446" i="3"/>
  <c r="M446" i="6" s="1"/>
  <c r="I446" i="6" s="1"/>
  <c r="H397" i="3"/>
  <c r="H397" i="6" s="1"/>
  <c r="K421" i="6"/>
  <c r="E421" i="6" s="1"/>
  <c r="K598" i="6"/>
  <c r="E598" i="6" s="1"/>
  <c r="K660" i="6"/>
  <c r="E660" i="6" s="1"/>
  <c r="I98" i="3"/>
  <c r="M98" i="6" s="1"/>
  <c r="I98" i="6" s="1"/>
  <c r="I100" i="3"/>
  <c r="M100" i="6" s="1"/>
  <c r="I100" i="6" s="1"/>
  <c r="H598" i="3"/>
  <c r="H598" i="6" s="1"/>
  <c r="H517" i="3"/>
  <c r="H687" i="6" s="1"/>
  <c r="H606" i="3"/>
  <c r="H606" i="6" s="1"/>
  <c r="H383" i="3"/>
  <c r="H383" i="6" s="1"/>
  <c r="H735" i="3"/>
  <c r="H735" i="6" s="1"/>
  <c r="I415" i="3"/>
  <c r="M415" i="6" s="1"/>
  <c r="I415" i="6" s="1"/>
  <c r="H207" i="3"/>
  <c r="H207" i="6" s="1"/>
  <c r="H253" i="3"/>
  <c r="H253" i="6" s="1"/>
  <c r="H497" i="3"/>
  <c r="H497" i="6" s="1"/>
  <c r="I220" i="3"/>
  <c r="M220" i="6" s="1"/>
  <c r="I220" i="6" s="1"/>
  <c r="H547" i="3"/>
  <c r="H547" i="6" s="1"/>
  <c r="I466" i="3"/>
  <c r="M466" i="6" s="1"/>
  <c r="I466" i="6" s="1"/>
  <c r="I592" i="3"/>
  <c r="M592" i="6" s="1"/>
  <c r="I592" i="6" s="1"/>
  <c r="I735" i="3"/>
  <c r="M735" i="6" s="1"/>
  <c r="I735" i="6" s="1"/>
  <c r="K283" i="6"/>
  <c r="E283" i="6" s="1"/>
  <c r="K256" i="6"/>
  <c r="E256" i="6" s="1"/>
  <c r="H256" i="3"/>
  <c r="H256" i="6" s="1"/>
  <c r="I573" i="3"/>
  <c r="M573" i="6" s="1"/>
  <c r="I573" i="6" s="1"/>
  <c r="I567" i="3"/>
  <c r="M567" i="6" s="1"/>
  <c r="I567" i="6" s="1"/>
  <c r="K163" i="6"/>
  <c r="E163" i="6" s="1"/>
  <c r="K278" i="6"/>
  <c r="E278" i="6" s="1"/>
  <c r="I72" i="3"/>
  <c r="M72" i="6" s="1"/>
  <c r="I72" i="6" s="1"/>
  <c r="H410" i="3"/>
  <c r="H410" i="6" s="1"/>
  <c r="H627" i="3"/>
  <c r="H627" i="6" s="1"/>
  <c r="K434" i="6"/>
  <c r="E434" i="6" s="1"/>
  <c r="K418" i="6"/>
  <c r="E418" i="6" s="1"/>
  <c r="H487" i="73"/>
  <c r="H322" i="92"/>
  <c r="I322" i="92"/>
  <c r="I499" i="92"/>
  <c r="H499" i="92"/>
  <c r="H556" i="92"/>
  <c r="I556" i="92"/>
  <c r="I486" i="73"/>
  <c r="H229" i="73"/>
  <c r="H290" i="73"/>
  <c r="H326" i="73"/>
  <c r="I243" i="73"/>
  <c r="I55" i="73"/>
  <c r="I570" i="83"/>
  <c r="H631" i="83"/>
  <c r="I414" i="83"/>
  <c r="I271" i="92"/>
  <c r="H271" i="92"/>
  <c r="I284" i="92"/>
  <c r="H284" i="92"/>
  <c r="H307" i="92"/>
  <c r="I307" i="92"/>
  <c r="I346" i="92"/>
  <c r="H346" i="92"/>
  <c r="H363" i="92"/>
  <c r="I363" i="92"/>
  <c r="I404" i="92"/>
  <c r="H404" i="92"/>
  <c r="I415" i="92"/>
  <c r="H415" i="92"/>
  <c r="I536" i="92"/>
  <c r="H536" i="92"/>
  <c r="I282" i="73"/>
  <c r="H12" i="73"/>
  <c r="H219" i="73"/>
  <c r="H154" i="73"/>
  <c r="I118" i="73"/>
  <c r="H636" i="73"/>
  <c r="H23" i="73"/>
  <c r="I48" i="73"/>
  <c r="I86" i="73"/>
  <c r="I287" i="73"/>
  <c r="I381" i="73"/>
  <c r="I401" i="73"/>
  <c r="I742" i="73"/>
  <c r="H511" i="83"/>
  <c r="H418" i="83"/>
  <c r="H709" i="83"/>
  <c r="H445" i="83"/>
  <c r="H536" i="83"/>
  <c r="H389" i="83"/>
  <c r="I88" i="83"/>
  <c r="H164" i="83"/>
  <c r="H470" i="83"/>
  <c r="H642" i="86"/>
  <c r="H364" i="86"/>
  <c r="H791" i="86"/>
  <c r="H133" i="86"/>
  <c r="H502" i="86"/>
  <c r="H118" i="86"/>
  <c r="I692" i="86"/>
  <c r="H291" i="86"/>
  <c r="I91" i="86"/>
  <c r="I556" i="86"/>
  <c r="I779" i="86"/>
  <c r="I863" i="86"/>
  <c r="H13" i="92"/>
  <c r="H20" i="92"/>
  <c r="H61" i="92"/>
  <c r="H67" i="92"/>
  <c r="H97" i="92"/>
  <c r="H112" i="92"/>
  <c r="H115" i="92"/>
  <c r="H118" i="92"/>
  <c r="H123" i="92"/>
  <c r="I137" i="92"/>
  <c r="H140" i="92"/>
  <c r="H155" i="92"/>
  <c r="H191" i="92"/>
  <c r="H239" i="92"/>
  <c r="I239" i="92"/>
  <c r="H244" i="92"/>
  <c r="I247" i="92"/>
  <c r="H247" i="92"/>
  <c r="I258" i="92"/>
  <c r="H265" i="92"/>
  <c r="I265" i="92"/>
  <c r="I340" i="92"/>
  <c r="H340" i="92"/>
  <c r="H343" i="92"/>
  <c r="I380" i="92"/>
  <c r="H412" i="92"/>
  <c r="I412" i="92"/>
  <c r="I512" i="92"/>
  <c r="H512" i="92"/>
  <c r="H530" i="92"/>
  <c r="I710" i="73"/>
  <c r="I695" i="83"/>
  <c r="H362" i="83"/>
  <c r="I325" i="83"/>
  <c r="H354" i="83"/>
  <c r="I440" i="83"/>
  <c r="I147" i="83"/>
  <c r="I241" i="83"/>
  <c r="H380" i="83"/>
  <c r="I605" i="83"/>
  <c r="H705" i="83"/>
  <c r="I547" i="86"/>
  <c r="H77" i="86"/>
  <c r="H342" i="86"/>
  <c r="H591" i="86"/>
  <c r="I685" i="86"/>
  <c r="I17" i="92"/>
  <c r="H36" i="92"/>
  <c r="H38" i="92"/>
  <c r="H40" i="92"/>
  <c r="H42" i="92"/>
  <c r="H59" i="92"/>
  <c r="H73" i="92"/>
  <c r="H81" i="92"/>
  <c r="H92" i="92"/>
  <c r="I100" i="92"/>
  <c r="H103" i="92"/>
  <c r="H105" i="92"/>
  <c r="H107" i="92"/>
  <c r="H126" i="92"/>
  <c r="H147" i="92"/>
  <c r="I168" i="92"/>
  <c r="H183" i="92"/>
  <c r="H214" i="92"/>
  <c r="H217" i="92"/>
  <c r="H226" i="92"/>
  <c r="I255" i="92"/>
  <c r="I431" i="92"/>
  <c r="H431" i="92"/>
  <c r="I437" i="92"/>
  <c r="H506" i="92"/>
  <c r="H366" i="73"/>
  <c r="H33" i="73"/>
  <c r="I516" i="83"/>
  <c r="H263" i="83"/>
  <c r="H659" i="86"/>
  <c r="H472" i="86"/>
  <c r="I108" i="86"/>
  <c r="H358" i="86"/>
  <c r="H432" i="86"/>
  <c r="H636" i="86"/>
  <c r="H671" i="86"/>
  <c r="H263" i="92"/>
  <c r="I263" i="92"/>
  <c r="H409" i="92"/>
  <c r="I409" i="92"/>
  <c r="H445" i="92"/>
  <c r="I445" i="92"/>
  <c r="I528" i="92"/>
  <c r="H528" i="92"/>
  <c r="H554" i="92"/>
  <c r="I554" i="92"/>
  <c r="H261" i="73"/>
  <c r="H447" i="73"/>
  <c r="H20" i="73"/>
  <c r="I687" i="73"/>
  <c r="H138" i="73"/>
  <c r="I109" i="73"/>
  <c r="H277" i="73"/>
  <c r="I259" i="73"/>
  <c r="I262" i="73"/>
  <c r="I273" i="73"/>
  <c r="H314" i="73"/>
  <c r="I325" i="73"/>
  <c r="H635" i="73"/>
  <c r="I509" i="83"/>
  <c r="I330" i="83"/>
  <c r="H401" i="83"/>
  <c r="I670" i="83"/>
  <c r="H457" i="83"/>
  <c r="I484" i="83"/>
  <c r="I595" i="86"/>
  <c r="H20" i="86"/>
  <c r="H477" i="86"/>
  <c r="I441" i="92"/>
  <c r="H522" i="92"/>
  <c r="H547" i="92"/>
  <c r="I556" i="73"/>
  <c r="I274" i="73"/>
  <c r="H363" i="73"/>
  <c r="H641" i="73"/>
  <c r="H35" i="73"/>
  <c r="H411" i="73"/>
  <c r="H724" i="73"/>
  <c r="H215" i="73"/>
  <c r="I66" i="73"/>
  <c r="I162" i="73"/>
  <c r="I570" i="73"/>
  <c r="I703" i="73"/>
  <c r="I694" i="83"/>
  <c r="H371" i="83"/>
  <c r="H92" i="83"/>
  <c r="H685" i="83"/>
  <c r="H432" i="83"/>
  <c r="H33" i="83"/>
  <c r="H29" i="83"/>
  <c r="H429" i="83"/>
  <c r="I271" i="83"/>
  <c r="H528" i="83"/>
  <c r="I765" i="83"/>
  <c r="H133" i="83"/>
  <c r="H794" i="86"/>
  <c r="H627" i="86"/>
  <c r="H420" i="86"/>
  <c r="H14" i="86"/>
  <c r="I672" i="86"/>
  <c r="H649" i="86"/>
  <c r="H46" i="92"/>
  <c r="I52" i="92"/>
  <c r="H60" i="92"/>
  <c r="I98" i="92"/>
  <c r="H122" i="92"/>
  <c r="H133" i="92"/>
  <c r="H145" i="92"/>
  <c r="H151" i="92"/>
  <c r="I166" i="92"/>
  <c r="H169" i="92"/>
  <c r="I175" i="92"/>
  <c r="I192" i="92"/>
  <c r="H215" i="92"/>
  <c r="I233" i="92"/>
  <c r="H248" i="92"/>
  <c r="I253" i="92"/>
  <c r="I296" i="92"/>
  <c r="H296" i="92"/>
  <c r="I324" i="92"/>
  <c r="I335" i="92"/>
  <c r="H335" i="92"/>
  <c r="H351" i="92"/>
  <c r="I410" i="92"/>
  <c r="H410" i="92"/>
  <c r="H423" i="92"/>
  <c r="I435" i="92"/>
  <c r="H480" i="92"/>
  <c r="I480" i="92"/>
  <c r="H521" i="73"/>
  <c r="H658" i="83"/>
  <c r="I58" i="83"/>
  <c r="I679" i="83"/>
  <c r="H313" i="83"/>
  <c r="I242" i="83"/>
  <c r="I67" i="86"/>
  <c r="H210" i="86"/>
  <c r="H862" i="86"/>
  <c r="H528" i="86"/>
  <c r="H196" i="86"/>
  <c r="H634" i="86"/>
  <c r="H278" i="86"/>
  <c r="H304" i="86"/>
  <c r="I505" i="86"/>
  <c r="H766" i="86"/>
  <c r="I93" i="92"/>
  <c r="I130" i="92"/>
  <c r="H142" i="92"/>
  <c r="H206" i="92"/>
  <c r="I206" i="92"/>
  <c r="I230" i="92"/>
  <c r="I251" i="92"/>
  <c r="I254" i="92"/>
  <c r="H254" i="92"/>
  <c r="H286" i="92"/>
  <c r="I315" i="92"/>
  <c r="H332" i="92"/>
  <c r="I332" i="92"/>
  <c r="I349" i="92"/>
  <c r="H349" i="92"/>
  <c r="H383" i="92"/>
  <c r="I383" i="92"/>
  <c r="H393" i="92"/>
  <c r="I393" i="92"/>
  <c r="H403" i="92"/>
  <c r="I403" i="92"/>
  <c r="I520" i="92"/>
  <c r="H520" i="92"/>
  <c r="H538" i="92"/>
  <c r="H378" i="92"/>
  <c r="I420" i="92"/>
  <c r="I447" i="92"/>
  <c r="I457" i="92"/>
  <c r="I466" i="92"/>
  <c r="H504" i="92"/>
  <c r="I355" i="92"/>
  <c r="H361" i="92"/>
  <c r="I373" i="92"/>
  <c r="H376" i="92"/>
  <c r="I387" i="92"/>
  <c r="H396" i="92"/>
  <c r="I399" i="92"/>
  <c r="H402" i="92"/>
  <c r="H426" i="92"/>
  <c r="H434" i="92"/>
  <c r="H436" i="92"/>
  <c r="H438" i="92"/>
  <c r="H440" i="92"/>
  <c r="H464" i="92"/>
  <c r="H484" i="92"/>
  <c r="H494" i="92"/>
  <c r="H497" i="92"/>
  <c r="H502" i="92"/>
  <c r="H585" i="92"/>
  <c r="K323" i="6"/>
  <c r="E323" i="6" s="1"/>
  <c r="H323" i="3"/>
  <c r="H323" i="6" s="1"/>
  <c r="I323" i="3"/>
  <c r="M323" i="6" s="1"/>
  <c r="I323" i="6" s="1"/>
  <c r="H622" i="3"/>
  <c r="H622" i="6" s="1"/>
  <c r="K622" i="6"/>
  <c r="E622" i="6" s="1"/>
  <c r="I622" i="3"/>
  <c r="M622" i="6" s="1"/>
  <c r="I622" i="6" s="1"/>
  <c r="I577" i="3"/>
  <c r="M577" i="6" s="1"/>
  <c r="I577" i="6" s="1"/>
  <c r="H577" i="3"/>
  <c r="H577" i="6" s="1"/>
  <c r="K577" i="6"/>
  <c r="E577" i="6" s="1"/>
  <c r="I575" i="3"/>
  <c r="M575" i="6" s="1"/>
  <c r="I575" i="6" s="1"/>
  <c r="K575" i="6"/>
  <c r="E575" i="6" s="1"/>
  <c r="I428" i="3"/>
  <c r="M470" i="6" s="1"/>
  <c r="I470" i="6" s="1"/>
  <c r="K470" i="6"/>
  <c r="E470" i="6" s="1"/>
  <c r="H428" i="3"/>
  <c r="H470" i="6" s="1"/>
  <c r="H356" i="3"/>
  <c r="H356" i="6" s="1"/>
  <c r="K356" i="6"/>
  <c r="E356" i="6" s="1"/>
  <c r="I356" i="3"/>
  <c r="M356" i="6" s="1"/>
  <c r="I356" i="6" s="1"/>
  <c r="H272" i="3"/>
  <c r="H272" i="6" s="1"/>
  <c r="K272" i="6"/>
  <c r="E272" i="6" s="1"/>
  <c r="I272" i="3"/>
  <c r="M272" i="6" s="1"/>
  <c r="I272" i="6" s="1"/>
  <c r="I673" i="3"/>
  <c r="M673" i="6" s="1"/>
  <c r="I673" i="6" s="1"/>
  <c r="H673" i="3"/>
  <c r="H673" i="6" s="1"/>
  <c r="K673" i="6"/>
  <c r="E673" i="6" s="1"/>
  <c r="H575" i="3"/>
  <c r="H575" i="6" s="1"/>
  <c r="I616" i="3"/>
  <c r="M616" i="6" s="1"/>
  <c r="I616" i="6" s="1"/>
  <c r="K616" i="6"/>
  <c r="E616" i="6" s="1"/>
  <c r="H616" i="3"/>
  <c r="H616" i="6" s="1"/>
  <c r="K683" i="6"/>
  <c r="E683" i="6" s="1"/>
  <c r="H513" i="3"/>
  <c r="H683" i="6" s="1"/>
  <c r="I513" i="3"/>
  <c r="M683" i="6" s="1"/>
  <c r="I683" i="6" s="1"/>
  <c r="I490" i="3"/>
  <c r="M490" i="6" s="1"/>
  <c r="I490" i="6" s="1"/>
  <c r="H490" i="3"/>
  <c r="H490" i="6" s="1"/>
  <c r="K490" i="6"/>
  <c r="E490" i="6" s="1"/>
  <c r="I738" i="3"/>
  <c r="M738" i="6" s="1"/>
  <c r="I738" i="6" s="1"/>
  <c r="K738" i="6"/>
  <c r="E738" i="6" s="1"/>
  <c r="H738" i="3"/>
  <c r="H738" i="6" s="1"/>
  <c r="I643" i="3"/>
  <c r="M643" i="6" s="1"/>
  <c r="I643" i="6" s="1"/>
  <c r="H643" i="3"/>
  <c r="H643" i="6" s="1"/>
  <c r="K643" i="6"/>
  <c r="E643" i="6" s="1"/>
  <c r="K650" i="6"/>
  <c r="E650" i="6" s="1"/>
  <c r="I650" i="3"/>
  <c r="M650" i="6" s="1"/>
  <c r="I650" i="6" s="1"/>
  <c r="I564" i="3"/>
  <c r="M564" i="6" s="1"/>
  <c r="I564" i="6" s="1"/>
  <c r="K564" i="6"/>
  <c r="E564" i="6" s="1"/>
  <c r="H564" i="3"/>
  <c r="H564" i="6" s="1"/>
  <c r="K771" i="6"/>
  <c r="E771" i="6" s="1"/>
  <c r="H771" i="3"/>
  <c r="H771" i="6" s="1"/>
  <c r="H760" i="3"/>
  <c r="H760" i="6" s="1"/>
  <c r="I760" i="3"/>
  <c r="M760" i="6" s="1"/>
  <c r="I760" i="6" s="1"/>
  <c r="I744" i="3"/>
  <c r="M744" i="6" s="1"/>
  <c r="I744" i="6" s="1"/>
  <c r="I692" i="3"/>
  <c r="M692" i="6" s="1"/>
  <c r="I692" i="6" s="1"/>
  <c r="H692" i="3"/>
  <c r="H692" i="6" s="1"/>
  <c r="K618" i="6"/>
  <c r="E618" i="6" s="1"/>
  <c r="H618" i="3"/>
  <c r="H618" i="6" s="1"/>
  <c r="I618" i="3"/>
  <c r="M618" i="6" s="1"/>
  <c r="I618" i="6" s="1"/>
  <c r="I684" i="3"/>
  <c r="M514" i="6" s="1"/>
  <c r="I514" i="6" s="1"/>
  <c r="I516" i="3"/>
  <c r="M686" i="6" s="1"/>
  <c r="I686" i="6" s="1"/>
  <c r="I750" i="3"/>
  <c r="M750" i="6" s="1"/>
  <c r="I750" i="6" s="1"/>
  <c r="H750" i="3"/>
  <c r="H750" i="6" s="1"/>
  <c r="H744" i="3"/>
  <c r="H744" i="6" s="1"/>
  <c r="H516" i="3"/>
  <c r="H686" i="6" s="1"/>
  <c r="H674" i="3"/>
  <c r="H674" i="6" s="1"/>
  <c r="I674" i="3"/>
  <c r="M674" i="6" s="1"/>
  <c r="I674" i="6" s="1"/>
  <c r="I477" i="3"/>
  <c r="M477" i="6" s="1"/>
  <c r="I477" i="6" s="1"/>
  <c r="K477" i="6"/>
  <c r="E477" i="6" s="1"/>
  <c r="H477" i="3"/>
  <c r="H477" i="6" s="1"/>
  <c r="I436" i="3"/>
  <c r="M436" i="6" s="1"/>
  <c r="I436" i="6" s="1"/>
  <c r="H436" i="3"/>
  <c r="H436" i="6" s="1"/>
  <c r="K436" i="6"/>
  <c r="E436" i="6" s="1"/>
  <c r="I642" i="3"/>
  <c r="M642" i="6" s="1"/>
  <c r="I642" i="6" s="1"/>
  <c r="H642" i="3"/>
  <c r="H642" i="6" s="1"/>
  <c r="I442" i="3"/>
  <c r="M442" i="6" s="1"/>
  <c r="I442" i="6" s="1"/>
  <c r="K442" i="6"/>
  <c r="E442" i="6" s="1"/>
  <c r="H384" i="3"/>
  <c r="H384" i="6" s="1"/>
  <c r="K384" i="6"/>
  <c r="E384" i="6" s="1"/>
  <c r="I384" i="3"/>
  <c r="M384" i="6" s="1"/>
  <c r="I384" i="6" s="1"/>
  <c r="H378" i="3"/>
  <c r="H378" i="6" s="1"/>
  <c r="I378" i="3"/>
  <c r="M378" i="6" s="1"/>
  <c r="I378" i="6" s="1"/>
  <c r="K378" i="6"/>
  <c r="E378" i="6" s="1"/>
  <c r="I307" i="3"/>
  <c r="M307" i="6" s="1"/>
  <c r="I307" i="6" s="1"/>
  <c r="K307" i="6"/>
  <c r="E307" i="6" s="1"/>
  <c r="H305" i="3"/>
  <c r="H305" i="6" s="1"/>
  <c r="I305" i="3"/>
  <c r="M305" i="6" s="1"/>
  <c r="I305" i="6" s="1"/>
  <c r="K305" i="6"/>
  <c r="E305" i="6" s="1"/>
  <c r="K559" i="6"/>
  <c r="E559" i="6" s="1"/>
  <c r="I559" i="3"/>
  <c r="M559" i="6" s="1"/>
  <c r="I559" i="6" s="1"/>
  <c r="H559" i="3"/>
  <c r="H559" i="6" s="1"/>
  <c r="K523" i="6"/>
  <c r="E523" i="6" s="1"/>
  <c r="H523" i="3"/>
  <c r="H523" i="6" s="1"/>
  <c r="I523" i="3"/>
  <c r="M523" i="6" s="1"/>
  <c r="I523" i="6" s="1"/>
  <c r="K485" i="6"/>
  <c r="E485" i="6" s="1"/>
  <c r="I485" i="3"/>
  <c r="M485" i="6" s="1"/>
  <c r="I485" i="6" s="1"/>
  <c r="H485" i="3"/>
  <c r="H485" i="6" s="1"/>
  <c r="I380" i="3"/>
  <c r="M380" i="6" s="1"/>
  <c r="I380" i="6" s="1"/>
  <c r="K765" i="6"/>
  <c r="E765" i="6" s="1"/>
  <c r="I765" i="3"/>
  <c r="M765" i="6" s="1"/>
  <c r="I765" i="6" s="1"/>
  <c r="H741" i="3"/>
  <c r="H741" i="6" s="1"/>
  <c r="K741" i="6"/>
  <c r="E741" i="6" s="1"/>
  <c r="I721" i="3"/>
  <c r="M721" i="6" s="1"/>
  <c r="I721" i="6" s="1"/>
  <c r="K700" i="6"/>
  <c r="E700" i="6" s="1"/>
  <c r="H700" i="3"/>
  <c r="H700" i="6" s="1"/>
  <c r="I678" i="3"/>
  <c r="M678" i="6" s="1"/>
  <c r="I678" i="6" s="1"/>
  <c r="H409" i="3"/>
  <c r="H409" i="6" s="1"/>
  <c r="K409" i="6"/>
  <c r="E409" i="6" s="1"/>
  <c r="H728" i="3"/>
  <c r="H728" i="6" s="1"/>
  <c r="I728" i="3"/>
  <c r="M728" i="6" s="1"/>
  <c r="I728" i="6" s="1"/>
  <c r="H718" i="3"/>
  <c r="H718" i="6" s="1"/>
  <c r="I718" i="3"/>
  <c r="M718" i="6" s="1"/>
  <c r="I718" i="6" s="1"/>
  <c r="K718" i="6"/>
  <c r="E718" i="6" s="1"/>
  <c r="I657" i="3"/>
  <c r="M657" i="6" s="1"/>
  <c r="I657" i="6" s="1"/>
  <c r="K657" i="6"/>
  <c r="E657" i="6" s="1"/>
  <c r="K639" i="6"/>
  <c r="E639" i="6" s="1"/>
  <c r="H639" i="3"/>
  <c r="H639" i="6" s="1"/>
  <c r="H562" i="3"/>
  <c r="H562" i="6" s="1"/>
  <c r="I562" i="3"/>
  <c r="M562" i="6" s="1"/>
  <c r="I562" i="6" s="1"/>
  <c r="H464" i="3"/>
  <c r="H464" i="6" s="1"/>
  <c r="I464" i="3"/>
  <c r="M464" i="6" s="1"/>
  <c r="I464" i="6" s="1"/>
  <c r="K464" i="6"/>
  <c r="E464" i="6" s="1"/>
  <c r="K411" i="6"/>
  <c r="E411" i="6" s="1"/>
  <c r="I411" i="3"/>
  <c r="M411" i="6" s="1"/>
  <c r="I411" i="6" s="1"/>
  <c r="K320" i="6"/>
  <c r="E320" i="6" s="1"/>
  <c r="I320" i="3"/>
  <c r="M320" i="6" s="1"/>
  <c r="I320" i="6" s="1"/>
  <c r="I147" i="73"/>
  <c r="H147" i="73"/>
  <c r="H744" i="73"/>
  <c r="I744" i="73"/>
  <c r="H396" i="73"/>
  <c r="I396" i="73"/>
  <c r="I713" i="73"/>
  <c r="H713" i="73"/>
  <c r="K176" i="6"/>
  <c r="E176" i="6" s="1"/>
  <c r="I72" i="73"/>
  <c r="H72" i="73"/>
  <c r="I389" i="73"/>
  <c r="H389" i="73"/>
  <c r="I481" i="9"/>
  <c r="H263" i="3"/>
  <c r="H263" i="6" s="1"/>
  <c r="K263" i="6"/>
  <c r="E263" i="6" s="1"/>
  <c r="H535" i="73"/>
  <c r="H135" i="73"/>
  <c r="I135" i="73"/>
  <c r="I680" i="73"/>
  <c r="H680" i="73"/>
  <c r="I238" i="3"/>
  <c r="M238" i="6" s="1"/>
  <c r="I238" i="6" s="1"/>
  <c r="I636" i="3"/>
  <c r="M636" i="6" s="1"/>
  <c r="I636" i="6" s="1"/>
  <c r="K722" i="6"/>
  <c r="E722" i="6" s="1"/>
  <c r="K258" i="6"/>
  <c r="E258" i="6" s="1"/>
  <c r="H15" i="9"/>
  <c r="H816" i="9"/>
  <c r="I276" i="73"/>
  <c r="H276" i="73"/>
  <c r="I242" i="73"/>
  <c r="H242" i="73"/>
  <c r="I251" i="73"/>
  <c r="H251" i="73"/>
  <c r="H270" i="83"/>
  <c r="I270" i="83"/>
  <c r="H238" i="3"/>
  <c r="H238" i="6" s="1"/>
  <c r="K753" i="6"/>
  <c r="E753" i="6" s="1"/>
  <c r="H24" i="3"/>
  <c r="H24" i="6" s="1"/>
  <c r="I24" i="3"/>
  <c r="M24" i="6" s="1"/>
  <c r="I24" i="6" s="1"/>
  <c r="I601" i="3"/>
  <c r="M601" i="6" s="1"/>
  <c r="I601" i="6" s="1"/>
  <c r="K103" i="6"/>
  <c r="E103" i="6" s="1"/>
  <c r="K284" i="6"/>
  <c r="E284" i="6" s="1"/>
  <c r="H551" i="9"/>
  <c r="H52" i="9"/>
  <c r="H673" i="9"/>
  <c r="I448" i="3"/>
  <c r="M448" i="6" s="1"/>
  <c r="I448" i="6" s="1"/>
  <c r="I278" i="83"/>
  <c r="H278" i="83"/>
  <c r="I282" i="83"/>
  <c r="H282" i="83"/>
  <c r="H419" i="83"/>
  <c r="I419" i="83"/>
  <c r="I436" i="83"/>
  <c r="H436" i="83"/>
  <c r="I206" i="73"/>
  <c r="I239" i="73"/>
  <c r="H239" i="73"/>
  <c r="H517" i="73"/>
  <c r="I517" i="73"/>
  <c r="I579" i="73"/>
  <c r="H579" i="73"/>
  <c r="I739" i="73"/>
  <c r="H739" i="73"/>
  <c r="I92" i="73"/>
  <c r="H92" i="73"/>
  <c r="I342" i="73"/>
  <c r="H342" i="73"/>
  <c r="I553" i="73"/>
  <c r="H553" i="73"/>
  <c r="H561" i="73"/>
  <c r="I561" i="73"/>
  <c r="H668" i="73"/>
  <c r="I668" i="73"/>
  <c r="H317" i="83"/>
  <c r="I335" i="83"/>
  <c r="H335" i="83"/>
  <c r="H339" i="73"/>
  <c r="I339" i="73"/>
  <c r="I621" i="73"/>
  <c r="I624" i="73"/>
  <c r="I628" i="73"/>
  <c r="H255" i="83"/>
  <c r="I255" i="83"/>
  <c r="I13" i="73"/>
  <c r="I47" i="73"/>
  <c r="H47" i="73"/>
  <c r="I170" i="73"/>
  <c r="H343" i="73"/>
  <c r="I343" i="73"/>
  <c r="H448" i="73"/>
  <c r="I507" i="73"/>
  <c r="I605" i="73"/>
  <c r="I653" i="73"/>
  <c r="H653" i="73"/>
  <c r="I685" i="73"/>
  <c r="H685" i="73"/>
  <c r="H723" i="73"/>
  <c r="I731" i="73"/>
  <c r="H731" i="73"/>
  <c r="H24" i="83"/>
  <c r="H28" i="83"/>
  <c r="H184" i="83"/>
  <c r="H336" i="83"/>
  <c r="I336" i="83"/>
  <c r="H473" i="83"/>
  <c r="I473" i="83"/>
  <c r="H720" i="73"/>
  <c r="I485" i="73"/>
  <c r="H485" i="73"/>
  <c r="H716" i="73"/>
  <c r="I716" i="73"/>
  <c r="I296" i="83"/>
  <c r="H296" i="83"/>
  <c r="I123" i="86"/>
  <c r="H123" i="86"/>
  <c r="I634" i="83"/>
  <c r="H634" i="83"/>
  <c r="I157" i="86"/>
  <c r="H157" i="86"/>
  <c r="I249" i="86"/>
  <c r="H249" i="86"/>
  <c r="I312" i="86"/>
  <c r="H312" i="86"/>
  <c r="I322" i="86"/>
  <c r="H322" i="86"/>
  <c r="I354" i="86"/>
  <c r="H354" i="86"/>
  <c r="I372" i="86"/>
  <c r="H372" i="86"/>
  <c r="H380" i="86"/>
  <c r="I380" i="86"/>
  <c r="H555" i="83"/>
  <c r="I555" i="83"/>
  <c r="I717" i="83"/>
  <c r="H717" i="83"/>
  <c r="I468" i="92"/>
  <c r="H468" i="92"/>
  <c r="I485" i="92"/>
  <c r="H485" i="92"/>
  <c r="H488" i="92"/>
  <c r="I488" i="92"/>
  <c r="I596" i="92"/>
  <c r="H596" i="92"/>
  <c r="H459" i="83"/>
  <c r="I676" i="83"/>
  <c r="H118" i="83"/>
  <c r="I118" i="83"/>
  <c r="I560" i="83"/>
  <c r="H560" i="83"/>
  <c r="I660" i="86"/>
  <c r="H660" i="86"/>
  <c r="H859" i="86"/>
  <c r="I859" i="86"/>
  <c r="H437" i="73"/>
  <c r="H67" i="73"/>
  <c r="I67" i="73"/>
  <c r="I91" i="73"/>
  <c r="H771" i="83"/>
  <c r="H583" i="83"/>
  <c r="H47" i="83"/>
  <c r="H293" i="83"/>
  <c r="I348" i="83"/>
  <c r="I651" i="86"/>
  <c r="H651" i="86"/>
  <c r="I678" i="86"/>
  <c r="H678" i="86"/>
  <c r="I721" i="86"/>
  <c r="H721" i="86"/>
  <c r="I44" i="92"/>
  <c r="H44" i="92"/>
  <c r="I24" i="73"/>
  <c r="H101" i="73"/>
  <c r="I101" i="73"/>
  <c r="I110" i="73"/>
  <c r="H334" i="73"/>
  <c r="I352" i="73"/>
  <c r="H469" i="73"/>
  <c r="H526" i="73"/>
  <c r="I614" i="83"/>
  <c r="H190" i="83"/>
  <c r="H99" i="83"/>
  <c r="I69" i="83"/>
  <c r="H95" i="83"/>
  <c r="H132" i="83"/>
  <c r="H187" i="83"/>
  <c r="I298" i="86"/>
  <c r="H298" i="86"/>
  <c r="H479" i="86"/>
  <c r="I479" i="86"/>
  <c r="H553" i="86"/>
  <c r="I553" i="86"/>
  <c r="I570" i="86"/>
  <c r="H570" i="86"/>
  <c r="H597" i="86"/>
  <c r="I597" i="86"/>
  <c r="I648" i="86"/>
  <c r="H648" i="86"/>
  <c r="H257" i="92"/>
  <c r="I257" i="92"/>
  <c r="I299" i="92"/>
  <c r="H299" i="92"/>
  <c r="H68" i="73"/>
  <c r="I461" i="73"/>
  <c r="I506" i="73"/>
  <c r="H637" i="73"/>
  <c r="I499" i="83"/>
  <c r="H194" i="83"/>
  <c r="H613" i="83"/>
  <c r="I613" i="83"/>
  <c r="H675" i="83"/>
  <c r="I675" i="83"/>
  <c r="H10" i="86"/>
  <c r="I10" i="86"/>
  <c r="H106" i="86"/>
  <c r="I106" i="86"/>
  <c r="H362" i="86"/>
  <c r="I362" i="86"/>
  <c r="H379" i="86"/>
  <c r="I379" i="86"/>
  <c r="I392" i="86"/>
  <c r="H392" i="86"/>
  <c r="I628" i="86"/>
  <c r="H628" i="86"/>
  <c r="H150" i="92"/>
  <c r="I150" i="92"/>
  <c r="H720" i="83"/>
  <c r="I497" i="83"/>
  <c r="H497" i="83"/>
  <c r="H592" i="83"/>
  <c r="I592" i="83"/>
  <c r="I727" i="83"/>
  <c r="H727" i="83"/>
  <c r="I161" i="86"/>
  <c r="I138" i="86"/>
  <c r="H161" i="86"/>
  <c r="I336" i="86"/>
  <c r="H336" i="86"/>
  <c r="H694" i="86"/>
  <c r="I694" i="86"/>
  <c r="I55" i="92"/>
  <c r="H55" i="92"/>
  <c r="I136" i="92"/>
  <c r="H136" i="92"/>
  <c r="H154" i="92"/>
  <c r="I154" i="92"/>
  <c r="I179" i="92"/>
  <c r="H179" i="92"/>
  <c r="I212" i="92"/>
  <c r="H212" i="92"/>
  <c r="H316" i="92"/>
  <c r="I316" i="92"/>
  <c r="H325" i="92"/>
  <c r="I325" i="92"/>
  <c r="I125" i="92"/>
  <c r="H125" i="92"/>
  <c r="I263" i="86"/>
  <c r="H434" i="86"/>
  <c r="I197" i="86"/>
  <c r="H197" i="86"/>
  <c r="H741" i="86"/>
  <c r="I741" i="86"/>
  <c r="H107" i="86"/>
  <c r="I141" i="86"/>
  <c r="H271" i="86"/>
  <c r="I271" i="86"/>
  <c r="H296" i="86"/>
  <c r="I296" i="86"/>
  <c r="H381" i="86"/>
  <c r="H159" i="92"/>
  <c r="I159" i="92"/>
  <c r="I195" i="92"/>
  <c r="H195" i="92"/>
  <c r="H303" i="92"/>
  <c r="I303" i="92"/>
  <c r="I392" i="92"/>
  <c r="H392" i="92"/>
  <c r="H406" i="92"/>
  <c r="I406" i="92"/>
  <c r="I430" i="86"/>
  <c r="H430" i="86"/>
  <c r="H555" i="86"/>
  <c r="I555" i="86"/>
  <c r="I148" i="92"/>
  <c r="H148" i="92"/>
  <c r="I5" i="86"/>
  <c r="H5" i="86"/>
  <c r="I18" i="86"/>
  <c r="H18" i="86"/>
  <c r="H486" i="86"/>
  <c r="I486" i="86"/>
  <c r="I23" i="92"/>
  <c r="H23" i="92"/>
  <c r="I33" i="92"/>
  <c r="H33" i="92"/>
  <c r="I143" i="92"/>
  <c r="H143" i="92"/>
  <c r="H185" i="86"/>
  <c r="I127" i="86"/>
  <c r="H127" i="86"/>
  <c r="H199" i="86"/>
  <c r="I282" i="86"/>
  <c r="H323" i="86"/>
  <c r="I323" i="86"/>
  <c r="I426" i="86"/>
  <c r="H426" i="86"/>
  <c r="H540" i="86"/>
  <c r="I540" i="86"/>
  <c r="H194" i="92"/>
  <c r="I194" i="92"/>
  <c r="I279" i="92"/>
  <c r="H279" i="92"/>
  <c r="I342" i="92"/>
  <c r="H342" i="92"/>
  <c r="I365" i="92"/>
  <c r="H365" i="92"/>
  <c r="H391" i="92"/>
  <c r="I391" i="92"/>
  <c r="H397" i="92"/>
  <c r="I397" i="92"/>
  <c r="I400" i="92"/>
  <c r="H400" i="92"/>
  <c r="I92" i="86"/>
  <c r="H92" i="86"/>
  <c r="I418" i="86"/>
  <c r="H418" i="86"/>
  <c r="I690" i="86"/>
  <c r="H690" i="86"/>
  <c r="H164" i="92"/>
  <c r="I164" i="92"/>
  <c r="I213" i="92"/>
  <c r="H213" i="92"/>
  <c r="I216" i="92"/>
  <c r="H216" i="92"/>
  <c r="I260" i="92"/>
  <c r="H260" i="92"/>
  <c r="I308" i="92"/>
  <c r="H308" i="92"/>
  <c r="H320" i="92"/>
  <c r="I320" i="92"/>
  <c r="H667" i="86"/>
  <c r="I728" i="86"/>
  <c r="H728" i="86"/>
  <c r="I86" i="92"/>
  <c r="H86" i="92"/>
  <c r="I204" i="92"/>
  <c r="H204" i="92"/>
  <c r="H234" i="92"/>
  <c r="I234" i="92"/>
  <c r="H87" i="92"/>
  <c r="I87" i="92"/>
  <c r="I156" i="92"/>
  <c r="H184" i="92"/>
  <c r="I184" i="92"/>
  <c r="H187" i="92"/>
  <c r="I187" i="92"/>
  <c r="I221" i="92"/>
  <c r="H221" i="92"/>
  <c r="I229" i="92"/>
  <c r="H229" i="92"/>
  <c r="H267" i="92"/>
  <c r="I267" i="92"/>
  <c r="H328" i="92"/>
  <c r="I328" i="92"/>
  <c r="H109" i="86"/>
  <c r="I109" i="86"/>
  <c r="H57" i="92"/>
  <c r="H68" i="92"/>
  <c r="I68" i="92"/>
  <c r="I152" i="92"/>
  <c r="I167" i="92"/>
  <c r="H167" i="92"/>
  <c r="H176" i="92"/>
  <c r="I176" i="92"/>
  <c r="I311" i="92"/>
  <c r="H311" i="92"/>
  <c r="H381" i="92"/>
  <c r="I381" i="92"/>
  <c r="H581" i="86"/>
  <c r="I581" i="86"/>
  <c r="H47" i="92"/>
  <c r="I47" i="92"/>
  <c r="I273" i="92"/>
  <c r="H273" i="92"/>
  <c r="I341" i="92"/>
  <c r="H341" i="92"/>
  <c r="I372" i="92"/>
  <c r="H372" i="92"/>
  <c r="H14" i="92"/>
  <c r="I14" i="92"/>
  <c r="H111" i="92"/>
  <c r="I111" i="92"/>
  <c r="I165" i="92"/>
  <c r="H165" i="92"/>
  <c r="H209" i="92"/>
  <c r="I209" i="92"/>
  <c r="I270" i="92"/>
  <c r="H270" i="92"/>
  <c r="I285" i="92"/>
  <c r="H285" i="92"/>
  <c r="I297" i="92"/>
  <c r="H297" i="92"/>
  <c r="I306" i="92"/>
  <c r="H306" i="92"/>
  <c r="I347" i="92"/>
  <c r="H347" i="92"/>
  <c r="I384" i="92"/>
  <c r="H384" i="92"/>
  <c r="H99" i="92"/>
  <c r="H186" i="92"/>
  <c r="I186" i="92"/>
  <c r="H197" i="92"/>
  <c r="H207" i="92"/>
  <c r="I207" i="92"/>
  <c r="H242" i="92"/>
  <c r="I259" i="92"/>
  <c r="H262" i="92"/>
  <c r="I283" i="92"/>
  <c r="H283" i="92"/>
  <c r="H331" i="92"/>
  <c r="I331" i="92"/>
  <c r="H334" i="92"/>
  <c r="I334" i="92"/>
  <c r="I336" i="92"/>
  <c r="I348" i="92"/>
  <c r="H348" i="92"/>
  <c r="H364" i="92"/>
  <c r="H367" i="92"/>
  <c r="I95" i="92"/>
  <c r="H95" i="92"/>
  <c r="I121" i="92"/>
  <c r="H121" i="92"/>
  <c r="I146" i="92"/>
  <c r="H146" i="92"/>
  <c r="I289" i="92"/>
  <c r="H289" i="92"/>
  <c r="I295" i="92"/>
  <c r="H295" i="92"/>
  <c r="I354" i="92"/>
  <c r="H354" i="92"/>
  <c r="I357" i="92"/>
  <c r="H357" i="92"/>
  <c r="H389" i="92"/>
  <c r="I389" i="92"/>
  <c r="H177" i="92"/>
  <c r="I177" i="92"/>
  <c r="H180" i="92"/>
  <c r="I180" i="92"/>
  <c r="H205" i="92"/>
  <c r="I205" i="92"/>
  <c r="H232" i="92"/>
  <c r="I232" i="92"/>
  <c r="I235" i="92"/>
  <c r="H235" i="92"/>
  <c r="H272" i="92"/>
  <c r="I272" i="92"/>
  <c r="I278" i="92"/>
  <c r="H278" i="92"/>
  <c r="H326" i="92"/>
  <c r="I326" i="92"/>
  <c r="I329" i="92"/>
  <c r="H329" i="92"/>
  <c r="H31" i="92"/>
  <c r="I80" i="92"/>
  <c r="H80" i="92"/>
  <c r="I119" i="92"/>
  <c r="H119" i="92"/>
  <c r="I141" i="92"/>
  <c r="H141" i="92"/>
  <c r="H172" i="92"/>
  <c r="I172" i="92"/>
  <c r="I174" i="92"/>
  <c r="I223" i="92"/>
  <c r="H223" i="92"/>
  <c r="H225" i="92"/>
  <c r="H275" i="92"/>
  <c r="I293" i="92"/>
  <c r="H293" i="92"/>
  <c r="I304" i="92"/>
  <c r="H304" i="92"/>
  <c r="H318" i="92"/>
  <c r="I318" i="92"/>
  <c r="H323" i="92"/>
  <c r="H377" i="92"/>
  <c r="I377" i="92"/>
  <c r="I379" i="92"/>
  <c r="H382" i="92"/>
  <c r="I382" i="92"/>
  <c r="I390" i="92"/>
  <c r="H390" i="92"/>
  <c r="H407" i="92"/>
  <c r="I407" i="92"/>
  <c r="I543" i="92"/>
  <c r="H543" i="92"/>
  <c r="I411" i="92"/>
  <c r="H411" i="92"/>
  <c r="H453" i="92"/>
  <c r="I453" i="92"/>
  <c r="I476" i="92"/>
  <c r="H476" i="92"/>
  <c r="I563" i="92"/>
  <c r="H563" i="92"/>
  <c r="I573" i="92"/>
  <c r="H573" i="92"/>
  <c r="I597" i="92"/>
  <c r="H597" i="92"/>
  <c r="H45" i="92"/>
  <c r="I45" i="92"/>
  <c r="H450" i="92"/>
  <c r="I450" i="92"/>
  <c r="I29" i="92"/>
  <c r="H29" i="92"/>
  <c r="I144" i="92"/>
  <c r="H144" i="92"/>
  <c r="I219" i="92"/>
  <c r="H219" i="92"/>
  <c r="H309" i="92"/>
  <c r="I309" i="92"/>
  <c r="I428" i="92"/>
  <c r="H428" i="92"/>
  <c r="I26" i="92"/>
  <c r="H117" i="92"/>
  <c r="I132" i="92"/>
  <c r="H132" i="92"/>
  <c r="H134" i="92"/>
  <c r="H139" i="92"/>
  <c r="I170" i="92"/>
  <c r="I190" i="92"/>
  <c r="I203" i="92"/>
  <c r="H211" i="92"/>
  <c r="H238" i="92"/>
  <c r="I281" i="92"/>
  <c r="H281" i="92"/>
  <c r="I288" i="92"/>
  <c r="H291" i="92"/>
  <c r="I319" i="92"/>
  <c r="H352" i="92"/>
  <c r="I358" i="92"/>
  <c r="H358" i="92"/>
  <c r="I395" i="92"/>
  <c r="I405" i="92"/>
  <c r="I507" i="92"/>
  <c r="H507" i="92"/>
  <c r="I515" i="92"/>
  <c r="H515" i="92"/>
  <c r="I523" i="92"/>
  <c r="H523" i="92"/>
  <c r="I531" i="92"/>
  <c r="H531" i="92"/>
  <c r="I539" i="92"/>
  <c r="H539" i="92"/>
  <c r="H548" i="92"/>
  <c r="I548" i="92"/>
  <c r="I71" i="92"/>
  <c r="H71" i="92"/>
  <c r="H375" i="92"/>
  <c r="I375" i="92"/>
  <c r="I456" i="92"/>
  <c r="H456" i="92"/>
  <c r="H465" i="92"/>
  <c r="I465" i="92"/>
  <c r="I482" i="92"/>
  <c r="H482" i="92"/>
  <c r="H418" i="92"/>
  <c r="I418" i="92"/>
  <c r="I460" i="92"/>
  <c r="H460" i="92"/>
  <c r="H560" i="92"/>
  <c r="I560" i="92"/>
  <c r="I584" i="92"/>
  <c r="H584" i="92"/>
  <c r="I587" i="92"/>
  <c r="H587" i="92"/>
  <c r="I421" i="92"/>
  <c r="H421" i="92"/>
  <c r="I448" i="92"/>
  <c r="H448" i="92"/>
  <c r="H451" i="92"/>
  <c r="I451" i="92"/>
  <c r="I454" i="92"/>
  <c r="H454" i="92"/>
  <c r="I470" i="92"/>
  <c r="H470" i="92"/>
  <c r="H490" i="92"/>
  <c r="I490" i="92"/>
  <c r="H416" i="92"/>
  <c r="I416" i="92"/>
  <c r="I432" i="92"/>
  <c r="H432" i="92"/>
  <c r="H443" i="92"/>
  <c r="I443" i="92"/>
  <c r="H461" i="92"/>
  <c r="I461" i="92"/>
  <c r="I551" i="92"/>
  <c r="H551" i="92"/>
  <c r="H557" i="92"/>
  <c r="I557" i="92"/>
  <c r="I564" i="92"/>
  <c r="H564" i="92"/>
  <c r="I567" i="92"/>
  <c r="H567" i="92"/>
  <c r="I581" i="92"/>
  <c r="H581" i="92"/>
  <c r="I471" i="92"/>
  <c r="H471" i="92"/>
  <c r="I474" i="92"/>
  <c r="H474" i="92"/>
  <c r="H414" i="92"/>
  <c r="I414" i="92"/>
  <c r="I479" i="92"/>
  <c r="H479" i="92"/>
  <c r="I513" i="92"/>
  <c r="H513" i="92"/>
  <c r="I521" i="92"/>
  <c r="H521" i="92"/>
  <c r="I529" i="92"/>
  <c r="H529" i="92"/>
  <c r="I537" i="92"/>
  <c r="H537" i="92"/>
  <c r="I591" i="92"/>
  <c r="H591" i="92"/>
  <c r="I594" i="92"/>
  <c r="H594" i="92"/>
  <c r="I473" i="92"/>
  <c r="H473" i="92"/>
  <c r="I575" i="92"/>
  <c r="H575" i="92"/>
  <c r="I578" i="92"/>
  <c r="H578" i="92"/>
  <c r="I467" i="92"/>
  <c r="I511" i="92"/>
  <c r="H511" i="92"/>
  <c r="I519" i="92"/>
  <c r="H519" i="92"/>
  <c r="I527" i="92"/>
  <c r="H527" i="92"/>
  <c r="I535" i="92"/>
  <c r="H535" i="92"/>
  <c r="H544" i="92"/>
  <c r="I544" i="92"/>
  <c r="H549" i="92"/>
  <c r="I549" i="92"/>
  <c r="I552" i="92"/>
  <c r="I555" i="92"/>
  <c r="H555" i="92"/>
  <c r="I430" i="92"/>
  <c r="H430" i="92"/>
  <c r="H463" i="92"/>
  <c r="I463" i="92"/>
  <c r="I493" i="92"/>
  <c r="H493" i="92"/>
  <c r="I501" i="92"/>
  <c r="H501" i="92"/>
  <c r="H541" i="92"/>
  <c r="I541" i="92"/>
  <c r="I562" i="92"/>
  <c r="H562" i="92"/>
  <c r="I572" i="92"/>
  <c r="H572" i="92"/>
  <c r="I588" i="92"/>
  <c r="H588" i="92"/>
  <c r="I444" i="92"/>
  <c r="H444" i="92"/>
  <c r="I481" i="92"/>
  <c r="H481" i="92"/>
  <c r="I487" i="92"/>
  <c r="H487" i="92"/>
  <c r="I509" i="92"/>
  <c r="H509" i="92"/>
  <c r="I517" i="92"/>
  <c r="H517" i="92"/>
  <c r="I525" i="92"/>
  <c r="H525" i="92"/>
  <c r="I533" i="92"/>
  <c r="H533" i="92"/>
  <c r="I576" i="92"/>
  <c r="H576" i="92"/>
  <c r="I579" i="92"/>
  <c r="H579" i="92"/>
  <c r="I477" i="92"/>
  <c r="H477" i="92"/>
  <c r="I570" i="92"/>
  <c r="H570" i="92"/>
  <c r="H459" i="92"/>
  <c r="I459" i="92"/>
  <c r="I489" i="92"/>
  <c r="H489" i="92"/>
  <c r="H542" i="92"/>
  <c r="I542" i="92"/>
  <c r="H550" i="92"/>
  <c r="I550" i="92"/>
  <c r="H558" i="92"/>
  <c r="I558" i="92"/>
  <c r="I580" i="92"/>
  <c r="H580" i="92"/>
  <c r="I592" i="92"/>
  <c r="H592" i="92"/>
  <c r="I595" i="92"/>
  <c r="H595" i="92"/>
  <c r="I495" i="92"/>
  <c r="H495" i="92"/>
  <c r="I503" i="92"/>
  <c r="H503" i="92"/>
  <c r="I568" i="92"/>
  <c r="H568" i="92"/>
  <c r="I571" i="92"/>
  <c r="H571" i="92"/>
  <c r="I586" i="92"/>
  <c r="H586" i="92"/>
  <c r="I475" i="92"/>
  <c r="H475" i="92"/>
  <c r="I483" i="92"/>
  <c r="H483" i="92"/>
  <c r="I491" i="92"/>
  <c r="H491" i="92"/>
  <c r="I566" i="92"/>
  <c r="H566" i="92"/>
  <c r="I574" i="92"/>
  <c r="H574" i="92"/>
  <c r="I582" i="92"/>
  <c r="H582" i="92"/>
  <c r="I590" i="92"/>
  <c r="H590" i="92"/>
  <c r="I598" i="92"/>
  <c r="H598" i="92"/>
  <c r="XDS402" i="86" l="1"/>
  <c r="XDW402" i="86" s="1"/>
  <c r="XEU402" i="83"/>
  <c r="XEI402" i="83"/>
  <c r="XEU410" i="92"/>
  <c r="XEI410" i="92"/>
  <c r="XDK402" i="86" l="1"/>
  <c r="XDO402" i="86" s="1"/>
  <c r="XEM402" i="83"/>
  <c r="XEA402" i="83"/>
  <c r="XEM410" i="92"/>
  <c r="XEA410" i="92"/>
  <c r="XDC402" i="86" l="1"/>
  <c r="XCU402" i="86" s="1"/>
  <c r="XDS402" i="83"/>
  <c r="XEE402" i="83"/>
  <c r="XEE410" i="92"/>
  <c r="XDS410" i="92"/>
  <c r="XDG402" i="86" l="1"/>
  <c r="XDK402" i="83"/>
  <c r="XDW402" i="83"/>
  <c r="XDW410" i="92"/>
  <c r="XDK410" i="92"/>
  <c r="XCM402" i="86"/>
  <c r="XCY402" i="86"/>
  <c r="XDO402" i="83" l="1"/>
  <c r="XDC402" i="83"/>
  <c r="XDO410" i="92"/>
  <c r="XDC410" i="92"/>
  <c r="XCE402" i="86"/>
  <c r="XCQ402" i="86"/>
  <c r="XCU402" i="83" l="1"/>
  <c r="XDG402" i="83"/>
  <c r="XDG410" i="92"/>
  <c r="XCU410" i="92"/>
  <c r="XCI402" i="86"/>
  <c r="XBW402" i="86"/>
  <c r="XCM402" i="83" l="1"/>
  <c r="XCY402" i="83"/>
  <c r="XCM410" i="92"/>
  <c r="XCY410" i="92"/>
  <c r="XBO402" i="86"/>
  <c r="XCA402" i="86"/>
  <c r="XCQ402" i="83" l="1"/>
  <c r="XCE402" i="83"/>
  <c r="XCE410" i="92"/>
  <c r="XCQ410" i="92"/>
  <c r="XBG402" i="86"/>
  <c r="XBS402" i="86"/>
  <c r="XBW402" i="83" l="1"/>
  <c r="XCI402" i="83"/>
  <c r="XBW410" i="92"/>
  <c r="XCI410" i="92"/>
  <c r="XBK402" i="86"/>
  <c r="XAY402" i="86"/>
  <c r="XCA402" i="83" l="1"/>
  <c r="XBO402" i="83"/>
  <c r="XCA410" i="92"/>
  <c r="XBO410" i="92"/>
  <c r="XAQ402" i="86"/>
  <c r="XBC402" i="86"/>
  <c r="XBG402" i="83" l="1"/>
  <c r="XBS402" i="83"/>
  <c r="XBS410" i="92"/>
  <c r="XBG410" i="92"/>
  <c r="XAI402" i="86"/>
  <c r="XAU402" i="86"/>
  <c r="XBK402" i="83" l="1"/>
  <c r="XAY402" i="83"/>
  <c r="XAY410" i="92"/>
  <c r="XBK410" i="92"/>
  <c r="XAM402" i="86"/>
  <c r="XAA402" i="86"/>
  <c r="XBC402" i="83" l="1"/>
  <c r="XAQ402" i="83"/>
  <c r="XAQ410" i="92"/>
  <c r="XBC410" i="92"/>
  <c r="XAE402" i="86"/>
  <c r="WZS402" i="86"/>
  <c r="XAU402" i="83" l="1"/>
  <c r="XAI402" i="83"/>
  <c r="XAU410" i="92"/>
  <c r="XAI410" i="92"/>
  <c r="WZK402" i="86"/>
  <c r="WZW402" i="86"/>
  <c r="XAA402" i="83" l="1"/>
  <c r="XAM402" i="83"/>
  <c r="XAA410" i="92"/>
  <c r="XAM410" i="92"/>
  <c r="WZO402" i="86"/>
  <c r="WZC402" i="86"/>
  <c r="XAE402" i="83" l="1"/>
  <c r="WZS402" i="83"/>
  <c r="WZS410" i="92"/>
  <c r="XAE410" i="92"/>
  <c r="WYU402" i="86"/>
  <c r="WZG402" i="86"/>
  <c r="WZK402" i="83" l="1"/>
  <c r="WZW402" i="83"/>
  <c r="WZK410" i="92"/>
  <c r="WZW410" i="92"/>
  <c r="WYY402" i="86"/>
  <c r="WYM402" i="86"/>
  <c r="WZO402" i="83" l="1"/>
  <c r="WZC402" i="83"/>
  <c r="WZO410" i="92"/>
  <c r="WZC410" i="92"/>
  <c r="WYQ402" i="86"/>
  <c r="WYE402" i="86"/>
  <c r="WYU402" i="83" l="1"/>
  <c r="WZG402" i="83"/>
  <c r="WYU410" i="92"/>
  <c r="WZG410" i="92"/>
  <c r="WXW402" i="86"/>
  <c r="WYI402" i="86"/>
  <c r="WYY402" i="83" l="1"/>
  <c r="WYM402" i="83"/>
  <c r="WYM410" i="92"/>
  <c r="WYY410" i="92"/>
  <c r="WYA402" i="86"/>
  <c r="WXO402" i="86"/>
  <c r="WYE402" i="83" l="1"/>
  <c r="WYQ402" i="83"/>
  <c r="WYQ410" i="92"/>
  <c r="WYE410" i="92"/>
  <c r="WXS402" i="86"/>
  <c r="WXG402" i="86"/>
  <c r="WYI402" i="83" l="1"/>
  <c r="WXW402" i="83"/>
  <c r="WYI410" i="92"/>
  <c r="WXW410" i="92"/>
  <c r="WWY402" i="86"/>
  <c r="WXK402" i="86"/>
  <c r="WYA402" i="83" l="1"/>
  <c r="WXO402" i="83"/>
  <c r="WXO410" i="92"/>
  <c r="WYA410" i="92"/>
  <c r="WWQ402" i="86"/>
  <c r="WXC402" i="86"/>
  <c r="WXG402" i="83" l="1"/>
  <c r="WXS402" i="83"/>
  <c r="WXS410" i="92"/>
  <c r="WXG410" i="92"/>
  <c r="WWU402" i="86"/>
  <c r="WWI402" i="86"/>
  <c r="WXK402" i="83" l="1"/>
  <c r="WWY402" i="83"/>
  <c r="WXK410" i="92"/>
  <c r="WWY410" i="92"/>
  <c r="WWM402" i="86"/>
  <c r="WWA402" i="86"/>
  <c r="WWQ402" i="83" l="1"/>
  <c r="WXC402" i="83"/>
  <c r="WWQ410" i="92"/>
  <c r="WXC410" i="92"/>
  <c r="WWE402" i="86"/>
  <c r="WVS402" i="86"/>
  <c r="WWU402" i="83" l="1"/>
  <c r="WWI402" i="83"/>
  <c r="WWI410" i="92"/>
  <c r="WWU410" i="92"/>
  <c r="WVW402" i="86"/>
  <c r="WVK402" i="86"/>
  <c r="WWA402" i="83" l="1"/>
  <c r="WWM402" i="83"/>
  <c r="WWA410" i="92"/>
  <c r="WWM410" i="92"/>
  <c r="WVC402" i="86"/>
  <c r="WVO402" i="86"/>
  <c r="WVS402" i="83" l="1"/>
  <c r="WWE402" i="83"/>
  <c r="WVS410" i="92"/>
  <c r="WWE410" i="92"/>
  <c r="WVG402" i="86"/>
  <c r="WUU402" i="86"/>
  <c r="WVK402" i="83" l="1"/>
  <c r="WVW402" i="83"/>
  <c r="WVK410" i="92"/>
  <c r="WVW410" i="92"/>
  <c r="WUY402" i="86"/>
  <c r="WUM402" i="86"/>
  <c r="WVC402" i="83" l="1"/>
  <c r="WVO402" i="83"/>
  <c r="WVC410" i="92"/>
  <c r="WVO410" i="92"/>
  <c r="WUE402" i="86"/>
  <c r="WUQ402" i="86"/>
  <c r="WVG402" i="83" l="1"/>
  <c r="WUU402" i="83"/>
  <c r="WUU410" i="92"/>
  <c r="WVG410" i="92"/>
  <c r="WTW402" i="86"/>
  <c r="WUI402" i="86"/>
  <c r="WUY402" i="83" l="1"/>
  <c r="WUM402" i="83"/>
  <c r="WUY410" i="92"/>
  <c r="WUM410" i="92"/>
  <c r="WTO402" i="86"/>
  <c r="WUA402" i="86"/>
  <c r="WUE402" i="83" l="1"/>
  <c r="WUQ402" i="83"/>
  <c r="WUE410" i="92"/>
  <c r="WUQ410" i="92"/>
  <c r="WTG402" i="86"/>
  <c r="WTS402" i="86"/>
  <c r="WUI402" i="83" l="1"/>
  <c r="WTW402" i="83"/>
  <c r="WTW410" i="92"/>
  <c r="WUI410" i="92"/>
  <c r="WSY402" i="86"/>
  <c r="WTK402" i="86"/>
  <c r="WUA402" i="83" l="1"/>
  <c r="WTO402" i="83"/>
  <c r="WUA410" i="92"/>
  <c r="WTO410" i="92"/>
  <c r="WTC402" i="86"/>
  <c r="WSQ402" i="86"/>
  <c r="WTS402" i="83" l="1"/>
  <c r="WTG402" i="83"/>
  <c r="WTG410" i="92"/>
  <c r="WTS410" i="92"/>
  <c r="WSI402" i="86"/>
  <c r="WSU402" i="86"/>
  <c r="WSY402" i="83" l="1"/>
  <c r="WTK402" i="83"/>
  <c r="WSY410" i="92"/>
  <c r="WTK410" i="92"/>
  <c r="WSA402" i="86"/>
  <c r="WSM402" i="86"/>
  <c r="WTC402" i="83" l="1"/>
  <c r="WSQ402" i="83"/>
  <c r="WTC410" i="92"/>
  <c r="WSQ410" i="92"/>
  <c r="WSE402" i="86"/>
  <c r="WRS402" i="86"/>
  <c r="WSI402" i="83" l="1"/>
  <c r="WSU402" i="83"/>
  <c r="WSI410" i="92"/>
  <c r="WSU410" i="92"/>
  <c r="WRW402" i="86"/>
  <c r="WRK402" i="86"/>
  <c r="WSA402" i="83" l="1"/>
  <c r="WSM402" i="83"/>
  <c r="WSA410" i="92"/>
  <c r="WSM410" i="92"/>
  <c r="WRC402" i="86"/>
  <c r="WRO402" i="86"/>
  <c r="WSE402" i="83" l="1"/>
  <c r="WRS402" i="83"/>
  <c r="WRS410" i="92"/>
  <c r="WSE410" i="92"/>
  <c r="WQU402" i="86"/>
  <c r="WRG402" i="86"/>
  <c r="WRK402" i="83" l="1"/>
  <c r="WRW402" i="83"/>
  <c r="WRW410" i="92"/>
  <c r="WRK410" i="92"/>
  <c r="WQM402" i="86"/>
  <c r="WQY402" i="86"/>
  <c r="WRO402" i="83" l="1"/>
  <c r="WRC402" i="83"/>
  <c r="WRC410" i="92"/>
  <c r="WRO410" i="92"/>
  <c r="WQE402" i="86"/>
  <c r="WQQ402" i="86"/>
  <c r="WRG402" i="83" l="1"/>
  <c r="WQU402" i="83"/>
  <c r="WQU410" i="92"/>
  <c r="WRG410" i="92"/>
  <c r="WQI402" i="86"/>
  <c r="WPW402" i="86"/>
  <c r="WQY402" i="83" l="1"/>
  <c r="WQM402" i="83"/>
  <c r="WQM410" i="92"/>
  <c r="WQY410" i="92"/>
  <c r="WQA402" i="86"/>
  <c r="WPO402" i="86"/>
  <c r="WQQ402" i="83" l="1"/>
  <c r="WQE402" i="83"/>
  <c r="WQE410" i="92"/>
  <c r="WQQ410" i="92"/>
  <c r="WPS402" i="86"/>
  <c r="WPG402" i="86"/>
  <c r="WQI402" i="83" l="1"/>
  <c r="WPW402" i="83"/>
  <c r="WPW410" i="92"/>
  <c r="WQI410" i="92"/>
  <c r="WOY402" i="86"/>
  <c r="WPK402" i="86"/>
  <c r="WPO402" i="83" l="1"/>
  <c r="WQA402" i="83"/>
  <c r="WPO410" i="92"/>
  <c r="WQA410" i="92"/>
  <c r="WOQ402" i="86"/>
  <c r="WPC402" i="86"/>
  <c r="WPS402" i="83" l="1"/>
  <c r="WPG402" i="83"/>
  <c r="WPS410" i="92"/>
  <c r="WPG410" i="92"/>
  <c r="WOI402" i="86"/>
  <c r="WOU402" i="86"/>
  <c r="WPK402" i="83" l="1"/>
  <c r="WOY402" i="83"/>
  <c r="WOY410" i="92"/>
  <c r="WPK410" i="92"/>
  <c r="WOA402" i="86"/>
  <c r="WOM402" i="86"/>
  <c r="WPC402" i="83" l="1"/>
  <c r="WOQ402" i="83"/>
  <c r="WPC410" i="92"/>
  <c r="WOQ410" i="92"/>
  <c r="WOE402" i="86"/>
  <c r="WNS402" i="86"/>
  <c r="WOI402" i="83" l="1"/>
  <c r="WOU402" i="83"/>
  <c r="WOU410" i="92"/>
  <c r="WOI410" i="92"/>
  <c r="WNK402" i="86"/>
  <c r="WNW402" i="86"/>
  <c r="WOM402" i="83" l="1"/>
  <c r="WOA402" i="83"/>
  <c r="WOM410" i="92"/>
  <c r="WOA410" i="92"/>
  <c r="WNC402" i="86"/>
  <c r="WNO402" i="86"/>
  <c r="WNS402" i="83" l="1"/>
  <c r="WOE402" i="83"/>
  <c r="WNS410" i="92"/>
  <c r="WOE410" i="92"/>
  <c r="WMU402" i="86"/>
  <c r="WNG402" i="86"/>
  <c r="WNK402" i="83" l="1"/>
  <c r="WNW402" i="83"/>
  <c r="WNW410" i="92"/>
  <c r="WNK410" i="92"/>
  <c r="WMY402" i="86"/>
  <c r="WMM402" i="86"/>
  <c r="WNC402" i="83" l="1"/>
  <c r="WNO402" i="83"/>
  <c r="WNO410" i="92"/>
  <c r="WNC410" i="92"/>
  <c r="WME402" i="86"/>
  <c r="WMQ402" i="86"/>
  <c r="WMU402" i="83" l="1"/>
  <c r="WNG402" i="83"/>
  <c r="WMU410" i="92"/>
  <c r="WNG410" i="92"/>
  <c r="WLW402" i="86"/>
  <c r="WMI402" i="86"/>
  <c r="WMM402" i="83" l="1"/>
  <c r="WMY402" i="83"/>
  <c r="WMM410" i="92"/>
  <c r="WMY410" i="92"/>
  <c r="WLO402" i="86"/>
  <c r="WMA402" i="86"/>
  <c r="WMQ402" i="83" l="1"/>
  <c r="WME402" i="83"/>
  <c r="WMQ410" i="92"/>
  <c r="WME410" i="92"/>
  <c r="WLS402" i="86"/>
  <c r="WLG402" i="86"/>
  <c r="WLW402" i="83" l="1"/>
  <c r="WMI402" i="83"/>
  <c r="WMI410" i="92"/>
  <c r="WLW410" i="92"/>
  <c r="WKY402" i="86"/>
  <c r="WLK402" i="86"/>
  <c r="WLO402" i="83" l="1"/>
  <c r="WMA402" i="83"/>
  <c r="WMA410" i="92"/>
  <c r="WLO410" i="92"/>
  <c r="WLC402" i="86"/>
  <c r="WKQ402" i="86"/>
  <c r="WLG402" i="83" l="1"/>
  <c r="WLS402" i="83"/>
  <c r="WLG410" i="92"/>
  <c r="WLS410" i="92"/>
  <c r="WKU402" i="86"/>
  <c r="WKI402" i="86"/>
  <c r="WKY402" i="83" l="1"/>
  <c r="WLK402" i="83"/>
  <c r="WLK410" i="92"/>
  <c r="WKY410" i="92"/>
  <c r="WKM402" i="86"/>
  <c r="WKA402" i="86"/>
  <c r="WKQ402" i="83" l="1"/>
  <c r="WLC402" i="83"/>
  <c r="WLC410" i="92"/>
  <c r="WKQ410" i="92"/>
  <c r="WKE402" i="86"/>
  <c r="WJS402" i="86"/>
  <c r="WKI402" i="83" l="1"/>
  <c r="WKU402" i="83"/>
  <c r="WKU410" i="92"/>
  <c r="WKI410" i="92"/>
  <c r="WJW402" i="86"/>
  <c r="WJK402" i="86"/>
  <c r="WKA402" i="83" l="1"/>
  <c r="WKM402" i="83"/>
  <c r="WKA410" i="92"/>
  <c r="WKM410" i="92"/>
  <c r="WJC402" i="86"/>
  <c r="WJO402" i="86"/>
  <c r="WKE402" i="83" l="1"/>
  <c r="WJS402" i="83"/>
  <c r="WJS410" i="92"/>
  <c r="WKE410" i="92"/>
  <c r="WIU402" i="86"/>
  <c r="WJG402" i="86"/>
  <c r="WJW402" i="83" l="1"/>
  <c r="WJK402" i="83"/>
  <c r="WJK410" i="92"/>
  <c r="WJW410" i="92"/>
  <c r="WIY402" i="86"/>
  <c r="WIM402" i="86"/>
  <c r="WJO402" i="83" l="1"/>
  <c r="WJC402" i="83"/>
  <c r="WJC410" i="92"/>
  <c r="WJO410" i="92"/>
  <c r="WIE402" i="86"/>
  <c r="WIQ402" i="86"/>
  <c r="WIU402" i="83" l="1"/>
  <c r="WJG402" i="83"/>
  <c r="WIU410" i="92"/>
  <c r="WJG410" i="92"/>
  <c r="WII402" i="86"/>
  <c r="WHW402" i="86"/>
  <c r="WIY402" i="83" l="1"/>
  <c r="WIM402" i="83"/>
  <c r="WIY410" i="92"/>
  <c r="WIM410" i="92"/>
  <c r="WHO402" i="86"/>
  <c r="WIA402" i="86"/>
  <c r="WIQ402" i="83" l="1"/>
  <c r="WIE402" i="83"/>
  <c r="WIE410" i="92"/>
  <c r="WIQ410" i="92"/>
  <c r="WHS402" i="86"/>
  <c r="WHG402" i="86"/>
  <c r="WHW402" i="83" l="1"/>
  <c r="WII402" i="83"/>
  <c r="WII410" i="92"/>
  <c r="WHW410" i="92"/>
  <c r="WHK402" i="86"/>
  <c r="WGY402" i="86"/>
  <c r="WHO402" i="83" l="1"/>
  <c r="WIA402" i="83"/>
  <c r="WIA410" i="92"/>
  <c r="WHO410" i="92"/>
  <c r="WGQ402" i="86"/>
  <c r="WHC402" i="86"/>
  <c r="WHS402" i="83" l="1"/>
  <c r="WHG402" i="83"/>
  <c r="WHS410" i="92"/>
  <c r="WHG410" i="92"/>
  <c r="WGI402" i="86"/>
  <c r="WGU402" i="86"/>
  <c r="WHK402" i="83" l="1"/>
  <c r="WGY402" i="83"/>
  <c r="WHK410" i="92"/>
  <c r="WGY410" i="92"/>
  <c r="WGM402" i="86"/>
  <c r="WGA402" i="86"/>
  <c r="WGQ402" i="83" l="1"/>
  <c r="WHC402" i="83"/>
  <c r="WHC410" i="92"/>
  <c r="WGQ410" i="92"/>
  <c r="WFS402" i="86"/>
  <c r="WGE402" i="86"/>
  <c r="WGU402" i="83" l="1"/>
  <c r="WGI402" i="83"/>
  <c r="WGU410" i="92"/>
  <c r="WGI410" i="92"/>
  <c r="WFW402" i="86"/>
  <c r="WFK402" i="86"/>
  <c r="WGM402" i="83" l="1"/>
  <c r="WGA402" i="83"/>
  <c r="WGM410" i="92"/>
  <c r="WGA410" i="92"/>
  <c r="WFO402" i="86"/>
  <c r="WFC402" i="86"/>
  <c r="WFS402" i="83" l="1"/>
  <c r="WGE402" i="83"/>
  <c r="WGE410" i="92"/>
  <c r="WFS410" i="92"/>
  <c r="WEU402" i="86"/>
  <c r="WFG402" i="86"/>
  <c r="WFW402" i="83" l="1"/>
  <c r="WFK402" i="83"/>
  <c r="WFK410" i="92"/>
  <c r="WFW410" i="92"/>
  <c r="WEY402" i="86"/>
  <c r="WEM402" i="86"/>
  <c r="WFO402" i="83" l="1"/>
  <c r="WFC402" i="83"/>
  <c r="WFC410" i="92"/>
  <c r="WFO410" i="92"/>
  <c r="WEQ402" i="86"/>
  <c r="WEE402" i="86"/>
  <c r="WEU402" i="83" l="1"/>
  <c r="WFG402" i="83"/>
  <c r="WFG410" i="92"/>
  <c r="WEU410" i="92"/>
  <c r="WDW402" i="86"/>
  <c r="WEI402" i="86"/>
  <c r="WEY402" i="83" l="1"/>
  <c r="WEM402" i="83"/>
  <c r="WEM410" i="92"/>
  <c r="WEY410" i="92"/>
  <c r="WEA402" i="86"/>
  <c r="WDO402" i="86"/>
  <c r="WEQ402" i="83" l="1"/>
  <c r="WEE402" i="83"/>
  <c r="WEE410" i="92"/>
  <c r="WEQ410" i="92"/>
  <c r="WDG402" i="86"/>
  <c r="WDS402" i="86"/>
  <c r="WEI402" i="83" l="1"/>
  <c r="WDW402" i="83"/>
  <c r="WDW410" i="92"/>
  <c r="WEI410" i="92"/>
  <c r="WDK402" i="86"/>
  <c r="WCY402" i="86"/>
  <c r="WDO402" i="83" l="1"/>
  <c r="WEA402" i="83"/>
  <c r="WDO410" i="92"/>
  <c r="WEA410" i="92"/>
  <c r="WDC402" i="86"/>
  <c r="WCQ402" i="86"/>
  <c r="WDG402" i="83" l="1"/>
  <c r="WDS402" i="83"/>
  <c r="WDG410" i="92"/>
  <c r="WDS410" i="92"/>
  <c r="WCI402" i="86"/>
  <c r="WCU402" i="86"/>
  <c r="WCY402" i="83" l="1"/>
  <c r="WDK402" i="83"/>
  <c r="WCY410" i="92"/>
  <c r="WDK410" i="92"/>
  <c r="WCM402" i="86"/>
  <c r="WCA402" i="86"/>
  <c r="WDC402" i="83" l="1"/>
  <c r="WCQ402" i="83"/>
  <c r="WDC410" i="92"/>
  <c r="WCQ410" i="92"/>
  <c r="WCE402" i="86"/>
  <c r="WBS402" i="86"/>
  <c r="WCU402" i="83" l="1"/>
  <c r="WCI402" i="83"/>
  <c r="WCI410" i="92"/>
  <c r="WCU410" i="92"/>
  <c r="WBK402" i="86"/>
  <c r="WBW402" i="86"/>
  <c r="WCM402" i="83" l="1"/>
  <c r="WCA402" i="83"/>
  <c r="WCM410" i="92"/>
  <c r="WCA410" i="92"/>
  <c r="WBC402" i="86"/>
  <c r="WBO402" i="86"/>
  <c r="WCE402" i="83" l="1"/>
  <c r="WBS402" i="83"/>
  <c r="WCE410" i="92"/>
  <c r="WBS410" i="92"/>
  <c r="WAU402" i="86"/>
  <c r="WBG402" i="86"/>
  <c r="WBW402" i="83" l="1"/>
  <c r="WBK402" i="83"/>
  <c r="WBW410" i="92"/>
  <c r="WBK410" i="92"/>
  <c r="WAY402" i="86"/>
  <c r="WAM402" i="86"/>
  <c r="WBC402" i="83" l="1"/>
  <c r="WBO402" i="83"/>
  <c r="WBC410" i="92"/>
  <c r="WBO410" i="92"/>
  <c r="WAE402" i="86"/>
  <c r="WAQ402" i="86"/>
  <c r="WBG402" i="83" l="1"/>
  <c r="WAU402" i="83"/>
  <c r="WAU410" i="92"/>
  <c r="WBG410" i="92"/>
  <c r="WAI402" i="86"/>
  <c r="VZW402" i="86"/>
  <c r="WAY402" i="83" l="1"/>
  <c r="WAM402" i="83"/>
  <c r="WAY410" i="92"/>
  <c r="WAM410" i="92"/>
  <c r="VZO402" i="86"/>
  <c r="WAA402" i="86"/>
  <c r="WAE402" i="83" l="1"/>
  <c r="WAQ402" i="83"/>
  <c r="WAE410" i="92"/>
  <c r="WAQ410" i="92"/>
  <c r="VZG402" i="86"/>
  <c r="VZS402" i="86"/>
  <c r="WAI402" i="83" l="1"/>
  <c r="VZW402" i="83"/>
  <c r="VZW410" i="92"/>
  <c r="WAI410" i="92"/>
  <c r="VYY402" i="86"/>
  <c r="VZK402" i="86"/>
  <c r="WAA402" i="83" l="1"/>
  <c r="VZO402" i="83"/>
  <c r="WAA410" i="92"/>
  <c r="VZO410" i="92"/>
  <c r="VZC402" i="86"/>
  <c r="VYQ402" i="86"/>
  <c r="VZS402" i="83" l="1"/>
  <c r="VZG402" i="83"/>
  <c r="VZS410" i="92"/>
  <c r="VZG410" i="92"/>
  <c r="VYU402" i="86"/>
  <c r="VYI402" i="86"/>
  <c r="VYY402" i="83" l="1"/>
  <c r="VZK402" i="83"/>
  <c r="VZK410" i="92"/>
  <c r="VYY410" i="92"/>
  <c r="VYM402" i="86"/>
  <c r="VYA402" i="86"/>
  <c r="VYQ402" i="83" l="1"/>
  <c r="VZC402" i="83"/>
  <c r="VYQ410" i="92"/>
  <c r="VZC410" i="92"/>
  <c r="VXS402" i="86"/>
  <c r="VYE402" i="86"/>
  <c r="VYU402" i="83" l="1"/>
  <c r="VYI402" i="83"/>
  <c r="VYU410" i="92"/>
  <c r="VYI410" i="92"/>
  <c r="VXK402" i="86"/>
  <c r="VXW402" i="86"/>
  <c r="VYA402" i="83" l="1"/>
  <c r="VYM402" i="83"/>
  <c r="VYA410" i="92"/>
  <c r="VYM410" i="92"/>
  <c r="VXC402" i="86"/>
  <c r="VXO402" i="86"/>
  <c r="VYE402" i="83" l="1"/>
  <c r="VXS402" i="83"/>
  <c r="VXS410" i="92"/>
  <c r="VYE410" i="92"/>
  <c r="VWU402" i="86"/>
  <c r="VXG402" i="86"/>
  <c r="VXW402" i="83" l="1"/>
  <c r="VXK402" i="83"/>
  <c r="VXK410" i="92"/>
  <c r="VXW410" i="92"/>
  <c r="VWM402" i="86"/>
  <c r="VWY402" i="86"/>
  <c r="VXO402" i="83" l="1"/>
  <c r="VXC402" i="83"/>
  <c r="VXC410" i="92"/>
  <c r="VXO410" i="92"/>
  <c r="VWQ402" i="86"/>
  <c r="VWE402" i="86"/>
  <c r="VWU402" i="83" l="1"/>
  <c r="VXG402" i="83"/>
  <c r="VWU410" i="92"/>
  <c r="VXG410" i="92"/>
  <c r="VWI402" i="86"/>
  <c r="VVW402" i="86"/>
  <c r="VWY402" i="83" l="1"/>
  <c r="VWM402" i="83"/>
  <c r="VWY410" i="92"/>
  <c r="VWM410" i="92"/>
  <c r="VVO402" i="86"/>
  <c r="VWA402" i="86"/>
  <c r="VWE402" i="83" l="1"/>
  <c r="VWQ402" i="83"/>
  <c r="VWQ410" i="92"/>
  <c r="VWE410" i="92"/>
  <c r="VVS402" i="86"/>
  <c r="VVG402" i="86"/>
  <c r="VWI402" i="83" l="1"/>
  <c r="VVW402" i="83"/>
  <c r="VVW410" i="92"/>
  <c r="VWI410" i="92"/>
  <c r="VVK402" i="86"/>
  <c r="VUY402" i="86"/>
  <c r="VWA402" i="83" l="1"/>
  <c r="VVO402" i="83"/>
  <c r="VWA410" i="92"/>
  <c r="VVO410" i="92"/>
  <c r="VUQ402" i="86"/>
  <c r="VVC402" i="86"/>
  <c r="VVS402" i="83" l="1"/>
  <c r="VVG402" i="83"/>
  <c r="VVS410" i="92"/>
  <c r="VVG410" i="92"/>
  <c r="VUI402" i="86"/>
  <c r="VUU402" i="86"/>
  <c r="VUY402" i="83" l="1"/>
  <c r="VVK402" i="83"/>
  <c r="VUY410" i="92"/>
  <c r="VVK410" i="92"/>
  <c r="VUA402" i="86"/>
  <c r="VUM402" i="86"/>
  <c r="VVC402" i="83" l="1"/>
  <c r="VUQ402" i="83"/>
  <c r="VVC410" i="92"/>
  <c r="VUQ410" i="92"/>
  <c r="VUE402" i="86"/>
  <c r="VTS402" i="86"/>
  <c r="VUU402" i="83" l="1"/>
  <c r="VUI402" i="83"/>
  <c r="VUU410" i="92"/>
  <c r="VUI410" i="92"/>
  <c r="VTW402" i="86"/>
  <c r="VTK402" i="86"/>
  <c r="VUA402" i="83" l="1"/>
  <c r="VUM402" i="83"/>
  <c r="VUA410" i="92"/>
  <c r="VUM410" i="92"/>
  <c r="VTC402" i="86"/>
  <c r="VTO402" i="86"/>
  <c r="VUE402" i="83" l="1"/>
  <c r="VTS402" i="83"/>
  <c r="VUE410" i="92"/>
  <c r="VTS410" i="92"/>
  <c r="VSU402" i="86"/>
  <c r="VTG402" i="86"/>
  <c r="VTW402" i="83" l="1"/>
  <c r="VTK402" i="83"/>
  <c r="VTW410" i="92"/>
  <c r="VTK410" i="92"/>
  <c r="VSM402" i="86"/>
  <c r="VSY402" i="86"/>
  <c r="VTC402" i="83" l="1"/>
  <c r="VTO402" i="83"/>
  <c r="VTC410" i="92"/>
  <c r="VTO410" i="92"/>
  <c r="VSE402" i="86"/>
  <c r="VSQ402" i="86"/>
  <c r="VSU402" i="83" l="1"/>
  <c r="VTG402" i="83"/>
  <c r="VSU410" i="92"/>
  <c r="VTG410" i="92"/>
  <c r="VSI402" i="86"/>
  <c r="VRW402" i="86"/>
  <c r="VSY402" i="83" l="1"/>
  <c r="VSM402" i="83"/>
  <c r="VSY410" i="92"/>
  <c r="VSM410" i="92"/>
  <c r="VSA402" i="86"/>
  <c r="VRO402" i="86"/>
  <c r="VSE402" i="83" l="1"/>
  <c r="VSQ402" i="83"/>
  <c r="VSE410" i="92"/>
  <c r="VSQ410" i="92"/>
  <c r="VRS402" i="86"/>
  <c r="VRG402" i="86"/>
  <c r="VRW402" i="83" l="1"/>
  <c r="VSI402" i="83"/>
  <c r="VSI410" i="92"/>
  <c r="VRW410" i="92"/>
  <c r="VQY402" i="86"/>
  <c r="VRK402" i="86"/>
  <c r="VSA402" i="83" l="1"/>
  <c r="VRO402" i="83"/>
  <c r="VRO410" i="92"/>
  <c r="VSA410" i="92"/>
  <c r="VRC402" i="86"/>
  <c r="VQQ402" i="86"/>
  <c r="VRS402" i="83" l="1"/>
  <c r="VRG402" i="83"/>
  <c r="VRS410" i="92"/>
  <c r="VRG410" i="92"/>
  <c r="VQI402" i="86"/>
  <c r="VQU402" i="86"/>
  <c r="VQY402" i="83" l="1"/>
  <c r="VRK402" i="83"/>
  <c r="VRK410" i="92"/>
  <c r="VQY410" i="92"/>
  <c r="VQM402" i="86"/>
  <c r="VQA402" i="86"/>
  <c r="VRC402" i="83" l="1"/>
  <c r="VQQ402" i="83"/>
  <c r="VQQ410" i="92"/>
  <c r="VRC410" i="92"/>
  <c r="VQE402" i="86"/>
  <c r="VPS402" i="86"/>
  <c r="VQU402" i="83" l="1"/>
  <c r="VQI402" i="83"/>
  <c r="VQI410" i="92"/>
  <c r="VQU410" i="92"/>
  <c r="VPW402" i="86"/>
  <c r="VPK402" i="86"/>
  <c r="VQA402" i="83" l="1"/>
  <c r="VQM402" i="83"/>
  <c r="VQM410" i="92"/>
  <c r="VQA410" i="92"/>
  <c r="VPO402" i="86"/>
  <c r="VPC402" i="86"/>
  <c r="VQE402" i="83" l="1"/>
  <c r="VPS402" i="83"/>
  <c r="VPS410" i="92"/>
  <c r="VQE410" i="92"/>
  <c r="VPG402" i="86"/>
  <c r="VOU402" i="86"/>
  <c r="VPW402" i="83" l="1"/>
  <c r="VPK402" i="83"/>
  <c r="VPW410" i="92"/>
  <c r="VPK410" i="92"/>
  <c r="VOM402" i="86"/>
  <c r="VOY402" i="86"/>
  <c r="VPO402" i="83" l="1"/>
  <c r="VPC402" i="83"/>
  <c r="VPC410" i="92"/>
  <c r="VPO410" i="92"/>
  <c r="VOQ402" i="86"/>
  <c r="VOE402" i="86"/>
  <c r="VPG402" i="83" l="1"/>
  <c r="VOU402" i="83"/>
  <c r="VPG410" i="92"/>
  <c r="VOU410" i="92"/>
  <c r="VOI402" i="86"/>
  <c r="VNW402" i="86"/>
  <c r="VOM402" i="83" l="1"/>
  <c r="VOY402" i="83"/>
  <c r="VOM410" i="92"/>
  <c r="VOY410" i="92"/>
  <c r="VNO402" i="86"/>
  <c r="VOA402" i="86"/>
  <c r="VOQ402" i="83" l="1"/>
  <c r="VOE402" i="83"/>
  <c r="VOE410" i="92"/>
  <c r="VOQ410" i="92"/>
  <c r="VNS402" i="86"/>
  <c r="VNG402" i="86"/>
  <c r="VOI402" i="83" l="1"/>
  <c r="VNW402" i="83"/>
  <c r="VOI410" i="92"/>
  <c r="VNW410" i="92"/>
  <c r="VNK402" i="86"/>
  <c r="VMY402" i="86"/>
  <c r="VOA402" i="83" l="1"/>
  <c r="VNO402" i="83"/>
  <c r="VOA410" i="92"/>
  <c r="VNO410" i="92"/>
  <c r="VMQ402" i="86"/>
  <c r="VNC402" i="86"/>
  <c r="VNG402" i="83" l="1"/>
  <c r="VNS402" i="83"/>
  <c r="VNG410" i="92"/>
  <c r="VNS410" i="92"/>
  <c r="VMU402" i="86"/>
  <c r="VMI402" i="86"/>
  <c r="VMY402" i="83" l="1"/>
  <c r="VNK402" i="83"/>
  <c r="VMY410" i="92"/>
  <c r="VNK410" i="92"/>
  <c r="VMM402" i="86"/>
  <c r="VMA402" i="86"/>
  <c r="VNC402" i="83" l="1"/>
  <c r="VMQ402" i="83"/>
  <c r="VMQ410" i="92"/>
  <c r="VNC410" i="92"/>
  <c r="VME402" i="86"/>
  <c r="VLS402" i="86"/>
  <c r="VMI402" i="83" l="1"/>
  <c r="VMU402" i="83"/>
  <c r="VMI410" i="92"/>
  <c r="VMU410" i="92"/>
  <c r="VLW402" i="86"/>
  <c r="VLK402" i="86"/>
  <c r="VMA402" i="83" l="1"/>
  <c r="VMM402" i="83"/>
  <c r="VMM410" i="92"/>
  <c r="VMA410" i="92"/>
  <c r="VLO402" i="86"/>
  <c r="VLC402" i="86"/>
  <c r="VME402" i="83" l="1"/>
  <c r="VLS402" i="83"/>
  <c r="VME410" i="92"/>
  <c r="VLS410" i="92"/>
  <c r="VKU402" i="86"/>
  <c r="VLG402" i="86"/>
  <c r="VLW402" i="83" l="1"/>
  <c r="VLK402" i="83"/>
  <c r="VLK410" i="92"/>
  <c r="VLW410" i="92"/>
  <c r="VKY402" i="86"/>
  <c r="VKM402" i="86"/>
  <c r="VLC402" i="83" l="1"/>
  <c r="VLO402" i="83"/>
  <c r="VLC410" i="92"/>
  <c r="VLO410" i="92"/>
  <c r="VKQ402" i="86"/>
  <c r="VKE402" i="86"/>
  <c r="VLG402" i="83" l="1"/>
  <c r="VKU402" i="83"/>
  <c r="VKU410" i="92"/>
  <c r="VLG410" i="92"/>
  <c r="VKI402" i="86"/>
  <c r="VJW402" i="86"/>
  <c r="VKM402" i="83" l="1"/>
  <c r="VKY402" i="83"/>
  <c r="VKY410" i="92"/>
  <c r="VKM410" i="92"/>
  <c r="VKA402" i="86"/>
  <c r="VJO402" i="86"/>
  <c r="VKQ402" i="83" l="1"/>
  <c r="VKE402" i="83"/>
  <c r="VKE410" i="92"/>
  <c r="VKQ410" i="92"/>
  <c r="VJG402" i="86"/>
  <c r="VJS402" i="86"/>
  <c r="VKI402" i="83" l="1"/>
  <c r="VJW402" i="83"/>
  <c r="VJW410" i="92"/>
  <c r="VKI410" i="92"/>
  <c r="VJK402" i="86"/>
  <c r="VIY402" i="86"/>
  <c r="VKA402" i="83" l="1"/>
  <c r="VJO402" i="83"/>
  <c r="VKA410" i="92"/>
  <c r="VJO410" i="92"/>
  <c r="VIQ402" i="86"/>
  <c r="VJC402" i="86"/>
  <c r="VJS402" i="83" l="1"/>
  <c r="VJG402" i="83"/>
  <c r="VJG410" i="92"/>
  <c r="VJS410" i="92"/>
  <c r="VII402" i="86"/>
  <c r="VIU402" i="86"/>
  <c r="VJK402" i="83" l="1"/>
  <c r="VIY402" i="83"/>
  <c r="VJK410" i="92"/>
  <c r="VIY410" i="92"/>
  <c r="VIM402" i="86"/>
  <c r="VIA402" i="86"/>
  <c r="VIQ402" i="83" l="1"/>
  <c r="VJC402" i="83"/>
  <c r="VIQ410" i="92"/>
  <c r="VJC410" i="92"/>
  <c r="VIE402" i="86"/>
  <c r="VHS402" i="86"/>
  <c r="VII402" i="83" l="1"/>
  <c r="VIU402" i="83"/>
  <c r="VIU410" i="92"/>
  <c r="VII410" i="92"/>
  <c r="VHK402" i="86"/>
  <c r="VHW402" i="86"/>
  <c r="VIA402" i="83" l="1"/>
  <c r="VIM402" i="83"/>
  <c r="VIM410" i="92"/>
  <c r="VIA410" i="92"/>
  <c r="VHC402" i="86"/>
  <c r="VHO402" i="86"/>
  <c r="VIE402" i="83" l="1"/>
  <c r="VHS402" i="83"/>
  <c r="VHS410" i="92"/>
  <c r="VIE410" i="92"/>
  <c r="VHG402" i="86"/>
  <c r="VGU402" i="86"/>
  <c r="VHK402" i="83" l="1"/>
  <c r="VHW402" i="83"/>
  <c r="VHW410" i="92"/>
  <c r="VHK410" i="92"/>
  <c r="VGY402" i="86"/>
  <c r="VGM402" i="86"/>
  <c r="VHC402" i="83" l="1"/>
  <c r="VHO402" i="83"/>
  <c r="VHO410" i="92"/>
  <c r="VHC410" i="92"/>
  <c r="VGE402" i="86"/>
  <c r="VGQ402" i="86"/>
  <c r="VGU402" i="83" l="1"/>
  <c r="VHG402" i="83"/>
  <c r="VGU410" i="92"/>
  <c r="VHG410" i="92"/>
  <c r="VGI402" i="86"/>
  <c r="VFW402" i="86"/>
  <c r="VGM402" i="83" l="1"/>
  <c r="VGY402" i="83"/>
  <c r="VGM410" i="92"/>
  <c r="VGY410" i="92"/>
  <c r="VFO402" i="86"/>
  <c r="VGA402" i="86"/>
  <c r="VGQ402" i="83" l="1"/>
  <c r="VGE402" i="83"/>
  <c r="VGQ410" i="92"/>
  <c r="VGE410" i="92"/>
  <c r="VFS402" i="86"/>
  <c r="VFG402" i="86"/>
  <c r="VFW402" i="83" l="1"/>
  <c r="VGI402" i="83"/>
  <c r="VFW410" i="92"/>
  <c r="VGI410" i="92"/>
  <c r="VEY402" i="86"/>
  <c r="VFK402" i="86"/>
  <c r="VFO402" i="83" l="1"/>
  <c r="VGA402" i="83"/>
  <c r="VGA410" i="92"/>
  <c r="VFO410" i="92"/>
  <c r="VFC402" i="86"/>
  <c r="VEQ402" i="86"/>
  <c r="VFG402" i="83" l="1"/>
  <c r="VFS402" i="83"/>
  <c r="VFG410" i="92"/>
  <c r="VFS410" i="92"/>
  <c r="VEI402" i="86"/>
  <c r="VEU402" i="86"/>
  <c r="VFK402" i="83" l="1"/>
  <c r="VEY402" i="83"/>
  <c r="VEY410" i="92"/>
  <c r="VFK410" i="92"/>
  <c r="VEA402" i="86"/>
  <c r="VEM402" i="86"/>
  <c r="VEQ402" i="83" l="1"/>
  <c r="VFC402" i="83"/>
  <c r="VFC410" i="92"/>
  <c r="VEQ410" i="92"/>
  <c r="VDS402" i="86"/>
  <c r="VEE402" i="86"/>
  <c r="VEU402" i="83" l="1"/>
  <c r="VEI402" i="83"/>
  <c r="VEU410" i="92"/>
  <c r="VEI410" i="92"/>
  <c r="VDW402" i="86"/>
  <c r="VDK402" i="86"/>
  <c r="VEM402" i="83" l="1"/>
  <c r="VEA402" i="83"/>
  <c r="VEA410" i="92"/>
  <c r="VEM410" i="92"/>
  <c r="VDC402" i="86"/>
  <c r="VDO402" i="86"/>
  <c r="VDS402" i="83" l="1"/>
  <c r="VEE402" i="83"/>
  <c r="VDS410" i="92"/>
  <c r="VEE410" i="92"/>
  <c r="VDG402" i="86"/>
  <c r="VCU402" i="86"/>
  <c r="VDK402" i="83" l="1"/>
  <c r="VDW402" i="83"/>
  <c r="VDW410" i="92"/>
  <c r="VDK410" i="92"/>
  <c r="VCM402" i="86"/>
  <c r="VCY402" i="86"/>
  <c r="VDC402" i="83" l="1"/>
  <c r="VDO402" i="83"/>
  <c r="VDO410" i="92"/>
  <c r="VDC410" i="92"/>
  <c r="VCQ402" i="86"/>
  <c r="VCE402" i="86"/>
  <c r="VDG402" i="83" l="1"/>
  <c r="VCU402" i="83"/>
  <c r="VCU410" i="92"/>
  <c r="VDG410" i="92"/>
  <c r="VCI402" i="86"/>
  <c r="VBW402" i="86"/>
  <c r="VCY402" i="83" l="1"/>
  <c r="VCM402" i="83"/>
  <c r="VCY410" i="92"/>
  <c r="VCM410" i="92"/>
  <c r="VCA402" i="86"/>
  <c r="VBO402" i="86"/>
  <c r="VCQ402" i="83" l="1"/>
  <c r="VCE402" i="83"/>
  <c r="VCE410" i="92"/>
  <c r="VCQ410" i="92"/>
  <c r="VBS402" i="86"/>
  <c r="VBG402" i="86"/>
  <c r="VCI402" i="83" l="1"/>
  <c r="VBW402" i="83"/>
  <c r="VBW410" i="92"/>
  <c r="VCI410" i="92"/>
  <c r="VBK402" i="86"/>
  <c r="VAY402" i="86"/>
  <c r="VCA402" i="83" l="1"/>
  <c r="VBO402" i="83"/>
  <c r="VCA410" i="92"/>
  <c r="VBO410" i="92"/>
  <c r="VAQ402" i="86"/>
  <c r="VBC402" i="86"/>
  <c r="VBS402" i="83" l="1"/>
  <c r="VBG402" i="83"/>
  <c r="VBG410" i="92"/>
  <c r="VBS410" i="92"/>
  <c r="VAU402" i="86"/>
  <c r="VAI402" i="86"/>
  <c r="VAY402" i="83" l="1"/>
  <c r="VBK402" i="83"/>
  <c r="VBK410" i="92"/>
  <c r="VAY410" i="92"/>
  <c r="VAM402" i="86"/>
  <c r="VAA402" i="86"/>
  <c r="VBC402" i="83" l="1"/>
  <c r="VAQ402" i="83"/>
  <c r="VBC410" i="92"/>
  <c r="VAQ410" i="92"/>
  <c r="VAE402" i="86"/>
  <c r="UZS402" i="86"/>
  <c r="VAI402" i="83" l="1"/>
  <c r="VAU402" i="83"/>
  <c r="VAI410" i="92"/>
  <c r="VAU410" i="92"/>
  <c r="UZK402" i="86"/>
  <c r="UZW402" i="86"/>
  <c r="VAM402" i="83" l="1"/>
  <c r="VAA402" i="83"/>
  <c r="VAA410" i="92"/>
  <c r="VAM410" i="92"/>
  <c r="UZC402" i="86"/>
  <c r="UZO402" i="86"/>
  <c r="VAE402" i="83" l="1"/>
  <c r="UZS402" i="83"/>
  <c r="VAE410" i="92"/>
  <c r="UZS410" i="92"/>
  <c r="UYU402" i="86"/>
  <c r="UZG402" i="86"/>
  <c r="UZK402" i="83" l="1"/>
  <c r="UZW402" i="83"/>
  <c r="UZW410" i="92"/>
  <c r="UZK410" i="92"/>
  <c r="UYY402" i="86"/>
  <c r="UYM402" i="86"/>
  <c r="UZO402" i="83" l="1"/>
  <c r="UZC402" i="83"/>
  <c r="UZC410" i="92"/>
  <c r="UZO410" i="92"/>
  <c r="UYE402" i="86"/>
  <c r="UYQ402" i="86"/>
  <c r="UZG402" i="83" l="1"/>
  <c r="UYU402" i="83"/>
  <c r="UZG410" i="92"/>
  <c r="UYU410" i="92"/>
  <c r="UYI402" i="86"/>
  <c r="UXW402" i="86"/>
  <c r="UYY402" i="83" l="1"/>
  <c r="UYM402" i="83"/>
  <c r="UYM410" i="92"/>
  <c r="UYY410" i="92"/>
  <c r="UYA402" i="86"/>
  <c r="UXO402" i="86"/>
  <c r="UYQ402" i="83" l="1"/>
  <c r="UYE402" i="83"/>
  <c r="UYQ410" i="92"/>
  <c r="UYE410" i="92"/>
  <c r="UXG402" i="86"/>
  <c r="UXS402" i="86"/>
  <c r="UXW402" i="83" l="1"/>
  <c r="UYI402" i="83"/>
  <c r="UXW410" i="92"/>
  <c r="UYI410" i="92"/>
  <c r="UXK402" i="86"/>
  <c r="UWY402" i="86"/>
  <c r="UYA402" i="83" l="1"/>
  <c r="UXO402" i="83"/>
  <c r="UXO410" i="92"/>
  <c r="UYA410" i="92"/>
  <c r="UXC402" i="86"/>
  <c r="UWQ402" i="86"/>
  <c r="UXG402" i="83" l="1"/>
  <c r="UXS402" i="83"/>
  <c r="UXS410" i="92"/>
  <c r="UXG410" i="92"/>
  <c r="UWU402" i="86"/>
  <c r="UWI402" i="86"/>
  <c r="UWY402" i="83" l="1"/>
  <c r="UXK402" i="83"/>
  <c r="UWY410" i="92"/>
  <c r="UXK410" i="92"/>
  <c r="UWA402" i="86"/>
  <c r="UWM402" i="86"/>
  <c r="UWQ402" i="83" l="1"/>
  <c r="UXC402" i="83"/>
  <c r="UXC410" i="92"/>
  <c r="UWQ410" i="92"/>
  <c r="UWE402" i="86"/>
  <c r="UVS402" i="86"/>
  <c r="UWI402" i="83" l="1"/>
  <c r="UWU402" i="83"/>
  <c r="UWI410" i="92"/>
  <c r="UWU410" i="92"/>
  <c r="UVW402" i="86"/>
  <c r="UVK402" i="86"/>
  <c r="UWM402" i="83" l="1"/>
  <c r="UWA402" i="83"/>
  <c r="UWM410" i="92"/>
  <c r="UWA410" i="92"/>
  <c r="UVC402" i="86"/>
  <c r="UVO402" i="86"/>
  <c r="UVS402" i="83" l="1"/>
  <c r="UWE402" i="83"/>
  <c r="UWE410" i="92"/>
  <c r="UVS410" i="92"/>
  <c r="UUU402" i="86"/>
  <c r="UVG402" i="86"/>
  <c r="UVK402" i="83" l="1"/>
  <c r="UVW402" i="83"/>
  <c r="UVK410" i="92"/>
  <c r="UVW410" i="92"/>
  <c r="UUM402" i="86"/>
  <c r="UUY402" i="86"/>
  <c r="UVC402" i="83" l="1"/>
  <c r="UVO402" i="83"/>
  <c r="UVC410" i="92"/>
  <c r="UVO410" i="92"/>
  <c r="UUQ402" i="86"/>
  <c r="UUE402" i="86"/>
  <c r="UUU402" i="83" l="1"/>
  <c r="UVG402" i="83"/>
  <c r="UVG410" i="92"/>
  <c r="UUU410" i="92"/>
  <c r="UTW402" i="86"/>
  <c r="UUI402" i="86"/>
  <c r="UUY402" i="83" l="1"/>
  <c r="UUM402" i="83"/>
  <c r="UUY410" i="92"/>
  <c r="UUM410" i="92"/>
  <c r="UUA402" i="86"/>
  <c r="UTO402" i="86"/>
  <c r="UUQ402" i="83" l="1"/>
  <c r="UUE402" i="83"/>
  <c r="UUE410" i="92"/>
  <c r="UUQ410" i="92"/>
  <c r="UTG402" i="86"/>
  <c r="UTS402" i="86"/>
  <c r="UTW402" i="83" l="1"/>
  <c r="UUI402" i="83"/>
  <c r="UTW410" i="92"/>
  <c r="UUI410" i="92"/>
  <c r="USY402" i="86"/>
  <c r="UTK402" i="86"/>
  <c r="UTO402" i="83" l="1"/>
  <c r="UUA402" i="83"/>
  <c r="UTO410" i="92"/>
  <c r="UUA410" i="92"/>
  <c r="USQ402" i="86"/>
  <c r="UTC402" i="86"/>
  <c r="UTS402" i="83" l="1"/>
  <c r="UTG402" i="83"/>
  <c r="UTS410" i="92"/>
  <c r="UTG410" i="92"/>
  <c r="USU402" i="86"/>
  <c r="USI402" i="86"/>
  <c r="USY402" i="83" l="1"/>
  <c r="UTK402" i="83"/>
  <c r="USY410" i="92"/>
  <c r="UTK410" i="92"/>
  <c r="USA402" i="86"/>
  <c r="USM402" i="86"/>
  <c r="UTC402" i="83" l="1"/>
  <c r="USQ402" i="83"/>
  <c r="UTC410" i="92"/>
  <c r="USQ410" i="92"/>
  <c r="URS402" i="86"/>
  <c r="USE402" i="86"/>
  <c r="USU402" i="83" l="1"/>
  <c r="USI402" i="83"/>
  <c r="USU410" i="92"/>
  <c r="USI410" i="92"/>
  <c r="URK402" i="86"/>
  <c r="URW402" i="86"/>
  <c r="USM402" i="83" l="1"/>
  <c r="USA402" i="83"/>
  <c r="USA410" i="92"/>
  <c r="USM410" i="92"/>
  <c r="URC402" i="86"/>
  <c r="URO402" i="86"/>
  <c r="USE402" i="83" l="1"/>
  <c r="URS402" i="83"/>
  <c r="USE410" i="92"/>
  <c r="URS410" i="92"/>
  <c r="URG402" i="86"/>
  <c r="UQU402" i="86"/>
  <c r="URK402" i="83" l="1"/>
  <c r="URW402" i="83"/>
  <c r="URW410" i="92"/>
  <c r="URK410" i="92"/>
  <c r="UQM402" i="86"/>
  <c r="UQY402" i="86"/>
  <c r="URC402" i="83" l="1"/>
  <c r="URO402" i="83"/>
  <c r="URC410" i="92"/>
  <c r="URO410" i="92"/>
  <c r="UQQ402" i="86"/>
  <c r="UQE402" i="86"/>
  <c r="UQU402" i="83" l="1"/>
  <c r="URG402" i="83"/>
  <c r="URG410" i="92"/>
  <c r="UQU410" i="92"/>
  <c r="UQI402" i="86"/>
  <c r="UPW402" i="86"/>
  <c r="UQY402" i="83" l="1"/>
  <c r="UQM402" i="83"/>
  <c r="UQM410" i="92"/>
  <c r="UQY410" i="92"/>
  <c r="UPO402" i="86"/>
  <c r="UQA402" i="86"/>
  <c r="UQQ402" i="83" l="1"/>
  <c r="UQE402" i="83"/>
  <c r="UQE410" i="92"/>
  <c r="UQQ410" i="92"/>
  <c r="UPS402" i="86"/>
  <c r="UPG402" i="86"/>
  <c r="UPW402" i="83" l="1"/>
  <c r="UQI402" i="83"/>
  <c r="UQI410" i="92"/>
  <c r="UPW410" i="92"/>
  <c r="UOY402" i="86"/>
  <c r="UPK402" i="86"/>
  <c r="UQA402" i="83" l="1"/>
  <c r="UPO402" i="83"/>
  <c r="UQA410" i="92"/>
  <c r="UPO410" i="92"/>
  <c r="UPC402" i="86"/>
  <c r="UOQ402" i="86"/>
  <c r="UPS402" i="83" l="1"/>
  <c r="UPG402" i="83"/>
  <c r="UPG410" i="92"/>
  <c r="UPS410" i="92"/>
  <c r="UOU402" i="86"/>
  <c r="UOI402" i="86"/>
  <c r="UOY402" i="83" l="1"/>
  <c r="UPK402" i="83"/>
  <c r="UOY410" i="92"/>
  <c r="UPK410" i="92"/>
  <c r="UOA402" i="86"/>
  <c r="UOM402" i="86"/>
  <c r="UPC402" i="83" l="1"/>
  <c r="UOQ402" i="83"/>
  <c r="UPC410" i="92"/>
  <c r="UOQ410" i="92"/>
  <c r="UOE402" i="86"/>
  <c r="UNS402" i="86"/>
  <c r="UOI402" i="83" l="1"/>
  <c r="UOU402" i="83"/>
  <c r="UOU410" i="92"/>
  <c r="UOI410" i="92"/>
  <c r="UNK402" i="86"/>
  <c r="UNW402" i="86"/>
  <c r="UOA402" i="83" l="1"/>
  <c r="UOM402" i="83"/>
  <c r="UOA410" i="92"/>
  <c r="UOM410" i="92"/>
  <c r="UNC402" i="86"/>
  <c r="UNO402" i="86"/>
  <c r="UOE402" i="83" l="1"/>
  <c r="UNS402" i="83"/>
  <c r="UOE410" i="92"/>
  <c r="UNS410" i="92"/>
  <c r="UMU402" i="86"/>
  <c r="UNG402" i="86"/>
  <c r="UNK402" i="83" l="1"/>
  <c r="UNW402" i="83"/>
  <c r="UNK410" i="92"/>
  <c r="UNW410" i="92"/>
  <c r="UMM402" i="86"/>
  <c r="UMY402" i="86"/>
  <c r="UNC402" i="83" l="1"/>
  <c r="UNO402" i="83"/>
  <c r="UNO410" i="92"/>
  <c r="UNC410" i="92"/>
  <c r="UME402" i="86"/>
  <c r="UMQ402" i="86"/>
  <c r="UNG402" i="83" l="1"/>
  <c r="UMU402" i="83"/>
  <c r="UNG410" i="92"/>
  <c r="UMU410" i="92"/>
  <c r="UMI402" i="86"/>
  <c r="ULW402" i="86"/>
  <c r="UMY402" i="83" l="1"/>
  <c r="UMM402" i="83"/>
  <c r="UMM410" i="92"/>
  <c r="UMY410" i="92"/>
  <c r="ULO402" i="86"/>
  <c r="UMA402" i="86"/>
  <c r="UME402" i="83" l="1"/>
  <c r="UMQ402" i="83"/>
  <c r="UMQ410" i="92"/>
  <c r="UME410" i="92"/>
  <c r="ULS402" i="86"/>
  <c r="ULG402" i="86"/>
  <c r="UMI402" i="83" l="1"/>
  <c r="ULW402" i="83"/>
  <c r="UMI410" i="92"/>
  <c r="ULW410" i="92"/>
  <c r="UKY402" i="86"/>
  <c r="ULK402" i="86"/>
  <c r="ULO402" i="83" l="1"/>
  <c r="UMA402" i="83"/>
  <c r="ULO410" i="92"/>
  <c r="UMA410" i="92"/>
  <c r="ULC402" i="86"/>
  <c r="UKQ402" i="86"/>
  <c r="ULG402" i="83" l="1"/>
  <c r="ULS402" i="83"/>
  <c r="ULG410" i="92"/>
  <c r="ULS410" i="92"/>
  <c r="UKI402" i="86"/>
  <c r="UKU402" i="86"/>
  <c r="UKY402" i="83" l="1"/>
  <c r="ULK402" i="83"/>
  <c r="UKY410" i="92"/>
  <c r="ULK410" i="92"/>
  <c r="UKA402" i="86"/>
  <c r="UKM402" i="86"/>
  <c r="UKQ402" i="83" l="1"/>
  <c r="ULC402" i="83"/>
  <c r="ULC410" i="92"/>
  <c r="UKQ410" i="92"/>
  <c r="UKE402" i="86"/>
  <c r="UJS402" i="86"/>
  <c r="UKU402" i="83" l="1"/>
  <c r="UKI402" i="83"/>
  <c r="UKI410" i="92"/>
  <c r="UKU410" i="92"/>
  <c r="UJW402" i="86"/>
  <c r="UJK402" i="86"/>
  <c r="UKA402" i="83" l="1"/>
  <c r="UKM402" i="83"/>
  <c r="UKA410" i="92"/>
  <c r="UKM410" i="92"/>
  <c r="UJO402" i="86"/>
  <c r="UJC402" i="86"/>
  <c r="UKE402" i="83" l="1"/>
  <c r="UJS402" i="83"/>
  <c r="UJS410" i="92"/>
  <c r="UKE410" i="92"/>
  <c r="UIU402" i="86"/>
  <c r="UJG402" i="86"/>
  <c r="UJW402" i="83" l="1"/>
  <c r="UJK402" i="83"/>
  <c r="UJK410" i="92"/>
  <c r="UJW410" i="92"/>
  <c r="UIY402" i="86"/>
  <c r="UIM402" i="86"/>
  <c r="UJO402" i="83" l="1"/>
  <c r="UJC402" i="83"/>
  <c r="UJC410" i="92"/>
  <c r="UJO410" i="92"/>
  <c r="UIE402" i="86"/>
  <c r="UIQ402" i="86"/>
  <c r="UJG402" i="83" l="1"/>
  <c r="UIU402" i="83"/>
  <c r="UIU410" i="92"/>
  <c r="UJG410" i="92"/>
  <c r="UII402" i="86"/>
  <c r="UHW402" i="86"/>
  <c r="UIM402" i="83" l="1"/>
  <c r="UIY402" i="83"/>
  <c r="UIM410" i="92"/>
  <c r="UIY410" i="92"/>
  <c r="UHO402" i="86"/>
  <c r="UIA402" i="86"/>
  <c r="UIQ402" i="83" l="1"/>
  <c r="UIE402" i="83"/>
  <c r="UIQ410" i="92"/>
  <c r="UIE410" i="92"/>
  <c r="UHS402" i="86"/>
  <c r="UHG402" i="86"/>
  <c r="UII402" i="83" l="1"/>
  <c r="UHW402" i="83"/>
  <c r="UHW410" i="92"/>
  <c r="UII410" i="92"/>
  <c r="UHK402" i="86"/>
  <c r="UGY402" i="86"/>
  <c r="UHO402" i="83" l="1"/>
  <c r="UIA402" i="83"/>
  <c r="UHO410" i="92"/>
  <c r="UIA410" i="92"/>
  <c r="UHC402" i="86"/>
  <c r="UGQ402" i="86"/>
  <c r="UHS402" i="83" l="1"/>
  <c r="UHG402" i="83"/>
  <c r="UHS410" i="92"/>
  <c r="UHG410" i="92"/>
  <c r="UGI402" i="86"/>
  <c r="UGU402" i="86"/>
  <c r="UHK402" i="83" l="1"/>
  <c r="UGY402" i="83"/>
  <c r="UHK410" i="92"/>
  <c r="UGY410" i="92"/>
  <c r="UGM402" i="86"/>
  <c r="UGA402" i="86"/>
  <c r="UGQ402" i="83" l="1"/>
  <c r="UHC402" i="83"/>
  <c r="UGQ410" i="92"/>
  <c r="UHC410" i="92"/>
  <c r="UFS402" i="86"/>
  <c r="UGE402" i="86"/>
  <c r="UGI402" i="83" l="1"/>
  <c r="UGU402" i="83"/>
  <c r="UGU410" i="92"/>
  <c r="UGI410" i="92"/>
  <c r="UFW402" i="86"/>
  <c r="UFK402" i="86"/>
  <c r="UGM402" i="83" l="1"/>
  <c r="UGA402" i="83"/>
  <c r="UGA410" i="92"/>
  <c r="UGM410" i="92"/>
  <c r="UFC402" i="86"/>
  <c r="UFO402" i="86"/>
  <c r="UFS402" i="83" l="1"/>
  <c r="UGE402" i="83"/>
  <c r="UFS410" i="92"/>
  <c r="UGE410" i="92"/>
  <c r="UFG402" i="86"/>
  <c r="UEU402" i="86"/>
  <c r="UFK402" i="83" l="1"/>
  <c r="UFW402" i="83"/>
  <c r="UFW410" i="92"/>
  <c r="UFK410" i="92"/>
  <c r="UEM402" i="86"/>
  <c r="UEY402" i="86"/>
  <c r="UFO402" i="83" l="1"/>
  <c r="UFC402" i="83"/>
  <c r="UFC410" i="92"/>
  <c r="UFO410" i="92"/>
  <c r="UEQ402" i="86"/>
  <c r="UEE402" i="86"/>
  <c r="UEU402" i="83" l="1"/>
  <c r="UFG402" i="83"/>
  <c r="UEU410" i="92"/>
  <c r="UFG410" i="92"/>
  <c r="UDW402" i="86"/>
  <c r="UEI402" i="86"/>
  <c r="UEY402" i="83" l="1"/>
  <c r="UEM402" i="83"/>
  <c r="UEY410" i="92"/>
  <c r="UEM410" i="92"/>
  <c r="UEA402" i="86"/>
  <c r="UDO402" i="86"/>
  <c r="UEQ402" i="83" l="1"/>
  <c r="UEE402" i="83"/>
  <c r="UEE410" i="92"/>
  <c r="UEQ410" i="92"/>
  <c r="UDG402" i="86"/>
  <c r="UDS402" i="86"/>
  <c r="UDW402" i="83" l="1"/>
  <c r="UEI402" i="83"/>
  <c r="UDW410" i="92"/>
  <c r="UEI410" i="92"/>
  <c r="UDK402" i="86"/>
  <c r="UCY402" i="86"/>
  <c r="UEA402" i="83" l="1"/>
  <c r="UDO402" i="83"/>
  <c r="UDO410" i="92"/>
  <c r="UEA410" i="92"/>
  <c r="UCQ402" i="86"/>
  <c r="UDC402" i="86"/>
  <c r="UDG402" i="83" l="1"/>
  <c r="UDS402" i="83"/>
  <c r="UDG410" i="92"/>
  <c r="UDS410" i="92"/>
  <c r="UCI402" i="86"/>
  <c r="UCU402" i="86"/>
  <c r="UCY402" i="83" l="1"/>
  <c r="UDK402" i="83"/>
  <c r="UCY410" i="92"/>
  <c r="UDK410" i="92"/>
  <c r="UCA402" i="86"/>
  <c r="UCM402" i="86"/>
  <c r="UCQ402" i="83" l="1"/>
  <c r="UDC402" i="83"/>
  <c r="UDC410" i="92"/>
  <c r="UCQ410" i="92"/>
  <c r="UBS402" i="86"/>
  <c r="UCE402" i="86"/>
  <c r="UCU402" i="83" l="1"/>
  <c r="UCI402" i="83"/>
  <c r="UCU410" i="92"/>
  <c r="UCI410" i="92"/>
  <c r="UBK402" i="86"/>
  <c r="UBW402" i="86"/>
  <c r="UCM402" i="83" l="1"/>
  <c r="UCA402" i="83"/>
  <c r="UCM410" i="92"/>
  <c r="UCA410" i="92"/>
  <c r="UBC402" i="86"/>
  <c r="UBO402" i="86"/>
  <c r="UCE402" i="83" l="1"/>
  <c r="UBS402" i="83"/>
  <c r="UBS410" i="92"/>
  <c r="UCE410" i="92"/>
  <c r="UAU402" i="86"/>
  <c r="UBG402" i="86"/>
  <c r="UBW402" i="83" l="1"/>
  <c r="UBK402" i="83"/>
  <c r="UBK410" i="92"/>
  <c r="UBW410" i="92"/>
  <c r="UAY402" i="86"/>
  <c r="UAM402" i="86"/>
  <c r="UBO402" i="83" l="1"/>
  <c r="UBC402" i="83"/>
  <c r="UBC410" i="92"/>
  <c r="UBO410" i="92"/>
  <c r="UAQ402" i="86"/>
  <c r="UAE402" i="86"/>
  <c r="UBG402" i="83" l="1"/>
  <c r="UAU402" i="83"/>
  <c r="UBG410" i="92"/>
  <c r="UAU410" i="92"/>
  <c r="UAI402" i="86"/>
  <c r="TZW402" i="86"/>
  <c r="UAY402" i="83" l="1"/>
  <c r="UAM402" i="83"/>
  <c r="UAY410" i="92"/>
  <c r="UAM410" i="92"/>
  <c r="UAA402" i="86"/>
  <c r="TZO402" i="86"/>
  <c r="UAE402" i="83" l="1"/>
  <c r="UAQ402" i="83"/>
  <c r="UAE410" i="92"/>
  <c r="UAQ410" i="92"/>
  <c r="TZS402" i="86"/>
  <c r="TZG402" i="86"/>
  <c r="TZW402" i="83" l="1"/>
  <c r="UAI402" i="83"/>
  <c r="UAI410" i="92"/>
  <c r="TZW410" i="92"/>
  <c r="TZK402" i="86"/>
  <c r="TYY402" i="86"/>
  <c r="UAA402" i="83" l="1"/>
  <c r="TZO402" i="83"/>
  <c r="UAA410" i="92"/>
  <c r="TZO410" i="92"/>
  <c r="TYQ402" i="86"/>
  <c r="TZC402" i="86"/>
  <c r="TZG402" i="83" l="1"/>
  <c r="TZS402" i="83"/>
  <c r="TZG410" i="92"/>
  <c r="TZS410" i="92"/>
  <c r="TYI402" i="86"/>
  <c r="TYU402" i="86"/>
  <c r="TZK402" i="83" l="1"/>
  <c r="TYY402" i="83"/>
  <c r="TZK410" i="92"/>
  <c r="TYY410" i="92"/>
  <c r="TYM402" i="86"/>
  <c r="TYA402" i="86"/>
  <c r="TYQ402" i="83" l="1"/>
  <c r="TZC402" i="83"/>
  <c r="TZC410" i="92"/>
  <c r="TYQ410" i="92"/>
  <c r="TXS402" i="86"/>
  <c r="TYE402" i="86"/>
  <c r="TYU402" i="83" l="1"/>
  <c r="TYI402" i="83"/>
  <c r="TYI410" i="92"/>
  <c r="TYU410" i="92"/>
  <c r="TXK402" i="86"/>
  <c r="TXW402" i="86"/>
  <c r="TYA402" i="83" l="1"/>
  <c r="TYM402" i="83"/>
  <c r="TYM410" i="92"/>
  <c r="TYA410" i="92"/>
  <c r="TXO402" i="86"/>
  <c r="TXC402" i="86"/>
  <c r="TYE402" i="83" l="1"/>
  <c r="TXS402" i="83"/>
  <c r="TYE410" i="92"/>
  <c r="TXS410" i="92"/>
  <c r="TXG402" i="86"/>
  <c r="TWU402" i="86"/>
  <c r="TXK402" i="83" l="1"/>
  <c r="TXW402" i="83"/>
  <c r="TXK410" i="92"/>
  <c r="TXW410" i="92"/>
  <c r="TWM402" i="86"/>
  <c r="TWY402" i="86"/>
  <c r="TXO402" i="83" l="1"/>
  <c r="TXC402" i="83"/>
  <c r="TXO410" i="92"/>
  <c r="TXC410" i="92"/>
  <c r="TWE402" i="86"/>
  <c r="TWQ402" i="86"/>
  <c r="TWU402" i="83" l="1"/>
  <c r="TXG402" i="83"/>
  <c r="TWU410" i="92"/>
  <c r="TXG410" i="92"/>
  <c r="TVW402" i="86"/>
  <c r="TWI402" i="86"/>
  <c r="TWM402" i="83" l="1"/>
  <c r="TWY402" i="83"/>
  <c r="TWM410" i="92"/>
  <c r="TWY410" i="92"/>
  <c r="TVO402" i="86"/>
  <c r="TWA402" i="86"/>
  <c r="TWE402" i="83" l="1"/>
  <c r="TWQ402" i="83"/>
  <c r="TWE410" i="92"/>
  <c r="TWQ410" i="92"/>
  <c r="TVG402" i="86"/>
  <c r="TVS402" i="86"/>
  <c r="TVW402" i="83" l="1"/>
  <c r="TWI402" i="83"/>
  <c r="TVW410" i="92"/>
  <c r="TWI410" i="92"/>
  <c r="TVK402" i="86"/>
  <c r="TUY402" i="86"/>
  <c r="TVO402" i="83" l="1"/>
  <c r="TWA402" i="83"/>
  <c r="TVO410" i="92"/>
  <c r="TWA410" i="92"/>
  <c r="TUQ402" i="86"/>
  <c r="TVC402" i="86"/>
  <c r="TVS402" i="83" l="1"/>
  <c r="TVG402" i="83"/>
  <c r="TVS410" i="92"/>
  <c r="TVG410" i="92"/>
  <c r="TUI402" i="86"/>
  <c r="TUU402" i="86"/>
  <c r="TVK402" i="83" l="1"/>
  <c r="TUY402" i="83"/>
  <c r="TVK410" i="92"/>
  <c r="TUY410" i="92"/>
  <c r="TUA402" i="86"/>
  <c r="TUM402" i="86"/>
  <c r="TVC402" i="83" l="1"/>
  <c r="TUQ402" i="83"/>
  <c r="TVC410" i="92"/>
  <c r="TUQ410" i="92"/>
  <c r="TUE402" i="86"/>
  <c r="TTS402" i="86"/>
  <c r="TUI402" i="83" l="1"/>
  <c r="TUU402" i="83"/>
  <c r="TUU410" i="92"/>
  <c r="TUI410" i="92"/>
  <c r="TTK402" i="86"/>
  <c r="TTW402" i="86"/>
  <c r="TUA402" i="83" l="1"/>
  <c r="TUM402" i="83"/>
  <c r="TUM410" i="92"/>
  <c r="TUA410" i="92"/>
  <c r="TTC402" i="86"/>
  <c r="TTO402" i="86"/>
  <c r="TTS402" i="83" l="1"/>
  <c r="TUE402" i="83"/>
  <c r="TTS410" i="92"/>
  <c r="TUE410" i="92"/>
  <c r="TSU402" i="86"/>
  <c r="TTG402" i="86"/>
  <c r="TTK402" i="83" l="1"/>
  <c r="TTW402" i="83"/>
  <c r="TTK410" i="92"/>
  <c r="TTW410" i="92"/>
  <c r="TSY402" i="86"/>
  <c r="TSM402" i="86"/>
  <c r="TTC402" i="83" l="1"/>
  <c r="TTO402" i="83"/>
  <c r="TTO410" i="92"/>
  <c r="TTC410" i="92"/>
  <c r="TSQ402" i="86"/>
  <c r="TSE402" i="86"/>
  <c r="TSU402" i="83" l="1"/>
  <c r="TTG402" i="83"/>
  <c r="TTG410" i="92"/>
  <c r="TSU410" i="92"/>
  <c r="TRW402" i="86"/>
  <c r="TSI402" i="86"/>
  <c r="TSM402" i="83" l="1"/>
  <c r="TSY402" i="83"/>
  <c r="TSY410" i="92"/>
  <c r="TSM410" i="92"/>
  <c r="TRO402" i="86"/>
  <c r="TSA402" i="86"/>
  <c r="TSE402" i="83" l="1"/>
  <c r="TSQ402" i="83"/>
  <c r="TSQ410" i="92"/>
  <c r="TSE410" i="92"/>
  <c r="TRG402" i="86"/>
  <c r="TRS402" i="86"/>
  <c r="TSI402" i="83" l="1"/>
  <c r="TRW402" i="83"/>
  <c r="TRW410" i="92"/>
  <c r="TSI410" i="92"/>
  <c r="TQY402" i="86"/>
  <c r="TRK402" i="86"/>
  <c r="TSA402" i="83" l="1"/>
  <c r="TRO402" i="83"/>
  <c r="TRO410" i="92"/>
  <c r="TSA410" i="92"/>
  <c r="TRC402" i="86"/>
  <c r="TQQ402" i="86"/>
  <c r="TRG402" i="83" l="1"/>
  <c r="TRS402" i="83"/>
  <c r="TRG410" i="92"/>
  <c r="TRS410" i="92"/>
  <c r="TQI402" i="86"/>
  <c r="TQU402" i="86"/>
  <c r="TQY402" i="83" l="1"/>
  <c r="TRK402" i="83"/>
  <c r="TQY410" i="92"/>
  <c r="TRK410" i="92"/>
  <c r="TQM402" i="86"/>
  <c r="TQA402" i="86"/>
  <c r="TRC402" i="83" l="1"/>
  <c r="TQQ402" i="83"/>
  <c r="TRC410" i="92"/>
  <c r="TQQ410" i="92"/>
  <c r="TQE402" i="86"/>
  <c r="TPS402" i="86"/>
  <c r="TQU402" i="83" l="1"/>
  <c r="TQI402" i="83"/>
  <c r="TQU410" i="92"/>
  <c r="TQI410" i="92"/>
  <c r="TPK402" i="86"/>
  <c r="TPW402" i="86"/>
  <c r="TQA402" i="83" l="1"/>
  <c r="TQM402" i="83"/>
  <c r="TQA410" i="92"/>
  <c r="TQM410" i="92"/>
  <c r="TPC402" i="86"/>
  <c r="TPO402" i="86"/>
  <c r="TQE402" i="83" l="1"/>
  <c r="TPS402" i="83"/>
  <c r="TQE410" i="92"/>
  <c r="TPS410" i="92"/>
  <c r="TPG402" i="86"/>
  <c r="TOU402" i="86"/>
  <c r="TPW402" i="83" l="1"/>
  <c r="TPK402" i="83"/>
  <c r="TPK410" i="92"/>
  <c r="TPW410" i="92"/>
  <c r="TOY402" i="86"/>
  <c r="TOM402" i="86"/>
  <c r="TPO402" i="83" l="1"/>
  <c r="TPC402" i="83"/>
  <c r="TPO410" i="92"/>
  <c r="TPC410" i="92"/>
  <c r="TOE402" i="86"/>
  <c r="TOQ402" i="86"/>
  <c r="TOU402" i="83" l="1"/>
  <c r="TPG402" i="83"/>
  <c r="TPG410" i="92"/>
  <c r="TOU410" i="92"/>
  <c r="TNW402" i="86"/>
  <c r="TOI402" i="86"/>
  <c r="TOM402" i="83" l="1"/>
  <c r="TOY402" i="83"/>
  <c r="TOY410" i="92"/>
  <c r="TOM410" i="92"/>
  <c r="TNO402" i="86"/>
  <c r="TOA402" i="86"/>
  <c r="TOE402" i="83" l="1"/>
  <c r="TOQ402" i="83"/>
  <c r="TOQ410" i="92"/>
  <c r="TOE410" i="92"/>
  <c r="TNS402" i="86"/>
  <c r="TNG402" i="86"/>
  <c r="TNW402" i="83" l="1"/>
  <c r="TOI402" i="83"/>
  <c r="TOI410" i="92"/>
  <c r="TNW410" i="92"/>
  <c r="TMY402" i="86"/>
  <c r="TNK402" i="86"/>
  <c r="TNO402" i="83" l="1"/>
  <c r="TOA402" i="83"/>
  <c r="TNO410" i="92"/>
  <c r="TOA410" i="92"/>
  <c r="TMQ402" i="86"/>
  <c r="TNC402" i="86"/>
  <c r="TNS402" i="83" l="1"/>
  <c r="TNG402" i="83"/>
  <c r="TNG410" i="92"/>
  <c r="TNS410" i="92"/>
  <c r="TMI402" i="86"/>
  <c r="TMU402" i="86"/>
  <c r="TMY402" i="83" l="1"/>
  <c r="TNK402" i="83"/>
  <c r="TMY410" i="92"/>
  <c r="TNK410" i="92"/>
  <c r="TMA402" i="86"/>
  <c r="TMM402" i="86"/>
  <c r="TNC402" i="83" l="1"/>
  <c r="TMQ402" i="83"/>
  <c r="TMQ410" i="92"/>
  <c r="TNC410" i="92"/>
  <c r="TLS402" i="86"/>
  <c r="TME402" i="86"/>
  <c r="TMI402" i="83" l="1"/>
  <c r="TMU402" i="83"/>
  <c r="TMI410" i="92"/>
  <c r="TMU410" i="92"/>
  <c r="TLW402" i="86"/>
  <c r="TLK402" i="86"/>
  <c r="TMA402" i="83" l="1"/>
  <c r="TMM402" i="83"/>
  <c r="TMA410" i="92"/>
  <c r="TMM410" i="92"/>
  <c r="TLO402" i="86"/>
  <c r="TLC402" i="86"/>
  <c r="TME402" i="83" l="1"/>
  <c r="TLS402" i="83"/>
  <c r="TLS410" i="92"/>
  <c r="TME410" i="92"/>
  <c r="TKU402" i="86"/>
  <c r="TLG402" i="86"/>
  <c r="TLW402" i="83" l="1"/>
  <c r="TLK402" i="83"/>
  <c r="TLK410" i="92"/>
  <c r="TLW410" i="92"/>
  <c r="TKM402" i="86"/>
  <c r="TKY402" i="86"/>
  <c r="TLO402" i="83" l="1"/>
  <c r="TLC402" i="83"/>
  <c r="TLC410" i="92"/>
  <c r="TLO410" i="92"/>
  <c r="TKQ402" i="86"/>
  <c r="TKE402" i="86"/>
  <c r="TKU402" i="83" l="1"/>
  <c r="TLG402" i="83"/>
  <c r="TLG410" i="92"/>
  <c r="TKU410" i="92"/>
  <c r="TKI402" i="86"/>
  <c r="TJW402" i="86"/>
  <c r="TKY402" i="83" l="1"/>
  <c r="TKM402" i="83"/>
  <c r="TKM410" i="92"/>
  <c r="TKY410" i="92"/>
  <c r="TJO402" i="86"/>
  <c r="TKA402" i="86"/>
  <c r="TKQ402" i="83" l="1"/>
  <c r="TKE402" i="83"/>
  <c r="TKE410" i="92"/>
  <c r="TKQ410" i="92"/>
  <c r="TJG402" i="86"/>
  <c r="TJS402" i="86"/>
  <c r="TJW402" i="83" l="1"/>
  <c r="TKI402" i="83"/>
  <c r="TKI410" i="92"/>
  <c r="TJW410" i="92"/>
  <c r="TIY402" i="86"/>
  <c r="TJK402" i="86"/>
  <c r="TKA402" i="83" l="1"/>
  <c r="TJO402" i="83"/>
  <c r="TJO410" i="92"/>
  <c r="TKA410" i="92"/>
  <c r="TJC402" i="86"/>
  <c r="TIQ402" i="86"/>
  <c r="TJS402" i="83" l="1"/>
  <c r="TJG402" i="83"/>
  <c r="TJG410" i="92"/>
  <c r="TJS410" i="92"/>
  <c r="TIU402" i="86"/>
  <c r="TII402" i="86"/>
  <c r="TIY402" i="83" l="1"/>
  <c r="TJK402" i="83"/>
  <c r="TJK410" i="92"/>
  <c r="TIY410" i="92"/>
  <c r="TIM402" i="86"/>
  <c r="TIA402" i="86"/>
  <c r="TJC402" i="83" l="1"/>
  <c r="TIQ402" i="83"/>
  <c r="TJC410" i="92"/>
  <c r="TIQ410" i="92"/>
  <c r="TIE402" i="86"/>
  <c r="THS402" i="86"/>
  <c r="TII402" i="83" l="1"/>
  <c r="TIU402" i="83"/>
  <c r="TIU410" i="92"/>
  <c r="TII410" i="92"/>
  <c r="THW402" i="86"/>
  <c r="THK402" i="86"/>
  <c r="TIM402" i="83" l="1"/>
  <c r="TIA402" i="83"/>
  <c r="TIA410" i="92"/>
  <c r="TIM410" i="92"/>
  <c r="THC402" i="86"/>
  <c r="THO402" i="86"/>
  <c r="THS402" i="83" l="1"/>
  <c r="TIE402" i="83"/>
  <c r="THS410" i="92"/>
  <c r="TIE410" i="92"/>
  <c r="TGU402" i="86"/>
  <c r="THG402" i="86"/>
  <c r="THK402" i="83" l="1"/>
  <c r="THW402" i="83"/>
  <c r="THK410" i="92"/>
  <c r="THW410" i="92"/>
  <c r="TGY402" i="86"/>
  <c r="TGM402" i="86"/>
  <c r="THC402" i="83" l="1"/>
  <c r="THO402" i="83"/>
  <c r="THC410" i="92"/>
  <c r="THO410" i="92"/>
  <c r="TGQ402" i="86"/>
  <c r="TGE402" i="86"/>
  <c r="THG402" i="83" l="1"/>
  <c r="TGU402" i="83"/>
  <c r="THG410" i="92"/>
  <c r="TGU410" i="92"/>
  <c r="TFW402" i="86"/>
  <c r="TGI402" i="86"/>
  <c r="TGM402" i="83" l="1"/>
  <c r="TGY402" i="83"/>
  <c r="TGM410" i="92"/>
  <c r="TGY410" i="92"/>
  <c r="TGA402" i="86"/>
  <c r="TFO402" i="86"/>
  <c r="TGQ402" i="83" l="1"/>
  <c r="TGE402" i="83"/>
  <c r="TGE410" i="92"/>
  <c r="TGQ410" i="92"/>
  <c r="TFS402" i="86"/>
  <c r="TFG402" i="86"/>
  <c r="TGI402" i="83" l="1"/>
  <c r="TFW402" i="83"/>
  <c r="TGI410" i="92"/>
  <c r="TFW410" i="92"/>
  <c r="TFK402" i="86"/>
  <c r="TEY402" i="86"/>
  <c r="TFO402" i="83" l="1"/>
  <c r="TGA402" i="83"/>
  <c r="TGA410" i="92"/>
  <c r="TFO410" i="92"/>
  <c r="TFC402" i="86"/>
  <c r="TEQ402" i="86"/>
  <c r="TFS402" i="83" l="1"/>
  <c r="TFG402" i="83"/>
  <c r="TFS410" i="92"/>
  <c r="TFG410" i="92"/>
  <c r="TEU402" i="86"/>
  <c r="TEI402" i="86"/>
  <c r="TEY402" i="83" l="1"/>
  <c r="TFK402" i="83"/>
  <c r="TFK410" i="92"/>
  <c r="TEY410" i="92"/>
  <c r="TEM402" i="86"/>
  <c r="TEA402" i="86"/>
  <c r="TEQ402" i="83" l="1"/>
  <c r="TFC402" i="83"/>
  <c r="TFC410" i="92"/>
  <c r="TEQ410" i="92"/>
  <c r="TEE402" i="86"/>
  <c r="TDS402" i="86"/>
  <c r="TEU402" i="83" l="1"/>
  <c r="TEI402" i="83"/>
  <c r="TEU410" i="92"/>
  <c r="TEI410" i="92"/>
  <c r="TDK402" i="86"/>
  <c r="TDW402" i="86"/>
  <c r="TEM402" i="83" l="1"/>
  <c r="TEA402" i="83"/>
  <c r="TEM410" i="92"/>
  <c r="TEA410" i="92"/>
  <c r="TDO402" i="86"/>
  <c r="TDC402" i="86"/>
  <c r="TEE402" i="83" l="1"/>
  <c r="TDS402" i="83"/>
  <c r="TDS410" i="92"/>
  <c r="TEE410" i="92"/>
  <c r="TCU402" i="86"/>
  <c r="TDG402" i="86"/>
  <c r="TDW402" i="83" l="1"/>
  <c r="TDK402" i="83"/>
  <c r="TDW410" i="92"/>
  <c r="TDK410" i="92"/>
  <c r="TCM402" i="86"/>
  <c r="TCY402" i="86"/>
  <c r="TDO402" i="83" l="1"/>
  <c r="TDC402" i="83"/>
  <c r="TDC410" i="92"/>
  <c r="TDO410" i="92"/>
  <c r="TCQ402" i="86"/>
  <c r="TCE402" i="86"/>
  <c r="TDG402" i="83" l="1"/>
  <c r="TCU402" i="83"/>
  <c r="TDG410" i="92"/>
  <c r="TCU410" i="92"/>
  <c r="TCI402" i="86"/>
  <c r="TBW402" i="86"/>
  <c r="TCY402" i="83" l="1"/>
  <c r="TCM402" i="83"/>
  <c r="TCM410" i="92"/>
  <c r="TCY410" i="92"/>
  <c r="TCA402" i="86"/>
  <c r="TBO402" i="86"/>
  <c r="TCQ402" i="83" l="1"/>
  <c r="TCE402" i="83"/>
  <c r="TCQ410" i="92"/>
  <c r="TCE410" i="92"/>
  <c r="TBG402" i="86"/>
  <c r="TBS402" i="86"/>
  <c r="TCI402" i="83" l="1"/>
  <c r="TBW402" i="83"/>
  <c r="TBW410" i="92"/>
  <c r="TCI410" i="92"/>
  <c r="TBK402" i="86"/>
  <c r="TAY402" i="86"/>
  <c r="TCA402" i="83" l="1"/>
  <c r="TBO402" i="83"/>
  <c r="TCA410" i="92"/>
  <c r="TBO410" i="92"/>
  <c r="TAQ402" i="86"/>
  <c r="TBC402" i="86"/>
  <c r="TBS402" i="83" l="1"/>
  <c r="TBG402" i="83"/>
  <c r="TBG410" i="92"/>
  <c r="TBS410" i="92"/>
  <c r="TAU402" i="86"/>
  <c r="TAI402" i="86"/>
  <c r="TBK402" i="83" l="1"/>
  <c r="TAY402" i="83"/>
  <c r="TBK410" i="92"/>
  <c r="TAY410" i="92"/>
  <c r="TAA402" i="86"/>
  <c r="TAM402" i="86"/>
  <c r="TBC402" i="83" l="1"/>
  <c r="TAQ402" i="83"/>
  <c r="TAQ410" i="92"/>
  <c r="TBC410" i="92"/>
  <c r="SZS402" i="86"/>
  <c r="TAE402" i="86"/>
  <c r="TAU402" i="83" l="1"/>
  <c r="TAI402" i="83"/>
  <c r="TAU410" i="92"/>
  <c r="TAI410" i="92"/>
  <c r="SZK402" i="86"/>
  <c r="SZW402" i="86"/>
  <c r="TAM402" i="83" l="1"/>
  <c r="TAA402" i="83"/>
  <c r="TAA410" i="92"/>
  <c r="TAM410" i="92"/>
  <c r="SZO402" i="86"/>
  <c r="SZC402" i="86"/>
  <c r="SZS402" i="83" l="1"/>
  <c r="TAE402" i="83"/>
  <c r="SZS410" i="92"/>
  <c r="TAE410" i="92"/>
  <c r="SYU402" i="86"/>
  <c r="SZG402" i="86"/>
  <c r="SZW402" i="83" l="1"/>
  <c r="SZK402" i="83"/>
  <c r="SZW410" i="92"/>
  <c r="SZK410" i="92"/>
  <c r="SYM402" i="86"/>
  <c r="SYY402" i="86"/>
  <c r="SZO402" i="83" l="1"/>
  <c r="SZC402" i="83"/>
  <c r="SZO410" i="92"/>
  <c r="SZC410" i="92"/>
  <c r="SYE402" i="86"/>
  <c r="SYQ402" i="86"/>
  <c r="SYU402" i="83" l="1"/>
  <c r="SZG402" i="83"/>
  <c r="SYU410" i="92"/>
  <c r="SZG410" i="92"/>
  <c r="SYI402" i="86"/>
  <c r="SXW402" i="86"/>
  <c r="SYY402" i="83" l="1"/>
  <c r="SYM402" i="83"/>
  <c r="SYM410" i="92"/>
  <c r="SYY410" i="92"/>
  <c r="SXO402" i="86"/>
  <c r="SYA402" i="86"/>
  <c r="SYE402" i="83" l="1"/>
  <c r="SYQ402" i="83"/>
  <c r="SYE410" i="92"/>
  <c r="SYQ410" i="92"/>
  <c r="SXS402" i="86"/>
  <c r="SXG402" i="86"/>
  <c r="SXW402" i="83" l="1"/>
  <c r="SYI402" i="83"/>
  <c r="SYI410" i="92"/>
  <c r="SXW410" i="92"/>
  <c r="SXK402" i="86"/>
  <c r="SWY402" i="86"/>
  <c r="SYA402" i="83" l="1"/>
  <c r="SXO402" i="83"/>
  <c r="SXO410" i="92"/>
  <c r="SYA410" i="92"/>
  <c r="SXC402" i="86"/>
  <c r="SWQ402" i="86"/>
  <c r="SXG402" i="83" l="1"/>
  <c r="SXS402" i="83"/>
  <c r="SXG410" i="92"/>
  <c r="SXS410" i="92"/>
  <c r="SWI402" i="86"/>
  <c r="SWU402" i="86"/>
  <c r="SWY402" i="83" l="1"/>
  <c r="SXK402" i="83"/>
  <c r="SWY410" i="92"/>
  <c r="SXK410" i="92"/>
  <c r="SWA402" i="86"/>
  <c r="SWM402" i="86"/>
  <c r="SWQ402" i="83" l="1"/>
  <c r="SXC402" i="83"/>
  <c r="SWQ410" i="92"/>
  <c r="SXC410" i="92"/>
  <c r="SWE402" i="86"/>
  <c r="SVS402" i="86"/>
  <c r="SWI402" i="83" l="1"/>
  <c r="SWU402" i="83"/>
  <c r="SWU410" i="92"/>
  <c r="SWI410" i="92"/>
  <c r="SVW402" i="86"/>
  <c r="SVK402" i="86"/>
  <c r="SWM402" i="83" l="1"/>
  <c r="SWA402" i="83"/>
  <c r="SWM410" i="92"/>
  <c r="SWA410" i="92"/>
  <c r="SVC402" i="86"/>
  <c r="SVO402" i="86"/>
  <c r="SVS402" i="83" l="1"/>
  <c r="SWE402" i="83"/>
  <c r="SVS410" i="92"/>
  <c r="SWE410" i="92"/>
  <c r="SUU402" i="86"/>
  <c r="SVG402" i="86"/>
  <c r="SVK402" i="83" l="1"/>
  <c r="SVW402" i="83"/>
  <c r="SVK410" i="92"/>
  <c r="SVW410" i="92"/>
  <c r="SUY402" i="86"/>
  <c r="SUM402" i="86"/>
  <c r="SVC402" i="83" l="1"/>
  <c r="SVO402" i="83"/>
  <c r="SVO410" i="92"/>
  <c r="SVC410" i="92"/>
  <c r="SUQ402" i="86"/>
  <c r="SUE402" i="86"/>
  <c r="SUU402" i="83" l="1"/>
  <c r="SVG402" i="83"/>
  <c r="SVG410" i="92"/>
  <c r="SUU410" i="92"/>
  <c r="STW402" i="86"/>
  <c r="SUI402" i="86"/>
  <c r="SUY402" i="83" l="1"/>
  <c r="SUM402" i="83"/>
  <c r="SUM410" i="92"/>
  <c r="SUY410" i="92"/>
  <c r="STO402" i="86"/>
  <c r="SUA402" i="86"/>
  <c r="SUE402" i="83" l="1"/>
  <c r="SUQ402" i="83"/>
  <c r="SUQ410" i="92"/>
  <c r="SUE410" i="92"/>
  <c r="STG402" i="86"/>
  <c r="STS402" i="86"/>
  <c r="SUI402" i="83" l="1"/>
  <c r="STW402" i="83"/>
  <c r="SUI410" i="92"/>
  <c r="STW410" i="92"/>
  <c r="STK402" i="86"/>
  <c r="SSY402" i="86"/>
  <c r="STO402" i="83" l="1"/>
  <c r="SUA402" i="83"/>
  <c r="SUA410" i="92"/>
  <c r="STO410" i="92"/>
  <c r="SSQ402" i="86"/>
  <c r="STC402" i="86"/>
  <c r="STG402" i="83" l="1"/>
  <c r="STS402" i="83"/>
  <c r="STG410" i="92"/>
  <c r="STS410" i="92"/>
  <c r="SSI402" i="86"/>
  <c r="SSU402" i="86"/>
  <c r="STK402" i="83" l="1"/>
  <c r="SSY402" i="83"/>
  <c r="STK410" i="92"/>
  <c r="SSY410" i="92"/>
  <c r="SSA402" i="86"/>
  <c r="SSM402" i="86"/>
  <c r="STC402" i="83" l="1"/>
  <c r="SSQ402" i="83"/>
  <c r="SSQ410" i="92"/>
  <c r="STC410" i="92"/>
  <c r="SRS402" i="86"/>
  <c r="SSE402" i="86"/>
  <c r="SSI402" i="83" l="1"/>
  <c r="SSU402" i="83"/>
  <c r="SSI410" i="92"/>
  <c r="SSU410" i="92"/>
  <c r="SRW402" i="86"/>
  <c r="SRK402" i="86"/>
  <c r="SSM402" i="83" l="1"/>
  <c r="SSA402" i="83"/>
  <c r="SSM410" i="92"/>
  <c r="SSA410" i="92"/>
  <c r="SRO402" i="86"/>
  <c r="SRC402" i="86"/>
  <c r="SRS402" i="83" l="1"/>
  <c r="SSE402" i="83"/>
  <c r="SSE410" i="92"/>
  <c r="SRS410" i="92"/>
  <c r="SQU402" i="86"/>
  <c r="SRG402" i="86"/>
  <c r="SRK402" i="83" l="1"/>
  <c r="SRW402" i="83"/>
  <c r="SRK410" i="92"/>
  <c r="SRW410" i="92"/>
  <c r="SQY402" i="86"/>
  <c r="SQM402" i="86"/>
  <c r="SRC402" i="83" l="1"/>
  <c r="SRO402" i="83"/>
  <c r="SRO410" i="92"/>
  <c r="SRC410" i="92"/>
  <c r="SQQ402" i="86"/>
  <c r="SQE402" i="86"/>
  <c r="SRG402" i="83" l="1"/>
  <c r="SQU402" i="83"/>
  <c r="SQU410" i="92"/>
  <c r="SRG410" i="92"/>
  <c r="SQI402" i="86"/>
  <c r="SPW402" i="86"/>
  <c r="SQM402" i="83" l="1"/>
  <c r="SQY402" i="83"/>
  <c r="SQM410" i="92"/>
  <c r="SQY410" i="92"/>
  <c r="SPO402" i="86"/>
  <c r="SQA402" i="86"/>
  <c r="SQQ402" i="83" l="1"/>
  <c r="SQE402" i="83"/>
  <c r="SQE410" i="92"/>
  <c r="SQQ410" i="92"/>
  <c r="SPS402" i="86"/>
  <c r="SPG402" i="86"/>
  <c r="SPW402" i="83" l="1"/>
  <c r="SQI402" i="83"/>
  <c r="SQI410" i="92"/>
  <c r="SPW410" i="92"/>
  <c r="SPK402" i="86"/>
  <c r="SOY402" i="86"/>
  <c r="SQA402" i="83" l="1"/>
  <c r="SPO402" i="83"/>
  <c r="SPO410" i="92"/>
  <c r="SQA410" i="92"/>
  <c r="SOQ402" i="86"/>
  <c r="SPC402" i="86"/>
  <c r="SPS402" i="83" l="1"/>
  <c r="SPG402" i="83"/>
  <c r="SPG410" i="92"/>
  <c r="SPS410" i="92"/>
  <c r="SOU402" i="86"/>
  <c r="SOI402" i="86"/>
  <c r="SOY402" i="83" l="1"/>
  <c r="SPK402" i="83"/>
  <c r="SOY410" i="92"/>
  <c r="SPK410" i="92"/>
  <c r="SOM402" i="86"/>
  <c r="SOA402" i="86"/>
  <c r="SOQ402" i="83" l="1"/>
  <c r="SPC402" i="83"/>
  <c r="SPC410" i="92"/>
  <c r="SOQ410" i="92"/>
  <c r="SNS402" i="86"/>
  <c r="SOE402" i="86"/>
  <c r="SOI402" i="83" l="1"/>
  <c r="SOU402" i="83"/>
  <c r="SOI410" i="92"/>
  <c r="SOU410" i="92"/>
  <c r="SNW402" i="86"/>
  <c r="SNK402" i="86"/>
  <c r="SOA402" i="83" l="1"/>
  <c r="SOM402" i="83"/>
  <c r="SOA410" i="92"/>
  <c r="SOM410" i="92"/>
  <c r="SNO402" i="86"/>
  <c r="SNC402" i="86"/>
  <c r="SNS402" i="83" l="1"/>
  <c r="SOE402" i="83"/>
  <c r="SOE410" i="92"/>
  <c r="SNS410" i="92"/>
  <c r="SNG402" i="86"/>
  <c r="SMU402" i="86"/>
  <c r="SNW402" i="83" l="1"/>
  <c r="SNK402" i="83"/>
  <c r="SNW410" i="92"/>
  <c r="SNK410" i="92"/>
  <c r="SMM402" i="86"/>
  <c r="SMY402" i="86"/>
  <c r="SNC402" i="83" l="1"/>
  <c r="SNO402" i="83"/>
  <c r="SNC410" i="92"/>
  <c r="SNO410" i="92"/>
  <c r="SME402" i="86"/>
  <c r="SMQ402" i="86"/>
  <c r="SNG402" i="83" l="1"/>
  <c r="SMU402" i="83"/>
  <c r="SMU410" i="92"/>
  <c r="SNG410" i="92"/>
  <c r="SLW402" i="86"/>
  <c r="SMI402" i="86"/>
  <c r="SMY402" i="83" l="1"/>
  <c r="SMM402" i="83"/>
  <c r="SMY410" i="92"/>
  <c r="SMM410" i="92"/>
  <c r="SMA402" i="86"/>
  <c r="SLO402" i="86"/>
  <c r="SME402" i="83" l="1"/>
  <c r="SMQ402" i="83"/>
  <c r="SMQ410" i="92"/>
  <c r="SME410" i="92"/>
  <c r="SLG402" i="86"/>
  <c r="SLS402" i="86"/>
  <c r="SMI402" i="83" l="1"/>
  <c r="SLW402" i="83"/>
  <c r="SLW410" i="92"/>
  <c r="SMI410" i="92"/>
  <c r="SKY402" i="86"/>
  <c r="SLK402" i="86"/>
  <c r="SMA402" i="83" l="1"/>
  <c r="SLO402" i="83"/>
  <c r="SMA410" i="92"/>
  <c r="SLO410" i="92"/>
  <c r="SKQ402" i="86"/>
  <c r="SLC402" i="86"/>
  <c r="SLS402" i="83" l="1"/>
  <c r="SLG402" i="83"/>
  <c r="SLS410" i="92"/>
  <c r="SLG410" i="92"/>
  <c r="SKU402" i="86"/>
  <c r="SKI402" i="86"/>
  <c r="SLK402" i="83" l="1"/>
  <c r="SKY402" i="83"/>
  <c r="SLK410" i="92"/>
  <c r="SKY410" i="92"/>
  <c r="SKA402" i="86"/>
  <c r="SKM402" i="86"/>
  <c r="SKQ402" i="83" l="1"/>
  <c r="SLC402" i="83"/>
  <c r="SKQ410" i="92"/>
  <c r="SLC410" i="92"/>
  <c r="SJS402" i="86"/>
  <c r="SKE402" i="86"/>
  <c r="SKI402" i="83" l="1"/>
  <c r="SKU402" i="83"/>
  <c r="SKU410" i="92"/>
  <c r="SKI410" i="92"/>
  <c r="SJW402" i="86"/>
  <c r="SJK402" i="86"/>
  <c r="SKA402" i="83" l="1"/>
  <c r="SKM402" i="83"/>
  <c r="SKA410" i="92"/>
  <c r="SKM410" i="92"/>
  <c r="SJO402" i="86"/>
  <c r="SJC402" i="86"/>
  <c r="SJS402" i="83" l="1"/>
  <c r="SKE402" i="83"/>
  <c r="SJS410" i="92"/>
  <c r="SKE410" i="92"/>
  <c r="SIU402" i="86"/>
  <c r="SJG402" i="86"/>
  <c r="SJK402" i="83" l="1"/>
  <c r="SJW402" i="83"/>
  <c r="SJW410" i="92"/>
  <c r="SJK410" i="92"/>
  <c r="SIY402" i="86"/>
  <c r="SIM402" i="86"/>
  <c r="SJO402" i="83" l="1"/>
  <c r="SJC402" i="83"/>
  <c r="SJC410" i="92"/>
  <c r="SJO410" i="92"/>
  <c r="SIQ402" i="86"/>
  <c r="SIE402" i="86"/>
  <c r="SJG402" i="83" l="1"/>
  <c r="SIU402" i="83"/>
  <c r="SIU410" i="92"/>
  <c r="SJG410" i="92"/>
  <c r="SHW402" i="86"/>
  <c r="SII402" i="86"/>
  <c r="SIY402" i="83" l="1"/>
  <c r="SIM402" i="83"/>
  <c r="SIY410" i="92"/>
  <c r="SIM410" i="92"/>
  <c r="SHO402" i="86"/>
  <c r="SIA402" i="86"/>
  <c r="SIQ402" i="83" l="1"/>
  <c r="SIE402" i="83"/>
  <c r="SIQ410" i="92"/>
  <c r="SIE410" i="92"/>
  <c r="SHG402" i="86"/>
  <c r="SHS402" i="86"/>
  <c r="SII402" i="83" l="1"/>
  <c r="SHW402" i="83"/>
  <c r="SHW410" i="92"/>
  <c r="SII410" i="92"/>
  <c r="SGY402" i="86"/>
  <c r="SHK402" i="86"/>
  <c r="SIA402" i="83" l="1"/>
  <c r="SHO402" i="83"/>
  <c r="SIA410" i="92"/>
  <c r="SHO410" i="92"/>
  <c r="SHC402" i="86"/>
  <c r="SGQ402" i="86"/>
  <c r="SHG402" i="83" l="1"/>
  <c r="SHS402" i="83"/>
  <c r="SHG410" i="92"/>
  <c r="SHS410" i="92"/>
  <c r="SGU402" i="86"/>
  <c r="SGI402" i="86"/>
  <c r="SHK402" i="83" l="1"/>
  <c r="SGY402" i="83"/>
  <c r="SHK410" i="92"/>
  <c r="SGY410" i="92"/>
  <c r="SGM402" i="86"/>
  <c r="SGA402" i="86"/>
  <c r="SGQ402" i="83" l="1"/>
  <c r="SHC402" i="83"/>
  <c r="SHC410" i="92"/>
  <c r="SGQ410" i="92"/>
  <c r="SFS402" i="86"/>
  <c r="SGE402" i="86"/>
  <c r="SGU402" i="83" l="1"/>
  <c r="SGI402" i="83"/>
  <c r="SGU410" i="92"/>
  <c r="SGI410" i="92"/>
  <c r="SFW402" i="86"/>
  <c r="SFK402" i="86"/>
  <c r="SGA402" i="83" l="1"/>
  <c r="SGM402" i="83"/>
  <c r="SGA410" i="92"/>
  <c r="SGM410" i="92"/>
  <c r="SFO402" i="86"/>
  <c r="SFC402" i="86"/>
  <c r="SGE402" i="83" l="1"/>
  <c r="SFS402" i="83"/>
  <c r="SFS410" i="92"/>
  <c r="SGE410" i="92"/>
  <c r="SEU402" i="86"/>
  <c r="SFG402" i="86"/>
  <c r="SFK402" i="83" l="1"/>
  <c r="SFW402" i="83"/>
  <c r="SFW410" i="92"/>
  <c r="SFK410" i="92"/>
  <c r="SEM402" i="86"/>
  <c r="SEY402" i="86"/>
  <c r="SFC402" i="83" l="1"/>
  <c r="SFO402" i="83"/>
  <c r="SFC410" i="92"/>
  <c r="SFO410" i="92"/>
  <c r="SEQ402" i="86"/>
  <c r="SEE402" i="86"/>
  <c r="SFG402" i="83" l="1"/>
  <c r="SEU402" i="83"/>
  <c r="SEU410" i="92"/>
  <c r="SFG410" i="92"/>
  <c r="SDW402" i="86"/>
  <c r="SEI402" i="86"/>
  <c r="SEY402" i="83" l="1"/>
  <c r="SEM402" i="83"/>
  <c r="SEM410" i="92"/>
  <c r="SEY410" i="92"/>
  <c r="SDO402" i="86"/>
  <c r="SEA402" i="86"/>
  <c r="SEE402" i="83" l="1"/>
  <c r="SEQ402" i="83"/>
  <c r="SEQ410" i="92"/>
  <c r="SEE410" i="92"/>
  <c r="SDG402" i="86"/>
  <c r="SDS402" i="86"/>
  <c r="SEI402" i="83" l="1"/>
  <c r="SDW402" i="83"/>
  <c r="SDW410" i="92"/>
  <c r="SEI410" i="92"/>
  <c r="SCY402" i="86"/>
  <c r="SDK402" i="86"/>
  <c r="SEA402" i="83" l="1"/>
  <c r="SDO402" i="83"/>
  <c r="SEA410" i="92"/>
  <c r="SDO410" i="92"/>
  <c r="SCQ402" i="86"/>
  <c r="SDC402" i="86"/>
  <c r="SDS402" i="83" l="1"/>
  <c r="SDG402" i="83"/>
  <c r="SDS410" i="92"/>
  <c r="SDG410" i="92"/>
  <c r="SCI402" i="86"/>
  <c r="SCU402" i="86"/>
  <c r="SCY402" i="83" l="1"/>
  <c r="SDK402" i="83"/>
  <c r="SCY410" i="92"/>
  <c r="SDK410" i="92"/>
  <c r="SCA402" i="86"/>
  <c r="SCM402" i="86"/>
  <c r="SDC402" i="83" l="1"/>
  <c r="SCQ402" i="83"/>
  <c r="SCQ410" i="92"/>
  <c r="SDC410" i="92"/>
  <c r="SCE402" i="86"/>
  <c r="SBS402" i="86"/>
  <c r="SCI402" i="83" l="1"/>
  <c r="SCU402" i="83"/>
  <c r="SCU410" i="92"/>
  <c r="SCI410" i="92"/>
  <c r="SBW402" i="86"/>
  <c r="SBK402" i="86"/>
  <c r="SCM402" i="83" l="1"/>
  <c r="SCA402" i="83"/>
  <c r="SCA410" i="92"/>
  <c r="SCM410" i="92"/>
  <c r="SBC402" i="86"/>
  <c r="SBO402" i="86"/>
  <c r="SBS402" i="83" l="1"/>
  <c r="SCE402" i="83"/>
  <c r="SBS410" i="92"/>
  <c r="SCE410" i="92"/>
  <c r="SBG402" i="86"/>
  <c r="SAU402" i="86"/>
  <c r="SBK402" i="83" l="1"/>
  <c r="SBW402" i="83"/>
  <c r="SBK410" i="92"/>
  <c r="SBW410" i="92"/>
  <c r="SAM402" i="86"/>
  <c r="SAY402" i="86"/>
  <c r="SBC402" i="83" l="1"/>
  <c r="SBO402" i="83"/>
  <c r="SBC410" i="92"/>
  <c r="SBO410" i="92"/>
  <c r="SAQ402" i="86"/>
  <c r="SAE402" i="86"/>
  <c r="SBG402" i="83" l="1"/>
  <c r="SAU402" i="83"/>
  <c r="SBG410" i="92"/>
  <c r="SAU410" i="92"/>
  <c r="SAI402" i="86"/>
  <c r="RZW402" i="86"/>
  <c r="SAY402" i="83" l="1"/>
  <c r="SAM402" i="83"/>
  <c r="SAM410" i="92"/>
  <c r="SAY410" i="92"/>
  <c r="SAA402" i="86"/>
  <c r="RZO402" i="86"/>
  <c r="SAE402" i="83" l="1"/>
  <c r="SAQ402" i="83"/>
  <c r="SAE410" i="92"/>
  <c r="SAQ410" i="92"/>
  <c r="RZG402" i="86"/>
  <c r="RZS402" i="86"/>
  <c r="SAI402" i="83" l="1"/>
  <c r="RZW402" i="83"/>
  <c r="SAI410" i="92"/>
  <c r="RZW410" i="92"/>
  <c r="RZK402" i="86"/>
  <c r="RYY402" i="86"/>
  <c r="SAA402" i="83" l="1"/>
  <c r="RZO402" i="83"/>
  <c r="SAA410" i="92"/>
  <c r="RZO410" i="92"/>
  <c r="RYQ402" i="86"/>
  <c r="RZC402" i="86"/>
  <c r="RZS402" i="83" l="1"/>
  <c r="RZG402" i="83"/>
  <c r="RZG410" i="92"/>
  <c r="RZS410" i="92"/>
  <c r="RYI402" i="86"/>
  <c r="RYU402" i="86"/>
  <c r="RZK402" i="83" l="1"/>
  <c r="RYY402" i="83"/>
  <c r="RZK410" i="92"/>
  <c r="RYY410" i="92"/>
  <c r="RYA402" i="86"/>
  <c r="RYM402" i="86"/>
  <c r="RZC402" i="83" l="1"/>
  <c r="RYQ402" i="83"/>
  <c r="RYQ410" i="92"/>
  <c r="RZC410" i="92"/>
  <c r="RXS402" i="86"/>
  <c r="RYE402" i="86"/>
  <c r="RYU402" i="83" l="1"/>
  <c r="RYI402" i="83"/>
  <c r="RYU410" i="92"/>
  <c r="RYI410" i="92"/>
  <c r="RXK402" i="86"/>
  <c r="RXW402" i="86"/>
  <c r="RYA402" i="83" l="1"/>
  <c r="RYM402" i="83"/>
  <c r="RYA410" i="92"/>
  <c r="RYM410" i="92"/>
  <c r="RXC402" i="86"/>
  <c r="RXO402" i="86"/>
  <c r="RXS402" i="83" l="1"/>
  <c r="RYE402" i="83"/>
  <c r="RYE410" i="92"/>
  <c r="RXS410" i="92"/>
  <c r="RXG402" i="86"/>
  <c r="RWU402" i="86"/>
  <c r="RXK402" i="83" l="1"/>
  <c r="RXW402" i="83"/>
  <c r="RXK410" i="92"/>
  <c r="RXW410" i="92"/>
  <c r="RWM402" i="86"/>
  <c r="RWY402" i="86"/>
  <c r="RXC402" i="83" l="1"/>
  <c r="RXO402" i="83"/>
  <c r="RXC410" i="92"/>
  <c r="RXO410" i="92"/>
  <c r="RWE402" i="86"/>
  <c r="RWQ402" i="86"/>
  <c r="RWU402" i="83" l="1"/>
  <c r="RXG402" i="83"/>
  <c r="RXG410" i="92"/>
  <c r="RWU410" i="92"/>
  <c r="RVW402" i="86"/>
  <c r="RWI402" i="86"/>
  <c r="RWY402" i="83" l="1"/>
  <c r="RWM402" i="83"/>
  <c r="RWY410" i="92"/>
  <c r="RWM410" i="92"/>
  <c r="RWA402" i="86"/>
  <c r="RVO402" i="86"/>
  <c r="RWE402" i="83" l="1"/>
  <c r="RWQ402" i="83"/>
  <c r="RWE410" i="92"/>
  <c r="RWQ410" i="92"/>
  <c r="RVS402" i="86"/>
  <c r="RVG402" i="86"/>
  <c r="RVW402" i="83" l="1"/>
  <c r="RWI402" i="83"/>
  <c r="RWI410" i="92"/>
  <c r="RVW410" i="92"/>
  <c r="RUY402" i="86"/>
  <c r="RVK402" i="86"/>
  <c r="RVO402" i="83" l="1"/>
  <c r="RWA402" i="83"/>
  <c r="RVO410" i="92"/>
  <c r="RWA410" i="92"/>
  <c r="RVC402" i="86"/>
  <c r="RUQ402" i="86"/>
  <c r="RVG402" i="83" l="1"/>
  <c r="RVS402" i="83"/>
  <c r="RVS410" i="92"/>
  <c r="RVG410" i="92"/>
  <c r="RUU402" i="86"/>
  <c r="RUI402" i="86"/>
  <c r="RUY402" i="83" l="1"/>
  <c r="RVK402" i="83"/>
  <c r="RUY410" i="92"/>
  <c r="RVK410" i="92"/>
  <c r="RUM402" i="86"/>
  <c r="RUA402" i="86"/>
  <c r="RVC402" i="83" l="1"/>
  <c r="RUQ402" i="83"/>
  <c r="RVC410" i="92"/>
  <c r="RUQ410" i="92"/>
  <c r="RTS402" i="86"/>
  <c r="RUE402" i="86"/>
  <c r="RUU402" i="83" l="1"/>
  <c r="RUI402" i="83"/>
  <c r="RUU410" i="92"/>
  <c r="RUI410" i="92"/>
  <c r="RTK402" i="86"/>
  <c r="RTW402" i="86"/>
  <c r="RUA402" i="83" l="1"/>
  <c r="RUM402" i="83"/>
  <c r="RUM410" i="92"/>
  <c r="RUA410" i="92"/>
  <c r="RTC402" i="86"/>
  <c r="RTO402" i="86"/>
  <c r="RUE402" i="83" l="1"/>
  <c r="RTS402" i="83"/>
  <c r="RUE410" i="92"/>
  <c r="RTS410" i="92"/>
  <c r="RSU402" i="86"/>
  <c r="RTG402" i="86"/>
  <c r="RTK402" i="83" l="1"/>
  <c r="RTW402" i="83"/>
  <c r="RTW410" i="92"/>
  <c r="RTK410" i="92"/>
  <c r="RSM402" i="86"/>
  <c r="RSY402" i="86"/>
  <c r="RTO402" i="83" l="1"/>
  <c r="RTC402" i="83"/>
  <c r="RTO410" i="92"/>
  <c r="RTC410" i="92"/>
  <c r="RSE402" i="86"/>
  <c r="RSQ402" i="86"/>
  <c r="RTG402" i="83" l="1"/>
  <c r="RSU402" i="83"/>
  <c r="RSU410" i="92"/>
  <c r="RTG410" i="92"/>
  <c r="RSI402" i="86"/>
  <c r="RRW402" i="86"/>
  <c r="RSM402" i="83" l="1"/>
  <c r="RSY402" i="83"/>
  <c r="RSM410" i="92"/>
  <c r="RSY410" i="92"/>
  <c r="RSA402" i="86"/>
  <c r="RRO402" i="86"/>
  <c r="RSE402" i="83" l="1"/>
  <c r="RSQ402" i="83"/>
  <c r="RSQ410" i="92"/>
  <c r="RSE410" i="92"/>
  <c r="RRS402" i="86"/>
  <c r="RRG402" i="86"/>
  <c r="RRW402" i="83" l="1"/>
  <c r="RSI402" i="83"/>
  <c r="RRW410" i="92"/>
  <c r="RSI410" i="92"/>
  <c r="RRK402" i="86"/>
  <c r="RQY402" i="86"/>
  <c r="RRO402" i="83" l="1"/>
  <c r="RSA402" i="83"/>
  <c r="RSA410" i="92"/>
  <c r="RRO410" i="92"/>
  <c r="RRC402" i="86"/>
  <c r="RQQ402" i="86"/>
  <c r="RRS402" i="83" l="1"/>
  <c r="RRG402" i="83"/>
  <c r="RRS410" i="92"/>
  <c r="RRG410" i="92"/>
  <c r="RQU402" i="86"/>
  <c r="RQI402" i="86"/>
  <c r="RQY402" i="83" l="1"/>
  <c r="RRK402" i="83"/>
  <c r="RRK410" i="92"/>
  <c r="RQY410" i="92"/>
  <c r="RQM402" i="86"/>
  <c r="RQA402" i="86"/>
  <c r="RRC402" i="83" l="1"/>
  <c r="RQQ402" i="83"/>
  <c r="RQQ410" i="92"/>
  <c r="RRC410" i="92"/>
  <c r="RPS402" i="86"/>
  <c r="RQE402" i="86"/>
  <c r="RQI402" i="83" l="1"/>
  <c r="RQU402" i="83"/>
  <c r="RQU410" i="92"/>
  <c r="RQI410" i="92"/>
  <c r="RPK402" i="86"/>
  <c r="RPW402" i="86"/>
  <c r="RQM402" i="83" l="1"/>
  <c r="RQA402" i="83"/>
  <c r="RQA410" i="92"/>
  <c r="RQM410" i="92"/>
  <c r="RPC402" i="86"/>
  <c r="RPO402" i="86"/>
  <c r="RPS402" i="83" l="1"/>
  <c r="RQE402" i="83"/>
  <c r="RPS410" i="92"/>
  <c r="RQE410" i="92"/>
  <c r="RPG402" i="86"/>
  <c r="ROU402" i="86"/>
  <c r="RPK402" i="83" l="1"/>
  <c r="RPW402" i="83"/>
  <c r="RPK410" i="92"/>
  <c r="RPW410" i="92"/>
  <c r="ROY402" i="86"/>
  <c r="ROM402" i="86"/>
  <c r="RPC402" i="83" l="1"/>
  <c r="RPO402" i="83"/>
  <c r="RPO410" i="92"/>
  <c r="RPC410" i="92"/>
  <c r="ROE402" i="86"/>
  <c r="ROQ402" i="86"/>
  <c r="ROU402" i="83" l="1"/>
  <c r="RPG402" i="83"/>
  <c r="ROU410" i="92"/>
  <c r="RPG410" i="92"/>
  <c r="ROI402" i="86"/>
  <c r="RNW402" i="86"/>
  <c r="ROY402" i="83" l="1"/>
  <c r="ROM402" i="83"/>
  <c r="ROM410" i="92"/>
  <c r="ROY410" i="92"/>
  <c r="ROA402" i="86"/>
  <c r="RNO402" i="86"/>
  <c r="ROQ402" i="83" l="1"/>
  <c r="ROE402" i="83"/>
  <c r="ROQ410" i="92"/>
  <c r="ROE410" i="92"/>
  <c r="RNG402" i="86"/>
  <c r="RNS402" i="86"/>
  <c r="ROI402" i="83" l="1"/>
  <c r="RNW402" i="83"/>
  <c r="ROI410" i="92"/>
  <c r="RNW410" i="92"/>
  <c r="RNK402" i="86"/>
  <c r="RMY402" i="86"/>
  <c r="RNO402" i="83" l="1"/>
  <c r="ROA402" i="83"/>
  <c r="RNO410" i="92"/>
  <c r="ROA410" i="92"/>
  <c r="RNC402" i="86"/>
  <c r="RMQ402" i="86"/>
  <c r="RNS402" i="83" l="1"/>
  <c r="RNG402" i="83"/>
  <c r="RNG410" i="92"/>
  <c r="RNS410" i="92"/>
  <c r="RMU402" i="86"/>
  <c r="RMI402" i="86"/>
  <c r="RMY402" i="83" l="1"/>
  <c r="RNK402" i="83"/>
  <c r="RNK410" i="92"/>
  <c r="RMY410" i="92"/>
  <c r="RMM402" i="86"/>
  <c r="RMA402" i="86"/>
  <c r="RMQ402" i="83" l="1"/>
  <c r="RNC402" i="83"/>
  <c r="RNC410" i="92"/>
  <c r="RMQ410" i="92"/>
  <c r="RME402" i="86"/>
  <c r="RLS402" i="86"/>
  <c r="RMI402" i="83" l="1"/>
  <c r="RMU402" i="83"/>
  <c r="RMI410" i="92"/>
  <c r="RMU410" i="92"/>
  <c r="RLK402" i="86"/>
  <c r="RLW402" i="86"/>
  <c r="RMM402" i="83" l="1"/>
  <c r="RMA402" i="83"/>
  <c r="RMA410" i="92"/>
  <c r="RMM410" i="92"/>
  <c r="RLC402" i="86"/>
  <c r="RLO402" i="86"/>
  <c r="RME402" i="83" l="1"/>
  <c r="RLS402" i="83"/>
  <c r="RLS410" i="92"/>
  <c r="RME410" i="92"/>
  <c r="RKU402" i="86"/>
  <c r="RLG402" i="86"/>
  <c r="RLK402" i="83" l="1"/>
  <c r="RLW402" i="83"/>
  <c r="RLW410" i="92"/>
  <c r="RLK410" i="92"/>
  <c r="RKM402" i="86"/>
  <c r="RKY402" i="86"/>
  <c r="RLC402" i="83" l="1"/>
  <c r="RLO402" i="83"/>
  <c r="RLC410" i="92"/>
  <c r="RLO410" i="92"/>
  <c r="RKQ402" i="86"/>
  <c r="RKE402" i="86"/>
  <c r="RLG402" i="83" l="1"/>
  <c r="RKU402" i="83"/>
  <c r="RLG410" i="92"/>
  <c r="RKU410" i="92"/>
  <c r="RKI402" i="86"/>
  <c r="RJW402" i="86"/>
  <c r="RKM402" i="83" l="1"/>
  <c r="RKY402" i="83"/>
  <c r="RKM410" i="92"/>
  <c r="RKY410" i="92"/>
  <c r="RJO402" i="86"/>
  <c r="RKA402" i="86"/>
  <c r="RKE402" i="83" l="1"/>
  <c r="RKQ402" i="83"/>
  <c r="RKE410" i="92"/>
  <c r="RKQ410" i="92"/>
  <c r="RJG402" i="86"/>
  <c r="RJS402" i="86"/>
  <c r="RJW402" i="83" l="1"/>
  <c r="RKI402" i="83"/>
  <c r="RKI410" i="92"/>
  <c r="RJW410" i="92"/>
  <c r="RJK402" i="86"/>
  <c r="RIY402" i="86"/>
  <c r="RJO402" i="83" l="1"/>
  <c r="RKA402" i="83"/>
  <c r="RKA410" i="92"/>
  <c r="RJO410" i="92"/>
  <c r="RIQ402" i="86"/>
  <c r="RJC402" i="86"/>
  <c r="RJG402" i="83" l="1"/>
  <c r="RJS402" i="83"/>
  <c r="RJG410" i="92"/>
  <c r="RJS410" i="92"/>
  <c r="RIU402" i="86"/>
  <c r="RII402" i="86"/>
  <c r="RIY402" i="83" l="1"/>
  <c r="RJK402" i="83"/>
  <c r="RIY410" i="92"/>
  <c r="RJK410" i="92"/>
  <c r="RIM402" i="86"/>
  <c r="RIA402" i="86"/>
  <c r="RIQ402" i="83" l="1"/>
  <c r="RJC402" i="83"/>
  <c r="RIQ410" i="92"/>
  <c r="RJC410" i="92"/>
  <c r="RHS402" i="86"/>
  <c r="RIE402" i="86"/>
  <c r="RII402" i="83" l="1"/>
  <c r="RIU402" i="83"/>
  <c r="RII410" i="92"/>
  <c r="RIU410" i="92"/>
  <c r="RHW402" i="86"/>
  <c r="RHK402" i="86"/>
  <c r="RIA402" i="83" l="1"/>
  <c r="RIM402" i="83"/>
  <c r="RIA410" i="92"/>
  <c r="RIM410" i="92"/>
  <c r="RHO402" i="86"/>
  <c r="RHC402" i="86"/>
  <c r="RHS402" i="83" l="1"/>
  <c r="RIE402" i="83"/>
  <c r="RIE410" i="92"/>
  <c r="RHS410" i="92"/>
  <c r="RGU402" i="86"/>
  <c r="RHG402" i="86"/>
  <c r="RHW402" i="83" l="1"/>
  <c r="RHK402" i="83"/>
  <c r="RHK410" i="92"/>
  <c r="RHW410" i="92"/>
  <c r="RGY402" i="86"/>
  <c r="RGM402" i="86"/>
  <c r="RHC402" i="83" l="1"/>
  <c r="RHO402" i="83"/>
  <c r="RHC410" i="92"/>
  <c r="RHO410" i="92"/>
  <c r="RGQ402" i="86"/>
  <c r="RGE402" i="86"/>
  <c r="RHG402" i="83" l="1"/>
  <c r="RGU402" i="83"/>
  <c r="RHG410" i="92"/>
  <c r="RGU410" i="92"/>
  <c r="RFW402" i="86"/>
  <c r="RGI402" i="86"/>
  <c r="RGM402" i="83" l="1"/>
  <c r="RGY402" i="83"/>
  <c r="RGY410" i="92"/>
  <c r="RGM410" i="92"/>
  <c r="RFO402" i="86"/>
  <c r="RGA402" i="86"/>
  <c r="RGQ402" i="83" l="1"/>
  <c r="RGE402" i="83"/>
  <c r="RGE410" i="92"/>
  <c r="RGQ410" i="92"/>
  <c r="RFG402" i="86"/>
  <c r="RFS402" i="86"/>
  <c r="RGI402" i="83" l="1"/>
  <c r="RFW402" i="83"/>
  <c r="RFW410" i="92"/>
  <c r="RGI410" i="92"/>
  <c r="REY402" i="86"/>
  <c r="RFK402" i="86"/>
  <c r="RGA402" i="83" l="1"/>
  <c r="RFO402" i="83"/>
  <c r="RFO410" i="92"/>
  <c r="RGA410" i="92"/>
  <c r="REQ402" i="86"/>
  <c r="RFC402" i="86"/>
  <c r="RFS402" i="83" l="1"/>
  <c r="RFG402" i="83"/>
  <c r="RFS410" i="92"/>
  <c r="RFG410" i="92"/>
  <c r="REU402" i="86"/>
  <c r="REI402" i="86"/>
  <c r="REY402" i="83" l="1"/>
  <c r="RFK402" i="83"/>
  <c r="REY410" i="92"/>
  <c r="RFK410" i="92"/>
  <c r="REM402" i="86"/>
  <c r="REA402" i="86"/>
  <c r="REQ402" i="83" l="1"/>
  <c r="RFC402" i="83"/>
  <c r="REQ410" i="92"/>
  <c r="RFC410" i="92"/>
  <c r="REE402" i="86"/>
  <c r="RDS402" i="86"/>
  <c r="REI402" i="83" l="1"/>
  <c r="REU402" i="83"/>
  <c r="REU410" i="92"/>
  <c r="REI410" i="92"/>
  <c r="RDW402" i="86"/>
  <c r="RDK402" i="86"/>
  <c r="REM402" i="83" l="1"/>
  <c r="REA402" i="83"/>
  <c r="REM410" i="92"/>
  <c r="REA410" i="92"/>
  <c r="RDC402" i="86"/>
  <c r="RDO402" i="86"/>
  <c r="REE402" i="83" l="1"/>
  <c r="RDS402" i="83"/>
  <c r="RDS410" i="92"/>
  <c r="REE410" i="92"/>
  <c r="RCU402" i="86"/>
  <c r="RDG402" i="86"/>
  <c r="RDW402" i="83" l="1"/>
  <c r="RDK402" i="83"/>
  <c r="RDW410" i="92"/>
  <c r="RDK410" i="92"/>
  <c r="RCY402" i="86"/>
  <c r="RCM402" i="86"/>
  <c r="RDC402" i="83" l="1"/>
  <c r="RDO402" i="83"/>
  <c r="RDC410" i="92"/>
  <c r="RDO410" i="92"/>
  <c r="RCE402" i="86"/>
  <c r="RCQ402" i="86"/>
  <c r="RDG402" i="83" l="1"/>
  <c r="RCU402" i="83"/>
  <c r="RCU410" i="92"/>
  <c r="RDG410" i="92"/>
  <c r="RCI402" i="86"/>
  <c r="RBW402" i="86"/>
  <c r="RCY402" i="83" l="1"/>
  <c r="RCM402" i="83"/>
  <c r="RCM410" i="92"/>
  <c r="RCY410" i="92"/>
  <c r="RCA402" i="86"/>
  <c r="RBO402" i="86"/>
  <c r="RCE402" i="83" l="1"/>
  <c r="RCQ402" i="83"/>
  <c r="RCQ410" i="92"/>
  <c r="RCE410" i="92"/>
  <c r="RBS402" i="86"/>
  <c r="RBG402" i="86"/>
  <c r="RCI402" i="83" l="1"/>
  <c r="RBW402" i="83"/>
  <c r="RBW410" i="92"/>
  <c r="RCI410" i="92"/>
  <c r="RBK402" i="86"/>
  <c r="RAY402" i="86"/>
  <c r="RBO402" i="83" l="1"/>
  <c r="RCA402" i="83"/>
  <c r="RBO410" i="92"/>
  <c r="RCA410" i="92"/>
  <c r="RAQ402" i="86"/>
  <c r="RBC402" i="86"/>
  <c r="RBG402" i="83" l="1"/>
  <c r="RBS402" i="83"/>
  <c r="RBS410" i="92"/>
  <c r="RBG410" i="92"/>
  <c r="RAU402" i="86"/>
  <c r="RAI402" i="86"/>
  <c r="RBK402" i="83" l="1"/>
  <c r="RAY402" i="83"/>
  <c r="RAY410" i="92"/>
  <c r="RBK410" i="92"/>
  <c r="RAA402" i="86"/>
  <c r="RAM402" i="86"/>
  <c r="RBC402" i="83" l="1"/>
  <c r="RAQ402" i="83"/>
  <c r="RAQ410" i="92"/>
  <c r="RBC410" i="92"/>
  <c r="QZS402" i="86"/>
  <c r="RAE402" i="86"/>
  <c r="RAI402" i="83" l="1"/>
  <c r="RAU402" i="83"/>
  <c r="RAU410" i="92"/>
  <c r="RAI410" i="92"/>
  <c r="QZK402" i="86"/>
  <c r="QZW402" i="86"/>
  <c r="RAA402" i="83" l="1"/>
  <c r="RAM402" i="83"/>
  <c r="RAM410" i="92"/>
  <c r="RAA410" i="92"/>
  <c r="QZO402" i="86"/>
  <c r="QZC402" i="86"/>
  <c r="RAE402" i="83" l="1"/>
  <c r="QZS402" i="83"/>
  <c r="QZS410" i="92"/>
  <c r="RAE410" i="92"/>
  <c r="QYU402" i="86"/>
  <c r="QZG402" i="86"/>
  <c r="QZW402" i="83" l="1"/>
  <c r="QZK402" i="83"/>
  <c r="QZK410" i="92"/>
  <c r="QZW410" i="92"/>
  <c r="QYM402" i="86"/>
  <c r="QYY402" i="86"/>
  <c r="QZO402" i="83" l="1"/>
  <c r="QZC402" i="83"/>
  <c r="QZC410" i="92"/>
  <c r="QZO410" i="92"/>
  <c r="QYQ402" i="86"/>
  <c r="QYE402" i="86"/>
  <c r="QZG402" i="83" l="1"/>
  <c r="QYU402" i="83"/>
  <c r="QYU410" i="92"/>
  <c r="QZG410" i="92"/>
  <c r="QYI402" i="86"/>
  <c r="QXW402" i="86"/>
  <c r="QYM402" i="83" l="1"/>
  <c r="QYY402" i="83"/>
  <c r="QYM410" i="92"/>
  <c r="QYY410" i="92"/>
  <c r="QYA402" i="86"/>
  <c r="QXO402" i="86"/>
  <c r="QYE402" i="83" l="1"/>
  <c r="QYQ402" i="83"/>
  <c r="QYE410" i="92"/>
  <c r="QYQ410" i="92"/>
  <c r="QXG402" i="86"/>
  <c r="QXS402" i="86"/>
  <c r="QYI402" i="83" l="1"/>
  <c r="QXW402" i="83"/>
  <c r="QXW410" i="92"/>
  <c r="QYI410" i="92"/>
  <c r="QWY402" i="86"/>
  <c r="QXK402" i="86"/>
  <c r="QYA402" i="83" l="1"/>
  <c r="QXO402" i="83"/>
  <c r="QXO410" i="92"/>
  <c r="QYA410" i="92"/>
  <c r="QWQ402" i="86"/>
  <c r="QXC402" i="86"/>
  <c r="QXG402" i="83" l="1"/>
  <c r="QXS402" i="83"/>
  <c r="QXS410" i="92"/>
  <c r="QXG410" i="92"/>
  <c r="QWI402" i="86"/>
  <c r="QWU402" i="86"/>
  <c r="QWY402" i="83" l="1"/>
  <c r="QXK402" i="83"/>
  <c r="QWY410" i="92"/>
  <c r="QXK410" i="92"/>
  <c r="QWM402" i="86"/>
  <c r="QWA402" i="86"/>
  <c r="QWQ402" i="83" l="1"/>
  <c r="QXC402" i="83"/>
  <c r="QXC410" i="92"/>
  <c r="QWQ410" i="92"/>
  <c r="QWE402" i="86"/>
  <c r="QVS402" i="86"/>
  <c r="QWI402" i="83" l="1"/>
  <c r="QWU402" i="83"/>
  <c r="QWU410" i="92"/>
  <c r="QWI410" i="92"/>
  <c r="QVK402" i="86"/>
  <c r="QVW402" i="86"/>
  <c r="QWM402" i="83" l="1"/>
  <c r="QWA402" i="83"/>
  <c r="QWA410" i="92"/>
  <c r="QWM410" i="92"/>
  <c r="QVO402" i="86"/>
  <c r="QVC402" i="86"/>
  <c r="QWE402" i="83" l="1"/>
  <c r="QVS402" i="83"/>
  <c r="QWE410" i="92"/>
  <c r="QVS410" i="92"/>
  <c r="QVG402" i="86"/>
  <c r="QUU402" i="86"/>
  <c r="QVK402" i="83" l="1"/>
  <c r="QVW402" i="83"/>
  <c r="QVW410" i="92"/>
  <c r="QVK410" i="92"/>
  <c r="QUM402" i="86"/>
  <c r="QUY402" i="86"/>
  <c r="QVO402" i="83" l="1"/>
  <c r="QVC402" i="83"/>
  <c r="QVC410" i="92"/>
  <c r="QVO410" i="92"/>
  <c r="QUE402" i="86"/>
  <c r="QUQ402" i="86"/>
  <c r="QVG402" i="83" l="1"/>
  <c r="QUU402" i="83"/>
  <c r="QUU410" i="92"/>
  <c r="QVG410" i="92"/>
  <c r="QTW402" i="86"/>
  <c r="QUI402" i="86"/>
  <c r="QUY402" i="83" l="1"/>
  <c r="QUM402" i="83"/>
  <c r="QUY410" i="92"/>
  <c r="QUM410" i="92"/>
  <c r="QTO402" i="86"/>
  <c r="QUA402" i="86"/>
  <c r="QUQ402" i="83" l="1"/>
  <c r="QUE402" i="83"/>
  <c r="QUE410" i="92"/>
  <c r="QUQ410" i="92"/>
  <c r="QTS402" i="86"/>
  <c r="QTG402" i="86"/>
  <c r="QUI402" i="83" l="1"/>
  <c r="QTW402" i="83"/>
  <c r="QUI410" i="92"/>
  <c r="QTW410" i="92"/>
  <c r="QTK402" i="86"/>
  <c r="QSY402" i="86"/>
  <c r="QUA402" i="83" l="1"/>
  <c r="QTO402" i="83"/>
  <c r="QUA410" i="92"/>
  <c r="QTO410" i="92"/>
  <c r="QTC402" i="86"/>
  <c r="QSQ402" i="86"/>
  <c r="QTG402" i="83" l="1"/>
  <c r="QTS402" i="83"/>
  <c r="QTG410" i="92"/>
  <c r="QTS410" i="92"/>
  <c r="QSI402" i="86"/>
  <c r="QSU402" i="86"/>
  <c r="QTK402" i="83" l="1"/>
  <c r="QSY402" i="83"/>
  <c r="QSY410" i="92"/>
  <c r="QTK410" i="92"/>
  <c r="QSM402" i="86"/>
  <c r="QSA402" i="86"/>
  <c r="QTC402" i="83" l="1"/>
  <c r="QSQ402" i="83"/>
  <c r="QSQ410" i="92"/>
  <c r="QTC410" i="92"/>
  <c r="QSE402" i="86"/>
  <c r="QRS402" i="86"/>
  <c r="QSI402" i="83" l="1"/>
  <c r="QSU402" i="83"/>
  <c r="QSI410" i="92"/>
  <c r="QSU410" i="92"/>
  <c r="QRW402" i="86"/>
  <c r="QRK402" i="86"/>
  <c r="QSA402" i="83" l="1"/>
  <c r="QSM402" i="83"/>
  <c r="QSM410" i="92"/>
  <c r="QSA410" i="92"/>
  <c r="QRC402" i="86"/>
  <c r="QRO402" i="86"/>
  <c r="QRS402" i="83" l="1"/>
  <c r="QSE402" i="83"/>
  <c r="QRS410" i="92"/>
  <c r="QSE410" i="92"/>
  <c r="QQU402" i="86"/>
  <c r="QRG402" i="86"/>
  <c r="QRK402" i="83" l="1"/>
  <c r="QRW402" i="83"/>
  <c r="QRK410" i="92"/>
  <c r="QRW410" i="92"/>
  <c r="QQY402" i="86"/>
  <c r="QQM402" i="86"/>
  <c r="QRC402" i="83" l="1"/>
  <c r="QRO402" i="83"/>
  <c r="QRC410" i="92"/>
  <c r="QRO410" i="92"/>
  <c r="QQQ402" i="86"/>
  <c r="QQE402" i="86"/>
  <c r="QQU402" i="83" l="1"/>
  <c r="QRG402" i="83"/>
  <c r="QRG410" i="92"/>
  <c r="QQU410" i="92"/>
  <c r="QPW402" i="86"/>
  <c r="QQI402" i="86"/>
  <c r="QQM402" i="83" l="1"/>
  <c r="QQY402" i="83"/>
  <c r="QQY410" i="92"/>
  <c r="QQM410" i="92"/>
  <c r="QPO402" i="86"/>
  <c r="QQA402" i="86"/>
  <c r="QQQ402" i="83" l="1"/>
  <c r="QQE402" i="83"/>
  <c r="QQE410" i="92"/>
  <c r="QQQ410" i="92"/>
  <c r="QPG402" i="86"/>
  <c r="QPS402" i="86"/>
  <c r="QPW402" i="83" l="1"/>
  <c r="QQI402" i="83"/>
  <c r="QQI410" i="92"/>
  <c r="QPW410" i="92"/>
  <c r="QPK402" i="86"/>
  <c r="QOY402" i="86"/>
  <c r="QQA402" i="83" l="1"/>
  <c r="QPO402" i="83"/>
  <c r="QQA410" i="92"/>
  <c r="QPO410" i="92"/>
  <c r="QOQ402" i="86"/>
  <c r="QPC402" i="86"/>
  <c r="QPG402" i="83" l="1"/>
  <c r="QPS402" i="83"/>
  <c r="QPG410" i="92"/>
  <c r="QPS410" i="92"/>
  <c r="QOI402" i="86"/>
  <c r="QOU402" i="86"/>
  <c r="QOY402" i="83" l="1"/>
  <c r="QPK402" i="83"/>
  <c r="QOY410" i="92"/>
  <c r="QPK410" i="92"/>
  <c r="QOA402" i="86"/>
  <c r="QOM402" i="86"/>
  <c r="QPC402" i="83" l="1"/>
  <c r="QOQ402" i="83"/>
  <c r="QPC410" i="92"/>
  <c r="QOQ410" i="92"/>
  <c r="QOE402" i="86"/>
  <c r="QNS402" i="86"/>
  <c r="QOI402" i="83" l="1"/>
  <c r="QOU402" i="83"/>
  <c r="QOU410" i="92"/>
  <c r="QOI410" i="92"/>
  <c r="QNW402" i="86"/>
  <c r="QNK402" i="86"/>
  <c r="QOA402" i="83" l="1"/>
  <c r="QOM402" i="83"/>
  <c r="QOM410" i="92"/>
  <c r="QOA410" i="92"/>
  <c r="QNC402" i="86"/>
  <c r="QNO402" i="86"/>
  <c r="QNS402" i="83" l="1"/>
  <c r="QOE402" i="83"/>
  <c r="QNS410" i="92"/>
  <c r="QOE410" i="92"/>
  <c r="QMU402" i="86"/>
  <c r="QNG402" i="86"/>
  <c r="QNW402" i="83" l="1"/>
  <c r="QNK402" i="83"/>
  <c r="QNW410" i="92"/>
  <c r="QNK410" i="92"/>
  <c r="QMM402" i="86"/>
  <c r="QMY402" i="86"/>
  <c r="QNC402" i="83" l="1"/>
  <c r="QNO402" i="83"/>
  <c r="QNC410" i="92"/>
  <c r="QNO410" i="92"/>
  <c r="QME402" i="86"/>
  <c r="QMQ402" i="86"/>
  <c r="QMU402" i="83" l="1"/>
  <c r="QNG402" i="83"/>
  <c r="QMU410" i="92"/>
  <c r="QNG410" i="92"/>
  <c r="QMI402" i="86"/>
  <c r="QLW402" i="86"/>
  <c r="QMM402" i="83" l="1"/>
  <c r="QMY402" i="83"/>
  <c r="QMY410" i="92"/>
  <c r="QMM410" i="92"/>
  <c r="QLO402" i="86"/>
  <c r="QMA402" i="86"/>
  <c r="QMQ402" i="83" l="1"/>
  <c r="QME402" i="83"/>
  <c r="QMQ410" i="92"/>
  <c r="QME410" i="92"/>
  <c r="QLG402" i="86"/>
  <c r="QLS402" i="86"/>
  <c r="QMI402" i="83" l="1"/>
  <c r="QLW402" i="83"/>
  <c r="QLW410" i="92"/>
  <c r="QMI410" i="92"/>
  <c r="QLK402" i="86"/>
  <c r="QKY402" i="86"/>
  <c r="QLO402" i="83" l="1"/>
  <c r="QMA402" i="83"/>
  <c r="QMA410" i="92"/>
  <c r="QLO410" i="92"/>
  <c r="QLC402" i="86"/>
  <c r="QKQ402" i="86"/>
  <c r="QLS402" i="83" l="1"/>
  <c r="QLG402" i="83"/>
  <c r="QLG410" i="92"/>
  <c r="QLS410" i="92"/>
  <c r="QKU402" i="86"/>
  <c r="QKI402" i="86"/>
  <c r="QKY402" i="83" l="1"/>
  <c r="QLK402" i="83"/>
  <c r="QLK410" i="92"/>
  <c r="QKY410" i="92"/>
  <c r="QKA402" i="86"/>
  <c r="QKM402" i="86"/>
  <c r="QLC402" i="83" l="1"/>
  <c r="QKQ402" i="83"/>
  <c r="QLC410" i="92"/>
  <c r="QKQ410" i="92"/>
  <c r="QJS402" i="86"/>
  <c r="QKE402" i="86"/>
  <c r="QKU402" i="83" l="1"/>
  <c r="QKI402" i="83"/>
  <c r="QKI410" i="92"/>
  <c r="QKU410" i="92"/>
  <c r="QJK402" i="86"/>
  <c r="QJW402" i="86"/>
  <c r="QKM402" i="83" l="1"/>
  <c r="QKA402" i="83"/>
  <c r="QKA410" i="92"/>
  <c r="QKM410" i="92"/>
  <c r="QJC402" i="86"/>
  <c r="QJO402" i="86"/>
  <c r="QJS402" i="83" l="1"/>
  <c r="QKE402" i="83"/>
  <c r="QJS410" i="92"/>
  <c r="QKE410" i="92"/>
  <c r="QJG402" i="86"/>
  <c r="QIU402" i="86"/>
  <c r="QJK402" i="83" l="1"/>
  <c r="QJW402" i="83"/>
  <c r="QJW410" i="92"/>
  <c r="QJK410" i="92"/>
  <c r="QIM402" i="86"/>
  <c r="QIY402" i="86"/>
  <c r="QJO402" i="83" l="1"/>
  <c r="QJC402" i="83"/>
  <c r="QJO410" i="92"/>
  <c r="QJC410" i="92"/>
  <c r="QIQ402" i="86"/>
  <c r="QIE402" i="86"/>
  <c r="QIU402" i="83" l="1"/>
  <c r="QJG402" i="83"/>
  <c r="QJG410" i="92"/>
  <c r="QIU410" i="92"/>
  <c r="QII402" i="86"/>
  <c r="QHW402" i="86"/>
  <c r="QIM402" i="83" l="1"/>
  <c r="QIY402" i="83"/>
  <c r="QIM410" i="92"/>
  <c r="QIY410" i="92"/>
  <c r="QIA402" i="86"/>
  <c r="QHO402" i="86"/>
  <c r="QIE402" i="83" l="1"/>
  <c r="QIQ402" i="83"/>
  <c r="QIQ410" i="92"/>
  <c r="QIE410" i="92"/>
  <c r="QHS402" i="86"/>
  <c r="QHG402" i="86"/>
  <c r="QHW402" i="83" l="1"/>
  <c r="QII402" i="83"/>
  <c r="QHW410" i="92"/>
  <c r="QII410" i="92"/>
  <c r="QGY402" i="86"/>
  <c r="QHK402" i="86"/>
  <c r="QHO402" i="83" l="1"/>
  <c r="QIA402" i="83"/>
  <c r="QHO410" i="92"/>
  <c r="QIA410" i="92"/>
  <c r="QHC402" i="86"/>
  <c r="QGQ402" i="86"/>
  <c r="QHG402" i="83" l="1"/>
  <c r="QHS402" i="83"/>
  <c r="QHG410" i="92"/>
  <c r="QHS410" i="92"/>
  <c r="QGU402" i="86"/>
  <c r="QGI402" i="86"/>
  <c r="QHK402" i="83" l="1"/>
  <c r="QGY402" i="83"/>
  <c r="QHK410" i="92"/>
  <c r="QGY410" i="92"/>
  <c r="QGM402" i="86"/>
  <c r="QGA402" i="86"/>
  <c r="QHC402" i="83" l="1"/>
  <c r="QGQ402" i="83"/>
  <c r="QGQ410" i="92"/>
  <c r="QHC410" i="92"/>
  <c r="QFS402" i="86"/>
  <c r="QGE402" i="86"/>
  <c r="QGU402" i="83" l="1"/>
  <c r="QGI402" i="83"/>
  <c r="QGI410" i="92"/>
  <c r="QGU410" i="92"/>
  <c r="QFK402" i="86"/>
  <c r="QFW402" i="86"/>
  <c r="QGM402" i="83" l="1"/>
  <c r="QGA402" i="83"/>
  <c r="QGM410" i="92"/>
  <c r="QGA410" i="92"/>
  <c r="QFC402" i="86"/>
  <c r="QFO402" i="86"/>
  <c r="QFS402" i="83" l="1"/>
  <c r="QGE402" i="83"/>
  <c r="QGE410" i="92"/>
  <c r="QFS410" i="92"/>
  <c r="QEU402" i="86"/>
  <c r="QFG402" i="86"/>
  <c r="QFW402" i="83" l="1"/>
  <c r="QFK402" i="83"/>
  <c r="QFK410" i="92"/>
  <c r="QFW410" i="92"/>
  <c r="QEY402" i="86"/>
  <c r="QEM402" i="86"/>
  <c r="QFC402" i="83" l="1"/>
  <c r="QFO402" i="83"/>
  <c r="QFC410" i="92"/>
  <c r="QFO410" i="92"/>
  <c r="QEQ402" i="86"/>
  <c r="QEE402" i="86"/>
  <c r="QEU402" i="83" l="1"/>
  <c r="QFG402" i="83"/>
  <c r="QFG410" i="92"/>
  <c r="QEU410" i="92"/>
  <c r="QEI402" i="86"/>
  <c r="QDW402" i="86"/>
  <c r="QEM402" i="83" l="1"/>
  <c r="QEY402" i="83"/>
  <c r="QEM410" i="92"/>
  <c r="QEY410" i="92"/>
  <c r="QEA402" i="86"/>
  <c r="QDO402" i="86"/>
  <c r="QEQ402" i="83" l="1"/>
  <c r="QEE402" i="83"/>
  <c r="QEQ410" i="92"/>
  <c r="QEE410" i="92"/>
  <c r="QDS402" i="86"/>
  <c r="QDG402" i="86"/>
  <c r="QEI402" i="83" l="1"/>
  <c r="QDW402" i="83"/>
  <c r="QDW410" i="92"/>
  <c r="QEI410" i="92"/>
  <c r="QCY402" i="86"/>
  <c r="QDK402" i="86"/>
  <c r="QDO402" i="83" l="1"/>
  <c r="QEA402" i="83"/>
  <c r="QEA410" i="92"/>
  <c r="QDO410" i="92"/>
  <c r="QDC402" i="86"/>
  <c r="QCQ402" i="86"/>
  <c r="QDS402" i="83" l="1"/>
  <c r="QDG402" i="83"/>
  <c r="QDS410" i="92"/>
  <c r="QDG410" i="92"/>
  <c r="QCU402" i="86"/>
  <c r="QCI402" i="86"/>
  <c r="QDK402" i="83" l="1"/>
  <c r="QCY402" i="83"/>
  <c r="QCY410" i="92"/>
  <c r="QDK410" i="92"/>
  <c r="QCA402" i="86"/>
  <c r="QCM402" i="86"/>
  <c r="QCQ402" i="83" l="1"/>
  <c r="QDC402" i="83"/>
  <c r="QDC410" i="92"/>
  <c r="QCQ410" i="92"/>
  <c r="QCE402" i="86"/>
  <c r="QBS402" i="86"/>
  <c r="QCU402" i="83" l="1"/>
  <c r="QCI402" i="83"/>
  <c r="QCI410" i="92"/>
  <c r="QCU410" i="92"/>
  <c r="QBW402" i="86"/>
  <c r="QBK402" i="86"/>
  <c r="QCM402" i="83" l="1"/>
  <c r="QCA402" i="83"/>
  <c r="QCA410" i="92"/>
  <c r="QCM410" i="92"/>
  <c r="QBO402" i="86"/>
  <c r="QBC402" i="86"/>
  <c r="QCE402" i="83" l="1"/>
  <c r="QBS402" i="83"/>
  <c r="QCE410" i="92"/>
  <c r="QBS410" i="92"/>
  <c r="QBG402" i="86"/>
  <c r="QAU402" i="86"/>
  <c r="QBK402" i="83" l="1"/>
  <c r="QBW402" i="83"/>
  <c r="QBK410" i="92"/>
  <c r="QBW410" i="92"/>
  <c r="QAM402" i="86"/>
  <c r="QAY402" i="86"/>
  <c r="QBC402" i="83" l="1"/>
  <c r="QBO402" i="83"/>
  <c r="QBO410" i="92"/>
  <c r="QBC410" i="92"/>
  <c r="QAE402" i="86"/>
  <c r="QAQ402" i="86"/>
  <c r="QBG402" i="83" l="1"/>
  <c r="QAU402" i="83"/>
  <c r="QBG410" i="92"/>
  <c r="QAU410" i="92"/>
  <c r="PZW402" i="86"/>
  <c r="QAI402" i="86"/>
  <c r="QAY402" i="83" l="1"/>
  <c r="QAM402" i="83"/>
  <c r="QAM410" i="92"/>
  <c r="QAY410" i="92"/>
  <c r="PZO402" i="86"/>
  <c r="QAA402" i="86"/>
  <c r="QAE402" i="83" l="1"/>
  <c r="QAQ402" i="83"/>
  <c r="QAQ410" i="92"/>
  <c r="QAE410" i="92"/>
  <c r="PZS402" i="86"/>
  <c r="PZG402" i="86"/>
  <c r="QAI402" i="83" l="1"/>
  <c r="PZW402" i="83"/>
  <c r="PZW410" i="92"/>
  <c r="QAI410" i="92"/>
  <c r="PZK402" i="86"/>
  <c r="PYY402" i="86"/>
  <c r="QAA402" i="83" l="1"/>
  <c r="PZO402" i="83"/>
  <c r="QAA410" i="92"/>
  <c r="PZO410" i="92"/>
  <c r="PZC402" i="86"/>
  <c r="PYQ402" i="86"/>
  <c r="PZS402" i="83" l="1"/>
  <c r="PZG402" i="83"/>
  <c r="PZS410" i="92"/>
  <c r="PZG410" i="92"/>
  <c r="PYU402" i="86"/>
  <c r="PYI402" i="86"/>
  <c r="PZK402" i="83" l="1"/>
  <c r="PYY402" i="83"/>
  <c r="PZK410" i="92"/>
  <c r="PYY410" i="92"/>
  <c r="PYM402" i="86"/>
  <c r="PYA402" i="86"/>
  <c r="PYQ402" i="83" l="1"/>
  <c r="PZC402" i="83"/>
  <c r="PYQ410" i="92"/>
  <c r="PZC410" i="92"/>
  <c r="PYE402" i="86"/>
  <c r="PXS402" i="86"/>
  <c r="PYU402" i="83" l="1"/>
  <c r="PYI402" i="83"/>
  <c r="PYI410" i="92"/>
  <c r="PYU410" i="92"/>
  <c r="PXK402" i="86"/>
  <c r="PXW402" i="86"/>
  <c r="PYA402" i="83" l="1"/>
  <c r="PYM402" i="83"/>
  <c r="PYA410" i="92"/>
  <c r="PYM410" i="92"/>
  <c r="PXC402" i="86"/>
  <c r="PXO402" i="86"/>
  <c r="PXS402" i="83" l="1"/>
  <c r="PYE402" i="83"/>
  <c r="PXS410" i="92"/>
  <c r="PYE410" i="92"/>
  <c r="PXG402" i="86"/>
  <c r="PWU402" i="86"/>
  <c r="PXW402" i="83" l="1"/>
  <c r="PXK402" i="83"/>
  <c r="PXK410" i="92"/>
  <c r="PXW410" i="92"/>
  <c r="PWY402" i="86"/>
  <c r="PWM402" i="86"/>
  <c r="PXO402" i="83" l="1"/>
  <c r="PXC402" i="83"/>
  <c r="PXO410" i="92"/>
  <c r="PXC410" i="92"/>
  <c r="PWQ402" i="86"/>
  <c r="PWE402" i="86"/>
  <c r="PWU402" i="83" l="1"/>
  <c r="PXG402" i="83"/>
  <c r="PWU410" i="92"/>
  <c r="PXG410" i="92"/>
  <c r="PWI402" i="86"/>
  <c r="PVW402" i="86"/>
  <c r="PWM402" i="83" l="1"/>
  <c r="PWY402" i="83"/>
  <c r="PWM410" i="92"/>
  <c r="PWY410" i="92"/>
  <c r="PVO402" i="86"/>
  <c r="PWA402" i="86"/>
  <c r="PWE402" i="83" l="1"/>
  <c r="PWQ402" i="83"/>
  <c r="PWQ410" i="92"/>
  <c r="PWE410" i="92"/>
  <c r="PVS402" i="86"/>
  <c r="PVG402" i="86"/>
  <c r="PVW402" i="83" l="1"/>
  <c r="PWI402" i="83"/>
  <c r="PVW410" i="92"/>
  <c r="PWI410" i="92"/>
  <c r="PUY402" i="86"/>
  <c r="PVK402" i="86"/>
  <c r="PVO402" i="83" l="1"/>
  <c r="PWA402" i="83"/>
  <c r="PVO410" i="92"/>
  <c r="PWA410" i="92"/>
  <c r="PUQ402" i="86"/>
  <c r="PVC402" i="86"/>
  <c r="PVG402" i="83" l="1"/>
  <c r="PVS402" i="83"/>
  <c r="PVS410" i="92"/>
  <c r="PVG410" i="92"/>
  <c r="PUI402" i="86"/>
  <c r="PUU402" i="86"/>
  <c r="PUY402" i="83" l="1"/>
  <c r="PVK402" i="83"/>
  <c r="PUY410" i="92"/>
  <c r="PVK410" i="92"/>
  <c r="PUM402" i="86"/>
  <c r="PUA402" i="86"/>
  <c r="PUQ402" i="83" l="1"/>
  <c r="PVC402" i="83"/>
  <c r="PVC410" i="92"/>
  <c r="PUQ410" i="92"/>
  <c r="PTS402" i="86"/>
  <c r="PUE402" i="86"/>
  <c r="PUU402" i="83" l="1"/>
  <c r="PUI402" i="83"/>
  <c r="PUU410" i="92"/>
  <c r="PUI410" i="92"/>
  <c r="PTW402" i="86"/>
  <c r="PTK402" i="86"/>
  <c r="PUA402" i="83" l="1"/>
  <c r="PUM402" i="83"/>
  <c r="PUA410" i="92"/>
  <c r="PUM410" i="92"/>
  <c r="PTO402" i="86"/>
  <c r="PTC402" i="86"/>
  <c r="PUE402" i="83" l="1"/>
  <c r="PTS402" i="83"/>
  <c r="PTS410" i="92"/>
  <c r="PUE410" i="92"/>
  <c r="PTG402" i="86"/>
  <c r="PSU402" i="86"/>
  <c r="PTK402" i="83" l="1"/>
  <c r="PTW402" i="83"/>
  <c r="PTW410" i="92"/>
  <c r="PTK410" i="92"/>
  <c r="PSM402" i="86"/>
  <c r="PSY402" i="86"/>
  <c r="PTC402" i="83" l="1"/>
  <c r="PTO402" i="83"/>
  <c r="PTO410" i="92"/>
  <c r="PTC410" i="92"/>
  <c r="PSE402" i="86"/>
  <c r="PSQ402" i="86"/>
  <c r="PSU402" i="83" l="1"/>
  <c r="PTG402" i="83"/>
  <c r="PSU410" i="92"/>
  <c r="PTG410" i="92"/>
  <c r="PSI402" i="86"/>
  <c r="PRW402" i="86"/>
  <c r="PSY402" i="83" l="1"/>
  <c r="PSM402" i="83"/>
  <c r="PSY410" i="92"/>
  <c r="PSM410" i="92"/>
  <c r="PRO402" i="86"/>
  <c r="PSA402" i="86"/>
  <c r="PSQ402" i="83" l="1"/>
  <c r="PSE402" i="83"/>
  <c r="PSE410" i="92"/>
  <c r="PSQ410" i="92"/>
  <c r="PRG402" i="86"/>
  <c r="PRS402" i="86"/>
  <c r="PSI402" i="83" l="1"/>
  <c r="PRW402" i="83"/>
  <c r="PSI410" i="92"/>
  <c r="PRW410" i="92"/>
  <c r="PRK402" i="86"/>
  <c r="PQY402" i="86"/>
  <c r="PRO402" i="83" l="1"/>
  <c r="PSA402" i="83"/>
  <c r="PSA410" i="92"/>
  <c r="PRO410" i="92"/>
  <c r="PQQ402" i="86"/>
  <c r="PRC402" i="86"/>
  <c r="PRG402" i="83" l="1"/>
  <c r="PRS402" i="83"/>
  <c r="PRS410" i="92"/>
  <c r="PRG410" i="92"/>
  <c r="PQU402" i="86"/>
  <c r="PQI402" i="86"/>
  <c r="PRK402" i="83" l="1"/>
  <c r="PQY402" i="83"/>
  <c r="PRK410" i="92"/>
  <c r="PQY410" i="92"/>
  <c r="PQA402" i="86"/>
  <c r="PQM402" i="86"/>
  <c r="PQQ402" i="83" l="1"/>
  <c r="PRC402" i="83"/>
  <c r="PQQ410" i="92"/>
  <c r="PRC410" i="92"/>
  <c r="PPS402" i="86"/>
  <c r="PQE402" i="86"/>
  <c r="PQU402" i="83" l="1"/>
  <c r="PQI402" i="83"/>
  <c r="PQI410" i="92"/>
  <c r="PQU410" i="92"/>
  <c r="PPK402" i="86"/>
  <c r="PPW402" i="86"/>
  <c r="PQA402" i="83" l="1"/>
  <c r="PQM402" i="83"/>
  <c r="PQM410" i="92"/>
  <c r="PQA410" i="92"/>
  <c r="PPC402" i="86"/>
  <c r="PPO402" i="86"/>
  <c r="PPS402" i="83" l="1"/>
  <c r="PQE402" i="83"/>
  <c r="PQE410" i="92"/>
  <c r="PPS410" i="92"/>
  <c r="POU402" i="86"/>
  <c r="PPG402" i="86"/>
  <c r="PPW402" i="83" l="1"/>
  <c r="PPK402" i="83"/>
  <c r="PPK410" i="92"/>
  <c r="PPW410" i="92"/>
  <c r="POM402" i="86"/>
  <c r="POY402" i="86"/>
  <c r="PPC402" i="83" l="1"/>
  <c r="PPO402" i="83"/>
  <c r="PPC410" i="92"/>
  <c r="PPO410" i="92"/>
  <c r="POE402" i="86"/>
  <c r="POQ402" i="86"/>
  <c r="POU402" i="83" l="1"/>
  <c r="PPG402" i="83"/>
  <c r="PPG410" i="92"/>
  <c r="POU410" i="92"/>
  <c r="POI402" i="86"/>
  <c r="PNW402" i="86"/>
  <c r="POM402" i="83" l="1"/>
  <c r="POY402" i="83"/>
  <c r="POM410" i="92"/>
  <c r="POY410" i="92"/>
  <c r="PNO402" i="86"/>
  <c r="POA402" i="86"/>
  <c r="POE402" i="83" l="1"/>
  <c r="POQ402" i="83"/>
  <c r="POE410" i="92"/>
  <c r="POQ410" i="92"/>
  <c r="PNG402" i="86"/>
  <c r="PNS402" i="86"/>
  <c r="PNW402" i="83" l="1"/>
  <c r="POI402" i="83"/>
  <c r="PNW410" i="92"/>
  <c r="POI410" i="92"/>
  <c r="PMY402" i="86"/>
  <c r="PNK402" i="86"/>
  <c r="POA402" i="83" l="1"/>
  <c r="PNO402" i="83"/>
  <c r="PNO410" i="92"/>
  <c r="POA410" i="92"/>
  <c r="PMQ402" i="86"/>
  <c r="PNC402" i="86"/>
  <c r="PNG402" i="83" l="1"/>
  <c r="PNS402" i="83"/>
  <c r="PNS410" i="92"/>
  <c r="PNG410" i="92"/>
  <c r="PMI402" i="86"/>
  <c r="PMU402" i="86"/>
  <c r="PMY402" i="83" l="1"/>
  <c r="PNK402" i="83"/>
  <c r="PNK410" i="92"/>
  <c r="PMY410" i="92"/>
  <c r="PMA402" i="86"/>
  <c r="PMM402" i="86"/>
  <c r="PMQ402" i="83" l="1"/>
  <c r="PNC402" i="83"/>
  <c r="PMQ410" i="92"/>
  <c r="PNC410" i="92"/>
  <c r="PLS402" i="86"/>
  <c r="PME402" i="86"/>
  <c r="PMI402" i="83" l="1"/>
  <c r="PMU402" i="83"/>
  <c r="PMI410" i="92"/>
  <c r="PMU410" i="92"/>
  <c r="PLK402" i="86"/>
  <c r="PLW402" i="86"/>
  <c r="PMA402" i="83" l="1"/>
  <c r="PMM402" i="83"/>
  <c r="PMM410" i="92"/>
  <c r="PMA410" i="92"/>
  <c r="PLO402" i="86"/>
  <c r="PLC402" i="86"/>
  <c r="PLS402" i="83" l="1"/>
  <c r="PME402" i="83"/>
  <c r="PLS410" i="92"/>
  <c r="PME410" i="92"/>
  <c r="PKU402" i="86"/>
  <c r="PLG402" i="86"/>
  <c r="PLW402" i="83" l="1"/>
  <c r="PLK402" i="83"/>
  <c r="PLW410" i="92"/>
  <c r="PLK410" i="92"/>
  <c r="PKY402" i="86"/>
  <c r="PKM402" i="86"/>
  <c r="PLC402" i="83" l="1"/>
  <c r="PLO402" i="83"/>
  <c r="PLC410" i="92"/>
  <c r="PLO410" i="92"/>
  <c r="PKQ402" i="86"/>
  <c r="PKE402" i="86"/>
  <c r="PLG402" i="83" l="1"/>
  <c r="PKU402" i="83"/>
  <c r="PLG410" i="92"/>
  <c r="PKU410" i="92"/>
  <c r="PKI402" i="86"/>
  <c r="PJW402" i="86"/>
  <c r="PKY402" i="83" l="1"/>
  <c r="PKM402" i="83"/>
  <c r="PKY410" i="92"/>
  <c r="PKM410" i="92"/>
  <c r="PJO402" i="86"/>
  <c r="PKA402" i="86"/>
  <c r="PKE402" i="83" l="1"/>
  <c r="PKQ402" i="83"/>
  <c r="PKE410" i="92"/>
  <c r="PKQ410" i="92"/>
  <c r="PJS402" i="86"/>
  <c r="PJG402" i="86"/>
  <c r="PJW402" i="83" l="1"/>
  <c r="PKI402" i="83"/>
  <c r="PKI410" i="92"/>
  <c r="PJW410" i="92"/>
  <c r="PIY402" i="86"/>
  <c r="PJK402" i="86"/>
  <c r="PKA402" i="83" l="1"/>
  <c r="PJO402" i="83"/>
  <c r="PKA410" i="92"/>
  <c r="PJO410" i="92"/>
  <c r="PJC402" i="86"/>
  <c r="PIQ402" i="86"/>
  <c r="PJS402" i="83" l="1"/>
  <c r="PJG402" i="83"/>
  <c r="PJG410" i="92"/>
  <c r="PJS410" i="92"/>
  <c r="PII402" i="86"/>
  <c r="PIU402" i="86"/>
  <c r="PIY402" i="83" l="1"/>
  <c r="PJK402" i="83"/>
  <c r="PJK410" i="92"/>
  <c r="PIY410" i="92"/>
  <c r="PIA402" i="86"/>
  <c r="PIM402" i="86"/>
  <c r="PJC402" i="83" l="1"/>
  <c r="PIQ402" i="83"/>
  <c r="PJC410" i="92"/>
  <c r="PIQ410" i="92"/>
  <c r="PIE402" i="86"/>
  <c r="PHS402" i="86"/>
  <c r="PIU402" i="83" l="1"/>
  <c r="PII402" i="83"/>
  <c r="PII410" i="92"/>
  <c r="PIU410" i="92"/>
  <c r="PHK402" i="86"/>
  <c r="PHW402" i="86"/>
  <c r="PIM402" i="83" l="1"/>
  <c r="PIA402" i="83"/>
  <c r="PIM410" i="92"/>
  <c r="PIA410" i="92"/>
  <c r="PHO402" i="86"/>
  <c r="PHC402" i="86"/>
  <c r="PIE402" i="83" l="1"/>
  <c r="PHS402" i="83"/>
  <c r="PHS410" i="92"/>
  <c r="PIE410" i="92"/>
  <c r="PGU402" i="86"/>
  <c r="PHG402" i="86"/>
  <c r="PHK402" i="83" l="1"/>
  <c r="PHW402" i="83"/>
  <c r="PHK410" i="92"/>
  <c r="PHW410" i="92"/>
  <c r="PGM402" i="86"/>
  <c r="PGY402" i="86"/>
  <c r="PHC402" i="83" l="1"/>
  <c r="PHO402" i="83"/>
  <c r="PHO410" i="92"/>
  <c r="PHC410" i="92"/>
  <c r="PGQ402" i="86"/>
  <c r="PGE402" i="86"/>
  <c r="PGU402" i="83" l="1"/>
  <c r="PHG402" i="83"/>
  <c r="PHG410" i="92"/>
  <c r="PGU410" i="92"/>
  <c r="PFW402" i="86"/>
  <c r="PGI402" i="86"/>
  <c r="PGM402" i="83" l="1"/>
  <c r="PGY402" i="83"/>
  <c r="PGY410" i="92"/>
  <c r="PGM410" i="92"/>
  <c r="PFO402" i="86"/>
  <c r="PGA402" i="86"/>
  <c r="PGQ402" i="83" l="1"/>
  <c r="PGE402" i="83"/>
  <c r="PGE410" i="92"/>
  <c r="PGQ410" i="92"/>
  <c r="PFG402" i="86"/>
  <c r="PFS402" i="86"/>
  <c r="PGI402" i="83" l="1"/>
  <c r="PFW402" i="83"/>
  <c r="PGI410" i="92"/>
  <c r="PFW410" i="92"/>
  <c r="PFK402" i="86"/>
  <c r="PEY402" i="86"/>
  <c r="PGA402" i="83" l="1"/>
  <c r="PFO402" i="83"/>
  <c r="PFO410" i="92"/>
  <c r="PGA410" i="92"/>
  <c r="PEQ402" i="86"/>
  <c r="PFC402" i="86"/>
  <c r="PFG402" i="83" l="1"/>
  <c r="PFS402" i="83"/>
  <c r="PFG410" i="92"/>
  <c r="PFS410" i="92"/>
  <c r="PEI402" i="86"/>
  <c r="PEU402" i="86"/>
  <c r="PEY402" i="83" l="1"/>
  <c r="PFK402" i="83"/>
  <c r="PEY410" i="92"/>
  <c r="PFK410" i="92"/>
  <c r="PEM402" i="86"/>
  <c r="PEA402" i="86"/>
  <c r="PFC402" i="83" l="1"/>
  <c r="PEQ402" i="83"/>
  <c r="PFC410" i="92"/>
  <c r="PEQ410" i="92"/>
  <c r="PEE402" i="86"/>
  <c r="PDS402" i="86"/>
  <c r="PEU402" i="83" l="1"/>
  <c r="PEI402" i="83"/>
  <c r="PEI410" i="92"/>
  <c r="PEU410" i="92"/>
  <c r="PDW402" i="86"/>
  <c r="PDK402" i="86"/>
  <c r="PEA402" i="83" l="1"/>
  <c r="PEM402" i="83"/>
  <c r="PEM410" i="92"/>
  <c r="PEA410" i="92"/>
  <c r="PDC402" i="86"/>
  <c r="PDO402" i="86"/>
  <c r="PDS402" i="83" l="1"/>
  <c r="PEE402" i="83"/>
  <c r="PDS410" i="92"/>
  <c r="PEE410" i="92"/>
  <c r="PDG402" i="86"/>
  <c r="PCU402" i="86"/>
  <c r="PDW402" i="83" l="1"/>
  <c r="PDK402" i="83"/>
  <c r="PDW410" i="92"/>
  <c r="PDK410" i="92"/>
  <c r="PCM402" i="86"/>
  <c r="PCY402" i="86"/>
  <c r="PDC402" i="83" l="1"/>
  <c r="PDO402" i="83"/>
  <c r="PDO410" i="92"/>
  <c r="PDC410" i="92"/>
  <c r="PCQ402" i="86"/>
  <c r="PCE402" i="86"/>
  <c r="PDG402" i="83" l="1"/>
  <c r="PCU402" i="83"/>
  <c r="PCU410" i="92"/>
  <c r="PDG410" i="92"/>
  <c r="PBW402" i="86"/>
  <c r="PCI402" i="86"/>
  <c r="PCM402" i="83" l="1"/>
  <c r="PCY402" i="83"/>
  <c r="PCY410" i="92"/>
  <c r="PCM410" i="92"/>
  <c r="PBO402" i="86"/>
  <c r="PCA402" i="86"/>
  <c r="PCQ402" i="83" l="1"/>
  <c r="PCE402" i="83"/>
  <c r="PCE410" i="92"/>
  <c r="PCQ410" i="92"/>
  <c r="PBG402" i="86"/>
  <c r="PBS402" i="86"/>
  <c r="PBW402" i="83" l="1"/>
  <c r="PCI402" i="83"/>
  <c r="PBW410" i="92"/>
  <c r="PCI410" i="92"/>
  <c r="PBK402" i="86"/>
  <c r="PAY402" i="86"/>
  <c r="PBO402" i="83" l="1"/>
  <c r="PCA402" i="83"/>
  <c r="PBO410" i="92"/>
  <c r="PCA410" i="92"/>
  <c r="PAQ402" i="86"/>
  <c r="PBC402" i="86"/>
  <c r="PBS402" i="83" l="1"/>
  <c r="PBG402" i="83"/>
  <c r="PBG410" i="92"/>
  <c r="PBS410" i="92"/>
  <c r="PAU402" i="86"/>
  <c r="PAI402" i="86"/>
  <c r="PBK402" i="83" l="1"/>
  <c r="PAY402" i="83"/>
  <c r="PAY410" i="92"/>
  <c r="PBK410" i="92"/>
  <c r="PAM402" i="86"/>
  <c r="PAA402" i="86"/>
  <c r="PAQ402" i="83" l="1"/>
  <c r="PBC402" i="83"/>
  <c r="PBC410" i="92"/>
  <c r="PAQ410" i="92"/>
  <c r="OZS402" i="86"/>
  <c r="PAE402" i="86"/>
  <c r="PAU402" i="83" l="1"/>
  <c r="PAI402" i="83"/>
  <c r="PAI410" i="92"/>
  <c r="PAU410" i="92"/>
  <c r="OZK402" i="86"/>
  <c r="OZW402" i="86"/>
  <c r="PAA402" i="83" l="1"/>
  <c r="PAM402" i="83"/>
  <c r="PAM410" i="92"/>
  <c r="PAA410" i="92"/>
  <c r="OZO402" i="86"/>
  <c r="OZC402" i="86"/>
  <c r="PAE402" i="83" l="1"/>
  <c r="OZS402" i="83"/>
  <c r="OZS410" i="92"/>
  <c r="PAE410" i="92"/>
  <c r="OYU402" i="86"/>
  <c r="OZG402" i="86"/>
  <c r="OZK402" i="83" l="1"/>
  <c r="OZW402" i="83"/>
  <c r="OZW410" i="92"/>
  <c r="OZK410" i="92"/>
  <c r="OYM402" i="86"/>
  <c r="OYY402" i="86"/>
  <c r="OZO402" i="83" l="1"/>
  <c r="OZC402" i="83"/>
  <c r="OZC410" i="92"/>
  <c r="OZO410" i="92"/>
  <c r="OYQ402" i="86"/>
  <c r="OYE402" i="86"/>
  <c r="OZG402" i="83" l="1"/>
  <c r="OYU402" i="83"/>
  <c r="OYU410" i="92"/>
  <c r="OZG410" i="92"/>
  <c r="OYI402" i="86"/>
  <c r="OXW402" i="86"/>
  <c r="OYY402" i="83" l="1"/>
  <c r="OYM402" i="83"/>
  <c r="OYM410" i="92"/>
  <c r="OYY410" i="92"/>
  <c r="OXO402" i="86"/>
  <c r="OYA402" i="86"/>
  <c r="OYQ402" i="83" l="1"/>
  <c r="OYE402" i="83"/>
  <c r="OYQ410" i="92"/>
  <c r="OYE410" i="92"/>
  <c r="OXS402" i="86"/>
  <c r="OXG402" i="86"/>
  <c r="OXW402" i="83" l="1"/>
  <c r="OYI402" i="83"/>
  <c r="OXW410" i="92"/>
  <c r="OYI410" i="92"/>
  <c r="OXK402" i="86"/>
  <c r="OWY402" i="86"/>
  <c r="OXO402" i="83" l="1"/>
  <c r="OYA402" i="83"/>
  <c r="OYA410" i="92"/>
  <c r="OXO410" i="92"/>
  <c r="OXC402" i="86"/>
  <c r="OWQ402" i="86"/>
  <c r="OXS402" i="83" l="1"/>
  <c r="OXG402" i="83"/>
  <c r="OXG410" i="92"/>
  <c r="OXS410" i="92"/>
  <c r="OWI402" i="86"/>
  <c r="OWU402" i="86"/>
  <c r="OXK402" i="83" l="1"/>
  <c r="OWY402" i="83"/>
  <c r="OWY410" i="92"/>
  <c r="OXK410" i="92"/>
  <c r="OWA402" i="86"/>
  <c r="OWM402" i="86"/>
  <c r="OWQ402" i="83" l="1"/>
  <c r="OXC402" i="83"/>
  <c r="OWQ410" i="92"/>
  <c r="OXC410" i="92"/>
  <c r="OWE402" i="86"/>
  <c r="OVS402" i="86"/>
  <c r="OWI402" i="83" l="1"/>
  <c r="OWU402" i="83"/>
  <c r="OWI410" i="92"/>
  <c r="OWU410" i="92"/>
  <c r="OVK402" i="86"/>
  <c r="OVW402" i="86"/>
  <c r="OWM402" i="83" l="1"/>
  <c r="OWA402" i="83"/>
  <c r="OWA410" i="92"/>
  <c r="OWM410" i="92"/>
  <c r="OVC402" i="86"/>
  <c r="OVO402" i="86"/>
  <c r="OVS402" i="83" l="1"/>
  <c r="OWE402" i="83"/>
  <c r="OWE410" i="92"/>
  <c r="OVS410" i="92"/>
  <c r="OUU402" i="86"/>
  <c r="OVG402" i="86"/>
  <c r="OVK402" i="83" l="1"/>
  <c r="OVW402" i="83"/>
  <c r="OVK410" i="92"/>
  <c r="OVW410" i="92"/>
  <c r="OUM402" i="86"/>
  <c r="OUY402" i="86"/>
  <c r="OVC402" i="83" l="1"/>
  <c r="OVO402" i="83"/>
  <c r="OVC410" i="92"/>
  <c r="OVO410" i="92"/>
  <c r="OUE402" i="86"/>
  <c r="OUQ402" i="86"/>
  <c r="OUU402" i="83" l="1"/>
  <c r="OVG402" i="83"/>
  <c r="OVG410" i="92"/>
  <c r="OUU410" i="92"/>
  <c r="OTW402" i="86"/>
  <c r="OUI402" i="86"/>
  <c r="OUM402" i="83" l="1"/>
  <c r="OUY402" i="83"/>
  <c r="OUM410" i="92"/>
  <c r="OUY410" i="92"/>
  <c r="OUA402" i="86"/>
  <c r="OTO402" i="86"/>
  <c r="OUE402" i="83" l="1"/>
  <c r="OUQ402" i="83"/>
  <c r="OUE410" i="92"/>
  <c r="OUQ410" i="92"/>
  <c r="OTS402" i="86"/>
  <c r="OTG402" i="86"/>
  <c r="OUI402" i="83" l="1"/>
  <c r="OTW402" i="83"/>
  <c r="OTW410" i="92"/>
  <c r="OUI410" i="92"/>
  <c r="OTK402" i="86"/>
  <c r="OSY402" i="86"/>
  <c r="OUA402" i="83" l="1"/>
  <c r="OTO402" i="83"/>
  <c r="OTO410" i="92"/>
  <c r="OUA410" i="92"/>
  <c r="OSQ402" i="86"/>
  <c r="OTC402" i="86"/>
  <c r="OTS402" i="83" l="1"/>
  <c r="OTG402" i="83"/>
  <c r="OTS410" i="92"/>
  <c r="OTG410" i="92"/>
  <c r="OSU402" i="86"/>
  <c r="OSI402" i="86"/>
  <c r="OTK402" i="83" l="1"/>
  <c r="OSY402" i="83"/>
  <c r="OTK410" i="92"/>
  <c r="OSY410" i="92"/>
  <c r="OSA402" i="86"/>
  <c r="OSM402" i="86"/>
  <c r="OSQ402" i="83" l="1"/>
  <c r="OTC402" i="83"/>
  <c r="OSQ410" i="92"/>
  <c r="OTC410" i="92"/>
  <c r="ORS402" i="86"/>
  <c r="OSE402" i="86"/>
  <c r="OSU402" i="83" l="1"/>
  <c r="OSI402" i="83"/>
  <c r="OSU410" i="92"/>
  <c r="OSI410" i="92"/>
  <c r="ORK402" i="86"/>
  <c r="ORW402" i="86"/>
  <c r="OSA402" i="83" l="1"/>
  <c r="OSM402" i="83"/>
  <c r="OSA410" i="92"/>
  <c r="OSM410" i="92"/>
  <c r="ORC402" i="86"/>
  <c r="ORO402" i="86"/>
  <c r="OSE402" i="83" l="1"/>
  <c r="ORS402" i="83"/>
  <c r="ORS410" i="92"/>
  <c r="OSE410" i="92"/>
  <c r="OQU402" i="86"/>
  <c r="ORG402" i="86"/>
  <c r="ORW402" i="83" l="1"/>
  <c r="ORK402" i="83"/>
  <c r="ORW410" i="92"/>
  <c r="ORK410" i="92"/>
  <c r="OQY402" i="86"/>
  <c r="OQM402" i="86"/>
  <c r="ORO402" i="83" l="1"/>
  <c r="ORC402" i="83"/>
  <c r="ORO410" i="92"/>
  <c r="ORC410" i="92"/>
  <c r="OQE402" i="86"/>
  <c r="OQQ402" i="86"/>
  <c r="ORG402" i="83" l="1"/>
  <c r="OQU402" i="83"/>
  <c r="ORG410" i="92"/>
  <c r="OQU410" i="92"/>
  <c r="OPW402" i="86"/>
  <c r="OQI402" i="86"/>
  <c r="OQY402" i="83" l="1"/>
  <c r="OQM402" i="83"/>
  <c r="OQY410" i="92"/>
  <c r="OQM410" i="92"/>
  <c r="OQA402" i="86"/>
  <c r="OPO402" i="86"/>
  <c r="OQE402" i="83" l="1"/>
  <c r="OQQ402" i="83"/>
  <c r="OQE410" i="92"/>
  <c r="OQQ410" i="92"/>
  <c r="OPG402" i="86"/>
  <c r="OPS402" i="86"/>
  <c r="OQI402" i="83" l="1"/>
  <c r="OPW402" i="83"/>
  <c r="OQI410" i="92"/>
  <c r="OPW410" i="92"/>
  <c r="OPK402" i="86"/>
  <c r="OOY402" i="86"/>
  <c r="OQA402" i="83" l="1"/>
  <c r="OPO402" i="83"/>
  <c r="OPO410" i="92"/>
  <c r="OQA410" i="92"/>
  <c r="OPC402" i="86"/>
  <c r="OOQ402" i="86"/>
  <c r="OPG402" i="83" l="1"/>
  <c r="OPS402" i="83"/>
  <c r="OPG410" i="92"/>
  <c r="OPS410" i="92"/>
  <c r="OOI402" i="86"/>
  <c r="OOU402" i="86"/>
  <c r="OPK402" i="83" l="1"/>
  <c r="OOY402" i="83"/>
  <c r="OPK410" i="92"/>
  <c r="OOY410" i="92"/>
  <c r="OOM402" i="86"/>
  <c r="OOA402" i="86"/>
  <c r="OOQ402" i="83" l="1"/>
  <c r="OPC402" i="83"/>
  <c r="OPC410" i="92"/>
  <c r="OOQ410" i="92"/>
  <c r="OOE402" i="86"/>
  <c r="ONS402" i="86"/>
  <c r="OOU402" i="83" l="1"/>
  <c r="OOI402" i="83"/>
  <c r="OOU410" i="92"/>
  <c r="OOI410" i="92"/>
  <c r="ONK402" i="86"/>
  <c r="ONW402" i="86"/>
  <c r="OOA402" i="83" l="1"/>
  <c r="OOM402" i="83"/>
  <c r="OOM410" i="92"/>
  <c r="OOA410" i="92"/>
  <c r="ONC402" i="86"/>
  <c r="ONO402" i="86"/>
  <c r="ONS402" i="83" l="1"/>
  <c r="OOE402" i="83"/>
  <c r="OOE410" i="92"/>
  <c r="ONS410" i="92"/>
  <c r="OMU402" i="86"/>
  <c r="ONG402" i="86"/>
  <c r="ONK402" i="83" l="1"/>
  <c r="ONW402" i="83"/>
  <c r="ONW410" i="92"/>
  <c r="ONK410" i="92"/>
  <c r="OMY402" i="86"/>
  <c r="OMM402" i="86"/>
  <c r="ONC402" i="83" l="1"/>
  <c r="ONO402" i="83"/>
  <c r="ONO410" i="92"/>
  <c r="ONC410" i="92"/>
  <c r="OME402" i="86"/>
  <c r="OMQ402" i="86"/>
  <c r="ONG402" i="83" l="1"/>
  <c r="OMU402" i="83"/>
  <c r="ONG410" i="92"/>
  <c r="OMU410" i="92"/>
  <c r="OLW402" i="86"/>
  <c r="OMI402" i="86"/>
  <c r="OMY402" i="83" l="1"/>
  <c r="OMM402" i="83"/>
  <c r="OMY410" i="92"/>
  <c r="OMM410" i="92"/>
  <c r="OMA402" i="86"/>
  <c r="OLO402" i="86"/>
  <c r="OME402" i="83" l="1"/>
  <c r="OMQ402" i="83"/>
  <c r="OMQ410" i="92"/>
  <c r="OME410" i="92"/>
  <c r="OLG402" i="86"/>
  <c r="OLS402" i="86"/>
  <c r="OMI402" i="83" l="1"/>
  <c r="OLW402" i="83"/>
  <c r="OMI410" i="92"/>
  <c r="OLW410" i="92"/>
  <c r="OKY402" i="86"/>
  <c r="OLK402" i="86"/>
  <c r="OLO402" i="83" l="1"/>
  <c r="OMA402" i="83"/>
  <c r="OMA410" i="92"/>
  <c r="OLO410" i="92"/>
  <c r="OLC402" i="86"/>
  <c r="OKQ402" i="86"/>
  <c r="OLS402" i="83" l="1"/>
  <c r="OLG402" i="83"/>
  <c r="OLS410" i="92"/>
  <c r="OLG410" i="92"/>
  <c r="OKI402" i="86"/>
  <c r="OKU402" i="86"/>
  <c r="OKY402" i="83" l="1"/>
  <c r="OLK402" i="83"/>
  <c r="OLK410" i="92"/>
  <c r="OKY410" i="92"/>
  <c r="OKM402" i="86"/>
  <c r="OKA402" i="86"/>
  <c r="OLC402" i="83" l="1"/>
  <c r="OKQ402" i="83"/>
  <c r="OLC410" i="92"/>
  <c r="OKQ410" i="92"/>
  <c r="OJS402" i="86"/>
  <c r="OKE402" i="86"/>
  <c r="OKU402" i="83" l="1"/>
  <c r="OKI402" i="83"/>
  <c r="OKU410" i="92"/>
  <c r="OKI410" i="92"/>
  <c r="OJW402" i="86"/>
  <c r="OJK402" i="86"/>
  <c r="OKM402" i="83" l="1"/>
  <c r="OKA402" i="83"/>
  <c r="OKA410" i="92"/>
  <c r="OKM410" i="92"/>
  <c r="OJO402" i="86"/>
  <c r="OJC402" i="86"/>
  <c r="OJS402" i="83" l="1"/>
  <c r="OKE402" i="83"/>
  <c r="OJS410" i="92"/>
  <c r="OKE410" i="92"/>
  <c r="OIU402" i="86"/>
  <c r="OJG402" i="86"/>
  <c r="OJK402" i="83" l="1"/>
  <c r="OJW402" i="83"/>
  <c r="OJW410" i="92"/>
  <c r="OJK410" i="92"/>
  <c r="OIM402" i="86"/>
  <c r="OIY402" i="86"/>
  <c r="OJC402" i="83" l="1"/>
  <c r="OJO402" i="83"/>
  <c r="OJO410" i="92"/>
  <c r="OJC410" i="92"/>
  <c r="OIE402" i="86"/>
  <c r="OIQ402" i="86"/>
  <c r="OIU402" i="83" l="1"/>
  <c r="OJG402" i="83"/>
  <c r="OIU410" i="92"/>
  <c r="OJG410" i="92"/>
  <c r="OHW402" i="86"/>
  <c r="OII402" i="86"/>
  <c r="OIY402" i="83" l="1"/>
  <c r="OIM402" i="83"/>
  <c r="OIM410" i="92"/>
  <c r="OIY410" i="92"/>
  <c r="OHO402" i="86"/>
  <c r="OIA402" i="86"/>
  <c r="OIQ402" i="83" l="1"/>
  <c r="OIE402" i="83"/>
  <c r="OIE410" i="92"/>
  <c r="OIQ410" i="92"/>
  <c r="OHS402" i="86"/>
  <c r="OHG402" i="86"/>
  <c r="OHW402" i="83" l="1"/>
  <c r="OII402" i="83"/>
  <c r="OHW410" i="92"/>
  <c r="OII410" i="92"/>
  <c r="OHK402" i="86"/>
  <c r="OGY402" i="86"/>
  <c r="OHO402" i="83" l="1"/>
  <c r="OIA402" i="83"/>
  <c r="OHO410" i="92"/>
  <c r="OIA410" i="92"/>
  <c r="OHC402" i="86"/>
  <c r="OGQ402" i="86"/>
  <c r="OHG402" i="83" l="1"/>
  <c r="OHS402" i="83"/>
  <c r="OHS410" i="92"/>
  <c r="OHG410" i="92"/>
  <c r="OGI402" i="86"/>
  <c r="OGU402" i="86"/>
  <c r="OHK402" i="83" l="1"/>
  <c r="OGY402" i="83"/>
  <c r="OHK410" i="92"/>
  <c r="OGY410" i="92"/>
  <c r="OGA402" i="86"/>
  <c r="OGM402" i="86"/>
  <c r="OHC402" i="83" l="1"/>
  <c r="OGQ402" i="83"/>
  <c r="OHC410" i="92"/>
  <c r="OGQ410" i="92"/>
  <c r="OFS402" i="86"/>
  <c r="OGE402" i="86"/>
  <c r="OGU402" i="83" l="1"/>
  <c r="OGI402" i="83"/>
  <c r="OGU410" i="92"/>
  <c r="OGI410" i="92"/>
  <c r="OFK402" i="86"/>
  <c r="OFW402" i="86"/>
  <c r="OGM402" i="83" l="1"/>
  <c r="OGA402" i="83"/>
  <c r="OGM410" i="92"/>
  <c r="OGA410" i="92"/>
  <c r="OFC402" i="86"/>
  <c r="OFO402" i="86"/>
  <c r="OFS402" i="83" l="1"/>
  <c r="OGE402" i="83"/>
  <c r="OGE410" i="92"/>
  <c r="OFS410" i="92"/>
  <c r="OFG402" i="86"/>
  <c r="OEU402" i="86"/>
  <c r="OFW402" i="83" l="1"/>
  <c r="OFK402" i="83"/>
  <c r="OFK410" i="92"/>
  <c r="OFW410" i="92"/>
  <c r="OEY402" i="86"/>
  <c r="OEM402" i="86"/>
  <c r="OFC402" i="83" l="1"/>
  <c r="OFO402" i="83"/>
  <c r="OFC410" i="92"/>
  <c r="OFO410" i="92"/>
  <c r="OEQ402" i="86"/>
  <c r="OEE402" i="86"/>
  <c r="OFG402" i="83" l="1"/>
  <c r="OEU402" i="83"/>
  <c r="OEU410" i="92"/>
  <c r="OFG410" i="92"/>
  <c r="ODW402" i="86"/>
  <c r="OEI402" i="86"/>
  <c r="OEY402" i="83" l="1"/>
  <c r="OEM402" i="83"/>
  <c r="OEY410" i="92"/>
  <c r="OEM410" i="92"/>
  <c r="ODO402" i="86"/>
  <c r="OEA402" i="86"/>
  <c r="OEE402" i="83" l="1"/>
  <c r="OEQ402" i="83"/>
  <c r="OEQ410" i="92"/>
  <c r="OEE410" i="92"/>
  <c r="ODS402" i="86"/>
  <c r="ODG402" i="86"/>
  <c r="OEI402" i="83" l="1"/>
  <c r="ODW402" i="83"/>
  <c r="ODW410" i="92"/>
  <c r="OEI410" i="92"/>
  <c r="OCY402" i="86"/>
  <c r="ODK402" i="86"/>
  <c r="ODO402" i="83" l="1"/>
  <c r="OEA402" i="83"/>
  <c r="OEA410" i="92"/>
  <c r="ODO410" i="92"/>
  <c r="OCQ402" i="86"/>
  <c r="ODC402" i="86"/>
  <c r="ODG402" i="83" l="1"/>
  <c r="ODS402" i="83"/>
  <c r="ODG410" i="92"/>
  <c r="ODS410" i="92"/>
  <c r="OCU402" i="86"/>
  <c r="OCI402" i="86"/>
  <c r="ODK402" i="83" l="1"/>
  <c r="OCY402" i="83"/>
  <c r="ODK410" i="92"/>
  <c r="OCY410" i="92"/>
  <c r="OCA402" i="86"/>
  <c r="OCM402" i="86"/>
  <c r="ODC402" i="83" l="1"/>
  <c r="OCQ402" i="83"/>
  <c r="ODC410" i="92"/>
  <c r="OCQ410" i="92"/>
  <c r="OCE402" i="86"/>
  <c r="OBS402" i="86"/>
  <c r="OCI402" i="83" l="1"/>
  <c r="OCU402" i="83"/>
  <c r="OCU410" i="92"/>
  <c r="OCI410" i="92"/>
  <c r="OBK402" i="86"/>
  <c r="OBW402" i="86"/>
  <c r="OCA402" i="83" l="1"/>
  <c r="OCM402" i="83"/>
  <c r="OCA410" i="92"/>
  <c r="OCM410" i="92"/>
  <c r="OBC402" i="86"/>
  <c r="OBO402" i="86"/>
  <c r="OBS402" i="83" l="1"/>
  <c r="OCE402" i="83"/>
  <c r="OCE410" i="92"/>
  <c r="OBS410" i="92"/>
  <c r="OBG402" i="86"/>
  <c r="OAU402" i="86"/>
  <c r="OBK402" i="83" l="1"/>
  <c r="OBW402" i="83"/>
  <c r="OBK410" i="92"/>
  <c r="OBW410" i="92"/>
  <c r="OAM402" i="86"/>
  <c r="OAY402" i="86"/>
  <c r="OBC402" i="83" l="1"/>
  <c r="OBO402" i="83"/>
  <c r="OBO410" i="92"/>
  <c r="OBC410" i="92"/>
  <c r="OAE402" i="86"/>
  <c r="OAQ402" i="86"/>
  <c r="OAU402" i="83" l="1"/>
  <c r="OBG402" i="83"/>
  <c r="OAU410" i="92"/>
  <c r="OBG410" i="92"/>
  <c r="NZW402" i="86"/>
  <c r="OAI402" i="86"/>
  <c r="OAY402" i="83" l="1"/>
  <c r="OAM402" i="83"/>
  <c r="OAY410" i="92"/>
  <c r="OAM410" i="92"/>
  <c r="NZO402" i="86"/>
  <c r="OAA402" i="86"/>
  <c r="OAE402" i="83" l="1"/>
  <c r="OAQ402" i="83"/>
  <c r="OAE410" i="92"/>
  <c r="OAQ410" i="92"/>
  <c r="NZS402" i="86"/>
  <c r="NZG402" i="86"/>
  <c r="OAI402" i="83" l="1"/>
  <c r="NZW402" i="83"/>
  <c r="NZW410" i="92"/>
  <c r="OAI410" i="92"/>
  <c r="NYY402" i="86"/>
  <c r="NZK402" i="86"/>
  <c r="NZO402" i="83" l="1"/>
  <c r="OAA402" i="83"/>
  <c r="NZO410" i="92"/>
  <c r="OAA410" i="92"/>
  <c r="NYQ402" i="86"/>
  <c r="NZC402" i="86"/>
  <c r="NZS402" i="83" l="1"/>
  <c r="NZG402" i="83"/>
  <c r="NZS410" i="92"/>
  <c r="NZG410" i="92"/>
  <c r="NYU402" i="86"/>
  <c r="NYI402" i="86"/>
  <c r="NYY402" i="83" l="1"/>
  <c r="NZK402" i="83"/>
  <c r="NYY410" i="92"/>
  <c r="NZK410" i="92"/>
  <c r="NYA402" i="86"/>
  <c r="NYM402" i="86"/>
  <c r="NYQ402" i="83" l="1"/>
  <c r="NZC402" i="83"/>
  <c r="NZC410" i="92"/>
  <c r="NYQ410" i="92"/>
  <c r="NYE402" i="86"/>
  <c r="NXS402" i="86"/>
  <c r="NYI402" i="83" l="1"/>
  <c r="NYU402" i="83"/>
  <c r="NYI410" i="92"/>
  <c r="NYU410" i="92"/>
  <c r="NXK402" i="86"/>
  <c r="NXW402" i="86"/>
  <c r="NYA402" i="83" l="1"/>
  <c r="NYM402" i="83"/>
  <c r="NYM410" i="92"/>
  <c r="NYA410" i="92"/>
  <c r="NXC402" i="86"/>
  <c r="NXO402" i="86"/>
  <c r="NYE402" i="83" l="1"/>
  <c r="NXS402" i="83"/>
  <c r="NXS410" i="92"/>
  <c r="NYE410" i="92"/>
  <c r="NXG402" i="86"/>
  <c r="NWU402" i="86"/>
  <c r="NXK402" i="83" l="1"/>
  <c r="NXW402" i="83"/>
  <c r="NXW410" i="92"/>
  <c r="NXK410" i="92"/>
  <c r="NWM402" i="86"/>
  <c r="NWY402" i="86"/>
  <c r="NXO402" i="83" l="1"/>
  <c r="NXC402" i="83"/>
  <c r="NXO410" i="92"/>
  <c r="NXC410" i="92"/>
  <c r="NWE402" i="86"/>
  <c r="NWQ402" i="86"/>
  <c r="NWU402" i="83" l="1"/>
  <c r="NXG402" i="83"/>
  <c r="NXG410" i="92"/>
  <c r="NWU410" i="92"/>
  <c r="NWI402" i="86"/>
  <c r="NVW402" i="86"/>
  <c r="NWM402" i="83" l="1"/>
  <c r="NWY402" i="83"/>
  <c r="NWY410" i="92"/>
  <c r="NWM410" i="92"/>
  <c r="NVO402" i="86"/>
  <c r="NWA402" i="86"/>
  <c r="NWQ402" i="83" l="1"/>
  <c r="NWE402" i="83"/>
  <c r="NWQ410" i="92"/>
  <c r="NWE410" i="92"/>
  <c r="NVS402" i="86"/>
  <c r="NVG402" i="86"/>
  <c r="NVW402" i="83" l="1"/>
  <c r="NWI402" i="83"/>
  <c r="NVW410" i="92"/>
  <c r="NWI410" i="92"/>
  <c r="NVK402" i="86"/>
  <c r="NUY402" i="86"/>
  <c r="NVO402" i="83" l="1"/>
  <c r="NWA402" i="83"/>
  <c r="NWA410" i="92"/>
  <c r="NVO410" i="92"/>
  <c r="NVC402" i="86"/>
  <c r="NUQ402" i="86"/>
  <c r="NVS402" i="83" l="1"/>
  <c r="NVG402" i="83"/>
  <c r="NVG410" i="92"/>
  <c r="NVS410" i="92"/>
  <c r="NUU402" i="86"/>
  <c r="NUI402" i="86"/>
  <c r="NVK402" i="83" l="1"/>
  <c r="NUY402" i="83"/>
  <c r="NUY410" i="92"/>
  <c r="NVK410" i="92"/>
  <c r="NUA402" i="86"/>
  <c r="NUM402" i="86"/>
  <c r="NVC402" i="83" l="1"/>
  <c r="NUQ402" i="83"/>
  <c r="NUQ410" i="92"/>
  <c r="NVC410" i="92"/>
  <c r="NTS402" i="86"/>
  <c r="NUE402" i="86"/>
  <c r="NUI402" i="83" l="1"/>
  <c r="NUU402" i="83"/>
  <c r="NUI410" i="92"/>
  <c r="NUU410" i="92"/>
  <c r="NTW402" i="86"/>
  <c r="NTK402" i="86"/>
  <c r="NUM402" i="83" l="1"/>
  <c r="NUA402" i="83"/>
  <c r="NUM410" i="92"/>
  <c r="NUA410" i="92"/>
  <c r="NTC402" i="86"/>
  <c r="NTO402" i="86"/>
  <c r="NTS402" i="83" l="1"/>
  <c r="NUE402" i="83"/>
  <c r="NTS410" i="92"/>
  <c r="NUE410" i="92"/>
  <c r="NTG402" i="86"/>
  <c r="NSU402" i="86"/>
  <c r="NTK402" i="83" l="1"/>
  <c r="NTW402" i="83"/>
  <c r="NTK410" i="92"/>
  <c r="NTW410" i="92"/>
  <c r="NSM402" i="86"/>
  <c r="NSY402" i="86"/>
  <c r="NTO402" i="83" l="1"/>
  <c r="NTC402" i="83"/>
  <c r="NTO410" i="92"/>
  <c r="NTC410" i="92"/>
  <c r="NSE402" i="86"/>
  <c r="NSQ402" i="86"/>
  <c r="NTG402" i="83" l="1"/>
  <c r="NSU402" i="83"/>
  <c r="NSU410" i="92"/>
  <c r="NTG410" i="92"/>
  <c r="NSI402" i="86"/>
  <c r="NRW402" i="86"/>
  <c r="NSY402" i="83" l="1"/>
  <c r="NSM402" i="83"/>
  <c r="NSY410" i="92"/>
  <c r="NSM410" i="92"/>
  <c r="NSA402" i="86"/>
  <c r="NRO402" i="86"/>
  <c r="NSQ402" i="83" l="1"/>
  <c r="NSE402" i="83"/>
  <c r="NSQ410" i="92"/>
  <c r="NSE410" i="92"/>
  <c r="NRG402" i="86"/>
  <c r="NRS402" i="86"/>
  <c r="NRW402" i="83" l="1"/>
  <c r="NSI402" i="83"/>
  <c r="NSI410" i="92"/>
  <c r="NRW410" i="92"/>
  <c r="NRK402" i="86"/>
  <c r="NQY402" i="86"/>
  <c r="NRO402" i="83" l="1"/>
  <c r="NSA402" i="83"/>
  <c r="NRO410" i="92"/>
  <c r="NSA410" i="92"/>
  <c r="NQQ402" i="86"/>
  <c r="NRC402" i="86"/>
  <c r="NRS402" i="83" l="1"/>
  <c r="NRG402" i="83"/>
  <c r="NRS410" i="92"/>
  <c r="NRG410" i="92"/>
  <c r="NQU402" i="86"/>
  <c r="NQI402" i="86"/>
  <c r="NQY402" i="83" l="1"/>
  <c r="NRK402" i="83"/>
  <c r="NQY410" i="92"/>
  <c r="NRK410" i="92"/>
  <c r="NQA402" i="86"/>
  <c r="NQM402" i="86"/>
  <c r="NRC402" i="83" l="1"/>
  <c r="NQQ402" i="83"/>
  <c r="NQQ410" i="92"/>
  <c r="NRC410" i="92"/>
  <c r="NPS402" i="86"/>
  <c r="NQE402" i="86"/>
  <c r="NQU402" i="83" l="1"/>
  <c r="NQI402" i="83"/>
  <c r="NQU410" i="92"/>
  <c r="NQI410" i="92"/>
  <c r="NPW402" i="86"/>
  <c r="NPK402" i="86"/>
  <c r="NQA402" i="83" l="1"/>
  <c r="NQM402" i="83"/>
  <c r="NQM410" i="92"/>
  <c r="NQA410" i="92"/>
  <c r="NPO402" i="86"/>
  <c r="NPC402" i="86"/>
  <c r="NQE402" i="83" l="1"/>
  <c r="NPS402" i="83"/>
  <c r="NQE410" i="92"/>
  <c r="NPS410" i="92"/>
  <c r="NOU402" i="86"/>
  <c r="NPG402" i="86"/>
  <c r="NPW402" i="83" l="1"/>
  <c r="NPK402" i="83"/>
  <c r="NPW410" i="92"/>
  <c r="NPK410" i="92"/>
  <c r="NOY402" i="86"/>
  <c r="NOM402" i="86"/>
  <c r="NPO402" i="83" l="1"/>
  <c r="NPC402" i="83"/>
  <c r="NPC410" i="92"/>
  <c r="NPO410" i="92"/>
  <c r="NOE402" i="86"/>
  <c r="NOQ402" i="86"/>
  <c r="NPG402" i="83" l="1"/>
  <c r="NOU402" i="83"/>
  <c r="NOU410" i="92"/>
  <c r="NPG410" i="92"/>
  <c r="NNW402" i="86"/>
  <c r="NOI402" i="86"/>
  <c r="NOY402" i="83" l="1"/>
  <c r="NOM402" i="83"/>
  <c r="NOM410" i="92"/>
  <c r="NOY410" i="92"/>
  <c r="NOA402" i="86"/>
  <c r="NNO402" i="86"/>
  <c r="NOQ402" i="83" l="1"/>
  <c r="NOE402" i="83"/>
  <c r="NOQ410" i="92"/>
  <c r="NOE410" i="92"/>
  <c r="NNS402" i="86"/>
  <c r="NNG402" i="86"/>
  <c r="NNW402" i="83" l="1"/>
  <c r="NOI402" i="83"/>
  <c r="NNW410" i="92"/>
  <c r="NOI410" i="92"/>
  <c r="NNK402" i="86"/>
  <c r="NMY402" i="86"/>
  <c r="NOA402" i="83" l="1"/>
  <c r="NNO402" i="83"/>
  <c r="NOA410" i="92"/>
  <c r="NNO410" i="92"/>
  <c r="NMQ402" i="86"/>
  <c r="NNC402" i="86"/>
  <c r="NNS402" i="83" l="1"/>
  <c r="NNG402" i="83"/>
  <c r="NNS410" i="92"/>
  <c r="NNG410" i="92"/>
  <c r="NMI402" i="86"/>
  <c r="NMU402" i="86"/>
  <c r="NNK402" i="83" l="1"/>
  <c r="NMY402" i="83"/>
  <c r="NMY410" i="92"/>
  <c r="NNK410" i="92"/>
  <c r="NMM402" i="86"/>
  <c r="NMA402" i="86"/>
  <c r="NNC402" i="83" l="1"/>
  <c r="NMQ402" i="83"/>
  <c r="NMQ410" i="92"/>
  <c r="NNC410" i="92"/>
  <c r="NLS402" i="86"/>
  <c r="NME402" i="86"/>
  <c r="NMI402" i="83" l="1"/>
  <c r="NMU402" i="83"/>
  <c r="NMU410" i="92"/>
  <c r="NMI410" i="92"/>
  <c r="NLK402" i="86"/>
  <c r="NLW402" i="86"/>
  <c r="NMA402" i="83" l="1"/>
  <c r="NMM402" i="83"/>
  <c r="NMA410" i="92"/>
  <c r="NMM410" i="92"/>
  <c r="NLC402" i="86"/>
  <c r="NLO402" i="86"/>
  <c r="NLS402" i="83" l="1"/>
  <c r="NME402" i="83"/>
  <c r="NME410" i="92"/>
  <c r="NLS410" i="92"/>
  <c r="NLG402" i="86"/>
  <c r="NKU402" i="86"/>
  <c r="NLW402" i="83" l="1"/>
  <c r="NLK402" i="83"/>
  <c r="NLK410" i="92"/>
  <c r="NLW410" i="92"/>
  <c r="NKY402" i="86"/>
  <c r="NKM402" i="86"/>
  <c r="NLO402" i="83" l="1"/>
  <c r="NLC402" i="83"/>
  <c r="NLC410" i="92"/>
  <c r="NLO410" i="92"/>
  <c r="NKE402" i="86"/>
  <c r="NKQ402" i="86"/>
  <c r="NLG402" i="83" l="1"/>
  <c r="NKU402" i="83"/>
  <c r="NKU410" i="92"/>
  <c r="NLG410" i="92"/>
  <c r="NJW402" i="86"/>
  <c r="NKI402" i="86"/>
  <c r="NKY402" i="83" l="1"/>
  <c r="NKM402" i="83"/>
  <c r="NKY410" i="92"/>
  <c r="NKM410" i="92"/>
  <c r="NKA402" i="86"/>
  <c r="NJO402" i="86"/>
  <c r="NKQ402" i="83" l="1"/>
  <c r="NKE402" i="83"/>
  <c r="NKE410" i="92"/>
  <c r="NKQ410" i="92"/>
  <c r="NJG402" i="86"/>
  <c r="NJS402" i="86"/>
  <c r="NJW402" i="83" l="1"/>
  <c r="NKI402" i="83"/>
  <c r="NKI410" i="92"/>
  <c r="NJW410" i="92"/>
  <c r="NJK402" i="86"/>
  <c r="NIY402" i="86"/>
  <c r="NKA402" i="83" l="1"/>
  <c r="NJO402" i="83"/>
  <c r="NJO410" i="92"/>
  <c r="NKA410" i="92"/>
  <c r="NJC402" i="86"/>
  <c r="NIQ402" i="86"/>
  <c r="NJG402" i="83" l="1"/>
  <c r="NJS402" i="83"/>
  <c r="NJS410" i="92"/>
  <c r="NJG410" i="92"/>
  <c r="NII402" i="86"/>
  <c r="NIU402" i="86"/>
  <c r="NIY402" i="83" l="1"/>
  <c r="NJK402" i="83"/>
  <c r="NJK410" i="92"/>
  <c r="NIY410" i="92"/>
  <c r="NIM402" i="86"/>
  <c r="NIA402" i="86"/>
  <c r="NIQ402" i="83" l="1"/>
  <c r="NJC402" i="83"/>
  <c r="NIQ410" i="92"/>
  <c r="NJC410" i="92"/>
  <c r="NIE402" i="86"/>
  <c r="NHS402" i="86"/>
  <c r="NII402" i="83" l="1"/>
  <c r="NIU402" i="83"/>
  <c r="NII410" i="92"/>
  <c r="NIU410" i="92"/>
  <c r="NHK402" i="86"/>
  <c r="NHW402" i="86"/>
  <c r="NIM402" i="83" l="1"/>
  <c r="NIA402" i="83"/>
  <c r="NIM410" i="92"/>
  <c r="NIA410" i="92"/>
  <c r="NHO402" i="86"/>
  <c r="NHC402" i="86"/>
  <c r="NHS402" i="83" l="1"/>
  <c r="NIE402" i="83"/>
  <c r="NHS410" i="92"/>
  <c r="NIE410" i="92"/>
  <c r="NGU402" i="86"/>
  <c r="NHG402" i="86"/>
  <c r="NHW402" i="83" l="1"/>
  <c r="NHK402" i="83"/>
  <c r="NHW410" i="92"/>
  <c r="NHK410" i="92"/>
  <c r="NGY402" i="86"/>
  <c r="NGM402" i="86"/>
  <c r="NHO402" i="83" l="1"/>
  <c r="NHC402" i="83"/>
  <c r="NHC410" i="92"/>
  <c r="NHO410" i="92"/>
  <c r="NGE402" i="86"/>
  <c r="NGQ402" i="86"/>
  <c r="NHG402" i="83" l="1"/>
  <c r="NGU402" i="83"/>
  <c r="NGU410" i="92"/>
  <c r="NHG410" i="92"/>
  <c r="NFW402" i="86"/>
  <c r="NGI402" i="86"/>
  <c r="NGM402" i="83" l="1"/>
  <c r="NGY402" i="83"/>
  <c r="NGM410" i="92"/>
  <c r="NGY410" i="92"/>
  <c r="NGA402" i="86"/>
  <c r="NFO402" i="86"/>
  <c r="NGE402" i="83" l="1"/>
  <c r="NGQ402" i="83"/>
  <c r="NGE410" i="92"/>
  <c r="NGQ410" i="92"/>
  <c r="NFS402" i="86"/>
  <c r="NFG402" i="86"/>
  <c r="NGI402" i="83" l="1"/>
  <c r="NFW402" i="83"/>
  <c r="NGI410" i="92"/>
  <c r="NFW410" i="92"/>
  <c r="NEY402" i="86"/>
  <c r="NFK402" i="86"/>
  <c r="NFO402" i="83" l="1"/>
  <c r="NGA402" i="83"/>
  <c r="NFO410" i="92"/>
  <c r="NGA410" i="92"/>
  <c r="NFC402" i="86"/>
  <c r="NEQ402" i="86"/>
  <c r="NFG402" i="83" l="1"/>
  <c r="NFS402" i="83"/>
  <c r="NFG410" i="92"/>
  <c r="NFS410" i="92"/>
  <c r="NEI402" i="86"/>
  <c r="NEU402" i="86"/>
  <c r="NEY402" i="83" l="1"/>
  <c r="NFK402" i="83"/>
  <c r="NFK410" i="92"/>
  <c r="NEY410" i="92"/>
  <c r="NEM402" i="86"/>
  <c r="NEA402" i="86"/>
  <c r="NFC402" i="83" l="1"/>
  <c r="NEQ402" i="83"/>
  <c r="NEQ410" i="92"/>
  <c r="NFC410" i="92"/>
  <c r="NDS402" i="86"/>
  <c r="NEE402" i="86"/>
  <c r="NEU402" i="83" l="1"/>
  <c r="NEI402" i="83"/>
  <c r="NEU410" i="92"/>
  <c r="NEI410" i="92"/>
  <c r="NDW402" i="86"/>
  <c r="NDK402" i="86"/>
  <c r="NEA402" i="83" l="1"/>
  <c r="NEM402" i="83"/>
  <c r="NEM410" i="92"/>
  <c r="NEA410" i="92"/>
  <c r="NDO402" i="86"/>
  <c r="NDC402" i="86"/>
  <c r="NDS402" i="83" l="1"/>
  <c r="NEE402" i="83"/>
  <c r="NEE410" i="92"/>
  <c r="NDS410" i="92"/>
  <c r="NCU402" i="86"/>
  <c r="NDG402" i="86"/>
  <c r="NDW402" i="83" l="1"/>
  <c r="NDK402" i="83"/>
  <c r="NDK410" i="92"/>
  <c r="NDW410" i="92"/>
  <c r="NCM402" i="86"/>
  <c r="NCY402" i="86"/>
  <c r="NDC402" i="83" l="1"/>
  <c r="NDO402" i="83"/>
  <c r="NDC410" i="92"/>
  <c r="NDO410" i="92"/>
  <c r="NCE402" i="86"/>
  <c r="NCQ402" i="86"/>
  <c r="NDG402" i="83" l="1"/>
  <c r="NCU402" i="83"/>
  <c r="NCU410" i="92"/>
  <c r="NDG410" i="92"/>
  <c r="NBW402" i="86"/>
  <c r="NCI402" i="86"/>
  <c r="NCM402" i="83" l="1"/>
  <c r="NCY402" i="83"/>
  <c r="NCY410" i="92"/>
  <c r="NCM410" i="92"/>
  <c r="NCA402" i="86"/>
  <c r="NBO402" i="86"/>
  <c r="NCE402" i="83" l="1"/>
  <c r="NCQ402" i="83"/>
  <c r="NCE410" i="92"/>
  <c r="NCQ410" i="92"/>
  <c r="NBS402" i="86"/>
  <c r="NBG402" i="86"/>
  <c r="NBW402" i="83" l="1"/>
  <c r="NCI402" i="83"/>
  <c r="NBW410" i="92"/>
  <c r="NCI410" i="92"/>
  <c r="NAY402" i="86"/>
  <c r="NBK402" i="86"/>
  <c r="NBO402" i="83" l="1"/>
  <c r="NCA402" i="83"/>
  <c r="NBO410" i="92"/>
  <c r="NCA410" i="92"/>
  <c r="NBC402" i="86"/>
  <c r="NAQ402" i="86"/>
  <c r="NBS402" i="83" l="1"/>
  <c r="NBG402" i="83"/>
  <c r="NBS410" i="92"/>
  <c r="NBG410" i="92"/>
  <c r="NAI402" i="86"/>
  <c r="NAU402" i="86"/>
  <c r="NBK402" i="83" l="1"/>
  <c r="NAY402" i="83"/>
  <c r="NAY410" i="92"/>
  <c r="NBK410" i="92"/>
  <c r="NAA402" i="86"/>
  <c r="NAM402" i="86"/>
  <c r="NBC402" i="83" l="1"/>
  <c r="NAQ402" i="83"/>
  <c r="NAQ410" i="92"/>
  <c r="NBC410" i="92"/>
  <c r="MZS402" i="86"/>
  <c r="NAE402" i="86"/>
  <c r="NAU402" i="83" l="1"/>
  <c r="NAI402" i="83"/>
  <c r="NAU410" i="92"/>
  <c r="NAI410" i="92"/>
  <c r="MZK402" i="86"/>
  <c r="MZW402" i="86"/>
  <c r="NAA402" i="83" l="1"/>
  <c r="NAM402" i="83"/>
  <c r="NAM410" i="92"/>
  <c r="NAA410" i="92"/>
  <c r="MZO402" i="86"/>
  <c r="MZC402" i="86"/>
  <c r="NAE402" i="83" l="1"/>
  <c r="MZS402" i="83"/>
  <c r="MZS410" i="92"/>
  <c r="NAE410" i="92"/>
  <c r="MYU402" i="86"/>
  <c r="MZG402" i="86"/>
  <c r="MZW402" i="83" l="1"/>
  <c r="MZK402" i="83"/>
  <c r="MZW410" i="92"/>
  <c r="MZK410" i="92"/>
  <c r="MYY402" i="86"/>
  <c r="MYM402" i="86"/>
  <c r="MZC402" i="83" l="1"/>
  <c r="MZO402" i="83"/>
  <c r="MZO410" i="92"/>
  <c r="MZC410" i="92"/>
  <c r="MYQ402" i="86"/>
  <c r="MYE402" i="86"/>
  <c r="MYU402" i="83" l="1"/>
  <c r="MZG402" i="83"/>
  <c r="MZG410" i="92"/>
  <c r="MYU410" i="92"/>
  <c r="MXW402" i="86"/>
  <c r="MYI402" i="86"/>
  <c r="MYY402" i="83" l="1"/>
  <c r="MYM402" i="83"/>
  <c r="MYY410" i="92"/>
  <c r="MYM410" i="92"/>
  <c r="MXO402" i="86"/>
  <c r="MYA402" i="86"/>
  <c r="MYE402" i="83" l="1"/>
  <c r="MYQ402" i="83"/>
  <c r="MYE410" i="92"/>
  <c r="MYQ410" i="92"/>
  <c r="MXS402" i="86"/>
  <c r="MXG402" i="86"/>
  <c r="MYI402" i="83" l="1"/>
  <c r="MXW402" i="83"/>
  <c r="MXW410" i="92"/>
  <c r="MYI410" i="92"/>
  <c r="MWY402" i="86"/>
  <c r="MXK402" i="86"/>
  <c r="MYA402" i="83" l="1"/>
  <c r="MXO402" i="83"/>
  <c r="MYA410" i="92"/>
  <c r="MXO410" i="92"/>
  <c r="MXC402" i="86"/>
  <c r="MWQ402" i="86"/>
  <c r="MXS402" i="83" l="1"/>
  <c r="MXG402" i="83"/>
  <c r="MXG410" i="92"/>
  <c r="MXS410" i="92"/>
  <c r="MWI402" i="86"/>
  <c r="MWU402" i="86"/>
  <c r="MXK402" i="83" l="1"/>
  <c r="MWY402" i="83"/>
  <c r="MWY410" i="92"/>
  <c r="MXK410" i="92"/>
  <c r="MWM402" i="86"/>
  <c r="MWA402" i="86"/>
  <c r="MWQ402" i="83" l="1"/>
  <c r="MXC402" i="83"/>
  <c r="MWQ410" i="92"/>
  <c r="MXC410" i="92"/>
  <c r="MWE402" i="86"/>
  <c r="MVS402" i="86"/>
  <c r="MWU402" i="83" l="1"/>
  <c r="MWI402" i="83"/>
  <c r="MWU410" i="92"/>
  <c r="MWI410" i="92"/>
  <c r="MVK402" i="86"/>
  <c r="MVW402" i="86"/>
  <c r="MWM402" i="83" l="1"/>
  <c r="MWA402" i="83"/>
  <c r="MWM410" i="92"/>
  <c r="MWA410" i="92"/>
  <c r="MVC402" i="86"/>
  <c r="MVO402" i="86"/>
  <c r="MVS402" i="83" l="1"/>
  <c r="MWE402" i="83"/>
  <c r="MVS410" i="92"/>
  <c r="MWE410" i="92"/>
  <c r="MVG402" i="86"/>
  <c r="MUU402" i="86"/>
  <c r="MVK402" i="83" l="1"/>
  <c r="MVW402" i="83"/>
  <c r="MVK410" i="92"/>
  <c r="MVW410" i="92"/>
  <c r="MUM402" i="86"/>
  <c r="MUY402" i="86"/>
  <c r="MVC402" i="83" l="1"/>
  <c r="MVO402" i="83"/>
  <c r="MVO410" i="92"/>
  <c r="MVC410" i="92"/>
  <c r="MUQ402" i="86"/>
  <c r="MUE402" i="86"/>
  <c r="MUU402" i="83" l="1"/>
  <c r="MVG402" i="83"/>
  <c r="MUU410" i="92"/>
  <c r="MVG410" i="92"/>
  <c r="MUI402" i="86"/>
  <c r="MTW402" i="86"/>
  <c r="MUY402" i="83" l="1"/>
  <c r="MUM402" i="83"/>
  <c r="MUM410" i="92"/>
  <c r="MUY410" i="92"/>
  <c r="MTO402" i="86"/>
  <c r="MUA402" i="86"/>
  <c r="MUQ402" i="83" l="1"/>
  <c r="MUE402" i="83"/>
  <c r="MUE410" i="92"/>
  <c r="MUQ410" i="92"/>
  <c r="MTS402" i="86"/>
  <c r="MTG402" i="86"/>
  <c r="MTW402" i="83" l="1"/>
  <c r="MUI402" i="83"/>
  <c r="MUI410" i="92"/>
  <c r="MTW410" i="92"/>
  <c r="MSY402" i="86"/>
  <c r="MTK402" i="86"/>
  <c r="MUA402" i="83" l="1"/>
  <c r="MTO402" i="83"/>
  <c r="MTO410" i="92"/>
  <c r="MUA410" i="92"/>
  <c r="MTC402" i="86"/>
  <c r="MSQ402" i="86"/>
  <c r="MTS402" i="83" l="1"/>
  <c r="MTG402" i="83"/>
  <c r="MTG410" i="92"/>
  <c r="MTS410" i="92"/>
  <c r="MSU402" i="86"/>
  <c r="MSI402" i="86"/>
  <c r="MSY402" i="83" l="1"/>
  <c r="MTK402" i="83"/>
  <c r="MTK410" i="92"/>
  <c r="MSY410" i="92"/>
  <c r="MSA402" i="86"/>
  <c r="MSM402" i="86"/>
  <c r="MSQ402" i="83" l="1"/>
  <c r="MTC402" i="83"/>
  <c r="MTC410" i="92"/>
  <c r="MSQ410" i="92"/>
  <c r="MSE402" i="86"/>
  <c r="MRS402" i="86"/>
  <c r="MSI402" i="83" l="1"/>
  <c r="MSU402" i="83"/>
  <c r="MSI410" i="92"/>
  <c r="MSU410" i="92"/>
  <c r="MRW402" i="86"/>
  <c r="MRK402" i="86"/>
  <c r="MSA402" i="83" l="1"/>
  <c r="MSM402" i="83"/>
  <c r="MSM410" i="92"/>
  <c r="MSA410" i="92"/>
  <c r="MRC402" i="86"/>
  <c r="MRO402" i="86"/>
  <c r="MRS402" i="83" l="1"/>
  <c r="MSE402" i="83"/>
  <c r="MSE410" i="92"/>
  <c r="MRS410" i="92"/>
  <c r="MQU402" i="86"/>
  <c r="MRG402" i="86"/>
  <c r="MRK402" i="83" l="1"/>
  <c r="MRW402" i="83"/>
  <c r="MRK410" i="92"/>
  <c r="MRW410" i="92"/>
  <c r="MQY402" i="86"/>
  <c r="MQM402" i="86"/>
  <c r="MRO402" i="83" l="1"/>
  <c r="MRC402" i="83"/>
  <c r="MRO410" i="92"/>
  <c r="MRC410" i="92"/>
  <c r="MQQ402" i="86"/>
  <c r="MQE402" i="86"/>
  <c r="MRG402" i="83" l="1"/>
  <c r="MQU402" i="83"/>
  <c r="MQU410" i="92"/>
  <c r="MRG410" i="92"/>
  <c r="MQI402" i="86"/>
  <c r="MPW402" i="86"/>
  <c r="MQM402" i="83" l="1"/>
  <c r="MQY402" i="83"/>
  <c r="MQM410" i="92"/>
  <c r="MQY410" i="92"/>
  <c r="MQA402" i="86"/>
  <c r="MPO402" i="86"/>
  <c r="MQQ402" i="83" l="1"/>
  <c r="MQE402" i="83"/>
  <c r="MQQ410" i="92"/>
  <c r="MQE410" i="92"/>
  <c r="MPS402" i="86"/>
  <c r="MPG402" i="86"/>
  <c r="MPW402" i="83" l="1"/>
  <c r="MQI402" i="83"/>
  <c r="MPW410" i="92"/>
  <c r="MQI410" i="92"/>
  <c r="MOY402" i="86"/>
  <c r="MPK402" i="86"/>
  <c r="MPO402" i="83" l="1"/>
  <c r="MQA402" i="83"/>
  <c r="MQA410" i="92"/>
  <c r="MPO410" i="92"/>
  <c r="MOQ402" i="86"/>
  <c r="MPC402" i="86"/>
  <c r="MPG402" i="83" l="1"/>
  <c r="MPS402" i="83"/>
  <c r="MPG410" i="92"/>
  <c r="MPS410" i="92"/>
  <c r="MOU402" i="86"/>
  <c r="MOI402" i="86"/>
  <c r="MOY402" i="83" l="1"/>
  <c r="MPK402" i="83"/>
  <c r="MOY410" i="92"/>
  <c r="MPK410" i="92"/>
  <c r="MOM402" i="86"/>
  <c r="MOA402" i="86"/>
  <c r="MOQ402" i="83" l="1"/>
  <c r="MPC402" i="83"/>
  <c r="MOQ410" i="92"/>
  <c r="MPC410" i="92"/>
  <c r="MOE402" i="86"/>
  <c r="MNS402" i="86"/>
  <c r="MOU402" i="83" l="1"/>
  <c r="MOI402" i="83"/>
  <c r="MOU410" i="92"/>
  <c r="MOI410" i="92"/>
  <c r="MNK402" i="86"/>
  <c r="MNW402" i="86"/>
  <c r="MOM402" i="83" l="1"/>
  <c r="MOA402" i="83"/>
  <c r="MOA410" i="92"/>
  <c r="MOM410" i="92"/>
  <c r="MNO402" i="86"/>
  <c r="MNC402" i="86"/>
  <c r="MOE402" i="83" l="1"/>
  <c r="MNS402" i="83"/>
  <c r="MOE410" i="92"/>
  <c r="MNS410" i="92"/>
  <c r="MMU402" i="86"/>
  <c r="MNG402" i="86"/>
  <c r="MNW402" i="83" l="1"/>
  <c r="MNK402" i="83"/>
  <c r="MNK410" i="92"/>
  <c r="MNW410" i="92"/>
  <c r="MMM402" i="86"/>
  <c r="MMY402" i="86"/>
  <c r="MNC402" i="83" l="1"/>
  <c r="MNO402" i="83"/>
  <c r="MNO410" i="92"/>
  <c r="MNC410" i="92"/>
  <c r="MME402" i="86"/>
  <c r="MMQ402" i="86"/>
  <c r="MNG402" i="83" l="1"/>
  <c r="MMU402" i="83"/>
  <c r="MMU410" i="92"/>
  <c r="MNG410" i="92"/>
  <c r="MLW402" i="86"/>
  <c r="MMI402" i="86"/>
  <c r="MMY402" i="83" l="1"/>
  <c r="MMM402" i="83"/>
  <c r="MMY410" i="92"/>
  <c r="MMM410" i="92"/>
  <c r="MLO402" i="86"/>
  <c r="MMA402" i="86"/>
  <c r="MMQ402" i="83" l="1"/>
  <c r="MME402" i="83"/>
  <c r="MME410" i="92"/>
  <c r="MMQ410" i="92"/>
  <c r="MLG402" i="86"/>
  <c r="MLS402" i="86"/>
  <c r="MMI402" i="83" l="1"/>
  <c r="MLW402" i="83"/>
  <c r="MMI410" i="92"/>
  <c r="MLW410" i="92"/>
  <c r="MLK402" i="86"/>
  <c r="MKY402" i="86"/>
  <c r="MMA402" i="83" l="1"/>
  <c r="MLO402" i="83"/>
  <c r="MLO410" i="92"/>
  <c r="MMA410" i="92"/>
  <c r="MLC402" i="86"/>
  <c r="MKQ402" i="86"/>
  <c r="MLG402" i="83" l="1"/>
  <c r="MLS402" i="83"/>
  <c r="MLS410" i="92"/>
  <c r="MLG410" i="92"/>
  <c r="MKI402" i="86"/>
  <c r="MKU402" i="86"/>
  <c r="MKY402" i="83" l="1"/>
  <c r="MLK402" i="83"/>
  <c r="MKY410" i="92"/>
  <c r="MLK410" i="92"/>
  <c r="MKM402" i="86"/>
  <c r="MKA402" i="86"/>
  <c r="MLC402" i="83" l="1"/>
  <c r="MKQ402" i="83"/>
  <c r="MKQ410" i="92"/>
  <c r="MLC410" i="92"/>
  <c r="MKE402" i="86"/>
  <c r="MJS402" i="86"/>
  <c r="MKI402" i="83" l="1"/>
  <c r="MKU402" i="83"/>
  <c r="MKU410" i="92"/>
  <c r="MKI410" i="92"/>
  <c r="MJW402" i="86"/>
  <c r="MJK402" i="86"/>
  <c r="MKM402" i="83" l="1"/>
  <c r="MKA402" i="83"/>
  <c r="MKM410" i="92"/>
  <c r="MKA410" i="92"/>
  <c r="MJC402" i="86"/>
  <c r="MJO402" i="86"/>
  <c r="MKE402" i="83" l="1"/>
  <c r="MJS402" i="83"/>
  <c r="MJS410" i="92"/>
  <c r="MKE410" i="92"/>
  <c r="MJG402" i="86"/>
  <c r="MIU402" i="86"/>
  <c r="MJW402" i="83" l="1"/>
  <c r="MJK402" i="83"/>
  <c r="MJK410" i="92"/>
  <c r="MJW410" i="92"/>
  <c r="MIM402" i="86"/>
  <c r="MIY402" i="86"/>
  <c r="MJO402" i="83" l="1"/>
  <c r="MJC402" i="83"/>
  <c r="MJO410" i="92"/>
  <c r="MJC410" i="92"/>
  <c r="MIQ402" i="86"/>
  <c r="MIE402" i="86"/>
  <c r="MJG402" i="83" l="1"/>
  <c r="MIU402" i="83"/>
  <c r="MJG410" i="92"/>
  <c r="MIU410" i="92"/>
  <c r="MHW402" i="86"/>
  <c r="MII402" i="86"/>
  <c r="MIM402" i="83" l="1"/>
  <c r="MIY402" i="83"/>
  <c r="MIM410" i="92"/>
  <c r="MIY410" i="92"/>
  <c r="MIA402" i="86"/>
  <c r="MHO402" i="86"/>
  <c r="MIE402" i="83" l="1"/>
  <c r="MIQ402" i="83"/>
  <c r="MIQ410" i="92"/>
  <c r="MIE410" i="92"/>
  <c r="MHS402" i="86"/>
  <c r="MHG402" i="86"/>
  <c r="MHW402" i="83" l="1"/>
  <c r="MII402" i="83"/>
  <c r="MII410" i="92"/>
  <c r="MHW410" i="92"/>
  <c r="MGY402" i="86"/>
  <c r="MHK402" i="86"/>
  <c r="MIA402" i="83" l="1"/>
  <c r="MHO402" i="83"/>
  <c r="MIA410" i="92"/>
  <c r="MHO410" i="92"/>
  <c r="MHC402" i="86"/>
  <c r="MGQ402" i="86"/>
  <c r="MHG402" i="83" l="1"/>
  <c r="MHS402" i="83"/>
  <c r="MHS410" i="92"/>
  <c r="MHG410" i="92"/>
  <c r="MGI402" i="86"/>
  <c r="MGU402" i="86"/>
  <c r="MGY402" i="83" l="1"/>
  <c r="MHK402" i="83"/>
  <c r="MHK410" i="92"/>
  <c r="MGY410" i="92"/>
  <c r="MGA402" i="86"/>
  <c r="MGM402" i="86"/>
  <c r="MHC402" i="83" l="1"/>
  <c r="MGQ402" i="83"/>
  <c r="MHC410" i="92"/>
  <c r="MGQ410" i="92"/>
  <c r="MGE402" i="86"/>
  <c r="MFS402" i="86"/>
  <c r="MGI402" i="83" l="1"/>
  <c r="MGU402" i="83"/>
  <c r="MGU410" i="92"/>
  <c r="MGI410" i="92"/>
  <c r="MFK402" i="86"/>
  <c r="MFW402" i="86"/>
  <c r="MGM402" i="83" l="1"/>
  <c r="MGA402" i="83"/>
  <c r="MGA410" i="92"/>
  <c r="MGM410" i="92"/>
  <c r="MFO402" i="86"/>
  <c r="MFC402" i="86"/>
  <c r="MGE402" i="83" l="1"/>
  <c r="MFS402" i="83"/>
  <c r="MGE410" i="92"/>
  <c r="MFS410" i="92"/>
  <c r="MFG402" i="86"/>
  <c r="MEU402" i="86"/>
  <c r="MFW402" i="83" l="1"/>
  <c r="MFK402" i="83"/>
  <c r="MFW410" i="92"/>
  <c r="MFK410" i="92"/>
  <c r="MEM402" i="86"/>
  <c r="MEY402" i="86"/>
  <c r="MFO402" i="83" l="1"/>
  <c r="MFC402" i="83"/>
  <c r="MFC410" i="92"/>
  <c r="MFO410" i="92"/>
  <c r="MEQ402" i="86"/>
  <c r="MEE402" i="86"/>
  <c r="MEU402" i="83" l="1"/>
  <c r="MFG402" i="83"/>
  <c r="MFG410" i="92"/>
  <c r="MEU410" i="92"/>
  <c r="MEI402" i="86"/>
  <c r="MDW402" i="86"/>
  <c r="MEM402" i="83" l="1"/>
  <c r="MEY402" i="83"/>
  <c r="MEM410" i="92"/>
  <c r="MEY410" i="92"/>
  <c r="MDO402" i="86"/>
  <c r="MEA402" i="86"/>
  <c r="MEE402" i="83" l="1"/>
  <c r="MEQ402" i="83"/>
  <c r="MEE410" i="92"/>
  <c r="MEQ410" i="92"/>
  <c r="MDG402" i="86"/>
  <c r="MDS402" i="86"/>
  <c r="MEI402" i="83" l="1"/>
  <c r="MDW402" i="83"/>
  <c r="MDW410" i="92"/>
  <c r="MEI410" i="92"/>
  <c r="MCY402" i="86"/>
  <c r="MDK402" i="86"/>
  <c r="MDO402" i="83" l="1"/>
  <c r="MEA402" i="83"/>
  <c r="MEA410" i="92"/>
  <c r="MDO410" i="92"/>
  <c r="MCQ402" i="86"/>
  <c r="MDC402" i="86"/>
  <c r="MDG402" i="83" l="1"/>
  <c r="MDS402" i="83"/>
  <c r="MDG410" i="92"/>
  <c r="MDS410" i="92"/>
  <c r="MCU402" i="86"/>
  <c r="MCI402" i="86"/>
  <c r="MCY402" i="83" l="1"/>
  <c r="MDK402" i="83"/>
  <c r="MCY410" i="92"/>
  <c r="MDK410" i="92"/>
  <c r="MCA402" i="86"/>
  <c r="MCM402" i="86"/>
  <c r="MDC402" i="83" l="1"/>
  <c r="MCQ402" i="83"/>
  <c r="MDC410" i="92"/>
  <c r="MCQ410" i="92"/>
  <c r="MCE402" i="86"/>
  <c r="MBS402" i="86"/>
  <c r="MCU402" i="83" l="1"/>
  <c r="MCI402" i="83"/>
  <c r="MCI410" i="92"/>
  <c r="MCU410" i="92"/>
  <c r="MBK402" i="86"/>
  <c r="MBW402" i="86"/>
  <c r="MCA402" i="83" l="1"/>
  <c r="MCM402" i="83"/>
  <c r="MCM410" i="92"/>
  <c r="MCA410" i="92"/>
  <c r="MBC402" i="86"/>
  <c r="MBO402" i="86"/>
  <c r="MCE402" i="83" l="1"/>
  <c r="MBS402" i="83"/>
  <c r="MCE410" i="92"/>
  <c r="MBS410" i="92"/>
  <c r="MBG402" i="86"/>
  <c r="MAU402" i="86"/>
  <c r="MBW402" i="83" l="1"/>
  <c r="MBK402" i="83"/>
  <c r="MBW410" i="92"/>
  <c r="MBK410" i="92"/>
  <c r="MAM402" i="86"/>
  <c r="MAY402" i="86"/>
  <c r="MBO402" i="83" l="1"/>
  <c r="MBC402" i="83"/>
  <c r="MBC410" i="92"/>
  <c r="MBO410" i="92"/>
  <c r="MAE402" i="86"/>
  <c r="MAQ402" i="86"/>
  <c r="MAU402" i="83" l="1"/>
  <c r="MBG402" i="83"/>
  <c r="MBG410" i="92"/>
  <c r="MAU410" i="92"/>
  <c r="MAI402" i="86"/>
  <c r="LZW402" i="86"/>
  <c r="MAY402" i="83" l="1"/>
  <c r="MAM402" i="83"/>
  <c r="MAY410" i="92"/>
  <c r="MAM410" i="92"/>
  <c r="MAA402" i="86"/>
  <c r="LZO402" i="86"/>
  <c r="MAE402" i="83" l="1"/>
  <c r="MAQ402" i="83"/>
  <c r="MAE410" i="92"/>
  <c r="MAQ410" i="92"/>
  <c r="LZS402" i="86"/>
  <c r="LZG402" i="86"/>
  <c r="LZW402" i="83" l="1"/>
  <c r="MAI402" i="83"/>
  <c r="LZW410" i="92"/>
  <c r="MAI410" i="92"/>
  <c r="LZK402" i="86"/>
  <c r="LYY402" i="86"/>
  <c r="LZO402" i="83" l="1"/>
  <c r="MAA402" i="83"/>
  <c r="MAA410" i="92"/>
  <c r="LZO410" i="92"/>
  <c r="LYQ402" i="86"/>
  <c r="LZC402" i="86"/>
  <c r="LZS402" i="83" l="1"/>
  <c r="LZG402" i="83"/>
  <c r="LZG410" i="92"/>
  <c r="LZS410" i="92"/>
  <c r="LYU402" i="86"/>
  <c r="LYI402" i="86"/>
  <c r="LYY402" i="83" l="1"/>
  <c r="LZK402" i="83"/>
  <c r="LYY410" i="92"/>
  <c r="LZK410" i="92"/>
  <c r="LYA402" i="86"/>
  <c r="LYM402" i="86"/>
  <c r="LYQ402" i="83" l="1"/>
  <c r="LZC402" i="83"/>
  <c r="LYQ410" i="92"/>
  <c r="LZC410" i="92"/>
  <c r="LYE402" i="86"/>
  <c r="LXS402" i="86"/>
  <c r="LYI402" i="83" l="1"/>
  <c r="LYU402" i="83"/>
  <c r="LYU410" i="92"/>
  <c r="LYI410" i="92"/>
  <c r="LXW402" i="86"/>
  <c r="LXK402" i="86"/>
  <c r="LYA402" i="83" l="1"/>
  <c r="LYM402" i="83"/>
  <c r="LYA410" i="92"/>
  <c r="LYM410" i="92"/>
  <c r="LXC402" i="86"/>
  <c r="LXO402" i="86"/>
  <c r="LYE402" i="83" l="1"/>
  <c r="LXS402" i="83"/>
  <c r="LXS410" i="92"/>
  <c r="LYE410" i="92"/>
  <c r="LWU402" i="86"/>
  <c r="LXG402" i="86"/>
  <c r="LXW402" i="83" l="1"/>
  <c r="LXK402" i="83"/>
  <c r="LXW410" i="92"/>
  <c r="LXK410" i="92"/>
  <c r="LWM402" i="86"/>
  <c r="LWY402" i="86"/>
  <c r="LXO402" i="83" l="1"/>
  <c r="LXC402" i="83"/>
  <c r="LXC410" i="92"/>
  <c r="LXO410" i="92"/>
  <c r="LWE402" i="86"/>
  <c r="LWQ402" i="86"/>
  <c r="LXG402" i="83" l="1"/>
  <c r="LWU402" i="83"/>
  <c r="LWU410" i="92"/>
  <c r="LXG410" i="92"/>
  <c r="LWI402" i="86"/>
  <c r="LVW402" i="86"/>
  <c r="LWY402" i="83" l="1"/>
  <c r="LWM402" i="83"/>
  <c r="LWY410" i="92"/>
  <c r="LWM410" i="92"/>
  <c r="LVO402" i="86"/>
  <c r="LWA402" i="86"/>
  <c r="LWE402" i="83" l="1"/>
  <c r="LWQ402" i="83"/>
  <c r="LWE410" i="92"/>
  <c r="LWQ410" i="92"/>
  <c r="LVG402" i="86"/>
  <c r="LVS402" i="86"/>
  <c r="LWI402" i="83" l="1"/>
  <c r="LVW402" i="83"/>
  <c r="LWI410" i="92"/>
  <c r="LVW410" i="92"/>
  <c r="LVK402" i="86"/>
  <c r="LUY402" i="86"/>
  <c r="LWA402" i="83" l="1"/>
  <c r="LVO402" i="83"/>
  <c r="LWA410" i="92"/>
  <c r="LVO410" i="92"/>
  <c r="LUQ402" i="86"/>
  <c r="LVC402" i="86"/>
  <c r="LVG402" i="83" l="1"/>
  <c r="LVS402" i="83"/>
  <c r="LVS410" i="92"/>
  <c r="LVG410" i="92"/>
  <c r="LUI402" i="86"/>
  <c r="LUU402" i="86"/>
  <c r="LUY402" i="83" l="1"/>
  <c r="LVK402" i="83"/>
  <c r="LUY410" i="92"/>
  <c r="LVK410" i="92"/>
  <c r="LUM402" i="86"/>
  <c r="LUA402" i="86"/>
  <c r="LUQ402" i="83" l="1"/>
  <c r="LVC402" i="83"/>
  <c r="LVC410" i="92"/>
  <c r="LUQ410" i="92"/>
  <c r="LTS402" i="86"/>
  <c r="LUE402" i="86"/>
  <c r="LUI402" i="83" l="1"/>
  <c r="LUU402" i="83"/>
  <c r="LUI410" i="92"/>
  <c r="LUU410" i="92"/>
  <c r="LTW402" i="86"/>
  <c r="LTK402" i="86"/>
  <c r="LUM402" i="83" l="1"/>
  <c r="LUA402" i="83"/>
  <c r="LUM410" i="92"/>
  <c r="LUA410" i="92"/>
  <c r="LTC402" i="86"/>
  <c r="LTO402" i="86"/>
  <c r="LUE402" i="83" l="1"/>
  <c r="LTS402" i="83"/>
  <c r="LTS410" i="92"/>
  <c r="LUE410" i="92"/>
  <c r="LTG402" i="86"/>
  <c r="LSU402" i="86"/>
  <c r="LTK402" i="83" l="1"/>
  <c r="LTW402" i="83"/>
  <c r="LTW410" i="92"/>
  <c r="LTK410" i="92"/>
  <c r="LSY402" i="86"/>
  <c r="LSM402" i="86"/>
  <c r="LTC402" i="83" l="1"/>
  <c r="LTO402" i="83"/>
  <c r="LTO410" i="92"/>
  <c r="LTC410" i="92"/>
  <c r="LSE402" i="86"/>
  <c r="LSQ402" i="86"/>
  <c r="LSU402" i="83" l="1"/>
  <c r="LTG402" i="83"/>
  <c r="LTG410" i="92"/>
  <c r="LSU410" i="92"/>
  <c r="LSI402" i="86"/>
  <c r="LRW402" i="86"/>
  <c r="LSM402" i="83" l="1"/>
  <c r="LSY402" i="83"/>
  <c r="LSY410" i="92"/>
  <c r="LSM410" i="92"/>
  <c r="LRO402" i="86"/>
  <c r="LSA402" i="86"/>
  <c r="LSE402" i="83" l="1"/>
  <c r="LSQ402" i="83"/>
  <c r="LSE410" i="92"/>
  <c r="LSQ410" i="92"/>
  <c r="LRG402" i="86"/>
  <c r="LRS402" i="86"/>
  <c r="LRW402" i="83" l="1"/>
  <c r="LSI402" i="83"/>
  <c r="LSI410" i="92"/>
  <c r="LRW410" i="92"/>
  <c r="LRK402" i="86"/>
  <c r="LQY402" i="86"/>
  <c r="LRO402" i="83" l="1"/>
  <c r="LSA402" i="83"/>
  <c r="LRO410" i="92"/>
  <c r="LSA410" i="92"/>
  <c r="LQQ402" i="86"/>
  <c r="LRC402" i="86"/>
  <c r="LRS402" i="83" l="1"/>
  <c r="LRG402" i="83"/>
  <c r="LRG410" i="92"/>
  <c r="LRS410" i="92"/>
  <c r="LQU402" i="86"/>
  <c r="LQI402" i="86"/>
  <c r="LQY402" i="83" l="1"/>
  <c r="LRK402" i="83"/>
  <c r="LRK410" i="92"/>
  <c r="LQY410" i="92"/>
  <c r="LQM402" i="86"/>
  <c r="LQA402" i="86"/>
  <c r="LQQ402" i="83" l="1"/>
  <c r="LRC402" i="83"/>
  <c r="LRC410" i="92"/>
  <c r="LQQ410" i="92"/>
  <c r="LPS402" i="86"/>
  <c r="LQE402" i="86"/>
  <c r="LQI402" i="83" l="1"/>
  <c r="LQU402" i="83"/>
  <c r="LQI410" i="92"/>
  <c r="LQU410" i="92"/>
  <c r="LPK402" i="86"/>
  <c r="LPW402" i="86"/>
  <c r="LQA402" i="83" l="1"/>
  <c r="LQM402" i="83"/>
  <c r="LQM410" i="92"/>
  <c r="LQA410" i="92"/>
  <c r="LPC402" i="86"/>
  <c r="LPO402" i="86"/>
  <c r="LPS402" i="83" l="1"/>
  <c r="LQE402" i="83"/>
  <c r="LPS410" i="92"/>
  <c r="LQE410" i="92"/>
  <c r="LOU402" i="86"/>
  <c r="LPG402" i="86"/>
  <c r="LPK402" i="83" l="1"/>
  <c r="LPW402" i="83"/>
  <c r="LPK410" i="92"/>
  <c r="LPW410" i="92"/>
  <c r="LOY402" i="86"/>
  <c r="LOM402" i="86"/>
  <c r="LPO402" i="83" l="1"/>
  <c r="LPC402" i="83"/>
  <c r="LPC410" i="92"/>
  <c r="LPO410" i="92"/>
  <c r="LOE402" i="86"/>
  <c r="LOQ402" i="86"/>
  <c r="LOU402" i="83" l="1"/>
  <c r="LPG402" i="83"/>
  <c r="LOU410" i="92"/>
  <c r="LPG410" i="92"/>
  <c r="LNW402" i="86"/>
  <c r="LOI402" i="86"/>
  <c r="LOM402" i="83" l="1"/>
  <c r="LOY402" i="83"/>
  <c r="LOM410" i="92"/>
  <c r="LOY410" i="92"/>
  <c r="LOA402" i="86"/>
  <c r="LNO402" i="86"/>
  <c r="LOQ402" i="83" l="1"/>
  <c r="LOE402" i="83"/>
  <c r="LOE410" i="92"/>
  <c r="LOQ410" i="92"/>
  <c r="LNG402" i="86"/>
  <c r="LNS402" i="86"/>
  <c r="LOI402" i="83" l="1"/>
  <c r="LNW402" i="83"/>
  <c r="LNW410" i="92"/>
  <c r="LOI410" i="92"/>
  <c r="LMY402" i="86"/>
  <c r="LNK402" i="86"/>
  <c r="LOA402" i="83" l="1"/>
  <c r="LNO402" i="83"/>
  <c r="LOA410" i="92"/>
  <c r="LNO410" i="92"/>
  <c r="LMQ402" i="86"/>
  <c r="LNC402" i="86"/>
  <c r="LNS402" i="83" l="1"/>
  <c r="LNG402" i="83"/>
  <c r="LNS410" i="92"/>
  <c r="LNG410" i="92"/>
  <c r="LMI402" i="86"/>
  <c r="LMU402" i="86"/>
  <c r="LNK402" i="83" l="1"/>
  <c r="LMY402" i="83"/>
  <c r="LNK410" i="92"/>
  <c r="LMY410" i="92"/>
  <c r="LMA402" i="86"/>
  <c r="LMM402" i="86"/>
  <c r="LMQ402" i="83" l="1"/>
  <c r="LNC402" i="83"/>
  <c r="LMQ410" i="92"/>
  <c r="LNC410" i="92"/>
  <c r="LLS402" i="86"/>
  <c r="LME402" i="86"/>
  <c r="LMI402" i="83" l="1"/>
  <c r="LMU402" i="83"/>
  <c r="LMU410" i="92"/>
  <c r="LMI410" i="92"/>
  <c r="LLK402" i="86"/>
  <c r="LLW402" i="86"/>
  <c r="LMA402" i="83" l="1"/>
  <c r="LMM402" i="83"/>
  <c r="LMM410" i="92"/>
  <c r="LMA410" i="92"/>
  <c r="LLO402" i="86"/>
  <c r="LLC402" i="86"/>
  <c r="LME402" i="83" l="1"/>
  <c r="LLS402" i="83"/>
  <c r="LLS410" i="92"/>
  <c r="LME410" i="92"/>
  <c r="LKU402" i="86"/>
  <c r="LLG402" i="86"/>
  <c r="LLW402" i="83" l="1"/>
  <c r="LLK402" i="83"/>
  <c r="LLW410" i="92"/>
  <c r="LLK410" i="92"/>
  <c r="LKY402" i="86"/>
  <c r="LKM402" i="86"/>
  <c r="LLO402" i="83" l="1"/>
  <c r="LLC402" i="83"/>
  <c r="LLO410" i="92"/>
  <c r="LLC410" i="92"/>
  <c r="LKQ402" i="86"/>
  <c r="LKE402" i="86"/>
  <c r="LKU402" i="83" l="1"/>
  <c r="LLG402" i="83"/>
  <c r="LKU410" i="92"/>
  <c r="LLG410" i="92"/>
  <c r="LJW402" i="86"/>
  <c r="LKI402" i="86"/>
  <c r="LKM402" i="83" l="1"/>
  <c r="LKY402" i="83"/>
  <c r="LKM410" i="92"/>
  <c r="LKY410" i="92"/>
  <c r="LKA402" i="86"/>
  <c r="LJO402" i="86"/>
  <c r="LKE402" i="83" l="1"/>
  <c r="LKQ402" i="83"/>
  <c r="LKQ410" i="92"/>
  <c r="LKE410" i="92"/>
  <c r="LJG402" i="86"/>
  <c r="LJS402" i="86"/>
  <c r="LJW402" i="83" l="1"/>
  <c r="LKI402" i="83"/>
  <c r="LJW410" i="92"/>
  <c r="LKI410" i="92"/>
  <c r="LIY402" i="86"/>
  <c r="LJK402" i="86"/>
  <c r="LKA402" i="83" l="1"/>
  <c r="LJO402" i="83"/>
  <c r="LJO410" i="92"/>
  <c r="LKA410" i="92"/>
  <c r="LJC402" i="86"/>
  <c r="LIQ402" i="86"/>
  <c r="LJG402" i="83" l="1"/>
  <c r="LJS402" i="83"/>
  <c r="LJG410" i="92"/>
  <c r="LJS410" i="92"/>
  <c r="LII402" i="86"/>
  <c r="LIU402" i="86"/>
  <c r="LJK402" i="83" l="1"/>
  <c r="LIY402" i="83"/>
  <c r="LIY410" i="92"/>
  <c r="LJK410" i="92"/>
  <c r="LIA402" i="86"/>
  <c r="LIM402" i="86"/>
  <c r="LIQ402" i="83" l="1"/>
  <c r="LJC402" i="83"/>
  <c r="LIQ410" i="92"/>
  <c r="LJC410" i="92"/>
  <c r="LHS402" i="86"/>
  <c r="LIE402" i="86"/>
  <c r="LIU402" i="83" l="1"/>
  <c r="LII402" i="83"/>
  <c r="LII410" i="92"/>
  <c r="LIU410" i="92"/>
  <c r="LHK402" i="86"/>
  <c r="LHW402" i="86"/>
  <c r="LIM402" i="83" l="1"/>
  <c r="LIA402" i="83"/>
  <c r="LIM410" i="92"/>
  <c r="LIA410" i="92"/>
  <c r="LHO402" i="86"/>
  <c r="LHC402" i="86"/>
  <c r="LIE402" i="83" l="1"/>
  <c r="LHS402" i="83"/>
  <c r="LIE410" i="92"/>
  <c r="LHS410" i="92"/>
  <c r="LGU402" i="86"/>
  <c r="LHG402" i="86"/>
  <c r="LHK402" i="83" l="1"/>
  <c r="LHW402" i="83"/>
  <c r="LHK410" i="92"/>
  <c r="LHW410" i="92"/>
  <c r="LGM402" i="86"/>
  <c r="LGY402" i="86"/>
  <c r="LHC402" i="83" l="1"/>
  <c r="LHO402" i="83"/>
  <c r="LHO410" i="92"/>
  <c r="LHC410" i="92"/>
  <c r="LGQ402" i="86"/>
  <c r="LGE402" i="86"/>
  <c r="LGU402" i="83" l="1"/>
  <c r="LHG402" i="83"/>
  <c r="LGU410" i="92"/>
  <c r="LHG410" i="92"/>
  <c r="LFW402" i="86"/>
  <c r="LGI402" i="86"/>
  <c r="LGM402" i="83" l="1"/>
  <c r="LGY402" i="83"/>
  <c r="LGY410" i="92"/>
  <c r="LGM410" i="92"/>
  <c r="LGA402" i="86"/>
  <c r="LFO402" i="86"/>
  <c r="LGE402" i="83" l="1"/>
  <c r="LGQ402" i="83"/>
  <c r="LGE410" i="92"/>
  <c r="LGQ410" i="92"/>
  <c r="LFS402" i="86"/>
  <c r="LFG402" i="86"/>
  <c r="LGI402" i="83" l="1"/>
  <c r="LFW402" i="83"/>
  <c r="LGI410" i="92"/>
  <c r="LFW410" i="92"/>
  <c r="LEY402" i="86"/>
  <c r="LFK402" i="86"/>
  <c r="LFO402" i="83" l="1"/>
  <c r="LGA402" i="83"/>
  <c r="LFO410" i="92"/>
  <c r="LGA410" i="92"/>
  <c r="LFC402" i="86"/>
  <c r="LEQ402" i="86"/>
  <c r="LFG402" i="83" l="1"/>
  <c r="LFS402" i="83"/>
  <c r="LFG410" i="92"/>
  <c r="LFS410" i="92"/>
  <c r="LEI402" i="86"/>
  <c r="LEU402" i="86"/>
  <c r="LEY402" i="83" l="1"/>
  <c r="LFK402" i="83"/>
  <c r="LEY410" i="92"/>
  <c r="LFK410" i="92"/>
  <c r="LEM402" i="86"/>
  <c r="LEA402" i="86"/>
  <c r="LEQ402" i="83" l="1"/>
  <c r="LFC402" i="83"/>
  <c r="LEQ410" i="92"/>
  <c r="LFC410" i="92"/>
  <c r="LEE402" i="86"/>
  <c r="LDS402" i="86"/>
  <c r="LEU402" i="83" l="1"/>
  <c r="LEI402" i="83"/>
  <c r="LEI410" i="92"/>
  <c r="LEU410" i="92"/>
  <c r="LDW402" i="86"/>
  <c r="LDK402" i="86"/>
  <c r="LEA402" i="83" l="1"/>
  <c r="LEM402" i="83"/>
  <c r="LEA410" i="92"/>
  <c r="LEM410" i="92"/>
  <c r="LDC402" i="86"/>
  <c r="LDO402" i="86"/>
  <c r="LDS402" i="83" l="1"/>
  <c r="LEE402" i="83"/>
  <c r="LEE410" i="92"/>
  <c r="LDS410" i="92"/>
  <c r="LDG402" i="86"/>
  <c r="LCU402" i="86"/>
  <c r="LDW402" i="83" l="1"/>
  <c r="LDK402" i="83"/>
  <c r="LDW410" i="92"/>
  <c r="LDK410" i="92"/>
  <c r="LCM402" i="86"/>
  <c r="LCY402" i="86"/>
  <c r="LDO402" i="83" l="1"/>
  <c r="LDC402" i="83"/>
  <c r="LDC410" i="92"/>
  <c r="LDO410" i="92"/>
  <c r="LCQ402" i="86"/>
  <c r="LCE402" i="86"/>
  <c r="LCU402" i="83" l="1"/>
  <c r="LDG402" i="83"/>
  <c r="LCU410" i="92"/>
  <c r="LDG410" i="92"/>
  <c r="LBW402" i="86"/>
  <c r="LCI402" i="86"/>
  <c r="LCY402" i="83" l="1"/>
  <c r="LCM402" i="83"/>
  <c r="LCY410" i="92"/>
  <c r="LCM410" i="92"/>
  <c r="LCA402" i="86"/>
  <c r="LBO402" i="86"/>
  <c r="LCQ402" i="83" l="1"/>
  <c r="LCE402" i="83"/>
  <c r="LCE410" i="92"/>
  <c r="LCQ410" i="92"/>
  <c r="LBG402" i="86"/>
  <c r="LBS402" i="86"/>
  <c r="LCI402" i="83" l="1"/>
  <c r="LBW402" i="83"/>
  <c r="LCI410" i="92"/>
  <c r="LBW410" i="92"/>
  <c r="LBK402" i="86"/>
  <c r="LAY402" i="86"/>
  <c r="LBO402" i="83" l="1"/>
  <c r="LCA402" i="83"/>
  <c r="LCA410" i="92"/>
  <c r="LBO410" i="92"/>
  <c r="LAQ402" i="86"/>
  <c r="LBC402" i="86"/>
  <c r="LBG402" i="83" l="1"/>
  <c r="LBS402" i="83"/>
  <c r="LBS410" i="92"/>
  <c r="LBG410" i="92"/>
  <c r="LAU402" i="86"/>
  <c r="LAI402" i="86"/>
  <c r="LBK402" i="83" l="1"/>
  <c r="LAY402" i="83"/>
  <c r="LAY410" i="92"/>
  <c r="LBK410" i="92"/>
  <c r="LAM402" i="86"/>
  <c r="LAA402" i="86"/>
  <c r="LAQ402" i="83" l="1"/>
  <c r="LBC402" i="83"/>
  <c r="LBC410" i="92"/>
  <c r="LAQ410" i="92"/>
  <c r="LAE402" i="86"/>
  <c r="KZS402" i="86"/>
  <c r="LAU402" i="83" l="1"/>
  <c r="LAI402" i="83"/>
  <c r="LAI410" i="92"/>
  <c r="LAU410" i="92"/>
  <c r="KZK402" i="86"/>
  <c r="KZW402" i="86"/>
  <c r="LAM402" i="83" l="1"/>
  <c r="LAA402" i="83"/>
  <c r="LAA410" i="92"/>
  <c r="LAM410" i="92"/>
  <c r="KZO402" i="86"/>
  <c r="KZC402" i="86"/>
  <c r="KZS402" i="83" l="1"/>
  <c r="LAE402" i="83"/>
  <c r="LAE410" i="92"/>
  <c r="KZS410" i="92"/>
  <c r="KZG402" i="86"/>
  <c r="KYU402" i="86"/>
  <c r="KZK402" i="83" l="1"/>
  <c r="KZW402" i="83"/>
  <c r="KZK410" i="92"/>
  <c r="KZW410" i="92"/>
  <c r="KYY402" i="86"/>
  <c r="KYM402" i="86"/>
  <c r="KZC402" i="83" l="1"/>
  <c r="KZO402" i="83"/>
  <c r="KZO410" i="92"/>
  <c r="KZC410" i="92"/>
  <c r="KYQ402" i="86"/>
  <c r="KYE402" i="86"/>
  <c r="KZG402" i="83" l="1"/>
  <c r="KYU402" i="83"/>
  <c r="KZG410" i="92"/>
  <c r="KYU410" i="92"/>
  <c r="KYI402" i="86"/>
  <c r="KXW402" i="86"/>
  <c r="KYY402" i="83" l="1"/>
  <c r="KYM402" i="83"/>
  <c r="KYY410" i="92"/>
  <c r="KYM410" i="92"/>
  <c r="KXO402" i="86"/>
  <c r="KYA402" i="86"/>
  <c r="KYQ402" i="83" l="1"/>
  <c r="KYE402" i="83"/>
  <c r="KYE410" i="92"/>
  <c r="KYQ410" i="92"/>
  <c r="KXS402" i="86"/>
  <c r="KXG402" i="86"/>
  <c r="KXW402" i="83" l="1"/>
  <c r="KYI402" i="83"/>
  <c r="KYI410" i="92"/>
  <c r="KXW410" i="92"/>
  <c r="KWY402" i="86"/>
  <c r="KXK402" i="86"/>
  <c r="KYA402" i="83" l="1"/>
  <c r="KXO402" i="83"/>
  <c r="KXO410" i="92"/>
  <c r="KYA410" i="92"/>
  <c r="KXC402" i="86"/>
  <c r="KWQ402" i="86"/>
  <c r="KXS402" i="83" l="1"/>
  <c r="KXG402" i="83"/>
  <c r="KXG410" i="92"/>
  <c r="KXS410" i="92"/>
  <c r="KWU402" i="86"/>
  <c r="KWI402" i="86"/>
  <c r="KXK402" i="83" l="1"/>
  <c r="KWY402" i="83"/>
  <c r="KWY410" i="92"/>
  <c r="KXK410" i="92"/>
  <c r="KWA402" i="86"/>
  <c r="KWM402" i="86"/>
  <c r="KWQ402" i="83" l="1"/>
  <c r="KXC402" i="83"/>
  <c r="KXC410" i="92"/>
  <c r="KWQ410" i="92"/>
  <c r="KWE402" i="86"/>
  <c r="KVS402" i="86"/>
  <c r="KWI402" i="83" l="1"/>
  <c r="KWU402" i="83"/>
  <c r="KWI410" i="92"/>
  <c r="KWU410" i="92"/>
  <c r="KVW402" i="86"/>
  <c r="KVK402" i="86"/>
  <c r="KWM402" i="83" l="1"/>
  <c r="KWA402" i="83"/>
  <c r="KWM410" i="92"/>
  <c r="KWA410" i="92"/>
  <c r="KVC402" i="86"/>
  <c r="KVO402" i="86"/>
  <c r="KVS402" i="83" l="1"/>
  <c r="KWE402" i="83"/>
  <c r="KVS410" i="92"/>
  <c r="KWE410" i="92"/>
  <c r="KUU402" i="86"/>
  <c r="KVG402" i="86"/>
  <c r="KVW402" i="83" l="1"/>
  <c r="KVK402" i="83"/>
  <c r="KVK410" i="92"/>
  <c r="KVW410" i="92"/>
  <c r="KUM402" i="86"/>
  <c r="KUY402" i="86"/>
  <c r="KVO402" i="83" l="1"/>
  <c r="KVC402" i="83"/>
  <c r="KVC410" i="92"/>
  <c r="KVO410" i="92"/>
  <c r="KUQ402" i="86"/>
  <c r="KUE402" i="86"/>
  <c r="KVG402" i="83" l="1"/>
  <c r="KUU402" i="83"/>
  <c r="KUU410" i="92"/>
  <c r="KVG410" i="92"/>
  <c r="KUI402" i="86"/>
  <c r="KTW402" i="86"/>
  <c r="KUY402" i="83" l="1"/>
  <c r="KUM402" i="83"/>
  <c r="KUY410" i="92"/>
  <c r="KUM410" i="92"/>
  <c r="KUA402" i="86"/>
  <c r="KTO402" i="86"/>
  <c r="KUE402" i="83" l="1"/>
  <c r="KUQ402" i="83"/>
  <c r="KUE410" i="92"/>
  <c r="KUQ410" i="92"/>
  <c r="KTS402" i="86"/>
  <c r="KTG402" i="86"/>
  <c r="KTW402" i="83" l="1"/>
  <c r="KUI402" i="83"/>
  <c r="KTW410" i="92"/>
  <c r="KUI410" i="92"/>
  <c r="KSY402" i="86"/>
  <c r="KTK402" i="86"/>
  <c r="KTO402" i="83" l="1"/>
  <c r="KUA402" i="83"/>
  <c r="KUA410" i="92"/>
  <c r="KTO410" i="92"/>
  <c r="KSQ402" i="86"/>
  <c r="KTC402" i="86"/>
  <c r="KTS402" i="83" l="1"/>
  <c r="KTG402" i="83"/>
  <c r="KTS410" i="92"/>
  <c r="KTG410" i="92"/>
  <c r="KSU402" i="86"/>
  <c r="KSI402" i="86"/>
  <c r="KTK402" i="83" l="1"/>
  <c r="KSY402" i="83"/>
  <c r="KTK410" i="92"/>
  <c r="KSY410" i="92"/>
  <c r="KSA402" i="86"/>
  <c r="KSM402" i="86"/>
  <c r="KSQ402" i="83" l="1"/>
  <c r="KTC402" i="83"/>
  <c r="KTC410" i="92"/>
  <c r="KSQ410" i="92"/>
  <c r="KSE402" i="86"/>
  <c r="KRS402" i="86"/>
  <c r="KSI402" i="83" l="1"/>
  <c r="KSU402" i="83"/>
  <c r="KSU410" i="92"/>
  <c r="KSI410" i="92"/>
  <c r="KRW402" i="86"/>
  <c r="KRK402" i="86"/>
  <c r="KSM402" i="83" l="1"/>
  <c r="KSA402" i="83"/>
  <c r="KSM410" i="92"/>
  <c r="KSA410" i="92"/>
  <c r="KRC402" i="86"/>
  <c r="KRO402" i="86"/>
  <c r="KRS402" i="83" l="1"/>
  <c r="KSE402" i="83"/>
  <c r="KRS410" i="92"/>
  <c r="KSE410" i="92"/>
  <c r="KRG402" i="86"/>
  <c r="KQU402" i="86"/>
  <c r="KRK402" i="83" l="1"/>
  <c r="KRW402" i="83"/>
  <c r="KRK410" i="92"/>
  <c r="KRW410" i="92"/>
  <c r="KQY402" i="86"/>
  <c r="KQM402" i="86"/>
  <c r="KRO402" i="83" l="1"/>
  <c r="KRC402" i="83"/>
  <c r="KRO410" i="92"/>
  <c r="KRC410" i="92"/>
  <c r="KQE402" i="86"/>
  <c r="KQQ402" i="86"/>
  <c r="KRG402" i="83" l="1"/>
  <c r="KQU402" i="83"/>
  <c r="KQU410" i="92"/>
  <c r="KRG410" i="92"/>
  <c r="KQI402" i="86"/>
  <c r="KPW402" i="86"/>
  <c r="KQY402" i="83" l="1"/>
  <c r="KQM402" i="83"/>
  <c r="KQY410" i="92"/>
  <c r="KQM410" i="92"/>
  <c r="KPO402" i="86"/>
  <c r="KQA402" i="86"/>
  <c r="KQE402" i="83" l="1"/>
  <c r="KQQ402" i="83"/>
  <c r="KQE410" i="92"/>
  <c r="KQQ410" i="92"/>
  <c r="KPS402" i="86"/>
  <c r="KPG402" i="86"/>
  <c r="KQI402" i="83" l="1"/>
  <c r="KPW402" i="83"/>
  <c r="KPW410" i="92"/>
  <c r="KQI410" i="92"/>
  <c r="KPK402" i="86"/>
  <c r="KOY402" i="86"/>
  <c r="KPO402" i="83" l="1"/>
  <c r="KQA402" i="83"/>
  <c r="KQA410" i="92"/>
  <c r="KPO410" i="92"/>
  <c r="KPC402" i="86"/>
  <c r="KOQ402" i="86"/>
  <c r="KPG402" i="83" l="1"/>
  <c r="KPS402" i="83"/>
  <c r="KPG410" i="92"/>
  <c r="KPS410" i="92"/>
  <c r="KOU402" i="86"/>
  <c r="KOI402" i="86"/>
  <c r="KOY402" i="83" l="1"/>
  <c r="KPK402" i="83"/>
  <c r="KOY410" i="92"/>
  <c r="KPK410" i="92"/>
  <c r="KOM402" i="86"/>
  <c r="KOA402" i="86"/>
  <c r="KPC402" i="83" l="1"/>
  <c r="KOQ402" i="83"/>
  <c r="KOQ410" i="92"/>
  <c r="KPC410" i="92"/>
  <c r="KNS402" i="86"/>
  <c r="KOE402" i="86"/>
  <c r="KOU402" i="83" l="1"/>
  <c r="KOI402" i="83"/>
  <c r="KOI410" i="92"/>
  <c r="KOU410" i="92"/>
  <c r="KNW402" i="86"/>
  <c r="KNK402" i="86"/>
  <c r="KOM402" i="83" l="1"/>
  <c r="KOA402" i="83"/>
  <c r="KOM410" i="92"/>
  <c r="KOA410" i="92"/>
  <c r="KNC402" i="86"/>
  <c r="KNO402" i="86"/>
  <c r="KOE402" i="83" l="1"/>
  <c r="KNS402" i="83"/>
  <c r="KNS410" i="92"/>
  <c r="KOE410" i="92"/>
  <c r="KNG402" i="86"/>
  <c r="KMU402" i="86"/>
  <c r="KNK402" i="83" l="1"/>
  <c r="KNW402" i="83"/>
  <c r="KNW410" i="92"/>
  <c r="KNK410" i="92"/>
  <c r="KMY402" i="86"/>
  <c r="KMM402" i="86"/>
  <c r="KNC402" i="83" l="1"/>
  <c r="KNO402" i="83"/>
  <c r="KNO410" i="92"/>
  <c r="KNC410" i="92"/>
  <c r="KME402" i="86"/>
  <c r="KMQ402" i="86"/>
  <c r="KMU402" i="83" l="1"/>
  <c r="KNG402" i="83"/>
  <c r="KMU410" i="92"/>
  <c r="KNG410" i="92"/>
  <c r="KMI402" i="86"/>
  <c r="KLW402" i="86"/>
  <c r="KMM402" i="83" l="1"/>
  <c r="KMY402" i="83"/>
  <c r="KMM410" i="92"/>
  <c r="KMY410" i="92"/>
  <c r="KLO402" i="86"/>
  <c r="KMA402" i="86"/>
  <c r="KMQ402" i="83" l="1"/>
  <c r="KME402" i="83"/>
  <c r="KME410" i="92"/>
  <c r="KMQ410" i="92"/>
  <c r="KLG402" i="86"/>
  <c r="KLS402" i="86"/>
  <c r="KMI402" i="83" l="1"/>
  <c r="KLW402" i="83"/>
  <c r="KLW410" i="92"/>
  <c r="KMI410" i="92"/>
  <c r="KLK402" i="86"/>
  <c r="KKY402" i="86"/>
  <c r="KLO402" i="83" l="1"/>
  <c r="KMA402" i="83"/>
  <c r="KMA410" i="92"/>
  <c r="KLO410" i="92"/>
  <c r="KKQ402" i="86"/>
  <c r="KLC402" i="86"/>
  <c r="KLS402" i="83" l="1"/>
  <c r="KLG402" i="83"/>
  <c r="KLG410" i="92"/>
  <c r="KLS410" i="92"/>
  <c r="KKU402" i="86"/>
  <c r="KKI402" i="86"/>
  <c r="KKY402" i="83" l="1"/>
  <c r="KLK402" i="83"/>
  <c r="KKY410" i="92"/>
  <c r="KLK410" i="92"/>
  <c r="KKM402" i="86"/>
  <c r="KKA402" i="86"/>
  <c r="KLC402" i="83" l="1"/>
  <c r="KKQ402" i="83"/>
  <c r="KLC410" i="92"/>
  <c r="KKQ410" i="92"/>
  <c r="KKE402" i="86"/>
  <c r="KJS402" i="86"/>
  <c r="KKU402" i="83" l="1"/>
  <c r="KKI402" i="83"/>
  <c r="KKI410" i="92"/>
  <c r="KKU410" i="92"/>
  <c r="KJW402" i="86"/>
  <c r="KJK402" i="86"/>
  <c r="KKA402" i="83" l="1"/>
  <c r="KKM402" i="83"/>
  <c r="KKA410" i="92"/>
  <c r="KKM410" i="92"/>
  <c r="KJC402" i="86"/>
  <c r="KJO402" i="86"/>
  <c r="KKE402" i="83" l="1"/>
  <c r="KJS402" i="83"/>
  <c r="KKE410" i="92"/>
  <c r="KJS410" i="92"/>
  <c r="KJG402" i="86"/>
  <c r="KIU402" i="86"/>
  <c r="KJK402" i="83" l="1"/>
  <c r="KJW402" i="83"/>
  <c r="KJK410" i="92"/>
  <c r="KJW410" i="92"/>
  <c r="KIY402" i="86"/>
  <c r="KIM402" i="86"/>
  <c r="KJO402" i="83" l="1"/>
  <c r="KJC402" i="83"/>
  <c r="KJO410" i="92"/>
  <c r="KJC410" i="92"/>
  <c r="KIQ402" i="86"/>
  <c r="KIE402" i="86"/>
  <c r="KJG402" i="83" l="1"/>
  <c r="KIU402" i="83"/>
  <c r="KIU410" i="92"/>
  <c r="KJG410" i="92"/>
  <c r="KHW402" i="86"/>
  <c r="KII402" i="86"/>
  <c r="KIY402" i="83" l="1"/>
  <c r="KIM402" i="83"/>
  <c r="KIM410" i="92"/>
  <c r="KIY410" i="92"/>
  <c r="KIA402" i="86"/>
  <c r="KHO402" i="86"/>
  <c r="KIE402" i="83" l="1"/>
  <c r="KIQ402" i="83"/>
  <c r="KIE410" i="92"/>
  <c r="KIQ410" i="92"/>
  <c r="KHG402" i="86"/>
  <c r="KHS402" i="86"/>
  <c r="KHW402" i="83" l="1"/>
  <c r="KII402" i="83"/>
  <c r="KHW410" i="92"/>
  <c r="KII410" i="92"/>
  <c r="KHK402" i="86"/>
  <c r="KGY402" i="86"/>
  <c r="KIA402" i="83" l="1"/>
  <c r="KHO402" i="83"/>
  <c r="KHO410" i="92"/>
  <c r="KIA410" i="92"/>
  <c r="KHC402" i="86"/>
  <c r="KGQ402" i="86"/>
  <c r="KHS402" i="83" l="1"/>
  <c r="KHG402" i="83"/>
  <c r="KHG410" i="92"/>
  <c r="KHS410" i="92"/>
  <c r="KGU402" i="86"/>
  <c r="KGI402" i="86"/>
  <c r="KGY402" i="83" l="1"/>
  <c r="KHK402" i="83"/>
  <c r="KGY410" i="92"/>
  <c r="KHK410" i="92"/>
  <c r="KGA402" i="86"/>
  <c r="KGM402" i="86"/>
  <c r="KHC402" i="83" l="1"/>
  <c r="KGQ402" i="83"/>
  <c r="KGQ410" i="92"/>
  <c r="KHC410" i="92"/>
  <c r="KGE402" i="86"/>
  <c r="KFS402" i="86"/>
  <c r="KGI402" i="83" l="1"/>
  <c r="KGU402" i="83"/>
  <c r="KGI410" i="92"/>
  <c r="KGU410" i="92"/>
  <c r="KFW402" i="86"/>
  <c r="KFK402" i="86"/>
  <c r="KGM402" i="83" l="1"/>
  <c r="KGA402" i="83"/>
  <c r="KGA410" i="92"/>
  <c r="KGM410" i="92"/>
  <c r="KFO402" i="86"/>
  <c r="KFC402" i="86"/>
  <c r="KGE402" i="83" l="1"/>
  <c r="KFS402" i="83"/>
  <c r="KFS410" i="92"/>
  <c r="KGE410" i="92"/>
  <c r="KFG402" i="86"/>
  <c r="KEU402" i="86"/>
  <c r="KFK402" i="83" l="1"/>
  <c r="KFW402" i="83"/>
  <c r="KFW410" i="92"/>
  <c r="KFK410" i="92"/>
  <c r="KEY402" i="86"/>
  <c r="KEM402" i="86"/>
  <c r="KFO402" i="83" l="1"/>
  <c r="KFC402" i="83"/>
  <c r="KFO410" i="92"/>
  <c r="KFC410" i="92"/>
  <c r="KEE402" i="86"/>
  <c r="KEQ402" i="86"/>
  <c r="KFG402" i="83" l="1"/>
  <c r="KEU402" i="83"/>
  <c r="KEU410" i="92"/>
  <c r="KFG410" i="92"/>
  <c r="KDW402" i="86"/>
  <c r="KEI402" i="86"/>
  <c r="KEY402" i="83" l="1"/>
  <c r="KEM402" i="83"/>
  <c r="KEY410" i="92"/>
  <c r="KEM410" i="92"/>
  <c r="KEA402" i="86"/>
  <c r="KDO402" i="86"/>
  <c r="KEQ402" i="83" l="1"/>
  <c r="KEE402" i="83"/>
  <c r="KEQ410" i="92"/>
  <c r="KEE410" i="92"/>
  <c r="KDG402" i="86"/>
  <c r="KDS402" i="86"/>
  <c r="KEI402" i="83" l="1"/>
  <c r="KDW402" i="83"/>
  <c r="KDW410" i="92"/>
  <c r="KEI410" i="92"/>
  <c r="KCY402" i="86"/>
  <c r="KDK402" i="86"/>
  <c r="KDO402" i="83" l="1"/>
  <c r="KEA402" i="83"/>
  <c r="KDO410" i="92"/>
  <c r="KEA410" i="92"/>
  <c r="KDC402" i="86"/>
  <c r="KCQ402" i="86"/>
  <c r="KDG402" i="83" l="1"/>
  <c r="KDS402" i="83"/>
  <c r="KDS410" i="92"/>
  <c r="KDG410" i="92"/>
  <c r="KCI402" i="86"/>
  <c r="KCU402" i="86"/>
  <c r="KDK402" i="83" l="1"/>
  <c r="KCY402" i="83"/>
  <c r="KCY410" i="92"/>
  <c r="KDK410" i="92"/>
  <c r="KCA402" i="86"/>
  <c r="KCM402" i="86"/>
  <c r="KDC402" i="83" l="1"/>
  <c r="KCQ402" i="83"/>
  <c r="KDC410" i="92"/>
  <c r="KCQ410" i="92"/>
  <c r="KBS402" i="86"/>
  <c r="KCE402" i="86"/>
  <c r="KCU402" i="83" l="1"/>
  <c r="KCI402" i="83"/>
  <c r="KCU410" i="92"/>
  <c r="KCI410" i="92"/>
  <c r="KBW402" i="86"/>
  <c r="KBK402" i="86"/>
  <c r="KCA402" i="83" l="1"/>
  <c r="KCM402" i="83"/>
  <c r="KCM410" i="92"/>
  <c r="KCA410" i="92"/>
  <c r="KBO402" i="86"/>
  <c r="KBC402" i="86"/>
  <c r="KCE402" i="83" l="1"/>
  <c r="KBS402" i="83"/>
  <c r="KCE410" i="92"/>
  <c r="KBS410" i="92"/>
  <c r="KAU402" i="86"/>
  <c r="KBG402" i="86"/>
  <c r="KBW402" i="83" l="1"/>
  <c r="KBK402" i="83"/>
  <c r="KBK410" i="92"/>
  <c r="KBW410" i="92"/>
  <c r="KAM402" i="86"/>
  <c r="KAY402" i="86"/>
  <c r="KBO402" i="83" l="1"/>
  <c r="KBC402" i="83"/>
  <c r="KBO410" i="92"/>
  <c r="KBC410" i="92"/>
  <c r="KAQ402" i="86"/>
  <c r="KAE402" i="86"/>
  <c r="KAU402" i="83" l="1"/>
  <c r="KBG402" i="83"/>
  <c r="KAU410" i="92"/>
  <c r="KBG410" i="92"/>
  <c r="KAI402" i="86"/>
  <c r="JZW402" i="86"/>
  <c r="KAY402" i="83" l="1"/>
  <c r="KAM402" i="83"/>
  <c r="KAM410" i="92"/>
  <c r="KAY410" i="92"/>
  <c r="KAA402" i="86"/>
  <c r="JZO402" i="86"/>
  <c r="KAE402" i="83" l="1"/>
  <c r="KAQ402" i="83"/>
  <c r="KAQ410" i="92"/>
  <c r="KAE410" i="92"/>
  <c r="JZG402" i="86"/>
  <c r="JZS402" i="86"/>
  <c r="JZW402" i="83" l="1"/>
  <c r="KAI402" i="83"/>
  <c r="JZW410" i="92"/>
  <c r="KAI410" i="92"/>
  <c r="JYY402" i="86"/>
  <c r="JZK402" i="86"/>
  <c r="KAA402" i="83" l="1"/>
  <c r="JZO402" i="83"/>
  <c r="KAA410" i="92"/>
  <c r="JZO410" i="92"/>
  <c r="JZC402" i="86"/>
  <c r="JYQ402" i="86"/>
  <c r="JZS402" i="83" l="1"/>
  <c r="JZG402" i="83"/>
  <c r="JZS410" i="92"/>
  <c r="JZG410" i="92"/>
  <c r="JYU402" i="86"/>
  <c r="JYI402" i="86"/>
  <c r="JZK402" i="83" l="1"/>
  <c r="JYY402" i="83"/>
  <c r="JYY410" i="92"/>
  <c r="JZK410" i="92"/>
  <c r="JYA402" i="86"/>
  <c r="JYM402" i="86"/>
  <c r="JZC402" i="83" l="1"/>
  <c r="JYQ402" i="83"/>
  <c r="JZC410" i="92"/>
  <c r="JYQ410" i="92"/>
  <c r="JYE402" i="86"/>
  <c r="JXS402" i="86"/>
  <c r="JYU402" i="83" l="1"/>
  <c r="JYI402" i="83"/>
  <c r="JYI410" i="92"/>
  <c r="JYU410" i="92"/>
  <c r="JXK402" i="86"/>
  <c r="JXW402" i="86"/>
  <c r="JYM402" i="83" l="1"/>
  <c r="JYA402" i="83"/>
  <c r="JYM410" i="92"/>
  <c r="JYA410" i="92"/>
  <c r="JXO402" i="86"/>
  <c r="JXC402" i="86"/>
  <c r="JXS402" i="83" l="1"/>
  <c r="JYE402" i="83"/>
  <c r="JYE410" i="92"/>
  <c r="JXS410" i="92"/>
  <c r="JXG402" i="86"/>
  <c r="JWU402" i="86"/>
  <c r="JXK402" i="83" l="1"/>
  <c r="JXW402" i="83"/>
  <c r="JXK410" i="92"/>
  <c r="JXW410" i="92"/>
  <c r="JWM402" i="86"/>
  <c r="JWY402" i="86"/>
  <c r="JXC402" i="83" l="1"/>
  <c r="JXO402" i="83"/>
  <c r="JXO410" i="92"/>
  <c r="JXC410" i="92"/>
  <c r="JWQ402" i="86"/>
  <c r="JWE402" i="86"/>
  <c r="JXG402" i="83" l="1"/>
  <c r="JWU402" i="83"/>
  <c r="JXG410" i="92"/>
  <c r="JWU410" i="92"/>
  <c r="JWI402" i="86"/>
  <c r="JVW402" i="86"/>
  <c r="JWM402" i="83" l="1"/>
  <c r="JWY402" i="83"/>
  <c r="JWM410" i="92"/>
  <c r="JWY410" i="92"/>
  <c r="JWA402" i="86"/>
  <c r="JVO402" i="86"/>
  <c r="JWE402" i="83" l="1"/>
  <c r="JWQ402" i="83"/>
  <c r="JWQ410" i="92"/>
  <c r="JWE410" i="92"/>
  <c r="JVS402" i="86"/>
  <c r="JVG402" i="86"/>
  <c r="JVW402" i="83" l="1"/>
  <c r="JWI402" i="83"/>
  <c r="JWI410" i="92"/>
  <c r="JVW410" i="92"/>
  <c r="JVK402" i="86"/>
  <c r="JUY402" i="86"/>
  <c r="JVO402" i="83" l="1"/>
  <c r="JWA402" i="83"/>
  <c r="JWA410" i="92"/>
  <c r="JVO410" i="92"/>
  <c r="JVC402" i="86"/>
  <c r="JUQ402" i="86"/>
  <c r="JVG402" i="83" l="1"/>
  <c r="JVS402" i="83"/>
  <c r="JVG410" i="92"/>
  <c r="JVS410" i="92"/>
  <c r="JUU402" i="86"/>
  <c r="JUI402" i="86"/>
  <c r="JVK402" i="83" l="1"/>
  <c r="JUY402" i="83"/>
  <c r="JUY410" i="92"/>
  <c r="JVK410" i="92"/>
  <c r="JUA402" i="86"/>
  <c r="JUM402" i="86"/>
  <c r="JUQ402" i="83" l="1"/>
  <c r="JVC402" i="83"/>
  <c r="JVC410" i="92"/>
  <c r="JUQ410" i="92"/>
  <c r="JUE402" i="86"/>
  <c r="JTS402" i="86"/>
  <c r="JUI402" i="83" l="1"/>
  <c r="JUU402" i="83"/>
  <c r="JUI410" i="92"/>
  <c r="JUU410" i="92"/>
  <c r="JTW402" i="86"/>
  <c r="JTK402" i="86"/>
  <c r="JUA402" i="83" l="1"/>
  <c r="JUM402" i="83"/>
  <c r="JUA410" i="92"/>
  <c r="JUM410" i="92"/>
  <c r="JTC402" i="86"/>
  <c r="JTO402" i="86"/>
  <c r="JUE402" i="83" l="1"/>
  <c r="JTS402" i="83"/>
  <c r="JUE410" i="92"/>
  <c r="JTS410" i="92"/>
  <c r="JTG402" i="86"/>
  <c r="JSU402" i="86"/>
  <c r="JTW402" i="83" l="1"/>
  <c r="JTK402" i="83"/>
  <c r="JTW410" i="92"/>
  <c r="JTK410" i="92"/>
  <c r="JSM402" i="86"/>
  <c r="JSY402" i="86"/>
  <c r="JTC402" i="83" l="1"/>
  <c r="JTO402" i="83"/>
  <c r="JTC410" i="92"/>
  <c r="JTO410" i="92"/>
  <c r="JSE402" i="86"/>
  <c r="JSQ402" i="86"/>
  <c r="JSU402" i="83" l="1"/>
  <c r="JTG402" i="83"/>
  <c r="JSU410" i="92"/>
  <c r="JTG410" i="92"/>
  <c r="JRW402" i="86"/>
  <c r="JSI402" i="86"/>
  <c r="JSY402" i="83" l="1"/>
  <c r="JSM402" i="83"/>
  <c r="JSM410" i="92"/>
  <c r="JSY410" i="92"/>
  <c r="JSA402" i="86"/>
  <c r="JRO402" i="86"/>
  <c r="JSE402" i="83" l="1"/>
  <c r="JSQ402" i="83"/>
  <c r="JSQ410" i="92"/>
  <c r="JSE410" i="92"/>
  <c r="JRS402" i="86"/>
  <c r="JRG402" i="86"/>
  <c r="JSI402" i="83" l="1"/>
  <c r="JRW402" i="83"/>
  <c r="JSI410" i="92"/>
  <c r="JRW410" i="92"/>
  <c r="JRK402" i="86"/>
  <c r="JQY402" i="86"/>
  <c r="JRO402" i="83" l="1"/>
  <c r="JSA402" i="83"/>
  <c r="JRO410" i="92"/>
  <c r="JSA410" i="92"/>
  <c r="JRC402" i="86"/>
  <c r="JQQ402" i="86"/>
  <c r="JRS402" i="83" l="1"/>
  <c r="JRG402" i="83"/>
  <c r="JRG410" i="92"/>
  <c r="JRS410" i="92"/>
  <c r="JQU402" i="86"/>
  <c r="JQI402" i="86"/>
  <c r="JQY402" i="83" l="1"/>
  <c r="JRK402" i="83"/>
  <c r="JRK410" i="92"/>
  <c r="JQY410" i="92"/>
  <c r="JQM402" i="86"/>
  <c r="JQA402" i="86"/>
  <c r="JQQ402" i="83" l="1"/>
  <c r="JRC402" i="83"/>
  <c r="JQQ410" i="92"/>
  <c r="JRC410" i="92"/>
  <c r="JPS402" i="86"/>
  <c r="JQE402" i="86"/>
  <c r="JQU402" i="83" l="1"/>
  <c r="JQI402" i="83"/>
  <c r="JQU410" i="92"/>
  <c r="JQI410" i="92"/>
  <c r="JPK402" i="86"/>
  <c r="JPW402" i="86"/>
  <c r="JQM402" i="83" l="1"/>
  <c r="JQA402" i="83"/>
  <c r="JQA410" i="92"/>
  <c r="JQM410" i="92"/>
  <c r="JPO402" i="86"/>
  <c r="JPC402" i="86"/>
  <c r="JQE402" i="83" l="1"/>
  <c r="JPS402" i="83"/>
  <c r="JPS410" i="92"/>
  <c r="JQE410" i="92"/>
  <c r="JPG402" i="86"/>
  <c r="JOU402" i="86"/>
  <c r="JPK402" i="83" l="1"/>
  <c r="JPW402" i="83"/>
  <c r="JPW410" i="92"/>
  <c r="JPK410" i="92"/>
  <c r="JOM402" i="86"/>
  <c r="JOY402" i="86"/>
  <c r="JPO402" i="83" l="1"/>
  <c r="JPC402" i="83"/>
  <c r="JPC410" i="92"/>
  <c r="JPO410" i="92"/>
  <c r="JOE402" i="86"/>
  <c r="JOQ402" i="86"/>
  <c r="JOU402" i="83" l="1"/>
  <c r="JPG402" i="83"/>
  <c r="JOU410" i="92"/>
  <c r="JPG410" i="92"/>
  <c r="JOI402" i="86"/>
  <c r="JNW402" i="86"/>
  <c r="JOM402" i="83" l="1"/>
  <c r="JOY402" i="83"/>
  <c r="JOM410" i="92"/>
  <c r="JOY410" i="92"/>
  <c r="JNO402" i="86"/>
  <c r="JOA402" i="86"/>
  <c r="JOE402" i="83" l="1"/>
  <c r="JOQ402" i="83"/>
  <c r="JOE410" i="92"/>
  <c r="JOQ410" i="92"/>
  <c r="JNG402" i="86"/>
  <c r="JNS402" i="86"/>
  <c r="JNW402" i="83" l="1"/>
  <c r="JOI402" i="83"/>
  <c r="JNW410" i="92"/>
  <c r="JOI410" i="92"/>
  <c r="JMY402" i="86"/>
  <c r="JNK402" i="86"/>
  <c r="JOA402" i="83" l="1"/>
  <c r="JNO402" i="83"/>
  <c r="JNO410" i="92"/>
  <c r="JOA410" i="92"/>
  <c r="JNC402" i="86"/>
  <c r="JMQ402" i="86"/>
  <c r="JNG402" i="83" l="1"/>
  <c r="JNS402" i="83"/>
  <c r="JNS410" i="92"/>
  <c r="JNG410" i="92"/>
  <c r="JMU402" i="86"/>
  <c r="JMI402" i="86"/>
  <c r="JNK402" i="83" l="1"/>
  <c r="JMY402" i="83"/>
  <c r="JNK410" i="92"/>
  <c r="JMY410" i="92"/>
  <c r="JMM402" i="86"/>
  <c r="JMA402" i="86"/>
  <c r="JNC402" i="83" l="1"/>
  <c r="JMQ402" i="83"/>
  <c r="JMQ410" i="92"/>
  <c r="JNC410" i="92"/>
  <c r="JLS402" i="86"/>
  <c r="JME402" i="86"/>
  <c r="JMU402" i="83" l="1"/>
  <c r="JMI402" i="83"/>
  <c r="JMI410" i="92"/>
  <c r="JMU410" i="92"/>
  <c r="JLW402" i="86"/>
  <c r="JLK402" i="86"/>
  <c r="JMA402" i="83" l="1"/>
  <c r="JMM402" i="83"/>
  <c r="JMA410" i="92"/>
  <c r="JMM410" i="92"/>
  <c r="JLO402" i="86"/>
  <c r="JLC402" i="86"/>
  <c r="JLS402" i="83" l="1"/>
  <c r="JME402" i="83"/>
  <c r="JLS410" i="92"/>
  <c r="JME410" i="92"/>
  <c r="JKU402" i="86"/>
  <c r="JLG402" i="86"/>
  <c r="JLK402" i="83" l="1"/>
  <c r="JLW402" i="83"/>
  <c r="JLW410" i="92"/>
  <c r="JLK410" i="92"/>
  <c r="JKM402" i="86"/>
  <c r="JKY402" i="86"/>
  <c r="JLO402" i="83" l="1"/>
  <c r="JLC402" i="83"/>
  <c r="JLC410" i="92"/>
  <c r="JLO410" i="92"/>
  <c r="JKQ402" i="86"/>
  <c r="JKE402" i="86"/>
  <c r="JKU402" i="83" l="1"/>
  <c r="JLG402" i="83"/>
  <c r="JKU410" i="92"/>
  <c r="JLG410" i="92"/>
  <c r="JKI402" i="86"/>
  <c r="JJW402" i="86"/>
  <c r="JKM402" i="83" l="1"/>
  <c r="JKY402" i="83"/>
  <c r="JKY410" i="92"/>
  <c r="JKM410" i="92"/>
  <c r="JKA402" i="86"/>
  <c r="JJO402" i="86"/>
  <c r="JKE402" i="83" l="1"/>
  <c r="JKQ402" i="83"/>
  <c r="JKE410" i="92"/>
  <c r="JKQ410" i="92"/>
  <c r="JJS402" i="86"/>
  <c r="JJG402" i="86"/>
  <c r="JKI402" i="83" l="1"/>
  <c r="JJW402" i="83"/>
  <c r="JKI410" i="92"/>
  <c r="JJW410" i="92"/>
  <c r="JJK402" i="86"/>
  <c r="JIY402" i="86"/>
  <c r="JKA402" i="83" l="1"/>
  <c r="JJO402" i="83"/>
  <c r="JJO410" i="92"/>
  <c r="JKA410" i="92"/>
  <c r="JIQ402" i="86"/>
  <c r="JJC402" i="86"/>
  <c r="JJS402" i="83" l="1"/>
  <c r="JJG402" i="83"/>
  <c r="JJG410" i="92"/>
  <c r="JJS410" i="92"/>
  <c r="JII402" i="86"/>
  <c r="JIU402" i="86"/>
  <c r="JJK402" i="83" l="1"/>
  <c r="JIY402" i="83"/>
  <c r="JJK410" i="92"/>
  <c r="JIY410" i="92"/>
  <c r="JIA402" i="86"/>
  <c r="JIM402" i="86"/>
  <c r="JJC402" i="83" l="1"/>
  <c r="JIQ402" i="83"/>
  <c r="JJC410" i="92"/>
  <c r="JIQ410" i="92"/>
  <c r="JIE402" i="86"/>
  <c r="JHS402" i="86"/>
  <c r="JII402" i="83" l="1"/>
  <c r="JIU402" i="83"/>
  <c r="JII410" i="92"/>
  <c r="JIU410" i="92"/>
  <c r="JHW402" i="86"/>
  <c r="JHK402" i="86"/>
  <c r="JIM402" i="83" l="1"/>
  <c r="JIA402" i="83"/>
  <c r="JIA410" i="92"/>
  <c r="JIM410" i="92"/>
  <c r="JHO402" i="86"/>
  <c r="JHC402" i="86"/>
  <c r="JIE402" i="83" l="1"/>
  <c r="JHS402" i="83"/>
  <c r="JHS410" i="92"/>
  <c r="JIE410" i="92"/>
  <c r="JHG402" i="86"/>
  <c r="JGU402" i="86"/>
  <c r="JHW402" i="83" l="1"/>
  <c r="JHK402" i="83"/>
  <c r="JHW410" i="92"/>
  <c r="JHK410" i="92"/>
  <c r="JGY402" i="86"/>
  <c r="JGM402" i="86"/>
  <c r="JHC402" i="83" l="1"/>
  <c r="JHO402" i="83"/>
  <c r="JHC410" i="92"/>
  <c r="JHO410" i="92"/>
  <c r="JGQ402" i="86"/>
  <c r="JGE402" i="86"/>
  <c r="JGU402" i="83" l="1"/>
  <c r="JHG402" i="83"/>
  <c r="JHG410" i="92"/>
  <c r="JGU410" i="92"/>
  <c r="JGI402" i="86"/>
  <c r="JFW402" i="86"/>
  <c r="JGM402" i="83" l="1"/>
  <c r="JGY402" i="83"/>
  <c r="JGM410" i="92"/>
  <c r="JGY410" i="92"/>
  <c r="JFO402" i="86"/>
  <c r="JGA402" i="86"/>
  <c r="JGE402" i="83" l="1"/>
  <c r="JGQ402" i="83"/>
  <c r="JGE410" i="92"/>
  <c r="JGQ410" i="92"/>
  <c r="JFG402" i="86"/>
  <c r="JFS402" i="86"/>
  <c r="JGI402" i="83" l="1"/>
  <c r="JFW402" i="83"/>
  <c r="JFW410" i="92"/>
  <c r="JGI410" i="92"/>
  <c r="JFK402" i="86"/>
  <c r="JEY402" i="86"/>
  <c r="JGA402" i="83" l="1"/>
  <c r="JFO402" i="83"/>
  <c r="JGA410" i="92"/>
  <c r="JFO410" i="92"/>
  <c r="JEQ402" i="86"/>
  <c r="JFC402" i="86"/>
  <c r="JFG402" i="83" l="1"/>
  <c r="JFS402" i="83"/>
  <c r="JFS410" i="92"/>
  <c r="JFG410" i="92"/>
  <c r="JEI402" i="86"/>
  <c r="JEU402" i="86"/>
  <c r="JFK402" i="83" l="1"/>
  <c r="JEY402" i="83"/>
  <c r="JFK410" i="92"/>
  <c r="JEY410" i="92"/>
  <c r="JEM402" i="86"/>
  <c r="JEA402" i="86"/>
  <c r="JEQ402" i="83" l="1"/>
  <c r="JFC402" i="83"/>
  <c r="JEQ410" i="92"/>
  <c r="JFC410" i="92"/>
  <c r="JEE402" i="86"/>
  <c r="JDS402" i="86"/>
  <c r="JEI402" i="83" l="1"/>
  <c r="JEU402" i="83"/>
  <c r="JEI410" i="92"/>
  <c r="JEU410" i="92"/>
  <c r="JDW402" i="86"/>
  <c r="JDK402" i="86"/>
  <c r="JEM402" i="83" l="1"/>
  <c r="JEA402" i="83"/>
  <c r="JEM410" i="92"/>
  <c r="JEA410" i="92"/>
  <c r="JDO402" i="86"/>
  <c r="JDC402" i="86"/>
  <c r="JEE402" i="83" l="1"/>
  <c r="JDS402" i="83"/>
  <c r="JEE410" i="92"/>
  <c r="JDS410" i="92"/>
  <c r="JCU402" i="86"/>
  <c r="JDG402" i="86"/>
  <c r="JDK402" i="83" l="1"/>
  <c r="JDW402" i="83"/>
  <c r="JDW410" i="92"/>
  <c r="JDK410" i="92"/>
  <c r="JCY402" i="86"/>
  <c r="JCM402" i="86"/>
  <c r="JDO402" i="83" l="1"/>
  <c r="JDC402" i="83"/>
  <c r="JDO410" i="92"/>
  <c r="JDC410" i="92"/>
  <c r="JCE402" i="86"/>
  <c r="JCQ402" i="86"/>
  <c r="JDG402" i="83" l="1"/>
  <c r="JCU402" i="83"/>
  <c r="JDG410" i="92"/>
  <c r="JCU410" i="92"/>
  <c r="JBW402" i="86"/>
  <c r="JCI402" i="86"/>
  <c r="JCM402" i="83" l="1"/>
  <c r="JCY402" i="83"/>
  <c r="JCM410" i="92"/>
  <c r="JCY410" i="92"/>
  <c r="JCA402" i="86"/>
  <c r="JBO402" i="86"/>
  <c r="JCQ402" i="83" l="1"/>
  <c r="JCE402" i="83"/>
  <c r="JCE410" i="92"/>
  <c r="JCQ410" i="92"/>
  <c r="JBS402" i="86"/>
  <c r="JBG402" i="86"/>
  <c r="JCI402" i="83" l="1"/>
  <c r="JBW402" i="83"/>
  <c r="JCI410" i="92"/>
  <c r="JBW410" i="92"/>
  <c r="JAY402" i="86"/>
  <c r="JBK402" i="86"/>
  <c r="JBO402" i="83" l="1"/>
  <c r="JCA402" i="83"/>
  <c r="JBO410" i="92"/>
  <c r="JCA410" i="92"/>
  <c r="JAQ402" i="86"/>
  <c r="JBC402" i="86"/>
  <c r="JBG402" i="83" l="1"/>
  <c r="JBS402" i="83"/>
  <c r="JBG410" i="92"/>
  <c r="JBS410" i="92"/>
  <c r="JAI402" i="86"/>
  <c r="JAU402" i="86"/>
  <c r="JBK402" i="83" l="1"/>
  <c r="JAY402" i="83"/>
  <c r="JBK410" i="92"/>
  <c r="JAY410" i="92"/>
  <c r="JAM402" i="86"/>
  <c r="JAA402" i="86"/>
  <c r="JAQ402" i="83" l="1"/>
  <c r="JBC402" i="83"/>
  <c r="JAQ410" i="92"/>
  <c r="JBC410" i="92"/>
  <c r="JAE402" i="86"/>
  <c r="IZS402" i="86"/>
  <c r="JAI402" i="83" l="1"/>
  <c r="JAU402" i="83"/>
  <c r="JAU410" i="92"/>
  <c r="JAI410" i="92"/>
  <c r="IZW402" i="86"/>
  <c r="IZK402" i="86"/>
  <c r="JAM402" i="83" l="1"/>
  <c r="JAA402" i="83"/>
  <c r="JAM410" i="92"/>
  <c r="JAA410" i="92"/>
  <c r="IZO402" i="86"/>
  <c r="IZC402" i="86"/>
  <c r="IZS402" i="83" l="1"/>
  <c r="JAE402" i="83"/>
  <c r="JAE410" i="92"/>
  <c r="IZS410" i="92"/>
  <c r="IYU402" i="86"/>
  <c r="IZG402" i="86"/>
  <c r="IZK402" i="83" l="1"/>
  <c r="IZW402" i="83"/>
  <c r="IZK410" i="92"/>
  <c r="IZW410" i="92"/>
  <c r="IYM402" i="86"/>
  <c r="IYY402" i="86"/>
  <c r="IZO402" i="83" l="1"/>
  <c r="IZC402" i="83"/>
  <c r="IZC410" i="92"/>
  <c r="IZO410" i="92"/>
  <c r="IYQ402" i="86"/>
  <c r="IYE402" i="86"/>
  <c r="IZG402" i="83" l="1"/>
  <c r="IYU402" i="83"/>
  <c r="IZG410" i="92"/>
  <c r="IYU410" i="92"/>
  <c r="IYI402" i="86"/>
  <c r="IXW402" i="86"/>
  <c r="IYM402" i="83" l="1"/>
  <c r="IYY402" i="83"/>
  <c r="IYY410" i="92"/>
  <c r="IYM410" i="92"/>
  <c r="IYA402" i="86"/>
  <c r="IXO402" i="86"/>
  <c r="IYE402" i="83" l="1"/>
  <c r="IYQ402" i="83"/>
  <c r="IYE410" i="92"/>
  <c r="IYQ410" i="92"/>
  <c r="IXS402" i="86"/>
  <c r="IXG402" i="86"/>
  <c r="IXW402" i="83" l="1"/>
  <c r="IYI402" i="83"/>
  <c r="IXW410" i="92"/>
  <c r="IYI410" i="92"/>
  <c r="IWY402" i="86"/>
  <c r="IXK402" i="86"/>
  <c r="IYA402" i="83" l="1"/>
  <c r="IXO402" i="83"/>
  <c r="IYA410" i="92"/>
  <c r="IXO410" i="92"/>
  <c r="IXC402" i="86"/>
  <c r="IWQ402" i="86"/>
  <c r="IXS402" i="83" l="1"/>
  <c r="IXG402" i="83"/>
  <c r="IXG410" i="92"/>
  <c r="IXS410" i="92"/>
  <c r="IWU402" i="86"/>
  <c r="IWI402" i="86"/>
  <c r="IWY402" i="83" l="1"/>
  <c r="IXK402" i="83"/>
  <c r="IWY410" i="92"/>
  <c r="IXK410" i="92"/>
  <c r="IWA402" i="86"/>
  <c r="IWM402" i="86"/>
  <c r="IXC402" i="83" l="1"/>
  <c r="IWQ402" i="83"/>
  <c r="IWQ410" i="92"/>
  <c r="IXC410" i="92"/>
  <c r="IVS402" i="86"/>
  <c r="IWE402" i="86"/>
  <c r="IWI402" i="83" l="1"/>
  <c r="IWU402" i="83"/>
  <c r="IWI410" i="92"/>
  <c r="IWU410" i="92"/>
  <c r="IVW402" i="86"/>
  <c r="IVK402" i="86"/>
  <c r="IWM402" i="83" l="1"/>
  <c r="IWA402" i="83"/>
  <c r="IWM410" i="92"/>
  <c r="IWA410" i="92"/>
  <c r="IVO402" i="86"/>
  <c r="IVC402" i="86"/>
  <c r="IWE402" i="83" l="1"/>
  <c r="IVS402" i="83"/>
  <c r="IWE410" i="92"/>
  <c r="IVS410" i="92"/>
  <c r="IVG402" i="86"/>
  <c r="IUU402" i="86"/>
  <c r="IVW402" i="83" l="1"/>
  <c r="IVK402" i="83"/>
  <c r="IVW410" i="92"/>
  <c r="IVK410" i="92"/>
  <c r="IUY402" i="86"/>
  <c r="IUM402" i="86"/>
  <c r="IVO402" i="83" l="1"/>
  <c r="IVC402" i="83"/>
  <c r="IVC410" i="92"/>
  <c r="IVO410" i="92"/>
  <c r="IUQ402" i="86"/>
  <c r="IUE402" i="86"/>
  <c r="IUU402" i="83" l="1"/>
  <c r="IVG402" i="83"/>
  <c r="IUU410" i="92"/>
  <c r="IVG410" i="92"/>
  <c r="ITW402" i="86"/>
  <c r="IUI402" i="86"/>
  <c r="IUM402" i="83" l="1"/>
  <c r="IUY402" i="83"/>
  <c r="IUY410" i="92"/>
  <c r="IUM410" i="92"/>
  <c r="IUA402" i="86"/>
  <c r="ITO402" i="86"/>
  <c r="IUQ402" i="83" l="1"/>
  <c r="IUE402" i="83"/>
  <c r="IUE410" i="92"/>
  <c r="IUQ410" i="92"/>
  <c r="ITS402" i="86"/>
  <c r="ITG402" i="86"/>
  <c r="IUI402" i="83" l="1"/>
  <c r="ITW402" i="83"/>
  <c r="ITW410" i="92"/>
  <c r="IUI410" i="92"/>
  <c r="ITK402" i="86"/>
  <c r="ISY402" i="86"/>
  <c r="IUA402" i="83" l="1"/>
  <c r="ITO402" i="83"/>
  <c r="IUA410" i="92"/>
  <c r="ITO410" i="92"/>
  <c r="ISQ402" i="86"/>
  <c r="ITC402" i="86"/>
  <c r="ITS402" i="83" l="1"/>
  <c r="ITG402" i="83"/>
  <c r="ITG410" i="92"/>
  <c r="ITS410" i="92"/>
  <c r="ISU402" i="86"/>
  <c r="ISI402" i="86"/>
  <c r="ISY402" i="83" l="1"/>
  <c r="ITK402" i="83"/>
  <c r="ISY410" i="92"/>
  <c r="ITK410" i="92"/>
  <c r="ISA402" i="86"/>
  <c r="ISM402" i="86"/>
  <c r="ITC402" i="83" l="1"/>
  <c r="ISQ402" i="83"/>
  <c r="ITC410" i="92"/>
  <c r="ISQ410" i="92"/>
  <c r="ISE402" i="86"/>
  <c r="IRS402" i="86"/>
  <c r="ISI402" i="83" l="1"/>
  <c r="ISU402" i="83"/>
  <c r="ISI410" i="92"/>
  <c r="ISU410" i="92"/>
  <c r="IRW402" i="86"/>
  <c r="IRK402" i="86"/>
  <c r="ISM402" i="83" l="1"/>
  <c r="ISA402" i="83"/>
  <c r="ISA410" i="92"/>
  <c r="ISM410" i="92"/>
  <c r="IRC402" i="86"/>
  <c r="IRO402" i="86"/>
  <c r="IRS402" i="83" l="1"/>
  <c r="ISE402" i="83"/>
  <c r="IRS410" i="92"/>
  <c r="ISE410" i="92"/>
  <c r="IQU402" i="86"/>
  <c r="IRG402" i="86"/>
  <c r="IRK402" i="83" l="1"/>
  <c r="IRW402" i="83"/>
  <c r="IRK410" i="92"/>
  <c r="IRW410" i="92"/>
  <c r="IQM402" i="86"/>
  <c r="IQY402" i="86"/>
  <c r="IRO402" i="83" l="1"/>
  <c r="IRC402" i="83"/>
  <c r="IRC410" i="92"/>
  <c r="IRO410" i="92"/>
  <c r="IQQ402" i="86"/>
  <c r="IQE402" i="86"/>
  <c r="IRG402" i="83" l="1"/>
  <c r="IQU402" i="83"/>
  <c r="IQU410" i="92"/>
  <c r="IRG410" i="92"/>
  <c r="IPW402" i="86"/>
  <c r="IQI402" i="86"/>
  <c r="IQM402" i="83" l="1"/>
  <c r="IQY402" i="83"/>
  <c r="IQY410" i="92"/>
  <c r="IQM410" i="92"/>
  <c r="IQA402" i="86"/>
  <c r="IPO402" i="86"/>
  <c r="IQE402" i="83" l="1"/>
  <c r="IQQ402" i="83"/>
  <c r="IQQ410" i="92"/>
  <c r="IQE410" i="92"/>
  <c r="IPG402" i="86"/>
  <c r="IPS402" i="86"/>
  <c r="IPW402" i="83" l="1"/>
  <c r="IQI402" i="83"/>
  <c r="IPW410" i="92"/>
  <c r="IQI410" i="92"/>
  <c r="IPK402" i="86"/>
  <c r="IOY402" i="86"/>
  <c r="IPO402" i="83" l="1"/>
  <c r="IQA402" i="83"/>
  <c r="IQA410" i="92"/>
  <c r="IPO410" i="92"/>
  <c r="IPC402" i="86"/>
  <c r="IOQ402" i="86"/>
  <c r="IPG402" i="83" l="1"/>
  <c r="IPS402" i="83"/>
  <c r="IPG410" i="92"/>
  <c r="IPS410" i="92"/>
  <c r="IOI402" i="86"/>
  <c r="IOU402" i="86"/>
  <c r="IPK402" i="83" l="1"/>
  <c r="IOY402" i="83"/>
  <c r="IPK410" i="92"/>
  <c r="IOY410" i="92"/>
  <c r="IOM402" i="86"/>
  <c r="IOA402" i="86"/>
  <c r="IOQ402" i="83" l="1"/>
  <c r="IPC402" i="83"/>
  <c r="IPC410" i="92"/>
  <c r="IOQ410" i="92"/>
  <c r="IOE402" i="86"/>
  <c r="INS402" i="86"/>
  <c r="IOU402" i="83" l="1"/>
  <c r="IOI402" i="83"/>
  <c r="IOU410" i="92"/>
  <c r="IOI410" i="92"/>
  <c r="INK402" i="86"/>
  <c r="INW402" i="86"/>
  <c r="IOM402" i="83" l="1"/>
  <c r="IOA402" i="83"/>
  <c r="IOM410" i="92"/>
  <c r="IOA410" i="92"/>
  <c r="INO402" i="86"/>
  <c r="INC402" i="86"/>
  <c r="IOE402" i="83" l="1"/>
  <c r="INS402" i="83"/>
  <c r="IOE410" i="92"/>
  <c r="INS410" i="92"/>
  <c r="IMU402" i="86"/>
  <c r="ING402" i="86"/>
  <c r="INK402" i="83" l="1"/>
  <c r="INW402" i="83"/>
  <c r="INK410" i="92"/>
  <c r="INW410" i="92"/>
  <c r="IMY402" i="86"/>
  <c r="IMM402" i="86"/>
  <c r="INC402" i="83" l="1"/>
  <c r="INO402" i="83"/>
  <c r="INO410" i="92"/>
  <c r="INC410" i="92"/>
  <c r="IME402" i="86"/>
  <c r="IMQ402" i="86"/>
  <c r="ING402" i="83" l="1"/>
  <c r="IMU402" i="83"/>
  <c r="ING410" i="92"/>
  <c r="IMU410" i="92"/>
  <c r="ILW402" i="86"/>
  <c r="IMI402" i="86"/>
  <c r="IMY402" i="83" l="1"/>
  <c r="IMM402" i="83"/>
  <c r="IMY410" i="92"/>
  <c r="IMM410" i="92"/>
  <c r="ILO402" i="86"/>
  <c r="IMA402" i="86"/>
  <c r="IMQ402" i="83" l="1"/>
  <c r="IME402" i="83"/>
  <c r="IMQ410" i="92"/>
  <c r="IME410" i="92"/>
  <c r="ILS402" i="86"/>
  <c r="ILG402" i="86"/>
  <c r="ILW402" i="83" l="1"/>
  <c r="IMI402" i="83"/>
  <c r="ILW410" i="92"/>
  <c r="IMI410" i="92"/>
  <c r="IKY402" i="86"/>
  <c r="ILK402" i="86"/>
  <c r="IMA402" i="83" l="1"/>
  <c r="ILO402" i="83"/>
  <c r="ILO410" i="92"/>
  <c r="IMA410" i="92"/>
  <c r="IKQ402" i="86"/>
  <c r="ILC402" i="86"/>
  <c r="ILS402" i="83" l="1"/>
  <c r="ILG402" i="83"/>
  <c r="ILG410" i="92"/>
  <c r="ILS410" i="92"/>
  <c r="IKI402" i="86"/>
  <c r="IKU402" i="86"/>
  <c r="IKY402" i="83" l="1"/>
  <c r="ILK402" i="83"/>
  <c r="IKY410" i="92"/>
  <c r="ILK410" i="92"/>
  <c r="IKM402" i="86"/>
  <c r="IKA402" i="86"/>
  <c r="IKQ402" i="83" l="1"/>
  <c r="ILC402" i="83"/>
  <c r="ILC410" i="92"/>
  <c r="IKQ410" i="92"/>
  <c r="IKE402" i="86"/>
  <c r="IJS402" i="86"/>
  <c r="IKI402" i="83" l="1"/>
  <c r="IKU402" i="83"/>
  <c r="IKU410" i="92"/>
  <c r="IKI410" i="92"/>
  <c r="IJW402" i="86"/>
  <c r="IJK402" i="86"/>
  <c r="IKM402" i="83" l="1"/>
  <c r="IKA402" i="83"/>
  <c r="IKM410" i="92"/>
  <c r="IKA410" i="92"/>
  <c r="IJC402" i="86"/>
  <c r="IJO402" i="86"/>
  <c r="IKE402" i="83" l="1"/>
  <c r="IJS402" i="83"/>
  <c r="IJS410" i="92"/>
  <c r="IKE410" i="92"/>
  <c r="IJG402" i="86"/>
  <c r="IIU402" i="86"/>
  <c r="IJK402" i="83" l="1"/>
  <c r="IJW402" i="83"/>
  <c r="IJK410" i="92"/>
  <c r="IJW410" i="92"/>
  <c r="IIM402" i="86"/>
  <c r="IIY402" i="86"/>
  <c r="IJC402" i="83" l="1"/>
  <c r="IJO402" i="83"/>
  <c r="IJO410" i="92"/>
  <c r="IJC410" i="92"/>
  <c r="IIQ402" i="86"/>
  <c r="IIE402" i="86"/>
  <c r="IJG402" i="83" l="1"/>
  <c r="IIU402" i="83"/>
  <c r="IIU410" i="92"/>
  <c r="IJG410" i="92"/>
  <c r="IHW402" i="86"/>
  <c r="III402" i="86"/>
  <c r="IIM402" i="83" l="1"/>
  <c r="IIY402" i="83"/>
  <c r="IIM410" i="92"/>
  <c r="IIY410" i="92"/>
  <c r="IIA402" i="86"/>
  <c r="IHO402" i="86"/>
  <c r="IIE402" i="83" l="1"/>
  <c r="IIQ402" i="83"/>
  <c r="IIQ410" i="92"/>
  <c r="IIE410" i="92"/>
  <c r="IHG402" i="86"/>
  <c r="IHS402" i="86"/>
  <c r="III402" i="83" l="1"/>
  <c r="IHW402" i="83"/>
  <c r="IHW410" i="92"/>
  <c r="III410" i="92"/>
  <c r="IHK402" i="86"/>
  <c r="IGY402" i="86"/>
  <c r="IIA402" i="83" l="1"/>
  <c r="IHO402" i="83"/>
  <c r="IIA410" i="92"/>
  <c r="IHO410" i="92"/>
  <c r="IHC402" i="86"/>
  <c r="IGQ402" i="86"/>
  <c r="IHS402" i="83" l="1"/>
  <c r="IHG402" i="83"/>
  <c r="IHG410" i="92"/>
  <c r="IHS410" i="92"/>
  <c r="IGU402" i="86"/>
  <c r="IGI402" i="86"/>
  <c r="IGY402" i="83" l="1"/>
  <c r="IHK402" i="83"/>
  <c r="IGY410" i="92"/>
  <c r="IHK410" i="92"/>
  <c r="IGA402" i="86"/>
  <c r="IGM402" i="86"/>
  <c r="IHC402" i="83" l="1"/>
  <c r="IGQ402" i="83"/>
  <c r="IGQ410" i="92"/>
  <c r="IHC410" i="92"/>
  <c r="IFS402" i="86"/>
  <c r="IGE402" i="86"/>
  <c r="IGI402" i="83" l="1"/>
  <c r="IGU402" i="83"/>
  <c r="IGU410" i="92"/>
  <c r="IGI410" i="92"/>
  <c r="IFK402" i="86"/>
  <c r="IFW402" i="86"/>
  <c r="IGA402" i="83" l="1"/>
  <c r="IGM402" i="83"/>
  <c r="IGM410" i="92"/>
  <c r="IGA410" i="92"/>
  <c r="IFO402" i="86"/>
  <c r="IFC402" i="86"/>
  <c r="IFS402" i="83" l="1"/>
  <c r="IGE402" i="83"/>
  <c r="IGE410" i="92"/>
  <c r="IFS410" i="92"/>
  <c r="IEU402" i="86"/>
  <c r="IFG402" i="86"/>
  <c r="IFW402" i="83" l="1"/>
  <c r="IFK402" i="83"/>
  <c r="IFK410" i="92"/>
  <c r="IFW410" i="92"/>
  <c r="IEY402" i="86"/>
  <c r="IEM402" i="86"/>
  <c r="IFO402" i="83" l="1"/>
  <c r="IFC402" i="83"/>
  <c r="IFC410" i="92"/>
  <c r="IFO410" i="92"/>
  <c r="IEQ402" i="86"/>
  <c r="IEE402" i="86"/>
  <c r="IFG402" i="83" l="1"/>
  <c r="IEU402" i="83"/>
  <c r="IEU410" i="92"/>
  <c r="IFG410" i="92"/>
  <c r="IEI402" i="86"/>
  <c r="IDW402" i="86"/>
  <c r="IEM402" i="83" l="1"/>
  <c r="IEY402" i="83"/>
  <c r="IEM410" i="92"/>
  <c r="IEY410" i="92"/>
  <c r="IDO402" i="86"/>
  <c r="IEA402" i="86"/>
  <c r="IEE402" i="83" l="1"/>
  <c r="IEQ402" i="83"/>
  <c r="IEE410" i="92"/>
  <c r="IEQ410" i="92"/>
  <c r="IDS402" i="86"/>
  <c r="IDG402" i="86"/>
  <c r="IDW402" i="83" l="1"/>
  <c r="IEI402" i="83"/>
  <c r="IEI410" i="92"/>
  <c r="IDW410" i="92"/>
  <c r="ICY402" i="86"/>
  <c r="IDK402" i="86"/>
  <c r="IDO402" i="83" l="1"/>
  <c r="IEA402" i="83"/>
  <c r="IDO410" i="92"/>
  <c r="IEA410" i="92"/>
  <c r="IDC402" i="86"/>
  <c r="ICQ402" i="86"/>
  <c r="IDS402" i="83" l="1"/>
  <c r="IDG402" i="83"/>
  <c r="IDG410" i="92"/>
  <c r="IDS410" i="92"/>
  <c r="ICI402" i="86"/>
  <c r="ICU402" i="86"/>
  <c r="IDK402" i="83" l="1"/>
  <c r="ICY402" i="83"/>
  <c r="ICY410" i="92"/>
  <c r="IDK410" i="92"/>
  <c r="ICM402" i="86"/>
  <c r="ICA402" i="86"/>
  <c r="ICQ402" i="83" l="1"/>
  <c r="IDC402" i="83"/>
  <c r="IDC410" i="92"/>
  <c r="ICQ410" i="92"/>
  <c r="ICE402" i="86"/>
  <c r="IBS402" i="86"/>
  <c r="ICU402" i="83" l="1"/>
  <c r="ICI402" i="83"/>
  <c r="ICU410" i="92"/>
  <c r="ICI410" i="92"/>
  <c r="IBW402" i="86"/>
  <c r="IBK402" i="86"/>
  <c r="ICM402" i="83" l="1"/>
  <c r="ICA402" i="83"/>
  <c r="ICM410" i="92"/>
  <c r="ICA410" i="92"/>
  <c r="IBC402" i="86"/>
  <c r="IBO402" i="86"/>
  <c r="ICE402" i="83" l="1"/>
  <c r="IBS402" i="83"/>
  <c r="IBS410" i="92"/>
  <c r="ICE410" i="92"/>
  <c r="IAU402" i="86"/>
  <c r="IBG402" i="86"/>
  <c r="IBW402" i="83" l="1"/>
  <c r="IBK402" i="83"/>
  <c r="IBW410" i="92"/>
  <c r="IBK410" i="92"/>
  <c r="IAM402" i="86"/>
  <c r="IAY402" i="86"/>
  <c r="IBC402" i="83" l="1"/>
  <c r="IBO402" i="83"/>
  <c r="IBO410" i="92"/>
  <c r="IBC410" i="92"/>
  <c r="IAQ402" i="86"/>
  <c r="IAE402" i="86"/>
  <c r="IAU402" i="83" l="1"/>
  <c r="IBG402" i="83"/>
  <c r="IAU410" i="92"/>
  <c r="IBG410" i="92"/>
  <c r="HZW402" i="86"/>
  <c r="IAI402" i="86"/>
  <c r="IAY402" i="83" l="1"/>
  <c r="IAM402" i="83"/>
  <c r="IAM410" i="92"/>
  <c r="IAY410" i="92"/>
  <c r="IAA402" i="86"/>
  <c r="HZO402" i="86"/>
  <c r="IAQ402" i="83" l="1"/>
  <c r="IAE402" i="83"/>
  <c r="IAE410" i="92"/>
  <c r="IAQ410" i="92"/>
  <c r="HZS402" i="86"/>
  <c r="HZG402" i="86"/>
  <c r="IAI402" i="83" l="1"/>
  <c r="HZW402" i="83"/>
  <c r="HZW410" i="92"/>
  <c r="IAI410" i="92"/>
  <c r="HZK402" i="86"/>
  <c r="HYY402" i="86"/>
  <c r="HZO402" i="83" l="1"/>
  <c r="IAA402" i="83"/>
  <c r="IAA410" i="92"/>
  <c r="HZO410" i="92"/>
  <c r="HZC402" i="86"/>
  <c r="HYQ402" i="86"/>
  <c r="HZG402" i="83" l="1"/>
  <c r="HZS402" i="83"/>
  <c r="HZG410" i="92"/>
  <c r="HZS410" i="92"/>
  <c r="HYI402" i="86"/>
  <c r="HYU402" i="86"/>
  <c r="HYY402" i="83" l="1"/>
  <c r="HZK402" i="83"/>
  <c r="HZK410" i="92"/>
  <c r="HYY410" i="92"/>
  <c r="HYA402" i="86"/>
  <c r="HYM402" i="86"/>
  <c r="HZC402" i="83" l="1"/>
  <c r="HYQ402" i="83"/>
  <c r="HZC410" i="92"/>
  <c r="HYQ410" i="92"/>
  <c r="HYE402" i="86"/>
  <c r="HXS402" i="86"/>
  <c r="HYI402" i="83" l="1"/>
  <c r="HYU402" i="83"/>
  <c r="HYI410" i="92"/>
  <c r="HYU410" i="92"/>
  <c r="HXK402" i="86"/>
  <c r="HXW402" i="86"/>
  <c r="HYA402" i="83" l="1"/>
  <c r="HYM402" i="83"/>
  <c r="HYM410" i="92"/>
  <c r="HYA410" i="92"/>
  <c r="HXO402" i="86"/>
  <c r="HXC402" i="86"/>
  <c r="HYE402" i="83" l="1"/>
  <c r="HXS402" i="83"/>
  <c r="HXS410" i="92"/>
  <c r="HYE410" i="92"/>
  <c r="HXG402" i="86"/>
  <c r="HWU402" i="86"/>
  <c r="HXK402" i="83" l="1"/>
  <c r="HXW402" i="83"/>
  <c r="HXW410" i="92"/>
  <c r="HXK410" i="92"/>
  <c r="HWY402" i="86"/>
  <c r="HWM402" i="86"/>
  <c r="HXC402" i="83" l="1"/>
  <c r="HXO402" i="83"/>
  <c r="HXO410" i="92"/>
  <c r="HXC410" i="92"/>
  <c r="HWQ402" i="86"/>
  <c r="HWE402" i="86"/>
  <c r="HXG402" i="83" l="1"/>
  <c r="HWU402" i="83"/>
  <c r="HWU410" i="92"/>
  <c r="HXG410" i="92"/>
  <c r="HVW402" i="86"/>
  <c r="HWI402" i="86"/>
  <c r="HWM402" i="83" l="1"/>
  <c r="HWY402" i="83"/>
  <c r="HWM410" i="92"/>
  <c r="HWY410" i="92"/>
  <c r="HVO402" i="86"/>
  <c r="HWA402" i="86"/>
  <c r="HWE402" i="83" l="1"/>
  <c r="HWQ402" i="83"/>
  <c r="HWE410" i="92"/>
  <c r="HWQ410" i="92"/>
  <c r="HVS402" i="86"/>
  <c r="HVG402" i="86"/>
  <c r="HWI402" i="83" l="1"/>
  <c r="HVW402" i="83"/>
  <c r="HWI410" i="92"/>
  <c r="HVW410" i="92"/>
  <c r="HVK402" i="86"/>
  <c r="HUY402" i="86"/>
  <c r="HWA402" i="83" l="1"/>
  <c r="HVO402" i="83"/>
  <c r="HVO410" i="92"/>
  <c r="HWA410" i="92"/>
  <c r="HUQ402" i="86"/>
  <c r="HVC402" i="86"/>
  <c r="HVS402" i="83" l="1"/>
  <c r="HVG402" i="83"/>
  <c r="HVG410" i="92"/>
  <c r="HVS410" i="92"/>
  <c r="HUU402" i="86"/>
  <c r="HUI402" i="86"/>
  <c r="HVK402" i="83" l="1"/>
  <c r="HUY402" i="83"/>
  <c r="HVK410" i="92"/>
  <c r="HUY410" i="92"/>
  <c r="HUM402" i="86"/>
  <c r="HUA402" i="86"/>
  <c r="HVC402" i="83" l="1"/>
  <c r="HUQ402" i="83"/>
  <c r="HVC410" i="92"/>
  <c r="HUQ410" i="92"/>
  <c r="HUE402" i="86"/>
  <c r="HTS402" i="86"/>
  <c r="HUI402" i="83" l="1"/>
  <c r="HUU402" i="83"/>
  <c r="HUI410" i="92"/>
  <c r="HUU410" i="92"/>
  <c r="HTK402" i="86"/>
  <c r="HTW402" i="86"/>
  <c r="HUA402" i="83" l="1"/>
  <c r="HUM402" i="83"/>
  <c r="HUM410" i="92"/>
  <c r="HUA410" i="92"/>
  <c r="HTC402" i="86"/>
  <c r="HTO402" i="86"/>
  <c r="HTS402" i="83" l="1"/>
  <c r="HUE402" i="83"/>
  <c r="HUE410" i="92"/>
  <c r="HTS410" i="92"/>
  <c r="HTG402" i="86"/>
  <c r="HSU402" i="86"/>
  <c r="HTW402" i="83" l="1"/>
  <c r="HTK402" i="83"/>
  <c r="HTK410" i="92"/>
  <c r="HTW410" i="92"/>
  <c r="HSM402" i="86"/>
  <c r="HSY402" i="86"/>
  <c r="HTO402" i="83" l="1"/>
  <c r="HTC402" i="83"/>
  <c r="HTO410" i="92"/>
  <c r="HTC410" i="92"/>
  <c r="HSQ402" i="86"/>
  <c r="HSE402" i="86"/>
  <c r="HSU402" i="83" l="1"/>
  <c r="HTG402" i="83"/>
  <c r="HSU410" i="92"/>
  <c r="HTG410" i="92"/>
  <c r="HRW402" i="86"/>
  <c r="HSI402" i="86"/>
  <c r="HSM402" i="83" l="1"/>
  <c r="HSY402" i="83"/>
  <c r="HSY410" i="92"/>
  <c r="HSM410" i="92"/>
  <c r="HRO402" i="86"/>
  <c r="HSA402" i="86"/>
  <c r="HSE402" i="83" l="1"/>
  <c r="HSQ402" i="83"/>
  <c r="HSQ410" i="92"/>
  <c r="HSE410" i="92"/>
  <c r="HRG402" i="86"/>
  <c r="HRS402" i="86"/>
  <c r="HSI402" i="83" l="1"/>
  <c r="HRW402" i="83"/>
  <c r="HSI410" i="92"/>
  <c r="HRW410" i="92"/>
  <c r="HQY402" i="86"/>
  <c r="HRK402" i="86"/>
  <c r="HSA402" i="83" l="1"/>
  <c r="HRO402" i="83"/>
  <c r="HSA410" i="92"/>
  <c r="HRO410" i="92"/>
  <c r="HQQ402" i="86"/>
  <c r="HRC402" i="86"/>
  <c r="HRG402" i="83" l="1"/>
  <c r="HRS402" i="83"/>
  <c r="HRG410" i="92"/>
  <c r="HRS410" i="92"/>
  <c r="HQU402" i="86"/>
  <c r="HQI402" i="86"/>
  <c r="HRK402" i="83" l="1"/>
  <c r="HQY402" i="83"/>
  <c r="HRK410" i="92"/>
  <c r="HQY410" i="92"/>
  <c r="HQM402" i="86"/>
  <c r="HQA402" i="86"/>
  <c r="HRC402" i="83" l="1"/>
  <c r="HQQ402" i="83"/>
  <c r="HQQ410" i="92"/>
  <c r="HRC410" i="92"/>
  <c r="HPS402" i="86"/>
  <c r="HQE402" i="86"/>
  <c r="HQU402" i="83" l="1"/>
  <c r="HQI402" i="83"/>
  <c r="HQU410" i="92"/>
  <c r="HQI410" i="92"/>
  <c r="HPK402" i="86"/>
  <c r="HPW402" i="86"/>
  <c r="HQM402" i="83" l="1"/>
  <c r="HQA402" i="83"/>
  <c r="HQA410" i="92"/>
  <c r="HQM410" i="92"/>
  <c r="HPC402" i="86"/>
  <c r="HPO402" i="86"/>
  <c r="HQE402" i="83" l="1"/>
  <c r="HPS402" i="83"/>
  <c r="HQE410" i="92"/>
  <c r="HPS410" i="92"/>
  <c r="HOU402" i="86"/>
  <c r="HPG402" i="86"/>
  <c r="HPW402" i="83" l="1"/>
  <c r="HPK402" i="83"/>
  <c r="HPK410" i="92"/>
  <c r="HPW410" i="92"/>
  <c r="HOY402" i="86"/>
  <c r="HOM402" i="86"/>
  <c r="HPO402" i="83" l="1"/>
  <c r="HPC402" i="83"/>
  <c r="HPO410" i="92"/>
  <c r="HPC410" i="92"/>
  <c r="HOE402" i="86"/>
  <c r="HOQ402" i="86"/>
  <c r="HOU402" i="83" l="1"/>
  <c r="HPG402" i="83"/>
  <c r="HPG410" i="92"/>
  <c r="HOU410" i="92"/>
  <c r="HOI402" i="86"/>
  <c r="HNW402" i="86"/>
  <c r="HOM402" i="83" l="1"/>
  <c r="HOY402" i="83"/>
  <c r="HOY410" i="92"/>
  <c r="HOM410" i="92"/>
  <c r="HNO402" i="86"/>
  <c r="HOA402" i="86"/>
  <c r="HOQ402" i="83" l="1"/>
  <c r="HOE402" i="83"/>
  <c r="HOQ410" i="92"/>
  <c r="HOE410" i="92"/>
  <c r="HNS402" i="86"/>
  <c r="HNG402" i="86"/>
  <c r="HNW402" i="83" l="1"/>
  <c r="HOI402" i="83"/>
  <c r="HOI410" i="92"/>
  <c r="HNW410" i="92"/>
  <c r="HNK402" i="86"/>
  <c r="HMY402" i="86"/>
  <c r="HOA402" i="83" l="1"/>
  <c r="HNO402" i="83"/>
  <c r="HOA410" i="92"/>
  <c r="HNO410" i="92"/>
  <c r="HNC402" i="86"/>
  <c r="HMQ402" i="86"/>
  <c r="HNG402" i="83" l="1"/>
  <c r="HNS402" i="83"/>
  <c r="HNG410" i="92"/>
  <c r="HNS410" i="92"/>
  <c r="HMI402" i="86"/>
  <c r="HMU402" i="86"/>
  <c r="HNK402" i="83" l="1"/>
  <c r="HMY402" i="83"/>
  <c r="HMY410" i="92"/>
  <c r="HNK410" i="92"/>
  <c r="HMM402" i="86"/>
  <c r="HMA402" i="86"/>
  <c r="HMQ402" i="83" l="1"/>
  <c r="HNC402" i="83"/>
  <c r="HNC410" i="92"/>
  <c r="HMQ410" i="92"/>
  <c r="HLS402" i="86"/>
  <c r="HME402" i="86"/>
  <c r="HMI402" i="83" l="1"/>
  <c r="HMU402" i="83"/>
  <c r="HMI410" i="92"/>
  <c r="HMU410" i="92"/>
  <c r="HLW402" i="86"/>
  <c r="HLK402" i="86"/>
  <c r="HMM402" i="83" l="1"/>
  <c r="HMA402" i="83"/>
  <c r="HMA410" i="92"/>
  <c r="HMM410" i="92"/>
  <c r="HLC402" i="86"/>
  <c r="HLO402" i="86"/>
  <c r="HME402" i="83" l="1"/>
  <c r="HLS402" i="83"/>
  <c r="HLS410" i="92"/>
  <c r="HME410" i="92"/>
  <c r="HLG402" i="86"/>
  <c r="HKU402" i="86"/>
  <c r="HLK402" i="83" l="1"/>
  <c r="HLW402" i="83"/>
  <c r="HLW410" i="92"/>
  <c r="HLK410" i="92"/>
  <c r="HKM402" i="86"/>
  <c r="HKY402" i="86"/>
  <c r="HLC402" i="83" l="1"/>
  <c r="HLO402" i="83"/>
  <c r="HLO410" i="92"/>
  <c r="HLC410" i="92"/>
  <c r="HKQ402" i="86"/>
  <c r="HKE402" i="86"/>
  <c r="HLG402" i="83" l="1"/>
  <c r="HKU402" i="83"/>
  <c r="HKU410" i="92"/>
  <c r="HLG410" i="92"/>
  <c r="HJW402" i="86"/>
  <c r="HKI402" i="86"/>
  <c r="HKM402" i="83" l="1"/>
  <c r="HKY402" i="83"/>
  <c r="HKM410" i="92"/>
  <c r="HKY410" i="92"/>
  <c r="HJO402" i="86"/>
  <c r="HKA402" i="86"/>
  <c r="HKE402" i="83" l="1"/>
  <c r="HKQ402" i="83"/>
  <c r="HKE410" i="92"/>
  <c r="HKQ410" i="92"/>
  <c r="HJG402" i="86"/>
  <c r="HJS402" i="86"/>
  <c r="HJW402" i="83" l="1"/>
  <c r="HKI402" i="83"/>
  <c r="HJW410" i="92"/>
  <c r="HKI410" i="92"/>
  <c r="HJK402" i="86"/>
  <c r="HIY402" i="86"/>
  <c r="HKA402" i="83" l="1"/>
  <c r="HJO402" i="83"/>
  <c r="HJO410" i="92"/>
  <c r="HKA410" i="92"/>
  <c r="HJC402" i="86"/>
  <c r="HIQ402" i="86"/>
  <c r="HJG402" i="83" l="1"/>
  <c r="HJS402" i="83"/>
  <c r="HJG410" i="92"/>
  <c r="HJS410" i="92"/>
  <c r="HIU402" i="86"/>
  <c r="HII402" i="86"/>
  <c r="HJK402" i="83" l="1"/>
  <c r="HIY402" i="83"/>
  <c r="HJK410" i="92"/>
  <c r="HIY410" i="92"/>
  <c r="HIA402" i="86"/>
  <c r="HIM402" i="86"/>
  <c r="HIQ402" i="83" l="1"/>
  <c r="HJC402" i="83"/>
  <c r="HIQ410" i="92"/>
  <c r="HJC410" i="92"/>
  <c r="HIE402" i="86"/>
  <c r="HHS402" i="86"/>
  <c r="HII402" i="83" l="1"/>
  <c r="HIU402" i="83"/>
  <c r="HIU410" i="92"/>
  <c r="HII410" i="92"/>
  <c r="HHW402" i="86"/>
  <c r="HHK402" i="86"/>
  <c r="HIA402" i="83" l="1"/>
  <c r="HIM402" i="83"/>
  <c r="HIA410" i="92"/>
  <c r="HIM410" i="92"/>
  <c r="HHC402" i="86"/>
  <c r="HHO402" i="86"/>
  <c r="HHS402" i="83" l="1"/>
  <c r="HIE402" i="83"/>
  <c r="HIE410" i="92"/>
  <c r="HHS410" i="92"/>
  <c r="HHG402" i="86"/>
  <c r="HGU402" i="86"/>
  <c r="HHW402" i="83" l="1"/>
  <c r="HHK402" i="83"/>
  <c r="HHW410" i="92"/>
  <c r="HHK410" i="92"/>
  <c r="HGM402" i="86"/>
  <c r="HGY402" i="86"/>
  <c r="HHO402" i="83" l="1"/>
  <c r="HHC402" i="83"/>
  <c r="HHO410" i="92"/>
  <c r="HHC410" i="92"/>
  <c r="HGE402" i="86"/>
  <c r="HGQ402" i="86"/>
  <c r="HHG402" i="83" l="1"/>
  <c r="HGU402" i="83"/>
  <c r="HGU410" i="92"/>
  <c r="HHG410" i="92"/>
  <c r="HFW402" i="86"/>
  <c r="HGI402" i="86"/>
  <c r="HGY402" i="83" l="1"/>
  <c r="HGM402" i="83"/>
  <c r="HGY410" i="92"/>
  <c r="HGM410" i="92"/>
  <c r="HGA402" i="86"/>
  <c r="HFO402" i="86"/>
  <c r="HGQ402" i="83" l="1"/>
  <c r="HGE402" i="83"/>
  <c r="HGE410" i="92"/>
  <c r="HGQ410" i="92"/>
  <c r="HFS402" i="86"/>
  <c r="HFG402" i="86"/>
  <c r="HGI402" i="83" l="1"/>
  <c r="HFW402" i="83"/>
  <c r="HFW410" i="92"/>
  <c r="HGI410" i="92"/>
  <c r="HFK402" i="86"/>
  <c r="HEY402" i="86"/>
  <c r="HGA402" i="83" l="1"/>
  <c r="HFO402" i="83"/>
  <c r="HFO410" i="92"/>
  <c r="HGA410" i="92"/>
  <c r="HEQ402" i="86"/>
  <c r="HFC402" i="86"/>
  <c r="HFG402" i="83" l="1"/>
  <c r="HFS402" i="83"/>
  <c r="HFS410" i="92"/>
  <c r="HFG410" i="92"/>
  <c r="HEU402" i="86"/>
  <c r="HEI402" i="86"/>
  <c r="HFK402" i="83" l="1"/>
  <c r="HEY402" i="83"/>
  <c r="HEY410" i="92"/>
  <c r="HFK410" i="92"/>
  <c r="HEA402" i="86"/>
  <c r="HEM402" i="86"/>
  <c r="HFC402" i="83" l="1"/>
  <c r="HEQ402" i="83"/>
  <c r="HEQ410" i="92"/>
  <c r="HFC410" i="92"/>
  <c r="HDS402" i="86"/>
  <c r="HEE402" i="86"/>
  <c r="HEI402" i="83" l="1"/>
  <c r="HEU402" i="83"/>
  <c r="HEI410" i="92"/>
  <c r="HEU410" i="92"/>
  <c r="HDW402" i="86"/>
  <c r="HDK402" i="86"/>
  <c r="HEM402" i="83" l="1"/>
  <c r="HEA402" i="83"/>
  <c r="HEM410" i="92"/>
  <c r="HEA410" i="92"/>
  <c r="HDC402" i="86"/>
  <c r="HDO402" i="86"/>
  <c r="HEE402" i="83" l="1"/>
  <c r="HDS402" i="83"/>
  <c r="HDS410" i="92"/>
  <c r="HEE410" i="92"/>
  <c r="HCU402" i="86"/>
  <c r="HDG402" i="86"/>
  <c r="HDK402" i="83" l="1"/>
  <c r="HDW402" i="83"/>
  <c r="HDK410" i="92"/>
  <c r="HDW410" i="92"/>
  <c r="HCY402" i="86"/>
  <c r="HCM402" i="86"/>
  <c r="HDO402" i="83" l="1"/>
  <c r="HDC402" i="83"/>
  <c r="HDC410" i="92"/>
  <c r="HDO410" i="92"/>
  <c r="HCE402" i="86"/>
  <c r="HCQ402" i="86"/>
  <c r="HDG402" i="83" l="1"/>
  <c r="HCU402" i="83"/>
  <c r="HDG410" i="92"/>
  <c r="HCU410" i="92"/>
  <c r="HCI402" i="86"/>
  <c r="HBW402" i="86"/>
  <c r="HCY402" i="83" l="1"/>
  <c r="HCM402" i="83"/>
  <c r="HCM410" i="92"/>
  <c r="HCY410" i="92"/>
  <c r="HBO402" i="86"/>
  <c r="HCA402" i="86"/>
  <c r="HCQ402" i="83" l="1"/>
  <c r="HCE402" i="83"/>
  <c r="HCE410" i="92"/>
  <c r="HCQ410" i="92"/>
  <c r="HBG402" i="86"/>
  <c r="HBS402" i="86"/>
  <c r="HBW402" i="83" l="1"/>
  <c r="HCI402" i="83"/>
  <c r="HBW410" i="92"/>
  <c r="HCI410" i="92"/>
  <c r="HBK402" i="86"/>
  <c r="HAY402" i="86"/>
  <c r="HCA402" i="83" l="1"/>
  <c r="HBO402" i="83"/>
  <c r="HCA410" i="92"/>
  <c r="HBO410" i="92"/>
  <c r="HAQ402" i="86"/>
  <c r="HBC402" i="86"/>
  <c r="HBS402" i="83" l="1"/>
  <c r="HBG402" i="83"/>
  <c r="HBS410" i="92"/>
  <c r="HBG410" i="92"/>
  <c r="HAI402" i="86"/>
  <c r="HAU402" i="86"/>
  <c r="HBK402" i="83" l="1"/>
  <c r="HAY402" i="83"/>
  <c r="HAY410" i="92"/>
  <c r="HBK410" i="92"/>
  <c r="HAA402" i="86"/>
  <c r="HAM402" i="86"/>
  <c r="HBC402" i="83" l="1"/>
  <c r="HAQ402" i="83"/>
  <c r="HBC410" i="92"/>
  <c r="HAQ410" i="92"/>
  <c r="GZS402" i="86"/>
  <c r="HAE402" i="86"/>
  <c r="HAI402" i="83" l="1"/>
  <c r="HAU402" i="83"/>
  <c r="HAU410" i="92"/>
  <c r="HAI410" i="92"/>
  <c r="GZK402" i="86"/>
  <c r="GZW402" i="86"/>
  <c r="HAM402" i="83" l="1"/>
  <c r="HAA402" i="83"/>
  <c r="HAM410" i="92"/>
  <c r="HAA410" i="92"/>
  <c r="GZO402" i="86"/>
  <c r="GZC402" i="86"/>
  <c r="GZS402" i="83" l="1"/>
  <c r="HAE402" i="83"/>
  <c r="HAE410" i="92"/>
  <c r="GZS410" i="92"/>
  <c r="GYU402" i="86"/>
  <c r="GZG402" i="86"/>
  <c r="GZK402" i="83" l="1"/>
  <c r="GZW402" i="83"/>
  <c r="GZW410" i="92"/>
  <c r="GZK410" i="92"/>
  <c r="GYM402" i="86"/>
  <c r="GYY402" i="86"/>
  <c r="GZC402" i="83" l="1"/>
  <c r="GZO402" i="83"/>
  <c r="GZO410" i="92"/>
  <c r="GZC410" i="92"/>
  <c r="GYE402" i="86"/>
  <c r="GYQ402" i="86"/>
  <c r="GZG402" i="83" l="1"/>
  <c r="GYU402" i="83"/>
  <c r="GZG410" i="92"/>
  <c r="GYU410" i="92"/>
  <c r="GYI402" i="86"/>
  <c r="GXW402" i="86"/>
  <c r="GYM402" i="83" l="1"/>
  <c r="GYY402" i="83"/>
  <c r="GYY410" i="92"/>
  <c r="GYM410" i="92"/>
  <c r="GXO402" i="86"/>
  <c r="GYA402" i="86"/>
  <c r="GYQ402" i="83" l="1"/>
  <c r="GYE402" i="83"/>
  <c r="GYQ410" i="92"/>
  <c r="GYE410" i="92"/>
  <c r="GXG402" i="86"/>
  <c r="GXS402" i="86"/>
  <c r="GXW402" i="83" l="1"/>
  <c r="GYI402" i="83"/>
  <c r="GXW410" i="92"/>
  <c r="GYI410" i="92"/>
  <c r="GWY402" i="86"/>
  <c r="GXK402" i="86"/>
  <c r="GYA402" i="83" l="1"/>
  <c r="GXO402" i="83"/>
  <c r="GXO410" i="92"/>
  <c r="GYA410" i="92"/>
  <c r="GXC402" i="86"/>
  <c r="GWQ402" i="86"/>
  <c r="GXS402" i="83" l="1"/>
  <c r="GXG402" i="83"/>
  <c r="GXG410" i="92"/>
  <c r="GXS410" i="92"/>
  <c r="GWU402" i="86"/>
  <c r="GWI402" i="86"/>
  <c r="GWY402" i="83" l="1"/>
  <c r="GXK402" i="83"/>
  <c r="GWY410" i="92"/>
  <c r="GXK410" i="92"/>
  <c r="GWA402" i="86"/>
  <c r="GWM402" i="86"/>
  <c r="GXC402" i="83" l="1"/>
  <c r="GWQ402" i="83"/>
  <c r="GWQ410" i="92"/>
  <c r="GXC410" i="92"/>
  <c r="GWE402" i="86"/>
  <c r="GVS402" i="86"/>
  <c r="GWU402" i="83" l="1"/>
  <c r="GWI402" i="83"/>
  <c r="GWU410" i="92"/>
  <c r="GWI410" i="92"/>
  <c r="GVW402" i="86"/>
  <c r="GVK402" i="86"/>
  <c r="GWM402" i="83" l="1"/>
  <c r="GWA402" i="83"/>
  <c r="GWM410" i="92"/>
  <c r="GWA410" i="92"/>
  <c r="GVC402" i="86"/>
  <c r="GVO402" i="86"/>
  <c r="GVS402" i="83" l="1"/>
  <c r="GWE402" i="83"/>
  <c r="GWE410" i="92"/>
  <c r="GVS410" i="92"/>
  <c r="GUU402" i="86"/>
  <c r="GVG402" i="86"/>
  <c r="GVW402" i="83" l="1"/>
  <c r="GVK402" i="83"/>
  <c r="GVK410" i="92"/>
  <c r="GVW410" i="92"/>
  <c r="GUM402" i="86"/>
  <c r="GUY402" i="86"/>
  <c r="GVO402" i="83" l="1"/>
  <c r="GVC402" i="83"/>
  <c r="GVC410" i="92"/>
  <c r="GVO410" i="92"/>
  <c r="GUQ402" i="86"/>
  <c r="GUE402" i="86"/>
  <c r="GUU402" i="83" l="1"/>
  <c r="GVG402" i="83"/>
  <c r="GUU410" i="92"/>
  <c r="GVG410" i="92"/>
  <c r="GUI402" i="86"/>
  <c r="GTW402" i="86"/>
  <c r="GUM402" i="83" l="1"/>
  <c r="GUY402" i="83"/>
  <c r="GUY410" i="92"/>
  <c r="GUM410" i="92"/>
  <c r="GTO402" i="86"/>
  <c r="GUA402" i="86"/>
  <c r="GUQ402" i="83" l="1"/>
  <c r="GUE402" i="83"/>
  <c r="GUQ410" i="92"/>
  <c r="GUE410" i="92"/>
  <c r="GTS402" i="86"/>
  <c r="GTG402" i="86"/>
  <c r="GUI402" i="83" l="1"/>
  <c r="GTW402" i="83"/>
  <c r="GUI410" i="92"/>
  <c r="GTW410" i="92"/>
  <c r="GSY402" i="86"/>
  <c r="GTK402" i="86"/>
  <c r="GUA402" i="83" l="1"/>
  <c r="GTO402" i="83"/>
  <c r="GTO410" i="92"/>
  <c r="GUA410" i="92"/>
  <c r="GSQ402" i="86"/>
  <c r="GTC402" i="86"/>
  <c r="GTG402" i="83" l="1"/>
  <c r="GTS402" i="83"/>
  <c r="GTG410" i="92"/>
  <c r="GTS410" i="92"/>
  <c r="GSI402" i="86"/>
  <c r="GSU402" i="86"/>
  <c r="GSY402" i="83" l="1"/>
  <c r="GTK402" i="83"/>
  <c r="GSY410" i="92"/>
  <c r="GTK410" i="92"/>
  <c r="GSA402" i="86"/>
  <c r="GSM402" i="86"/>
  <c r="GSQ402" i="83" l="1"/>
  <c r="GTC402" i="83"/>
  <c r="GSQ410" i="92"/>
  <c r="GTC410" i="92"/>
  <c r="GRS402" i="86"/>
  <c r="GSE402" i="86"/>
  <c r="GSI402" i="83" l="1"/>
  <c r="GSU402" i="83"/>
  <c r="GSU410" i="92"/>
  <c r="GSI410" i="92"/>
  <c r="GRW402" i="86"/>
  <c r="GRK402" i="86"/>
  <c r="GSM402" i="83" l="1"/>
  <c r="GSA402" i="83"/>
  <c r="GSM410" i="92"/>
  <c r="GSA410" i="92"/>
  <c r="GRO402" i="86"/>
  <c r="GRC402" i="86"/>
  <c r="GRS402" i="83" l="1"/>
  <c r="GSE402" i="83"/>
  <c r="GSE410" i="92"/>
  <c r="GRS410" i="92"/>
  <c r="GQU402" i="86"/>
  <c r="GRG402" i="86"/>
  <c r="GRW402" i="83" l="1"/>
  <c r="GRK402" i="83"/>
  <c r="GRK410" i="92"/>
  <c r="GRW410" i="92"/>
  <c r="GQM402" i="86"/>
  <c r="GQY402" i="86"/>
  <c r="GRO402" i="83" l="1"/>
  <c r="GRC402" i="83"/>
  <c r="GRC410" i="92"/>
  <c r="GRO410" i="92"/>
  <c r="GQE402" i="86"/>
  <c r="GQQ402" i="86"/>
  <c r="GQU402" i="83" l="1"/>
  <c r="GRG402" i="83"/>
  <c r="GQU410" i="92"/>
  <c r="GRG410" i="92"/>
  <c r="GPW402" i="86"/>
  <c r="GQI402" i="86"/>
  <c r="GQY402" i="83" l="1"/>
  <c r="GQM402" i="83"/>
  <c r="GQY410" i="92"/>
  <c r="GQM410" i="92"/>
  <c r="GPO402" i="86"/>
  <c r="GQA402" i="86"/>
  <c r="GQE402" i="83" l="1"/>
  <c r="GQQ402" i="83"/>
  <c r="GQE410" i="92"/>
  <c r="GQQ410" i="92"/>
  <c r="GPS402" i="86"/>
  <c r="GPG402" i="86"/>
  <c r="GPW402" i="83" l="1"/>
  <c r="GQI402" i="83"/>
  <c r="GPW410" i="92"/>
  <c r="GQI410" i="92"/>
  <c r="GOY402" i="86"/>
  <c r="GPK402" i="86"/>
  <c r="GPO402" i="83" l="1"/>
  <c r="GQA402" i="83"/>
  <c r="GPO410" i="92"/>
  <c r="GQA410" i="92"/>
  <c r="GOQ402" i="86"/>
  <c r="GPC402" i="86"/>
  <c r="GPS402" i="83" l="1"/>
  <c r="GPG402" i="83"/>
  <c r="GPS410" i="92"/>
  <c r="GPG410" i="92"/>
  <c r="GOU402" i="86"/>
  <c r="GOI402" i="86"/>
  <c r="GPK402" i="83" l="1"/>
  <c r="GOY402" i="83"/>
  <c r="GPK410" i="92"/>
  <c r="GOY410" i="92"/>
  <c r="GOM402" i="86"/>
  <c r="GOA402" i="86"/>
  <c r="GOQ402" i="83" l="1"/>
  <c r="GPC402" i="83"/>
  <c r="GPC410" i="92"/>
  <c r="GOQ410" i="92"/>
  <c r="GOE402" i="86"/>
  <c r="GNS402" i="86"/>
  <c r="GOI402" i="83" l="1"/>
  <c r="GOU402" i="83"/>
  <c r="GOU410" i="92"/>
  <c r="GOI410" i="92"/>
  <c r="GNK402" i="86"/>
  <c r="GNW402" i="86"/>
  <c r="GOM402" i="83" l="1"/>
  <c r="GOA402" i="83"/>
  <c r="GOA410" i="92"/>
  <c r="GOM410" i="92"/>
  <c r="GNC402" i="86"/>
  <c r="GNO402" i="86"/>
  <c r="GOE402" i="83" l="1"/>
  <c r="GNS402" i="83"/>
  <c r="GNS410" i="92"/>
  <c r="GOE410" i="92"/>
  <c r="GNG402" i="86"/>
  <c r="GMU402" i="86"/>
  <c r="GNW402" i="83" l="1"/>
  <c r="GNK402" i="83"/>
  <c r="GNW410" i="92"/>
  <c r="GNK410" i="92"/>
  <c r="GMY402" i="86"/>
  <c r="GMM402" i="86"/>
  <c r="GNO402" i="83" l="1"/>
  <c r="GNC402" i="83"/>
  <c r="GNO410" i="92"/>
  <c r="GNC410" i="92"/>
  <c r="GME402" i="86"/>
  <c r="GMQ402" i="86"/>
  <c r="GMU402" i="83" l="1"/>
  <c r="GNG402" i="83"/>
  <c r="GMU410" i="92"/>
  <c r="GNG410" i="92"/>
  <c r="GLW402" i="86"/>
  <c r="GMI402" i="86"/>
  <c r="GMM402" i="83" l="1"/>
  <c r="GMY402" i="83"/>
  <c r="GMM410" i="92"/>
  <c r="GMY410" i="92"/>
  <c r="GLO402" i="86"/>
  <c r="GMA402" i="86"/>
  <c r="GMQ402" i="83" l="1"/>
  <c r="GME402" i="83"/>
  <c r="GME410" i="92"/>
  <c r="GMQ410" i="92"/>
  <c r="GLG402" i="86"/>
  <c r="GLS402" i="86"/>
  <c r="GLW402" i="83" l="1"/>
  <c r="GMI402" i="83"/>
  <c r="GMI410" i="92"/>
  <c r="GLW410" i="92"/>
  <c r="GKY402" i="86"/>
  <c r="GLK402" i="86"/>
  <c r="GLO402" i="83" l="1"/>
  <c r="GMA402" i="83"/>
  <c r="GMA410" i="92"/>
  <c r="GLO410" i="92"/>
  <c r="GKQ402" i="86"/>
  <c r="GLC402" i="86"/>
  <c r="GLS402" i="83" l="1"/>
  <c r="GLG402" i="83"/>
  <c r="GLG410" i="92"/>
  <c r="GLS410" i="92"/>
  <c r="GKU402" i="86"/>
  <c r="GKI402" i="86"/>
  <c r="GKY402" i="83" l="1"/>
  <c r="GLK402" i="83"/>
  <c r="GKY410" i="92"/>
  <c r="GLK410" i="92"/>
  <c r="GKA402" i="86"/>
  <c r="GKM402" i="86"/>
  <c r="GKQ402" i="83" l="1"/>
  <c r="GLC402" i="83"/>
  <c r="GLC410" i="92"/>
  <c r="GKQ410" i="92"/>
  <c r="GJS402" i="86"/>
  <c r="GKE402" i="86"/>
  <c r="GKI402" i="83" l="1"/>
  <c r="GKU402" i="83"/>
  <c r="GKI410" i="92"/>
  <c r="GKU410" i="92"/>
  <c r="GJW402" i="86"/>
  <c r="GJK402" i="86"/>
  <c r="GKM402" i="83" l="1"/>
  <c r="GKA402" i="83"/>
  <c r="GKM410" i="92"/>
  <c r="GKA410" i="92"/>
  <c r="GJO402" i="86"/>
  <c r="GJC402" i="86"/>
  <c r="GJS402" i="83" l="1"/>
  <c r="GKE402" i="83"/>
  <c r="GKE410" i="92"/>
  <c r="GJS410" i="92"/>
  <c r="GJG402" i="86"/>
  <c r="GIU402" i="86"/>
  <c r="GJW402" i="83" l="1"/>
  <c r="GJK402" i="83"/>
  <c r="GJW410" i="92"/>
  <c r="GJK410" i="92"/>
  <c r="GIY402" i="86"/>
  <c r="GIM402" i="86"/>
  <c r="GJC402" i="83" l="1"/>
  <c r="GJO402" i="83"/>
  <c r="GJO410" i="92"/>
  <c r="GJC410" i="92"/>
  <c r="GIQ402" i="86"/>
  <c r="GIE402" i="86"/>
  <c r="GJG402" i="83" l="1"/>
  <c r="GIU402" i="83"/>
  <c r="GIU410" i="92"/>
  <c r="GJG410" i="92"/>
  <c r="GHW402" i="86"/>
  <c r="GII402" i="86"/>
  <c r="GIM402" i="83" l="1"/>
  <c r="GIY402" i="83"/>
  <c r="GIY410" i="92"/>
  <c r="GIM410" i="92"/>
  <c r="GHO402" i="86"/>
  <c r="GIA402" i="86"/>
  <c r="GIQ402" i="83" l="1"/>
  <c r="GIE402" i="83"/>
  <c r="GIE410" i="92"/>
  <c r="GIQ410" i="92"/>
  <c r="GHS402" i="86"/>
  <c r="GHG402" i="86"/>
  <c r="GII402" i="83" l="1"/>
  <c r="GHW402" i="83"/>
  <c r="GII410" i="92"/>
  <c r="GHW410" i="92"/>
  <c r="GGY402" i="86"/>
  <c r="GHK402" i="86"/>
  <c r="GIA402" i="83" l="1"/>
  <c r="GHO402" i="83"/>
  <c r="GIA410" i="92"/>
  <c r="GHO410" i="92"/>
  <c r="GGQ402" i="86"/>
  <c r="GHC402" i="86"/>
  <c r="GHG402" i="83" l="1"/>
  <c r="GHS402" i="83"/>
  <c r="GHG410" i="92"/>
  <c r="GHS410" i="92"/>
  <c r="GGI402" i="86"/>
  <c r="GGU402" i="86"/>
  <c r="GHK402" i="83" l="1"/>
  <c r="GGY402" i="83"/>
  <c r="GGY410" i="92"/>
  <c r="GHK410" i="92"/>
  <c r="GGA402" i="86"/>
  <c r="GGM402" i="86"/>
  <c r="GHC402" i="83" l="1"/>
  <c r="GGQ402" i="83"/>
  <c r="GHC410" i="92"/>
  <c r="GGQ410" i="92"/>
  <c r="GFS402" i="86"/>
  <c r="GGE402" i="86"/>
  <c r="GGI402" i="83" l="1"/>
  <c r="GGU402" i="83"/>
  <c r="GGI410" i="92"/>
  <c r="GGU410" i="92"/>
  <c r="GFW402" i="86"/>
  <c r="GFK402" i="86"/>
  <c r="GGA402" i="83" l="1"/>
  <c r="GGM402" i="83"/>
  <c r="GGM410" i="92"/>
  <c r="GGA410" i="92"/>
  <c r="GFC402" i="86"/>
  <c r="GFO402" i="86"/>
  <c r="GFS402" i="83" l="1"/>
  <c r="GGE402" i="83"/>
  <c r="GFS410" i="92"/>
  <c r="GGE410" i="92"/>
  <c r="GEU402" i="86"/>
  <c r="GFG402" i="86"/>
  <c r="GFK402" i="83" l="1"/>
  <c r="GFW402" i="83"/>
  <c r="GFW410" i="92"/>
  <c r="GFK410" i="92"/>
  <c r="GEM402" i="86"/>
  <c r="GEY402" i="86"/>
  <c r="GFC402" i="83" l="1"/>
  <c r="GFO402" i="83"/>
  <c r="GFO410" i="92"/>
  <c r="GFC410" i="92"/>
  <c r="GEE402" i="86"/>
  <c r="GEQ402" i="86"/>
  <c r="GEU402" i="83" l="1"/>
  <c r="GFG402" i="83"/>
  <c r="GEU410" i="92"/>
  <c r="GFG410" i="92"/>
  <c r="GDW402" i="86"/>
  <c r="GEI402" i="86"/>
  <c r="GEM402" i="83" l="1"/>
  <c r="GEY402" i="83"/>
  <c r="GEY410" i="92"/>
  <c r="GEM410" i="92"/>
  <c r="GDO402" i="86"/>
  <c r="GEA402" i="86"/>
  <c r="GEQ402" i="83" l="1"/>
  <c r="GEE402" i="83"/>
  <c r="GEE410" i="92"/>
  <c r="GEQ410" i="92"/>
  <c r="GDG402" i="86"/>
  <c r="GDS402" i="86"/>
  <c r="GEI402" i="83" l="1"/>
  <c r="GDW402" i="83"/>
  <c r="GEI410" i="92"/>
  <c r="GDW410" i="92"/>
  <c r="GDK402" i="86"/>
  <c r="GCY402" i="86"/>
  <c r="GDO402" i="83" l="1"/>
  <c r="GEA402" i="83"/>
  <c r="GDO410" i="92"/>
  <c r="GEA410" i="92"/>
  <c r="GCQ402" i="86"/>
  <c r="GDC402" i="86"/>
  <c r="GDG402" i="83" l="1"/>
  <c r="GDS402" i="83"/>
  <c r="GDS410" i="92"/>
  <c r="GDG410" i="92"/>
  <c r="GCU402" i="86"/>
  <c r="GCI402" i="86"/>
  <c r="GDK402" i="83" l="1"/>
  <c r="GCY402" i="83"/>
  <c r="GDK410" i="92"/>
  <c r="GCY410" i="92"/>
  <c r="GCM402" i="86"/>
  <c r="GCA402" i="86"/>
  <c r="GDC402" i="83" l="1"/>
  <c r="GCQ402" i="83"/>
  <c r="GDC410" i="92"/>
  <c r="GCQ410" i="92"/>
  <c r="GBS402" i="86"/>
  <c r="GCE402" i="86"/>
  <c r="GCI402" i="83" l="1"/>
  <c r="GCU402" i="83"/>
  <c r="GCU410" i="92"/>
  <c r="GCI410" i="92"/>
  <c r="GBK402" i="86"/>
  <c r="GBW402" i="86"/>
  <c r="GCA402" i="83" l="1"/>
  <c r="GCM402" i="83"/>
  <c r="GCM410" i="92"/>
  <c r="GCA410" i="92"/>
  <c r="GBC402" i="86"/>
  <c r="GBO402" i="86"/>
  <c r="GCE402" i="83" l="1"/>
  <c r="GBS402" i="83"/>
  <c r="GCE410" i="92"/>
  <c r="GBS410" i="92"/>
  <c r="GAU402" i="86"/>
  <c r="GBG402" i="86"/>
  <c r="GBK402" i="83" l="1"/>
  <c r="GBW402" i="83"/>
  <c r="GBK410" i="92"/>
  <c r="GBW410" i="92"/>
  <c r="GAY402" i="86"/>
  <c r="GAM402" i="86"/>
  <c r="GBC402" i="83" l="1"/>
  <c r="GBO402" i="83"/>
  <c r="GBO410" i="92"/>
  <c r="GBC410" i="92"/>
  <c r="GAQ402" i="86"/>
  <c r="GAE402" i="86"/>
  <c r="GAU402" i="83" l="1"/>
  <c r="GBG402" i="83"/>
  <c r="GBG410" i="92"/>
  <c r="GAU410" i="92"/>
  <c r="GAI402" i="86"/>
  <c r="FZW402" i="86"/>
  <c r="GAM402" i="83" l="1"/>
  <c r="GAY402" i="83"/>
  <c r="GAY410" i="92"/>
  <c r="GAM410" i="92"/>
  <c r="GAA402" i="86"/>
  <c r="FZO402" i="86"/>
  <c r="GAQ402" i="83" l="1"/>
  <c r="GAE402" i="83"/>
  <c r="GAQ410" i="92"/>
  <c r="GAE410" i="92"/>
  <c r="FZG402" i="86"/>
  <c r="FZS402" i="86"/>
  <c r="FZW402" i="83" l="1"/>
  <c r="GAI402" i="83"/>
  <c r="FZW410" i="92"/>
  <c r="GAI410" i="92"/>
  <c r="FYY402" i="86"/>
  <c r="FZK402" i="86"/>
  <c r="GAA402" i="83" l="1"/>
  <c r="FZO402" i="83"/>
  <c r="GAA410" i="92"/>
  <c r="FZO410" i="92"/>
  <c r="FYQ402" i="86"/>
  <c r="FZC402" i="86"/>
  <c r="FZS402" i="83" l="1"/>
  <c r="FZG402" i="83"/>
  <c r="FZS410" i="92"/>
  <c r="FZG410" i="92"/>
  <c r="FYU402" i="86"/>
  <c r="FYI402" i="86"/>
  <c r="FZK402" i="83" l="1"/>
  <c r="FYY402" i="83"/>
  <c r="FYY410" i="92"/>
  <c r="FZK410" i="92"/>
  <c r="FYM402" i="86"/>
  <c r="FYA402" i="86"/>
  <c r="FZC402" i="83" l="1"/>
  <c r="FYQ402" i="83"/>
  <c r="FYQ410" i="92"/>
  <c r="FZC410" i="92"/>
  <c r="FXS402" i="86"/>
  <c r="FYE402" i="86"/>
  <c r="FYI402" i="83" l="1"/>
  <c r="FYU402" i="83"/>
  <c r="FYU410" i="92"/>
  <c r="FYI410" i="92"/>
  <c r="FXW402" i="86"/>
  <c r="FXK402" i="86"/>
  <c r="FYM402" i="83" l="1"/>
  <c r="FYA402" i="83"/>
  <c r="FYM410" i="92"/>
  <c r="FYA410" i="92"/>
  <c r="FXC402" i="86"/>
  <c r="FXO402" i="86"/>
  <c r="FYE402" i="83" l="1"/>
  <c r="FXS402" i="83"/>
  <c r="FYE410" i="92"/>
  <c r="FXS410" i="92"/>
  <c r="FWU402" i="86"/>
  <c r="FXG402" i="86"/>
  <c r="FXK402" i="83" l="1"/>
  <c r="FXW402" i="83"/>
  <c r="FXK410" i="92"/>
  <c r="FXW410" i="92"/>
  <c r="FWM402" i="86"/>
  <c r="FWY402" i="86"/>
  <c r="FXO402" i="83" l="1"/>
  <c r="FXC402" i="83"/>
  <c r="FXO410" i="92"/>
  <c r="FXC410" i="92"/>
  <c r="FWE402" i="86"/>
  <c r="FWQ402" i="86"/>
  <c r="FXG402" i="83" l="1"/>
  <c r="FWU402" i="83"/>
  <c r="FWU410" i="92"/>
  <c r="FXG410" i="92"/>
  <c r="FVW402" i="86"/>
  <c r="FWI402" i="86"/>
  <c r="FWM402" i="83" l="1"/>
  <c r="FWY402" i="83"/>
  <c r="FWM410" i="92"/>
  <c r="FWY410" i="92"/>
  <c r="FWA402" i="86"/>
  <c r="FVO402" i="86"/>
  <c r="FWQ402" i="83" l="1"/>
  <c r="FWE402" i="83"/>
  <c r="FWE410" i="92"/>
  <c r="FWQ410" i="92"/>
  <c r="FVS402" i="86"/>
  <c r="FVG402" i="86"/>
  <c r="FVW402" i="83" l="1"/>
  <c r="FWI402" i="83"/>
  <c r="FVW410" i="92"/>
  <c r="FWI410" i="92"/>
  <c r="FUY402" i="86"/>
  <c r="FVK402" i="86"/>
  <c r="FWA402" i="83" l="1"/>
  <c r="FVO402" i="83"/>
  <c r="FWA410" i="92"/>
  <c r="FVO410" i="92"/>
  <c r="FUQ402" i="86"/>
  <c r="FVC402" i="86"/>
  <c r="FVG402" i="83" l="1"/>
  <c r="FVS402" i="83"/>
  <c r="FVG410" i="92"/>
  <c r="FVS410" i="92"/>
  <c r="FUU402" i="86"/>
  <c r="FUI402" i="86"/>
  <c r="FUY402" i="83" l="1"/>
  <c r="FVK402" i="83"/>
  <c r="FUY410" i="92"/>
  <c r="FVK410" i="92"/>
  <c r="FUA402" i="86"/>
  <c r="FUM402" i="86"/>
  <c r="FUQ402" i="83" l="1"/>
  <c r="FVC402" i="83"/>
  <c r="FVC410" i="92"/>
  <c r="FUQ410" i="92"/>
  <c r="FTS402" i="86"/>
  <c r="FUE402" i="86"/>
  <c r="FUI402" i="83" l="1"/>
  <c r="FUU402" i="83"/>
  <c r="FUI410" i="92"/>
  <c r="FUU410" i="92"/>
  <c r="FTK402" i="86"/>
  <c r="FTW402" i="86"/>
  <c r="FUM402" i="83" l="1"/>
  <c r="FUA402" i="83"/>
  <c r="FUM410" i="92"/>
  <c r="FUA410" i="92"/>
  <c r="FTO402" i="86"/>
  <c r="FTC402" i="86"/>
  <c r="FUE402" i="83" l="1"/>
  <c r="FTS402" i="83"/>
  <c r="FUE410" i="92"/>
  <c r="FTS410" i="92"/>
  <c r="FTG402" i="86"/>
  <c r="FSU402" i="86"/>
  <c r="FTW402" i="83" l="1"/>
  <c r="FTK402" i="83"/>
  <c r="FTW410" i="92"/>
  <c r="FTK410" i="92"/>
  <c r="FSM402" i="86"/>
  <c r="FSY402" i="86"/>
  <c r="FTO402" i="83" l="1"/>
  <c r="FTC402" i="83"/>
  <c r="FTC410" i="92"/>
  <c r="FTO410" i="92"/>
  <c r="FSQ402" i="86"/>
  <c r="FSE402" i="86"/>
  <c r="FTG402" i="83" l="1"/>
  <c r="FSU402" i="83"/>
  <c r="FTG410" i="92"/>
  <c r="FSU410" i="92"/>
  <c r="FSI402" i="86"/>
  <c r="FRW402" i="86"/>
  <c r="FSM402" i="83" l="1"/>
  <c r="FSY402" i="83"/>
  <c r="FSY410" i="92"/>
  <c r="FSM410" i="92"/>
  <c r="FRO402" i="86"/>
  <c r="FSA402" i="86"/>
  <c r="FSQ402" i="83" l="1"/>
  <c r="FSE402" i="83"/>
  <c r="FSQ410" i="92"/>
  <c r="FSE410" i="92"/>
  <c r="FRG402" i="86"/>
  <c r="FRS402" i="86"/>
  <c r="FRW402" i="83" l="1"/>
  <c r="FSI402" i="83"/>
  <c r="FRW410" i="92"/>
  <c r="FSI410" i="92"/>
  <c r="FRK402" i="86"/>
  <c r="FQY402" i="86"/>
  <c r="FRO402" i="83" l="1"/>
  <c r="FSA402" i="83"/>
  <c r="FRO410" i="92"/>
  <c r="FSA410" i="92"/>
  <c r="FRC402" i="86"/>
  <c r="FQQ402" i="86"/>
  <c r="FRG402" i="83" l="1"/>
  <c r="FRS402" i="83"/>
  <c r="FRS410" i="92"/>
  <c r="FRG410" i="92"/>
  <c r="FQU402" i="86"/>
  <c r="FQI402" i="86"/>
  <c r="FRK402" i="83" l="1"/>
  <c r="FQY402" i="83"/>
  <c r="FQY410" i="92"/>
  <c r="FRK410" i="92"/>
  <c r="FQM402" i="86"/>
  <c r="FQA402" i="86"/>
  <c r="FRC402" i="83" l="1"/>
  <c r="FQQ402" i="83"/>
  <c r="FQQ410" i="92"/>
  <c r="FRC410" i="92"/>
  <c r="FQE402" i="86"/>
  <c r="FPS402" i="86"/>
  <c r="FQU402" i="83" l="1"/>
  <c r="FQI402" i="83"/>
  <c r="FQI410" i="92"/>
  <c r="FQU410" i="92"/>
  <c r="FPW402" i="86"/>
  <c r="FPK402" i="86"/>
  <c r="FQA402" i="83" l="1"/>
  <c r="FQM402" i="83"/>
  <c r="FQM410" i="92"/>
  <c r="FQA410" i="92"/>
  <c r="FPC402" i="86"/>
  <c r="FPO402" i="86"/>
  <c r="FPS402" i="83" l="1"/>
  <c r="FQE402" i="83"/>
  <c r="FQE410" i="92"/>
  <c r="FPS410" i="92"/>
  <c r="FOU402" i="86"/>
  <c r="FPG402" i="86"/>
  <c r="FPW402" i="83" l="1"/>
  <c r="FPK402" i="83"/>
  <c r="FPW410" i="92"/>
  <c r="FPK410" i="92"/>
  <c r="FOM402" i="86"/>
  <c r="FOY402" i="86"/>
  <c r="FPC402" i="83" l="1"/>
  <c r="FPO402" i="83"/>
  <c r="FPC410" i="92"/>
  <c r="FPO410" i="92"/>
  <c r="FOQ402" i="86"/>
  <c r="FOE402" i="86"/>
  <c r="FPG402" i="83" l="1"/>
  <c r="FOU402" i="83"/>
  <c r="FPG410" i="92"/>
  <c r="FOU410" i="92"/>
  <c r="FNW402" i="86"/>
  <c r="FOI402" i="86"/>
  <c r="FOY402" i="83" l="1"/>
  <c r="FOM402" i="83"/>
  <c r="FOM410" i="92"/>
  <c r="FOY410" i="92"/>
  <c r="FOA402" i="86"/>
  <c r="FNO402" i="86"/>
  <c r="FOQ402" i="83" l="1"/>
  <c r="FOE402" i="83"/>
  <c r="FOE410" i="92"/>
  <c r="FOQ410" i="92"/>
  <c r="FNS402" i="86"/>
  <c r="FNG402" i="86"/>
  <c r="FNW402" i="83" l="1"/>
  <c r="FOI402" i="83"/>
  <c r="FOI410" i="92"/>
  <c r="FNW410" i="92"/>
  <c r="FNK402" i="86"/>
  <c r="FMY402" i="86"/>
  <c r="FOA402" i="83" l="1"/>
  <c r="FNO402" i="83"/>
  <c r="FNO410" i="92"/>
  <c r="FOA410" i="92"/>
  <c r="FNC402" i="86"/>
  <c r="FMQ402" i="86"/>
  <c r="FNS402" i="83" l="1"/>
  <c r="FNG402" i="83"/>
  <c r="FNS410" i="92"/>
  <c r="FNG410" i="92"/>
  <c r="FMU402" i="86"/>
  <c r="FMI402" i="86"/>
  <c r="FNK402" i="83" l="1"/>
  <c r="FMY402" i="83"/>
  <c r="FMY410" i="92"/>
  <c r="FNK410" i="92"/>
  <c r="FMM402" i="86"/>
  <c r="FMA402" i="86"/>
  <c r="FMQ402" i="83" l="1"/>
  <c r="FNC402" i="83"/>
  <c r="FMQ410" i="92"/>
  <c r="FNC410" i="92"/>
  <c r="FLS402" i="86"/>
  <c r="FME402" i="86"/>
  <c r="FMI402" i="83" l="1"/>
  <c r="FMU402" i="83"/>
  <c r="FMI410" i="92"/>
  <c r="FMU410" i="92"/>
  <c r="FLK402" i="86"/>
  <c r="FLW402" i="86"/>
  <c r="FMA402" i="83" l="1"/>
  <c r="FMM402" i="83"/>
  <c r="FMA410" i="92"/>
  <c r="FMM410" i="92"/>
  <c r="FLC402" i="86"/>
  <c r="FLO402" i="86"/>
  <c r="FME402" i="83" l="1"/>
  <c r="FLS402" i="83"/>
  <c r="FLS410" i="92"/>
  <c r="FME410" i="92"/>
  <c r="FKU402" i="86"/>
  <c r="FLG402" i="86"/>
  <c r="FLW402" i="83" l="1"/>
  <c r="FLK402" i="83"/>
  <c r="FLK410" i="92"/>
  <c r="FLW410" i="92"/>
  <c r="FKM402" i="86"/>
  <c r="FKY402" i="86"/>
  <c r="FLO402" i="83" l="1"/>
  <c r="FLC402" i="83"/>
  <c r="FLC410" i="92"/>
  <c r="FLO410" i="92"/>
  <c r="FKE402" i="86"/>
  <c r="FKQ402" i="86"/>
  <c r="FKU402" i="83" l="1"/>
  <c r="FLG402" i="83"/>
  <c r="FLG410" i="92"/>
  <c r="FKU410" i="92"/>
  <c r="FJW402" i="86"/>
  <c r="FKI402" i="86"/>
  <c r="FKY402" i="83" l="1"/>
  <c r="FKM402" i="83"/>
  <c r="FKY410" i="92"/>
  <c r="FKM410" i="92"/>
  <c r="FJO402" i="86"/>
  <c r="FKA402" i="86"/>
  <c r="FKQ402" i="83" l="1"/>
  <c r="FKE402" i="83"/>
  <c r="FKQ410" i="92"/>
  <c r="FKE410" i="92"/>
  <c r="FJS402" i="86"/>
  <c r="FJG402" i="86"/>
  <c r="FJW402" i="83" l="1"/>
  <c r="FKI402" i="83"/>
  <c r="FJW410" i="92"/>
  <c r="FKI410" i="92"/>
  <c r="FJK402" i="86"/>
  <c r="FIY402" i="86"/>
  <c r="FKA402" i="83" l="1"/>
  <c r="FJO402" i="83"/>
  <c r="FKA410" i="92"/>
  <c r="FJO410" i="92"/>
  <c r="FIQ402" i="86"/>
  <c r="FJC402" i="86"/>
  <c r="FJG402" i="83" l="1"/>
  <c r="FJS402" i="83"/>
  <c r="FJG410" i="92"/>
  <c r="FJS410" i="92"/>
  <c r="FII402" i="86"/>
  <c r="FIU402" i="86"/>
  <c r="FIY402" i="83" l="1"/>
  <c r="FJK402" i="83"/>
  <c r="FJK410" i="92"/>
  <c r="FIY410" i="92"/>
  <c r="FIA402" i="86"/>
  <c r="FIM402" i="86"/>
  <c r="FJC402" i="83" l="1"/>
  <c r="FIQ402" i="83"/>
  <c r="FJC410" i="92"/>
  <c r="FIQ410" i="92"/>
  <c r="FHS402" i="86"/>
  <c r="FIE402" i="86"/>
  <c r="FIU402" i="83" l="1"/>
  <c r="FII402" i="83"/>
  <c r="FIU410" i="92"/>
  <c r="FII410" i="92"/>
  <c r="FHK402" i="86"/>
  <c r="FHW402" i="86"/>
  <c r="FIA402" i="83" l="1"/>
  <c r="FIM402" i="83"/>
  <c r="FIA410" i="92"/>
  <c r="FIM410" i="92"/>
  <c r="FHO402" i="86"/>
  <c r="FHC402" i="86"/>
  <c r="FHS402" i="83" l="1"/>
  <c r="FIE402" i="83"/>
  <c r="FHS410" i="92"/>
  <c r="FIE410" i="92"/>
  <c r="FHG402" i="86"/>
  <c r="FGU402" i="86"/>
  <c r="FHW402" i="83" l="1"/>
  <c r="FHK402" i="83"/>
  <c r="FHW410" i="92"/>
  <c r="FHK410" i="92"/>
  <c r="FGY402" i="86"/>
  <c r="FGM402" i="86"/>
  <c r="FHC402" i="83" l="1"/>
  <c r="FHO402" i="83"/>
  <c r="FHC410" i="92"/>
  <c r="FHO410" i="92"/>
  <c r="FGQ402" i="86"/>
  <c r="FGE402" i="86"/>
  <c r="FHG402" i="83" l="1"/>
  <c r="FGU402" i="83"/>
  <c r="FHG410" i="92"/>
  <c r="FGU410" i="92"/>
  <c r="FGI402" i="86"/>
  <c r="FFW402" i="86"/>
  <c r="FGM402" i="83" l="1"/>
  <c r="FGY402" i="83"/>
  <c r="FGM410" i="92"/>
  <c r="FGY410" i="92"/>
  <c r="FFO402" i="86"/>
  <c r="FGA402" i="86"/>
  <c r="FGQ402" i="83" l="1"/>
  <c r="FGE402" i="83"/>
  <c r="FGQ410" i="92"/>
  <c r="FGE410" i="92"/>
  <c r="FFS402" i="86"/>
  <c r="FFG402" i="86"/>
  <c r="FFW402" i="83" l="1"/>
  <c r="FGI402" i="83"/>
  <c r="FGI410" i="92"/>
  <c r="FFW410" i="92"/>
  <c r="FEY402" i="86"/>
  <c r="FFK402" i="86"/>
  <c r="FFO402" i="83" l="1"/>
  <c r="FGA402" i="83"/>
  <c r="FGA410" i="92"/>
  <c r="FFO410" i="92"/>
  <c r="FFC402" i="86"/>
  <c r="FEQ402" i="86"/>
  <c r="FFG402" i="83" l="1"/>
  <c r="FFS402" i="83"/>
  <c r="FFG410" i="92"/>
  <c r="FFS410" i="92"/>
  <c r="FEI402" i="86"/>
  <c r="FEU402" i="86"/>
  <c r="FEY402" i="83" l="1"/>
  <c r="FFK402" i="83"/>
  <c r="FEY410" i="92"/>
  <c r="FFK410" i="92"/>
  <c r="FEA402" i="86"/>
  <c r="FEM402" i="86"/>
  <c r="FEQ402" i="83" l="1"/>
  <c r="FFC402" i="83"/>
  <c r="FFC410" i="92"/>
  <c r="FEQ410" i="92"/>
  <c r="FEE402" i="86"/>
  <c r="FDS402" i="86"/>
  <c r="FEI402" i="83" l="1"/>
  <c r="FEU402" i="83"/>
  <c r="FEU410" i="92"/>
  <c r="FEI410" i="92"/>
  <c r="FDK402" i="86"/>
  <c r="FDW402" i="86"/>
  <c r="FEM402" i="83" l="1"/>
  <c r="FEA402" i="83"/>
  <c r="FEA410" i="92"/>
  <c r="FEM410" i="92"/>
  <c r="FDC402" i="86"/>
  <c r="FDO402" i="86"/>
  <c r="FDS402" i="83" l="1"/>
  <c r="FEE402" i="83"/>
  <c r="FDS410" i="92"/>
  <c r="FEE410" i="92"/>
  <c r="FCU402" i="86"/>
  <c r="FDG402" i="86"/>
  <c r="FDK402" i="83" l="1"/>
  <c r="FDW402" i="83"/>
  <c r="FDW410" i="92"/>
  <c r="FDK410" i="92"/>
  <c r="FCM402" i="86"/>
  <c r="FCY402" i="86"/>
  <c r="FDO402" i="83" l="1"/>
  <c r="FDC402" i="83"/>
  <c r="FDC410" i="92"/>
  <c r="FDO410" i="92"/>
  <c r="FCQ402" i="86"/>
  <c r="FCE402" i="86"/>
  <c r="FCU402" i="83" l="1"/>
  <c r="FDG402" i="83"/>
  <c r="FDG410" i="92"/>
  <c r="FCU410" i="92"/>
  <c r="FBW402" i="86"/>
  <c r="FCI402" i="86"/>
  <c r="FCY402" i="83" l="1"/>
  <c r="FCM402" i="83"/>
  <c r="FCM410" i="92"/>
  <c r="FCY410" i="92"/>
  <c r="FBO402" i="86"/>
  <c r="FCA402" i="86"/>
  <c r="FCQ402" i="83" l="1"/>
  <c r="FCE402" i="83"/>
  <c r="FCE410" i="92"/>
  <c r="FCQ410" i="92"/>
  <c r="FBS402" i="86"/>
  <c r="FBG402" i="86"/>
  <c r="FBW402" i="83" l="1"/>
  <c r="FCI402" i="83"/>
  <c r="FCI410" i="92"/>
  <c r="FBW410" i="92"/>
  <c r="FAY402" i="86"/>
  <c r="FBK402" i="86"/>
  <c r="FBO402" i="83" l="1"/>
  <c r="FCA402" i="83"/>
  <c r="FCA410" i="92"/>
  <c r="FBO410" i="92"/>
  <c r="FAQ402" i="86"/>
  <c r="FBC402" i="86"/>
  <c r="FBG402" i="83" l="1"/>
  <c r="FBS402" i="83"/>
  <c r="FBS410" i="92"/>
  <c r="FBG410" i="92"/>
  <c r="FAU402" i="86"/>
  <c r="FAI402" i="86"/>
  <c r="FBK402" i="83" l="1"/>
  <c r="FAY402" i="83"/>
  <c r="FBK410" i="92"/>
  <c r="FAY410" i="92"/>
  <c r="FAA402" i="86"/>
  <c r="FAM402" i="86"/>
  <c r="FBC402" i="83" l="1"/>
  <c r="FAQ402" i="83"/>
  <c r="FAQ410" i="92"/>
  <c r="FBC410" i="92"/>
  <c r="EZS402" i="86"/>
  <c r="FAE402" i="86"/>
  <c r="FAI402" i="83" l="1"/>
  <c r="FAU402" i="83"/>
  <c r="FAU410" i="92"/>
  <c r="FAI410" i="92"/>
  <c r="EZW402" i="86"/>
  <c r="EZK402" i="86"/>
  <c r="FAM402" i="83" l="1"/>
  <c r="FAA402" i="83"/>
  <c r="FAA410" i="92"/>
  <c r="FAM410" i="92"/>
  <c r="EZO402" i="86"/>
  <c r="EZC402" i="86"/>
  <c r="FAE402" i="83" l="1"/>
  <c r="EZS402" i="83"/>
  <c r="EZS410" i="92"/>
  <c r="FAE410" i="92"/>
  <c r="EZG402" i="86"/>
  <c r="EYU402" i="86"/>
  <c r="EZK402" i="83" l="1"/>
  <c r="EZW402" i="83"/>
  <c r="EZW410" i="92"/>
  <c r="EZK410" i="92"/>
  <c r="EYY402" i="86"/>
  <c r="EYM402" i="86"/>
  <c r="EZO402" i="83" l="1"/>
  <c r="EZC402" i="83"/>
  <c r="EZO410" i="92"/>
  <c r="EZC410" i="92"/>
  <c r="EYQ402" i="86"/>
  <c r="EYE402" i="86"/>
  <c r="EZG402" i="83" l="1"/>
  <c r="EYU402" i="83"/>
  <c r="EYU410" i="92"/>
  <c r="EZG410" i="92"/>
  <c r="EXW402" i="86"/>
  <c r="EYI402" i="86"/>
  <c r="EYY402" i="83" l="1"/>
  <c r="EYM402" i="83"/>
  <c r="EYY410" i="92"/>
  <c r="EYM410" i="92"/>
  <c r="EXO402" i="86"/>
  <c r="EYA402" i="86"/>
  <c r="EYE402" i="83" l="1"/>
  <c r="EYQ402" i="83"/>
  <c r="EYE410" i="92"/>
  <c r="EYQ410" i="92"/>
  <c r="EXS402" i="86"/>
  <c r="EXG402" i="86"/>
  <c r="EYI402" i="83" l="1"/>
  <c r="EXW402" i="83"/>
  <c r="EYI410" i="92"/>
  <c r="EXW410" i="92"/>
  <c r="EXK402" i="86"/>
  <c r="EWY402" i="86"/>
  <c r="EYA402" i="83" l="1"/>
  <c r="EXO402" i="83"/>
  <c r="EYA410" i="92"/>
  <c r="EXO410" i="92"/>
  <c r="EXC402" i="86"/>
  <c r="EWQ402" i="86"/>
  <c r="EXS402" i="83" l="1"/>
  <c r="EXG402" i="83"/>
  <c r="EXG410" i="92"/>
  <c r="EXS410" i="92"/>
  <c r="EWI402" i="86"/>
  <c r="EWU402" i="86"/>
  <c r="EXK402" i="83" l="1"/>
  <c r="EWY402" i="83"/>
  <c r="EWY410" i="92"/>
  <c r="EXK410" i="92"/>
  <c r="EWM402" i="86"/>
  <c r="EWA402" i="86"/>
  <c r="EXC402" i="83" l="1"/>
  <c r="EWQ402" i="83"/>
  <c r="EWQ410" i="92"/>
  <c r="EXC410" i="92"/>
  <c r="EVS402" i="86"/>
  <c r="EWE402" i="86"/>
  <c r="EWI402" i="83" l="1"/>
  <c r="EWU402" i="83"/>
  <c r="EWI410" i="92"/>
  <c r="EWU410" i="92"/>
  <c r="EVK402" i="86"/>
  <c r="EVW402" i="86"/>
  <c r="EWA402" i="83" l="1"/>
  <c r="EWM402" i="83"/>
  <c r="EWM410" i="92"/>
  <c r="EWA410" i="92"/>
  <c r="EVC402" i="86"/>
  <c r="EVO402" i="86"/>
  <c r="EVS402" i="83" l="1"/>
  <c r="EWE402" i="83"/>
  <c r="EWE410" i="92"/>
  <c r="EVS410" i="92"/>
  <c r="EUU402" i="86"/>
  <c r="EVG402" i="86"/>
  <c r="EVW402" i="83" l="1"/>
  <c r="EVK402" i="83"/>
  <c r="EVW410" i="92"/>
  <c r="EVK410" i="92"/>
  <c r="EUY402" i="86"/>
  <c r="EUM402" i="86"/>
  <c r="EVO402" i="83" l="1"/>
  <c r="EVC402" i="83"/>
  <c r="EVO410" i="92"/>
  <c r="EVC410" i="92"/>
  <c r="EUQ402" i="86"/>
  <c r="EUE402" i="86"/>
  <c r="EVG402" i="83" l="1"/>
  <c r="EUU402" i="83"/>
  <c r="EUU410" i="92"/>
  <c r="EVG410" i="92"/>
  <c r="EUI402" i="86"/>
  <c r="ETW402" i="86"/>
  <c r="EUM402" i="83" l="1"/>
  <c r="EUY402" i="83"/>
  <c r="EUM410" i="92"/>
  <c r="EUY410" i="92"/>
  <c r="EUA402" i="86"/>
  <c r="ETO402" i="86"/>
  <c r="EUE402" i="83" l="1"/>
  <c r="EUQ402" i="83"/>
  <c r="EUE410" i="92"/>
  <c r="EUQ410" i="92"/>
  <c r="ETG402" i="86"/>
  <c r="ETS402" i="86"/>
  <c r="EUI402" i="83" l="1"/>
  <c r="ETW402" i="83"/>
  <c r="EUI410" i="92"/>
  <c r="ETW410" i="92"/>
  <c r="ESY402" i="86"/>
  <c r="ETK402" i="86"/>
  <c r="EUA402" i="83" l="1"/>
  <c r="ETO402" i="83"/>
  <c r="EUA410" i="92"/>
  <c r="ETO410" i="92"/>
  <c r="ESQ402" i="86"/>
  <c r="ETC402" i="86"/>
  <c r="ETS402" i="83" l="1"/>
  <c r="ETG402" i="83"/>
  <c r="ETS410" i="92"/>
  <c r="ETG410" i="92"/>
  <c r="ESI402" i="86"/>
  <c r="ESU402" i="86"/>
  <c r="ESY402" i="83" l="1"/>
  <c r="ETK402" i="83"/>
  <c r="ESY410" i="92"/>
  <c r="ETK410" i="92"/>
  <c r="ESM402" i="86"/>
  <c r="ESA402" i="86"/>
  <c r="ESQ402" i="83" l="1"/>
  <c r="ETC402" i="83"/>
  <c r="ETC410" i="92"/>
  <c r="ESQ410" i="92"/>
  <c r="ESE402" i="86"/>
  <c r="ERS402" i="86"/>
  <c r="ESU402" i="83" l="1"/>
  <c r="ESI402" i="83"/>
  <c r="ESU410" i="92"/>
  <c r="ESI410" i="92"/>
  <c r="ERK402" i="86"/>
  <c r="ERW402" i="86"/>
  <c r="ESA402" i="83" l="1"/>
  <c r="ESM402" i="83"/>
  <c r="ESA410" i="92"/>
  <c r="ESM410" i="92"/>
  <c r="ERC402" i="86"/>
  <c r="ERO402" i="86"/>
  <c r="ERS402" i="83" l="1"/>
  <c r="ESE402" i="83"/>
  <c r="ESE410" i="92"/>
  <c r="ERS410" i="92"/>
  <c r="ERG402" i="86"/>
  <c r="EQU402" i="86"/>
  <c r="ERW402" i="83" l="1"/>
  <c r="ERK402" i="83"/>
  <c r="ERK410" i="92"/>
  <c r="ERW410" i="92"/>
  <c r="EQY402" i="86"/>
  <c r="EQM402" i="86"/>
  <c r="ERO402" i="83" l="1"/>
  <c r="ERC402" i="83"/>
  <c r="ERO410" i="92"/>
  <c r="ERC410" i="92"/>
  <c r="EQE402" i="86"/>
  <c r="EQQ402" i="86"/>
  <c r="ERG402" i="83" l="1"/>
  <c r="EQU402" i="83"/>
  <c r="EQU410" i="92"/>
  <c r="ERG410" i="92"/>
  <c r="EPW402" i="86"/>
  <c r="EQI402" i="86"/>
  <c r="EQY402" i="83" l="1"/>
  <c r="EQM402" i="83"/>
  <c r="EQM410" i="92"/>
  <c r="EQY410" i="92"/>
  <c r="EQA402" i="86"/>
  <c r="EPO402" i="86"/>
  <c r="EQQ402" i="83" l="1"/>
  <c r="EQE402" i="83"/>
  <c r="EQE410" i="92"/>
  <c r="EQQ410" i="92"/>
  <c r="EPG402" i="86"/>
  <c r="EPS402" i="86"/>
  <c r="EQI402" i="83" l="1"/>
  <c r="EPW402" i="83"/>
  <c r="EQI410" i="92"/>
  <c r="EPW410" i="92"/>
  <c r="EOY402" i="86"/>
  <c r="EPK402" i="86"/>
  <c r="EQA402" i="83" l="1"/>
  <c r="EPO402" i="83"/>
  <c r="EQA410" i="92"/>
  <c r="EPO410" i="92"/>
  <c r="EPC402" i="86"/>
  <c r="EOQ402" i="86"/>
  <c r="EPS402" i="83" l="1"/>
  <c r="EPG402" i="83"/>
  <c r="EPS410" i="92"/>
  <c r="EPG410" i="92"/>
  <c r="EOI402" i="86"/>
  <c r="EOU402" i="86"/>
  <c r="EOY402" i="83" l="1"/>
  <c r="EPK402" i="83"/>
  <c r="EPK410" i="92"/>
  <c r="EOY410" i="92"/>
  <c r="EOA402" i="86"/>
  <c r="EOM402" i="86"/>
  <c r="EOQ402" i="83" l="1"/>
  <c r="EPC402" i="83"/>
  <c r="EPC410" i="92"/>
  <c r="EOQ410" i="92"/>
  <c r="ENS402" i="86"/>
  <c r="EOE402" i="86"/>
  <c r="EOU402" i="83" l="1"/>
  <c r="EOI402" i="83"/>
  <c r="EOI410" i="92"/>
  <c r="EOU410" i="92"/>
  <c r="ENK402" i="86"/>
  <c r="ENW402" i="86"/>
  <c r="EOA402" i="83" l="1"/>
  <c r="EOM402" i="83"/>
  <c r="EOM410" i="92"/>
  <c r="EOA410" i="92"/>
  <c r="ENO402" i="86"/>
  <c r="ENC402" i="86"/>
  <c r="EOE402" i="83" l="1"/>
  <c r="ENS402" i="83"/>
  <c r="EOE410" i="92"/>
  <c r="ENS410" i="92"/>
  <c r="ENG402" i="86"/>
  <c r="EMU402" i="86"/>
  <c r="ENK402" i="83" l="1"/>
  <c r="ENW402" i="83"/>
  <c r="ENK410" i="92"/>
  <c r="ENW410" i="92"/>
  <c r="EMM402" i="86"/>
  <c r="EMY402" i="86"/>
  <c r="ENO402" i="83" l="1"/>
  <c r="ENC402" i="83"/>
  <c r="ENO410" i="92"/>
  <c r="ENC410" i="92"/>
  <c r="EME402" i="86"/>
  <c r="EMQ402" i="86"/>
  <c r="EMU402" i="83" l="1"/>
  <c r="ENG402" i="83"/>
  <c r="ENG410" i="92"/>
  <c r="EMU410" i="92"/>
  <c r="EMI402" i="86"/>
  <c r="ELW402" i="86"/>
  <c r="EMM402" i="83" l="1"/>
  <c r="EMY402" i="83"/>
  <c r="EMY410" i="92"/>
  <c r="EMM410" i="92"/>
  <c r="EMA402" i="86"/>
  <c r="ELO402" i="86"/>
  <c r="EMQ402" i="83" l="1"/>
  <c r="EME402" i="83"/>
  <c r="EMQ410" i="92"/>
  <c r="EME410" i="92"/>
  <c r="ELS402" i="86"/>
  <c r="ELG402" i="86"/>
  <c r="EMI402" i="83" l="1"/>
  <c r="ELW402" i="83"/>
  <c r="ELW410" i="92"/>
  <c r="EMI410" i="92"/>
  <c r="ELK402" i="86"/>
  <c r="EKY402" i="86"/>
  <c r="EMA402" i="83" l="1"/>
  <c r="ELO402" i="83"/>
  <c r="ELO410" i="92"/>
  <c r="EMA410" i="92"/>
  <c r="EKQ402" i="86"/>
  <c r="ELC402" i="86"/>
  <c r="ELG402" i="83" l="1"/>
  <c r="ELS402" i="83"/>
  <c r="ELS410" i="92"/>
  <c r="ELG410" i="92"/>
  <c r="EKI402" i="86"/>
  <c r="EKU402" i="86"/>
  <c r="ELK402" i="83" l="1"/>
  <c r="EKY402" i="83"/>
  <c r="EKY410" i="92"/>
  <c r="ELK410" i="92"/>
  <c r="EKM402" i="86"/>
  <c r="EKA402" i="86"/>
  <c r="ELC402" i="83" l="1"/>
  <c r="EKQ402" i="83"/>
  <c r="EKQ410" i="92"/>
  <c r="ELC410" i="92"/>
  <c r="EJS402" i="86"/>
  <c r="EKE402" i="86"/>
  <c r="EKU402" i="83" l="1"/>
  <c r="EKI402" i="83"/>
  <c r="EKI410" i="92"/>
  <c r="EKU410" i="92"/>
  <c r="EJK402" i="86"/>
  <c r="EJW402" i="86"/>
  <c r="EKA402" i="83" l="1"/>
  <c r="EKM402" i="83"/>
  <c r="EKM410" i="92"/>
  <c r="EKA410" i="92"/>
  <c r="EJC402" i="86"/>
  <c r="EJO402" i="86"/>
  <c r="EJS402" i="83" l="1"/>
  <c r="EKE402" i="83"/>
  <c r="EJS410" i="92"/>
  <c r="EKE410" i="92"/>
  <c r="EIU402" i="86"/>
  <c r="EJG402" i="86"/>
  <c r="EJW402" i="83" l="1"/>
  <c r="EJK402" i="83"/>
  <c r="EJK410" i="92"/>
  <c r="EJW410" i="92"/>
  <c r="EIM402" i="86"/>
  <c r="EIY402" i="86"/>
  <c r="EJO402" i="83" l="1"/>
  <c r="EJC402" i="83"/>
  <c r="EJO410" i="92"/>
  <c r="EJC410" i="92"/>
  <c r="EIQ402" i="86"/>
  <c r="EIE402" i="86"/>
  <c r="EJG402" i="83" l="1"/>
  <c r="EIU402" i="83"/>
  <c r="EIU410" i="92"/>
  <c r="EJG410" i="92"/>
  <c r="EHW402" i="86"/>
  <c r="EII402" i="86"/>
  <c r="EIY402" i="83" l="1"/>
  <c r="EIM402" i="83"/>
  <c r="EIM410" i="92"/>
  <c r="EIY410" i="92"/>
  <c r="EHO402" i="86"/>
  <c r="EIA402" i="86"/>
  <c r="EIQ402" i="83" l="1"/>
  <c r="EIE402" i="83"/>
  <c r="EIQ410" i="92"/>
  <c r="EIE410" i="92"/>
  <c r="EHG402" i="86"/>
  <c r="EHS402" i="86"/>
  <c r="EHW402" i="83" l="1"/>
  <c r="EII402" i="83"/>
  <c r="EHW410" i="92"/>
  <c r="EII410" i="92"/>
  <c r="EHK402" i="86"/>
  <c r="EGY402" i="86"/>
  <c r="EIA402" i="83" l="1"/>
  <c r="EHO402" i="83"/>
  <c r="EHO410" i="92"/>
  <c r="EIA410" i="92"/>
  <c r="EHC402" i="86"/>
  <c r="EGQ402" i="86"/>
  <c r="EHS402" i="83" l="1"/>
  <c r="EHG402" i="83"/>
  <c r="EHS410" i="92"/>
  <c r="EHG410" i="92"/>
  <c r="EGU402" i="86"/>
  <c r="EGI402" i="86"/>
  <c r="EGY402" i="83" l="1"/>
  <c r="EHK402" i="83"/>
  <c r="EGY410" i="92"/>
  <c r="EHK410" i="92"/>
  <c r="EGM402" i="86"/>
  <c r="EGA402" i="86"/>
  <c r="EGQ402" i="83" l="1"/>
  <c r="EHC402" i="83"/>
  <c r="EHC410" i="92"/>
  <c r="EGQ410" i="92"/>
  <c r="EFS402" i="86"/>
  <c r="EGE402" i="86"/>
  <c r="EGI402" i="83" l="1"/>
  <c r="EGU402" i="83"/>
  <c r="EGU410" i="92"/>
  <c r="EGI410" i="92"/>
  <c r="EFK402" i="86"/>
  <c r="EFW402" i="86"/>
  <c r="EGM402" i="83" l="1"/>
  <c r="EGA402" i="83"/>
  <c r="EGA410" i="92"/>
  <c r="EGM410" i="92"/>
  <c r="EFO402" i="86"/>
  <c r="EFC402" i="86"/>
  <c r="EFS402" i="83" l="1"/>
  <c r="EGE402" i="83"/>
  <c r="EGE410" i="92"/>
  <c r="EFS410" i="92"/>
  <c r="EEU402" i="86"/>
  <c r="EFG402" i="86"/>
  <c r="EFK402" i="83" l="1"/>
  <c r="EFW402" i="83"/>
  <c r="EFW410" i="92"/>
  <c r="EFK410" i="92"/>
  <c r="EEM402" i="86"/>
  <c r="EEY402" i="86"/>
  <c r="EFO402" i="83" l="1"/>
  <c r="EFC402" i="83"/>
  <c r="EFO410" i="92"/>
  <c r="EFC410" i="92"/>
  <c r="EEE402" i="86"/>
  <c r="EEQ402" i="86"/>
  <c r="EFG402" i="83" l="1"/>
  <c r="EEU402" i="83"/>
  <c r="EEU410" i="92"/>
  <c r="EFG410" i="92"/>
  <c r="EDW402" i="86"/>
  <c r="EEI402" i="86"/>
  <c r="EEM402" i="83" l="1"/>
  <c r="EEY402" i="83"/>
  <c r="EEM410" i="92"/>
  <c r="EEY410" i="92"/>
  <c r="EEA402" i="86"/>
  <c r="EDO402" i="86"/>
  <c r="EEE402" i="83" l="1"/>
  <c r="EEQ402" i="83"/>
  <c r="EEE410" i="92"/>
  <c r="EEQ410" i="92"/>
  <c r="EDG402" i="86"/>
  <c r="EDS402" i="86"/>
  <c r="EEI402" i="83" l="1"/>
  <c r="EDW402" i="83"/>
  <c r="EEI410" i="92"/>
  <c r="EDW410" i="92"/>
  <c r="EDK402" i="86"/>
  <c r="ECY402" i="86"/>
  <c r="EEA402" i="83" l="1"/>
  <c r="EDO402" i="83"/>
  <c r="EDO410" i="92"/>
  <c r="EEA410" i="92"/>
  <c r="ECQ402" i="86"/>
  <c r="EDC402" i="86"/>
  <c r="EDG402" i="83" l="1"/>
  <c r="EDS402" i="83"/>
  <c r="EDS410" i="92"/>
  <c r="EDG410" i="92"/>
  <c r="ECI402" i="86"/>
  <c r="ECU402" i="86"/>
  <c r="EDK402" i="83" l="1"/>
  <c r="ECY402" i="83"/>
  <c r="ECY410" i="92"/>
  <c r="EDK410" i="92"/>
  <c r="ECM402" i="86"/>
  <c r="ECA402" i="86"/>
  <c r="EDC402" i="83" l="1"/>
  <c r="ECQ402" i="83"/>
  <c r="EDC410" i="92"/>
  <c r="ECQ410" i="92"/>
  <c r="EBS402" i="86"/>
  <c r="ECE402" i="86"/>
  <c r="ECI402" i="83" l="1"/>
  <c r="ECU402" i="83"/>
  <c r="ECU410" i="92"/>
  <c r="ECI410" i="92"/>
  <c r="EBK402" i="86"/>
  <c r="EBW402" i="86"/>
  <c r="ECM402" i="83" l="1"/>
  <c r="ECA402" i="83"/>
  <c r="ECA410" i="92"/>
  <c r="ECM410" i="92"/>
  <c r="EBC402" i="86"/>
  <c r="EBO402" i="86"/>
  <c r="ECE402" i="83" l="1"/>
  <c r="EBS402" i="83"/>
  <c r="EBS410" i="92"/>
  <c r="ECE410" i="92"/>
  <c r="EBG402" i="86"/>
  <c r="EAU402" i="86"/>
  <c r="EBW402" i="83" l="1"/>
  <c r="EBK402" i="83"/>
  <c r="EBK410" i="92"/>
  <c r="EBW410" i="92"/>
  <c r="EAM402" i="86"/>
  <c r="EAY402" i="86"/>
  <c r="EBC402" i="83" l="1"/>
  <c r="EBO402" i="83"/>
  <c r="EBC410" i="92"/>
  <c r="EBO410" i="92"/>
  <c r="EAE402" i="86"/>
  <c r="EAQ402" i="86"/>
  <c r="EBG402" i="83" l="1"/>
  <c r="EAU402" i="83"/>
  <c r="EAU410" i="92"/>
  <c r="EBG410" i="92"/>
  <c r="EAI402" i="86"/>
  <c r="DZW402" i="86"/>
  <c r="EAM402" i="83" l="1"/>
  <c r="EAY402" i="83"/>
  <c r="EAM410" i="92"/>
  <c r="EAY410" i="92"/>
  <c r="DZO402" i="86"/>
  <c r="EAA402" i="86"/>
  <c r="EAE402" i="83" l="1"/>
  <c r="EAQ402" i="83"/>
  <c r="EAQ410" i="92"/>
  <c r="EAE410" i="92"/>
  <c r="DZG402" i="86"/>
  <c r="DZS402" i="86"/>
  <c r="DZW402" i="83" l="1"/>
  <c r="EAI402" i="83"/>
  <c r="EAI410" i="92"/>
  <c r="DZW410" i="92"/>
  <c r="DYY402" i="86"/>
  <c r="DZK402" i="86"/>
  <c r="DZO402" i="83" l="1"/>
  <c r="EAA402" i="83"/>
  <c r="EAA410" i="92"/>
  <c r="DZO410" i="92"/>
  <c r="DZC402" i="86"/>
  <c r="DYQ402" i="86"/>
  <c r="DZS402" i="83" l="1"/>
  <c r="DZG402" i="83"/>
  <c r="DZS410" i="92"/>
  <c r="DZG410" i="92"/>
  <c r="DYI402" i="86"/>
  <c r="DYU402" i="86"/>
  <c r="DZK402" i="83" l="1"/>
  <c r="DYY402" i="83"/>
  <c r="DYY410" i="92"/>
  <c r="DZK410" i="92"/>
  <c r="DYA402" i="86"/>
  <c r="DYM402" i="86"/>
  <c r="DZC402" i="83" l="1"/>
  <c r="DYQ402" i="83"/>
  <c r="DYQ410" i="92"/>
  <c r="DZC410" i="92"/>
  <c r="DXS402" i="86"/>
  <c r="DYE402" i="86"/>
  <c r="DYI402" i="83" l="1"/>
  <c r="DYU402" i="83"/>
  <c r="DYI410" i="92"/>
  <c r="DYU410" i="92"/>
  <c r="DXK402" i="86"/>
  <c r="DXW402" i="86"/>
  <c r="DYM402" i="83" l="1"/>
  <c r="DYA402" i="83"/>
  <c r="DYA410" i="92"/>
  <c r="DYM410" i="92"/>
  <c r="DXO402" i="86"/>
  <c r="DXC402" i="86"/>
  <c r="DXS402" i="83" l="1"/>
  <c r="DYE402" i="83"/>
  <c r="DYE410" i="92"/>
  <c r="DXS410" i="92"/>
  <c r="DXG402" i="86"/>
  <c r="DWU402" i="86"/>
  <c r="DXW402" i="83" l="1"/>
  <c r="DXK402" i="83"/>
  <c r="DXW410" i="92"/>
  <c r="DXK410" i="92"/>
  <c r="DWY402" i="86"/>
  <c r="DWM402" i="86"/>
  <c r="DXO402" i="83" l="1"/>
  <c r="DXC402" i="83"/>
  <c r="DXC410" i="92"/>
  <c r="DXO410" i="92"/>
  <c r="DWQ402" i="86"/>
  <c r="DWE402" i="86"/>
  <c r="DXG402" i="83" l="1"/>
  <c r="DWU402" i="83"/>
  <c r="DWU410" i="92"/>
  <c r="DXG410" i="92"/>
  <c r="DVW402" i="86"/>
  <c r="DWI402" i="86"/>
  <c r="DWM402" i="83" l="1"/>
  <c r="DWY402" i="83"/>
  <c r="DWM410" i="92"/>
  <c r="DWY410" i="92"/>
  <c r="DVO402" i="86"/>
  <c r="DWA402" i="86"/>
  <c r="DWE402" i="83" l="1"/>
  <c r="DWQ402" i="83"/>
  <c r="DWE410" i="92"/>
  <c r="DWQ410" i="92"/>
  <c r="DVS402" i="86"/>
  <c r="DVG402" i="86"/>
  <c r="DVW402" i="83" l="1"/>
  <c r="DWI402" i="83"/>
  <c r="DWI410" i="92"/>
  <c r="DVW410" i="92"/>
  <c r="DVK402" i="86"/>
  <c r="DUY402" i="86"/>
  <c r="DWA402" i="83" l="1"/>
  <c r="DVO402" i="83"/>
  <c r="DWA410" i="92"/>
  <c r="DVO410" i="92"/>
  <c r="DUQ402" i="86"/>
  <c r="DVC402" i="86"/>
  <c r="DVG402" i="83" l="1"/>
  <c r="DVS402" i="83"/>
  <c r="DVG410" i="92"/>
  <c r="DVS410" i="92"/>
  <c r="DUI402" i="86"/>
  <c r="DUU402" i="86"/>
  <c r="DVK402" i="83" l="1"/>
  <c r="DUY402" i="83"/>
  <c r="DVK410" i="92"/>
  <c r="DUY410" i="92"/>
  <c r="DUA402" i="86"/>
  <c r="DUM402" i="86"/>
  <c r="DUQ402" i="83" l="1"/>
  <c r="DVC402" i="83"/>
  <c r="DUQ410" i="92"/>
  <c r="DVC410" i="92"/>
  <c r="DUE402" i="86"/>
  <c r="DTS402" i="86"/>
  <c r="DUI402" i="83" l="1"/>
  <c r="DUU402" i="83"/>
  <c r="DUU410" i="92"/>
  <c r="DUI410" i="92"/>
  <c r="DTW402" i="86"/>
  <c r="DTK402" i="86"/>
  <c r="DUM402" i="83" l="1"/>
  <c r="DUA402" i="83"/>
  <c r="DUM410" i="92"/>
  <c r="DUA410" i="92"/>
  <c r="DTO402" i="86"/>
  <c r="DTC402" i="86"/>
  <c r="DTS402" i="83" l="1"/>
  <c r="DUE402" i="83"/>
  <c r="DTS410" i="92"/>
  <c r="DUE410" i="92"/>
  <c r="DSU402" i="86"/>
  <c r="DTG402" i="86"/>
  <c r="DTW402" i="83" l="1"/>
  <c r="DTK402" i="83"/>
  <c r="DTK410" i="92"/>
  <c r="DTW410" i="92"/>
  <c r="DSM402" i="86"/>
  <c r="DSY402" i="86"/>
  <c r="DTC402" i="83" l="1"/>
  <c r="DTO402" i="83"/>
  <c r="DTO410" i="92"/>
  <c r="DTC410" i="92"/>
  <c r="DSQ402" i="86"/>
  <c r="DSE402" i="86"/>
  <c r="DSU402" i="83" l="1"/>
  <c r="DTG402" i="83"/>
  <c r="DTG410" i="92"/>
  <c r="DSU410" i="92"/>
  <c r="DSI402" i="86"/>
  <c r="DRW402" i="86"/>
  <c r="DSM402" i="83" l="1"/>
  <c r="DSY402" i="83"/>
  <c r="DSY410" i="92"/>
  <c r="DSM410" i="92"/>
  <c r="DSA402" i="86"/>
  <c r="DRO402" i="86"/>
  <c r="DSQ402" i="83" l="1"/>
  <c r="DSE402" i="83"/>
  <c r="DSE410" i="92"/>
  <c r="DSQ410" i="92"/>
  <c r="DRG402" i="86"/>
  <c r="DRS402" i="86"/>
  <c r="DSI402" i="83" l="1"/>
  <c r="DRW402" i="83"/>
  <c r="DSI410" i="92"/>
  <c r="DRW410" i="92"/>
  <c r="DRK402" i="86"/>
  <c r="DQY402" i="86"/>
  <c r="DSA402" i="83" l="1"/>
  <c r="DRO402" i="83"/>
  <c r="DRO410" i="92"/>
  <c r="DSA410" i="92"/>
  <c r="DQQ402" i="86"/>
  <c r="DRC402" i="86"/>
  <c r="DRG402" i="83" l="1"/>
  <c r="DRS402" i="83"/>
  <c r="DRG410" i="92"/>
  <c r="DRS410" i="92"/>
  <c r="DQU402" i="86"/>
  <c r="DQI402" i="86"/>
  <c r="DQY402" i="83" l="1"/>
  <c r="DRK402" i="83"/>
  <c r="DQY410" i="92"/>
  <c r="DRK410" i="92"/>
  <c r="DQM402" i="86"/>
  <c r="DQA402" i="86"/>
  <c r="DRC402" i="83" l="1"/>
  <c r="DQQ402" i="83"/>
  <c r="DRC410" i="92"/>
  <c r="DQQ410" i="92"/>
  <c r="DQE402" i="86"/>
  <c r="DPS402" i="86"/>
  <c r="DQI402" i="83" l="1"/>
  <c r="DQU402" i="83"/>
  <c r="DQU410" i="92"/>
  <c r="DQI410" i="92"/>
  <c r="DPW402" i="86"/>
  <c r="DPK402" i="86"/>
  <c r="DQM402" i="83" l="1"/>
  <c r="DQA402" i="83"/>
  <c r="DQM410" i="92"/>
  <c r="DQA410" i="92"/>
  <c r="DPO402" i="86"/>
  <c r="DPC402" i="86"/>
  <c r="DPS402" i="83" l="1"/>
  <c r="DQE402" i="83"/>
  <c r="DPS410" i="92"/>
  <c r="DQE410" i="92"/>
  <c r="DPG402" i="86"/>
  <c r="DOU402" i="86"/>
  <c r="DPK402" i="83" l="1"/>
  <c r="DPW402" i="83"/>
  <c r="DPW410" i="92"/>
  <c r="DPK410" i="92"/>
  <c r="DOM402" i="86"/>
  <c r="DOY402" i="86"/>
  <c r="DPC402" i="83" l="1"/>
  <c r="DPO402" i="83"/>
  <c r="DPC410" i="92"/>
  <c r="DPO410" i="92"/>
  <c r="DOE402" i="86"/>
  <c r="DOQ402" i="86"/>
  <c r="DOU402" i="83" l="1"/>
  <c r="DPG402" i="83"/>
  <c r="DPG410" i="92"/>
  <c r="DOU410" i="92"/>
  <c r="DNW402" i="86"/>
  <c r="DOI402" i="86"/>
  <c r="DOY402" i="83" l="1"/>
  <c r="DOM402" i="83"/>
  <c r="DOY410" i="92"/>
  <c r="DOM410" i="92"/>
  <c r="DNO402" i="86"/>
  <c r="DOA402" i="86"/>
  <c r="DOQ402" i="83" l="1"/>
  <c r="DOE402" i="83"/>
  <c r="DOE410" i="92"/>
  <c r="DOQ410" i="92"/>
  <c r="DNG402" i="86"/>
  <c r="DNS402" i="86"/>
  <c r="DOI402" i="83" l="1"/>
  <c r="DNW402" i="83"/>
  <c r="DNW410" i="92"/>
  <c r="DOI410" i="92"/>
  <c r="DMY402" i="86"/>
  <c r="DNK402" i="86"/>
  <c r="DNO402" i="83" l="1"/>
  <c r="DOA402" i="83"/>
  <c r="DOA410" i="92"/>
  <c r="DNO410" i="92"/>
  <c r="DMQ402" i="86"/>
  <c r="DNC402" i="86"/>
  <c r="DNS402" i="83" l="1"/>
  <c r="DNG402" i="83"/>
  <c r="DNG410" i="92"/>
  <c r="DNS410" i="92"/>
  <c r="DMI402" i="86"/>
  <c r="DMU402" i="86"/>
  <c r="DMY402" i="83" l="1"/>
  <c r="DNK402" i="83"/>
  <c r="DMY410" i="92"/>
  <c r="DNK410" i="92"/>
  <c r="DMA402" i="86"/>
  <c r="DMM402" i="86"/>
  <c r="DNC402" i="83" l="1"/>
  <c r="DMQ402" i="83"/>
  <c r="DMQ410" i="92"/>
  <c r="DNC410" i="92"/>
  <c r="DLS402" i="86"/>
  <c r="DME402" i="86"/>
  <c r="DMI402" i="83" l="1"/>
  <c r="DMU402" i="83"/>
  <c r="DMU410" i="92"/>
  <c r="DMI410" i="92"/>
  <c r="DLW402" i="86"/>
  <c r="DLK402" i="86"/>
  <c r="DMM402" i="83" l="1"/>
  <c r="DMA402" i="83"/>
  <c r="DMM410" i="92"/>
  <c r="DMA410" i="92"/>
  <c r="DLC402" i="86"/>
  <c r="DLO402" i="86"/>
  <c r="DME402" i="83" l="1"/>
  <c r="DLS402" i="83"/>
  <c r="DME410" i="92"/>
  <c r="DLS410" i="92"/>
  <c r="DKU402" i="86"/>
  <c r="DLG402" i="86"/>
  <c r="DLK402" i="83" l="1"/>
  <c r="DLW402" i="83"/>
  <c r="DLW410" i="92"/>
  <c r="DLK410" i="92"/>
  <c r="DKY402" i="86"/>
  <c r="DKM402" i="86"/>
  <c r="DLO402" i="83" l="1"/>
  <c r="DLC402" i="83"/>
  <c r="DLO410" i="92"/>
  <c r="DLC410" i="92"/>
  <c r="DKQ402" i="86"/>
  <c r="DKE402" i="86"/>
  <c r="DKU402" i="83" l="1"/>
  <c r="DLG402" i="83"/>
  <c r="DKU410" i="92"/>
  <c r="DLG410" i="92"/>
  <c r="DKI402" i="86"/>
  <c r="DJW402" i="86"/>
  <c r="DKM402" i="83" l="1"/>
  <c r="DKY402" i="83"/>
  <c r="DKM410" i="92"/>
  <c r="DKY410" i="92"/>
  <c r="DJO402" i="86"/>
  <c r="DKA402" i="86"/>
  <c r="DKE402" i="83" l="1"/>
  <c r="DKQ402" i="83"/>
  <c r="DKE410" i="92"/>
  <c r="DKQ410" i="92"/>
  <c r="DJG402" i="86"/>
  <c r="DJS402" i="86"/>
  <c r="DJW402" i="83" l="1"/>
  <c r="DKI402" i="83"/>
  <c r="DKI410" i="92"/>
  <c r="DJW410" i="92"/>
  <c r="DIY402" i="86"/>
  <c r="DJK402" i="86"/>
  <c r="DKA402" i="83" l="1"/>
  <c r="DJO402" i="83"/>
  <c r="DJO410" i="92"/>
  <c r="DKA410" i="92"/>
  <c r="DJC402" i="86"/>
  <c r="DIQ402" i="86"/>
  <c r="DJG402" i="83" l="1"/>
  <c r="DJS402" i="83"/>
  <c r="DJG410" i="92"/>
  <c r="DJS410" i="92"/>
  <c r="DIU402" i="86"/>
  <c r="DII402" i="86"/>
  <c r="DJK402" i="83" l="1"/>
  <c r="DIY402" i="83"/>
  <c r="DIY410" i="92"/>
  <c r="DJK410" i="92"/>
  <c r="DIM402" i="86"/>
  <c r="DIA402" i="86"/>
  <c r="DJC402" i="83" l="1"/>
  <c r="DIQ402" i="83"/>
  <c r="DIQ410" i="92"/>
  <c r="DJC410" i="92"/>
  <c r="DIE402" i="86"/>
  <c r="DHS402" i="86"/>
  <c r="DIU402" i="83" l="1"/>
  <c r="DII402" i="83"/>
  <c r="DII410" i="92"/>
  <c r="DIU410" i="92"/>
  <c r="DHW402" i="86"/>
  <c r="DHK402" i="86"/>
  <c r="DIA402" i="83" l="1"/>
  <c r="DIM402" i="83"/>
  <c r="DIM410" i="92"/>
  <c r="DIA410" i="92"/>
  <c r="DHC402" i="86"/>
  <c r="DHO402" i="86"/>
  <c r="DIE402" i="83" l="1"/>
  <c r="DHS402" i="83"/>
  <c r="DHS410" i="92"/>
  <c r="DIE410" i="92"/>
  <c r="DGU402" i="86"/>
  <c r="DHG402" i="86"/>
  <c r="DHK402" i="83" l="1"/>
  <c r="DHW402" i="83"/>
  <c r="DHW410" i="92"/>
  <c r="DHK410" i="92"/>
  <c r="DGM402" i="86"/>
  <c r="DGY402" i="86"/>
  <c r="DHO402" i="83" l="1"/>
  <c r="DHC402" i="83"/>
  <c r="DHC410" i="92"/>
  <c r="DHO410" i="92"/>
  <c r="DGQ402" i="86"/>
  <c r="DGE402" i="86"/>
  <c r="DHG402" i="83" l="1"/>
  <c r="DGU402" i="83"/>
  <c r="DGU410" i="92"/>
  <c r="DHG410" i="92"/>
  <c r="DFW402" i="86"/>
  <c r="DGI402" i="86"/>
  <c r="DGM402" i="83" l="1"/>
  <c r="DGY402" i="83"/>
  <c r="DGY410" i="92"/>
  <c r="DGM410" i="92"/>
  <c r="DFO402" i="86"/>
  <c r="DGA402" i="86"/>
  <c r="DGE402" i="83" l="1"/>
  <c r="DGQ402" i="83"/>
  <c r="DGQ410" i="92"/>
  <c r="DGE410" i="92"/>
  <c r="DFG402" i="86"/>
  <c r="DFS402" i="86"/>
  <c r="DFW402" i="83" l="1"/>
  <c r="DGI402" i="83"/>
  <c r="DFW410" i="92"/>
  <c r="DGI410" i="92"/>
  <c r="DEY402" i="86"/>
  <c r="DFK402" i="86"/>
  <c r="DGA402" i="83" l="1"/>
  <c r="DFO402" i="83"/>
  <c r="DFO410" i="92"/>
  <c r="DGA410" i="92"/>
  <c r="DFC402" i="86"/>
  <c r="DEQ402" i="86"/>
  <c r="DFS402" i="83" l="1"/>
  <c r="DFG402" i="83"/>
  <c r="DFG410" i="92"/>
  <c r="DFS410" i="92"/>
  <c r="DEI402" i="86"/>
  <c r="DEU402" i="86"/>
  <c r="DFK402" i="83" l="1"/>
  <c r="DEY402" i="83"/>
  <c r="DFK410" i="92"/>
  <c r="DEY410" i="92"/>
  <c r="DEM402" i="86"/>
  <c r="DEA402" i="86"/>
  <c r="DEQ402" i="83" l="1"/>
  <c r="DFC402" i="83"/>
  <c r="DEQ410" i="92"/>
  <c r="DFC410" i="92"/>
  <c r="DEE402" i="86"/>
  <c r="DDS402" i="86"/>
  <c r="DEI402" i="83" l="1"/>
  <c r="DEU402" i="83"/>
  <c r="DEI410" i="92"/>
  <c r="DEU410" i="92"/>
  <c r="DDW402" i="86"/>
  <c r="DDK402" i="86"/>
  <c r="DEM402" i="83" l="1"/>
  <c r="DEA402" i="83"/>
  <c r="DEM410" i="92"/>
  <c r="DEA410" i="92"/>
  <c r="DDO402" i="86"/>
  <c r="DDC402" i="86"/>
  <c r="DDS402" i="83" l="1"/>
  <c r="DEE402" i="83"/>
  <c r="DEE410" i="92"/>
  <c r="DDS410" i="92"/>
  <c r="DDG402" i="86"/>
  <c r="DCU402" i="86"/>
  <c r="DDW402" i="83" l="1"/>
  <c r="DDK402" i="83"/>
  <c r="DDW410" i="92"/>
  <c r="DDK410" i="92"/>
  <c r="DCM402" i="86"/>
  <c r="DCY402" i="86"/>
  <c r="DDO402" i="83" l="1"/>
  <c r="DDC402" i="83"/>
  <c r="DDC410" i="92"/>
  <c r="DDO410" i="92"/>
  <c r="DCQ402" i="86"/>
  <c r="DCE402" i="86"/>
  <c r="DDG402" i="83" l="1"/>
  <c r="DCU402" i="83"/>
  <c r="DCU410" i="92"/>
  <c r="DDG410" i="92"/>
  <c r="DBW402" i="86"/>
  <c r="DCI402" i="86"/>
  <c r="DCM402" i="83" l="1"/>
  <c r="DCY402" i="83"/>
  <c r="DCM410" i="92"/>
  <c r="DCY410" i="92"/>
  <c r="DBO402" i="86"/>
  <c r="DCA402" i="86"/>
  <c r="DCE402" i="83" l="1"/>
  <c r="DCQ402" i="83"/>
  <c r="DCQ410" i="92"/>
  <c r="DCE410" i="92"/>
  <c r="DBG402" i="86"/>
  <c r="DBS402" i="86"/>
  <c r="DBW402" i="83" l="1"/>
  <c r="DCI402" i="83"/>
  <c r="DBW410" i="92"/>
  <c r="DCI410" i="92"/>
  <c r="DBK402" i="86"/>
  <c r="DAY402" i="86"/>
  <c r="DCA402" i="83" l="1"/>
  <c r="DBO402" i="83"/>
  <c r="DCA410" i="92"/>
  <c r="DBO410" i="92"/>
  <c r="DAQ402" i="86"/>
  <c r="DBC402" i="86"/>
  <c r="DBG402" i="83" l="1"/>
  <c r="DBS402" i="83"/>
  <c r="DBS410" i="92"/>
  <c r="DBG410" i="92"/>
  <c r="DAI402" i="86"/>
  <c r="DAU402" i="86"/>
  <c r="DBK402" i="83" l="1"/>
  <c r="DAY402" i="83"/>
  <c r="DAY410" i="92"/>
  <c r="DBK410" i="92"/>
  <c r="DAM402" i="86"/>
  <c r="DAA402" i="86"/>
  <c r="DBC402" i="83" l="1"/>
  <c r="DAQ402" i="83"/>
  <c r="DAQ410" i="92"/>
  <c r="DBC410" i="92"/>
  <c r="DAE402" i="86"/>
  <c r="CZS402" i="86"/>
  <c r="DAU402" i="83" l="1"/>
  <c r="DAI402" i="83"/>
  <c r="DAU410" i="92"/>
  <c r="DAI410" i="92"/>
  <c r="CZW402" i="86"/>
  <c r="CZK402" i="86"/>
  <c r="DAM402" i="83" l="1"/>
  <c r="DAA402" i="83"/>
  <c r="DAM410" i="92"/>
  <c r="DAA410" i="92"/>
  <c r="CZO402" i="86"/>
  <c r="CZC402" i="86"/>
  <c r="DAE402" i="83" l="1"/>
  <c r="CZS402" i="83"/>
  <c r="DAE410" i="92"/>
  <c r="CZS410" i="92"/>
  <c r="CYU402" i="86"/>
  <c r="CZG402" i="86"/>
  <c r="CZK402" i="83" l="1"/>
  <c r="CZW402" i="83"/>
  <c r="CZK410" i="92"/>
  <c r="CZW410" i="92"/>
  <c r="CYM402" i="86"/>
  <c r="CYY402" i="86"/>
  <c r="CZO402" i="83" l="1"/>
  <c r="CZC402" i="83"/>
  <c r="CZC410" i="92"/>
  <c r="CZO410" i="92"/>
  <c r="CYE402" i="86"/>
  <c r="CYQ402" i="86"/>
  <c r="CZG402" i="83" l="1"/>
  <c r="CYU402" i="83"/>
  <c r="CYU410" i="92"/>
  <c r="CZG410" i="92"/>
  <c r="CXW402" i="86"/>
  <c r="CYI402" i="86"/>
  <c r="CYM402" i="83" l="1"/>
  <c r="CYY402" i="83"/>
  <c r="CYM410" i="92"/>
  <c r="CYY410" i="92"/>
  <c r="CYA402" i="86"/>
  <c r="CXO402" i="86"/>
  <c r="CYE402" i="83" l="1"/>
  <c r="CYQ402" i="83"/>
  <c r="CYQ410" i="92"/>
  <c r="CYE410" i="92"/>
  <c r="CXG402" i="86"/>
  <c r="CXS402" i="86"/>
  <c r="CYI402" i="83" l="1"/>
  <c r="CXW402" i="83"/>
  <c r="CXW410" i="92"/>
  <c r="CYI410" i="92"/>
  <c r="CWY402" i="86"/>
  <c r="CXK402" i="86"/>
  <c r="CYA402" i="83" l="1"/>
  <c r="CXO402" i="83"/>
  <c r="CYA410" i="92"/>
  <c r="CXO410" i="92"/>
  <c r="CXC402" i="86"/>
  <c r="CWQ402" i="86"/>
  <c r="CXS402" i="83" l="1"/>
  <c r="CXG402" i="83"/>
  <c r="CXG410" i="92"/>
  <c r="CXS410" i="92"/>
  <c r="CWU402" i="86"/>
  <c r="CWI402" i="86"/>
  <c r="CXK402" i="83" l="1"/>
  <c r="CWY402" i="83"/>
  <c r="CWY410" i="92"/>
  <c r="CXK410" i="92"/>
  <c r="CWA402" i="86"/>
  <c r="CWM402" i="86"/>
  <c r="CWQ402" i="83" l="1"/>
  <c r="CXC402" i="83"/>
  <c r="CXC410" i="92"/>
  <c r="CWQ410" i="92"/>
  <c r="CVS402" i="86"/>
  <c r="CWE402" i="86"/>
  <c r="CWU402" i="83" l="1"/>
  <c r="CWI402" i="83"/>
  <c r="CWU410" i="92"/>
  <c r="CWI410" i="92"/>
  <c r="CVK402" i="86"/>
  <c r="CVW402" i="86"/>
  <c r="CWA402" i="83" l="1"/>
  <c r="CWM402" i="83"/>
  <c r="CWA410" i="92"/>
  <c r="CWM410" i="92"/>
  <c r="CVC402" i="86"/>
  <c r="CVO402" i="86"/>
  <c r="CVS402" i="83" l="1"/>
  <c r="CWE402" i="83"/>
  <c r="CWE410" i="92"/>
  <c r="CVS410" i="92"/>
  <c r="CVG402" i="86"/>
  <c r="CUU402" i="86"/>
  <c r="CVW402" i="83" l="1"/>
  <c r="CVK402" i="83"/>
  <c r="CVK410" i="92"/>
  <c r="CVW410" i="92"/>
  <c r="CUY402" i="86"/>
  <c r="CUM402" i="86"/>
  <c r="CVO402" i="83" l="1"/>
  <c r="CVC402" i="83"/>
  <c r="CVC410" i="92"/>
  <c r="CVO410" i="92"/>
  <c r="CUE402" i="86"/>
  <c r="CUQ402" i="86"/>
  <c r="CVG402" i="83" l="1"/>
  <c r="CUU402" i="83"/>
  <c r="CVG410" i="92"/>
  <c r="CUU410" i="92"/>
  <c r="CUI402" i="86"/>
  <c r="CTW402" i="86"/>
  <c r="CUM402" i="83" l="1"/>
  <c r="CUY402" i="83"/>
  <c r="CUM410" i="92"/>
  <c r="CUY410" i="92"/>
  <c r="CUA402" i="86"/>
  <c r="CTO402" i="86"/>
  <c r="CUE402" i="83" l="1"/>
  <c r="CUQ402" i="83"/>
  <c r="CUE410" i="92"/>
  <c r="CUQ410" i="92"/>
  <c r="CTS402" i="86"/>
  <c r="CTG402" i="86"/>
  <c r="CUI402" i="83" l="1"/>
  <c r="CTW402" i="83"/>
  <c r="CUI410" i="92"/>
  <c r="CTW410" i="92"/>
  <c r="CTK402" i="86"/>
  <c r="CSY402" i="86"/>
  <c r="CUA402" i="83" l="1"/>
  <c r="CTO402" i="83"/>
  <c r="CTO410" i="92"/>
  <c r="CUA410" i="92"/>
  <c r="CTC402" i="86"/>
  <c r="CSQ402" i="86"/>
  <c r="CTG402" i="83" l="1"/>
  <c r="CTS402" i="83"/>
  <c r="CTS410" i="92"/>
  <c r="CTG410" i="92"/>
  <c r="CSI402" i="86"/>
  <c r="CSU402" i="86"/>
  <c r="CSY402" i="83" l="1"/>
  <c r="CTK402" i="83"/>
  <c r="CSY410" i="92"/>
  <c r="CTK410" i="92"/>
  <c r="CSA402" i="86"/>
  <c r="CSM402" i="86"/>
  <c r="CTC402" i="83" l="1"/>
  <c r="CSQ402" i="83"/>
  <c r="CSQ410" i="92"/>
  <c r="CTC410" i="92"/>
  <c r="CSE402" i="86"/>
  <c r="CRS402" i="86"/>
  <c r="CSI402" i="83" l="1"/>
  <c r="CSU402" i="83"/>
  <c r="CSU410" i="92"/>
  <c r="CSI410" i="92"/>
  <c r="CRK402" i="86"/>
  <c r="CRW402" i="86"/>
  <c r="CSA402" i="83" l="1"/>
  <c r="CSM402" i="83"/>
  <c r="CSM410" i="92"/>
  <c r="CSA410" i="92"/>
  <c r="CRO402" i="86"/>
  <c r="CRC402" i="86"/>
  <c r="CSE402" i="83" l="1"/>
  <c r="CRS402" i="83"/>
  <c r="CRS410" i="92"/>
  <c r="CSE410" i="92"/>
  <c r="CRG402" i="86"/>
  <c r="CQU402" i="86"/>
  <c r="CRW402" i="83" l="1"/>
  <c r="CRK402" i="83"/>
  <c r="CRW410" i="92"/>
  <c r="CRK410" i="92"/>
  <c r="CQY402" i="86"/>
  <c r="CQM402" i="86"/>
  <c r="CRC402" i="83" l="1"/>
  <c r="CRO402" i="83"/>
  <c r="CRC410" i="92"/>
  <c r="CRO410" i="92"/>
  <c r="CQQ402" i="86"/>
  <c r="CQE402" i="86"/>
  <c r="CQU402" i="83" l="1"/>
  <c r="CRG402" i="83"/>
  <c r="CRG410" i="92"/>
  <c r="CQU410" i="92"/>
  <c r="CPW402" i="86"/>
  <c r="CQI402" i="86"/>
  <c r="CQY402" i="83" l="1"/>
  <c r="CQM402" i="83"/>
  <c r="CQM410" i="92"/>
  <c r="CQY410" i="92"/>
  <c r="CPO402" i="86"/>
  <c r="CQA402" i="86"/>
  <c r="CQE402" i="83" l="1"/>
  <c r="CQQ402" i="83"/>
  <c r="CQQ410" i="92"/>
  <c r="CQE410" i="92"/>
  <c r="CPG402" i="86"/>
  <c r="CPS402" i="86"/>
  <c r="CPW402" i="83" l="1"/>
  <c r="CQI402" i="83"/>
  <c r="CPW410" i="92"/>
  <c r="CQI410" i="92"/>
  <c r="COY402" i="86"/>
  <c r="CPK402" i="86"/>
  <c r="CPO402" i="83" l="1"/>
  <c r="CQA402" i="83"/>
  <c r="CQA410" i="92"/>
  <c r="CPO410" i="92"/>
  <c r="CPC402" i="86"/>
  <c r="COQ402" i="86"/>
  <c r="CPS402" i="83" l="1"/>
  <c r="CPG402" i="83"/>
  <c r="CPG410" i="92"/>
  <c r="CPS410" i="92"/>
  <c r="COU402" i="86"/>
  <c r="COI402" i="86"/>
  <c r="CPK402" i="83" l="1"/>
  <c r="COY402" i="83"/>
  <c r="COY410" i="92"/>
  <c r="CPK410" i="92"/>
  <c r="COA402" i="86"/>
  <c r="COM402" i="86"/>
  <c r="COQ402" i="83" l="1"/>
  <c r="CPC402" i="83"/>
  <c r="COQ410" i="92"/>
  <c r="CPC410" i="92"/>
  <c r="COE402" i="86"/>
  <c r="CNS402" i="86"/>
  <c r="COU402" i="83" l="1"/>
  <c r="COI402" i="83"/>
  <c r="COU410" i="92"/>
  <c r="COI410" i="92"/>
  <c r="CNK402" i="86"/>
  <c r="CNW402" i="86"/>
  <c r="COA402" i="83" l="1"/>
  <c r="COM402" i="83"/>
  <c r="COM410" i="92"/>
  <c r="COA410" i="92"/>
  <c r="CNC402" i="86"/>
  <c r="CNO402" i="86"/>
  <c r="CNS402" i="83" l="1"/>
  <c r="COE402" i="83"/>
  <c r="COE410" i="92"/>
  <c r="CNS410" i="92"/>
  <c r="CMU402" i="86"/>
  <c r="CNG402" i="86"/>
  <c r="CNK402" i="83" l="1"/>
  <c r="CNW402" i="83"/>
  <c r="CNK410" i="92"/>
  <c r="CNW410" i="92"/>
  <c r="CMY402" i="86"/>
  <c r="CMM402" i="86"/>
  <c r="CNO402" i="83" l="1"/>
  <c r="CNC402" i="83"/>
  <c r="CNC410" i="92"/>
  <c r="CNO410" i="92"/>
  <c r="CMQ402" i="86"/>
  <c r="CME402" i="86"/>
  <c r="CMU402" i="83" l="1"/>
  <c r="CNG402" i="83"/>
  <c r="CMU410" i="92"/>
  <c r="CNG410" i="92"/>
  <c r="CLW402" i="86"/>
  <c r="CMI402" i="86"/>
  <c r="CMY402" i="83" l="1"/>
  <c r="CMM402" i="83"/>
  <c r="CMY410" i="92"/>
  <c r="CMM410" i="92"/>
  <c r="CLO402" i="86"/>
  <c r="CMA402" i="86"/>
  <c r="CMQ402" i="83" l="1"/>
  <c r="CME402" i="83"/>
  <c r="CME410" i="92"/>
  <c r="CMQ410" i="92"/>
  <c r="CLS402" i="86"/>
  <c r="CLG402" i="86"/>
  <c r="CMI402" i="83" l="1"/>
  <c r="CLW402" i="83"/>
  <c r="CLW410" i="92"/>
  <c r="CMI410" i="92"/>
  <c r="CLK402" i="86"/>
  <c r="CKY402" i="86"/>
  <c r="CMA402" i="83" l="1"/>
  <c r="CLO402" i="83"/>
  <c r="CLO410" i="92"/>
  <c r="CMA410" i="92"/>
  <c r="CLC402" i="86"/>
  <c r="CKQ402" i="86"/>
  <c r="CLS402" i="83" l="1"/>
  <c r="CLG402" i="83"/>
  <c r="CLG410" i="92"/>
  <c r="CLS410" i="92"/>
  <c r="CKU402" i="86"/>
  <c r="CKI402" i="86"/>
  <c r="CLK402" i="83" l="1"/>
  <c r="CKY402" i="83"/>
  <c r="CKY410" i="92"/>
  <c r="CLK410" i="92"/>
  <c r="CKA402" i="86"/>
  <c r="CKM402" i="86"/>
  <c r="CLC402" i="83" l="1"/>
  <c r="CKQ402" i="83"/>
  <c r="CKQ410" i="92"/>
  <c r="CLC410" i="92"/>
  <c r="CJS402" i="86"/>
  <c r="CKE402" i="86"/>
  <c r="CKU402" i="83" l="1"/>
  <c r="CKI402" i="83"/>
  <c r="CKI410" i="92"/>
  <c r="CKU410" i="92"/>
  <c r="CJK402" i="86"/>
  <c r="CJW402" i="86"/>
  <c r="CKA402" i="83" l="1"/>
  <c r="CKM402" i="83"/>
  <c r="CKA410" i="92"/>
  <c r="CKM410" i="92"/>
  <c r="CJC402" i="86"/>
  <c r="CJO402" i="86"/>
  <c r="CKE402" i="83" l="1"/>
  <c r="CJS402" i="83"/>
  <c r="CJS410" i="92"/>
  <c r="CKE410" i="92"/>
  <c r="CJG402" i="86"/>
  <c r="CIU402" i="86"/>
  <c r="CJW402" i="83" l="1"/>
  <c r="CJK402" i="83"/>
  <c r="CJK410" i="92"/>
  <c r="CJW410" i="92"/>
  <c r="CIY402" i="86"/>
  <c r="CIM402" i="86"/>
  <c r="CJO402" i="83" l="1"/>
  <c r="CJC402" i="83"/>
  <c r="CJC410" i="92"/>
  <c r="CJO410" i="92"/>
  <c r="CIE402" i="86"/>
  <c r="CIQ402" i="86"/>
  <c r="CJG402" i="83" l="1"/>
  <c r="CIU402" i="83"/>
  <c r="CJG410" i="92"/>
  <c r="CIU410" i="92"/>
  <c r="CHW402" i="86"/>
  <c r="CII402" i="86"/>
  <c r="CIM402" i="83" l="1"/>
  <c r="CIY402" i="83"/>
  <c r="CIY410" i="92"/>
  <c r="CIM410" i="92"/>
  <c r="CIA402" i="86"/>
  <c r="CHO402" i="86"/>
  <c r="CIQ402" i="83" l="1"/>
  <c r="CIE402" i="83"/>
  <c r="CIE410" i="92"/>
  <c r="CIQ410" i="92"/>
  <c r="CHG402" i="86"/>
  <c r="CHS402" i="86"/>
  <c r="CII402" i="83" l="1"/>
  <c r="CHW402" i="83"/>
  <c r="CHW410" i="92"/>
  <c r="CII410" i="92"/>
  <c r="CGY402" i="86"/>
  <c r="CHK402" i="86"/>
  <c r="CIA402" i="83" l="1"/>
  <c r="CHO402" i="83"/>
  <c r="CHO410" i="92"/>
  <c r="CIA410" i="92"/>
  <c r="CGQ402" i="86"/>
  <c r="CHC402" i="86"/>
  <c r="CHS402" i="83" l="1"/>
  <c r="CHG402" i="83"/>
  <c r="CHG410" i="92"/>
  <c r="CHS410" i="92"/>
  <c r="CGI402" i="86"/>
  <c r="CGU402" i="86"/>
  <c r="CHK402" i="83" l="1"/>
  <c r="CGY402" i="83"/>
  <c r="CGY410" i="92"/>
  <c r="CHK410" i="92"/>
  <c r="CGA402" i="86"/>
  <c r="CGM402" i="86"/>
  <c r="CGQ402" i="83" l="1"/>
  <c r="CHC402" i="83"/>
  <c r="CHC410" i="92"/>
  <c r="CGQ410" i="92"/>
  <c r="CFS402" i="86"/>
  <c r="CGE402" i="86"/>
  <c r="CGU402" i="83" l="1"/>
  <c r="CGI402" i="83"/>
  <c r="CGU410" i="92"/>
  <c r="CGI410" i="92"/>
  <c r="CFK402" i="86"/>
  <c r="CFW402" i="86"/>
  <c r="CGM402" i="83" l="1"/>
  <c r="CGA402" i="83"/>
  <c r="CGA410" i="92"/>
  <c r="CGM410" i="92"/>
  <c r="CFO402" i="86"/>
  <c r="CFC402" i="86"/>
  <c r="CFS402" i="83" l="1"/>
  <c r="CGE402" i="83"/>
  <c r="CGE410" i="92"/>
  <c r="CFS410" i="92"/>
  <c r="CEU402" i="86"/>
  <c r="CFG402" i="86"/>
  <c r="CFK402" i="83" l="1"/>
  <c r="CFW402" i="83"/>
  <c r="CFK410" i="92"/>
  <c r="CFW410" i="92"/>
  <c r="CEY402" i="86"/>
  <c r="CEM402" i="86"/>
  <c r="CFO402" i="83" l="1"/>
  <c r="CFC402" i="83"/>
  <c r="CFC410" i="92"/>
  <c r="CFO410" i="92"/>
  <c r="CEE402" i="86"/>
  <c r="CEQ402" i="86"/>
  <c r="CFG402" i="83" l="1"/>
  <c r="CEU402" i="83"/>
  <c r="CEU410" i="92"/>
  <c r="CFG410" i="92"/>
  <c r="CEI402" i="86"/>
  <c r="CDW402" i="86"/>
  <c r="CEY402" i="83" l="1"/>
  <c r="CEM402" i="83"/>
  <c r="CEM410" i="92"/>
  <c r="CEY410" i="92"/>
  <c r="CEA402" i="86"/>
  <c r="CDO402" i="86"/>
  <c r="CEE402" i="83" l="1"/>
  <c r="CEQ402" i="83"/>
  <c r="CEE410" i="92"/>
  <c r="CEQ410" i="92"/>
  <c r="CDS402" i="86"/>
  <c r="CDG402" i="86"/>
  <c r="CDW402" i="83" l="1"/>
  <c r="CEI402" i="83"/>
  <c r="CDW410" i="92"/>
  <c r="CEI410" i="92"/>
  <c r="CDK402" i="86"/>
  <c r="CCY402" i="86"/>
  <c r="CEA402" i="83" l="1"/>
  <c r="CDO402" i="83"/>
  <c r="CEA410" i="92"/>
  <c r="CDO410" i="92"/>
  <c r="CCQ402" i="86"/>
  <c r="CDC402" i="86"/>
  <c r="CDG402" i="83" l="1"/>
  <c r="CDS402" i="83"/>
  <c r="CDS410" i="92"/>
  <c r="CDG410" i="92"/>
  <c r="CCI402" i="86"/>
  <c r="CCU402" i="86"/>
  <c r="CCY402" i="83" l="1"/>
  <c r="CDK402" i="83"/>
  <c r="CDK410" i="92"/>
  <c r="CCY410" i="92"/>
  <c r="CCA402" i="86"/>
  <c r="CCM402" i="86"/>
  <c r="CDC402" i="83" l="1"/>
  <c r="CCQ402" i="83"/>
  <c r="CCQ410" i="92"/>
  <c r="CDC410" i="92"/>
  <c r="CBS402" i="86"/>
  <c r="CCE402" i="86"/>
  <c r="CCU402" i="83" l="1"/>
  <c r="CCI402" i="83"/>
  <c r="CCI410" i="92"/>
  <c r="CCU410" i="92"/>
  <c r="CBW402" i="86"/>
  <c r="CBK402" i="86"/>
  <c r="CCM402" i="83" l="1"/>
  <c r="CCA402" i="83"/>
  <c r="CCA410" i="92"/>
  <c r="CCM410" i="92"/>
  <c r="CBC402" i="86"/>
  <c r="CBO402" i="86"/>
  <c r="CCE402" i="83" l="1"/>
  <c r="CBS402" i="83"/>
  <c r="CCE410" i="92"/>
  <c r="CBS410" i="92"/>
  <c r="CAU402" i="86"/>
  <c r="CBG402" i="86"/>
  <c r="CBK402" i="83" l="1"/>
  <c r="CBW402" i="83"/>
  <c r="CBW410" i="92"/>
  <c r="CBK410" i="92"/>
  <c r="CAM402" i="86"/>
  <c r="CAY402" i="86"/>
  <c r="CBO402" i="83" l="1"/>
  <c r="CBC402" i="83"/>
  <c r="CBC410" i="92"/>
  <c r="CBO410" i="92"/>
  <c r="CAQ402" i="86"/>
  <c r="CAE402" i="86"/>
  <c r="CBG402" i="83" l="1"/>
  <c r="CAU402" i="83"/>
  <c r="CBG410" i="92"/>
  <c r="CAU410" i="92"/>
  <c r="BZW402" i="86"/>
  <c r="CAI402" i="86"/>
  <c r="CAY402" i="83" l="1"/>
  <c r="CAM402" i="83"/>
  <c r="CAY410" i="92"/>
  <c r="CAM410" i="92"/>
  <c r="BZO402" i="86"/>
  <c r="CAA402" i="86"/>
  <c r="CAQ402" i="83" l="1"/>
  <c r="CAE402" i="83"/>
  <c r="CAQ410" i="92"/>
  <c r="CAE410" i="92"/>
  <c r="BZG402" i="86"/>
  <c r="BZS402" i="86"/>
  <c r="BZW402" i="83" l="1"/>
  <c r="CAI402" i="83"/>
  <c r="CAI410" i="92"/>
  <c r="BZW410" i="92"/>
  <c r="BZK402" i="86"/>
  <c r="BYY402" i="86"/>
  <c r="CAA402" i="83" l="1"/>
  <c r="BZO402" i="83"/>
  <c r="CAA410" i="92"/>
  <c r="BZO410" i="92"/>
  <c r="BYQ402" i="86"/>
  <c r="BZC402" i="86"/>
  <c r="BZS402" i="83" l="1"/>
  <c r="BZG402" i="83"/>
  <c r="BZS410" i="92"/>
  <c r="BZG410" i="92"/>
  <c r="BYU402" i="86"/>
  <c r="BYI402" i="86"/>
  <c r="BYY402" i="83" l="1"/>
  <c r="BZK402" i="83"/>
  <c r="BYY410" i="92"/>
  <c r="BZK410" i="92"/>
  <c r="BYM402" i="86"/>
  <c r="BYA402" i="86"/>
  <c r="BZC402" i="83" l="1"/>
  <c r="BYQ402" i="83"/>
  <c r="BZC410" i="92"/>
  <c r="BYQ410" i="92"/>
  <c r="BXS402" i="86"/>
  <c r="BYE402" i="86"/>
  <c r="BYI402" i="83" l="1"/>
  <c r="BYU402" i="83"/>
  <c r="BYU410" i="92"/>
  <c r="BYI410" i="92"/>
  <c r="BXK402" i="86"/>
  <c r="BXW402" i="86"/>
  <c r="BYA402" i="83" l="1"/>
  <c r="BYM402" i="83"/>
  <c r="BYM410" i="92"/>
  <c r="BYA410" i="92"/>
  <c r="BXC402" i="86"/>
  <c r="BXO402" i="86"/>
  <c r="BXS402" i="83" l="1"/>
  <c r="BYE402" i="83"/>
  <c r="BYE410" i="92"/>
  <c r="BXS410" i="92"/>
  <c r="BWU402" i="86"/>
  <c r="BXG402" i="86"/>
  <c r="BXK402" i="83" l="1"/>
  <c r="BXW402" i="83"/>
  <c r="BXK410" i="92"/>
  <c r="BXW410" i="92"/>
  <c r="BWY402" i="86"/>
  <c r="BWM402" i="86"/>
  <c r="BXC402" i="83" l="1"/>
  <c r="BXO402" i="83"/>
  <c r="BXO410" i="92"/>
  <c r="BXC410" i="92"/>
  <c r="BWQ402" i="86"/>
  <c r="BWE402" i="86"/>
  <c r="BXG402" i="83" l="1"/>
  <c r="BWU402" i="83"/>
  <c r="BXG410" i="92"/>
  <c r="BWU410" i="92"/>
  <c r="BWI402" i="86"/>
  <c r="BVW402" i="86"/>
  <c r="BWY402" i="83" l="1"/>
  <c r="BWM402" i="83"/>
  <c r="BWY410" i="92"/>
  <c r="BWM410" i="92"/>
  <c r="BWA402" i="86"/>
  <c r="BVO402" i="86"/>
  <c r="BWQ402" i="83" l="1"/>
  <c r="BWE402" i="83"/>
  <c r="BWE410" i="92"/>
  <c r="BWQ410" i="92"/>
  <c r="BVS402" i="86"/>
  <c r="BVG402" i="86"/>
  <c r="BVW402" i="83" l="1"/>
  <c r="BWI402" i="83"/>
  <c r="BVW410" i="92"/>
  <c r="BWI410" i="92"/>
  <c r="BUY402" i="86"/>
  <c r="BVK402" i="86"/>
  <c r="BVO402" i="83" l="1"/>
  <c r="BWA402" i="83"/>
  <c r="BWA410" i="92"/>
  <c r="BVO410" i="92"/>
  <c r="BUQ402" i="86"/>
  <c r="BVC402" i="86"/>
  <c r="BVG402" i="83" l="1"/>
  <c r="BVS402" i="83"/>
  <c r="BVS410" i="92"/>
  <c r="BVG410" i="92"/>
  <c r="BUI402" i="86"/>
  <c r="BUU402" i="86"/>
  <c r="BUY402" i="83" l="1"/>
  <c r="BVK402" i="83"/>
  <c r="BVK410" i="92"/>
  <c r="BUY410" i="92"/>
  <c r="BUM402" i="86"/>
  <c r="BUA402" i="86"/>
  <c r="BUQ402" i="83" l="1"/>
  <c r="BVC402" i="83"/>
  <c r="BVC410" i="92"/>
  <c r="BUQ410" i="92"/>
  <c r="BTS402" i="86"/>
  <c r="BUE402" i="86"/>
  <c r="BUU402" i="83" l="1"/>
  <c r="BUI402" i="83"/>
  <c r="BUU410" i="92"/>
  <c r="BUI410" i="92"/>
  <c r="BTW402" i="86"/>
  <c r="BTK402" i="86"/>
  <c r="BUA402" i="83" l="1"/>
  <c r="BUM402" i="83"/>
  <c r="BUM410" i="92"/>
  <c r="BUA410" i="92"/>
  <c r="BTO402" i="86"/>
  <c r="BTC402" i="86"/>
  <c r="BUE402" i="83" l="1"/>
  <c r="BTS402" i="83"/>
  <c r="BUE410" i="92"/>
  <c r="BTS410" i="92"/>
  <c r="BSU402" i="86"/>
  <c r="BTG402" i="86"/>
  <c r="BTK402" i="83" l="1"/>
  <c r="BTW402" i="83"/>
  <c r="BTW410" i="92"/>
  <c r="BTK410" i="92"/>
  <c r="BSY402" i="86"/>
  <c r="BSM402" i="86"/>
  <c r="BTC402" i="83" l="1"/>
  <c r="BTO402" i="83"/>
  <c r="BTO410" i="92"/>
  <c r="BTC410" i="92"/>
  <c r="BSE402" i="86"/>
  <c r="BSQ402" i="86"/>
  <c r="BSU402" i="83" l="1"/>
  <c r="BTG402" i="83"/>
  <c r="BSU410" i="92"/>
  <c r="BTG410" i="92"/>
  <c r="BRW402" i="86"/>
  <c r="BSI402" i="86"/>
  <c r="BSM402" i="83" l="1"/>
  <c r="BSY402" i="83"/>
  <c r="BSM410" i="92"/>
  <c r="BSY410" i="92"/>
  <c r="BSA402" i="86"/>
  <c r="BRO402" i="86"/>
  <c r="BSQ402" i="83" l="1"/>
  <c r="BSE402" i="83"/>
  <c r="BSQ410" i="92"/>
  <c r="BSE410" i="92"/>
  <c r="BRS402" i="86"/>
  <c r="BRG402" i="86"/>
  <c r="BSI402" i="83" l="1"/>
  <c r="BRW402" i="83"/>
  <c r="BSI410" i="92"/>
  <c r="BRW410" i="92"/>
  <c r="BRK402" i="86"/>
  <c r="BQY402" i="86"/>
  <c r="BRO402" i="83" l="1"/>
  <c r="BSA402" i="83"/>
  <c r="BRO410" i="92"/>
  <c r="BSA410" i="92"/>
  <c r="BRC402" i="86"/>
  <c r="BQQ402" i="86"/>
  <c r="BRG402" i="83" l="1"/>
  <c r="BRS402" i="83"/>
  <c r="BRS410" i="92"/>
  <c r="BRG410" i="92"/>
  <c r="BQI402" i="86"/>
  <c r="BQU402" i="86"/>
  <c r="BQY402" i="83" l="1"/>
  <c r="BRK402" i="83"/>
  <c r="BRK410" i="92"/>
  <c r="BQY410" i="92"/>
  <c r="BQA402" i="86"/>
  <c r="BQM402" i="86"/>
  <c r="BQQ402" i="83" l="1"/>
  <c r="BRC402" i="83"/>
  <c r="BQQ410" i="92"/>
  <c r="BRC410" i="92"/>
  <c r="BPS402" i="86"/>
  <c r="BQE402" i="86"/>
  <c r="BQI402" i="83" l="1"/>
  <c r="BQU402" i="83"/>
  <c r="BQU410" i="92"/>
  <c r="BQI410" i="92"/>
  <c r="BPK402" i="86"/>
  <c r="BPW402" i="86"/>
  <c r="BQA402" i="83" l="1"/>
  <c r="BQM402" i="83"/>
  <c r="BQM410" i="92"/>
  <c r="BQA410" i="92"/>
  <c r="BPO402" i="86"/>
  <c r="BPC402" i="86"/>
  <c r="BPS402" i="83" l="1"/>
  <c r="BQE402" i="83"/>
  <c r="BQE410" i="92"/>
  <c r="BPS410" i="92"/>
  <c r="BPG402" i="86"/>
  <c r="BOU402" i="86"/>
  <c r="BPW402" i="83" l="1"/>
  <c r="BPK402" i="83"/>
  <c r="BPW410" i="92"/>
  <c r="BPK410" i="92"/>
  <c r="BOY402" i="86"/>
  <c r="BOM402" i="86"/>
  <c r="BPO402" i="83" l="1"/>
  <c r="BPC402" i="83"/>
  <c r="BPO410" i="92"/>
  <c r="BPC410" i="92"/>
  <c r="BOE402" i="86"/>
  <c r="BOQ402" i="86"/>
  <c r="BOU402" i="83" l="1"/>
  <c r="BPG402" i="83"/>
  <c r="BOU410" i="92"/>
  <c r="BPG410" i="92"/>
  <c r="BOI402" i="86"/>
  <c r="BNW402" i="86"/>
  <c r="BOM402" i="83" l="1"/>
  <c r="BOY402" i="83"/>
  <c r="BOY410" i="92"/>
  <c r="BOM410" i="92"/>
  <c r="BNO402" i="86"/>
  <c r="BOA402" i="86"/>
  <c r="BOE402" i="83" l="1"/>
  <c r="BOQ402" i="83"/>
  <c r="BOQ410" i="92"/>
  <c r="BOE410" i="92"/>
  <c r="BNG402" i="86"/>
  <c r="BNS402" i="86"/>
  <c r="BNW402" i="83" l="1"/>
  <c r="BOI402" i="83"/>
  <c r="BOI410" i="92"/>
  <c r="BNW410" i="92"/>
  <c r="BMY402" i="86"/>
  <c r="BNK402" i="86"/>
  <c r="BNO402" i="83" l="1"/>
  <c r="BOA402" i="83"/>
  <c r="BNO410" i="92"/>
  <c r="BOA410" i="92"/>
  <c r="BNC402" i="86"/>
  <c r="BMQ402" i="86"/>
  <c r="BNS402" i="83" l="1"/>
  <c r="BNG402" i="83"/>
  <c r="BNG410" i="92"/>
  <c r="BNS410" i="92"/>
  <c r="BMI402" i="86"/>
  <c r="BMU402" i="86"/>
  <c r="BNK402" i="83" l="1"/>
  <c r="BMY402" i="83"/>
  <c r="BMY410" i="92"/>
  <c r="BNK410" i="92"/>
  <c r="BMA402" i="86"/>
  <c r="BMM402" i="86"/>
  <c r="BMQ402" i="83" l="1"/>
  <c r="BNC402" i="83"/>
  <c r="BNC410" i="92"/>
  <c r="BMQ410" i="92"/>
  <c r="BLS402" i="86"/>
  <c r="BME402" i="86"/>
  <c r="BMU402" i="83" l="1"/>
  <c r="BMI402" i="83"/>
  <c r="BMU410" i="92"/>
  <c r="BMI410" i="92"/>
  <c r="BLW402" i="86"/>
  <c r="BLK402" i="86"/>
  <c r="BMA402" i="83" l="1"/>
  <c r="BMM402" i="83"/>
  <c r="BMA410" i="92"/>
  <c r="BMM410" i="92"/>
  <c r="BLC402" i="86"/>
  <c r="BLO402" i="86"/>
  <c r="BME402" i="83" l="1"/>
  <c r="BLS402" i="83"/>
  <c r="BME410" i="92"/>
  <c r="BLS410" i="92"/>
  <c r="BLG402" i="86"/>
  <c r="BKU402" i="86"/>
  <c r="BLW402" i="83" l="1"/>
  <c r="BLK402" i="83"/>
  <c r="BLW410" i="92"/>
  <c r="BLK410" i="92"/>
  <c r="BKM402" i="86"/>
  <c r="BKY402" i="86"/>
  <c r="BLO402" i="83" l="1"/>
  <c r="BLC402" i="83"/>
  <c r="BLC410" i="92"/>
  <c r="BLO410" i="92"/>
  <c r="BKQ402" i="86"/>
  <c r="BKE402" i="86"/>
  <c r="BLG402" i="83" l="1"/>
  <c r="BKU402" i="83"/>
  <c r="BLG410" i="92"/>
  <c r="BKU410" i="92"/>
  <c r="BJW402" i="86"/>
  <c r="BKI402" i="86"/>
  <c r="BKM402" i="83" l="1"/>
  <c r="BKY402" i="83"/>
  <c r="BKY410" i="92"/>
  <c r="BKM410" i="92"/>
  <c r="BJO402" i="86"/>
  <c r="BKA402" i="86"/>
  <c r="BKQ402" i="83" l="1"/>
  <c r="BKE402" i="83"/>
  <c r="BKE410" i="92"/>
  <c r="BKQ410" i="92"/>
  <c r="BJS402" i="86"/>
  <c r="BJG402" i="86"/>
  <c r="BKI402" i="83" l="1"/>
  <c r="BJW402" i="83"/>
  <c r="BJW410" i="92"/>
  <c r="BKI410" i="92"/>
  <c r="BJK402" i="86"/>
  <c r="BIY402" i="86"/>
  <c r="BJO402" i="83" l="1"/>
  <c r="BKA402" i="83"/>
  <c r="BKA410" i="92"/>
  <c r="BJO410" i="92"/>
  <c r="BJC402" i="86"/>
  <c r="BIQ402" i="86"/>
  <c r="BJS402" i="83" l="1"/>
  <c r="BJG402" i="83"/>
  <c r="BJS410" i="92"/>
  <c r="BJG410" i="92"/>
  <c r="BII402" i="86"/>
  <c r="BIU402" i="86"/>
  <c r="BJK402" i="83" l="1"/>
  <c r="BIY402" i="83"/>
  <c r="BJK410" i="92"/>
  <c r="BIY410" i="92"/>
  <c r="BIA402" i="86"/>
  <c r="BIM402" i="86"/>
  <c r="BIQ402" i="83" l="1"/>
  <c r="BJC402" i="83"/>
  <c r="BIQ410" i="92"/>
  <c r="BJC410" i="92"/>
  <c r="BIE402" i="86"/>
  <c r="BHS402" i="86"/>
  <c r="BIU402" i="83" l="1"/>
  <c r="BII402" i="83"/>
  <c r="BIU410" i="92"/>
  <c r="BII410" i="92"/>
  <c r="BHK402" i="86"/>
  <c r="BHW402" i="86"/>
  <c r="BIM402" i="83" l="1"/>
  <c r="BIA402" i="83"/>
  <c r="BIM410" i="92"/>
  <c r="BIA410" i="92"/>
  <c r="BHC402" i="86"/>
  <c r="BHO402" i="86"/>
  <c r="BIE402" i="83" l="1"/>
  <c r="BHS402" i="83"/>
  <c r="BIE410" i="92"/>
  <c r="BHS410" i="92"/>
  <c r="BGU402" i="86"/>
  <c r="BHG402" i="86"/>
  <c r="BHK402" i="83" l="1"/>
  <c r="BHW402" i="83"/>
  <c r="BHW410" i="92"/>
  <c r="BHK410" i="92"/>
  <c r="BGM402" i="86"/>
  <c r="BGY402" i="86"/>
  <c r="BHO402" i="83" l="1"/>
  <c r="BHC402" i="83"/>
  <c r="BHO410" i="92"/>
  <c r="BHC410" i="92"/>
  <c r="BGE402" i="86"/>
  <c r="BGQ402" i="86"/>
  <c r="BHG402" i="83" l="1"/>
  <c r="BGU402" i="83"/>
  <c r="BHG410" i="92"/>
  <c r="BGU410" i="92"/>
  <c r="BGI402" i="86"/>
  <c r="BFW402" i="86"/>
  <c r="BGY402" i="83" l="1"/>
  <c r="BGM402" i="83"/>
  <c r="BGM410" i="92"/>
  <c r="BGY410" i="92"/>
  <c r="BGA402" i="86"/>
  <c r="BFO402" i="86"/>
  <c r="BGE402" i="83" l="1"/>
  <c r="BGQ402" i="83"/>
  <c r="BGE410" i="92"/>
  <c r="BGQ410" i="92"/>
  <c r="BFG402" i="86"/>
  <c r="BFS402" i="86"/>
  <c r="BFW402" i="83" l="1"/>
  <c r="BGI402" i="83"/>
  <c r="BFW410" i="92"/>
  <c r="BGI410" i="92"/>
  <c r="BFK402" i="86"/>
  <c r="BEY402" i="86"/>
  <c r="BFO402" i="83" l="1"/>
  <c r="BGA402" i="83"/>
  <c r="BGA410" i="92"/>
  <c r="BFO410" i="92"/>
  <c r="BFC402" i="86"/>
  <c r="BEQ402" i="86"/>
  <c r="BFS402" i="83" l="1"/>
  <c r="BFG402" i="83"/>
  <c r="BFS410" i="92"/>
  <c r="BFG410" i="92"/>
  <c r="BEU402" i="86"/>
  <c r="BEI402" i="86"/>
  <c r="BFK402" i="83" l="1"/>
  <c r="BEY402" i="83"/>
  <c r="BFK410" i="92"/>
  <c r="BEY410" i="92"/>
  <c r="BEM402" i="86"/>
  <c r="BEA402" i="86"/>
  <c r="BFC402" i="83" l="1"/>
  <c r="BEQ402" i="83"/>
  <c r="BFC410" i="92"/>
  <c r="BEQ410" i="92"/>
  <c r="BEE402" i="86"/>
  <c r="BDS402" i="86"/>
  <c r="BEU402" i="83" l="1"/>
  <c r="BEI402" i="83"/>
  <c r="BEI410" i="92"/>
  <c r="BEU410" i="92"/>
  <c r="BDK402" i="86"/>
  <c r="BDW402" i="86"/>
  <c r="BEM402" i="83" l="1"/>
  <c r="BEA402" i="83"/>
  <c r="BEM410" i="92"/>
  <c r="BEA410" i="92"/>
  <c r="BDC402" i="86"/>
  <c r="BDO402" i="86"/>
  <c r="BEE402" i="83" l="1"/>
  <c r="BDS402" i="83"/>
  <c r="BDS410" i="92"/>
  <c r="BEE410" i="92"/>
  <c r="BCU402" i="86"/>
  <c r="BDG402" i="86"/>
  <c r="BDK402" i="83" l="1"/>
  <c r="BDW402" i="83"/>
  <c r="BDK410" i="92"/>
  <c r="BDW410" i="92"/>
  <c r="BCM402" i="86"/>
  <c r="BCY402" i="86"/>
  <c r="BDC402" i="83" l="1"/>
  <c r="BDO402" i="83"/>
  <c r="BDC410" i="92"/>
  <c r="BDO410" i="92"/>
  <c r="BCQ402" i="86"/>
  <c r="BCE402" i="86"/>
  <c r="BDG402" i="83" l="1"/>
  <c r="BCU402" i="83"/>
  <c r="BCU410" i="92"/>
  <c r="BDG410" i="92"/>
  <c r="BBW402" i="86"/>
  <c r="BCI402" i="86"/>
  <c r="BCM402" i="83" l="1"/>
  <c r="BCY402" i="83"/>
  <c r="BCM410" i="92"/>
  <c r="BCY410" i="92"/>
  <c r="BBO402" i="86"/>
  <c r="BCA402" i="86"/>
  <c r="BCE402" i="83" l="1"/>
  <c r="BCQ402" i="83"/>
  <c r="BCQ410" i="92"/>
  <c r="BCE410" i="92"/>
  <c r="BBG402" i="86"/>
  <c r="BBS402" i="86"/>
  <c r="BCI402" i="83" l="1"/>
  <c r="BBW402" i="83"/>
  <c r="BCI410" i="92"/>
  <c r="BBW410" i="92"/>
  <c r="BAY402" i="86"/>
  <c r="BBK402" i="86"/>
  <c r="BBO402" i="83" l="1"/>
  <c r="BCA402" i="83"/>
  <c r="BCA410" i="92"/>
  <c r="BBO410" i="92"/>
  <c r="BBC402" i="86"/>
  <c r="BAQ402" i="86"/>
  <c r="BBS402" i="83" l="1"/>
  <c r="BBG402" i="83"/>
  <c r="BBG410" i="92"/>
  <c r="BBS410" i="92"/>
  <c r="BAI402" i="86"/>
  <c r="BAU402" i="86"/>
  <c r="BBK402" i="83" l="1"/>
  <c r="BAY402" i="83"/>
  <c r="BBK410" i="92"/>
  <c r="BAY410" i="92"/>
  <c r="BAA402" i="86"/>
  <c r="BAM402" i="86"/>
  <c r="BAQ402" i="83" l="1"/>
  <c r="BBC402" i="83"/>
  <c r="BBC410" i="92"/>
  <c r="BAQ410" i="92"/>
  <c r="BAE402" i="86"/>
  <c r="AZS402" i="86"/>
  <c r="BAU402" i="83" l="1"/>
  <c r="BAI402" i="83"/>
  <c r="BAU410" i="92"/>
  <c r="BAI410" i="92"/>
  <c r="AZK402" i="86"/>
  <c r="AZW402" i="86"/>
  <c r="BAM402" i="83" l="1"/>
  <c r="BAA402" i="83"/>
  <c r="BAA410" i="92"/>
  <c r="BAM410" i="92"/>
  <c r="AZO402" i="86"/>
  <c r="AZC402" i="86"/>
  <c r="AZS402" i="83" l="1"/>
  <c r="BAE402" i="83"/>
  <c r="BAE410" i="92"/>
  <c r="AZS410" i="92"/>
  <c r="AZG402" i="86"/>
  <c r="AYU402" i="86"/>
  <c r="AZW402" i="83" l="1"/>
  <c r="AZK402" i="83"/>
  <c r="AZK410" i="92"/>
  <c r="AZW410" i="92"/>
  <c r="AYM402" i="86"/>
  <c r="AYY402" i="86"/>
  <c r="AZC402" i="83" l="1"/>
  <c r="AZO402" i="83"/>
  <c r="AZC410" i="92"/>
  <c r="AZO410" i="92"/>
  <c r="AYE402" i="86"/>
  <c r="AYQ402" i="86"/>
  <c r="AZG402" i="83" l="1"/>
  <c r="AYU402" i="83"/>
  <c r="AYU410" i="92"/>
  <c r="AZG410" i="92"/>
  <c r="AXW402" i="86"/>
  <c r="AYI402" i="86"/>
  <c r="AYM402" i="83" l="1"/>
  <c r="AYY402" i="83"/>
  <c r="AYY410" i="92"/>
  <c r="AYM410" i="92"/>
  <c r="AXO402" i="86"/>
  <c r="AYA402" i="86"/>
  <c r="AYE402" i="83" l="1"/>
  <c r="AYQ402" i="83"/>
  <c r="AYQ410" i="92"/>
  <c r="AYE410" i="92"/>
  <c r="AXS402" i="86"/>
  <c r="AXG402" i="86"/>
  <c r="AXW402" i="83" l="1"/>
  <c r="AYI402" i="83"/>
  <c r="AXW410" i="92"/>
  <c r="AYI410" i="92"/>
  <c r="AXK402" i="86"/>
  <c r="AWY402" i="86"/>
  <c r="AYA402" i="83" l="1"/>
  <c r="AXO402" i="83"/>
  <c r="AYA410" i="92"/>
  <c r="AXO410" i="92"/>
  <c r="AWQ402" i="86"/>
  <c r="AXC402" i="86"/>
  <c r="AXS402" i="83" l="1"/>
  <c r="AXG402" i="83"/>
  <c r="AXG410" i="92"/>
  <c r="AXS410" i="92"/>
  <c r="AWU402" i="86"/>
  <c r="AWI402" i="86"/>
  <c r="AXK402" i="83" l="1"/>
  <c r="AWY402" i="83"/>
  <c r="AWY410" i="92"/>
  <c r="AXK410" i="92"/>
  <c r="AWA402" i="86"/>
  <c r="AWM402" i="86"/>
  <c r="AXC402" i="83" l="1"/>
  <c r="AWQ402" i="83"/>
  <c r="AXC410" i="92"/>
  <c r="AWQ410" i="92"/>
  <c r="AWE402" i="86"/>
  <c r="AVS402" i="86"/>
  <c r="AWU402" i="83" l="1"/>
  <c r="AWI402" i="83"/>
  <c r="AWU410" i="92"/>
  <c r="AWI410" i="92"/>
  <c r="AVK402" i="86"/>
  <c r="AVW402" i="86"/>
  <c r="AWM402" i="83" l="1"/>
  <c r="AWA402" i="83"/>
  <c r="AWA410" i="92"/>
  <c r="AWM410" i="92"/>
  <c r="AVC402" i="86"/>
  <c r="AVO402" i="86"/>
  <c r="AVS402" i="83" l="1"/>
  <c r="AWE402" i="83"/>
  <c r="AVS410" i="92"/>
  <c r="AWE410" i="92"/>
  <c r="AVG402" i="86"/>
  <c r="AUU402" i="86"/>
  <c r="AVW402" i="83" l="1"/>
  <c r="AVK402" i="83"/>
  <c r="AVK410" i="92"/>
  <c r="AVW410" i="92"/>
  <c r="AUM402" i="86"/>
  <c r="AUY402" i="86"/>
  <c r="AVC402" i="83" l="1"/>
  <c r="AVO402" i="83"/>
  <c r="AVO410" i="92"/>
  <c r="AVC410" i="92"/>
  <c r="AUQ402" i="86"/>
  <c r="AUE402" i="86"/>
  <c r="AUU402" i="83" l="1"/>
  <c r="AVG402" i="83"/>
  <c r="AVG410" i="92"/>
  <c r="AUU410" i="92"/>
  <c r="AUI402" i="86"/>
  <c r="ATW402" i="86"/>
  <c r="AUY402" i="83" l="1"/>
  <c r="AUM402" i="83"/>
  <c r="AUY410" i="92"/>
  <c r="AUM410" i="92"/>
  <c r="ATO402" i="86"/>
  <c r="AUA402" i="86"/>
  <c r="AUQ402" i="83" l="1"/>
  <c r="AUE402" i="83"/>
  <c r="AUQ410" i="92"/>
  <c r="AUE410" i="92"/>
  <c r="ATS402" i="86"/>
  <c r="ATG402" i="86"/>
  <c r="AUI402" i="83" l="1"/>
  <c r="ATW402" i="83"/>
  <c r="ATW410" i="92"/>
  <c r="AUI410" i="92"/>
  <c r="ASY402" i="86"/>
  <c r="ATK402" i="86"/>
  <c r="ATO402" i="83" l="1"/>
  <c r="AUA402" i="83"/>
  <c r="ATO410" i="92"/>
  <c r="AUA410" i="92"/>
  <c r="ATC402" i="86"/>
  <c r="ASQ402" i="86"/>
  <c r="ATG402" i="83" l="1"/>
  <c r="ATS402" i="83"/>
  <c r="ATG410" i="92"/>
  <c r="ATS410" i="92"/>
  <c r="ASU402" i="86"/>
  <c r="ASI402" i="86"/>
  <c r="ATK402" i="83" l="1"/>
  <c r="ASY402" i="83"/>
  <c r="ASY410" i="92"/>
  <c r="ATK410" i="92"/>
  <c r="ASA402" i="86"/>
  <c r="ASM402" i="86"/>
  <c r="ASQ402" i="83" l="1"/>
  <c r="ATC402" i="83"/>
  <c r="ASQ410" i="92"/>
  <c r="ATC410" i="92"/>
  <c r="ARS402" i="86"/>
  <c r="ASE402" i="86"/>
  <c r="ASI402" i="83" l="1"/>
  <c r="ASU402" i="83"/>
  <c r="ASU410" i="92"/>
  <c r="ASI410" i="92"/>
  <c r="ARW402" i="86"/>
  <c r="ARK402" i="86"/>
  <c r="ASM402" i="83" l="1"/>
  <c r="ASA402" i="83"/>
  <c r="ASM410" i="92"/>
  <c r="ASA410" i="92"/>
  <c r="ARC402" i="86"/>
  <c r="ARO402" i="86"/>
  <c r="ASE402" i="83" l="1"/>
  <c r="ARS402" i="83"/>
  <c r="ASE410" i="92"/>
  <c r="ARS410" i="92"/>
  <c r="ARG402" i="86"/>
  <c r="AQU402" i="86"/>
  <c r="ARK402" i="83" l="1"/>
  <c r="ARW402" i="83"/>
  <c r="ARK410" i="92"/>
  <c r="ARW410" i="92"/>
  <c r="AQM402" i="86"/>
  <c r="AQY402" i="86"/>
  <c r="ARO402" i="83" l="1"/>
  <c r="ARC402" i="83"/>
  <c r="ARO410" i="92"/>
  <c r="ARC410" i="92"/>
  <c r="AQE402" i="86"/>
  <c r="AQQ402" i="86"/>
  <c r="AQU402" i="83" l="1"/>
  <c r="ARG402" i="83"/>
  <c r="ARG410" i="92"/>
  <c r="AQU410" i="92"/>
  <c r="AQI402" i="86"/>
  <c r="APW402" i="86"/>
  <c r="AQY402" i="83" l="1"/>
  <c r="AQM402" i="83"/>
  <c r="AQM410" i="92"/>
  <c r="AQY410" i="92"/>
  <c r="APO402" i="86"/>
  <c r="AQA402" i="86"/>
  <c r="AQE402" i="83" l="1"/>
  <c r="AQQ402" i="83"/>
  <c r="AQE410" i="92"/>
  <c r="AQQ410" i="92"/>
  <c r="APS402" i="86"/>
  <c r="APG402" i="86"/>
  <c r="APW402" i="83" l="1"/>
  <c r="AQI402" i="83"/>
  <c r="APW410" i="92"/>
  <c r="AQI410" i="92"/>
  <c r="APK402" i="86"/>
  <c r="AOY402" i="86"/>
  <c r="AQA402" i="83" l="1"/>
  <c r="APO402" i="83"/>
  <c r="APO410" i="92"/>
  <c r="AQA410" i="92"/>
  <c r="AOQ402" i="86"/>
  <c r="APC402" i="86"/>
  <c r="APS402" i="83" l="1"/>
  <c r="APG402" i="83"/>
  <c r="APG410" i="92"/>
  <c r="APS410" i="92"/>
  <c r="AOU402" i="86"/>
  <c r="AOI402" i="86"/>
  <c r="AOY402" i="83" l="1"/>
  <c r="APK402" i="83"/>
  <c r="AOY410" i="92"/>
  <c r="APK410" i="92"/>
  <c r="AOA402" i="86"/>
  <c r="AOM402" i="86"/>
  <c r="AOQ402" i="83" l="1"/>
  <c r="APC402" i="83"/>
  <c r="AOQ410" i="92"/>
  <c r="APC410" i="92"/>
  <c r="ANS402" i="86"/>
  <c r="AOE402" i="86"/>
  <c r="AOI402" i="83" l="1"/>
  <c r="AOU402" i="83"/>
  <c r="AOU410" i="92"/>
  <c r="AOI410" i="92"/>
  <c r="ANW402" i="86"/>
  <c r="ANK402" i="86"/>
  <c r="AOA402" i="83" l="1"/>
  <c r="AOM402" i="83"/>
  <c r="AOM410" i="92"/>
  <c r="AOA410" i="92"/>
  <c r="ANC402" i="86"/>
  <c r="ANO402" i="86"/>
  <c r="AOE402" i="83" l="1"/>
  <c r="ANS402" i="83"/>
  <c r="ANS410" i="92"/>
  <c r="AOE410" i="92"/>
  <c r="AMU402" i="86"/>
  <c r="ANG402" i="86"/>
  <c r="ANW402" i="83" l="1"/>
  <c r="ANK402" i="83"/>
  <c r="ANW410" i="92"/>
  <c r="ANK410" i="92"/>
  <c r="AMM402" i="86"/>
  <c r="AMY402" i="86"/>
  <c r="ANO402" i="83" l="1"/>
  <c r="ANC402" i="83"/>
  <c r="ANO410" i="92"/>
  <c r="ANC410" i="92"/>
  <c r="AME402" i="86"/>
  <c r="AMQ402" i="86"/>
  <c r="AMU402" i="83" l="1"/>
  <c r="ANG402" i="83"/>
  <c r="ANG410" i="92"/>
  <c r="AMU410" i="92"/>
  <c r="AMI402" i="86"/>
  <c r="ALW402" i="86"/>
  <c r="AMY402" i="83" l="1"/>
  <c r="AMM402" i="83"/>
  <c r="AMM410" i="92"/>
  <c r="AMY410" i="92"/>
  <c r="ALO402" i="86"/>
  <c r="AMA402" i="86"/>
  <c r="AME402" i="83" l="1"/>
  <c r="AMQ402" i="83"/>
  <c r="AME410" i="92"/>
  <c r="AMQ410" i="92"/>
  <c r="ALG402" i="86"/>
  <c r="ALS402" i="86"/>
  <c r="AMI402" i="83" l="1"/>
  <c r="ALW402" i="83"/>
  <c r="AMI410" i="92"/>
  <c r="ALW410" i="92"/>
  <c r="ALK402" i="86"/>
  <c r="AKY402" i="86"/>
  <c r="ALO402" i="83" l="1"/>
  <c r="AMA402" i="83"/>
  <c r="ALO410" i="92"/>
  <c r="AMA410" i="92"/>
  <c r="ALC402" i="86"/>
  <c r="AKQ402" i="86"/>
  <c r="ALG402" i="83" l="1"/>
  <c r="ALS402" i="83"/>
  <c r="ALS410" i="92"/>
  <c r="ALG410" i="92"/>
  <c r="AKU402" i="86"/>
  <c r="AKI402" i="86"/>
  <c r="AKY402" i="83" l="1"/>
  <c r="ALK402" i="83"/>
  <c r="ALK410" i="92"/>
  <c r="AKY410" i="92"/>
  <c r="AKA402" i="86"/>
  <c r="AKM402" i="86"/>
  <c r="AKQ402" i="83" l="1"/>
  <c r="ALC402" i="83"/>
  <c r="ALC410" i="92"/>
  <c r="AKQ410" i="92"/>
  <c r="AJS402" i="86"/>
  <c r="AKE402" i="86"/>
  <c r="AKU402" i="83" l="1"/>
  <c r="AKI402" i="83"/>
  <c r="AKI410" i="92"/>
  <c r="AKU410" i="92"/>
  <c r="AJK402" i="86"/>
  <c r="AJW402" i="86"/>
  <c r="AKA402" i="83" l="1"/>
  <c r="AKM402" i="83"/>
  <c r="AKA410" i="92"/>
  <c r="AKM410" i="92"/>
  <c r="AJC402" i="86"/>
  <c r="AJO402" i="86"/>
  <c r="AJS402" i="83" l="1"/>
  <c r="AKE402" i="83"/>
  <c r="AKE410" i="92"/>
  <c r="AJS410" i="92"/>
  <c r="AIU402" i="86"/>
  <c r="AJG402" i="86"/>
  <c r="AJK402" i="83" l="1"/>
  <c r="AJW402" i="83"/>
  <c r="AJW410" i="92"/>
  <c r="AJK410" i="92"/>
  <c r="AIY402" i="86"/>
  <c r="AIM402" i="86"/>
  <c r="AJC402" i="83" l="1"/>
  <c r="AJO402" i="83"/>
  <c r="AJC410" i="92"/>
  <c r="AJO410" i="92"/>
  <c r="AIQ402" i="86"/>
  <c r="AIE402" i="86"/>
  <c r="AIU402" i="83" l="1"/>
  <c r="AJG402" i="83"/>
  <c r="AJG410" i="92"/>
  <c r="AIU410" i="92"/>
  <c r="AHW402" i="86"/>
  <c r="AII402" i="86"/>
  <c r="AIY402" i="83" l="1"/>
  <c r="AIM402" i="83"/>
  <c r="AIY410" i="92"/>
  <c r="AIM410" i="92"/>
  <c r="AIA402" i="86"/>
  <c r="AHO402" i="86"/>
  <c r="AIQ402" i="83" l="1"/>
  <c r="AIE402" i="83"/>
  <c r="AIE410" i="92"/>
  <c r="AIQ410" i="92"/>
  <c r="AHG402" i="86"/>
  <c r="AHS402" i="86"/>
  <c r="AII402" i="83" l="1"/>
  <c r="AHW402" i="83"/>
  <c r="AHW410" i="92"/>
  <c r="AII410" i="92"/>
  <c r="AHK402" i="86"/>
  <c r="AGY402" i="86"/>
  <c r="AHO402" i="83" l="1"/>
  <c r="AIA402" i="83"/>
  <c r="AHO410" i="92"/>
  <c r="AIA410" i="92"/>
  <c r="AGQ402" i="86"/>
  <c r="AHC402" i="86"/>
  <c r="AHS402" i="83" l="1"/>
  <c r="AHG402" i="83"/>
  <c r="AHG410" i="92"/>
  <c r="AHS410" i="92"/>
  <c r="AGU402" i="86"/>
  <c r="AGI402" i="86"/>
  <c r="AGY402" i="83" l="1"/>
  <c r="AHK402" i="83"/>
  <c r="AHK410" i="92"/>
  <c r="AGY410" i="92"/>
  <c r="AGA402" i="86"/>
  <c r="AGM402" i="86"/>
  <c r="AHC402" i="83" l="1"/>
  <c r="AGQ402" i="83"/>
  <c r="AGQ410" i="92"/>
  <c r="AHC410" i="92"/>
  <c r="AFS402" i="86"/>
  <c r="AGE402" i="86"/>
  <c r="AGI402" i="83" l="1"/>
  <c r="AGU402" i="83"/>
  <c r="AGU410" i="92"/>
  <c r="AGI410" i="92"/>
  <c r="AFW402" i="86"/>
  <c r="AFK402" i="86"/>
  <c r="AGM402" i="83" l="1"/>
  <c r="AGA402" i="83"/>
  <c r="AGM410" i="92"/>
  <c r="AGA410" i="92"/>
  <c r="AFC402" i="86"/>
  <c r="AFO402" i="86"/>
  <c r="AGE402" i="83" l="1"/>
  <c r="AFS402" i="83"/>
  <c r="AFS410" i="92"/>
  <c r="AGE410" i="92"/>
  <c r="AEU402" i="86"/>
  <c r="AFG402" i="86"/>
  <c r="AFW402" i="83" l="1"/>
  <c r="AFK402" i="83"/>
  <c r="AFW410" i="92"/>
  <c r="AFK410" i="92"/>
  <c r="AEM402" i="86"/>
  <c r="AEY402" i="86"/>
  <c r="AFO402" i="83" l="1"/>
  <c r="AFC402" i="83"/>
  <c r="AFC410" i="92"/>
  <c r="AFO410" i="92"/>
  <c r="AEE402" i="86"/>
  <c r="AEQ402" i="86"/>
  <c r="AEU402" i="83" l="1"/>
  <c r="AFG402" i="83"/>
  <c r="AEU410" i="92"/>
  <c r="AFG410" i="92"/>
  <c r="ADW402" i="86"/>
  <c r="AEI402" i="86"/>
  <c r="AEY402" i="83" l="1"/>
  <c r="AEM402" i="83"/>
  <c r="AEY410" i="92"/>
  <c r="AEM410" i="92"/>
  <c r="AEA402" i="86"/>
  <c r="ADO402" i="86"/>
  <c r="AEE402" i="83" l="1"/>
  <c r="AEQ402" i="83"/>
  <c r="AEE410" i="92"/>
  <c r="AEQ410" i="92"/>
  <c r="ADG402" i="86"/>
  <c r="ADS402" i="86"/>
  <c r="ADW402" i="83" l="1"/>
  <c r="AEI402" i="83"/>
  <c r="ADW410" i="92"/>
  <c r="AEI410" i="92"/>
  <c r="ACY402" i="86"/>
  <c r="ADK402" i="86"/>
  <c r="ADO402" i="83" l="1"/>
  <c r="AEA402" i="83"/>
  <c r="AEA410" i="92"/>
  <c r="ADO410" i="92"/>
  <c r="ADC402" i="86"/>
  <c r="ACQ402" i="86"/>
  <c r="ADG402" i="83" l="1"/>
  <c r="ADS402" i="83"/>
  <c r="ADG410" i="92"/>
  <c r="ADS410" i="92"/>
  <c r="ACI402" i="86"/>
  <c r="ACU402" i="86"/>
  <c r="ACY402" i="83" l="1"/>
  <c r="ADK402" i="83"/>
  <c r="ADK410" i="92"/>
  <c r="ACY410" i="92"/>
  <c r="ACA402" i="86"/>
  <c r="ACM402" i="86"/>
  <c r="ADC402" i="83" l="1"/>
  <c r="ACQ402" i="83"/>
  <c r="ACQ410" i="92"/>
  <c r="ADC410" i="92"/>
  <c r="ABS402" i="86"/>
  <c r="ACE402" i="86"/>
  <c r="ACI402" i="83" l="1"/>
  <c r="ACU402" i="83"/>
  <c r="ACU410" i="92"/>
  <c r="ACI410" i="92"/>
  <c r="ABK402" i="86"/>
  <c r="ABW402" i="86"/>
  <c r="ACM402" i="83" l="1"/>
  <c r="ACA402" i="83"/>
  <c r="ACA410" i="92"/>
  <c r="ACM410" i="92"/>
  <c r="ABO402" i="86"/>
  <c r="ABC402" i="86"/>
  <c r="ACE402" i="83" l="1"/>
  <c r="ABS402" i="83"/>
  <c r="ABS410" i="92"/>
  <c r="ACE410" i="92"/>
  <c r="AAU402" i="86"/>
  <c r="ABG402" i="86"/>
  <c r="ABK402" i="83" l="1"/>
  <c r="ABW402" i="83"/>
  <c r="ABK410" i="92"/>
  <c r="ABW410" i="92"/>
  <c r="AAY402" i="86"/>
  <c r="AAM402" i="86"/>
  <c r="ABO402" i="83" l="1"/>
  <c r="ABC402" i="83"/>
  <c r="ABO410" i="92"/>
  <c r="ABC410" i="92"/>
  <c r="AAQ402" i="86"/>
  <c r="AAE402" i="86"/>
  <c r="ABG402" i="83" l="1"/>
  <c r="AAU402" i="83"/>
  <c r="ABG410" i="92"/>
  <c r="AAU410" i="92"/>
  <c r="ZW402" i="86"/>
  <c r="AAI402" i="86"/>
  <c r="AAY402" i="83" l="1"/>
  <c r="AAM402" i="83"/>
  <c r="AAY410" i="92"/>
  <c r="AAM410" i="92"/>
  <c r="ZO402" i="86"/>
  <c r="AAA402" i="86"/>
  <c r="AAQ402" i="83" l="1"/>
  <c r="AAE402" i="83"/>
  <c r="AAQ410" i="92"/>
  <c r="AAE410" i="92"/>
  <c r="ZG402" i="86"/>
  <c r="ZS402" i="86"/>
  <c r="ZW402" i="83" l="1"/>
  <c r="AAI402" i="83"/>
  <c r="AAI410" i="92"/>
  <c r="ZW410" i="92"/>
  <c r="YY402" i="86"/>
  <c r="ZK402" i="86"/>
  <c r="ZO402" i="83" l="1"/>
  <c r="AAA402" i="83"/>
  <c r="ZO410" i="92"/>
  <c r="AAA410" i="92"/>
  <c r="ZC402" i="86"/>
  <c r="YQ402" i="86"/>
  <c r="ZS402" i="83" l="1"/>
  <c r="ZG402" i="83"/>
  <c r="ZG410" i="92"/>
  <c r="ZS410" i="92"/>
  <c r="YI402" i="86"/>
  <c r="YU402" i="86"/>
  <c r="YY402" i="83" l="1"/>
  <c r="ZK402" i="83"/>
  <c r="YY410" i="92"/>
  <c r="ZK410" i="92"/>
  <c r="YA402" i="86"/>
  <c r="YM402" i="86"/>
  <c r="YQ402" i="83" l="1"/>
  <c r="ZC402" i="83"/>
  <c r="YQ410" i="92"/>
  <c r="ZC410" i="92"/>
  <c r="XS402" i="86"/>
  <c r="YE402" i="86"/>
  <c r="YU402" i="83" l="1"/>
  <c r="YI402" i="83"/>
  <c r="YI410" i="92"/>
  <c r="YU410" i="92"/>
  <c r="XK402" i="86"/>
  <c r="XW402" i="86"/>
  <c r="YM402" i="83" l="1"/>
  <c r="YA402" i="83"/>
  <c r="YM410" i="92"/>
  <c r="YA410" i="92"/>
  <c r="XO402" i="86"/>
  <c r="XC402" i="86"/>
  <c r="YE402" i="83" l="1"/>
  <c r="XS402" i="83"/>
  <c r="YE410" i="92"/>
  <c r="XS410" i="92"/>
  <c r="WU402" i="86"/>
  <c r="XG402" i="86"/>
  <c r="XK402" i="83" l="1"/>
  <c r="XW402" i="83"/>
  <c r="XW410" i="92"/>
  <c r="XK410" i="92"/>
  <c r="WY402" i="86"/>
  <c r="WM402" i="86"/>
  <c r="XO402" i="83" l="1"/>
  <c r="XC402" i="83"/>
  <c r="XO410" i="92"/>
  <c r="XC410" i="92"/>
  <c r="WQ402" i="86"/>
  <c r="WE402" i="86"/>
  <c r="XG402" i="83" l="1"/>
  <c r="WU402" i="83"/>
  <c r="XG410" i="92"/>
  <c r="WU410" i="92"/>
  <c r="WI402" i="86"/>
  <c r="VW402" i="86"/>
  <c r="WM402" i="83" l="1"/>
  <c r="WY402" i="83"/>
  <c r="WY410" i="92"/>
  <c r="WM410" i="92"/>
  <c r="WA402" i="86"/>
  <c r="VO402" i="86"/>
  <c r="WE402" i="83" l="1"/>
  <c r="WQ402" i="83"/>
  <c r="WQ410" i="92"/>
  <c r="WE410" i="92"/>
  <c r="VS402" i="86"/>
  <c r="VG402" i="86"/>
  <c r="WI402" i="83" l="1"/>
  <c r="VW402" i="83"/>
  <c r="WI410" i="92"/>
  <c r="VW410" i="92"/>
  <c r="UY402" i="86"/>
  <c r="VK402" i="86"/>
  <c r="WA402" i="83" l="1"/>
  <c r="VO402" i="83"/>
  <c r="VO410" i="92"/>
  <c r="WA410" i="92"/>
  <c r="VC402" i="86"/>
  <c r="UQ402" i="86"/>
  <c r="VS402" i="83" l="1"/>
  <c r="VG402" i="83"/>
  <c r="VG410" i="92"/>
  <c r="VS410" i="92"/>
  <c r="UI402" i="86"/>
  <c r="UU402" i="86"/>
  <c r="VK402" i="83" l="1"/>
  <c r="UY402" i="83"/>
  <c r="VK410" i="92"/>
  <c r="UY410" i="92"/>
  <c r="UA402" i="86"/>
  <c r="UM402" i="86"/>
  <c r="UQ402" i="83" l="1"/>
  <c r="VC402" i="83"/>
  <c r="VC410" i="92"/>
  <c r="UQ410" i="92"/>
  <c r="UE402" i="86"/>
  <c r="TS402" i="86"/>
  <c r="UI402" i="83" l="1"/>
  <c r="UU402" i="83"/>
  <c r="UI410" i="92"/>
  <c r="UU410" i="92"/>
  <c r="TW402" i="86"/>
  <c r="TK402" i="86"/>
  <c r="UA402" i="83" l="1"/>
  <c r="UM402" i="83"/>
  <c r="UA410" i="92"/>
  <c r="UM410" i="92"/>
  <c r="TC402" i="86"/>
  <c r="TO402" i="86"/>
  <c r="UE402" i="83" l="1"/>
  <c r="TS402" i="83"/>
  <c r="UE410" i="92"/>
  <c r="TS410" i="92"/>
  <c r="TG402" i="86"/>
  <c r="SU402" i="86"/>
  <c r="TW402" i="83" l="1"/>
  <c r="TK402" i="83"/>
  <c r="TW410" i="92"/>
  <c r="TK410" i="92"/>
  <c r="SM402" i="86"/>
  <c r="SY402" i="86"/>
  <c r="TC402" i="83" l="1"/>
  <c r="TO402" i="83"/>
  <c r="TO410" i="92"/>
  <c r="TC410" i="92"/>
  <c r="SE402" i="86"/>
  <c r="SQ402" i="86"/>
  <c r="TG402" i="83" l="1"/>
  <c r="SU402" i="83"/>
  <c r="SU410" i="92"/>
  <c r="TG410" i="92"/>
  <c r="RW402" i="86"/>
  <c r="SI402" i="86"/>
  <c r="SM402" i="83" l="1"/>
  <c r="SY402" i="83"/>
  <c r="SY410" i="92"/>
  <c r="SM410" i="92"/>
  <c r="SA402" i="86"/>
  <c r="RO402" i="86"/>
  <c r="SQ402" i="83" l="1"/>
  <c r="SE402" i="83"/>
  <c r="SE410" i="92"/>
  <c r="SQ410" i="92"/>
  <c r="RS402" i="86"/>
  <c r="RG402" i="86"/>
  <c r="SI402" i="83" l="1"/>
  <c r="RW402" i="83"/>
  <c r="RW410" i="92"/>
  <c r="SI410" i="92"/>
  <c r="RK402" i="86"/>
  <c r="QY402" i="86"/>
  <c r="RO402" i="83" l="1"/>
  <c r="SA402" i="83"/>
  <c r="RO410" i="92"/>
  <c r="SA410" i="92"/>
  <c r="RC402" i="86"/>
  <c r="QQ402" i="86"/>
  <c r="RG402" i="83" l="1"/>
  <c r="RS402" i="83"/>
  <c r="RS410" i="92"/>
  <c r="RG410" i="92"/>
  <c r="QU402" i="86"/>
  <c r="QI402" i="86"/>
  <c r="RK402" i="83" l="1"/>
  <c r="QY402" i="83"/>
  <c r="RK410" i="92"/>
  <c r="QY410" i="92"/>
  <c r="QA402" i="86"/>
  <c r="QM402" i="86"/>
  <c r="RC402" i="83" l="1"/>
  <c r="QQ402" i="83"/>
  <c r="RC410" i="92"/>
  <c r="QQ410" i="92"/>
  <c r="PS402" i="86"/>
  <c r="QE402" i="86"/>
  <c r="QU402" i="83" l="1"/>
  <c r="QI402" i="83"/>
  <c r="QU410" i="92"/>
  <c r="QI410" i="92"/>
  <c r="PK402" i="86"/>
  <c r="PW402" i="86"/>
  <c r="QA402" i="83" l="1"/>
  <c r="QM402" i="83"/>
  <c r="QM410" i="92"/>
  <c r="QA410" i="92"/>
  <c r="PO402" i="86"/>
  <c r="PC402" i="86"/>
  <c r="PS402" i="83" l="1"/>
  <c r="QE402" i="83"/>
  <c r="PS410" i="92"/>
  <c r="QE410" i="92"/>
  <c r="PG402" i="86"/>
  <c r="OU402" i="86"/>
  <c r="PK402" i="83" l="1"/>
  <c r="PW402" i="83"/>
  <c r="PW410" i="92"/>
  <c r="PK410" i="92"/>
  <c r="OM402" i="86"/>
  <c r="OY402" i="86"/>
  <c r="PC402" i="83" l="1"/>
  <c r="PO402" i="83"/>
  <c r="PO410" i="92"/>
  <c r="PC410" i="92"/>
  <c r="OE402" i="86"/>
  <c r="OQ402" i="86"/>
  <c r="OU402" i="83" l="1"/>
  <c r="PG402" i="83"/>
  <c r="PG410" i="92"/>
  <c r="OU410" i="92"/>
  <c r="NW402" i="86"/>
  <c r="OI402" i="86"/>
  <c r="OY402" i="83" l="1"/>
  <c r="OM402" i="83"/>
  <c r="OM410" i="92"/>
  <c r="OY410" i="92"/>
  <c r="NO402" i="86"/>
  <c r="OA402" i="86"/>
  <c r="OE402" i="83" l="1"/>
  <c r="OQ402" i="83"/>
  <c r="OE410" i="92"/>
  <c r="OQ410" i="92"/>
  <c r="NG402" i="86"/>
  <c r="NS402" i="86"/>
  <c r="OI402" i="83" l="1"/>
  <c r="NW402" i="83"/>
  <c r="NW410" i="92"/>
  <c r="OI410" i="92"/>
  <c r="MY402" i="86"/>
  <c r="NK402" i="86"/>
  <c r="OA402" i="83" l="1"/>
  <c r="NO402" i="83"/>
  <c r="OA410" i="92"/>
  <c r="NO410" i="92"/>
  <c r="MQ402" i="86"/>
  <c r="NC402" i="86"/>
  <c r="NG402" i="83" l="1"/>
  <c r="NS402" i="83"/>
  <c r="NG410" i="92"/>
  <c r="NS410" i="92"/>
  <c r="MU402" i="86"/>
  <c r="MI402" i="86"/>
  <c r="MY402" i="83" l="1"/>
  <c r="NK402" i="83"/>
  <c r="MY410" i="92"/>
  <c r="NK410" i="92"/>
  <c r="MA402" i="86"/>
  <c r="MM402" i="86"/>
  <c r="MQ402" i="83" l="1"/>
  <c r="NC402" i="83"/>
  <c r="NC410" i="92"/>
  <c r="MQ410" i="92"/>
  <c r="ME402" i="86"/>
  <c r="LS402" i="86"/>
  <c r="MI402" i="83" l="1"/>
  <c r="MU402" i="83"/>
  <c r="MU410" i="92"/>
  <c r="MI410" i="92"/>
  <c r="LK402" i="86"/>
  <c r="LW402" i="86"/>
  <c r="MA402" i="83" l="1"/>
  <c r="MM402" i="83"/>
  <c r="MA410" i="92"/>
  <c r="MM410" i="92"/>
  <c r="LC402" i="86"/>
  <c r="LO402" i="86"/>
  <c r="LS402" i="83" l="1"/>
  <c r="ME402" i="83"/>
  <c r="LS410" i="92"/>
  <c r="ME410" i="92"/>
  <c r="KU402" i="86"/>
  <c r="LG402" i="86"/>
  <c r="LK402" i="83" l="1"/>
  <c r="LW402" i="83"/>
  <c r="LK410" i="92"/>
  <c r="LW410" i="92"/>
  <c r="KM402" i="86"/>
  <c r="KY402" i="86"/>
  <c r="LO402" i="83" l="1"/>
  <c r="LC402" i="83"/>
  <c r="LO410" i="92"/>
  <c r="LC410" i="92"/>
  <c r="KE402" i="86"/>
  <c r="KQ402" i="86"/>
  <c r="LG402" i="83" l="1"/>
  <c r="KU402" i="83"/>
  <c r="KU410" i="92"/>
  <c r="LG410" i="92"/>
  <c r="KI402" i="86"/>
  <c r="JW402" i="86"/>
  <c r="KM402" i="83" l="1"/>
  <c r="KY402" i="83"/>
  <c r="KY410" i="92"/>
  <c r="KM410" i="92"/>
  <c r="JO402" i="86"/>
  <c r="KA402" i="86"/>
  <c r="KQ402" i="83" l="1"/>
  <c r="KE402" i="83"/>
  <c r="KQ410" i="92"/>
  <c r="KE410" i="92"/>
  <c r="JG402" i="86"/>
  <c r="JS402" i="86"/>
  <c r="KI402" i="83" l="1"/>
  <c r="JW402" i="83"/>
  <c r="KI410" i="92"/>
  <c r="JW410" i="92"/>
  <c r="JK402" i="86"/>
  <c r="IY402" i="86"/>
  <c r="JO402" i="83" l="1"/>
  <c r="KA402" i="83"/>
  <c r="JO410" i="92"/>
  <c r="KA410" i="92"/>
  <c r="IQ402" i="86"/>
  <c r="JC402" i="86"/>
  <c r="JS402" i="83" l="1"/>
  <c r="JG402" i="83"/>
  <c r="JS410" i="92"/>
  <c r="JG410" i="92"/>
  <c r="II402" i="86"/>
  <c r="IU402" i="86"/>
  <c r="IY402" i="83" l="1"/>
  <c r="JK402" i="83"/>
  <c r="IY410" i="92"/>
  <c r="JK410" i="92"/>
  <c r="IA402" i="86"/>
  <c r="IM402" i="86"/>
  <c r="IQ402" i="83" l="1"/>
  <c r="JC402" i="83"/>
  <c r="IQ410" i="92"/>
  <c r="JC410" i="92"/>
  <c r="IE402" i="86"/>
  <c r="HS402" i="86"/>
  <c r="II402" i="83" l="1"/>
  <c r="IU402" i="83"/>
  <c r="II410" i="92"/>
  <c r="IU410" i="92"/>
  <c r="HW402" i="86"/>
  <c r="HK402" i="86"/>
  <c r="IA402" i="83" l="1"/>
  <c r="IM402" i="83"/>
  <c r="IM410" i="92"/>
  <c r="IA410" i="92"/>
  <c r="HO402" i="86"/>
  <c r="HC402" i="86"/>
  <c r="HS402" i="83" l="1"/>
  <c r="IE402" i="83"/>
  <c r="HS410" i="92"/>
  <c r="IE410" i="92"/>
  <c r="HG402" i="86"/>
  <c r="GU402" i="86"/>
  <c r="HK402" i="83" l="1"/>
  <c r="HW402" i="83"/>
  <c r="HW410" i="92"/>
  <c r="HK410" i="92"/>
  <c r="GM402" i="86"/>
  <c r="GY402" i="86"/>
  <c r="HC402" i="83" l="1"/>
  <c r="HO402" i="83"/>
  <c r="HC410" i="92"/>
  <c r="HO410" i="92"/>
  <c r="GE402" i="86"/>
  <c r="GQ402" i="86"/>
  <c r="HG402" i="83" l="1"/>
  <c r="GU402" i="83"/>
  <c r="HG410" i="92"/>
  <c r="GU410" i="92"/>
  <c r="FW402" i="86"/>
  <c r="GI402" i="86"/>
  <c r="GM402" i="83" l="1"/>
  <c r="GY402" i="83"/>
  <c r="GY410" i="92"/>
  <c r="GM410" i="92"/>
  <c r="FO402" i="86"/>
  <c r="GA402" i="86"/>
  <c r="GQ402" i="83" l="1"/>
  <c r="GE402" i="83"/>
  <c r="GQ410" i="92"/>
  <c r="GE410" i="92"/>
  <c r="FS402" i="86"/>
  <c r="FG402" i="86"/>
  <c r="GI402" i="83" l="1"/>
  <c r="FW402" i="83"/>
  <c r="FW410" i="92"/>
  <c r="GI410" i="92"/>
  <c r="FK402" i="86"/>
  <c r="EY402" i="86"/>
  <c r="GA402" i="83" l="1"/>
  <c r="FO402" i="83"/>
  <c r="FO410" i="92"/>
  <c r="GA410" i="92"/>
  <c r="FC402" i="86"/>
  <c r="EQ402" i="86"/>
  <c r="FS402" i="83" l="1"/>
  <c r="FG402" i="83"/>
  <c r="FS410" i="92"/>
  <c r="FG410" i="92"/>
  <c r="EI402" i="86"/>
  <c r="EU402" i="86"/>
  <c r="FK402" i="83" l="1"/>
  <c r="EY402" i="83"/>
  <c r="EY410" i="92"/>
  <c r="FK410" i="92"/>
  <c r="EA402" i="86"/>
  <c r="EM402" i="86"/>
  <c r="FC402" i="83" l="1"/>
  <c r="EQ402" i="83"/>
  <c r="FC410" i="92"/>
  <c r="EQ410" i="92"/>
  <c r="DS402" i="86"/>
  <c r="EE402" i="86"/>
  <c r="EI402" i="83" l="1"/>
  <c r="EU402" i="83"/>
  <c r="EU410" i="92"/>
  <c r="EI410" i="92"/>
  <c r="DW402" i="86"/>
  <c r="DK402" i="86"/>
  <c r="EM402" i="83" l="1"/>
  <c r="EA402" i="83"/>
  <c r="EM410" i="92"/>
  <c r="EA410" i="92"/>
  <c r="DC402" i="86"/>
  <c r="DO402" i="86"/>
  <c r="DS402" i="83" l="1"/>
  <c r="EE402" i="83"/>
  <c r="EE410" i="92"/>
  <c r="DS410" i="92"/>
  <c r="CU402" i="86"/>
  <c r="DG402" i="86"/>
  <c r="DK402" i="83" l="1"/>
  <c r="DW402" i="83"/>
  <c r="DK410" i="92"/>
  <c r="DW410" i="92"/>
  <c r="CY402" i="86"/>
  <c r="CM402" i="86"/>
  <c r="DO402" i="83" l="1"/>
  <c r="DC402" i="83"/>
  <c r="DC410" i="92"/>
  <c r="DO410" i="92"/>
  <c r="CE402" i="86"/>
  <c r="CQ402" i="86"/>
  <c r="CU402" i="83" l="1"/>
  <c r="DG402" i="83"/>
  <c r="CU410" i="92"/>
  <c r="DG410" i="92"/>
  <c r="CI402" i="86"/>
  <c r="BW402" i="86"/>
  <c r="CM402" i="83" l="1"/>
  <c r="CY402" i="83"/>
  <c r="CM410" i="92"/>
  <c r="CY410" i="92"/>
  <c r="CA402" i="86"/>
  <c r="BO402" i="86"/>
  <c r="CQ402" i="83" l="1"/>
  <c r="CE402" i="83"/>
  <c r="CE410" i="92"/>
  <c r="CQ410" i="92"/>
  <c r="BG402" i="86"/>
  <c r="BS402" i="86"/>
  <c r="BW402" i="83" l="1"/>
  <c r="CI402" i="83"/>
  <c r="CI410" i="92"/>
  <c r="BW410" i="92"/>
  <c r="AY402" i="86"/>
  <c r="BK402" i="86"/>
  <c r="BO402" i="83" l="1"/>
  <c r="CA402" i="83"/>
  <c r="BO410" i="92"/>
  <c r="CA410" i="92"/>
  <c r="AQ402" i="86"/>
  <c r="BC402" i="86"/>
  <c r="BG402" i="83" l="1"/>
  <c r="BS402" i="83"/>
  <c r="BS410" i="92"/>
  <c r="BG410" i="92"/>
  <c r="AU402" i="86"/>
  <c r="AI402" i="86"/>
  <c r="AY402" i="83" l="1"/>
  <c r="BK402" i="83"/>
  <c r="AY410" i="92"/>
  <c r="BK410" i="92"/>
  <c r="AM402" i="86"/>
  <c r="AA402" i="86"/>
  <c r="AQ402" i="83" l="1"/>
  <c r="BC402" i="83"/>
  <c r="BC410" i="92"/>
  <c r="AQ410" i="92"/>
  <c r="S402" i="86"/>
  <c r="W402" i="86" s="1"/>
  <c r="AE402" i="86"/>
  <c r="AI402" i="83" l="1"/>
  <c r="AU402" i="83"/>
  <c r="AU410" i="92"/>
  <c r="AI410" i="92"/>
  <c r="AA402" i="83" l="1"/>
  <c r="AM402" i="83"/>
  <c r="AM410" i="92"/>
  <c r="AA410" i="92"/>
  <c r="S402" i="83" l="1"/>
  <c r="W402" i="83" s="1"/>
  <c r="AE402" i="83"/>
  <c r="AE410" i="92"/>
  <c r="S410" i="92"/>
  <c r="W410" i="9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2B13F79-AA4F-49C8-8286-45C231233CD5}" keepAlive="1" name="Query - Table001 (Page 1)" description="Connection to the 'Table001 (Page 1)' query in the workbook." type="5" refreshedVersion="0" background="1">
    <dbPr connection="Provider=Microsoft.Mashup.OleDb.1;Data Source=$Workbook$;Location=&quot;Table001 (Page 1)&quot;;Extended Properties=&quot;&quot;" command="SELECT * FROM [Table001 (Page 1)]"/>
  </connection>
  <connection id="2" xr16:uid="{D6B39BF0-7977-4B5B-93F3-E751898D00F5}" keepAlive="1" name="Query - Table002 (Page 1)" description="Connection to the 'Table002 (Page 1)' query in the workbook." type="5" refreshedVersion="7" background="1" saveData="1">
    <dbPr connection="Provider=Microsoft.Mashup.OleDb.1;Data Source=$Workbook$;Location=&quot;Table002 (Page 1)&quot;;Extended Properties=&quot;&quot;" command="SELECT * FROM [Table002 (Page 1)]"/>
  </connection>
  <connection id="3" xr16:uid="{11467FC5-1B50-44E7-914D-A2C274FAEDFF}" keepAlive="1" name="Query - Table003 (Page 1)" description="Connection to the 'Table003 (Page 1)' query in the workbook." type="5" refreshedVersion="7" background="1" saveData="1">
    <dbPr connection="Provider=Microsoft.Mashup.OleDb.1;Data Source=$Workbook$;Location=&quot;Table003 (Page 1)&quot;;Extended Properties=&quot;&quot;" command="SELECT * FROM [Table003 (Page 1)]"/>
  </connection>
  <connection id="4" xr16:uid="{009E59F8-BAC4-48E9-B021-AB8CA3AA6515}" keepAlive="1" name="Query - Table004 (Page 2)" description="Connection to the 'Table004 (Page 2)' query in the workbook." type="5" refreshedVersion="7" background="1" saveData="1">
    <dbPr connection="Provider=Microsoft.Mashup.OleDb.1;Data Source=$Workbook$;Location=&quot;Table004 (Page 2)&quot;;Extended Properties=&quot;&quot;" command="SELECT * FROM [Table004 (Page 2)]"/>
  </connection>
  <connection id="5" xr16:uid="{61C31780-BDFE-45F5-9F6C-5348924B49BB}" keepAlive="1" name="Query - Table005 (Page 2)" description="Connection to the 'Table005 (Page 2)' query in the workbook." type="5" refreshedVersion="7" background="1" saveData="1">
    <dbPr connection="Provider=Microsoft.Mashup.OleDb.1;Data Source=$Workbook$;Location=&quot;Table005 (Page 2)&quot;;Extended Properties=&quot;&quot;" command="SELECT * FROM [Table005 (Page 2)]"/>
  </connection>
  <connection id="6" xr16:uid="{2EB75F96-AD3A-4873-8F17-021DB9E29A57}" keepAlive="1" name="Query - Table006 (Page 2)" description="Connection to the 'Table006 (Page 2)' query in the workbook." type="5" refreshedVersion="0" background="1">
    <dbPr connection="Provider=Microsoft.Mashup.OleDb.1;Data Source=$Workbook$;Location=&quot;Table006 (Page 2)&quot;;Extended Properties=&quot;&quot;" command="SELECT * FROM [Table006 (Page 2)]"/>
  </connection>
  <connection id="7" xr16:uid="{57D175A5-49FF-42A9-ACCD-C6217980239A}" keepAlive="1" name="Query - Table007 (Page 3)" description="Connection to the 'Table007 (Page 3)' query in the workbook." type="5" refreshedVersion="0" background="1">
    <dbPr connection="Provider=Microsoft.Mashup.OleDb.1;Data Source=$Workbook$;Location=&quot;Table007 (Page 3)&quot;;Extended Properties=&quot;&quot;" command="SELECT * FROM [Table007 (Page 3)]"/>
  </connection>
  <connection id="8" xr16:uid="{93F40B33-D581-4049-B243-F68F1C7DD35A}" keepAlive="1" name="Query - Table008 (Page 3)" description="Connection to the 'Table008 (Page 3)' query in the workbook." type="5" refreshedVersion="0" background="1">
    <dbPr connection="Provider=Microsoft.Mashup.OleDb.1;Data Source=$Workbook$;Location=&quot;Table008 (Page 3)&quot;;Extended Properties=&quot;&quot;" command="SELECT * FROM [Table008 (Page 3)]"/>
  </connection>
  <connection id="9" xr16:uid="{BD0F38D6-9C6A-4CC7-A9B2-3DF9E06D4E2F}" keepAlive="1" name="Query - Table009 (Page 3)" description="Connection to the 'Table009 (Page 3)' query in the workbook." type="5" refreshedVersion="0" background="1">
    <dbPr connection="Provider=Microsoft.Mashup.OleDb.1;Data Source=$Workbook$;Location=&quot;Table009 (Page 3)&quot;;Extended Properties=&quot;&quot;" command="SELECT * FROM [Table009 (Page 3)]"/>
  </connection>
  <connection id="10" xr16:uid="{EA543C8D-14F1-4311-8201-F700A80FDBBD}" keepAlive="1" name="Query - Table010 (Page 3)" description="Connection to the 'Table010 (Page 3)' query in the workbook." type="5" refreshedVersion="0" background="1">
    <dbPr connection="Provider=Microsoft.Mashup.OleDb.1;Data Source=$Workbook$;Location=&quot;Table010 (Page 3)&quot;;Extended Properties=&quot;&quot;" command="SELECT * FROM [Table010 (Page 3)]"/>
  </connection>
  <connection id="11" xr16:uid="{1FBC0F84-0DD5-4A84-8518-E0E2D50C3FAC}" keepAlive="1" name="Query - Table011 (Page 3)" description="Connection to the 'Table011 (Page 3)' query in the workbook." type="5" refreshedVersion="0" background="1">
    <dbPr connection="Provider=Microsoft.Mashup.OleDb.1;Data Source=$Workbook$;Location=&quot;Table011 (Page 3)&quot;;Extended Properties=&quot;&quot;" command="SELECT * FROM [Table011 (Page 3)]"/>
  </connection>
  <connection id="12" xr16:uid="{08A2F350-B2EA-4FA8-9E6E-B824C68A69C6}" keepAlive="1" name="Query - Table012 (Page 3)" description="Connection to the 'Table012 (Page 3)' query in the workbook." type="5" refreshedVersion="0" background="1">
    <dbPr connection="Provider=Microsoft.Mashup.OleDb.1;Data Source=$Workbook$;Location=&quot;Table012 (Page 3)&quot;;Extended Properties=&quot;&quot;" command="SELECT * FROM [Table012 (Page 3)]"/>
  </connection>
</connections>
</file>

<file path=xl/sharedStrings.xml><?xml version="1.0" encoding="utf-8"?>
<sst xmlns="http://schemas.openxmlformats.org/spreadsheetml/2006/main" count="71230" uniqueCount="1152">
  <si>
    <t xml:space="preserve"> </t>
  </si>
  <si>
    <t>Game #</t>
  </si>
  <si>
    <t>Date</t>
  </si>
  <si>
    <t>Division</t>
  </si>
  <si>
    <t>Home Team</t>
  </si>
  <si>
    <t>Away Team</t>
  </si>
  <si>
    <t>Score</t>
  </si>
  <si>
    <t>Time</t>
  </si>
  <si>
    <t>Venue</t>
  </si>
  <si>
    <t>Comments</t>
  </si>
  <si>
    <t>O30-1</t>
  </si>
  <si>
    <t>O40-1</t>
  </si>
  <si>
    <t>O40-2</t>
  </si>
  <si>
    <t>O40-3</t>
  </si>
  <si>
    <t>NEWTOWN SALTY DOGS</t>
  </si>
  <si>
    <t>BRIDGEPORT UNITED</t>
  </si>
  <si>
    <t>NORTH BRANFORD 30</t>
  </si>
  <si>
    <t>POLONEZ UNITED</t>
  </si>
  <si>
    <t>WATERBURY ALBANIANS</t>
  </si>
  <si>
    <t>MILFORD TUESDAY</t>
  </si>
  <si>
    <t>CLUB NAPOLI 30</t>
  </si>
  <si>
    <t>DANBURY UNITED 30</t>
  </si>
  <si>
    <t>GREENWICH PUMAS</t>
  </si>
  <si>
    <t>NORWALK MARINERS</t>
  </si>
  <si>
    <t>RIDGEFIELD KICKS</t>
  </si>
  <si>
    <t>SOUTHEAST ROVERS</t>
  </si>
  <si>
    <t>VASCO DA GAMA 40</t>
  </si>
  <si>
    <t>DANBURY UNITED 40</t>
  </si>
  <si>
    <t>FAIRFIELD GAC</t>
  </si>
  <si>
    <t>GUILFORD BELL CURVE</t>
  </si>
  <si>
    <t>NEW HAVEN AMERICANS</t>
  </si>
  <si>
    <t>STAMFORD UNITED</t>
  </si>
  <si>
    <t>ALBANIAN EAGLES</t>
  </si>
  <si>
    <t>DERBY QUITUS</t>
  </si>
  <si>
    <t>HAMDEN UNITED</t>
  </si>
  <si>
    <t>NEWINGTON PORTUGUESE 40</t>
  </si>
  <si>
    <t>NORTH BRANFORD 40</t>
  </si>
  <si>
    <t>NORTH HAVEN SC</t>
  </si>
  <si>
    <t>STAMFORD CITY</t>
  </si>
  <si>
    <t>WILTON WOLVES</t>
  </si>
  <si>
    <t>DARIEN BLUE WAVE</t>
  </si>
  <si>
    <t>NAUGATUCK RIVER RATS</t>
  </si>
  <si>
    <t>SOUTHBURY BOOMERS</t>
  </si>
  <si>
    <t>WATERBURY PONTES</t>
  </si>
  <si>
    <t>WEST HAVEN GRAYS</t>
  </si>
  <si>
    <t>EAST HAVEN SC</t>
  </si>
  <si>
    <t>FARMINGTON WHITE OWLS</t>
  </si>
  <si>
    <t>GUILFORD BLACK EAGLES</t>
  </si>
  <si>
    <t>HARTFORD CAVALIERS</t>
  </si>
  <si>
    <t>MOODUS SC</t>
  </si>
  <si>
    <t>NORTH BRANFORD LEGENDS</t>
  </si>
  <si>
    <t>LITCHFIELD COUNTY BLUES</t>
  </si>
  <si>
    <t>MILFORD AMIGOS</t>
  </si>
  <si>
    <t>NAUGATUCK FUSION</t>
  </si>
  <si>
    <t>STAMFORD FC</t>
  </si>
  <si>
    <t>CASEUS NEW HAVEN FC</t>
  </si>
  <si>
    <t>CLINTON FC</t>
  </si>
  <si>
    <t>ECUACHAMOS FC</t>
  </si>
  <si>
    <t>NEWINGTON PORTUGUESE 30</t>
  </si>
  <si>
    <t>West Beach Fields, Stamford</t>
  </si>
  <si>
    <t>Cronin Field, Hartford</t>
  </si>
  <si>
    <t>Strong Stadium, West Haven</t>
  </si>
  <si>
    <t>Quinnipiac Park, Cheshire</t>
  </si>
  <si>
    <t>North Farms Park, North Branford</t>
  </si>
  <si>
    <t>Wakeman Park, Westport</t>
  </si>
  <si>
    <t>Diniz Field, Ridgefield</t>
  </si>
  <si>
    <t>Falcon Field, New Britain</t>
  </si>
  <si>
    <t>Fred Wolfe Park, Orange</t>
  </si>
  <si>
    <t>Platt Tech HS, Milford</t>
  </si>
  <si>
    <t>Guilford HS, Guilford</t>
  </si>
  <si>
    <t>Hamden MS, Hamden</t>
  </si>
  <si>
    <t>Moulthrop Field, East Haven</t>
  </si>
  <si>
    <t>Irish-American Club, Glastonbury</t>
  </si>
  <si>
    <t>Lilly Field, Wilton</t>
  </si>
  <si>
    <t>Ludlowe HS, Fairfield</t>
  </si>
  <si>
    <t>Martin Kellogg, Newington</t>
  </si>
  <si>
    <t>Middlebrook School, Wilton</t>
  </si>
  <si>
    <t>Nike Site, Shelton</t>
  </si>
  <si>
    <t>Pagels Field, West Haven</t>
  </si>
  <si>
    <t>Pease Road, Woodbridge</t>
  </si>
  <si>
    <t>Peck Place School, Orange</t>
  </si>
  <si>
    <t>Pontelandolfo Club, Waterbury</t>
  </si>
  <si>
    <t>Ridge Road, North Haven</t>
  </si>
  <si>
    <t>Settlers Park, Southbury</t>
  </si>
  <si>
    <t>Spera Park, Waterford</t>
  </si>
  <si>
    <t>Treadwell Park, Newtown</t>
  </si>
  <si>
    <t>Whittlesey Harrison, Morris</t>
  </si>
  <si>
    <t>Wilby HS, Waterbury</t>
  </si>
  <si>
    <t>Short Beach, Stratford</t>
  </si>
  <si>
    <t>STRATFORD AMICI</t>
  </si>
  <si>
    <t>Cromwell MS, Cromwell</t>
  </si>
  <si>
    <t>--</t>
  </si>
  <si>
    <t>TEAM 6</t>
  </si>
  <si>
    <t>TEAM 3</t>
  </si>
  <si>
    <t>TEAM 5</t>
  </si>
  <si>
    <t>TEAM 9</t>
  </si>
  <si>
    <t>TEAM 2</t>
  </si>
  <si>
    <t>TEAM 1</t>
  </si>
  <si>
    <t>TEAM 7</t>
  </si>
  <si>
    <t>TEAM 4</t>
  </si>
  <si>
    <t>TEAM 8</t>
  </si>
  <si>
    <t>TEAM 10</t>
  </si>
  <si>
    <t>O50-1</t>
  </si>
  <si>
    <t>O50-2</t>
  </si>
  <si>
    <t>TEAM 25</t>
  </si>
  <si>
    <t>TEAM 26</t>
  </si>
  <si>
    <t>TEAM 27</t>
  </si>
  <si>
    <t>TEAM 28</t>
  </si>
  <si>
    <t>TEAM 29</t>
  </si>
  <si>
    <t>TEAM 30</t>
  </si>
  <si>
    <t>TEAM 31</t>
  </si>
  <si>
    <t>TEAM 32</t>
  </si>
  <si>
    <t>TEAM 33</t>
  </si>
  <si>
    <t>TEAM 34</t>
  </si>
  <si>
    <t>TEAM 35</t>
  </si>
  <si>
    <t>TEAM 36</t>
  </si>
  <si>
    <t>TEAM 37</t>
  </si>
  <si>
    <t>TEAM 38</t>
  </si>
  <si>
    <t>TEAM 39</t>
  </si>
  <si>
    <t>TEAM 40</t>
  </si>
  <si>
    <t>TEAM 41</t>
  </si>
  <si>
    <t>TEAM 42</t>
  </si>
  <si>
    <t>TEAM 43</t>
  </si>
  <si>
    <t>TEAM 44</t>
  </si>
  <si>
    <t>TEAM 45</t>
  </si>
  <si>
    <t>TEAM 46</t>
  </si>
  <si>
    <t>TEAM 47</t>
  </si>
  <si>
    <t>TEAM 48</t>
  </si>
  <si>
    <t>TEAM 49</t>
  </si>
  <si>
    <t>TEAM 50</t>
  </si>
  <si>
    <t>TEAM 51</t>
  </si>
  <si>
    <t>TEAM 52</t>
  </si>
  <si>
    <t>TEAM 53</t>
  </si>
  <si>
    <t>TEAM 54</t>
  </si>
  <si>
    <t>TEAM 55</t>
  </si>
  <si>
    <t>TEAM 65</t>
  </si>
  <si>
    <t>TEAM 56</t>
  </si>
  <si>
    <t>TEAM 66</t>
  </si>
  <si>
    <t>TEAM 57</t>
  </si>
  <si>
    <t>TEAM 67</t>
  </si>
  <si>
    <t>TEAM 68</t>
  </si>
  <si>
    <t>TEAM 58</t>
  </si>
  <si>
    <t>TEAM 59</t>
  </si>
  <si>
    <t>TEAM 69</t>
  </si>
  <si>
    <t>TEAM 60</t>
  </si>
  <si>
    <t>TEAM 70</t>
  </si>
  <si>
    <t>TEAM 61</t>
  </si>
  <si>
    <t>TEAM 62</t>
  </si>
  <si>
    <t>TEAM 63</t>
  </si>
  <si>
    <t>TEAM 64</t>
  </si>
  <si>
    <t>TEAM 11</t>
  </si>
  <si>
    <t>TEAM 12</t>
  </si>
  <si>
    <t>TEAM 13</t>
  </si>
  <si>
    <t>TEAM 14</t>
  </si>
  <si>
    <t>TEAM 15</t>
  </si>
  <si>
    <t>TEAM 16</t>
  </si>
  <si>
    <t>TEAM 17</t>
  </si>
  <si>
    <t>TEAM 18</t>
  </si>
  <si>
    <t>TEAM 19</t>
  </si>
  <si>
    <t>TEAM 20</t>
  </si>
  <si>
    <t>TEAM 21</t>
  </si>
  <si>
    <t>TEAM 22</t>
  </si>
  <si>
    <t>TEAM 23</t>
  </si>
  <si>
    <t>TEAM 24</t>
  </si>
  <si>
    <t>FC POLONIA FALCON</t>
  </si>
  <si>
    <t>CHESHIRE INTER FC</t>
  </si>
  <si>
    <t>WALLINGFORD MORELIA</t>
  </si>
  <si>
    <t>NEW BRITAIN FALCONS FC</t>
  </si>
  <si>
    <t>POLONIA FALCON STARS FC</t>
  </si>
  <si>
    <t>GREENWICH ARSENAL 50</t>
  </si>
  <si>
    <t>GREENWICH ARSENAL 40</t>
  </si>
  <si>
    <t>ELI'S FC</t>
  </si>
  <si>
    <t xml:space="preserve">GLASTONBURY CELTIC </t>
  </si>
  <si>
    <t>CLUB NAPOLI 50</t>
  </si>
  <si>
    <t xml:space="preserve">NORWALK SPORT COLOMBIA </t>
  </si>
  <si>
    <t>O30-2</t>
  </si>
  <si>
    <t>Portuguese Cultural Center, Danbury</t>
  </si>
  <si>
    <t>home changes</t>
  </si>
  <si>
    <t>away changes</t>
  </si>
  <si>
    <t>sorted teams</t>
  </si>
  <si>
    <t>Team</t>
  </si>
  <si>
    <t>Teams Array</t>
  </si>
  <si>
    <t>#</t>
  </si>
  <si>
    <t>Team sorted</t>
  </si>
  <si>
    <t>Team Name</t>
  </si>
  <si>
    <t>VASCO DA GAMA 50</t>
  </si>
  <si>
    <t>Veterans Memorial Park, Bridgeport</t>
  </si>
  <si>
    <t>GREENWICH GUNNERS 50</t>
  </si>
  <si>
    <t>GREENWICH GUNNERS 40</t>
  </si>
  <si>
    <t>Nathan Hale MS, Norwalk</t>
  </si>
  <si>
    <t>HENRY  REID FC</t>
  </si>
  <si>
    <t xml:space="preserve">CHESHIRE UNITED </t>
  </si>
  <si>
    <t>STORM FC</t>
  </si>
  <si>
    <t xml:space="preserve">WILTON WARRIORS </t>
  </si>
  <si>
    <t>2015 SASL SOCCER SCHEDULE</t>
  </si>
  <si>
    <t>O30-2E</t>
  </si>
  <si>
    <t>GREENWICH ARSENAL 30</t>
  </si>
  <si>
    <t>Scotland Field, Ridgefield</t>
  </si>
  <si>
    <t>CHESHIRE AZZURRI 40</t>
  </si>
  <si>
    <t>CHESHIRE AZZURRI 50</t>
  </si>
  <si>
    <t>Northford Park, North Branford</t>
  </si>
  <si>
    <t>tbd</t>
  </si>
  <si>
    <t>Calvin Leete School, Guilford</t>
  </si>
  <si>
    <t>Ansonia HS, Ansonia</t>
  </si>
  <si>
    <t>PP</t>
  </si>
  <si>
    <t>Woodhouse Field, Wallingford</t>
  </si>
  <si>
    <t>Spring Field</t>
  </si>
  <si>
    <t>Fall Field</t>
  </si>
  <si>
    <t>2017 SASL SOCCER SCHEDULE</t>
  </si>
  <si>
    <t>BYE</t>
  </si>
  <si>
    <t>WATERTOWN GEEZERS</t>
  </si>
  <si>
    <t>VASCO DA GAMA 30</t>
  </si>
  <si>
    <t>HENRY  REID FC 40</t>
  </si>
  <si>
    <t>HENRY  REID FC 30</t>
  </si>
  <si>
    <t>PAN ZONES</t>
  </si>
  <si>
    <t>GREENWICH PUMAS LEGENDS</t>
  </si>
  <si>
    <t xml:space="preserve">GUILFORD CELTIC </t>
  </si>
  <si>
    <t>SHELTON FC</t>
  </si>
  <si>
    <t>Bittner Park, Guilford</t>
  </si>
  <si>
    <t>Stanley Quarter Park, New Britain</t>
  </si>
  <si>
    <t>Swift School, Watertown</t>
  </si>
  <si>
    <t>joe ch stop</t>
  </si>
  <si>
    <t>Played ahead from 4/9</t>
  </si>
  <si>
    <t>Start Times</t>
  </si>
  <si>
    <t>Played ahead 4/2</t>
  </si>
  <si>
    <t>Team 13</t>
  </si>
  <si>
    <t>Team 21</t>
  </si>
  <si>
    <r>
      <t xml:space="preserve">NO SCHEDULED GAMES MEMORIAL DAY ------------ </t>
    </r>
    <r>
      <rPr>
        <b/>
        <i/>
        <sz val="12"/>
        <color indexed="10"/>
        <rFont val="Calibri Light"/>
        <family val="2"/>
      </rPr>
      <t>MANDATORY</t>
    </r>
    <r>
      <rPr>
        <b/>
        <i/>
        <sz val="12"/>
        <color indexed="50"/>
        <rFont val="Calibri Light"/>
        <family val="2"/>
      </rPr>
      <t xml:space="preserve"> Scheduled Makeup Date 5/28</t>
    </r>
  </si>
  <si>
    <r>
      <t xml:space="preserve">NO SCHEDULED GAMES MOTHER'S DAY ------------ </t>
    </r>
    <r>
      <rPr>
        <b/>
        <i/>
        <sz val="12"/>
        <color indexed="10"/>
        <rFont val="Calibri Light"/>
        <family val="2"/>
      </rPr>
      <t>MANDATORY</t>
    </r>
    <r>
      <rPr>
        <b/>
        <i/>
        <sz val="12"/>
        <color indexed="50"/>
        <rFont val="Calibri Light"/>
        <family val="2"/>
      </rPr>
      <t xml:space="preserve"> Scheduled Makeup Date 5/14</t>
    </r>
  </si>
  <si>
    <r>
      <t xml:space="preserve">NO SCHEDULED GAMES LABOR DAY ------------ </t>
    </r>
    <r>
      <rPr>
        <b/>
        <i/>
        <sz val="12"/>
        <color indexed="10"/>
        <rFont val="Calibri Light"/>
        <family val="2"/>
      </rPr>
      <t>MANDATORY</t>
    </r>
    <r>
      <rPr>
        <b/>
        <i/>
        <sz val="12"/>
        <color indexed="50"/>
        <rFont val="Calibri Light"/>
        <family val="2"/>
      </rPr>
      <t xml:space="preserve"> Scheduled Makeup Date 9/3</t>
    </r>
  </si>
  <si>
    <r>
      <t xml:space="preserve">NO SCHEDULED GAMES COLUMBUS DAY ------------ </t>
    </r>
    <r>
      <rPr>
        <b/>
        <i/>
        <sz val="12"/>
        <color indexed="10"/>
        <rFont val="Calibri Light"/>
        <family val="2"/>
      </rPr>
      <t>MANDATORY</t>
    </r>
    <r>
      <rPr>
        <b/>
        <i/>
        <sz val="12"/>
        <color indexed="50"/>
        <rFont val="Calibri Light"/>
        <family val="2"/>
      </rPr>
      <t xml:space="preserve"> Scheduled Makeup Date 10/15</t>
    </r>
  </si>
  <si>
    <t>Team_id</t>
  </si>
  <si>
    <t>SASL team name</t>
  </si>
  <si>
    <t>team_name</t>
  </si>
  <si>
    <t>league_name</t>
  </si>
  <si>
    <t>CA Div</t>
  </si>
  <si>
    <t>Albanian Eagles</t>
  </si>
  <si>
    <t>Master II -40</t>
  </si>
  <si>
    <t>SASL Master II</t>
  </si>
  <si>
    <t>Bridgeport Blue Dragons</t>
  </si>
  <si>
    <t>SASL I -30</t>
  </si>
  <si>
    <t>SASL I</t>
  </si>
  <si>
    <t>Bridgeport United</t>
  </si>
  <si>
    <t>SASL II -30</t>
  </si>
  <si>
    <t>SASL II</t>
  </si>
  <si>
    <t>Caseus New Haven FC</t>
  </si>
  <si>
    <t>Castle FC</t>
  </si>
  <si>
    <t>Cheshire Azzurri 40</t>
  </si>
  <si>
    <t>Master I -40</t>
  </si>
  <si>
    <t>SASL Master I</t>
  </si>
  <si>
    <t>Cheshire Azzurri 50</t>
  </si>
  <si>
    <t>SASL O50</t>
  </si>
  <si>
    <t>SASL O50-I</t>
  </si>
  <si>
    <t>Cheshire Inter FC</t>
  </si>
  <si>
    <t>Cheshire United</t>
  </si>
  <si>
    <t>Master III -40</t>
  </si>
  <si>
    <t>SASL Master III</t>
  </si>
  <si>
    <t>Cinton FC</t>
  </si>
  <si>
    <t>Club Napoli 30</t>
  </si>
  <si>
    <t>Club Napoli 50</t>
  </si>
  <si>
    <t>Connecticut Storm</t>
  </si>
  <si>
    <t>Danbury United 30</t>
  </si>
  <si>
    <t>Danbury United 40</t>
  </si>
  <si>
    <t>Darien Blue Waves</t>
  </si>
  <si>
    <t>Delaney's FC</t>
  </si>
  <si>
    <t>Derby Quitus</t>
  </si>
  <si>
    <t>East Haven SC</t>
  </si>
  <si>
    <t>SASL O50 -II</t>
  </si>
  <si>
    <t>SASL O50-II</t>
  </si>
  <si>
    <t>Eli's FC</t>
  </si>
  <si>
    <t>Fairfield GAC</t>
  </si>
  <si>
    <t>Farmington White Owls</t>
  </si>
  <si>
    <t>FC Polonia Falcon</t>
  </si>
  <si>
    <t>FC Shelton</t>
  </si>
  <si>
    <t>Glastonbury Celtic</t>
  </si>
  <si>
    <t>Greenwich Arsenal 30</t>
  </si>
  <si>
    <t>Greenwich Arsenal 40</t>
  </si>
  <si>
    <t>Greenwich Arsenal 50</t>
  </si>
  <si>
    <t>Greenwich Gunners 40</t>
  </si>
  <si>
    <t>Greenwich Gunners 50</t>
  </si>
  <si>
    <t>Greenwich Pumas</t>
  </si>
  <si>
    <t>Greenwich Pumitas</t>
  </si>
  <si>
    <t>Greenwich Wolves</t>
  </si>
  <si>
    <t>SASL O48</t>
  </si>
  <si>
    <t>Guilford Bell Curve</t>
  </si>
  <si>
    <t>Guilford Black Eagles</t>
  </si>
  <si>
    <t>Hamden Hawks</t>
  </si>
  <si>
    <t>Hamden United</t>
  </si>
  <si>
    <t>Hartford Cavaliers Masters</t>
  </si>
  <si>
    <t>HENRY REID FC</t>
  </si>
  <si>
    <t>Litchfield County Blues</t>
  </si>
  <si>
    <t>Madison AFC</t>
  </si>
  <si>
    <t>Madison Celtic FC</t>
  </si>
  <si>
    <t>Milford Amigos</t>
  </si>
  <si>
    <t>Milford Tuesday</t>
  </si>
  <si>
    <t>Montville SC</t>
  </si>
  <si>
    <t>Moodus SC</t>
  </si>
  <si>
    <t>Naugatuck Fusion</t>
  </si>
  <si>
    <t>Naugatuck River Rats</t>
  </si>
  <si>
    <t>New Britain Falcons FC</t>
  </si>
  <si>
    <t>New Haven Americans</t>
  </si>
  <si>
    <t>Newington Portuguese 30</t>
  </si>
  <si>
    <t>Newington Portuguese 40</t>
  </si>
  <si>
    <t>Newtown Salty Dogs</t>
  </si>
  <si>
    <t>North Branford Legends</t>
  </si>
  <si>
    <t>North Branford SC 30</t>
  </si>
  <si>
    <t>North Branford SC 40</t>
  </si>
  <si>
    <t>North Haven FC 40</t>
  </si>
  <si>
    <t>Norwalk Mariners</t>
  </si>
  <si>
    <t>Norwalk Spots Colombia FC</t>
  </si>
  <si>
    <t>Orange SC</t>
  </si>
  <si>
    <t>Polonez United</t>
  </si>
  <si>
    <t>Polonia Falcon Stars FC</t>
  </si>
  <si>
    <t>Ridgefield Kicks</t>
  </si>
  <si>
    <t>SoccerPitch FC</t>
  </si>
  <si>
    <t>Southbury Boomers</t>
  </si>
  <si>
    <t>Southeast Rovers</t>
  </si>
  <si>
    <t>Southeast Xara</t>
  </si>
  <si>
    <t>Stamford City</t>
  </si>
  <si>
    <t>Stamford FC</t>
  </si>
  <si>
    <t>Stamford United</t>
  </si>
  <si>
    <t>Stratford Amici</t>
  </si>
  <si>
    <t>Trumbull Amici</t>
  </si>
  <si>
    <t>Vasco Da Gama 40</t>
  </si>
  <si>
    <t>Vasco Da Gama 50 CC</t>
  </si>
  <si>
    <t>Wallingford Morelia</t>
  </si>
  <si>
    <t>Waterbury Albanians</t>
  </si>
  <si>
    <t>Waterbury Cabo Verde</t>
  </si>
  <si>
    <t>Waterbury Pontes</t>
  </si>
  <si>
    <t>West Haven Grays</t>
  </si>
  <si>
    <t>Wilton Ancient Warriors FC</t>
  </si>
  <si>
    <t>Wilton Wolves</t>
  </si>
  <si>
    <t>Central assign SASL venue name</t>
  </si>
  <si>
    <t>city</t>
  </si>
  <si>
    <t>id</t>
  </si>
  <si>
    <t>Albertus Magnus College</t>
  </si>
  <si>
    <t>New Haven</t>
  </si>
  <si>
    <t>Ambler Field</t>
  </si>
  <si>
    <t>Wilton</t>
  </si>
  <si>
    <t>Ansonia HS</t>
  </si>
  <si>
    <t>Ansonia</t>
  </si>
  <si>
    <t>Bennett Soccer Field</t>
  </si>
  <si>
    <t>Manchester</t>
  </si>
  <si>
    <t>Bittner</t>
  </si>
  <si>
    <t>Guilford</t>
  </si>
  <si>
    <t>Bradley Field - Derby</t>
  </si>
  <si>
    <t>Derby</t>
  </si>
  <si>
    <t>Breen Rotary field</t>
  </si>
  <si>
    <t>Naugatuck</t>
  </si>
  <si>
    <t>Brien McMahon HS - Norwalk</t>
  </si>
  <si>
    <t>Norwalk</t>
  </si>
  <si>
    <t>Broad River</t>
  </si>
  <si>
    <t>Buck Hill Park</t>
  </si>
  <si>
    <t>Waterbury</t>
  </si>
  <si>
    <t>Calvin Leete Field</t>
  </si>
  <si>
    <t>Camp Oakdale</t>
  </si>
  <si>
    <t>Montville</t>
  </si>
  <si>
    <t>Camp Oakdale - Oakdale</t>
  </si>
  <si>
    <t>Oakdale</t>
  </si>
  <si>
    <t>Capewell Park</t>
  </si>
  <si>
    <t>Shelton</t>
  </si>
  <si>
    <t>Carrigan Middle School</t>
  </si>
  <si>
    <t>West Haven</t>
  </si>
  <si>
    <t>Center Field (Woodbridge)</t>
  </si>
  <si>
    <t>Woodbridge</t>
  </si>
  <si>
    <t>Chelsea Piers</t>
  </si>
  <si>
    <t>Stamford</t>
  </si>
  <si>
    <t>City Hill Middle School</t>
  </si>
  <si>
    <t>Coginchaug Regional HS - Turf Field</t>
  </si>
  <si>
    <t>Durham</t>
  </si>
  <si>
    <t>Coleytown Middle School</t>
  </si>
  <si>
    <t>Westport</t>
  </si>
  <si>
    <t>Cos Cob Park</t>
  </si>
  <si>
    <t>Cos Cob</t>
  </si>
  <si>
    <t>Cox School</t>
  </si>
  <si>
    <t>Cromwell High School</t>
  </si>
  <si>
    <t>Cromwell</t>
  </si>
  <si>
    <t>Cromwell Middle School</t>
  </si>
  <si>
    <t>Cronin Field</t>
  </si>
  <si>
    <t>Hartford</t>
  </si>
  <si>
    <t>Danbury High School</t>
  </si>
  <si>
    <t>Danbury</t>
  </si>
  <si>
    <t>Danbury Portuguese Cultural Center</t>
  </si>
  <si>
    <t>Daniel hand HS</t>
  </si>
  <si>
    <t>Madison</t>
  </si>
  <si>
    <t>Darien HS</t>
  </si>
  <si>
    <t>Darien</t>
  </si>
  <si>
    <t>Diniz Field</t>
  </si>
  <si>
    <t>Ridgefield</t>
  </si>
  <si>
    <t>East Haven HS</t>
  </si>
  <si>
    <t>East Haven</t>
  </si>
  <si>
    <t>East Shore New Haven</t>
  </si>
  <si>
    <t>Eastern Greenwich Civic Center</t>
  </si>
  <si>
    <t>Old Greenwich</t>
  </si>
  <si>
    <t>Exchange Field</t>
  </si>
  <si>
    <t>Madsion</t>
  </si>
  <si>
    <t>Exchange North</t>
  </si>
  <si>
    <t>Falcon Field (New Britain)</t>
  </si>
  <si>
    <t>New Britain</t>
  </si>
  <si>
    <t>Foran HS (Milford)</t>
  </si>
  <si>
    <t>Milford</t>
  </si>
  <si>
    <t>Fred Wolfe Park</t>
  </si>
  <si>
    <t>Orange</t>
  </si>
  <si>
    <t>Greenwich - Central Middle School</t>
  </si>
  <si>
    <t>Greenwich</t>
  </si>
  <si>
    <t>Greenwich High School</t>
  </si>
  <si>
    <t>Greenwich Western Middle School</t>
  </si>
  <si>
    <t>Guilford High School</t>
  </si>
  <si>
    <t>Hamden Middle School</t>
  </si>
  <si>
    <t>Hamden</t>
  </si>
  <si>
    <t>Harding HS</t>
  </si>
  <si>
    <t>Bridgeport</t>
  </si>
  <si>
    <t>Helen Keller School</t>
  </si>
  <si>
    <t>Easton</t>
  </si>
  <si>
    <t>Indian River Recreation Area</t>
  </si>
  <si>
    <t>Clinton</t>
  </si>
  <si>
    <t>Irish American Home</t>
  </si>
  <si>
    <t>Glastonbury</t>
  </si>
  <si>
    <t>Lilly Field</t>
  </si>
  <si>
    <t>Ludlowe HS</t>
  </si>
  <si>
    <t>Fairfield</t>
  </si>
  <si>
    <t>Martin Kellogg</t>
  </si>
  <si>
    <t>Newington</t>
  </si>
  <si>
    <t>Memorial Field (North Haven)</t>
  </si>
  <si>
    <t>North Haven</t>
  </si>
  <si>
    <t>Middlebrook School</t>
  </si>
  <si>
    <t>Middlesex Middle School</t>
  </si>
  <si>
    <t>Montville HS</t>
  </si>
  <si>
    <t>Morretti Field</t>
  </si>
  <si>
    <t>Morris Field</t>
  </si>
  <si>
    <t>Morris</t>
  </si>
  <si>
    <t>Moulthrop Field</t>
  </si>
  <si>
    <t>Nathan Hale Middle School</t>
  </si>
  <si>
    <t>Nathan Hale-Ray High School</t>
  </si>
  <si>
    <t>Moodus</t>
  </si>
  <si>
    <t>New London HS</t>
  </si>
  <si>
    <t>New London</t>
  </si>
  <si>
    <t>Newtown HS</t>
  </si>
  <si>
    <t>Sandy Hook</t>
  </si>
  <si>
    <t>Nike Site</t>
  </si>
  <si>
    <t>North Branford HS</t>
  </si>
  <si>
    <t>north branford</t>
  </si>
  <si>
    <t>North Farms Park</t>
  </si>
  <si>
    <t>North Branford</t>
  </si>
  <si>
    <t>Northford Park</t>
  </si>
  <si>
    <t>Northford</t>
  </si>
  <si>
    <t>Norwalk HS</t>
  </si>
  <si>
    <t>Pagels Field</t>
  </si>
  <si>
    <t>Pease Rd Field</t>
  </si>
  <si>
    <t>Peck Place School</t>
  </si>
  <si>
    <t>Penders Field</t>
  </si>
  <si>
    <t>Stratford</t>
  </si>
  <si>
    <t>Peterson Soccer Field</t>
  </si>
  <si>
    <t>Platt Tech High School</t>
  </si>
  <si>
    <t>Pontelandolfo Club</t>
  </si>
  <si>
    <t>Post University</t>
  </si>
  <si>
    <t>Pragman Park</t>
  </si>
  <si>
    <t>Wallingford</t>
  </si>
  <si>
    <t>Quinnipiac Park</t>
  </si>
  <si>
    <t>Cheshire</t>
  </si>
  <si>
    <t>Redding Community Center</t>
  </si>
  <si>
    <t>Redding</t>
  </si>
  <si>
    <t>Reese Stadium -Yale University</t>
  </si>
  <si>
    <t xml:space="preserve">Ridge Rd School </t>
  </si>
  <si>
    <t>Rippowam</t>
  </si>
  <si>
    <t>Sacred Heart University</t>
  </si>
  <si>
    <t>Fairfield, CT</t>
  </si>
  <si>
    <t>Sage Park</t>
  </si>
  <si>
    <t>Berlin</t>
  </si>
  <si>
    <t>Samuel Staples School</t>
  </si>
  <si>
    <t>Scotland field</t>
  </si>
  <si>
    <t>Scotts Ridge Middle School (SRMS)</t>
  </si>
  <si>
    <t>Seaside Park</t>
  </si>
  <si>
    <t>Semans Park</t>
  </si>
  <si>
    <t>Southbury</t>
  </si>
  <si>
    <t>Settlers Park</t>
  </si>
  <si>
    <t>Seymour Middle School</t>
  </si>
  <si>
    <t>Seymour</t>
  </si>
  <si>
    <t>Short Beach Park</t>
  </si>
  <si>
    <t>Silvermine Elementary School</t>
  </si>
  <si>
    <t>South Pine Creek</t>
  </si>
  <si>
    <t>Spera Field</t>
  </si>
  <si>
    <t>Waterford</t>
  </si>
  <si>
    <t>Stanley Quarter Park</t>
  </si>
  <si>
    <t>Strong Field</t>
  </si>
  <si>
    <t>Sturges Park</t>
  </si>
  <si>
    <t>TBD</t>
  </si>
  <si>
    <t>City</t>
  </si>
  <si>
    <t>Tomlinson Middle School - Fairfield</t>
  </si>
  <si>
    <t>Town Campus</t>
  </si>
  <si>
    <t>Townwoods Park</t>
  </si>
  <si>
    <t>Old Lyme</t>
  </si>
  <si>
    <t>Treadwell Park</t>
  </si>
  <si>
    <t>Trumbull HS</t>
  </si>
  <si>
    <t>Trumbull</t>
  </si>
  <si>
    <t>Tunxis Mead</t>
  </si>
  <si>
    <t>Farmington</t>
  </si>
  <si>
    <t>University of Bridgeport</t>
  </si>
  <si>
    <t>Veterans Memorial Field (West Haven)</t>
  </si>
  <si>
    <t>Veterans Memorial Park (BPT)</t>
  </si>
  <si>
    <t>Veterans Memorial Park (Wall)</t>
  </si>
  <si>
    <t>Veterans Memorial Park (Watertown)</t>
  </si>
  <si>
    <t>Watertown</t>
  </si>
  <si>
    <t>Veterans Memorial Soccer Field - Manchester CT</t>
  </si>
  <si>
    <t>Veterans Park (Norwalk)</t>
  </si>
  <si>
    <t>West Beach</t>
  </si>
  <si>
    <t>West Haven HS</t>
  </si>
  <si>
    <t>Westwood Elementary school</t>
  </si>
  <si>
    <t>Whittlesey Harrison</t>
  </si>
  <si>
    <t>Wilby HS</t>
  </si>
  <si>
    <t>Winding Trails</t>
  </si>
  <si>
    <t>Witek Park</t>
  </si>
  <si>
    <t>Woodhouse</t>
  </si>
  <si>
    <t>Wren Park (Westbrook)</t>
  </si>
  <si>
    <t>Westbrook</t>
  </si>
  <si>
    <t>Yale University</t>
  </si>
  <si>
    <t>BRIDGEPORT BLUE DRAGONS</t>
  </si>
  <si>
    <t>CASTLE FC</t>
  </si>
  <si>
    <t>DELANEY'S FC</t>
  </si>
  <si>
    <t>GREENWICH PUMITAS</t>
  </si>
  <si>
    <t>GREENWICH WOLVES</t>
  </si>
  <si>
    <t>HAMDEN HAWKS</t>
  </si>
  <si>
    <t>MADISON AFC</t>
  </si>
  <si>
    <t>MADISON CELTIC FC</t>
  </si>
  <si>
    <t>MONTVILLE SC</t>
  </si>
  <si>
    <t>NORTH BRANFORD SC 30</t>
  </si>
  <si>
    <t>NORTH BRANFORD SC 40</t>
  </si>
  <si>
    <t>ORANGE SC</t>
  </si>
  <si>
    <t>SOCCERPITCH FC</t>
  </si>
  <si>
    <t>SOUTHEAST XARA</t>
  </si>
  <si>
    <t>TRUMBULL AMICI</t>
  </si>
  <si>
    <t>WATERBURY CABO VERDE</t>
  </si>
  <si>
    <t>Coginchaug HS, Durham</t>
  </si>
  <si>
    <t>City Hill MS, Naugatuck</t>
  </si>
  <si>
    <t>Irish American Club, Glastonbury</t>
  </si>
  <si>
    <t>Indian River Sports Complex, Clinton</t>
  </si>
  <si>
    <t xml:space="preserve">, </t>
  </si>
  <si>
    <t>Bennett Soccer Field, Manchester</t>
  </si>
  <si>
    <t>Bradley Field - Derby, Derby</t>
  </si>
  <si>
    <t>Breen Rotary field, Naugatuck</t>
  </si>
  <si>
    <t>Brien McMahon HS - Norwalk, Norwalk</t>
  </si>
  <si>
    <t>Broad River, Norwalk</t>
  </si>
  <si>
    <t>Buck Hill Park, Waterbury</t>
  </si>
  <si>
    <t>Camp Oakdale, Montville</t>
  </si>
  <si>
    <t>Camp Oakdale - Oakdale, Oakdale</t>
  </si>
  <si>
    <t>Capewell Park, Shelton</t>
  </si>
  <si>
    <t>Carrigan Middle School, West Haven</t>
  </si>
  <si>
    <t>Center Field (Woodbridge), Woodbridge</t>
  </si>
  <si>
    <t>Chelsea Piers, Stamford</t>
  </si>
  <si>
    <t>Coleytown Middle School, Westport</t>
  </si>
  <si>
    <t>Cos Cob Park, Cos Cob</t>
  </si>
  <si>
    <t>Cox School, Guilford</t>
  </si>
  <si>
    <t>Cromwell High School, Cromwell</t>
  </si>
  <si>
    <t>Central MS, Greenwich</t>
  </si>
  <si>
    <t>Western MS, Greenwich</t>
  </si>
  <si>
    <t>East Haven HS, East Haven</t>
  </si>
  <si>
    <t>East Shore New Haven, New Haven</t>
  </si>
  <si>
    <t>Eastern Greenwich Civic Center, Old Greenwich</t>
  </si>
  <si>
    <t>Exchange Field, Madsion</t>
  </si>
  <si>
    <t>Exchange North, Madison</t>
  </si>
  <si>
    <t>Darien HS, Darien</t>
  </si>
  <si>
    <t>Daniel hand HS, Madison</t>
  </si>
  <si>
    <t>Danbury High School, Danbury</t>
  </si>
  <si>
    <t>Foran HS, Milford</t>
  </si>
  <si>
    <t>Harding HS, Bridgeport</t>
  </si>
  <si>
    <t>Helen Keller School, Easton</t>
  </si>
  <si>
    <t>Memorial Field (North Haven), North Haven</t>
  </si>
  <si>
    <t>Montville HS, Oakdale</t>
  </si>
  <si>
    <t>Morretti Field, Hamden</t>
  </si>
  <si>
    <t>Morris Field, Morris</t>
  </si>
  <si>
    <t>Nathan Hale-Ray HS, Moodus</t>
  </si>
  <si>
    <t>New London HS, New London</t>
  </si>
  <si>
    <t>Newtown HS, Sandy Hook</t>
  </si>
  <si>
    <t>North Branford HS, north branford</t>
  </si>
  <si>
    <t>Norwalk HS, Norwalk</t>
  </si>
  <si>
    <t>Penders Field, Stratford</t>
  </si>
  <si>
    <t>Peterson Soccer Field, West Haven</t>
  </si>
  <si>
    <t>Post University, Waterbury</t>
  </si>
  <si>
    <t>Pragman Park, Wallingford</t>
  </si>
  <si>
    <t>Redding Community Center, Redding</t>
  </si>
  <si>
    <t>Reese Stadium -Yale University, West Haven</t>
  </si>
  <si>
    <t>Rippowam, Stamford</t>
  </si>
  <si>
    <t>Sacred Heart University, Fairfield, CT</t>
  </si>
  <si>
    <t>Sage Park, Berlin</t>
  </si>
  <si>
    <t>Samuel Staples School, Easton</t>
  </si>
  <si>
    <t>Seaside Park, Bridgeport</t>
  </si>
  <si>
    <t>Semans Park, Southbury</t>
  </si>
  <si>
    <t>Scotts Ridge MS, Ridgefield</t>
  </si>
  <si>
    <t>Silvermine Elementary School, Norwalk</t>
  </si>
  <si>
    <t>South Pine Creek, Fairfield</t>
  </si>
  <si>
    <t>Strong Field, Madison</t>
  </si>
  <si>
    <t>Sturges Park, Fairfield</t>
  </si>
  <si>
    <t>TBD, City</t>
  </si>
  <si>
    <t>Tomlinson Middle School - Fairfield, Fairfield</t>
  </si>
  <si>
    <t>Town Campus, Madison</t>
  </si>
  <si>
    <t>Townwoods Park, Old Lyme</t>
  </si>
  <si>
    <t>Trumbull HS, Trumbull</t>
  </si>
  <si>
    <t>University of Bridgeport, Bridgeport</t>
  </si>
  <si>
    <t>Veterans Memorial Soccer Field - Manchester CT, Manchester</t>
  </si>
  <si>
    <t>Westwood Elementary school, Hamden</t>
  </si>
  <si>
    <t>Winding Trails, Farmington</t>
  </si>
  <si>
    <t>Witek Park, Derby</t>
  </si>
  <si>
    <t>Wren Park (Westbrook), Westbrook</t>
  </si>
  <si>
    <t>Yale University, New Haven</t>
  </si>
  <si>
    <t>Seymour MS, Seymour</t>
  </si>
  <si>
    <t>Veterans Memorial Field, West Haven</t>
  </si>
  <si>
    <t>Veterans Memorial Park, Wallingford</t>
  </si>
  <si>
    <t>Veterans Memorial Park, Watertown</t>
  </si>
  <si>
    <t>Veterans Memorial Park, Norwalk</t>
  </si>
  <si>
    <t>Tunxis Mead #9, Farmington</t>
  </si>
  <si>
    <t>Middlesex MS (Lower), Darien</t>
  </si>
  <si>
    <t xml:space="preserve">Fall Season Starts August 20, 2016      </t>
  </si>
  <si>
    <t>team12</t>
  </si>
  <si>
    <t>team11</t>
  </si>
  <si>
    <t>team10</t>
  </si>
  <si>
    <t>team9</t>
  </si>
  <si>
    <t>team8</t>
  </si>
  <si>
    <t>team7</t>
  </si>
  <si>
    <t>team6</t>
  </si>
  <si>
    <t>team5</t>
  </si>
  <si>
    <t>team4</t>
  </si>
  <si>
    <t>team3</t>
  </si>
  <si>
    <t>team2</t>
  </si>
  <si>
    <t>team1</t>
  </si>
  <si>
    <t>Home</t>
  </si>
  <si>
    <t>Away</t>
  </si>
  <si>
    <t>TEAM1</t>
  </si>
  <si>
    <t>TEAM2</t>
  </si>
  <si>
    <t>TEAM3</t>
  </si>
  <si>
    <t>TEAM4</t>
  </si>
  <si>
    <t>TEAM5</t>
  </si>
  <si>
    <t>TEAM6</t>
  </si>
  <si>
    <t>TEAM7</t>
  </si>
  <si>
    <t>TEAM8</t>
  </si>
  <si>
    <t>TEAM9</t>
  </si>
  <si>
    <t>TEAM10</t>
  </si>
  <si>
    <t>TEAM11</t>
  </si>
  <si>
    <t>TEAM12</t>
  </si>
  <si>
    <t xml:space="preserve">TEAM </t>
  </si>
  <si>
    <t>upper</t>
  </si>
  <si>
    <t>split</t>
  </si>
  <si>
    <t>combined</t>
  </si>
  <si>
    <t>9a</t>
  </si>
  <si>
    <t>9b</t>
  </si>
  <si>
    <t>18a</t>
  </si>
  <si>
    <t>18b</t>
  </si>
  <si>
    <t>BYE 40</t>
  </si>
  <si>
    <t>BESA SC</t>
  </si>
  <si>
    <t>BYE 30</t>
  </si>
  <si>
    <t>INTERNAZIONALE</t>
  </si>
  <si>
    <t>PAMPLONA FC</t>
  </si>
  <si>
    <t>TEAM 71</t>
  </si>
  <si>
    <t>TEAM 72</t>
  </si>
  <si>
    <t>TEAM 73</t>
  </si>
  <si>
    <t>TEAM 74</t>
  </si>
  <si>
    <t>home</t>
  </si>
  <si>
    <t>away</t>
  </si>
  <si>
    <t>home 30</t>
  </si>
  <si>
    <t>away 30</t>
  </si>
  <si>
    <t>home 40</t>
  </si>
  <si>
    <t>away 40</t>
  </si>
  <si>
    <t>Fontaine Field, Norwich</t>
  </si>
  <si>
    <t>BYE 30 (NO GAME)</t>
  </si>
  <si>
    <t>BYE 40 (NO GAME)</t>
  </si>
  <si>
    <t>Bucks Hill Park, Waterbury</t>
  </si>
  <si>
    <t>Cos Cob Park, Greenwich</t>
  </si>
  <si>
    <t>Greenwich Catholic School, Greenwich</t>
  </si>
  <si>
    <t>POLONIA FALCON 30</t>
  </si>
  <si>
    <t>HAMDEN ALL STARS</t>
  </si>
  <si>
    <t>GREENWICH PUMAS 40</t>
  </si>
  <si>
    <t>West Woods School, Hamden</t>
  </si>
  <si>
    <t>GHS</t>
  </si>
  <si>
    <t>A</t>
  </si>
  <si>
    <t>B</t>
  </si>
  <si>
    <t>X</t>
  </si>
  <si>
    <t>C</t>
  </si>
  <si>
    <t>COYOTES FC</t>
  </si>
  <si>
    <t>QPR</t>
  </si>
  <si>
    <t>Bucks Hill Park (G), Waterbury</t>
  </si>
  <si>
    <t>Indian River Sports Complex (T), Clinton</t>
  </si>
  <si>
    <t>West Woods School (G), Hamden</t>
  </si>
  <si>
    <t>Quinnipiac Park (G), Cheshire</t>
  </si>
  <si>
    <t>North Farms Park (G), North Branford</t>
  </si>
  <si>
    <t>Portuguese Cultural Center (G), Danbury</t>
  </si>
  <si>
    <t>Witek Park (G), Derby</t>
  </si>
  <si>
    <t>Pease Road (G), Woodbridge</t>
  </si>
  <si>
    <t>City Hill MS (G), Naugatuck</t>
  </si>
  <si>
    <t>Falcon Field (G), New Britain</t>
  </si>
  <si>
    <t>Peck Place School (G), Orange</t>
  </si>
  <si>
    <t>Nike Site (G), Shelton</t>
  </si>
  <si>
    <t>Pontelandolfo Club (G), Waterbury</t>
  </si>
  <si>
    <t>Ludlowe HS (T), Fairfield</t>
  </si>
  <si>
    <t>Guilford HS (T), Guilford</t>
  </si>
  <si>
    <t>West Beach Fields (T), Stamford</t>
  </si>
  <si>
    <t>Wakeman Park (T), Westport</t>
  </si>
  <si>
    <t>Veterans Memorial Park (T), Bridgeport</t>
  </si>
  <si>
    <t>Nathan Hale MS (T), Norwalk</t>
  </si>
  <si>
    <t>O40-2E</t>
  </si>
  <si>
    <t>O40-2W</t>
  </si>
  <si>
    <t>7 TEAMS</t>
  </si>
  <si>
    <t>Visiting Team</t>
  </si>
  <si>
    <t>HOME</t>
  </si>
  <si>
    <t>AWAY</t>
  </si>
  <si>
    <t>CHESHIRE UNITED</t>
  </si>
  <si>
    <t>CLUB NAPOLI 48</t>
  </si>
  <si>
    <t>FALCON POLONIA STARS</t>
  </si>
  <si>
    <t>GLASTONBURY CELTIC</t>
  </si>
  <si>
    <t>NEW BRITAIN FALCONS</t>
  </si>
  <si>
    <t>VASCO DA GAMA 48</t>
  </si>
  <si>
    <t xml:space="preserve"> 1</t>
  </si>
  <si>
    <t xml:space="preserve"> 8</t>
  </si>
  <si>
    <t xml:space="preserve"> 6</t>
  </si>
  <si>
    <t xml:space="preserve"> 3</t>
  </si>
  <si>
    <t xml:space="preserve"> 4</t>
  </si>
  <si>
    <t xml:space="preserve"> 5</t>
  </si>
  <si>
    <t xml:space="preserve"> 7</t>
  </si>
  <si>
    <t xml:space="preserve"> 2</t>
  </si>
  <si>
    <t>TRINITY FC</t>
  </si>
  <si>
    <t>Lily Field (T), Wilton</t>
  </si>
  <si>
    <t>Calvin Leete School (G), Guilford</t>
  </si>
  <si>
    <t>HOME SCORE REPORT</t>
  </si>
  <si>
    <t>AWAY SCORE REPORT</t>
  </si>
  <si>
    <t>TEAM 1E</t>
  </si>
  <si>
    <t>TEAM 4W</t>
  </si>
  <si>
    <t>TEAM 1W</t>
  </si>
  <si>
    <t>TEAM 4E</t>
  </si>
  <si>
    <t>TEAM 2E</t>
  </si>
  <si>
    <t>TEAM 3W</t>
  </si>
  <si>
    <t>TEAM 5E</t>
  </si>
  <si>
    <t>TEAM 6W</t>
  </si>
  <si>
    <t>TEAM 7E</t>
  </si>
  <si>
    <t>TEAM 8W</t>
  </si>
  <si>
    <t>TEAM 2W</t>
  </si>
  <si>
    <t>TEAM 3E</t>
  </si>
  <si>
    <t>TEAM 5W</t>
  </si>
  <si>
    <t>TEAM 6E</t>
  </si>
  <si>
    <t>TEAM 7W</t>
  </si>
  <si>
    <t>TEAM 8E</t>
  </si>
  <si>
    <t>SEEDS ON 9-16-19</t>
  </si>
  <si>
    <t>DYNAMO SC</t>
  </si>
  <si>
    <t>FAIRFIELD GAC 40</t>
  </si>
  <si>
    <t>FAIRFIELD GAC 50</t>
  </si>
  <si>
    <t>NORWALK SPORT COLOMBIA</t>
  </si>
  <si>
    <t>CLUB NAPOLI 40</t>
  </si>
  <si>
    <t>ZIMMITTI SC</t>
  </si>
  <si>
    <t>NEW FAIRFIELD UNITED</t>
  </si>
  <si>
    <t>1</t>
  </si>
  <si>
    <t xml:space="preserve">1 - 2 </t>
  </si>
  <si>
    <t xml:space="preserve">3 - 4 </t>
  </si>
  <si>
    <t xml:space="preserve">5 - 6 </t>
  </si>
  <si>
    <t xml:space="preserve">7 - 8 </t>
  </si>
  <si>
    <t xml:space="preserve">9 - 10 </t>
  </si>
  <si>
    <t xml:space="preserve">11 - 12 </t>
  </si>
  <si>
    <t xml:space="preserve">13 - 14 </t>
  </si>
  <si>
    <t>2</t>
  </si>
  <si>
    <t xml:space="preserve">11 - 8 </t>
  </si>
  <si>
    <t xml:space="preserve">13 - 10 </t>
  </si>
  <si>
    <t xml:space="preserve">1 - 12 </t>
  </si>
  <si>
    <t xml:space="preserve">3 - 14 </t>
  </si>
  <si>
    <t xml:space="preserve">2 - 5 </t>
  </si>
  <si>
    <t xml:space="preserve">4 - 7 </t>
  </si>
  <si>
    <t xml:space="preserve">6 - 9 </t>
  </si>
  <si>
    <t>3</t>
  </si>
  <si>
    <t xml:space="preserve">10 - 5 </t>
  </si>
  <si>
    <t xml:space="preserve">12 - 7 </t>
  </si>
  <si>
    <t xml:space="preserve">9 - 14 </t>
  </si>
  <si>
    <t xml:space="preserve">2 - 11 </t>
  </si>
  <si>
    <t xml:space="preserve">4 - 13 </t>
  </si>
  <si>
    <t xml:space="preserve">6 - 1 </t>
  </si>
  <si>
    <t xml:space="preserve">8 - 3 </t>
  </si>
  <si>
    <t>4</t>
  </si>
  <si>
    <t xml:space="preserve">9 - 4 </t>
  </si>
  <si>
    <t xml:space="preserve">11 - 6 </t>
  </si>
  <si>
    <t xml:space="preserve">8 - 13 </t>
  </si>
  <si>
    <t xml:space="preserve">10 - 1 </t>
  </si>
  <si>
    <t xml:space="preserve">3 - 12 </t>
  </si>
  <si>
    <t xml:space="preserve">5 - 14 </t>
  </si>
  <si>
    <t xml:space="preserve">7 - 2 </t>
  </si>
  <si>
    <t>5</t>
  </si>
  <si>
    <t xml:space="preserve">14 - 7 </t>
  </si>
  <si>
    <t xml:space="preserve">2 - 9 </t>
  </si>
  <si>
    <t xml:space="preserve">4 - 11 </t>
  </si>
  <si>
    <t xml:space="preserve">6 - 13 </t>
  </si>
  <si>
    <t xml:space="preserve">1 - 8 </t>
  </si>
  <si>
    <t xml:space="preserve">10 - 3 </t>
  </si>
  <si>
    <t xml:space="preserve">12 - 5 </t>
  </si>
  <si>
    <t>6</t>
  </si>
  <si>
    <t xml:space="preserve">6 - 3 </t>
  </si>
  <si>
    <t xml:space="preserve">5 - 8 </t>
  </si>
  <si>
    <t xml:space="preserve">10 - 7 </t>
  </si>
  <si>
    <t xml:space="preserve">9 - 12 </t>
  </si>
  <si>
    <t xml:space="preserve">11 - 14 </t>
  </si>
  <si>
    <t xml:space="preserve">13 - 2 </t>
  </si>
  <si>
    <t xml:space="preserve">1 - 4 </t>
  </si>
  <si>
    <t>7</t>
  </si>
  <si>
    <t xml:space="preserve">2 - 12 </t>
  </si>
  <si>
    <t xml:space="preserve">6 - 14 </t>
  </si>
  <si>
    <t xml:space="preserve">11 - 3 </t>
  </si>
  <si>
    <t xml:space="preserve">1 - 7 </t>
  </si>
  <si>
    <t xml:space="preserve">10 - 4 </t>
  </si>
  <si>
    <t xml:space="preserve">8 - 9 </t>
  </si>
  <si>
    <t xml:space="preserve">5 - 13 </t>
  </si>
  <si>
    <t>8</t>
  </si>
  <si>
    <t xml:space="preserve">8 - 10 </t>
  </si>
  <si>
    <t xml:space="preserve">1 - 3 </t>
  </si>
  <si>
    <t xml:space="preserve">7 - 9 </t>
  </si>
  <si>
    <t xml:space="preserve">5 - 4 </t>
  </si>
  <si>
    <t xml:space="preserve">13 - 11 </t>
  </si>
  <si>
    <t xml:space="preserve">2 - 6 </t>
  </si>
  <si>
    <t xml:space="preserve">14 - 12 </t>
  </si>
  <si>
    <t>9</t>
  </si>
  <si>
    <t xml:space="preserve">4 - 14 </t>
  </si>
  <si>
    <t xml:space="preserve">10 - 2 </t>
  </si>
  <si>
    <t xml:space="preserve">11 - 5 </t>
  </si>
  <si>
    <t xml:space="preserve">13 - 3 </t>
  </si>
  <si>
    <t xml:space="preserve">6 - 7 </t>
  </si>
  <si>
    <t xml:space="preserve">12 - 8 </t>
  </si>
  <si>
    <t xml:space="preserve">9 - 1 </t>
  </si>
  <si>
    <t>10</t>
  </si>
  <si>
    <t xml:space="preserve">7 - 11 </t>
  </si>
  <si>
    <t xml:space="preserve">14 - 1 </t>
  </si>
  <si>
    <t xml:space="preserve">6 - 4 </t>
  </si>
  <si>
    <t xml:space="preserve">12 - 10 </t>
  </si>
  <si>
    <t xml:space="preserve">5 - 3 </t>
  </si>
  <si>
    <t xml:space="preserve">9 - 13 </t>
  </si>
  <si>
    <t xml:space="preserve">2 - 8 </t>
  </si>
  <si>
    <t>11</t>
  </si>
  <si>
    <t xml:space="preserve">12 - 13 </t>
  </si>
  <si>
    <t xml:space="preserve">9 - 5 </t>
  </si>
  <si>
    <t xml:space="preserve">14 - 8 </t>
  </si>
  <si>
    <t xml:space="preserve">4 - 2 </t>
  </si>
  <si>
    <t xml:space="preserve">6 - 10 </t>
  </si>
  <si>
    <t xml:space="preserve">1 - 11 </t>
  </si>
  <si>
    <t xml:space="preserve">3 - 7 </t>
  </si>
  <si>
    <t>12</t>
  </si>
  <si>
    <t xml:space="preserve">3 - 9 </t>
  </si>
  <si>
    <t xml:space="preserve">4 - 12 </t>
  </si>
  <si>
    <t xml:space="preserve">13 - 1 </t>
  </si>
  <si>
    <t xml:space="preserve">8 - 6 </t>
  </si>
  <si>
    <t xml:space="preserve">14 - 2 </t>
  </si>
  <si>
    <t xml:space="preserve">7 - 5 </t>
  </si>
  <si>
    <t xml:space="preserve">11 - 10 </t>
  </si>
  <si>
    <t>13</t>
  </si>
  <si>
    <t xml:space="preserve">5 - 1 </t>
  </si>
  <si>
    <t xml:space="preserve">7 -13 </t>
  </si>
  <si>
    <t xml:space="preserve">3 - 2 </t>
  </si>
  <si>
    <t xml:space="preserve">11 - 9 </t>
  </si>
  <si>
    <t xml:space="preserve">12 - 6 </t>
  </si>
  <si>
    <t xml:space="preserve">14 - 10 </t>
  </si>
  <si>
    <t xml:space="preserve">4 - 8 </t>
  </si>
  <si>
    <t xml:space="preserve">TEAM 31 </t>
  </si>
  <si>
    <t xml:space="preserve">TEAM 32 </t>
  </si>
  <si>
    <t xml:space="preserve">TEAM 34 </t>
  </si>
  <si>
    <t xml:space="preserve">TEAM 35 </t>
  </si>
  <si>
    <t xml:space="preserve">TEAM 36 </t>
  </si>
  <si>
    <t xml:space="preserve">TEAM 37 </t>
  </si>
  <si>
    <t xml:space="preserve">TEAM 38 </t>
  </si>
  <si>
    <t xml:space="preserve">TEAM 39 </t>
  </si>
  <si>
    <t xml:space="preserve">TEAM 40 </t>
  </si>
  <si>
    <t xml:space="preserve">TEAM 42 </t>
  </si>
  <si>
    <t xml:space="preserve">TEAM 43 </t>
  </si>
  <si>
    <t xml:space="preserve">TEAM 44 </t>
  </si>
  <si>
    <t>CLINTON 40</t>
  </si>
  <si>
    <t>T</t>
  </si>
  <si>
    <t>G</t>
  </si>
  <si>
    <t>27-Jun</t>
  </si>
  <si>
    <t>20-Jun</t>
  </si>
  <si>
    <t>13-Jun</t>
  </si>
  <si>
    <t>6-Jun</t>
  </si>
  <si>
    <t>23-May</t>
  </si>
  <si>
    <t>16-May</t>
  </si>
  <si>
    <t>2-May</t>
  </si>
  <si>
    <t>25-Apr</t>
  </si>
  <si>
    <t>18-Apr</t>
  </si>
  <si>
    <t>Column1</t>
  </si>
  <si>
    <t>Spera Park (G), Waterford</t>
  </si>
  <si>
    <t>Lower Ptak (G), Brookfield</t>
  </si>
  <si>
    <t>Northford Park (G), Northford</t>
  </si>
  <si>
    <t>DANBURY UNITED</t>
  </si>
  <si>
    <t>NORWALK FC</t>
  </si>
  <si>
    <t>GREENWICH FC 30</t>
  </si>
  <si>
    <t>CLINTON FC 30</t>
  </si>
  <si>
    <t>CLINTON FC 40</t>
  </si>
  <si>
    <t>GREENWICH FC 40</t>
  </si>
  <si>
    <t>CHESHIRE AZZURRI</t>
  </si>
  <si>
    <t>NORWALK MARINERS LEGENDS</t>
  </si>
  <si>
    <t>DOCKSIDE SC</t>
  </si>
  <si>
    <t>VASCO DA GAMA 60</t>
  </si>
  <si>
    <t>SHEBEEN FC</t>
  </si>
  <si>
    <t>Teams</t>
  </si>
  <si>
    <t>O50-2A</t>
  </si>
  <si>
    <t>O50-2B</t>
  </si>
  <si>
    <t>NORTH BRANFORD SC</t>
  </si>
  <si>
    <t>SPORT COLOMBIA FC</t>
  </si>
  <si>
    <t>5 TEAMS</t>
  </si>
  <si>
    <t>O50-2 CROSS</t>
  </si>
  <si>
    <t>SOUTHEAST CT</t>
  </si>
  <si>
    <t>Killingworth Rec Park (G), Killingworth</t>
  </si>
  <si>
    <t>GREENWICH PUMAS FC 50</t>
  </si>
  <si>
    <t>GREENWICH PUMAS FC 40</t>
  </si>
  <si>
    <t>Foran HS KMT (T), Milford</t>
  </si>
  <si>
    <t>Strong Field (T), Madison</t>
  </si>
  <si>
    <t>GREENWICH FC 50</t>
  </si>
  <si>
    <t>Updated</t>
  </si>
  <si>
    <t>FC CALDO VERDE</t>
  </si>
  <si>
    <t>REBELS UNITED</t>
  </si>
  <si>
    <t>GREENWICH PFC</t>
  </si>
  <si>
    <t>WESTPORT FC</t>
  </si>
  <si>
    <t>ELITE FC</t>
  </si>
  <si>
    <t>NO SCHEDULED GAMES MOTHER'S DAY ------------ MANDATORY Scheduled Makeup Date 5/14</t>
  </si>
  <si>
    <t>2023 SASL SOCCER SCHEDULE</t>
  </si>
  <si>
    <t xml:space="preserve"> NO SCHEDULED GAMES MEMORIAL DAY ------------ MANDATORY Scheduled Makeup Date 5/28</t>
  </si>
  <si>
    <t>FALL SEASON STARTS AUGUST 20, 2023</t>
  </si>
  <si>
    <t>NO SCHEDULED GAMES LABOR DAY ------------ MANDATORY Scheduled Makeup Date 9/3</t>
  </si>
  <si>
    <t>NO SCHEDULED GAMES INDIGENOUS PEOPLE'S DAY ------------ MANDATORY Scheduled Makeup Date 10/8</t>
  </si>
  <si>
    <t>Teams 45-54</t>
  </si>
  <si>
    <t>Sportsplex (T), North Branford</t>
  </si>
  <si>
    <t>Platt HS (T), Meriden</t>
  </si>
  <si>
    <t>InSports (T), Trumbull</t>
  </si>
  <si>
    <t>Long Hill Park (G), Guilford</t>
  </si>
  <si>
    <t>Torrington HS (T), Torrington</t>
  </si>
  <si>
    <t>New Fairfield HS (T), New Fairfield</t>
  </si>
  <si>
    <t>Kennedy MS (G), Plantsville</t>
  </si>
  <si>
    <t>Wooster School (T), Ridgefield</t>
  </si>
  <si>
    <t>Leary Park (G), Waterford</t>
  </si>
  <si>
    <t>NORWALK SPORT COLOMBIA 40</t>
  </si>
  <si>
    <t>NORWALK SPORT COLOMBIA 50</t>
  </si>
  <si>
    <t>Choate Rosemary Hall (T), Wallingford</t>
  </si>
  <si>
    <t>Field Change</t>
  </si>
  <si>
    <t>10 home</t>
  </si>
  <si>
    <t>10 away</t>
  </si>
  <si>
    <t>9 home</t>
  </si>
  <si>
    <t>8 Home</t>
  </si>
  <si>
    <t>VASCO</t>
  </si>
  <si>
    <t>COLOMBIA</t>
  </si>
  <si>
    <t>WESTPORT</t>
  </si>
  <si>
    <t>ZIMMITTI</t>
  </si>
  <si>
    <t>LITCHFIELD COUNTY BLUES 30</t>
  </si>
  <si>
    <t>LITCHFIELD COUNTY BLUES 40</t>
  </si>
  <si>
    <t>Treadwell Park (T), Newtown</t>
  </si>
  <si>
    <t>New Milford HS (T), New Milford</t>
  </si>
  <si>
    <t>Regional Cup</t>
  </si>
  <si>
    <t>Melillo MS (G), East Haven</t>
  </si>
  <si>
    <t>Bittner Park (G), Guilford</t>
  </si>
  <si>
    <t>Cos Cob Park (T), Greenwich</t>
  </si>
  <si>
    <t>Central MS (G), Greenwich</t>
  </si>
  <si>
    <t>14</t>
  </si>
  <si>
    <t>16</t>
  </si>
  <si>
    <t>18</t>
  </si>
  <si>
    <t>Southington HS (T), Southington</t>
  </si>
  <si>
    <t>Time Change</t>
  </si>
  <si>
    <t>Wooster School (T), Danbury</t>
  </si>
  <si>
    <t>East Haven MS (G), East Haven</t>
  </si>
  <si>
    <t>referee crew coming from another town</t>
  </si>
  <si>
    <t>Home Field Change</t>
  </si>
  <si>
    <t>Newtown HS (G), Sandy Hook</t>
  </si>
  <si>
    <t>Pragemann  Park (G), Wallingford</t>
  </si>
  <si>
    <t>Memorial Field (G), North Haven</t>
  </si>
  <si>
    <t>Seaside Park (G), Bridgeport</t>
  </si>
  <si>
    <t>0-2</t>
  </si>
  <si>
    <t>0-1</t>
  </si>
  <si>
    <t>0-5</t>
  </si>
  <si>
    <t>Stanley Quarter Park (G), New Britain</t>
  </si>
  <si>
    <t>0-6</t>
  </si>
  <si>
    <t>0-0</t>
  </si>
  <si>
    <t>Weather</t>
  </si>
  <si>
    <t>1-10</t>
  </si>
  <si>
    <t>Rescheduled from 4/23</t>
  </si>
  <si>
    <t>East Lyme HS (T), East Lyme</t>
  </si>
  <si>
    <t>0-3</t>
  </si>
  <si>
    <t>0-7</t>
  </si>
  <si>
    <t>Rescheduled from 4/16</t>
  </si>
  <si>
    <t>Rescheduled from 4/30</t>
  </si>
  <si>
    <t>Rescheduled for 5/14</t>
  </si>
  <si>
    <t>Rescheduled for 5/28</t>
  </si>
  <si>
    <t>Rescheduled from 5/21</t>
  </si>
  <si>
    <t>Rescheduled for 5/13</t>
  </si>
  <si>
    <t>Home team swap</t>
  </si>
  <si>
    <t>Moretti Field (G), Hamden</t>
  </si>
  <si>
    <t>Naugatuck HS (G), Naugatuck</t>
  </si>
  <si>
    <t>0-9</t>
  </si>
  <si>
    <t>0-4</t>
  </si>
  <si>
    <t>field change; referee crew coming from another town</t>
  </si>
  <si>
    <t>Field &amp; Time Change;referee crew coming from another town</t>
  </si>
  <si>
    <t>0-11</t>
  </si>
  <si>
    <t>Rescheduled from 6/11</t>
  </si>
  <si>
    <t>State Cup; rescheduled to 7/9</t>
  </si>
  <si>
    <t>Rippowam MS, Stamford</t>
  </si>
  <si>
    <t>f3-0</t>
  </si>
  <si>
    <t>Vasco not field team; Rescheduled from 4/30</t>
  </si>
  <si>
    <t>Dynamo home team</t>
  </si>
  <si>
    <t>Field Change; Home team swap</t>
  </si>
  <si>
    <t>0-8</t>
  </si>
  <si>
    <t>Weather; rescheduled to 7/9</t>
  </si>
  <si>
    <t>GHS Stadium, (T), Greenwich</t>
  </si>
  <si>
    <t>Field/Time Change</t>
  </si>
  <si>
    <t>3-0f</t>
  </si>
  <si>
    <t>Storm couldn't field team; Field Change</t>
  </si>
  <si>
    <t>Naugatuck HS (T), Naugatuck</t>
  </si>
  <si>
    <t>Field Change; Time Change</t>
  </si>
  <si>
    <t>0-3f</t>
  </si>
  <si>
    <t>Napoli error</t>
  </si>
  <si>
    <t>Rescheduled from 6/25</t>
  </si>
  <si>
    <t>Game terminated due to injury; rescheduled to 7/5</t>
  </si>
  <si>
    <t>Game terminated due to injury; rescheduled to 7/9</t>
  </si>
  <si>
    <t>Newtown not field team; Rescheduled from 6/11</t>
  </si>
  <si>
    <t>Home Field Change; Dynamo still home team</t>
  </si>
  <si>
    <t>Bridebrook Park (G), Niantic</t>
  </si>
  <si>
    <t>Field Change, Time Change</t>
  </si>
  <si>
    <t>Bridebrook Park (G), East Lyme</t>
  </si>
  <si>
    <t>Field Change; Norwalk still home team</t>
  </si>
  <si>
    <t>Salt Meadow Park (G), Madison</t>
  </si>
  <si>
    <t>Rebels can't field a team</t>
  </si>
  <si>
    <t>Field &amp; Time Change</t>
  </si>
  <si>
    <t>GHS Turf #7, (T), Greenwich</t>
  </si>
  <si>
    <t>Norwalk HS (T), Norwalk</t>
  </si>
  <si>
    <t>19</t>
  </si>
  <si>
    <t>20</t>
  </si>
  <si>
    <t>21</t>
  </si>
  <si>
    <t>New Fairfield disbanded</t>
  </si>
  <si>
    <t>Field Change; referee crew coming from another town</t>
  </si>
  <si>
    <t>f0-3</t>
  </si>
  <si>
    <t>GHS Turf #3, (T), Greenwich</t>
  </si>
  <si>
    <t>Waterbury disbanded</t>
  </si>
  <si>
    <t>Field Change; Dynamo still home team</t>
  </si>
  <si>
    <t>Field Change; Time Change; Westport still home team</t>
  </si>
  <si>
    <t>Field Change;referee crew coming from another town</t>
  </si>
  <si>
    <t>South Pine Creek (G), Fairfield</t>
  </si>
  <si>
    <t>Rescheduled from 9/10</t>
  </si>
  <si>
    <t>Weather; rescheduled to 10/8</t>
  </si>
  <si>
    <t>Darien HS Upper Oval (T), Darien</t>
  </si>
  <si>
    <t>Field change</t>
  </si>
  <si>
    <t>NB not field a team</t>
  </si>
  <si>
    <t>Vasco not field a team</t>
  </si>
  <si>
    <t>Stamford not field a team</t>
  </si>
  <si>
    <t>Field / Change; Westport still home team</t>
  </si>
  <si>
    <t>Weather; rescheduled to 10/8; time change</t>
  </si>
  <si>
    <t>Weather; rescheduled to 10/8; Field Change; Time Change</t>
  </si>
  <si>
    <t>Rescheduled from 9/17</t>
  </si>
  <si>
    <t>Rescheduled from 9/24</t>
  </si>
  <si>
    <t>Weather; Field Change</t>
  </si>
  <si>
    <t>Rescheduled from 10/1</t>
  </si>
  <si>
    <t>Weather; rescheduled to 11/5</t>
  </si>
  <si>
    <t>1-11</t>
  </si>
  <si>
    <t>Dockside not field a team</t>
  </si>
  <si>
    <t>Rescheduled from 9/24; Guilford not field team</t>
  </si>
  <si>
    <t>Field, Time Change</t>
  </si>
  <si>
    <t>Warde HS (T), Fairfield</t>
  </si>
  <si>
    <t>Weather; Rescheduled from 10/1</t>
  </si>
  <si>
    <t>League Decision</t>
  </si>
  <si>
    <t>Weather; rescheduled to 10/15</t>
  </si>
  <si>
    <t>Cox Field (G), Guilford</t>
  </si>
  <si>
    <t>Vasco disbanded</t>
  </si>
  <si>
    <t>weather</t>
  </si>
  <si>
    <t>Westport still home team</t>
  </si>
  <si>
    <t>Promoted</t>
  </si>
  <si>
    <t>VASCO DA GAMA 40B</t>
  </si>
  <si>
    <t>New Team</t>
  </si>
  <si>
    <t>Relegated from D1</t>
  </si>
  <si>
    <t>Promoted, Vasco Folded</t>
  </si>
  <si>
    <t>Promoted, Waterbury Folded</t>
  </si>
  <si>
    <t>DANBURY</t>
  </si>
  <si>
    <t>Promoted, New Fairfield Folded</t>
  </si>
  <si>
    <t>OVER 60</t>
  </si>
  <si>
    <t>OVER 50-2</t>
  </si>
  <si>
    <t>OVER 30-1</t>
  </si>
  <si>
    <t>OVER 30-2</t>
  </si>
  <si>
    <t>OVER 40-1</t>
  </si>
  <si>
    <t>OVER 40-2</t>
  </si>
  <si>
    <t>OVER 50-1</t>
  </si>
  <si>
    <t>LEAGUE FORMAT | 64 Teams</t>
  </si>
  <si>
    <t>2024 SASL SOCCER SCHEDULE</t>
  </si>
  <si>
    <t>CHESHIRE SC UNITED</t>
  </si>
  <si>
    <t xml:space="preserve">FC SHELTON </t>
  </si>
  <si>
    <t>EFC UNITED</t>
  </si>
  <si>
    <t>O55</t>
  </si>
  <si>
    <t>O50</t>
  </si>
  <si>
    <t>15</t>
  </si>
  <si>
    <t>17</t>
  </si>
  <si>
    <t>LUSITANOS FC</t>
  </si>
  <si>
    <t>BYE 50</t>
  </si>
  <si>
    <t>Nonnewaug HS  (T), Woodbury</t>
  </si>
  <si>
    <t>SALTY DOGS FC</t>
  </si>
  <si>
    <t>`</t>
  </si>
  <si>
    <t>NO SCHEDULED GAMES MOTHER'S DAY ------------ MANDATORY Scheduled Makeup Date 5/12</t>
  </si>
  <si>
    <t xml:space="preserve"> NO SCHEDULED GAMES MEMORIAL DAY ------------ MANDATORY Scheduled Makeup Date 5/26</t>
  </si>
  <si>
    <t>FALL SEASON STARTS AUGUST 18, 2024</t>
  </si>
  <si>
    <t>NO SCHEDULED GAMES INDIGENOUS PEOPLE'S DAY ------ MANDATORY Scheduled Makeup Date 10/13</t>
  </si>
  <si>
    <t>NO SCHEDULED GAMES LABOR DAY ------------ MANDATORY Scheduled Makeup Date 9/1</t>
  </si>
  <si>
    <t>DHAVEN FC</t>
  </si>
  <si>
    <t>UPDATE</t>
  </si>
  <si>
    <t>National Cup</t>
  </si>
  <si>
    <t xml:space="preserve">Field Change </t>
  </si>
  <si>
    <t>Calvin Leete #3 (G), Guilford</t>
  </si>
  <si>
    <t xml:space="preserve">Wamogo HS (G), Litchfield </t>
  </si>
  <si>
    <t>Played ahead from 6/9</t>
  </si>
  <si>
    <t>Calvin Leete #1 (G), Guilford</t>
  </si>
  <si>
    <t>Time Change; Field Change</t>
  </si>
  <si>
    <t>CLUB NAPOLI 55</t>
  </si>
  <si>
    <t>VASCO DA GAMA 55</t>
  </si>
  <si>
    <t>Home Field Swap</t>
  </si>
  <si>
    <t>Dynamo is still home team</t>
  </si>
  <si>
    <t>Criscuolo Park (G), New Haven</t>
  </si>
  <si>
    <t>14-0</t>
  </si>
  <si>
    <t>Morris Beach Complex (G), Morris</t>
  </si>
  <si>
    <t>TEAM 1 DAN</t>
  </si>
  <si>
    <t>TEAM 2 GU CEL</t>
  </si>
  <si>
    <t>TEAM 3 NB</t>
  </si>
  <si>
    <t>TEAM 4 RID</t>
  </si>
  <si>
    <t>TEAM 5 STAM</t>
  </si>
  <si>
    <t>TEAM 6 LUS</t>
  </si>
  <si>
    <t>2025 SASL SOCCER SCHEDULE</t>
  </si>
  <si>
    <t>SALTY DOGS</t>
  </si>
  <si>
    <t>O56</t>
  </si>
  <si>
    <t>O40-2N</t>
  </si>
  <si>
    <t>O40-2S</t>
  </si>
  <si>
    <t>NO SCHEDULED GAMES EASTER  4/20</t>
  </si>
  <si>
    <t>NO SCHEDULED GAMES MOTHER'S DAY ------------ MANDATORY Scheduled Makeup Date 5/11</t>
  </si>
  <si>
    <t>NO SCHEDULED GAMES MEMORIAL DAY ------------ MANDATORY Scheduled Makeup Date 5/25</t>
  </si>
  <si>
    <t>NO SCHEDULED GAMES LABOR DAY ------------ MANDATORY Scheduled Makeup Date 8/31</t>
  </si>
  <si>
    <t>HAVEN FC</t>
  </si>
  <si>
    <t>BYE 40N</t>
  </si>
  <si>
    <t>BYE 40S</t>
  </si>
  <si>
    <t>FALL SEASON STARTS AUGUST 17, 2025</t>
  </si>
  <si>
    <t>NO SCHEDULED GAMES PEOPLE'S INDIGENOUS DAY ------------ MANDATORY Scheduled Makeup Date 10/12</t>
  </si>
  <si>
    <t>FC CELTA</t>
  </si>
  <si>
    <t>FC LEONE</t>
  </si>
  <si>
    <t>Westwoods HS (G), Hamden</t>
  </si>
  <si>
    <t xml:space="preserve">White Field (G), Litchfield </t>
  </si>
  <si>
    <t>Greenwich Fields</t>
  </si>
  <si>
    <t>ECUA-ANDES 40</t>
  </si>
  <si>
    <t>ECUA-ANDES 30</t>
  </si>
  <si>
    <t>Woodhouse Field (G), Wallingford</t>
  </si>
  <si>
    <t>---</t>
  </si>
  <si>
    <t>field change; home field swap</t>
  </si>
  <si>
    <t>:</t>
  </si>
  <si>
    <t>NO SCHEDULED GAMES INDIGENOUS PEOPLE'S DAY FC ------------ MANDATORY Scheduled Makeup Date 10/12</t>
  </si>
  <si>
    <t>Field change;time change</t>
  </si>
  <si>
    <t>State Cup</t>
  </si>
  <si>
    <t>rescheduled from 4/13</t>
  </si>
  <si>
    <t>State Cup; rescheduled to 3/31</t>
  </si>
  <si>
    <t>Played ahead from 4/13</t>
  </si>
  <si>
    <t>Played ahead 4/6</t>
  </si>
  <si>
    <t>Played ahead from 4/27</t>
  </si>
  <si>
    <t>State Cup; rescheduled to 5/11</t>
  </si>
  <si>
    <t>GREENWICH PUMAS FC 56</t>
  </si>
  <si>
    <t>Watertown HS (T), Watertown</t>
  </si>
  <si>
    <t>State Cup; Played ahead 4/6</t>
  </si>
  <si>
    <t>State Cup; Rescheduled to 5/11</t>
  </si>
  <si>
    <t>rescheduled from 4/27</t>
  </si>
  <si>
    <t>Western MS (T) Greenwich</t>
  </si>
  <si>
    <t>Cos Cob Park (T) Greenwich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</si>
</sst>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h:mm\ AM/PM;@"/>
    <numFmt numFmtId="165" formatCode="#\-#"/>
    <numFmt numFmtId="166" formatCode="[$-F400]h:mm:ss\ AM/PM"/>
  </numFmts>
  <fonts count="1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2"/>
      <name val="Arial"/>
      <family val="2"/>
    </font>
    <font>
      <sz val="2"/>
      <name val="Arial"/>
      <family val="2"/>
    </font>
    <font>
      <b/>
      <sz val="10"/>
      <name val="Arial"/>
      <family val="2"/>
    </font>
    <font>
      <sz val="6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i/>
      <sz val="11"/>
      <color indexed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Calibri"/>
      <family val="2"/>
    </font>
    <font>
      <sz val="10"/>
      <name val="Times New Roman"/>
      <family val="1"/>
    </font>
    <font>
      <sz val="16"/>
      <name val="Arial"/>
      <family val="2"/>
    </font>
    <font>
      <b/>
      <i/>
      <sz val="18"/>
      <color rgb="FF99CC00"/>
      <name val="Times"/>
    </font>
    <font>
      <b/>
      <sz val="26"/>
      <color theme="4" tint="-0.249977111117893"/>
      <name val="Tw Cen MT Condensed Extra Bold"/>
      <family val="2"/>
    </font>
    <font>
      <b/>
      <sz val="1"/>
      <name val="Arial"/>
      <family val="2"/>
    </font>
    <font>
      <b/>
      <sz val="11"/>
      <color rgb="FF0070C0"/>
      <name val="Calibri"/>
      <family val="2"/>
      <scheme val="minor"/>
    </font>
    <font>
      <b/>
      <sz val="10"/>
      <color rgb="FF0070C0"/>
      <name val="Arial"/>
      <family val="2"/>
    </font>
    <font>
      <i/>
      <sz val="10"/>
      <color rgb="FF0070C0"/>
      <name val="Times New Roman"/>
      <family val="1"/>
    </font>
    <font>
      <sz val="12"/>
      <color theme="1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7030A0"/>
      <name val="Arial"/>
      <family val="2"/>
    </font>
    <font>
      <b/>
      <sz val="10"/>
      <color theme="5" tint="-0.249977111117893"/>
      <name val="Arial"/>
      <family val="2"/>
    </font>
    <font>
      <b/>
      <sz val="10"/>
      <color rgb="FF00B0F0"/>
      <name val="Arial"/>
      <family val="2"/>
    </font>
    <font>
      <b/>
      <sz val="10"/>
      <color rgb="FF92D050"/>
      <name val="Arial"/>
      <family val="2"/>
    </font>
    <font>
      <b/>
      <sz val="10"/>
      <color rgb="FFCC99FF"/>
      <name val="Arial"/>
      <family val="2"/>
    </font>
    <font>
      <b/>
      <sz val="10"/>
      <color rgb="FFFF66CC"/>
      <name val="Arial"/>
      <family val="2"/>
    </font>
    <font>
      <b/>
      <sz val="26"/>
      <color indexed="13"/>
      <name val="Tw Cen MT Condensed Extra Bold"/>
      <family val="2"/>
    </font>
    <font>
      <b/>
      <sz val="26"/>
      <color indexed="21"/>
      <name val="Tw Cen MT Condensed Extra Bold"/>
      <family val="2"/>
    </font>
    <font>
      <b/>
      <sz val="26"/>
      <name val="Tw Cen MT Condensed Extra Bold"/>
      <family val="2"/>
    </font>
    <font>
      <i/>
      <sz val="10"/>
      <name val="Times New Roman"/>
      <family val="1"/>
    </font>
    <font>
      <b/>
      <sz val="10"/>
      <color indexed="5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i/>
      <sz val="10"/>
      <color rgb="FF002060"/>
      <name val="Times"/>
    </font>
    <font>
      <b/>
      <sz val="10"/>
      <color theme="8" tint="-0.499984740745262"/>
      <name val="Arial"/>
      <family val="2"/>
    </font>
    <font>
      <b/>
      <u/>
      <sz val="26"/>
      <color rgb="FF7030A0"/>
      <name val="Tw Cen MT Condensed Extra Bold"/>
      <family val="2"/>
    </font>
    <font>
      <b/>
      <sz val="26"/>
      <color rgb="FF7030A0"/>
      <name val="Tw Cen MT Condensed Extra Bold"/>
      <family val="2"/>
    </font>
    <font>
      <i/>
      <sz val="10"/>
      <color rgb="FF0070C0"/>
      <name val="Calibri Light"/>
      <family val="2"/>
    </font>
    <font>
      <sz val="11"/>
      <name val="Calibri"/>
      <family val="2"/>
    </font>
    <font>
      <b/>
      <sz val="10"/>
      <color rgb="FF00B050"/>
      <name val="Arial"/>
      <family val="2"/>
    </font>
    <font>
      <b/>
      <sz val="11"/>
      <color rgb="FF00B050"/>
      <name val="Calibri"/>
      <family val="2"/>
      <scheme val="minor"/>
    </font>
    <font>
      <sz val="10"/>
      <color rgb="FF00B050"/>
      <name val="Arial"/>
      <family val="2"/>
    </font>
    <font>
      <i/>
      <sz val="11"/>
      <color rgb="FF0070C0"/>
      <name val="Calibri Light"/>
      <family val="2"/>
    </font>
    <font>
      <b/>
      <i/>
      <sz val="18"/>
      <color theme="4" tint="0.59999389629810485"/>
      <name val="Times"/>
    </font>
    <font>
      <b/>
      <i/>
      <sz val="16"/>
      <color theme="4" tint="0.59999389629810485"/>
      <name val="Calibri Light"/>
      <family val="2"/>
    </font>
    <font>
      <b/>
      <i/>
      <sz val="12"/>
      <color rgb="FF99CC00"/>
      <name val="Calibri Light"/>
      <family val="2"/>
    </font>
    <font>
      <b/>
      <i/>
      <sz val="12"/>
      <color indexed="10"/>
      <name val="Calibri Light"/>
      <family val="2"/>
    </font>
    <font>
      <b/>
      <i/>
      <sz val="12"/>
      <color indexed="50"/>
      <name val="Calibri Light"/>
      <family val="2"/>
    </font>
    <font>
      <sz val="10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sz val="11"/>
      <color theme="1"/>
      <name val="Calibri"/>
      <family val="2"/>
      <charset val="238"/>
      <scheme val="minor"/>
    </font>
    <font>
      <b/>
      <sz val="10"/>
      <color theme="7"/>
      <name val="Arial"/>
      <family val="2"/>
    </font>
    <font>
      <sz val="8"/>
      <name val="Arial"/>
      <family val="2"/>
    </font>
    <font>
      <b/>
      <u/>
      <sz val="26"/>
      <color rgb="FFCCCCFF"/>
      <name val="Tw Cen MT Condensed Extra Bold"/>
      <family val="2"/>
    </font>
    <font>
      <b/>
      <sz val="26"/>
      <color rgb="FFCCCCFF"/>
      <name val="Tw Cen MT Condensed Extra Bold"/>
      <family val="2"/>
    </font>
    <font>
      <i/>
      <sz val="11"/>
      <color rgb="FFFF0000"/>
      <name val="Times New Roman"/>
      <family val="1"/>
    </font>
    <font>
      <b/>
      <i/>
      <sz val="11"/>
      <color rgb="FFFF99FF"/>
      <name val="Times New Roman"/>
      <family val="1"/>
    </font>
    <font>
      <b/>
      <i/>
      <sz val="11"/>
      <color rgb="FF7030A0"/>
      <name val="Calibri Light"/>
      <family val="2"/>
    </font>
    <font>
      <b/>
      <sz val="11"/>
      <color rgb="FFFF0000"/>
      <name val="Calibri"/>
      <family val="2"/>
      <scheme val="minor"/>
    </font>
    <font>
      <b/>
      <i/>
      <sz val="10"/>
      <color rgb="FFFF99FF"/>
      <name val="Times"/>
    </font>
    <font>
      <sz val="8"/>
      <name val="Arial"/>
      <family val="2"/>
    </font>
    <font>
      <b/>
      <u/>
      <sz val="48"/>
      <color rgb="FF00B0F0"/>
      <name val="Tw Cen MT Condensed Extra Bold"/>
      <family val="2"/>
    </font>
    <font>
      <b/>
      <i/>
      <sz val="18"/>
      <color theme="0"/>
      <name val="Times"/>
    </font>
    <font>
      <b/>
      <strike/>
      <sz val="10"/>
      <color theme="8" tint="-0.499984740745262"/>
      <name val="Arial"/>
      <family val="2"/>
    </font>
    <font>
      <b/>
      <strike/>
      <sz val="10"/>
      <color rgb="FFCC99FF"/>
      <name val="Arial"/>
      <family val="2"/>
    </font>
    <font>
      <sz val="10"/>
      <color theme="7" tint="-0.499984740745262"/>
      <name val="Arial"/>
      <family val="2"/>
    </font>
    <font>
      <i/>
      <sz val="11"/>
      <color rgb="FFFF0000"/>
      <name val="Calibri Light"/>
      <family val="2"/>
    </font>
    <font>
      <b/>
      <sz val="11"/>
      <color theme="0"/>
      <name val="Calibri"/>
      <family val="2"/>
      <scheme val="minor"/>
    </font>
    <font>
      <b/>
      <sz val="22"/>
      <color rgb="FFFF66CC"/>
      <name val="Arial"/>
      <family val="2"/>
    </font>
    <font>
      <b/>
      <sz val="22"/>
      <color rgb="FF00B050"/>
      <name val="Arial"/>
      <family val="2"/>
    </font>
    <font>
      <b/>
      <sz val="22"/>
      <color theme="5" tint="-0.249977111117893"/>
      <name val="Arial"/>
      <family val="2"/>
    </font>
    <font>
      <sz val="10"/>
      <color rgb="FFFF0000"/>
      <name val="Calibri"/>
      <family val="2"/>
    </font>
    <font>
      <b/>
      <i/>
      <sz val="10"/>
      <color rgb="FFFF0000"/>
      <name val="Times"/>
    </font>
    <font>
      <i/>
      <strike/>
      <sz val="11"/>
      <color rgb="FF0070C0"/>
      <name val="Calibri Light"/>
      <family val="2"/>
    </font>
    <font>
      <b/>
      <strike/>
      <sz val="10"/>
      <color rgb="FF0070C0"/>
      <name val="Arial"/>
      <family val="2"/>
    </font>
    <font>
      <b/>
      <strike/>
      <sz val="11"/>
      <color rgb="FF0070C0"/>
      <name val="Calibri"/>
      <family val="2"/>
      <scheme val="minor"/>
    </font>
    <font>
      <b/>
      <strike/>
      <sz val="11"/>
      <color rgb="FF00B050"/>
      <name val="Calibri"/>
      <family val="2"/>
      <scheme val="minor"/>
    </font>
    <font>
      <b/>
      <strike/>
      <sz val="10"/>
      <color rgb="FF7030A0"/>
      <name val="Arial"/>
      <family val="2"/>
    </font>
    <font>
      <b/>
      <i/>
      <strike/>
      <sz val="10"/>
      <color rgb="FF002060"/>
      <name val="Times"/>
    </font>
    <font>
      <b/>
      <sz val="18"/>
      <color theme="1"/>
      <name val="Arial"/>
      <family val="2"/>
    </font>
    <font>
      <sz val="12"/>
      <name val="Arial"/>
      <family val="2"/>
    </font>
    <font>
      <b/>
      <sz val="12"/>
      <color rgb="FF7030A0"/>
      <name val="Arial"/>
      <family val="2"/>
    </font>
    <font>
      <b/>
      <sz val="12"/>
      <color rgb="FF00B0F0"/>
      <name val="Arial"/>
      <family val="2"/>
    </font>
    <font>
      <b/>
      <sz val="12"/>
      <color rgb="FFCC99FF"/>
      <name val="Arial"/>
      <family val="2"/>
    </font>
    <font>
      <b/>
      <sz val="12"/>
      <color rgb="FFFF66CC"/>
      <name val="Arial"/>
      <family val="2"/>
    </font>
    <font>
      <b/>
      <sz val="12"/>
      <color rgb="FF0070C0"/>
      <name val="Arial"/>
      <family val="2"/>
    </font>
    <font>
      <b/>
      <sz val="12"/>
      <color rgb="FF00B050"/>
      <name val="Arial"/>
      <family val="2"/>
    </font>
    <font>
      <b/>
      <sz val="12"/>
      <color theme="5" tint="-0.249977111117893"/>
      <name val="Arial"/>
      <family val="2"/>
    </font>
    <font>
      <b/>
      <i/>
      <sz val="11"/>
      <color rgb="FF002060"/>
      <name val="Times New Roman"/>
      <family val="1"/>
    </font>
    <font>
      <b/>
      <sz val="11"/>
      <color theme="4" tint="-0.249977111117893"/>
      <name val="Calibri"/>
      <family val="2"/>
      <scheme val="minor"/>
    </font>
    <font>
      <b/>
      <i/>
      <sz val="18"/>
      <color rgb="FF00B050"/>
      <name val="Times"/>
    </font>
    <font>
      <b/>
      <sz val="9"/>
      <color rgb="FF002060"/>
      <name val="Tw Cen MT Condensed Extra Bold"/>
      <family val="2"/>
    </font>
    <font>
      <b/>
      <sz val="10"/>
      <color rgb="FF203764"/>
      <name val="Arial"/>
      <family val="2"/>
    </font>
    <font>
      <i/>
      <sz val="11"/>
      <color rgb="FF00EBE6"/>
      <name val="Calibri Light"/>
      <family val="2"/>
    </font>
    <font>
      <sz val="8"/>
      <color rgb="FFFF66FF"/>
      <name val="Arial"/>
      <family val="2"/>
    </font>
    <font>
      <b/>
      <strike/>
      <sz val="11"/>
      <color theme="4" tint="-0.249977111117893"/>
      <name val="Calibri"/>
      <family val="2"/>
      <scheme val="minor"/>
    </font>
    <font>
      <b/>
      <sz val="10"/>
      <color rgb="FFFFC000"/>
      <name val="Arial"/>
      <family val="2"/>
    </font>
    <font>
      <b/>
      <sz val="9"/>
      <color rgb="FF7030A0"/>
      <name val="Tw Cen MT Condensed Extra Bold"/>
      <family val="2"/>
    </font>
    <font>
      <b/>
      <i/>
      <sz val="11"/>
      <color rgb="FF7030A0"/>
      <name val="Times New Roman"/>
      <family val="1"/>
    </font>
    <font>
      <b/>
      <u/>
      <sz val="48"/>
      <color rgb="FF7030A0"/>
      <name val="Tw Cen MT Condensed Extra Bold"/>
      <family val="2"/>
    </font>
    <font>
      <sz val="6"/>
      <color rgb="FF7030A0"/>
      <name val="Arial"/>
      <family val="2"/>
    </font>
    <font>
      <i/>
      <sz val="11"/>
      <color rgb="FF7030A0"/>
      <name val="Times New Roman"/>
      <family val="1"/>
    </font>
    <font>
      <b/>
      <sz val="11"/>
      <color rgb="FFCCFF33"/>
      <name val="Calibri"/>
      <family val="2"/>
      <scheme val="minor"/>
    </font>
    <font>
      <sz val="10"/>
      <color rgb="FF7030A0"/>
      <name val="Arial"/>
      <family val="2"/>
    </font>
    <font>
      <b/>
      <strike/>
      <sz val="11"/>
      <color rgb="FFFF0000"/>
      <name val="Calibri"/>
      <family val="2"/>
      <scheme val="minor"/>
    </font>
    <font>
      <b/>
      <i/>
      <sz val="18"/>
      <color rgb="FFFF0000"/>
      <name val="Times"/>
    </font>
    <font>
      <b/>
      <strike/>
      <sz val="10"/>
      <color rgb="FFFF0000"/>
      <name val="Arial"/>
      <family val="2"/>
    </font>
  </fonts>
  <fills count="107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indexed="26"/>
      </patternFill>
    </fill>
    <fill>
      <patternFill patternType="solid">
        <fgColor rgb="FFFFFF99"/>
        <bgColor indexed="51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8"/>
        <bgColor indexed="26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50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4"/>
        <bgColor indexed="51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EB9C"/>
      </patternFill>
    </fill>
    <fill>
      <patternFill patternType="solid">
        <fgColor rgb="FFFF66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26"/>
      </patternFill>
    </fill>
    <fill>
      <patternFill patternType="solid">
        <fgColor rgb="FF7030A0"/>
        <bgColor indexed="64"/>
      </patternFill>
    </fill>
    <fill>
      <patternFill patternType="solid">
        <fgColor theme="7" tint="0.39997558519241921"/>
        <bgColor indexed="26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E38C8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EBE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26"/>
      </patternFill>
    </fill>
    <fill>
      <patternFill patternType="solid">
        <fgColor theme="8" tint="0.79998168889431442"/>
        <bgColor indexed="51"/>
      </patternFill>
    </fill>
    <fill>
      <patternFill patternType="solid">
        <fgColor rgb="FFFF0000"/>
        <bgColor indexed="26"/>
      </patternFill>
    </fill>
    <fill>
      <patternFill patternType="solid">
        <fgColor rgb="FF00EBE6"/>
        <bgColor indexed="26"/>
      </patternFill>
    </fill>
    <fill>
      <patternFill patternType="solid">
        <fgColor rgb="FFFFD653"/>
        <bgColor indexed="64"/>
      </patternFill>
    </fill>
    <fill>
      <patternFill patternType="solid">
        <fgColor rgb="FFFF66FF"/>
        <bgColor indexed="26"/>
      </patternFill>
    </fill>
    <fill>
      <patternFill patternType="solid">
        <fgColor rgb="FFFF66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indexed="26"/>
      </patternFill>
    </fill>
    <fill>
      <patternFill patternType="solid">
        <fgColor rgb="FFC4EAD2"/>
        <bgColor indexed="26"/>
      </patternFill>
    </fill>
    <fill>
      <patternFill patternType="solid">
        <fgColor rgb="FFC4EAD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26"/>
      </patternFill>
    </fill>
    <fill>
      <patternFill patternType="solid">
        <fgColor theme="2"/>
        <bgColor indexed="51"/>
      </patternFill>
    </fill>
    <fill>
      <patternFill patternType="solid">
        <fgColor rgb="FFFFD653"/>
        <bgColor indexed="51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26"/>
      </patternFill>
    </fill>
    <fill>
      <patternFill patternType="solid">
        <fgColor theme="7" tint="0.79998168889431442"/>
        <bgColor indexed="5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9" tint="0.79998168889431442"/>
        <bgColor indexed="26"/>
      </patternFill>
    </fill>
    <fill>
      <patternFill patternType="solid">
        <fgColor theme="9" tint="0.79998168889431442"/>
        <bgColor indexed="51"/>
      </patternFill>
    </fill>
    <fill>
      <patternFill patternType="solid">
        <fgColor theme="7" tint="0.59999389629810485"/>
        <bgColor indexed="26"/>
      </patternFill>
    </fill>
    <fill>
      <patternFill patternType="solid">
        <fgColor rgb="FFFF99FF"/>
        <bgColor indexed="26"/>
      </patternFill>
    </fill>
    <fill>
      <patternFill patternType="solid">
        <fgColor rgb="FFCCCCFF"/>
        <bgColor indexed="26"/>
      </patternFill>
    </fill>
    <fill>
      <patternFill patternType="solid">
        <fgColor rgb="FFF26D2A"/>
        <bgColor indexed="64"/>
      </patternFill>
    </fill>
    <fill>
      <patternFill patternType="solid">
        <fgColor rgb="FFF26D2A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4" tint="-0.499984740745262"/>
        <bgColor indexed="26"/>
      </patternFill>
    </fill>
    <fill>
      <patternFill patternType="solid">
        <fgColor theme="7"/>
        <bgColor indexed="51"/>
      </patternFill>
    </fill>
    <fill>
      <patternFill patternType="solid">
        <fgColor theme="0"/>
        <bgColor indexed="51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CFF"/>
        <bgColor indexed="26"/>
      </patternFill>
    </fill>
    <fill>
      <patternFill patternType="solid">
        <fgColor theme="7"/>
        <bgColor indexed="26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EAC3F9"/>
        <bgColor indexed="64"/>
      </patternFill>
    </fill>
  </fills>
  <borders count="5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rgb="FF7030A0"/>
      </left>
      <right style="double">
        <color rgb="FF7030A0"/>
      </right>
      <top style="double">
        <color rgb="FF7030A0"/>
      </top>
      <bottom style="double">
        <color rgb="FF7030A0"/>
      </bottom>
      <diagonal/>
    </border>
    <border>
      <left style="double">
        <color rgb="FFCC99FF"/>
      </left>
      <right style="double">
        <color rgb="FFCC99FF"/>
      </right>
      <top style="double">
        <color rgb="FFCC99FF"/>
      </top>
      <bottom style="double">
        <color rgb="FFCC99FF"/>
      </bottom>
      <diagonal/>
    </border>
    <border>
      <left style="double">
        <color rgb="FF00B0F0"/>
      </left>
      <right style="double">
        <color rgb="FF00B0F0"/>
      </right>
      <top style="double">
        <color rgb="FF00B0F0"/>
      </top>
      <bottom style="double">
        <color rgb="FF00B0F0"/>
      </bottom>
      <diagonal/>
    </border>
    <border>
      <left style="double">
        <color rgb="FFFF66CC"/>
      </left>
      <right style="double">
        <color rgb="FFFF66CC"/>
      </right>
      <top style="double">
        <color rgb="FFFF66CC"/>
      </top>
      <bottom style="double">
        <color rgb="FFFF66CC"/>
      </bottom>
      <diagonal/>
    </border>
    <border>
      <left style="double">
        <color theme="9" tint="-0.24994659260841701"/>
      </left>
      <right style="double">
        <color theme="9" tint="-0.24994659260841701"/>
      </right>
      <top style="double">
        <color theme="9" tint="-0.24994659260841701"/>
      </top>
      <bottom style="double">
        <color theme="9" tint="-0.24994659260841701"/>
      </bottom>
      <diagonal/>
    </border>
    <border>
      <left style="double">
        <color theme="4"/>
      </left>
      <right style="double">
        <color theme="4"/>
      </right>
      <top style="double">
        <color theme="4"/>
      </top>
      <bottom style="double">
        <color theme="4"/>
      </bottom>
      <diagonal/>
    </border>
    <border>
      <left style="double">
        <color theme="5"/>
      </left>
      <right style="double">
        <color theme="5"/>
      </right>
      <top style="double">
        <color theme="5"/>
      </top>
      <bottom style="double">
        <color theme="5"/>
      </bottom>
      <diagonal/>
    </border>
    <border>
      <left style="thin">
        <color indexed="64"/>
      </left>
      <right/>
      <top/>
      <bottom/>
      <diagonal/>
    </border>
    <border>
      <left style="thick">
        <color rgb="FFFF66CC"/>
      </left>
      <right style="thick">
        <color rgb="FFFF66CC"/>
      </right>
      <top style="thick">
        <color rgb="FFFF66CC"/>
      </top>
      <bottom style="thick">
        <color rgb="FFFF66CC"/>
      </bottom>
      <diagonal/>
    </border>
    <border>
      <left style="thick">
        <color rgb="FF92D050"/>
      </left>
      <right style="thick">
        <color rgb="FF92D050"/>
      </right>
      <top style="thick">
        <color rgb="FF92D050"/>
      </top>
      <bottom style="thick">
        <color rgb="FF92D05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FF0000"/>
      </left>
      <right style="double">
        <color theme="4"/>
      </right>
      <top style="double">
        <color rgb="FFFF0000"/>
      </top>
      <bottom style="double">
        <color theme="4"/>
      </bottom>
      <diagonal/>
    </border>
    <border>
      <left/>
      <right/>
      <top style="double">
        <color rgb="FFFF0000"/>
      </top>
      <bottom/>
      <diagonal/>
    </border>
    <border>
      <left style="thin">
        <color indexed="64"/>
      </left>
      <right style="thin">
        <color indexed="64"/>
      </right>
      <top style="double">
        <color rgb="FFFF0000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 style="double">
        <color rgb="FFFF0000"/>
      </top>
      <bottom style="thin">
        <color indexed="64"/>
      </bottom>
      <diagonal/>
    </border>
    <border>
      <left style="double">
        <color rgb="FFFF0000"/>
      </left>
      <right style="double">
        <color theme="4"/>
      </right>
      <top style="double">
        <color theme="4"/>
      </top>
      <bottom style="double">
        <color theme="4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thin">
        <color indexed="64"/>
      </bottom>
      <diagonal/>
    </border>
    <border>
      <left style="double">
        <color rgb="FFFF0000"/>
      </left>
      <right style="double">
        <color theme="4"/>
      </right>
      <top style="double">
        <color theme="4"/>
      </top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FF0000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double">
        <color rgb="FFFF0000"/>
      </bottom>
      <diagonal/>
    </border>
    <border>
      <left style="double">
        <color rgb="FFFF0000"/>
      </left>
      <right style="double">
        <color theme="5"/>
      </right>
      <top style="double">
        <color rgb="FFFF0000"/>
      </top>
      <bottom style="double">
        <color theme="5"/>
      </bottom>
      <diagonal/>
    </border>
    <border>
      <left style="double">
        <color rgb="FFFF0000"/>
      </left>
      <right style="double">
        <color theme="5"/>
      </right>
      <top style="double">
        <color theme="5"/>
      </top>
      <bottom style="double">
        <color theme="5"/>
      </bottom>
      <diagonal/>
    </border>
    <border>
      <left style="double">
        <color rgb="FFFF0000"/>
      </left>
      <right style="double">
        <color theme="5"/>
      </right>
      <top style="double">
        <color theme="5"/>
      </top>
      <bottom style="double">
        <color rgb="FFFF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double">
        <color rgb="FF00B050"/>
      </bottom>
      <diagonal/>
    </border>
    <border>
      <left style="thick">
        <color rgb="FFFF66CC"/>
      </left>
      <right style="thick">
        <color rgb="FFFF66CC"/>
      </right>
      <top/>
      <bottom/>
      <diagonal/>
    </border>
    <border>
      <left/>
      <right/>
      <top style="double">
        <color rgb="FF00B050"/>
      </top>
      <bottom style="double">
        <color theme="5"/>
      </bottom>
      <diagonal/>
    </border>
  </borders>
  <cellStyleXfs count="132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2" borderId="0" applyNumberFormat="0" applyBorder="0" applyAlignment="0" applyProtection="0"/>
    <xf numFmtId="0" fontId="27" fillId="5" borderId="0" applyNumberFormat="0" applyBorder="0" applyAlignment="0" applyProtection="0"/>
    <xf numFmtId="0" fontId="27" fillId="3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6" borderId="0" applyNumberFormat="0" applyBorder="0" applyAlignment="0" applyProtection="0"/>
    <xf numFmtId="0" fontId="27" fillId="9" borderId="0" applyNumberFormat="0" applyBorder="0" applyAlignment="0" applyProtection="0"/>
    <xf numFmtId="0" fontId="27" fillId="3" borderId="0" applyNumberFormat="0" applyBorder="0" applyAlignment="0" applyProtection="0"/>
    <xf numFmtId="0" fontId="28" fillId="10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6" borderId="0" applyNumberFormat="0" applyBorder="0" applyAlignment="0" applyProtection="0"/>
    <xf numFmtId="0" fontId="28" fillId="10" borderId="0" applyNumberFormat="0" applyBorder="0" applyAlignment="0" applyProtection="0"/>
    <xf numFmtId="0" fontId="28" fillId="3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9" fillId="14" borderId="0" applyNumberFormat="0" applyBorder="0" applyAlignment="0" applyProtection="0"/>
    <xf numFmtId="0" fontId="30" fillId="2" borderId="1" applyNumberFormat="0" applyAlignment="0" applyProtection="0"/>
    <xf numFmtId="0" fontId="31" fillId="15" borderId="2" applyNumberFormat="0" applyAlignment="0" applyProtection="0"/>
    <xf numFmtId="0" fontId="32" fillId="0" borderId="0" applyNumberFormat="0" applyFill="0" applyBorder="0" applyAlignment="0" applyProtection="0"/>
    <xf numFmtId="0" fontId="33" fillId="16" borderId="0" applyNumberFormat="0" applyBorder="0" applyAlignment="0" applyProtection="0"/>
    <xf numFmtId="0" fontId="34" fillId="0" borderId="3" applyNumberFormat="0" applyFill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36" fillId="0" borderId="0" applyNumberFormat="0" applyFill="0" applyBorder="0" applyAlignment="0" applyProtection="0"/>
    <xf numFmtId="0" fontId="37" fillId="3" borderId="1" applyNumberFormat="0" applyAlignment="0" applyProtection="0"/>
    <xf numFmtId="0" fontId="38" fillId="0" borderId="6" applyNumberFormat="0" applyFill="0" applyAlignment="0" applyProtection="0"/>
    <xf numFmtId="0" fontId="39" fillId="8" borderId="0" applyNumberFormat="0" applyBorder="0" applyAlignment="0" applyProtection="0"/>
    <xf numFmtId="0" fontId="44" fillId="0" borderId="0"/>
    <xf numFmtId="0" fontId="19" fillId="4" borderId="7" applyNumberFormat="0" applyFont="0" applyAlignment="0" applyProtection="0"/>
    <xf numFmtId="0" fontId="40" fillId="2" borderId="8" applyNumberFormat="0" applyAlignment="0" applyProtection="0"/>
    <xf numFmtId="0" fontId="41" fillId="0" borderId="0" applyNumberFormat="0" applyFill="0" applyBorder="0" applyAlignment="0" applyProtection="0"/>
    <xf numFmtId="0" fontId="42" fillId="0" borderId="9" applyNumberFormat="0" applyFill="0" applyAlignment="0" applyProtection="0"/>
    <xf numFmtId="0" fontId="43" fillId="0" borderId="0" applyNumberFormat="0" applyFill="0" applyBorder="0" applyAlignment="0" applyProtection="0"/>
    <xf numFmtId="0" fontId="53" fillId="0" borderId="0"/>
    <xf numFmtId="0" fontId="83" fillId="0" borderId="0"/>
    <xf numFmtId="0" fontId="17" fillId="0" borderId="0"/>
    <xf numFmtId="0" fontId="86" fillId="42" borderId="0" applyNumberFormat="0" applyBorder="0" applyAlignment="0" applyProtection="0"/>
    <xf numFmtId="0" fontId="89" fillId="0" borderId="0"/>
    <xf numFmtId="0" fontId="15" fillId="0" borderId="0"/>
    <xf numFmtId="0" fontId="19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2" borderId="0" applyNumberFormat="0" applyBorder="0" applyAlignment="0" applyProtection="0"/>
    <xf numFmtId="0" fontId="27" fillId="5" borderId="0" applyNumberFormat="0" applyBorder="0" applyAlignment="0" applyProtection="0"/>
    <xf numFmtId="0" fontId="27" fillId="3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6" borderId="0" applyNumberFormat="0" applyBorder="0" applyAlignment="0" applyProtection="0"/>
    <xf numFmtId="0" fontId="27" fillId="9" borderId="0" applyNumberFormat="0" applyBorder="0" applyAlignment="0" applyProtection="0"/>
    <xf numFmtId="0" fontId="27" fillId="3" borderId="0" applyNumberFormat="0" applyBorder="0" applyAlignment="0" applyProtection="0"/>
    <xf numFmtId="0" fontId="28" fillId="10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6" borderId="0" applyNumberFormat="0" applyBorder="0" applyAlignment="0" applyProtection="0"/>
    <xf numFmtId="0" fontId="28" fillId="10" borderId="0" applyNumberFormat="0" applyBorder="0" applyAlignment="0" applyProtection="0"/>
    <xf numFmtId="0" fontId="28" fillId="3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9" fillId="14" borderId="0" applyNumberFormat="0" applyBorder="0" applyAlignment="0" applyProtection="0"/>
    <xf numFmtId="0" fontId="30" fillId="2" borderId="1" applyNumberFormat="0" applyAlignment="0" applyProtection="0"/>
    <xf numFmtId="0" fontId="31" fillId="15" borderId="2" applyNumberFormat="0" applyAlignment="0" applyProtection="0"/>
    <xf numFmtId="0" fontId="32" fillId="0" borderId="0" applyNumberFormat="0" applyFill="0" applyBorder="0" applyAlignment="0" applyProtection="0"/>
    <xf numFmtId="0" fontId="33" fillId="16" borderId="0" applyNumberFormat="0" applyBorder="0" applyAlignment="0" applyProtection="0"/>
    <xf numFmtId="0" fontId="34" fillId="0" borderId="3" applyNumberFormat="0" applyFill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36" fillId="0" borderId="0" applyNumberFormat="0" applyFill="0" applyBorder="0" applyAlignment="0" applyProtection="0"/>
    <xf numFmtId="0" fontId="37" fillId="3" borderId="1" applyNumberFormat="0" applyAlignment="0" applyProtection="0"/>
    <xf numFmtId="0" fontId="38" fillId="0" borderId="6" applyNumberFormat="0" applyFill="0" applyAlignment="0" applyProtection="0"/>
    <xf numFmtId="0" fontId="39" fillId="8" borderId="0" applyNumberFormat="0" applyBorder="0" applyAlignment="0" applyProtection="0"/>
    <xf numFmtId="0" fontId="19" fillId="4" borderId="7" applyNumberFormat="0" applyFont="0" applyAlignment="0" applyProtection="0"/>
    <xf numFmtId="0" fontId="40" fillId="2" borderId="8" applyNumberFormat="0" applyAlignment="0" applyProtection="0"/>
    <xf numFmtId="0" fontId="41" fillId="0" borderId="0" applyNumberFormat="0" applyFill="0" applyBorder="0" applyAlignment="0" applyProtection="0"/>
    <xf numFmtId="0" fontId="42" fillId="0" borderId="9" applyNumberFormat="0" applyFill="0" applyAlignment="0" applyProtection="0"/>
    <xf numFmtId="0" fontId="43" fillId="0" borderId="0" applyNumberFormat="0" applyFill="0" applyBorder="0" applyAlignment="0" applyProtection="0"/>
    <xf numFmtId="0" fontId="15" fillId="0" borderId="0"/>
    <xf numFmtId="0" fontId="44" fillId="0" borderId="0"/>
    <xf numFmtId="0" fontId="14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923">
    <xf numFmtId="0" fontId="0" fillId="0" borderId="0" xfId="0"/>
    <xf numFmtId="0" fontId="0" fillId="0" borderId="0" xfId="0" applyAlignment="1">
      <alignment shrinkToFit="1"/>
    </xf>
    <xf numFmtId="0" fontId="24" fillId="17" borderId="10" xfId="0" applyFont="1" applyFill="1" applyBorder="1" applyAlignment="1">
      <alignment shrinkToFit="1"/>
    </xf>
    <xf numFmtId="0" fontId="24" fillId="18" borderId="10" xfId="37" applyFont="1" applyFill="1" applyBorder="1" applyAlignment="1">
      <alignment shrinkToFit="1"/>
    </xf>
    <xf numFmtId="0" fontId="24" fillId="0" borderId="0" xfId="0" applyFont="1" applyAlignment="1">
      <alignment shrinkToFit="1"/>
    </xf>
    <xf numFmtId="0" fontId="19" fillId="17" borderId="10" xfId="0" applyFont="1" applyFill="1" applyBorder="1" applyAlignment="1">
      <alignment shrinkToFit="1"/>
    </xf>
    <xf numFmtId="0" fontId="19" fillId="0" borderId="0" xfId="0" applyFont="1" applyAlignment="1">
      <alignment horizontal="center" shrinkToFit="1"/>
    </xf>
    <xf numFmtId="0" fontId="19" fillId="18" borderId="10" xfId="37" applyFont="1" applyFill="1" applyBorder="1" applyAlignment="1">
      <alignment shrinkToFit="1"/>
    </xf>
    <xf numFmtId="0" fontId="24" fillId="18" borderId="0" xfId="37" applyFont="1" applyFill="1" applyAlignment="1">
      <alignment shrinkToFit="1"/>
    </xf>
    <xf numFmtId="0" fontId="19" fillId="18" borderId="10" xfId="0" applyFont="1" applyFill="1" applyBorder="1" applyAlignment="1">
      <alignment shrinkToFit="1"/>
    </xf>
    <xf numFmtId="0" fontId="24" fillId="0" borderId="0" xfId="0" applyFont="1" applyAlignment="1">
      <alignment vertical="center" shrinkToFit="1"/>
    </xf>
    <xf numFmtId="0" fontId="24" fillId="19" borderId="0" xfId="0" applyFont="1" applyFill="1" applyAlignment="1">
      <alignment vertical="center" shrinkToFit="1"/>
    </xf>
    <xf numFmtId="0" fontId="45" fillId="19" borderId="0" xfId="0" applyFont="1" applyFill="1" applyAlignment="1">
      <alignment vertical="center" shrinkToFit="1"/>
    </xf>
    <xf numFmtId="0" fontId="19" fillId="19" borderId="0" xfId="0" applyFont="1" applyFill="1" applyAlignment="1">
      <alignment vertical="center" shrinkToFit="1"/>
    </xf>
    <xf numFmtId="0" fontId="19" fillId="18" borderId="0" xfId="37" applyFont="1" applyFill="1" applyAlignment="1">
      <alignment shrinkToFit="1"/>
    </xf>
    <xf numFmtId="0" fontId="0" fillId="21" borderId="0" xfId="0" applyFill="1" applyAlignment="1">
      <alignment wrapText="1" shrinkToFit="1"/>
    </xf>
    <xf numFmtId="0" fontId="19" fillId="0" borderId="0" xfId="0" applyFont="1" applyAlignment="1">
      <alignment shrinkToFit="1"/>
    </xf>
    <xf numFmtId="0" fontId="19" fillId="22" borderId="0" xfId="0" applyFont="1" applyFill="1" applyAlignment="1">
      <alignment shrinkToFit="1"/>
    </xf>
    <xf numFmtId="0" fontId="46" fillId="21" borderId="0" xfId="0" applyFont="1" applyFill="1"/>
    <xf numFmtId="0" fontId="0" fillId="21" borderId="0" xfId="0" applyFill="1" applyAlignment="1">
      <alignment shrinkToFit="1"/>
    </xf>
    <xf numFmtId="0" fontId="19" fillId="0" borderId="0" xfId="0" applyFont="1" applyAlignment="1">
      <alignment vertical="center" shrinkToFit="1"/>
    </xf>
    <xf numFmtId="0" fontId="19" fillId="18" borderId="10" xfId="0" applyFont="1" applyFill="1" applyBorder="1"/>
    <xf numFmtId="0" fontId="23" fillId="23" borderId="10" xfId="0" applyFont="1" applyFill="1" applyBorder="1" applyAlignment="1">
      <alignment horizontal="center" shrinkToFit="1"/>
    </xf>
    <xf numFmtId="0" fontId="50" fillId="20" borderId="17" xfId="0" applyFont="1" applyFill="1" applyBorder="1" applyAlignment="1">
      <alignment shrinkToFit="1"/>
    </xf>
    <xf numFmtId="0" fontId="50" fillId="20" borderId="10" xfId="0" applyFont="1" applyFill="1" applyBorder="1" applyAlignment="1">
      <alignment shrinkToFit="1"/>
    </xf>
    <xf numFmtId="16" fontId="52" fillId="23" borderId="10" xfId="0" applyNumberFormat="1" applyFont="1" applyFill="1" applyBorder="1" applyAlignment="1" applyProtection="1">
      <alignment horizontal="center" shrinkToFit="1"/>
      <protection locked="0"/>
    </xf>
    <xf numFmtId="0" fontId="54" fillId="20" borderId="18" xfId="0" applyFont="1" applyFill="1" applyBorder="1" applyAlignment="1">
      <alignment shrinkToFit="1"/>
    </xf>
    <xf numFmtId="0" fontId="51" fillId="24" borderId="24" xfId="0" applyFont="1" applyFill="1" applyBorder="1" applyAlignment="1" applyProtection="1">
      <alignment horizontal="center" shrinkToFit="1"/>
      <protection locked="0"/>
    </xf>
    <xf numFmtId="0" fontId="54" fillId="20" borderId="10" xfId="0" applyFont="1" applyFill="1" applyBorder="1" applyAlignment="1">
      <alignment shrinkToFit="1"/>
    </xf>
    <xf numFmtId="0" fontId="24" fillId="20" borderId="0" xfId="0" applyFont="1" applyFill="1" applyAlignment="1">
      <alignment shrinkToFit="1"/>
    </xf>
    <xf numFmtId="0" fontId="48" fillId="20" borderId="0" xfId="0" applyFont="1" applyFill="1" applyAlignment="1" applyProtection="1">
      <alignment horizontal="center" vertical="center" shrinkToFit="1"/>
      <protection locked="0"/>
    </xf>
    <xf numFmtId="0" fontId="19" fillId="0" borderId="10" xfId="0" applyFont="1" applyBorder="1" applyAlignment="1">
      <alignment vertical="center" shrinkToFit="1"/>
    </xf>
    <xf numFmtId="0" fontId="55" fillId="20" borderId="19" xfId="0" applyFont="1" applyFill="1" applyBorder="1" applyAlignment="1" applyProtection="1">
      <alignment horizontal="center" shrinkToFit="1"/>
      <protection locked="0"/>
    </xf>
    <xf numFmtId="0" fontId="57" fillId="20" borderId="21" xfId="0" applyFont="1" applyFill="1" applyBorder="1" applyAlignment="1" applyProtection="1">
      <alignment horizontal="center" shrinkToFit="1"/>
      <protection locked="0"/>
    </xf>
    <xf numFmtId="0" fontId="59" fillId="20" borderId="20" xfId="0" applyFont="1" applyFill="1" applyBorder="1" applyAlignment="1" applyProtection="1">
      <alignment horizontal="center" shrinkToFit="1"/>
      <protection locked="0"/>
    </xf>
    <xf numFmtId="0" fontId="60" fillId="20" borderId="22" xfId="0" applyFont="1" applyFill="1" applyBorder="1" applyAlignment="1" applyProtection="1">
      <alignment horizontal="center" shrinkToFit="1"/>
      <protection locked="0"/>
    </xf>
    <xf numFmtId="0" fontId="58" fillId="20" borderId="23" xfId="0" applyFont="1" applyFill="1" applyBorder="1" applyAlignment="1" applyProtection="1">
      <alignment horizontal="center" shrinkToFit="1"/>
      <protection locked="0"/>
    </xf>
    <xf numFmtId="0" fontId="56" fillId="20" borderId="25" xfId="0" applyFont="1" applyFill="1" applyBorder="1" applyAlignment="1" applyProtection="1">
      <alignment horizontal="center" shrinkToFit="1"/>
      <protection locked="0"/>
    </xf>
    <xf numFmtId="165" fontId="20" fillId="17" borderId="0" xfId="0" applyNumberFormat="1" applyFont="1" applyFill="1" applyAlignment="1">
      <alignment horizontal="center" shrinkToFit="1"/>
    </xf>
    <xf numFmtId="0" fontId="62" fillId="26" borderId="0" xfId="0" applyFont="1" applyFill="1" applyAlignment="1" applyProtection="1">
      <alignment horizontal="centerContinuous" vertical="center" shrinkToFit="1"/>
      <protection locked="0"/>
    </xf>
    <xf numFmtId="0" fontId="63" fillId="26" borderId="0" xfId="0" applyFont="1" applyFill="1" applyAlignment="1" applyProtection="1">
      <alignment horizontal="centerContinuous" vertical="center" shrinkToFit="1"/>
      <protection locked="0"/>
    </xf>
    <xf numFmtId="0" fontId="21" fillId="17" borderId="0" xfId="0" applyFont="1" applyFill="1" applyAlignment="1">
      <alignment shrinkToFit="1"/>
    </xf>
    <xf numFmtId="0" fontId="22" fillId="27" borderId="11" xfId="0" applyFont="1" applyFill="1" applyBorder="1" applyAlignment="1" applyProtection="1">
      <alignment horizontal="center" shrinkToFit="1"/>
      <protection locked="0"/>
    </xf>
    <xf numFmtId="0" fontId="22" fillId="27" borderId="12" xfId="0" applyFont="1" applyFill="1" applyBorder="1" applyAlignment="1" applyProtection="1">
      <alignment horizontal="center" shrinkToFit="1"/>
      <protection locked="0"/>
    </xf>
    <xf numFmtId="164" fontId="22" fillId="27" borderId="12" xfId="0" applyNumberFormat="1" applyFont="1" applyFill="1" applyBorder="1" applyAlignment="1" applyProtection="1">
      <alignment horizontal="center" shrinkToFit="1"/>
      <protection locked="0"/>
    </xf>
    <xf numFmtId="0" fontId="21" fillId="28" borderId="0" xfId="0" applyFont="1" applyFill="1" applyAlignment="1">
      <alignment shrinkToFit="1"/>
    </xf>
    <xf numFmtId="0" fontId="23" fillId="28" borderId="10" xfId="0" applyFont="1" applyFill="1" applyBorder="1" applyAlignment="1">
      <alignment horizontal="center" shrinkToFit="1"/>
    </xf>
    <xf numFmtId="16" fontId="64" fillId="28" borderId="10" xfId="0" applyNumberFormat="1" applyFont="1" applyFill="1" applyBorder="1" applyAlignment="1" applyProtection="1">
      <alignment horizontal="center" shrinkToFit="1"/>
      <protection locked="0"/>
    </xf>
    <xf numFmtId="0" fontId="25" fillId="29" borderId="10" xfId="0" applyFont="1" applyFill="1" applyBorder="1" applyAlignment="1" applyProtection="1">
      <alignment horizontal="center" shrinkToFit="1"/>
      <protection locked="0"/>
    </xf>
    <xf numFmtId="165" fontId="20" fillId="17" borderId="14" xfId="0" applyNumberFormat="1" applyFont="1" applyFill="1" applyBorder="1" applyAlignment="1">
      <alignment horizontal="center" shrinkToFit="1"/>
    </xf>
    <xf numFmtId="18" fontId="19" fillId="17" borderId="10" xfId="0" applyNumberFormat="1" applyFont="1" applyFill="1" applyBorder="1" applyAlignment="1" applyProtection="1">
      <alignment horizontal="center" shrinkToFit="1"/>
      <protection locked="0"/>
    </xf>
    <xf numFmtId="0" fontId="25" fillId="30" borderId="10" xfId="0" applyFont="1" applyFill="1" applyBorder="1" applyAlignment="1" applyProtection="1">
      <alignment horizontal="center" shrinkToFit="1"/>
      <protection locked="0"/>
    </xf>
    <xf numFmtId="0" fontId="65" fillId="31" borderId="14" xfId="0" applyFont="1" applyFill="1" applyBorder="1" applyAlignment="1">
      <alignment horizontal="center" shrinkToFit="1"/>
    </xf>
    <xf numFmtId="165" fontId="20" fillId="17" borderId="14" xfId="0" quotePrefix="1" applyNumberFormat="1" applyFont="1" applyFill="1" applyBorder="1" applyAlignment="1">
      <alignment horizontal="center" shrinkToFit="1"/>
    </xf>
    <xf numFmtId="0" fontId="25" fillId="27" borderId="10" xfId="0" applyFont="1" applyFill="1" applyBorder="1" applyAlignment="1" applyProtection="1">
      <alignment horizontal="center" shrinkToFit="1"/>
      <protection locked="0"/>
    </xf>
    <xf numFmtId="0" fontId="25" fillId="32" borderId="10" xfId="0" applyFont="1" applyFill="1" applyBorder="1" applyAlignment="1" applyProtection="1">
      <alignment horizontal="center" shrinkToFit="1"/>
      <protection locked="0"/>
    </xf>
    <xf numFmtId="0" fontId="25" fillId="33" borderId="10" xfId="0" applyFont="1" applyFill="1" applyBorder="1" applyAlignment="1" applyProtection="1">
      <alignment horizontal="center" shrinkToFit="1"/>
      <protection locked="0"/>
    </xf>
    <xf numFmtId="0" fontId="25" fillId="34" borderId="10" xfId="0" applyFont="1" applyFill="1" applyBorder="1" applyAlignment="1" applyProtection="1">
      <alignment horizontal="center" shrinkToFit="1"/>
      <protection locked="0"/>
    </xf>
    <xf numFmtId="0" fontId="25" fillId="35" borderId="10" xfId="0" applyFont="1" applyFill="1" applyBorder="1" applyAlignment="1" applyProtection="1">
      <alignment horizontal="center" shrinkToFit="1"/>
      <protection locked="0"/>
    </xf>
    <xf numFmtId="18" fontId="19" fillId="17" borderId="10" xfId="0" quotePrefix="1" applyNumberFormat="1" applyFont="1" applyFill="1" applyBorder="1" applyAlignment="1" applyProtection="1">
      <alignment horizontal="center" shrinkToFit="1"/>
      <protection locked="0"/>
    </xf>
    <xf numFmtId="0" fontId="65" fillId="31" borderId="14" xfId="0" applyFont="1" applyFill="1" applyBorder="1" applyAlignment="1">
      <alignment horizontal="center"/>
    </xf>
    <xf numFmtId="49" fontId="20" fillId="17" borderId="14" xfId="0" applyNumberFormat="1" applyFont="1" applyFill="1" applyBorder="1" applyAlignment="1">
      <alignment horizontal="center" shrinkToFit="1"/>
    </xf>
    <xf numFmtId="0" fontId="25" fillId="27" borderId="14" xfId="0" applyFont="1" applyFill="1" applyBorder="1" applyAlignment="1" applyProtection="1">
      <alignment horizontal="center" shrinkToFit="1"/>
      <protection locked="0"/>
    </xf>
    <xf numFmtId="0" fontId="51" fillId="24" borderId="10" xfId="0" applyFont="1" applyFill="1" applyBorder="1" applyAlignment="1" applyProtection="1">
      <alignment horizontal="center" shrinkToFit="1"/>
      <protection locked="0"/>
    </xf>
    <xf numFmtId="0" fontId="60" fillId="20" borderId="10" xfId="0" applyFont="1" applyFill="1" applyBorder="1" applyAlignment="1" applyProtection="1">
      <alignment horizontal="center" shrinkToFit="1"/>
      <protection locked="0"/>
    </xf>
    <xf numFmtId="0" fontId="59" fillId="20" borderId="10" xfId="0" applyFont="1" applyFill="1" applyBorder="1" applyAlignment="1" applyProtection="1">
      <alignment horizontal="center" shrinkToFit="1"/>
      <protection locked="0"/>
    </xf>
    <xf numFmtId="0" fontId="57" fillId="20" borderId="10" xfId="0" applyFont="1" applyFill="1" applyBorder="1" applyAlignment="1" applyProtection="1">
      <alignment horizontal="center" shrinkToFit="1"/>
      <protection locked="0"/>
    </xf>
    <xf numFmtId="0" fontId="58" fillId="20" borderId="10" xfId="0" applyFont="1" applyFill="1" applyBorder="1" applyAlignment="1" applyProtection="1">
      <alignment horizontal="center" shrinkToFit="1"/>
      <protection locked="0"/>
    </xf>
    <xf numFmtId="0" fontId="56" fillId="20" borderId="10" xfId="0" applyFont="1" applyFill="1" applyBorder="1" applyAlignment="1" applyProtection="1">
      <alignment horizontal="center" shrinkToFit="1"/>
      <protection locked="0"/>
    </xf>
    <xf numFmtId="0" fontId="55" fillId="20" borderId="10" xfId="0" applyFont="1" applyFill="1" applyBorder="1" applyAlignment="1" applyProtection="1">
      <alignment horizontal="center" shrinkToFit="1"/>
      <protection locked="0"/>
    </xf>
    <xf numFmtId="0" fontId="56" fillId="20" borderId="0" xfId="0" applyFont="1" applyFill="1" applyAlignment="1" applyProtection="1">
      <alignment horizontal="center" shrinkToFit="1"/>
      <protection locked="0"/>
    </xf>
    <xf numFmtId="165" fontId="66" fillId="20" borderId="14" xfId="0" applyNumberFormat="1" applyFont="1" applyFill="1" applyBorder="1" applyAlignment="1">
      <alignment horizontal="center" shrinkToFit="1"/>
    </xf>
    <xf numFmtId="0" fontId="67" fillId="0" borderId="0" xfId="0" applyFont="1" applyAlignment="1">
      <alignment shrinkToFit="1"/>
    </xf>
    <xf numFmtId="0" fontId="68" fillId="20" borderId="10" xfId="0" applyFont="1" applyFill="1" applyBorder="1" applyAlignment="1">
      <alignment horizontal="center" shrinkToFit="1"/>
    </xf>
    <xf numFmtId="0" fontId="50" fillId="20" borderId="15" xfId="0" applyFont="1" applyFill="1" applyBorder="1" applyAlignment="1">
      <alignment shrinkToFit="1"/>
    </xf>
    <xf numFmtId="165" fontId="69" fillId="20" borderId="27" xfId="0" applyNumberFormat="1" applyFont="1" applyFill="1" applyBorder="1" applyAlignment="1">
      <alignment horizontal="center" shrinkToFit="1"/>
    </xf>
    <xf numFmtId="165" fontId="69" fillId="20" borderId="28" xfId="0" applyNumberFormat="1" applyFont="1" applyFill="1" applyBorder="1" applyAlignment="1">
      <alignment horizontal="center" shrinkToFit="1"/>
    </xf>
    <xf numFmtId="0" fontId="50" fillId="20" borderId="13" xfId="0" applyFont="1" applyFill="1" applyBorder="1" applyAlignment="1">
      <alignment shrinkToFit="1"/>
    </xf>
    <xf numFmtId="0" fontId="49" fillId="36" borderId="11" xfId="0" applyFont="1" applyFill="1" applyBorder="1" applyAlignment="1" applyProtection="1">
      <alignment horizontal="center" shrinkToFit="1"/>
      <protection locked="0"/>
    </xf>
    <xf numFmtId="0" fontId="22" fillId="36" borderId="11" xfId="0" applyFont="1" applyFill="1" applyBorder="1" applyAlignment="1" applyProtection="1">
      <alignment horizontal="center" shrinkToFit="1"/>
      <protection locked="0"/>
    </xf>
    <xf numFmtId="0" fontId="22" fillId="36" borderId="12" xfId="0" applyFont="1" applyFill="1" applyBorder="1" applyAlignment="1" applyProtection="1">
      <alignment horizontal="center" shrinkToFit="1"/>
      <protection locked="0"/>
    </xf>
    <xf numFmtId="164" fontId="22" fillId="36" borderId="12" xfId="0" applyNumberFormat="1" applyFont="1" applyFill="1" applyBorder="1" applyAlignment="1" applyProtection="1">
      <alignment horizontal="center" shrinkToFit="1"/>
      <protection locked="0"/>
    </xf>
    <xf numFmtId="0" fontId="26" fillId="36" borderId="13" xfId="0" applyFont="1" applyFill="1" applyBorder="1" applyAlignment="1" applyProtection="1">
      <alignment horizontal="center" shrinkToFit="1"/>
      <protection locked="0"/>
    </xf>
    <xf numFmtId="16" fontId="72" fillId="23" borderId="15" xfId="0" applyNumberFormat="1" applyFont="1" applyFill="1" applyBorder="1" applyAlignment="1" applyProtection="1">
      <alignment horizontal="center" shrinkToFit="1"/>
      <protection locked="0"/>
    </xf>
    <xf numFmtId="16" fontId="72" fillId="23" borderId="10" xfId="0" applyNumberFormat="1" applyFont="1" applyFill="1" applyBorder="1" applyAlignment="1" applyProtection="1">
      <alignment horizontal="center" shrinkToFit="1"/>
      <protection locked="0"/>
    </xf>
    <xf numFmtId="0" fontId="19" fillId="17" borderId="0" xfId="0" applyFont="1" applyFill="1" applyAlignment="1">
      <alignment shrinkToFit="1"/>
    </xf>
    <xf numFmtId="0" fontId="24" fillId="17" borderId="0" xfId="0" applyFont="1" applyFill="1" applyAlignment="1">
      <alignment shrinkToFit="1"/>
    </xf>
    <xf numFmtId="0" fontId="19" fillId="19" borderId="10" xfId="0" applyFont="1" applyFill="1" applyBorder="1" applyAlignment="1">
      <alignment vertical="center" shrinkToFit="1"/>
    </xf>
    <xf numFmtId="0" fontId="19" fillId="18" borderId="10" xfId="37" quotePrefix="1" applyFont="1" applyFill="1" applyBorder="1" applyAlignment="1">
      <alignment shrinkToFit="1"/>
    </xf>
    <xf numFmtId="0" fontId="19" fillId="0" borderId="10" xfId="0" applyFont="1" applyBorder="1" applyAlignment="1">
      <alignment shrinkToFit="1"/>
    </xf>
    <xf numFmtId="0" fontId="73" fillId="14" borderId="0" xfId="25" applyFont="1" applyAlignment="1">
      <alignment shrinkToFit="1"/>
    </xf>
    <xf numFmtId="18" fontId="74" fillId="20" borderId="10" xfId="0" applyNumberFormat="1" applyFont="1" applyFill="1" applyBorder="1" applyAlignment="1" applyProtection="1">
      <alignment horizontal="center" shrinkToFit="1"/>
      <protection locked="0"/>
    </xf>
    <xf numFmtId="18" fontId="0" fillId="0" borderId="0" xfId="0" applyNumberFormat="1" applyAlignment="1">
      <alignment shrinkToFit="1"/>
    </xf>
    <xf numFmtId="0" fontId="76" fillId="0" borderId="0" xfId="0" applyFont="1" applyAlignment="1">
      <alignment shrinkToFit="1"/>
    </xf>
    <xf numFmtId="164" fontId="75" fillId="20" borderId="10" xfId="0" applyNumberFormat="1" applyFont="1" applyFill="1" applyBorder="1" applyAlignment="1">
      <alignment horizontal="left" indent="1" shrinkToFit="1"/>
    </xf>
    <xf numFmtId="16" fontId="77" fillId="23" borderId="15" xfId="0" applyNumberFormat="1" applyFont="1" applyFill="1" applyBorder="1" applyAlignment="1" applyProtection="1">
      <alignment horizontal="center" shrinkToFit="1"/>
      <protection locked="0"/>
    </xf>
    <xf numFmtId="16" fontId="77" fillId="23" borderId="10" xfId="0" applyNumberFormat="1" applyFont="1" applyFill="1" applyBorder="1" applyAlignment="1" applyProtection="1">
      <alignment horizontal="center" shrinkToFit="1"/>
      <protection locked="0"/>
    </xf>
    <xf numFmtId="0" fontId="19" fillId="38" borderId="0" xfId="0" applyFont="1" applyFill="1" applyAlignment="1">
      <alignment shrinkToFit="1"/>
    </xf>
    <xf numFmtId="0" fontId="19" fillId="38" borderId="10" xfId="0" applyFont="1" applyFill="1" applyBorder="1" applyAlignment="1">
      <alignment shrinkToFit="1"/>
    </xf>
    <xf numFmtId="0" fontId="0" fillId="38" borderId="0" xfId="0" applyFill="1" applyAlignment="1">
      <alignment shrinkToFit="1"/>
    </xf>
    <xf numFmtId="0" fontId="47" fillId="39" borderId="16" xfId="0" applyFont="1" applyFill="1" applyBorder="1" applyAlignment="1">
      <alignment vertical="center" readingOrder="1"/>
    </xf>
    <xf numFmtId="0" fontId="68" fillId="39" borderId="10" xfId="0" applyFont="1" applyFill="1" applyBorder="1" applyAlignment="1">
      <alignment horizontal="center" shrinkToFit="1"/>
    </xf>
    <xf numFmtId="0" fontId="78" fillId="40" borderId="16" xfId="0" applyFont="1" applyFill="1" applyBorder="1" applyAlignment="1">
      <alignment vertical="center" readingOrder="1"/>
    </xf>
    <xf numFmtId="0" fontId="80" fillId="39" borderId="16" xfId="0" applyFont="1" applyFill="1" applyBorder="1" applyAlignment="1">
      <alignment vertical="center" readingOrder="1"/>
    </xf>
    <xf numFmtId="0" fontId="78" fillId="40" borderId="10" xfId="0" applyFont="1" applyFill="1" applyBorder="1" applyAlignment="1">
      <alignment horizontal="center" vertical="center" readingOrder="1"/>
    </xf>
    <xf numFmtId="0" fontId="79" fillId="40" borderId="16" xfId="0" applyFont="1" applyFill="1" applyBorder="1" applyAlignment="1">
      <alignment horizontal="center" vertical="center" readingOrder="1"/>
    </xf>
    <xf numFmtId="0" fontId="79" fillId="40" borderId="16" xfId="0" applyFont="1" applyFill="1" applyBorder="1" applyAlignment="1">
      <alignment horizontal="left" vertical="center" readingOrder="1"/>
    </xf>
    <xf numFmtId="0" fontId="80" fillId="39" borderId="17" xfId="0" applyFont="1" applyFill="1" applyBorder="1" applyAlignment="1">
      <alignment vertical="center" readingOrder="1"/>
    </xf>
    <xf numFmtId="0" fontId="80" fillId="39" borderId="15" xfId="0" applyFont="1" applyFill="1" applyBorder="1" applyAlignment="1">
      <alignment vertical="center" readingOrder="1"/>
    </xf>
    <xf numFmtId="0" fontId="83" fillId="0" borderId="0" xfId="44"/>
    <xf numFmtId="0" fontId="84" fillId="0" borderId="0" xfId="44" applyFont="1" applyAlignment="1">
      <alignment vertical="center"/>
    </xf>
    <xf numFmtId="0" fontId="85" fillId="41" borderId="10" xfId="44" applyFont="1" applyFill="1" applyBorder="1" applyAlignment="1">
      <alignment vertical="center" wrapText="1"/>
    </xf>
    <xf numFmtId="0" fontId="85" fillId="41" borderId="18" xfId="44" applyFont="1" applyFill="1" applyBorder="1" applyAlignment="1">
      <alignment vertical="center" wrapText="1"/>
    </xf>
    <xf numFmtId="0" fontId="18" fillId="0" borderId="10" xfId="44" applyFont="1" applyBorder="1" applyAlignment="1">
      <alignment vertical="center" wrapText="1"/>
    </xf>
    <xf numFmtId="0" fontId="18" fillId="0" borderId="10" xfId="44" applyFont="1" applyBorder="1"/>
    <xf numFmtId="0" fontId="75" fillId="20" borderId="10" xfId="0" applyFont="1" applyFill="1" applyBorder="1" applyAlignment="1">
      <alignment horizontal="left" indent="2" shrinkToFit="1"/>
    </xf>
    <xf numFmtId="0" fontId="17" fillId="41" borderId="10" xfId="45" applyFill="1" applyBorder="1"/>
    <xf numFmtId="0" fontId="17" fillId="0" borderId="0" xfId="45"/>
    <xf numFmtId="0" fontId="17" fillId="0" borderId="10" xfId="45" applyBorder="1"/>
    <xf numFmtId="0" fontId="86" fillId="42" borderId="10" xfId="46" applyBorder="1"/>
    <xf numFmtId="0" fontId="87" fillId="0" borderId="29" xfId="0" applyFont="1" applyBorder="1" applyAlignment="1">
      <alignment vertical="center" wrapText="1"/>
    </xf>
    <xf numFmtId="0" fontId="87" fillId="0" borderId="30" xfId="0" applyFont="1" applyBorder="1" applyAlignment="1">
      <alignment vertical="center" wrapText="1"/>
    </xf>
    <xf numFmtId="0" fontId="87" fillId="0" borderId="0" xfId="0" applyFont="1" applyAlignment="1">
      <alignment vertical="center" wrapText="1"/>
    </xf>
    <xf numFmtId="0" fontId="88" fillId="0" borderId="30" xfId="0" applyFont="1" applyBorder="1" applyAlignment="1">
      <alignment vertical="center"/>
    </xf>
    <xf numFmtId="0" fontId="16" fillId="0" borderId="10" xfId="45" applyFont="1" applyBorder="1"/>
    <xf numFmtId="0" fontId="16" fillId="0" borderId="0" xfId="45" applyFont="1"/>
    <xf numFmtId="164" fontId="75" fillId="39" borderId="10" xfId="0" applyNumberFormat="1" applyFont="1" applyFill="1" applyBorder="1" applyAlignment="1">
      <alignment horizontal="left" indent="1" shrinkToFit="1"/>
    </xf>
    <xf numFmtId="0" fontId="0" fillId="43" borderId="0" xfId="0" applyFill="1" applyAlignment="1">
      <alignment shrinkToFit="1"/>
    </xf>
    <xf numFmtId="164" fontId="75" fillId="37" borderId="10" xfId="0" applyNumberFormat="1" applyFont="1" applyFill="1" applyBorder="1" applyAlignment="1">
      <alignment horizontal="left" indent="1" shrinkToFit="1"/>
    </xf>
    <xf numFmtId="0" fontId="19" fillId="44" borderId="10" xfId="0" applyFont="1" applyFill="1" applyBorder="1" applyAlignment="1">
      <alignment shrinkToFit="1"/>
    </xf>
    <xf numFmtId="0" fontId="89" fillId="0" borderId="0" xfId="47"/>
    <xf numFmtId="0" fontId="89" fillId="45" borderId="10" xfId="47" applyFill="1" applyBorder="1"/>
    <xf numFmtId="0" fontId="89" fillId="0" borderId="10" xfId="47" applyBorder="1"/>
    <xf numFmtId="0" fontId="49" fillId="36" borderId="26" xfId="0" applyFont="1" applyFill="1" applyBorder="1" applyAlignment="1" applyProtection="1">
      <alignment horizontal="center" shrinkToFit="1"/>
      <protection locked="0"/>
    </xf>
    <xf numFmtId="16" fontId="72" fillId="23" borderId="0" xfId="0" applyNumberFormat="1" applyFont="1" applyFill="1" applyAlignment="1" applyProtection="1">
      <alignment horizontal="center" shrinkToFit="1"/>
      <protection locked="0"/>
    </xf>
    <xf numFmtId="0" fontId="73" fillId="0" borderId="0" xfId="0" applyFont="1"/>
    <xf numFmtId="0" fontId="87" fillId="46" borderId="29" xfId="0" applyFont="1" applyFill="1" applyBorder="1" applyAlignment="1">
      <alignment vertical="center"/>
    </xf>
    <xf numFmtId="0" fontId="87" fillId="46" borderId="31" xfId="0" applyFont="1" applyFill="1" applyBorder="1" applyAlignment="1">
      <alignment vertical="center"/>
    </xf>
    <xf numFmtId="0" fontId="87" fillId="46" borderId="30" xfId="0" applyFont="1" applyFill="1" applyBorder="1" applyAlignment="1">
      <alignment vertical="center"/>
    </xf>
    <xf numFmtId="0" fontId="87" fillId="46" borderId="32" xfId="0" applyFont="1" applyFill="1" applyBorder="1" applyAlignment="1">
      <alignment vertical="center"/>
    </xf>
    <xf numFmtId="0" fontId="87" fillId="0" borderId="30" xfId="0" applyFont="1" applyBorder="1" applyAlignment="1">
      <alignment vertical="center"/>
    </xf>
    <xf numFmtId="0" fontId="87" fillId="0" borderId="32" xfId="0" applyFont="1" applyBorder="1" applyAlignment="1">
      <alignment vertical="center"/>
    </xf>
    <xf numFmtId="0" fontId="73" fillId="0" borderId="0" xfId="0" applyFont="1" applyAlignment="1">
      <alignment vertical="center"/>
    </xf>
    <xf numFmtId="0" fontId="89" fillId="47" borderId="0" xfId="47" applyFill="1"/>
    <xf numFmtId="0" fontId="89" fillId="48" borderId="0" xfId="47" applyFill="1"/>
    <xf numFmtId="0" fontId="47" fillId="39" borderId="10" xfId="0" applyFont="1" applyFill="1" applyBorder="1" applyAlignment="1">
      <alignment vertical="center" readingOrder="1"/>
    </xf>
    <xf numFmtId="0" fontId="23" fillId="23" borderId="16" xfId="0" applyFont="1" applyFill="1" applyBorder="1" applyAlignment="1">
      <alignment horizontal="center" shrinkToFit="1"/>
    </xf>
    <xf numFmtId="0" fontId="78" fillId="40" borderId="10" xfId="0" applyFont="1" applyFill="1" applyBorder="1" applyAlignment="1">
      <alignment vertical="center" readingOrder="1"/>
    </xf>
    <xf numFmtId="0" fontId="80" fillId="39" borderId="10" xfId="0" applyFont="1" applyFill="1" applyBorder="1" applyAlignment="1">
      <alignment vertical="center" readingOrder="1"/>
    </xf>
    <xf numFmtId="16" fontId="77" fillId="23" borderId="16" xfId="0" applyNumberFormat="1" applyFont="1" applyFill="1" applyBorder="1" applyAlignment="1" applyProtection="1">
      <alignment horizontal="center" shrinkToFit="1"/>
      <protection locked="0"/>
    </xf>
    <xf numFmtId="0" fontId="79" fillId="40" borderId="10" xfId="0" applyFont="1" applyFill="1" applyBorder="1" applyAlignment="1">
      <alignment horizontal="left" vertical="center" readingOrder="1"/>
    </xf>
    <xf numFmtId="0" fontId="54" fillId="20" borderId="20" xfId="0" applyFont="1" applyFill="1" applyBorder="1" applyAlignment="1">
      <alignment shrinkToFit="1"/>
    </xf>
    <xf numFmtId="16" fontId="52" fillId="23" borderId="18" xfId="0" applyNumberFormat="1" applyFont="1" applyFill="1" applyBorder="1" applyAlignment="1" applyProtection="1">
      <alignment horizontal="center" shrinkToFit="1"/>
      <protection locked="0"/>
    </xf>
    <xf numFmtId="0" fontId="55" fillId="20" borderId="18" xfId="0" applyFont="1" applyFill="1" applyBorder="1" applyAlignment="1" applyProtection="1">
      <alignment horizontal="center" shrinkToFit="1"/>
      <protection locked="0"/>
    </xf>
    <xf numFmtId="16" fontId="52" fillId="23" borderId="25" xfId="0" applyNumberFormat="1" applyFont="1" applyFill="1" applyBorder="1" applyAlignment="1" applyProtection="1">
      <alignment horizontal="center" shrinkToFit="1"/>
      <protection locked="0"/>
    </xf>
    <xf numFmtId="0" fontId="51" fillId="24" borderId="25" xfId="0" applyFont="1" applyFill="1" applyBorder="1" applyAlignment="1" applyProtection="1">
      <alignment horizontal="center" shrinkToFit="1"/>
      <protection locked="0"/>
    </xf>
    <xf numFmtId="0" fontId="59" fillId="20" borderId="22" xfId="0" applyFont="1" applyFill="1" applyBorder="1" applyAlignment="1" applyProtection="1">
      <alignment horizontal="center" shrinkToFit="1"/>
      <protection locked="0"/>
    </xf>
    <xf numFmtId="0" fontId="57" fillId="20" borderId="20" xfId="0" applyFont="1" applyFill="1" applyBorder="1" applyAlignment="1" applyProtection="1">
      <alignment horizontal="center" shrinkToFit="1"/>
      <protection locked="0"/>
    </xf>
    <xf numFmtId="0" fontId="54" fillId="20" borderId="22" xfId="0" applyFont="1" applyFill="1" applyBorder="1" applyAlignment="1">
      <alignment shrinkToFit="1"/>
    </xf>
    <xf numFmtId="0" fontId="54" fillId="20" borderId="19" xfId="0" applyFont="1" applyFill="1" applyBorder="1" applyAlignment="1">
      <alignment shrinkToFit="1"/>
    </xf>
    <xf numFmtId="0" fontId="54" fillId="20" borderId="21" xfId="0" applyFont="1" applyFill="1" applyBorder="1" applyAlignment="1">
      <alignment shrinkToFit="1"/>
    </xf>
    <xf numFmtId="0" fontId="60" fillId="20" borderId="18" xfId="0" applyFont="1" applyFill="1" applyBorder="1" applyAlignment="1" applyProtection="1">
      <alignment horizontal="center" shrinkToFit="1"/>
      <protection locked="0"/>
    </xf>
    <xf numFmtId="0" fontId="54" fillId="20" borderId="23" xfId="0" applyFont="1" applyFill="1" applyBorder="1" applyAlignment="1">
      <alignment shrinkToFit="1"/>
    </xf>
    <xf numFmtId="0" fontId="58" fillId="20" borderId="24" xfId="0" applyFont="1" applyFill="1" applyBorder="1" applyAlignment="1" applyProtection="1">
      <alignment horizontal="center" shrinkToFit="1"/>
      <protection locked="0"/>
    </xf>
    <xf numFmtId="16" fontId="52" fillId="23" borderId="24" xfId="0" applyNumberFormat="1" applyFont="1" applyFill="1" applyBorder="1" applyAlignment="1" applyProtection="1">
      <alignment horizontal="center" shrinkToFit="1"/>
      <protection locked="0"/>
    </xf>
    <xf numFmtId="16" fontId="52" fillId="23" borderId="20" xfId="0" applyNumberFormat="1" applyFont="1" applyFill="1" applyBorder="1" applyAlignment="1" applyProtection="1">
      <alignment horizontal="center" shrinkToFit="1"/>
      <protection locked="0"/>
    </xf>
    <xf numFmtId="16" fontId="52" fillId="23" borderId="21" xfId="0" applyNumberFormat="1" applyFont="1" applyFill="1" applyBorder="1" applyAlignment="1" applyProtection="1">
      <alignment horizontal="center" shrinkToFit="1"/>
      <protection locked="0"/>
    </xf>
    <xf numFmtId="0" fontId="54" fillId="20" borderId="24" xfId="0" applyFont="1" applyFill="1" applyBorder="1" applyAlignment="1">
      <alignment shrinkToFit="1"/>
    </xf>
    <xf numFmtId="0" fontId="60" fillId="20" borderId="23" xfId="0" applyFont="1" applyFill="1" applyBorder="1" applyAlignment="1" applyProtection="1">
      <alignment horizontal="center" shrinkToFit="1"/>
      <protection locked="0"/>
    </xf>
    <xf numFmtId="0" fontId="56" fillId="20" borderId="19" xfId="0" applyFont="1" applyFill="1" applyBorder="1" applyAlignment="1" applyProtection="1">
      <alignment horizontal="center" shrinkToFit="1"/>
      <protection locked="0"/>
    </xf>
    <xf numFmtId="0" fontId="59" fillId="20" borderId="18" xfId="0" applyFont="1" applyFill="1" applyBorder="1" applyAlignment="1" applyProtection="1">
      <alignment horizontal="center" shrinkToFit="1"/>
      <protection locked="0"/>
    </xf>
    <xf numFmtId="0" fontId="55" fillId="20" borderId="21" xfId="0" applyFont="1" applyFill="1" applyBorder="1" applyAlignment="1" applyProtection="1">
      <alignment horizontal="center" shrinkToFit="1"/>
      <protection locked="0"/>
    </xf>
    <xf numFmtId="0" fontId="57" fillId="20" borderId="18" xfId="0" applyFont="1" applyFill="1" applyBorder="1" applyAlignment="1" applyProtection="1">
      <alignment horizontal="center" shrinkToFit="1"/>
      <protection locked="0"/>
    </xf>
    <xf numFmtId="0" fontId="56" fillId="20" borderId="18" xfId="0" applyFont="1" applyFill="1" applyBorder="1" applyAlignment="1" applyProtection="1">
      <alignment horizontal="center" shrinkToFit="1"/>
      <protection locked="0"/>
    </xf>
    <xf numFmtId="0" fontId="57" fillId="20" borderId="0" xfId="0" applyFont="1" applyFill="1" applyAlignment="1" applyProtection="1">
      <alignment horizontal="center" shrinkToFit="1"/>
      <protection locked="0"/>
    </xf>
    <xf numFmtId="16" fontId="52" fillId="23" borderId="23" xfId="0" applyNumberFormat="1" applyFont="1" applyFill="1" applyBorder="1" applyAlignment="1" applyProtection="1">
      <alignment horizontal="center" shrinkToFit="1"/>
      <protection locked="0"/>
    </xf>
    <xf numFmtId="16" fontId="52" fillId="23" borderId="22" xfId="0" applyNumberFormat="1" applyFont="1" applyFill="1" applyBorder="1" applyAlignment="1" applyProtection="1">
      <alignment horizontal="center" shrinkToFit="1"/>
      <protection locked="0"/>
    </xf>
    <xf numFmtId="0" fontId="50" fillId="20" borderId="16" xfId="0" applyFont="1" applyFill="1" applyBorder="1" applyAlignment="1">
      <alignment shrinkToFit="1"/>
    </xf>
    <xf numFmtId="0" fontId="79" fillId="40" borderId="17" xfId="0" applyFont="1" applyFill="1" applyBorder="1" applyAlignment="1">
      <alignment horizontal="left" vertical="center" readingOrder="1"/>
    </xf>
    <xf numFmtId="0" fontId="79" fillId="40" borderId="10" xfId="0" applyFont="1" applyFill="1" applyBorder="1" applyAlignment="1">
      <alignment horizontal="center" vertical="center" readingOrder="1"/>
    </xf>
    <xf numFmtId="0" fontId="80" fillId="39" borderId="14" xfId="0" applyFont="1" applyFill="1" applyBorder="1" applyAlignment="1">
      <alignment vertical="center" readingOrder="1"/>
    </xf>
    <xf numFmtId="165" fontId="66" fillId="20" borderId="16" xfId="0" applyNumberFormat="1" applyFont="1" applyFill="1" applyBorder="1" applyAlignment="1">
      <alignment horizontal="center" shrinkToFit="1"/>
    </xf>
    <xf numFmtId="0" fontId="79" fillId="40" borderId="14" xfId="0" applyFont="1" applyFill="1" applyBorder="1" applyAlignment="1">
      <alignment horizontal="center" vertical="center" readingOrder="1"/>
    </xf>
    <xf numFmtId="164" fontId="75" fillId="20" borderId="17" xfId="0" applyNumberFormat="1" applyFont="1" applyFill="1" applyBorder="1" applyAlignment="1">
      <alignment horizontal="left" indent="1" shrinkToFit="1"/>
    </xf>
    <xf numFmtId="0" fontId="68" fillId="20" borderId="17" xfId="0" applyFont="1" applyFill="1" applyBorder="1" applyAlignment="1">
      <alignment horizontal="center" shrinkToFit="1"/>
    </xf>
    <xf numFmtId="0" fontId="80" fillId="39" borderId="0" xfId="0" applyFont="1" applyFill="1" applyAlignment="1">
      <alignment vertical="center" readingOrder="1"/>
    </xf>
    <xf numFmtId="0" fontId="0" fillId="0" borderId="17" xfId="0" applyBorder="1" applyAlignment="1">
      <alignment shrinkToFit="1"/>
    </xf>
    <xf numFmtId="0" fontId="78" fillId="40" borderId="0" xfId="0" applyFont="1" applyFill="1" applyAlignment="1">
      <alignment horizontal="center" vertical="center" readingOrder="1"/>
    </xf>
    <xf numFmtId="0" fontId="0" fillId="0" borderId="10" xfId="0" applyBorder="1" applyAlignment="1">
      <alignment shrinkToFit="1"/>
    </xf>
    <xf numFmtId="0" fontId="56" fillId="20" borderId="15" xfId="0" applyFont="1" applyFill="1" applyBorder="1" applyAlignment="1" applyProtection="1">
      <alignment horizontal="center" shrinkToFit="1"/>
      <protection locked="0"/>
    </xf>
    <xf numFmtId="0" fontId="58" fillId="20" borderId="18" xfId="0" applyFont="1" applyFill="1" applyBorder="1" applyAlignment="1" applyProtection="1">
      <alignment horizontal="center" shrinkToFit="1"/>
      <protection locked="0"/>
    </xf>
    <xf numFmtId="0" fontId="56" fillId="20" borderId="16" xfId="0" applyFont="1" applyFill="1" applyBorder="1" applyAlignment="1" applyProtection="1">
      <alignment horizontal="center" shrinkToFit="1"/>
      <protection locked="0"/>
    </xf>
    <xf numFmtId="0" fontId="54" fillId="20" borderId="0" xfId="0" applyFont="1" applyFill="1" applyAlignment="1">
      <alignment shrinkToFit="1"/>
    </xf>
    <xf numFmtId="16" fontId="52" fillId="23" borderId="0" xfId="0" applyNumberFormat="1" applyFont="1" applyFill="1" applyAlignment="1" applyProtection="1">
      <alignment horizontal="center" shrinkToFit="1"/>
      <protection locked="0"/>
    </xf>
    <xf numFmtId="0" fontId="80" fillId="39" borderId="19" xfId="0" applyFont="1" applyFill="1" applyBorder="1" applyAlignment="1">
      <alignment vertical="center" readingOrder="1"/>
    </xf>
    <xf numFmtId="0" fontId="51" fillId="24" borderId="18" xfId="0" applyFont="1" applyFill="1" applyBorder="1" applyAlignment="1" applyProtection="1">
      <alignment horizontal="center" shrinkToFit="1"/>
      <protection locked="0"/>
    </xf>
    <xf numFmtId="0" fontId="89" fillId="48" borderId="10" xfId="47" applyFill="1" applyBorder="1"/>
    <xf numFmtId="0" fontId="19" fillId="44" borderId="0" xfId="0" applyFont="1" applyFill="1" applyAlignment="1">
      <alignment shrinkToFit="1"/>
    </xf>
    <xf numFmtId="0" fontId="55" fillId="20" borderId="19" xfId="0" applyFont="1" applyFill="1" applyBorder="1" applyAlignment="1" applyProtection="1">
      <alignment shrinkToFit="1"/>
      <protection locked="0"/>
    </xf>
    <xf numFmtId="0" fontId="57" fillId="20" borderId="19" xfId="0" applyFont="1" applyFill="1" applyBorder="1" applyAlignment="1" applyProtection="1">
      <alignment shrinkToFit="1"/>
      <protection locked="0"/>
    </xf>
    <xf numFmtId="0" fontId="57" fillId="20" borderId="21" xfId="0" applyFont="1" applyFill="1" applyBorder="1" applyAlignment="1" applyProtection="1">
      <alignment shrinkToFit="1"/>
      <protection locked="0"/>
    </xf>
    <xf numFmtId="0" fontId="55" fillId="20" borderId="21" xfId="0" applyFont="1" applyFill="1" applyBorder="1" applyAlignment="1" applyProtection="1">
      <alignment shrinkToFit="1"/>
      <protection locked="0"/>
    </xf>
    <xf numFmtId="0" fontId="59" fillId="20" borderId="21" xfId="0" applyFont="1" applyFill="1" applyBorder="1" applyAlignment="1" applyProtection="1">
      <alignment shrinkToFit="1"/>
      <protection locked="0"/>
    </xf>
    <xf numFmtId="0" fontId="59" fillId="20" borderId="20" xfId="0" applyFont="1" applyFill="1" applyBorder="1" applyAlignment="1" applyProtection="1">
      <alignment shrinkToFit="1"/>
      <protection locked="0"/>
    </xf>
    <xf numFmtId="0" fontId="55" fillId="20" borderId="20" xfId="0" applyFont="1" applyFill="1" applyBorder="1" applyAlignment="1" applyProtection="1">
      <alignment shrinkToFit="1"/>
      <protection locked="0"/>
    </xf>
    <xf numFmtId="0" fontId="60" fillId="20" borderId="20" xfId="0" applyFont="1" applyFill="1" applyBorder="1" applyAlignment="1" applyProtection="1">
      <alignment shrinkToFit="1"/>
      <protection locked="0"/>
    </xf>
    <xf numFmtId="0" fontId="60" fillId="20" borderId="22" xfId="0" applyFont="1" applyFill="1" applyBorder="1" applyAlignment="1" applyProtection="1">
      <alignment shrinkToFit="1"/>
      <protection locked="0"/>
    </xf>
    <xf numFmtId="0" fontId="55" fillId="20" borderId="22" xfId="0" applyFont="1" applyFill="1" applyBorder="1" applyAlignment="1" applyProtection="1">
      <alignment shrinkToFit="1"/>
      <protection locked="0"/>
    </xf>
    <xf numFmtId="0" fontId="58" fillId="20" borderId="22" xfId="0" applyFont="1" applyFill="1" applyBorder="1" applyAlignment="1" applyProtection="1">
      <alignment shrinkToFit="1"/>
      <protection locked="0"/>
    </xf>
    <xf numFmtId="0" fontId="58" fillId="20" borderId="23" xfId="0" applyFont="1" applyFill="1" applyBorder="1" applyAlignment="1" applyProtection="1">
      <alignment shrinkToFit="1"/>
      <protection locked="0"/>
    </xf>
    <xf numFmtId="0" fontId="55" fillId="20" borderId="23" xfId="0" applyFont="1" applyFill="1" applyBorder="1" applyAlignment="1" applyProtection="1">
      <alignment shrinkToFit="1"/>
      <protection locked="0"/>
    </xf>
    <xf numFmtId="0" fontId="51" fillId="24" borderId="23" xfId="0" applyFont="1" applyFill="1" applyBorder="1" applyAlignment="1" applyProtection="1">
      <alignment shrinkToFit="1"/>
      <protection locked="0"/>
    </xf>
    <xf numFmtId="0" fontId="51" fillId="24" borderId="24" xfId="0" applyFont="1" applyFill="1" applyBorder="1" applyAlignment="1" applyProtection="1">
      <alignment shrinkToFit="1"/>
      <protection locked="0"/>
    </xf>
    <xf numFmtId="0" fontId="55" fillId="20" borderId="24" xfId="0" applyFont="1" applyFill="1" applyBorder="1" applyAlignment="1" applyProtection="1">
      <alignment shrinkToFit="1"/>
      <protection locked="0"/>
    </xf>
    <xf numFmtId="0" fontId="56" fillId="20" borderId="24" xfId="0" applyFont="1" applyFill="1" applyBorder="1" applyAlignment="1" applyProtection="1">
      <alignment shrinkToFit="1"/>
      <protection locked="0"/>
    </xf>
    <xf numFmtId="0" fontId="56" fillId="20" borderId="25" xfId="0" applyFont="1" applyFill="1" applyBorder="1" applyAlignment="1" applyProtection="1">
      <alignment shrinkToFit="1"/>
      <protection locked="0"/>
    </xf>
    <xf numFmtId="0" fontId="55" fillId="20" borderId="25" xfId="0" applyFont="1" applyFill="1" applyBorder="1" applyAlignment="1" applyProtection="1">
      <alignment shrinkToFit="1"/>
      <protection locked="0"/>
    </xf>
    <xf numFmtId="0" fontId="57" fillId="20" borderId="25" xfId="0" applyFont="1" applyFill="1" applyBorder="1" applyAlignment="1" applyProtection="1">
      <alignment shrinkToFit="1"/>
      <protection locked="0"/>
    </xf>
    <xf numFmtId="0" fontId="58" fillId="20" borderId="25" xfId="0" applyFont="1" applyFill="1" applyBorder="1" applyAlignment="1" applyProtection="1">
      <alignment shrinkToFit="1"/>
      <protection locked="0"/>
    </xf>
    <xf numFmtId="0" fontId="58" fillId="20" borderId="21" xfId="0" applyFont="1" applyFill="1" applyBorder="1" applyAlignment="1" applyProtection="1">
      <alignment shrinkToFit="1"/>
      <protection locked="0"/>
    </xf>
    <xf numFmtId="0" fontId="57" fillId="20" borderId="23" xfId="0" applyFont="1" applyFill="1" applyBorder="1" applyAlignment="1" applyProtection="1">
      <alignment shrinkToFit="1"/>
      <protection locked="0"/>
    </xf>
    <xf numFmtId="0" fontId="80" fillId="39" borderId="23" xfId="0" applyFont="1" applyFill="1" applyBorder="1" applyAlignment="1">
      <alignment vertical="center" readingOrder="1"/>
    </xf>
    <xf numFmtId="0" fontId="57" fillId="20" borderId="10" xfId="0" applyFont="1" applyFill="1" applyBorder="1" applyAlignment="1" applyProtection="1">
      <alignment shrinkToFit="1"/>
      <protection locked="0"/>
    </xf>
    <xf numFmtId="0" fontId="19" fillId="17" borderId="21" xfId="0" applyFont="1" applyFill="1" applyBorder="1" applyAlignment="1">
      <alignment shrinkToFit="1"/>
    </xf>
    <xf numFmtId="0" fontId="0" fillId="38" borderId="21" xfId="0" applyFill="1" applyBorder="1" applyAlignment="1">
      <alignment shrinkToFit="1"/>
    </xf>
    <xf numFmtId="0" fontId="24" fillId="17" borderId="21" xfId="0" applyFont="1" applyFill="1" applyBorder="1" applyAlignment="1">
      <alignment shrinkToFit="1"/>
    </xf>
    <xf numFmtId="0" fontId="19" fillId="38" borderId="21" xfId="0" applyFont="1" applyFill="1" applyBorder="1" applyAlignment="1">
      <alignment shrinkToFit="1"/>
    </xf>
    <xf numFmtId="0" fontId="58" fillId="20" borderId="0" xfId="0" applyFont="1" applyFill="1" applyAlignment="1" applyProtection="1">
      <alignment shrinkToFit="1"/>
      <protection locked="0"/>
    </xf>
    <xf numFmtId="0" fontId="19" fillId="17" borderId="23" xfId="0" applyFont="1" applyFill="1" applyBorder="1" applyAlignment="1">
      <alignment shrinkToFit="1"/>
    </xf>
    <xf numFmtId="0" fontId="58" fillId="20" borderId="10" xfId="0" applyFont="1" applyFill="1" applyBorder="1" applyAlignment="1" applyProtection="1">
      <alignment shrinkToFit="1"/>
      <protection locked="0"/>
    </xf>
    <xf numFmtId="0" fontId="24" fillId="17" borderId="23" xfId="0" applyFont="1" applyFill="1" applyBorder="1" applyAlignment="1">
      <alignment shrinkToFit="1"/>
    </xf>
    <xf numFmtId="0" fontId="19" fillId="38" borderId="23" xfId="0" applyFont="1" applyFill="1" applyBorder="1" applyAlignment="1">
      <alignment shrinkToFit="1"/>
    </xf>
    <xf numFmtId="0" fontId="58" fillId="20" borderId="19" xfId="0" applyFont="1" applyFill="1" applyBorder="1" applyAlignment="1" applyProtection="1">
      <alignment shrinkToFit="1"/>
      <protection locked="0"/>
    </xf>
    <xf numFmtId="0" fontId="56" fillId="20" borderId="20" xfId="0" applyFont="1" applyFill="1" applyBorder="1" applyAlignment="1" applyProtection="1">
      <alignment shrinkToFit="1"/>
      <protection locked="0"/>
    </xf>
    <xf numFmtId="0" fontId="60" fillId="20" borderId="25" xfId="0" applyFont="1" applyFill="1" applyBorder="1" applyAlignment="1" applyProtection="1">
      <alignment shrinkToFit="1"/>
      <protection locked="0"/>
    </xf>
    <xf numFmtId="0" fontId="57" fillId="20" borderId="22" xfId="0" applyFont="1" applyFill="1" applyBorder="1" applyAlignment="1" applyProtection="1">
      <alignment shrinkToFit="1"/>
      <protection locked="0"/>
    </xf>
    <xf numFmtId="0" fontId="51" fillId="24" borderId="21" xfId="0" applyFont="1" applyFill="1" applyBorder="1" applyAlignment="1" applyProtection="1">
      <alignment shrinkToFit="1"/>
      <protection locked="0"/>
    </xf>
    <xf numFmtId="0" fontId="57" fillId="20" borderId="24" xfId="0" applyFont="1" applyFill="1" applyBorder="1" applyAlignment="1" applyProtection="1">
      <alignment shrinkToFit="1"/>
      <protection locked="0"/>
    </xf>
    <xf numFmtId="0" fontId="58" fillId="20" borderId="24" xfId="0" applyFont="1" applyFill="1" applyBorder="1" applyAlignment="1" applyProtection="1">
      <alignment shrinkToFit="1"/>
      <protection locked="0"/>
    </xf>
    <xf numFmtId="0" fontId="56" fillId="20" borderId="23" xfId="0" applyFont="1" applyFill="1" applyBorder="1" applyAlignment="1" applyProtection="1">
      <alignment shrinkToFit="1"/>
      <protection locked="0"/>
    </xf>
    <xf numFmtId="0" fontId="59" fillId="20" borderId="25" xfId="0" applyFont="1" applyFill="1" applyBorder="1" applyAlignment="1" applyProtection="1">
      <alignment shrinkToFit="1"/>
      <protection locked="0"/>
    </xf>
    <xf numFmtId="0" fontId="51" fillId="24" borderId="19" xfId="0" applyFont="1" applyFill="1" applyBorder="1" applyAlignment="1" applyProtection="1">
      <alignment shrinkToFit="1"/>
      <protection locked="0"/>
    </xf>
    <xf numFmtId="0" fontId="59" fillId="20" borderId="24" xfId="0" applyFont="1" applyFill="1" applyBorder="1" applyAlignment="1" applyProtection="1">
      <alignment shrinkToFit="1"/>
      <protection locked="0"/>
    </xf>
    <xf numFmtId="0" fontId="51" fillId="24" borderId="20" xfId="0" applyFont="1" applyFill="1" applyBorder="1" applyAlignment="1" applyProtection="1">
      <alignment shrinkToFit="1"/>
      <protection locked="0"/>
    </xf>
    <xf numFmtId="0" fontId="59" fillId="20" borderId="23" xfId="0" applyFont="1" applyFill="1" applyBorder="1" applyAlignment="1" applyProtection="1">
      <alignment shrinkToFit="1"/>
      <protection locked="0"/>
    </xf>
    <xf numFmtId="0" fontId="56" fillId="20" borderId="21" xfId="0" applyFont="1" applyFill="1" applyBorder="1" applyAlignment="1" applyProtection="1">
      <alignment shrinkToFit="1"/>
      <protection locked="0"/>
    </xf>
    <xf numFmtId="0" fontId="51" fillId="24" borderId="25" xfId="0" applyFont="1" applyFill="1" applyBorder="1" applyAlignment="1" applyProtection="1">
      <alignment shrinkToFit="1"/>
      <protection locked="0"/>
    </xf>
    <xf numFmtId="0" fontId="60" fillId="20" borderId="24" xfId="0" applyFont="1" applyFill="1" applyBorder="1" applyAlignment="1" applyProtection="1">
      <alignment shrinkToFit="1"/>
      <protection locked="0"/>
    </xf>
    <xf numFmtId="0" fontId="56" fillId="20" borderId="22" xfId="0" applyFont="1" applyFill="1" applyBorder="1" applyAlignment="1" applyProtection="1">
      <alignment shrinkToFit="1"/>
      <protection locked="0"/>
    </xf>
    <xf numFmtId="0" fontId="59" fillId="20" borderId="19" xfId="0" applyFont="1" applyFill="1" applyBorder="1" applyAlignment="1" applyProtection="1">
      <alignment shrinkToFit="1"/>
      <protection locked="0"/>
    </xf>
    <xf numFmtId="0" fontId="51" fillId="24" borderId="22" xfId="0" applyFont="1" applyFill="1" applyBorder="1" applyAlignment="1" applyProtection="1">
      <alignment shrinkToFit="1"/>
      <protection locked="0"/>
    </xf>
    <xf numFmtId="0" fontId="60" fillId="20" borderId="21" xfId="0" applyFont="1" applyFill="1" applyBorder="1" applyAlignment="1" applyProtection="1">
      <alignment shrinkToFit="1"/>
      <protection locked="0"/>
    </xf>
    <xf numFmtId="0" fontId="60" fillId="20" borderId="23" xfId="0" applyFont="1" applyFill="1" applyBorder="1" applyAlignment="1" applyProtection="1">
      <alignment shrinkToFit="1"/>
      <protection locked="0"/>
    </xf>
    <xf numFmtId="0" fontId="19" fillId="0" borderId="0" xfId="0" applyFont="1"/>
    <xf numFmtId="0" fontId="19" fillId="18" borderId="26" xfId="37" applyFont="1" applyFill="1" applyBorder="1" applyAlignment="1">
      <alignment shrinkToFit="1"/>
    </xf>
    <xf numFmtId="0" fontId="19" fillId="18" borderId="0" xfId="37" quotePrefix="1" applyFont="1" applyFill="1" applyAlignment="1">
      <alignment shrinkToFit="1"/>
    </xf>
    <xf numFmtId="0" fontId="50" fillId="20" borderId="10" xfId="0" quotePrefix="1" applyFont="1" applyFill="1" applyBorder="1" applyAlignment="1">
      <alignment shrinkToFit="1"/>
    </xf>
    <xf numFmtId="0" fontId="23" fillId="23" borderId="15" xfId="0" applyFont="1" applyFill="1" applyBorder="1" applyAlignment="1">
      <alignment horizontal="center" shrinkToFit="1"/>
    </xf>
    <xf numFmtId="0" fontId="23" fillId="0" borderId="0" xfId="0" applyFont="1"/>
    <xf numFmtId="0" fontId="57" fillId="20" borderId="20" xfId="0" applyFont="1" applyFill="1" applyBorder="1" applyAlignment="1" applyProtection="1">
      <alignment shrinkToFit="1"/>
      <protection locked="0"/>
    </xf>
    <xf numFmtId="0" fontId="19" fillId="17" borderId="15" xfId="0" applyFont="1" applyFill="1" applyBorder="1" applyAlignment="1">
      <alignment shrinkToFit="1"/>
    </xf>
    <xf numFmtId="0" fontId="51" fillId="24" borderId="33" xfId="0" applyFont="1" applyFill="1" applyBorder="1" applyAlignment="1" applyProtection="1">
      <alignment horizontal="center" shrinkToFit="1"/>
      <protection locked="0"/>
    </xf>
    <xf numFmtId="0" fontId="0" fillId="0" borderId="34" xfId="0" applyBorder="1" applyAlignment="1">
      <alignment shrinkToFit="1"/>
    </xf>
    <xf numFmtId="0" fontId="19" fillId="17" borderId="35" xfId="0" applyFont="1" applyFill="1" applyBorder="1" applyAlignment="1">
      <alignment shrinkToFit="1"/>
    </xf>
    <xf numFmtId="0" fontId="19" fillId="17" borderId="36" xfId="0" applyFont="1" applyFill="1" applyBorder="1" applyAlignment="1">
      <alignment shrinkToFit="1"/>
    </xf>
    <xf numFmtId="0" fontId="51" fillId="24" borderId="37" xfId="0" applyFont="1" applyFill="1" applyBorder="1" applyAlignment="1" applyProtection="1">
      <alignment horizontal="center" shrinkToFit="1"/>
      <protection locked="0"/>
    </xf>
    <xf numFmtId="0" fontId="19" fillId="17" borderId="38" xfId="0" applyFont="1" applyFill="1" applyBorder="1" applyAlignment="1">
      <alignment shrinkToFit="1"/>
    </xf>
    <xf numFmtId="0" fontId="51" fillId="24" borderId="39" xfId="0" applyFont="1" applyFill="1" applyBorder="1" applyAlignment="1" applyProtection="1">
      <alignment horizontal="center" shrinkToFit="1"/>
      <protection locked="0"/>
    </xf>
    <xf numFmtId="0" fontId="0" fillId="0" borderId="40" xfId="0" applyBorder="1" applyAlignment="1">
      <alignment shrinkToFit="1"/>
    </xf>
    <xf numFmtId="0" fontId="19" fillId="17" borderId="41" xfId="0" applyFont="1" applyFill="1" applyBorder="1" applyAlignment="1">
      <alignment shrinkToFit="1"/>
    </xf>
    <xf numFmtId="0" fontId="19" fillId="17" borderId="42" xfId="0" applyFont="1" applyFill="1" applyBorder="1" applyAlignment="1">
      <alignment shrinkToFit="1"/>
    </xf>
    <xf numFmtId="0" fontId="56" fillId="20" borderId="43" xfId="0" applyFont="1" applyFill="1" applyBorder="1" applyAlignment="1" applyProtection="1">
      <alignment horizontal="center" shrinkToFit="1"/>
      <protection locked="0"/>
    </xf>
    <xf numFmtId="0" fontId="56" fillId="20" borderId="44" xfId="0" applyFont="1" applyFill="1" applyBorder="1" applyAlignment="1" applyProtection="1">
      <alignment horizontal="center" shrinkToFit="1"/>
      <protection locked="0"/>
    </xf>
    <xf numFmtId="0" fontId="56" fillId="20" borderId="45" xfId="0" applyFont="1" applyFill="1" applyBorder="1" applyAlignment="1" applyProtection="1">
      <alignment horizontal="center" shrinkToFit="1"/>
      <protection locked="0"/>
    </xf>
    <xf numFmtId="0" fontId="44" fillId="0" borderId="0" xfId="92"/>
    <xf numFmtId="0" fontId="90" fillId="49" borderId="12" xfId="0" applyFont="1" applyFill="1" applyBorder="1" applyAlignment="1" applyProtection="1">
      <alignment horizontal="center" shrinkToFit="1"/>
      <protection locked="0"/>
    </xf>
    <xf numFmtId="0" fontId="59" fillId="20" borderId="22" xfId="0" applyFont="1" applyFill="1" applyBorder="1" applyAlignment="1" applyProtection="1">
      <alignment shrinkToFit="1"/>
      <protection locked="0"/>
    </xf>
    <xf numFmtId="0" fontId="60" fillId="20" borderId="19" xfId="0" applyFont="1" applyFill="1" applyBorder="1" applyAlignment="1" applyProtection="1">
      <alignment shrinkToFit="1"/>
      <protection locked="0"/>
    </xf>
    <xf numFmtId="49" fontId="14" fillId="0" borderId="0" xfId="93" applyNumberFormat="1"/>
    <xf numFmtId="2" fontId="14" fillId="0" borderId="0" xfId="93" applyNumberFormat="1"/>
    <xf numFmtId="0" fontId="14" fillId="0" borderId="0" xfId="93"/>
    <xf numFmtId="49" fontId="14" fillId="51" borderId="0" xfId="93" applyNumberFormat="1" applyFill="1"/>
    <xf numFmtId="0" fontId="19" fillId="21" borderId="0" xfId="0" applyFont="1" applyFill="1" applyAlignment="1">
      <alignment shrinkToFit="1"/>
    </xf>
    <xf numFmtId="18" fontId="19" fillId="0" borderId="0" xfId="0" applyNumberFormat="1" applyFont="1" applyAlignment="1">
      <alignment shrinkToFit="1"/>
    </xf>
    <xf numFmtId="0" fontId="19" fillId="0" borderId="0" xfId="49"/>
    <xf numFmtId="0" fontId="19" fillId="0" borderId="0" xfId="49" applyAlignment="1">
      <alignment horizontal="center"/>
    </xf>
    <xf numFmtId="0" fontId="50" fillId="20" borderId="10" xfId="49" applyFont="1" applyFill="1" applyBorder="1" applyAlignment="1">
      <alignment shrinkToFit="1"/>
    </xf>
    <xf numFmtId="16" fontId="96" fillId="52" borderId="15" xfId="49" applyNumberFormat="1" applyFont="1" applyFill="1" applyBorder="1" applyAlignment="1" applyProtection="1">
      <alignment horizontal="center" shrinkToFit="1"/>
      <protection locked="0"/>
    </xf>
    <xf numFmtId="0" fontId="55" fillId="20" borderId="0" xfId="0" applyFont="1" applyFill="1" applyAlignment="1" applyProtection="1">
      <alignment shrinkToFit="1"/>
      <protection locked="0"/>
    </xf>
    <xf numFmtId="0" fontId="56" fillId="20" borderId="0" xfId="0" applyFont="1" applyFill="1" applyAlignment="1" applyProtection="1">
      <alignment shrinkToFit="1"/>
      <protection locked="0"/>
    </xf>
    <xf numFmtId="0" fontId="98" fillId="20" borderId="10" xfId="0" applyFont="1" applyFill="1" applyBorder="1" applyAlignment="1">
      <alignment horizontal="center" shrinkToFit="1"/>
    </xf>
    <xf numFmtId="0" fontId="92" fillId="55" borderId="0" xfId="0" applyFont="1" applyFill="1" applyAlignment="1" applyProtection="1">
      <alignment horizontal="left" vertical="center" shrinkToFit="1"/>
      <protection locked="0"/>
    </xf>
    <xf numFmtId="0" fontId="93" fillId="55" borderId="0" xfId="0" applyFont="1" applyFill="1" applyAlignment="1" applyProtection="1">
      <alignment vertical="center" shrinkToFit="1"/>
      <protection locked="0"/>
    </xf>
    <xf numFmtId="0" fontId="48" fillId="55" borderId="0" xfId="0" applyFont="1" applyFill="1" applyAlignment="1" applyProtection="1">
      <alignment horizontal="center" vertical="center" shrinkToFit="1"/>
      <protection locked="0"/>
    </xf>
    <xf numFmtId="0" fontId="94" fillId="55" borderId="0" xfId="0" applyFont="1" applyFill="1" applyAlignment="1" applyProtection="1">
      <alignment horizontal="right" vertical="center" shrinkToFit="1"/>
      <protection locked="0"/>
    </xf>
    <xf numFmtId="14" fontId="94" fillId="55" borderId="0" xfId="0" applyNumberFormat="1" applyFont="1" applyFill="1" applyAlignment="1" applyProtection="1">
      <alignment horizontal="right" vertical="center" shrinkToFit="1"/>
      <protection locked="0"/>
    </xf>
    <xf numFmtId="14" fontId="94" fillId="55" borderId="46" xfId="0" applyNumberFormat="1" applyFont="1" applyFill="1" applyBorder="1" applyAlignment="1" applyProtection="1">
      <alignment horizontal="left" vertical="center" shrinkToFit="1"/>
      <protection locked="0"/>
    </xf>
    <xf numFmtId="166" fontId="94" fillId="55" borderId="46" xfId="0" applyNumberFormat="1" applyFont="1" applyFill="1" applyBorder="1" applyAlignment="1" applyProtection="1">
      <alignment horizontal="left" vertical="center" shrinkToFit="1"/>
      <protection locked="0"/>
    </xf>
    <xf numFmtId="0" fontId="0" fillId="56" borderId="0" xfId="0" applyFill="1" applyAlignment="1">
      <alignment shrinkToFit="1"/>
    </xf>
    <xf numFmtId="0" fontId="49" fillId="36" borderId="47" xfId="0" applyFont="1" applyFill="1" applyBorder="1" applyAlignment="1" applyProtection="1">
      <alignment horizontal="center" shrinkToFit="1"/>
      <protection locked="0"/>
    </xf>
    <xf numFmtId="0" fontId="23" fillId="54" borderId="0" xfId="0" applyFont="1" applyFill="1" applyAlignment="1">
      <alignment horizontal="center" shrinkToFit="1"/>
    </xf>
    <xf numFmtId="14" fontId="95" fillId="55" borderId="0" xfId="0" applyNumberFormat="1" applyFont="1" applyFill="1" applyAlignment="1" applyProtection="1">
      <alignment horizontal="right" vertical="center" shrinkToFit="1"/>
      <protection locked="0"/>
    </xf>
    <xf numFmtId="166" fontId="95" fillId="55" borderId="0" xfId="0" applyNumberFormat="1" applyFont="1" applyFill="1" applyAlignment="1" applyProtection="1">
      <alignment horizontal="left" vertical="center" shrinkToFit="1"/>
      <protection locked="0"/>
    </xf>
    <xf numFmtId="0" fontId="66" fillId="0" borderId="0" xfId="0" applyFont="1"/>
    <xf numFmtId="0" fontId="74" fillId="20" borderId="48" xfId="0" applyFont="1" applyFill="1" applyBorder="1" applyAlignment="1" applyProtection="1">
      <alignment shrinkToFit="1"/>
      <protection locked="0"/>
    </xf>
    <xf numFmtId="0" fontId="19" fillId="57" borderId="10" xfId="0" applyFont="1" applyFill="1" applyBorder="1" applyAlignment="1">
      <alignment shrinkToFit="1"/>
    </xf>
    <xf numFmtId="0" fontId="74" fillId="20" borderId="10" xfId="0" applyFont="1" applyFill="1" applyBorder="1" applyAlignment="1" applyProtection="1">
      <alignment horizontal="center" shrinkToFit="1"/>
      <protection locked="0"/>
    </xf>
    <xf numFmtId="49" fontId="0" fillId="51" borderId="0" xfId="0" applyNumberFormat="1" applyFill="1"/>
    <xf numFmtId="0" fontId="74" fillId="20" borderId="24" xfId="0" applyFont="1" applyFill="1" applyBorder="1" applyAlignment="1" applyProtection="1">
      <alignment shrinkToFit="1"/>
      <protection locked="0"/>
    </xf>
    <xf numFmtId="0" fontId="55" fillId="20" borderId="48" xfId="0" applyFont="1" applyFill="1" applyBorder="1" applyAlignment="1" applyProtection="1">
      <alignment shrinkToFit="1"/>
      <protection locked="0"/>
    </xf>
    <xf numFmtId="0" fontId="56" fillId="20" borderId="48" xfId="0" applyFont="1" applyFill="1" applyBorder="1" applyAlignment="1" applyProtection="1">
      <alignment shrinkToFit="1"/>
      <protection locked="0"/>
    </xf>
    <xf numFmtId="0" fontId="19" fillId="17" borderId="48" xfId="0" applyFont="1" applyFill="1" applyBorder="1" applyAlignment="1">
      <alignment shrinkToFit="1"/>
    </xf>
    <xf numFmtId="0" fontId="19" fillId="17" borderId="25" xfId="0" applyFont="1" applyFill="1" applyBorder="1" applyAlignment="1">
      <alignment shrinkToFit="1"/>
    </xf>
    <xf numFmtId="0" fontId="74" fillId="20" borderId="21" xfId="0" applyFont="1" applyFill="1" applyBorder="1" applyAlignment="1" applyProtection="1">
      <alignment shrinkToFit="1"/>
      <protection locked="0"/>
    </xf>
    <xf numFmtId="0" fontId="51" fillId="24" borderId="48" xfId="0" applyFont="1" applyFill="1" applyBorder="1" applyAlignment="1" applyProtection="1">
      <alignment shrinkToFit="1"/>
      <protection locked="0"/>
    </xf>
    <xf numFmtId="0" fontId="60" fillId="20" borderId="48" xfId="0" applyFont="1" applyFill="1" applyBorder="1" applyAlignment="1" applyProtection="1">
      <alignment shrinkToFit="1"/>
      <protection locked="0"/>
    </xf>
    <xf numFmtId="0" fontId="74" fillId="20" borderId="19" xfId="0" applyFont="1" applyFill="1" applyBorder="1" applyAlignment="1" applyProtection="1">
      <alignment shrinkToFit="1"/>
      <protection locked="0"/>
    </xf>
    <xf numFmtId="0" fontId="57" fillId="20" borderId="48" xfId="0" applyFont="1" applyFill="1" applyBorder="1" applyAlignment="1" applyProtection="1">
      <alignment shrinkToFit="1"/>
      <protection locked="0"/>
    </xf>
    <xf numFmtId="0" fontId="55" fillId="58" borderId="10" xfId="0" applyFont="1" applyFill="1" applyBorder="1" applyAlignment="1" applyProtection="1">
      <alignment horizontal="center" shrinkToFit="1"/>
      <protection locked="0"/>
    </xf>
    <xf numFmtId="0" fontId="0" fillId="59" borderId="10" xfId="0" applyFill="1" applyBorder="1" applyAlignment="1">
      <alignment shrinkToFit="1"/>
    </xf>
    <xf numFmtId="0" fontId="101" fillId="53" borderId="15" xfId="0" applyFont="1" applyFill="1" applyBorder="1" applyAlignment="1">
      <alignment horizontal="centerContinuous" vertical="center" readingOrder="1"/>
    </xf>
    <xf numFmtId="0" fontId="101" fillId="53" borderId="10" xfId="0" applyFont="1" applyFill="1" applyBorder="1" applyAlignment="1">
      <alignment horizontal="centerContinuous" vertical="center" readingOrder="1"/>
    </xf>
    <xf numFmtId="0" fontId="103" fillId="20" borderId="10" xfId="0" applyFont="1" applyFill="1" applyBorder="1" applyAlignment="1" applyProtection="1">
      <alignment horizontal="center" shrinkToFit="1"/>
      <protection locked="0"/>
    </xf>
    <xf numFmtId="0" fontId="68" fillId="55" borderId="10" xfId="0" applyFont="1" applyFill="1" applyBorder="1" applyAlignment="1">
      <alignment horizontal="center" shrinkToFit="1"/>
    </xf>
    <xf numFmtId="49" fontId="23" fillId="23" borderId="15" xfId="0" applyNumberFormat="1" applyFont="1" applyFill="1" applyBorder="1" applyAlignment="1">
      <alignment horizontal="center" shrinkToFit="1"/>
    </xf>
    <xf numFmtId="49" fontId="54" fillId="20" borderId="10" xfId="0" applyNumberFormat="1" applyFont="1" applyFill="1" applyBorder="1" applyAlignment="1">
      <alignment shrinkToFit="1"/>
    </xf>
    <xf numFmtId="49" fontId="68" fillId="20" borderId="10" xfId="0" applyNumberFormat="1" applyFont="1" applyFill="1" applyBorder="1" applyAlignment="1">
      <alignment horizontal="center" shrinkToFit="1"/>
    </xf>
    <xf numFmtId="0" fontId="59" fillId="20" borderId="48" xfId="0" applyFont="1" applyFill="1" applyBorder="1" applyAlignment="1" applyProtection="1">
      <alignment shrinkToFit="1"/>
      <protection locked="0"/>
    </xf>
    <xf numFmtId="0" fontId="74" fillId="20" borderId="20" xfId="0" applyFont="1" applyFill="1" applyBorder="1" applyAlignment="1" applyProtection="1">
      <alignment shrinkToFit="1"/>
      <protection locked="0"/>
    </xf>
    <xf numFmtId="49" fontId="54" fillId="20" borderId="16" xfId="0" applyNumberFormat="1" applyFont="1" applyFill="1" applyBorder="1" applyAlignment="1">
      <alignment shrinkToFit="1"/>
    </xf>
    <xf numFmtId="0" fontId="19" fillId="60" borderId="0" xfId="0" applyFont="1" applyFill="1" applyAlignment="1">
      <alignment shrinkToFit="1"/>
    </xf>
    <xf numFmtId="0" fontId="67" fillId="0" borderId="0" xfId="0" applyFont="1" applyAlignment="1">
      <alignment horizontal="centerContinuous"/>
    </xf>
    <xf numFmtId="0" fontId="66" fillId="0" borderId="0" xfId="0" applyFont="1" applyAlignment="1">
      <alignment horizontal="centerContinuous"/>
    </xf>
    <xf numFmtId="0" fontId="74" fillId="20" borderId="25" xfId="0" applyFont="1" applyFill="1" applyBorder="1" applyAlignment="1" applyProtection="1">
      <alignment shrinkToFit="1"/>
      <protection locked="0"/>
    </xf>
    <xf numFmtId="49" fontId="14" fillId="58" borderId="0" xfId="93" applyNumberFormat="1" applyFill="1"/>
    <xf numFmtId="0" fontId="19" fillId="58" borderId="0" xfId="0" applyFont="1" applyFill="1"/>
    <xf numFmtId="0" fontId="44" fillId="58" borderId="0" xfId="92" applyFill="1"/>
    <xf numFmtId="0" fontId="19" fillId="58" borderId="0" xfId="49" applyFill="1"/>
    <xf numFmtId="0" fontId="19" fillId="58" borderId="0" xfId="0" applyFont="1" applyFill="1" applyAlignment="1">
      <alignment shrinkToFit="1"/>
    </xf>
    <xf numFmtId="49" fontId="12" fillId="58" borderId="0" xfId="93" applyNumberFormat="1" applyFont="1" applyFill="1"/>
    <xf numFmtId="0" fontId="44" fillId="61" borderId="0" xfId="92" applyFill="1"/>
    <xf numFmtId="0" fontId="19" fillId="57" borderId="0" xfId="0" applyFont="1" applyFill="1" applyAlignment="1" applyProtection="1">
      <alignment shrinkToFit="1"/>
      <protection locked="0"/>
    </xf>
    <xf numFmtId="0" fontId="104" fillId="58" borderId="0" xfId="0" applyFont="1" applyFill="1" applyAlignment="1" applyProtection="1">
      <alignment shrinkToFit="1"/>
      <protection locked="0"/>
    </xf>
    <xf numFmtId="0" fontId="76" fillId="58" borderId="0" xfId="0" applyFont="1" applyFill="1" applyAlignment="1" applyProtection="1">
      <alignment shrinkToFit="1"/>
      <protection locked="0"/>
    </xf>
    <xf numFmtId="0" fontId="57" fillId="20" borderId="16" xfId="0" applyFont="1" applyFill="1" applyBorder="1" applyAlignment="1" applyProtection="1">
      <alignment horizontal="center" shrinkToFit="1"/>
      <protection locked="0"/>
    </xf>
    <xf numFmtId="0" fontId="59" fillId="20" borderId="21" xfId="0" applyFont="1" applyFill="1" applyBorder="1" applyAlignment="1" applyProtection="1">
      <alignment horizontal="center" shrinkToFit="1"/>
      <protection locked="0"/>
    </xf>
    <xf numFmtId="49" fontId="54" fillId="20" borderId="21" xfId="0" applyNumberFormat="1" applyFont="1" applyFill="1" applyBorder="1" applyAlignment="1">
      <alignment shrinkToFit="1"/>
    </xf>
    <xf numFmtId="49" fontId="68" fillId="20" borderId="17" xfId="0" applyNumberFormat="1" applyFont="1" applyFill="1" applyBorder="1" applyAlignment="1">
      <alignment horizontal="center" shrinkToFit="1"/>
    </xf>
    <xf numFmtId="0" fontId="74" fillId="20" borderId="10" xfId="0" applyFont="1" applyFill="1" applyBorder="1" applyAlignment="1" applyProtection="1">
      <alignment shrinkToFit="1"/>
      <protection locked="0"/>
    </xf>
    <xf numFmtId="49" fontId="14" fillId="51" borderId="10" xfId="93" applyNumberFormat="1" applyFill="1" applyBorder="1"/>
    <xf numFmtId="0" fontId="44" fillId="61" borderId="10" xfId="92" applyFill="1" applyBorder="1"/>
    <xf numFmtId="0" fontId="19" fillId="60" borderId="10" xfId="0" applyFont="1" applyFill="1" applyBorder="1" applyAlignment="1">
      <alignment shrinkToFit="1"/>
    </xf>
    <xf numFmtId="0" fontId="76" fillId="58" borderId="10" xfId="0" applyFont="1" applyFill="1" applyBorder="1" applyAlignment="1" applyProtection="1">
      <alignment shrinkToFit="1"/>
      <protection locked="0"/>
    </xf>
    <xf numFmtId="0" fontId="19" fillId="57" borderId="10" xfId="0" applyFont="1" applyFill="1" applyBorder="1" applyAlignment="1" applyProtection="1">
      <alignment shrinkToFit="1"/>
      <protection locked="0"/>
    </xf>
    <xf numFmtId="0" fontId="44" fillId="61" borderId="48" xfId="92" applyFill="1" applyBorder="1"/>
    <xf numFmtId="0" fontId="56" fillId="20" borderId="10" xfId="0" applyFont="1" applyFill="1" applyBorder="1" applyAlignment="1" applyProtection="1">
      <alignment shrinkToFit="1"/>
      <protection locked="0"/>
    </xf>
    <xf numFmtId="0" fontId="104" fillId="58" borderId="10" xfId="0" applyFont="1" applyFill="1" applyBorder="1" applyAlignment="1" applyProtection="1">
      <alignment shrinkToFit="1"/>
      <protection locked="0"/>
    </xf>
    <xf numFmtId="0" fontId="19" fillId="18" borderId="18" xfId="37" applyFont="1" applyFill="1" applyBorder="1" applyAlignment="1">
      <alignment shrinkToFit="1"/>
    </xf>
    <xf numFmtId="0" fontId="68" fillId="20" borderId="0" xfId="0" applyFont="1" applyFill="1" applyAlignment="1">
      <alignment horizontal="center" shrinkToFit="1"/>
    </xf>
    <xf numFmtId="0" fontId="0" fillId="59" borderId="0" xfId="0" applyFill="1" applyAlignment="1">
      <alignment shrinkToFit="1"/>
    </xf>
    <xf numFmtId="0" fontId="19" fillId="59" borderId="0" xfId="0" applyFont="1" applyFill="1" applyAlignment="1">
      <alignment shrinkToFit="1"/>
    </xf>
    <xf numFmtId="18" fontId="19" fillId="0" borderId="0" xfId="0" quotePrefix="1" applyNumberFormat="1" applyFont="1" applyAlignment="1">
      <alignment shrinkToFit="1"/>
    </xf>
    <xf numFmtId="49" fontId="11" fillId="51" borderId="10" xfId="93" applyNumberFormat="1" applyFont="1" applyFill="1" applyBorder="1"/>
    <xf numFmtId="0" fontId="67" fillId="58" borderId="0" xfId="0" applyFont="1" applyFill="1" applyAlignment="1" applyProtection="1">
      <alignment shrinkToFit="1"/>
      <protection locked="0"/>
    </xf>
    <xf numFmtId="0" fontId="22" fillId="0" borderId="0" xfId="0" applyFont="1" applyAlignment="1">
      <alignment shrinkToFit="1"/>
    </xf>
    <xf numFmtId="0" fontId="19" fillId="63" borderId="0" xfId="0" applyFont="1" applyFill="1" applyAlignment="1">
      <alignment shrinkToFit="1"/>
    </xf>
    <xf numFmtId="0" fontId="50" fillId="20" borderId="10" xfId="0" applyFont="1" applyFill="1" applyBorder="1" applyAlignment="1">
      <alignment horizontal="left" wrapText="1" readingOrder="1"/>
    </xf>
    <xf numFmtId="0" fontId="50" fillId="20" borderId="10" xfId="0" applyFont="1" applyFill="1" applyBorder="1" applyAlignment="1">
      <alignment horizontal="left" wrapText="1" shrinkToFit="1" readingOrder="1"/>
    </xf>
    <xf numFmtId="165" fontId="69" fillId="20" borderId="14" xfId="0" applyNumberFormat="1" applyFont="1" applyFill="1" applyBorder="1" applyAlignment="1">
      <alignment horizontal="center" wrapText="1" shrinkToFit="1"/>
    </xf>
    <xf numFmtId="164" fontId="75" fillId="20" borderId="10" xfId="0" applyNumberFormat="1" applyFont="1" applyFill="1" applyBorder="1" applyAlignment="1">
      <alignment horizontal="center" wrapText="1" shrinkToFit="1"/>
    </xf>
    <xf numFmtId="0" fontId="50" fillId="20" borderId="10" xfId="0" applyFont="1" applyFill="1" applyBorder="1" applyAlignment="1">
      <alignment horizontal="left" wrapText="1" shrinkToFit="1"/>
    </xf>
    <xf numFmtId="49" fontId="50" fillId="20" borderId="10" xfId="0" applyNumberFormat="1" applyFont="1" applyFill="1" applyBorder="1" applyAlignment="1">
      <alignment horizontal="left" wrapText="1" shrinkToFit="1" readingOrder="1"/>
    </xf>
    <xf numFmtId="49" fontId="50" fillId="20" borderId="10" xfId="0" applyNumberFormat="1" applyFont="1" applyFill="1" applyBorder="1" applyAlignment="1">
      <alignment horizontal="left" wrapText="1" shrinkToFit="1"/>
    </xf>
    <xf numFmtId="49" fontId="69" fillId="20" borderId="14" xfId="0" applyNumberFormat="1" applyFont="1" applyFill="1" applyBorder="1" applyAlignment="1">
      <alignment horizontal="center" wrapText="1" shrinkToFit="1"/>
    </xf>
    <xf numFmtId="49" fontId="75" fillId="20" borderId="10" xfId="0" applyNumberFormat="1" applyFont="1" applyFill="1" applyBorder="1" applyAlignment="1">
      <alignment horizontal="center" wrapText="1" shrinkToFit="1"/>
    </xf>
    <xf numFmtId="165" fontId="69" fillId="20" borderId="14" xfId="0" quotePrefix="1" applyNumberFormat="1" applyFont="1" applyFill="1" applyBorder="1" applyAlignment="1">
      <alignment horizontal="center" wrapText="1" shrinkToFit="1"/>
    </xf>
    <xf numFmtId="0" fontId="50" fillId="57" borderId="10" xfId="0" applyFont="1" applyFill="1" applyBorder="1" applyAlignment="1">
      <alignment horizontal="left" wrapText="1" shrinkToFit="1" readingOrder="1"/>
    </xf>
    <xf numFmtId="0" fontId="50" fillId="20" borderId="10" xfId="0" applyFont="1" applyFill="1" applyBorder="1" applyAlignment="1">
      <alignment wrapText="1" readingOrder="1"/>
    </xf>
    <xf numFmtId="0" fontId="50" fillId="20" borderId="10" xfId="0" applyFont="1" applyFill="1" applyBorder="1" applyAlignment="1">
      <alignment wrapText="1" shrinkToFit="1" readingOrder="1"/>
    </xf>
    <xf numFmtId="0" fontId="50" fillId="62" borderId="10" xfId="0" applyFont="1" applyFill="1" applyBorder="1" applyAlignment="1">
      <alignment horizontal="left" wrapText="1" shrinkToFit="1" readingOrder="1"/>
    </xf>
    <xf numFmtId="0" fontId="50" fillId="59" borderId="10" xfId="0" applyFont="1" applyFill="1" applyBorder="1" applyAlignment="1">
      <alignment horizontal="left" wrapText="1" shrinkToFit="1" readingOrder="1"/>
    </xf>
    <xf numFmtId="0" fontId="50" fillId="62" borderId="10" xfId="0" applyFont="1" applyFill="1" applyBorder="1" applyAlignment="1">
      <alignment horizontal="left" wrapText="1" shrinkToFit="1"/>
    </xf>
    <xf numFmtId="0" fontId="50" fillId="59" borderId="10" xfId="0" applyFont="1" applyFill="1" applyBorder="1" applyAlignment="1">
      <alignment horizontal="left" wrapText="1" shrinkToFit="1"/>
    </xf>
    <xf numFmtId="165" fontId="69" fillId="20" borderId="28" xfId="0" applyNumberFormat="1" applyFont="1" applyFill="1" applyBorder="1" applyAlignment="1">
      <alignment horizontal="center" wrapText="1" shrinkToFit="1"/>
    </xf>
    <xf numFmtId="0" fontId="97" fillId="20" borderId="10" xfId="0" applyFont="1" applyFill="1" applyBorder="1" applyAlignment="1">
      <alignment horizontal="left" wrapText="1" shrinkToFit="1"/>
    </xf>
    <xf numFmtId="0" fontId="50" fillId="63" borderId="10" xfId="0" applyFont="1" applyFill="1" applyBorder="1" applyAlignment="1">
      <alignment horizontal="left" wrapText="1" shrinkToFit="1"/>
    </xf>
    <xf numFmtId="49" fontId="69" fillId="20" borderId="16" xfId="0" applyNumberFormat="1" applyFont="1" applyFill="1" applyBorder="1" applyAlignment="1">
      <alignment horizontal="center" wrapText="1" shrinkToFit="1"/>
    </xf>
    <xf numFmtId="165" fontId="69" fillId="20" borderId="10" xfId="0" applyNumberFormat="1" applyFont="1" applyFill="1" applyBorder="1" applyAlignment="1">
      <alignment horizontal="center" wrapText="1" shrinkToFit="1"/>
    </xf>
    <xf numFmtId="165" fontId="69" fillId="20" borderId="10" xfId="0" quotePrefix="1" applyNumberFormat="1" applyFont="1" applyFill="1" applyBorder="1" applyAlignment="1">
      <alignment horizontal="center" wrapText="1" shrinkToFit="1"/>
    </xf>
    <xf numFmtId="49" fontId="69" fillId="20" borderId="10" xfId="0" applyNumberFormat="1" applyFont="1" applyFill="1" applyBorder="1" applyAlignment="1">
      <alignment horizontal="center" wrapText="1" shrinkToFit="1"/>
    </xf>
    <xf numFmtId="49" fontId="69" fillId="20" borderId="28" xfId="0" applyNumberFormat="1" applyFont="1" applyFill="1" applyBorder="1" applyAlignment="1">
      <alignment horizontal="center" wrapText="1" shrinkToFit="1"/>
    </xf>
    <xf numFmtId="0" fontId="50" fillId="20" borderId="15" xfId="0" applyFont="1" applyFill="1" applyBorder="1" applyAlignment="1">
      <alignment horizontal="left" wrapText="1" shrinkToFit="1"/>
    </xf>
    <xf numFmtId="165" fontId="102" fillId="20" borderId="14" xfId="0" quotePrefix="1" applyNumberFormat="1" applyFont="1" applyFill="1" applyBorder="1" applyAlignment="1">
      <alignment horizontal="center" wrapText="1" shrinkToFit="1"/>
    </xf>
    <xf numFmtId="0" fontId="101" fillId="53" borderId="15" xfId="0" applyFont="1" applyFill="1" applyBorder="1" applyAlignment="1">
      <alignment horizontal="left" vertical="center" readingOrder="1"/>
    </xf>
    <xf numFmtId="0" fontId="101" fillId="53" borderId="16" xfId="0" applyFont="1" applyFill="1" applyBorder="1" applyAlignment="1">
      <alignment horizontal="left" vertical="center" readingOrder="1"/>
    </xf>
    <xf numFmtId="0" fontId="101" fillId="53" borderId="17" xfId="0" applyFont="1" applyFill="1" applyBorder="1" applyAlignment="1">
      <alignment horizontal="left" vertical="center" readingOrder="1"/>
    </xf>
    <xf numFmtId="0" fontId="101" fillId="53" borderId="15" xfId="0" applyFont="1" applyFill="1" applyBorder="1" applyAlignment="1">
      <alignment vertical="center" readingOrder="1"/>
    </xf>
    <xf numFmtId="0" fontId="101" fillId="53" borderId="16" xfId="0" applyFont="1" applyFill="1" applyBorder="1" applyAlignment="1">
      <alignment vertical="center" readingOrder="1"/>
    </xf>
    <xf numFmtId="0" fontId="101" fillId="53" borderId="17" xfId="0" applyFont="1" applyFill="1" applyBorder="1" applyAlignment="1">
      <alignment vertical="center" readingOrder="1"/>
    </xf>
    <xf numFmtId="0" fontId="101" fillId="53" borderId="15" xfId="0" applyFont="1" applyFill="1" applyBorder="1" applyAlignment="1">
      <alignment horizontal="left" vertical="center" indent="22" readingOrder="1"/>
    </xf>
    <xf numFmtId="0" fontId="101" fillId="53" borderId="16" xfId="0" applyFont="1" applyFill="1" applyBorder="1" applyAlignment="1">
      <alignment horizontal="left" vertical="center" indent="22" readingOrder="1"/>
    </xf>
    <xf numFmtId="0" fontId="101" fillId="53" borderId="17" xfId="0" applyFont="1" applyFill="1" applyBorder="1" applyAlignment="1">
      <alignment horizontal="left" vertical="center" indent="22" readingOrder="1"/>
    </xf>
    <xf numFmtId="0" fontId="101" fillId="53" borderId="10" xfId="0" applyFont="1" applyFill="1" applyBorder="1" applyAlignment="1">
      <alignment horizontal="left" vertical="center" readingOrder="1"/>
    </xf>
    <xf numFmtId="0" fontId="50" fillId="20" borderId="0" xfId="0" applyFont="1" applyFill="1" applyAlignment="1">
      <alignment horizontal="left" wrapText="1" shrinkToFit="1"/>
    </xf>
    <xf numFmtId="0" fontId="101" fillId="53" borderId="14" xfId="0" applyFont="1" applyFill="1" applyBorder="1" applyAlignment="1">
      <alignment horizontal="left" vertical="center" readingOrder="1"/>
    </xf>
    <xf numFmtId="165" fontId="69" fillId="20" borderId="0" xfId="0" applyNumberFormat="1" applyFont="1" applyFill="1" applyAlignment="1">
      <alignment horizontal="center" wrapText="1" shrinkToFit="1"/>
    </xf>
    <xf numFmtId="49" fontId="23" fillId="23" borderId="10" xfId="0" applyNumberFormat="1" applyFont="1" applyFill="1" applyBorder="1" applyAlignment="1">
      <alignment horizontal="center" shrinkToFit="1"/>
    </xf>
    <xf numFmtId="0" fontId="50" fillId="57" borderId="10" xfId="0" applyFont="1" applyFill="1" applyBorder="1" applyAlignment="1">
      <alignment horizontal="left" wrapText="1" shrinkToFit="1"/>
    </xf>
    <xf numFmtId="0" fontId="50" fillId="64" borderId="10" xfId="0" applyFont="1" applyFill="1" applyBorder="1" applyAlignment="1">
      <alignment horizontal="left" wrapText="1" shrinkToFit="1"/>
    </xf>
    <xf numFmtId="0" fontId="50" fillId="65" borderId="10" xfId="0" applyFont="1" applyFill="1" applyBorder="1" applyAlignment="1">
      <alignment horizontal="left" wrapText="1" shrinkToFit="1" readingOrder="1"/>
    </xf>
    <xf numFmtId="49" fontId="10" fillId="51" borderId="0" xfId="93" applyNumberFormat="1" applyFont="1" applyFill="1"/>
    <xf numFmtId="0" fontId="50" fillId="65" borderId="10" xfId="0" applyFont="1" applyFill="1" applyBorder="1" applyAlignment="1">
      <alignment horizontal="left" wrapText="1" shrinkToFit="1"/>
    </xf>
    <xf numFmtId="0" fontId="50" fillId="60" borderId="10" xfId="0" applyFont="1" applyFill="1" applyBorder="1" applyAlignment="1">
      <alignment horizontal="left" wrapText="1" shrinkToFit="1" readingOrder="1"/>
    </xf>
    <xf numFmtId="0" fontId="50" fillId="60" borderId="10" xfId="0" applyFont="1" applyFill="1" applyBorder="1" applyAlignment="1">
      <alignment horizontal="left" wrapText="1" shrinkToFit="1"/>
    </xf>
    <xf numFmtId="0" fontId="19" fillId="59" borderId="10" xfId="0" applyFont="1" applyFill="1" applyBorder="1" applyAlignment="1">
      <alignment shrinkToFit="1"/>
    </xf>
    <xf numFmtId="0" fontId="50" fillId="66" borderId="10" xfId="0" applyFont="1" applyFill="1" applyBorder="1" applyAlignment="1">
      <alignment horizontal="left" wrapText="1" shrinkToFit="1" readingOrder="1"/>
    </xf>
    <xf numFmtId="0" fontId="50" fillId="66" borderId="10" xfId="0" applyFont="1" applyFill="1" applyBorder="1" applyAlignment="1">
      <alignment horizontal="left" wrapText="1" shrinkToFit="1"/>
    </xf>
    <xf numFmtId="165" fontId="69" fillId="20" borderId="27" xfId="0" applyNumberFormat="1" applyFont="1" applyFill="1" applyBorder="1" applyAlignment="1">
      <alignment horizontal="center" vertical="center" wrapText="1" shrinkToFit="1"/>
    </xf>
    <xf numFmtId="165" fontId="69" fillId="20" borderId="49" xfId="0" applyNumberFormat="1" applyFont="1" applyFill="1" applyBorder="1" applyAlignment="1">
      <alignment horizontal="center" vertical="center" wrapText="1" shrinkToFit="1"/>
    </xf>
    <xf numFmtId="165" fontId="69" fillId="20" borderId="28" xfId="0" applyNumberFormat="1" applyFont="1" applyFill="1" applyBorder="1" applyAlignment="1">
      <alignment horizontal="center" vertical="center" wrapText="1" shrinkToFit="1"/>
    </xf>
    <xf numFmtId="165" fontId="69" fillId="22" borderId="28" xfId="0" applyNumberFormat="1" applyFont="1" applyFill="1" applyBorder="1" applyAlignment="1">
      <alignment horizontal="center" vertical="center" wrapText="1" shrinkToFit="1"/>
    </xf>
    <xf numFmtId="164" fontId="75" fillId="20" borderId="10" xfId="0" quotePrefix="1" applyNumberFormat="1" applyFont="1" applyFill="1" applyBorder="1" applyAlignment="1">
      <alignment horizontal="center" wrapText="1" shrinkToFit="1"/>
    </xf>
    <xf numFmtId="49" fontId="9" fillId="51" borderId="0" xfId="93" applyNumberFormat="1" applyFont="1" applyFill="1"/>
    <xf numFmtId="49" fontId="9" fillId="51" borderId="10" xfId="93" applyNumberFormat="1" applyFont="1" applyFill="1" applyBorder="1"/>
    <xf numFmtId="0" fontId="50" fillId="39" borderId="10" xfId="0" applyFont="1" applyFill="1" applyBorder="1" applyAlignment="1">
      <alignment horizontal="left" wrapText="1" shrinkToFit="1" readingOrder="1"/>
    </xf>
    <xf numFmtId="0" fontId="23" fillId="67" borderId="15" xfId="0" applyFont="1" applyFill="1" applyBorder="1" applyAlignment="1">
      <alignment horizontal="center" shrinkToFit="1"/>
    </xf>
    <xf numFmtId="16" fontId="77" fillId="67" borderId="15" xfId="0" applyNumberFormat="1" applyFont="1" applyFill="1" applyBorder="1" applyAlignment="1" applyProtection="1">
      <alignment horizontal="center" shrinkToFit="1"/>
      <protection locked="0"/>
    </xf>
    <xf numFmtId="0" fontId="55" fillId="39" borderId="10" xfId="0" applyFont="1" applyFill="1" applyBorder="1" applyAlignment="1" applyProtection="1">
      <alignment horizontal="center" shrinkToFit="1"/>
      <protection locked="0"/>
    </xf>
    <xf numFmtId="49" fontId="23" fillId="67" borderId="15" xfId="0" applyNumberFormat="1" applyFont="1" applyFill="1" applyBorder="1" applyAlignment="1">
      <alignment horizontal="center" shrinkToFit="1"/>
    </xf>
    <xf numFmtId="49" fontId="54" fillId="39" borderId="10" xfId="0" applyNumberFormat="1" applyFont="1" applyFill="1" applyBorder="1" applyAlignment="1">
      <alignment shrinkToFit="1"/>
    </xf>
    <xf numFmtId="0" fontId="57" fillId="39" borderId="10" xfId="0" applyFont="1" applyFill="1" applyBorder="1" applyAlignment="1" applyProtection="1">
      <alignment horizontal="center" shrinkToFit="1"/>
      <protection locked="0"/>
    </xf>
    <xf numFmtId="0" fontId="59" fillId="39" borderId="10" xfId="0" applyFont="1" applyFill="1" applyBorder="1" applyAlignment="1" applyProtection="1">
      <alignment horizontal="center" shrinkToFit="1"/>
      <protection locked="0"/>
    </xf>
    <xf numFmtId="0" fontId="60" fillId="39" borderId="10" xfId="0" applyFont="1" applyFill="1" applyBorder="1" applyAlignment="1" applyProtection="1">
      <alignment horizontal="center" shrinkToFit="1"/>
      <protection locked="0"/>
    </xf>
    <xf numFmtId="0" fontId="51" fillId="68" borderId="10" xfId="0" applyFont="1" applyFill="1" applyBorder="1" applyAlignment="1" applyProtection="1">
      <alignment horizontal="center" shrinkToFit="1"/>
      <protection locked="0"/>
    </xf>
    <xf numFmtId="0" fontId="74" fillId="39" borderId="10" xfId="0" applyFont="1" applyFill="1" applyBorder="1" applyAlignment="1" applyProtection="1">
      <alignment horizontal="center" shrinkToFit="1"/>
      <protection locked="0"/>
    </xf>
    <xf numFmtId="0" fontId="56" fillId="39" borderId="10" xfId="0" applyFont="1" applyFill="1" applyBorder="1" applyAlignment="1" applyProtection="1">
      <alignment horizontal="center" shrinkToFit="1"/>
      <protection locked="0"/>
    </xf>
    <xf numFmtId="0" fontId="101" fillId="39" borderId="15" xfId="0" applyFont="1" applyFill="1" applyBorder="1" applyAlignment="1">
      <alignment horizontal="centerContinuous" vertical="center" readingOrder="1"/>
    </xf>
    <xf numFmtId="0" fontId="101" fillId="39" borderId="15" xfId="0" applyFont="1" applyFill="1" applyBorder="1" applyAlignment="1">
      <alignment vertical="center" readingOrder="1"/>
    </xf>
    <xf numFmtId="0" fontId="101" fillId="39" borderId="16" xfId="0" applyFont="1" applyFill="1" applyBorder="1" applyAlignment="1">
      <alignment vertical="center" readingOrder="1"/>
    </xf>
    <xf numFmtId="0" fontId="101" fillId="39" borderId="15" xfId="0" applyFont="1" applyFill="1" applyBorder="1" applyAlignment="1">
      <alignment horizontal="left" vertical="center" readingOrder="1"/>
    </xf>
    <xf numFmtId="0" fontId="101" fillId="39" borderId="16" xfId="0" applyFont="1" applyFill="1" applyBorder="1" applyAlignment="1">
      <alignment horizontal="left" vertical="center" readingOrder="1"/>
    </xf>
    <xf numFmtId="0" fontId="23" fillId="67" borderId="10" xfId="0" applyFont="1" applyFill="1" applyBorder="1" applyAlignment="1">
      <alignment horizontal="center" shrinkToFit="1"/>
    </xf>
    <xf numFmtId="0" fontId="55" fillId="39" borderId="0" xfId="0" applyFont="1" applyFill="1" applyAlignment="1" applyProtection="1">
      <alignment horizontal="center" shrinkToFit="1"/>
      <protection locked="0"/>
    </xf>
    <xf numFmtId="0" fontId="55" fillId="39" borderId="19" xfId="0" applyFont="1" applyFill="1" applyBorder="1" applyAlignment="1" applyProtection="1">
      <alignment horizontal="center" shrinkToFit="1"/>
      <protection locked="0"/>
    </xf>
    <xf numFmtId="49" fontId="23" fillId="67" borderId="10" xfId="0" applyNumberFormat="1" applyFont="1" applyFill="1" applyBorder="1" applyAlignment="1">
      <alignment horizontal="center" shrinkToFit="1"/>
    </xf>
    <xf numFmtId="0" fontId="57" fillId="39" borderId="16" xfId="0" applyFont="1" applyFill="1" applyBorder="1" applyAlignment="1" applyProtection="1">
      <alignment horizontal="center" shrinkToFit="1"/>
      <protection locked="0"/>
    </xf>
    <xf numFmtId="0" fontId="57" fillId="39" borderId="0" xfId="0" applyFont="1" applyFill="1" applyAlignment="1" applyProtection="1">
      <alignment horizontal="center" shrinkToFit="1"/>
      <protection locked="0"/>
    </xf>
    <xf numFmtId="0" fontId="101" fillId="39" borderId="15" xfId="0" applyFont="1" applyFill="1" applyBorder="1" applyAlignment="1">
      <alignment horizontal="left" vertical="center" indent="22" readingOrder="1"/>
    </xf>
    <xf numFmtId="0" fontId="101" fillId="39" borderId="16" xfId="0" applyFont="1" applyFill="1" applyBorder="1" applyAlignment="1">
      <alignment horizontal="left" vertical="center" indent="22" readingOrder="1"/>
    </xf>
    <xf numFmtId="49" fontId="54" fillId="39" borderId="16" xfId="0" applyNumberFormat="1" applyFont="1" applyFill="1" applyBorder="1" applyAlignment="1">
      <alignment shrinkToFit="1"/>
    </xf>
    <xf numFmtId="0" fontId="59" fillId="39" borderId="21" xfId="0" applyFont="1" applyFill="1" applyBorder="1" applyAlignment="1" applyProtection="1">
      <alignment horizontal="center" shrinkToFit="1"/>
      <protection locked="0"/>
    </xf>
    <xf numFmtId="0" fontId="59" fillId="39" borderId="0" xfId="0" applyFont="1" applyFill="1" applyAlignment="1" applyProtection="1">
      <alignment horizontal="center" shrinkToFit="1"/>
      <protection locked="0"/>
    </xf>
    <xf numFmtId="49" fontId="54" fillId="39" borderId="21" xfId="0" applyNumberFormat="1" applyFont="1" applyFill="1" applyBorder="1" applyAlignment="1">
      <alignment shrinkToFit="1"/>
    </xf>
    <xf numFmtId="0" fontId="101" fillId="39" borderId="10" xfId="0" applyFont="1" applyFill="1" applyBorder="1" applyAlignment="1">
      <alignment horizontal="left" vertical="center" readingOrder="1"/>
    </xf>
    <xf numFmtId="0" fontId="103" fillId="39" borderId="10" xfId="0" applyFont="1" applyFill="1" applyBorder="1" applyAlignment="1" applyProtection="1">
      <alignment horizontal="center" shrinkToFit="1"/>
      <protection locked="0"/>
    </xf>
    <xf numFmtId="0" fontId="59" fillId="20" borderId="0" xfId="0" applyFont="1" applyFill="1" applyAlignment="1" applyProtection="1">
      <alignment horizontal="center" shrinkToFit="1"/>
      <protection locked="0"/>
    </xf>
    <xf numFmtId="0" fontId="44" fillId="57" borderId="0" xfId="92" applyFill="1"/>
    <xf numFmtId="0" fontId="89" fillId="57" borderId="0" xfId="47" applyFill="1"/>
    <xf numFmtId="0" fontId="89" fillId="58" borderId="0" xfId="47" applyFill="1"/>
    <xf numFmtId="0" fontId="44" fillId="57" borderId="10" xfId="92" applyFill="1" applyBorder="1"/>
    <xf numFmtId="49" fontId="8" fillId="51" borderId="0" xfId="93" applyNumberFormat="1" applyFont="1" applyFill="1"/>
    <xf numFmtId="49" fontId="8" fillId="51" borderId="10" xfId="93" applyNumberFormat="1" applyFont="1" applyFill="1" applyBorder="1"/>
    <xf numFmtId="16" fontId="77" fillId="69" borderId="15" xfId="0" applyNumberFormat="1" applyFont="1" applyFill="1" applyBorder="1" applyAlignment="1" applyProtection="1">
      <alignment horizontal="center" shrinkToFit="1"/>
      <protection locked="0"/>
    </xf>
    <xf numFmtId="0" fontId="23" fillId="70" borderId="15" xfId="0" applyFont="1" applyFill="1" applyBorder="1" applyAlignment="1">
      <alignment horizontal="center" shrinkToFit="1"/>
    </xf>
    <xf numFmtId="165" fontId="69" fillId="20" borderId="14" xfId="0" applyNumberFormat="1" applyFont="1" applyFill="1" applyBorder="1" applyAlignment="1">
      <alignment horizontal="center" shrinkToFit="1"/>
    </xf>
    <xf numFmtId="165" fontId="69" fillId="20" borderId="14" xfId="0" quotePrefix="1" applyNumberFormat="1" applyFont="1" applyFill="1" applyBorder="1" applyAlignment="1">
      <alignment horizontal="center" shrinkToFit="1"/>
    </xf>
    <xf numFmtId="165" fontId="69" fillId="71" borderId="0" xfId="0" applyNumberFormat="1" applyFont="1" applyFill="1" applyAlignment="1">
      <alignment horizontal="center" shrinkToFit="1"/>
    </xf>
    <xf numFmtId="49" fontId="69" fillId="20" borderId="14" xfId="0" applyNumberFormat="1" applyFont="1" applyFill="1" applyBorder="1" applyAlignment="1">
      <alignment horizontal="center" shrinkToFit="1"/>
    </xf>
    <xf numFmtId="0" fontId="50" fillId="20" borderId="10" xfId="0" quotePrefix="1" applyFont="1" applyFill="1" applyBorder="1" applyAlignment="1">
      <alignment horizontal="left" wrapText="1" shrinkToFit="1"/>
    </xf>
    <xf numFmtId="49" fontId="23" fillId="70" borderId="15" xfId="0" applyNumberFormat="1" applyFont="1" applyFill="1" applyBorder="1" applyAlignment="1">
      <alignment horizontal="center" shrinkToFit="1"/>
    </xf>
    <xf numFmtId="16" fontId="105" fillId="23" borderId="15" xfId="0" applyNumberFormat="1" applyFont="1" applyFill="1" applyBorder="1" applyAlignment="1" applyProtection="1">
      <alignment horizontal="center" shrinkToFit="1"/>
      <protection locked="0"/>
    </xf>
    <xf numFmtId="16" fontId="77" fillId="72" borderId="15" xfId="0" applyNumberFormat="1" applyFont="1" applyFill="1" applyBorder="1" applyAlignment="1" applyProtection="1">
      <alignment horizontal="center" shrinkToFit="1"/>
      <protection locked="0"/>
    </xf>
    <xf numFmtId="164" fontId="75" fillId="20" borderId="0" xfId="0" applyNumberFormat="1" applyFont="1" applyFill="1" applyAlignment="1">
      <alignment horizontal="center" wrapText="1" shrinkToFit="1"/>
    </xf>
    <xf numFmtId="165" fontId="69" fillId="20" borderId="0" xfId="0" applyNumberFormat="1" applyFont="1" applyFill="1" applyAlignment="1">
      <alignment horizontal="center" shrinkToFit="1"/>
    </xf>
    <xf numFmtId="16" fontId="77" fillId="23" borderId="0" xfId="0" applyNumberFormat="1" applyFont="1" applyFill="1" applyAlignment="1" applyProtection="1">
      <alignment horizontal="center" shrinkToFit="1"/>
      <protection locked="0"/>
    </xf>
    <xf numFmtId="164" fontId="75" fillId="38" borderId="10" xfId="0" applyNumberFormat="1" applyFont="1" applyFill="1" applyBorder="1" applyAlignment="1">
      <alignment horizontal="center" wrapText="1" shrinkToFit="1"/>
    </xf>
    <xf numFmtId="164" fontId="75" fillId="57" borderId="10" xfId="0" applyNumberFormat="1" applyFont="1" applyFill="1" applyBorder="1" applyAlignment="1">
      <alignment horizontal="center" wrapText="1" shrinkToFit="1"/>
    </xf>
    <xf numFmtId="0" fontId="107" fillId="20" borderId="22" xfId="0" applyFont="1" applyFill="1" applyBorder="1" applyAlignment="1" applyProtection="1">
      <alignment shrinkToFit="1"/>
      <protection locked="0"/>
    </xf>
    <xf numFmtId="0" fontId="107" fillId="20" borderId="20" xfId="0" applyFont="1" applyFill="1" applyBorder="1" applyAlignment="1" applyProtection="1">
      <alignment shrinkToFit="1"/>
      <protection locked="0"/>
    </xf>
    <xf numFmtId="0" fontId="108" fillId="20" borderId="48" xfId="0" applyFont="1" applyFill="1" applyBorder="1" applyAlignment="1" applyProtection="1">
      <alignment shrinkToFit="1"/>
      <protection locked="0"/>
    </xf>
    <xf numFmtId="0" fontId="109" fillId="20" borderId="25" xfId="0" applyFont="1" applyFill="1" applyBorder="1" applyAlignment="1" applyProtection="1">
      <alignment shrinkToFit="1"/>
      <protection locked="0"/>
    </xf>
    <xf numFmtId="0" fontId="44" fillId="73" borderId="0" xfId="92" applyFill="1"/>
    <xf numFmtId="0" fontId="50" fillId="74" borderId="10" xfId="0" applyFont="1" applyFill="1" applyBorder="1" applyAlignment="1">
      <alignment horizontal="left" wrapText="1" shrinkToFit="1" readingOrder="1"/>
    </xf>
    <xf numFmtId="0" fontId="50" fillId="74" borderId="10" xfId="0" applyFont="1" applyFill="1" applyBorder="1" applyAlignment="1">
      <alignment horizontal="left" wrapText="1" shrinkToFit="1"/>
    </xf>
    <xf numFmtId="49" fontId="50" fillId="74" borderId="10" xfId="0" applyNumberFormat="1" applyFont="1" applyFill="1" applyBorder="1" applyAlignment="1">
      <alignment horizontal="left" wrapText="1" shrinkToFit="1" readingOrder="1"/>
    </xf>
    <xf numFmtId="49" fontId="50" fillId="74" borderId="10" xfId="0" applyNumberFormat="1" applyFont="1" applyFill="1" applyBorder="1" applyAlignment="1">
      <alignment horizontal="left" wrapText="1" shrinkToFit="1"/>
    </xf>
    <xf numFmtId="0" fontId="50" fillId="74" borderId="10" xfId="0" applyFont="1" applyFill="1" applyBorder="1" applyAlignment="1">
      <alignment wrapText="1" readingOrder="1"/>
    </xf>
    <xf numFmtId="0" fontId="50" fillId="74" borderId="10" xfId="0" applyFont="1" applyFill="1" applyBorder="1" applyAlignment="1">
      <alignment horizontal="left" wrapText="1" readingOrder="1"/>
    </xf>
    <xf numFmtId="0" fontId="50" fillId="74" borderId="10" xfId="0" applyFont="1" applyFill="1" applyBorder="1" applyAlignment="1">
      <alignment wrapText="1" shrinkToFit="1" readingOrder="1"/>
    </xf>
    <xf numFmtId="0" fontId="101" fillId="74" borderId="16" xfId="0" applyFont="1" applyFill="1" applyBorder="1" applyAlignment="1">
      <alignment vertical="center" readingOrder="1"/>
    </xf>
    <xf numFmtId="0" fontId="23" fillId="75" borderId="10" xfId="0" applyFont="1" applyFill="1" applyBorder="1" applyAlignment="1">
      <alignment horizontal="center" shrinkToFit="1"/>
    </xf>
    <xf numFmtId="0" fontId="101" fillId="74" borderId="16" xfId="0" applyFont="1" applyFill="1" applyBorder="1" applyAlignment="1">
      <alignment horizontal="left" vertical="center" readingOrder="1"/>
    </xf>
    <xf numFmtId="0" fontId="50" fillId="74" borderId="0" xfId="0" applyFont="1" applyFill="1" applyAlignment="1">
      <alignment horizontal="left" wrapText="1" shrinkToFit="1"/>
    </xf>
    <xf numFmtId="0" fontId="101" fillId="74" borderId="16" xfId="0" applyFont="1" applyFill="1" applyBorder="1" applyAlignment="1">
      <alignment horizontal="left" vertical="center" indent="22" readingOrder="1"/>
    </xf>
    <xf numFmtId="0" fontId="106" fillId="74" borderId="10" xfId="0" applyFont="1" applyFill="1" applyBorder="1" applyAlignment="1">
      <alignment horizontal="left" wrapText="1" shrinkToFit="1"/>
    </xf>
    <xf numFmtId="0" fontId="50" fillId="74" borderId="15" xfId="0" applyFont="1" applyFill="1" applyBorder="1" applyAlignment="1">
      <alignment horizontal="left" wrapText="1" shrinkToFit="1"/>
    </xf>
    <xf numFmtId="0" fontId="101" fillId="74" borderId="10" xfId="0" applyFont="1" applyFill="1" applyBorder="1" applyAlignment="1">
      <alignment horizontal="left" vertical="center" readingOrder="1"/>
    </xf>
    <xf numFmtId="0" fontId="0" fillId="73" borderId="0" xfId="0" applyFill="1"/>
    <xf numFmtId="0" fontId="44" fillId="21" borderId="0" xfId="92" applyFill="1"/>
    <xf numFmtId="0" fontId="23" fillId="76" borderId="15" xfId="0" applyFont="1" applyFill="1" applyBorder="1" applyAlignment="1">
      <alignment horizontal="center" shrinkToFit="1"/>
    </xf>
    <xf numFmtId="16" fontId="77" fillId="76" borderId="15" xfId="0" applyNumberFormat="1" applyFont="1" applyFill="1" applyBorder="1" applyAlignment="1" applyProtection="1">
      <alignment horizontal="center" shrinkToFit="1"/>
      <protection locked="0"/>
    </xf>
    <xf numFmtId="0" fontId="60" fillId="77" borderId="10" xfId="0" applyFont="1" applyFill="1" applyBorder="1" applyAlignment="1" applyProtection="1">
      <alignment horizontal="center" shrinkToFit="1"/>
      <protection locked="0"/>
    </xf>
    <xf numFmtId="165" fontId="69" fillId="77" borderId="14" xfId="0" applyNumberFormat="1" applyFont="1" applyFill="1" applyBorder="1" applyAlignment="1">
      <alignment horizontal="center" shrinkToFit="1"/>
    </xf>
    <xf numFmtId="164" fontId="75" fillId="77" borderId="10" xfId="0" applyNumberFormat="1" applyFont="1" applyFill="1" applyBorder="1" applyAlignment="1">
      <alignment horizontal="center" wrapText="1" shrinkToFit="1"/>
    </xf>
    <xf numFmtId="0" fontId="50" fillId="77" borderId="10" xfId="0" applyFont="1" applyFill="1" applyBorder="1" applyAlignment="1">
      <alignment horizontal="left" wrapText="1" shrinkToFit="1"/>
    </xf>
    <xf numFmtId="0" fontId="68" fillId="77" borderId="10" xfId="0" applyFont="1" applyFill="1" applyBorder="1" applyAlignment="1">
      <alignment horizontal="center" shrinkToFit="1"/>
    </xf>
    <xf numFmtId="0" fontId="19" fillId="73" borderId="0" xfId="0" applyFont="1" applyFill="1"/>
    <xf numFmtId="164" fontId="75" fillId="77" borderId="10" xfId="0" quotePrefix="1" applyNumberFormat="1" applyFont="1" applyFill="1" applyBorder="1" applyAlignment="1">
      <alignment horizontal="center" wrapText="1" shrinkToFit="1"/>
    </xf>
    <xf numFmtId="0" fontId="50" fillId="77" borderId="10" xfId="0" quotePrefix="1" applyFont="1" applyFill="1" applyBorder="1" applyAlignment="1">
      <alignment horizontal="left" wrapText="1" shrinkToFit="1"/>
    </xf>
    <xf numFmtId="0" fontId="19" fillId="21" borderId="0" xfId="92" applyFont="1" applyFill="1"/>
    <xf numFmtId="0" fontId="110" fillId="21" borderId="0" xfId="92" applyFont="1" applyFill="1"/>
    <xf numFmtId="0" fontId="67" fillId="21" borderId="0" xfId="92" applyFont="1" applyFill="1"/>
    <xf numFmtId="49" fontId="68" fillId="77" borderId="10" xfId="0" applyNumberFormat="1" applyFont="1" applyFill="1" applyBorder="1" applyAlignment="1">
      <alignment horizontal="center" shrinkToFit="1"/>
    </xf>
    <xf numFmtId="164" fontId="75" fillId="78" borderId="10" xfId="0" applyNumberFormat="1" applyFont="1" applyFill="1" applyBorder="1" applyAlignment="1">
      <alignment horizontal="center" wrapText="1" shrinkToFit="1"/>
    </xf>
    <xf numFmtId="0" fontId="111" fillId="20" borderId="10" xfId="0" applyFont="1" applyFill="1" applyBorder="1" applyAlignment="1">
      <alignment horizontal="center" shrinkToFit="1"/>
    </xf>
    <xf numFmtId="16" fontId="112" fillId="23" borderId="15" xfId="0" applyNumberFormat="1" applyFont="1" applyFill="1" applyBorder="1" applyAlignment="1" applyProtection="1">
      <alignment horizontal="center" shrinkToFit="1"/>
      <protection locked="0"/>
    </xf>
    <xf numFmtId="0" fontId="113" fillId="24" borderId="10" xfId="0" applyFont="1" applyFill="1" applyBorder="1" applyAlignment="1" applyProtection="1">
      <alignment horizontal="center" shrinkToFit="1"/>
      <protection locked="0"/>
    </xf>
    <xf numFmtId="0" fontId="114" fillId="20" borderId="10" xfId="0" applyFont="1" applyFill="1" applyBorder="1" applyAlignment="1">
      <alignment horizontal="left" wrapText="1" shrinkToFit="1"/>
    </xf>
    <xf numFmtId="164" fontId="115" fillId="20" borderId="10" xfId="0" applyNumberFormat="1" applyFont="1" applyFill="1" applyBorder="1" applyAlignment="1">
      <alignment horizontal="center" wrapText="1" shrinkToFit="1"/>
    </xf>
    <xf numFmtId="165" fontId="102" fillId="20" borderId="14" xfId="0" applyNumberFormat="1" applyFont="1" applyFill="1" applyBorder="1" applyAlignment="1">
      <alignment horizontal="center" shrinkToFit="1"/>
    </xf>
    <xf numFmtId="0" fontId="103" fillId="20" borderId="0" xfId="0" applyFont="1" applyFill="1" applyAlignment="1" applyProtection="1">
      <alignment horizontal="center" shrinkToFit="1"/>
      <protection locked="0"/>
    </xf>
    <xf numFmtId="0" fontId="50" fillId="20" borderId="10" xfId="0" applyFont="1" applyFill="1" applyBorder="1" applyAlignment="1">
      <alignment horizontal="left" shrinkToFit="1"/>
    </xf>
    <xf numFmtId="165" fontId="102" fillId="20" borderId="14" xfId="0" quotePrefix="1" applyNumberFormat="1" applyFont="1" applyFill="1" applyBorder="1" applyAlignment="1">
      <alignment horizontal="center" shrinkToFit="1"/>
    </xf>
    <xf numFmtId="164" fontId="97" fillId="20" borderId="10" xfId="0" applyNumberFormat="1" applyFont="1" applyFill="1" applyBorder="1" applyAlignment="1">
      <alignment horizontal="center" wrapText="1" shrinkToFit="1"/>
    </xf>
    <xf numFmtId="0" fontId="101" fillId="53" borderId="16" xfId="0" applyFont="1" applyFill="1" applyBorder="1" applyAlignment="1">
      <alignment horizontal="centerContinuous" vertical="center" readingOrder="1"/>
    </xf>
    <xf numFmtId="0" fontId="101" fillId="53" borderId="17" xfId="0" applyFont="1" applyFill="1" applyBorder="1" applyAlignment="1">
      <alignment horizontal="centerContinuous" vertical="center" readingOrder="1"/>
    </xf>
    <xf numFmtId="165" fontId="69" fillId="77" borderId="14" xfId="0" quotePrefix="1" applyNumberFormat="1" applyFont="1" applyFill="1" applyBorder="1" applyAlignment="1">
      <alignment horizontal="center" shrinkToFit="1"/>
    </xf>
    <xf numFmtId="0" fontId="23" fillId="69" borderId="15" xfId="0" applyFont="1" applyFill="1" applyBorder="1" applyAlignment="1">
      <alignment horizontal="center" shrinkToFit="1"/>
    </xf>
    <xf numFmtId="0" fontId="116" fillId="20" borderId="10" xfId="0" applyFont="1" applyFill="1" applyBorder="1" applyAlignment="1" applyProtection="1">
      <alignment horizontal="center" shrinkToFit="1"/>
      <protection locked="0"/>
    </xf>
    <xf numFmtId="0" fontId="117" fillId="20" borderId="10" xfId="0" applyFont="1" applyFill="1" applyBorder="1" applyAlignment="1">
      <alignment horizontal="center" shrinkToFit="1"/>
    </xf>
    <xf numFmtId="0" fontId="50" fillId="79" borderId="10" xfId="0" applyFont="1" applyFill="1" applyBorder="1" applyAlignment="1">
      <alignment horizontal="left" wrapText="1" shrinkToFit="1" readingOrder="1"/>
    </xf>
    <xf numFmtId="49" fontId="50" fillId="79" borderId="10" xfId="0" applyNumberFormat="1" applyFont="1" applyFill="1" applyBorder="1" applyAlignment="1">
      <alignment horizontal="left" wrapText="1" shrinkToFit="1" readingOrder="1"/>
    </xf>
    <xf numFmtId="49" fontId="50" fillId="79" borderId="10" xfId="0" applyNumberFormat="1" applyFont="1" applyFill="1" applyBorder="1" applyAlignment="1">
      <alignment horizontal="left" wrapText="1" shrinkToFit="1"/>
    </xf>
    <xf numFmtId="0" fontId="50" fillId="79" borderId="10" xfId="0" applyFont="1" applyFill="1" applyBorder="1" applyAlignment="1">
      <alignment horizontal="left" wrapText="1" shrinkToFit="1"/>
    </xf>
    <xf numFmtId="0" fontId="50" fillId="79" borderId="10" xfId="0" applyFont="1" applyFill="1" applyBorder="1" applyAlignment="1">
      <alignment wrapText="1" readingOrder="1"/>
    </xf>
    <xf numFmtId="0" fontId="50" fillId="79" borderId="10" xfId="0" applyFont="1" applyFill="1" applyBorder="1" applyAlignment="1">
      <alignment horizontal="left" wrapText="1" readingOrder="1"/>
    </xf>
    <xf numFmtId="0" fontId="50" fillId="79" borderId="10" xfId="0" applyFont="1" applyFill="1" applyBorder="1" applyAlignment="1">
      <alignment wrapText="1" shrinkToFit="1" readingOrder="1"/>
    </xf>
    <xf numFmtId="0" fontId="101" fillId="79" borderId="16" xfId="0" applyFont="1" applyFill="1" applyBorder="1" applyAlignment="1">
      <alignment vertical="center" readingOrder="1"/>
    </xf>
    <xf numFmtId="0" fontId="23" fillId="80" borderId="10" xfId="0" applyFont="1" applyFill="1" applyBorder="1" applyAlignment="1">
      <alignment horizontal="center" shrinkToFit="1"/>
    </xf>
    <xf numFmtId="0" fontId="101" fillId="79" borderId="16" xfId="0" applyFont="1" applyFill="1" applyBorder="1" applyAlignment="1">
      <alignment horizontal="left" vertical="center" readingOrder="1"/>
    </xf>
    <xf numFmtId="0" fontId="50" fillId="79" borderId="0" xfId="0" applyFont="1" applyFill="1" applyAlignment="1">
      <alignment horizontal="left" wrapText="1" shrinkToFit="1"/>
    </xf>
    <xf numFmtId="0" fontId="106" fillId="79" borderId="10" xfId="0" applyFont="1" applyFill="1" applyBorder="1" applyAlignment="1">
      <alignment horizontal="left" wrapText="1" shrinkToFit="1"/>
    </xf>
    <xf numFmtId="0" fontId="114" fillId="79" borderId="10" xfId="0" applyFont="1" applyFill="1" applyBorder="1" applyAlignment="1">
      <alignment horizontal="left" wrapText="1" shrinkToFit="1"/>
    </xf>
    <xf numFmtId="0" fontId="50" fillId="79" borderId="15" xfId="0" applyFont="1" applyFill="1" applyBorder="1" applyAlignment="1">
      <alignment horizontal="left" wrapText="1" shrinkToFit="1"/>
    </xf>
    <xf numFmtId="0" fontId="114" fillId="79" borderId="0" xfId="0" applyFont="1" applyFill="1" applyAlignment="1">
      <alignment horizontal="left" wrapText="1" shrinkToFit="1"/>
    </xf>
    <xf numFmtId="0" fontId="19" fillId="79" borderId="0" xfId="0" applyFont="1" applyFill="1" applyAlignment="1">
      <alignment shrinkToFit="1"/>
    </xf>
    <xf numFmtId="0" fontId="55" fillId="79" borderId="19" xfId="0" applyFont="1" applyFill="1" applyBorder="1" applyAlignment="1" applyProtection="1">
      <alignment shrinkToFit="1"/>
      <protection locked="0"/>
    </xf>
    <xf numFmtId="0" fontId="57" fillId="79" borderId="21" xfId="0" applyFont="1" applyFill="1" applyBorder="1" applyAlignment="1" applyProtection="1">
      <alignment shrinkToFit="1"/>
      <protection locked="0"/>
    </xf>
    <xf numFmtId="0" fontId="57" fillId="79" borderId="20" xfId="0" applyFont="1" applyFill="1" applyBorder="1" applyAlignment="1" applyProtection="1">
      <alignment shrinkToFit="1"/>
      <protection locked="0"/>
    </xf>
    <xf numFmtId="0" fontId="59" fillId="79" borderId="20" xfId="0" applyFont="1" applyFill="1" applyBorder="1" applyAlignment="1" applyProtection="1">
      <alignment shrinkToFit="1"/>
      <protection locked="0"/>
    </xf>
    <xf numFmtId="0" fontId="60" fillId="79" borderId="22" xfId="0" applyFont="1" applyFill="1" applyBorder="1" applyAlignment="1" applyProtection="1">
      <alignment shrinkToFit="1"/>
      <protection locked="0"/>
    </xf>
    <xf numFmtId="0" fontId="60" fillId="79" borderId="20" xfId="0" applyFont="1" applyFill="1" applyBorder="1" applyAlignment="1" applyProtection="1">
      <alignment shrinkToFit="1"/>
      <protection locked="0"/>
    </xf>
    <xf numFmtId="0" fontId="51" fillId="81" borderId="24" xfId="0" applyFont="1" applyFill="1" applyBorder="1" applyAlignment="1" applyProtection="1">
      <alignment shrinkToFit="1"/>
      <protection locked="0"/>
    </xf>
    <xf numFmtId="0" fontId="51" fillId="81" borderId="19" xfId="0" applyFont="1" applyFill="1" applyBorder="1" applyAlignment="1" applyProtection="1">
      <alignment shrinkToFit="1"/>
      <protection locked="0"/>
    </xf>
    <xf numFmtId="0" fontId="74" fillId="79" borderId="48" xfId="0" applyFont="1" applyFill="1" applyBorder="1" applyAlignment="1" applyProtection="1">
      <alignment shrinkToFit="1"/>
      <protection locked="0"/>
    </xf>
    <xf numFmtId="0" fontId="56" fillId="79" borderId="25" xfId="0" applyFont="1" applyFill="1" applyBorder="1" applyAlignment="1" applyProtection="1">
      <alignment shrinkToFit="1"/>
      <protection locked="0"/>
    </xf>
    <xf numFmtId="0" fontId="57" fillId="79" borderId="0" xfId="0" applyFont="1" applyFill="1" applyAlignment="1" applyProtection="1">
      <alignment shrinkToFit="1"/>
      <protection locked="0"/>
    </xf>
    <xf numFmtId="0" fontId="57" fillId="71" borderId="21" xfId="0" applyFont="1" applyFill="1" applyBorder="1" applyAlignment="1" applyProtection="1">
      <alignment shrinkToFit="1"/>
      <protection locked="0"/>
    </xf>
    <xf numFmtId="0" fontId="55" fillId="71" borderId="19" xfId="0" applyFont="1" applyFill="1" applyBorder="1" applyAlignment="1" applyProtection="1">
      <alignment shrinkToFit="1"/>
      <protection locked="0"/>
    </xf>
    <xf numFmtId="0" fontId="60" fillId="71" borderId="22" xfId="0" applyFont="1" applyFill="1" applyBorder="1" applyAlignment="1" applyProtection="1">
      <alignment shrinkToFit="1"/>
      <protection locked="0"/>
    </xf>
    <xf numFmtId="0" fontId="59" fillId="71" borderId="20" xfId="0" applyFont="1" applyFill="1" applyBorder="1" applyAlignment="1" applyProtection="1">
      <alignment shrinkToFit="1"/>
      <protection locked="0"/>
    </xf>
    <xf numFmtId="0" fontId="22" fillId="0" borderId="0" xfId="0" applyFont="1" applyAlignment="1">
      <alignment horizontal="center"/>
    </xf>
    <xf numFmtId="0" fontId="51" fillId="82" borderId="24" xfId="0" applyFont="1" applyFill="1" applyBorder="1" applyAlignment="1" applyProtection="1">
      <alignment shrinkToFit="1"/>
      <protection locked="0"/>
    </xf>
    <xf numFmtId="0" fontId="74" fillId="71" borderId="48" xfId="0" applyFont="1" applyFill="1" applyBorder="1" applyAlignment="1" applyProtection="1">
      <alignment shrinkToFit="1"/>
      <protection locked="0"/>
    </xf>
    <xf numFmtId="0" fontId="19" fillId="0" borderId="0" xfId="0" applyFont="1" applyAlignment="1">
      <alignment horizontal="center"/>
    </xf>
    <xf numFmtId="0" fontId="119" fillId="0" borderId="0" xfId="0" applyFont="1"/>
    <xf numFmtId="0" fontId="120" fillId="79" borderId="19" xfId="0" applyFont="1" applyFill="1" applyBorder="1" applyAlignment="1" applyProtection="1">
      <alignment shrinkToFit="1"/>
      <protection locked="0"/>
    </xf>
    <xf numFmtId="0" fontId="121" fillId="79" borderId="21" xfId="0" applyFont="1" applyFill="1" applyBorder="1" applyAlignment="1" applyProtection="1">
      <alignment shrinkToFit="1"/>
      <protection locked="0"/>
    </xf>
    <xf numFmtId="0" fontId="122" fillId="79" borderId="20" xfId="0" applyFont="1" applyFill="1" applyBorder="1" applyAlignment="1" applyProtection="1">
      <alignment shrinkToFit="1"/>
      <protection locked="0"/>
    </xf>
    <xf numFmtId="0" fontId="123" fillId="79" borderId="22" xfId="0" applyFont="1" applyFill="1" applyBorder="1" applyAlignment="1" applyProtection="1">
      <alignment shrinkToFit="1"/>
      <protection locked="0"/>
    </xf>
    <xf numFmtId="0" fontId="124" fillId="81" borderId="24" xfId="0" applyFont="1" applyFill="1" applyBorder="1" applyAlignment="1" applyProtection="1">
      <alignment shrinkToFit="1"/>
      <protection locked="0"/>
    </xf>
    <xf numFmtId="0" fontId="125" fillId="79" borderId="48" xfId="0" applyFont="1" applyFill="1" applyBorder="1" applyAlignment="1" applyProtection="1">
      <alignment shrinkToFit="1"/>
      <protection locked="0"/>
    </xf>
    <xf numFmtId="0" fontId="126" fillId="79" borderId="25" xfId="0" applyFont="1" applyFill="1" applyBorder="1" applyAlignment="1" applyProtection="1">
      <alignment shrinkToFit="1"/>
      <protection locked="0"/>
    </xf>
    <xf numFmtId="0" fontId="22" fillId="79" borderId="0" xfId="0" applyFont="1" applyFill="1" applyAlignment="1">
      <alignment horizontal="center"/>
    </xf>
    <xf numFmtId="0" fontId="23" fillId="84" borderId="10" xfId="0" applyFont="1" applyFill="1" applyBorder="1" applyAlignment="1">
      <alignment horizontal="center" shrinkToFit="1"/>
    </xf>
    <xf numFmtId="16" fontId="77" fillId="84" borderId="15" xfId="0" applyNumberFormat="1" applyFont="1" applyFill="1" applyBorder="1" applyAlignment="1" applyProtection="1">
      <alignment horizontal="center" shrinkToFit="1"/>
      <protection locked="0"/>
    </xf>
    <xf numFmtId="0" fontId="55" fillId="47" borderId="10" xfId="0" applyFont="1" applyFill="1" applyBorder="1" applyAlignment="1" applyProtection="1">
      <alignment horizontal="center" shrinkToFit="1"/>
      <protection locked="0"/>
    </xf>
    <xf numFmtId="0" fontId="50" fillId="47" borderId="10" xfId="0" applyFont="1" applyFill="1" applyBorder="1" applyAlignment="1">
      <alignment horizontal="left" wrapText="1" shrinkToFit="1" readingOrder="1"/>
    </xf>
    <xf numFmtId="165" fontId="69" fillId="47" borderId="14" xfId="0" applyNumberFormat="1" applyFont="1" applyFill="1" applyBorder="1" applyAlignment="1">
      <alignment horizontal="center" shrinkToFit="1"/>
    </xf>
    <xf numFmtId="0" fontId="50" fillId="47" borderId="10" xfId="0" applyFont="1" applyFill="1" applyBorder="1" applyAlignment="1">
      <alignment horizontal="left" wrapText="1" shrinkToFit="1"/>
    </xf>
    <xf numFmtId="0" fontId="68" fillId="47" borderId="10" xfId="0" applyFont="1" applyFill="1" applyBorder="1" applyAlignment="1">
      <alignment horizontal="center" shrinkToFit="1"/>
    </xf>
    <xf numFmtId="49" fontId="23" fillId="84" borderId="15" xfId="0" applyNumberFormat="1" applyFont="1" applyFill="1" applyBorder="1" applyAlignment="1">
      <alignment horizontal="center" shrinkToFit="1"/>
    </xf>
    <xf numFmtId="49" fontId="54" fillId="47" borderId="10" xfId="0" applyNumberFormat="1" applyFont="1" applyFill="1" applyBorder="1" applyAlignment="1">
      <alignment shrinkToFit="1"/>
    </xf>
    <xf numFmtId="49" fontId="50" fillId="47" borderId="10" xfId="0" applyNumberFormat="1" applyFont="1" applyFill="1" applyBorder="1" applyAlignment="1">
      <alignment horizontal="left" wrapText="1" shrinkToFit="1" readingOrder="1"/>
    </xf>
    <xf numFmtId="49" fontId="50" fillId="47" borderId="10" xfId="0" applyNumberFormat="1" applyFont="1" applyFill="1" applyBorder="1" applyAlignment="1">
      <alignment horizontal="left" wrapText="1" shrinkToFit="1"/>
    </xf>
    <xf numFmtId="49" fontId="68" fillId="47" borderId="10" xfId="0" applyNumberFormat="1" applyFont="1" applyFill="1" applyBorder="1" applyAlignment="1">
      <alignment horizontal="center" shrinkToFit="1"/>
    </xf>
    <xf numFmtId="0" fontId="57" fillId="47" borderId="10" xfId="0" applyFont="1" applyFill="1" applyBorder="1" applyAlignment="1" applyProtection="1">
      <alignment horizontal="center" shrinkToFit="1"/>
      <protection locked="0"/>
    </xf>
    <xf numFmtId="0" fontId="59" fillId="47" borderId="10" xfId="0" applyFont="1" applyFill="1" applyBorder="1" applyAlignment="1" applyProtection="1">
      <alignment horizontal="center" shrinkToFit="1"/>
      <protection locked="0"/>
    </xf>
    <xf numFmtId="0" fontId="60" fillId="47" borderId="10" xfId="0" applyFont="1" applyFill="1" applyBorder="1" applyAlignment="1" applyProtection="1">
      <alignment horizontal="center" shrinkToFit="1"/>
      <protection locked="0"/>
    </xf>
    <xf numFmtId="165" fontId="69" fillId="47" borderId="14" xfId="0" quotePrefix="1" applyNumberFormat="1" applyFont="1" applyFill="1" applyBorder="1" applyAlignment="1">
      <alignment horizontal="center" shrinkToFit="1"/>
    </xf>
    <xf numFmtId="0" fontId="51" fillId="85" borderId="10" xfId="0" applyFont="1" applyFill="1" applyBorder="1" applyAlignment="1" applyProtection="1">
      <alignment horizontal="center" shrinkToFit="1"/>
      <protection locked="0"/>
    </xf>
    <xf numFmtId="0" fontId="74" fillId="47" borderId="10" xfId="0" applyFont="1" applyFill="1" applyBorder="1" applyAlignment="1" applyProtection="1">
      <alignment horizontal="center" shrinkToFit="1"/>
      <protection locked="0"/>
    </xf>
    <xf numFmtId="0" fontId="101" fillId="47" borderId="10" xfId="0" applyFont="1" applyFill="1" applyBorder="1" applyAlignment="1">
      <alignment horizontal="centerContinuous" vertical="center" readingOrder="1"/>
    </xf>
    <xf numFmtId="0" fontId="68" fillId="47" borderId="17" xfId="0" applyFont="1" applyFill="1" applyBorder="1" applyAlignment="1">
      <alignment horizontal="center" shrinkToFit="1"/>
    </xf>
    <xf numFmtId="0" fontId="111" fillId="47" borderId="10" xfId="0" applyFont="1" applyFill="1" applyBorder="1" applyAlignment="1">
      <alignment horizontal="center" shrinkToFit="1"/>
    </xf>
    <xf numFmtId="165" fontId="69" fillId="47" borderId="49" xfId="0" applyNumberFormat="1" applyFont="1" applyFill="1" applyBorder="1" applyAlignment="1">
      <alignment horizontal="center" vertical="center" wrapText="1" shrinkToFit="1"/>
    </xf>
    <xf numFmtId="0" fontId="74" fillId="20" borderId="22" xfId="0" applyFont="1" applyFill="1" applyBorder="1" applyAlignment="1" applyProtection="1">
      <alignment shrinkToFit="1"/>
      <protection locked="0"/>
    </xf>
    <xf numFmtId="49" fontId="22" fillId="36" borderId="11" xfId="0" applyNumberFormat="1" applyFont="1" applyFill="1" applyBorder="1" applyAlignment="1" applyProtection="1">
      <alignment horizontal="center" shrinkToFit="1"/>
      <protection locked="0"/>
    </xf>
    <xf numFmtId="49" fontId="19" fillId="0" borderId="0" xfId="0" applyNumberFormat="1" applyFont="1" applyAlignment="1">
      <alignment shrinkToFit="1"/>
    </xf>
    <xf numFmtId="0" fontId="51" fillId="24" borderId="0" xfId="0" applyFont="1" applyFill="1" applyAlignment="1" applyProtection="1">
      <alignment shrinkToFit="1"/>
      <protection locked="0"/>
    </xf>
    <xf numFmtId="0" fontId="44" fillId="61" borderId="22" xfId="92" applyFill="1" applyBorder="1"/>
    <xf numFmtId="0" fontId="19" fillId="17" borderId="22" xfId="0" applyFont="1" applyFill="1" applyBorder="1" applyAlignment="1">
      <alignment shrinkToFit="1"/>
    </xf>
    <xf numFmtId="0" fontId="51" fillId="24" borderId="10" xfId="0" applyFont="1" applyFill="1" applyBorder="1" applyAlignment="1" applyProtection="1">
      <alignment shrinkToFit="1"/>
      <protection locked="0"/>
    </xf>
    <xf numFmtId="49" fontId="14" fillId="51" borderId="22" xfId="93" applyNumberFormat="1" applyFill="1" applyBorder="1"/>
    <xf numFmtId="0" fontId="0" fillId="59" borderId="22" xfId="0" applyFill="1" applyBorder="1" applyAlignment="1">
      <alignment shrinkToFit="1"/>
    </xf>
    <xf numFmtId="0" fontId="19" fillId="44" borderId="22" xfId="0" applyFont="1" applyFill="1" applyBorder="1" applyAlignment="1">
      <alignment shrinkToFit="1"/>
    </xf>
    <xf numFmtId="0" fontId="44" fillId="57" borderId="22" xfId="92" applyFill="1" applyBorder="1"/>
    <xf numFmtId="0" fontId="19" fillId="60" borderId="22" xfId="0" applyFont="1" applyFill="1" applyBorder="1" applyAlignment="1">
      <alignment shrinkToFit="1"/>
    </xf>
    <xf numFmtId="0" fontId="19" fillId="17" borderId="24" xfId="0" applyFont="1" applyFill="1" applyBorder="1" applyAlignment="1">
      <alignment shrinkToFit="1"/>
    </xf>
    <xf numFmtId="0" fontId="0" fillId="59" borderId="24" xfId="0" applyFill="1" applyBorder="1" applyAlignment="1">
      <alignment shrinkToFit="1"/>
    </xf>
    <xf numFmtId="0" fontId="44" fillId="61" borderId="24" xfId="92" applyFill="1" applyBorder="1"/>
    <xf numFmtId="0" fontId="19" fillId="44" borderId="24" xfId="0" applyFont="1" applyFill="1" applyBorder="1" applyAlignment="1">
      <alignment shrinkToFit="1"/>
    </xf>
    <xf numFmtId="0" fontId="19" fillId="59" borderId="24" xfId="0" applyFont="1" applyFill="1" applyBorder="1" applyAlignment="1">
      <alignment shrinkToFit="1"/>
    </xf>
    <xf numFmtId="0" fontId="19" fillId="60" borderId="24" xfId="0" applyFont="1" applyFill="1" applyBorder="1" applyAlignment="1">
      <alignment shrinkToFit="1"/>
    </xf>
    <xf numFmtId="0" fontId="128" fillId="47" borderId="10" xfId="0" applyFont="1" applyFill="1" applyBorder="1" applyAlignment="1">
      <alignment horizontal="left" wrapText="1" shrinkToFit="1"/>
    </xf>
    <xf numFmtId="165" fontId="69" fillId="86" borderId="0" xfId="0" applyNumberFormat="1" applyFont="1" applyFill="1" applyAlignment="1">
      <alignment horizontal="center" shrinkToFit="1"/>
    </xf>
    <xf numFmtId="14" fontId="127" fillId="86" borderId="0" xfId="0" applyNumberFormat="1" applyFont="1" applyFill="1" applyAlignment="1" applyProtection="1">
      <alignment horizontal="right" vertical="center" shrinkToFit="1"/>
      <protection locked="0"/>
    </xf>
    <xf numFmtId="166" fontId="127" fillId="86" borderId="0" xfId="0" applyNumberFormat="1" applyFont="1" applyFill="1" applyAlignment="1" applyProtection="1">
      <alignment horizontal="left" vertical="center" shrinkToFit="1"/>
      <protection locked="0"/>
    </xf>
    <xf numFmtId="0" fontId="92" fillId="86" borderId="0" xfId="0" applyFont="1" applyFill="1" applyAlignment="1" applyProtection="1">
      <alignment horizontal="left" vertical="center" shrinkToFit="1"/>
      <protection locked="0"/>
    </xf>
    <xf numFmtId="0" fontId="23" fillId="87" borderId="0" xfId="0" applyFont="1" applyFill="1" applyAlignment="1">
      <alignment horizontal="center" shrinkToFit="1"/>
    </xf>
    <xf numFmtId="49" fontId="48" fillId="86" borderId="0" xfId="0" applyNumberFormat="1" applyFont="1" applyFill="1" applyAlignment="1" applyProtection="1">
      <alignment horizontal="center" vertical="center" shrinkToFit="1"/>
      <protection locked="0"/>
    </xf>
    <xf numFmtId="0" fontId="48" fillId="86" borderId="0" xfId="0" applyFont="1" applyFill="1" applyAlignment="1" applyProtection="1">
      <alignment horizontal="center" vertical="center" shrinkToFit="1"/>
      <protection locked="0"/>
    </xf>
    <xf numFmtId="0" fontId="94" fillId="86" borderId="0" xfId="0" applyFont="1" applyFill="1" applyAlignment="1" applyProtection="1">
      <alignment horizontal="right" vertical="center" shrinkToFit="1"/>
      <protection locked="0"/>
    </xf>
    <xf numFmtId="14" fontId="94" fillId="86" borderId="0" xfId="0" applyNumberFormat="1" applyFont="1" applyFill="1" applyAlignment="1" applyProtection="1">
      <alignment horizontal="right" vertical="center" shrinkToFit="1"/>
      <protection locked="0"/>
    </xf>
    <xf numFmtId="14" fontId="94" fillId="86" borderId="46" xfId="0" applyNumberFormat="1" applyFont="1" applyFill="1" applyBorder="1" applyAlignment="1" applyProtection="1">
      <alignment horizontal="left" vertical="center" shrinkToFit="1"/>
      <protection locked="0"/>
    </xf>
    <xf numFmtId="166" fontId="94" fillId="86" borderId="46" xfId="0" applyNumberFormat="1" applyFont="1" applyFill="1" applyBorder="1" applyAlignment="1" applyProtection="1">
      <alignment horizontal="left" vertical="center" shrinkToFit="1"/>
      <protection locked="0"/>
    </xf>
    <xf numFmtId="16" fontId="77" fillId="88" borderId="15" xfId="0" applyNumberFormat="1" applyFont="1" applyFill="1" applyBorder="1" applyAlignment="1" applyProtection="1">
      <alignment horizontal="center" shrinkToFit="1"/>
      <protection locked="0"/>
    </xf>
    <xf numFmtId="0" fontId="50" fillId="48" borderId="10" xfId="0" applyFont="1" applyFill="1" applyBorder="1" applyAlignment="1">
      <alignment horizontal="left" wrapText="1" shrinkToFit="1" readingOrder="1"/>
    </xf>
    <xf numFmtId="0" fontId="59" fillId="48" borderId="10" xfId="0" applyFont="1" applyFill="1" applyBorder="1" applyAlignment="1" applyProtection="1">
      <alignment horizontal="center" shrinkToFit="1"/>
      <protection locked="0"/>
    </xf>
    <xf numFmtId="0" fontId="51" fillId="89" borderId="10" xfId="0" applyFont="1" applyFill="1" applyBorder="1" applyAlignment="1" applyProtection="1">
      <alignment horizontal="center" shrinkToFit="1"/>
      <protection locked="0"/>
    </xf>
    <xf numFmtId="16" fontId="77" fillId="90" borderId="15" xfId="0" applyNumberFormat="1" applyFont="1" applyFill="1" applyBorder="1" applyAlignment="1" applyProtection="1">
      <alignment horizontal="center" shrinkToFit="1"/>
      <protection locked="0"/>
    </xf>
    <xf numFmtId="0" fontId="60" fillId="59" borderId="10" xfId="0" applyFont="1" applyFill="1" applyBorder="1" applyAlignment="1" applyProtection="1">
      <alignment horizontal="center" shrinkToFit="1"/>
      <protection locked="0"/>
    </xf>
    <xf numFmtId="16" fontId="77" fillId="91" borderId="15" xfId="0" applyNumberFormat="1" applyFont="1" applyFill="1" applyBorder="1" applyAlignment="1" applyProtection="1">
      <alignment horizontal="center" shrinkToFit="1"/>
      <protection locked="0"/>
    </xf>
    <xf numFmtId="0" fontId="57" fillId="38" borderId="10" xfId="0" applyFont="1" applyFill="1" applyBorder="1" applyAlignment="1" applyProtection="1">
      <alignment horizontal="center" shrinkToFit="1"/>
      <protection locked="0"/>
    </xf>
    <xf numFmtId="0" fontId="50" fillId="38" borderId="10" xfId="0" applyFont="1" applyFill="1" applyBorder="1" applyAlignment="1">
      <alignment horizontal="left" wrapText="1" shrinkToFit="1" readingOrder="1"/>
    </xf>
    <xf numFmtId="0" fontId="74" fillId="48" borderId="10" xfId="0" applyFont="1" applyFill="1" applyBorder="1" applyAlignment="1" applyProtection="1">
      <alignment horizontal="center" shrinkToFit="1"/>
      <protection locked="0"/>
    </xf>
    <xf numFmtId="49" fontId="3" fillId="51" borderId="0" xfId="93" applyNumberFormat="1" applyFont="1" applyFill="1"/>
    <xf numFmtId="165" fontId="69" fillId="47" borderId="46" xfId="0" applyNumberFormat="1" applyFont="1" applyFill="1" applyBorder="1" applyAlignment="1">
      <alignment horizontal="center" shrinkToFit="1"/>
    </xf>
    <xf numFmtId="0" fontId="128" fillId="47" borderId="17" xfId="0" applyFont="1" applyFill="1" applyBorder="1" applyAlignment="1">
      <alignment horizontal="left" wrapText="1" shrinkToFit="1"/>
    </xf>
    <xf numFmtId="165" fontId="69" fillId="47" borderId="28" xfId="0" applyNumberFormat="1" applyFont="1" applyFill="1" applyBorder="1" applyAlignment="1">
      <alignment horizontal="center" shrinkToFit="1"/>
    </xf>
    <xf numFmtId="0" fontId="101" fillId="53" borderId="14" xfId="0" applyFont="1" applyFill="1" applyBorder="1" applyAlignment="1">
      <alignment horizontal="centerContinuous" vertical="center" readingOrder="1"/>
    </xf>
    <xf numFmtId="0" fontId="128" fillId="48" borderId="10" xfId="0" applyFont="1" applyFill="1" applyBorder="1" applyAlignment="1">
      <alignment horizontal="left" wrapText="1" shrinkToFit="1"/>
    </xf>
    <xf numFmtId="0" fontId="128" fillId="47" borderId="10" xfId="0" quotePrefix="1" applyFont="1" applyFill="1" applyBorder="1" applyAlignment="1">
      <alignment horizontal="left" wrapText="1" shrinkToFit="1"/>
    </xf>
    <xf numFmtId="0" fontId="128" fillId="58" borderId="10" xfId="0" applyFont="1" applyFill="1" applyBorder="1" applyAlignment="1">
      <alignment horizontal="left" wrapText="1" shrinkToFit="1"/>
    </xf>
    <xf numFmtId="0" fontId="128" fillId="60" borderId="10" xfId="0" applyFont="1" applyFill="1" applyBorder="1" applyAlignment="1">
      <alignment horizontal="left" wrapText="1" shrinkToFit="1"/>
    </xf>
    <xf numFmtId="164" fontId="75" fillId="47" borderId="10" xfId="0" applyNumberFormat="1" applyFont="1" applyFill="1" applyBorder="1" applyAlignment="1">
      <alignment horizontal="center" wrapText="1" shrinkToFit="1"/>
    </xf>
    <xf numFmtId="49" fontId="2" fillId="51" borderId="0" xfId="93" applyNumberFormat="1" applyFont="1" applyFill="1"/>
    <xf numFmtId="49" fontId="1" fillId="51" borderId="0" xfId="93" applyNumberFormat="1" applyFont="1" applyFill="1"/>
    <xf numFmtId="16" fontId="77" fillId="92" borderId="15" xfId="0" applyNumberFormat="1" applyFont="1" applyFill="1" applyBorder="1" applyAlignment="1" applyProtection="1">
      <alignment horizontal="center" shrinkToFit="1"/>
      <protection locked="0"/>
    </xf>
    <xf numFmtId="164" fontId="75" fillId="47" borderId="10" xfId="0" quotePrefix="1" applyNumberFormat="1" applyFont="1" applyFill="1" applyBorder="1" applyAlignment="1">
      <alignment horizontal="center" wrapText="1" shrinkToFit="1"/>
    </xf>
    <xf numFmtId="0" fontId="57" fillId="58" borderId="10" xfId="0" applyFont="1" applyFill="1" applyBorder="1" applyAlignment="1" applyProtection="1">
      <alignment horizontal="center" shrinkToFit="1"/>
      <protection locked="0"/>
    </xf>
    <xf numFmtId="0" fontId="50" fillId="58" borderId="10" xfId="0" applyFont="1" applyFill="1" applyBorder="1" applyAlignment="1">
      <alignment horizontal="left" wrapText="1" shrinkToFit="1" readingOrder="1"/>
    </xf>
    <xf numFmtId="0" fontId="74" fillId="58" borderId="10" xfId="0" applyFont="1" applyFill="1" applyBorder="1" applyAlignment="1" applyProtection="1">
      <alignment horizontal="center" shrinkToFit="1"/>
      <protection locked="0"/>
    </xf>
    <xf numFmtId="0" fontId="129" fillId="53" borderId="10" xfId="0" applyFont="1" applyFill="1" applyBorder="1" applyAlignment="1">
      <alignment horizontal="centerContinuous" vertical="center" readingOrder="1"/>
    </xf>
    <xf numFmtId="49" fontId="130" fillId="86" borderId="0" xfId="0" applyNumberFormat="1" applyFont="1" applyFill="1" applyAlignment="1" applyProtection="1">
      <alignment horizontal="left" vertical="center" shrinkToFit="1"/>
      <protection locked="0"/>
    </xf>
    <xf numFmtId="165" fontId="69" fillId="93" borderId="49" xfId="0" applyNumberFormat="1" applyFont="1" applyFill="1" applyBorder="1" applyAlignment="1">
      <alignment horizontal="center" vertical="center" wrapText="1" shrinkToFit="1"/>
    </xf>
    <xf numFmtId="165" fontId="131" fillId="95" borderId="49" xfId="0" applyNumberFormat="1" applyFont="1" applyFill="1" applyBorder="1" applyAlignment="1">
      <alignment horizontal="center" vertical="center" wrapText="1" shrinkToFit="1"/>
    </xf>
    <xf numFmtId="49" fontId="23" fillId="91" borderId="15" xfId="0" applyNumberFormat="1" applyFont="1" applyFill="1" applyBorder="1" applyAlignment="1">
      <alignment horizontal="center" shrinkToFit="1"/>
    </xf>
    <xf numFmtId="16" fontId="132" fillId="96" borderId="15" xfId="0" applyNumberFormat="1" applyFont="1" applyFill="1" applyBorder="1" applyAlignment="1" applyProtection="1">
      <alignment horizontal="center" shrinkToFit="1"/>
      <protection locked="0"/>
    </xf>
    <xf numFmtId="0" fontId="128" fillId="38" borderId="10" xfId="0" applyFont="1" applyFill="1" applyBorder="1" applyAlignment="1">
      <alignment horizontal="left" wrapText="1" shrinkToFit="1"/>
    </xf>
    <xf numFmtId="0" fontId="101" fillId="53" borderId="10" xfId="0" applyFont="1" applyFill="1" applyBorder="1" applyAlignment="1">
      <alignment vertical="center" readingOrder="1"/>
    </xf>
    <xf numFmtId="0" fontId="60" fillId="47" borderId="16" xfId="0" applyFont="1" applyFill="1" applyBorder="1" applyAlignment="1" applyProtection="1">
      <alignment horizontal="center" shrinkToFit="1"/>
      <protection locked="0"/>
    </xf>
    <xf numFmtId="0" fontId="74" fillId="47" borderId="16" xfId="0" applyFont="1" applyFill="1" applyBorder="1" applyAlignment="1" applyProtection="1">
      <alignment horizontal="center" shrinkToFit="1"/>
      <protection locked="0"/>
    </xf>
    <xf numFmtId="0" fontId="57" fillId="47" borderId="16" xfId="0" applyFont="1" applyFill="1" applyBorder="1" applyAlignment="1" applyProtection="1">
      <alignment horizontal="center" shrinkToFit="1"/>
      <protection locked="0"/>
    </xf>
    <xf numFmtId="0" fontId="101" fillId="53" borderId="10" xfId="0" applyFont="1" applyFill="1" applyBorder="1" applyAlignment="1">
      <alignment horizontal="left" vertical="center" indent="22" readingOrder="1"/>
    </xf>
    <xf numFmtId="0" fontId="51" fillId="85" borderId="16" xfId="0" applyFont="1" applyFill="1" applyBorder="1" applyAlignment="1" applyProtection="1">
      <alignment horizontal="center" shrinkToFit="1"/>
      <protection locked="0"/>
    </xf>
    <xf numFmtId="0" fontId="50" fillId="47" borderId="16" xfId="0" applyFont="1" applyFill="1" applyBorder="1" applyAlignment="1">
      <alignment horizontal="left" wrapText="1" shrinkToFit="1" readingOrder="1"/>
    </xf>
    <xf numFmtId="0" fontId="50" fillId="57" borderId="16" xfId="0" applyFont="1" applyFill="1" applyBorder="1" applyAlignment="1">
      <alignment horizontal="left" wrapText="1" shrinkToFit="1" readingOrder="1"/>
    </xf>
    <xf numFmtId="0" fontId="101" fillId="53" borderId="14" xfId="0" applyFont="1" applyFill="1" applyBorder="1" applyAlignment="1">
      <alignment vertical="center" readingOrder="1"/>
    </xf>
    <xf numFmtId="165" fontId="69" fillId="47" borderId="16" xfId="0" applyNumberFormat="1" applyFont="1" applyFill="1" applyBorder="1" applyAlignment="1">
      <alignment horizontal="center" shrinkToFit="1"/>
    </xf>
    <xf numFmtId="165" fontId="131" fillId="94" borderId="14" xfId="0" applyNumberFormat="1" applyFont="1" applyFill="1" applyBorder="1" applyAlignment="1">
      <alignment horizontal="center" vertical="center" wrapText="1" shrinkToFit="1"/>
    </xf>
    <xf numFmtId="165" fontId="69" fillId="47" borderId="49" xfId="0" applyNumberFormat="1" applyFont="1" applyFill="1" applyBorder="1" applyAlignment="1">
      <alignment horizontal="center" shrinkToFit="1"/>
    </xf>
    <xf numFmtId="165" fontId="69" fillId="93" borderId="14" xfId="0" applyNumberFormat="1" applyFont="1" applyFill="1" applyBorder="1" applyAlignment="1">
      <alignment horizontal="center" vertical="center" wrapText="1" shrinkToFit="1"/>
    </xf>
    <xf numFmtId="165" fontId="69" fillId="47" borderId="49" xfId="0" quotePrefix="1" applyNumberFormat="1" applyFont="1" applyFill="1" applyBorder="1" applyAlignment="1">
      <alignment horizontal="center" shrinkToFit="1"/>
    </xf>
    <xf numFmtId="165" fontId="131" fillId="95" borderId="14" xfId="0" applyNumberFormat="1" applyFont="1" applyFill="1" applyBorder="1" applyAlignment="1">
      <alignment horizontal="center" vertical="center" wrapText="1" shrinkToFit="1"/>
    </xf>
    <xf numFmtId="165" fontId="69" fillId="47" borderId="0" xfId="0" applyNumberFormat="1" applyFont="1" applyFill="1" applyAlignment="1">
      <alignment horizontal="center" shrinkToFit="1"/>
    </xf>
    <xf numFmtId="0" fontId="101" fillId="53" borderId="14" xfId="0" applyFont="1" applyFill="1" applyBorder="1" applyAlignment="1">
      <alignment horizontal="left" vertical="center" indent="22" readingOrder="1"/>
    </xf>
    <xf numFmtId="0" fontId="129" fillId="53" borderId="10" xfId="0" applyFont="1" applyFill="1" applyBorder="1" applyAlignment="1">
      <alignment vertical="center" readingOrder="1"/>
    </xf>
    <xf numFmtId="164" fontId="75" fillId="47" borderId="16" xfId="0" applyNumberFormat="1" applyFont="1" applyFill="1" applyBorder="1" applyAlignment="1">
      <alignment horizontal="center" wrapText="1" shrinkToFit="1"/>
    </xf>
    <xf numFmtId="0" fontId="129" fillId="53" borderId="10" xfId="0" applyFont="1" applyFill="1" applyBorder="1" applyAlignment="1">
      <alignment horizontal="left" vertical="center" readingOrder="1"/>
    </xf>
    <xf numFmtId="164" fontId="75" fillId="47" borderId="14" xfId="0" applyNumberFormat="1" applyFont="1" applyFill="1" applyBorder="1" applyAlignment="1">
      <alignment horizontal="center" wrapText="1" shrinkToFit="1"/>
    </xf>
    <xf numFmtId="0" fontId="129" fillId="53" borderId="10" xfId="0" applyFont="1" applyFill="1" applyBorder="1" applyAlignment="1">
      <alignment horizontal="left" vertical="center" indent="22" readingOrder="1"/>
    </xf>
    <xf numFmtId="0" fontId="128" fillId="47" borderId="17" xfId="0" quotePrefix="1" applyFont="1" applyFill="1" applyBorder="1" applyAlignment="1">
      <alignment horizontal="left" wrapText="1" shrinkToFit="1"/>
    </xf>
    <xf numFmtId="0" fontId="68" fillId="47" borderId="0" xfId="0" applyFont="1" applyFill="1" applyAlignment="1">
      <alignment horizontal="center" shrinkToFit="1"/>
    </xf>
    <xf numFmtId="0" fontId="128" fillId="60" borderId="0" xfId="0" applyFont="1" applyFill="1" applyAlignment="1">
      <alignment horizontal="left" wrapText="1" shrinkToFit="1"/>
    </xf>
    <xf numFmtId="0" fontId="128" fillId="48" borderId="0" xfId="0" applyFont="1" applyFill="1" applyAlignment="1">
      <alignment horizontal="left" wrapText="1" shrinkToFit="1"/>
    </xf>
    <xf numFmtId="0" fontId="128" fillId="58" borderId="0" xfId="0" applyFont="1" applyFill="1" applyAlignment="1">
      <alignment horizontal="left" wrapText="1" shrinkToFit="1"/>
    </xf>
    <xf numFmtId="0" fontId="74" fillId="20" borderId="0" xfId="0" applyFont="1" applyFill="1" applyAlignment="1" applyProtection="1">
      <alignment shrinkToFit="1"/>
      <protection locked="0"/>
    </xf>
    <xf numFmtId="0" fontId="128" fillId="48" borderId="22" xfId="0" applyFont="1" applyFill="1" applyBorder="1" applyAlignment="1">
      <alignment horizontal="left" wrapText="1" shrinkToFit="1"/>
    </xf>
    <xf numFmtId="0" fontId="128" fillId="58" borderId="22" xfId="0" applyFont="1" applyFill="1" applyBorder="1" applyAlignment="1">
      <alignment horizontal="left" wrapText="1" shrinkToFit="1"/>
    </xf>
    <xf numFmtId="49" fontId="1" fillId="51" borderId="10" xfId="93" applyNumberFormat="1" applyFont="1" applyFill="1" applyBorder="1"/>
    <xf numFmtId="49" fontId="11" fillId="51" borderId="0" xfId="93" applyNumberFormat="1" applyFont="1" applyFill="1"/>
    <xf numFmtId="0" fontId="44" fillId="57" borderId="24" xfId="92" applyFill="1" applyBorder="1"/>
    <xf numFmtId="0" fontId="114" fillId="47" borderId="10" xfId="0" applyFont="1" applyFill="1" applyBorder="1" applyAlignment="1">
      <alignment horizontal="left" wrapText="1" shrinkToFit="1" readingOrder="1"/>
    </xf>
    <xf numFmtId="164" fontId="115" fillId="47" borderId="10" xfId="0" applyNumberFormat="1" applyFont="1" applyFill="1" applyBorder="1" applyAlignment="1">
      <alignment horizontal="center" wrapText="1" shrinkToFit="1"/>
    </xf>
    <xf numFmtId="0" fontId="134" fillId="47" borderId="10" xfId="0" applyFont="1" applyFill="1" applyBorder="1" applyAlignment="1">
      <alignment horizontal="left" wrapText="1" shrinkToFit="1"/>
    </xf>
    <xf numFmtId="1" fontId="23" fillId="84" borderId="15" xfId="0" applyNumberFormat="1" applyFont="1" applyFill="1" applyBorder="1" applyAlignment="1">
      <alignment horizontal="center" shrinkToFit="1"/>
    </xf>
    <xf numFmtId="1" fontId="133" fillId="84" borderId="15" xfId="0" applyNumberFormat="1" applyFont="1" applyFill="1" applyBorder="1" applyAlignment="1">
      <alignment horizontal="center" shrinkToFit="1"/>
    </xf>
    <xf numFmtId="1" fontId="101" fillId="53" borderId="15" xfId="0" applyNumberFormat="1" applyFont="1" applyFill="1" applyBorder="1" applyAlignment="1">
      <alignment horizontal="centerContinuous" vertical="center" readingOrder="1"/>
    </xf>
    <xf numFmtId="0" fontId="51" fillId="97" borderId="22" xfId="0" applyFont="1" applyFill="1" applyBorder="1" applyAlignment="1" applyProtection="1">
      <alignment shrinkToFit="1"/>
      <protection locked="0"/>
    </xf>
    <xf numFmtId="0" fontId="51" fillId="97" borderId="24" xfId="0" applyFont="1" applyFill="1" applyBorder="1" applyAlignment="1" applyProtection="1">
      <alignment shrinkToFit="1"/>
      <protection locked="0"/>
    </xf>
    <xf numFmtId="0" fontId="51" fillId="98" borderId="22" xfId="0" applyFont="1" applyFill="1" applyBorder="1" applyAlignment="1" applyProtection="1">
      <alignment shrinkToFit="1"/>
      <protection locked="0"/>
    </xf>
    <xf numFmtId="0" fontId="44" fillId="79" borderId="0" xfId="92" applyFill="1"/>
    <xf numFmtId="0" fontId="60" fillId="79" borderId="22" xfId="0" applyFont="1" applyFill="1" applyBorder="1" applyAlignment="1" applyProtection="1">
      <alignment horizontal="left" shrinkToFit="1"/>
      <protection locked="0"/>
    </xf>
    <xf numFmtId="0" fontId="135" fillId="79" borderId="22" xfId="0" applyFont="1" applyFill="1" applyBorder="1" applyAlignment="1" applyProtection="1">
      <alignment horizontal="left" shrinkToFit="1"/>
      <protection locked="0"/>
    </xf>
    <xf numFmtId="0" fontId="135" fillId="79" borderId="19" xfId="0" applyFont="1" applyFill="1" applyBorder="1" applyAlignment="1" applyProtection="1">
      <alignment horizontal="left" shrinkToFit="1"/>
      <protection locked="0"/>
    </xf>
    <xf numFmtId="0" fontId="57" fillId="79" borderId="22" xfId="0" applyFont="1" applyFill="1" applyBorder="1" applyAlignment="1" applyProtection="1">
      <alignment shrinkToFit="1"/>
      <protection locked="0"/>
    </xf>
    <xf numFmtId="0" fontId="74" fillId="79" borderId="22" xfId="0" applyFont="1" applyFill="1" applyBorder="1" applyAlignment="1" applyProtection="1">
      <alignment shrinkToFit="1"/>
      <protection locked="0"/>
    </xf>
    <xf numFmtId="0" fontId="135" fillId="79" borderId="48" xfId="0" applyFont="1" applyFill="1" applyBorder="1" applyAlignment="1" applyProtection="1">
      <alignment horizontal="left" shrinkToFit="1"/>
      <protection locked="0"/>
    </xf>
    <xf numFmtId="0" fontId="51" fillId="81" borderId="22" xfId="0" applyFont="1" applyFill="1" applyBorder="1" applyAlignment="1" applyProtection="1">
      <alignment shrinkToFit="1"/>
      <protection locked="0"/>
    </xf>
    <xf numFmtId="0" fontId="135" fillId="79" borderId="24" xfId="0" applyFont="1" applyFill="1" applyBorder="1" applyAlignment="1" applyProtection="1">
      <alignment horizontal="left" shrinkToFit="1"/>
      <protection locked="0"/>
    </xf>
    <xf numFmtId="0" fontId="51" fillId="81" borderId="20" xfId="0" applyFont="1" applyFill="1" applyBorder="1" applyAlignment="1" applyProtection="1">
      <alignment shrinkToFit="1"/>
      <protection locked="0"/>
    </xf>
    <xf numFmtId="0" fontId="55" fillId="79" borderId="21" xfId="0" applyFont="1" applyFill="1" applyBorder="1" applyAlignment="1" applyProtection="1">
      <alignment shrinkToFit="1"/>
      <protection locked="0"/>
    </xf>
    <xf numFmtId="0" fontId="74" fillId="79" borderId="19" xfId="0" applyFont="1" applyFill="1" applyBorder="1" applyAlignment="1" applyProtection="1">
      <alignment shrinkToFit="1"/>
      <protection locked="0"/>
    </xf>
    <xf numFmtId="0" fontId="55" fillId="79" borderId="48" xfId="0" applyFont="1" applyFill="1" applyBorder="1" applyAlignment="1" applyProtection="1">
      <alignment shrinkToFit="1"/>
      <protection locked="0"/>
    </xf>
    <xf numFmtId="0" fontId="74" fillId="79" borderId="20" xfId="0" applyFont="1" applyFill="1" applyBorder="1" applyAlignment="1" applyProtection="1">
      <alignment shrinkToFit="1"/>
      <protection locked="0"/>
    </xf>
    <xf numFmtId="0" fontId="59" fillId="79" borderId="48" xfId="0" applyFont="1" applyFill="1" applyBorder="1" applyAlignment="1" applyProtection="1">
      <alignment shrinkToFit="1"/>
      <protection locked="0"/>
    </xf>
    <xf numFmtId="0" fontId="57" fillId="79" borderId="24" xfId="0" applyFont="1" applyFill="1" applyBorder="1" applyAlignment="1" applyProtection="1">
      <alignment shrinkToFit="1"/>
      <protection locked="0"/>
    </xf>
    <xf numFmtId="0" fontId="51" fillId="81" borderId="21" xfId="0" applyFont="1" applyFill="1" applyBorder="1" applyAlignment="1" applyProtection="1">
      <alignment shrinkToFit="1"/>
      <protection locked="0"/>
    </xf>
    <xf numFmtId="0" fontId="60" fillId="79" borderId="24" xfId="0" applyFont="1" applyFill="1" applyBorder="1" applyAlignment="1" applyProtection="1">
      <alignment horizontal="left" shrinkToFit="1"/>
      <protection locked="0"/>
    </xf>
    <xf numFmtId="0" fontId="55" fillId="79" borderId="22" xfId="0" applyFont="1" applyFill="1" applyBorder="1" applyAlignment="1" applyProtection="1">
      <alignment shrinkToFit="1"/>
      <protection locked="0"/>
    </xf>
    <xf numFmtId="0" fontId="59" fillId="79" borderId="24" xfId="0" applyFont="1" applyFill="1" applyBorder="1" applyAlignment="1" applyProtection="1">
      <alignment shrinkToFit="1"/>
      <protection locked="0"/>
    </xf>
    <xf numFmtId="0" fontId="60" fillId="79" borderId="20" xfId="0" applyFont="1" applyFill="1" applyBorder="1" applyAlignment="1" applyProtection="1">
      <alignment horizontal="left" shrinkToFit="1"/>
      <protection locked="0"/>
    </xf>
    <xf numFmtId="0" fontId="59" fillId="79" borderId="19" xfId="0" applyFont="1" applyFill="1" applyBorder="1" applyAlignment="1" applyProtection="1">
      <alignment shrinkToFit="1"/>
      <protection locked="0"/>
    </xf>
    <xf numFmtId="0" fontId="55" fillId="79" borderId="20" xfId="0" applyFont="1" applyFill="1" applyBorder="1" applyAlignment="1" applyProtection="1">
      <alignment shrinkToFit="1"/>
      <protection locked="0"/>
    </xf>
    <xf numFmtId="0" fontId="135" fillId="79" borderId="21" xfId="0" applyFont="1" applyFill="1" applyBorder="1" applyAlignment="1" applyProtection="1">
      <alignment horizontal="left" shrinkToFit="1"/>
      <protection locked="0"/>
    </xf>
    <xf numFmtId="0" fontId="74" fillId="79" borderId="21" xfId="0" applyFont="1" applyFill="1" applyBorder="1" applyAlignment="1" applyProtection="1">
      <alignment shrinkToFit="1"/>
      <protection locked="0"/>
    </xf>
    <xf numFmtId="0" fontId="51" fillId="81" borderId="48" xfId="0" applyFont="1" applyFill="1" applyBorder="1" applyAlignment="1" applyProtection="1">
      <alignment shrinkToFit="1"/>
      <protection locked="0"/>
    </xf>
    <xf numFmtId="0" fontId="57" fillId="79" borderId="48" xfId="0" applyFont="1" applyFill="1" applyBorder="1" applyAlignment="1" applyProtection="1">
      <alignment shrinkToFit="1"/>
      <protection locked="0"/>
    </xf>
    <xf numFmtId="0" fontId="74" fillId="79" borderId="24" xfId="0" applyFont="1" applyFill="1" applyBorder="1" applyAlignment="1" applyProtection="1">
      <alignment shrinkToFit="1"/>
      <protection locked="0"/>
    </xf>
    <xf numFmtId="0" fontId="57" fillId="79" borderId="19" xfId="0" applyFont="1" applyFill="1" applyBorder="1" applyAlignment="1" applyProtection="1">
      <alignment shrinkToFit="1"/>
      <protection locked="0"/>
    </xf>
    <xf numFmtId="0" fontId="59" fillId="79" borderId="21" xfId="0" applyFont="1" applyFill="1" applyBorder="1" applyAlignment="1" applyProtection="1">
      <alignment shrinkToFit="1"/>
      <protection locked="0"/>
    </xf>
    <xf numFmtId="0" fontId="55" fillId="79" borderId="24" xfId="0" applyFont="1" applyFill="1" applyBorder="1" applyAlignment="1" applyProtection="1">
      <alignment shrinkToFit="1"/>
      <protection locked="0"/>
    </xf>
    <xf numFmtId="0" fontId="90" fillId="20" borderId="22" xfId="0" applyFont="1" applyFill="1" applyBorder="1" applyAlignment="1" applyProtection="1">
      <alignment shrinkToFit="1"/>
      <protection locked="0"/>
    </xf>
    <xf numFmtId="0" fontId="135" fillId="51" borderId="22" xfId="0" applyFont="1" applyFill="1" applyBorder="1" applyAlignment="1" applyProtection="1">
      <alignment horizontal="center" shrinkToFit="1"/>
      <protection locked="0"/>
    </xf>
    <xf numFmtId="165" fontId="69" fillId="47" borderId="46" xfId="0" quotePrefix="1" applyNumberFormat="1" applyFont="1" applyFill="1" applyBorder="1" applyAlignment="1">
      <alignment horizontal="center" shrinkToFit="1"/>
    </xf>
    <xf numFmtId="0" fontId="60" fillId="20" borderId="10" xfId="0" applyFont="1" applyFill="1" applyBorder="1" applyAlignment="1" applyProtection="1">
      <alignment shrinkToFit="1"/>
      <protection locked="0"/>
    </xf>
    <xf numFmtId="0" fontId="51" fillId="98" borderId="10" xfId="0" applyFont="1" applyFill="1" applyBorder="1" applyAlignment="1" applyProtection="1">
      <alignment shrinkToFit="1"/>
      <protection locked="0"/>
    </xf>
    <xf numFmtId="0" fontId="59" fillId="79" borderId="22" xfId="0" applyFont="1" applyFill="1" applyBorder="1" applyAlignment="1" applyProtection="1">
      <alignment shrinkToFit="1"/>
      <protection locked="0"/>
    </xf>
    <xf numFmtId="49" fontId="54" fillId="47" borderId="22" xfId="0" applyNumberFormat="1" applyFont="1" applyFill="1" applyBorder="1" applyAlignment="1">
      <alignment shrinkToFit="1"/>
    </xf>
    <xf numFmtId="0" fontId="135" fillId="51" borderId="10" xfId="0" applyFont="1" applyFill="1" applyBorder="1" applyAlignment="1" applyProtection="1">
      <alignment horizontal="center" shrinkToFit="1"/>
      <protection locked="0"/>
    </xf>
    <xf numFmtId="0" fontId="51" fillId="85" borderId="22" xfId="0" applyFont="1" applyFill="1" applyBorder="1" applyAlignment="1" applyProtection="1">
      <alignment horizontal="center" shrinkToFit="1"/>
      <protection locked="0"/>
    </xf>
    <xf numFmtId="0" fontId="55" fillId="47" borderId="22" xfId="0" applyFont="1" applyFill="1" applyBorder="1" applyAlignment="1" applyProtection="1">
      <alignment horizontal="center" shrinkToFit="1"/>
      <protection locked="0"/>
    </xf>
    <xf numFmtId="0" fontId="59" fillId="47" borderId="22" xfId="0" applyFont="1" applyFill="1" applyBorder="1" applyAlignment="1" applyProtection="1">
      <alignment horizontal="center" shrinkToFit="1"/>
      <protection locked="0"/>
    </xf>
    <xf numFmtId="0" fontId="74" fillId="47" borderId="22" xfId="0" applyFont="1" applyFill="1" applyBorder="1" applyAlignment="1" applyProtection="1">
      <alignment horizontal="center" shrinkToFit="1"/>
      <protection locked="0"/>
    </xf>
    <xf numFmtId="165" fontId="102" fillId="47" borderId="14" xfId="0" applyNumberFormat="1" applyFont="1" applyFill="1" applyBorder="1" applyAlignment="1">
      <alignment horizontal="center" shrinkToFit="1"/>
    </xf>
    <xf numFmtId="49" fontId="8" fillId="51" borderId="22" xfId="93" applyNumberFormat="1" applyFont="1" applyFill="1" applyBorder="1"/>
    <xf numFmtId="0" fontId="19" fillId="58" borderId="10" xfId="0" applyFont="1" applyFill="1" applyBorder="1" applyAlignment="1">
      <alignment shrinkToFit="1"/>
    </xf>
    <xf numFmtId="0" fontId="44" fillId="0" borderId="0" xfId="92" applyAlignment="1">
      <alignment horizontal="center"/>
    </xf>
    <xf numFmtId="165" fontId="102" fillId="47" borderId="0" xfId="0" applyNumberFormat="1" applyFont="1" applyFill="1" applyAlignment="1">
      <alignment horizontal="center" shrinkToFit="1"/>
    </xf>
    <xf numFmtId="165" fontId="69" fillId="47" borderId="0" xfId="0" quotePrefix="1" applyNumberFormat="1" applyFont="1" applyFill="1" applyAlignment="1">
      <alignment horizontal="center" shrinkToFit="1"/>
    </xf>
    <xf numFmtId="165" fontId="69" fillId="47" borderId="16" xfId="0" quotePrefix="1" applyNumberFormat="1" applyFont="1" applyFill="1" applyBorder="1" applyAlignment="1">
      <alignment horizontal="center" shrinkToFit="1"/>
    </xf>
    <xf numFmtId="0" fontId="129" fillId="53" borderId="16" xfId="0" applyFont="1" applyFill="1" applyBorder="1" applyAlignment="1">
      <alignment vertical="center" readingOrder="1"/>
    </xf>
    <xf numFmtId="0" fontId="19" fillId="58" borderId="22" xfId="0" applyFont="1" applyFill="1" applyBorder="1" applyAlignment="1">
      <alignment shrinkToFit="1"/>
    </xf>
    <xf numFmtId="0" fontId="60" fillId="20" borderId="0" xfId="0" applyFont="1" applyFill="1" applyAlignment="1" applyProtection="1">
      <alignment shrinkToFit="1"/>
      <protection locked="0"/>
    </xf>
    <xf numFmtId="49" fontId="2" fillId="51" borderId="22" xfId="93" applyNumberFormat="1" applyFont="1" applyFill="1" applyBorder="1"/>
    <xf numFmtId="0" fontId="19" fillId="0" borderId="22" xfId="0" applyFont="1" applyBorder="1" applyAlignment="1">
      <alignment shrinkToFit="1"/>
    </xf>
    <xf numFmtId="0" fontId="19" fillId="0" borderId="22" xfId="0" applyFont="1" applyBorder="1"/>
    <xf numFmtId="0" fontId="51" fillId="98" borderId="0" xfId="0" applyFont="1" applyFill="1" applyAlignment="1" applyProtection="1">
      <alignment shrinkToFit="1"/>
      <protection locked="0"/>
    </xf>
    <xf numFmtId="0" fontId="50" fillId="99" borderId="10" xfId="0" applyFont="1" applyFill="1" applyBorder="1" applyAlignment="1">
      <alignment horizontal="left" wrapText="1" shrinkToFit="1" readingOrder="1"/>
    </xf>
    <xf numFmtId="0" fontId="60" fillId="79" borderId="19" xfId="0" applyFont="1" applyFill="1" applyBorder="1" applyAlignment="1" applyProtection="1">
      <alignment horizontal="left" shrinkToFit="1"/>
      <protection locked="0"/>
    </xf>
    <xf numFmtId="165" fontId="55" fillId="61" borderId="0" xfId="0" applyNumberFormat="1" applyFont="1" applyFill="1" applyAlignment="1">
      <alignment horizontal="center" shrinkToFit="1"/>
    </xf>
    <xf numFmtId="49" fontId="136" fillId="61" borderId="0" xfId="0" applyNumberFormat="1" applyFont="1" applyFill="1" applyAlignment="1" applyProtection="1">
      <alignment horizontal="left" vertical="center" shrinkToFit="1"/>
      <protection locked="0"/>
    </xf>
    <xf numFmtId="14" fontId="137" fillId="61" borderId="0" xfId="0" applyNumberFormat="1" applyFont="1" applyFill="1" applyAlignment="1" applyProtection="1">
      <alignment horizontal="right" vertical="center" shrinkToFit="1"/>
      <protection locked="0"/>
    </xf>
    <xf numFmtId="166" fontId="137" fillId="61" borderId="0" xfId="0" applyNumberFormat="1" applyFont="1" applyFill="1" applyAlignment="1" applyProtection="1">
      <alignment horizontal="left" vertical="center" shrinkToFit="1"/>
      <protection locked="0"/>
    </xf>
    <xf numFmtId="0" fontId="70" fillId="61" borderId="0" xfId="0" applyFont="1" applyFill="1" applyAlignment="1" applyProtection="1">
      <alignment horizontal="left" vertical="center" shrinkToFit="1"/>
      <protection locked="0"/>
    </xf>
    <xf numFmtId="0" fontId="139" fillId="70" borderId="0" xfId="0" applyFont="1" applyFill="1" applyAlignment="1">
      <alignment horizontal="center" shrinkToFit="1"/>
    </xf>
    <xf numFmtId="49" fontId="71" fillId="61" borderId="0" xfId="0" applyNumberFormat="1" applyFont="1" applyFill="1" applyAlignment="1" applyProtection="1">
      <alignment horizontal="center" vertical="center" shrinkToFit="1"/>
      <protection locked="0"/>
    </xf>
    <xf numFmtId="0" fontId="71" fillId="61" borderId="0" xfId="0" applyFont="1" applyFill="1" applyAlignment="1" applyProtection="1">
      <alignment horizontal="center" vertical="center" shrinkToFit="1"/>
      <protection locked="0"/>
    </xf>
    <xf numFmtId="0" fontId="140" fillId="61" borderId="0" xfId="0" applyFont="1" applyFill="1" applyAlignment="1" applyProtection="1">
      <alignment horizontal="right" vertical="center" shrinkToFit="1"/>
      <protection locked="0"/>
    </xf>
    <xf numFmtId="14" fontId="140" fillId="61" borderId="0" xfId="0" applyNumberFormat="1" applyFont="1" applyFill="1" applyAlignment="1" applyProtection="1">
      <alignment horizontal="right" vertical="center" shrinkToFit="1"/>
      <protection locked="0"/>
    </xf>
    <xf numFmtId="14" fontId="140" fillId="61" borderId="46" xfId="0" applyNumberFormat="1" applyFont="1" applyFill="1" applyBorder="1" applyAlignment="1" applyProtection="1">
      <alignment horizontal="left" vertical="center" shrinkToFit="1"/>
      <protection locked="0"/>
    </xf>
    <xf numFmtId="166" fontId="140" fillId="61" borderId="46" xfId="0" applyNumberFormat="1" applyFont="1" applyFill="1" applyBorder="1" applyAlignment="1" applyProtection="1">
      <alignment horizontal="left" vertical="center" shrinkToFit="1"/>
      <protection locked="0"/>
    </xf>
    <xf numFmtId="0" fontId="141" fillId="100" borderId="10" xfId="0" applyFont="1" applyFill="1" applyBorder="1" applyAlignment="1">
      <alignment horizontal="left" vertical="center" wrapText="1" shrinkToFit="1" readingOrder="1"/>
    </xf>
    <xf numFmtId="0" fontId="50" fillId="101" borderId="10" xfId="0" applyFont="1" applyFill="1" applyBorder="1" applyAlignment="1">
      <alignment horizontal="left" wrapText="1" shrinkToFit="1" readingOrder="1"/>
    </xf>
    <xf numFmtId="0" fontId="90" fillId="53" borderId="10" xfId="0" applyFont="1" applyFill="1" applyBorder="1" applyAlignment="1" applyProtection="1">
      <alignment shrinkToFit="1"/>
      <protection locked="0"/>
    </xf>
    <xf numFmtId="0" fontId="90" fillId="53" borderId="0" xfId="0" applyFont="1" applyFill="1" applyAlignment="1" applyProtection="1">
      <alignment shrinkToFit="1"/>
      <protection locked="0"/>
    </xf>
    <xf numFmtId="0" fontId="90" fillId="102" borderId="0" xfId="0" applyFont="1" applyFill="1" applyAlignment="1" applyProtection="1">
      <alignment shrinkToFit="1"/>
      <protection locked="0"/>
    </xf>
    <xf numFmtId="0" fontId="90" fillId="102" borderId="10" xfId="0" applyFont="1" applyFill="1" applyBorder="1" applyAlignment="1" applyProtection="1">
      <alignment shrinkToFit="1"/>
      <protection locked="0"/>
    </xf>
    <xf numFmtId="0" fontId="142" fillId="44" borderId="10" xfId="0" applyFont="1" applyFill="1" applyBorder="1" applyAlignment="1">
      <alignment shrinkToFit="1"/>
    </xf>
    <xf numFmtId="0" fontId="142" fillId="44" borderId="22" xfId="0" applyFont="1" applyFill="1" applyBorder="1" applyAlignment="1">
      <alignment shrinkToFit="1"/>
    </xf>
    <xf numFmtId="0" fontId="142" fillId="66" borderId="10" xfId="0" applyFont="1" applyFill="1" applyBorder="1" applyAlignment="1">
      <alignment shrinkToFit="1"/>
    </xf>
    <xf numFmtId="0" fontId="142" fillId="44" borderId="0" xfId="0" applyFont="1" applyFill="1" applyAlignment="1">
      <alignment shrinkToFit="1"/>
    </xf>
    <xf numFmtId="0" fontId="19" fillId="101" borderId="10" xfId="0" applyFont="1" applyFill="1" applyBorder="1" applyAlignment="1">
      <alignment shrinkToFit="1"/>
    </xf>
    <xf numFmtId="0" fontId="19" fillId="73" borderId="0" xfId="0" applyFont="1" applyFill="1" applyAlignment="1">
      <alignment shrinkToFit="1"/>
    </xf>
    <xf numFmtId="0" fontId="19" fillId="101" borderId="22" xfId="0" applyFont="1" applyFill="1" applyBorder="1" applyAlignment="1">
      <alignment shrinkToFit="1"/>
    </xf>
    <xf numFmtId="0" fontId="19" fillId="101" borderId="0" xfId="0" applyFont="1" applyFill="1" applyAlignment="1">
      <alignment shrinkToFit="1"/>
    </xf>
    <xf numFmtId="0" fontId="60" fillId="102" borderId="0" xfId="0" applyFont="1" applyFill="1" applyAlignment="1" applyProtection="1">
      <alignment shrinkToFit="1"/>
      <protection locked="0"/>
    </xf>
    <xf numFmtId="0" fontId="114" fillId="38" borderId="10" xfId="0" applyFont="1" applyFill="1" applyBorder="1" applyAlignment="1">
      <alignment horizontal="left" wrapText="1" shrinkToFit="1" readingOrder="1"/>
    </xf>
    <xf numFmtId="0" fontId="114" fillId="66" borderId="10" xfId="0" applyFont="1" applyFill="1" applyBorder="1" applyAlignment="1">
      <alignment horizontal="left" wrapText="1" shrinkToFit="1" readingOrder="1"/>
    </xf>
    <xf numFmtId="0" fontId="114" fillId="99" borderId="10" xfId="0" applyFont="1" applyFill="1" applyBorder="1" applyAlignment="1">
      <alignment horizontal="left" wrapText="1" shrinkToFit="1" readingOrder="1"/>
    </xf>
    <xf numFmtId="16" fontId="77" fillId="54" borderId="15" xfId="0" applyNumberFormat="1" applyFont="1" applyFill="1" applyBorder="1" applyAlignment="1" applyProtection="1">
      <alignment horizontal="center" shrinkToFit="1"/>
      <protection locked="0"/>
    </xf>
    <xf numFmtId="0" fontId="128" fillId="55" borderId="10" xfId="0" applyFont="1" applyFill="1" applyBorder="1" applyAlignment="1">
      <alignment horizontal="left" wrapText="1" shrinkToFit="1"/>
    </xf>
    <xf numFmtId="16" fontId="77" fillId="103" borderId="15" xfId="0" applyNumberFormat="1" applyFont="1" applyFill="1" applyBorder="1" applyAlignment="1" applyProtection="1">
      <alignment horizontal="center" shrinkToFit="1"/>
      <protection locked="0"/>
    </xf>
    <xf numFmtId="0" fontId="128" fillId="57" borderId="10" xfId="0" applyFont="1" applyFill="1" applyBorder="1" applyAlignment="1">
      <alignment horizontal="left" wrapText="1" shrinkToFit="1"/>
    </xf>
    <xf numFmtId="16" fontId="77" fillId="104" borderId="15" xfId="0" applyNumberFormat="1" applyFont="1" applyFill="1" applyBorder="1" applyAlignment="1" applyProtection="1">
      <alignment horizontal="center" shrinkToFit="1"/>
      <protection locked="0"/>
    </xf>
    <xf numFmtId="0" fontId="128" fillId="44" borderId="10" xfId="0" applyFont="1" applyFill="1" applyBorder="1" applyAlignment="1">
      <alignment horizontal="left" wrapText="1" shrinkToFit="1"/>
    </xf>
    <xf numFmtId="0" fontId="50" fillId="105" borderId="10" xfId="0" applyFont="1" applyFill="1" applyBorder="1" applyAlignment="1">
      <alignment horizontal="left" wrapText="1" shrinkToFit="1" readingOrder="1"/>
    </xf>
    <xf numFmtId="0" fontId="97" fillId="47" borderId="10" xfId="0" applyFont="1" applyFill="1" applyBorder="1" applyAlignment="1">
      <alignment horizontal="left" wrapText="1" shrinkToFit="1" readingOrder="1"/>
    </xf>
    <xf numFmtId="165" fontId="66" fillId="47" borderId="14" xfId="0" applyNumberFormat="1" applyFont="1" applyFill="1" applyBorder="1" applyAlignment="1">
      <alignment horizontal="center" shrinkToFit="1"/>
    </xf>
    <xf numFmtId="164" fontId="97" fillId="47" borderId="10" xfId="0" applyNumberFormat="1" applyFont="1" applyFill="1" applyBorder="1" applyAlignment="1">
      <alignment horizontal="center" wrapText="1" shrinkToFit="1"/>
    </xf>
    <xf numFmtId="0" fontId="97" fillId="47" borderId="10" xfId="0" applyFont="1" applyFill="1" applyBorder="1" applyAlignment="1">
      <alignment horizontal="left" wrapText="1" shrinkToFit="1"/>
    </xf>
    <xf numFmtId="0" fontId="97" fillId="100" borderId="10" xfId="0" applyFont="1" applyFill="1" applyBorder="1" applyAlignment="1">
      <alignment horizontal="left" vertical="center" wrapText="1" shrinkToFit="1" readingOrder="1"/>
    </xf>
    <xf numFmtId="165" fontId="66" fillId="47" borderId="14" xfId="0" quotePrefix="1" applyNumberFormat="1" applyFont="1" applyFill="1" applyBorder="1" applyAlignment="1">
      <alignment horizontal="center" shrinkToFit="1"/>
    </xf>
    <xf numFmtId="49" fontId="97" fillId="47" borderId="10" xfId="0" applyNumberFormat="1" applyFont="1" applyFill="1" applyBorder="1" applyAlignment="1">
      <alignment horizontal="left" wrapText="1" shrinkToFit="1" readingOrder="1"/>
    </xf>
    <xf numFmtId="49" fontId="97" fillId="47" borderId="10" xfId="0" applyNumberFormat="1" applyFont="1" applyFill="1" applyBorder="1" applyAlignment="1">
      <alignment horizontal="left" wrapText="1" shrinkToFit="1"/>
    </xf>
    <xf numFmtId="0" fontId="143" fillId="38" borderId="10" xfId="0" applyFont="1" applyFill="1" applyBorder="1" applyAlignment="1">
      <alignment horizontal="left" wrapText="1" shrinkToFit="1" readingOrder="1"/>
    </xf>
    <xf numFmtId="0" fontId="143" fillId="66" borderId="10" xfId="0" applyFont="1" applyFill="1" applyBorder="1" applyAlignment="1">
      <alignment horizontal="left" wrapText="1" shrinkToFit="1" readingOrder="1"/>
    </xf>
    <xf numFmtId="0" fontId="97" fillId="66" borderId="10" xfId="0" applyFont="1" applyFill="1" applyBorder="1" applyAlignment="1">
      <alignment horizontal="left" wrapText="1" shrinkToFit="1" readingOrder="1"/>
    </xf>
    <xf numFmtId="0" fontId="97" fillId="38" borderId="10" xfId="0" applyFont="1" applyFill="1" applyBorder="1" applyAlignment="1">
      <alignment horizontal="left" wrapText="1" shrinkToFit="1" readingOrder="1"/>
    </xf>
    <xf numFmtId="0" fontId="97" fillId="99" borderId="10" xfId="0" applyFont="1" applyFill="1" applyBorder="1" applyAlignment="1">
      <alignment horizontal="left" wrapText="1" shrinkToFit="1" readingOrder="1"/>
    </xf>
    <xf numFmtId="0" fontId="97" fillId="101" borderId="10" xfId="0" applyFont="1" applyFill="1" applyBorder="1" applyAlignment="1">
      <alignment horizontal="left" wrapText="1" shrinkToFit="1" readingOrder="1"/>
    </xf>
    <xf numFmtId="164" fontId="97" fillId="47" borderId="10" xfId="0" quotePrefix="1" applyNumberFormat="1" applyFont="1" applyFill="1" applyBorder="1" applyAlignment="1">
      <alignment horizontal="center" wrapText="1" shrinkToFit="1"/>
    </xf>
    <xf numFmtId="0" fontId="97" fillId="61" borderId="10" xfId="0" applyFont="1" applyFill="1" applyBorder="1" applyAlignment="1">
      <alignment horizontal="left" wrapText="1" shrinkToFit="1" readingOrder="1"/>
    </xf>
    <xf numFmtId="0" fontId="97" fillId="47" borderId="10" xfId="0" quotePrefix="1" applyFont="1" applyFill="1" applyBorder="1" applyAlignment="1">
      <alignment horizontal="left" wrapText="1" shrinkToFit="1"/>
    </xf>
    <xf numFmtId="0" fontId="144" fillId="53" borderId="10" xfId="0" applyFont="1" applyFill="1" applyBorder="1" applyAlignment="1">
      <alignment vertical="center" readingOrder="1"/>
    </xf>
    <xf numFmtId="0" fontId="144" fillId="53" borderId="14" xfId="0" applyFont="1" applyFill="1" applyBorder="1" applyAlignment="1">
      <alignment vertical="center" readingOrder="1"/>
    </xf>
    <xf numFmtId="0" fontId="97" fillId="55" borderId="10" xfId="0" applyFont="1" applyFill="1" applyBorder="1" applyAlignment="1">
      <alignment horizontal="left" wrapText="1" shrinkToFit="1"/>
    </xf>
    <xf numFmtId="165" fontId="66" fillId="47" borderId="46" xfId="0" quotePrefix="1" applyNumberFormat="1" applyFont="1" applyFill="1" applyBorder="1" applyAlignment="1">
      <alignment horizontal="center" shrinkToFit="1"/>
    </xf>
    <xf numFmtId="164" fontId="97" fillId="47" borderId="16" xfId="0" applyNumberFormat="1" applyFont="1" applyFill="1" applyBorder="1" applyAlignment="1">
      <alignment horizontal="center" wrapText="1" shrinkToFit="1"/>
    </xf>
    <xf numFmtId="0" fontId="97" fillId="47" borderId="17" xfId="0" applyFont="1" applyFill="1" applyBorder="1" applyAlignment="1">
      <alignment horizontal="left" wrapText="1" shrinkToFit="1"/>
    </xf>
    <xf numFmtId="0" fontId="144" fillId="53" borderId="16" xfId="0" applyFont="1" applyFill="1" applyBorder="1" applyAlignment="1">
      <alignment vertical="center" readingOrder="1"/>
    </xf>
    <xf numFmtId="0" fontId="144" fillId="53" borderId="17" xfId="0" applyFont="1" applyFill="1" applyBorder="1" applyAlignment="1">
      <alignment vertical="center" readingOrder="1"/>
    </xf>
    <xf numFmtId="0" fontId="97" fillId="106" borderId="10" xfId="0" applyFont="1" applyFill="1" applyBorder="1" applyAlignment="1">
      <alignment horizontal="left" wrapText="1" shrinkToFit="1" readingOrder="1"/>
    </xf>
    <xf numFmtId="0" fontId="143" fillId="99" borderId="10" xfId="0" applyFont="1" applyFill="1" applyBorder="1" applyAlignment="1">
      <alignment horizontal="left" wrapText="1" shrinkToFit="1" readingOrder="1"/>
    </xf>
    <xf numFmtId="0" fontId="143" fillId="47" borderId="10" xfId="0" applyFont="1" applyFill="1" applyBorder="1" applyAlignment="1">
      <alignment horizontal="left" wrapText="1" shrinkToFit="1" readingOrder="1"/>
    </xf>
    <xf numFmtId="165" fontId="145" fillId="47" borderId="0" xfId="0" applyNumberFormat="1" applyFont="1" applyFill="1" applyAlignment="1">
      <alignment horizontal="center" shrinkToFit="1"/>
    </xf>
    <xf numFmtId="164" fontId="143" fillId="47" borderId="10" xfId="0" applyNumberFormat="1" applyFont="1" applyFill="1" applyBorder="1" applyAlignment="1">
      <alignment horizontal="center" wrapText="1" shrinkToFit="1"/>
    </xf>
    <xf numFmtId="0" fontId="143" fillId="47" borderId="10" xfId="0" applyFont="1" applyFill="1" applyBorder="1" applyAlignment="1">
      <alignment horizontal="left" wrapText="1" shrinkToFit="1"/>
    </xf>
    <xf numFmtId="0" fontId="97" fillId="57" borderId="10" xfId="0" applyFont="1" applyFill="1" applyBorder="1" applyAlignment="1">
      <alignment horizontal="left" wrapText="1" shrinkToFit="1"/>
    </xf>
    <xf numFmtId="165" fontId="66" fillId="47" borderId="46" xfId="0" applyNumberFormat="1" applyFont="1" applyFill="1" applyBorder="1" applyAlignment="1">
      <alignment horizontal="center" shrinkToFit="1"/>
    </xf>
    <xf numFmtId="165" fontId="66" fillId="47" borderId="16" xfId="0" quotePrefix="1" applyNumberFormat="1" applyFont="1" applyFill="1" applyBorder="1" applyAlignment="1">
      <alignment horizontal="center" shrinkToFit="1"/>
    </xf>
    <xf numFmtId="165" fontId="66" fillId="47" borderId="0" xfId="0" quotePrefix="1" applyNumberFormat="1" applyFont="1" applyFill="1" applyAlignment="1">
      <alignment horizontal="center" shrinkToFit="1"/>
    </xf>
    <xf numFmtId="165" fontId="145" fillId="47" borderId="14" xfId="0" applyNumberFormat="1" applyFont="1" applyFill="1" applyBorder="1" applyAlignment="1">
      <alignment horizontal="center" shrinkToFit="1"/>
    </xf>
    <xf numFmtId="0" fontId="97" fillId="44" borderId="10" xfId="0" applyFont="1" applyFill="1" applyBorder="1" applyAlignment="1">
      <alignment horizontal="left" wrapText="1" shrinkToFit="1"/>
    </xf>
    <xf numFmtId="165" fontId="69" fillId="73" borderId="49" xfId="0" applyNumberFormat="1" applyFont="1" applyFill="1" applyBorder="1" applyAlignment="1">
      <alignment horizontal="center" vertical="center" wrapText="1" shrinkToFit="1"/>
    </xf>
    <xf numFmtId="0" fontId="50" fillId="47" borderId="10" xfId="0" applyFont="1" applyFill="1" applyBorder="1" applyAlignment="1">
      <alignment horizontal="left" vertical="center" wrapText="1" shrinkToFit="1" readingOrder="1"/>
    </xf>
    <xf numFmtId="0" fontId="19" fillId="19" borderId="0" xfId="0" applyFont="1" applyFill="1" applyAlignment="1">
      <alignment shrinkToFit="1"/>
    </xf>
    <xf numFmtId="0" fontId="101" fillId="53" borderId="15" xfId="0" applyFont="1" applyFill="1" applyBorder="1" applyAlignment="1">
      <alignment horizontal="centerContinuous" readingOrder="1"/>
    </xf>
    <xf numFmtId="1" fontId="101" fillId="53" borderId="15" xfId="0" applyNumberFormat="1" applyFont="1" applyFill="1" applyBorder="1" applyAlignment="1">
      <alignment horizontal="centerContinuous" readingOrder="1"/>
    </xf>
    <xf numFmtId="0" fontId="101" fillId="53" borderId="10" xfId="0" applyFont="1" applyFill="1" applyBorder="1" applyAlignment="1">
      <alignment horizontal="centerContinuous" readingOrder="1"/>
    </xf>
    <xf numFmtId="0" fontId="101" fillId="53" borderId="14" xfId="0" applyFont="1" applyFill="1" applyBorder="1" applyAlignment="1">
      <alignment horizontal="centerContinuous" readingOrder="1"/>
    </xf>
    <xf numFmtId="0" fontId="129" fillId="53" borderId="10" xfId="0" applyFont="1" applyFill="1" applyBorder="1" applyAlignment="1">
      <alignment horizontal="centerContinuous" readingOrder="1"/>
    </xf>
    <xf numFmtId="1" fontId="23" fillId="84" borderId="15" xfId="0" applyNumberFormat="1" applyFont="1" applyFill="1" applyBorder="1" applyAlignment="1">
      <alignment horizontal="center" vertical="center" shrinkToFit="1"/>
    </xf>
    <xf numFmtId="16" fontId="77" fillId="84" borderId="15" xfId="0" applyNumberFormat="1" applyFont="1" applyFill="1" applyBorder="1" applyAlignment="1" applyProtection="1">
      <alignment horizontal="center" vertical="center" shrinkToFit="1"/>
      <protection locked="0"/>
    </xf>
    <xf numFmtId="0" fontId="51" fillId="85" borderId="10" xfId="0" applyFont="1" applyFill="1" applyBorder="1" applyAlignment="1" applyProtection="1">
      <alignment horizontal="center" vertical="center" shrinkToFit="1"/>
      <protection locked="0"/>
    </xf>
    <xf numFmtId="165" fontId="69" fillId="47" borderId="14" xfId="0" applyNumberFormat="1" applyFont="1" applyFill="1" applyBorder="1" applyAlignment="1">
      <alignment horizontal="center" vertical="center" shrinkToFit="1"/>
    </xf>
    <xf numFmtId="164" fontId="75" fillId="47" borderId="10" xfId="0" applyNumberFormat="1" applyFont="1" applyFill="1" applyBorder="1" applyAlignment="1">
      <alignment horizontal="center" vertical="center" wrapText="1" shrinkToFit="1"/>
    </xf>
    <xf numFmtId="0" fontId="128" fillId="47" borderId="10" xfId="0" applyFont="1" applyFill="1" applyBorder="1" applyAlignment="1">
      <alignment horizontal="left" vertical="center" wrapText="1" shrinkToFit="1"/>
    </xf>
    <xf numFmtId="0" fontId="68" fillId="47" borderId="10" xfId="0" applyFont="1" applyFill="1" applyBorder="1" applyAlignment="1">
      <alignment horizontal="center" vertical="center" shrinkToFit="1"/>
    </xf>
    <xf numFmtId="0" fontId="55" fillId="47" borderId="10" xfId="0" applyFont="1" applyFill="1" applyBorder="1" applyAlignment="1" applyProtection="1">
      <alignment horizontal="center" vertical="center" shrinkToFit="1"/>
      <protection locked="0"/>
    </xf>
    <xf numFmtId="0" fontId="59" fillId="47" borderId="10" xfId="0" applyFont="1" applyFill="1" applyBorder="1" applyAlignment="1" applyProtection="1">
      <alignment horizontal="center" vertical="center" shrinkToFit="1"/>
      <protection locked="0"/>
    </xf>
    <xf numFmtId="1" fontId="133" fillId="84" borderId="15" xfId="0" applyNumberFormat="1" applyFont="1" applyFill="1" applyBorder="1" applyAlignment="1">
      <alignment horizontal="center" vertical="center" shrinkToFit="1"/>
    </xf>
    <xf numFmtId="0" fontId="57" fillId="47" borderId="10" xfId="0" applyFont="1" applyFill="1" applyBorder="1" applyAlignment="1" applyProtection="1">
      <alignment horizontal="center" vertical="center" shrinkToFit="1"/>
      <protection locked="0"/>
    </xf>
    <xf numFmtId="165" fontId="69" fillId="47" borderId="14" xfId="0" quotePrefix="1" applyNumberFormat="1" applyFont="1" applyFill="1" applyBorder="1" applyAlignment="1">
      <alignment horizontal="center" vertical="center" shrinkToFit="1"/>
    </xf>
    <xf numFmtId="164" fontId="75" fillId="47" borderId="10" xfId="0" quotePrefix="1" applyNumberFormat="1" applyFont="1" applyFill="1" applyBorder="1" applyAlignment="1">
      <alignment horizontal="center" vertical="center" wrapText="1" shrinkToFit="1"/>
    </xf>
    <xf numFmtId="0" fontId="128" fillId="47" borderId="10" xfId="0" quotePrefix="1" applyFont="1" applyFill="1" applyBorder="1" applyAlignment="1">
      <alignment horizontal="left" vertical="center" wrapText="1" shrinkToFit="1"/>
    </xf>
    <xf numFmtId="49" fontId="54" fillId="47" borderId="10" xfId="0" applyNumberFormat="1" applyFont="1" applyFill="1" applyBorder="1" applyAlignment="1">
      <alignment vertical="center" shrinkToFit="1"/>
    </xf>
    <xf numFmtId="49" fontId="50" fillId="47" borderId="10" xfId="0" applyNumberFormat="1" applyFont="1" applyFill="1" applyBorder="1" applyAlignment="1">
      <alignment horizontal="left" vertical="center" wrapText="1" shrinkToFit="1" readingOrder="1"/>
    </xf>
    <xf numFmtId="49" fontId="50" fillId="47" borderId="10" xfId="0" applyNumberFormat="1" applyFont="1" applyFill="1" applyBorder="1" applyAlignment="1">
      <alignment horizontal="left" vertical="center" wrapText="1" shrinkToFit="1"/>
    </xf>
    <xf numFmtId="49" fontId="68" fillId="47" borderId="10" xfId="0" applyNumberFormat="1" applyFont="1" applyFill="1" applyBorder="1" applyAlignment="1">
      <alignment horizontal="center" vertical="center" shrinkToFit="1"/>
    </xf>
    <xf numFmtId="0" fontId="60" fillId="47" borderId="10" xfId="0" applyFont="1" applyFill="1" applyBorder="1" applyAlignment="1" applyProtection="1">
      <alignment horizontal="center" vertical="center" shrinkToFit="1"/>
      <protection locked="0"/>
    </xf>
    <xf numFmtId="0" fontId="114" fillId="38" borderId="10" xfId="0" applyFont="1" applyFill="1" applyBorder="1" applyAlignment="1">
      <alignment horizontal="left" vertical="center" wrapText="1" shrinkToFit="1" readingOrder="1"/>
    </xf>
    <xf numFmtId="0" fontId="114" fillId="66" borderId="10" xfId="0" applyFont="1" applyFill="1" applyBorder="1" applyAlignment="1">
      <alignment horizontal="left" vertical="center" wrapText="1" shrinkToFit="1" readingOrder="1"/>
    </xf>
    <xf numFmtId="0" fontId="50" fillId="66" borderId="10" xfId="0" applyFont="1" applyFill="1" applyBorder="1" applyAlignment="1">
      <alignment horizontal="left" vertical="center" wrapText="1" shrinkToFit="1" readingOrder="1"/>
    </xf>
    <xf numFmtId="0" fontId="135" fillId="51" borderId="10" xfId="0" applyFont="1" applyFill="1" applyBorder="1" applyAlignment="1" applyProtection="1">
      <alignment horizontal="center" vertical="center" shrinkToFit="1"/>
      <protection locked="0"/>
    </xf>
    <xf numFmtId="0" fontId="50" fillId="38" borderId="10" xfId="0" applyFont="1" applyFill="1" applyBorder="1" applyAlignment="1">
      <alignment horizontal="left" vertical="center" wrapText="1" shrinkToFit="1" readingOrder="1"/>
    </xf>
    <xf numFmtId="0" fontId="50" fillId="99" borderId="10" xfId="0" applyFont="1" applyFill="1" applyBorder="1" applyAlignment="1">
      <alignment horizontal="left" vertical="center" wrapText="1" shrinkToFit="1" readingOrder="1"/>
    </xf>
    <xf numFmtId="0" fontId="50" fillId="101" borderId="10" xfId="0" applyFont="1" applyFill="1" applyBorder="1" applyAlignment="1">
      <alignment horizontal="left" vertical="center" wrapText="1" shrinkToFit="1" readingOrder="1"/>
    </xf>
    <xf numFmtId="0" fontId="50" fillId="61" borderId="10" xfId="0" applyFont="1" applyFill="1" applyBorder="1" applyAlignment="1">
      <alignment horizontal="left" vertical="center" wrapText="1" shrinkToFit="1" readingOrder="1"/>
    </xf>
    <xf numFmtId="0" fontId="74" fillId="47" borderId="10" xfId="0" applyFont="1" applyFill="1" applyBorder="1" applyAlignment="1" applyProtection="1">
      <alignment horizontal="center" vertical="center" shrinkToFit="1"/>
      <protection locked="0"/>
    </xf>
    <xf numFmtId="16" fontId="77" fillId="54" borderId="15" xfId="0" applyNumberFormat="1" applyFont="1" applyFill="1" applyBorder="1" applyAlignment="1" applyProtection="1">
      <alignment horizontal="center" vertical="center" shrinkToFit="1"/>
      <protection locked="0"/>
    </xf>
    <xf numFmtId="0" fontId="128" fillId="55" borderId="10" xfId="0" applyFont="1" applyFill="1" applyBorder="1" applyAlignment="1">
      <alignment horizontal="left" vertical="center" wrapText="1" shrinkToFit="1"/>
    </xf>
    <xf numFmtId="0" fontId="128" fillId="62" borderId="10" xfId="0" applyFont="1" applyFill="1" applyBorder="1" applyAlignment="1">
      <alignment horizontal="left" vertical="center" wrapText="1" shrinkToFit="1"/>
    </xf>
    <xf numFmtId="0" fontId="68" fillId="62" borderId="10" xfId="0" applyFont="1" applyFill="1" applyBorder="1" applyAlignment="1">
      <alignment horizontal="center" vertical="center" shrinkToFit="1"/>
    </xf>
    <xf numFmtId="0" fontId="135" fillId="51" borderId="22" xfId="0" applyFont="1" applyFill="1" applyBorder="1" applyAlignment="1" applyProtection="1">
      <alignment horizontal="center" vertical="center" shrinkToFit="1"/>
      <protection locked="0"/>
    </xf>
    <xf numFmtId="0" fontId="50" fillId="106" borderId="10" xfId="0" applyFont="1" applyFill="1" applyBorder="1" applyAlignment="1">
      <alignment horizontal="left" vertical="center" wrapText="1" shrinkToFit="1" readingOrder="1"/>
    </xf>
    <xf numFmtId="0" fontId="114" fillId="99" borderId="10" xfId="0" applyFont="1" applyFill="1" applyBorder="1" applyAlignment="1">
      <alignment horizontal="left" vertical="center" wrapText="1" shrinkToFit="1" readingOrder="1"/>
    </xf>
    <xf numFmtId="0" fontId="114" fillId="47" borderId="10" xfId="0" applyFont="1" applyFill="1" applyBorder="1" applyAlignment="1">
      <alignment horizontal="left" vertical="center" wrapText="1" shrinkToFit="1" readingOrder="1"/>
    </xf>
    <xf numFmtId="0" fontId="74" fillId="47" borderId="16" xfId="0" applyFont="1" applyFill="1" applyBorder="1" applyAlignment="1" applyProtection="1">
      <alignment horizontal="center" vertical="center" shrinkToFit="1"/>
      <protection locked="0"/>
    </xf>
    <xf numFmtId="165" fontId="69" fillId="47" borderId="46" xfId="0" quotePrefix="1" applyNumberFormat="1" applyFont="1" applyFill="1" applyBorder="1" applyAlignment="1">
      <alignment horizontal="center" vertical="center" shrinkToFit="1"/>
    </xf>
    <xf numFmtId="164" fontId="75" fillId="47" borderId="16" xfId="0" applyNumberFormat="1" applyFont="1" applyFill="1" applyBorder="1" applyAlignment="1">
      <alignment horizontal="center" vertical="center" wrapText="1" shrinkToFit="1"/>
    </xf>
    <xf numFmtId="0" fontId="128" fillId="47" borderId="17" xfId="0" applyFont="1" applyFill="1" applyBorder="1" applyAlignment="1">
      <alignment horizontal="left" vertical="center" wrapText="1" shrinkToFit="1"/>
    </xf>
    <xf numFmtId="165" fontId="102" fillId="47" borderId="0" xfId="0" applyNumberFormat="1" applyFont="1" applyFill="1" applyAlignment="1">
      <alignment horizontal="center" vertical="center" shrinkToFit="1"/>
    </xf>
    <xf numFmtId="164" fontId="115" fillId="47" borderId="10" xfId="0" applyNumberFormat="1" applyFont="1" applyFill="1" applyBorder="1" applyAlignment="1">
      <alignment horizontal="center" vertical="center" wrapText="1" shrinkToFit="1"/>
    </xf>
    <xf numFmtId="0" fontId="134" fillId="47" borderId="10" xfId="0" applyFont="1" applyFill="1" applyBorder="1" applyAlignment="1">
      <alignment horizontal="left" vertical="center" wrapText="1" shrinkToFit="1"/>
    </xf>
    <xf numFmtId="16" fontId="77" fillId="103" borderId="15" xfId="0" applyNumberFormat="1" applyFont="1" applyFill="1" applyBorder="1" applyAlignment="1" applyProtection="1">
      <alignment horizontal="center" vertical="center" shrinkToFit="1"/>
      <protection locked="0"/>
    </xf>
    <xf numFmtId="0" fontId="128" fillId="57" borderId="10" xfId="0" applyFont="1" applyFill="1" applyBorder="1" applyAlignment="1">
      <alignment horizontal="left" vertical="center" wrapText="1" shrinkToFit="1"/>
    </xf>
    <xf numFmtId="0" fontId="57" fillId="47" borderId="16" xfId="0" applyFont="1" applyFill="1" applyBorder="1" applyAlignment="1" applyProtection="1">
      <alignment horizontal="center" vertical="center" shrinkToFit="1"/>
      <protection locked="0"/>
    </xf>
    <xf numFmtId="165" fontId="69" fillId="47" borderId="46" xfId="0" applyNumberFormat="1" applyFont="1" applyFill="1" applyBorder="1" applyAlignment="1">
      <alignment horizontal="center" vertical="center" shrinkToFit="1"/>
    </xf>
    <xf numFmtId="165" fontId="69" fillId="47" borderId="16" xfId="0" quotePrefix="1" applyNumberFormat="1" applyFont="1" applyFill="1" applyBorder="1" applyAlignment="1">
      <alignment horizontal="center" vertical="center" shrinkToFit="1"/>
    </xf>
    <xf numFmtId="0" fontId="51" fillId="85" borderId="22" xfId="0" applyFont="1" applyFill="1" applyBorder="1" applyAlignment="1" applyProtection="1">
      <alignment horizontal="center" vertical="center" shrinkToFit="1"/>
      <protection locked="0"/>
    </xf>
    <xf numFmtId="49" fontId="54" fillId="47" borderId="22" xfId="0" applyNumberFormat="1" applyFont="1" applyFill="1" applyBorder="1" applyAlignment="1">
      <alignment vertical="center" shrinkToFit="1"/>
    </xf>
    <xf numFmtId="0" fontId="74" fillId="47" borderId="22" xfId="0" applyFont="1" applyFill="1" applyBorder="1" applyAlignment="1" applyProtection="1">
      <alignment horizontal="center" vertical="center" shrinkToFit="1"/>
      <protection locked="0"/>
    </xf>
    <xf numFmtId="0" fontId="55" fillId="47" borderId="22" xfId="0" applyFont="1" applyFill="1" applyBorder="1" applyAlignment="1" applyProtection="1">
      <alignment horizontal="center" vertical="center" shrinkToFit="1"/>
      <protection locked="0"/>
    </xf>
    <xf numFmtId="165" fontId="69" fillId="47" borderId="0" xfId="0" quotePrefix="1" applyNumberFormat="1" applyFont="1" applyFill="1" applyAlignment="1">
      <alignment horizontal="center" vertical="center" shrinkToFit="1"/>
    </xf>
    <xf numFmtId="165" fontId="102" fillId="47" borderId="14" xfId="0" applyNumberFormat="1" applyFont="1" applyFill="1" applyBorder="1" applyAlignment="1">
      <alignment horizontal="center" vertical="center" shrinkToFit="1"/>
    </xf>
    <xf numFmtId="16" fontId="77" fillId="104" borderId="15" xfId="0" applyNumberFormat="1" applyFont="1" applyFill="1" applyBorder="1" applyAlignment="1" applyProtection="1">
      <alignment horizontal="center" vertical="center" shrinkToFit="1"/>
      <protection locked="0"/>
    </xf>
    <xf numFmtId="0" fontId="128" fillId="44" borderId="10" xfId="0" applyFont="1" applyFill="1" applyBorder="1" applyAlignment="1">
      <alignment horizontal="left" vertical="center" wrapText="1" shrinkToFit="1"/>
    </xf>
    <xf numFmtId="0" fontId="59" fillId="47" borderId="22" xfId="0" applyFont="1" applyFill="1" applyBorder="1" applyAlignment="1" applyProtection="1">
      <alignment horizontal="center" vertical="center" shrinkToFit="1"/>
      <protection locked="0"/>
    </xf>
    <xf numFmtId="165" fontId="69" fillId="47" borderId="0" xfId="0" applyNumberFormat="1" applyFont="1" applyFill="1" applyAlignment="1">
      <alignment horizontal="center" vertical="center" shrinkToFit="1"/>
    </xf>
    <xf numFmtId="0" fontId="50" fillId="58" borderId="10" xfId="0" applyFont="1" applyFill="1" applyBorder="1" applyAlignment="1">
      <alignment horizontal="left" vertical="center" wrapText="1" shrinkToFit="1" readingOrder="1"/>
    </xf>
    <xf numFmtId="0" fontId="141" fillId="58" borderId="10" xfId="0" applyFont="1" applyFill="1" applyBorder="1" applyAlignment="1">
      <alignment horizontal="left" vertical="center" wrapText="1" shrinkToFit="1" readingOrder="1"/>
    </xf>
    <xf numFmtId="49" fontId="50" fillId="58" borderId="10" xfId="0" applyNumberFormat="1" applyFont="1" applyFill="1" applyBorder="1" applyAlignment="1">
      <alignment horizontal="left" vertical="center" wrapText="1" shrinkToFit="1" readingOrder="1"/>
    </xf>
    <xf numFmtId="49" fontId="50" fillId="58" borderId="10" xfId="0" applyNumberFormat="1" applyFont="1" applyFill="1" applyBorder="1" applyAlignment="1">
      <alignment horizontal="left" vertical="center" wrapText="1" shrinkToFit="1"/>
    </xf>
    <xf numFmtId="0" fontId="114" fillId="58" borderId="10" xfId="0" applyFont="1" applyFill="1" applyBorder="1" applyAlignment="1">
      <alignment horizontal="left" vertical="center" wrapText="1" shrinkToFit="1" readingOrder="1"/>
    </xf>
    <xf numFmtId="0" fontId="101" fillId="58" borderId="10" xfId="0" applyFont="1" applyFill="1" applyBorder="1" applyAlignment="1">
      <alignment horizontal="centerContinuous" readingOrder="1"/>
    </xf>
    <xf numFmtId="49" fontId="50" fillId="58" borderId="10" xfId="0" applyNumberFormat="1" applyFont="1" applyFill="1" applyBorder="1" applyAlignment="1">
      <alignment horizontal="left" wrapText="1" shrinkToFit="1" readingOrder="1"/>
    </xf>
    <xf numFmtId="49" fontId="50" fillId="58" borderId="10" xfId="0" applyNumberFormat="1" applyFont="1" applyFill="1" applyBorder="1" applyAlignment="1">
      <alignment horizontal="left" wrapText="1" shrinkToFit="1"/>
    </xf>
    <xf numFmtId="165" fontId="69" fillId="73" borderId="14" xfId="0" applyNumberFormat="1" applyFont="1" applyFill="1" applyBorder="1" applyAlignment="1">
      <alignment horizontal="center" vertical="center" wrapText="1" shrinkToFit="1"/>
    </xf>
    <xf numFmtId="0" fontId="138" fillId="61" borderId="0" xfId="0" applyFont="1" applyFill="1" applyAlignment="1" applyProtection="1">
      <alignment horizontal="right" vertical="center" shrinkToFit="1"/>
      <protection locked="0"/>
    </xf>
    <xf numFmtId="0" fontId="92" fillId="50" borderId="0" xfId="0" applyFont="1" applyFill="1" applyAlignment="1" applyProtection="1">
      <alignment horizontal="center" vertical="center" shrinkToFit="1"/>
      <protection locked="0"/>
    </xf>
    <xf numFmtId="0" fontId="93" fillId="50" borderId="0" xfId="0" applyFont="1" applyFill="1" applyAlignment="1" applyProtection="1">
      <alignment horizontal="center" vertical="center" shrinkToFit="1"/>
      <protection locked="0"/>
    </xf>
    <xf numFmtId="0" fontId="46" fillId="37" borderId="0" xfId="0" applyFont="1" applyFill="1" applyAlignment="1">
      <alignment horizontal="center" shrinkToFit="1"/>
    </xf>
    <xf numFmtId="0" fontId="100" fillId="86" borderId="0" xfId="0" applyFont="1" applyFill="1" applyAlignment="1" applyProtection="1">
      <alignment horizontal="right" vertical="center" shrinkToFit="1"/>
      <protection locked="0"/>
    </xf>
    <xf numFmtId="0" fontId="100" fillId="55" borderId="0" xfId="0" applyFont="1" applyFill="1" applyAlignment="1" applyProtection="1">
      <alignment horizontal="right" vertical="center" shrinkToFit="1"/>
      <protection locked="0"/>
    </xf>
    <xf numFmtId="0" fontId="118" fillId="83" borderId="50" xfId="0" applyFont="1" applyFill="1" applyBorder="1" applyAlignment="1" applyProtection="1">
      <alignment horizontal="center" vertical="center" shrinkToFit="1"/>
      <protection locked="0"/>
    </xf>
    <xf numFmtId="14" fontId="95" fillId="55" borderId="0" xfId="0" applyNumberFormat="1" applyFont="1" applyFill="1" applyAlignment="1" applyProtection="1">
      <alignment horizontal="center" vertical="center" shrinkToFit="1"/>
      <protection locked="0"/>
    </xf>
    <xf numFmtId="0" fontId="70" fillId="20" borderId="0" xfId="0" applyFont="1" applyFill="1" applyAlignment="1" applyProtection="1">
      <alignment horizontal="center" vertical="center" shrinkToFit="1"/>
      <protection locked="0"/>
    </xf>
    <xf numFmtId="0" fontId="71" fillId="20" borderId="0" xfId="0" applyFont="1" applyFill="1" applyAlignment="1" applyProtection="1">
      <alignment horizontal="center" vertical="center" shrinkToFit="1"/>
      <protection locked="0"/>
    </xf>
    <xf numFmtId="0" fontId="61" fillId="25" borderId="26" xfId="0" applyFont="1" applyFill="1" applyBorder="1" applyAlignment="1" applyProtection="1">
      <alignment horizontal="center" vertical="center" shrinkToFit="1"/>
      <protection locked="0"/>
    </xf>
    <xf numFmtId="0" fontId="61" fillId="25" borderId="0" xfId="0" applyFont="1" applyFill="1" applyAlignment="1" applyProtection="1">
      <alignment horizontal="center" vertical="center" shrinkToFit="1"/>
      <protection locked="0"/>
    </xf>
    <xf numFmtId="0" fontId="70" fillId="20" borderId="26" xfId="0" applyFont="1" applyFill="1" applyBorder="1" applyAlignment="1" applyProtection="1">
      <alignment horizontal="center" vertical="center" shrinkToFit="1"/>
      <protection locked="0"/>
    </xf>
  </cellXfs>
  <cellStyles count="132">
    <cellStyle name="20% - Accent1" xfId="1" builtinId="30" customBuiltin="1"/>
    <cellStyle name="20% - Accent1 2" xfId="50" xr:uid="{00000000-0005-0000-0000-000001000000}"/>
    <cellStyle name="20% - Accent2" xfId="2" builtinId="34" customBuiltin="1"/>
    <cellStyle name="20% - Accent2 2" xfId="51" xr:uid="{00000000-0005-0000-0000-000003000000}"/>
    <cellStyle name="20% - Accent3" xfId="3" builtinId="38" customBuiltin="1"/>
    <cellStyle name="20% - Accent3 2" xfId="52" xr:uid="{00000000-0005-0000-0000-000005000000}"/>
    <cellStyle name="20% - Accent4" xfId="4" builtinId="42" customBuiltin="1"/>
    <cellStyle name="20% - Accent4 2" xfId="53" xr:uid="{00000000-0005-0000-0000-000007000000}"/>
    <cellStyle name="20% - Accent5" xfId="5" builtinId="46" customBuiltin="1"/>
    <cellStyle name="20% - Accent5 2" xfId="54" xr:uid="{00000000-0005-0000-0000-000009000000}"/>
    <cellStyle name="20% - Accent6" xfId="6" builtinId="50" customBuiltin="1"/>
    <cellStyle name="20% - Accent6 2" xfId="55" xr:uid="{00000000-0005-0000-0000-00000B000000}"/>
    <cellStyle name="40% - Accent1" xfId="7" builtinId="31" customBuiltin="1"/>
    <cellStyle name="40% - Accent1 2" xfId="56" xr:uid="{00000000-0005-0000-0000-00000D000000}"/>
    <cellStyle name="40% - Accent2" xfId="8" builtinId="35" customBuiltin="1"/>
    <cellStyle name="40% - Accent2 2" xfId="57" xr:uid="{00000000-0005-0000-0000-00000F000000}"/>
    <cellStyle name="40% - Accent3" xfId="9" builtinId="39" customBuiltin="1"/>
    <cellStyle name="40% - Accent3 2" xfId="58" xr:uid="{00000000-0005-0000-0000-000011000000}"/>
    <cellStyle name="40% - Accent4" xfId="10" builtinId="43" customBuiltin="1"/>
    <cellStyle name="40% - Accent4 2" xfId="59" xr:uid="{00000000-0005-0000-0000-000013000000}"/>
    <cellStyle name="40% - Accent5" xfId="11" builtinId="47" customBuiltin="1"/>
    <cellStyle name="40% - Accent5 2" xfId="60" xr:uid="{00000000-0005-0000-0000-000015000000}"/>
    <cellStyle name="40% - Accent6" xfId="12" builtinId="51" customBuiltin="1"/>
    <cellStyle name="40% - Accent6 2" xfId="61" xr:uid="{00000000-0005-0000-0000-000017000000}"/>
    <cellStyle name="60% - Accent1" xfId="13" builtinId="32" customBuiltin="1"/>
    <cellStyle name="60% - Accent1 2" xfId="62" xr:uid="{00000000-0005-0000-0000-000019000000}"/>
    <cellStyle name="60% - Accent2" xfId="14" builtinId="36" customBuiltin="1"/>
    <cellStyle name="60% - Accent2 2" xfId="63" xr:uid="{00000000-0005-0000-0000-00001B000000}"/>
    <cellStyle name="60% - Accent3" xfId="15" builtinId="40" customBuiltin="1"/>
    <cellStyle name="60% - Accent3 2" xfId="64" xr:uid="{00000000-0005-0000-0000-00001D000000}"/>
    <cellStyle name="60% - Accent4" xfId="16" builtinId="44" customBuiltin="1"/>
    <cellStyle name="60% - Accent4 2" xfId="65" xr:uid="{00000000-0005-0000-0000-00001F000000}"/>
    <cellStyle name="60% - Accent5" xfId="17" builtinId="48" customBuiltin="1"/>
    <cellStyle name="60% - Accent5 2" xfId="66" xr:uid="{00000000-0005-0000-0000-000021000000}"/>
    <cellStyle name="60% - Accent6" xfId="18" builtinId="52" customBuiltin="1"/>
    <cellStyle name="60% - Accent6 2" xfId="67" xr:uid="{00000000-0005-0000-0000-000023000000}"/>
    <cellStyle name="Accent1" xfId="19" builtinId="29" customBuiltin="1"/>
    <cellStyle name="Accent1 2" xfId="68" xr:uid="{00000000-0005-0000-0000-000025000000}"/>
    <cellStyle name="Accent2" xfId="20" builtinId="33" customBuiltin="1"/>
    <cellStyle name="Accent2 2" xfId="69" xr:uid="{00000000-0005-0000-0000-000027000000}"/>
    <cellStyle name="Accent3" xfId="21" builtinId="37" customBuiltin="1"/>
    <cellStyle name="Accent3 2" xfId="70" xr:uid="{00000000-0005-0000-0000-000029000000}"/>
    <cellStyle name="Accent4" xfId="22" builtinId="41" customBuiltin="1"/>
    <cellStyle name="Accent4 2" xfId="71" xr:uid="{00000000-0005-0000-0000-00002B000000}"/>
    <cellStyle name="Accent5" xfId="23" builtinId="45" customBuiltin="1"/>
    <cellStyle name="Accent5 2" xfId="72" xr:uid="{00000000-0005-0000-0000-00002D000000}"/>
    <cellStyle name="Accent6" xfId="24" builtinId="49" customBuiltin="1"/>
    <cellStyle name="Accent6 2" xfId="73" xr:uid="{00000000-0005-0000-0000-00002F000000}"/>
    <cellStyle name="Bad" xfId="25" builtinId="27" customBuiltin="1"/>
    <cellStyle name="Bad 2" xfId="74" xr:uid="{00000000-0005-0000-0000-000031000000}"/>
    <cellStyle name="Calculation" xfId="26" builtinId="22" customBuiltin="1"/>
    <cellStyle name="Calculation 2" xfId="75" xr:uid="{00000000-0005-0000-0000-000033000000}"/>
    <cellStyle name="Check Cell" xfId="27" builtinId="23" customBuiltin="1"/>
    <cellStyle name="Check Cell 2" xfId="76" xr:uid="{00000000-0005-0000-0000-000035000000}"/>
    <cellStyle name="Explanatory Text" xfId="28" builtinId="53" customBuiltin="1"/>
    <cellStyle name="Explanatory Text 2" xfId="77" xr:uid="{00000000-0005-0000-0000-000037000000}"/>
    <cellStyle name="Good" xfId="29" builtinId="26" customBuiltin="1"/>
    <cellStyle name="Good 2" xfId="78" xr:uid="{00000000-0005-0000-0000-000039000000}"/>
    <cellStyle name="Heading 1" xfId="30" builtinId="16" customBuiltin="1"/>
    <cellStyle name="Heading 1 2" xfId="79" xr:uid="{00000000-0005-0000-0000-00003B000000}"/>
    <cellStyle name="Heading 2" xfId="31" builtinId="17" customBuiltin="1"/>
    <cellStyle name="Heading 2 2" xfId="80" xr:uid="{00000000-0005-0000-0000-00003D000000}"/>
    <cellStyle name="Heading 3" xfId="32" builtinId="18" customBuiltin="1"/>
    <cellStyle name="Heading 3 2" xfId="81" xr:uid="{00000000-0005-0000-0000-00003F000000}"/>
    <cellStyle name="Heading 4" xfId="33" builtinId="19" customBuiltin="1"/>
    <cellStyle name="Heading 4 2" xfId="82" xr:uid="{00000000-0005-0000-0000-000041000000}"/>
    <cellStyle name="Input" xfId="34" builtinId="20" customBuiltin="1"/>
    <cellStyle name="Input 2" xfId="83" xr:uid="{00000000-0005-0000-0000-000043000000}"/>
    <cellStyle name="Linked Cell" xfId="35" builtinId="24" customBuiltin="1"/>
    <cellStyle name="Linked Cell 2" xfId="84" xr:uid="{00000000-0005-0000-0000-000045000000}"/>
    <cellStyle name="Neutral" xfId="36" builtinId="28" customBuiltin="1"/>
    <cellStyle name="Neutral 2" xfId="46" xr:uid="{00000000-0005-0000-0000-000047000000}"/>
    <cellStyle name="Neutral 3" xfId="85" xr:uid="{00000000-0005-0000-0000-000048000000}"/>
    <cellStyle name="Normal" xfId="0" builtinId="0"/>
    <cellStyle name="Normal 10" xfId="94" xr:uid="{16F28511-AD93-4F8A-8E9E-C04331D59816}"/>
    <cellStyle name="Normal 10 2" xfId="99" xr:uid="{1C9841F2-2669-4F7E-870D-1C1189B66529}"/>
    <cellStyle name="Normal 10 2 2" xfId="109" xr:uid="{D1B9C7AF-1CF7-40DE-9CD9-E336CEECBC20}"/>
    <cellStyle name="Normal 10 2 2 2" xfId="130" xr:uid="{A8033381-AFDF-46C2-9611-09D1BA57FA26}"/>
    <cellStyle name="Normal 10 2 3" xfId="120" xr:uid="{FECEDBAD-ECCC-442F-8304-6342F095C40B}"/>
    <cellStyle name="Normal 10 3" xfId="104" xr:uid="{9FB8B75E-7CC2-4260-A3AF-E131DFF35B21}"/>
    <cellStyle name="Normal 10 3 2" xfId="125" xr:uid="{3BA82A34-EC40-4069-BA7E-B2E0C80A4D8A}"/>
    <cellStyle name="Normal 10 4" xfId="115" xr:uid="{5BEBE63D-BC03-4DEA-806F-6CFD6D8F6BB5}"/>
    <cellStyle name="Normal 2" xfId="43" xr:uid="{00000000-0005-0000-0000-00004A000000}"/>
    <cellStyle name="Normal 3" xfId="44" xr:uid="{00000000-0005-0000-0000-00004B000000}"/>
    <cellStyle name="Normal 4" xfId="45" xr:uid="{00000000-0005-0000-0000-00004C000000}"/>
    <cellStyle name="Normal 4 2" xfId="91" xr:uid="{00000000-0005-0000-0000-00004D000000}"/>
    <cellStyle name="Normal 4 2 2" xfId="97" xr:uid="{15E1FBAF-B5A6-4A49-B10C-DDD808CF5F51}"/>
    <cellStyle name="Normal 4 2 2 2" xfId="107" xr:uid="{183416B8-650B-4A74-8228-37860639E711}"/>
    <cellStyle name="Normal 4 2 2 2 2" xfId="128" xr:uid="{29618FC7-2F5E-4440-BE25-76F7CC7BF329}"/>
    <cellStyle name="Normal 4 2 2 3" xfId="118" xr:uid="{6FD2ED41-EB7C-4930-B485-20CAA353E957}"/>
    <cellStyle name="Normal 4 2 3" xfId="102" xr:uid="{DA505021-D0BE-4D81-9B46-01C4AFBD4A63}"/>
    <cellStyle name="Normal 4 2 3 2" xfId="123" xr:uid="{0DFCA4BE-BB7B-4CB1-837C-47246D22886E}"/>
    <cellStyle name="Normal 4 2 4" xfId="113" xr:uid="{8A41F42D-9E13-44CB-B847-A88321390C6B}"/>
    <cellStyle name="Normal 4 3" xfId="95" xr:uid="{29CD8C6A-99CC-429C-992A-19DF394911B7}"/>
    <cellStyle name="Normal 4 3 2" xfId="105" xr:uid="{598087AF-9CD2-41CF-BDBC-CDE75463BF24}"/>
    <cellStyle name="Normal 4 3 2 2" xfId="126" xr:uid="{2D158B5A-0264-4B9F-B9B6-B1568D4F7DBC}"/>
    <cellStyle name="Normal 4 3 3" xfId="116" xr:uid="{190F8F78-0CBA-458B-82CC-F60FE1229DFD}"/>
    <cellStyle name="Normal 4 4" xfId="100" xr:uid="{050FD7F8-B74E-4F7B-9B27-399E5A591000}"/>
    <cellStyle name="Normal 4 4 2" xfId="121" xr:uid="{27A55E54-82B7-4C5B-84FE-0D9225FA40AD}"/>
    <cellStyle name="Normal 4 5" xfId="111" xr:uid="{A888FD03-44E3-4301-83E6-1D38EC62262E}"/>
    <cellStyle name="Normal 5" xfId="47" xr:uid="{00000000-0005-0000-0000-00004E000000}"/>
    <cellStyle name="Normal 6" xfId="49" xr:uid="{00000000-0005-0000-0000-00004F000000}"/>
    <cellStyle name="Normal 7" xfId="48" xr:uid="{00000000-0005-0000-0000-000050000000}"/>
    <cellStyle name="Normal 7 2" xfId="96" xr:uid="{EBB69758-0753-44A4-A149-7C119FEA216A}"/>
    <cellStyle name="Normal 7 2 2" xfId="106" xr:uid="{BBDCDBF0-4B88-49F7-8157-7D638EFCF9CA}"/>
    <cellStyle name="Normal 7 2 2 2" xfId="127" xr:uid="{39969A81-5D11-43AE-84AB-5E0C260E47B5}"/>
    <cellStyle name="Normal 7 2 3" xfId="117" xr:uid="{B1765A60-969F-46C0-A981-4C354A4D312E}"/>
    <cellStyle name="Normal 7 3" xfId="101" xr:uid="{72EF719A-E0B0-4FB5-8A1C-5ED423AFA1E6}"/>
    <cellStyle name="Normal 7 3 2" xfId="122" xr:uid="{DA76F3AB-D3A9-45E0-BDB9-8BECD03E6597}"/>
    <cellStyle name="Normal 7 4" xfId="112" xr:uid="{160D236C-9700-4DE4-B14E-529DCA72DD65}"/>
    <cellStyle name="Normal 8" xfId="92" xr:uid="{00000000-0005-0000-0000-000062000000}"/>
    <cellStyle name="Normal 9" xfId="93" xr:uid="{408B6F8D-9AAC-40B3-A94C-F8EE818FD778}"/>
    <cellStyle name="Normal 9 2" xfId="98" xr:uid="{119197FC-7B6D-4F8D-8EEB-C8F1BEB11094}"/>
    <cellStyle name="Normal 9 2 2" xfId="108" xr:uid="{5CEC233E-06DF-4BCA-BF35-8A48DF821390}"/>
    <cellStyle name="Normal 9 2 2 2" xfId="129" xr:uid="{AC21096D-0733-48BE-8C92-C9D765E25DC4}"/>
    <cellStyle name="Normal 9 2 3" xfId="119" xr:uid="{EE7C2981-6A38-4B9B-84FA-EE31FDA4C4D0}"/>
    <cellStyle name="Normal 9 3" xfId="103" xr:uid="{D7B75570-6064-4B7C-822D-9FC7377516E8}"/>
    <cellStyle name="Normal 9 3 2" xfId="124" xr:uid="{10CBD0B1-A1BC-4A01-8B7D-E9678346A932}"/>
    <cellStyle name="Normal 9 4" xfId="110" xr:uid="{EF301B8A-4FC9-4D09-B262-EAC2DC6F3EBB}"/>
    <cellStyle name="Normal 9 4 2" xfId="131" xr:uid="{47BBEDA9-7569-40CE-A753-87EFD7673826}"/>
    <cellStyle name="Normal 9 5" xfId="114" xr:uid="{562A40EF-E50F-4692-9C4D-DB926299BC68}"/>
    <cellStyle name="Normal_Book1" xfId="37" xr:uid="{00000000-0005-0000-0000-000051000000}"/>
    <cellStyle name="Note" xfId="38" builtinId="10" customBuiltin="1"/>
    <cellStyle name="Note 2" xfId="86" xr:uid="{00000000-0005-0000-0000-000053000000}"/>
    <cellStyle name="Output" xfId="39" builtinId="21" customBuiltin="1"/>
    <cellStyle name="Output 2" xfId="87" xr:uid="{00000000-0005-0000-0000-000055000000}"/>
    <cellStyle name="Title" xfId="40" builtinId="15" customBuiltin="1"/>
    <cellStyle name="Title 2" xfId="88" xr:uid="{00000000-0005-0000-0000-000057000000}"/>
    <cellStyle name="Total" xfId="41" builtinId="25" customBuiltin="1"/>
    <cellStyle name="Total 2" xfId="89" xr:uid="{00000000-0005-0000-0000-000059000000}"/>
    <cellStyle name="Warning Text" xfId="42" builtinId="11" customBuiltin="1"/>
    <cellStyle name="Warning Text 2" xfId="90" xr:uid="{00000000-0005-0000-0000-00005B000000}"/>
  </cellStyles>
  <dxfs count="13">
    <dxf>
      <font>
        <condense val="0"/>
        <extend val="0"/>
        <color indexed="1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family val="2"/>
        <scheme val="minor"/>
      </font>
      <fill>
        <patternFill patternType="solid">
          <fgColor indexed="64"/>
          <bgColor rgb="FFFFFF99"/>
        </patternFill>
      </fill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rgb="FF7030A0"/>
        <name val="Calibri Light"/>
        <family val="2"/>
        <scheme val="none"/>
      </font>
      <numFmt numFmtId="21" formatCode="d\-mmm"/>
      <fill>
        <patternFill patternType="solid">
          <fgColor indexed="26"/>
          <bgColor theme="5" tint="0.79998168889431442"/>
        </patternFill>
      </fill>
      <alignment horizontal="center" vertical="bottom" textRotation="0" wrapText="0" indent="0" justifyLastLine="0" shrinkToFit="1" readingOrder="0"/>
      <protection locked="0" hidden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F5B4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CCFF"/>
      <color rgb="FFFF66FF"/>
      <color rgb="FFEAC3F9"/>
      <color rgb="FF00EBE6"/>
      <color rgb="FFFF99FF"/>
      <color rgb="FFFFCCFF"/>
      <color rgb="FFCCFF33"/>
      <color rgb="FFFFFFCC"/>
      <color rgb="FFFFFF99"/>
      <color rgb="FFF26D2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553</xdr:row>
      <xdr:rowOff>0</xdr:rowOff>
    </xdr:from>
    <xdr:to>
      <xdr:col>8</xdr:col>
      <xdr:colOff>0</xdr:colOff>
      <xdr:row>553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190500" y="2286000"/>
          <a:ext cx="8877300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LABOR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9/5</a:t>
          </a:r>
        </a:p>
      </xdr:txBody>
    </xdr:sp>
    <xdr:clientData/>
  </xdr:twoCellAnchor>
  <xdr:twoCellAnchor>
    <xdr:from>
      <xdr:col>1</xdr:col>
      <xdr:colOff>285750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438150" y="1476375"/>
          <a:ext cx="9582150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COLUMBUS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10/10</a:t>
          </a:r>
        </a:p>
      </xdr:txBody>
    </xdr:sp>
    <xdr:clientData/>
  </xdr:twoCellAnchor>
  <xdr:twoCellAnchor>
    <xdr:from>
      <xdr:col>1</xdr:col>
      <xdr:colOff>190500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342900" y="1476375"/>
          <a:ext cx="9610725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MOTHER'S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5/8</a:t>
          </a:r>
        </a:p>
      </xdr:txBody>
    </xdr:sp>
    <xdr:clientData/>
  </xdr:twoCellAnchor>
  <xdr:twoCellAnchor>
    <xdr:from>
      <xdr:col>1</xdr:col>
      <xdr:colOff>133350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285750" y="1476375"/>
          <a:ext cx="9553575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MEMORIAL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5/29</a:t>
          </a:r>
        </a:p>
      </xdr:txBody>
    </xdr:sp>
    <xdr:clientData/>
  </xdr:twoCellAnchor>
  <xdr:twoCellAnchor>
    <xdr:from>
      <xdr:col>2</xdr:col>
      <xdr:colOff>57150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561975" y="1476375"/>
          <a:ext cx="9906000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COLUMBUS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10/9</a:t>
          </a:r>
        </a:p>
      </xdr:txBody>
    </xdr:sp>
    <xdr:clientData/>
  </xdr:twoCellAnchor>
  <xdr:twoCellAnchor>
    <xdr:from>
      <xdr:col>2</xdr:col>
      <xdr:colOff>47625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7" name="Text Box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552450" y="1476375"/>
          <a:ext cx="9906000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LABOR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9/4</a:t>
          </a:r>
        </a:p>
      </xdr:txBody>
    </xdr:sp>
    <xdr:clientData/>
  </xdr:twoCellAnchor>
  <xdr:twoCellAnchor>
    <xdr:from>
      <xdr:col>1</xdr:col>
      <xdr:colOff>19050</xdr:colOff>
      <xdr:row>264</xdr:row>
      <xdr:rowOff>19050</xdr:rowOff>
    </xdr:from>
    <xdr:to>
      <xdr:col>8</xdr:col>
      <xdr:colOff>0</xdr:colOff>
      <xdr:row>266</xdr:row>
      <xdr:rowOff>142875</xdr:rowOff>
    </xdr:to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171450" y="7953375"/>
          <a:ext cx="10744200" cy="0"/>
        </a:xfrm>
        <a:prstGeom prst="rect">
          <a:avLst/>
        </a:prstGeom>
        <a:solidFill>
          <a:srgbClr val="003366"/>
        </a:solidFill>
        <a:ln>
          <a:noFill/>
        </a:ln>
      </xdr:spPr>
      <xdr:txBody>
        <a:bodyPr vertOverflow="clip" wrap="square" lIns="45720" tIns="41148" rIns="45720" bIns="41148" anchor="ctr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FFCC00"/>
              </a:solidFill>
              <a:latin typeface="Arial"/>
              <a:cs typeface="Arial"/>
            </a:rPr>
            <a:t>FALL SEASON STARTS </a:t>
          </a:r>
          <a:r>
            <a:rPr lang="en-US" sz="1000" b="1" i="0" u="none" strike="noStrike" baseline="0">
              <a:solidFill>
                <a:srgbClr val="FFCC00"/>
              </a:solidFill>
              <a:latin typeface="Arial"/>
              <a:cs typeface="Arial"/>
            </a:rPr>
            <a:t>August 17, 2014</a:t>
          </a:r>
        </a:p>
      </xdr:txBody>
    </xdr:sp>
    <xdr:clientData/>
  </xdr:twoCellAnchor>
  <xdr:twoCellAnchor>
    <xdr:from>
      <xdr:col>1</xdr:col>
      <xdr:colOff>38100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190500" y="1476375"/>
          <a:ext cx="8877300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LABOR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9/5</a:t>
          </a:r>
        </a:p>
      </xdr:txBody>
    </xdr:sp>
    <xdr:clientData/>
  </xdr:twoCellAnchor>
  <xdr:twoCellAnchor>
    <xdr:from>
      <xdr:col>1</xdr:col>
      <xdr:colOff>19050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171450" y="1476375"/>
          <a:ext cx="10744200" cy="0"/>
        </a:xfrm>
        <a:prstGeom prst="rect">
          <a:avLst/>
        </a:prstGeom>
        <a:solidFill>
          <a:srgbClr val="FFCC00"/>
        </a:solidFill>
        <a:ln>
          <a:noFill/>
        </a:ln>
      </xdr:spPr>
      <xdr:txBody>
        <a:bodyPr vertOverflow="clip" wrap="square" lIns="45720" tIns="41148" rIns="45720" bIns="41148" anchor="ctr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0000"/>
              </a:solidFill>
              <a:latin typeface="Arial"/>
              <a:cs typeface="Arial"/>
            </a:rPr>
            <a:t>FALL SEASON STARTS </a:t>
          </a:r>
          <a:r>
            <a:rPr lang="en-US" sz="1000" b="1" i="0" u="none" strike="noStrike" baseline="0">
              <a:solidFill>
                <a:srgbClr val="800000"/>
              </a:solidFill>
              <a:latin typeface="Arial"/>
              <a:cs typeface="Arial"/>
            </a:rPr>
            <a:t>August 11, 2013</a:t>
          </a:r>
        </a:p>
      </xdr:txBody>
    </xdr:sp>
    <xdr:clientData/>
  </xdr:twoCellAnchor>
  <xdr:twoCellAnchor>
    <xdr:from>
      <xdr:col>1</xdr:col>
      <xdr:colOff>38100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11" name="Text Box 1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190500" y="1476375"/>
          <a:ext cx="8877300" cy="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36576" rIns="0" bIns="0" anchor="t"/>
        <a:lstStyle/>
        <a:p>
          <a:pPr algn="l" rtl="0">
            <a:defRPr sz="1000"/>
          </a:pP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NO SCHEDULED GAMES LABOR DAY ------------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MANDATORY</a:t>
          </a:r>
          <a:r>
            <a:rPr lang="en-US" sz="1800" b="1" i="1" u="none" strike="noStrike" baseline="0">
              <a:solidFill>
                <a:srgbClr val="99CC00"/>
              </a:solidFill>
              <a:latin typeface="Times"/>
              <a:cs typeface="Times"/>
            </a:rPr>
            <a:t> Scheduled Makeup Date </a:t>
          </a:r>
          <a:r>
            <a:rPr lang="en-US" sz="1800" b="1" i="1" u="none" strike="noStrike" baseline="0">
              <a:solidFill>
                <a:srgbClr val="FF0000"/>
              </a:solidFill>
              <a:latin typeface="Times"/>
              <a:cs typeface="Times"/>
            </a:rPr>
            <a:t>9/5</a:t>
          </a:r>
        </a:p>
      </xdr:txBody>
    </xdr:sp>
    <xdr:clientData/>
  </xdr:twoCellAnchor>
  <xdr:twoCellAnchor>
    <xdr:from>
      <xdr:col>1</xdr:col>
      <xdr:colOff>19050</xdr:colOff>
      <xdr:row>276</xdr:row>
      <xdr:rowOff>0</xdr:rowOff>
    </xdr:from>
    <xdr:to>
      <xdr:col>8</xdr:col>
      <xdr:colOff>0</xdr:colOff>
      <xdr:row>276</xdr:row>
      <xdr:rowOff>0</xdr:rowOff>
    </xdr:to>
    <xdr:sp macro="" textlink="">
      <xdr:nvSpPr>
        <xdr:cNvPr id="12" name="Text Box 15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171450" y="1476375"/>
          <a:ext cx="10744200" cy="0"/>
        </a:xfrm>
        <a:prstGeom prst="rect">
          <a:avLst/>
        </a:prstGeom>
        <a:solidFill>
          <a:srgbClr val="FFCC00"/>
        </a:solidFill>
        <a:ln>
          <a:noFill/>
        </a:ln>
      </xdr:spPr>
      <xdr:txBody>
        <a:bodyPr vertOverflow="clip" wrap="square" lIns="45720" tIns="41148" rIns="45720" bIns="41148" anchor="ctr"/>
        <a:lstStyle/>
        <a:p>
          <a:pPr algn="ctr" rtl="0">
            <a:defRPr sz="1000"/>
          </a:pPr>
          <a:r>
            <a:rPr lang="en-US" sz="2000" b="1" i="0" u="none" strike="noStrike" baseline="0">
              <a:solidFill>
                <a:srgbClr val="800000"/>
              </a:solidFill>
              <a:latin typeface="Arial"/>
              <a:cs typeface="Arial"/>
            </a:rPr>
            <a:t>FALL SEASON STARTS </a:t>
          </a:r>
          <a:r>
            <a:rPr lang="en-US" sz="1000" b="1" i="0" u="none" strike="noStrike" baseline="0">
              <a:solidFill>
                <a:srgbClr val="800000"/>
              </a:solidFill>
              <a:latin typeface="Arial"/>
              <a:cs typeface="Arial"/>
            </a:rPr>
            <a:t>August 11, 2013</a:t>
          </a:r>
        </a:p>
      </xdr:txBody>
    </xdr:sp>
    <xdr:clientData/>
  </xdr:twoCellAnchor>
  <xdr:twoCellAnchor editAs="oneCell">
    <xdr:from>
      <xdr:col>8</xdr:col>
      <xdr:colOff>0</xdr:colOff>
      <xdr:row>0</xdr:row>
      <xdr:rowOff>38100</xdr:rowOff>
    </xdr:from>
    <xdr:to>
      <xdr:col>9</xdr:col>
      <xdr:colOff>76200</xdr:colOff>
      <xdr:row>0</xdr:row>
      <xdr:rowOff>419100</xdr:rowOff>
    </xdr:to>
    <xdr:pic>
      <xdr:nvPicPr>
        <xdr:cNvPr id="13" name="Picture 16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38100"/>
          <a:ext cx="685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1571625</xdr:colOff>
      <xdr:row>0</xdr:row>
      <xdr:rowOff>28575</xdr:rowOff>
    </xdr:from>
    <xdr:to>
      <xdr:col>5</xdr:col>
      <xdr:colOff>685800</xdr:colOff>
      <xdr:row>0</xdr:row>
      <xdr:rowOff>409575</xdr:rowOff>
    </xdr:to>
    <xdr:pic>
      <xdr:nvPicPr>
        <xdr:cNvPr id="14" name="Picture 17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28575"/>
          <a:ext cx="685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ike\Desktop\Desktop\Desktop\RESTORE%20BACKUP%205-30-10\Documents%20and%20Settings\Michael\Desktop\EVERYTHING\BACKUP\Soccer\SCHEDULE%202007\saslschedule2019.xlsm" TargetMode="External"/><Relationship Id="rId1" Type="http://schemas.openxmlformats.org/officeDocument/2006/relationships/externalLinkPath" Target="saslschedule201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STER 10 Team"/>
      <sheetName val="16 TEAMS Crossover"/>
      <sheetName val="MASTER 10 Team (3)"/>
      <sheetName val="workingsheet 70 TEAMS"/>
      <sheetName val="workingsheet 66 TEAMS"/>
      <sheetName val="MASTER  10 Teams"/>
      <sheetName val="8 TEAMS"/>
      <sheetName val="12 Teams"/>
      <sheetName val="Instructions"/>
      <sheetName val="BACKUP TEAM START 10 teams"/>
      <sheetName val="maimone"/>
      <sheetName val="Ref asgn teams"/>
      <sheetName val="Venues"/>
      <sheetName val="MASTER 12 Teams befoe ch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">
          <cell r="AD6" t="str">
            <v>BYE</v>
          </cell>
          <cell r="AE6">
            <v>0.41666666666666669</v>
          </cell>
        </row>
        <row r="7">
          <cell r="AD7" t="str">
            <v>CASEUS NEW HAVEN FC</v>
          </cell>
          <cell r="AE7">
            <v>0.33333333333333331</v>
          </cell>
        </row>
        <row r="8">
          <cell r="AD8" t="str">
            <v>CHESHIRE AZZURRI 40</v>
          </cell>
          <cell r="AE8">
            <v>0.41666666666666669</v>
          </cell>
        </row>
        <row r="9">
          <cell r="AD9" t="str">
            <v>CHESHIRE AZZURRI 50</v>
          </cell>
          <cell r="AE9">
            <v>0.41666666666666669</v>
          </cell>
        </row>
        <row r="10">
          <cell r="AD10" t="str">
            <v xml:space="preserve">CHESHIRE UNITED </v>
          </cell>
          <cell r="AE10">
            <v>0.41666666666666702</v>
          </cell>
        </row>
        <row r="11">
          <cell r="AD11" t="str">
            <v>CLINTON FC</v>
          </cell>
          <cell r="AE11">
            <v>0.41666666666666702</v>
          </cell>
        </row>
        <row r="12">
          <cell r="AD12" t="str">
            <v>CLUB NAPOLI 30</v>
          </cell>
          <cell r="AE12">
            <v>0.41666666666666702</v>
          </cell>
        </row>
        <row r="13">
          <cell r="AD13" t="str">
            <v>CLUB NAPOLI 50</v>
          </cell>
          <cell r="AE13">
            <v>0.41666666666666702</v>
          </cell>
        </row>
        <row r="14">
          <cell r="AD14" t="str">
            <v>DANBURY UNITED 30</v>
          </cell>
          <cell r="AE14">
            <v>0.375</v>
          </cell>
        </row>
        <row r="15">
          <cell r="AD15" t="str">
            <v>DANBURY UNITED 40</v>
          </cell>
          <cell r="AE15">
            <v>0.45833333333333331</v>
          </cell>
        </row>
        <row r="16">
          <cell r="AD16" t="str">
            <v>DARIEN BLUE WAVE</v>
          </cell>
          <cell r="AE16">
            <v>0.375</v>
          </cell>
        </row>
        <row r="17">
          <cell r="AD17" t="str">
            <v>DERBY QUITUS</v>
          </cell>
          <cell r="AE17">
            <v>0.41666666666666702</v>
          </cell>
        </row>
        <row r="18">
          <cell r="AD18" t="str">
            <v>EAST HAVEN SC</v>
          </cell>
          <cell r="AE18">
            <v>0.41666666666666702</v>
          </cell>
        </row>
        <row r="19">
          <cell r="AD19" t="str">
            <v>ECUACHAMOS FC</v>
          </cell>
          <cell r="AE19">
            <v>0.41666666666666702</v>
          </cell>
        </row>
        <row r="20">
          <cell r="AD20" t="str">
            <v>ELI'S FC</v>
          </cell>
          <cell r="AE20">
            <v>0.41666666666666702</v>
          </cell>
        </row>
        <row r="21">
          <cell r="AD21" t="str">
            <v>FAIRFIELD GAC</v>
          </cell>
          <cell r="AE21">
            <v>0.41666666666666702</v>
          </cell>
        </row>
        <row r="22">
          <cell r="AD22" t="str">
            <v>FARMINGTON WHITE OWLS</v>
          </cell>
          <cell r="AE22">
            <v>0.41666666666666702</v>
          </cell>
        </row>
        <row r="23">
          <cell r="AD23" t="str">
            <v xml:space="preserve">GLASTONBURY CELTIC </v>
          </cell>
          <cell r="AE23">
            <v>0.41666666666666702</v>
          </cell>
        </row>
        <row r="24">
          <cell r="AD24" t="str">
            <v>GREENWICH ARSENAL 30</v>
          </cell>
          <cell r="AE24">
            <v>0.41666666666666702</v>
          </cell>
        </row>
        <row r="25">
          <cell r="AD25" t="str">
            <v>GREENWICH ARSENAL 40</v>
          </cell>
          <cell r="AE25">
            <v>0.41666666666666702</v>
          </cell>
        </row>
        <row r="26">
          <cell r="AD26" t="str">
            <v>GREENWICH ARSENAL 50</v>
          </cell>
          <cell r="AE26">
            <v>0.41666666666666702</v>
          </cell>
        </row>
        <row r="27">
          <cell r="AD27" t="str">
            <v>GREENWICH GUNNERS 40</v>
          </cell>
          <cell r="AE27">
            <v>0.41666666666666702</v>
          </cell>
        </row>
        <row r="28">
          <cell r="AD28" t="str">
            <v>GREENWICH GUNNERS 50</v>
          </cell>
          <cell r="AE28">
            <v>0.41666666666666702</v>
          </cell>
        </row>
        <row r="29">
          <cell r="AD29" t="str">
            <v>GREENWICH PUMAS</v>
          </cell>
          <cell r="AE29">
            <v>0.41666666666666702</v>
          </cell>
        </row>
        <row r="30">
          <cell r="AD30" t="str">
            <v>GREENWICH PUMAS LEGENDS</v>
          </cell>
          <cell r="AE30">
            <v>0.41666666666666702</v>
          </cell>
        </row>
        <row r="31">
          <cell r="AD31" t="str">
            <v>GUILFORD BELL CURVE</v>
          </cell>
          <cell r="AE31">
            <v>0.41666666666666702</v>
          </cell>
        </row>
        <row r="32">
          <cell r="AD32" t="str">
            <v>GUILFORD BLACK EAGLES</v>
          </cell>
          <cell r="AE32">
            <v>0.41666666666666702</v>
          </cell>
        </row>
        <row r="33">
          <cell r="AD33" t="str">
            <v xml:space="preserve">GUILFORD CELTIC </v>
          </cell>
          <cell r="AE33">
            <v>0.41666666666666702</v>
          </cell>
        </row>
        <row r="34">
          <cell r="AD34" t="str">
            <v>HAMDEN UNITED</v>
          </cell>
          <cell r="AE34">
            <v>0.41666666666666702</v>
          </cell>
        </row>
        <row r="35">
          <cell r="AD35" t="str">
            <v>HARTFORD CAVALIERS</v>
          </cell>
          <cell r="AE35">
            <v>0.41666666666666702</v>
          </cell>
        </row>
        <row r="36">
          <cell r="AD36" t="str">
            <v>HENRY  REID FC 30</v>
          </cell>
          <cell r="AE36">
            <v>0.41666666666666702</v>
          </cell>
        </row>
        <row r="37">
          <cell r="AD37" t="str">
            <v>HENRY  REID FC 40</v>
          </cell>
          <cell r="AE37">
            <v>0.41666666666666702</v>
          </cell>
        </row>
        <row r="38">
          <cell r="AD38" t="str">
            <v>LITCHFIELD COUNTY BLUES</v>
          </cell>
          <cell r="AE38">
            <v>0.41666666666666702</v>
          </cell>
        </row>
        <row r="39">
          <cell r="AD39" t="str">
            <v>MILFORD AMIGOS</v>
          </cell>
          <cell r="AE39">
            <v>0.33333333333333331</v>
          </cell>
        </row>
        <row r="40">
          <cell r="AD40" t="str">
            <v>MILFORD TUESDAY</v>
          </cell>
          <cell r="AE40">
            <v>0.33333333333333331</v>
          </cell>
        </row>
        <row r="41">
          <cell r="AD41" t="str">
            <v>MOODUS SC</v>
          </cell>
          <cell r="AE41">
            <v>0.41666666666666702</v>
          </cell>
        </row>
        <row r="42">
          <cell r="AD42" t="str">
            <v>NAUGATUCK FUSION</v>
          </cell>
          <cell r="AE42">
            <v>0.41666666666666702</v>
          </cell>
        </row>
        <row r="43">
          <cell r="AD43" t="str">
            <v>NAUGATUCK RIVER RATS</v>
          </cell>
          <cell r="AE43">
            <v>0.41666666666666702</v>
          </cell>
        </row>
        <row r="44">
          <cell r="AD44" t="str">
            <v>NEW BRITAIN FALCONS FC</v>
          </cell>
          <cell r="AE44">
            <v>0.41666666666666702</v>
          </cell>
        </row>
        <row r="45">
          <cell r="AD45" t="str">
            <v>NEW HAVEN AMERICANS</v>
          </cell>
          <cell r="AE45">
            <v>0.41666666666666702</v>
          </cell>
        </row>
        <row r="46">
          <cell r="AD46" t="str">
            <v>NEWINGTON PORTUGUESE 30</v>
          </cell>
          <cell r="AE46">
            <v>0.41666666666666702</v>
          </cell>
        </row>
        <row r="47">
          <cell r="AD47" t="str">
            <v>NEWINGTON PORTUGUESE 40</v>
          </cell>
          <cell r="AE47">
            <v>0.41666666666666702</v>
          </cell>
        </row>
        <row r="48">
          <cell r="AD48" t="str">
            <v>NEWTOWN SALTY DOGS</v>
          </cell>
          <cell r="AE48">
            <v>0.33333333333333331</v>
          </cell>
        </row>
        <row r="49">
          <cell r="AD49" t="str">
            <v>NORTH BRANFORD 30</v>
          </cell>
          <cell r="AE49">
            <v>0.41666666666666702</v>
          </cell>
        </row>
        <row r="50">
          <cell r="AD50" t="str">
            <v>NORTH BRANFORD 40</v>
          </cell>
          <cell r="AE50">
            <v>0.41666666666666702</v>
          </cell>
        </row>
        <row r="51">
          <cell r="AD51" t="str">
            <v>NORTH BRANFORD LEGENDS</v>
          </cell>
          <cell r="AE51">
            <v>0.41666666666666702</v>
          </cell>
        </row>
        <row r="52">
          <cell r="AD52" t="str">
            <v>NORTH HAVEN SC</v>
          </cell>
          <cell r="AE52">
            <v>0.41666666666666702</v>
          </cell>
        </row>
        <row r="53">
          <cell r="AD53" t="str">
            <v>NORWALK MARINERS</v>
          </cell>
          <cell r="AE53">
            <v>0.41666666666666702</v>
          </cell>
        </row>
        <row r="54">
          <cell r="AD54" t="str">
            <v xml:space="preserve">NORWALK SPORT COLOMBIA </v>
          </cell>
          <cell r="AE54">
            <v>0.41666666666666702</v>
          </cell>
        </row>
        <row r="55">
          <cell r="AD55" t="str">
            <v>PAN ZONES</v>
          </cell>
          <cell r="AE55">
            <v>0.41666666666666702</v>
          </cell>
        </row>
        <row r="56">
          <cell r="AD56" t="str">
            <v>POLONEZ UNITED</v>
          </cell>
          <cell r="AE56">
            <v>0.375</v>
          </cell>
        </row>
        <row r="57">
          <cell r="AD57" t="str">
            <v>POLONIA FALCON STARS FC</v>
          </cell>
          <cell r="AE57">
            <v>0.41666666666666702</v>
          </cell>
        </row>
        <row r="58">
          <cell r="AD58" t="str">
            <v>RIDGEFIELD KICKS</v>
          </cell>
          <cell r="AE58">
            <v>0.41666666666666702</v>
          </cell>
        </row>
        <row r="59">
          <cell r="AD59" t="str">
            <v>SHELTON FC</v>
          </cell>
          <cell r="AE59">
            <v>0.33333333333333331</v>
          </cell>
        </row>
        <row r="60">
          <cell r="AD60" t="str">
            <v>SOUTHBURY BOOMERS</v>
          </cell>
          <cell r="AE60">
            <v>0.41666666666666702</v>
          </cell>
        </row>
        <row r="61">
          <cell r="AD61" t="str">
            <v>SOUTHEAST ROVERS</v>
          </cell>
          <cell r="AE61">
            <v>0.41666666666666702</v>
          </cell>
        </row>
        <row r="62">
          <cell r="AD62" t="str">
            <v>STAMFORD CITY</v>
          </cell>
          <cell r="AE62">
            <v>0.41666666666666702</v>
          </cell>
        </row>
        <row r="63">
          <cell r="AD63" t="str">
            <v>STAMFORD FC</v>
          </cell>
          <cell r="AE63">
            <v>0.41666666666666702</v>
          </cell>
        </row>
        <row r="64">
          <cell r="AD64" t="str">
            <v>STAMFORD UNITED</v>
          </cell>
          <cell r="AE64">
            <v>0.41666666666666702</v>
          </cell>
        </row>
        <row r="65">
          <cell r="AD65" t="str">
            <v>STORM FC</v>
          </cell>
          <cell r="AE65">
            <v>0.375</v>
          </cell>
        </row>
        <row r="66">
          <cell r="AD66" t="str">
            <v>VASCO DA GAMA 30</v>
          </cell>
          <cell r="AE66">
            <v>0.33333333333333331</v>
          </cell>
        </row>
        <row r="67">
          <cell r="AD67" t="str">
            <v>VASCO DA GAMA 40</v>
          </cell>
          <cell r="AE67">
            <v>0.41666666666666702</v>
          </cell>
        </row>
        <row r="68">
          <cell r="AD68" t="str">
            <v>VASCO DA GAMA 50</v>
          </cell>
          <cell r="AE68">
            <v>0.41666666666666702</v>
          </cell>
        </row>
        <row r="69">
          <cell r="AD69" t="str">
            <v>WALLINGFORD MORELIA</v>
          </cell>
          <cell r="AE69">
            <v>0.41666666666666702</v>
          </cell>
        </row>
        <row r="70">
          <cell r="AD70" t="str">
            <v>WATERBURY ALBANIANS</v>
          </cell>
          <cell r="AE70">
            <v>0.375</v>
          </cell>
        </row>
        <row r="71">
          <cell r="AD71" t="str">
            <v>WATERBURY PONTES</v>
          </cell>
          <cell r="AE71">
            <v>0.41666666666666702</v>
          </cell>
        </row>
        <row r="72">
          <cell r="AD72" t="str">
            <v>WATERTOWN GEEZERS</v>
          </cell>
          <cell r="AE72">
            <v>0.41666666666666702</v>
          </cell>
        </row>
        <row r="73">
          <cell r="AD73" t="str">
            <v>WEST HAVEN GRAYS</v>
          </cell>
          <cell r="AE73">
            <v>0.41666666666666702</v>
          </cell>
        </row>
        <row r="74">
          <cell r="AD74" t="str">
            <v xml:space="preserve">WILTON WARRIORS </v>
          </cell>
          <cell r="AE74">
            <v>0.41666666666666702</v>
          </cell>
        </row>
        <row r="75">
          <cell r="AD75" t="str">
            <v>WILTON WOLVES</v>
          </cell>
          <cell r="AE75">
            <v>0.41666666666666702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8B038E3-2AC7-4455-9A91-B73F8585E3F8}" name="Table1" displayName="Table1" ref="A1:J8" totalsRowShown="0" headerRowDxfId="12" dataDxfId="11">
  <autoFilter ref="A1:J8" xr:uid="{893D14A6-F1EC-4157-BFCC-833A387B269E}"/>
  <tableColumns count="10">
    <tableColumn id="1" xr3:uid="{A55177D2-E942-41D0-9497-6AAC66559953}" name="Column1" dataDxfId="10"/>
    <tableColumn id="2" xr3:uid="{468D7B4B-6FDA-4409-BADD-2839469491A3}" name="18-Apr" dataDxfId="9"/>
    <tableColumn id="3" xr3:uid="{BFBDF5B8-668E-4428-9405-882FC65BD36A}" name="25-Apr" dataDxfId="8"/>
    <tableColumn id="4" xr3:uid="{60A3F2F3-2206-4F7F-8E64-1053F259CEE5}" name="2-May" dataDxfId="7"/>
    <tableColumn id="5" xr3:uid="{4579A5A6-A30C-462F-B682-26C9DA5E5E17}" name="16-May" dataDxfId="6"/>
    <tableColumn id="6" xr3:uid="{E38860BE-8AD3-44F2-B8B8-F292F75752E8}" name="23-May" dataDxfId="5"/>
    <tableColumn id="7" xr3:uid="{B39BC7F9-4E66-45FB-9855-3625B340C08F}" name="6-Jun" dataDxfId="4"/>
    <tableColumn id="8" xr3:uid="{56C9FEDD-FCDE-4471-9B35-C87FF043E69F}" name="13-Jun" dataDxfId="3"/>
    <tableColumn id="9" xr3:uid="{236AC9DA-2689-48F5-8200-1E4E20347B4E}" name="20-Jun" dataDxfId="2"/>
    <tableColumn id="10" xr3:uid="{4058913D-387B-4DC2-8E37-5BBC4AD1CACB}" name="27-Jun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09363-7FB2-47E7-A534-0E4D4CC33862}">
  <sheetPr>
    <tabColor rgb="FF00EBE6"/>
  </sheetPr>
  <dimension ref="A1:AH776"/>
  <sheetViews>
    <sheetView tabSelected="1" zoomScale="87" zoomScaleNormal="130" workbookViewId="0"/>
  </sheetViews>
  <sheetFormatPr defaultColWidth="9.1796875" defaultRowHeight="12.5" x14ac:dyDescent="0.25"/>
  <cols>
    <col min="1" max="1" width="4.1796875" style="16" customWidth="1"/>
    <col min="2" max="2" width="6.81640625" style="598" customWidth="1"/>
    <col min="3" max="3" width="9" style="16" customWidth="1"/>
    <col min="4" max="4" width="13" style="16" customWidth="1"/>
    <col min="5" max="5" width="33.453125" style="16" customWidth="1"/>
    <col min="6" max="6" width="33" style="16" customWidth="1"/>
    <col min="7" max="7" width="8.81640625" style="16" customWidth="1"/>
    <col min="8" max="8" width="13.453125" style="16" customWidth="1"/>
    <col min="9" max="9" width="47.26953125" style="16" customWidth="1"/>
    <col min="10" max="10" width="49.26953125" style="16" customWidth="1"/>
    <col min="11" max="11" width="19.7265625" style="72" hidden="1" customWidth="1"/>
    <col min="12" max="12" width="16.7265625" style="16" hidden="1" customWidth="1"/>
    <col min="13" max="14" width="10.453125" style="16" customWidth="1"/>
    <col min="15" max="15" width="9.1796875" style="16" customWidth="1"/>
    <col min="16" max="16" width="29.81640625" style="253" hidden="1" customWidth="1"/>
    <col min="17" max="17" width="33.453125" style="253" hidden="1" customWidth="1"/>
    <col min="18" max="18" width="32" style="253" hidden="1" customWidth="1"/>
    <col min="19" max="19" width="10.54296875" style="253" hidden="1" customWidth="1"/>
    <col min="20" max="20" width="18.54296875" style="253" hidden="1" customWidth="1"/>
    <col min="21" max="21" width="29.81640625" style="253" hidden="1" customWidth="1"/>
    <col min="22" max="22" width="3" style="253" hidden="1" customWidth="1"/>
    <col min="23" max="23" width="13.1796875" style="253" hidden="1" customWidth="1"/>
    <col min="24" max="24" width="29.81640625" style="253" hidden="1" customWidth="1"/>
    <col min="25" max="25" width="9.1796875" style="253" hidden="1" customWidth="1"/>
    <col min="26" max="27" width="29.81640625" style="253" hidden="1" customWidth="1"/>
    <col min="28" max="28" width="32" style="253" hidden="1" customWidth="1"/>
    <col min="29" max="29" width="9.1796875" style="253" hidden="1" customWidth="1"/>
    <col min="30" max="30" width="14.81640625" style="253" hidden="1" customWidth="1"/>
    <col min="31" max="31" width="29.1796875" style="258" hidden="1" customWidth="1"/>
    <col min="32" max="32" width="25" style="253" hidden="1" customWidth="1"/>
    <col min="33" max="33" width="9" style="253" hidden="1" customWidth="1"/>
    <col min="34" max="34" width="9.1796875" style="16" hidden="1" customWidth="1"/>
    <col min="35" max="16384" width="9.1796875" style="16"/>
  </cols>
  <sheetData>
    <row r="1" spans="1:33" ht="51" customHeight="1" x14ac:dyDescent="0.4">
      <c r="A1" s="761"/>
      <c r="B1" s="762" t="s">
        <v>1090</v>
      </c>
      <c r="C1" s="763">
        <f ca="1">TODAY()</f>
        <v>45743</v>
      </c>
      <c r="D1" s="764">
        <f ca="1">NOW()</f>
        <v>45743.663757638889</v>
      </c>
      <c r="E1" s="910" t="s">
        <v>1111</v>
      </c>
      <c r="F1" s="910"/>
      <c r="G1" s="910"/>
      <c r="H1" s="910"/>
      <c r="I1" s="765"/>
      <c r="J1" s="765"/>
      <c r="K1" s="911"/>
      <c r="L1" s="912"/>
      <c r="M1" s="16" t="s">
        <v>624</v>
      </c>
      <c r="N1" s="16" t="s">
        <v>625</v>
      </c>
      <c r="P1" s="16" t="s">
        <v>179</v>
      </c>
      <c r="Q1" s="17" t="s">
        <v>180</v>
      </c>
      <c r="R1" s="17" t="s">
        <v>206</v>
      </c>
      <c r="S1" s="16"/>
      <c r="T1" s="18" t="s">
        <v>181</v>
      </c>
      <c r="U1" s="282"/>
      <c r="V1" s="6" t="s">
        <v>182</v>
      </c>
      <c r="W1" s="16" t="s">
        <v>183</v>
      </c>
      <c r="X1" s="16" t="s">
        <v>184</v>
      </c>
      <c r="Y1" s="16"/>
      <c r="Z1" s="16" t="s">
        <v>179</v>
      </c>
      <c r="AA1" s="17" t="s">
        <v>180</v>
      </c>
      <c r="AB1" s="17" t="s">
        <v>207</v>
      </c>
      <c r="AC1" s="16"/>
      <c r="AF1" s="913" t="s">
        <v>223</v>
      </c>
      <c r="AG1" s="913"/>
    </row>
    <row r="2" spans="1:33" ht="11.25" customHeight="1" x14ac:dyDescent="0.4">
      <c r="A2" s="766"/>
      <c r="B2" s="767"/>
      <c r="C2" s="768"/>
      <c r="D2" s="768"/>
      <c r="E2" s="769"/>
      <c r="F2" s="770"/>
      <c r="G2" s="771"/>
      <c r="H2" s="772"/>
      <c r="I2" s="768"/>
      <c r="J2" s="768"/>
      <c r="K2" s="30"/>
      <c r="L2" s="30"/>
      <c r="M2" s="30"/>
      <c r="N2" s="30"/>
      <c r="P2" s="16"/>
      <c r="Q2" s="17"/>
      <c r="R2" s="17"/>
      <c r="S2" s="16"/>
      <c r="T2" s="18"/>
      <c r="U2" s="282"/>
      <c r="V2" s="6"/>
      <c r="W2" s="16"/>
      <c r="X2" s="16"/>
      <c r="Y2" s="16"/>
      <c r="AC2" s="16"/>
      <c r="AF2" s="16"/>
      <c r="AG2" s="16"/>
    </row>
    <row r="3" spans="1:33" ht="14.5" thickBot="1" x14ac:dyDescent="0.35">
      <c r="A3" s="299">
        <v>0</v>
      </c>
      <c r="B3" s="597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K3" s="275" t="s">
        <v>720</v>
      </c>
      <c r="L3" s="275" t="s">
        <v>721</v>
      </c>
      <c r="M3" s="80" t="s">
        <v>177</v>
      </c>
      <c r="N3" s="80" t="s">
        <v>178</v>
      </c>
      <c r="P3" s="16"/>
      <c r="Q3" s="16"/>
      <c r="R3" s="16"/>
      <c r="S3" s="16"/>
      <c r="T3" s="16"/>
      <c r="U3" s="16"/>
      <c r="V3" s="16"/>
      <c r="W3" s="16"/>
      <c r="X3" s="16"/>
      <c r="Y3" s="16"/>
      <c r="AC3" s="16"/>
      <c r="AF3" s="16"/>
      <c r="AG3" s="16"/>
    </row>
    <row r="4" spans="1:33" ht="15" customHeight="1" thickTop="1" thickBot="1" x14ac:dyDescent="0.35">
      <c r="A4" s="574">
        <v>1</v>
      </c>
      <c r="B4" s="843"/>
      <c r="C4" s="844">
        <v>45746</v>
      </c>
      <c r="D4" s="845" t="s">
        <v>1076</v>
      </c>
      <c r="E4" s="836" t="str">
        <f>VLOOKUP(M4,Teams,2)</f>
        <v>STAMFORD CITY</v>
      </c>
      <c r="F4" s="836" t="str">
        <f>VLOOKUP(N4,Teams,2)</f>
        <v>WESTPORT FC</v>
      </c>
      <c r="G4" s="846"/>
      <c r="H4" s="847">
        <v>0.41666666666666669</v>
      </c>
      <c r="I4" s="848" t="str">
        <f>VLOOKUP(E4,fields,2)</f>
        <v>West Beach Fields (T), Stamford</v>
      </c>
      <c r="J4" s="849" t="s">
        <v>1141</v>
      </c>
      <c r="K4" s="16"/>
      <c r="M4" s="780" t="s">
        <v>133</v>
      </c>
      <c r="N4" s="780" t="s">
        <v>136</v>
      </c>
      <c r="P4" s="546" t="s">
        <v>878</v>
      </c>
      <c r="Q4" s="760" t="s">
        <v>1121</v>
      </c>
      <c r="R4" s="88" t="s">
        <v>91</v>
      </c>
      <c r="S4" s="16"/>
      <c r="T4" s="199" t="s">
        <v>150</v>
      </c>
      <c r="U4" s="730" t="s">
        <v>648</v>
      </c>
      <c r="V4" s="16">
        <v>3</v>
      </c>
      <c r="W4" s="198" t="s">
        <v>93</v>
      </c>
      <c r="X4" s="546" t="s">
        <v>878</v>
      </c>
      <c r="Y4" s="16"/>
      <c r="Z4" s="546" t="s">
        <v>878</v>
      </c>
      <c r="AA4" s="760" t="s">
        <v>1121</v>
      </c>
      <c r="AB4" s="88" t="s">
        <v>91</v>
      </c>
      <c r="AF4" s="760" t="s">
        <v>1121</v>
      </c>
      <c r="AG4" s="361" t="s">
        <v>91</v>
      </c>
    </row>
    <row r="5" spans="1:33" ht="12.75" customHeight="1" thickTop="1" thickBot="1" x14ac:dyDescent="0.35">
      <c r="A5" s="574">
        <v>2</v>
      </c>
      <c r="B5" s="843" t="s">
        <v>0</v>
      </c>
      <c r="C5" s="844" t="s">
        <v>0</v>
      </c>
      <c r="D5" s="850" t="s">
        <v>0</v>
      </c>
      <c r="E5" s="836" t="s">
        <v>0</v>
      </c>
      <c r="F5" s="836" t="s">
        <v>0</v>
      </c>
      <c r="G5" s="846" t="s">
        <v>0</v>
      </c>
      <c r="H5" s="847" t="s">
        <v>0</v>
      </c>
      <c r="I5" s="848" t="s">
        <v>0</v>
      </c>
      <c r="J5" s="849" t="s">
        <v>0</v>
      </c>
      <c r="K5" s="16"/>
      <c r="M5" s="5"/>
      <c r="N5" s="5"/>
      <c r="P5" s="546" t="s">
        <v>878</v>
      </c>
      <c r="Q5" s="760" t="s">
        <v>1121</v>
      </c>
      <c r="R5" s="88" t="s">
        <v>91</v>
      </c>
      <c r="S5" s="16"/>
      <c r="T5" s="199" t="s">
        <v>150</v>
      </c>
      <c r="U5" s="730" t="s">
        <v>648</v>
      </c>
      <c r="V5" s="16">
        <v>3</v>
      </c>
      <c r="W5" s="198" t="s">
        <v>93</v>
      </c>
      <c r="X5" s="546" t="s">
        <v>878</v>
      </c>
      <c r="Y5" s="16"/>
      <c r="Z5" s="546" t="s">
        <v>878</v>
      </c>
      <c r="AA5" s="760" t="s">
        <v>1121</v>
      </c>
      <c r="AB5" s="88" t="s">
        <v>91</v>
      </c>
      <c r="AF5" s="760" t="s">
        <v>1121</v>
      </c>
      <c r="AG5" s="361" t="s">
        <v>91</v>
      </c>
    </row>
    <row r="6" spans="1:33" ht="12.75" customHeight="1" thickTop="1" thickBot="1" x14ac:dyDescent="0.35">
      <c r="A6" s="574">
        <v>3</v>
      </c>
      <c r="B6" s="843" t="s">
        <v>0</v>
      </c>
      <c r="C6" s="844" t="s">
        <v>0</v>
      </c>
      <c r="D6" s="850" t="s">
        <v>0</v>
      </c>
      <c r="E6" s="836" t="s">
        <v>0</v>
      </c>
      <c r="F6" s="836" t="s">
        <v>0</v>
      </c>
      <c r="G6" s="846" t="s">
        <v>0</v>
      </c>
      <c r="H6" s="847" t="s">
        <v>0</v>
      </c>
      <c r="I6" s="848" t="s">
        <v>0</v>
      </c>
      <c r="J6" s="849" t="s">
        <v>0</v>
      </c>
      <c r="M6" s="5"/>
      <c r="N6" s="5"/>
      <c r="P6" s="546"/>
      <c r="Q6" s="760"/>
      <c r="R6" s="88"/>
      <c r="S6" s="16"/>
      <c r="T6" s="199"/>
      <c r="U6" s="730"/>
      <c r="V6" s="16"/>
      <c r="W6" s="198"/>
      <c r="X6" s="546"/>
      <c r="Y6" s="16"/>
      <c r="Z6" s="546"/>
      <c r="AA6" s="760"/>
      <c r="AB6" s="88"/>
      <c r="AF6" s="760"/>
      <c r="AG6" s="361"/>
    </row>
    <row r="7" spans="1:33" ht="12.75" customHeight="1" thickTop="1" thickBot="1" x14ac:dyDescent="0.35">
      <c r="A7" s="574">
        <v>4</v>
      </c>
      <c r="B7" s="843" t="s">
        <v>0</v>
      </c>
      <c r="C7" s="844" t="s">
        <v>0</v>
      </c>
      <c r="D7" s="850" t="s">
        <v>0</v>
      </c>
      <c r="E7" s="836" t="s">
        <v>0</v>
      </c>
      <c r="F7" s="836" t="s">
        <v>0</v>
      </c>
      <c r="G7" s="846" t="s">
        <v>0</v>
      </c>
      <c r="H7" s="847" t="s">
        <v>0</v>
      </c>
      <c r="I7" s="848" t="s">
        <v>0</v>
      </c>
      <c r="J7" s="849" t="s">
        <v>0</v>
      </c>
      <c r="M7" s="5"/>
      <c r="N7" s="5"/>
      <c r="P7" s="546"/>
      <c r="Q7" s="760"/>
      <c r="R7" s="88"/>
      <c r="S7" s="16"/>
      <c r="T7" s="199"/>
      <c r="U7" s="730"/>
      <c r="V7" s="16"/>
      <c r="W7" s="198"/>
      <c r="X7" s="546"/>
      <c r="Y7" s="16"/>
      <c r="Z7" s="546"/>
      <c r="AA7" s="760"/>
      <c r="AB7" s="88"/>
      <c r="AF7" s="760"/>
      <c r="AG7" s="361"/>
    </row>
    <row r="8" spans="1:33" ht="12.75" customHeight="1" thickTop="1" thickBot="1" x14ac:dyDescent="0.35">
      <c r="A8" s="574">
        <v>5</v>
      </c>
      <c r="B8" s="843"/>
      <c r="C8" s="844">
        <v>45753</v>
      </c>
      <c r="D8" s="850" t="s">
        <v>10</v>
      </c>
      <c r="E8" s="836" t="str">
        <f t="shared" ref="E8:F11" si="0">VLOOKUP(M8,Teams,2)</f>
        <v>CLINTON FC 30</v>
      </c>
      <c r="F8" s="836" t="str">
        <f t="shared" si="0"/>
        <v>DANBURY UNITED 30</v>
      </c>
      <c r="G8" s="846"/>
      <c r="H8" s="847">
        <v>0.33333333333333331</v>
      </c>
      <c r="I8" s="848" t="str">
        <f>VLOOKUP(E8,fields,2)</f>
        <v>Indian River Sports Complex (T), Clinton</v>
      </c>
      <c r="J8" s="849" t="s">
        <v>1143</v>
      </c>
      <c r="K8" s="16"/>
      <c r="M8" s="5" t="s">
        <v>96</v>
      </c>
      <c r="N8" s="5" t="s">
        <v>93</v>
      </c>
      <c r="P8" s="546" t="s">
        <v>878</v>
      </c>
      <c r="Q8" s="760" t="s">
        <v>1121</v>
      </c>
      <c r="R8" s="88" t="s">
        <v>91</v>
      </c>
      <c r="S8" s="16"/>
      <c r="T8" s="199" t="s">
        <v>150</v>
      </c>
      <c r="U8" s="730" t="s">
        <v>648</v>
      </c>
      <c r="V8" s="16">
        <v>3</v>
      </c>
      <c r="W8" s="198" t="s">
        <v>93</v>
      </c>
      <c r="X8" s="546" t="s">
        <v>878</v>
      </c>
      <c r="Y8" s="16"/>
      <c r="Z8" s="546" t="s">
        <v>878</v>
      </c>
      <c r="AA8" s="760" t="s">
        <v>1121</v>
      </c>
      <c r="AB8" s="88" t="s">
        <v>91</v>
      </c>
      <c r="AF8" s="760" t="s">
        <v>1121</v>
      </c>
      <c r="AG8" s="361" t="s">
        <v>91</v>
      </c>
    </row>
    <row r="9" spans="1:33" ht="12.75" customHeight="1" thickTop="1" thickBot="1" x14ac:dyDescent="0.35">
      <c r="A9" s="574">
        <v>6</v>
      </c>
      <c r="B9" s="843"/>
      <c r="C9" s="844">
        <v>45753</v>
      </c>
      <c r="D9" s="850" t="s">
        <v>10</v>
      </c>
      <c r="E9" s="836" t="str">
        <f t="shared" si="0"/>
        <v>GREENWICH FC 30</v>
      </c>
      <c r="F9" s="836" t="str">
        <f t="shared" si="0"/>
        <v>MILFORD AMIGOS</v>
      </c>
      <c r="G9" s="846"/>
      <c r="H9" s="847">
        <f>VLOOKUP(E9,START_TIMES,2)</f>
        <v>0.41666666666666702</v>
      </c>
      <c r="I9" s="848" t="s">
        <v>944</v>
      </c>
      <c r="J9" s="849" t="s">
        <v>1143</v>
      </c>
      <c r="K9" s="16"/>
      <c r="M9" s="5" t="s">
        <v>94</v>
      </c>
      <c r="N9" s="5" t="s">
        <v>98</v>
      </c>
      <c r="P9" s="546" t="s">
        <v>878</v>
      </c>
      <c r="Q9" s="760" t="s">
        <v>1121</v>
      </c>
      <c r="R9" s="88" t="s">
        <v>91</v>
      </c>
      <c r="S9" s="16"/>
      <c r="T9" s="199" t="s">
        <v>150</v>
      </c>
      <c r="U9" s="730" t="s">
        <v>648</v>
      </c>
      <c r="V9" s="16">
        <v>3</v>
      </c>
      <c r="W9" s="198" t="s">
        <v>93</v>
      </c>
      <c r="X9" s="546" t="s">
        <v>878</v>
      </c>
      <c r="Y9" s="16"/>
      <c r="Z9" s="546" t="s">
        <v>878</v>
      </c>
      <c r="AA9" s="760" t="s">
        <v>1121</v>
      </c>
      <c r="AB9" s="88" t="s">
        <v>91</v>
      </c>
      <c r="AF9" s="760" t="s">
        <v>1121</v>
      </c>
      <c r="AG9" s="361" t="s">
        <v>91</v>
      </c>
    </row>
    <row r="10" spans="1:33" ht="15" thickTop="1" x14ac:dyDescent="0.25">
      <c r="A10" s="574">
        <v>7</v>
      </c>
      <c r="B10" s="843" t="s">
        <v>0</v>
      </c>
      <c r="C10" s="844">
        <v>45753</v>
      </c>
      <c r="D10" s="851" t="s">
        <v>11</v>
      </c>
      <c r="E10" s="836" t="str">
        <f t="shared" si="0"/>
        <v>CLUB NAPOLI 40</v>
      </c>
      <c r="F10" s="836" t="str">
        <f t="shared" si="0"/>
        <v>CLINTON FC 40</v>
      </c>
      <c r="G10" s="846"/>
      <c r="H10" s="847">
        <f>VLOOKUP(E10,START_TIMES,2)</f>
        <v>0.375</v>
      </c>
      <c r="I10" s="848" t="str">
        <f>VLOOKUP(E10,fields,2)</f>
        <v>North Farms Park (G), North Branford</v>
      </c>
      <c r="J10" s="849" t="s">
        <v>1141</v>
      </c>
      <c r="K10" s="16"/>
      <c r="M10" s="5" t="s">
        <v>161</v>
      </c>
      <c r="N10" s="5" t="s">
        <v>160</v>
      </c>
      <c r="P10" s="16"/>
      <c r="Q10" s="16"/>
      <c r="R10" s="16"/>
      <c r="S10" s="16"/>
      <c r="T10" s="16"/>
      <c r="U10" s="16"/>
      <c r="V10" s="16"/>
      <c r="W10" s="16"/>
      <c r="X10" s="16"/>
      <c r="Y10" s="16"/>
      <c r="AC10" s="16"/>
      <c r="AF10" s="16"/>
      <c r="AG10" s="16"/>
    </row>
    <row r="11" spans="1:33" ht="14.5" x14ac:dyDescent="0.25">
      <c r="A11" s="574">
        <v>8</v>
      </c>
      <c r="B11" s="843"/>
      <c r="C11" s="844">
        <v>45753</v>
      </c>
      <c r="D11" s="845" t="s">
        <v>1076</v>
      </c>
      <c r="E11" s="836" t="str">
        <f t="shared" si="0"/>
        <v>NORWALK MARINERS LEGENDS</v>
      </c>
      <c r="F11" s="836" t="str">
        <f t="shared" si="0"/>
        <v>REBELS UNITED</v>
      </c>
      <c r="G11" s="846"/>
      <c r="H11" s="847">
        <v>0.41666666666666669</v>
      </c>
      <c r="I11" s="848" t="str">
        <f>VLOOKUP(E11,fields,2)</f>
        <v>Nathan Hale MS (T), Norwalk</v>
      </c>
      <c r="J11" s="849" t="s">
        <v>1143</v>
      </c>
      <c r="K11" s="16"/>
      <c r="M11" s="781" t="s">
        <v>130</v>
      </c>
      <c r="N11" s="781" t="s">
        <v>132</v>
      </c>
      <c r="P11" s="16"/>
      <c r="Q11" s="16"/>
      <c r="R11" s="16"/>
      <c r="S11" s="16"/>
      <c r="T11" s="16"/>
      <c r="U11" s="16"/>
      <c r="V11" s="16"/>
      <c r="W11" s="16"/>
      <c r="X11" s="16"/>
      <c r="Y11" s="16"/>
      <c r="AC11" s="16"/>
      <c r="AF11" s="16"/>
      <c r="AG11" s="16"/>
    </row>
    <row r="12" spans="1:33" ht="15" thickBot="1" x14ac:dyDescent="0.3">
      <c r="A12" s="574">
        <v>9</v>
      </c>
      <c r="B12" s="843" t="s">
        <v>0</v>
      </c>
      <c r="C12" s="844" t="s">
        <v>0</v>
      </c>
      <c r="D12" s="850" t="s">
        <v>0</v>
      </c>
      <c r="E12" s="836" t="s">
        <v>0</v>
      </c>
      <c r="F12" s="836" t="s">
        <v>0</v>
      </c>
      <c r="G12" s="846" t="s">
        <v>0</v>
      </c>
      <c r="H12" s="847" t="s">
        <v>0</v>
      </c>
      <c r="I12" s="848" t="s">
        <v>0</v>
      </c>
      <c r="J12" s="849" t="s">
        <v>0</v>
      </c>
      <c r="K12" s="16"/>
      <c r="M12" s="5"/>
      <c r="N12" s="5"/>
      <c r="P12" s="16"/>
      <c r="Q12" s="16"/>
      <c r="R12" s="16"/>
      <c r="S12" s="16"/>
      <c r="T12" s="16"/>
      <c r="U12" s="16"/>
      <c r="V12" s="16"/>
      <c r="W12" s="16"/>
      <c r="X12" s="16"/>
      <c r="Y12" s="16"/>
      <c r="AC12" s="16"/>
      <c r="AF12" s="16"/>
      <c r="AG12" s="16"/>
    </row>
    <row r="13" spans="1:33" ht="12.75" customHeight="1" thickTop="1" thickBot="1" x14ac:dyDescent="0.35">
      <c r="A13" s="574">
        <v>10</v>
      </c>
      <c r="B13" s="843">
        <v>1</v>
      </c>
      <c r="C13" s="844">
        <v>45760</v>
      </c>
      <c r="D13" s="850" t="s">
        <v>10</v>
      </c>
      <c r="E13" s="836" t="str">
        <f t="shared" ref="E13:F17" si="1">VLOOKUP(M13,Teams,2)</f>
        <v>HAMDEN ALL STARS</v>
      </c>
      <c r="F13" s="836" t="str">
        <f t="shared" si="1"/>
        <v>DANBURY UNITED 30</v>
      </c>
      <c r="G13" s="846"/>
      <c r="H13" s="847">
        <f>VLOOKUP(E13,START_TIMES,2)</f>
        <v>0.41666666666666669</v>
      </c>
      <c r="I13" s="848" t="str">
        <f>VLOOKUP(E13,fields,2)</f>
        <v>Westwoods HS (G), Hamden</v>
      </c>
      <c r="J13" s="849"/>
      <c r="K13" s="16"/>
      <c r="M13" s="85" t="s">
        <v>92</v>
      </c>
      <c r="N13" s="85" t="s">
        <v>93</v>
      </c>
      <c r="P13" s="546" t="s">
        <v>1072</v>
      </c>
      <c r="Q13" s="705" t="s">
        <v>647</v>
      </c>
      <c r="R13" s="7" t="s">
        <v>678</v>
      </c>
      <c r="S13" s="16"/>
      <c r="T13" s="198" t="s">
        <v>97</v>
      </c>
      <c r="U13" s="546" t="s">
        <v>1072</v>
      </c>
      <c r="V13" s="16">
        <v>1</v>
      </c>
      <c r="W13" s="198" t="s">
        <v>97</v>
      </c>
      <c r="X13" s="546" t="s">
        <v>1072</v>
      </c>
      <c r="Y13" s="16"/>
      <c r="Z13" s="546" t="s">
        <v>1072</v>
      </c>
      <c r="AA13" s="705" t="s">
        <v>647</v>
      </c>
      <c r="AB13" s="7" t="s">
        <v>678</v>
      </c>
      <c r="AF13" s="705" t="s">
        <v>647</v>
      </c>
      <c r="AG13" s="283">
        <v>0.41666666666666669</v>
      </c>
    </row>
    <row r="14" spans="1:33" ht="12.75" customHeight="1" thickTop="1" thickBot="1" x14ac:dyDescent="0.35">
      <c r="A14" s="574">
        <v>11</v>
      </c>
      <c r="B14" s="843">
        <v>1</v>
      </c>
      <c r="C14" s="844">
        <v>45760</v>
      </c>
      <c r="D14" s="850" t="s">
        <v>10</v>
      </c>
      <c r="E14" s="836" t="str">
        <f t="shared" si="1"/>
        <v>SALTY DOGS</v>
      </c>
      <c r="F14" s="836" t="str">
        <f t="shared" si="1"/>
        <v>GREENWICH FC 30</v>
      </c>
      <c r="G14" s="846"/>
      <c r="H14" s="847">
        <f>VLOOKUP(E14,START_TIMES,2)</f>
        <v>0.33333333333333331</v>
      </c>
      <c r="I14" s="848" t="str">
        <f>VLOOKUP(E14,fields,2)</f>
        <v>Nonnewaug HS  (T), Woodbury</v>
      </c>
      <c r="J14" s="849"/>
      <c r="K14" s="16"/>
      <c r="M14" s="5" t="s">
        <v>95</v>
      </c>
      <c r="N14" s="5" t="s">
        <v>94</v>
      </c>
      <c r="P14" s="546" t="s">
        <v>881</v>
      </c>
      <c r="Q14" s="730" t="s">
        <v>648</v>
      </c>
      <c r="R14" s="88" t="s">
        <v>91</v>
      </c>
      <c r="S14" s="16"/>
      <c r="T14" s="198" t="s">
        <v>101</v>
      </c>
      <c r="U14" s="546" t="s">
        <v>54</v>
      </c>
      <c r="V14" s="16">
        <v>2</v>
      </c>
      <c r="W14" s="198" t="s">
        <v>96</v>
      </c>
      <c r="X14" s="546" t="s">
        <v>881</v>
      </c>
      <c r="Y14" s="16"/>
      <c r="Z14" s="546" t="s">
        <v>881</v>
      </c>
      <c r="AA14" s="730" t="s">
        <v>648</v>
      </c>
      <c r="AB14" s="88" t="s">
        <v>91</v>
      </c>
      <c r="AF14" s="730" t="s">
        <v>648</v>
      </c>
      <c r="AG14" s="361" t="s">
        <v>91</v>
      </c>
    </row>
    <row r="15" spans="1:33" ht="12.75" customHeight="1" thickTop="1" thickBot="1" x14ac:dyDescent="0.35">
      <c r="A15" s="574">
        <v>12</v>
      </c>
      <c r="B15" s="852">
        <v>1</v>
      </c>
      <c r="C15" s="844">
        <v>45760</v>
      </c>
      <c r="D15" s="850" t="s">
        <v>10</v>
      </c>
      <c r="E15" s="836" t="str">
        <f t="shared" si="1"/>
        <v>CLINTON FC 30</v>
      </c>
      <c r="F15" s="836" t="str">
        <f t="shared" si="1"/>
        <v>CHESHIRE SC UNITED</v>
      </c>
      <c r="G15" s="909" t="s">
        <v>204</v>
      </c>
      <c r="H15" s="847">
        <v>0.33333333333333331</v>
      </c>
      <c r="I15" s="848" t="str">
        <f>VLOOKUP(E15,fields,2)</f>
        <v>Indian River Sports Complex (T), Clinton</v>
      </c>
      <c r="J15" s="849" t="s">
        <v>1091</v>
      </c>
      <c r="K15" s="16"/>
      <c r="M15" s="5" t="s">
        <v>96</v>
      </c>
      <c r="N15" s="5" t="s">
        <v>97</v>
      </c>
      <c r="P15" s="546" t="s">
        <v>21</v>
      </c>
      <c r="Q15" s="760" t="s">
        <v>1121</v>
      </c>
      <c r="R15" s="88" t="s">
        <v>91</v>
      </c>
      <c r="S15" s="16"/>
      <c r="T15" s="199" t="s">
        <v>150</v>
      </c>
      <c r="U15" s="730" t="s">
        <v>648</v>
      </c>
      <c r="V15" s="16">
        <v>3</v>
      </c>
      <c r="W15" s="198" t="s">
        <v>93</v>
      </c>
      <c r="X15" s="724" t="s">
        <v>21</v>
      </c>
      <c r="Y15" s="16"/>
      <c r="Z15" s="724" t="s">
        <v>21</v>
      </c>
      <c r="AA15" s="760" t="s">
        <v>1121</v>
      </c>
      <c r="AB15" s="88" t="s">
        <v>91</v>
      </c>
      <c r="AF15" s="760" t="s">
        <v>1121</v>
      </c>
      <c r="AG15" s="361" t="s">
        <v>91</v>
      </c>
    </row>
    <row r="16" spans="1:33" ht="12.75" customHeight="1" thickTop="1" thickBot="1" x14ac:dyDescent="0.35">
      <c r="A16" s="574">
        <v>13</v>
      </c>
      <c r="B16" s="843">
        <v>1</v>
      </c>
      <c r="C16" s="844">
        <v>45760</v>
      </c>
      <c r="D16" s="850" t="s">
        <v>10</v>
      </c>
      <c r="E16" s="836" t="str">
        <f t="shared" si="1"/>
        <v>MILFORD AMIGOS</v>
      </c>
      <c r="F16" s="836" t="str">
        <f t="shared" si="1"/>
        <v xml:space="preserve">FC SHELTON </v>
      </c>
      <c r="G16" s="846"/>
      <c r="H16" s="847">
        <f>VLOOKUP(E16,START_TIMES,2)</f>
        <v>0.33333333333333331</v>
      </c>
      <c r="I16" s="848" t="str">
        <f>VLOOKUP(E16,fields,2)</f>
        <v>Pease Road (G), Woodbridge</v>
      </c>
      <c r="J16" s="849"/>
      <c r="K16" s="16"/>
      <c r="M16" s="5" t="s">
        <v>98</v>
      </c>
      <c r="N16" s="5" t="s">
        <v>99</v>
      </c>
      <c r="O16" s="16" t="s">
        <v>0</v>
      </c>
      <c r="P16" s="546" t="s">
        <v>1073</v>
      </c>
      <c r="Q16" s="705" t="s">
        <v>1122</v>
      </c>
      <c r="R16" s="88" t="s">
        <v>91</v>
      </c>
      <c r="S16" s="16"/>
      <c r="T16" s="199" t="s">
        <v>151</v>
      </c>
      <c r="U16" s="730" t="s">
        <v>676</v>
      </c>
      <c r="V16" s="16">
        <v>4</v>
      </c>
      <c r="W16" s="198" t="s">
        <v>99</v>
      </c>
      <c r="X16" s="546" t="s">
        <v>1073</v>
      </c>
      <c r="Y16" s="16"/>
      <c r="Z16" s="546" t="s">
        <v>1073</v>
      </c>
      <c r="AA16" s="705" t="s">
        <v>1122</v>
      </c>
      <c r="AB16" s="88" t="s">
        <v>91</v>
      </c>
      <c r="AF16" s="705" t="s">
        <v>1122</v>
      </c>
      <c r="AG16" s="361" t="s">
        <v>91</v>
      </c>
    </row>
    <row r="17" spans="1:33" ht="12.75" customHeight="1" thickTop="1" thickBot="1" x14ac:dyDescent="0.35">
      <c r="A17" s="574">
        <v>14</v>
      </c>
      <c r="B17" s="843">
        <v>1</v>
      </c>
      <c r="C17" s="844">
        <v>45760</v>
      </c>
      <c r="D17" s="850" t="s">
        <v>10</v>
      </c>
      <c r="E17" s="836" t="str">
        <f t="shared" si="1"/>
        <v>MILFORD TUESDAY</v>
      </c>
      <c r="F17" s="836" t="str">
        <f t="shared" si="1"/>
        <v>STAMFORD FC</v>
      </c>
      <c r="G17" s="846"/>
      <c r="H17" s="847">
        <f>VLOOKUP(E17,START_TIMES,2)</f>
        <v>0.33333333333333331</v>
      </c>
      <c r="I17" s="848" t="str">
        <f>VLOOKUP(E17,fields,2)</f>
        <v>Witek Park (G), Derby</v>
      </c>
      <c r="J17" s="849"/>
      <c r="K17" s="16"/>
      <c r="M17" s="5" t="s">
        <v>100</v>
      </c>
      <c r="N17" s="5" t="s">
        <v>101</v>
      </c>
      <c r="P17" s="546" t="s">
        <v>880</v>
      </c>
      <c r="Q17" s="553" t="s">
        <v>1080</v>
      </c>
      <c r="R17" s="88" t="s">
        <v>91</v>
      </c>
      <c r="S17" s="16"/>
      <c r="T17" s="199" t="s">
        <v>152</v>
      </c>
      <c r="U17" s="730" t="s">
        <v>1131</v>
      </c>
      <c r="V17" s="16">
        <v>5</v>
      </c>
      <c r="W17" s="198" t="s">
        <v>94</v>
      </c>
      <c r="X17" s="546" t="s">
        <v>880</v>
      </c>
      <c r="Y17" s="16"/>
      <c r="Z17" s="546" t="s">
        <v>880</v>
      </c>
      <c r="AA17" s="553" t="s">
        <v>1080</v>
      </c>
      <c r="AB17" s="88" t="s">
        <v>91</v>
      </c>
      <c r="AF17" s="553" t="s">
        <v>1080</v>
      </c>
      <c r="AG17" s="361" t="s">
        <v>91</v>
      </c>
    </row>
    <row r="18" spans="1:33" ht="12.75" customHeight="1" thickTop="1" thickBot="1" x14ac:dyDescent="0.35">
      <c r="A18" s="574">
        <v>15</v>
      </c>
      <c r="B18" s="843" t="s">
        <v>0</v>
      </c>
      <c r="C18" s="844" t="s">
        <v>0</v>
      </c>
      <c r="D18" s="850" t="s">
        <v>0</v>
      </c>
      <c r="E18" s="836" t="s">
        <v>0</v>
      </c>
      <c r="F18" s="836" t="s">
        <v>0</v>
      </c>
      <c r="G18" s="846" t="s">
        <v>0</v>
      </c>
      <c r="H18" s="847" t="s">
        <v>0</v>
      </c>
      <c r="I18" s="848" t="s">
        <v>0</v>
      </c>
      <c r="J18" s="849" t="s">
        <v>0</v>
      </c>
      <c r="K18" s="16"/>
      <c r="M18" s="5"/>
      <c r="N18" s="5"/>
      <c r="P18" s="546" t="s">
        <v>668</v>
      </c>
      <c r="Q18" s="713" t="s">
        <v>884</v>
      </c>
      <c r="R18" s="7" t="s">
        <v>681</v>
      </c>
      <c r="S18" s="16"/>
      <c r="T18" s="199" t="s">
        <v>153</v>
      </c>
      <c r="U18" s="730" t="s">
        <v>904</v>
      </c>
      <c r="V18" s="16">
        <v>6</v>
      </c>
      <c r="W18" s="198" t="s">
        <v>92</v>
      </c>
      <c r="X18" s="546" t="s">
        <v>668</v>
      </c>
      <c r="Y18" s="16"/>
      <c r="Z18" s="546" t="s">
        <v>668</v>
      </c>
      <c r="AA18" s="713" t="s">
        <v>884</v>
      </c>
      <c r="AB18" s="7" t="s">
        <v>681</v>
      </c>
      <c r="AF18" s="713" t="s">
        <v>884</v>
      </c>
      <c r="AG18" s="283">
        <v>0.375</v>
      </c>
    </row>
    <row r="19" spans="1:33" ht="12.75" customHeight="1" thickTop="1" thickBot="1" x14ac:dyDescent="0.35">
      <c r="A19" s="574">
        <v>16</v>
      </c>
      <c r="B19" s="843">
        <v>1</v>
      </c>
      <c r="C19" s="844">
        <v>45760</v>
      </c>
      <c r="D19" s="853" t="s">
        <v>175</v>
      </c>
      <c r="E19" s="836" t="str">
        <f t="shared" ref="E19:F23" si="2">VLOOKUP(M19,Teams,2)</f>
        <v>LITCHFIELD COUNTY BLUES 30</v>
      </c>
      <c r="F19" s="836" t="str">
        <f t="shared" si="2"/>
        <v>ECUA-ANDES 30</v>
      </c>
      <c r="G19" s="846"/>
      <c r="H19" s="847">
        <f>VLOOKUP(E19,START_TIMES,2)</f>
        <v>0.375</v>
      </c>
      <c r="I19" s="848" t="str">
        <f>VLOOKUP(E19,fields,2)</f>
        <v>New Milford HS (T), New Milford</v>
      </c>
      <c r="J19" s="849"/>
      <c r="K19" s="16"/>
      <c r="M19" s="5" t="s">
        <v>155</v>
      </c>
      <c r="N19" s="5" t="s">
        <v>152</v>
      </c>
      <c r="P19" s="546" t="s">
        <v>52</v>
      </c>
      <c r="Q19" s="546" t="s">
        <v>1072</v>
      </c>
      <c r="R19" s="7" t="s">
        <v>927</v>
      </c>
      <c r="S19" s="16"/>
      <c r="T19" s="199" t="s">
        <v>154</v>
      </c>
      <c r="U19" s="730" t="s">
        <v>1125</v>
      </c>
      <c r="V19" s="16">
        <v>7</v>
      </c>
      <c r="W19" s="198" t="s">
        <v>98</v>
      </c>
      <c r="X19" s="546" t="s">
        <v>52</v>
      </c>
      <c r="Y19" s="16"/>
      <c r="Z19" s="546" t="s">
        <v>52</v>
      </c>
      <c r="AA19" s="546" t="s">
        <v>1072</v>
      </c>
      <c r="AB19" s="7" t="s">
        <v>927</v>
      </c>
      <c r="AF19" s="546" t="s">
        <v>1072</v>
      </c>
      <c r="AG19" s="283">
        <v>0.375</v>
      </c>
    </row>
    <row r="20" spans="1:33" ht="12.75" customHeight="1" thickTop="1" thickBot="1" x14ac:dyDescent="0.35">
      <c r="A20" s="574">
        <v>17</v>
      </c>
      <c r="B20" s="843">
        <v>1</v>
      </c>
      <c r="C20" s="844">
        <v>45760</v>
      </c>
      <c r="D20" s="853" t="s">
        <v>175</v>
      </c>
      <c r="E20" s="836" t="str">
        <f t="shared" si="2"/>
        <v>FC CELTA</v>
      </c>
      <c r="F20" s="836" t="str">
        <f t="shared" si="2"/>
        <v>QPR</v>
      </c>
      <c r="G20" s="846"/>
      <c r="H20" s="847">
        <f>VLOOKUP(E20,START_TIMES,2)</f>
        <v>0.33333333333333331</v>
      </c>
      <c r="I20" s="848" t="str">
        <f>VLOOKUP(E20,fields,2)</f>
        <v>Foran HS KMT (T), Milford</v>
      </c>
      <c r="J20" s="849"/>
      <c r="K20" s="16"/>
      <c r="M20" s="5" t="s">
        <v>154</v>
      </c>
      <c r="N20" s="5" t="s">
        <v>158</v>
      </c>
      <c r="P20" s="546" t="s">
        <v>19</v>
      </c>
      <c r="Q20" s="546" t="s">
        <v>881</v>
      </c>
      <c r="R20" s="7" t="s">
        <v>679</v>
      </c>
      <c r="S20" s="16"/>
      <c r="T20" s="199" t="s">
        <v>155</v>
      </c>
      <c r="U20" s="730" t="s">
        <v>937</v>
      </c>
      <c r="V20" s="16">
        <v>8</v>
      </c>
      <c r="W20" s="198" t="s">
        <v>100</v>
      </c>
      <c r="X20" s="546" t="s">
        <v>19</v>
      </c>
      <c r="Y20" s="16"/>
      <c r="Z20" s="546" t="s">
        <v>19</v>
      </c>
      <c r="AA20" s="546" t="s">
        <v>881</v>
      </c>
      <c r="AB20" s="7" t="s">
        <v>901</v>
      </c>
      <c r="AF20" s="546" t="s">
        <v>881</v>
      </c>
      <c r="AG20" s="283">
        <v>0.41666666666666702</v>
      </c>
    </row>
    <row r="21" spans="1:33" ht="12.75" customHeight="1" thickTop="1" thickBot="1" x14ac:dyDescent="0.35">
      <c r="A21" s="574">
        <v>18</v>
      </c>
      <c r="B21" s="843">
        <v>1</v>
      </c>
      <c r="C21" s="844">
        <v>45760</v>
      </c>
      <c r="D21" s="853" t="s">
        <v>175</v>
      </c>
      <c r="E21" s="836" t="str">
        <f t="shared" si="2"/>
        <v>COYOTES FC</v>
      </c>
      <c r="F21" s="773" t="str">
        <f t="shared" si="2"/>
        <v>BYE 30</v>
      </c>
      <c r="G21" s="854"/>
      <c r="H21" s="855" t="s">
        <v>91</v>
      </c>
      <c r="I21" s="856" t="s">
        <v>91</v>
      </c>
      <c r="J21" s="849"/>
      <c r="K21" s="16"/>
      <c r="M21" s="5" t="s">
        <v>151</v>
      </c>
      <c r="N21" s="5" t="s">
        <v>150</v>
      </c>
      <c r="P21" s="546" t="s">
        <v>1112</v>
      </c>
      <c r="Q21" s="723" t="s">
        <v>882</v>
      </c>
      <c r="R21" s="7" t="s">
        <v>679</v>
      </c>
      <c r="S21" s="16"/>
      <c r="T21" s="199" t="s">
        <v>156</v>
      </c>
      <c r="U21" s="730" t="s">
        <v>53</v>
      </c>
      <c r="V21" s="16">
        <v>9</v>
      </c>
      <c r="W21" s="198" t="s">
        <v>95</v>
      </c>
      <c r="X21" s="546" t="s">
        <v>1112</v>
      </c>
      <c r="Y21" s="16"/>
      <c r="Z21" s="546" t="s">
        <v>1112</v>
      </c>
      <c r="AA21" s="723" t="s">
        <v>882</v>
      </c>
      <c r="AB21" s="7" t="s">
        <v>679</v>
      </c>
      <c r="AF21" s="723" t="s">
        <v>882</v>
      </c>
      <c r="AG21" s="283">
        <v>0.33333333333333331</v>
      </c>
    </row>
    <row r="22" spans="1:33" ht="12.75" customHeight="1" thickTop="1" thickBot="1" x14ac:dyDescent="0.35">
      <c r="A22" s="574">
        <v>19</v>
      </c>
      <c r="B22" s="843">
        <v>1</v>
      </c>
      <c r="C22" s="844">
        <v>45760</v>
      </c>
      <c r="D22" s="853" t="s">
        <v>175</v>
      </c>
      <c r="E22" s="836" t="str">
        <f t="shared" si="2"/>
        <v>NAUGATUCK FUSION</v>
      </c>
      <c r="F22" s="836" t="str">
        <f t="shared" si="2"/>
        <v>FC CALDO VERDE</v>
      </c>
      <c r="G22" s="846"/>
      <c r="H22" s="847">
        <v>0.33333333333333331</v>
      </c>
      <c r="I22" s="848" t="str">
        <f>VLOOKUP(E22,fields,2)</f>
        <v>City Hill MS (G), Naugatuck</v>
      </c>
      <c r="J22" s="849" t="s">
        <v>950</v>
      </c>
      <c r="K22" s="16"/>
      <c r="M22" s="5" t="s">
        <v>156</v>
      </c>
      <c r="N22" s="5" t="s">
        <v>153</v>
      </c>
      <c r="P22" s="546" t="s">
        <v>54</v>
      </c>
      <c r="Q22" s="723" t="s">
        <v>743</v>
      </c>
      <c r="R22" s="7" t="s">
        <v>682</v>
      </c>
      <c r="S22" s="16"/>
      <c r="T22" s="199" t="s">
        <v>157</v>
      </c>
      <c r="U22" s="730" t="s">
        <v>879</v>
      </c>
      <c r="V22" s="16">
        <v>10</v>
      </c>
      <c r="W22" s="198" t="s">
        <v>101</v>
      </c>
      <c r="X22" s="546" t="s">
        <v>54</v>
      </c>
      <c r="Y22" s="16"/>
      <c r="Z22" s="546" t="s">
        <v>54</v>
      </c>
      <c r="AA22" s="723" t="s">
        <v>743</v>
      </c>
      <c r="AB22" s="7" t="s">
        <v>682</v>
      </c>
      <c r="AF22" s="723" t="s">
        <v>743</v>
      </c>
      <c r="AG22" s="283">
        <v>0.375</v>
      </c>
    </row>
    <row r="23" spans="1:33" ht="12.75" customHeight="1" thickTop="1" thickBot="1" x14ac:dyDescent="0.35">
      <c r="A23" s="574">
        <v>20</v>
      </c>
      <c r="B23" s="843">
        <v>1</v>
      </c>
      <c r="C23" s="844">
        <v>45760</v>
      </c>
      <c r="D23" s="853" t="s">
        <v>175</v>
      </c>
      <c r="E23" s="836" t="str">
        <f t="shared" si="2"/>
        <v>NORWALK FC</v>
      </c>
      <c r="F23" s="836" t="str">
        <f t="shared" si="2"/>
        <v>TRINITY FC</v>
      </c>
      <c r="G23" s="846"/>
      <c r="H23" s="847">
        <f>VLOOKUP(E23,START_TIMES,2)</f>
        <v>0.41666666666666702</v>
      </c>
      <c r="I23" s="848" t="str">
        <f>VLOOKUP(E23,fields,2)</f>
        <v>Nathan Hale MS (T), Norwalk</v>
      </c>
      <c r="J23" s="849"/>
      <c r="K23" s="16"/>
      <c r="M23" s="5" t="s">
        <v>157</v>
      </c>
      <c r="N23" s="5" t="s">
        <v>159</v>
      </c>
      <c r="P23" s="547" t="s">
        <v>648</v>
      </c>
      <c r="Q23" s="726" t="s">
        <v>173</v>
      </c>
      <c r="R23" s="7" t="s">
        <v>682</v>
      </c>
      <c r="S23" s="16"/>
      <c r="T23" s="200" t="s">
        <v>158</v>
      </c>
      <c r="U23" s="547" t="s">
        <v>677</v>
      </c>
      <c r="V23" s="16">
        <v>11</v>
      </c>
      <c r="W23" s="200" t="s">
        <v>150</v>
      </c>
      <c r="X23" s="547" t="s">
        <v>648</v>
      </c>
      <c r="Y23" s="16"/>
      <c r="Z23" s="547" t="s">
        <v>648</v>
      </c>
      <c r="AA23" s="726" t="s">
        <v>173</v>
      </c>
      <c r="AB23" s="7" t="s">
        <v>682</v>
      </c>
      <c r="AF23" s="726" t="s">
        <v>173</v>
      </c>
      <c r="AG23" s="283">
        <v>0.45833333333333331</v>
      </c>
    </row>
    <row r="24" spans="1:33" ht="12.75" customHeight="1" thickTop="1" thickBot="1" x14ac:dyDescent="0.35">
      <c r="A24" s="574">
        <v>21</v>
      </c>
      <c r="B24" s="843" t="s">
        <v>0</v>
      </c>
      <c r="C24" s="844" t="s">
        <v>0</v>
      </c>
      <c r="D24" s="850" t="s">
        <v>0</v>
      </c>
      <c r="E24" s="836" t="s">
        <v>0</v>
      </c>
      <c r="F24" s="836" t="s">
        <v>0</v>
      </c>
      <c r="G24" s="846" t="s">
        <v>0</v>
      </c>
      <c r="H24" s="847" t="s">
        <v>0</v>
      </c>
      <c r="I24" s="848" t="s">
        <v>0</v>
      </c>
      <c r="J24" s="849" t="s">
        <v>0</v>
      </c>
      <c r="K24" s="16"/>
      <c r="M24" s="5"/>
      <c r="N24" s="5"/>
      <c r="P24" s="547" t="s">
        <v>676</v>
      </c>
      <c r="Q24" s="547" t="s">
        <v>676</v>
      </c>
      <c r="R24" s="7" t="s">
        <v>956</v>
      </c>
      <c r="S24" s="16"/>
      <c r="T24" s="201" t="s">
        <v>96</v>
      </c>
      <c r="U24" s="712" t="s">
        <v>881</v>
      </c>
      <c r="V24" s="16">
        <v>12</v>
      </c>
      <c r="W24" s="200" t="s">
        <v>151</v>
      </c>
      <c r="X24" s="547" t="s">
        <v>676</v>
      </c>
      <c r="Y24" s="16"/>
      <c r="Z24" s="547" t="s">
        <v>676</v>
      </c>
      <c r="AA24" s="547" t="s">
        <v>676</v>
      </c>
      <c r="AB24" s="7" t="s">
        <v>956</v>
      </c>
      <c r="AF24" s="547" t="s">
        <v>676</v>
      </c>
      <c r="AG24" s="283">
        <v>0.33333333333333331</v>
      </c>
    </row>
    <row r="25" spans="1:33" ht="12.75" customHeight="1" thickTop="1" thickBot="1" x14ac:dyDescent="0.35">
      <c r="A25" s="574">
        <v>22</v>
      </c>
      <c r="B25" s="843">
        <v>1</v>
      </c>
      <c r="C25" s="844">
        <v>45760</v>
      </c>
      <c r="D25" s="851" t="s">
        <v>11</v>
      </c>
      <c r="E25" s="836" t="str">
        <f t="shared" ref="E25:F29" si="3">VLOOKUP(M25,Teams,2)</f>
        <v>GREENWICH PUMAS FC 40</v>
      </c>
      <c r="F25" s="836" t="str">
        <f t="shared" si="3"/>
        <v>DANBURY UNITED 40</v>
      </c>
      <c r="G25" s="909" t="s">
        <v>204</v>
      </c>
      <c r="H25" s="847">
        <f>VLOOKUP(E25,START_TIMES,2)</f>
        <v>0.41666666666666669</v>
      </c>
      <c r="I25" s="848"/>
      <c r="J25" s="860" t="s">
        <v>1138</v>
      </c>
      <c r="K25" s="16"/>
      <c r="M25" s="5" t="s">
        <v>105</v>
      </c>
      <c r="N25" s="5" t="s">
        <v>162</v>
      </c>
      <c r="P25" s="547" t="s">
        <v>1131</v>
      </c>
      <c r="Q25" s="724" t="s">
        <v>21</v>
      </c>
      <c r="R25" s="7" t="s">
        <v>683</v>
      </c>
      <c r="S25" s="16"/>
      <c r="T25" s="200" t="s">
        <v>159</v>
      </c>
      <c r="U25" s="547" t="s">
        <v>717</v>
      </c>
      <c r="V25" s="16">
        <v>13</v>
      </c>
      <c r="W25" s="200" t="s">
        <v>152</v>
      </c>
      <c r="X25" s="547" t="s">
        <v>1131</v>
      </c>
      <c r="Y25" s="16"/>
      <c r="Z25" s="547" t="s">
        <v>1131</v>
      </c>
      <c r="AA25" s="712" t="s">
        <v>878</v>
      </c>
      <c r="AB25" s="7" t="s">
        <v>683</v>
      </c>
      <c r="AF25" s="724" t="s">
        <v>21</v>
      </c>
      <c r="AG25" s="283">
        <v>0.375</v>
      </c>
    </row>
    <row r="26" spans="1:33" ht="12.75" customHeight="1" thickTop="1" thickBot="1" x14ac:dyDescent="0.35">
      <c r="A26" s="574">
        <v>23</v>
      </c>
      <c r="B26" s="852">
        <v>1</v>
      </c>
      <c r="C26" s="844">
        <v>45760</v>
      </c>
      <c r="D26" s="851" t="s">
        <v>11</v>
      </c>
      <c r="E26" s="836" t="str">
        <f t="shared" si="3"/>
        <v>STORM FC</v>
      </c>
      <c r="F26" s="836" t="str">
        <f t="shared" si="3"/>
        <v>GREENWICH FC 40</v>
      </c>
      <c r="G26" s="909" t="s">
        <v>204</v>
      </c>
      <c r="H26" s="847">
        <f>VLOOKUP(E26,START_TIMES,2)</f>
        <v>0.33333333333333331</v>
      </c>
      <c r="I26" s="848" t="str">
        <f>VLOOKUP(E26,fields,2)</f>
        <v>Wakeman Park (T), Westport</v>
      </c>
      <c r="J26" s="860" t="s">
        <v>1138</v>
      </c>
      <c r="K26" s="16"/>
      <c r="M26" s="5" t="s">
        <v>108</v>
      </c>
      <c r="N26" s="5" t="s">
        <v>104</v>
      </c>
      <c r="P26" s="547" t="s">
        <v>904</v>
      </c>
      <c r="Q26" s="731" t="s">
        <v>27</v>
      </c>
      <c r="R26" s="7" t="s">
        <v>683</v>
      </c>
      <c r="S26" s="16"/>
      <c r="T26" s="202" t="s">
        <v>160</v>
      </c>
      <c r="U26" s="549" t="s">
        <v>882</v>
      </c>
      <c r="V26" s="16">
        <v>14</v>
      </c>
      <c r="W26" s="200" t="s">
        <v>153</v>
      </c>
      <c r="X26" s="548" t="s">
        <v>904</v>
      </c>
      <c r="Y26" s="16"/>
      <c r="Z26" s="547" t="s">
        <v>904</v>
      </c>
      <c r="AA26" s="731" t="s">
        <v>27</v>
      </c>
      <c r="AB26" s="7" t="s">
        <v>683</v>
      </c>
      <c r="AF26" s="731" t="s">
        <v>27</v>
      </c>
      <c r="AG26" s="283">
        <v>0.45833333333333331</v>
      </c>
    </row>
    <row r="27" spans="1:33" ht="12.75" customHeight="1" thickTop="1" thickBot="1" x14ac:dyDescent="0.35">
      <c r="A27" s="574">
        <v>24</v>
      </c>
      <c r="B27" s="843">
        <v>1</v>
      </c>
      <c r="C27" s="844">
        <v>45760</v>
      </c>
      <c r="D27" s="851" t="s">
        <v>11</v>
      </c>
      <c r="E27" s="836" t="str">
        <f t="shared" si="3"/>
        <v>CLUB NAPOLI 40</v>
      </c>
      <c r="F27" s="836" t="str">
        <f t="shared" si="3"/>
        <v>CLINTON FC 40</v>
      </c>
      <c r="G27" s="674" t="s">
        <v>204</v>
      </c>
      <c r="H27" s="855" t="s">
        <v>91</v>
      </c>
      <c r="I27" s="856" t="s">
        <v>91</v>
      </c>
      <c r="J27" s="860" t="s">
        <v>1138</v>
      </c>
      <c r="K27" s="16"/>
      <c r="M27" s="5" t="s">
        <v>161</v>
      </c>
      <c r="N27" s="5" t="s">
        <v>160</v>
      </c>
      <c r="P27" s="547" t="s">
        <v>1125</v>
      </c>
      <c r="Q27" s="725" t="s">
        <v>33</v>
      </c>
      <c r="R27" s="7" t="s">
        <v>684</v>
      </c>
      <c r="S27" s="16"/>
      <c r="T27" s="202" t="s">
        <v>161</v>
      </c>
      <c r="U27" s="731" t="s">
        <v>743</v>
      </c>
      <c r="V27" s="16">
        <v>15</v>
      </c>
      <c r="W27" s="200" t="s">
        <v>154</v>
      </c>
      <c r="X27" s="547" t="s">
        <v>1125</v>
      </c>
      <c r="Y27" s="16"/>
      <c r="Z27" s="547" t="s">
        <v>1125</v>
      </c>
      <c r="AA27" s="725" t="s">
        <v>33</v>
      </c>
      <c r="AB27" s="7" t="s">
        <v>684</v>
      </c>
      <c r="AF27" s="725" t="s">
        <v>33</v>
      </c>
      <c r="AG27" s="283">
        <v>0.33333333333333331</v>
      </c>
    </row>
    <row r="28" spans="1:33" ht="12.75" customHeight="1" thickTop="1" thickBot="1" x14ac:dyDescent="0.35">
      <c r="A28" s="574">
        <v>25</v>
      </c>
      <c r="B28" s="843">
        <v>1</v>
      </c>
      <c r="C28" s="844">
        <v>45760</v>
      </c>
      <c r="D28" s="851" t="s">
        <v>11</v>
      </c>
      <c r="E28" s="836" t="str">
        <f t="shared" si="3"/>
        <v xml:space="preserve">GUILFORD CELTIC </v>
      </c>
      <c r="F28" s="836" t="str">
        <f t="shared" si="3"/>
        <v>FAIRFIELD GAC 40</v>
      </c>
      <c r="G28" s="846"/>
      <c r="H28" s="847">
        <f>VLOOKUP(E28,START_TIMES,2)</f>
        <v>0.41666666666666702</v>
      </c>
      <c r="I28" s="848" t="str">
        <f>VLOOKUP(E28,fields,2)</f>
        <v>Guilford HS (T), Guilford</v>
      </c>
      <c r="J28" s="860"/>
      <c r="K28" s="16"/>
      <c r="M28" s="5" t="s">
        <v>106</v>
      </c>
      <c r="N28" s="5" t="s">
        <v>163</v>
      </c>
      <c r="P28" s="548" t="s">
        <v>937</v>
      </c>
      <c r="Q28" s="715" t="s">
        <v>45</v>
      </c>
      <c r="R28" s="7" t="s">
        <v>952</v>
      </c>
      <c r="S28" s="16"/>
      <c r="T28" s="202" t="s">
        <v>162</v>
      </c>
      <c r="U28" s="549" t="s">
        <v>27</v>
      </c>
      <c r="V28" s="16">
        <v>16</v>
      </c>
      <c r="W28" s="200" t="s">
        <v>155</v>
      </c>
      <c r="X28" s="548" t="s">
        <v>937</v>
      </c>
      <c r="Y28" s="16"/>
      <c r="Z28" s="548" t="s">
        <v>937</v>
      </c>
      <c r="AA28" s="715" t="s">
        <v>45</v>
      </c>
      <c r="AB28" s="7" t="s">
        <v>952</v>
      </c>
      <c r="AF28" s="715" t="s">
        <v>45</v>
      </c>
      <c r="AG28" s="283">
        <v>0.41666666666666669</v>
      </c>
    </row>
    <row r="29" spans="1:33" ht="12.75" customHeight="1" thickTop="1" thickBot="1" x14ac:dyDescent="0.35">
      <c r="A29" s="574">
        <v>26</v>
      </c>
      <c r="B29" s="843">
        <v>1</v>
      </c>
      <c r="C29" s="844">
        <v>45760</v>
      </c>
      <c r="D29" s="851" t="s">
        <v>11</v>
      </c>
      <c r="E29" s="836" t="str">
        <f t="shared" si="3"/>
        <v>SHEBEEN FC</v>
      </c>
      <c r="F29" s="836" t="str">
        <f t="shared" si="3"/>
        <v>VASCO DA GAMA 40</v>
      </c>
      <c r="G29" s="846"/>
      <c r="H29" s="847">
        <f>VLOOKUP(E29,START_TIMES,2)</f>
        <v>0.41666666666666702</v>
      </c>
      <c r="I29" s="848" t="str">
        <f>VLOOKUP(E29,fields,2)</f>
        <v>Ludlowe HS (T), Fairfield</v>
      </c>
      <c r="J29" s="849"/>
      <c r="K29" s="16"/>
      <c r="M29" s="5" t="s">
        <v>107</v>
      </c>
      <c r="N29" s="5" t="s">
        <v>109</v>
      </c>
      <c r="P29" s="547" t="s">
        <v>53</v>
      </c>
      <c r="Q29" s="547" t="s">
        <v>1131</v>
      </c>
      <c r="R29" s="7" t="s">
        <v>486</v>
      </c>
      <c r="S29" s="16"/>
      <c r="T29" s="202" t="s">
        <v>163</v>
      </c>
      <c r="U29" s="731" t="s">
        <v>740</v>
      </c>
      <c r="V29" s="16">
        <v>17</v>
      </c>
      <c r="W29" s="200" t="s">
        <v>156</v>
      </c>
      <c r="X29" s="547" t="s">
        <v>53</v>
      </c>
      <c r="Y29" s="16"/>
      <c r="Z29" s="547" t="s">
        <v>53</v>
      </c>
      <c r="AA29" s="547" t="s">
        <v>1131</v>
      </c>
      <c r="AB29" s="7" t="s">
        <v>684</v>
      </c>
      <c r="AF29" s="547" t="s">
        <v>1131</v>
      </c>
      <c r="AG29" s="283">
        <v>0.33333333333333331</v>
      </c>
    </row>
    <row r="30" spans="1:33" ht="12.75" customHeight="1" thickTop="1" thickBot="1" x14ac:dyDescent="0.35">
      <c r="A30" s="574">
        <v>27</v>
      </c>
      <c r="B30" s="843" t="s">
        <v>0</v>
      </c>
      <c r="C30" s="844" t="s">
        <v>0</v>
      </c>
      <c r="D30" s="850" t="s">
        <v>0</v>
      </c>
      <c r="E30" s="836" t="s">
        <v>0</v>
      </c>
      <c r="F30" s="836" t="s">
        <v>0</v>
      </c>
      <c r="G30" s="846" t="s">
        <v>0</v>
      </c>
      <c r="H30" s="847" t="s">
        <v>0</v>
      </c>
      <c r="I30" s="848" t="s">
        <v>0</v>
      </c>
      <c r="J30" s="849" t="s">
        <v>0</v>
      </c>
      <c r="K30" s="16"/>
      <c r="M30" s="319"/>
      <c r="N30" s="319"/>
      <c r="P30" s="547" t="s">
        <v>879</v>
      </c>
      <c r="Q30" s="725" t="s">
        <v>1130</v>
      </c>
      <c r="R30" s="7" t="s">
        <v>486</v>
      </c>
      <c r="S30" s="16"/>
      <c r="T30" s="202" t="s">
        <v>104</v>
      </c>
      <c r="U30" s="731" t="s">
        <v>883</v>
      </c>
      <c r="V30" s="16">
        <v>18</v>
      </c>
      <c r="W30" s="200" t="s">
        <v>157</v>
      </c>
      <c r="X30" s="547" t="s">
        <v>879</v>
      </c>
      <c r="Y30" s="16"/>
      <c r="Z30" s="547" t="s">
        <v>879</v>
      </c>
      <c r="AA30" s="725" t="s">
        <v>1130</v>
      </c>
      <c r="AB30" s="7" t="s">
        <v>684</v>
      </c>
      <c r="AF30" s="725" t="s">
        <v>1130</v>
      </c>
      <c r="AG30" s="283">
        <v>0.41666666666666702</v>
      </c>
    </row>
    <row r="31" spans="1:33" ht="12.75" customHeight="1" thickTop="1" thickBot="1" x14ac:dyDescent="0.35">
      <c r="A31" s="574">
        <v>28</v>
      </c>
      <c r="B31" s="843">
        <v>1</v>
      </c>
      <c r="C31" s="844">
        <v>45760</v>
      </c>
      <c r="D31" s="861" t="s">
        <v>1114</v>
      </c>
      <c r="E31" s="862" t="str">
        <f t="shared" ref="E31:F34" si="4">VLOOKUP(M31,Teams,2)</f>
        <v>BYE 40N</v>
      </c>
      <c r="F31" s="863" t="str">
        <f t="shared" si="4"/>
        <v>SOUTHEAST ROVERS</v>
      </c>
      <c r="G31" s="854"/>
      <c r="H31" s="847" t="str">
        <f>VLOOKUP(E31,START_TIMES,2)</f>
        <v>--</v>
      </c>
      <c r="I31" s="848"/>
      <c r="J31" s="849"/>
      <c r="K31" s="16"/>
      <c r="M31" s="736" t="s">
        <v>110</v>
      </c>
      <c r="N31" s="736" t="s">
        <v>117</v>
      </c>
      <c r="P31" s="547" t="s">
        <v>677</v>
      </c>
      <c r="Q31" s="731" t="s">
        <v>740</v>
      </c>
      <c r="R31" s="7" t="s">
        <v>691</v>
      </c>
      <c r="S31" s="16"/>
      <c r="T31" s="202" t="s">
        <v>105</v>
      </c>
      <c r="U31" s="731" t="s">
        <v>899</v>
      </c>
      <c r="V31" s="16">
        <v>19</v>
      </c>
      <c r="W31" s="200" t="s">
        <v>158</v>
      </c>
      <c r="X31" s="547" t="s">
        <v>677</v>
      </c>
      <c r="Y31" s="16"/>
      <c r="Z31" s="547" t="s">
        <v>677</v>
      </c>
      <c r="AA31" s="731" t="s">
        <v>740</v>
      </c>
      <c r="AB31" s="7" t="s">
        <v>691</v>
      </c>
      <c r="AF31" s="731" t="s">
        <v>740</v>
      </c>
      <c r="AG31" s="283">
        <v>0.33333333333333331</v>
      </c>
    </row>
    <row r="32" spans="1:33" ht="12.75" customHeight="1" thickTop="1" thickBot="1" x14ac:dyDescent="0.35">
      <c r="A32" s="574">
        <v>29</v>
      </c>
      <c r="B32" s="843">
        <v>1</v>
      </c>
      <c r="C32" s="844">
        <v>45760</v>
      </c>
      <c r="D32" s="861" t="s">
        <v>1114</v>
      </c>
      <c r="E32" s="864" t="str">
        <f t="shared" si="4"/>
        <v>NORTH BRANFORD 40</v>
      </c>
      <c r="F32" s="864" t="str">
        <f t="shared" si="4"/>
        <v>GUILFORD BELL CURVE</v>
      </c>
      <c r="G32" s="846"/>
      <c r="H32" s="847">
        <v>0.33333333333333331</v>
      </c>
      <c r="I32" s="848" t="s">
        <v>692</v>
      </c>
      <c r="J32" s="849" t="s">
        <v>1137</v>
      </c>
      <c r="K32" s="16"/>
      <c r="M32" s="736" t="s">
        <v>115</v>
      </c>
      <c r="N32" s="736" t="s">
        <v>112</v>
      </c>
      <c r="P32" s="547" t="s">
        <v>717</v>
      </c>
      <c r="Q32" s="718" t="s">
        <v>741</v>
      </c>
      <c r="R32" s="7" t="s">
        <v>691</v>
      </c>
      <c r="S32" s="16"/>
      <c r="T32" s="202" t="s">
        <v>106</v>
      </c>
      <c r="U32" s="731" t="s">
        <v>216</v>
      </c>
      <c r="V32" s="16">
        <v>20</v>
      </c>
      <c r="W32" s="200" t="s">
        <v>159</v>
      </c>
      <c r="X32" s="547" t="s">
        <v>717</v>
      </c>
      <c r="Y32" s="16"/>
      <c r="Z32" s="547" t="s">
        <v>717</v>
      </c>
      <c r="AA32" s="718" t="s">
        <v>741</v>
      </c>
      <c r="AB32" s="7" t="s">
        <v>691</v>
      </c>
      <c r="AF32" s="718" t="s">
        <v>741</v>
      </c>
      <c r="AG32" s="283">
        <v>0.33333333333333331</v>
      </c>
    </row>
    <row r="33" spans="1:33" ht="12.75" customHeight="1" thickTop="1" thickBot="1" x14ac:dyDescent="0.35">
      <c r="A33" s="574">
        <v>30</v>
      </c>
      <c r="B33" s="843">
        <v>1</v>
      </c>
      <c r="C33" s="844">
        <v>45760</v>
      </c>
      <c r="D33" s="861" t="s">
        <v>1114</v>
      </c>
      <c r="E33" s="864" t="str">
        <f t="shared" si="4"/>
        <v>LITCHFIELD COUNTY BLUES 40</v>
      </c>
      <c r="F33" s="864" t="str">
        <f t="shared" si="4"/>
        <v>NEW HAVEN AMERICANS</v>
      </c>
      <c r="G33" s="846"/>
      <c r="H33" s="847">
        <v>0.33333333333333331</v>
      </c>
      <c r="I33" s="848" t="str">
        <f>VLOOKUP(E33,fields,2)</f>
        <v xml:space="preserve">White Field (G), Litchfield </v>
      </c>
      <c r="J33" s="849" t="s">
        <v>950</v>
      </c>
      <c r="K33" s="16"/>
      <c r="M33" s="736" t="s">
        <v>113</v>
      </c>
      <c r="N33" s="736" t="s">
        <v>114</v>
      </c>
      <c r="P33" s="549" t="s">
        <v>882</v>
      </c>
      <c r="Q33" s="548" t="s">
        <v>904</v>
      </c>
      <c r="R33" s="7" t="s">
        <v>979</v>
      </c>
      <c r="S33" s="16"/>
      <c r="T33" s="203" t="s">
        <v>107</v>
      </c>
      <c r="U33" s="549" t="s">
        <v>888</v>
      </c>
      <c r="V33" s="16">
        <v>21</v>
      </c>
      <c r="W33" s="203" t="s">
        <v>160</v>
      </c>
      <c r="X33" s="549" t="s">
        <v>882</v>
      </c>
      <c r="Y33" s="16"/>
      <c r="Z33" s="549" t="s">
        <v>882</v>
      </c>
      <c r="AA33" s="548" t="s">
        <v>904</v>
      </c>
      <c r="AB33" s="7" t="s">
        <v>979</v>
      </c>
      <c r="AF33" s="548" t="s">
        <v>904</v>
      </c>
      <c r="AG33" s="283">
        <v>0.41666666666666669</v>
      </c>
    </row>
    <row r="34" spans="1:33" ht="12.75" customHeight="1" thickTop="1" thickBot="1" x14ac:dyDescent="0.35">
      <c r="A34" s="574">
        <v>31</v>
      </c>
      <c r="B34" s="843">
        <v>1</v>
      </c>
      <c r="C34" s="844">
        <v>45760</v>
      </c>
      <c r="D34" s="861" t="s">
        <v>1114</v>
      </c>
      <c r="E34" s="864" t="str">
        <f t="shared" si="4"/>
        <v>PAN ZONES</v>
      </c>
      <c r="F34" s="864" t="str">
        <f t="shared" si="4"/>
        <v>FC LEONE</v>
      </c>
      <c r="G34" s="846"/>
      <c r="H34" s="847">
        <f>VLOOKUP(E34,START_TIMES,2)</f>
        <v>0.41666666666666669</v>
      </c>
      <c r="I34" s="848" t="str">
        <f>VLOOKUP(E34,fields,2)</f>
        <v>Stanley Quarter Park (G), New Britain</v>
      </c>
      <c r="J34" s="849"/>
      <c r="K34" s="16"/>
      <c r="M34" s="754" t="s">
        <v>116</v>
      </c>
      <c r="N34" s="754" t="s">
        <v>111</v>
      </c>
      <c r="P34" s="549" t="s">
        <v>743</v>
      </c>
      <c r="Q34" s="548" t="s">
        <v>1125</v>
      </c>
      <c r="R34" s="7" t="s">
        <v>900</v>
      </c>
      <c r="S34" s="16"/>
      <c r="T34" s="203" t="s">
        <v>108</v>
      </c>
      <c r="U34" s="549" t="s">
        <v>192</v>
      </c>
      <c r="V34" s="16">
        <v>22</v>
      </c>
      <c r="W34" s="203" t="s">
        <v>161</v>
      </c>
      <c r="X34" s="549" t="s">
        <v>743</v>
      </c>
      <c r="Y34" s="16"/>
      <c r="Z34" s="549" t="s">
        <v>743</v>
      </c>
      <c r="AA34" s="548" t="s">
        <v>1125</v>
      </c>
      <c r="AB34" s="7" t="s">
        <v>900</v>
      </c>
      <c r="AF34" s="548" t="s">
        <v>1125</v>
      </c>
      <c r="AG34" s="283">
        <v>0.33333333333333331</v>
      </c>
    </row>
    <row r="35" spans="1:33" ht="12.75" customHeight="1" thickTop="1" thickBot="1" x14ac:dyDescent="0.4">
      <c r="A35" s="574">
        <v>32</v>
      </c>
      <c r="B35" s="843" t="s">
        <v>0</v>
      </c>
      <c r="C35" s="844" t="s">
        <v>0</v>
      </c>
      <c r="D35" s="850" t="s">
        <v>0</v>
      </c>
      <c r="E35" s="836" t="s">
        <v>0</v>
      </c>
      <c r="F35" s="836" t="s">
        <v>0</v>
      </c>
      <c r="G35" s="846" t="s">
        <v>0</v>
      </c>
      <c r="H35" s="847" t="s">
        <v>0</v>
      </c>
      <c r="I35" s="848" t="s">
        <v>0</v>
      </c>
      <c r="J35" s="849" t="s">
        <v>0</v>
      </c>
      <c r="K35" s="16"/>
      <c r="M35" s="281"/>
      <c r="N35" s="281"/>
      <c r="P35" s="549" t="s">
        <v>27</v>
      </c>
      <c r="Q35" s="722" t="s">
        <v>1126</v>
      </c>
      <c r="R35" s="7" t="s">
        <v>957</v>
      </c>
      <c r="S35" s="16"/>
      <c r="T35" s="204" t="s">
        <v>93</v>
      </c>
      <c r="U35" s="724" t="s">
        <v>21</v>
      </c>
      <c r="V35" s="16">
        <v>23</v>
      </c>
      <c r="W35" s="203" t="s">
        <v>162</v>
      </c>
      <c r="X35" s="549" t="s">
        <v>27</v>
      </c>
      <c r="Y35" s="16"/>
      <c r="Z35" s="549" t="s">
        <v>27</v>
      </c>
      <c r="AA35" s="722" t="s">
        <v>1126</v>
      </c>
      <c r="AB35" s="7" t="s">
        <v>957</v>
      </c>
      <c r="AF35" s="722" t="s">
        <v>1126</v>
      </c>
      <c r="AG35" s="283">
        <v>0.41666666666666669</v>
      </c>
    </row>
    <row r="36" spans="1:33" ht="12.75" customHeight="1" thickTop="1" thickBot="1" x14ac:dyDescent="0.35">
      <c r="A36" s="574">
        <v>33</v>
      </c>
      <c r="B36" s="843">
        <v>1</v>
      </c>
      <c r="C36" s="844">
        <v>45760</v>
      </c>
      <c r="D36" s="865" t="s">
        <v>1115</v>
      </c>
      <c r="E36" s="836" t="str">
        <f t="shared" ref="E36:F38" si="5">VLOOKUP(M36,Teams,2)</f>
        <v>BESA SC</v>
      </c>
      <c r="F36" s="836" t="str">
        <f t="shared" si="5"/>
        <v>WILTON WOLVES</v>
      </c>
      <c r="G36" s="854"/>
      <c r="H36" s="847">
        <f>VLOOKUP(E36,START_TIMES,2)</f>
        <v>0.41666666666666669</v>
      </c>
      <c r="I36" s="848" t="str">
        <f>VLOOKUP(E36,fields,2)</f>
        <v>Bucks Hill Park (G), Waterbury</v>
      </c>
      <c r="J36" s="849"/>
      <c r="K36" s="16"/>
      <c r="M36" s="775" t="s">
        <v>118</v>
      </c>
      <c r="N36" s="775" t="s">
        <v>125</v>
      </c>
      <c r="P36" s="549" t="s">
        <v>740</v>
      </c>
      <c r="Q36" s="724" t="s">
        <v>1073</v>
      </c>
      <c r="R36" s="7" t="s">
        <v>689</v>
      </c>
      <c r="S36" s="16"/>
      <c r="T36" s="203" t="s">
        <v>109</v>
      </c>
      <c r="U36" s="549" t="s">
        <v>26</v>
      </c>
      <c r="V36" s="16">
        <v>24</v>
      </c>
      <c r="W36" s="203" t="s">
        <v>163</v>
      </c>
      <c r="X36" s="549" t="s">
        <v>740</v>
      </c>
      <c r="Y36" s="16"/>
      <c r="Z36" s="549" t="s">
        <v>740</v>
      </c>
      <c r="AA36" s="724" t="s">
        <v>1073</v>
      </c>
      <c r="AB36" s="7" t="s">
        <v>689</v>
      </c>
      <c r="AF36" s="724" t="s">
        <v>1073</v>
      </c>
      <c r="AG36" s="283">
        <v>0.33333333333333331</v>
      </c>
    </row>
    <row r="37" spans="1:33" ht="12.75" customHeight="1" thickTop="1" thickBot="1" x14ac:dyDescent="0.35">
      <c r="A37" s="574">
        <v>34</v>
      </c>
      <c r="B37" s="843">
        <v>1</v>
      </c>
      <c r="C37" s="844">
        <v>45760</v>
      </c>
      <c r="D37" s="865" t="s">
        <v>1115</v>
      </c>
      <c r="E37" s="836" t="str">
        <f t="shared" si="5"/>
        <v>RIDGEFIELD KICKS</v>
      </c>
      <c r="F37" s="836" t="str">
        <f t="shared" si="5"/>
        <v>DERBY QUITUS</v>
      </c>
      <c r="G37" s="846"/>
      <c r="H37" s="847">
        <f>VLOOKUP(E37,START_TIMES,2)</f>
        <v>0.33333333333333331</v>
      </c>
      <c r="I37" s="848" t="str">
        <f>VLOOKUP(E37,fields,2)</f>
        <v>Wooster School (T), Danbury</v>
      </c>
      <c r="J37" s="849"/>
      <c r="K37" s="16"/>
      <c r="M37" s="775" t="s">
        <v>123</v>
      </c>
      <c r="N37" s="775" t="s">
        <v>120</v>
      </c>
      <c r="P37" s="549" t="s">
        <v>883</v>
      </c>
      <c r="Q37" s="724" t="s">
        <v>880</v>
      </c>
      <c r="R37" s="7" t="s">
        <v>1129</v>
      </c>
      <c r="S37" s="16"/>
      <c r="T37" s="205" t="s">
        <v>110</v>
      </c>
      <c r="U37" s="722" t="s">
        <v>1121</v>
      </c>
      <c r="V37" s="16">
        <v>25</v>
      </c>
      <c r="W37" s="203" t="s">
        <v>104</v>
      </c>
      <c r="X37" s="549" t="s">
        <v>883</v>
      </c>
      <c r="Y37" s="16"/>
      <c r="Z37" s="549" t="s">
        <v>883</v>
      </c>
      <c r="AA37" s="724" t="s">
        <v>880</v>
      </c>
      <c r="AB37" s="7" t="s">
        <v>1129</v>
      </c>
      <c r="AF37" s="724" t="s">
        <v>880</v>
      </c>
      <c r="AG37" s="283">
        <v>0.41666666666666702</v>
      </c>
    </row>
    <row r="38" spans="1:33" ht="12.75" customHeight="1" thickTop="1" thickBot="1" x14ac:dyDescent="0.35">
      <c r="A38" s="574">
        <v>35</v>
      </c>
      <c r="B38" s="843">
        <v>1</v>
      </c>
      <c r="C38" s="844">
        <v>45760</v>
      </c>
      <c r="D38" s="865" t="s">
        <v>1115</v>
      </c>
      <c r="E38" s="836" t="str">
        <f t="shared" si="5"/>
        <v>ECUA-ANDES 40</v>
      </c>
      <c r="F38" s="836" t="str">
        <f t="shared" si="5"/>
        <v>LUSITANOS FC</v>
      </c>
      <c r="G38" s="846"/>
      <c r="H38" s="847">
        <f>VLOOKUP(E38,START_TIMES,2)</f>
        <v>0.41666666666666702</v>
      </c>
      <c r="I38" s="848" t="s">
        <v>684</v>
      </c>
      <c r="J38" s="849"/>
      <c r="K38" s="16"/>
      <c r="M38" s="775" t="s">
        <v>121</v>
      </c>
      <c r="N38" s="775" t="s">
        <v>122</v>
      </c>
      <c r="P38" s="549" t="s">
        <v>899</v>
      </c>
      <c r="Q38" s="549" t="s">
        <v>883</v>
      </c>
      <c r="R38" s="7" t="s">
        <v>1129</v>
      </c>
      <c r="S38" s="16"/>
      <c r="T38" s="205" t="s">
        <v>111</v>
      </c>
      <c r="U38" s="722" t="s">
        <v>1126</v>
      </c>
      <c r="V38" s="16">
        <v>26</v>
      </c>
      <c r="W38" s="203" t="s">
        <v>105</v>
      </c>
      <c r="X38" s="549" t="s">
        <v>899</v>
      </c>
      <c r="Y38" s="16"/>
      <c r="Z38" s="549" t="s">
        <v>899</v>
      </c>
      <c r="AA38" s="549" t="s">
        <v>883</v>
      </c>
      <c r="AB38" s="7" t="s">
        <v>1129</v>
      </c>
      <c r="AF38" s="549" t="s">
        <v>883</v>
      </c>
      <c r="AG38" s="283">
        <v>0.41666666666666702</v>
      </c>
    </row>
    <row r="39" spans="1:33" ht="12.75" customHeight="1" thickTop="1" thickBot="1" x14ac:dyDescent="0.35">
      <c r="A39" s="574">
        <v>36</v>
      </c>
      <c r="B39" s="843">
        <v>1</v>
      </c>
      <c r="C39" s="844">
        <v>45760</v>
      </c>
      <c r="D39" s="865" t="s">
        <v>1115</v>
      </c>
      <c r="E39" s="866" t="str">
        <f>VLOOKUP(M39,Teams,2)</f>
        <v>STAMFORD UNITED</v>
      </c>
      <c r="F39" s="867" t="s">
        <v>25</v>
      </c>
      <c r="G39" s="846"/>
      <c r="H39" s="847">
        <v>0.41666666666666669</v>
      </c>
      <c r="I39" s="848" t="str">
        <f>VLOOKUP(E39,fields,2)</f>
        <v>West Beach Fields (T), Stamford</v>
      </c>
      <c r="J39" s="849"/>
      <c r="K39" s="16"/>
      <c r="M39" s="776" t="s">
        <v>124</v>
      </c>
      <c r="N39" s="776" t="s">
        <v>119</v>
      </c>
      <c r="P39" s="549" t="s">
        <v>216</v>
      </c>
      <c r="Q39" s="711" t="s">
        <v>902</v>
      </c>
      <c r="R39" s="7" t="s">
        <v>1129</v>
      </c>
      <c r="S39" s="16"/>
      <c r="T39" s="205" t="s">
        <v>112</v>
      </c>
      <c r="U39" s="722" t="s">
        <v>29</v>
      </c>
      <c r="V39" s="16">
        <v>27</v>
      </c>
      <c r="W39" s="203" t="s">
        <v>106</v>
      </c>
      <c r="X39" s="549" t="s">
        <v>216</v>
      </c>
      <c r="Y39" s="16"/>
      <c r="Z39" s="549" t="s">
        <v>216</v>
      </c>
      <c r="AA39" s="711" t="s">
        <v>902</v>
      </c>
      <c r="AB39" s="7" t="s">
        <v>1129</v>
      </c>
      <c r="AF39" s="711" t="s">
        <v>902</v>
      </c>
      <c r="AG39" s="283">
        <v>0.41666666666666702</v>
      </c>
    </row>
    <row r="40" spans="1:33" ht="12.75" customHeight="1" thickTop="1" thickBot="1" x14ac:dyDescent="0.4">
      <c r="A40" s="574">
        <v>37</v>
      </c>
      <c r="B40" s="843" t="s">
        <v>0</v>
      </c>
      <c r="C40" s="844" t="s">
        <v>0</v>
      </c>
      <c r="D40" s="850" t="s">
        <v>0</v>
      </c>
      <c r="E40" s="836" t="s">
        <v>0</v>
      </c>
      <c r="F40" s="836" t="s">
        <v>0</v>
      </c>
      <c r="G40" s="846" t="s">
        <v>0</v>
      </c>
      <c r="H40" s="847" t="s">
        <v>0</v>
      </c>
      <c r="I40" s="848" t="s">
        <v>0</v>
      </c>
      <c r="J40" s="849" t="s">
        <v>0</v>
      </c>
      <c r="K40" s="16"/>
      <c r="M40" s="281"/>
      <c r="N40" s="281"/>
      <c r="P40" s="549" t="s">
        <v>888</v>
      </c>
      <c r="Q40" s="554" t="s">
        <v>1145</v>
      </c>
      <c r="R40" s="7" t="s">
        <v>1129</v>
      </c>
      <c r="S40" s="16"/>
      <c r="T40" s="205" t="s">
        <v>113</v>
      </c>
      <c r="U40" s="722" t="s">
        <v>938</v>
      </c>
      <c r="V40" s="16">
        <v>28</v>
      </c>
      <c r="W40" s="203" t="s">
        <v>107</v>
      </c>
      <c r="X40" s="549" t="s">
        <v>888</v>
      </c>
      <c r="Y40" s="16"/>
      <c r="Z40" s="549" t="s">
        <v>888</v>
      </c>
      <c r="AA40" s="554" t="s">
        <v>1145</v>
      </c>
      <c r="AB40" s="7" t="s">
        <v>1129</v>
      </c>
      <c r="AF40" s="554" t="s">
        <v>1145</v>
      </c>
      <c r="AG40" s="283">
        <v>0.33333333333333331</v>
      </c>
    </row>
    <row r="41" spans="1:33" ht="12.75" customHeight="1" thickTop="1" thickBot="1" x14ac:dyDescent="0.35">
      <c r="A41" s="574">
        <v>38</v>
      </c>
      <c r="B41" s="843">
        <v>1</v>
      </c>
      <c r="C41" s="844">
        <v>45760</v>
      </c>
      <c r="D41" s="845" t="s">
        <v>1076</v>
      </c>
      <c r="E41" s="836" t="str">
        <f t="shared" ref="E41:F45" si="6">VLOOKUP(M41,Teams,2)</f>
        <v>NORWALK SPORT COLOMBIA 50</v>
      </c>
      <c r="F41" s="836" t="str">
        <f t="shared" si="6"/>
        <v>GREENWICH FC 50</v>
      </c>
      <c r="G41" s="854"/>
      <c r="H41" s="847">
        <v>0.33333333333333331</v>
      </c>
      <c r="I41" s="848" t="str">
        <f>VLOOKUP(E41,fields,2)</f>
        <v>Nathan Hale MS (T), Norwalk</v>
      </c>
      <c r="J41" s="849"/>
      <c r="K41" s="16"/>
      <c r="M41" s="782" t="s">
        <v>131</v>
      </c>
      <c r="N41" s="782" t="s">
        <v>128</v>
      </c>
      <c r="P41" s="549" t="s">
        <v>192</v>
      </c>
      <c r="Q41" s="549" t="s">
        <v>899</v>
      </c>
      <c r="R41" s="7" t="s">
        <v>1129</v>
      </c>
      <c r="S41" s="16"/>
      <c r="T41" s="205" t="s">
        <v>114</v>
      </c>
      <c r="U41" s="722" t="s">
        <v>30</v>
      </c>
      <c r="V41" s="16">
        <v>29</v>
      </c>
      <c r="W41" s="203" t="s">
        <v>108</v>
      </c>
      <c r="X41" s="549" t="s">
        <v>192</v>
      </c>
      <c r="Y41" s="16"/>
      <c r="Z41" s="549" t="s">
        <v>192</v>
      </c>
      <c r="AA41" s="549" t="s">
        <v>899</v>
      </c>
      <c r="AB41" s="7" t="s">
        <v>1129</v>
      </c>
      <c r="AF41" s="549" t="s">
        <v>899</v>
      </c>
      <c r="AG41" s="283">
        <v>0.41666666666666669</v>
      </c>
    </row>
    <row r="42" spans="1:33" ht="12.75" customHeight="1" thickTop="1" thickBot="1" x14ac:dyDescent="0.35">
      <c r="A42" s="574">
        <v>39</v>
      </c>
      <c r="B42" s="843">
        <v>1</v>
      </c>
      <c r="C42" s="844">
        <v>45760</v>
      </c>
      <c r="D42" s="845" t="s">
        <v>1076</v>
      </c>
      <c r="E42" s="836" t="str">
        <f t="shared" si="6"/>
        <v>VASCO DA GAMA 50</v>
      </c>
      <c r="F42" s="836" t="str">
        <f t="shared" si="6"/>
        <v>NORWALK MARINERS LEGENDS</v>
      </c>
      <c r="G42" s="854"/>
      <c r="H42" s="847">
        <v>0.33333333333333331</v>
      </c>
      <c r="I42" s="848" t="str">
        <f>VLOOKUP(E42,fields,2)</f>
        <v>Veterans Memorial Park (T), Bridgeport</v>
      </c>
      <c r="J42" s="849"/>
      <c r="K42" s="16"/>
      <c r="M42" s="779" t="s">
        <v>134</v>
      </c>
      <c r="N42" s="779" t="s">
        <v>130</v>
      </c>
      <c r="P42" s="549" t="s">
        <v>26</v>
      </c>
      <c r="Q42" s="711" t="s">
        <v>898</v>
      </c>
      <c r="R42" s="7" t="s">
        <v>1129</v>
      </c>
      <c r="S42" s="16"/>
      <c r="T42" s="205" t="s">
        <v>115</v>
      </c>
      <c r="U42" s="722" t="s">
        <v>36</v>
      </c>
      <c r="V42" s="16">
        <v>30</v>
      </c>
      <c r="W42" s="203" t="s">
        <v>109</v>
      </c>
      <c r="X42" s="549" t="s">
        <v>26</v>
      </c>
      <c r="Y42" s="16"/>
      <c r="Z42" s="549" t="s">
        <v>26</v>
      </c>
      <c r="AA42" s="711" t="s">
        <v>898</v>
      </c>
      <c r="AB42" s="7" t="s">
        <v>1129</v>
      </c>
      <c r="AF42" s="711" t="s">
        <v>898</v>
      </c>
      <c r="AG42" s="283">
        <v>0.41666666666666669</v>
      </c>
    </row>
    <row r="43" spans="1:33" ht="12.75" customHeight="1" thickTop="1" thickBot="1" x14ac:dyDescent="0.35">
      <c r="A43" s="574">
        <v>40</v>
      </c>
      <c r="B43" s="843">
        <v>1</v>
      </c>
      <c r="C43" s="844">
        <v>45760</v>
      </c>
      <c r="D43" s="845" t="s">
        <v>1076</v>
      </c>
      <c r="E43" s="836" t="str">
        <f t="shared" si="6"/>
        <v>FAIRFIELD GAC 50</v>
      </c>
      <c r="F43" s="868" t="str">
        <f t="shared" si="6"/>
        <v>BYE 50</v>
      </c>
      <c r="G43" s="854"/>
      <c r="H43" s="855" t="s">
        <v>91</v>
      </c>
      <c r="I43" s="848" t="str">
        <f>VLOOKUP(E43,fields,2)</f>
        <v>Ludlowe HS (T), Fairfield</v>
      </c>
      <c r="J43" s="849"/>
      <c r="K43" s="16"/>
      <c r="M43" s="780" t="s">
        <v>127</v>
      </c>
      <c r="N43" s="780" t="s">
        <v>126</v>
      </c>
      <c r="P43" s="703" t="s">
        <v>1121</v>
      </c>
      <c r="Q43" s="703" t="s">
        <v>29</v>
      </c>
      <c r="R43" s="7" t="s">
        <v>692</v>
      </c>
      <c r="S43" s="16"/>
      <c r="T43" s="206" t="s">
        <v>116</v>
      </c>
      <c r="U43" s="703" t="s">
        <v>214</v>
      </c>
      <c r="V43" s="16">
        <v>31</v>
      </c>
      <c r="W43" s="206" t="s">
        <v>110</v>
      </c>
      <c r="X43" s="703" t="s">
        <v>1121</v>
      </c>
      <c r="Y43" s="16"/>
      <c r="Z43" s="703" t="s">
        <v>1121</v>
      </c>
      <c r="AA43" s="703" t="s">
        <v>29</v>
      </c>
      <c r="AB43" s="7" t="s">
        <v>692</v>
      </c>
      <c r="AF43" s="703" t="s">
        <v>29</v>
      </c>
      <c r="AG43" s="283">
        <v>0.41666666666666669</v>
      </c>
    </row>
    <row r="44" spans="1:33" ht="12.75" customHeight="1" thickTop="1" thickBot="1" x14ac:dyDescent="0.35">
      <c r="A44" s="574">
        <v>41</v>
      </c>
      <c r="B44" s="852">
        <v>1</v>
      </c>
      <c r="C44" s="844">
        <v>45760</v>
      </c>
      <c r="D44" s="845" t="s">
        <v>1076</v>
      </c>
      <c r="E44" s="869" t="str">
        <f t="shared" si="6"/>
        <v>GREENWICH PUMAS FC 50</v>
      </c>
      <c r="F44" s="869" t="str">
        <f t="shared" si="6"/>
        <v>REBELS UNITED</v>
      </c>
      <c r="G44" s="909" t="s">
        <v>204</v>
      </c>
      <c r="H44" s="847">
        <f>VLOOKUP(E44,START_TIMES,2)</f>
        <v>0.41666666666666669</v>
      </c>
      <c r="I44" s="848"/>
      <c r="J44" s="849" t="s">
        <v>1138</v>
      </c>
      <c r="K44" s="16"/>
      <c r="M44" s="780" t="s">
        <v>129</v>
      </c>
      <c r="N44" s="780" t="s">
        <v>132</v>
      </c>
      <c r="P44" s="703" t="s">
        <v>1126</v>
      </c>
      <c r="Q44" s="707" t="s">
        <v>47</v>
      </c>
      <c r="R44" s="7" t="s">
        <v>943</v>
      </c>
      <c r="S44" s="16"/>
      <c r="T44" s="206" t="s">
        <v>117</v>
      </c>
      <c r="U44" s="703" t="s">
        <v>25</v>
      </c>
      <c r="V44" s="16">
        <v>32</v>
      </c>
      <c r="W44" s="206" t="s">
        <v>111</v>
      </c>
      <c r="X44" s="703" t="s">
        <v>1126</v>
      </c>
      <c r="Y44" s="16"/>
      <c r="Z44" s="703" t="s">
        <v>1126</v>
      </c>
      <c r="AA44" s="707" t="s">
        <v>47</v>
      </c>
      <c r="AB44" s="7" t="s">
        <v>943</v>
      </c>
      <c r="AF44" s="707" t="s">
        <v>47</v>
      </c>
      <c r="AG44" s="283">
        <v>0.41666666666666669</v>
      </c>
    </row>
    <row r="45" spans="1:33" ht="12.75" customHeight="1" thickTop="1" thickBot="1" x14ac:dyDescent="0.35">
      <c r="A45" s="574">
        <v>42</v>
      </c>
      <c r="B45" s="843">
        <v>1</v>
      </c>
      <c r="C45" s="844">
        <v>45760</v>
      </c>
      <c r="D45" s="845" t="s">
        <v>1076</v>
      </c>
      <c r="E45" s="836" t="str">
        <f t="shared" si="6"/>
        <v>STAMFORD CITY</v>
      </c>
      <c r="F45" s="836" t="str">
        <f t="shared" si="6"/>
        <v>WESTPORT FC</v>
      </c>
      <c r="G45" s="674" t="s">
        <v>204</v>
      </c>
      <c r="H45" s="847">
        <v>0.33333333333333331</v>
      </c>
      <c r="I45" s="848" t="str">
        <f>VLOOKUP(E45,fields,2)</f>
        <v>West Beach Fields (T), Stamford</v>
      </c>
      <c r="J45" s="849" t="s">
        <v>1140</v>
      </c>
      <c r="K45" s="16"/>
      <c r="M45" s="780" t="s">
        <v>133</v>
      </c>
      <c r="N45" s="780" t="s">
        <v>136</v>
      </c>
      <c r="P45" s="703" t="s">
        <v>29</v>
      </c>
      <c r="Q45" s="738" t="s">
        <v>216</v>
      </c>
      <c r="R45" s="7" t="s">
        <v>692</v>
      </c>
      <c r="S45" s="16"/>
      <c r="T45" s="733" t="s">
        <v>118</v>
      </c>
      <c r="U45" s="704" t="s">
        <v>647</v>
      </c>
      <c r="V45" s="16">
        <v>33</v>
      </c>
      <c r="W45" s="206" t="s">
        <v>112</v>
      </c>
      <c r="X45" s="703" t="s">
        <v>29</v>
      </c>
      <c r="Y45" s="16"/>
      <c r="Z45" s="703" t="s">
        <v>29</v>
      </c>
      <c r="AA45" s="738" t="s">
        <v>216</v>
      </c>
      <c r="AB45" s="7" t="s">
        <v>692</v>
      </c>
      <c r="AF45" s="738" t="s">
        <v>216</v>
      </c>
      <c r="AG45" s="283">
        <v>0.41666666666666702</v>
      </c>
    </row>
    <row r="46" spans="1:33" ht="12.75" customHeight="1" thickTop="1" thickBot="1" x14ac:dyDescent="0.35">
      <c r="A46" s="574">
        <v>43</v>
      </c>
      <c r="B46" s="843"/>
      <c r="C46" s="844"/>
      <c r="D46" s="845"/>
      <c r="E46" s="836"/>
      <c r="F46" s="836"/>
      <c r="G46" s="854"/>
      <c r="H46" s="855"/>
      <c r="I46" s="856"/>
      <c r="J46" s="860"/>
      <c r="K46" s="16"/>
      <c r="M46" s="250"/>
      <c r="N46" s="250"/>
      <c r="P46" s="703" t="s">
        <v>938</v>
      </c>
      <c r="Q46" s="720" t="s">
        <v>668</v>
      </c>
      <c r="R46" s="7" t="s">
        <v>1127</v>
      </c>
      <c r="S46" s="16"/>
      <c r="T46" s="207" t="s">
        <v>99</v>
      </c>
      <c r="U46" s="720" t="s">
        <v>1073</v>
      </c>
      <c r="V46" s="16">
        <v>34</v>
      </c>
      <c r="W46" s="206" t="s">
        <v>113</v>
      </c>
      <c r="X46" s="703" t="s">
        <v>938</v>
      </c>
      <c r="Y46" s="16"/>
      <c r="Z46" s="703" t="s">
        <v>938</v>
      </c>
      <c r="AA46" s="720" t="s">
        <v>668</v>
      </c>
      <c r="AB46" s="7" t="s">
        <v>1127</v>
      </c>
      <c r="AF46" s="720" t="s">
        <v>668</v>
      </c>
      <c r="AG46" s="283">
        <v>0.41666666666666669</v>
      </c>
    </row>
    <row r="47" spans="1:33" ht="12.75" customHeight="1" thickTop="1" thickBot="1" x14ac:dyDescent="0.35">
      <c r="A47" s="574">
        <v>44</v>
      </c>
      <c r="B47" s="843">
        <v>1</v>
      </c>
      <c r="C47" s="844">
        <v>45760</v>
      </c>
      <c r="D47" s="870" t="s">
        <v>1113</v>
      </c>
      <c r="E47" s="836" t="str">
        <f t="shared" ref="E47:F51" si="7">VLOOKUP(M47,Teams,2)</f>
        <v>HAVEN FC</v>
      </c>
      <c r="F47" s="836" t="str">
        <f t="shared" si="7"/>
        <v>EAST HAVEN SC</v>
      </c>
      <c r="G47" s="854"/>
      <c r="H47" s="847">
        <f>VLOOKUP(E47,START_TIMES,2)</f>
        <v>0.41666666666666669</v>
      </c>
      <c r="I47" s="848" t="str">
        <f>VLOOKUP(E47,fields,2)</f>
        <v>Woodhouse Field (G), Wallingford</v>
      </c>
      <c r="J47" s="849"/>
      <c r="K47" s="16"/>
      <c r="M47" s="753" t="s">
        <v>147</v>
      </c>
      <c r="N47" s="753" t="s">
        <v>142</v>
      </c>
      <c r="P47" s="703" t="s">
        <v>30</v>
      </c>
      <c r="Q47" s="707" t="s">
        <v>1120</v>
      </c>
      <c r="R47" s="7" t="s">
        <v>1132</v>
      </c>
      <c r="S47" s="16"/>
      <c r="T47" s="733" t="s">
        <v>119</v>
      </c>
      <c r="U47" s="704" t="s">
        <v>1122</v>
      </c>
      <c r="V47" s="16">
        <v>35</v>
      </c>
      <c r="W47" s="206" t="s">
        <v>114</v>
      </c>
      <c r="X47" s="703" t="s">
        <v>30</v>
      </c>
      <c r="Y47" s="16"/>
      <c r="Z47" s="703" t="s">
        <v>30</v>
      </c>
      <c r="AA47" s="707" t="s">
        <v>1120</v>
      </c>
      <c r="AB47" s="7" t="s">
        <v>1132</v>
      </c>
      <c r="AF47" s="707" t="s">
        <v>1120</v>
      </c>
      <c r="AG47" s="283">
        <v>0.41666666666666669</v>
      </c>
    </row>
    <row r="48" spans="1:33" ht="12.75" customHeight="1" thickTop="1" thickBot="1" x14ac:dyDescent="0.35">
      <c r="A48" s="574">
        <v>45</v>
      </c>
      <c r="B48" s="852">
        <v>1</v>
      </c>
      <c r="C48" s="844">
        <v>45760</v>
      </c>
      <c r="D48" s="870" t="s">
        <v>1113</v>
      </c>
      <c r="E48" s="836" t="str">
        <f t="shared" si="7"/>
        <v>VASCO DA GAMA 60</v>
      </c>
      <c r="F48" s="836" t="str">
        <f t="shared" si="7"/>
        <v>GUILFORD BLACK EAGLES</v>
      </c>
      <c r="G48" s="854"/>
      <c r="H48" s="847">
        <v>0.41666666666666669</v>
      </c>
      <c r="I48" s="848" t="str">
        <f>VLOOKUP(E48,fields,2)</f>
        <v>Veterans Memorial Park (T), Bridgeport</v>
      </c>
      <c r="J48" s="849"/>
      <c r="K48" s="16"/>
      <c r="M48" s="753" t="s">
        <v>135</v>
      </c>
      <c r="N48" s="753" t="s">
        <v>146</v>
      </c>
      <c r="P48" s="703" t="s">
        <v>36</v>
      </c>
      <c r="Q48" s="706" t="s">
        <v>937</v>
      </c>
      <c r="R48" s="7" t="s">
        <v>940</v>
      </c>
      <c r="S48" s="16"/>
      <c r="T48" s="733" t="s">
        <v>120</v>
      </c>
      <c r="U48" s="704" t="s">
        <v>33</v>
      </c>
      <c r="V48" s="16">
        <v>36</v>
      </c>
      <c r="W48" s="206" t="s">
        <v>115</v>
      </c>
      <c r="X48" s="703" t="s">
        <v>36</v>
      </c>
      <c r="Y48" s="16"/>
      <c r="Z48" s="703" t="s">
        <v>36</v>
      </c>
      <c r="AA48" s="706" t="s">
        <v>937</v>
      </c>
      <c r="AB48" s="7" t="s">
        <v>940</v>
      </c>
      <c r="AF48" s="706" t="s">
        <v>937</v>
      </c>
      <c r="AG48" s="283">
        <v>0.375</v>
      </c>
    </row>
    <row r="49" spans="1:33" ht="12.75" customHeight="1" thickTop="1" thickBot="1" x14ac:dyDescent="0.35">
      <c r="A49" s="574">
        <v>46</v>
      </c>
      <c r="B49" s="843">
        <v>1</v>
      </c>
      <c r="C49" s="844">
        <v>45760</v>
      </c>
      <c r="D49" s="870" t="s">
        <v>1113</v>
      </c>
      <c r="E49" s="836" t="str">
        <f t="shared" si="7"/>
        <v>CLUB NAPOLI 50</v>
      </c>
      <c r="F49" s="836" t="str">
        <f t="shared" si="7"/>
        <v>CHESHIRE AZZURRI</v>
      </c>
      <c r="G49" s="674" t="s">
        <v>204</v>
      </c>
      <c r="H49" s="855" t="s">
        <v>91</v>
      </c>
      <c r="I49" s="856" t="s">
        <v>91</v>
      </c>
      <c r="J49" s="860" t="s">
        <v>1144</v>
      </c>
      <c r="K49" s="16"/>
      <c r="M49" s="747" t="s">
        <v>141</v>
      </c>
      <c r="N49" s="747" t="s">
        <v>138</v>
      </c>
      <c r="P49" s="703" t="s">
        <v>214</v>
      </c>
      <c r="Q49" s="703" t="s">
        <v>938</v>
      </c>
      <c r="R49" s="7" t="s">
        <v>1128</v>
      </c>
      <c r="S49" s="16"/>
      <c r="T49" s="733" t="s">
        <v>121</v>
      </c>
      <c r="U49" s="704" t="s">
        <v>1130</v>
      </c>
      <c r="V49" s="16">
        <v>37</v>
      </c>
      <c r="W49" s="206" t="s">
        <v>116</v>
      </c>
      <c r="X49" s="703" t="s">
        <v>214</v>
      </c>
      <c r="Y49" s="16"/>
      <c r="Z49" s="703" t="s">
        <v>214</v>
      </c>
      <c r="AA49" s="703" t="s">
        <v>938</v>
      </c>
      <c r="AB49" s="7" t="s">
        <v>1128</v>
      </c>
      <c r="AF49" s="703" t="s">
        <v>938</v>
      </c>
      <c r="AG49" s="283">
        <v>0.41666666666666702</v>
      </c>
    </row>
    <row r="50" spans="1:33" ht="19.5" customHeight="1" thickTop="1" thickBot="1" x14ac:dyDescent="0.35">
      <c r="A50" s="574">
        <v>47</v>
      </c>
      <c r="B50" s="843">
        <v>1</v>
      </c>
      <c r="C50" s="844">
        <v>45760</v>
      </c>
      <c r="D50" s="870" t="s">
        <v>1113</v>
      </c>
      <c r="E50" s="836" t="str">
        <f t="shared" si="7"/>
        <v>NORTH BRANFORD LEGENDS</v>
      </c>
      <c r="F50" s="836" t="str">
        <f t="shared" si="7"/>
        <v>GREENWICH PUMAS FC 56</v>
      </c>
      <c r="G50" s="854"/>
      <c r="H50" s="847">
        <f>VLOOKUP(E50,START_TIMES,2)</f>
        <v>0.41666666666666702</v>
      </c>
      <c r="I50" s="848" t="str">
        <f>VLOOKUP(E50,fields,2)</f>
        <v>Northford Park (G), Northford</v>
      </c>
      <c r="J50" s="849"/>
      <c r="K50" s="16"/>
      <c r="M50" s="747" t="s">
        <v>148</v>
      </c>
      <c r="N50" s="747" t="s">
        <v>144</v>
      </c>
      <c r="P50" s="703" t="s">
        <v>25</v>
      </c>
      <c r="Q50" s="704" t="s">
        <v>1079</v>
      </c>
      <c r="R50" s="7" t="s">
        <v>695</v>
      </c>
      <c r="S50" s="16"/>
      <c r="T50" s="733" t="s">
        <v>122</v>
      </c>
      <c r="U50" s="704" t="s">
        <v>1079</v>
      </c>
      <c r="V50" s="16">
        <v>38</v>
      </c>
      <c r="W50" s="206" t="s">
        <v>117</v>
      </c>
      <c r="X50" s="703" t="s">
        <v>25</v>
      </c>
      <c r="Y50" s="16"/>
      <c r="Z50" s="703" t="s">
        <v>25</v>
      </c>
      <c r="AA50" s="704" t="s">
        <v>1079</v>
      </c>
      <c r="AB50" s="7" t="s">
        <v>695</v>
      </c>
      <c r="AF50" s="704" t="s">
        <v>1079</v>
      </c>
      <c r="AG50" s="283">
        <v>0.41666666666666669</v>
      </c>
    </row>
    <row r="51" spans="1:33" ht="12.5" customHeight="1" thickTop="1" thickBot="1" x14ac:dyDescent="0.35">
      <c r="A51" s="574">
        <v>48</v>
      </c>
      <c r="B51" s="843">
        <v>1</v>
      </c>
      <c r="C51" s="844">
        <v>45760</v>
      </c>
      <c r="D51" s="870" t="s">
        <v>1113</v>
      </c>
      <c r="E51" s="836" t="str">
        <f t="shared" si="7"/>
        <v>SOUTHEAST CT</v>
      </c>
      <c r="F51" s="836" t="str">
        <f t="shared" si="7"/>
        <v>ZIMMITTI SC</v>
      </c>
      <c r="G51" s="854"/>
      <c r="H51" s="847">
        <f>VLOOKUP(E51,START_TIMES,2)</f>
        <v>0.41666666666666702</v>
      </c>
      <c r="I51" s="848" t="str">
        <f>VLOOKUP(E51,fields,2)</f>
        <v>Killingworth Rec Park (G), Killingworth</v>
      </c>
      <c r="J51" s="849"/>
      <c r="K51" s="16"/>
      <c r="M51" s="747" t="s">
        <v>149</v>
      </c>
      <c r="N51" s="747" t="s">
        <v>137</v>
      </c>
      <c r="P51" s="704" t="s">
        <v>647</v>
      </c>
      <c r="Q51" s="720" t="s">
        <v>52</v>
      </c>
      <c r="R51" s="7" t="s">
        <v>685</v>
      </c>
      <c r="S51" s="16"/>
      <c r="T51" s="733" t="s">
        <v>123</v>
      </c>
      <c r="U51" s="704" t="s">
        <v>24</v>
      </c>
      <c r="V51" s="16">
        <v>39</v>
      </c>
      <c r="W51" s="733" t="s">
        <v>118</v>
      </c>
      <c r="X51" s="704" t="s">
        <v>647</v>
      </c>
      <c r="Y51" s="16"/>
      <c r="Z51" s="704" t="s">
        <v>647</v>
      </c>
      <c r="AA51" s="720" t="s">
        <v>52</v>
      </c>
      <c r="AB51" s="7" t="s">
        <v>685</v>
      </c>
      <c r="AF51" s="720" t="s">
        <v>52</v>
      </c>
      <c r="AG51" s="283">
        <v>0.33333333333333331</v>
      </c>
    </row>
    <row r="52" spans="1:33" ht="12.75" customHeight="1" thickTop="1" thickBot="1" x14ac:dyDescent="0.4">
      <c r="A52" s="574">
        <v>49</v>
      </c>
      <c r="B52" s="696"/>
      <c r="C52" s="575"/>
      <c r="D52" s="590"/>
      <c r="E52" s="577"/>
      <c r="F52" s="577"/>
      <c r="G52" s="589"/>
      <c r="H52" s="649"/>
      <c r="I52" s="642"/>
      <c r="J52" s="585"/>
      <c r="K52" s="16"/>
      <c r="M52" s="641"/>
      <c r="N52" s="641"/>
      <c r="P52" s="704" t="s">
        <v>1122</v>
      </c>
      <c r="Q52" s="720" t="s">
        <v>19</v>
      </c>
      <c r="R52" s="7" t="s">
        <v>684</v>
      </c>
      <c r="S52" s="16"/>
      <c r="T52" s="733" t="s">
        <v>124</v>
      </c>
      <c r="U52" s="704" t="s">
        <v>31</v>
      </c>
      <c r="V52" s="16">
        <v>40</v>
      </c>
      <c r="W52" s="733" t="s">
        <v>119</v>
      </c>
      <c r="X52" s="704" t="s">
        <v>1122</v>
      </c>
      <c r="Y52" s="16"/>
      <c r="Z52" s="704" t="s">
        <v>1122</v>
      </c>
      <c r="AA52" s="720" t="s">
        <v>19</v>
      </c>
      <c r="AB52" s="7" t="s">
        <v>684</v>
      </c>
      <c r="AF52" s="720" t="s">
        <v>19</v>
      </c>
      <c r="AG52" s="283">
        <v>0.33333333333333331</v>
      </c>
    </row>
    <row r="53" spans="1:33" ht="18" customHeight="1" thickTop="1" thickBot="1" x14ac:dyDescent="0.35">
      <c r="A53" s="574">
        <v>50</v>
      </c>
      <c r="B53" s="698" t="s">
        <v>0</v>
      </c>
      <c r="C53" s="320" t="s">
        <v>1116</v>
      </c>
      <c r="D53" s="321"/>
      <c r="E53" s="321"/>
      <c r="F53" s="321"/>
      <c r="G53" s="640"/>
      <c r="H53" s="653"/>
      <c r="I53" s="321"/>
      <c r="J53" s="321"/>
      <c r="K53" s="16"/>
      <c r="M53" s="350"/>
      <c r="N53" s="459"/>
      <c r="P53" s="704" t="s">
        <v>33</v>
      </c>
      <c r="Q53" s="706" t="s">
        <v>53</v>
      </c>
      <c r="R53" s="7" t="s">
        <v>686</v>
      </c>
      <c r="S53" s="16"/>
      <c r="T53" s="733" t="s">
        <v>125</v>
      </c>
      <c r="U53" s="704" t="s">
        <v>39</v>
      </c>
      <c r="V53" s="16">
        <v>41</v>
      </c>
      <c r="W53" s="733" t="s">
        <v>120</v>
      </c>
      <c r="X53" s="704" t="s">
        <v>33</v>
      </c>
      <c r="Y53" s="16"/>
      <c r="Z53" s="704" t="s">
        <v>33</v>
      </c>
      <c r="AA53" s="706" t="s">
        <v>53</v>
      </c>
      <c r="AB53" s="7" t="s">
        <v>686</v>
      </c>
      <c r="AF53" s="706" t="s">
        <v>53</v>
      </c>
      <c r="AG53" s="283">
        <v>0.41666666666666669</v>
      </c>
    </row>
    <row r="54" spans="1:33" ht="12.5" customHeight="1" thickTop="1" thickBot="1" x14ac:dyDescent="0.4">
      <c r="A54" s="574">
        <v>51</v>
      </c>
      <c r="B54" s="696"/>
      <c r="C54" s="575"/>
      <c r="D54" s="590"/>
      <c r="E54" s="577"/>
      <c r="F54" s="577"/>
      <c r="G54" s="589"/>
      <c r="H54" s="649"/>
      <c r="I54" s="642"/>
      <c r="J54" s="585"/>
      <c r="K54" s="16"/>
      <c r="M54" s="459"/>
      <c r="N54" s="459"/>
      <c r="P54" s="704" t="s">
        <v>1130</v>
      </c>
      <c r="Q54" s="703" t="s">
        <v>30</v>
      </c>
      <c r="R54" s="7" t="s">
        <v>688</v>
      </c>
      <c r="S54" s="16"/>
      <c r="T54" s="250" t="s">
        <v>126</v>
      </c>
      <c r="U54" s="709" t="s">
        <v>1080</v>
      </c>
      <c r="V54" s="16">
        <v>42</v>
      </c>
      <c r="W54" s="733" t="s">
        <v>121</v>
      </c>
      <c r="X54" s="704" t="s">
        <v>1130</v>
      </c>
      <c r="Y54" s="16">
        <v>0</v>
      </c>
      <c r="Z54" s="704" t="s">
        <v>1130</v>
      </c>
      <c r="AA54" s="703" t="s">
        <v>30</v>
      </c>
      <c r="AB54" s="7" t="s">
        <v>688</v>
      </c>
      <c r="AF54" s="703" t="s">
        <v>30</v>
      </c>
      <c r="AG54" s="283">
        <v>0.41666666666666702</v>
      </c>
    </row>
    <row r="55" spans="1:33" ht="12.75" customHeight="1" thickTop="1" thickBot="1" x14ac:dyDescent="0.35">
      <c r="A55" s="574">
        <v>52</v>
      </c>
      <c r="B55" s="843">
        <v>2</v>
      </c>
      <c r="C55" s="871">
        <v>45774</v>
      </c>
      <c r="D55" s="850" t="s">
        <v>10</v>
      </c>
      <c r="E55" s="836" t="str">
        <f t="shared" ref="E55:F59" si="8">VLOOKUP(M55,Teams,2)</f>
        <v>GREENWICH FC 30</v>
      </c>
      <c r="F55" s="836" t="str">
        <f t="shared" si="8"/>
        <v>MILFORD AMIGOS</v>
      </c>
      <c r="G55" s="674" t="s">
        <v>204</v>
      </c>
      <c r="H55" s="847">
        <f>VLOOKUP(E55,START_TIMES,2)</f>
        <v>0.41666666666666702</v>
      </c>
      <c r="I55" s="848"/>
      <c r="J55" s="860" t="s">
        <v>1147</v>
      </c>
      <c r="K55" s="16"/>
      <c r="M55" s="5" t="s">
        <v>94</v>
      </c>
      <c r="N55" s="5" t="s">
        <v>98</v>
      </c>
      <c r="P55" s="704" t="s">
        <v>1079</v>
      </c>
      <c r="Q55" s="703" t="s">
        <v>36</v>
      </c>
      <c r="R55" s="7" t="s">
        <v>943</v>
      </c>
      <c r="S55" s="16"/>
      <c r="T55" s="250" t="s">
        <v>127</v>
      </c>
      <c r="U55" s="709" t="s">
        <v>741</v>
      </c>
      <c r="V55" s="16">
        <v>43</v>
      </c>
      <c r="W55" s="733" t="s">
        <v>122</v>
      </c>
      <c r="X55" s="704" t="s">
        <v>1079</v>
      </c>
      <c r="Y55" s="16"/>
      <c r="Z55" s="704" t="s">
        <v>1079</v>
      </c>
      <c r="AA55" s="703" t="s">
        <v>36</v>
      </c>
      <c r="AB55" s="7" t="s">
        <v>943</v>
      </c>
      <c r="AF55" s="703" t="s">
        <v>36</v>
      </c>
      <c r="AG55" s="283">
        <v>0.41666666666666702</v>
      </c>
    </row>
    <row r="56" spans="1:33" ht="12.75" customHeight="1" thickTop="1" thickBot="1" x14ac:dyDescent="0.35">
      <c r="A56" s="574">
        <v>53</v>
      </c>
      <c r="B56" s="843">
        <v>2</v>
      </c>
      <c r="C56" s="844">
        <v>45774</v>
      </c>
      <c r="D56" s="850" t="s">
        <v>10</v>
      </c>
      <c r="E56" s="836" t="str">
        <f t="shared" si="8"/>
        <v>HAMDEN ALL STARS</v>
      </c>
      <c r="F56" s="836" t="str">
        <f t="shared" si="8"/>
        <v>STAMFORD FC</v>
      </c>
      <c r="G56" s="846"/>
      <c r="H56" s="847">
        <f>VLOOKUP(E56,START_TIMES,2)</f>
        <v>0.41666666666666669</v>
      </c>
      <c r="I56" s="848" t="str">
        <f>VLOOKUP(E56,fields,2)</f>
        <v>Westwoods HS (G), Hamden</v>
      </c>
      <c r="J56" s="849"/>
      <c r="K56" s="16"/>
      <c r="M56" s="5" t="s">
        <v>92</v>
      </c>
      <c r="N56" s="5" t="s">
        <v>101</v>
      </c>
      <c r="P56" s="704" t="s">
        <v>24</v>
      </c>
      <c r="Q56" s="707" t="s">
        <v>50</v>
      </c>
      <c r="R56" s="7" t="s">
        <v>877</v>
      </c>
      <c r="S56" s="16"/>
      <c r="T56" s="250" t="s">
        <v>128</v>
      </c>
      <c r="U56" s="709" t="s">
        <v>902</v>
      </c>
      <c r="V56" s="16">
        <v>44</v>
      </c>
      <c r="W56" s="733" t="s">
        <v>123</v>
      </c>
      <c r="X56" s="704" t="s">
        <v>24</v>
      </c>
      <c r="Y56" s="16"/>
      <c r="Z56" s="704" t="s">
        <v>24</v>
      </c>
      <c r="AA56" s="707" t="s">
        <v>50</v>
      </c>
      <c r="AB56" s="7" t="s">
        <v>877</v>
      </c>
      <c r="AF56" s="707" t="s">
        <v>50</v>
      </c>
      <c r="AG56" s="283">
        <v>0.41666666666666702</v>
      </c>
    </row>
    <row r="57" spans="1:33" ht="12.75" customHeight="1" thickTop="1" thickBot="1" x14ac:dyDescent="0.35">
      <c r="A57" s="574">
        <v>54</v>
      </c>
      <c r="B57" s="843">
        <v>2</v>
      </c>
      <c r="C57" s="844">
        <v>45774</v>
      </c>
      <c r="D57" s="850" t="s">
        <v>10</v>
      </c>
      <c r="E57" s="836" t="str">
        <f t="shared" si="8"/>
        <v>DANBURY UNITED 30</v>
      </c>
      <c r="F57" s="836" t="str">
        <f t="shared" si="8"/>
        <v>CLINTON FC 30</v>
      </c>
      <c r="G57" s="909" t="s">
        <v>204</v>
      </c>
      <c r="H57" s="847">
        <f>VLOOKUP(E57,START_TIMES,2)</f>
        <v>0.375</v>
      </c>
      <c r="I57" s="848" t="str">
        <f>VLOOKUP(E57,fields,2)</f>
        <v>Portuguese Cultural Center (G), Danbury</v>
      </c>
      <c r="J57" s="860" t="s">
        <v>1138</v>
      </c>
      <c r="K57" s="16"/>
      <c r="M57" s="5" t="s">
        <v>93</v>
      </c>
      <c r="N57" s="5" t="s">
        <v>96</v>
      </c>
      <c r="P57" s="704" t="s">
        <v>31</v>
      </c>
      <c r="Q57" s="706" t="s">
        <v>879</v>
      </c>
      <c r="R57" s="7" t="s">
        <v>696</v>
      </c>
      <c r="S57" s="16"/>
      <c r="T57" s="207" t="s">
        <v>94</v>
      </c>
      <c r="U57" s="720" t="s">
        <v>880</v>
      </c>
      <c r="V57" s="16">
        <v>45</v>
      </c>
      <c r="W57" s="733" t="s">
        <v>124</v>
      </c>
      <c r="X57" s="704" t="s">
        <v>31</v>
      </c>
      <c r="Y57" s="16"/>
      <c r="Z57" s="704" t="s">
        <v>31</v>
      </c>
      <c r="AA57" s="706" t="s">
        <v>879</v>
      </c>
      <c r="AB57" s="7" t="s">
        <v>696</v>
      </c>
      <c r="AF57" s="706" t="s">
        <v>879</v>
      </c>
      <c r="AG57" s="283">
        <v>0.41666666666666702</v>
      </c>
    </row>
    <row r="58" spans="1:33" ht="12.75" customHeight="1" thickTop="1" thickBot="1" x14ac:dyDescent="0.35">
      <c r="A58" s="574">
        <v>55</v>
      </c>
      <c r="B58" s="843">
        <v>2</v>
      </c>
      <c r="C58" s="844">
        <v>45774</v>
      </c>
      <c r="D58" s="850" t="s">
        <v>10</v>
      </c>
      <c r="E58" s="836" t="str">
        <f t="shared" si="8"/>
        <v xml:space="preserve">FC SHELTON </v>
      </c>
      <c r="F58" s="836" t="str">
        <f t="shared" si="8"/>
        <v>SALTY DOGS</v>
      </c>
      <c r="G58" s="846"/>
      <c r="H58" s="847">
        <f>VLOOKUP(E58,START_TIMES,2)</f>
        <v>0.33333333333333331</v>
      </c>
      <c r="I58" s="848" t="str">
        <f>VLOOKUP(E58,fields,2)</f>
        <v>Nike Site (G), Shelton</v>
      </c>
      <c r="J58" s="849"/>
      <c r="K58" s="16"/>
      <c r="M58" s="5" t="s">
        <v>99</v>
      </c>
      <c r="N58" s="5" t="s">
        <v>95</v>
      </c>
      <c r="P58" s="704" t="s">
        <v>39</v>
      </c>
      <c r="Q58" s="709" t="s">
        <v>885</v>
      </c>
      <c r="R58" s="7" t="s">
        <v>696</v>
      </c>
      <c r="S58" s="16"/>
      <c r="T58" s="250" t="s">
        <v>129</v>
      </c>
      <c r="U58" s="709" t="s">
        <v>898</v>
      </c>
      <c r="V58" s="16">
        <v>46</v>
      </c>
      <c r="W58" s="733" t="s">
        <v>125</v>
      </c>
      <c r="X58" s="704" t="s">
        <v>39</v>
      </c>
      <c r="Y58" s="16"/>
      <c r="Z58" s="704" t="s">
        <v>39</v>
      </c>
      <c r="AA58" s="709" t="s">
        <v>885</v>
      </c>
      <c r="AB58" s="7" t="s">
        <v>696</v>
      </c>
      <c r="AF58" s="709" t="s">
        <v>885</v>
      </c>
      <c r="AG58" s="283">
        <v>0.33333333333333331</v>
      </c>
    </row>
    <row r="59" spans="1:33" ht="12.75" customHeight="1" thickTop="1" thickBot="1" x14ac:dyDescent="0.35">
      <c r="A59" s="574">
        <v>56</v>
      </c>
      <c r="B59" s="843">
        <v>2</v>
      </c>
      <c r="C59" s="844">
        <v>45774</v>
      </c>
      <c r="D59" s="850" t="s">
        <v>10</v>
      </c>
      <c r="E59" s="836" t="str">
        <f t="shared" si="8"/>
        <v>CHESHIRE SC UNITED</v>
      </c>
      <c r="F59" s="836" t="str">
        <f t="shared" si="8"/>
        <v>MILFORD TUESDAY</v>
      </c>
      <c r="G59" s="909" t="s">
        <v>204</v>
      </c>
      <c r="H59" s="847">
        <f>VLOOKUP(E59,START_TIMES,2)</f>
        <v>0.375</v>
      </c>
      <c r="I59" s="848" t="str">
        <f>VLOOKUP(E59,fields,2)</f>
        <v>Choate Rosemary Hall (T), Wallingford</v>
      </c>
      <c r="J59" s="849" t="s">
        <v>1138</v>
      </c>
      <c r="K59" s="16"/>
      <c r="M59" s="5" t="s">
        <v>97</v>
      </c>
      <c r="N59" s="5" t="s">
        <v>100</v>
      </c>
      <c r="P59" s="552" t="s">
        <v>1080</v>
      </c>
      <c r="Q59" s="552" t="s">
        <v>926</v>
      </c>
      <c r="R59" s="7" t="s">
        <v>696</v>
      </c>
      <c r="S59" s="16"/>
      <c r="T59" s="212" t="s">
        <v>130</v>
      </c>
      <c r="U59" s="552" t="s">
        <v>885</v>
      </c>
      <c r="V59" s="16">
        <v>47</v>
      </c>
      <c r="W59" s="212" t="s">
        <v>126</v>
      </c>
      <c r="X59" s="552" t="s">
        <v>1080</v>
      </c>
      <c r="Y59" s="16"/>
      <c r="Z59" s="552" t="s">
        <v>1080</v>
      </c>
      <c r="AA59" s="552" t="s">
        <v>926</v>
      </c>
      <c r="AB59" s="7" t="s">
        <v>696</v>
      </c>
      <c r="AF59" s="552" t="s">
        <v>926</v>
      </c>
      <c r="AG59" s="283">
        <v>0.41666666666666669</v>
      </c>
    </row>
    <row r="60" spans="1:33" ht="12.75" customHeight="1" thickTop="1" thickBot="1" x14ac:dyDescent="0.4">
      <c r="A60" s="574">
        <v>57</v>
      </c>
      <c r="B60" s="843" t="s">
        <v>0</v>
      </c>
      <c r="C60" s="844" t="s">
        <v>0</v>
      </c>
      <c r="D60" s="850" t="s">
        <v>0</v>
      </c>
      <c r="E60" s="836" t="s">
        <v>0</v>
      </c>
      <c r="F60" s="836" t="s">
        <v>0</v>
      </c>
      <c r="G60" s="846" t="s">
        <v>0</v>
      </c>
      <c r="H60" s="847" t="s">
        <v>0</v>
      </c>
      <c r="I60" s="848" t="s">
        <v>0</v>
      </c>
      <c r="J60" s="849" t="s">
        <v>0</v>
      </c>
      <c r="K60" s="16"/>
      <c r="M60" s="643"/>
      <c r="N60" s="643"/>
      <c r="P60" s="552" t="s">
        <v>741</v>
      </c>
      <c r="Q60" s="719" t="s">
        <v>214</v>
      </c>
      <c r="R60" s="7" t="s">
        <v>962</v>
      </c>
      <c r="S60" s="16"/>
      <c r="T60" s="212" t="s">
        <v>131</v>
      </c>
      <c r="U60" s="552" t="s">
        <v>926</v>
      </c>
      <c r="V60" s="16">
        <v>48</v>
      </c>
      <c r="W60" s="212" t="s">
        <v>127</v>
      </c>
      <c r="X60" s="552" t="s">
        <v>741</v>
      </c>
      <c r="Y60" s="16"/>
      <c r="Z60" s="552" t="s">
        <v>741</v>
      </c>
      <c r="AA60" s="719" t="s">
        <v>214</v>
      </c>
      <c r="AB60" s="7" t="s">
        <v>962</v>
      </c>
      <c r="AF60" s="719" t="s">
        <v>214</v>
      </c>
      <c r="AG60" s="283">
        <v>0.41666666666666669</v>
      </c>
    </row>
    <row r="61" spans="1:33" ht="12.75" customHeight="1" thickTop="1" thickBot="1" x14ac:dyDescent="0.35">
      <c r="A61" s="574">
        <v>58</v>
      </c>
      <c r="B61" s="843">
        <v>2</v>
      </c>
      <c r="C61" s="844">
        <v>45774</v>
      </c>
      <c r="D61" s="853" t="s">
        <v>175</v>
      </c>
      <c r="E61" s="836" t="str">
        <f t="shared" ref="E61:F65" si="9">VLOOKUP(M61,Teams,2)</f>
        <v>FC CELTA</v>
      </c>
      <c r="F61" s="836" t="str">
        <f t="shared" si="9"/>
        <v>NAUGATUCK FUSION</v>
      </c>
      <c r="G61" s="846"/>
      <c r="H61" s="847">
        <f>VLOOKUP(E61,START_TIMES,2)</f>
        <v>0.33333333333333331</v>
      </c>
      <c r="I61" s="848" t="str">
        <f>VLOOKUP(E61,fields,2)</f>
        <v>Foran HS KMT (T), Milford</v>
      </c>
      <c r="J61" s="849"/>
      <c r="K61" s="16"/>
      <c r="M61" s="5" t="s">
        <v>154</v>
      </c>
      <c r="N61" s="5" t="s">
        <v>156</v>
      </c>
      <c r="P61" s="552" t="s">
        <v>902</v>
      </c>
      <c r="Q61" s="717" t="s">
        <v>677</v>
      </c>
      <c r="R61" s="7" t="s">
        <v>681</v>
      </c>
      <c r="S61" s="16"/>
      <c r="T61" s="212" t="s">
        <v>132</v>
      </c>
      <c r="U61" s="552" t="s">
        <v>905</v>
      </c>
      <c r="V61" s="16">
        <v>49</v>
      </c>
      <c r="W61" s="212" t="s">
        <v>128</v>
      </c>
      <c r="X61" s="552" t="s">
        <v>902</v>
      </c>
      <c r="Y61" s="16"/>
      <c r="Z61" s="552" t="s">
        <v>902</v>
      </c>
      <c r="AA61" s="717" t="s">
        <v>677</v>
      </c>
      <c r="AB61" s="7" t="s">
        <v>681</v>
      </c>
      <c r="AF61" s="717" t="s">
        <v>677</v>
      </c>
      <c r="AG61" s="283">
        <v>0.375</v>
      </c>
    </row>
    <row r="62" spans="1:33" ht="12.75" customHeight="1" thickTop="1" thickBot="1" x14ac:dyDescent="0.35">
      <c r="A62" s="574">
        <v>59</v>
      </c>
      <c r="B62" s="843">
        <v>2</v>
      </c>
      <c r="C62" s="844">
        <v>45774</v>
      </c>
      <c r="D62" s="853" t="s">
        <v>175</v>
      </c>
      <c r="E62" s="836" t="str">
        <f t="shared" si="9"/>
        <v>LITCHFIELD COUNTY BLUES 30</v>
      </c>
      <c r="F62" s="836" t="str">
        <f t="shared" si="9"/>
        <v>TRINITY FC</v>
      </c>
      <c r="G62" s="846"/>
      <c r="H62" s="847">
        <f>VLOOKUP(E62,START_TIMES,2)</f>
        <v>0.375</v>
      </c>
      <c r="I62" s="848" t="str">
        <f>VLOOKUP(E62,fields,2)</f>
        <v>New Milford HS (T), New Milford</v>
      </c>
      <c r="J62" s="849"/>
      <c r="K62" s="16"/>
      <c r="M62" s="5" t="s">
        <v>155</v>
      </c>
      <c r="N62" s="5" t="s">
        <v>159</v>
      </c>
      <c r="P62" s="552" t="s">
        <v>898</v>
      </c>
      <c r="Q62" s="552" t="s">
        <v>905</v>
      </c>
      <c r="R62" s="7" t="s">
        <v>921</v>
      </c>
      <c r="S62" s="16"/>
      <c r="T62" s="212" t="s">
        <v>133</v>
      </c>
      <c r="U62" s="552" t="s">
        <v>38</v>
      </c>
      <c r="V62" s="16">
        <v>50</v>
      </c>
      <c r="W62" s="212" t="s">
        <v>129</v>
      </c>
      <c r="X62" s="552" t="s">
        <v>898</v>
      </c>
      <c r="Y62" s="16"/>
      <c r="Z62" s="552" t="s">
        <v>898</v>
      </c>
      <c r="AA62" s="552" t="s">
        <v>905</v>
      </c>
      <c r="AB62" s="7" t="s">
        <v>921</v>
      </c>
      <c r="AF62" s="552" t="s">
        <v>905</v>
      </c>
      <c r="AG62" s="283">
        <v>0.41666666666666669</v>
      </c>
    </row>
    <row r="63" spans="1:33" ht="12.75" customHeight="1" thickTop="1" thickBot="1" x14ac:dyDescent="0.35">
      <c r="A63" s="574">
        <v>60</v>
      </c>
      <c r="B63" s="843">
        <v>2</v>
      </c>
      <c r="C63" s="844">
        <v>45774</v>
      </c>
      <c r="D63" s="853" t="s">
        <v>175</v>
      </c>
      <c r="E63" s="836" t="str">
        <f t="shared" si="9"/>
        <v>ECUA-ANDES 30</v>
      </c>
      <c r="F63" s="836" t="str">
        <f t="shared" si="9"/>
        <v>COYOTES FC</v>
      </c>
      <c r="G63" s="854"/>
      <c r="H63" s="847">
        <v>0.41666666666666669</v>
      </c>
      <c r="I63" s="848" t="s">
        <v>684</v>
      </c>
      <c r="J63" s="849"/>
      <c r="K63" s="16"/>
      <c r="M63" s="5" t="s">
        <v>152</v>
      </c>
      <c r="N63" s="5" t="s">
        <v>151</v>
      </c>
      <c r="P63" s="552" t="s">
        <v>885</v>
      </c>
      <c r="Q63" s="710" t="s">
        <v>24</v>
      </c>
      <c r="R63" s="7" t="s">
        <v>951</v>
      </c>
      <c r="S63" s="16"/>
      <c r="T63" s="212" t="s">
        <v>134</v>
      </c>
      <c r="U63" s="552" t="s">
        <v>185</v>
      </c>
      <c r="V63" s="16">
        <v>51</v>
      </c>
      <c r="W63" s="212" t="s">
        <v>130</v>
      </c>
      <c r="X63" s="552" t="s">
        <v>885</v>
      </c>
      <c r="Y63" s="16"/>
      <c r="Z63" s="552" t="s">
        <v>885</v>
      </c>
      <c r="AA63" s="710" t="s">
        <v>24</v>
      </c>
      <c r="AB63" s="7" t="s">
        <v>951</v>
      </c>
      <c r="AF63" s="710" t="s">
        <v>24</v>
      </c>
      <c r="AG63" s="283">
        <v>0.33333333333333331</v>
      </c>
    </row>
    <row r="64" spans="1:33" ht="12.75" customHeight="1" thickTop="1" thickBot="1" x14ac:dyDescent="0.35">
      <c r="A64" s="574">
        <v>61</v>
      </c>
      <c r="B64" s="843">
        <v>2</v>
      </c>
      <c r="C64" s="844">
        <v>45774</v>
      </c>
      <c r="D64" s="853" t="s">
        <v>175</v>
      </c>
      <c r="E64" s="836" t="str">
        <f t="shared" si="9"/>
        <v>FC CALDO VERDE</v>
      </c>
      <c r="F64" s="836" t="str">
        <f t="shared" si="9"/>
        <v>QPR</v>
      </c>
      <c r="G64" s="846"/>
      <c r="H64" s="847">
        <f>VLOOKUP(E64,START_TIMES,2)</f>
        <v>0.41666666666666669</v>
      </c>
      <c r="I64" s="848" t="str">
        <f>VLOOKUP(E64,fields,2)</f>
        <v>Naugatuck HS (G), Naugatuck</v>
      </c>
      <c r="J64" s="849"/>
      <c r="K64" s="16"/>
      <c r="M64" s="5" t="s">
        <v>153</v>
      </c>
      <c r="N64" s="5" t="s">
        <v>158</v>
      </c>
      <c r="P64" s="552" t="s">
        <v>926</v>
      </c>
      <c r="Q64" s="732" t="s">
        <v>1112</v>
      </c>
      <c r="R64" s="7" t="s">
        <v>1081</v>
      </c>
      <c r="S64" s="16"/>
      <c r="T64" s="212" t="s">
        <v>136</v>
      </c>
      <c r="U64" s="552" t="s">
        <v>907</v>
      </c>
      <c r="V64" s="16">
        <v>52</v>
      </c>
      <c r="W64" s="212" t="s">
        <v>131</v>
      </c>
      <c r="X64" s="552" t="s">
        <v>926</v>
      </c>
      <c r="Y64" s="16"/>
      <c r="Z64" s="552" t="s">
        <v>926</v>
      </c>
      <c r="AA64" s="732" t="s">
        <v>1112</v>
      </c>
      <c r="AB64" s="7" t="s">
        <v>1081</v>
      </c>
      <c r="AF64" s="732" t="s">
        <v>1112</v>
      </c>
      <c r="AG64" s="283">
        <v>0.33333333333333331</v>
      </c>
    </row>
    <row r="65" spans="1:33" ht="12.75" customHeight="1" thickTop="1" thickBot="1" x14ac:dyDescent="0.35">
      <c r="A65" s="574">
        <v>62</v>
      </c>
      <c r="B65" s="843">
        <v>2</v>
      </c>
      <c r="C65" s="844">
        <v>45774</v>
      </c>
      <c r="D65" s="853" t="s">
        <v>175</v>
      </c>
      <c r="E65" s="773" t="str">
        <f t="shared" si="9"/>
        <v>BYE 30</v>
      </c>
      <c r="F65" s="836" t="str">
        <f t="shared" si="9"/>
        <v>NORWALK FC</v>
      </c>
      <c r="G65" s="846"/>
      <c r="H65" s="847" t="str">
        <f>VLOOKUP(E65,START_TIMES,2)</f>
        <v>--</v>
      </c>
      <c r="I65" s="848" t="str">
        <f>VLOOKUP(E65,fields,2)</f>
        <v>--</v>
      </c>
      <c r="J65" s="849"/>
      <c r="K65" s="16"/>
      <c r="M65" s="5" t="s">
        <v>150</v>
      </c>
      <c r="N65" s="5" t="s">
        <v>157</v>
      </c>
      <c r="P65" s="552" t="s">
        <v>905</v>
      </c>
      <c r="Q65" s="721" t="s">
        <v>888</v>
      </c>
      <c r="R65" s="7" t="s">
        <v>691</v>
      </c>
      <c r="S65" s="16"/>
      <c r="T65" s="308" t="s">
        <v>138</v>
      </c>
      <c r="U65" s="729" t="s">
        <v>884</v>
      </c>
      <c r="V65" s="16">
        <v>53</v>
      </c>
      <c r="W65" s="212" t="s">
        <v>132</v>
      </c>
      <c r="X65" s="552" t="s">
        <v>905</v>
      </c>
      <c r="Y65" s="16"/>
      <c r="Z65" s="552" t="s">
        <v>905</v>
      </c>
      <c r="AA65" s="721" t="s">
        <v>888</v>
      </c>
      <c r="AB65" s="7" t="s">
        <v>691</v>
      </c>
      <c r="AF65" s="721" t="s">
        <v>888</v>
      </c>
      <c r="AG65" s="283">
        <v>0.41666666666666702</v>
      </c>
    </row>
    <row r="66" spans="1:33" ht="12.75" customHeight="1" thickTop="1" thickBot="1" x14ac:dyDescent="0.4">
      <c r="A66" s="574">
        <v>63</v>
      </c>
      <c r="B66" s="843" t="s">
        <v>0</v>
      </c>
      <c r="C66" s="844" t="s">
        <v>0</v>
      </c>
      <c r="D66" s="850" t="s">
        <v>0</v>
      </c>
      <c r="E66" s="836" t="s">
        <v>0</v>
      </c>
      <c r="F66" s="836" t="s">
        <v>0</v>
      </c>
      <c r="G66" s="846" t="s">
        <v>0</v>
      </c>
      <c r="H66" s="847" t="s">
        <v>0</v>
      </c>
      <c r="I66" s="848" t="s">
        <v>0</v>
      </c>
      <c r="J66" s="849" t="s">
        <v>0</v>
      </c>
      <c r="K66" s="16"/>
      <c r="M66" s="643"/>
      <c r="N66" s="643"/>
      <c r="P66" s="552" t="s">
        <v>38</v>
      </c>
      <c r="Q66" s="729" t="s">
        <v>896</v>
      </c>
      <c r="R66" s="7" t="s">
        <v>897</v>
      </c>
      <c r="S66" s="16"/>
      <c r="T66" s="308" t="s">
        <v>141</v>
      </c>
      <c r="U66" s="729" t="s">
        <v>173</v>
      </c>
      <c r="V66" s="16">
        <v>54</v>
      </c>
      <c r="W66" s="212" t="s">
        <v>133</v>
      </c>
      <c r="X66" s="552" t="s">
        <v>38</v>
      </c>
      <c r="Y66" s="16"/>
      <c r="Z66" s="552" t="s">
        <v>38</v>
      </c>
      <c r="AA66" s="729" t="s">
        <v>896</v>
      </c>
      <c r="AB66" s="7" t="s">
        <v>897</v>
      </c>
      <c r="AF66" s="729" t="s">
        <v>896</v>
      </c>
      <c r="AG66" s="283">
        <v>0.41666666666666702</v>
      </c>
    </row>
    <row r="67" spans="1:33" ht="12.75" customHeight="1" thickTop="1" thickBot="1" x14ac:dyDescent="0.35">
      <c r="A67" s="574">
        <v>64</v>
      </c>
      <c r="B67" s="843">
        <v>2</v>
      </c>
      <c r="C67" s="871">
        <v>45774</v>
      </c>
      <c r="D67" s="851" t="s">
        <v>11</v>
      </c>
      <c r="E67" s="836" t="str">
        <f t="shared" ref="E67:F71" si="10">VLOOKUP(M67,Teams,2)</f>
        <v>GREENWICH FC 40</v>
      </c>
      <c r="F67" s="836" t="str">
        <f t="shared" si="10"/>
        <v xml:space="preserve">GUILFORD CELTIC </v>
      </c>
      <c r="G67" s="909" t="s">
        <v>204</v>
      </c>
      <c r="H67" s="847">
        <f>VLOOKUP(E67,START_TIMES,2)</f>
        <v>0.41666666666666702</v>
      </c>
      <c r="I67" s="848"/>
      <c r="J67" s="849"/>
      <c r="K67" s="16"/>
      <c r="M67" s="5" t="s">
        <v>104</v>
      </c>
      <c r="N67" s="5" t="s">
        <v>106</v>
      </c>
      <c r="P67" s="552" t="s">
        <v>185</v>
      </c>
      <c r="Q67" s="719" t="s">
        <v>25</v>
      </c>
      <c r="R67" s="357" t="s">
        <v>968</v>
      </c>
      <c r="S67" s="16"/>
      <c r="T67" s="308" t="s">
        <v>142</v>
      </c>
      <c r="U67" s="729" t="s">
        <v>45</v>
      </c>
      <c r="V67" s="16">
        <v>55</v>
      </c>
      <c r="W67" s="212" t="s">
        <v>134</v>
      </c>
      <c r="X67" s="552" t="s">
        <v>185</v>
      </c>
      <c r="Y67" s="16"/>
      <c r="Z67" s="552" t="s">
        <v>185</v>
      </c>
      <c r="AA67" s="719" t="s">
        <v>25</v>
      </c>
      <c r="AB67" s="357" t="s">
        <v>968</v>
      </c>
      <c r="AF67" s="719" t="s">
        <v>25</v>
      </c>
      <c r="AG67" s="283">
        <v>0.41666666666666702</v>
      </c>
    </row>
    <row r="68" spans="1:33" ht="12.75" customHeight="1" thickTop="1" thickBot="1" x14ac:dyDescent="0.35">
      <c r="A68" s="574">
        <v>65</v>
      </c>
      <c r="B68" s="843">
        <v>2</v>
      </c>
      <c r="C68" s="871">
        <v>45774</v>
      </c>
      <c r="D68" s="851" t="s">
        <v>11</v>
      </c>
      <c r="E68" s="836" t="str">
        <f t="shared" si="10"/>
        <v>GREENWICH PUMAS FC 40</v>
      </c>
      <c r="F68" s="836" t="str">
        <f t="shared" si="10"/>
        <v>VASCO DA GAMA 40</v>
      </c>
      <c r="G68" s="846"/>
      <c r="H68" s="847">
        <f>VLOOKUP(E68,START_TIMES,2)</f>
        <v>0.41666666666666669</v>
      </c>
      <c r="I68" s="848" t="s">
        <v>1151</v>
      </c>
      <c r="J68" s="849"/>
      <c r="K68" s="16"/>
      <c r="M68" s="5" t="s">
        <v>105</v>
      </c>
      <c r="N68" s="5" t="s">
        <v>109</v>
      </c>
      <c r="P68" s="552" t="s">
        <v>907</v>
      </c>
      <c r="Q68" s="552" t="s">
        <v>38</v>
      </c>
      <c r="R68" s="7" t="s">
        <v>693</v>
      </c>
      <c r="S68" s="16"/>
      <c r="T68" s="213" t="s">
        <v>92</v>
      </c>
      <c r="U68" s="732" t="s">
        <v>668</v>
      </c>
      <c r="V68" s="16">
        <v>56</v>
      </c>
      <c r="W68" s="212" t="s">
        <v>136</v>
      </c>
      <c r="X68" s="552" t="s">
        <v>907</v>
      </c>
      <c r="Y68" s="16"/>
      <c r="Z68" s="552" t="s">
        <v>907</v>
      </c>
      <c r="AA68" s="552" t="s">
        <v>38</v>
      </c>
      <c r="AB68" s="7" t="s">
        <v>693</v>
      </c>
      <c r="AF68" s="552" t="s">
        <v>38</v>
      </c>
      <c r="AG68" s="283">
        <v>0.41666666666666702</v>
      </c>
    </row>
    <row r="69" spans="1:33" ht="12.75" customHeight="1" thickTop="1" thickBot="1" x14ac:dyDescent="0.35">
      <c r="A69" s="574">
        <v>66</v>
      </c>
      <c r="B69" s="843">
        <v>2</v>
      </c>
      <c r="C69" s="844">
        <v>45774</v>
      </c>
      <c r="D69" s="851" t="s">
        <v>11</v>
      </c>
      <c r="E69" s="836" t="str">
        <f t="shared" si="10"/>
        <v>DANBURY UNITED 40</v>
      </c>
      <c r="F69" s="836" t="str">
        <f t="shared" si="10"/>
        <v>CLUB NAPOLI 40</v>
      </c>
      <c r="G69" s="674" t="s">
        <v>204</v>
      </c>
      <c r="H69" s="855" t="s">
        <v>91</v>
      </c>
      <c r="I69" s="848" t="str">
        <f>VLOOKUP(E69,fields,2)</f>
        <v>Portuguese Cultural Center (G), Danbury</v>
      </c>
      <c r="J69" s="849" t="s">
        <v>1148</v>
      </c>
      <c r="K69" s="16"/>
      <c r="M69" s="5" t="s">
        <v>162</v>
      </c>
      <c r="N69" s="5" t="s">
        <v>161</v>
      </c>
      <c r="P69" s="554" t="s">
        <v>884</v>
      </c>
      <c r="Q69" s="714" t="s">
        <v>54</v>
      </c>
      <c r="R69" s="7" t="s">
        <v>693</v>
      </c>
      <c r="S69" s="16"/>
      <c r="T69" s="304" t="s">
        <v>144</v>
      </c>
      <c r="U69" s="554" t="s">
        <v>1145</v>
      </c>
      <c r="V69" s="16">
        <v>57</v>
      </c>
      <c r="W69" s="304" t="s">
        <v>138</v>
      </c>
      <c r="X69" s="554" t="s">
        <v>884</v>
      </c>
      <c r="Y69" s="16"/>
      <c r="Z69" s="554" t="s">
        <v>884</v>
      </c>
      <c r="AA69" s="714" t="s">
        <v>54</v>
      </c>
      <c r="AB69" s="7" t="s">
        <v>693</v>
      </c>
      <c r="AF69" s="714" t="s">
        <v>54</v>
      </c>
      <c r="AG69" s="283">
        <v>0.33333333333333331</v>
      </c>
    </row>
    <row r="70" spans="1:33" ht="12.75" customHeight="1" thickTop="1" thickBot="1" x14ac:dyDescent="0.35">
      <c r="A70" s="574">
        <v>67</v>
      </c>
      <c r="B70" s="843">
        <v>2</v>
      </c>
      <c r="C70" s="844">
        <v>45774</v>
      </c>
      <c r="D70" s="851" t="s">
        <v>11</v>
      </c>
      <c r="E70" s="836" t="str">
        <f t="shared" si="10"/>
        <v>FAIRFIELD GAC 40</v>
      </c>
      <c r="F70" s="836" t="str">
        <f t="shared" si="10"/>
        <v>STORM FC</v>
      </c>
      <c r="G70" s="846"/>
      <c r="H70" s="847">
        <f>VLOOKUP(E70,START_TIMES,2)</f>
        <v>0.33333333333333331</v>
      </c>
      <c r="I70" s="848" t="str">
        <f>VLOOKUP(E70,fields,2)</f>
        <v>Ludlowe HS (T), Fairfield</v>
      </c>
      <c r="J70" s="849"/>
      <c r="K70" s="16"/>
      <c r="M70" s="5" t="s">
        <v>163</v>
      </c>
      <c r="N70" s="5" t="s">
        <v>108</v>
      </c>
      <c r="P70" s="554" t="s">
        <v>173</v>
      </c>
      <c r="Q70" s="708" t="s">
        <v>31</v>
      </c>
      <c r="R70" s="7" t="s">
        <v>693</v>
      </c>
      <c r="S70" s="16"/>
      <c r="T70" s="304" t="s">
        <v>146</v>
      </c>
      <c r="U70" s="554" t="s">
        <v>47</v>
      </c>
      <c r="V70" s="16">
        <v>58</v>
      </c>
      <c r="W70" s="304" t="s">
        <v>141</v>
      </c>
      <c r="X70" s="554" t="s">
        <v>173</v>
      </c>
      <c r="Y70" s="16"/>
      <c r="Z70" s="554" t="s">
        <v>173</v>
      </c>
      <c r="AA70" s="708" t="s">
        <v>31</v>
      </c>
      <c r="AB70" s="7" t="s">
        <v>693</v>
      </c>
      <c r="AF70" s="708" t="s">
        <v>31</v>
      </c>
      <c r="AG70" s="283">
        <v>0.33333333333333331</v>
      </c>
    </row>
    <row r="71" spans="1:33" ht="12.75" customHeight="1" thickTop="1" thickBot="1" x14ac:dyDescent="0.35">
      <c r="A71" s="574">
        <v>68</v>
      </c>
      <c r="B71" s="843">
        <v>2</v>
      </c>
      <c r="C71" s="844">
        <v>45774</v>
      </c>
      <c r="D71" s="851" t="s">
        <v>11</v>
      </c>
      <c r="E71" s="836" t="str">
        <f t="shared" si="10"/>
        <v>CLINTON FC 40</v>
      </c>
      <c r="F71" s="836" t="str">
        <f t="shared" si="10"/>
        <v>SHEBEEN FC</v>
      </c>
      <c r="G71" s="846"/>
      <c r="H71" s="847">
        <f>VLOOKUP(E71,START_TIMES,2)</f>
        <v>0.33333333333333331</v>
      </c>
      <c r="I71" s="848" t="str">
        <f>VLOOKUP(E71,fields,2)</f>
        <v>Indian River Sports Complex (T), Clinton</v>
      </c>
      <c r="J71" s="849"/>
      <c r="K71" s="16"/>
      <c r="M71" s="5" t="s">
        <v>160</v>
      </c>
      <c r="N71" s="5" t="s">
        <v>107</v>
      </c>
      <c r="P71" s="554" t="s">
        <v>45</v>
      </c>
      <c r="Q71" s="716" t="s">
        <v>192</v>
      </c>
      <c r="R71" s="14" t="s">
        <v>694</v>
      </c>
      <c r="S71" s="16"/>
      <c r="T71" s="304" t="s">
        <v>147</v>
      </c>
      <c r="U71" s="554" t="s">
        <v>1120</v>
      </c>
      <c r="V71" s="16">
        <v>59</v>
      </c>
      <c r="W71" s="304" t="s">
        <v>142</v>
      </c>
      <c r="X71" s="554" t="s">
        <v>45</v>
      </c>
      <c r="Y71" s="16"/>
      <c r="Z71" s="554" t="s">
        <v>45</v>
      </c>
      <c r="AA71" s="716" t="s">
        <v>192</v>
      </c>
      <c r="AB71" s="14" t="s">
        <v>694</v>
      </c>
      <c r="AF71" s="716" t="s">
        <v>192</v>
      </c>
      <c r="AG71" s="283">
        <v>0.33333333333333331</v>
      </c>
    </row>
    <row r="72" spans="1:33" ht="12.75" customHeight="1" thickTop="1" thickBot="1" x14ac:dyDescent="0.4">
      <c r="A72" s="574">
        <v>69</v>
      </c>
      <c r="B72" s="843" t="s">
        <v>0</v>
      </c>
      <c r="C72" s="844" t="s">
        <v>0</v>
      </c>
      <c r="D72" s="850" t="s">
        <v>0</v>
      </c>
      <c r="E72" s="836" t="s">
        <v>0</v>
      </c>
      <c r="F72" s="836" t="s">
        <v>0</v>
      </c>
      <c r="G72" s="846" t="s">
        <v>0</v>
      </c>
      <c r="H72" s="847" t="s">
        <v>0</v>
      </c>
      <c r="I72" s="848" t="s">
        <v>0</v>
      </c>
      <c r="J72" s="849" t="s">
        <v>0</v>
      </c>
      <c r="K72" s="16"/>
      <c r="M72" s="643"/>
      <c r="N72" s="643"/>
      <c r="P72" s="554" t="s">
        <v>1145</v>
      </c>
      <c r="Q72" s="728" t="s">
        <v>717</v>
      </c>
      <c r="R72" s="7" t="s">
        <v>685</v>
      </c>
      <c r="S72" s="16"/>
      <c r="T72" s="304" t="s">
        <v>148</v>
      </c>
      <c r="U72" s="554" t="s">
        <v>50</v>
      </c>
      <c r="V72" s="16">
        <v>60</v>
      </c>
      <c r="W72" s="304" t="s">
        <v>144</v>
      </c>
      <c r="X72" s="554" t="s">
        <v>1145</v>
      </c>
      <c r="Y72" s="16"/>
      <c r="Z72" s="554" t="s">
        <v>906</v>
      </c>
      <c r="AA72" s="728" t="s">
        <v>717</v>
      </c>
      <c r="AB72" s="7" t="s">
        <v>685</v>
      </c>
      <c r="AF72" s="728" t="s">
        <v>717</v>
      </c>
      <c r="AG72" s="283">
        <v>0.33333333333333331</v>
      </c>
    </row>
    <row r="73" spans="1:33" ht="12.75" customHeight="1" thickTop="1" thickBot="1" x14ac:dyDescent="0.35">
      <c r="A73" s="574">
        <v>70</v>
      </c>
      <c r="B73" s="843">
        <v>2</v>
      </c>
      <c r="C73" s="844">
        <v>45774</v>
      </c>
      <c r="D73" s="861" t="s">
        <v>1114</v>
      </c>
      <c r="E73" s="862" t="str">
        <f t="shared" ref="E73:F76" si="11">VLOOKUP(M73,Teams,2)</f>
        <v>BYE 40N</v>
      </c>
      <c r="F73" s="863" t="str">
        <f t="shared" si="11"/>
        <v>FC LEONE</v>
      </c>
      <c r="G73" s="846"/>
      <c r="H73" s="847" t="str">
        <f>VLOOKUP(E73,START_TIMES,2)</f>
        <v>--</v>
      </c>
      <c r="I73" s="848" t="str">
        <f>VLOOKUP(E73,fields,2)</f>
        <v>--</v>
      </c>
      <c r="J73" s="849"/>
      <c r="K73" s="16"/>
      <c r="M73" s="754" t="s">
        <v>110</v>
      </c>
      <c r="N73" s="754" t="s">
        <v>111</v>
      </c>
      <c r="P73" s="554" t="s">
        <v>47</v>
      </c>
      <c r="Q73" s="716" t="s">
        <v>26</v>
      </c>
      <c r="R73" s="7" t="s">
        <v>695</v>
      </c>
      <c r="S73" s="16"/>
      <c r="T73" s="304" t="s">
        <v>149</v>
      </c>
      <c r="U73" s="554" t="s">
        <v>896</v>
      </c>
      <c r="V73" s="16">
        <v>61</v>
      </c>
      <c r="W73" s="304" t="s">
        <v>146</v>
      </c>
      <c r="X73" s="554" t="s">
        <v>47</v>
      </c>
      <c r="Y73" s="16"/>
      <c r="Z73" s="554" t="s">
        <v>47</v>
      </c>
      <c r="AA73" s="716" t="s">
        <v>26</v>
      </c>
      <c r="AB73" s="7" t="s">
        <v>695</v>
      </c>
      <c r="AF73" s="716" t="s">
        <v>26</v>
      </c>
      <c r="AG73" s="283">
        <v>0.41666666666666702</v>
      </c>
    </row>
    <row r="74" spans="1:33" ht="12.75" customHeight="1" thickTop="1" thickBot="1" x14ac:dyDescent="0.35">
      <c r="A74" s="574">
        <v>71</v>
      </c>
      <c r="B74" s="843">
        <v>2</v>
      </c>
      <c r="C74" s="844">
        <v>45774</v>
      </c>
      <c r="D74" s="861" t="s">
        <v>1114</v>
      </c>
      <c r="E74" s="864" t="str">
        <f t="shared" si="11"/>
        <v>GUILFORD BELL CURVE</v>
      </c>
      <c r="F74" s="864" t="str">
        <f t="shared" si="11"/>
        <v>PAN ZONES</v>
      </c>
      <c r="G74" s="846"/>
      <c r="H74" s="847">
        <f>VLOOKUP(E74,START_TIMES,2)</f>
        <v>0.41666666666666669</v>
      </c>
      <c r="I74" s="873" t="s">
        <v>943</v>
      </c>
      <c r="J74" s="874" t="s">
        <v>928</v>
      </c>
      <c r="K74" s="16"/>
      <c r="M74" s="754" t="s">
        <v>112</v>
      </c>
      <c r="N74" s="754" t="s">
        <v>116</v>
      </c>
      <c r="P74" s="554" t="s">
        <v>1120</v>
      </c>
      <c r="Q74" s="727" t="s">
        <v>185</v>
      </c>
      <c r="R74" s="7" t="s">
        <v>695</v>
      </c>
      <c r="S74" s="16"/>
      <c r="T74" s="304" t="s">
        <v>135</v>
      </c>
      <c r="U74" s="554" t="s">
        <v>887</v>
      </c>
      <c r="V74" s="16">
        <v>62</v>
      </c>
      <c r="W74" s="304" t="s">
        <v>147</v>
      </c>
      <c r="X74" s="554" t="s">
        <v>1120</v>
      </c>
      <c r="Y74" s="16"/>
      <c r="Z74" s="554" t="s">
        <v>1120</v>
      </c>
      <c r="AA74" s="727" t="s">
        <v>185</v>
      </c>
      <c r="AB74" s="7" t="s">
        <v>695</v>
      </c>
      <c r="AF74" s="727" t="s">
        <v>185</v>
      </c>
      <c r="AG74" s="283">
        <v>0.41666666666666702</v>
      </c>
    </row>
    <row r="75" spans="1:33" ht="12.75" customHeight="1" thickTop="1" thickBot="1" x14ac:dyDescent="0.35">
      <c r="A75" s="574">
        <v>72</v>
      </c>
      <c r="B75" s="843">
        <v>2</v>
      </c>
      <c r="C75" s="844">
        <v>45774</v>
      </c>
      <c r="D75" s="861" t="s">
        <v>1114</v>
      </c>
      <c r="E75" s="864" t="str">
        <f t="shared" si="11"/>
        <v>NORTH BRANFORD 40</v>
      </c>
      <c r="F75" s="864" t="str">
        <f t="shared" si="11"/>
        <v>LITCHFIELD COUNTY BLUES 40</v>
      </c>
      <c r="G75" s="854"/>
      <c r="H75" s="847">
        <f>VLOOKUP(E75,START_TIMES,2)</f>
        <v>0.41666666666666702</v>
      </c>
      <c r="I75" s="848" t="s">
        <v>1093</v>
      </c>
      <c r="J75" s="849" t="s">
        <v>1031</v>
      </c>
      <c r="K75" s="16"/>
      <c r="M75" s="736" t="s">
        <v>115</v>
      </c>
      <c r="N75" s="736" t="s">
        <v>113</v>
      </c>
      <c r="P75" s="554" t="s">
        <v>50</v>
      </c>
      <c r="Q75" s="554" t="s">
        <v>887</v>
      </c>
      <c r="R75" s="7" t="s">
        <v>695</v>
      </c>
      <c r="S75" s="16"/>
      <c r="T75" s="304" t="s">
        <v>137</v>
      </c>
      <c r="U75" s="554" t="s">
        <v>744</v>
      </c>
      <c r="V75" s="16">
        <v>63</v>
      </c>
      <c r="W75" s="304" t="s">
        <v>148</v>
      </c>
      <c r="X75" s="554" t="s">
        <v>50</v>
      </c>
      <c r="Y75" s="16"/>
      <c r="Z75" s="554" t="s">
        <v>50</v>
      </c>
      <c r="AA75" s="554" t="s">
        <v>887</v>
      </c>
      <c r="AB75" s="7" t="s">
        <v>695</v>
      </c>
      <c r="AF75" s="554" t="s">
        <v>887</v>
      </c>
      <c r="AG75" s="283">
        <v>0.33333333333333331</v>
      </c>
    </row>
    <row r="76" spans="1:33" ht="12.75" customHeight="1" thickTop="1" thickBot="1" x14ac:dyDescent="0.35">
      <c r="A76" s="574">
        <v>73</v>
      </c>
      <c r="B76" s="843">
        <v>2</v>
      </c>
      <c r="C76" s="844">
        <v>45774</v>
      </c>
      <c r="D76" s="861" t="s">
        <v>1114</v>
      </c>
      <c r="E76" s="864" t="str">
        <f t="shared" si="11"/>
        <v>NEW HAVEN AMERICANS</v>
      </c>
      <c r="F76" s="864" t="str">
        <f t="shared" si="11"/>
        <v>SOUTHEAST ROVERS</v>
      </c>
      <c r="G76" s="846"/>
      <c r="H76" s="847">
        <f>VLOOKUP(E76,START_TIMES,2)</f>
        <v>0.41666666666666702</v>
      </c>
      <c r="I76" s="848" t="str">
        <f>VLOOKUP(E76,fields,2)</f>
        <v>Peck Place School (G), Orange</v>
      </c>
      <c r="J76" s="849"/>
      <c r="K76" s="16"/>
      <c r="M76" s="736" t="s">
        <v>114</v>
      </c>
      <c r="N76" s="736" t="s">
        <v>117</v>
      </c>
      <c r="P76" s="554" t="s">
        <v>896</v>
      </c>
      <c r="Q76" s="727" t="s">
        <v>907</v>
      </c>
      <c r="R76" s="14" t="s">
        <v>694</v>
      </c>
      <c r="S76" s="16"/>
      <c r="T76" s="309" t="s">
        <v>98</v>
      </c>
      <c r="U76" s="714" t="s">
        <v>52</v>
      </c>
      <c r="V76" s="16">
        <v>64</v>
      </c>
      <c r="W76" s="304" t="s">
        <v>149</v>
      </c>
      <c r="X76" s="554" t="s">
        <v>896</v>
      </c>
      <c r="Y76" s="16"/>
      <c r="Z76" s="554" t="s">
        <v>896</v>
      </c>
      <c r="AA76" s="727" t="s">
        <v>907</v>
      </c>
      <c r="AB76" s="14" t="s">
        <v>694</v>
      </c>
      <c r="AF76" s="727" t="s">
        <v>907</v>
      </c>
      <c r="AG76" s="283">
        <v>0.33333333333333331</v>
      </c>
    </row>
    <row r="77" spans="1:33" ht="12.75" customHeight="1" thickTop="1" thickBot="1" x14ac:dyDescent="0.4">
      <c r="A77" s="574">
        <v>74</v>
      </c>
      <c r="B77" s="843" t="s">
        <v>0</v>
      </c>
      <c r="C77" s="844" t="s">
        <v>0</v>
      </c>
      <c r="D77" s="850" t="s">
        <v>0</v>
      </c>
      <c r="E77" s="836" t="s">
        <v>0</v>
      </c>
      <c r="F77" s="836" t="s">
        <v>0</v>
      </c>
      <c r="G77" s="846" t="s">
        <v>0</v>
      </c>
      <c r="H77" s="847" t="s">
        <v>0</v>
      </c>
      <c r="I77" s="848" t="s">
        <v>0</v>
      </c>
      <c r="J77" s="849" t="s">
        <v>0</v>
      </c>
      <c r="K77" s="16"/>
      <c r="M77" s="281"/>
      <c r="N77" s="281"/>
      <c r="P77" s="554" t="s">
        <v>887</v>
      </c>
      <c r="Q77" s="708" t="s">
        <v>39</v>
      </c>
      <c r="R77" s="7" t="s">
        <v>718</v>
      </c>
      <c r="S77" s="16"/>
      <c r="T77" s="309" t="s">
        <v>100</v>
      </c>
      <c r="U77" s="714" t="s">
        <v>19</v>
      </c>
      <c r="V77" s="16">
        <v>65</v>
      </c>
      <c r="W77" s="304" t="s">
        <v>135</v>
      </c>
      <c r="X77" s="554" t="s">
        <v>887</v>
      </c>
      <c r="Y77" s="16"/>
      <c r="Z77" s="554" t="s">
        <v>887</v>
      </c>
      <c r="AA77" s="708" t="s">
        <v>39</v>
      </c>
      <c r="AB77" s="7" t="s">
        <v>718</v>
      </c>
      <c r="AF77" s="708" t="s">
        <v>39</v>
      </c>
      <c r="AG77" s="283">
        <v>0.41666666666666702</v>
      </c>
    </row>
    <row r="78" spans="1:33" ht="12.75" customHeight="1" thickTop="1" thickBot="1" x14ac:dyDescent="0.35">
      <c r="A78" s="574">
        <v>75</v>
      </c>
      <c r="B78" s="843">
        <v>2</v>
      </c>
      <c r="C78" s="844">
        <v>45774</v>
      </c>
      <c r="D78" s="865" t="s">
        <v>1115</v>
      </c>
      <c r="E78" s="866" t="str">
        <f>VLOOKUP(M78,Teams,2)</f>
        <v>BESA SC</v>
      </c>
      <c r="F78" s="867" t="s">
        <v>1126</v>
      </c>
      <c r="G78" s="846"/>
      <c r="H78" s="847">
        <f>VLOOKUP(E78,START_TIMES,2)</f>
        <v>0.41666666666666669</v>
      </c>
      <c r="I78" s="848" t="str">
        <f>VLOOKUP(E78,fields,2)</f>
        <v>Bucks Hill Park (G), Waterbury</v>
      </c>
      <c r="J78" s="849"/>
      <c r="K78" s="16"/>
      <c r="M78" s="777" t="s">
        <v>118</v>
      </c>
      <c r="N78" s="787" t="s">
        <v>119</v>
      </c>
      <c r="P78" s="554" t="s">
        <v>744</v>
      </c>
      <c r="Q78" s="554" t="s">
        <v>744</v>
      </c>
      <c r="R78" s="7" t="s">
        <v>1104</v>
      </c>
      <c r="S78" s="16"/>
      <c r="T78" s="309" t="s">
        <v>95</v>
      </c>
      <c r="U78" s="714" t="s">
        <v>1112</v>
      </c>
      <c r="V78" s="16">
        <v>66</v>
      </c>
      <c r="W78" s="304" t="s">
        <v>137</v>
      </c>
      <c r="X78" s="554" t="s">
        <v>744</v>
      </c>
      <c r="Y78" s="16"/>
      <c r="Z78" s="554" t="s">
        <v>744</v>
      </c>
      <c r="AA78" s="554" t="s">
        <v>744</v>
      </c>
      <c r="AB78" s="7" t="s">
        <v>1104</v>
      </c>
      <c r="AF78" s="554" t="s">
        <v>744</v>
      </c>
      <c r="AG78" s="283">
        <v>0.41666666666666702</v>
      </c>
    </row>
    <row r="79" spans="1:33" ht="12.75" customHeight="1" thickTop="1" thickBot="1" x14ac:dyDescent="0.35">
      <c r="A79" s="574">
        <v>76</v>
      </c>
      <c r="B79" s="843">
        <v>2</v>
      </c>
      <c r="C79" s="844">
        <v>45774</v>
      </c>
      <c r="D79" s="865" t="s">
        <v>1115</v>
      </c>
      <c r="E79" s="836" t="str">
        <f>VLOOKUP(M79,Teams,2)</f>
        <v>DERBY QUITUS</v>
      </c>
      <c r="F79" s="836" t="str">
        <f>VLOOKUP(N79,Teams,2)</f>
        <v>STAMFORD UNITED</v>
      </c>
      <c r="G79" s="846"/>
      <c r="H79" s="847">
        <f>VLOOKUP(E79,START_TIMES,2)</f>
        <v>0.33333333333333331</v>
      </c>
      <c r="I79" s="848" t="str">
        <f>VLOOKUP(E79,fields,2)</f>
        <v>Witek Park (G), Derby</v>
      </c>
      <c r="J79" s="849"/>
      <c r="K79" s="16"/>
      <c r="M79" s="777" t="s">
        <v>120</v>
      </c>
      <c r="N79" s="777" t="s">
        <v>124</v>
      </c>
      <c r="S79" s="16"/>
      <c r="T79" s="216"/>
      <c r="U79" s="216"/>
      <c r="V79" s="16"/>
      <c r="Y79" s="16"/>
      <c r="AB79" s="7" t="s">
        <v>718</v>
      </c>
      <c r="AC79" s="16"/>
      <c r="AF79" s="13"/>
      <c r="AG79" s="283"/>
    </row>
    <row r="80" spans="1:33" ht="12.75" customHeight="1" thickTop="1" thickBot="1" x14ac:dyDescent="0.35">
      <c r="A80" s="574">
        <v>77</v>
      </c>
      <c r="B80" s="843">
        <v>2</v>
      </c>
      <c r="C80" s="844">
        <v>45774</v>
      </c>
      <c r="D80" s="865" t="s">
        <v>1115</v>
      </c>
      <c r="E80" s="836" t="str">
        <f>VLOOKUP(M80,Teams,2)</f>
        <v>RIDGEFIELD KICKS</v>
      </c>
      <c r="F80" s="836" t="str">
        <f>VLOOKUP(N80,Teams,2)</f>
        <v>ECUA-ANDES 40</v>
      </c>
      <c r="G80" s="854"/>
      <c r="H80" s="847">
        <f>VLOOKUP(E80,START_TIMES,2)</f>
        <v>0.33333333333333331</v>
      </c>
      <c r="I80" s="848" t="str">
        <f>VLOOKUP(E80,fields,2)</f>
        <v>Wooster School (T), Danbury</v>
      </c>
      <c r="J80" s="849"/>
      <c r="K80" s="16"/>
      <c r="M80" s="778" t="s">
        <v>123</v>
      </c>
      <c r="N80" s="778" t="s">
        <v>121</v>
      </c>
      <c r="S80" s="16"/>
      <c r="T80" s="215"/>
      <c r="U80" s="215"/>
      <c r="V80" s="16"/>
      <c r="Y80" s="16"/>
      <c r="AB80" s="7" t="s">
        <v>1104</v>
      </c>
      <c r="AC80" s="16"/>
      <c r="AF80" s="20"/>
      <c r="AG80" s="283"/>
    </row>
    <row r="81" spans="1:33" ht="12.75" customHeight="1" thickTop="1" thickBot="1" x14ac:dyDescent="0.35">
      <c r="A81" s="574">
        <v>78</v>
      </c>
      <c r="B81" s="843">
        <v>2</v>
      </c>
      <c r="C81" s="844">
        <v>45774</v>
      </c>
      <c r="D81" s="865" t="s">
        <v>1115</v>
      </c>
      <c r="E81" s="836" t="str">
        <f>VLOOKUP(M81,Teams,2)</f>
        <v>LUSITANOS FC</v>
      </c>
      <c r="F81" s="836" t="str">
        <f>VLOOKUP(N81,Teams,2)</f>
        <v>WILTON WOLVES</v>
      </c>
      <c r="G81" s="846"/>
      <c r="H81" s="847">
        <f>VLOOKUP(E81,START_TIMES,2)</f>
        <v>0.41666666666666669</v>
      </c>
      <c r="I81" s="848" t="str">
        <f>VLOOKUP(E81,fields,2)</f>
        <v>Veterans Memorial Park (T), Bridgeport</v>
      </c>
      <c r="J81" s="849"/>
      <c r="K81" s="16"/>
      <c r="M81" s="778" t="s">
        <v>122</v>
      </c>
      <c r="N81" s="778" t="s">
        <v>125</v>
      </c>
      <c r="S81" s="16"/>
      <c r="T81" s="216"/>
      <c r="U81" s="216"/>
      <c r="V81" s="16"/>
      <c r="Y81" s="16"/>
      <c r="Z81" s="837"/>
      <c r="AC81" s="16"/>
      <c r="AF81" s="16"/>
      <c r="AG81" s="283"/>
    </row>
    <row r="82" spans="1:33" ht="12.75" customHeight="1" thickTop="1" thickBot="1" x14ac:dyDescent="0.4">
      <c r="A82" s="574">
        <v>79</v>
      </c>
      <c r="B82" s="843" t="s">
        <v>0</v>
      </c>
      <c r="C82" s="844" t="s">
        <v>0</v>
      </c>
      <c r="D82" s="850" t="s">
        <v>0</v>
      </c>
      <c r="E82" s="836" t="s">
        <v>0</v>
      </c>
      <c r="F82" s="836" t="s">
        <v>0</v>
      </c>
      <c r="G82" s="846" t="s">
        <v>0</v>
      </c>
      <c r="H82" s="847" t="s">
        <v>0</v>
      </c>
      <c r="I82" s="848" t="s">
        <v>0</v>
      </c>
      <c r="J82" s="849" t="s">
        <v>0</v>
      </c>
      <c r="K82" s="16"/>
      <c r="M82" s="281"/>
      <c r="N82" s="281"/>
      <c r="S82" s="16"/>
      <c r="T82" s="216"/>
      <c r="U82" s="216"/>
      <c r="V82" s="16"/>
      <c r="Y82" s="16"/>
      <c r="Z82" s="837"/>
      <c r="AC82" s="16"/>
      <c r="AF82" s="13"/>
      <c r="AG82" s="283"/>
    </row>
    <row r="83" spans="1:33" ht="12.75" customHeight="1" thickTop="1" thickBot="1" x14ac:dyDescent="0.35">
      <c r="A83" s="574">
        <v>80</v>
      </c>
      <c r="B83" s="843">
        <v>2</v>
      </c>
      <c r="C83" s="844">
        <v>45774</v>
      </c>
      <c r="D83" s="845" t="s">
        <v>1076</v>
      </c>
      <c r="E83" s="836" t="str">
        <f t="shared" ref="E83:F87" si="12">VLOOKUP(M83,Teams,2)</f>
        <v>NORWALK MARINERS LEGENDS</v>
      </c>
      <c r="F83" s="836" t="str">
        <f t="shared" si="12"/>
        <v>REBELS UNITED</v>
      </c>
      <c r="G83" s="674" t="s">
        <v>204</v>
      </c>
      <c r="H83" s="847">
        <v>0.41666666666666669</v>
      </c>
      <c r="I83" s="848" t="str">
        <f>VLOOKUP(E83,fields,2)</f>
        <v>Nathan Hale MS (T), Norwalk</v>
      </c>
      <c r="J83" s="849" t="s">
        <v>1142</v>
      </c>
      <c r="K83" s="16"/>
      <c r="M83" s="781" t="s">
        <v>130</v>
      </c>
      <c r="N83" s="781" t="s">
        <v>132</v>
      </c>
      <c r="S83" s="16"/>
      <c r="T83" s="209"/>
      <c r="U83" s="232"/>
      <c r="V83" s="16"/>
      <c r="Y83" s="16"/>
      <c r="Z83" s="837"/>
      <c r="AC83" s="16"/>
    </row>
    <row r="84" spans="1:33" ht="12.75" customHeight="1" thickTop="1" thickBot="1" x14ac:dyDescent="0.35">
      <c r="A84" s="574">
        <v>81</v>
      </c>
      <c r="B84" s="843">
        <v>2</v>
      </c>
      <c r="C84" s="844">
        <v>45774</v>
      </c>
      <c r="D84" s="845" t="s">
        <v>1076</v>
      </c>
      <c r="E84" s="836" t="str">
        <f t="shared" si="12"/>
        <v>NORWALK SPORT COLOMBIA 50</v>
      </c>
      <c r="F84" s="836" t="str">
        <f t="shared" si="12"/>
        <v>WESTPORT FC</v>
      </c>
      <c r="G84" s="854"/>
      <c r="H84" s="847">
        <v>0.33333333333333331</v>
      </c>
      <c r="I84" s="848" t="str">
        <f>VLOOKUP(E84,fields,2)</f>
        <v>Nathan Hale MS (T), Norwalk</v>
      </c>
      <c r="J84" s="849"/>
      <c r="K84" s="16"/>
      <c r="M84" s="781" t="s">
        <v>131</v>
      </c>
      <c r="N84" s="781" t="s">
        <v>136</v>
      </c>
      <c r="S84" s="16"/>
      <c r="T84" s="209"/>
      <c r="U84" s="209"/>
      <c r="V84" s="16"/>
      <c r="Y84" s="16"/>
      <c r="Z84" s="837"/>
      <c r="AC84" s="16"/>
    </row>
    <row r="85" spans="1:33" ht="12.75" customHeight="1" thickTop="1" thickBot="1" x14ac:dyDescent="0.35">
      <c r="A85" s="574">
        <v>82</v>
      </c>
      <c r="B85" s="843">
        <v>2</v>
      </c>
      <c r="C85" s="844">
        <v>45774</v>
      </c>
      <c r="D85" s="845" t="s">
        <v>1076</v>
      </c>
      <c r="E85" s="869" t="str">
        <f t="shared" si="12"/>
        <v>FAIRFIELD GAC 50</v>
      </c>
      <c r="F85" s="869" t="str">
        <f t="shared" si="12"/>
        <v>GREENWICH FC 50</v>
      </c>
      <c r="G85" s="854"/>
      <c r="H85" s="847">
        <v>0.41666666666666669</v>
      </c>
      <c r="I85" s="848" t="str">
        <f>VLOOKUP(E85,fields,2)</f>
        <v>Ludlowe HS (T), Fairfield</v>
      </c>
      <c r="J85" s="849"/>
      <c r="K85" s="16"/>
      <c r="M85" s="781" t="s">
        <v>127</v>
      </c>
      <c r="N85" s="781" t="s">
        <v>128</v>
      </c>
      <c r="S85" s="16"/>
      <c r="T85" s="198"/>
      <c r="U85" s="198"/>
      <c r="V85" s="16"/>
      <c r="Y85" s="16"/>
      <c r="Z85" s="16"/>
      <c r="AC85" s="16"/>
    </row>
    <row r="86" spans="1:33" ht="12.75" customHeight="1" thickTop="1" thickBot="1" x14ac:dyDescent="0.35">
      <c r="A86" s="574">
        <v>83</v>
      </c>
      <c r="B86" s="843">
        <v>2</v>
      </c>
      <c r="C86" s="871">
        <v>45774</v>
      </c>
      <c r="D86" s="845" t="s">
        <v>1076</v>
      </c>
      <c r="E86" s="836" t="str">
        <f t="shared" si="12"/>
        <v>GREENWICH PUMAS FC 50</v>
      </c>
      <c r="F86" s="836" t="str">
        <f t="shared" si="12"/>
        <v>VASCO DA GAMA 50</v>
      </c>
      <c r="G86" s="854"/>
      <c r="H86" s="847">
        <f>VLOOKUP(E86,START_TIMES,2)</f>
        <v>0.41666666666666669</v>
      </c>
      <c r="I86" s="848" t="s">
        <v>1151</v>
      </c>
      <c r="J86" s="849"/>
      <c r="K86" s="16"/>
      <c r="M86" s="781" t="s">
        <v>129</v>
      </c>
      <c r="N86" s="781" t="s">
        <v>134</v>
      </c>
      <c r="S86" s="16"/>
      <c r="T86" s="198"/>
      <c r="U86" s="198"/>
      <c r="V86" s="16"/>
      <c r="Y86" s="16"/>
      <c r="Z86" s="16"/>
      <c r="AC86" s="16"/>
    </row>
    <row r="87" spans="1:33" ht="12.75" customHeight="1" thickTop="1" thickBot="1" x14ac:dyDescent="0.35">
      <c r="A87" s="574">
        <v>84</v>
      </c>
      <c r="B87" s="843">
        <v>2</v>
      </c>
      <c r="C87" s="844">
        <v>45774</v>
      </c>
      <c r="D87" s="845" t="s">
        <v>1076</v>
      </c>
      <c r="E87" s="868" t="str">
        <f t="shared" si="12"/>
        <v>BYE 50</v>
      </c>
      <c r="F87" s="836" t="str">
        <f t="shared" si="12"/>
        <v>STAMFORD CITY</v>
      </c>
      <c r="G87" s="854"/>
      <c r="H87" s="847" t="str">
        <f>VLOOKUP(E87,START_TIMES,2)</f>
        <v>--</v>
      </c>
      <c r="I87" s="848" t="str">
        <f>VLOOKUP(E87,fields,2)</f>
        <v>--</v>
      </c>
      <c r="J87" s="849"/>
      <c r="M87" s="781" t="s">
        <v>126</v>
      </c>
      <c r="N87" s="781" t="s">
        <v>133</v>
      </c>
      <c r="S87" s="16"/>
      <c r="T87" s="198"/>
      <c r="U87" s="198"/>
      <c r="V87" s="16"/>
      <c r="Y87" s="16"/>
      <c r="Z87" s="16"/>
      <c r="AC87" s="16"/>
    </row>
    <row r="88" spans="1:33" ht="12.75" customHeight="1" thickTop="1" x14ac:dyDescent="0.3">
      <c r="A88" s="574">
        <v>85</v>
      </c>
      <c r="B88" s="843" t="s">
        <v>0</v>
      </c>
      <c r="C88" s="844" t="s">
        <v>0</v>
      </c>
      <c r="D88" s="850" t="s">
        <v>0</v>
      </c>
      <c r="E88" s="836" t="s">
        <v>0</v>
      </c>
      <c r="F88" s="836" t="s">
        <v>0</v>
      </c>
      <c r="G88" s="846" t="s">
        <v>0</v>
      </c>
      <c r="H88" s="847" t="s">
        <v>0</v>
      </c>
      <c r="I88" s="848" t="s">
        <v>0</v>
      </c>
      <c r="J88" s="849" t="s">
        <v>0</v>
      </c>
      <c r="M88" s="350"/>
      <c r="N88" s="350"/>
    </row>
    <row r="89" spans="1:33" ht="12.75" customHeight="1" x14ac:dyDescent="0.3">
      <c r="A89" s="574">
        <v>86</v>
      </c>
      <c r="B89" s="843" t="s">
        <v>0</v>
      </c>
      <c r="C89" s="844" t="s">
        <v>0</v>
      </c>
      <c r="D89" s="850" t="s">
        <v>0</v>
      </c>
      <c r="E89" s="836" t="s">
        <v>0</v>
      </c>
      <c r="F89" s="836" t="s">
        <v>0</v>
      </c>
      <c r="G89" s="846" t="s">
        <v>0</v>
      </c>
      <c r="H89" s="847" t="s">
        <v>0</v>
      </c>
      <c r="I89" s="848" t="s">
        <v>0</v>
      </c>
      <c r="J89" s="849" t="s">
        <v>0</v>
      </c>
      <c r="M89" s="350"/>
      <c r="N89" s="350"/>
    </row>
    <row r="90" spans="1:33" ht="12.75" customHeight="1" x14ac:dyDescent="0.25">
      <c r="A90" s="574">
        <v>87</v>
      </c>
      <c r="B90" s="843">
        <v>2</v>
      </c>
      <c r="C90" s="844">
        <v>45774</v>
      </c>
      <c r="D90" s="870" t="s">
        <v>1113</v>
      </c>
      <c r="E90" s="836" t="str">
        <f t="shared" ref="E90:F94" si="13">VLOOKUP(M90,Teams,2)</f>
        <v>GUILFORD BLACK EAGLES</v>
      </c>
      <c r="F90" s="836" t="str">
        <f t="shared" si="13"/>
        <v>NORTH BRANFORD LEGENDS</v>
      </c>
      <c r="G90" s="854"/>
      <c r="H90" s="847">
        <v>0.33333333333333331</v>
      </c>
      <c r="I90" s="848" t="str">
        <f>VLOOKUP(E90,fields,2)</f>
        <v>Bittner Park (G), Guilford</v>
      </c>
      <c r="J90" s="849" t="s">
        <v>950</v>
      </c>
      <c r="K90" s="16"/>
      <c r="M90" s="783" t="s">
        <v>146</v>
      </c>
      <c r="N90" s="783" t="s">
        <v>148</v>
      </c>
    </row>
    <row r="91" spans="1:33" ht="12.75" customHeight="1" x14ac:dyDescent="0.25">
      <c r="A91" s="574">
        <v>88</v>
      </c>
      <c r="B91" s="843">
        <v>2</v>
      </c>
      <c r="C91" s="844">
        <v>45774</v>
      </c>
      <c r="D91" s="870" t="s">
        <v>1113</v>
      </c>
      <c r="E91" s="836" t="str">
        <f t="shared" si="13"/>
        <v>HAVEN FC</v>
      </c>
      <c r="F91" s="836" t="str">
        <f t="shared" si="13"/>
        <v>ZIMMITTI SC</v>
      </c>
      <c r="G91" s="854"/>
      <c r="H91" s="847">
        <f>VLOOKUP(E91,START_TIMES,2)</f>
        <v>0.41666666666666669</v>
      </c>
      <c r="I91" s="848" t="str">
        <f>VLOOKUP(E91,fields,2)</f>
        <v>Woodhouse Field (G), Wallingford</v>
      </c>
      <c r="J91" s="849"/>
      <c r="M91" s="783" t="s">
        <v>147</v>
      </c>
      <c r="N91" s="783" t="s">
        <v>137</v>
      </c>
    </row>
    <row r="92" spans="1:33" ht="12.75" customHeight="1" x14ac:dyDescent="0.25">
      <c r="A92" s="574">
        <v>89</v>
      </c>
      <c r="B92" s="843">
        <v>2</v>
      </c>
      <c r="C92" s="844">
        <v>45774</v>
      </c>
      <c r="D92" s="870" t="s">
        <v>1113</v>
      </c>
      <c r="E92" s="836" t="str">
        <f t="shared" si="13"/>
        <v>EAST HAVEN SC</v>
      </c>
      <c r="F92" s="836" t="str">
        <f t="shared" si="13"/>
        <v>CLUB NAPOLI 50</v>
      </c>
      <c r="G92" s="854"/>
      <c r="H92" s="847">
        <f>VLOOKUP(E92,START_TIMES,2)</f>
        <v>0.41666666666666669</v>
      </c>
      <c r="I92" s="848" t="str">
        <f>VLOOKUP(E92,fields,2)</f>
        <v>East Haven MS (G), East Haven</v>
      </c>
      <c r="J92" s="860"/>
      <c r="M92" s="783" t="s">
        <v>142</v>
      </c>
      <c r="N92" s="783" t="s">
        <v>141</v>
      </c>
    </row>
    <row r="93" spans="1:33" ht="13.5" customHeight="1" x14ac:dyDescent="0.3">
      <c r="A93" s="574">
        <v>90</v>
      </c>
      <c r="B93" s="843">
        <v>2</v>
      </c>
      <c r="C93" s="844">
        <v>45774</v>
      </c>
      <c r="D93" s="870" t="s">
        <v>1113</v>
      </c>
      <c r="E93" s="869" t="str">
        <f t="shared" si="13"/>
        <v>VASCO DA GAMA 60</v>
      </c>
      <c r="F93" s="869" t="str">
        <f t="shared" si="13"/>
        <v>GREENWICH PUMAS FC 56</v>
      </c>
      <c r="G93" s="854"/>
      <c r="H93" s="847">
        <f>VLOOKUP(E93,START_TIMES,2)</f>
        <v>0.33333333333333331</v>
      </c>
      <c r="I93" s="872" t="str">
        <f>VLOOKUP(E93,fields,2)</f>
        <v>Veterans Memorial Park (T), Bridgeport</v>
      </c>
      <c r="J93" s="849"/>
      <c r="M93" s="783" t="s">
        <v>135</v>
      </c>
      <c r="N93" s="783" t="s">
        <v>144</v>
      </c>
      <c r="S93" s="16"/>
      <c r="T93" s="288"/>
      <c r="U93" s="288"/>
      <c r="V93" s="16"/>
      <c r="W93" s="227"/>
      <c r="X93" s="289"/>
      <c r="Y93" s="16"/>
      <c r="Z93" s="16"/>
      <c r="AC93" s="16"/>
    </row>
    <row r="94" spans="1:33" ht="13.5" customHeight="1" x14ac:dyDescent="0.3">
      <c r="A94" s="574">
        <v>91</v>
      </c>
      <c r="B94" s="843">
        <v>2</v>
      </c>
      <c r="C94" s="844">
        <v>45774</v>
      </c>
      <c r="D94" s="870" t="s">
        <v>1113</v>
      </c>
      <c r="E94" s="836" t="str">
        <f t="shared" si="13"/>
        <v>CHESHIRE AZZURRI</v>
      </c>
      <c r="F94" s="836" t="str">
        <f t="shared" si="13"/>
        <v>SOUTHEAST CT</v>
      </c>
      <c r="G94" s="854"/>
      <c r="H94" s="847">
        <f>VLOOKUP(E94,START_TIMES,2)</f>
        <v>0.375</v>
      </c>
      <c r="I94" s="848" t="str">
        <f>VLOOKUP(E94,fields,2)</f>
        <v>Quinnipiac Park (G), Cheshire</v>
      </c>
      <c r="J94" s="849"/>
      <c r="M94" s="783" t="s">
        <v>138</v>
      </c>
      <c r="N94" s="783" t="s">
        <v>149</v>
      </c>
      <c r="S94" s="16"/>
      <c r="T94" s="288"/>
      <c r="U94" s="288"/>
      <c r="V94" s="16"/>
      <c r="W94" s="227"/>
      <c r="X94" s="289"/>
      <c r="Y94" s="16"/>
      <c r="Z94" s="16"/>
      <c r="AC94" s="16"/>
    </row>
    <row r="95" spans="1:33" ht="13.5" customHeight="1" x14ac:dyDescent="0.35">
      <c r="A95" s="574">
        <v>92</v>
      </c>
      <c r="B95" s="843"/>
      <c r="C95" s="844"/>
      <c r="D95" s="870"/>
      <c r="E95" s="836"/>
      <c r="F95" s="836"/>
      <c r="G95" s="854"/>
      <c r="H95" s="847"/>
      <c r="I95" s="848"/>
      <c r="J95" s="849"/>
      <c r="M95" s="643"/>
      <c r="N95" s="643"/>
      <c r="S95" s="16"/>
      <c r="T95" s="288"/>
      <c r="U95" s="288"/>
      <c r="V95" s="16"/>
      <c r="W95" s="227"/>
      <c r="X95" s="289"/>
      <c r="Y95" s="16"/>
      <c r="Z95" s="16"/>
      <c r="AC95" s="16"/>
    </row>
    <row r="96" spans="1:33" ht="13.5" customHeight="1" x14ac:dyDescent="0.3">
      <c r="A96" s="574">
        <v>93</v>
      </c>
      <c r="B96" s="843">
        <v>3</v>
      </c>
      <c r="C96" s="844">
        <v>45781</v>
      </c>
      <c r="D96" s="850" t="s">
        <v>10</v>
      </c>
      <c r="E96" s="836" t="str">
        <f t="shared" ref="E96:F100" si="14">VLOOKUP(M96,Teams,2)</f>
        <v>CLINTON FC 30</v>
      </c>
      <c r="F96" s="836" t="str">
        <f t="shared" si="14"/>
        <v>HAMDEN ALL STARS</v>
      </c>
      <c r="G96" s="846"/>
      <c r="H96" s="847">
        <v>0.33333333333333331</v>
      </c>
      <c r="I96" s="848" t="str">
        <f>VLOOKUP(E96,fields,2)</f>
        <v>Indian River Sports Complex (T), Clinton</v>
      </c>
      <c r="J96" s="849" t="s">
        <v>950</v>
      </c>
      <c r="K96" s="16"/>
      <c r="M96" s="5" t="s">
        <v>96</v>
      </c>
      <c r="N96" s="5" t="s">
        <v>92</v>
      </c>
      <c r="S96" s="16"/>
      <c r="T96" s="288"/>
      <c r="U96" s="288"/>
      <c r="V96" s="16"/>
      <c r="W96" s="227"/>
      <c r="X96" s="289"/>
      <c r="Y96" s="16"/>
      <c r="Z96" s="16"/>
      <c r="AC96" s="16"/>
    </row>
    <row r="97" spans="1:33" ht="13.5" customHeight="1" x14ac:dyDescent="0.3">
      <c r="A97" s="574">
        <v>94</v>
      </c>
      <c r="B97" s="843">
        <v>3</v>
      </c>
      <c r="C97" s="844">
        <v>45781</v>
      </c>
      <c r="D97" s="850" t="s">
        <v>10</v>
      </c>
      <c r="E97" s="836" t="str">
        <f t="shared" si="14"/>
        <v>GREENWICH FC 30</v>
      </c>
      <c r="F97" s="836" t="str">
        <f t="shared" si="14"/>
        <v>MILFORD TUESDAY</v>
      </c>
      <c r="G97" s="846"/>
      <c r="H97" s="847">
        <f>VLOOKUP(E97,START_TIMES,2)</f>
        <v>0.41666666666666702</v>
      </c>
      <c r="I97" s="848" t="s">
        <v>1151</v>
      </c>
      <c r="J97" s="849"/>
      <c r="K97" s="16"/>
      <c r="M97" s="5" t="s">
        <v>94</v>
      </c>
      <c r="N97" s="5" t="s">
        <v>100</v>
      </c>
      <c r="S97" s="16"/>
      <c r="T97" s="288"/>
      <c r="U97" s="288"/>
      <c r="V97" s="16"/>
      <c r="W97" s="227"/>
      <c r="X97" s="289"/>
      <c r="Y97" s="16"/>
      <c r="Z97" s="16"/>
      <c r="AC97" s="16"/>
    </row>
    <row r="98" spans="1:33" ht="13.5" customHeight="1" x14ac:dyDescent="0.3">
      <c r="A98" s="574">
        <v>95</v>
      </c>
      <c r="B98" s="843">
        <v>3</v>
      </c>
      <c r="C98" s="844">
        <v>45781</v>
      </c>
      <c r="D98" s="850" t="s">
        <v>10</v>
      </c>
      <c r="E98" s="836" t="str">
        <f t="shared" si="14"/>
        <v xml:space="preserve">FC SHELTON </v>
      </c>
      <c r="F98" s="836" t="str">
        <f t="shared" si="14"/>
        <v>CHESHIRE SC UNITED</v>
      </c>
      <c r="G98" s="846"/>
      <c r="H98" s="847">
        <f>VLOOKUP(E98,START_TIMES,2)</f>
        <v>0.33333333333333331</v>
      </c>
      <c r="I98" s="848" t="str">
        <f>VLOOKUP(E98,fields,2)</f>
        <v>Nike Site (G), Shelton</v>
      </c>
      <c r="J98" s="860"/>
      <c r="K98" s="16"/>
      <c r="M98" s="5" t="s">
        <v>99</v>
      </c>
      <c r="N98" s="5" t="s">
        <v>97</v>
      </c>
      <c r="S98" s="16"/>
      <c r="T98" s="288"/>
      <c r="U98" s="288"/>
      <c r="V98" s="16"/>
      <c r="W98" s="227"/>
      <c r="X98" s="289"/>
      <c r="Y98" s="16"/>
      <c r="Z98" s="16"/>
      <c r="AC98" s="16"/>
    </row>
    <row r="99" spans="1:33" ht="13.5" customHeight="1" x14ac:dyDescent="0.3">
      <c r="A99" s="574">
        <v>96</v>
      </c>
      <c r="B99" s="843">
        <v>3</v>
      </c>
      <c r="C99" s="844">
        <v>45781</v>
      </c>
      <c r="D99" s="850" t="s">
        <v>10</v>
      </c>
      <c r="E99" s="836" t="str">
        <f t="shared" si="14"/>
        <v>SALTY DOGS</v>
      </c>
      <c r="F99" s="836" t="str">
        <f t="shared" si="14"/>
        <v>DANBURY UNITED 30</v>
      </c>
      <c r="G99" s="846"/>
      <c r="H99" s="847">
        <f>VLOOKUP(E99,START_TIMES,2)</f>
        <v>0.33333333333333331</v>
      </c>
      <c r="I99" s="848" t="str">
        <f>VLOOKUP(E99,fields,2)</f>
        <v>Nonnewaug HS  (T), Woodbury</v>
      </c>
      <c r="J99" s="860"/>
      <c r="K99" s="16"/>
      <c r="M99" s="5" t="s">
        <v>95</v>
      </c>
      <c r="N99" s="5" t="s">
        <v>93</v>
      </c>
      <c r="S99" s="16"/>
      <c r="T99" s="288"/>
      <c r="U99" s="288"/>
      <c r="V99" s="16"/>
      <c r="W99" s="227"/>
      <c r="X99" s="289"/>
      <c r="Y99" s="16"/>
      <c r="Z99" s="16"/>
      <c r="AC99" s="16"/>
    </row>
    <row r="100" spans="1:33" ht="13.5" customHeight="1" x14ac:dyDescent="0.3">
      <c r="A100" s="574">
        <v>97</v>
      </c>
      <c r="B100" s="843">
        <v>3</v>
      </c>
      <c r="C100" s="844">
        <v>45781</v>
      </c>
      <c r="D100" s="850" t="s">
        <v>10</v>
      </c>
      <c r="E100" s="836" t="str">
        <f t="shared" si="14"/>
        <v>MILFORD AMIGOS</v>
      </c>
      <c r="F100" s="836" t="str">
        <f t="shared" si="14"/>
        <v>STAMFORD FC</v>
      </c>
      <c r="G100" s="846"/>
      <c r="H100" s="847">
        <f>VLOOKUP(E100,START_TIMES,2)</f>
        <v>0.33333333333333331</v>
      </c>
      <c r="I100" s="848" t="str">
        <f>VLOOKUP(E100,fields,2)</f>
        <v>Pease Road (G), Woodbridge</v>
      </c>
      <c r="J100" s="849"/>
      <c r="K100" s="16"/>
      <c r="M100" s="5" t="s">
        <v>98</v>
      </c>
      <c r="N100" s="5" t="s">
        <v>101</v>
      </c>
      <c r="S100" s="16"/>
      <c r="T100" s="288"/>
      <c r="U100" s="288"/>
      <c r="V100" s="16"/>
      <c r="W100" s="227"/>
      <c r="X100" s="289"/>
      <c r="Y100" s="16"/>
      <c r="Z100" s="16"/>
      <c r="AC100" s="16"/>
    </row>
    <row r="101" spans="1:33" ht="13.5" customHeight="1" x14ac:dyDescent="0.35">
      <c r="A101" s="574">
        <v>98</v>
      </c>
      <c r="B101" s="843" t="s">
        <v>0</v>
      </c>
      <c r="C101" s="844" t="s">
        <v>0</v>
      </c>
      <c r="D101" s="850" t="s">
        <v>0</v>
      </c>
      <c r="E101" s="836" t="s">
        <v>0</v>
      </c>
      <c r="F101" s="836" t="s">
        <v>0</v>
      </c>
      <c r="G101" s="846" t="s">
        <v>0</v>
      </c>
      <c r="H101" s="847" t="s">
        <v>0</v>
      </c>
      <c r="I101" s="848" t="s">
        <v>0</v>
      </c>
      <c r="J101" s="849" t="s">
        <v>0</v>
      </c>
      <c r="K101" s="89"/>
      <c r="L101" s="89"/>
      <c r="M101" s="641"/>
      <c r="N101" s="641"/>
      <c r="S101" s="16"/>
      <c r="T101" s="288"/>
      <c r="U101" s="288"/>
      <c r="V101" s="16"/>
      <c r="W101" s="227"/>
      <c r="X101" s="289"/>
      <c r="Y101" s="16"/>
      <c r="Z101" s="16"/>
      <c r="AC101" s="16"/>
    </row>
    <row r="102" spans="1:33" ht="13.5" customHeight="1" x14ac:dyDescent="0.3">
      <c r="A102" s="574">
        <v>99</v>
      </c>
      <c r="B102" s="843">
        <v>3</v>
      </c>
      <c r="C102" s="844">
        <v>45781</v>
      </c>
      <c r="D102" s="853" t="s">
        <v>175</v>
      </c>
      <c r="E102" s="836" t="str">
        <f t="shared" ref="E102:F106" si="15">VLOOKUP(M102,Teams,2)</f>
        <v>COYOTES FC</v>
      </c>
      <c r="F102" s="836" t="str">
        <f t="shared" si="15"/>
        <v>LITCHFIELD COUNTY BLUES 30</v>
      </c>
      <c r="G102" s="846"/>
      <c r="H102" s="847">
        <f>VLOOKUP(E102,START_TIMES,2)</f>
        <v>0.33333333333333331</v>
      </c>
      <c r="I102" s="848" t="str">
        <f>VLOOKUP(E102,fields,2)</f>
        <v>Pragemann  Park (G), Wallingford</v>
      </c>
      <c r="J102" s="849"/>
      <c r="K102" s="16"/>
      <c r="M102" s="5" t="s">
        <v>151</v>
      </c>
      <c r="N102" s="5" t="s">
        <v>155</v>
      </c>
      <c r="S102" s="16"/>
      <c r="T102" s="288"/>
      <c r="U102" s="288"/>
      <c r="V102" s="16"/>
      <c r="W102" s="227"/>
      <c r="X102" s="289"/>
      <c r="Y102" s="16"/>
      <c r="Z102" s="16"/>
      <c r="AC102" s="16"/>
    </row>
    <row r="103" spans="1:33" ht="13.5" customHeight="1" x14ac:dyDescent="0.3">
      <c r="A103" s="574">
        <v>100</v>
      </c>
      <c r="B103" s="843">
        <v>3</v>
      </c>
      <c r="C103" s="844">
        <v>45781</v>
      </c>
      <c r="D103" s="853" t="s">
        <v>175</v>
      </c>
      <c r="E103" s="836" t="str">
        <f t="shared" si="15"/>
        <v>FC CELTA</v>
      </c>
      <c r="F103" s="836" t="str">
        <f t="shared" si="15"/>
        <v>NORWALK FC</v>
      </c>
      <c r="G103" s="846"/>
      <c r="H103" s="847">
        <f>VLOOKUP(E103,START_TIMES,2)</f>
        <v>0.33333333333333331</v>
      </c>
      <c r="I103" s="848" t="str">
        <f>VLOOKUP(E103,fields,2)</f>
        <v>Foran HS KMT (T), Milford</v>
      </c>
      <c r="J103" s="849"/>
      <c r="K103" s="16"/>
      <c r="M103" s="5" t="s">
        <v>154</v>
      </c>
      <c r="N103" s="5" t="s">
        <v>157</v>
      </c>
      <c r="S103" s="16"/>
      <c r="T103" s="288"/>
      <c r="U103" s="288"/>
      <c r="V103" s="16"/>
      <c r="W103" s="227"/>
      <c r="X103" s="289"/>
      <c r="Y103" s="16"/>
      <c r="Z103" s="16"/>
      <c r="AC103" s="16"/>
    </row>
    <row r="104" spans="1:33" ht="12.65" customHeight="1" x14ac:dyDescent="0.3">
      <c r="A104" s="574">
        <v>101</v>
      </c>
      <c r="B104" s="843">
        <v>3</v>
      </c>
      <c r="C104" s="844">
        <v>45781</v>
      </c>
      <c r="D104" s="853" t="s">
        <v>175</v>
      </c>
      <c r="E104" s="836" t="str">
        <f t="shared" si="15"/>
        <v>FC CALDO VERDE</v>
      </c>
      <c r="F104" s="773" t="str">
        <f t="shared" si="15"/>
        <v>BYE 30</v>
      </c>
      <c r="G104" s="854"/>
      <c r="H104" s="855" t="s">
        <v>91</v>
      </c>
      <c r="I104" s="856" t="s">
        <v>1133</v>
      </c>
      <c r="J104" s="849"/>
      <c r="K104" s="16"/>
      <c r="M104" s="5" t="s">
        <v>153</v>
      </c>
      <c r="N104" s="5" t="s">
        <v>150</v>
      </c>
      <c r="S104" s="16"/>
      <c r="T104" s="288"/>
      <c r="U104" s="288"/>
      <c r="V104" s="16"/>
      <c r="W104" s="227"/>
      <c r="X104" s="289"/>
      <c r="Y104" s="16"/>
      <c r="Z104" s="16"/>
      <c r="AC104" s="16"/>
    </row>
    <row r="105" spans="1:33" ht="13.5" customHeight="1" x14ac:dyDescent="0.3">
      <c r="A105" s="574">
        <v>102</v>
      </c>
      <c r="B105" s="843">
        <v>3</v>
      </c>
      <c r="C105" s="844">
        <v>45781</v>
      </c>
      <c r="D105" s="853" t="s">
        <v>175</v>
      </c>
      <c r="E105" s="836" t="str">
        <f t="shared" si="15"/>
        <v>QPR</v>
      </c>
      <c r="F105" s="836" t="str">
        <f t="shared" si="15"/>
        <v>ECUA-ANDES 30</v>
      </c>
      <c r="G105" s="846"/>
      <c r="H105" s="847">
        <f>VLOOKUP(E105,START_TIMES,2)</f>
        <v>0.375</v>
      </c>
      <c r="I105" s="848" t="str">
        <f>VLOOKUP(E105,fields,2)</f>
        <v>Quinnipiac Park (G), Cheshire</v>
      </c>
      <c r="J105" s="860"/>
      <c r="K105" s="16"/>
      <c r="M105" s="5" t="s">
        <v>158</v>
      </c>
      <c r="N105" s="5" t="s">
        <v>152</v>
      </c>
      <c r="S105" s="16"/>
      <c r="T105" s="288"/>
      <c r="U105" s="288"/>
      <c r="V105" s="16"/>
      <c r="W105" s="227"/>
      <c r="X105" s="289"/>
      <c r="Y105" s="16"/>
      <c r="Z105" s="16"/>
      <c r="AC105" s="16"/>
    </row>
    <row r="106" spans="1:33" ht="13.5" customHeight="1" x14ac:dyDescent="0.3">
      <c r="A106" s="574">
        <v>103</v>
      </c>
      <c r="B106" s="843">
        <v>3</v>
      </c>
      <c r="C106" s="844">
        <v>45781</v>
      </c>
      <c r="D106" s="853" t="s">
        <v>175</v>
      </c>
      <c r="E106" s="836" t="str">
        <f t="shared" si="15"/>
        <v>NAUGATUCK FUSION</v>
      </c>
      <c r="F106" s="836" t="str">
        <f t="shared" si="15"/>
        <v>TRINITY FC</v>
      </c>
      <c r="G106" s="846"/>
      <c r="H106" s="847">
        <f>VLOOKUP(E106,START_TIMES,2)</f>
        <v>0.41666666666666669</v>
      </c>
      <c r="I106" s="848" t="str">
        <f>VLOOKUP(E106,fields,2)</f>
        <v>City Hill MS (G), Naugatuck</v>
      </c>
      <c r="J106" s="849"/>
      <c r="K106" s="16"/>
      <c r="M106" s="5" t="s">
        <v>156</v>
      </c>
      <c r="N106" s="5" t="s">
        <v>159</v>
      </c>
      <c r="S106" s="16"/>
      <c r="T106" s="288"/>
      <c r="U106" s="288"/>
      <c r="V106" s="16"/>
      <c r="W106" s="227"/>
      <c r="X106" s="289"/>
      <c r="Y106" s="16"/>
      <c r="Z106" s="16"/>
      <c r="AC106" s="16"/>
    </row>
    <row r="107" spans="1:33" ht="13.5" customHeight="1" x14ac:dyDescent="0.35">
      <c r="A107" s="574">
        <v>104</v>
      </c>
      <c r="B107" s="843" t="s">
        <v>0</v>
      </c>
      <c r="C107" s="844" t="s">
        <v>0</v>
      </c>
      <c r="D107" s="850" t="s">
        <v>0</v>
      </c>
      <c r="E107" s="836" t="s">
        <v>0</v>
      </c>
      <c r="F107" s="836" t="s">
        <v>0</v>
      </c>
      <c r="G107" s="846" t="s">
        <v>0</v>
      </c>
      <c r="H107" s="847" t="s">
        <v>0</v>
      </c>
      <c r="I107" s="848" t="s">
        <v>0</v>
      </c>
      <c r="J107" s="849" t="s">
        <v>0</v>
      </c>
      <c r="K107" s="16"/>
      <c r="M107" s="641"/>
      <c r="N107" s="641"/>
      <c r="S107" s="16"/>
      <c r="T107" s="288"/>
      <c r="U107" s="288"/>
      <c r="V107" s="16"/>
      <c r="W107" s="227"/>
      <c r="X107" s="289"/>
      <c r="Y107" s="16"/>
      <c r="Z107" s="16"/>
      <c r="AC107" s="16"/>
    </row>
    <row r="108" spans="1:33" ht="13.5" customHeight="1" x14ac:dyDescent="0.3">
      <c r="A108" s="574">
        <v>105</v>
      </c>
      <c r="B108" s="843">
        <v>3</v>
      </c>
      <c r="C108" s="844">
        <v>45781</v>
      </c>
      <c r="D108" s="851" t="s">
        <v>11</v>
      </c>
      <c r="E108" s="836" t="str">
        <f t="shared" ref="E108:F112" si="16">VLOOKUP(M108,Teams,2)</f>
        <v>CLUB NAPOLI 40</v>
      </c>
      <c r="F108" s="836" t="str">
        <f t="shared" si="16"/>
        <v>GREENWICH PUMAS FC 40</v>
      </c>
      <c r="G108" s="846"/>
      <c r="H108" s="847">
        <v>0.45833333333333331</v>
      </c>
      <c r="I108" s="848" t="str">
        <f>VLOOKUP(E108,fields,2)</f>
        <v>North Farms Park (G), North Branford</v>
      </c>
      <c r="J108" s="849"/>
      <c r="K108" s="16"/>
      <c r="M108" s="5" t="s">
        <v>161</v>
      </c>
      <c r="N108" s="5" t="s">
        <v>105</v>
      </c>
      <c r="S108" s="16"/>
      <c r="T108" s="288"/>
      <c r="U108" s="288"/>
      <c r="V108" s="16"/>
      <c r="W108" s="227"/>
      <c r="X108" s="289"/>
      <c r="Y108" s="16"/>
      <c r="Z108" s="16"/>
      <c r="AC108" s="16"/>
    </row>
    <row r="109" spans="1:33" ht="13.5" customHeight="1" x14ac:dyDescent="0.3">
      <c r="A109" s="574">
        <v>106</v>
      </c>
      <c r="B109" s="843">
        <v>3</v>
      </c>
      <c r="C109" s="844">
        <v>45781</v>
      </c>
      <c r="D109" s="851" t="s">
        <v>11</v>
      </c>
      <c r="E109" s="836" t="str">
        <f t="shared" si="16"/>
        <v>GREENWICH FC 40</v>
      </c>
      <c r="F109" s="836" t="str">
        <f t="shared" si="16"/>
        <v>SHEBEEN FC</v>
      </c>
      <c r="G109" s="846"/>
      <c r="H109" s="847">
        <v>0.33333333333333331</v>
      </c>
      <c r="I109" s="848" t="s">
        <v>1151</v>
      </c>
      <c r="J109" s="849"/>
      <c r="K109" s="16"/>
      <c r="M109" s="5" t="s">
        <v>104</v>
      </c>
      <c r="N109" s="5" t="s">
        <v>107</v>
      </c>
      <c r="S109" s="16"/>
      <c r="T109" s="288"/>
      <c r="U109" s="288"/>
      <c r="V109" s="16"/>
      <c r="W109" s="227"/>
      <c r="X109" s="289"/>
      <c r="Y109" s="16"/>
      <c r="Z109" s="16"/>
      <c r="AC109" s="16"/>
    </row>
    <row r="110" spans="1:33" s="1" customFormat="1" ht="13.5" customHeight="1" x14ac:dyDescent="0.25">
      <c r="A110" s="574">
        <v>107</v>
      </c>
      <c r="B110" s="843">
        <v>3</v>
      </c>
      <c r="C110" s="844">
        <v>45781</v>
      </c>
      <c r="D110" s="851" t="s">
        <v>11</v>
      </c>
      <c r="E110" s="836" t="str">
        <f t="shared" si="16"/>
        <v>FAIRFIELD GAC 40</v>
      </c>
      <c r="F110" s="836" t="str">
        <f t="shared" si="16"/>
        <v>CLINTON FC 40</v>
      </c>
      <c r="G110" s="846"/>
      <c r="H110" s="847">
        <v>0.41666666666666669</v>
      </c>
      <c r="I110" s="848" t="str">
        <f>VLOOKUP(E110,fields,2)</f>
        <v>Ludlowe HS (T), Fairfield</v>
      </c>
      <c r="J110" s="849"/>
      <c r="K110" s="16"/>
      <c r="L110" s="16"/>
      <c r="M110" s="5" t="s">
        <v>163</v>
      </c>
      <c r="N110" s="5" t="s">
        <v>160</v>
      </c>
      <c r="O110" s="16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 s="258"/>
      <c r="AF110"/>
      <c r="AG110"/>
    </row>
    <row r="111" spans="1:33" ht="13.5" customHeight="1" x14ac:dyDescent="0.3">
      <c r="A111" s="574">
        <v>108</v>
      </c>
      <c r="B111" s="843">
        <v>3</v>
      </c>
      <c r="C111" s="844">
        <v>45781</v>
      </c>
      <c r="D111" s="851" t="s">
        <v>11</v>
      </c>
      <c r="E111" s="836" t="str">
        <f t="shared" si="16"/>
        <v>STORM FC</v>
      </c>
      <c r="F111" s="836" t="str">
        <f t="shared" si="16"/>
        <v>DANBURY UNITED 40</v>
      </c>
      <c r="G111" s="846"/>
      <c r="H111" s="847">
        <f>VLOOKUP(E111,START_TIMES,2)</f>
        <v>0.33333333333333331</v>
      </c>
      <c r="I111" s="848" t="str">
        <f>VLOOKUP(E111,fields,2)</f>
        <v>Wakeman Park (T), Westport</v>
      </c>
      <c r="J111" s="860"/>
      <c r="K111" s="16"/>
      <c r="M111" s="5" t="s">
        <v>108</v>
      </c>
      <c r="N111" s="5" t="s">
        <v>162</v>
      </c>
      <c r="S111" s="16"/>
      <c r="T111" s="288"/>
      <c r="U111" s="288"/>
      <c r="V111" s="16"/>
      <c r="W111" s="227"/>
      <c r="X111" s="289"/>
      <c r="Y111" s="16"/>
      <c r="Z111" s="16"/>
      <c r="AC111" s="16"/>
    </row>
    <row r="112" spans="1:33" ht="13.5" customHeight="1" x14ac:dyDescent="0.3">
      <c r="A112" s="574">
        <v>109</v>
      </c>
      <c r="B112" s="843">
        <v>3</v>
      </c>
      <c r="C112" s="844">
        <v>45781</v>
      </c>
      <c r="D112" s="851" t="s">
        <v>11</v>
      </c>
      <c r="E112" s="836" t="str">
        <f t="shared" si="16"/>
        <v xml:space="preserve">GUILFORD CELTIC </v>
      </c>
      <c r="F112" s="836" t="str">
        <f t="shared" si="16"/>
        <v>VASCO DA GAMA 40</v>
      </c>
      <c r="G112" s="846"/>
      <c r="H112" s="847">
        <v>0.33333333333333331</v>
      </c>
      <c r="I112" s="848" t="s">
        <v>943</v>
      </c>
      <c r="J112" s="849" t="s">
        <v>999</v>
      </c>
      <c r="K112" s="16"/>
      <c r="M112" s="5" t="s">
        <v>106</v>
      </c>
      <c r="N112" s="5" t="s">
        <v>109</v>
      </c>
      <c r="S112" s="16"/>
      <c r="T112" s="288"/>
      <c r="U112" s="288"/>
      <c r="V112" s="16"/>
      <c r="W112" s="227"/>
      <c r="X112" s="289"/>
      <c r="Y112" s="16"/>
      <c r="Z112" s="16"/>
      <c r="AC112" s="16"/>
    </row>
    <row r="113" spans="1:29" ht="13.5" customHeight="1" x14ac:dyDescent="0.35">
      <c r="A113" s="574">
        <v>110</v>
      </c>
      <c r="B113" s="843" t="s">
        <v>0</v>
      </c>
      <c r="C113" s="844" t="s">
        <v>0</v>
      </c>
      <c r="D113" s="850" t="s">
        <v>0</v>
      </c>
      <c r="E113" s="836" t="s">
        <v>0</v>
      </c>
      <c r="F113" s="836" t="s">
        <v>0</v>
      </c>
      <c r="G113" s="846" t="s">
        <v>0</v>
      </c>
      <c r="H113" s="847" t="s">
        <v>0</v>
      </c>
      <c r="I113" s="848" t="s">
        <v>0</v>
      </c>
      <c r="J113" s="849" t="s">
        <v>0</v>
      </c>
      <c r="K113" s="16"/>
      <c r="M113" s="641"/>
      <c r="N113" s="641"/>
      <c r="S113" s="16"/>
      <c r="T113" s="288"/>
      <c r="U113" s="288"/>
      <c r="V113" s="16"/>
      <c r="W113" s="227"/>
      <c r="X113" s="289"/>
      <c r="Y113" s="16"/>
      <c r="Z113" s="16"/>
      <c r="AC113" s="16"/>
    </row>
    <row r="114" spans="1:29" ht="13.5" customHeight="1" x14ac:dyDescent="0.3">
      <c r="A114" s="574">
        <v>111</v>
      </c>
      <c r="B114" s="843">
        <v>3</v>
      </c>
      <c r="C114" s="844">
        <v>45781</v>
      </c>
      <c r="D114" s="861" t="s">
        <v>1114</v>
      </c>
      <c r="E114" s="864" t="str">
        <f t="shared" ref="E114:F117" si="17">VLOOKUP(M114,Teams,2)</f>
        <v>NEW HAVEN AMERICANS</v>
      </c>
      <c r="F114" s="864" t="str">
        <f t="shared" si="17"/>
        <v>NORTH BRANFORD 40</v>
      </c>
      <c r="G114" s="846"/>
      <c r="H114" s="847">
        <f>VLOOKUP(E114,START_TIMES,2)</f>
        <v>0.41666666666666702</v>
      </c>
      <c r="I114" s="848" t="str">
        <f>VLOOKUP(E114,fields,2)</f>
        <v>Peck Place School (G), Orange</v>
      </c>
      <c r="J114" s="849"/>
      <c r="K114" s="16"/>
      <c r="M114" s="736" t="s">
        <v>114</v>
      </c>
      <c r="N114" s="736" t="s">
        <v>115</v>
      </c>
      <c r="S114" s="16"/>
      <c r="T114" s="288"/>
      <c r="U114" s="288"/>
      <c r="V114" s="16"/>
      <c r="W114" s="227"/>
      <c r="X114" s="289"/>
      <c r="Y114" s="16"/>
      <c r="Z114" s="16"/>
      <c r="AC114" s="16"/>
    </row>
    <row r="115" spans="1:29" ht="13.5" customHeight="1" x14ac:dyDescent="0.3">
      <c r="A115" s="574">
        <v>112</v>
      </c>
      <c r="B115" s="843">
        <v>3</v>
      </c>
      <c r="C115" s="844">
        <v>45781</v>
      </c>
      <c r="D115" s="861" t="s">
        <v>1114</v>
      </c>
      <c r="E115" s="863" t="str">
        <f t="shared" si="17"/>
        <v>GUILFORD BELL CURVE</v>
      </c>
      <c r="F115" s="862" t="str">
        <f t="shared" si="17"/>
        <v>BYE 40N</v>
      </c>
      <c r="G115" s="846"/>
      <c r="H115" s="847"/>
      <c r="I115" s="848"/>
      <c r="J115" s="849"/>
      <c r="K115" s="16"/>
      <c r="M115" s="736" t="s">
        <v>112</v>
      </c>
      <c r="N115" s="736" t="s">
        <v>110</v>
      </c>
      <c r="S115" s="16"/>
      <c r="T115" s="288"/>
      <c r="U115" s="288"/>
      <c r="V115" s="16"/>
      <c r="W115" s="227"/>
      <c r="X115" s="289"/>
      <c r="Y115" s="16"/>
      <c r="Z115" s="16"/>
      <c r="AC115" s="16"/>
    </row>
    <row r="116" spans="1:29" ht="13.5" customHeight="1" x14ac:dyDescent="0.3">
      <c r="A116" s="574">
        <v>113</v>
      </c>
      <c r="B116" s="843">
        <v>3</v>
      </c>
      <c r="C116" s="844">
        <v>45781</v>
      </c>
      <c r="D116" s="861" t="s">
        <v>1114</v>
      </c>
      <c r="E116" s="864" t="str">
        <f t="shared" si="17"/>
        <v>SOUTHEAST ROVERS</v>
      </c>
      <c r="F116" s="864" t="str">
        <f t="shared" si="17"/>
        <v>FC LEONE</v>
      </c>
      <c r="G116" s="846"/>
      <c r="H116" s="847">
        <f>VLOOKUP(E116,START_TIMES,2)</f>
        <v>0.41666666666666702</v>
      </c>
      <c r="I116" s="848" t="str">
        <f>VLOOKUP(E116,fields,2)</f>
        <v>East Lyme HS (T), East Lyme</v>
      </c>
      <c r="J116" s="849"/>
      <c r="K116" s="16"/>
      <c r="M116" s="736" t="s">
        <v>117</v>
      </c>
      <c r="N116" s="736" t="s">
        <v>111</v>
      </c>
      <c r="S116" s="16"/>
      <c r="T116" s="288"/>
      <c r="U116" s="288"/>
      <c r="V116" s="16"/>
      <c r="W116" s="227"/>
      <c r="X116" s="289"/>
      <c r="Y116" s="16"/>
      <c r="Z116" s="16"/>
      <c r="AC116" s="16"/>
    </row>
    <row r="117" spans="1:29" ht="13.5" customHeight="1" x14ac:dyDescent="0.3">
      <c r="A117" s="574">
        <v>114</v>
      </c>
      <c r="B117" s="843">
        <v>3</v>
      </c>
      <c r="C117" s="844">
        <v>45781</v>
      </c>
      <c r="D117" s="861" t="s">
        <v>1114</v>
      </c>
      <c r="E117" s="864" t="str">
        <f t="shared" si="17"/>
        <v>LITCHFIELD COUNTY BLUES 40</v>
      </c>
      <c r="F117" s="864" t="str">
        <f t="shared" si="17"/>
        <v>PAN ZONES</v>
      </c>
      <c r="G117" s="846"/>
      <c r="H117" s="847">
        <v>0.33333333333333331</v>
      </c>
      <c r="I117" s="848" t="str">
        <f>VLOOKUP(E117,fields,2)</f>
        <v xml:space="preserve">White Field (G), Litchfield </v>
      </c>
      <c r="J117" s="849" t="s">
        <v>950</v>
      </c>
      <c r="K117" s="16"/>
      <c r="M117" s="736" t="s">
        <v>113</v>
      </c>
      <c r="N117" s="736" t="s">
        <v>116</v>
      </c>
      <c r="S117" s="16"/>
      <c r="T117" s="288"/>
      <c r="U117" s="288"/>
      <c r="V117" s="16"/>
      <c r="W117" s="227"/>
      <c r="X117" s="289"/>
      <c r="Y117" s="16"/>
      <c r="Z117" s="16"/>
      <c r="AC117" s="16"/>
    </row>
    <row r="118" spans="1:29" ht="13.5" customHeight="1" x14ac:dyDescent="0.35">
      <c r="A118" s="574">
        <v>115</v>
      </c>
      <c r="B118" s="843" t="s">
        <v>0</v>
      </c>
      <c r="C118" s="844" t="s">
        <v>0</v>
      </c>
      <c r="D118" s="850" t="s">
        <v>0</v>
      </c>
      <c r="E118" s="836" t="s">
        <v>0</v>
      </c>
      <c r="F118" s="836" t="s">
        <v>0</v>
      </c>
      <c r="G118" s="846" t="s">
        <v>0</v>
      </c>
      <c r="H118" s="847" t="s">
        <v>0</v>
      </c>
      <c r="I118" s="848" t="s">
        <v>0</v>
      </c>
      <c r="J118" s="849" t="s">
        <v>0</v>
      </c>
      <c r="K118" s="16"/>
      <c r="M118" s="643"/>
      <c r="N118" s="643"/>
      <c r="S118" s="16"/>
      <c r="T118" s="288"/>
      <c r="U118" s="288"/>
      <c r="V118" s="16"/>
      <c r="W118" s="227"/>
      <c r="X118" s="289"/>
      <c r="Y118" s="16"/>
      <c r="Z118" s="16"/>
      <c r="AC118" s="16"/>
    </row>
    <row r="119" spans="1:29" ht="13.5" customHeight="1" x14ac:dyDescent="0.3">
      <c r="A119" s="574">
        <v>116</v>
      </c>
      <c r="B119" s="843">
        <v>3</v>
      </c>
      <c r="C119" s="844">
        <v>45781</v>
      </c>
      <c r="D119" s="865" t="s">
        <v>1115</v>
      </c>
      <c r="E119" s="836" t="str">
        <f>VLOOKUP(M119,Teams,2)</f>
        <v>LUSITANOS FC</v>
      </c>
      <c r="F119" s="836" t="str">
        <f>VLOOKUP(N119,Teams,2)</f>
        <v>RIDGEFIELD KICKS</v>
      </c>
      <c r="G119" s="846"/>
      <c r="H119" s="847">
        <f>VLOOKUP(E119,START_TIMES,2)</f>
        <v>0.41666666666666669</v>
      </c>
      <c r="I119" s="848" t="str">
        <f>VLOOKUP(E119,fields,2)</f>
        <v>Veterans Memorial Park (T), Bridgeport</v>
      </c>
      <c r="J119" s="849"/>
      <c r="K119" s="16"/>
      <c r="M119" s="775" t="s">
        <v>122</v>
      </c>
      <c r="N119" s="775" t="s">
        <v>123</v>
      </c>
      <c r="S119" s="16"/>
      <c r="T119" s="288"/>
      <c r="U119" s="288"/>
      <c r="V119" s="16"/>
      <c r="W119" s="227"/>
      <c r="X119" s="289"/>
      <c r="Y119" s="16"/>
      <c r="Z119" s="16"/>
      <c r="AC119" s="16"/>
    </row>
    <row r="120" spans="1:29" ht="16" customHeight="1" x14ac:dyDescent="0.3">
      <c r="A120" s="574">
        <v>117</v>
      </c>
      <c r="B120" s="843">
        <v>3</v>
      </c>
      <c r="C120" s="844">
        <v>45781</v>
      </c>
      <c r="D120" s="865" t="s">
        <v>1115</v>
      </c>
      <c r="E120" s="836" t="str">
        <f>VLOOKUP(M120,Teams,2)</f>
        <v>DERBY QUITUS</v>
      </c>
      <c r="F120" s="836" t="str">
        <f>VLOOKUP(N120,Teams,2)</f>
        <v>BESA SC</v>
      </c>
      <c r="G120" s="846"/>
      <c r="H120" s="847">
        <f>VLOOKUP(E120,START_TIMES,2)</f>
        <v>0.33333333333333331</v>
      </c>
      <c r="I120" s="848" t="str">
        <f>VLOOKUP(E120,fields,2)</f>
        <v>Witek Park (G), Derby</v>
      </c>
      <c r="J120" s="849"/>
      <c r="K120" s="16"/>
      <c r="M120" s="775" t="s">
        <v>120</v>
      </c>
      <c r="N120" s="775" t="s">
        <v>118</v>
      </c>
    </row>
    <row r="121" spans="1:29" ht="13.5" customHeight="1" x14ac:dyDescent="0.3">
      <c r="A121" s="574">
        <v>118</v>
      </c>
      <c r="B121" s="843">
        <v>3</v>
      </c>
      <c r="C121" s="844">
        <v>45781</v>
      </c>
      <c r="D121" s="865" t="s">
        <v>1115</v>
      </c>
      <c r="E121" s="867" t="str">
        <f>VLOOKUP(M121,Teams,2)</f>
        <v>WILTON WOLVES</v>
      </c>
      <c r="F121" s="866" t="s">
        <v>29</v>
      </c>
      <c r="G121" s="846"/>
      <c r="H121" s="847">
        <f>VLOOKUP(E121,START_TIMES,2)</f>
        <v>0.41666666666666702</v>
      </c>
      <c r="I121" s="848" t="str">
        <f>VLOOKUP(E121,fields,2)</f>
        <v>Lily Field (T), Wilton</v>
      </c>
      <c r="J121" s="849"/>
      <c r="K121" s="16"/>
      <c r="M121" s="775" t="s">
        <v>125</v>
      </c>
      <c r="N121" s="775" t="s">
        <v>119</v>
      </c>
    </row>
    <row r="122" spans="1:29" ht="13.5" customHeight="1" x14ac:dyDescent="0.3">
      <c r="A122" s="574">
        <v>119</v>
      </c>
      <c r="B122" s="843">
        <v>3</v>
      </c>
      <c r="C122" s="844">
        <v>45781</v>
      </c>
      <c r="D122" s="865" t="s">
        <v>1115</v>
      </c>
      <c r="E122" s="836" t="str">
        <f>VLOOKUP(M122,Teams,2)</f>
        <v>ECUA-ANDES 40</v>
      </c>
      <c r="F122" s="836" t="str">
        <f>VLOOKUP(N122,Teams,2)</f>
        <v>STAMFORD UNITED</v>
      </c>
      <c r="G122" s="846"/>
      <c r="H122" s="847">
        <f>VLOOKUP(E122,START_TIMES,2)</f>
        <v>0.41666666666666702</v>
      </c>
      <c r="I122" s="848" t="s">
        <v>684</v>
      </c>
      <c r="J122" s="849"/>
      <c r="K122" s="16"/>
      <c r="M122" s="775" t="s">
        <v>121</v>
      </c>
      <c r="N122" s="775" t="s">
        <v>124</v>
      </c>
    </row>
    <row r="123" spans="1:29" ht="13.5" customHeight="1" x14ac:dyDescent="0.35">
      <c r="A123" s="574">
        <v>120</v>
      </c>
      <c r="B123" s="843" t="s">
        <v>0</v>
      </c>
      <c r="C123" s="844" t="s">
        <v>0</v>
      </c>
      <c r="D123" s="850" t="s">
        <v>0</v>
      </c>
      <c r="E123" s="836" t="s">
        <v>0</v>
      </c>
      <c r="F123" s="836" t="s">
        <v>0</v>
      </c>
      <c r="G123" s="846" t="s">
        <v>0</v>
      </c>
      <c r="H123" s="847" t="s">
        <v>0</v>
      </c>
      <c r="I123" s="848" t="s">
        <v>0</v>
      </c>
      <c r="J123" s="849" t="s">
        <v>0</v>
      </c>
      <c r="K123" s="16"/>
      <c r="M123" s="643"/>
      <c r="N123" s="643"/>
    </row>
    <row r="124" spans="1:29" ht="13.5" customHeight="1" x14ac:dyDescent="0.25">
      <c r="A124" s="574">
        <v>121</v>
      </c>
      <c r="B124" s="843">
        <v>3</v>
      </c>
      <c r="C124" s="844">
        <v>45781</v>
      </c>
      <c r="D124" s="845" t="s">
        <v>1076</v>
      </c>
      <c r="E124" s="836" t="str">
        <f t="shared" ref="E124:F128" si="18">VLOOKUP(M124,Teams,2)</f>
        <v>FAIRFIELD GAC 50</v>
      </c>
      <c r="F124" s="836" t="str">
        <f t="shared" si="18"/>
        <v>NORWALK SPORT COLOMBIA 50</v>
      </c>
      <c r="G124" s="854"/>
      <c r="H124" s="847">
        <f>VLOOKUP(E124,START_TIMES,2)</f>
        <v>0.33333333333333331</v>
      </c>
      <c r="I124" s="848" t="str">
        <f>VLOOKUP(E124,fields,2)</f>
        <v>Ludlowe HS (T), Fairfield</v>
      </c>
      <c r="J124" s="849"/>
      <c r="K124" s="16"/>
      <c r="M124" s="779" t="s">
        <v>127</v>
      </c>
      <c r="N124" s="779" t="s">
        <v>131</v>
      </c>
    </row>
    <row r="125" spans="1:29" ht="13.5" customHeight="1" x14ac:dyDescent="0.25">
      <c r="A125" s="574">
        <v>122</v>
      </c>
      <c r="B125" s="843">
        <v>3</v>
      </c>
      <c r="C125" s="844">
        <v>45781</v>
      </c>
      <c r="D125" s="845" t="s">
        <v>1076</v>
      </c>
      <c r="E125" s="836" t="str">
        <f t="shared" si="18"/>
        <v>NORWALK MARINERS LEGENDS</v>
      </c>
      <c r="F125" s="836" t="str">
        <f t="shared" si="18"/>
        <v>STAMFORD CITY</v>
      </c>
      <c r="G125" s="854"/>
      <c r="H125" s="847">
        <f>VLOOKUP(E125,START_TIMES,2)</f>
        <v>0.33333333333333331</v>
      </c>
      <c r="I125" s="848" t="str">
        <f>VLOOKUP(E125,fields,2)</f>
        <v>Nathan Hale MS (T), Norwalk</v>
      </c>
      <c r="J125" s="849"/>
      <c r="K125" s="16"/>
      <c r="M125" s="779" t="s">
        <v>130</v>
      </c>
      <c r="N125" s="779" t="s">
        <v>133</v>
      </c>
    </row>
    <row r="126" spans="1:29" ht="13.5" customHeight="1" x14ac:dyDescent="0.25">
      <c r="A126" s="574">
        <v>123</v>
      </c>
      <c r="B126" s="843">
        <v>3</v>
      </c>
      <c r="C126" s="844">
        <v>45781</v>
      </c>
      <c r="D126" s="845" t="s">
        <v>1076</v>
      </c>
      <c r="E126" s="836" t="str">
        <f t="shared" si="18"/>
        <v>GREENWICH PUMAS FC 50</v>
      </c>
      <c r="F126" s="868" t="str">
        <f t="shared" si="18"/>
        <v>BYE 50</v>
      </c>
      <c r="G126" s="854"/>
      <c r="H126" s="855" t="s">
        <v>91</v>
      </c>
      <c r="I126" s="856" t="s">
        <v>91</v>
      </c>
      <c r="J126" s="849"/>
      <c r="K126" s="16"/>
      <c r="M126" s="779" t="s">
        <v>129</v>
      </c>
      <c r="N126" s="779" t="s">
        <v>126</v>
      </c>
    </row>
    <row r="127" spans="1:29" ht="13.5" customHeight="1" x14ac:dyDescent="0.25">
      <c r="A127" s="574">
        <v>124</v>
      </c>
      <c r="B127" s="843">
        <v>3</v>
      </c>
      <c r="C127" s="844">
        <v>45781</v>
      </c>
      <c r="D127" s="845" t="s">
        <v>1076</v>
      </c>
      <c r="E127" s="836" t="str">
        <f t="shared" si="18"/>
        <v>VASCO DA GAMA 50</v>
      </c>
      <c r="F127" s="836" t="str">
        <f t="shared" si="18"/>
        <v>GREENWICH FC 50</v>
      </c>
      <c r="G127" s="854"/>
      <c r="H127" s="847">
        <f>VLOOKUP(E127,START_TIMES,2)</f>
        <v>0.41666666666666702</v>
      </c>
      <c r="I127" s="848" t="str">
        <f>VLOOKUP(E127,fields,2)</f>
        <v>Veterans Memorial Park (T), Bridgeport</v>
      </c>
      <c r="J127" s="849"/>
      <c r="K127" s="16"/>
      <c r="M127" s="779" t="s">
        <v>134</v>
      </c>
      <c r="N127" s="779" t="s">
        <v>128</v>
      </c>
    </row>
    <row r="128" spans="1:29" ht="13.5" customHeight="1" x14ac:dyDescent="0.25">
      <c r="A128" s="574">
        <v>125</v>
      </c>
      <c r="B128" s="843">
        <v>3</v>
      </c>
      <c r="C128" s="844">
        <v>45781</v>
      </c>
      <c r="D128" s="845" t="s">
        <v>1076</v>
      </c>
      <c r="E128" s="836" t="str">
        <f t="shared" si="18"/>
        <v>REBELS UNITED</v>
      </c>
      <c r="F128" s="836" t="str">
        <f t="shared" si="18"/>
        <v>WESTPORT FC</v>
      </c>
      <c r="G128" s="854"/>
      <c r="H128" s="847">
        <f>VLOOKUP(E128,START_TIMES,2)</f>
        <v>0.41666666666666669</v>
      </c>
      <c r="I128" s="848" t="str">
        <f>VLOOKUP(E128,fields,2)</f>
        <v>New Fairfield HS (T), New Fairfield</v>
      </c>
      <c r="J128" s="849"/>
      <c r="K128" s="16"/>
      <c r="M128" s="779" t="s">
        <v>132</v>
      </c>
      <c r="N128" s="779" t="s">
        <v>136</v>
      </c>
    </row>
    <row r="129" spans="1:14" ht="13.5" customHeight="1" x14ac:dyDescent="0.3">
      <c r="A129" s="574">
        <v>126</v>
      </c>
      <c r="B129" s="843" t="s">
        <v>0</v>
      </c>
      <c r="C129" s="844" t="s">
        <v>0</v>
      </c>
      <c r="D129" s="850" t="s">
        <v>0</v>
      </c>
      <c r="E129" s="836" t="s">
        <v>0</v>
      </c>
      <c r="F129" s="836" t="s">
        <v>0</v>
      </c>
      <c r="G129" s="846" t="s">
        <v>0</v>
      </c>
      <c r="H129" s="847" t="s">
        <v>0</v>
      </c>
      <c r="I129" s="848" t="s">
        <v>0</v>
      </c>
      <c r="J129" s="849" t="s">
        <v>0</v>
      </c>
      <c r="K129" s="16"/>
      <c r="M129" s="350"/>
      <c r="N129" s="350"/>
    </row>
    <row r="130" spans="1:14" ht="13.5" customHeight="1" x14ac:dyDescent="0.25">
      <c r="A130" s="574">
        <v>127</v>
      </c>
      <c r="B130" s="843">
        <v>3</v>
      </c>
      <c r="C130" s="844">
        <v>45781</v>
      </c>
      <c r="D130" s="870" t="s">
        <v>1113</v>
      </c>
      <c r="E130" s="836" t="str">
        <f t="shared" ref="E130:F134" si="19">VLOOKUP(M130,Teams,2)</f>
        <v>CLUB NAPOLI 50</v>
      </c>
      <c r="F130" s="836" t="str">
        <f t="shared" si="19"/>
        <v>HAVEN FC</v>
      </c>
      <c r="G130" s="854"/>
      <c r="H130" s="847">
        <v>0.375</v>
      </c>
      <c r="I130" s="848" t="str">
        <f>VLOOKUP(E130,fields,2)</f>
        <v>North Farms Park (G), North Branford</v>
      </c>
      <c r="J130" s="849"/>
      <c r="K130" s="16"/>
      <c r="M130" s="747" t="s">
        <v>141</v>
      </c>
      <c r="N130" s="747" t="s">
        <v>147</v>
      </c>
    </row>
    <row r="131" spans="1:14" ht="13.5" customHeight="1" x14ac:dyDescent="0.25">
      <c r="A131" s="574">
        <v>128</v>
      </c>
      <c r="B131" s="843">
        <v>3</v>
      </c>
      <c r="C131" s="844">
        <v>45781</v>
      </c>
      <c r="D131" s="870" t="s">
        <v>1113</v>
      </c>
      <c r="E131" s="836" t="str">
        <f t="shared" si="19"/>
        <v>GUILFORD BLACK EAGLES</v>
      </c>
      <c r="F131" s="836" t="str">
        <f t="shared" si="19"/>
        <v>SOUTHEAST CT</v>
      </c>
      <c r="G131" s="854"/>
      <c r="H131" s="847">
        <f>VLOOKUP(E131,START_TIMES,2)</f>
        <v>0.41666666666666669</v>
      </c>
      <c r="I131" s="848" t="str">
        <f>VLOOKUP(E131,fields,2)</f>
        <v>Bittner Park (G), Guilford</v>
      </c>
      <c r="J131" s="849"/>
      <c r="K131" s="16"/>
      <c r="M131" s="747" t="s">
        <v>146</v>
      </c>
      <c r="N131" s="747" t="s">
        <v>149</v>
      </c>
    </row>
    <row r="132" spans="1:14" ht="13.5" customHeight="1" x14ac:dyDescent="0.25">
      <c r="A132" s="574">
        <v>129</v>
      </c>
      <c r="B132" s="843">
        <v>3</v>
      </c>
      <c r="C132" s="844">
        <v>45781</v>
      </c>
      <c r="D132" s="870" t="s">
        <v>1113</v>
      </c>
      <c r="E132" s="836" t="str">
        <f t="shared" si="19"/>
        <v>GREENWICH PUMAS FC 56</v>
      </c>
      <c r="F132" s="836" t="str">
        <f t="shared" si="19"/>
        <v>CHESHIRE AZZURRI</v>
      </c>
      <c r="G132" s="854"/>
      <c r="H132" s="847">
        <f>VLOOKUP(E132,START_TIMES,2)</f>
        <v>0.41666666666666669</v>
      </c>
      <c r="I132" s="848" t="s">
        <v>1150</v>
      </c>
      <c r="J132" s="849"/>
      <c r="K132" s="16"/>
      <c r="M132" s="747" t="s">
        <v>144</v>
      </c>
      <c r="N132" s="747" t="s">
        <v>138</v>
      </c>
    </row>
    <row r="133" spans="1:14" ht="13.5" customHeight="1" x14ac:dyDescent="0.25">
      <c r="A133" s="574">
        <v>130</v>
      </c>
      <c r="B133" s="843">
        <v>3</v>
      </c>
      <c r="C133" s="844">
        <v>45781</v>
      </c>
      <c r="D133" s="870" t="s">
        <v>1113</v>
      </c>
      <c r="E133" s="836" t="str">
        <f t="shared" si="19"/>
        <v>VASCO DA GAMA 60</v>
      </c>
      <c r="F133" s="836" t="str">
        <f t="shared" si="19"/>
        <v>EAST HAVEN SC</v>
      </c>
      <c r="G133" s="854"/>
      <c r="H133" s="847">
        <v>0.41666666666666669</v>
      </c>
      <c r="I133" s="848" t="str">
        <f>VLOOKUP(E133,fields,2)</f>
        <v>Veterans Memorial Park (T), Bridgeport</v>
      </c>
      <c r="J133" s="849"/>
      <c r="K133" s="16"/>
      <c r="M133" s="747" t="s">
        <v>135</v>
      </c>
      <c r="N133" s="747" t="s">
        <v>142</v>
      </c>
    </row>
    <row r="134" spans="1:14" ht="13.5" customHeight="1" x14ac:dyDescent="0.25">
      <c r="A134" s="574">
        <v>131</v>
      </c>
      <c r="B134" s="843">
        <v>3</v>
      </c>
      <c r="C134" s="844">
        <v>45781</v>
      </c>
      <c r="D134" s="870" t="s">
        <v>1113</v>
      </c>
      <c r="E134" s="836" t="str">
        <f t="shared" si="19"/>
        <v>NORTH BRANFORD LEGENDS</v>
      </c>
      <c r="F134" s="836" t="str">
        <f t="shared" si="19"/>
        <v>ZIMMITTI SC</v>
      </c>
      <c r="G134" s="854"/>
      <c r="H134" s="847">
        <f>VLOOKUP(E134,START_TIMES,2)</f>
        <v>0.41666666666666702</v>
      </c>
      <c r="I134" s="848" t="str">
        <f>VLOOKUP(E134,fields,2)</f>
        <v>Northford Park (G), Northford</v>
      </c>
      <c r="J134" s="849"/>
      <c r="K134" s="16"/>
      <c r="M134" s="747" t="s">
        <v>148</v>
      </c>
      <c r="N134" s="747" t="s">
        <v>137</v>
      </c>
    </row>
    <row r="135" spans="1:14" ht="13.5" customHeight="1" x14ac:dyDescent="0.25">
      <c r="A135" s="574">
        <v>132</v>
      </c>
      <c r="B135" s="843" t="s">
        <v>0</v>
      </c>
      <c r="C135" s="844" t="s">
        <v>0</v>
      </c>
      <c r="D135" s="850" t="s">
        <v>0</v>
      </c>
      <c r="E135" s="836" t="s">
        <v>0</v>
      </c>
      <c r="F135" s="836" t="s">
        <v>0</v>
      </c>
      <c r="G135" s="846" t="s">
        <v>0</v>
      </c>
      <c r="H135" s="847" t="s">
        <v>0</v>
      </c>
      <c r="I135" s="848" t="s">
        <v>0</v>
      </c>
      <c r="J135" s="849" t="s">
        <v>0</v>
      </c>
      <c r="K135" s="16"/>
      <c r="M135" s="747"/>
      <c r="N135" s="747"/>
    </row>
    <row r="136" spans="1:14" ht="13.5" customHeight="1" x14ac:dyDescent="0.25">
      <c r="A136" s="574">
        <v>133</v>
      </c>
      <c r="B136" s="843" t="s">
        <v>0</v>
      </c>
      <c r="C136" s="844" t="s">
        <v>0</v>
      </c>
      <c r="D136" s="850" t="s">
        <v>0</v>
      </c>
      <c r="E136" s="836" t="s">
        <v>0</v>
      </c>
      <c r="F136" s="836" t="s">
        <v>0</v>
      </c>
      <c r="G136" s="846" t="s">
        <v>0</v>
      </c>
      <c r="H136" s="847" t="s">
        <v>0</v>
      </c>
      <c r="I136" s="848" t="s">
        <v>0</v>
      </c>
      <c r="J136" s="849" t="s">
        <v>0</v>
      </c>
      <c r="K136" s="16"/>
      <c r="M136" s="747"/>
      <c r="N136" s="747"/>
    </row>
    <row r="137" spans="1:14" ht="13.5" customHeight="1" x14ac:dyDescent="0.25">
      <c r="A137" s="574">
        <v>134</v>
      </c>
      <c r="B137" s="843" t="s">
        <v>0</v>
      </c>
      <c r="C137" s="844" t="s">
        <v>0</v>
      </c>
      <c r="D137" s="850" t="s">
        <v>0</v>
      </c>
      <c r="E137" s="836" t="s">
        <v>0</v>
      </c>
      <c r="F137" s="836" t="s">
        <v>0</v>
      </c>
      <c r="G137" s="846" t="s">
        <v>0</v>
      </c>
      <c r="H137" s="847" t="s">
        <v>0</v>
      </c>
      <c r="I137" s="848" t="s">
        <v>0</v>
      </c>
      <c r="J137" s="849" t="s">
        <v>0</v>
      </c>
      <c r="K137" s="16"/>
      <c r="M137" s="747"/>
      <c r="N137" s="747"/>
    </row>
    <row r="138" spans="1:14" ht="13.5" customHeight="1" x14ac:dyDescent="0.25">
      <c r="A138" s="574">
        <v>135</v>
      </c>
      <c r="B138" s="843" t="s">
        <v>0</v>
      </c>
      <c r="C138" s="844" t="s">
        <v>0</v>
      </c>
      <c r="D138" s="850" t="s">
        <v>0</v>
      </c>
      <c r="E138" s="836" t="s">
        <v>0</v>
      </c>
      <c r="F138" s="836" t="s">
        <v>0</v>
      </c>
      <c r="G138" s="846" t="s">
        <v>0</v>
      </c>
      <c r="H138" s="847" t="s">
        <v>0</v>
      </c>
      <c r="I138" s="848" t="s">
        <v>0</v>
      </c>
      <c r="J138" s="849" t="s">
        <v>0</v>
      </c>
      <c r="K138" s="16"/>
      <c r="M138" s="747"/>
      <c r="N138" s="747"/>
    </row>
    <row r="139" spans="1:14" ht="13.5" customHeight="1" x14ac:dyDescent="0.25">
      <c r="A139" s="574">
        <v>136</v>
      </c>
      <c r="B139" s="843" t="s">
        <v>0</v>
      </c>
      <c r="C139" s="844" t="s">
        <v>0</v>
      </c>
      <c r="D139" s="850" t="s">
        <v>0</v>
      </c>
      <c r="E139" s="836" t="s">
        <v>0</v>
      </c>
      <c r="F139" s="836" t="s">
        <v>0</v>
      </c>
      <c r="G139" s="846" t="s">
        <v>0</v>
      </c>
      <c r="H139" s="847" t="s">
        <v>0</v>
      </c>
      <c r="I139" s="848" t="s">
        <v>0</v>
      </c>
      <c r="J139" s="849" t="s">
        <v>0</v>
      </c>
      <c r="K139" s="16"/>
      <c r="M139" s="747"/>
      <c r="N139" s="747"/>
    </row>
    <row r="140" spans="1:14" ht="13.5" customHeight="1" x14ac:dyDescent="0.25">
      <c r="A140" s="574">
        <v>137</v>
      </c>
      <c r="B140" s="843" t="s">
        <v>0</v>
      </c>
      <c r="C140" s="844" t="s">
        <v>0</v>
      </c>
      <c r="D140" s="850" t="s">
        <v>0</v>
      </c>
      <c r="E140" s="836" t="s">
        <v>0</v>
      </c>
      <c r="F140" s="836" t="s">
        <v>0</v>
      </c>
      <c r="G140" s="846" t="s">
        <v>0</v>
      </c>
      <c r="H140" s="847" t="s">
        <v>0</v>
      </c>
      <c r="I140" s="848" t="s">
        <v>0</v>
      </c>
      <c r="J140" s="849" t="s">
        <v>0</v>
      </c>
      <c r="K140" s="16"/>
      <c r="M140" s="747"/>
      <c r="N140" s="747"/>
    </row>
    <row r="141" spans="1:14" ht="13.5" customHeight="1" x14ac:dyDescent="0.25">
      <c r="A141" s="574">
        <v>138</v>
      </c>
      <c r="B141" s="843" t="s">
        <v>0</v>
      </c>
      <c r="C141" s="844" t="s">
        <v>0</v>
      </c>
      <c r="D141" s="850" t="s">
        <v>0</v>
      </c>
      <c r="E141" s="836" t="s">
        <v>0</v>
      </c>
      <c r="F141" s="836" t="s">
        <v>0</v>
      </c>
      <c r="G141" s="846" t="s">
        <v>0</v>
      </c>
      <c r="H141" s="847" t="s">
        <v>0</v>
      </c>
      <c r="I141" s="848" t="s">
        <v>0</v>
      </c>
      <c r="J141" s="849" t="s">
        <v>0</v>
      </c>
      <c r="K141" s="16"/>
      <c r="M141" s="747"/>
      <c r="N141" s="747"/>
    </row>
    <row r="142" spans="1:14" ht="13.5" customHeight="1" x14ac:dyDescent="0.25">
      <c r="A142" s="574">
        <v>139</v>
      </c>
      <c r="B142" s="843" t="s">
        <v>0</v>
      </c>
      <c r="C142" s="844" t="s">
        <v>0</v>
      </c>
      <c r="D142" s="850" t="s">
        <v>0</v>
      </c>
      <c r="E142" s="836" t="s">
        <v>0</v>
      </c>
      <c r="F142" s="836" t="s">
        <v>0</v>
      </c>
      <c r="G142" s="846" t="s">
        <v>0</v>
      </c>
      <c r="H142" s="847" t="s">
        <v>0</v>
      </c>
      <c r="I142" s="848" t="s">
        <v>0</v>
      </c>
      <c r="J142" s="849" t="s">
        <v>0</v>
      </c>
      <c r="K142" s="16"/>
      <c r="M142" s="747"/>
      <c r="N142" s="747"/>
    </row>
    <row r="143" spans="1:14" ht="20" customHeight="1" x14ac:dyDescent="0.25">
      <c r="A143" s="574">
        <v>140</v>
      </c>
      <c r="B143" s="843" t="s">
        <v>0</v>
      </c>
      <c r="C143" s="844">
        <v>45788</v>
      </c>
      <c r="D143" s="851" t="s">
        <v>11</v>
      </c>
      <c r="E143" s="836" t="str">
        <f>VLOOKUP(M143,Teams,2)</f>
        <v>DANBURY UNITED 40</v>
      </c>
      <c r="F143" s="836" t="str">
        <f>VLOOKUP(N143,Teams,2)</f>
        <v>CLUB NAPOLI 40</v>
      </c>
      <c r="G143" s="846" t="s">
        <v>0</v>
      </c>
      <c r="H143" s="855">
        <v>0.41666666666666669</v>
      </c>
      <c r="I143" s="848" t="str">
        <f>VLOOKUP(E143,fields,2)</f>
        <v>Portuguese Cultural Center (G), Danbury</v>
      </c>
      <c r="J143" s="860" t="s">
        <v>1149</v>
      </c>
      <c r="K143" s="16"/>
      <c r="M143" s="5" t="s">
        <v>162</v>
      </c>
      <c r="N143" s="5" t="s">
        <v>161</v>
      </c>
    </row>
    <row r="144" spans="1:14" ht="13.5" customHeight="1" x14ac:dyDescent="0.25">
      <c r="A144" s="574">
        <v>141</v>
      </c>
      <c r="B144" s="843" t="s">
        <v>0</v>
      </c>
      <c r="C144" s="844">
        <v>45788</v>
      </c>
      <c r="D144" s="870" t="s">
        <v>1113</v>
      </c>
      <c r="E144" s="836" t="str">
        <f>VLOOKUP(M144,Teams,2)</f>
        <v>CLUB NAPOLI 50</v>
      </c>
      <c r="F144" s="836" t="str">
        <f>VLOOKUP(N144,Teams,2)</f>
        <v>CHESHIRE AZZURRI</v>
      </c>
      <c r="G144" s="846" t="s">
        <v>0</v>
      </c>
      <c r="H144" s="847">
        <v>0.41666666666666669</v>
      </c>
      <c r="I144" s="848" t="str">
        <f>VLOOKUP(E144,fields,2)</f>
        <v>North Farms Park (G), North Branford</v>
      </c>
      <c r="J144" s="860" t="s">
        <v>1139</v>
      </c>
      <c r="K144" s="16"/>
      <c r="M144" s="747" t="s">
        <v>141</v>
      </c>
      <c r="N144" s="747" t="s">
        <v>138</v>
      </c>
    </row>
    <row r="145" spans="1:29" ht="13.5" customHeight="1" x14ac:dyDescent="0.35">
      <c r="A145" s="574">
        <v>142</v>
      </c>
      <c r="B145" s="843" t="s">
        <v>0</v>
      </c>
      <c r="C145" s="844" t="s">
        <v>0</v>
      </c>
      <c r="D145" s="850" t="s">
        <v>0</v>
      </c>
      <c r="E145" s="836" t="s">
        <v>0</v>
      </c>
      <c r="F145" s="836" t="s">
        <v>0</v>
      </c>
      <c r="G145" s="846" t="s">
        <v>0</v>
      </c>
      <c r="H145" s="847" t="s">
        <v>0</v>
      </c>
      <c r="I145" s="848" t="s">
        <v>0</v>
      </c>
      <c r="J145" s="849" t="s">
        <v>0</v>
      </c>
      <c r="K145" s="16"/>
      <c r="M145" s="643"/>
      <c r="N145" s="643"/>
    </row>
    <row r="146" spans="1:29" ht="13.5" customHeight="1" x14ac:dyDescent="0.45">
      <c r="A146" s="574">
        <v>143</v>
      </c>
      <c r="B146" s="839" t="s">
        <v>0</v>
      </c>
      <c r="C146" s="838" t="s">
        <v>1117</v>
      </c>
      <c r="D146" s="840"/>
      <c r="E146" s="840"/>
      <c r="F146" s="840"/>
      <c r="G146" s="841"/>
      <c r="H146" s="842"/>
      <c r="I146" s="840"/>
      <c r="J146" s="840"/>
      <c r="K146" s="16"/>
      <c r="M146" s="602"/>
      <c r="N146" s="602"/>
    </row>
    <row r="147" spans="1:29" ht="13.5" customHeight="1" x14ac:dyDescent="0.35">
      <c r="A147" s="574">
        <v>144</v>
      </c>
      <c r="B147" s="696"/>
      <c r="C147" s="575"/>
      <c r="D147" s="662"/>
      <c r="E147" s="577"/>
      <c r="F147" s="577"/>
      <c r="G147" s="735"/>
      <c r="H147" s="678"/>
      <c r="I147" s="638"/>
      <c r="J147" s="580"/>
      <c r="K147" s="16"/>
      <c r="M147" s="643"/>
      <c r="N147" s="643"/>
    </row>
    <row r="148" spans="1:29" ht="13.5" customHeight="1" x14ac:dyDescent="0.3">
      <c r="A148" s="574">
        <v>145</v>
      </c>
      <c r="B148" s="696">
        <v>4</v>
      </c>
      <c r="C148" s="844">
        <v>45795</v>
      </c>
      <c r="D148" s="850" t="s">
        <v>10</v>
      </c>
      <c r="E148" s="836" t="str">
        <f t="shared" ref="E148:F152" si="20">VLOOKUP(M148,Teams,2)</f>
        <v>STAMFORD FC</v>
      </c>
      <c r="F148" s="836" t="str">
        <f t="shared" si="20"/>
        <v>GREENWICH FC 30</v>
      </c>
      <c r="G148" s="846"/>
      <c r="H148" s="847">
        <f>VLOOKUP(E148,START_TIMES,2)</f>
        <v>0.33333333333333331</v>
      </c>
      <c r="I148" s="848" t="str">
        <f>VLOOKUP(E148,fields,2)</f>
        <v>West Beach Fields (T), Stamford</v>
      </c>
      <c r="J148" s="849"/>
      <c r="K148" s="1"/>
      <c r="L148" s="1"/>
      <c r="M148" s="5" t="s">
        <v>101</v>
      </c>
      <c r="N148" s="5" t="s">
        <v>94</v>
      </c>
      <c r="S148" s="16"/>
      <c r="T148" s="288"/>
      <c r="U148" s="288"/>
      <c r="V148" s="16"/>
      <c r="W148" s="227"/>
      <c r="X148" s="289"/>
      <c r="Y148" s="16"/>
      <c r="Z148" s="16"/>
      <c r="AC148" s="16"/>
    </row>
    <row r="149" spans="1:29" ht="13.5" customHeight="1" x14ac:dyDescent="0.25">
      <c r="A149" s="574">
        <v>146</v>
      </c>
      <c r="B149" s="696">
        <v>4</v>
      </c>
      <c r="C149" s="844">
        <v>45795</v>
      </c>
      <c r="D149" s="850" t="s">
        <v>10</v>
      </c>
      <c r="E149" s="836" t="str">
        <f t="shared" si="20"/>
        <v>DANBURY UNITED 30</v>
      </c>
      <c r="F149" s="836" t="str">
        <f t="shared" si="20"/>
        <v>CHESHIRE SC UNITED</v>
      </c>
      <c r="G149" s="846"/>
      <c r="H149" s="847">
        <f>VLOOKUP(E149,START_TIMES,2)</f>
        <v>0.375</v>
      </c>
      <c r="I149" s="848" t="str">
        <f>VLOOKUP(E149,fields,2)</f>
        <v>Portuguese Cultural Center (G), Danbury</v>
      </c>
      <c r="J149" s="849"/>
      <c r="K149" s="16"/>
      <c r="M149" s="5" t="s">
        <v>93</v>
      </c>
      <c r="N149" s="5" t="s">
        <v>97</v>
      </c>
    </row>
    <row r="150" spans="1:29" ht="13.5" customHeight="1" x14ac:dyDescent="0.25">
      <c r="A150" s="574">
        <v>147</v>
      </c>
      <c r="B150" s="696">
        <v>4</v>
      </c>
      <c r="C150" s="844">
        <v>45795</v>
      </c>
      <c r="D150" s="850" t="s">
        <v>10</v>
      </c>
      <c r="E150" s="836" t="str">
        <f t="shared" si="20"/>
        <v xml:space="preserve">FC SHELTON </v>
      </c>
      <c r="F150" s="836" t="str">
        <f t="shared" si="20"/>
        <v>MILFORD TUESDAY</v>
      </c>
      <c r="G150" s="846"/>
      <c r="H150" s="847">
        <f>VLOOKUP(E150,START_TIMES,2)</f>
        <v>0.33333333333333331</v>
      </c>
      <c r="I150" s="848" t="str">
        <f>VLOOKUP(E150,fields,2)</f>
        <v>Nike Site (G), Shelton</v>
      </c>
      <c r="J150" s="860"/>
      <c r="K150" s="16"/>
      <c r="M150" s="5" t="s">
        <v>99</v>
      </c>
      <c r="N150" s="5" t="s">
        <v>100</v>
      </c>
    </row>
    <row r="151" spans="1:29" ht="13.5" customHeight="1" x14ac:dyDescent="0.25">
      <c r="A151" s="574">
        <v>148</v>
      </c>
      <c r="B151" s="696">
        <v>4</v>
      </c>
      <c r="C151" s="844">
        <v>45795</v>
      </c>
      <c r="D151" s="850" t="s">
        <v>10</v>
      </c>
      <c r="E151" s="836" t="str">
        <f t="shared" si="20"/>
        <v>HAMDEN ALL STARS</v>
      </c>
      <c r="F151" s="836" t="str">
        <f t="shared" si="20"/>
        <v>SALTY DOGS</v>
      </c>
      <c r="G151" s="846"/>
      <c r="H151" s="847">
        <f>VLOOKUP(E151,START_TIMES,2)</f>
        <v>0.41666666666666669</v>
      </c>
      <c r="I151" s="848" t="str">
        <f>VLOOKUP(E151,fields,2)</f>
        <v>Westwoods HS (G), Hamden</v>
      </c>
      <c r="J151" s="860"/>
      <c r="K151" s="16"/>
      <c r="M151" s="5" t="s">
        <v>92</v>
      </c>
      <c r="N151" s="5" t="s">
        <v>95</v>
      </c>
    </row>
    <row r="152" spans="1:29" ht="13.5" customHeight="1" x14ac:dyDescent="0.25">
      <c r="A152" s="574">
        <v>149</v>
      </c>
      <c r="B152" s="696">
        <v>4</v>
      </c>
      <c r="C152" s="844">
        <v>45795</v>
      </c>
      <c r="D152" s="850" t="s">
        <v>10</v>
      </c>
      <c r="E152" s="836" t="str">
        <f t="shared" si="20"/>
        <v>CLINTON FC 30</v>
      </c>
      <c r="F152" s="836" t="str">
        <f t="shared" si="20"/>
        <v>MILFORD AMIGOS</v>
      </c>
      <c r="G152" s="846"/>
      <c r="H152" s="847">
        <f>VLOOKUP(E152,START_TIMES,2)</f>
        <v>0.41666666666666702</v>
      </c>
      <c r="I152" s="848" t="str">
        <f>VLOOKUP(E152,fields,2)</f>
        <v>Indian River Sports Complex (T), Clinton</v>
      </c>
      <c r="J152" s="849"/>
      <c r="K152" s="16"/>
      <c r="M152" s="5" t="s">
        <v>96</v>
      </c>
      <c r="N152" s="5" t="s">
        <v>98</v>
      </c>
    </row>
    <row r="153" spans="1:29" ht="13.5" customHeight="1" x14ac:dyDescent="0.25">
      <c r="A153" s="574">
        <v>150</v>
      </c>
      <c r="B153" s="843" t="s">
        <v>0</v>
      </c>
      <c r="C153" s="844" t="s">
        <v>0</v>
      </c>
      <c r="D153" s="850" t="s">
        <v>0</v>
      </c>
      <c r="E153" s="836" t="s">
        <v>0</v>
      </c>
      <c r="F153" s="836" t="s">
        <v>0</v>
      </c>
      <c r="G153" s="846" t="s">
        <v>0</v>
      </c>
      <c r="H153" s="847" t="s">
        <v>0</v>
      </c>
      <c r="I153" s="848" t="s">
        <v>0</v>
      </c>
      <c r="J153" s="849" t="s">
        <v>0</v>
      </c>
      <c r="K153" s="16"/>
      <c r="M153" s="5"/>
      <c r="N153" s="5"/>
    </row>
    <row r="154" spans="1:29" ht="13.5" customHeight="1" x14ac:dyDescent="0.25">
      <c r="A154" s="574">
        <v>151</v>
      </c>
      <c r="B154" s="696">
        <v>4</v>
      </c>
      <c r="C154" s="844">
        <v>45795</v>
      </c>
      <c r="D154" s="853" t="s">
        <v>175</v>
      </c>
      <c r="E154" s="836" t="str">
        <f t="shared" ref="E154:F158" si="21">VLOOKUP(M154,Teams,2)</f>
        <v>TRINITY FC</v>
      </c>
      <c r="F154" s="836" t="str">
        <f t="shared" si="21"/>
        <v>FC CELTA</v>
      </c>
      <c r="G154" s="846"/>
      <c r="H154" s="847">
        <f>VLOOKUP(E154,START_TIMES,2)</f>
        <v>0.33333333333333331</v>
      </c>
      <c r="I154" s="848" t="str">
        <f>VLOOKUP(E154,fields,2)</f>
        <v>Pease Road (G), Woodbridge</v>
      </c>
      <c r="J154" s="849"/>
      <c r="K154" s="16"/>
      <c r="M154" s="5" t="s">
        <v>159</v>
      </c>
      <c r="N154" s="5" t="s">
        <v>154</v>
      </c>
    </row>
    <row r="155" spans="1:29" ht="13.5" customHeight="1" x14ac:dyDescent="0.25">
      <c r="A155" s="574">
        <v>152</v>
      </c>
      <c r="B155" s="696">
        <v>4</v>
      </c>
      <c r="C155" s="844">
        <v>45795</v>
      </c>
      <c r="D155" s="853" t="s">
        <v>175</v>
      </c>
      <c r="E155" s="836" t="str">
        <f t="shared" si="21"/>
        <v>ECUA-ANDES 30</v>
      </c>
      <c r="F155" s="773" t="str">
        <f t="shared" si="21"/>
        <v>BYE 30</v>
      </c>
      <c r="G155" s="846"/>
      <c r="H155" s="855" t="s">
        <v>91</v>
      </c>
      <c r="I155" s="856" t="s">
        <v>91</v>
      </c>
      <c r="J155" s="849"/>
      <c r="K155" s="16"/>
      <c r="M155" s="5" t="s">
        <v>152</v>
      </c>
      <c r="N155" s="5" t="s">
        <v>150</v>
      </c>
    </row>
    <row r="156" spans="1:29" ht="13.5" customHeight="1" x14ac:dyDescent="0.25">
      <c r="A156" s="574">
        <v>153</v>
      </c>
      <c r="B156" s="696">
        <v>4</v>
      </c>
      <c r="C156" s="844">
        <v>45795</v>
      </c>
      <c r="D156" s="853" t="s">
        <v>175</v>
      </c>
      <c r="E156" s="836" t="str">
        <f t="shared" si="21"/>
        <v>FC CALDO VERDE</v>
      </c>
      <c r="F156" s="836" t="str">
        <f t="shared" si="21"/>
        <v>NORWALK FC</v>
      </c>
      <c r="G156" s="854"/>
      <c r="H156" s="847">
        <f>VLOOKUP(E156,START_TIMES,2)</f>
        <v>0.41666666666666669</v>
      </c>
      <c r="I156" s="848" t="str">
        <f>VLOOKUP(E156,fields,2)</f>
        <v>Naugatuck HS (G), Naugatuck</v>
      </c>
      <c r="J156" s="849"/>
      <c r="K156" s="16"/>
      <c r="M156" s="5" t="s">
        <v>153</v>
      </c>
      <c r="N156" s="5" t="s">
        <v>157</v>
      </c>
    </row>
    <row r="157" spans="1:29" ht="13.5" customHeight="1" x14ac:dyDescent="0.25">
      <c r="A157" s="574">
        <v>154</v>
      </c>
      <c r="B157" s="696">
        <v>4</v>
      </c>
      <c r="C157" s="844">
        <v>45795</v>
      </c>
      <c r="D157" s="853" t="s">
        <v>175</v>
      </c>
      <c r="E157" s="836" t="str">
        <f t="shared" si="21"/>
        <v>LITCHFIELD COUNTY BLUES 30</v>
      </c>
      <c r="F157" s="836" t="str">
        <f t="shared" si="21"/>
        <v>QPR</v>
      </c>
      <c r="G157" s="846"/>
      <c r="H157" s="847">
        <f>VLOOKUP(E157,START_TIMES,2)</f>
        <v>0.375</v>
      </c>
      <c r="I157" s="848" t="str">
        <f>VLOOKUP(E157,fields,2)</f>
        <v>New Milford HS (T), New Milford</v>
      </c>
      <c r="J157" s="860"/>
      <c r="K157" s="16"/>
      <c r="M157" s="5" t="s">
        <v>155</v>
      </c>
      <c r="N157" s="5" t="s">
        <v>158</v>
      </c>
    </row>
    <row r="158" spans="1:29" ht="13.5" customHeight="1" x14ac:dyDescent="0.25">
      <c r="A158" s="574">
        <v>155</v>
      </c>
      <c r="B158" s="696">
        <v>4</v>
      </c>
      <c r="C158" s="844">
        <v>45795</v>
      </c>
      <c r="D158" s="853" t="s">
        <v>175</v>
      </c>
      <c r="E158" s="836" t="str">
        <f t="shared" si="21"/>
        <v>COYOTES FC</v>
      </c>
      <c r="F158" s="836" t="str">
        <f t="shared" si="21"/>
        <v>NAUGATUCK FUSION</v>
      </c>
      <c r="G158" s="846"/>
      <c r="H158" s="847">
        <f>VLOOKUP(E158,START_TIMES,2)</f>
        <v>0.33333333333333331</v>
      </c>
      <c r="I158" s="848" t="str">
        <f>VLOOKUP(E158,fields,2)</f>
        <v>Pragemann  Park (G), Wallingford</v>
      </c>
      <c r="J158" s="849"/>
      <c r="K158" s="16"/>
      <c r="M158" s="5" t="s">
        <v>151</v>
      </c>
      <c r="N158" s="5" t="s">
        <v>156</v>
      </c>
    </row>
    <row r="159" spans="1:29" ht="13.5" customHeight="1" x14ac:dyDescent="0.25">
      <c r="A159" s="574">
        <v>156</v>
      </c>
      <c r="B159" s="843" t="s">
        <v>0</v>
      </c>
      <c r="C159" s="844" t="s">
        <v>0</v>
      </c>
      <c r="D159" s="850" t="s">
        <v>0</v>
      </c>
      <c r="E159" s="836" t="s">
        <v>0</v>
      </c>
      <c r="F159" s="836" t="s">
        <v>0</v>
      </c>
      <c r="G159" s="846" t="s">
        <v>0</v>
      </c>
      <c r="H159" s="847" t="s">
        <v>0</v>
      </c>
      <c r="I159" s="848" t="s">
        <v>0</v>
      </c>
      <c r="J159" s="849" t="s">
        <v>0</v>
      </c>
      <c r="K159" s="16"/>
      <c r="M159" s="5"/>
      <c r="N159" s="5"/>
    </row>
    <row r="160" spans="1:29" ht="13.5" customHeight="1" x14ac:dyDescent="0.25">
      <c r="A160" s="574">
        <v>157</v>
      </c>
      <c r="B160" s="696">
        <v>4</v>
      </c>
      <c r="C160" s="844">
        <v>45795</v>
      </c>
      <c r="D160" s="851" t="s">
        <v>11</v>
      </c>
      <c r="E160" s="836" t="str">
        <f t="shared" ref="E160:F164" si="22">VLOOKUP(M160,Teams,2)</f>
        <v>VASCO DA GAMA 40</v>
      </c>
      <c r="F160" s="836" t="str">
        <f t="shared" si="22"/>
        <v>GREENWICH FC 40</v>
      </c>
      <c r="G160" s="846"/>
      <c r="H160" s="847">
        <f>VLOOKUP(E160,START_TIMES,2)</f>
        <v>0.41666666666666702</v>
      </c>
      <c r="I160" s="848" t="str">
        <f>VLOOKUP(E160,fields,2)</f>
        <v>Veterans Memorial Park (T), Bridgeport</v>
      </c>
      <c r="J160" s="849"/>
      <c r="K160" s="16"/>
      <c r="M160" s="5" t="s">
        <v>109</v>
      </c>
      <c r="N160" s="5" t="s">
        <v>104</v>
      </c>
    </row>
    <row r="161" spans="1:15" ht="13.5" customHeight="1" x14ac:dyDescent="0.25">
      <c r="A161" s="574">
        <v>158</v>
      </c>
      <c r="B161" s="696">
        <v>4</v>
      </c>
      <c r="C161" s="844">
        <v>45795</v>
      </c>
      <c r="D161" s="851" t="s">
        <v>11</v>
      </c>
      <c r="E161" s="836" t="str">
        <f t="shared" si="22"/>
        <v>CLINTON FC 40</v>
      </c>
      <c r="F161" s="836" t="str">
        <f t="shared" si="22"/>
        <v>DANBURY UNITED 40</v>
      </c>
      <c r="G161" s="846"/>
      <c r="H161" s="847">
        <f>VLOOKUP(E161,START_TIMES,2)</f>
        <v>0.33333333333333331</v>
      </c>
      <c r="I161" s="848" t="str">
        <f>VLOOKUP(E161,fields,2)</f>
        <v>Indian River Sports Complex (T), Clinton</v>
      </c>
      <c r="J161" s="849"/>
      <c r="K161" s="16"/>
      <c r="M161" s="5" t="s">
        <v>160</v>
      </c>
      <c r="N161" s="5" t="s">
        <v>162</v>
      </c>
    </row>
    <row r="162" spans="1:15" ht="13.5" customHeight="1" x14ac:dyDescent="0.25">
      <c r="A162" s="574">
        <v>159</v>
      </c>
      <c r="B162" s="696">
        <v>4</v>
      </c>
      <c r="C162" s="844">
        <v>45795</v>
      </c>
      <c r="D162" s="851" t="s">
        <v>11</v>
      </c>
      <c r="E162" s="836" t="str">
        <f t="shared" si="22"/>
        <v>FAIRFIELD GAC 40</v>
      </c>
      <c r="F162" s="836" t="str">
        <f t="shared" si="22"/>
        <v>SHEBEEN FC</v>
      </c>
      <c r="G162" s="846"/>
      <c r="H162" s="847">
        <f>VLOOKUP(E162,START_TIMES,2)</f>
        <v>0.33333333333333331</v>
      </c>
      <c r="I162" s="848" t="str">
        <f>VLOOKUP(E162,fields,2)</f>
        <v>Ludlowe HS (T), Fairfield</v>
      </c>
      <c r="J162" s="849"/>
      <c r="K162" s="16"/>
      <c r="M162" s="5" t="s">
        <v>163</v>
      </c>
      <c r="N162" s="5" t="s">
        <v>107</v>
      </c>
    </row>
    <row r="163" spans="1:15" ht="13.5" customHeight="1" x14ac:dyDescent="0.25">
      <c r="A163" s="574">
        <v>160</v>
      </c>
      <c r="B163" s="696">
        <v>4</v>
      </c>
      <c r="C163" s="844">
        <v>45795</v>
      </c>
      <c r="D163" s="851" t="s">
        <v>11</v>
      </c>
      <c r="E163" s="836" t="str">
        <f t="shared" si="22"/>
        <v>GREENWICH PUMAS FC 40</v>
      </c>
      <c r="F163" s="901" t="str">
        <f t="shared" si="22"/>
        <v>STORM FC</v>
      </c>
      <c r="G163" s="846"/>
      <c r="H163" s="847">
        <f>VLOOKUP(E163,START_TIMES,2)</f>
        <v>0.41666666666666669</v>
      </c>
      <c r="I163" s="848" t="s">
        <v>1151</v>
      </c>
      <c r="J163" s="860"/>
      <c r="K163" s="16"/>
      <c r="M163" s="5" t="s">
        <v>105</v>
      </c>
      <c r="N163" s="5" t="s">
        <v>108</v>
      </c>
    </row>
    <row r="164" spans="1:15" ht="13.5" customHeight="1" x14ac:dyDescent="0.25">
      <c r="A164" s="574">
        <v>161</v>
      </c>
      <c r="B164" s="696">
        <v>4</v>
      </c>
      <c r="C164" s="844">
        <v>45795</v>
      </c>
      <c r="D164" s="851" t="s">
        <v>11</v>
      </c>
      <c r="E164" s="836" t="str">
        <f t="shared" si="22"/>
        <v>CLUB NAPOLI 40</v>
      </c>
      <c r="F164" s="836" t="str">
        <f t="shared" si="22"/>
        <v xml:space="preserve">GUILFORD CELTIC </v>
      </c>
      <c r="G164" s="846"/>
      <c r="H164" s="847">
        <f>VLOOKUP(E164,START_TIMES,2)</f>
        <v>0.375</v>
      </c>
      <c r="I164" s="848" t="str">
        <f>VLOOKUP(E164,fields,2)</f>
        <v>North Farms Park (G), North Branford</v>
      </c>
      <c r="J164" s="849"/>
      <c r="K164" s="16"/>
      <c r="M164" s="5" t="s">
        <v>161</v>
      </c>
      <c r="N164" s="5" t="s">
        <v>106</v>
      </c>
      <c r="O164" s="1"/>
    </row>
    <row r="165" spans="1:15" ht="13.5" customHeight="1" x14ac:dyDescent="0.35">
      <c r="A165" s="574">
        <v>162</v>
      </c>
      <c r="B165" s="843" t="s">
        <v>0</v>
      </c>
      <c r="C165" s="844" t="s">
        <v>0</v>
      </c>
      <c r="D165" s="850" t="s">
        <v>0</v>
      </c>
      <c r="E165" s="836" t="s">
        <v>0</v>
      </c>
      <c r="F165" s="836" t="s">
        <v>0</v>
      </c>
      <c r="G165" s="846" t="s">
        <v>0</v>
      </c>
      <c r="H165" s="847" t="s">
        <v>0</v>
      </c>
      <c r="I165" s="848" t="s">
        <v>0</v>
      </c>
      <c r="J165" s="849" t="s">
        <v>0</v>
      </c>
      <c r="K165" s="16"/>
      <c r="M165" s="644"/>
      <c r="N165" s="644"/>
    </row>
    <row r="166" spans="1:15" ht="13.5" customHeight="1" x14ac:dyDescent="0.3">
      <c r="A166" s="574">
        <v>163</v>
      </c>
      <c r="B166" s="696">
        <v>4</v>
      </c>
      <c r="C166" s="871">
        <v>45795</v>
      </c>
      <c r="D166" s="861" t="s">
        <v>1114</v>
      </c>
      <c r="E166" s="864" t="str">
        <f t="shared" ref="E166:F169" si="23">VLOOKUP(M166,Teams,2)</f>
        <v>GUILFORD BELL CURVE</v>
      </c>
      <c r="F166" s="864" t="str">
        <f t="shared" si="23"/>
        <v>FC LEONE</v>
      </c>
      <c r="G166" s="854"/>
      <c r="H166" s="847">
        <f>VLOOKUP(E166,START_TIMES,2)</f>
        <v>0.41666666666666669</v>
      </c>
      <c r="I166" s="873" t="s">
        <v>943</v>
      </c>
      <c r="J166" s="874" t="s">
        <v>928</v>
      </c>
      <c r="K166" s="16"/>
      <c r="M166" s="736" t="s">
        <v>112</v>
      </c>
      <c r="N166" s="736" t="s">
        <v>111</v>
      </c>
    </row>
    <row r="167" spans="1:15" ht="13.5" customHeight="1" x14ac:dyDescent="0.3">
      <c r="A167" s="574">
        <v>164</v>
      </c>
      <c r="B167" s="696">
        <v>4</v>
      </c>
      <c r="C167" s="871">
        <v>45795</v>
      </c>
      <c r="D167" s="861" t="s">
        <v>1114</v>
      </c>
      <c r="E167" s="864" t="str">
        <f t="shared" si="23"/>
        <v>SOUTHEAST ROVERS</v>
      </c>
      <c r="F167" s="864" t="str">
        <f t="shared" si="23"/>
        <v>NORTH BRANFORD 40</v>
      </c>
      <c r="G167" s="846"/>
      <c r="H167" s="847">
        <f>VLOOKUP(E167,START_TIMES,2)</f>
        <v>0.41666666666666702</v>
      </c>
      <c r="I167" s="848" t="str">
        <f>VLOOKUP(E167,fields,2)</f>
        <v>East Lyme HS (T), East Lyme</v>
      </c>
      <c r="J167" s="849"/>
      <c r="K167" s="16"/>
      <c r="M167" s="736" t="s">
        <v>117</v>
      </c>
      <c r="N167" s="736" t="s">
        <v>115</v>
      </c>
    </row>
    <row r="168" spans="1:15" ht="13.5" customHeight="1" x14ac:dyDescent="0.3">
      <c r="A168" s="574">
        <v>165</v>
      </c>
      <c r="B168" s="696">
        <v>4</v>
      </c>
      <c r="C168" s="871">
        <v>45795</v>
      </c>
      <c r="D168" s="861" t="s">
        <v>1114</v>
      </c>
      <c r="E168" s="862" t="str">
        <f t="shared" si="23"/>
        <v>BYE 40N</v>
      </c>
      <c r="F168" s="863" t="str">
        <f t="shared" si="23"/>
        <v>LITCHFIELD COUNTY BLUES 40</v>
      </c>
      <c r="G168" s="846"/>
      <c r="H168" s="847" t="str">
        <f>VLOOKUP(E168,START_TIMES,2)</f>
        <v>--</v>
      </c>
      <c r="I168" s="848" t="str">
        <f>VLOOKUP(E168,fields,2)</f>
        <v>--</v>
      </c>
      <c r="J168" s="849"/>
      <c r="K168" s="16"/>
      <c r="M168" s="736" t="s">
        <v>110</v>
      </c>
      <c r="N168" s="736" t="s">
        <v>113</v>
      </c>
    </row>
    <row r="169" spans="1:15" ht="13.5" customHeight="1" x14ac:dyDescent="0.3">
      <c r="A169" s="574">
        <v>166</v>
      </c>
      <c r="B169" s="696">
        <v>4</v>
      </c>
      <c r="C169" s="871">
        <v>45795</v>
      </c>
      <c r="D169" s="861" t="s">
        <v>1114</v>
      </c>
      <c r="E169" s="864" t="str">
        <f t="shared" si="23"/>
        <v>PAN ZONES</v>
      </c>
      <c r="F169" s="864" t="str">
        <f t="shared" si="23"/>
        <v>NEW HAVEN AMERICANS</v>
      </c>
      <c r="G169" s="846"/>
      <c r="H169" s="847">
        <f>VLOOKUP(E169,START_TIMES,2)</f>
        <v>0.41666666666666669</v>
      </c>
      <c r="I169" s="848" t="str">
        <f>VLOOKUP(E169,fields,2)</f>
        <v>Stanley Quarter Park (G), New Britain</v>
      </c>
      <c r="J169" s="860"/>
      <c r="K169" s="16"/>
      <c r="M169" s="754" t="s">
        <v>116</v>
      </c>
      <c r="N169" s="754" t="s">
        <v>114</v>
      </c>
    </row>
    <row r="170" spans="1:15" ht="13.5" customHeight="1" thickBot="1" x14ac:dyDescent="0.4">
      <c r="A170" s="574">
        <v>167</v>
      </c>
      <c r="B170" s="843" t="s">
        <v>0</v>
      </c>
      <c r="C170" s="844" t="s">
        <v>0</v>
      </c>
      <c r="D170" s="850" t="s">
        <v>0</v>
      </c>
      <c r="E170" s="836" t="s">
        <v>0</v>
      </c>
      <c r="F170" s="836" t="s">
        <v>0</v>
      </c>
      <c r="G170" s="846" t="s">
        <v>0</v>
      </c>
      <c r="H170" s="847" t="s">
        <v>0</v>
      </c>
      <c r="I170" s="848" t="s">
        <v>0</v>
      </c>
      <c r="J170" s="849" t="s">
        <v>0</v>
      </c>
      <c r="K170" s="16"/>
      <c r="M170" s="281"/>
      <c r="N170" s="281"/>
    </row>
    <row r="171" spans="1:15" ht="13.5" customHeight="1" thickTop="1" thickBot="1" x14ac:dyDescent="0.35">
      <c r="A171" s="574">
        <v>168</v>
      </c>
      <c r="B171" s="696">
        <v>4</v>
      </c>
      <c r="C171" s="871">
        <v>45795</v>
      </c>
      <c r="D171" s="875" t="s">
        <v>1115</v>
      </c>
      <c r="E171" s="867" t="str">
        <f>VLOOKUP(M171,Teams,2)</f>
        <v>DERBY QUITUS</v>
      </c>
      <c r="F171" s="866" t="s">
        <v>938</v>
      </c>
      <c r="G171" s="854"/>
      <c r="H171" s="847">
        <f>VLOOKUP(E171,START_TIMES,2)</f>
        <v>0.33333333333333331</v>
      </c>
      <c r="I171" s="848" t="str">
        <f>VLOOKUP(E171,fields,2)</f>
        <v>Witek Park (G), Derby</v>
      </c>
      <c r="J171" s="849"/>
      <c r="K171" s="16"/>
      <c r="M171" s="777" t="s">
        <v>120</v>
      </c>
      <c r="N171" s="777" t="s">
        <v>119</v>
      </c>
    </row>
    <row r="172" spans="1:15" ht="13.5" customHeight="1" thickTop="1" thickBot="1" x14ac:dyDescent="0.35">
      <c r="A172" s="574">
        <v>169</v>
      </c>
      <c r="B172" s="696">
        <v>4</v>
      </c>
      <c r="C172" s="871">
        <v>45795</v>
      </c>
      <c r="D172" s="875" t="s">
        <v>1115</v>
      </c>
      <c r="E172" s="836" t="str">
        <f>VLOOKUP(M172,Teams,2)</f>
        <v>WILTON WOLVES</v>
      </c>
      <c r="F172" s="836" t="str">
        <f>VLOOKUP(N172,Teams,2)</f>
        <v>RIDGEFIELD KICKS</v>
      </c>
      <c r="G172" s="846"/>
      <c r="H172" s="847">
        <f>VLOOKUP(E172,START_TIMES,2)</f>
        <v>0.41666666666666702</v>
      </c>
      <c r="I172" s="848" t="str">
        <f>VLOOKUP(E172,fields,2)</f>
        <v>Lily Field (T), Wilton</v>
      </c>
      <c r="J172" s="849"/>
      <c r="K172" s="16"/>
      <c r="M172" s="777" t="s">
        <v>125</v>
      </c>
      <c r="N172" s="777" t="s">
        <v>123</v>
      </c>
    </row>
    <row r="173" spans="1:15" ht="13.5" customHeight="1" thickTop="1" thickBot="1" x14ac:dyDescent="0.35">
      <c r="A173" s="574">
        <v>170</v>
      </c>
      <c r="B173" s="696">
        <v>4</v>
      </c>
      <c r="C173" s="871">
        <v>45795</v>
      </c>
      <c r="D173" s="875" t="s">
        <v>1115</v>
      </c>
      <c r="E173" s="836" t="str">
        <f>VLOOKUP(M173,Teams,2)</f>
        <v>BESA SC</v>
      </c>
      <c r="F173" s="836" t="str">
        <f>VLOOKUP(N173,Teams,2)</f>
        <v>ECUA-ANDES 40</v>
      </c>
      <c r="G173" s="846"/>
      <c r="H173" s="847">
        <f>VLOOKUP(E173,START_TIMES,2)</f>
        <v>0.41666666666666669</v>
      </c>
      <c r="I173" s="848" t="str">
        <f>VLOOKUP(E173,fields,2)</f>
        <v>Bucks Hill Park (G), Waterbury</v>
      </c>
      <c r="J173" s="860"/>
      <c r="K173" s="16"/>
      <c r="M173" s="777" t="s">
        <v>118</v>
      </c>
      <c r="N173" s="777" t="s">
        <v>121</v>
      </c>
    </row>
    <row r="174" spans="1:15" ht="13.5" customHeight="1" thickTop="1" thickBot="1" x14ac:dyDescent="0.35">
      <c r="A174" s="574">
        <v>171</v>
      </c>
      <c r="B174" s="696">
        <v>4</v>
      </c>
      <c r="C174" s="871">
        <v>45795</v>
      </c>
      <c r="D174" s="875" t="s">
        <v>1115</v>
      </c>
      <c r="E174" s="836" t="str">
        <f>VLOOKUP(M174,Teams,2)</f>
        <v>STAMFORD UNITED</v>
      </c>
      <c r="F174" s="836" t="str">
        <f>VLOOKUP(N174,Teams,2)</f>
        <v>LUSITANOS FC</v>
      </c>
      <c r="G174" s="846"/>
      <c r="H174" s="847">
        <v>0.41666666666666669</v>
      </c>
      <c r="I174" s="848" t="str">
        <f>VLOOKUP(E174,fields,2)</f>
        <v>West Beach Fields (T), Stamford</v>
      </c>
      <c r="J174" s="849"/>
      <c r="K174" s="16"/>
      <c r="M174" s="777" t="s">
        <v>124</v>
      </c>
      <c r="N174" s="777" t="s">
        <v>122</v>
      </c>
    </row>
    <row r="175" spans="1:15" ht="13.5" customHeight="1" thickTop="1" x14ac:dyDescent="0.3">
      <c r="A175" s="574">
        <v>172</v>
      </c>
      <c r="B175" s="843" t="s">
        <v>0</v>
      </c>
      <c r="C175" s="844" t="s">
        <v>0</v>
      </c>
      <c r="D175" s="850" t="s">
        <v>0</v>
      </c>
      <c r="E175" s="836" t="s">
        <v>0</v>
      </c>
      <c r="F175" s="836" t="s">
        <v>0</v>
      </c>
      <c r="G175" s="846" t="s">
        <v>0</v>
      </c>
      <c r="H175" s="847" t="s">
        <v>0</v>
      </c>
      <c r="I175" s="848" t="s">
        <v>0</v>
      </c>
      <c r="J175" s="849" t="s">
        <v>0</v>
      </c>
      <c r="K175" s="16"/>
      <c r="M175" s="602"/>
      <c r="N175" s="602"/>
    </row>
    <row r="176" spans="1:15" ht="13.5" customHeight="1" x14ac:dyDescent="0.25">
      <c r="A176" s="574">
        <v>173</v>
      </c>
      <c r="B176" s="696" t="s">
        <v>0</v>
      </c>
      <c r="C176" s="871">
        <v>45795</v>
      </c>
      <c r="D176" s="845" t="s">
        <v>1076</v>
      </c>
      <c r="E176" s="836" t="str">
        <f t="shared" ref="E176:F180" si="24">VLOOKUP(M176,Teams,2)</f>
        <v>WESTPORT FC</v>
      </c>
      <c r="F176" s="836" t="str">
        <f t="shared" si="24"/>
        <v>NORWALK MARINERS LEGENDS</v>
      </c>
      <c r="G176" s="854"/>
      <c r="H176" s="847">
        <f>VLOOKUP(E176,START_TIMES,2)</f>
        <v>0.33333333333333331</v>
      </c>
      <c r="I176" s="848" t="str">
        <f>VLOOKUP(E176,fields,2)</f>
        <v>Wakeman Park (T), Westport</v>
      </c>
      <c r="J176" s="849"/>
      <c r="K176" s="16"/>
      <c r="M176" s="781" t="s">
        <v>136</v>
      </c>
      <c r="N176" s="781" t="s">
        <v>130</v>
      </c>
    </row>
    <row r="177" spans="1:14" ht="13.5" customHeight="1" x14ac:dyDescent="0.25">
      <c r="A177" s="574">
        <v>174</v>
      </c>
      <c r="B177" s="696">
        <v>4</v>
      </c>
      <c r="C177" s="844">
        <v>45795</v>
      </c>
      <c r="D177" s="845" t="s">
        <v>1076</v>
      </c>
      <c r="E177" s="836" t="str">
        <f t="shared" si="24"/>
        <v>GREENWICH FC 50</v>
      </c>
      <c r="F177" s="868" t="str">
        <f t="shared" si="24"/>
        <v>BYE 50</v>
      </c>
      <c r="G177" s="854"/>
      <c r="H177" s="855" t="s">
        <v>91</v>
      </c>
      <c r="I177" s="856" t="s">
        <v>91</v>
      </c>
      <c r="J177" s="849"/>
      <c r="K177" s="16"/>
      <c r="M177" s="781" t="s">
        <v>128</v>
      </c>
      <c r="N177" s="781" t="s">
        <v>126</v>
      </c>
    </row>
    <row r="178" spans="1:14" ht="13.5" customHeight="1" x14ac:dyDescent="0.25">
      <c r="A178" s="574">
        <v>175</v>
      </c>
      <c r="B178" s="696">
        <v>4</v>
      </c>
      <c r="C178" s="844">
        <v>45795</v>
      </c>
      <c r="D178" s="845" t="s">
        <v>1076</v>
      </c>
      <c r="E178" s="836" t="str">
        <f t="shared" si="24"/>
        <v>GREENWICH PUMAS FC 50</v>
      </c>
      <c r="F178" s="836" t="str">
        <f t="shared" si="24"/>
        <v>STAMFORD CITY</v>
      </c>
      <c r="G178" s="854"/>
      <c r="H178" s="847">
        <v>0.33333333333333331</v>
      </c>
      <c r="I178" s="848" t="s">
        <v>1150</v>
      </c>
      <c r="J178" s="849"/>
      <c r="K178" s="16"/>
      <c r="M178" s="781" t="s">
        <v>129</v>
      </c>
      <c r="N178" s="781" t="s">
        <v>133</v>
      </c>
    </row>
    <row r="179" spans="1:14" ht="13.5" customHeight="1" x14ac:dyDescent="0.25">
      <c r="A179" s="574">
        <v>176</v>
      </c>
      <c r="B179" s="696">
        <v>4</v>
      </c>
      <c r="C179" s="871">
        <v>45795</v>
      </c>
      <c r="D179" s="845" t="s">
        <v>1076</v>
      </c>
      <c r="E179" s="836" t="str">
        <f t="shared" si="24"/>
        <v>NORWALK SPORT COLOMBIA 50</v>
      </c>
      <c r="F179" s="836" t="str">
        <f t="shared" si="24"/>
        <v>VASCO DA GAMA 50</v>
      </c>
      <c r="G179" s="854"/>
      <c r="H179" s="847">
        <f>VLOOKUP(E179,START_TIMES,2)</f>
        <v>0.41666666666666669</v>
      </c>
      <c r="I179" s="848" t="str">
        <f>VLOOKUP(E179,fields,2)</f>
        <v>Nathan Hale MS (T), Norwalk</v>
      </c>
      <c r="J179" s="849"/>
      <c r="K179" s="16"/>
      <c r="M179" s="781" t="s">
        <v>131</v>
      </c>
      <c r="N179" s="781" t="s">
        <v>134</v>
      </c>
    </row>
    <row r="180" spans="1:14" ht="13.5" customHeight="1" x14ac:dyDescent="0.25">
      <c r="A180" s="574">
        <v>177</v>
      </c>
      <c r="B180" s="696">
        <v>4</v>
      </c>
      <c r="C180" s="844">
        <v>45795</v>
      </c>
      <c r="D180" s="845" t="s">
        <v>1076</v>
      </c>
      <c r="E180" s="836" t="str">
        <f t="shared" si="24"/>
        <v>FAIRFIELD GAC 50</v>
      </c>
      <c r="F180" s="836" t="str">
        <f t="shared" si="24"/>
        <v>REBELS UNITED</v>
      </c>
      <c r="G180" s="854"/>
      <c r="H180" s="847">
        <v>0.41666666666666669</v>
      </c>
      <c r="I180" s="848" t="str">
        <f>VLOOKUP(E180,fields,2)</f>
        <v>Ludlowe HS (T), Fairfield</v>
      </c>
      <c r="J180" s="849"/>
      <c r="K180" s="16"/>
      <c r="M180" s="781" t="s">
        <v>127</v>
      </c>
      <c r="N180" s="781" t="s">
        <v>132</v>
      </c>
    </row>
    <row r="181" spans="1:14" ht="13.5" customHeight="1" x14ac:dyDescent="0.25">
      <c r="A181" s="574">
        <v>178</v>
      </c>
      <c r="B181" s="843" t="s">
        <v>0</v>
      </c>
      <c r="C181" s="844" t="s">
        <v>0</v>
      </c>
      <c r="D181" s="850" t="s">
        <v>0</v>
      </c>
      <c r="E181" s="836" t="s">
        <v>0</v>
      </c>
      <c r="F181" s="836" t="s">
        <v>0</v>
      </c>
      <c r="G181" s="846" t="s">
        <v>0</v>
      </c>
      <c r="H181" s="847" t="s">
        <v>0</v>
      </c>
      <c r="I181" s="848" t="s">
        <v>0</v>
      </c>
      <c r="J181" s="849" t="s">
        <v>0</v>
      </c>
      <c r="K181" s="16"/>
      <c r="M181" s="351"/>
      <c r="N181" s="351"/>
    </row>
    <row r="182" spans="1:14" ht="13.5" customHeight="1" x14ac:dyDescent="0.25">
      <c r="A182" s="574">
        <v>179</v>
      </c>
      <c r="B182" s="696">
        <v>4</v>
      </c>
      <c r="C182" s="871">
        <v>45795</v>
      </c>
      <c r="D182" s="870" t="s">
        <v>1113</v>
      </c>
      <c r="E182" s="836" t="str">
        <f t="shared" ref="E182:F186" si="25">VLOOKUP(M182,Teams,2)</f>
        <v>ZIMMITTI SC</v>
      </c>
      <c r="F182" s="836" t="str">
        <f t="shared" si="25"/>
        <v>GUILFORD BLACK EAGLES</v>
      </c>
      <c r="G182" s="854"/>
      <c r="H182" s="847">
        <f>VLOOKUP(E182,START_TIMES,2)</f>
        <v>0.41666666666666702</v>
      </c>
      <c r="I182" s="848" t="str">
        <f>VLOOKUP(E182,fields,2)</f>
        <v>Morris Beach Complex (G), Morris</v>
      </c>
      <c r="J182" s="849"/>
      <c r="K182" s="16"/>
      <c r="M182" s="783" t="s">
        <v>137</v>
      </c>
      <c r="N182" s="783" t="s">
        <v>146</v>
      </c>
    </row>
    <row r="183" spans="1:14" ht="13.5" customHeight="1" x14ac:dyDescent="0.25">
      <c r="A183" s="574">
        <v>180</v>
      </c>
      <c r="B183" s="696">
        <v>4</v>
      </c>
      <c r="C183" s="871">
        <v>45795</v>
      </c>
      <c r="D183" s="870" t="s">
        <v>1113</v>
      </c>
      <c r="E183" s="836" t="str">
        <f t="shared" si="25"/>
        <v>EAST HAVEN SC</v>
      </c>
      <c r="F183" s="836" t="str">
        <f t="shared" si="25"/>
        <v>CHESHIRE AZZURRI</v>
      </c>
      <c r="G183" s="854"/>
      <c r="H183" s="847">
        <f>VLOOKUP(E183,START_TIMES,2)</f>
        <v>0.41666666666666669</v>
      </c>
      <c r="I183" s="848" t="str">
        <f>VLOOKUP(E183,fields,2)</f>
        <v>East Haven MS (G), East Haven</v>
      </c>
      <c r="J183" s="849"/>
      <c r="K183" s="16"/>
      <c r="M183" s="783" t="s">
        <v>142</v>
      </c>
      <c r="N183" s="783" t="s">
        <v>138</v>
      </c>
    </row>
    <row r="184" spans="1:14" ht="13.5" customHeight="1" x14ac:dyDescent="0.25">
      <c r="A184" s="574">
        <v>181</v>
      </c>
      <c r="B184" s="696">
        <v>4</v>
      </c>
      <c r="C184" s="844">
        <v>45795</v>
      </c>
      <c r="D184" s="870" t="s">
        <v>1113</v>
      </c>
      <c r="E184" s="836" t="str">
        <f t="shared" si="25"/>
        <v>GREENWICH PUMAS FC 56</v>
      </c>
      <c r="F184" s="836" t="str">
        <f t="shared" si="25"/>
        <v>SOUTHEAST CT</v>
      </c>
      <c r="G184" s="854"/>
      <c r="H184" s="847">
        <f>VLOOKUP(E184,START_TIMES,2)</f>
        <v>0.41666666666666669</v>
      </c>
      <c r="I184" s="848" t="s">
        <v>1150</v>
      </c>
      <c r="J184" s="849"/>
      <c r="K184" s="16"/>
      <c r="M184" s="783" t="s">
        <v>144</v>
      </c>
      <c r="N184" s="783" t="s">
        <v>149</v>
      </c>
    </row>
    <row r="185" spans="1:14" ht="20.5" customHeight="1" x14ac:dyDescent="0.25">
      <c r="A185" s="574">
        <v>182</v>
      </c>
      <c r="B185" s="696">
        <v>4</v>
      </c>
      <c r="C185" s="844">
        <v>45795</v>
      </c>
      <c r="D185" s="870" t="s">
        <v>1113</v>
      </c>
      <c r="E185" s="836" t="str">
        <f t="shared" si="25"/>
        <v>HAVEN FC</v>
      </c>
      <c r="F185" s="836" t="str">
        <f t="shared" si="25"/>
        <v>VASCO DA GAMA 60</v>
      </c>
      <c r="G185" s="854"/>
      <c r="H185" s="847">
        <f>VLOOKUP(E185,START_TIMES,2)</f>
        <v>0.41666666666666669</v>
      </c>
      <c r="I185" s="848" t="str">
        <f>VLOOKUP(E185,fields,2)</f>
        <v>Woodhouse Field (G), Wallingford</v>
      </c>
      <c r="J185" s="849"/>
      <c r="K185" s="1"/>
      <c r="L185" s="1"/>
      <c r="M185" s="783" t="s">
        <v>147</v>
      </c>
      <c r="N185" s="783" t="s">
        <v>135</v>
      </c>
    </row>
    <row r="186" spans="1:14" ht="12.75" customHeight="1" x14ac:dyDescent="0.25">
      <c r="A186" s="574">
        <v>183</v>
      </c>
      <c r="B186" s="696">
        <v>4</v>
      </c>
      <c r="C186" s="844">
        <v>45795</v>
      </c>
      <c r="D186" s="870" t="s">
        <v>1113</v>
      </c>
      <c r="E186" s="836" t="str">
        <f t="shared" si="25"/>
        <v>CLUB NAPOLI 50</v>
      </c>
      <c r="F186" s="836" t="str">
        <f t="shared" si="25"/>
        <v>NORTH BRANFORD LEGENDS</v>
      </c>
      <c r="G186" s="854"/>
      <c r="H186" s="847">
        <f>VLOOKUP(E186,START_TIMES,2)</f>
        <v>0.45833333333333331</v>
      </c>
      <c r="I186" s="848" t="str">
        <f>VLOOKUP(E186,fields,2)</f>
        <v>North Farms Park (G), North Branford</v>
      </c>
      <c r="J186" s="849"/>
      <c r="K186" s="16"/>
      <c r="M186" s="783" t="s">
        <v>141</v>
      </c>
      <c r="N186" s="783" t="s">
        <v>148</v>
      </c>
    </row>
    <row r="187" spans="1:14" ht="12.75" customHeight="1" x14ac:dyDescent="0.25">
      <c r="A187" s="574">
        <v>184</v>
      </c>
      <c r="B187" s="843" t="s">
        <v>0</v>
      </c>
      <c r="C187" s="844" t="s">
        <v>0</v>
      </c>
      <c r="D187" s="850" t="s">
        <v>0</v>
      </c>
      <c r="E187" s="836" t="s">
        <v>0</v>
      </c>
      <c r="F187" s="836" t="s">
        <v>0</v>
      </c>
      <c r="G187" s="846" t="s">
        <v>0</v>
      </c>
      <c r="H187" s="847" t="s">
        <v>0</v>
      </c>
      <c r="I187" s="848" t="s">
        <v>0</v>
      </c>
      <c r="J187" s="849" t="s">
        <v>0</v>
      </c>
      <c r="K187" s="16"/>
      <c r="M187" s="5"/>
      <c r="N187" s="5"/>
    </row>
    <row r="188" spans="1:14" ht="12.75" customHeight="1" x14ac:dyDescent="0.45">
      <c r="A188" s="574">
        <v>185</v>
      </c>
      <c r="B188" s="839" t="s">
        <v>0</v>
      </c>
      <c r="C188" s="838" t="s">
        <v>1118</v>
      </c>
      <c r="D188" s="840"/>
      <c r="E188" s="840"/>
      <c r="F188" s="840"/>
      <c r="G188" s="841"/>
      <c r="H188" s="842"/>
      <c r="I188" s="840"/>
      <c r="J188" s="840"/>
      <c r="K188" s="16"/>
      <c r="M188" s="602"/>
      <c r="N188" s="602"/>
    </row>
    <row r="189" spans="1:14" ht="12.75" customHeight="1" x14ac:dyDescent="0.35">
      <c r="A189" s="574">
        <v>186</v>
      </c>
      <c r="B189" s="696"/>
      <c r="C189" s="575"/>
      <c r="D189" s="582"/>
      <c r="E189" s="583"/>
      <c r="F189" s="584"/>
      <c r="G189" s="578"/>
      <c r="H189" s="645"/>
      <c r="I189" s="614"/>
      <c r="J189" s="580"/>
      <c r="K189" s="16"/>
      <c r="M189" s="5"/>
      <c r="N189" s="5"/>
    </row>
    <row r="190" spans="1:14" ht="12.75" customHeight="1" x14ac:dyDescent="0.25">
      <c r="A190" s="574">
        <v>187</v>
      </c>
      <c r="B190" s="696">
        <v>5</v>
      </c>
      <c r="C190" s="844">
        <v>45809</v>
      </c>
      <c r="D190" s="850" t="s">
        <v>10</v>
      </c>
      <c r="E190" s="836" t="str">
        <f t="shared" ref="E190:F194" si="26">VLOOKUP(M190,Teams,2)</f>
        <v>CHESHIRE SC UNITED</v>
      </c>
      <c r="F190" s="836" t="str">
        <f t="shared" si="26"/>
        <v>HAMDEN ALL STARS</v>
      </c>
      <c r="G190" s="846"/>
      <c r="H190" s="847">
        <f>VLOOKUP(E190,START_TIMES,2)</f>
        <v>0.375</v>
      </c>
      <c r="I190" s="848" t="str">
        <f>VLOOKUP(E190,fields,2)</f>
        <v>Choate Rosemary Hall (T), Wallingford</v>
      </c>
      <c r="J190" s="849"/>
      <c r="K190" s="16"/>
      <c r="M190" s="5" t="s">
        <v>97</v>
      </c>
      <c r="N190" s="5" t="s">
        <v>92</v>
      </c>
    </row>
    <row r="191" spans="1:14" ht="12.75" customHeight="1" x14ac:dyDescent="0.25">
      <c r="A191" s="574">
        <v>188</v>
      </c>
      <c r="B191" s="696">
        <v>5</v>
      </c>
      <c r="C191" s="844">
        <v>45809</v>
      </c>
      <c r="D191" s="850" t="s">
        <v>10</v>
      </c>
      <c r="E191" s="836" t="str">
        <f t="shared" si="26"/>
        <v>STAMFORD FC</v>
      </c>
      <c r="F191" s="836" t="str">
        <f t="shared" si="26"/>
        <v>CLINTON FC 30</v>
      </c>
      <c r="G191" s="846"/>
      <c r="H191" s="847">
        <v>0.41666666666666669</v>
      </c>
      <c r="I191" s="848" t="str">
        <f>VLOOKUP(E191,fields,2)</f>
        <v>West Beach Fields (T), Stamford</v>
      </c>
      <c r="J191" s="849"/>
      <c r="K191" s="16"/>
      <c r="M191" s="5" t="s">
        <v>101</v>
      </c>
      <c r="N191" s="5" t="s">
        <v>96</v>
      </c>
    </row>
    <row r="192" spans="1:14" ht="12.75" customHeight="1" x14ac:dyDescent="0.25">
      <c r="A192" s="574">
        <v>189</v>
      </c>
      <c r="B192" s="696">
        <v>5</v>
      </c>
      <c r="C192" s="844">
        <v>45809</v>
      </c>
      <c r="D192" s="850" t="s">
        <v>10</v>
      </c>
      <c r="E192" s="836" t="str">
        <f t="shared" si="26"/>
        <v xml:space="preserve">FC SHELTON </v>
      </c>
      <c r="F192" s="836" t="str">
        <f t="shared" si="26"/>
        <v>GREENWICH FC 30</v>
      </c>
      <c r="G192" s="846"/>
      <c r="H192" s="847">
        <f>VLOOKUP(E192,START_TIMES,2)</f>
        <v>0.33333333333333331</v>
      </c>
      <c r="I192" s="848" t="str">
        <f>VLOOKUP(E192,fields,2)</f>
        <v>Nike Site (G), Shelton</v>
      </c>
      <c r="J192" s="860"/>
      <c r="K192" s="16"/>
      <c r="M192" s="5" t="s">
        <v>99</v>
      </c>
      <c r="N192" s="5" t="s">
        <v>94</v>
      </c>
    </row>
    <row r="193" spans="1:29" ht="12.75" customHeight="1" x14ac:dyDescent="0.25">
      <c r="A193" s="574">
        <v>190</v>
      </c>
      <c r="B193" s="696">
        <v>5</v>
      </c>
      <c r="C193" s="844">
        <v>45809</v>
      </c>
      <c r="D193" s="850" t="s">
        <v>10</v>
      </c>
      <c r="E193" s="869" t="str">
        <f t="shared" si="26"/>
        <v>DANBURY UNITED 30</v>
      </c>
      <c r="F193" s="869" t="str">
        <f t="shared" si="26"/>
        <v>MILFORD TUESDAY</v>
      </c>
      <c r="G193" s="846"/>
      <c r="H193" s="847">
        <f>VLOOKUP(E193,START_TIMES,2)</f>
        <v>0.375</v>
      </c>
      <c r="I193" s="848" t="str">
        <f>VLOOKUP(E193,fields,2)</f>
        <v>Portuguese Cultural Center (G), Danbury</v>
      </c>
      <c r="J193" s="860" t="s">
        <v>1134</v>
      </c>
      <c r="K193" s="16"/>
      <c r="M193" s="5" t="s">
        <v>93</v>
      </c>
      <c r="N193" s="5" t="s">
        <v>100</v>
      </c>
    </row>
    <row r="194" spans="1:29" ht="12.75" customHeight="1" x14ac:dyDescent="0.25">
      <c r="A194" s="574">
        <v>191</v>
      </c>
      <c r="B194" s="696">
        <v>5</v>
      </c>
      <c r="C194" s="844">
        <v>45809</v>
      </c>
      <c r="D194" s="850" t="s">
        <v>10</v>
      </c>
      <c r="E194" s="876" t="str">
        <f t="shared" si="26"/>
        <v>SALTY DOGS</v>
      </c>
      <c r="F194" s="876" t="str">
        <f t="shared" si="26"/>
        <v>MILFORD AMIGOS</v>
      </c>
      <c r="G194" s="846"/>
      <c r="H194" s="847">
        <f>VLOOKUP(E194,START_TIMES,2)</f>
        <v>0.33333333333333331</v>
      </c>
      <c r="I194" s="848" t="str">
        <f>VLOOKUP(E194,fields,2)</f>
        <v>Nonnewaug HS  (T), Woodbury</v>
      </c>
      <c r="J194" s="849"/>
      <c r="K194" s="16"/>
      <c r="M194" s="5" t="s">
        <v>95</v>
      </c>
      <c r="N194" s="5" t="s">
        <v>98</v>
      </c>
    </row>
    <row r="195" spans="1:29" ht="12.75" customHeight="1" x14ac:dyDescent="0.25">
      <c r="A195" s="574">
        <v>192</v>
      </c>
      <c r="B195" s="843" t="s">
        <v>0</v>
      </c>
      <c r="C195" s="844" t="s">
        <v>0</v>
      </c>
      <c r="D195" s="850" t="s">
        <v>0</v>
      </c>
      <c r="E195" s="836" t="s">
        <v>0</v>
      </c>
      <c r="F195" s="836" t="s">
        <v>0</v>
      </c>
      <c r="G195" s="846" t="s">
        <v>0</v>
      </c>
      <c r="H195" s="847" t="s">
        <v>0</v>
      </c>
      <c r="I195" s="848" t="s">
        <v>0</v>
      </c>
      <c r="J195" s="849" t="s">
        <v>0</v>
      </c>
      <c r="K195" s="16"/>
      <c r="M195" s="5"/>
      <c r="N195" s="5"/>
    </row>
    <row r="196" spans="1:29" ht="12.75" customHeight="1" x14ac:dyDescent="0.25">
      <c r="A196" s="574">
        <v>193</v>
      </c>
      <c r="B196" s="696">
        <v>5</v>
      </c>
      <c r="C196" s="844">
        <v>45809</v>
      </c>
      <c r="D196" s="853" t="s">
        <v>175</v>
      </c>
      <c r="E196" s="773" t="str">
        <f t="shared" ref="E196:F200" si="27">VLOOKUP(M196,Teams,2)</f>
        <v>BYE 30</v>
      </c>
      <c r="F196" s="836" t="str">
        <f t="shared" si="27"/>
        <v>LITCHFIELD COUNTY BLUES 30</v>
      </c>
      <c r="G196" s="846"/>
      <c r="H196" s="847" t="str">
        <f>VLOOKUP(E196,START_TIMES,2)</f>
        <v>--</v>
      </c>
      <c r="I196" s="848" t="str">
        <f>VLOOKUP(E196,fields,2)</f>
        <v>--</v>
      </c>
      <c r="J196" s="849"/>
      <c r="K196" s="16"/>
      <c r="M196" s="5" t="s">
        <v>150</v>
      </c>
      <c r="N196" s="5" t="s">
        <v>155</v>
      </c>
    </row>
    <row r="197" spans="1:29" ht="12.75" customHeight="1" x14ac:dyDescent="0.25">
      <c r="A197" s="574">
        <v>194</v>
      </c>
      <c r="B197" s="696">
        <v>5</v>
      </c>
      <c r="C197" s="844">
        <v>45809</v>
      </c>
      <c r="D197" s="853" t="s">
        <v>175</v>
      </c>
      <c r="E197" s="836" t="str">
        <f t="shared" si="27"/>
        <v>TRINITY FC</v>
      </c>
      <c r="F197" s="836" t="str">
        <f t="shared" si="27"/>
        <v>COYOTES FC</v>
      </c>
      <c r="G197" s="846"/>
      <c r="H197" s="847">
        <f>VLOOKUP(E197,START_TIMES,2)</f>
        <v>0.33333333333333331</v>
      </c>
      <c r="I197" s="848" t="str">
        <f>VLOOKUP(E197,fields,2)</f>
        <v>Pease Road (G), Woodbridge</v>
      </c>
      <c r="J197" s="849"/>
      <c r="K197" s="16"/>
      <c r="M197" s="5" t="s">
        <v>159</v>
      </c>
      <c r="N197" s="5" t="s">
        <v>151</v>
      </c>
    </row>
    <row r="198" spans="1:29" ht="12.75" customHeight="1" x14ac:dyDescent="0.25">
      <c r="A198" s="574">
        <v>195</v>
      </c>
      <c r="B198" s="696">
        <v>5</v>
      </c>
      <c r="C198" s="844">
        <v>45809</v>
      </c>
      <c r="D198" s="853" t="s">
        <v>175</v>
      </c>
      <c r="E198" s="836" t="str">
        <f t="shared" si="27"/>
        <v>FC CALDO VERDE</v>
      </c>
      <c r="F198" s="836" t="str">
        <f t="shared" si="27"/>
        <v>FC CELTA</v>
      </c>
      <c r="G198" s="854"/>
      <c r="H198" s="847">
        <f>VLOOKUP(E198,START_TIMES,2)</f>
        <v>0.41666666666666669</v>
      </c>
      <c r="I198" s="848" t="str">
        <f>VLOOKUP(E198,fields,2)</f>
        <v>Naugatuck HS (G), Naugatuck</v>
      </c>
      <c r="J198" s="849"/>
      <c r="K198" s="16"/>
      <c r="M198" s="5" t="s">
        <v>153</v>
      </c>
      <c r="N198" s="5" t="s">
        <v>154</v>
      </c>
    </row>
    <row r="199" spans="1:29" ht="12.75" customHeight="1" x14ac:dyDescent="0.25">
      <c r="A199" s="574">
        <v>196</v>
      </c>
      <c r="B199" s="696">
        <v>5</v>
      </c>
      <c r="C199" s="844">
        <v>45809</v>
      </c>
      <c r="D199" s="853" t="s">
        <v>175</v>
      </c>
      <c r="E199" s="836" t="str">
        <f t="shared" si="27"/>
        <v>NORWALK FC</v>
      </c>
      <c r="F199" s="836" t="str">
        <f t="shared" si="27"/>
        <v>ECUA-ANDES 30</v>
      </c>
      <c r="G199" s="846"/>
      <c r="H199" s="847">
        <f>VLOOKUP(E199,START_TIMES,2)</f>
        <v>0.41666666666666702</v>
      </c>
      <c r="I199" s="848" t="str">
        <f>VLOOKUP(E199,fields,2)</f>
        <v>Nathan Hale MS (T), Norwalk</v>
      </c>
      <c r="J199" s="860"/>
      <c r="K199" s="16"/>
      <c r="M199" s="5" t="s">
        <v>157</v>
      </c>
      <c r="N199" s="5" t="s">
        <v>152</v>
      </c>
    </row>
    <row r="200" spans="1:29" ht="12.75" customHeight="1" x14ac:dyDescent="0.25">
      <c r="A200" s="574">
        <v>197</v>
      </c>
      <c r="B200" s="696">
        <v>5</v>
      </c>
      <c r="C200" s="844">
        <v>45809</v>
      </c>
      <c r="D200" s="853" t="s">
        <v>175</v>
      </c>
      <c r="E200" s="836" t="str">
        <f t="shared" si="27"/>
        <v>NAUGATUCK FUSION</v>
      </c>
      <c r="F200" s="836" t="str">
        <f t="shared" si="27"/>
        <v>QPR</v>
      </c>
      <c r="G200" s="846"/>
      <c r="H200" s="847">
        <f>VLOOKUP(E200,START_TIMES,2)</f>
        <v>0.41666666666666669</v>
      </c>
      <c r="I200" s="848" t="str">
        <f>VLOOKUP(E200,fields,2)</f>
        <v>City Hill MS (G), Naugatuck</v>
      </c>
      <c r="J200" s="849"/>
      <c r="K200" s="16"/>
      <c r="M200" s="5" t="s">
        <v>156</v>
      </c>
      <c r="N200" s="5" t="s">
        <v>158</v>
      </c>
    </row>
    <row r="201" spans="1:29" ht="12.75" customHeight="1" x14ac:dyDescent="0.25">
      <c r="A201" s="574">
        <v>198</v>
      </c>
      <c r="B201" s="843" t="s">
        <v>0</v>
      </c>
      <c r="C201" s="844" t="s">
        <v>0</v>
      </c>
      <c r="D201" s="850" t="s">
        <v>0</v>
      </c>
      <c r="E201" s="836" t="s">
        <v>0</v>
      </c>
      <c r="F201" s="836" t="s">
        <v>0</v>
      </c>
      <c r="G201" s="846" t="s">
        <v>0</v>
      </c>
      <c r="H201" s="847" t="s">
        <v>0</v>
      </c>
      <c r="I201" s="848" t="s">
        <v>0</v>
      </c>
      <c r="J201" s="849" t="s">
        <v>0</v>
      </c>
      <c r="K201" s="16"/>
      <c r="M201" s="5"/>
      <c r="N201" s="5"/>
    </row>
    <row r="202" spans="1:29" ht="12.75" customHeight="1" thickBot="1" x14ac:dyDescent="0.3">
      <c r="A202" s="574">
        <v>199</v>
      </c>
      <c r="B202" s="696">
        <v>5</v>
      </c>
      <c r="C202" s="844">
        <v>45809</v>
      </c>
      <c r="D202" s="851" t="s">
        <v>11</v>
      </c>
      <c r="E202" s="836" t="str">
        <f t="shared" ref="E202:F206" si="28">VLOOKUP(M202,Teams,2)</f>
        <v>CLINTON FC 40</v>
      </c>
      <c r="F202" s="836" t="str">
        <f t="shared" si="28"/>
        <v>GREENWICH PUMAS FC 40</v>
      </c>
      <c r="G202" s="846"/>
      <c r="H202" s="847">
        <f>VLOOKUP(E202,START_TIMES,2)</f>
        <v>0.33333333333333331</v>
      </c>
      <c r="I202" s="848" t="str">
        <f>VLOOKUP(E202,fields,2)</f>
        <v>Indian River Sports Complex (T), Clinton</v>
      </c>
      <c r="J202" s="849"/>
      <c r="K202" s="16"/>
      <c r="M202" s="5" t="s">
        <v>160</v>
      </c>
      <c r="N202" s="5" t="s">
        <v>105</v>
      </c>
    </row>
    <row r="203" spans="1:29" ht="12.75" customHeight="1" thickTop="1" thickBot="1" x14ac:dyDescent="0.35">
      <c r="A203" s="574">
        <v>200</v>
      </c>
      <c r="B203" s="696">
        <v>5</v>
      </c>
      <c r="C203" s="844">
        <v>45809</v>
      </c>
      <c r="D203" s="851" t="s">
        <v>11</v>
      </c>
      <c r="E203" s="836" t="str">
        <f t="shared" si="28"/>
        <v>VASCO DA GAMA 40</v>
      </c>
      <c r="F203" s="836" t="str">
        <f t="shared" si="28"/>
        <v>CLUB NAPOLI 40</v>
      </c>
      <c r="G203" s="846"/>
      <c r="H203" s="847">
        <v>0.33333333333333331</v>
      </c>
      <c r="I203" s="848" t="str">
        <f>VLOOKUP(E203,fields,2)</f>
        <v>Veterans Memorial Park (T), Bridgeport</v>
      </c>
      <c r="J203" s="849"/>
      <c r="K203" s="16"/>
      <c r="M203" s="5" t="s">
        <v>109</v>
      </c>
      <c r="N203" s="5" t="s">
        <v>161</v>
      </c>
      <c r="S203" s="16"/>
      <c r="T203" s="198"/>
      <c r="U203" s="198"/>
      <c r="V203" s="16">
        <v>73</v>
      </c>
      <c r="W203" s="209"/>
      <c r="X203" s="215"/>
      <c r="Y203" s="16"/>
      <c r="Z203" s="16"/>
      <c r="AC203" s="16"/>
    </row>
    <row r="204" spans="1:29" ht="12.75" customHeight="1" thickTop="1" thickBot="1" x14ac:dyDescent="0.35">
      <c r="A204" s="574">
        <v>201</v>
      </c>
      <c r="B204" s="696">
        <v>5</v>
      </c>
      <c r="C204" s="844">
        <v>45809</v>
      </c>
      <c r="D204" s="851" t="s">
        <v>11</v>
      </c>
      <c r="E204" s="836" t="str">
        <f t="shared" si="28"/>
        <v>FAIRFIELD GAC 40</v>
      </c>
      <c r="F204" s="836" t="str">
        <f t="shared" si="28"/>
        <v>GREENWICH FC 40</v>
      </c>
      <c r="G204" s="846"/>
      <c r="H204" s="847">
        <f>VLOOKUP(E204,START_TIMES,2)</f>
        <v>0.33333333333333331</v>
      </c>
      <c r="I204" s="848" t="str">
        <f>VLOOKUP(E204,fields,2)</f>
        <v>Ludlowe HS (T), Fairfield</v>
      </c>
      <c r="J204" s="849"/>
      <c r="K204" s="16"/>
      <c r="M204" s="5" t="s">
        <v>163</v>
      </c>
      <c r="N204" s="5" t="s">
        <v>104</v>
      </c>
      <c r="S204" s="16"/>
      <c r="T204" s="198"/>
      <c r="U204" s="198"/>
      <c r="V204" s="16"/>
      <c r="W204" s="209"/>
      <c r="X204" s="215"/>
      <c r="Y204" s="16"/>
      <c r="Z204" s="16"/>
      <c r="AC204" s="16"/>
    </row>
    <row r="205" spans="1:29" ht="13.5" customHeight="1" thickTop="1" x14ac:dyDescent="0.25">
      <c r="A205" s="574">
        <v>202</v>
      </c>
      <c r="B205" s="696">
        <v>5</v>
      </c>
      <c r="C205" s="844">
        <v>45809</v>
      </c>
      <c r="D205" s="851" t="s">
        <v>11</v>
      </c>
      <c r="E205" s="869" t="str">
        <f t="shared" si="28"/>
        <v>DANBURY UNITED 40</v>
      </c>
      <c r="F205" s="869" t="str">
        <f t="shared" si="28"/>
        <v>SHEBEEN FC</v>
      </c>
      <c r="G205" s="846"/>
      <c r="H205" s="847">
        <f>VLOOKUP(E205,START_TIMES,2)</f>
        <v>0.45833333333333331</v>
      </c>
      <c r="I205" s="848" t="str">
        <f>VLOOKUP(E205,fields,2)</f>
        <v>Portuguese Cultural Center (G), Danbury</v>
      </c>
      <c r="J205" s="860" t="s">
        <v>1134</v>
      </c>
      <c r="K205" s="16"/>
      <c r="M205" s="5" t="s">
        <v>162</v>
      </c>
      <c r="N205" s="5" t="s">
        <v>107</v>
      </c>
    </row>
    <row r="206" spans="1:29" ht="13.5" customHeight="1" x14ac:dyDescent="0.25">
      <c r="A206" s="574">
        <v>203</v>
      </c>
      <c r="B206" s="696">
        <v>5</v>
      </c>
      <c r="C206" s="844">
        <v>45809</v>
      </c>
      <c r="D206" s="851" t="s">
        <v>11</v>
      </c>
      <c r="E206" s="836" t="str">
        <f t="shared" si="28"/>
        <v xml:space="preserve">GUILFORD CELTIC </v>
      </c>
      <c r="F206" s="836" t="str">
        <f t="shared" si="28"/>
        <v>STORM FC</v>
      </c>
      <c r="G206" s="846"/>
      <c r="H206" s="847">
        <f>VLOOKUP(E206,START_TIMES,2)</f>
        <v>0.41666666666666702</v>
      </c>
      <c r="I206" s="848" t="str">
        <f>VLOOKUP(E206,fields,2)</f>
        <v>Guilford HS (T), Guilford</v>
      </c>
      <c r="J206" s="849"/>
      <c r="K206" s="16"/>
      <c r="M206" s="5" t="s">
        <v>106</v>
      </c>
      <c r="N206" s="5" t="s">
        <v>108</v>
      </c>
    </row>
    <row r="207" spans="1:29" ht="13.5" customHeight="1" x14ac:dyDescent="0.25">
      <c r="A207" s="574">
        <v>204</v>
      </c>
      <c r="B207" s="843" t="s">
        <v>0</v>
      </c>
      <c r="C207" s="844" t="s">
        <v>0</v>
      </c>
      <c r="D207" s="850" t="s">
        <v>0</v>
      </c>
      <c r="E207" s="836" t="s">
        <v>0</v>
      </c>
      <c r="F207" s="836" t="s">
        <v>0</v>
      </c>
      <c r="G207" s="846" t="s">
        <v>0</v>
      </c>
      <c r="H207" s="847" t="s">
        <v>0</v>
      </c>
      <c r="I207" s="848" t="s">
        <v>0</v>
      </c>
      <c r="J207" s="849" t="s">
        <v>0</v>
      </c>
      <c r="K207" s="16"/>
      <c r="M207" s="5"/>
      <c r="N207" s="5"/>
    </row>
    <row r="208" spans="1:29" ht="13.5" customHeight="1" x14ac:dyDescent="0.3">
      <c r="A208" s="574">
        <v>205</v>
      </c>
      <c r="B208" s="696">
        <v>5</v>
      </c>
      <c r="C208" s="844">
        <v>45809</v>
      </c>
      <c r="D208" s="861" t="s">
        <v>1114</v>
      </c>
      <c r="E208" s="864" t="str">
        <f t="shared" ref="E208:F210" si="29">VLOOKUP(M208,Teams,2)</f>
        <v>SOUTHEAST ROVERS</v>
      </c>
      <c r="F208" s="864" t="str">
        <f t="shared" si="29"/>
        <v>GUILFORD BELL CURVE</v>
      </c>
      <c r="G208" s="846"/>
      <c r="H208" s="847">
        <f>VLOOKUP(E208,START_TIMES,2)</f>
        <v>0.41666666666666702</v>
      </c>
      <c r="I208" s="848" t="str">
        <f>VLOOKUP(E208,fields,2)</f>
        <v>East Lyme HS (T), East Lyme</v>
      </c>
      <c r="J208" s="860"/>
      <c r="K208" s="16"/>
      <c r="M208" s="754" t="s">
        <v>117</v>
      </c>
      <c r="N208" s="754" t="s">
        <v>112</v>
      </c>
    </row>
    <row r="209" spans="1:14" ht="13.5" customHeight="1" x14ac:dyDescent="0.3">
      <c r="A209" s="574">
        <v>206</v>
      </c>
      <c r="B209" s="696">
        <v>5</v>
      </c>
      <c r="C209" s="844">
        <v>45809</v>
      </c>
      <c r="D209" s="861" t="s">
        <v>1114</v>
      </c>
      <c r="E209" s="864" t="str">
        <f t="shared" si="29"/>
        <v>PAN ZONES</v>
      </c>
      <c r="F209" s="864" t="str">
        <f t="shared" si="29"/>
        <v>NORTH BRANFORD 40</v>
      </c>
      <c r="G209" s="846"/>
      <c r="H209" s="847">
        <f>VLOOKUP(E209,START_TIMES,2)</f>
        <v>0.41666666666666669</v>
      </c>
      <c r="I209" s="848" t="str">
        <f>VLOOKUP(E209,fields,2)</f>
        <v>Stanley Quarter Park (G), New Britain</v>
      </c>
      <c r="J209" s="849"/>
      <c r="K209" s="16"/>
      <c r="M209" s="754" t="s">
        <v>116</v>
      </c>
      <c r="N209" s="754" t="s">
        <v>115</v>
      </c>
    </row>
    <row r="210" spans="1:14" ht="13.5" customHeight="1" x14ac:dyDescent="0.3">
      <c r="A210" s="574">
        <v>207</v>
      </c>
      <c r="B210" s="696">
        <v>5</v>
      </c>
      <c r="C210" s="844">
        <v>45809</v>
      </c>
      <c r="D210" s="861" t="s">
        <v>1114</v>
      </c>
      <c r="E210" s="864" t="str">
        <f t="shared" si="29"/>
        <v>FC LEONE</v>
      </c>
      <c r="F210" s="864" t="str">
        <f t="shared" si="29"/>
        <v>LITCHFIELD COUNTY BLUES 40</v>
      </c>
      <c r="G210" s="854"/>
      <c r="H210" s="847">
        <f>VLOOKUP(E210,START_TIMES,2)</f>
        <v>0.41666666666666669</v>
      </c>
      <c r="I210" s="848" t="str">
        <f>VLOOKUP(E210,fields,2)</f>
        <v>Memorial Field (G), North Haven</v>
      </c>
      <c r="J210" s="849"/>
      <c r="K210" s="16"/>
      <c r="M210" s="736" t="s">
        <v>111</v>
      </c>
      <c r="N210" s="736" t="s">
        <v>113</v>
      </c>
    </row>
    <row r="211" spans="1:14" ht="13.5" customHeight="1" x14ac:dyDescent="0.3">
      <c r="A211" s="574">
        <v>208</v>
      </c>
      <c r="B211" s="696">
        <v>5</v>
      </c>
      <c r="C211" s="844">
        <v>45809</v>
      </c>
      <c r="D211" s="861" t="s">
        <v>1114</v>
      </c>
      <c r="E211" s="866" t="str">
        <f>VLOOKUP(M211,Teams,2)</f>
        <v>NEW HAVEN AMERICANS</v>
      </c>
      <c r="F211" s="867" t="s">
        <v>1130</v>
      </c>
      <c r="G211" s="846"/>
      <c r="H211" s="847">
        <f>VLOOKUP(E211,START_TIMES,2)</f>
        <v>0.41666666666666702</v>
      </c>
      <c r="I211" s="848" t="str">
        <f>VLOOKUP(E211,fields,2)</f>
        <v>Peck Place School (G), Orange</v>
      </c>
      <c r="J211" s="849"/>
      <c r="K211" s="16"/>
      <c r="M211" s="736" t="s">
        <v>114</v>
      </c>
      <c r="N211" s="736" t="s">
        <v>110</v>
      </c>
    </row>
    <row r="212" spans="1:14" ht="13.5" customHeight="1" thickBot="1" x14ac:dyDescent="0.35">
      <c r="A212" s="574">
        <v>209</v>
      </c>
      <c r="B212" s="843" t="s">
        <v>0</v>
      </c>
      <c r="C212" s="844" t="s">
        <v>0</v>
      </c>
      <c r="D212" s="850" t="s">
        <v>0</v>
      </c>
      <c r="E212" s="836" t="s">
        <v>0</v>
      </c>
      <c r="F212" s="836" t="s">
        <v>0</v>
      </c>
      <c r="G212" s="846" t="s">
        <v>0</v>
      </c>
      <c r="H212" s="847" t="s">
        <v>0</v>
      </c>
      <c r="I212" s="848" t="s">
        <v>0</v>
      </c>
      <c r="J212" s="849" t="s">
        <v>0</v>
      </c>
      <c r="K212" s="16"/>
      <c r="M212" s="602"/>
      <c r="N212" s="602"/>
    </row>
    <row r="213" spans="1:14" ht="13.5" customHeight="1" thickTop="1" thickBot="1" x14ac:dyDescent="0.35">
      <c r="A213" s="574">
        <v>210</v>
      </c>
      <c r="B213" s="696">
        <v>5</v>
      </c>
      <c r="C213" s="844">
        <v>45809</v>
      </c>
      <c r="D213" s="875" t="s">
        <v>1115</v>
      </c>
      <c r="E213" s="836" t="str">
        <f t="shared" ref="E213:F216" si="30">VLOOKUP(M213,Teams,2)</f>
        <v>WILTON WOLVES</v>
      </c>
      <c r="F213" s="836" t="str">
        <f t="shared" si="30"/>
        <v>DERBY QUITUS</v>
      </c>
      <c r="G213" s="846"/>
      <c r="H213" s="847">
        <f>VLOOKUP(E213,START_TIMES,2)</f>
        <v>0.41666666666666702</v>
      </c>
      <c r="I213" s="848" t="str">
        <f>VLOOKUP(E213,fields,2)</f>
        <v>Lily Field (T), Wilton</v>
      </c>
      <c r="J213" s="849"/>
      <c r="K213" s="16"/>
      <c r="M213" s="775" t="s">
        <v>125</v>
      </c>
      <c r="N213" s="775" t="s">
        <v>120</v>
      </c>
    </row>
    <row r="214" spans="1:14" ht="12.75" customHeight="1" thickTop="1" thickBot="1" x14ac:dyDescent="0.35">
      <c r="A214" s="574">
        <v>211</v>
      </c>
      <c r="B214" s="696">
        <v>5</v>
      </c>
      <c r="C214" s="844">
        <v>45809</v>
      </c>
      <c r="D214" s="875" t="s">
        <v>1115</v>
      </c>
      <c r="E214" s="876" t="str">
        <f t="shared" si="30"/>
        <v>RIDGEFIELD KICKS</v>
      </c>
      <c r="F214" s="876" t="str">
        <f t="shared" si="30"/>
        <v>STAMFORD UNITED</v>
      </c>
      <c r="G214" s="846"/>
      <c r="H214" s="847">
        <f>VLOOKUP(E214,START_TIMES,2)</f>
        <v>0.33333333333333331</v>
      </c>
      <c r="I214" s="848" t="str">
        <f>VLOOKUP(E214,fields,2)</f>
        <v>Wooster School (T), Danbury</v>
      </c>
      <c r="J214" s="849"/>
      <c r="K214" s="16"/>
      <c r="M214" s="775" t="s">
        <v>123</v>
      </c>
      <c r="N214" s="775" t="s">
        <v>124</v>
      </c>
    </row>
    <row r="215" spans="1:14" ht="12.75" customHeight="1" thickTop="1" thickBot="1" x14ac:dyDescent="0.35">
      <c r="A215" s="574">
        <v>212</v>
      </c>
      <c r="B215" s="696">
        <v>5</v>
      </c>
      <c r="C215" s="844">
        <v>45809</v>
      </c>
      <c r="D215" s="875" t="s">
        <v>1115</v>
      </c>
      <c r="E215" s="877" t="str">
        <f t="shared" si="30"/>
        <v>BYE 40S</v>
      </c>
      <c r="F215" s="878" t="str">
        <f t="shared" si="30"/>
        <v>ECUA-ANDES 40</v>
      </c>
      <c r="G215" s="854"/>
      <c r="H215" s="847" t="str">
        <f>VLOOKUP(E215,START_TIMES,2)</f>
        <v>--</v>
      </c>
      <c r="I215" s="848" t="str">
        <f>VLOOKUP(E215,fields,2)</f>
        <v>--</v>
      </c>
      <c r="J215" s="849"/>
      <c r="K215" s="16"/>
      <c r="M215" s="775" t="s">
        <v>119</v>
      </c>
      <c r="N215" s="775" t="s">
        <v>121</v>
      </c>
    </row>
    <row r="216" spans="1:14" ht="12.75" customHeight="1" thickTop="1" thickBot="1" x14ac:dyDescent="0.35">
      <c r="A216" s="574">
        <v>213</v>
      </c>
      <c r="B216" s="696">
        <v>5</v>
      </c>
      <c r="C216" s="844">
        <v>45809</v>
      </c>
      <c r="D216" s="875" t="s">
        <v>1115</v>
      </c>
      <c r="E216" s="836" t="str">
        <f t="shared" si="30"/>
        <v>LUSITANOS FC</v>
      </c>
      <c r="F216" s="836" t="str">
        <f t="shared" si="30"/>
        <v>BESA SC</v>
      </c>
      <c r="G216" s="846"/>
      <c r="H216" s="847">
        <f>VLOOKUP(E216,START_TIMES,2)</f>
        <v>0.41666666666666669</v>
      </c>
      <c r="I216" s="848" t="str">
        <f>VLOOKUP(E216,fields,2)</f>
        <v>Veterans Memorial Park (T), Bridgeport</v>
      </c>
      <c r="J216" s="849"/>
      <c r="K216" s="16"/>
      <c r="M216" s="775" t="s">
        <v>122</v>
      </c>
      <c r="N216" s="775" t="s">
        <v>118</v>
      </c>
    </row>
    <row r="217" spans="1:14" ht="12.75" customHeight="1" thickTop="1" x14ac:dyDescent="0.3">
      <c r="A217" s="574">
        <v>214</v>
      </c>
      <c r="B217" s="843" t="s">
        <v>0</v>
      </c>
      <c r="C217" s="844" t="s">
        <v>0</v>
      </c>
      <c r="D217" s="850" t="s">
        <v>0</v>
      </c>
      <c r="E217" s="836" t="s">
        <v>0</v>
      </c>
      <c r="F217" s="836" t="s">
        <v>0</v>
      </c>
      <c r="G217" s="846" t="s">
        <v>0</v>
      </c>
      <c r="H217" s="847" t="s">
        <v>0</v>
      </c>
      <c r="I217" s="848" t="s">
        <v>0</v>
      </c>
      <c r="J217" s="849" t="s">
        <v>0</v>
      </c>
      <c r="K217" s="16"/>
      <c r="M217" s="599"/>
      <c r="N217" s="599"/>
    </row>
    <row r="218" spans="1:14" ht="12.75" customHeight="1" x14ac:dyDescent="0.25">
      <c r="A218" s="574">
        <v>215</v>
      </c>
      <c r="B218" s="696">
        <v>5</v>
      </c>
      <c r="C218" s="844">
        <v>45809</v>
      </c>
      <c r="D218" s="845" t="s">
        <v>1076</v>
      </c>
      <c r="E218" s="868" t="str">
        <f t="shared" ref="E218:F222" si="31">VLOOKUP(M218,Teams,2)</f>
        <v>BYE 50</v>
      </c>
      <c r="F218" s="836" t="str">
        <f t="shared" si="31"/>
        <v>NORWALK SPORT COLOMBIA 50</v>
      </c>
      <c r="G218" s="854"/>
      <c r="H218" s="847" t="str">
        <f>VLOOKUP(E218,START_TIMES,2)</f>
        <v>--</v>
      </c>
      <c r="I218" s="848" t="str">
        <f>VLOOKUP(E218,fields,2)</f>
        <v>--</v>
      </c>
      <c r="J218" s="849"/>
      <c r="K218" s="16"/>
      <c r="M218" s="782" t="s">
        <v>126</v>
      </c>
      <c r="N218" s="782" t="s">
        <v>131</v>
      </c>
    </row>
    <row r="219" spans="1:14" ht="12.75" customHeight="1" x14ac:dyDescent="0.25">
      <c r="A219" s="574">
        <v>216</v>
      </c>
      <c r="B219" s="696">
        <v>5</v>
      </c>
      <c r="C219" s="844">
        <v>45809</v>
      </c>
      <c r="D219" s="845" t="s">
        <v>1076</v>
      </c>
      <c r="E219" s="836" t="str">
        <f t="shared" si="31"/>
        <v>WESTPORT FC</v>
      </c>
      <c r="F219" s="836" t="str">
        <f t="shared" si="31"/>
        <v>FAIRFIELD GAC 50</v>
      </c>
      <c r="G219" s="854"/>
      <c r="H219" s="847">
        <f>VLOOKUP(E219,START_TIMES,2)</f>
        <v>0.33333333333333331</v>
      </c>
      <c r="I219" s="848" t="str">
        <f>VLOOKUP(E219,fields,2)</f>
        <v>Wakeman Park (T), Westport</v>
      </c>
      <c r="J219" s="849"/>
      <c r="K219" s="16"/>
      <c r="M219" s="782" t="s">
        <v>136</v>
      </c>
      <c r="N219" s="782" t="s">
        <v>127</v>
      </c>
    </row>
    <row r="220" spans="1:14" ht="12.75" customHeight="1" x14ac:dyDescent="0.25">
      <c r="A220" s="574">
        <v>217</v>
      </c>
      <c r="B220" s="696">
        <v>5</v>
      </c>
      <c r="C220" s="844">
        <v>45809</v>
      </c>
      <c r="D220" s="845" t="s">
        <v>1076</v>
      </c>
      <c r="E220" s="836" t="str">
        <f t="shared" si="31"/>
        <v>GREENWICH PUMAS FC 50</v>
      </c>
      <c r="F220" s="836" t="str">
        <f t="shared" si="31"/>
        <v>NORWALK MARINERS LEGENDS</v>
      </c>
      <c r="G220" s="854"/>
      <c r="H220" s="847">
        <f>VLOOKUP(E220,START_TIMES,2)</f>
        <v>0.41666666666666669</v>
      </c>
      <c r="I220" s="848" t="s">
        <v>1151</v>
      </c>
      <c r="J220" s="849"/>
      <c r="K220" s="16"/>
      <c r="M220" s="782" t="s">
        <v>129</v>
      </c>
      <c r="N220" s="782" t="s">
        <v>130</v>
      </c>
    </row>
    <row r="221" spans="1:14" ht="12.75" customHeight="1" x14ac:dyDescent="0.25">
      <c r="A221" s="574">
        <v>218</v>
      </c>
      <c r="B221" s="696">
        <v>5</v>
      </c>
      <c r="C221" s="844">
        <v>45809</v>
      </c>
      <c r="D221" s="845" t="s">
        <v>1076</v>
      </c>
      <c r="E221" s="836" t="str">
        <f t="shared" si="31"/>
        <v>STAMFORD CITY</v>
      </c>
      <c r="F221" s="836" t="str">
        <f t="shared" si="31"/>
        <v>GREENWICH FC 50</v>
      </c>
      <c r="G221" s="854"/>
      <c r="H221" s="847">
        <v>0.33333333333333331</v>
      </c>
      <c r="I221" s="848" t="str">
        <f>VLOOKUP(E221,fields,2)</f>
        <v>West Beach Fields (T), Stamford</v>
      </c>
      <c r="J221" s="849"/>
      <c r="K221" s="16"/>
      <c r="M221" s="782" t="s">
        <v>133</v>
      </c>
      <c r="N221" s="782" t="s">
        <v>128</v>
      </c>
    </row>
    <row r="222" spans="1:14" ht="12.75" customHeight="1" x14ac:dyDescent="0.25">
      <c r="A222" s="574">
        <v>219</v>
      </c>
      <c r="B222" s="696">
        <v>5</v>
      </c>
      <c r="C222" s="844">
        <v>45809</v>
      </c>
      <c r="D222" s="845" t="s">
        <v>1076</v>
      </c>
      <c r="E222" s="836" t="str">
        <f t="shared" si="31"/>
        <v>REBELS UNITED</v>
      </c>
      <c r="F222" s="836" t="str">
        <f t="shared" si="31"/>
        <v>VASCO DA GAMA 50</v>
      </c>
      <c r="G222" s="854"/>
      <c r="H222" s="847">
        <f>VLOOKUP(E222,START_TIMES,2)</f>
        <v>0.41666666666666669</v>
      </c>
      <c r="I222" s="848" t="str">
        <f>VLOOKUP(E222,fields,2)</f>
        <v>New Fairfield HS (T), New Fairfield</v>
      </c>
      <c r="J222" s="849"/>
      <c r="K222" s="16"/>
      <c r="M222" s="782" t="s">
        <v>132</v>
      </c>
      <c r="N222" s="782" t="s">
        <v>134</v>
      </c>
    </row>
    <row r="223" spans="1:14" ht="12.75" customHeight="1" x14ac:dyDescent="0.25">
      <c r="A223" s="574">
        <v>220</v>
      </c>
      <c r="B223" s="843" t="s">
        <v>0</v>
      </c>
      <c r="C223" s="844" t="s">
        <v>0</v>
      </c>
      <c r="D223" s="850" t="s">
        <v>0</v>
      </c>
      <c r="E223" s="836" t="s">
        <v>0</v>
      </c>
      <c r="F223" s="836" t="s">
        <v>0</v>
      </c>
      <c r="G223" s="846" t="s">
        <v>0</v>
      </c>
      <c r="H223" s="847" t="s">
        <v>0</v>
      </c>
      <c r="I223" s="848" t="s">
        <v>0</v>
      </c>
      <c r="J223" s="849" t="s">
        <v>0</v>
      </c>
      <c r="K223" s="16"/>
      <c r="M223" s="359"/>
      <c r="N223" s="359"/>
    </row>
    <row r="224" spans="1:14" ht="12.75" customHeight="1" x14ac:dyDescent="0.25">
      <c r="A224" s="574">
        <v>221</v>
      </c>
      <c r="B224" s="696">
        <v>5</v>
      </c>
      <c r="C224" s="844">
        <v>45809</v>
      </c>
      <c r="D224" s="870" t="s">
        <v>1113</v>
      </c>
      <c r="E224" s="836" t="str">
        <f t="shared" ref="E224:F228" si="32">VLOOKUP(M224,Teams,2)</f>
        <v>CHESHIRE AZZURRI</v>
      </c>
      <c r="F224" s="836" t="str">
        <f t="shared" si="32"/>
        <v>HAVEN FC</v>
      </c>
      <c r="G224" s="854"/>
      <c r="H224" s="847">
        <f>VLOOKUP(E224,START_TIMES,2)</f>
        <v>0.375</v>
      </c>
      <c r="I224" s="848" t="str">
        <f>VLOOKUP(E224,fields,2)</f>
        <v>Quinnipiac Park (G), Cheshire</v>
      </c>
      <c r="J224" s="849"/>
      <c r="K224" s="16"/>
      <c r="M224" s="338" t="s">
        <v>138</v>
      </c>
      <c r="N224" s="338" t="s">
        <v>147</v>
      </c>
    </row>
    <row r="225" spans="1:14" ht="12.75" customHeight="1" x14ac:dyDescent="0.25">
      <c r="A225" s="574">
        <v>222</v>
      </c>
      <c r="B225" s="696">
        <v>5</v>
      </c>
      <c r="C225" s="844">
        <v>45809</v>
      </c>
      <c r="D225" s="870" t="s">
        <v>1113</v>
      </c>
      <c r="E225" s="836" t="str">
        <f t="shared" si="32"/>
        <v>ZIMMITTI SC</v>
      </c>
      <c r="F225" s="836" t="str">
        <f t="shared" si="32"/>
        <v>CLUB NAPOLI 50</v>
      </c>
      <c r="G225" s="854"/>
      <c r="H225" s="847">
        <f>VLOOKUP(E225,START_TIMES,2)</f>
        <v>0.41666666666666702</v>
      </c>
      <c r="I225" s="848" t="str">
        <f>VLOOKUP(E225,fields,2)</f>
        <v>Morris Beach Complex (G), Morris</v>
      </c>
      <c r="J225" s="849"/>
      <c r="K225" s="16"/>
      <c r="M225" s="338" t="s">
        <v>137</v>
      </c>
      <c r="N225" s="338" t="s">
        <v>141</v>
      </c>
    </row>
    <row r="226" spans="1:14" ht="12.75" customHeight="1" x14ac:dyDescent="0.25">
      <c r="A226" s="574">
        <v>223</v>
      </c>
      <c r="B226" s="696">
        <v>5</v>
      </c>
      <c r="C226" s="844">
        <v>45809</v>
      </c>
      <c r="D226" s="870" t="s">
        <v>1113</v>
      </c>
      <c r="E226" s="836" t="str">
        <f t="shared" si="32"/>
        <v>GREENWICH PUMAS FC 56</v>
      </c>
      <c r="F226" s="836" t="str">
        <f t="shared" si="32"/>
        <v>GUILFORD BLACK EAGLES</v>
      </c>
      <c r="G226" s="854"/>
      <c r="H226" s="847">
        <f>VLOOKUP(E226,START_TIMES,2)</f>
        <v>0.41666666666666669</v>
      </c>
      <c r="I226" s="848" t="s">
        <v>1151</v>
      </c>
      <c r="J226" s="849"/>
      <c r="K226" s="16"/>
      <c r="M226" s="338" t="s">
        <v>144</v>
      </c>
      <c r="N226" s="338" t="s">
        <v>146</v>
      </c>
    </row>
    <row r="227" spans="1:14" ht="12.75" customHeight="1" x14ac:dyDescent="0.25">
      <c r="A227" s="574">
        <v>224</v>
      </c>
      <c r="B227" s="696">
        <v>5</v>
      </c>
      <c r="C227" s="844">
        <v>45809</v>
      </c>
      <c r="D227" s="870" t="s">
        <v>1113</v>
      </c>
      <c r="E227" s="836" t="str">
        <f t="shared" si="32"/>
        <v>SOUTHEAST CT</v>
      </c>
      <c r="F227" s="836" t="str">
        <f t="shared" si="32"/>
        <v>EAST HAVEN SC</v>
      </c>
      <c r="G227" s="854"/>
      <c r="H227" s="847">
        <f>VLOOKUP(E227,START_TIMES,2)</f>
        <v>0.41666666666666702</v>
      </c>
      <c r="I227" s="848" t="str">
        <f>VLOOKUP(E227,fields,2)</f>
        <v>Killingworth Rec Park (G), Killingworth</v>
      </c>
      <c r="J227" s="849"/>
      <c r="K227" s="16"/>
      <c r="M227" s="338" t="s">
        <v>149</v>
      </c>
      <c r="N227" s="338" t="s">
        <v>142</v>
      </c>
    </row>
    <row r="228" spans="1:14" ht="12.75" customHeight="1" x14ac:dyDescent="0.25">
      <c r="A228" s="574">
        <v>225</v>
      </c>
      <c r="B228" s="696">
        <v>5</v>
      </c>
      <c r="C228" s="844">
        <v>45809</v>
      </c>
      <c r="D228" s="870" t="s">
        <v>1113</v>
      </c>
      <c r="E228" s="836" t="str">
        <f t="shared" si="32"/>
        <v>NORTH BRANFORD LEGENDS</v>
      </c>
      <c r="F228" s="836" t="str">
        <f t="shared" si="32"/>
        <v>VASCO DA GAMA 60</v>
      </c>
      <c r="G228" s="854"/>
      <c r="H228" s="847">
        <f>VLOOKUP(E228,START_TIMES,2)</f>
        <v>0.41666666666666702</v>
      </c>
      <c r="I228" s="848" t="str">
        <f>VLOOKUP(E228,fields,2)</f>
        <v>Northford Park (G), Northford</v>
      </c>
      <c r="J228" s="849"/>
      <c r="K228" s="16"/>
      <c r="M228" s="338" t="s">
        <v>148</v>
      </c>
      <c r="N228" s="338" t="s">
        <v>135</v>
      </c>
    </row>
    <row r="229" spans="1:14" ht="12.75" customHeight="1" x14ac:dyDescent="0.25">
      <c r="A229" s="574">
        <v>226</v>
      </c>
      <c r="B229" s="843" t="s">
        <v>0</v>
      </c>
      <c r="C229" s="844" t="s">
        <v>0</v>
      </c>
      <c r="D229" s="850" t="s">
        <v>0</v>
      </c>
      <c r="E229" s="836" t="s">
        <v>0</v>
      </c>
      <c r="F229" s="836" t="s">
        <v>0</v>
      </c>
      <c r="G229" s="846" t="s">
        <v>0</v>
      </c>
      <c r="H229" s="847" t="s">
        <v>0</v>
      </c>
      <c r="I229" s="848" t="s">
        <v>0</v>
      </c>
      <c r="J229" s="849" t="s">
        <v>0</v>
      </c>
      <c r="K229" s="16"/>
      <c r="M229" s="85"/>
      <c r="N229" s="85"/>
    </row>
    <row r="230" spans="1:14" ht="12.75" customHeight="1" x14ac:dyDescent="0.25">
      <c r="A230" s="574">
        <v>227</v>
      </c>
      <c r="B230" s="696">
        <v>6</v>
      </c>
      <c r="C230" s="844">
        <v>45816</v>
      </c>
      <c r="D230" s="850" t="s">
        <v>10</v>
      </c>
      <c r="E230" s="836" t="str">
        <f t="shared" ref="E230:F234" si="33">VLOOKUP(M230,Teams,2)</f>
        <v>SALTY DOGS</v>
      </c>
      <c r="F230" s="836" t="str">
        <f t="shared" si="33"/>
        <v>STAMFORD FC</v>
      </c>
      <c r="G230" s="846"/>
      <c r="H230" s="847">
        <f>VLOOKUP(E230,START_TIMES,2)</f>
        <v>0.33333333333333331</v>
      </c>
      <c r="I230" s="848" t="str">
        <f>VLOOKUP(E230,fields,2)</f>
        <v>Nonnewaug HS  (T), Woodbury</v>
      </c>
      <c r="J230" s="849"/>
      <c r="K230" s="16"/>
      <c r="M230" s="85" t="s">
        <v>95</v>
      </c>
      <c r="N230" s="85" t="s">
        <v>101</v>
      </c>
    </row>
    <row r="231" spans="1:14" ht="12.75" customHeight="1" x14ac:dyDescent="0.25">
      <c r="A231" s="574">
        <v>228</v>
      </c>
      <c r="B231" s="696">
        <v>6</v>
      </c>
      <c r="C231" s="844">
        <v>45816</v>
      </c>
      <c r="D231" s="850" t="s">
        <v>10</v>
      </c>
      <c r="E231" s="836" t="str">
        <f t="shared" si="33"/>
        <v>GREENWICH FC 30</v>
      </c>
      <c r="F231" s="901" t="str">
        <f t="shared" si="33"/>
        <v>CLINTON FC 30</v>
      </c>
      <c r="G231" s="846"/>
      <c r="H231" s="847">
        <v>0.33333333333333331</v>
      </c>
      <c r="I231" s="848" t="s">
        <v>1151</v>
      </c>
      <c r="J231" s="849"/>
      <c r="K231" s="16"/>
      <c r="M231" s="85" t="s">
        <v>94</v>
      </c>
      <c r="N231" s="85" t="s">
        <v>96</v>
      </c>
    </row>
    <row r="232" spans="1:14" ht="12.75" customHeight="1" x14ac:dyDescent="0.25">
      <c r="A232" s="574">
        <v>229</v>
      </c>
      <c r="B232" s="696">
        <v>6</v>
      </c>
      <c r="C232" s="844">
        <v>45816</v>
      </c>
      <c r="D232" s="850" t="s">
        <v>10</v>
      </c>
      <c r="E232" s="836" t="str">
        <f t="shared" si="33"/>
        <v>CHESHIRE SC UNITED</v>
      </c>
      <c r="F232" s="836" t="str">
        <f t="shared" si="33"/>
        <v>MILFORD AMIGOS</v>
      </c>
      <c r="G232" s="846"/>
      <c r="H232" s="847">
        <f>VLOOKUP(E232,START_TIMES,2)</f>
        <v>0.375</v>
      </c>
      <c r="I232" s="848" t="str">
        <f>VLOOKUP(E232,fields,2)</f>
        <v>Choate Rosemary Hall (T), Wallingford</v>
      </c>
      <c r="J232" s="849"/>
      <c r="K232" s="16"/>
      <c r="M232" s="85" t="s">
        <v>97</v>
      </c>
      <c r="N232" s="85" t="s">
        <v>98</v>
      </c>
    </row>
    <row r="233" spans="1:14" ht="12.75" customHeight="1" x14ac:dyDescent="0.25">
      <c r="A233" s="574">
        <v>230</v>
      </c>
      <c r="B233" s="696">
        <v>6</v>
      </c>
      <c r="C233" s="844">
        <v>45816</v>
      </c>
      <c r="D233" s="850" t="s">
        <v>10</v>
      </c>
      <c r="E233" s="836" t="str">
        <f t="shared" si="33"/>
        <v>DANBURY UNITED 30</v>
      </c>
      <c r="F233" s="836" t="str">
        <f t="shared" si="33"/>
        <v xml:space="preserve">FC SHELTON </v>
      </c>
      <c r="G233" s="846"/>
      <c r="H233" s="847">
        <f>VLOOKUP(E233,START_TIMES,2)</f>
        <v>0.375</v>
      </c>
      <c r="I233" s="848" t="str">
        <f>VLOOKUP(E233,fields,2)</f>
        <v>Portuguese Cultural Center (G), Danbury</v>
      </c>
      <c r="J233" s="849"/>
      <c r="K233" s="16"/>
      <c r="M233" s="85" t="s">
        <v>93</v>
      </c>
      <c r="N233" s="85" t="s">
        <v>99</v>
      </c>
    </row>
    <row r="234" spans="1:14" ht="12.75" customHeight="1" x14ac:dyDescent="0.25">
      <c r="A234" s="574">
        <v>231</v>
      </c>
      <c r="B234" s="696">
        <v>6</v>
      </c>
      <c r="C234" s="844">
        <v>45816</v>
      </c>
      <c r="D234" s="850" t="s">
        <v>10</v>
      </c>
      <c r="E234" s="836" t="str">
        <f t="shared" si="33"/>
        <v>MILFORD TUESDAY</v>
      </c>
      <c r="F234" s="836" t="str">
        <f t="shared" si="33"/>
        <v>HAMDEN ALL STARS</v>
      </c>
      <c r="G234" s="846"/>
      <c r="H234" s="847">
        <f>VLOOKUP(E234,START_TIMES,2)</f>
        <v>0.33333333333333331</v>
      </c>
      <c r="I234" s="848" t="str">
        <f>VLOOKUP(E234,fields,2)</f>
        <v>Witek Park (G), Derby</v>
      </c>
      <c r="J234" s="849"/>
      <c r="K234" s="16"/>
      <c r="M234" s="85" t="s">
        <v>100</v>
      </c>
      <c r="N234" s="85" t="s">
        <v>92</v>
      </c>
    </row>
    <row r="235" spans="1:14" ht="12.75" customHeight="1" x14ac:dyDescent="0.25">
      <c r="A235" s="574">
        <v>232</v>
      </c>
      <c r="B235" s="843" t="s">
        <v>0</v>
      </c>
      <c r="C235" s="844" t="s">
        <v>0</v>
      </c>
      <c r="D235" s="850" t="s">
        <v>0</v>
      </c>
      <c r="E235" s="836" t="s">
        <v>0</v>
      </c>
      <c r="F235" s="836" t="s">
        <v>0</v>
      </c>
      <c r="G235" s="846" t="s">
        <v>0</v>
      </c>
      <c r="H235" s="847" t="s">
        <v>0</v>
      </c>
      <c r="I235" s="848" t="s">
        <v>0</v>
      </c>
      <c r="J235" s="849" t="s">
        <v>0</v>
      </c>
      <c r="K235" s="16"/>
      <c r="M235" s="85"/>
      <c r="N235" s="85"/>
    </row>
    <row r="236" spans="1:14" ht="12.75" customHeight="1" x14ac:dyDescent="0.25">
      <c r="A236" s="574">
        <v>233</v>
      </c>
      <c r="B236" s="696">
        <v>6</v>
      </c>
      <c r="C236" s="844">
        <v>45816</v>
      </c>
      <c r="D236" s="853" t="s">
        <v>175</v>
      </c>
      <c r="E236" s="836" t="str">
        <f t="shared" ref="E236:F240" si="34">VLOOKUP(M236,Teams,2)</f>
        <v>QPR</v>
      </c>
      <c r="F236" s="836" t="str">
        <f t="shared" si="34"/>
        <v>TRINITY FC</v>
      </c>
      <c r="G236" s="846"/>
      <c r="H236" s="847">
        <f>VLOOKUP(E236,START_TIMES,2)</f>
        <v>0.375</v>
      </c>
      <c r="I236" s="848" t="str">
        <f>VLOOKUP(E236,fields,2)</f>
        <v>Quinnipiac Park (G), Cheshire</v>
      </c>
      <c r="J236" s="849"/>
      <c r="K236" s="16"/>
      <c r="M236" s="85" t="s">
        <v>158</v>
      </c>
      <c r="N236" s="85" t="s">
        <v>159</v>
      </c>
    </row>
    <row r="237" spans="1:14" ht="12.75" customHeight="1" x14ac:dyDescent="0.25">
      <c r="A237" s="574">
        <v>234</v>
      </c>
      <c r="B237" s="696">
        <v>6</v>
      </c>
      <c r="C237" s="844">
        <v>45816</v>
      </c>
      <c r="D237" s="853" t="s">
        <v>175</v>
      </c>
      <c r="E237" s="836" t="str">
        <f t="shared" si="34"/>
        <v>FC CELTA</v>
      </c>
      <c r="F237" s="836" t="str">
        <f t="shared" si="34"/>
        <v>COYOTES FC</v>
      </c>
      <c r="G237" s="846"/>
      <c r="H237" s="847">
        <f>VLOOKUP(E237,START_TIMES,2)</f>
        <v>0.33333333333333331</v>
      </c>
      <c r="I237" s="848" t="str">
        <f>VLOOKUP(E237,fields,2)</f>
        <v>Foran HS KMT (T), Milford</v>
      </c>
      <c r="J237" s="849"/>
      <c r="K237" s="16"/>
      <c r="M237" s="85" t="s">
        <v>154</v>
      </c>
      <c r="N237" s="85" t="s">
        <v>151</v>
      </c>
    </row>
    <row r="238" spans="1:14" ht="12.75" customHeight="1" x14ac:dyDescent="0.25">
      <c r="A238" s="574">
        <v>235</v>
      </c>
      <c r="B238" s="696">
        <v>6</v>
      </c>
      <c r="C238" s="844">
        <v>45816</v>
      </c>
      <c r="D238" s="853" t="s">
        <v>175</v>
      </c>
      <c r="E238" s="773" t="str">
        <f t="shared" si="34"/>
        <v>BYE 30</v>
      </c>
      <c r="F238" s="836" t="str">
        <f t="shared" si="34"/>
        <v>NAUGATUCK FUSION</v>
      </c>
      <c r="G238" s="854"/>
      <c r="H238" s="847" t="str">
        <f>VLOOKUP(E238,START_TIMES,2)</f>
        <v>--</v>
      </c>
      <c r="I238" s="848" t="str">
        <f>VLOOKUP(E238,fields,2)</f>
        <v>--</v>
      </c>
      <c r="J238" s="849"/>
      <c r="K238" s="16"/>
      <c r="M238" s="85" t="s">
        <v>150</v>
      </c>
      <c r="N238" s="85" t="s">
        <v>156</v>
      </c>
    </row>
    <row r="239" spans="1:14" ht="12.75" customHeight="1" x14ac:dyDescent="0.25">
      <c r="A239" s="574">
        <v>236</v>
      </c>
      <c r="B239" s="696">
        <v>6</v>
      </c>
      <c r="C239" s="844">
        <v>45816</v>
      </c>
      <c r="D239" s="853" t="s">
        <v>175</v>
      </c>
      <c r="E239" s="836" t="str">
        <f t="shared" si="34"/>
        <v>ECUA-ANDES 30</v>
      </c>
      <c r="F239" s="836" t="str">
        <f t="shared" si="34"/>
        <v>FC CALDO VERDE</v>
      </c>
      <c r="G239" s="846"/>
      <c r="H239" s="847">
        <f>VLOOKUP(E239,START_TIMES,2)</f>
        <v>0.33333333333333331</v>
      </c>
      <c r="I239" s="848" t="s">
        <v>689</v>
      </c>
      <c r="J239" s="849"/>
      <c r="K239" s="16"/>
      <c r="M239" s="85" t="s">
        <v>152</v>
      </c>
      <c r="N239" s="85" t="s">
        <v>153</v>
      </c>
    </row>
    <row r="240" spans="1:14" ht="12.75" customHeight="1" x14ac:dyDescent="0.25">
      <c r="A240" s="574">
        <v>237</v>
      </c>
      <c r="B240" s="696">
        <v>6</v>
      </c>
      <c r="C240" s="844">
        <v>45816</v>
      </c>
      <c r="D240" s="853" t="s">
        <v>175</v>
      </c>
      <c r="E240" s="836" t="str">
        <f t="shared" si="34"/>
        <v>NORWALK FC</v>
      </c>
      <c r="F240" s="836" t="str">
        <f t="shared" si="34"/>
        <v>LITCHFIELD COUNTY BLUES 30</v>
      </c>
      <c r="G240" s="846"/>
      <c r="H240" s="847">
        <f>VLOOKUP(E240,START_TIMES,2)</f>
        <v>0.41666666666666702</v>
      </c>
      <c r="I240" s="848" t="str">
        <f>VLOOKUP(E240,fields,2)</f>
        <v>Nathan Hale MS (T), Norwalk</v>
      </c>
      <c r="J240" s="849"/>
      <c r="K240" s="16"/>
      <c r="M240" s="85" t="s">
        <v>157</v>
      </c>
      <c r="N240" s="85" t="s">
        <v>155</v>
      </c>
    </row>
    <row r="241" spans="1:29" ht="12.75" customHeight="1" x14ac:dyDescent="0.3">
      <c r="A241" s="574">
        <v>238</v>
      </c>
      <c r="B241" s="843" t="s">
        <v>0</v>
      </c>
      <c r="C241" s="844" t="s">
        <v>0</v>
      </c>
      <c r="D241" s="850" t="s">
        <v>0</v>
      </c>
      <c r="E241" s="836" t="s">
        <v>0</v>
      </c>
      <c r="F241" s="836" t="s">
        <v>0</v>
      </c>
      <c r="G241" s="846" t="s">
        <v>0</v>
      </c>
      <c r="H241" s="847" t="s">
        <v>0</v>
      </c>
      <c r="I241" s="848" t="s">
        <v>0</v>
      </c>
      <c r="J241" s="849" t="s">
        <v>0</v>
      </c>
      <c r="K241" s="16"/>
      <c r="M241" s="340"/>
      <c r="N241" s="340"/>
    </row>
    <row r="242" spans="1:29" ht="12.75" customHeight="1" x14ac:dyDescent="0.25">
      <c r="A242" s="574">
        <v>239</v>
      </c>
      <c r="B242" s="696">
        <v>6</v>
      </c>
      <c r="C242" s="844">
        <v>45816</v>
      </c>
      <c r="D242" s="851" t="s">
        <v>11</v>
      </c>
      <c r="E242" s="836" t="str">
        <f t="shared" ref="E242:F246" si="35">VLOOKUP(M242,Teams,2)</f>
        <v>STORM FC</v>
      </c>
      <c r="F242" s="836" t="str">
        <f t="shared" si="35"/>
        <v>VASCO DA GAMA 40</v>
      </c>
      <c r="G242" s="846"/>
      <c r="H242" s="847">
        <f>VLOOKUP(E242,START_TIMES,2)</f>
        <v>0.33333333333333331</v>
      </c>
      <c r="I242" s="848" t="str">
        <f>VLOOKUP(E242,fields,2)</f>
        <v>Wakeman Park (T), Westport</v>
      </c>
      <c r="J242" s="849"/>
      <c r="K242" s="16"/>
      <c r="M242" s="85" t="s">
        <v>108</v>
      </c>
      <c r="N242" s="85" t="s">
        <v>109</v>
      </c>
    </row>
    <row r="243" spans="1:29" ht="12.75" customHeight="1" x14ac:dyDescent="0.25">
      <c r="A243" s="574">
        <v>240</v>
      </c>
      <c r="B243" s="696">
        <v>6</v>
      </c>
      <c r="C243" s="844">
        <v>45816</v>
      </c>
      <c r="D243" s="851" t="s">
        <v>11</v>
      </c>
      <c r="E243" s="836" t="str">
        <f t="shared" si="35"/>
        <v>GREENWICH FC 40</v>
      </c>
      <c r="F243" s="836" t="str">
        <f t="shared" si="35"/>
        <v>CLUB NAPOLI 40</v>
      </c>
      <c r="G243" s="846"/>
      <c r="H243" s="847">
        <f>VLOOKUP(E243,START_TIMES,2)</f>
        <v>0.41666666666666702</v>
      </c>
      <c r="I243" s="848" t="str">
        <f>VLOOKUP(E243,fields,2)</f>
        <v>Greenwich Fields</v>
      </c>
      <c r="J243" s="849"/>
      <c r="K243" s="16"/>
      <c r="M243" s="85" t="s">
        <v>104</v>
      </c>
      <c r="N243" s="85" t="s">
        <v>161</v>
      </c>
    </row>
    <row r="244" spans="1:29" ht="12.75" customHeight="1" x14ac:dyDescent="0.25">
      <c r="A244" s="574">
        <v>241</v>
      </c>
      <c r="B244" s="696">
        <v>6</v>
      </c>
      <c r="C244" s="844">
        <v>45816</v>
      </c>
      <c r="D244" s="851" t="s">
        <v>11</v>
      </c>
      <c r="E244" s="836" t="str">
        <f t="shared" si="35"/>
        <v>CLINTON FC 40</v>
      </c>
      <c r="F244" s="836" t="str">
        <f t="shared" si="35"/>
        <v xml:space="preserve">GUILFORD CELTIC </v>
      </c>
      <c r="G244" s="846"/>
      <c r="H244" s="847">
        <f>VLOOKUP(E244,START_TIMES,2)</f>
        <v>0.33333333333333331</v>
      </c>
      <c r="I244" s="848" t="str">
        <f>VLOOKUP(E244,fields,2)</f>
        <v>Indian River Sports Complex (T), Clinton</v>
      </c>
      <c r="J244" s="849"/>
      <c r="K244" s="16"/>
      <c r="M244" s="85" t="s">
        <v>160</v>
      </c>
      <c r="N244" s="85" t="s">
        <v>106</v>
      </c>
    </row>
    <row r="245" spans="1:29" ht="16" customHeight="1" x14ac:dyDescent="0.25">
      <c r="A245" s="574">
        <v>242</v>
      </c>
      <c r="B245" s="696">
        <v>6</v>
      </c>
      <c r="C245" s="844">
        <v>45816</v>
      </c>
      <c r="D245" s="851" t="s">
        <v>11</v>
      </c>
      <c r="E245" s="836" t="str">
        <f t="shared" si="35"/>
        <v>DANBURY UNITED 40</v>
      </c>
      <c r="F245" s="836" t="str">
        <f t="shared" si="35"/>
        <v>FAIRFIELD GAC 40</v>
      </c>
      <c r="G245" s="846"/>
      <c r="H245" s="847">
        <f>VLOOKUP(E245,START_TIMES,2)</f>
        <v>0.45833333333333331</v>
      </c>
      <c r="I245" s="848" t="str">
        <f>VLOOKUP(E245,fields,2)</f>
        <v>Portuguese Cultural Center (G), Danbury</v>
      </c>
      <c r="J245" s="849"/>
      <c r="K245" s="16"/>
      <c r="M245" s="85" t="s">
        <v>162</v>
      </c>
      <c r="N245" s="85" t="s">
        <v>163</v>
      </c>
    </row>
    <row r="246" spans="1:29" ht="13.5" customHeight="1" x14ac:dyDescent="0.25">
      <c r="A246" s="574">
        <v>243</v>
      </c>
      <c r="B246" s="696">
        <v>6</v>
      </c>
      <c r="C246" s="844">
        <v>45816</v>
      </c>
      <c r="D246" s="851" t="s">
        <v>11</v>
      </c>
      <c r="E246" s="836" t="str">
        <f t="shared" si="35"/>
        <v>SHEBEEN FC</v>
      </c>
      <c r="F246" s="836" t="str">
        <f t="shared" si="35"/>
        <v>GREENWICH PUMAS FC 40</v>
      </c>
      <c r="G246" s="846"/>
      <c r="H246" s="847">
        <v>0.33333333333333331</v>
      </c>
      <c r="I246" s="848" t="str">
        <f>VLOOKUP(E246,fields,2)</f>
        <v>Ludlowe HS (T), Fairfield</v>
      </c>
      <c r="J246" s="849"/>
      <c r="K246" s="16"/>
      <c r="M246" s="85" t="s">
        <v>107</v>
      </c>
      <c r="N246" s="85" t="s">
        <v>105</v>
      </c>
    </row>
    <row r="247" spans="1:29" ht="13.5" customHeight="1" x14ac:dyDescent="0.35">
      <c r="A247" s="574">
        <v>244</v>
      </c>
      <c r="B247" s="843" t="s">
        <v>0</v>
      </c>
      <c r="C247" s="844" t="s">
        <v>0</v>
      </c>
      <c r="D247" s="850" t="s">
        <v>0</v>
      </c>
      <c r="E247" s="836" t="s">
        <v>0</v>
      </c>
      <c r="F247" s="836" t="s">
        <v>0</v>
      </c>
      <c r="G247" s="846" t="s">
        <v>0</v>
      </c>
      <c r="H247" s="847" t="s">
        <v>0</v>
      </c>
      <c r="I247" s="848" t="s">
        <v>0</v>
      </c>
      <c r="J247" s="849" t="s">
        <v>0</v>
      </c>
      <c r="K247" s="16"/>
      <c r="M247" s="281"/>
      <c r="N247" s="281"/>
    </row>
    <row r="248" spans="1:29" ht="13.5" customHeight="1" x14ac:dyDescent="0.3">
      <c r="A248" s="574">
        <v>245</v>
      </c>
      <c r="B248" s="696">
        <v>6</v>
      </c>
      <c r="C248" s="844">
        <v>45816</v>
      </c>
      <c r="D248" s="861" t="s">
        <v>1114</v>
      </c>
      <c r="E248" s="864" t="str">
        <f t="shared" ref="E248:F251" si="36">VLOOKUP(M248,Teams,2)</f>
        <v>SOUTHEAST ROVERS</v>
      </c>
      <c r="F248" s="864" t="str">
        <f t="shared" si="36"/>
        <v>PAN ZONES</v>
      </c>
      <c r="G248" s="846"/>
      <c r="H248" s="847">
        <f>VLOOKUP(E248,START_TIMES,2)</f>
        <v>0.41666666666666702</v>
      </c>
      <c r="I248" s="848" t="str">
        <f>VLOOKUP(E248,fields,2)</f>
        <v>East Lyme HS (T), East Lyme</v>
      </c>
      <c r="J248" s="849"/>
      <c r="K248" s="16"/>
      <c r="M248" s="736" t="s">
        <v>117</v>
      </c>
      <c r="N248" s="736" t="s">
        <v>116</v>
      </c>
    </row>
    <row r="249" spans="1:29" ht="13.5" customHeight="1" thickBot="1" x14ac:dyDescent="0.35">
      <c r="A249" s="574">
        <v>246</v>
      </c>
      <c r="B249" s="696">
        <v>6</v>
      </c>
      <c r="C249" s="844">
        <v>45816</v>
      </c>
      <c r="D249" s="861" t="s">
        <v>1114</v>
      </c>
      <c r="E249" s="864" t="str">
        <f t="shared" si="36"/>
        <v>NEW HAVEN AMERICANS</v>
      </c>
      <c r="F249" s="864" t="str">
        <f t="shared" si="36"/>
        <v>FC LEONE</v>
      </c>
      <c r="G249" s="846"/>
      <c r="H249" s="847">
        <f>VLOOKUP(E249,START_TIMES,2)</f>
        <v>0.41666666666666702</v>
      </c>
      <c r="I249" s="848" t="str">
        <f>VLOOKUP(E249,fields,2)</f>
        <v>Peck Place School (G), Orange</v>
      </c>
      <c r="J249" s="860"/>
      <c r="K249" s="16"/>
      <c r="M249" s="736" t="s">
        <v>114</v>
      </c>
      <c r="N249" s="736" t="s">
        <v>111</v>
      </c>
    </row>
    <row r="250" spans="1:29" ht="13.5" customHeight="1" thickTop="1" thickBot="1" x14ac:dyDescent="0.35">
      <c r="A250" s="574">
        <v>247</v>
      </c>
      <c r="B250" s="696">
        <v>6</v>
      </c>
      <c r="C250" s="844">
        <v>45816</v>
      </c>
      <c r="D250" s="861" t="s">
        <v>1114</v>
      </c>
      <c r="E250" s="862" t="str">
        <f t="shared" si="36"/>
        <v>BYE 40N</v>
      </c>
      <c r="F250" s="863" t="str">
        <f t="shared" si="36"/>
        <v>NORTH BRANFORD 40</v>
      </c>
      <c r="G250" s="846"/>
      <c r="H250" s="847" t="str">
        <f>VLOOKUP(E250,START_TIMES,2)</f>
        <v>--</v>
      </c>
      <c r="I250" s="848" t="str">
        <f>VLOOKUP(E250,fields,2)</f>
        <v>--</v>
      </c>
      <c r="J250" s="860"/>
      <c r="K250" s="16"/>
      <c r="M250" s="736" t="s">
        <v>110</v>
      </c>
      <c r="N250" s="736" t="s">
        <v>115</v>
      </c>
      <c r="S250" s="16"/>
      <c r="T250" s="198"/>
      <c r="U250" s="198"/>
      <c r="V250" s="16">
        <v>73</v>
      </c>
      <c r="W250" s="209"/>
      <c r="X250" s="215"/>
      <c r="Y250" s="16"/>
      <c r="Z250" s="16"/>
      <c r="AC250" s="16"/>
    </row>
    <row r="251" spans="1:29" ht="13.5" customHeight="1" thickTop="1" thickBot="1" x14ac:dyDescent="0.35">
      <c r="A251" s="574">
        <v>248</v>
      </c>
      <c r="B251" s="696">
        <v>6</v>
      </c>
      <c r="C251" s="844">
        <v>45816</v>
      </c>
      <c r="D251" s="861" t="s">
        <v>1114</v>
      </c>
      <c r="E251" s="864" t="str">
        <f t="shared" si="36"/>
        <v>LITCHFIELD COUNTY BLUES 40</v>
      </c>
      <c r="F251" s="864" t="str">
        <f t="shared" si="36"/>
        <v>GUILFORD BELL CURVE</v>
      </c>
      <c r="G251" s="846"/>
      <c r="H251" s="847">
        <v>0.33333333333333331</v>
      </c>
      <c r="I251" s="848" t="str">
        <f>VLOOKUP(E251,fields,2)</f>
        <v xml:space="preserve">White Field (G), Litchfield </v>
      </c>
      <c r="J251" s="849" t="s">
        <v>950</v>
      </c>
      <c r="K251" s="16"/>
      <c r="M251" s="736" t="s">
        <v>113</v>
      </c>
      <c r="N251" s="736" t="s">
        <v>112</v>
      </c>
      <c r="S251" s="16"/>
      <c r="T251" s="198"/>
      <c r="U251" s="198"/>
      <c r="V251" s="16">
        <v>74</v>
      </c>
      <c r="W251" s="209"/>
      <c r="X251" s="215"/>
      <c r="Y251" s="16"/>
      <c r="Z251" s="16"/>
      <c r="AC251" s="16"/>
    </row>
    <row r="252" spans="1:29" ht="13.5" customHeight="1" thickTop="1" thickBot="1" x14ac:dyDescent="0.4">
      <c r="A252" s="574">
        <v>249</v>
      </c>
      <c r="B252" s="843" t="s">
        <v>0</v>
      </c>
      <c r="C252" s="844" t="s">
        <v>0</v>
      </c>
      <c r="D252" s="850" t="s">
        <v>0</v>
      </c>
      <c r="E252" s="836" t="s">
        <v>0</v>
      </c>
      <c r="F252" s="836" t="s">
        <v>0</v>
      </c>
      <c r="G252" s="846" t="s">
        <v>0</v>
      </c>
      <c r="H252" s="847" t="s">
        <v>0</v>
      </c>
      <c r="I252" s="848" t="s">
        <v>0</v>
      </c>
      <c r="J252" s="849" t="s">
        <v>0</v>
      </c>
      <c r="K252" s="16"/>
      <c r="M252" s="644"/>
      <c r="N252" s="644"/>
      <c r="S252" s="16"/>
      <c r="T252" s="288"/>
      <c r="U252" s="288"/>
      <c r="V252" s="16"/>
      <c r="W252" s="227"/>
      <c r="X252" s="289"/>
      <c r="Y252" s="16"/>
      <c r="Z252" s="16"/>
      <c r="AC252" s="16"/>
    </row>
    <row r="253" spans="1:29" ht="13.5" customHeight="1" thickTop="1" thickBot="1" x14ac:dyDescent="0.35">
      <c r="A253" s="574">
        <v>250</v>
      </c>
      <c r="B253" s="696">
        <v>6</v>
      </c>
      <c r="C253" s="844">
        <v>45816</v>
      </c>
      <c r="D253" s="875" t="s">
        <v>1115</v>
      </c>
      <c r="E253" s="836" t="str">
        <f>VLOOKUP(M253,Teams,2)</f>
        <v>WILTON WOLVES</v>
      </c>
      <c r="F253" s="836" t="str">
        <f>VLOOKUP(N253,Teams,2)</f>
        <v>STAMFORD UNITED</v>
      </c>
      <c r="G253" s="846"/>
      <c r="H253" s="847">
        <f>VLOOKUP(E253,START_TIMES,2)</f>
        <v>0.41666666666666702</v>
      </c>
      <c r="I253" s="848" t="str">
        <f>VLOOKUP(E253,fields,2)</f>
        <v>Lily Field (T), Wilton</v>
      </c>
      <c r="J253" s="860"/>
      <c r="K253" s="16"/>
      <c r="M253" s="777" t="s">
        <v>125</v>
      </c>
      <c r="N253" s="777" t="s">
        <v>124</v>
      </c>
    </row>
    <row r="254" spans="1:29" ht="13.5" customHeight="1" thickTop="1" thickBot="1" x14ac:dyDescent="0.35">
      <c r="A254" s="574">
        <v>251</v>
      </c>
      <c r="B254" s="696">
        <v>6</v>
      </c>
      <c r="C254" s="844">
        <v>45816</v>
      </c>
      <c r="D254" s="875" t="s">
        <v>1115</v>
      </c>
      <c r="E254" s="867" t="str">
        <f>VLOOKUP(M254,Teams,2)</f>
        <v>LUSITANOS FC</v>
      </c>
      <c r="F254" s="866" t="s">
        <v>36</v>
      </c>
      <c r="G254" s="846"/>
      <c r="H254" s="847">
        <f>VLOOKUP(E254,START_TIMES,2)</f>
        <v>0.41666666666666669</v>
      </c>
      <c r="I254" s="848" t="str">
        <f>VLOOKUP(E254,fields,2)</f>
        <v>Veterans Memorial Park (T), Bridgeport</v>
      </c>
      <c r="J254" s="849"/>
      <c r="K254" s="16"/>
      <c r="M254" s="777" t="s">
        <v>122</v>
      </c>
      <c r="N254" s="777" t="s">
        <v>119</v>
      </c>
    </row>
    <row r="255" spans="1:29" ht="12.75" customHeight="1" thickTop="1" thickBot="1" x14ac:dyDescent="0.35">
      <c r="A255" s="574">
        <v>252</v>
      </c>
      <c r="B255" s="696">
        <v>6</v>
      </c>
      <c r="C255" s="844">
        <v>45816</v>
      </c>
      <c r="D255" s="875" t="s">
        <v>1115</v>
      </c>
      <c r="E255" s="836" t="str">
        <f>VLOOKUP(M255,Teams,2)</f>
        <v>BESA SC</v>
      </c>
      <c r="F255" s="836" t="str">
        <f>VLOOKUP(N255,Teams,2)</f>
        <v>RIDGEFIELD KICKS</v>
      </c>
      <c r="G255" s="846"/>
      <c r="H255" s="847">
        <f>VLOOKUP(E255,START_TIMES,2)</f>
        <v>0.41666666666666669</v>
      </c>
      <c r="I255" s="848" t="str">
        <f>VLOOKUP(E255,fields,2)</f>
        <v>Bucks Hill Park (G), Waterbury</v>
      </c>
      <c r="J255" s="849"/>
      <c r="K255" s="16"/>
      <c r="M255" s="777" t="s">
        <v>118</v>
      </c>
      <c r="N255" s="777" t="s">
        <v>123</v>
      </c>
    </row>
    <row r="256" spans="1:29" ht="12.75" customHeight="1" thickTop="1" thickBot="1" x14ac:dyDescent="0.35">
      <c r="A256" s="574">
        <v>253</v>
      </c>
      <c r="B256" s="696">
        <v>6</v>
      </c>
      <c r="C256" s="844">
        <v>45816</v>
      </c>
      <c r="D256" s="875" t="s">
        <v>1115</v>
      </c>
      <c r="E256" s="836" t="str">
        <f>VLOOKUP(M256,Teams,2)</f>
        <v>ECUA-ANDES 40</v>
      </c>
      <c r="F256" s="836" t="str">
        <f>VLOOKUP(N256,Teams,2)</f>
        <v>DERBY QUITUS</v>
      </c>
      <c r="G256" s="846"/>
      <c r="H256" s="847">
        <f>VLOOKUP(E256,START_TIMES,2)</f>
        <v>0.41666666666666702</v>
      </c>
      <c r="I256" s="848" t="s">
        <v>684</v>
      </c>
      <c r="J256" s="849"/>
      <c r="K256" s="16"/>
      <c r="M256" s="777" t="s">
        <v>121</v>
      </c>
      <c r="N256" s="777" t="s">
        <v>120</v>
      </c>
    </row>
    <row r="257" spans="1:29" ht="12.75" customHeight="1" thickTop="1" thickBot="1" x14ac:dyDescent="0.35">
      <c r="A257" s="574">
        <v>254</v>
      </c>
      <c r="B257" s="696"/>
      <c r="C257" s="844"/>
      <c r="D257" s="879"/>
      <c r="E257" s="836"/>
      <c r="F257" s="836"/>
      <c r="G257" s="880"/>
      <c r="H257" s="881"/>
      <c r="I257" s="882"/>
      <c r="J257" s="849"/>
      <c r="M257" s="602"/>
      <c r="N257" s="602"/>
    </row>
    <row r="258" spans="1:29" ht="12.75" customHeight="1" thickTop="1" thickBot="1" x14ac:dyDescent="0.35">
      <c r="A258" s="574">
        <v>255</v>
      </c>
      <c r="B258" s="696">
        <v>6</v>
      </c>
      <c r="C258" s="844">
        <v>45816</v>
      </c>
      <c r="D258" s="845" t="s">
        <v>1076</v>
      </c>
      <c r="E258" s="836" t="str">
        <f t="shared" ref="E258:F262" si="37">VLOOKUP(M258,Teams,2)</f>
        <v>VASCO DA GAMA 50</v>
      </c>
      <c r="F258" s="836" t="str">
        <f t="shared" si="37"/>
        <v>WESTPORT FC</v>
      </c>
      <c r="G258" s="854"/>
      <c r="H258" s="847">
        <v>0.33333333333333331</v>
      </c>
      <c r="I258" s="848" t="str">
        <f>VLOOKUP(E258,fields,2)</f>
        <v>Veterans Memorial Park (T), Bridgeport</v>
      </c>
      <c r="J258" s="849"/>
      <c r="K258" s="16"/>
      <c r="M258" s="781" t="s">
        <v>134</v>
      </c>
      <c r="N258" s="781" t="s">
        <v>136</v>
      </c>
      <c r="S258" s="16"/>
      <c r="T258" s="198"/>
      <c r="U258" s="198"/>
      <c r="V258" s="16">
        <v>73</v>
      </c>
      <c r="W258" s="209"/>
      <c r="X258" s="215"/>
      <c r="Y258" s="16"/>
      <c r="Z258" s="16"/>
      <c r="AC258" s="16"/>
    </row>
    <row r="259" spans="1:29" ht="12.75" customHeight="1" thickTop="1" thickBot="1" x14ac:dyDescent="0.35">
      <c r="A259" s="574">
        <v>256</v>
      </c>
      <c r="B259" s="696">
        <v>6</v>
      </c>
      <c r="C259" s="844">
        <v>45816</v>
      </c>
      <c r="D259" s="845" t="s">
        <v>1076</v>
      </c>
      <c r="E259" s="836" t="str">
        <f t="shared" si="37"/>
        <v>NORWALK MARINERS LEGENDS</v>
      </c>
      <c r="F259" s="836" t="str">
        <f t="shared" si="37"/>
        <v>FAIRFIELD GAC 50</v>
      </c>
      <c r="G259" s="854"/>
      <c r="H259" s="847">
        <f>VLOOKUP(E259,START_TIMES,2)</f>
        <v>0.33333333333333331</v>
      </c>
      <c r="I259" s="848" t="str">
        <f>VLOOKUP(E259,fields,2)</f>
        <v>Nathan Hale MS (T), Norwalk</v>
      </c>
      <c r="J259" s="849"/>
      <c r="K259" s="16"/>
      <c r="M259" s="781" t="s">
        <v>130</v>
      </c>
      <c r="N259" s="781" t="s">
        <v>127</v>
      </c>
      <c r="S259" s="16"/>
      <c r="T259" s="198"/>
      <c r="U259" s="198"/>
      <c r="V259" s="16">
        <v>74</v>
      </c>
      <c r="W259" s="209"/>
      <c r="X259" s="215"/>
      <c r="Y259" s="16"/>
      <c r="Z259" s="16"/>
      <c r="AC259" s="16"/>
    </row>
    <row r="260" spans="1:29" ht="12.75" customHeight="1" thickTop="1" x14ac:dyDescent="0.3">
      <c r="A260" s="574">
        <v>257</v>
      </c>
      <c r="B260" s="696">
        <v>6</v>
      </c>
      <c r="C260" s="844">
        <v>45816</v>
      </c>
      <c r="D260" s="845" t="s">
        <v>1076</v>
      </c>
      <c r="E260" s="868" t="str">
        <f t="shared" si="37"/>
        <v>BYE 50</v>
      </c>
      <c r="F260" s="836" t="str">
        <f t="shared" si="37"/>
        <v>REBELS UNITED</v>
      </c>
      <c r="G260" s="854"/>
      <c r="H260" s="847" t="str">
        <f>VLOOKUP(E260,START_TIMES,2)</f>
        <v>--</v>
      </c>
      <c r="I260" s="848" t="str">
        <f>VLOOKUP(E260,fields,2)</f>
        <v>--</v>
      </c>
      <c r="J260" s="849"/>
      <c r="K260" s="16"/>
      <c r="M260" s="781" t="s">
        <v>126</v>
      </c>
      <c r="N260" s="781" t="s">
        <v>132</v>
      </c>
      <c r="S260" s="16"/>
      <c r="T260" s="288"/>
      <c r="U260" s="288"/>
      <c r="V260" s="16"/>
      <c r="W260" s="227"/>
      <c r="X260" s="289"/>
      <c r="Y260" s="16"/>
      <c r="Z260" s="16"/>
      <c r="AC260" s="16"/>
    </row>
    <row r="261" spans="1:29" ht="12.75" customHeight="1" x14ac:dyDescent="0.25">
      <c r="A261" s="574">
        <v>258</v>
      </c>
      <c r="B261" s="696">
        <v>6</v>
      </c>
      <c r="C261" s="844">
        <v>45816</v>
      </c>
      <c r="D261" s="845" t="s">
        <v>1076</v>
      </c>
      <c r="E261" s="836" t="str">
        <f t="shared" si="37"/>
        <v>GREENWICH FC 50</v>
      </c>
      <c r="F261" s="836" t="str">
        <f t="shared" si="37"/>
        <v>GREENWICH PUMAS FC 50</v>
      </c>
      <c r="G261" s="854"/>
      <c r="H261" s="847">
        <v>0.33333333333333331</v>
      </c>
      <c r="I261" s="848" t="s">
        <v>1150</v>
      </c>
      <c r="J261" s="849"/>
      <c r="K261" s="16"/>
      <c r="M261" s="781" t="s">
        <v>128</v>
      </c>
      <c r="N261" s="781" t="s">
        <v>129</v>
      </c>
    </row>
    <row r="262" spans="1:29" ht="12.75" customHeight="1" x14ac:dyDescent="0.25">
      <c r="A262" s="574">
        <v>259</v>
      </c>
      <c r="B262" s="696">
        <v>6</v>
      </c>
      <c r="C262" s="844">
        <v>45816</v>
      </c>
      <c r="D262" s="845" t="s">
        <v>1076</v>
      </c>
      <c r="E262" s="836" t="str">
        <f t="shared" si="37"/>
        <v>STAMFORD CITY</v>
      </c>
      <c r="F262" s="836" t="str">
        <f t="shared" si="37"/>
        <v>NORWALK SPORT COLOMBIA 50</v>
      </c>
      <c r="G262" s="854"/>
      <c r="H262" s="847">
        <f>VLOOKUP(E262,START_TIMES,2)</f>
        <v>0.41666666666666702</v>
      </c>
      <c r="I262" s="848" t="str">
        <f>VLOOKUP(E262,fields,2)</f>
        <v>West Beach Fields (T), Stamford</v>
      </c>
      <c r="J262" s="849"/>
      <c r="K262" s="16"/>
      <c r="M262" s="781" t="s">
        <v>133</v>
      </c>
      <c r="N262" s="781" t="s">
        <v>131</v>
      </c>
    </row>
    <row r="263" spans="1:29" ht="12.75" customHeight="1" x14ac:dyDescent="0.25">
      <c r="A263" s="574">
        <v>260</v>
      </c>
      <c r="B263" s="843" t="s">
        <v>0</v>
      </c>
      <c r="C263" s="844" t="s">
        <v>0</v>
      </c>
      <c r="D263" s="850" t="s">
        <v>0</v>
      </c>
      <c r="E263" s="836" t="s">
        <v>0</v>
      </c>
      <c r="F263" s="836" t="s">
        <v>0</v>
      </c>
      <c r="G263" s="846" t="s">
        <v>0</v>
      </c>
      <c r="H263" s="847" t="s">
        <v>0</v>
      </c>
      <c r="I263" s="848" t="s">
        <v>0</v>
      </c>
      <c r="J263" s="849" t="s">
        <v>0</v>
      </c>
      <c r="K263" s="16"/>
      <c r="M263" s="85"/>
      <c r="N263" s="85"/>
    </row>
    <row r="264" spans="1:29" ht="12.75" customHeight="1" x14ac:dyDescent="0.25">
      <c r="A264" s="574">
        <v>261</v>
      </c>
      <c r="B264" s="696">
        <v>6</v>
      </c>
      <c r="C264" s="844">
        <v>45816</v>
      </c>
      <c r="D264" s="870" t="s">
        <v>1113</v>
      </c>
      <c r="E264" s="836" t="str">
        <f t="shared" ref="E264:F268" si="38">VLOOKUP(M264,Teams,2)</f>
        <v>VASCO DA GAMA 60</v>
      </c>
      <c r="F264" s="836" t="str">
        <f t="shared" si="38"/>
        <v>ZIMMITTI SC</v>
      </c>
      <c r="G264" s="854"/>
      <c r="H264" s="847">
        <v>0.41666666666666669</v>
      </c>
      <c r="I264" s="848" t="str">
        <f>VLOOKUP(E264,fields,2)</f>
        <v>Veterans Memorial Park (T), Bridgeport</v>
      </c>
      <c r="J264" s="849"/>
      <c r="K264" s="16"/>
      <c r="M264" s="786" t="s">
        <v>135</v>
      </c>
      <c r="N264" s="786" t="s">
        <v>137</v>
      </c>
    </row>
    <row r="265" spans="1:29" ht="12.75" customHeight="1" x14ac:dyDescent="0.25">
      <c r="A265" s="574">
        <v>262</v>
      </c>
      <c r="B265" s="696">
        <v>6</v>
      </c>
      <c r="C265" s="844">
        <v>45816</v>
      </c>
      <c r="D265" s="870" t="s">
        <v>1113</v>
      </c>
      <c r="E265" s="836" t="str">
        <f t="shared" si="38"/>
        <v>GUILFORD BLACK EAGLES</v>
      </c>
      <c r="F265" s="836" t="str">
        <f t="shared" si="38"/>
        <v>CLUB NAPOLI 50</v>
      </c>
      <c r="G265" s="854"/>
      <c r="H265" s="847">
        <f>VLOOKUP(E265,START_TIMES,2)</f>
        <v>0.41666666666666669</v>
      </c>
      <c r="I265" s="848" t="str">
        <f>VLOOKUP(E265,fields,2)</f>
        <v>Bittner Park (G), Guilford</v>
      </c>
      <c r="J265" s="849"/>
      <c r="K265" s="16"/>
      <c r="M265" s="786" t="s">
        <v>146</v>
      </c>
      <c r="N265" s="786" t="s">
        <v>141</v>
      </c>
    </row>
    <row r="266" spans="1:29" ht="12.75" customHeight="1" x14ac:dyDescent="0.25">
      <c r="A266" s="574">
        <v>263</v>
      </c>
      <c r="B266" s="696">
        <v>6</v>
      </c>
      <c r="C266" s="844">
        <v>45816</v>
      </c>
      <c r="D266" s="870" t="s">
        <v>1113</v>
      </c>
      <c r="E266" s="836" t="str">
        <f t="shared" si="38"/>
        <v>CHESHIRE AZZURRI</v>
      </c>
      <c r="F266" s="836" t="str">
        <f t="shared" si="38"/>
        <v>NORTH BRANFORD LEGENDS</v>
      </c>
      <c r="G266" s="854"/>
      <c r="H266" s="847">
        <v>0.45833333333333331</v>
      </c>
      <c r="I266" s="848" t="str">
        <f>VLOOKUP(E266,fields,2)</f>
        <v>Quinnipiac Park (G), Cheshire</v>
      </c>
      <c r="J266" s="849"/>
      <c r="K266" s="16"/>
      <c r="M266" s="786" t="s">
        <v>138</v>
      </c>
      <c r="N266" s="786" t="s">
        <v>148</v>
      </c>
    </row>
    <row r="267" spans="1:29" ht="12.75" customHeight="1" x14ac:dyDescent="0.25">
      <c r="A267" s="574">
        <v>264</v>
      </c>
      <c r="B267" s="696">
        <v>6</v>
      </c>
      <c r="C267" s="844">
        <v>45816</v>
      </c>
      <c r="D267" s="870" t="s">
        <v>1113</v>
      </c>
      <c r="E267" s="836" t="str">
        <f t="shared" si="38"/>
        <v>EAST HAVEN SC</v>
      </c>
      <c r="F267" s="836" t="str">
        <f t="shared" si="38"/>
        <v>GREENWICH PUMAS FC 56</v>
      </c>
      <c r="G267" s="854"/>
      <c r="H267" s="847">
        <f>VLOOKUP(E267,START_TIMES,2)</f>
        <v>0.41666666666666669</v>
      </c>
      <c r="I267" s="848" t="str">
        <f>VLOOKUP(E267,fields,2)</f>
        <v>East Haven MS (G), East Haven</v>
      </c>
      <c r="J267" s="849"/>
      <c r="K267" s="16"/>
      <c r="M267" s="786" t="s">
        <v>142</v>
      </c>
      <c r="N267" s="786" t="s">
        <v>144</v>
      </c>
    </row>
    <row r="268" spans="1:29" ht="12.75" customHeight="1" x14ac:dyDescent="0.25">
      <c r="A268" s="574">
        <v>265</v>
      </c>
      <c r="B268" s="696">
        <v>6</v>
      </c>
      <c r="C268" s="844">
        <v>45816</v>
      </c>
      <c r="D268" s="870" t="s">
        <v>1113</v>
      </c>
      <c r="E268" s="836" t="str">
        <f t="shared" si="38"/>
        <v>SOUTHEAST CT</v>
      </c>
      <c r="F268" s="836" t="str">
        <f t="shared" si="38"/>
        <v>HAVEN FC</v>
      </c>
      <c r="G268" s="854"/>
      <c r="H268" s="847">
        <f>VLOOKUP(E268,START_TIMES,2)</f>
        <v>0.41666666666666702</v>
      </c>
      <c r="I268" s="848" t="str">
        <f>VLOOKUP(E268,fields,2)</f>
        <v>Killingworth Rec Park (G), Killingworth</v>
      </c>
      <c r="J268" s="849"/>
      <c r="K268" s="16"/>
      <c r="M268" s="786" t="s">
        <v>149</v>
      </c>
      <c r="N268" s="786" t="s">
        <v>147</v>
      </c>
    </row>
    <row r="269" spans="1:29" ht="12.75" customHeight="1" x14ac:dyDescent="0.25">
      <c r="A269" s="574">
        <v>266</v>
      </c>
      <c r="B269" s="696"/>
      <c r="C269" s="844"/>
      <c r="D269" s="870"/>
      <c r="E269" s="878"/>
      <c r="F269" s="878"/>
      <c r="G269" s="883"/>
      <c r="H269" s="884"/>
      <c r="I269" s="885"/>
      <c r="J269" s="849"/>
      <c r="K269" s="16"/>
      <c r="M269" s="85"/>
      <c r="N269" s="85"/>
    </row>
    <row r="270" spans="1:29" ht="12.75" customHeight="1" x14ac:dyDescent="0.25">
      <c r="A270" s="574">
        <v>267</v>
      </c>
      <c r="B270" s="696" t="s">
        <v>794</v>
      </c>
      <c r="C270" s="844">
        <v>45823</v>
      </c>
      <c r="D270" s="850" t="s">
        <v>10</v>
      </c>
      <c r="E270" s="836" t="str">
        <f t="shared" ref="E270:F274" si="39">VLOOKUP(M270,Teams,2)</f>
        <v>GREENWICH FC 30</v>
      </c>
      <c r="F270" s="901" t="str">
        <f t="shared" si="39"/>
        <v>DANBURY UNITED 30</v>
      </c>
      <c r="G270" s="846"/>
      <c r="H270" s="847">
        <v>0.33333333333333331</v>
      </c>
      <c r="I270" s="848" t="s">
        <v>1151</v>
      </c>
      <c r="J270" s="849"/>
      <c r="K270" s="16"/>
      <c r="M270" s="85" t="s">
        <v>94</v>
      </c>
      <c r="N270" s="85" t="s">
        <v>93</v>
      </c>
    </row>
    <row r="271" spans="1:29" ht="12.75" customHeight="1" x14ac:dyDescent="0.25">
      <c r="A271" s="574">
        <v>268</v>
      </c>
      <c r="B271" s="696" t="s">
        <v>794</v>
      </c>
      <c r="C271" s="844">
        <v>45823</v>
      </c>
      <c r="D271" s="850" t="s">
        <v>10</v>
      </c>
      <c r="E271" s="836" t="str">
        <f t="shared" si="39"/>
        <v>CLINTON FC 30</v>
      </c>
      <c r="F271" s="836" t="str">
        <f t="shared" si="39"/>
        <v>SALTY DOGS</v>
      </c>
      <c r="G271" s="846"/>
      <c r="H271" s="847">
        <f>VLOOKUP(E271,START_TIMES,2)</f>
        <v>0.41666666666666702</v>
      </c>
      <c r="I271" s="848" t="str">
        <f>VLOOKUP(E271,fields,2)</f>
        <v>Indian River Sports Complex (T), Clinton</v>
      </c>
      <c r="J271" s="849"/>
      <c r="K271" s="16"/>
      <c r="M271" s="85" t="s">
        <v>96</v>
      </c>
      <c r="N271" s="85" t="s">
        <v>95</v>
      </c>
    </row>
    <row r="272" spans="1:29" ht="12.75" customHeight="1" x14ac:dyDescent="0.25">
      <c r="A272" s="574">
        <v>269</v>
      </c>
      <c r="B272" s="696" t="s">
        <v>794</v>
      </c>
      <c r="C272" s="844">
        <v>45823</v>
      </c>
      <c r="D272" s="850" t="s">
        <v>10</v>
      </c>
      <c r="E272" s="836" t="str">
        <f t="shared" si="39"/>
        <v xml:space="preserve">FC SHELTON </v>
      </c>
      <c r="F272" s="836" t="str">
        <f t="shared" si="39"/>
        <v>HAMDEN ALL STARS</v>
      </c>
      <c r="G272" s="846"/>
      <c r="H272" s="847">
        <f>VLOOKUP(E272,START_TIMES,2)</f>
        <v>0.33333333333333331</v>
      </c>
      <c r="I272" s="848" t="str">
        <f>VLOOKUP(E272,fields,2)</f>
        <v>Nike Site (G), Shelton</v>
      </c>
      <c r="J272" s="849"/>
      <c r="K272" s="16"/>
      <c r="M272" s="85" t="s">
        <v>99</v>
      </c>
      <c r="N272" s="85" t="s">
        <v>92</v>
      </c>
    </row>
    <row r="273" spans="1:29" ht="12.75" customHeight="1" x14ac:dyDescent="0.25">
      <c r="A273" s="574">
        <v>270</v>
      </c>
      <c r="B273" s="696" t="s">
        <v>794</v>
      </c>
      <c r="C273" s="844">
        <v>45823</v>
      </c>
      <c r="D273" s="850" t="s">
        <v>10</v>
      </c>
      <c r="E273" s="836" t="str">
        <f t="shared" si="39"/>
        <v>MILFORD AMIGOS</v>
      </c>
      <c r="F273" s="836" t="str">
        <f t="shared" si="39"/>
        <v>MILFORD TUESDAY</v>
      </c>
      <c r="G273" s="846"/>
      <c r="H273" s="847">
        <f>VLOOKUP(E273,START_TIMES,2)</f>
        <v>0.33333333333333331</v>
      </c>
      <c r="I273" s="848" t="str">
        <f>VLOOKUP(E273,fields,2)</f>
        <v>Pease Road (G), Woodbridge</v>
      </c>
      <c r="J273" s="849"/>
      <c r="K273" s="16"/>
      <c r="M273" s="85" t="s">
        <v>98</v>
      </c>
      <c r="N273" s="85" t="s">
        <v>100</v>
      </c>
    </row>
    <row r="274" spans="1:29" ht="12.65" customHeight="1" x14ac:dyDescent="0.25">
      <c r="A274" s="574">
        <v>271</v>
      </c>
      <c r="B274" s="696" t="s">
        <v>794</v>
      </c>
      <c r="C274" s="844">
        <v>45823</v>
      </c>
      <c r="D274" s="850" t="s">
        <v>10</v>
      </c>
      <c r="E274" s="836" t="str">
        <f t="shared" si="39"/>
        <v>STAMFORD FC</v>
      </c>
      <c r="F274" s="836" t="str">
        <f t="shared" si="39"/>
        <v>CHESHIRE SC UNITED</v>
      </c>
      <c r="G274" s="846"/>
      <c r="H274" s="847">
        <v>0.41666666666666669</v>
      </c>
      <c r="I274" s="848" t="str">
        <f>VLOOKUP(E274,fields,2)</f>
        <v>West Beach Fields (T), Stamford</v>
      </c>
      <c r="J274" s="849"/>
      <c r="K274" s="16"/>
      <c r="M274" s="85" t="s">
        <v>101</v>
      </c>
      <c r="N274" s="85" t="s">
        <v>97</v>
      </c>
    </row>
    <row r="275" spans="1:29" ht="12.75" customHeight="1" x14ac:dyDescent="0.25">
      <c r="A275" s="574">
        <v>272</v>
      </c>
      <c r="B275" s="843" t="s">
        <v>0</v>
      </c>
      <c r="C275" s="844" t="s">
        <v>0</v>
      </c>
      <c r="D275" s="850" t="s">
        <v>0</v>
      </c>
      <c r="E275" s="836" t="s">
        <v>0</v>
      </c>
      <c r="F275" s="836" t="s">
        <v>0</v>
      </c>
      <c r="G275" s="846" t="s">
        <v>0</v>
      </c>
      <c r="H275" s="847" t="s">
        <v>0</v>
      </c>
      <c r="I275" s="848" t="s">
        <v>0</v>
      </c>
      <c r="J275" s="849" t="s">
        <v>0</v>
      </c>
      <c r="K275" s="16"/>
      <c r="M275" s="85"/>
      <c r="N275" s="85"/>
    </row>
    <row r="276" spans="1:29" ht="12.75" customHeight="1" x14ac:dyDescent="0.25">
      <c r="A276" s="574">
        <v>273</v>
      </c>
      <c r="B276" s="696" t="s">
        <v>794</v>
      </c>
      <c r="C276" s="844">
        <v>45823</v>
      </c>
      <c r="D276" s="853" t="s">
        <v>175</v>
      </c>
      <c r="E276" s="836" t="str">
        <f t="shared" ref="E276:F280" si="40">VLOOKUP(M276,Teams,2)</f>
        <v>FC CELTA</v>
      </c>
      <c r="F276" s="836" t="str">
        <f t="shared" si="40"/>
        <v>ECUA-ANDES 30</v>
      </c>
      <c r="G276" s="846"/>
      <c r="H276" s="847">
        <f>VLOOKUP(E276,START_TIMES,2)</f>
        <v>0.33333333333333331</v>
      </c>
      <c r="I276" s="848" t="str">
        <f>VLOOKUP(E276,fields,2)</f>
        <v>Foran HS KMT (T), Milford</v>
      </c>
      <c r="J276" s="849"/>
      <c r="K276" s="16"/>
      <c r="M276" s="85" t="s">
        <v>154</v>
      </c>
      <c r="N276" s="85" t="s">
        <v>152</v>
      </c>
    </row>
    <row r="277" spans="1:29" ht="12.75" customHeight="1" x14ac:dyDescent="0.25">
      <c r="A277" s="574">
        <v>274</v>
      </c>
      <c r="B277" s="696" t="s">
        <v>794</v>
      </c>
      <c r="C277" s="844">
        <v>45823</v>
      </c>
      <c r="D277" s="853" t="s">
        <v>175</v>
      </c>
      <c r="E277" s="836" t="str">
        <f t="shared" si="40"/>
        <v>COYOTES FC</v>
      </c>
      <c r="F277" s="836" t="str">
        <f t="shared" si="40"/>
        <v>QPR</v>
      </c>
      <c r="G277" s="846"/>
      <c r="H277" s="847">
        <f>VLOOKUP(E277,START_TIMES,2)</f>
        <v>0.33333333333333331</v>
      </c>
      <c r="I277" s="848" t="str">
        <f>VLOOKUP(E277,fields,2)</f>
        <v>Pragemann  Park (G), Wallingford</v>
      </c>
      <c r="J277" s="849"/>
      <c r="K277" s="16"/>
      <c r="M277" s="85" t="s">
        <v>151</v>
      </c>
      <c r="N277" s="85" t="s">
        <v>158</v>
      </c>
    </row>
    <row r="278" spans="1:29" ht="12.75" customHeight="1" x14ac:dyDescent="0.25">
      <c r="A278" s="574">
        <v>275</v>
      </c>
      <c r="B278" s="696" t="s">
        <v>794</v>
      </c>
      <c r="C278" s="844">
        <v>45823</v>
      </c>
      <c r="D278" s="853" t="s">
        <v>175</v>
      </c>
      <c r="E278" s="836" t="str">
        <f t="shared" si="40"/>
        <v>FC CALDO VERDE</v>
      </c>
      <c r="F278" s="836" t="str">
        <f t="shared" si="40"/>
        <v>LITCHFIELD COUNTY BLUES 30</v>
      </c>
      <c r="G278" s="854"/>
      <c r="H278" s="847">
        <f>VLOOKUP(E278,START_TIMES,2)</f>
        <v>0.41666666666666669</v>
      </c>
      <c r="I278" s="848" t="str">
        <f>VLOOKUP(E278,fields,2)</f>
        <v>Naugatuck HS (G), Naugatuck</v>
      </c>
      <c r="J278" s="849"/>
      <c r="K278" s="16"/>
      <c r="M278" s="85" t="s">
        <v>153</v>
      </c>
      <c r="N278" s="85" t="s">
        <v>155</v>
      </c>
    </row>
    <row r="279" spans="1:29" ht="12.75" customHeight="1" x14ac:dyDescent="0.25">
      <c r="A279" s="574">
        <v>276</v>
      </c>
      <c r="B279" s="696" t="s">
        <v>794</v>
      </c>
      <c r="C279" s="844">
        <v>45823</v>
      </c>
      <c r="D279" s="853" t="s">
        <v>175</v>
      </c>
      <c r="E279" s="836" t="str">
        <f t="shared" si="40"/>
        <v>NAUGATUCK FUSION</v>
      </c>
      <c r="F279" s="836" t="str">
        <f t="shared" si="40"/>
        <v>NORWALK FC</v>
      </c>
      <c r="G279" s="846"/>
      <c r="H279" s="847">
        <f>VLOOKUP(E279,START_TIMES,2)</f>
        <v>0.41666666666666669</v>
      </c>
      <c r="I279" s="848" t="str">
        <f>VLOOKUP(E279,fields,2)</f>
        <v>City Hill MS (G), Naugatuck</v>
      </c>
      <c r="J279" s="849"/>
      <c r="K279" s="16"/>
      <c r="M279" s="85" t="s">
        <v>156</v>
      </c>
      <c r="N279" s="85" t="s">
        <v>157</v>
      </c>
    </row>
    <row r="280" spans="1:29" ht="12.75" customHeight="1" x14ac:dyDescent="0.25">
      <c r="A280" s="574">
        <v>277</v>
      </c>
      <c r="B280" s="696" t="s">
        <v>794</v>
      </c>
      <c r="C280" s="844">
        <v>45823</v>
      </c>
      <c r="D280" s="853" t="s">
        <v>175</v>
      </c>
      <c r="E280" s="836" t="str">
        <f t="shared" si="40"/>
        <v>TRINITY FC</v>
      </c>
      <c r="F280" s="773" t="str">
        <f t="shared" si="40"/>
        <v>BYE 30</v>
      </c>
      <c r="G280" s="846"/>
      <c r="H280" s="855" t="s">
        <v>91</v>
      </c>
      <c r="I280" s="856" t="s">
        <v>91</v>
      </c>
      <c r="J280" s="849"/>
      <c r="K280" s="16"/>
      <c r="M280" s="85" t="s">
        <v>159</v>
      </c>
      <c r="N280" s="85" t="s">
        <v>150</v>
      </c>
    </row>
    <row r="281" spans="1:29" ht="14.5" x14ac:dyDescent="0.25">
      <c r="A281" s="574">
        <v>278</v>
      </c>
      <c r="B281" s="843" t="s">
        <v>0</v>
      </c>
      <c r="C281" s="844" t="s">
        <v>0</v>
      </c>
      <c r="D281" s="850" t="s">
        <v>0</v>
      </c>
      <c r="E281" s="836" t="s">
        <v>0</v>
      </c>
      <c r="F281" s="836" t="s">
        <v>0</v>
      </c>
      <c r="G281" s="846" t="s">
        <v>0</v>
      </c>
      <c r="H281" s="847" t="s">
        <v>0</v>
      </c>
      <c r="I281" s="848" t="s">
        <v>0</v>
      </c>
      <c r="J281" s="849" t="s">
        <v>0</v>
      </c>
      <c r="K281" s="16"/>
      <c r="M281" s="85"/>
      <c r="N281" s="85"/>
    </row>
    <row r="282" spans="1:29" ht="14.5" x14ac:dyDescent="0.25">
      <c r="A282" s="574">
        <v>279</v>
      </c>
      <c r="B282" s="696" t="s">
        <v>794</v>
      </c>
      <c r="C282" s="844">
        <v>45823</v>
      </c>
      <c r="D282" s="851" t="s">
        <v>11</v>
      </c>
      <c r="E282" s="836" t="str">
        <f t="shared" ref="E282:F286" si="41">VLOOKUP(M282,Teams,2)</f>
        <v>GREENWICH FC 40</v>
      </c>
      <c r="F282" s="901" t="str">
        <f t="shared" si="41"/>
        <v>DANBURY UNITED 40</v>
      </c>
      <c r="G282" s="846"/>
      <c r="H282" s="847">
        <f>VLOOKUP(E282,START_TIMES,2)</f>
        <v>0.41666666666666702</v>
      </c>
      <c r="I282" s="848" t="s">
        <v>1151</v>
      </c>
      <c r="J282" s="849"/>
      <c r="K282" s="16"/>
      <c r="M282" s="85" t="s">
        <v>104</v>
      </c>
      <c r="N282" s="85" t="s">
        <v>162</v>
      </c>
    </row>
    <row r="283" spans="1:29" ht="12.75" customHeight="1" x14ac:dyDescent="0.25">
      <c r="A283" s="574">
        <v>280</v>
      </c>
      <c r="B283" s="696" t="s">
        <v>794</v>
      </c>
      <c r="C283" s="844">
        <v>45823</v>
      </c>
      <c r="D283" s="851" t="s">
        <v>11</v>
      </c>
      <c r="E283" s="836" t="str">
        <f t="shared" si="41"/>
        <v>CLUB NAPOLI 40</v>
      </c>
      <c r="F283" s="836" t="str">
        <f t="shared" si="41"/>
        <v>STORM FC</v>
      </c>
      <c r="G283" s="846"/>
      <c r="H283" s="847">
        <f>VLOOKUP(E283,START_TIMES,2)</f>
        <v>0.375</v>
      </c>
      <c r="I283" s="848" t="str">
        <f>VLOOKUP(E283,fields,2)</f>
        <v>North Farms Park (G), North Branford</v>
      </c>
      <c r="J283" s="849"/>
      <c r="K283" s="16"/>
      <c r="M283" s="85" t="s">
        <v>161</v>
      </c>
      <c r="N283" s="85" t="s">
        <v>108</v>
      </c>
    </row>
    <row r="284" spans="1:29" ht="12.75" customHeight="1" thickBot="1" x14ac:dyDescent="0.3">
      <c r="A284" s="574">
        <v>281</v>
      </c>
      <c r="B284" s="696" t="s">
        <v>794</v>
      </c>
      <c r="C284" s="844">
        <v>45823</v>
      </c>
      <c r="D284" s="851" t="s">
        <v>11</v>
      </c>
      <c r="E284" s="836" t="str">
        <f t="shared" si="41"/>
        <v>FAIRFIELD GAC 40</v>
      </c>
      <c r="F284" s="836" t="str">
        <f t="shared" si="41"/>
        <v>GREENWICH PUMAS FC 40</v>
      </c>
      <c r="G284" s="846"/>
      <c r="H284" s="847">
        <v>0.41666666666666669</v>
      </c>
      <c r="I284" s="848" t="str">
        <f>VLOOKUP(E284,fields,2)</f>
        <v>Ludlowe HS (T), Fairfield</v>
      </c>
      <c r="J284" s="849"/>
      <c r="K284" s="16"/>
      <c r="M284" s="85" t="s">
        <v>163</v>
      </c>
      <c r="N284" s="85" t="s">
        <v>105</v>
      </c>
    </row>
    <row r="285" spans="1:29" ht="12.75" customHeight="1" thickTop="1" thickBot="1" x14ac:dyDescent="0.35">
      <c r="A285" s="574">
        <v>282</v>
      </c>
      <c r="B285" s="696" t="s">
        <v>794</v>
      </c>
      <c r="C285" s="844">
        <v>45823</v>
      </c>
      <c r="D285" s="851" t="s">
        <v>11</v>
      </c>
      <c r="E285" s="836" t="str">
        <f t="shared" si="41"/>
        <v xml:space="preserve">GUILFORD CELTIC </v>
      </c>
      <c r="F285" s="836" t="str">
        <f t="shared" si="41"/>
        <v>SHEBEEN FC</v>
      </c>
      <c r="G285" s="846"/>
      <c r="H285" s="847">
        <v>0.33333333333333331</v>
      </c>
      <c r="I285" s="848" t="s">
        <v>943</v>
      </c>
      <c r="J285" s="849" t="s">
        <v>999</v>
      </c>
      <c r="K285" s="16"/>
      <c r="M285" s="85" t="s">
        <v>106</v>
      </c>
      <c r="N285" s="85" t="s">
        <v>107</v>
      </c>
      <c r="S285" s="16"/>
      <c r="T285" s="198"/>
      <c r="U285" s="198"/>
      <c r="V285" s="16"/>
      <c r="W285" s="209"/>
      <c r="X285" s="215"/>
      <c r="Y285" s="16"/>
      <c r="Z285" s="16"/>
      <c r="AC285" s="16"/>
    </row>
    <row r="286" spans="1:29" ht="12.75" customHeight="1" thickTop="1" thickBot="1" x14ac:dyDescent="0.35">
      <c r="A286" s="574">
        <v>283</v>
      </c>
      <c r="B286" s="696" t="s">
        <v>794</v>
      </c>
      <c r="C286" s="844">
        <v>45823</v>
      </c>
      <c r="D286" s="851" t="s">
        <v>11</v>
      </c>
      <c r="E286" s="836" t="str">
        <f t="shared" si="41"/>
        <v>VASCO DA GAMA 40</v>
      </c>
      <c r="F286" s="836" t="str">
        <f t="shared" si="41"/>
        <v>CLINTON FC 40</v>
      </c>
      <c r="G286" s="846"/>
      <c r="H286" s="847">
        <f>VLOOKUP(E286,START_TIMES,2)</f>
        <v>0.41666666666666702</v>
      </c>
      <c r="I286" s="848" t="str">
        <f>VLOOKUP(E286,fields,2)</f>
        <v>Veterans Memorial Park (T), Bridgeport</v>
      </c>
      <c r="J286" s="849"/>
      <c r="K286" s="16"/>
      <c r="M286" s="85" t="s">
        <v>109</v>
      </c>
      <c r="N286" s="85" t="s">
        <v>160</v>
      </c>
      <c r="S286" s="16"/>
      <c r="T286" s="198"/>
      <c r="U286" s="198"/>
      <c r="V286" s="16"/>
      <c r="W286" s="209"/>
      <c r="X286" s="215"/>
      <c r="Y286" s="16"/>
      <c r="Z286" s="16"/>
      <c r="AC286" s="16"/>
    </row>
    <row r="287" spans="1:29" ht="12.75" customHeight="1" thickTop="1" thickBot="1" x14ac:dyDescent="0.4">
      <c r="A287" s="574">
        <v>284</v>
      </c>
      <c r="B287" s="843" t="s">
        <v>0</v>
      </c>
      <c r="C287" s="844" t="s">
        <v>0</v>
      </c>
      <c r="D287" s="850" t="s">
        <v>0</v>
      </c>
      <c r="E287" s="836" t="s">
        <v>0</v>
      </c>
      <c r="F287" s="836" t="s">
        <v>0</v>
      </c>
      <c r="G287" s="846" t="s">
        <v>0</v>
      </c>
      <c r="H287" s="847" t="s">
        <v>0</v>
      </c>
      <c r="I287" s="848" t="s">
        <v>0</v>
      </c>
      <c r="J287" s="849" t="s">
        <v>0</v>
      </c>
      <c r="K287" s="16"/>
      <c r="M287" s="281"/>
      <c r="N287" s="281"/>
      <c r="S287" s="16"/>
      <c r="T287" s="198"/>
      <c r="U287" s="198"/>
      <c r="V287" s="16"/>
      <c r="W287" s="209"/>
      <c r="X287" s="215"/>
      <c r="Y287" s="16"/>
      <c r="Z287" s="16"/>
      <c r="AC287" s="16"/>
    </row>
    <row r="288" spans="1:29" ht="12.75" customHeight="1" thickTop="1" thickBot="1" x14ac:dyDescent="0.35">
      <c r="A288" s="574">
        <v>285</v>
      </c>
      <c r="B288" s="696">
        <v>7</v>
      </c>
      <c r="C288" s="844">
        <v>45823</v>
      </c>
      <c r="D288" s="861" t="s">
        <v>1114</v>
      </c>
      <c r="E288" s="864" t="str">
        <f>VLOOKUP(M288,Teams,2)</f>
        <v>LITCHFIELD COUNTY BLUES 40</v>
      </c>
      <c r="F288" s="864" t="str">
        <f>VLOOKUP(N288,Teams,2)</f>
        <v>SOUTHEAST ROVERS</v>
      </c>
      <c r="G288" s="854"/>
      <c r="H288" s="847">
        <v>0.41666666666666669</v>
      </c>
      <c r="I288" s="848" t="s">
        <v>1146</v>
      </c>
      <c r="J288" s="849" t="s">
        <v>999</v>
      </c>
      <c r="K288" s="16"/>
      <c r="M288" s="736" t="s">
        <v>113</v>
      </c>
      <c r="N288" s="736" t="s">
        <v>117</v>
      </c>
      <c r="S288" s="16"/>
      <c r="T288" s="198"/>
      <c r="U288" s="198"/>
      <c r="V288" s="16"/>
      <c r="W288" s="209"/>
      <c r="X288" s="215"/>
      <c r="Y288" s="16"/>
      <c r="Z288" s="16"/>
      <c r="AC288" s="16"/>
    </row>
    <row r="289" spans="1:33" s="1" customFormat="1" ht="12" customHeight="1" thickTop="1" thickBot="1" x14ac:dyDescent="0.35">
      <c r="A289" s="574">
        <v>286</v>
      </c>
      <c r="B289" s="696">
        <v>7</v>
      </c>
      <c r="C289" s="844">
        <v>45823</v>
      </c>
      <c r="D289" s="861" t="s">
        <v>1114</v>
      </c>
      <c r="E289" s="864" t="str">
        <f>VLOOKUP(M289,Teams,2)</f>
        <v>FC LEONE</v>
      </c>
      <c r="F289" s="864" t="str">
        <f>VLOOKUP(N289,Teams,2)</f>
        <v>NORTH BRANFORD 40</v>
      </c>
      <c r="G289" s="846"/>
      <c r="H289" s="847">
        <f>VLOOKUP(E289,START_TIMES,2)</f>
        <v>0.41666666666666669</v>
      </c>
      <c r="I289" s="848" t="str">
        <f>VLOOKUP(E289,fields,2)</f>
        <v>Memorial Field (G), North Haven</v>
      </c>
      <c r="J289" s="849"/>
      <c r="K289" s="16"/>
      <c r="L289" s="16"/>
      <c r="M289" s="736" t="s">
        <v>111</v>
      </c>
      <c r="N289" s="736" t="s">
        <v>115</v>
      </c>
      <c r="O289" s="16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 s="258"/>
      <c r="AF289"/>
      <c r="AG289"/>
    </row>
    <row r="290" spans="1:33" ht="12.75" customHeight="1" thickTop="1" thickBot="1" x14ac:dyDescent="0.35">
      <c r="A290" s="574">
        <v>287</v>
      </c>
      <c r="B290" s="696">
        <v>7</v>
      </c>
      <c r="C290" s="844">
        <v>45823</v>
      </c>
      <c r="D290" s="861" t="s">
        <v>1114</v>
      </c>
      <c r="E290" s="866" t="str">
        <f>VLOOKUP(M290,Teams,2)</f>
        <v>PAN ZONES</v>
      </c>
      <c r="F290" s="867" t="s">
        <v>24</v>
      </c>
      <c r="G290" s="846"/>
      <c r="H290" s="847">
        <f>VLOOKUP(E290,START_TIMES,2)</f>
        <v>0.41666666666666669</v>
      </c>
      <c r="I290" s="848" t="str">
        <f>VLOOKUP(E290,fields,2)</f>
        <v>Stanley Quarter Park (G), New Britain</v>
      </c>
      <c r="J290" s="849"/>
      <c r="K290" s="16"/>
      <c r="M290" s="736" t="s">
        <v>116</v>
      </c>
      <c r="N290" s="736" t="s">
        <v>110</v>
      </c>
      <c r="S290" s="16"/>
      <c r="T290" s="198"/>
      <c r="U290" s="198"/>
      <c r="V290" s="16"/>
      <c r="W290" s="209"/>
      <c r="X290" s="215"/>
      <c r="Y290" s="16"/>
      <c r="Z290" s="16"/>
      <c r="AC290" s="16"/>
    </row>
    <row r="291" spans="1:33" ht="12.75" customHeight="1" thickTop="1" x14ac:dyDescent="0.3">
      <c r="A291" s="574">
        <v>288</v>
      </c>
      <c r="B291" s="696">
        <v>7</v>
      </c>
      <c r="C291" s="844">
        <v>45823</v>
      </c>
      <c r="D291" s="861" t="s">
        <v>1114</v>
      </c>
      <c r="E291" s="864" t="str">
        <f>VLOOKUP(M291,Teams,2)</f>
        <v>GUILFORD BELL CURVE</v>
      </c>
      <c r="F291" s="864" t="str">
        <f>VLOOKUP(N291,Teams,2)</f>
        <v>NEW HAVEN AMERICANS</v>
      </c>
      <c r="G291" s="846"/>
      <c r="H291" s="847">
        <v>0.33333333333333331</v>
      </c>
      <c r="I291" s="848" t="str">
        <f>VLOOKUP(E291,fields,2)</f>
        <v>Guilford HS (T), Guilford</v>
      </c>
      <c r="J291" s="860"/>
      <c r="K291" s="1"/>
      <c r="L291" s="1"/>
      <c r="M291" s="736" t="s">
        <v>112</v>
      </c>
      <c r="N291" s="736" t="s">
        <v>114</v>
      </c>
      <c r="O291" s="1"/>
    </row>
    <row r="292" spans="1:33" ht="12.75" customHeight="1" thickBot="1" x14ac:dyDescent="0.4">
      <c r="A292" s="574">
        <v>289</v>
      </c>
      <c r="B292" s="843" t="s">
        <v>0</v>
      </c>
      <c r="C292" s="844" t="s">
        <v>0</v>
      </c>
      <c r="D292" s="850" t="s">
        <v>0</v>
      </c>
      <c r="E292" s="836" t="s">
        <v>0</v>
      </c>
      <c r="F292" s="836" t="s">
        <v>0</v>
      </c>
      <c r="G292" s="846" t="s">
        <v>0</v>
      </c>
      <c r="H292" s="847" t="s">
        <v>0</v>
      </c>
      <c r="I292" s="848" t="s">
        <v>0</v>
      </c>
      <c r="J292" s="849" t="s">
        <v>0</v>
      </c>
      <c r="K292" s="16"/>
      <c r="M292" s="349"/>
      <c r="N292" s="349"/>
    </row>
    <row r="293" spans="1:33" ht="12.75" customHeight="1" thickTop="1" thickBot="1" x14ac:dyDescent="0.35">
      <c r="A293" s="574">
        <v>290</v>
      </c>
      <c r="B293" s="696">
        <v>7</v>
      </c>
      <c r="C293" s="844">
        <v>45823</v>
      </c>
      <c r="D293" s="875" t="s">
        <v>1115</v>
      </c>
      <c r="E293" s="836" t="str">
        <f t="shared" ref="E293:F296" si="42">VLOOKUP(M293,Teams,2)</f>
        <v>ECUA-ANDES 40</v>
      </c>
      <c r="F293" s="836" t="str">
        <f t="shared" si="42"/>
        <v>WILTON WOLVES</v>
      </c>
      <c r="G293" s="854"/>
      <c r="H293" s="847">
        <f>VLOOKUP(E293,START_TIMES,2)</f>
        <v>0.41666666666666702</v>
      </c>
      <c r="I293" s="848" t="s">
        <v>684</v>
      </c>
      <c r="J293" s="849"/>
      <c r="K293" s="16"/>
      <c r="M293" s="776" t="s">
        <v>121</v>
      </c>
      <c r="N293" s="776" t="s">
        <v>125</v>
      </c>
    </row>
    <row r="294" spans="1:33" ht="12.75" customHeight="1" thickTop="1" thickBot="1" x14ac:dyDescent="0.35">
      <c r="A294" s="574">
        <v>291</v>
      </c>
      <c r="B294" s="696">
        <v>7</v>
      </c>
      <c r="C294" s="844">
        <v>45823</v>
      </c>
      <c r="D294" s="875" t="s">
        <v>1115</v>
      </c>
      <c r="E294" s="877" t="str">
        <f t="shared" si="42"/>
        <v>BYE 40S</v>
      </c>
      <c r="F294" s="878" t="str">
        <f t="shared" si="42"/>
        <v>RIDGEFIELD KICKS</v>
      </c>
      <c r="G294" s="846"/>
      <c r="H294" s="847" t="str">
        <f>VLOOKUP(E294,START_TIMES,2)</f>
        <v>--</v>
      </c>
      <c r="I294" s="848" t="str">
        <f>VLOOKUP(E294,fields,2)</f>
        <v>--</v>
      </c>
      <c r="J294" s="849"/>
      <c r="K294" s="16"/>
      <c r="M294" s="776" t="s">
        <v>119</v>
      </c>
      <c r="N294" s="776" t="s">
        <v>123</v>
      </c>
    </row>
    <row r="295" spans="1:33" ht="12.75" customHeight="1" thickTop="1" thickBot="1" x14ac:dyDescent="0.35">
      <c r="A295" s="574">
        <v>292</v>
      </c>
      <c r="B295" s="696">
        <v>7</v>
      </c>
      <c r="C295" s="844">
        <v>45823</v>
      </c>
      <c r="D295" s="875" t="s">
        <v>1115</v>
      </c>
      <c r="E295" s="836" t="str">
        <f t="shared" si="42"/>
        <v>STAMFORD UNITED</v>
      </c>
      <c r="F295" s="836" t="str">
        <f t="shared" si="42"/>
        <v>BESA SC</v>
      </c>
      <c r="G295" s="846"/>
      <c r="H295" s="847">
        <f>VLOOKUP(E295,START_TIMES,2)</f>
        <v>0.33333333333333331</v>
      </c>
      <c r="I295" s="848" t="str">
        <f>VLOOKUP(E295,fields,2)</f>
        <v>West Beach Fields (T), Stamford</v>
      </c>
      <c r="J295" s="860"/>
      <c r="K295" s="16"/>
      <c r="M295" s="776" t="s">
        <v>124</v>
      </c>
      <c r="N295" s="776" t="s">
        <v>118</v>
      </c>
    </row>
    <row r="296" spans="1:33" ht="12.75" customHeight="1" thickTop="1" thickBot="1" x14ac:dyDescent="0.35">
      <c r="A296" s="574">
        <v>293</v>
      </c>
      <c r="B296" s="696">
        <v>7</v>
      </c>
      <c r="C296" s="844">
        <v>45823</v>
      </c>
      <c r="D296" s="875" t="s">
        <v>1115</v>
      </c>
      <c r="E296" s="836" t="str">
        <f t="shared" si="42"/>
        <v>DERBY QUITUS</v>
      </c>
      <c r="F296" s="836" t="str">
        <f t="shared" si="42"/>
        <v>LUSITANOS FC</v>
      </c>
      <c r="G296" s="846"/>
      <c r="H296" s="847">
        <f>VLOOKUP(E296,START_TIMES,2)</f>
        <v>0.33333333333333331</v>
      </c>
      <c r="I296" s="848" t="str">
        <f>VLOOKUP(E296,fields,2)</f>
        <v>Witek Park (G), Derby</v>
      </c>
      <c r="J296" s="849"/>
      <c r="K296" s="16"/>
      <c r="M296" s="776" t="s">
        <v>120</v>
      </c>
      <c r="N296" s="776" t="s">
        <v>122</v>
      </c>
    </row>
    <row r="297" spans="1:33" ht="12.75" customHeight="1" thickTop="1" x14ac:dyDescent="0.3">
      <c r="A297" s="574">
        <v>294</v>
      </c>
      <c r="B297" s="843" t="s">
        <v>0</v>
      </c>
      <c r="C297" s="844" t="s">
        <v>0</v>
      </c>
      <c r="D297" s="850" t="s">
        <v>0</v>
      </c>
      <c r="E297" s="836" t="s">
        <v>0</v>
      </c>
      <c r="F297" s="836" t="s">
        <v>0</v>
      </c>
      <c r="G297" s="846" t="s">
        <v>0</v>
      </c>
      <c r="H297" s="847" t="s">
        <v>0</v>
      </c>
      <c r="I297" s="848" t="s">
        <v>0</v>
      </c>
      <c r="J297" s="849" t="s">
        <v>0</v>
      </c>
      <c r="K297" s="16"/>
      <c r="M297" s="599"/>
      <c r="N297" s="599"/>
    </row>
    <row r="298" spans="1:33" ht="12.75" customHeight="1" x14ac:dyDescent="0.25">
      <c r="A298" s="574">
        <v>295</v>
      </c>
      <c r="B298" s="696" t="s">
        <v>794</v>
      </c>
      <c r="C298" s="844">
        <v>45823</v>
      </c>
      <c r="D298" s="845" t="s">
        <v>1076</v>
      </c>
      <c r="E298" s="836" t="str">
        <f t="shared" ref="E298:F302" si="43">VLOOKUP(M298,Teams,2)</f>
        <v>NORWALK MARINERS LEGENDS</v>
      </c>
      <c r="F298" s="836" t="str">
        <f t="shared" si="43"/>
        <v>GREENWICH FC 50</v>
      </c>
      <c r="G298" s="854"/>
      <c r="H298" s="847">
        <f>VLOOKUP(E298,START_TIMES,2)</f>
        <v>0.33333333333333331</v>
      </c>
      <c r="I298" s="848" t="str">
        <f>VLOOKUP(E298,fields,2)</f>
        <v>Nathan Hale MS (T), Norwalk</v>
      </c>
      <c r="J298" s="849"/>
      <c r="K298" s="16"/>
      <c r="M298" s="782" t="s">
        <v>130</v>
      </c>
      <c r="N298" s="782" t="s">
        <v>128</v>
      </c>
    </row>
    <row r="299" spans="1:33" ht="12.75" customHeight="1" x14ac:dyDescent="0.25">
      <c r="A299" s="574">
        <v>296</v>
      </c>
      <c r="B299" s="696" t="s">
        <v>794</v>
      </c>
      <c r="C299" s="844">
        <v>45823</v>
      </c>
      <c r="D299" s="845" t="s">
        <v>1076</v>
      </c>
      <c r="E299" s="836" t="str">
        <f t="shared" si="43"/>
        <v>FAIRFIELD GAC 50</v>
      </c>
      <c r="F299" s="836" t="str">
        <f t="shared" si="43"/>
        <v>VASCO DA GAMA 50</v>
      </c>
      <c r="G299" s="854"/>
      <c r="H299" s="847">
        <f>VLOOKUP(E299,START_TIMES,2)</f>
        <v>0.33333333333333331</v>
      </c>
      <c r="I299" s="848" t="str">
        <f>VLOOKUP(E299,fields,2)</f>
        <v>Ludlowe HS (T), Fairfield</v>
      </c>
      <c r="J299" s="849"/>
      <c r="K299" s="16"/>
      <c r="M299" s="782" t="s">
        <v>127</v>
      </c>
      <c r="N299" s="782" t="s">
        <v>134</v>
      </c>
    </row>
    <row r="300" spans="1:33" ht="12.75" customHeight="1" x14ac:dyDescent="0.25">
      <c r="A300" s="574">
        <v>297</v>
      </c>
      <c r="B300" s="696" t="s">
        <v>794</v>
      </c>
      <c r="C300" s="844">
        <v>45823</v>
      </c>
      <c r="D300" s="845" t="s">
        <v>1076</v>
      </c>
      <c r="E300" s="836" t="str">
        <f t="shared" si="43"/>
        <v>GREENWICH PUMAS FC 50</v>
      </c>
      <c r="F300" s="901" t="str">
        <f t="shared" si="43"/>
        <v>NORWALK SPORT COLOMBIA 50</v>
      </c>
      <c r="G300" s="854"/>
      <c r="H300" s="847">
        <v>0.41666666666666669</v>
      </c>
      <c r="I300" s="848" t="s">
        <v>1150</v>
      </c>
      <c r="J300" s="849"/>
      <c r="K300" s="16"/>
      <c r="M300" s="782" t="s">
        <v>129</v>
      </c>
      <c r="N300" s="782" t="s">
        <v>131</v>
      </c>
    </row>
    <row r="301" spans="1:33" ht="12.75" customHeight="1" x14ac:dyDescent="0.25">
      <c r="A301" s="574">
        <v>298</v>
      </c>
      <c r="B301" s="696" t="s">
        <v>794</v>
      </c>
      <c r="C301" s="844">
        <v>45823</v>
      </c>
      <c r="D301" s="845" t="s">
        <v>1076</v>
      </c>
      <c r="E301" s="836" t="str">
        <f t="shared" si="43"/>
        <v>REBELS UNITED</v>
      </c>
      <c r="F301" s="836" t="str">
        <f t="shared" si="43"/>
        <v>STAMFORD CITY</v>
      </c>
      <c r="G301" s="854"/>
      <c r="H301" s="847">
        <f>VLOOKUP(E301,START_TIMES,2)</f>
        <v>0.41666666666666669</v>
      </c>
      <c r="I301" s="848" t="str">
        <f>VLOOKUP(E301,fields,2)</f>
        <v>New Fairfield HS (T), New Fairfield</v>
      </c>
      <c r="J301" s="849"/>
      <c r="K301" s="16"/>
      <c r="M301" s="782" t="s">
        <v>132</v>
      </c>
      <c r="N301" s="782" t="s">
        <v>133</v>
      </c>
    </row>
    <row r="302" spans="1:33" ht="12.75" customHeight="1" x14ac:dyDescent="0.25">
      <c r="A302" s="574">
        <v>299</v>
      </c>
      <c r="B302" s="696" t="s">
        <v>794</v>
      </c>
      <c r="C302" s="844">
        <v>45823</v>
      </c>
      <c r="D302" s="845" t="s">
        <v>1076</v>
      </c>
      <c r="E302" s="836" t="str">
        <f t="shared" si="43"/>
        <v>WESTPORT FC</v>
      </c>
      <c r="F302" s="868" t="str">
        <f t="shared" si="43"/>
        <v>BYE 50</v>
      </c>
      <c r="G302" s="854"/>
      <c r="H302" s="847">
        <f>VLOOKUP(E302,START_TIMES,2)</f>
        <v>0.33333333333333331</v>
      </c>
      <c r="I302" s="848" t="str">
        <f>VLOOKUP(E302,fields,2)</f>
        <v>Wakeman Park (T), Westport</v>
      </c>
      <c r="J302" s="849"/>
      <c r="K302" s="16"/>
      <c r="M302" s="782" t="s">
        <v>136</v>
      </c>
      <c r="N302" s="782" t="s">
        <v>126</v>
      </c>
    </row>
    <row r="303" spans="1:33" ht="12.75" customHeight="1" x14ac:dyDescent="0.25">
      <c r="A303" s="574">
        <v>300</v>
      </c>
      <c r="B303" s="843" t="s">
        <v>0</v>
      </c>
      <c r="C303" s="844" t="s">
        <v>0</v>
      </c>
      <c r="D303" s="850" t="s">
        <v>0</v>
      </c>
      <c r="E303" s="836" t="s">
        <v>0</v>
      </c>
      <c r="F303" s="836" t="s">
        <v>0</v>
      </c>
      <c r="G303" s="846" t="s">
        <v>0</v>
      </c>
      <c r="H303" s="847" t="s">
        <v>0</v>
      </c>
      <c r="I303" s="848" t="s">
        <v>0</v>
      </c>
      <c r="J303" s="849" t="s">
        <v>0</v>
      </c>
      <c r="K303" s="16"/>
      <c r="M303" s="85"/>
      <c r="N303" s="85"/>
    </row>
    <row r="304" spans="1:33" ht="12.75" customHeight="1" x14ac:dyDescent="0.25">
      <c r="A304" s="574">
        <v>301</v>
      </c>
      <c r="B304" s="696" t="s">
        <v>794</v>
      </c>
      <c r="C304" s="844">
        <v>45823</v>
      </c>
      <c r="D304" s="870" t="s">
        <v>1113</v>
      </c>
      <c r="E304" s="836" t="str">
        <f t="shared" ref="E304:F308" si="44">VLOOKUP(M304,Teams,2)</f>
        <v>GUILFORD BLACK EAGLES</v>
      </c>
      <c r="F304" s="836" t="str">
        <f t="shared" si="44"/>
        <v>EAST HAVEN SC</v>
      </c>
      <c r="G304" s="854"/>
      <c r="H304" s="847">
        <f>VLOOKUP(E304,START_TIMES,2)</f>
        <v>0.41666666666666669</v>
      </c>
      <c r="I304" s="848" t="str">
        <f>VLOOKUP(E304,fields,2)</f>
        <v>Bittner Park (G), Guilford</v>
      </c>
      <c r="J304" s="849"/>
      <c r="K304" s="16"/>
      <c r="M304" s="338" t="s">
        <v>146</v>
      </c>
      <c r="N304" s="338" t="s">
        <v>142</v>
      </c>
    </row>
    <row r="305" spans="1:33" ht="12.75" customHeight="1" x14ac:dyDescent="0.25">
      <c r="A305" s="574">
        <v>302</v>
      </c>
      <c r="B305" s="696" t="s">
        <v>794</v>
      </c>
      <c r="C305" s="844">
        <v>45823</v>
      </c>
      <c r="D305" s="870" t="s">
        <v>1113</v>
      </c>
      <c r="E305" s="836" t="str">
        <f t="shared" si="44"/>
        <v>CLUB NAPOLI 50</v>
      </c>
      <c r="F305" s="836" t="str">
        <f t="shared" si="44"/>
        <v>VASCO DA GAMA 60</v>
      </c>
      <c r="G305" s="854"/>
      <c r="H305" s="847">
        <f>VLOOKUP(E305,START_TIMES,2)</f>
        <v>0.45833333333333331</v>
      </c>
      <c r="I305" s="848" t="str">
        <f>VLOOKUP(E305,fields,2)</f>
        <v>North Farms Park (G), North Branford</v>
      </c>
      <c r="J305" s="849"/>
      <c r="K305" s="16"/>
      <c r="M305" s="338" t="s">
        <v>141</v>
      </c>
      <c r="N305" s="338" t="s">
        <v>135</v>
      </c>
    </row>
    <row r="306" spans="1:33" ht="12.75" customHeight="1" x14ac:dyDescent="0.25">
      <c r="A306" s="574">
        <v>303</v>
      </c>
      <c r="B306" s="696" t="s">
        <v>794</v>
      </c>
      <c r="C306" s="844">
        <v>45823</v>
      </c>
      <c r="D306" s="870" t="s">
        <v>1113</v>
      </c>
      <c r="E306" s="836" t="str">
        <f t="shared" si="44"/>
        <v>GREENWICH PUMAS FC 56</v>
      </c>
      <c r="F306" s="901" t="str">
        <f t="shared" si="44"/>
        <v>HAVEN FC</v>
      </c>
      <c r="G306" s="854"/>
      <c r="H306" s="847">
        <v>0.33333333333333331</v>
      </c>
      <c r="I306" s="848" t="s">
        <v>1150</v>
      </c>
      <c r="J306" s="849"/>
      <c r="K306" s="16"/>
      <c r="M306" s="338" t="s">
        <v>144</v>
      </c>
      <c r="N306" s="338" t="s">
        <v>147</v>
      </c>
      <c r="O306" s="253"/>
      <c r="AC306" s="258"/>
      <c r="AE306" s="253"/>
      <c r="AF306" s="16"/>
      <c r="AG306" s="16"/>
    </row>
    <row r="307" spans="1:33" ht="12.5" customHeight="1" x14ac:dyDescent="0.25">
      <c r="A307" s="574">
        <v>304</v>
      </c>
      <c r="B307" s="696" t="s">
        <v>794</v>
      </c>
      <c r="C307" s="844">
        <v>45823</v>
      </c>
      <c r="D307" s="870" t="s">
        <v>1113</v>
      </c>
      <c r="E307" s="836" t="str">
        <f t="shared" si="44"/>
        <v>NORTH BRANFORD LEGENDS</v>
      </c>
      <c r="F307" s="836" t="str">
        <f t="shared" si="44"/>
        <v>SOUTHEAST CT</v>
      </c>
      <c r="G307" s="854"/>
      <c r="H307" s="847">
        <f>VLOOKUP(E307,START_TIMES,2)</f>
        <v>0.41666666666666702</v>
      </c>
      <c r="I307" s="848" t="str">
        <f>VLOOKUP(E307,fields,2)</f>
        <v>Northford Park (G), Northford</v>
      </c>
      <c r="J307" s="849"/>
      <c r="K307" s="16"/>
      <c r="M307" s="338" t="s">
        <v>148</v>
      </c>
      <c r="N307" s="338" t="s">
        <v>149</v>
      </c>
      <c r="P307" s="85"/>
      <c r="Q307" s="85"/>
    </row>
    <row r="308" spans="1:33" ht="12.75" customHeight="1" x14ac:dyDescent="0.25">
      <c r="A308" s="574">
        <v>305</v>
      </c>
      <c r="B308" s="696" t="s">
        <v>794</v>
      </c>
      <c r="C308" s="844">
        <v>45823</v>
      </c>
      <c r="D308" s="870" t="s">
        <v>1113</v>
      </c>
      <c r="E308" s="836" t="str">
        <f t="shared" si="44"/>
        <v>ZIMMITTI SC</v>
      </c>
      <c r="F308" s="836" t="str">
        <f t="shared" si="44"/>
        <v>CHESHIRE AZZURRI</v>
      </c>
      <c r="G308" s="854"/>
      <c r="H308" s="847">
        <f>VLOOKUP(E308,START_TIMES,2)</f>
        <v>0.41666666666666702</v>
      </c>
      <c r="I308" s="848" t="str">
        <f>VLOOKUP(E308,fields,2)</f>
        <v>Morris Beach Complex (G), Morris</v>
      </c>
      <c r="J308" s="849"/>
      <c r="K308" s="16"/>
      <c r="M308" s="338" t="s">
        <v>137</v>
      </c>
      <c r="N308" s="338" t="s">
        <v>138</v>
      </c>
      <c r="O308" s="253"/>
      <c r="AC308" s="258"/>
      <c r="AE308" s="253"/>
      <c r="AF308" s="16"/>
      <c r="AG308" s="16"/>
    </row>
    <row r="309" spans="1:33" ht="12.75" customHeight="1" x14ac:dyDescent="0.25">
      <c r="A309" s="574">
        <v>306</v>
      </c>
      <c r="B309" s="843" t="s">
        <v>0</v>
      </c>
      <c r="C309" s="844" t="s">
        <v>0</v>
      </c>
      <c r="D309" s="850" t="s">
        <v>0</v>
      </c>
      <c r="E309" s="836" t="s">
        <v>0</v>
      </c>
      <c r="F309" s="836" t="s">
        <v>0</v>
      </c>
      <c r="G309" s="846" t="s">
        <v>0</v>
      </c>
      <c r="H309" s="847" t="s">
        <v>0</v>
      </c>
      <c r="I309" s="848" t="s">
        <v>0</v>
      </c>
      <c r="J309" s="849" t="s">
        <v>0</v>
      </c>
      <c r="K309" s="16"/>
      <c r="M309" s="85"/>
      <c r="N309" s="85"/>
    </row>
    <row r="310" spans="1:33" ht="12.75" customHeight="1" x14ac:dyDescent="0.25">
      <c r="A310" s="574">
        <v>307</v>
      </c>
      <c r="B310" s="696">
        <v>8</v>
      </c>
      <c r="C310" s="844">
        <v>45830</v>
      </c>
      <c r="D310" s="850" t="s">
        <v>10</v>
      </c>
      <c r="E310" s="836" t="str">
        <f t="shared" ref="E310:F314" si="45">VLOOKUP(M310,Teams,2)</f>
        <v>CLINTON FC 30</v>
      </c>
      <c r="F310" s="836" t="str">
        <f t="shared" si="45"/>
        <v xml:space="preserve">FC SHELTON </v>
      </c>
      <c r="G310" s="846"/>
      <c r="H310" s="847">
        <v>0.33333333333333331</v>
      </c>
      <c r="I310" s="848" t="str">
        <f>VLOOKUP(E310,fields,2)</f>
        <v>Indian River Sports Complex (T), Clinton</v>
      </c>
      <c r="J310" s="849" t="s">
        <v>950</v>
      </c>
      <c r="K310" s="16"/>
      <c r="M310" s="85" t="s">
        <v>96</v>
      </c>
      <c r="N310" s="85" t="s">
        <v>99</v>
      </c>
    </row>
    <row r="311" spans="1:33" ht="12.75" customHeight="1" x14ac:dyDescent="0.25">
      <c r="A311" s="574">
        <v>308</v>
      </c>
      <c r="B311" s="696">
        <v>8</v>
      </c>
      <c r="C311" s="844">
        <v>45830</v>
      </c>
      <c r="D311" s="850" t="s">
        <v>10</v>
      </c>
      <c r="E311" s="869" t="str">
        <f t="shared" si="45"/>
        <v>GREENWICH FC 30</v>
      </c>
      <c r="F311" s="869" t="str">
        <f t="shared" si="45"/>
        <v>CHESHIRE SC UNITED</v>
      </c>
      <c r="G311" s="846"/>
      <c r="H311" s="847">
        <v>0.33333333333333331</v>
      </c>
      <c r="I311" s="848" t="s">
        <v>1151</v>
      </c>
      <c r="J311" s="849"/>
      <c r="K311" s="16"/>
      <c r="M311" s="85" t="s">
        <v>94</v>
      </c>
      <c r="N311" s="85" t="s">
        <v>97</v>
      </c>
    </row>
    <row r="312" spans="1:33" ht="12.75" customHeight="1" x14ac:dyDescent="0.25">
      <c r="A312" s="574">
        <v>309</v>
      </c>
      <c r="B312" s="696">
        <v>8</v>
      </c>
      <c r="C312" s="844">
        <v>45830</v>
      </c>
      <c r="D312" s="850" t="s">
        <v>10</v>
      </c>
      <c r="E312" s="836" t="str">
        <f t="shared" si="45"/>
        <v>HAMDEN ALL STARS</v>
      </c>
      <c r="F312" s="836" t="str">
        <f t="shared" si="45"/>
        <v>MILFORD AMIGOS</v>
      </c>
      <c r="G312" s="846"/>
      <c r="H312" s="847">
        <f>VLOOKUP(E312,START_TIMES,2)</f>
        <v>0.41666666666666669</v>
      </c>
      <c r="I312" s="848" t="str">
        <f>VLOOKUP(E312,fields,2)</f>
        <v>Westwoods HS (G), Hamden</v>
      </c>
      <c r="J312" s="849"/>
      <c r="K312" s="16"/>
      <c r="M312" s="85" t="s">
        <v>92</v>
      </c>
      <c r="N312" s="85" t="s">
        <v>98</v>
      </c>
    </row>
    <row r="313" spans="1:33" ht="12.75" customHeight="1" x14ac:dyDescent="0.25">
      <c r="A313" s="574">
        <v>310</v>
      </c>
      <c r="B313" s="696">
        <v>8</v>
      </c>
      <c r="C313" s="844">
        <v>45830</v>
      </c>
      <c r="D313" s="850" t="s">
        <v>10</v>
      </c>
      <c r="E313" s="836" t="str">
        <f t="shared" si="45"/>
        <v>STAMFORD FC</v>
      </c>
      <c r="F313" s="836" t="str">
        <f t="shared" si="45"/>
        <v>DANBURY UNITED 30</v>
      </c>
      <c r="G313" s="846"/>
      <c r="H313" s="847">
        <f>VLOOKUP(E313,START_TIMES,2)</f>
        <v>0.33333333333333331</v>
      </c>
      <c r="I313" s="848" t="str">
        <f>VLOOKUP(E313,fields,2)</f>
        <v>West Beach Fields (T), Stamford</v>
      </c>
      <c r="J313" s="849"/>
      <c r="K313" s="16"/>
      <c r="M313" s="85" t="s">
        <v>101</v>
      </c>
      <c r="N313" s="85" t="s">
        <v>93</v>
      </c>
    </row>
    <row r="314" spans="1:33" ht="12.75" customHeight="1" x14ac:dyDescent="0.25">
      <c r="A314" s="574">
        <v>311</v>
      </c>
      <c r="B314" s="696">
        <v>8</v>
      </c>
      <c r="C314" s="844">
        <v>45830</v>
      </c>
      <c r="D314" s="850" t="s">
        <v>10</v>
      </c>
      <c r="E314" s="836" t="str">
        <f t="shared" si="45"/>
        <v>SALTY DOGS</v>
      </c>
      <c r="F314" s="836" t="str">
        <f t="shared" si="45"/>
        <v>MILFORD TUESDAY</v>
      </c>
      <c r="G314" s="846"/>
      <c r="H314" s="847">
        <f>VLOOKUP(E314,START_TIMES,2)</f>
        <v>0.33333333333333331</v>
      </c>
      <c r="I314" s="848" t="str">
        <f>VLOOKUP(E314,fields,2)</f>
        <v>Nonnewaug HS  (T), Woodbury</v>
      </c>
      <c r="J314" s="849"/>
      <c r="K314" s="16"/>
      <c r="M314" s="85" t="s">
        <v>95</v>
      </c>
      <c r="N314" s="85" t="s">
        <v>100</v>
      </c>
    </row>
    <row r="315" spans="1:33" ht="12.75" customHeight="1" x14ac:dyDescent="0.25">
      <c r="A315" s="574">
        <v>312</v>
      </c>
      <c r="B315" s="843" t="s">
        <v>0</v>
      </c>
      <c r="C315" s="844" t="s">
        <v>0</v>
      </c>
      <c r="D315" s="850" t="s">
        <v>0</v>
      </c>
      <c r="E315" s="836" t="s">
        <v>0</v>
      </c>
      <c r="F315" s="836" t="s">
        <v>0</v>
      </c>
      <c r="G315" s="846" t="s">
        <v>0</v>
      </c>
      <c r="H315" s="847" t="s">
        <v>0</v>
      </c>
      <c r="I315" s="848" t="s">
        <v>0</v>
      </c>
      <c r="J315" s="849" t="s">
        <v>0</v>
      </c>
      <c r="K315" s="16"/>
      <c r="M315" s="85"/>
      <c r="N315" s="85"/>
    </row>
    <row r="316" spans="1:33" ht="12.75" customHeight="1" x14ac:dyDescent="0.25">
      <c r="A316" s="574">
        <v>313</v>
      </c>
      <c r="B316" s="696">
        <v>8</v>
      </c>
      <c r="C316" s="844">
        <v>45830</v>
      </c>
      <c r="D316" s="853" t="s">
        <v>175</v>
      </c>
      <c r="E316" s="836" t="str">
        <f t="shared" ref="E316:F320" si="46">VLOOKUP(M316,Teams,2)</f>
        <v>COYOTES FC</v>
      </c>
      <c r="F316" s="836" t="str">
        <f t="shared" si="46"/>
        <v>FC CALDO VERDE</v>
      </c>
      <c r="G316" s="846"/>
      <c r="H316" s="847">
        <f>VLOOKUP(E316,START_TIMES,2)</f>
        <v>0.33333333333333331</v>
      </c>
      <c r="I316" s="848" t="str">
        <f>VLOOKUP(E316,fields,2)</f>
        <v>Pragemann  Park (G), Wallingford</v>
      </c>
      <c r="J316" s="849"/>
      <c r="K316" s="16"/>
      <c r="M316" s="85" t="s">
        <v>151</v>
      </c>
      <c r="N316" s="85" t="s">
        <v>153</v>
      </c>
    </row>
    <row r="317" spans="1:33" ht="12.75" customHeight="1" thickBot="1" x14ac:dyDescent="0.3">
      <c r="A317" s="574">
        <v>314</v>
      </c>
      <c r="B317" s="696">
        <v>8</v>
      </c>
      <c r="C317" s="844">
        <v>45830</v>
      </c>
      <c r="D317" s="853" t="s">
        <v>175</v>
      </c>
      <c r="E317" s="773" t="str">
        <f t="shared" si="46"/>
        <v>BYE 30</v>
      </c>
      <c r="F317" s="836" t="str">
        <f t="shared" si="46"/>
        <v>FC CELTA</v>
      </c>
      <c r="G317" s="846"/>
      <c r="H317" s="847" t="str">
        <f>VLOOKUP(E317,START_TIMES,2)</f>
        <v>--</v>
      </c>
      <c r="I317" s="848" t="str">
        <f>VLOOKUP(E317,fields,2)</f>
        <v>--</v>
      </c>
      <c r="J317" s="849"/>
      <c r="K317" s="16"/>
      <c r="M317" s="85" t="s">
        <v>150</v>
      </c>
      <c r="N317" s="85" t="s">
        <v>154</v>
      </c>
    </row>
    <row r="318" spans="1:33" ht="12.75" customHeight="1" thickTop="1" thickBot="1" x14ac:dyDescent="0.35">
      <c r="A318" s="574">
        <v>315</v>
      </c>
      <c r="B318" s="696">
        <v>8</v>
      </c>
      <c r="C318" s="844">
        <v>45830</v>
      </c>
      <c r="D318" s="853" t="s">
        <v>175</v>
      </c>
      <c r="E318" s="836" t="str">
        <f t="shared" si="46"/>
        <v>LITCHFIELD COUNTY BLUES 30</v>
      </c>
      <c r="F318" s="836" t="str">
        <f t="shared" si="46"/>
        <v>NAUGATUCK FUSION</v>
      </c>
      <c r="G318" s="854"/>
      <c r="H318" s="847">
        <f>VLOOKUP(E318,START_TIMES,2)</f>
        <v>0.375</v>
      </c>
      <c r="I318" s="848" t="str">
        <f>VLOOKUP(E318,fields,2)</f>
        <v>New Milford HS (T), New Milford</v>
      </c>
      <c r="J318" s="849"/>
      <c r="K318" s="16"/>
      <c r="M318" s="85" t="s">
        <v>155</v>
      </c>
      <c r="N318" s="85" t="s">
        <v>156</v>
      </c>
      <c r="S318" s="16"/>
      <c r="T318" s="198"/>
      <c r="U318" s="198"/>
      <c r="V318" s="16">
        <v>73</v>
      </c>
      <c r="W318" s="209"/>
      <c r="X318" s="215"/>
      <c r="Y318" s="16"/>
      <c r="Z318" s="16"/>
      <c r="AC318" s="16"/>
    </row>
    <row r="319" spans="1:33" ht="12.75" customHeight="1" thickTop="1" thickBot="1" x14ac:dyDescent="0.35">
      <c r="A319" s="574">
        <v>316</v>
      </c>
      <c r="B319" s="696">
        <v>8</v>
      </c>
      <c r="C319" s="844">
        <v>45830</v>
      </c>
      <c r="D319" s="853" t="s">
        <v>175</v>
      </c>
      <c r="E319" s="836" t="str">
        <f t="shared" si="46"/>
        <v>TRINITY FC</v>
      </c>
      <c r="F319" s="836" t="str">
        <f t="shared" si="46"/>
        <v>ECUA-ANDES 30</v>
      </c>
      <c r="G319" s="846"/>
      <c r="H319" s="847">
        <f>VLOOKUP(E319,START_TIMES,2)</f>
        <v>0.33333333333333331</v>
      </c>
      <c r="I319" s="848" t="str">
        <f>VLOOKUP(E319,fields,2)</f>
        <v>Pease Road (G), Woodbridge</v>
      </c>
      <c r="J319" s="849"/>
      <c r="K319" s="16"/>
      <c r="M319" s="85" t="s">
        <v>159</v>
      </c>
      <c r="N319" s="85" t="s">
        <v>152</v>
      </c>
      <c r="S319" s="16"/>
      <c r="T319" s="198"/>
      <c r="U319" s="198"/>
      <c r="V319" s="16"/>
      <c r="W319" s="209"/>
      <c r="X319" s="215"/>
      <c r="Y319" s="16"/>
      <c r="Z319" s="16"/>
      <c r="AC319" s="16"/>
    </row>
    <row r="320" spans="1:33" ht="12.75" customHeight="1" thickTop="1" thickBot="1" x14ac:dyDescent="0.35">
      <c r="A320" s="574">
        <v>317</v>
      </c>
      <c r="B320" s="696">
        <v>8</v>
      </c>
      <c r="C320" s="844">
        <v>45830</v>
      </c>
      <c r="D320" s="853" t="s">
        <v>175</v>
      </c>
      <c r="E320" s="836" t="str">
        <f t="shared" si="46"/>
        <v>QPR</v>
      </c>
      <c r="F320" s="836" t="str">
        <f t="shared" si="46"/>
        <v>NORWALK FC</v>
      </c>
      <c r="G320" s="846"/>
      <c r="H320" s="847">
        <f>VLOOKUP(E320,START_TIMES,2)</f>
        <v>0.375</v>
      </c>
      <c r="I320" s="848" t="str">
        <f>VLOOKUP(E320,fields,2)</f>
        <v>Quinnipiac Park (G), Cheshire</v>
      </c>
      <c r="J320" s="849"/>
      <c r="K320" s="16"/>
      <c r="M320" s="85" t="s">
        <v>158</v>
      </c>
      <c r="N320" s="85" t="s">
        <v>157</v>
      </c>
      <c r="S320" s="16"/>
      <c r="T320" s="198"/>
      <c r="U320" s="198"/>
      <c r="V320" s="16">
        <v>74</v>
      </c>
      <c r="W320" s="209"/>
      <c r="X320" s="215"/>
      <c r="Y320" s="16"/>
      <c r="Z320" s="16"/>
      <c r="AC320" s="16"/>
    </row>
    <row r="321" spans="1:29" ht="12.75" customHeight="1" thickTop="1" x14ac:dyDescent="0.25">
      <c r="A321" s="574">
        <v>318</v>
      </c>
      <c r="B321" s="843" t="s">
        <v>0</v>
      </c>
      <c r="C321" s="844" t="s">
        <v>0</v>
      </c>
      <c r="D321" s="850" t="s">
        <v>0</v>
      </c>
      <c r="E321" s="836" t="s">
        <v>0</v>
      </c>
      <c r="F321" s="836" t="s">
        <v>0</v>
      </c>
      <c r="G321" s="846" t="s">
        <v>0</v>
      </c>
      <c r="H321" s="847" t="s">
        <v>0</v>
      </c>
      <c r="I321" s="848" t="s">
        <v>0</v>
      </c>
      <c r="J321" s="849" t="s">
        <v>0</v>
      </c>
      <c r="K321" s="16"/>
      <c r="M321" s="85"/>
      <c r="N321" s="85"/>
    </row>
    <row r="322" spans="1:29" ht="12.75" customHeight="1" x14ac:dyDescent="0.25">
      <c r="A322" s="574">
        <v>319</v>
      </c>
      <c r="B322" s="696">
        <v>8</v>
      </c>
      <c r="C322" s="844">
        <v>45830</v>
      </c>
      <c r="D322" s="851" t="s">
        <v>11</v>
      </c>
      <c r="E322" s="836" t="str">
        <f t="shared" ref="E322:F326" si="47">VLOOKUP(M322,Teams,2)</f>
        <v>CLUB NAPOLI 40</v>
      </c>
      <c r="F322" s="836" t="str">
        <f t="shared" si="47"/>
        <v>FAIRFIELD GAC 40</v>
      </c>
      <c r="G322" s="846"/>
      <c r="H322" s="847">
        <f>VLOOKUP(E322,START_TIMES,2)</f>
        <v>0.375</v>
      </c>
      <c r="I322" s="848" t="str">
        <f>VLOOKUP(E322,fields,2)</f>
        <v>North Farms Park (G), North Branford</v>
      </c>
      <c r="J322" s="849"/>
      <c r="K322" s="16"/>
      <c r="M322" s="85" t="s">
        <v>161</v>
      </c>
      <c r="N322" s="85" t="s">
        <v>163</v>
      </c>
    </row>
    <row r="323" spans="1:29" ht="12.75" customHeight="1" x14ac:dyDescent="0.25">
      <c r="A323" s="574">
        <v>320</v>
      </c>
      <c r="B323" s="696">
        <v>8</v>
      </c>
      <c r="C323" s="844">
        <v>45830</v>
      </c>
      <c r="D323" s="851" t="s">
        <v>11</v>
      </c>
      <c r="E323" s="836" t="str">
        <f t="shared" si="47"/>
        <v>CLINTON FC 40</v>
      </c>
      <c r="F323" s="836" t="str">
        <f t="shared" si="47"/>
        <v>GREENWICH FC 40</v>
      </c>
      <c r="G323" s="846"/>
      <c r="H323" s="847">
        <f>VLOOKUP(E323,START_TIMES,2)</f>
        <v>0.33333333333333331</v>
      </c>
      <c r="I323" s="848" t="str">
        <f>VLOOKUP(E323,fields,2)</f>
        <v>Indian River Sports Complex (T), Clinton</v>
      </c>
      <c r="J323" s="849"/>
      <c r="K323" s="16"/>
      <c r="M323" s="85" t="s">
        <v>160</v>
      </c>
      <c r="N323" s="85" t="s">
        <v>104</v>
      </c>
    </row>
    <row r="324" spans="1:29" ht="12.75" customHeight="1" thickBot="1" x14ac:dyDescent="0.3">
      <c r="A324" s="574">
        <v>321</v>
      </c>
      <c r="B324" s="696">
        <v>8</v>
      </c>
      <c r="C324" s="844">
        <v>45830</v>
      </c>
      <c r="D324" s="851" t="s">
        <v>11</v>
      </c>
      <c r="E324" s="836" t="str">
        <f t="shared" si="47"/>
        <v>GREENWICH PUMAS FC 40</v>
      </c>
      <c r="F324" s="836" t="str">
        <f t="shared" si="47"/>
        <v xml:space="preserve">GUILFORD CELTIC </v>
      </c>
      <c r="G324" s="846"/>
      <c r="H324" s="847">
        <f>VLOOKUP(E324,START_TIMES,2)</f>
        <v>0.41666666666666669</v>
      </c>
      <c r="I324" s="848" t="s">
        <v>1151</v>
      </c>
      <c r="J324" s="849"/>
      <c r="K324" s="16"/>
      <c r="M324" s="85" t="s">
        <v>105</v>
      </c>
      <c r="N324" s="85" t="s">
        <v>106</v>
      </c>
    </row>
    <row r="325" spans="1:29" ht="12.75" customHeight="1" thickTop="1" thickBot="1" x14ac:dyDescent="0.35">
      <c r="A325" s="574">
        <v>322</v>
      </c>
      <c r="B325" s="696">
        <v>8</v>
      </c>
      <c r="C325" s="844">
        <v>45830</v>
      </c>
      <c r="D325" s="851" t="s">
        <v>11</v>
      </c>
      <c r="E325" s="836" t="str">
        <f t="shared" si="47"/>
        <v>VASCO DA GAMA 40</v>
      </c>
      <c r="F325" s="836" t="str">
        <f t="shared" si="47"/>
        <v>DANBURY UNITED 40</v>
      </c>
      <c r="G325" s="846"/>
      <c r="H325" s="847">
        <f>VLOOKUP(E325,START_TIMES,2)</f>
        <v>0.41666666666666702</v>
      </c>
      <c r="I325" s="848" t="str">
        <f>VLOOKUP(E325,fields,2)</f>
        <v>Veterans Memorial Park (T), Bridgeport</v>
      </c>
      <c r="J325" s="849"/>
      <c r="K325" s="16"/>
      <c r="M325" s="85" t="s">
        <v>109</v>
      </c>
      <c r="N325" s="85" t="s">
        <v>162</v>
      </c>
      <c r="S325" s="16"/>
      <c r="T325" s="198"/>
      <c r="U325" s="198"/>
      <c r="V325" s="16"/>
      <c r="W325" s="209"/>
      <c r="X325" s="215"/>
      <c r="Y325" s="16"/>
      <c r="Z325" s="16"/>
      <c r="AC325" s="16"/>
    </row>
    <row r="326" spans="1:29" ht="12.75" customHeight="1" thickTop="1" thickBot="1" x14ac:dyDescent="0.35">
      <c r="A326" s="574">
        <v>323</v>
      </c>
      <c r="B326" s="696">
        <v>8</v>
      </c>
      <c r="C326" s="844">
        <v>45830</v>
      </c>
      <c r="D326" s="851" t="s">
        <v>11</v>
      </c>
      <c r="E326" s="836" t="str">
        <f t="shared" si="47"/>
        <v>STORM FC</v>
      </c>
      <c r="F326" s="836" t="str">
        <f t="shared" si="47"/>
        <v>SHEBEEN FC</v>
      </c>
      <c r="G326" s="846"/>
      <c r="H326" s="847">
        <f>VLOOKUP(E326,START_TIMES,2)</f>
        <v>0.33333333333333331</v>
      </c>
      <c r="I326" s="848" t="str">
        <f>VLOOKUP(E326,fields,2)</f>
        <v>Wakeman Park (T), Westport</v>
      </c>
      <c r="J326" s="849"/>
      <c r="K326" s="16"/>
      <c r="M326" s="85" t="s">
        <v>108</v>
      </c>
      <c r="N326" s="85" t="s">
        <v>107</v>
      </c>
      <c r="S326" s="16"/>
      <c r="T326" s="198"/>
      <c r="U326" s="198"/>
      <c r="V326" s="16"/>
      <c r="W326" s="209"/>
      <c r="X326" s="215"/>
      <c r="Y326" s="16"/>
      <c r="Z326" s="16"/>
      <c r="AC326" s="16"/>
    </row>
    <row r="327" spans="1:29" ht="12.75" customHeight="1" thickTop="1" x14ac:dyDescent="0.35">
      <c r="A327" s="574">
        <v>324</v>
      </c>
      <c r="B327" s="843" t="s">
        <v>0</v>
      </c>
      <c r="C327" s="844" t="s">
        <v>0</v>
      </c>
      <c r="D327" s="850" t="s">
        <v>0</v>
      </c>
      <c r="E327" s="836" t="s">
        <v>0</v>
      </c>
      <c r="F327" s="836" t="s">
        <v>0</v>
      </c>
      <c r="G327" s="846" t="s">
        <v>0</v>
      </c>
      <c r="H327" s="847" t="s">
        <v>0</v>
      </c>
      <c r="I327" s="848" t="s">
        <v>0</v>
      </c>
      <c r="J327" s="849" t="s">
        <v>0</v>
      </c>
      <c r="K327" s="16"/>
      <c r="M327" s="281"/>
      <c r="N327" s="281"/>
    </row>
    <row r="328" spans="1:29" ht="12.75" customHeight="1" x14ac:dyDescent="0.3">
      <c r="A328" s="574">
        <v>325</v>
      </c>
      <c r="B328" s="696">
        <v>8</v>
      </c>
      <c r="C328" s="844">
        <v>45830</v>
      </c>
      <c r="D328" s="861" t="s">
        <v>1114</v>
      </c>
      <c r="E328" s="864" t="str">
        <f>VLOOKUP(M328,Teams,2)</f>
        <v>NEW HAVEN AMERICANS</v>
      </c>
      <c r="F328" s="864" t="str">
        <f>VLOOKUP(N328,Teams,2)</f>
        <v>LITCHFIELD COUNTY BLUES 40</v>
      </c>
      <c r="G328" s="846"/>
      <c r="H328" s="847">
        <f>VLOOKUP(E328,START_TIMES,2)</f>
        <v>0.41666666666666702</v>
      </c>
      <c r="I328" s="848" t="str">
        <f>VLOOKUP(E328,fields,2)</f>
        <v>Peck Place School (G), Orange</v>
      </c>
      <c r="J328" s="860"/>
      <c r="K328" s="16"/>
      <c r="M328" s="736" t="s">
        <v>114</v>
      </c>
      <c r="N328" s="736" t="s">
        <v>113</v>
      </c>
    </row>
    <row r="329" spans="1:29" ht="12.65" customHeight="1" x14ac:dyDescent="0.3">
      <c r="A329" s="574">
        <v>326</v>
      </c>
      <c r="B329" s="696">
        <v>8</v>
      </c>
      <c r="C329" s="844">
        <v>45830</v>
      </c>
      <c r="D329" s="861" t="s">
        <v>1114</v>
      </c>
      <c r="E329" s="864" t="str">
        <f>VLOOKUP(M329,Teams,2)</f>
        <v>GUILFORD BELL CURVE</v>
      </c>
      <c r="F329" s="864" t="str">
        <f>VLOOKUP(N329,Teams,2)</f>
        <v>NORTH BRANFORD 40</v>
      </c>
      <c r="G329" s="846"/>
      <c r="H329" s="847">
        <f>VLOOKUP(E329,START_TIMES,2)</f>
        <v>0.41666666666666669</v>
      </c>
      <c r="I329" s="848" t="str">
        <f>VLOOKUP(E329,fields,2)</f>
        <v>Guilford HS (T), Guilford</v>
      </c>
      <c r="J329" s="849"/>
      <c r="K329" s="16"/>
      <c r="M329" s="736" t="s">
        <v>112</v>
      </c>
      <c r="N329" s="736" t="s">
        <v>115</v>
      </c>
    </row>
    <row r="330" spans="1:29" ht="12.75" customHeight="1" x14ac:dyDescent="0.3">
      <c r="A330" s="574">
        <v>327</v>
      </c>
      <c r="B330" s="696">
        <v>8</v>
      </c>
      <c r="C330" s="844">
        <v>45830</v>
      </c>
      <c r="D330" s="861" t="s">
        <v>1114</v>
      </c>
      <c r="E330" s="866" t="str">
        <f>VLOOKUP(M330,Teams,2)</f>
        <v>SOUTHEAST ROVERS</v>
      </c>
      <c r="F330" s="867" t="s">
        <v>31</v>
      </c>
      <c r="G330" s="854"/>
      <c r="H330" s="847">
        <v>0.33333333333333331</v>
      </c>
      <c r="I330" s="848" t="str">
        <f>VLOOKUP(E330,fields,2)</f>
        <v>East Lyme HS (T), East Lyme</v>
      </c>
      <c r="J330" s="849" t="s">
        <v>950</v>
      </c>
      <c r="K330" s="16"/>
      <c r="M330" s="754" t="s">
        <v>117</v>
      </c>
      <c r="N330" s="754" t="s">
        <v>110</v>
      </c>
    </row>
    <row r="331" spans="1:29" ht="12.75" customHeight="1" x14ac:dyDescent="0.3">
      <c r="A331" s="574">
        <v>328</v>
      </c>
      <c r="B331" s="696">
        <v>8</v>
      </c>
      <c r="C331" s="844">
        <v>45830</v>
      </c>
      <c r="D331" s="861" t="s">
        <v>1114</v>
      </c>
      <c r="E331" s="864" t="str">
        <f>VLOOKUP(M331,Teams,2)</f>
        <v>FC LEONE</v>
      </c>
      <c r="F331" s="864" t="str">
        <f>VLOOKUP(N331,Teams,2)</f>
        <v>PAN ZONES</v>
      </c>
      <c r="G331" s="846"/>
      <c r="H331" s="847">
        <f>VLOOKUP(E331,START_TIMES,2)</f>
        <v>0.41666666666666669</v>
      </c>
      <c r="I331" s="848" t="str">
        <f>VLOOKUP(E331,fields,2)</f>
        <v>Memorial Field (G), North Haven</v>
      </c>
      <c r="J331" s="849"/>
      <c r="K331" s="16"/>
      <c r="M331" s="754" t="s">
        <v>111</v>
      </c>
      <c r="N331" s="754" t="s">
        <v>116</v>
      </c>
    </row>
    <row r="332" spans="1:29" ht="12.75" customHeight="1" thickBot="1" x14ac:dyDescent="0.35">
      <c r="A332" s="574">
        <v>329</v>
      </c>
      <c r="B332" s="843" t="s">
        <v>0</v>
      </c>
      <c r="C332" s="844" t="s">
        <v>0</v>
      </c>
      <c r="D332" s="850" t="s">
        <v>0</v>
      </c>
      <c r="E332" s="836" t="s">
        <v>0</v>
      </c>
      <c r="F332" s="836" t="s">
        <v>0</v>
      </c>
      <c r="G332" s="846" t="s">
        <v>0</v>
      </c>
      <c r="H332" s="847" t="s">
        <v>0</v>
      </c>
      <c r="I332" s="848" t="s">
        <v>0</v>
      </c>
      <c r="J332" s="849" t="s">
        <v>0</v>
      </c>
      <c r="K332" s="16"/>
      <c r="M332" s="599"/>
      <c r="N332" s="599"/>
    </row>
    <row r="333" spans="1:29" ht="12.75" customHeight="1" thickTop="1" thickBot="1" x14ac:dyDescent="0.35">
      <c r="A333" s="574">
        <v>330</v>
      </c>
      <c r="B333" s="696">
        <v>8</v>
      </c>
      <c r="C333" s="844">
        <v>45830</v>
      </c>
      <c r="D333" s="875" t="s">
        <v>1115</v>
      </c>
      <c r="E333" s="836" t="str">
        <f t="shared" ref="E333:F336" si="48">VLOOKUP(M333,Teams,2)</f>
        <v>LUSITANOS FC</v>
      </c>
      <c r="F333" s="836" t="str">
        <f t="shared" si="48"/>
        <v>ECUA-ANDES 40</v>
      </c>
      <c r="G333" s="846"/>
      <c r="H333" s="847">
        <f>VLOOKUP(E333,START_TIMES,2)</f>
        <v>0.41666666666666669</v>
      </c>
      <c r="I333" s="848" t="str">
        <f>VLOOKUP(E333,fields,2)</f>
        <v>Veterans Memorial Park (T), Bridgeport</v>
      </c>
      <c r="J333" s="849"/>
      <c r="K333" s="16"/>
      <c r="M333" s="777" t="s">
        <v>122</v>
      </c>
      <c r="N333" s="777" t="s">
        <v>121</v>
      </c>
    </row>
    <row r="334" spans="1:29" ht="12.75" customHeight="1" thickTop="1" thickBot="1" x14ac:dyDescent="0.35">
      <c r="A334" s="574">
        <v>331</v>
      </c>
      <c r="B334" s="696">
        <v>8</v>
      </c>
      <c r="C334" s="844">
        <v>45830</v>
      </c>
      <c r="D334" s="875" t="s">
        <v>1115</v>
      </c>
      <c r="E334" s="836" t="str">
        <f t="shared" si="48"/>
        <v>DERBY QUITUS</v>
      </c>
      <c r="F334" s="836" t="str">
        <f t="shared" si="48"/>
        <v>RIDGEFIELD KICKS</v>
      </c>
      <c r="G334" s="846"/>
      <c r="H334" s="847">
        <f>VLOOKUP(E334,START_TIMES,2)</f>
        <v>0.33333333333333331</v>
      </c>
      <c r="I334" s="848" t="str">
        <f>VLOOKUP(E334,fields,2)</f>
        <v>Witek Park (G), Derby</v>
      </c>
      <c r="J334" s="849"/>
      <c r="K334" s="16"/>
      <c r="M334" s="777" t="s">
        <v>120</v>
      </c>
      <c r="N334" s="777" t="s">
        <v>123</v>
      </c>
      <c r="P334" s="206" t="s">
        <v>114</v>
      </c>
      <c r="Q334" s="253">
        <v>5</v>
      </c>
      <c r="R334" s="748">
        <v>2</v>
      </c>
      <c r="S334" s="206" t="s">
        <v>110</v>
      </c>
      <c r="T334" s="206" t="s">
        <v>111</v>
      </c>
      <c r="U334" s="274"/>
    </row>
    <row r="335" spans="1:29" ht="12.75" customHeight="1" thickTop="1" thickBot="1" x14ac:dyDescent="0.35">
      <c r="A335" s="574">
        <v>332</v>
      </c>
      <c r="B335" s="696">
        <v>8</v>
      </c>
      <c r="C335" s="844">
        <v>45830</v>
      </c>
      <c r="D335" s="875" t="s">
        <v>1115</v>
      </c>
      <c r="E335" s="836" t="str">
        <f t="shared" si="48"/>
        <v>WILTON WOLVES</v>
      </c>
      <c r="F335" s="836" t="str">
        <f t="shared" si="48"/>
        <v>BESA SC</v>
      </c>
      <c r="G335" s="854"/>
      <c r="H335" s="847">
        <f>VLOOKUP(E335,START_TIMES,2)</f>
        <v>0.41666666666666702</v>
      </c>
      <c r="I335" s="848" t="str">
        <f>VLOOKUP(E335,fields,2)</f>
        <v>Lily Field (T), Wilton</v>
      </c>
      <c r="J335" s="849"/>
      <c r="K335" s="16"/>
      <c r="M335" s="777" t="s">
        <v>125</v>
      </c>
      <c r="N335" s="777" t="s">
        <v>118</v>
      </c>
      <c r="P335" s="206" t="s">
        <v>115</v>
      </c>
      <c r="Q335" s="253">
        <v>6</v>
      </c>
      <c r="R335" s="748">
        <v>2</v>
      </c>
      <c r="S335" s="206" t="s">
        <v>112</v>
      </c>
      <c r="T335" s="206" t="s">
        <v>116</v>
      </c>
      <c r="U335" s="274"/>
    </row>
    <row r="336" spans="1:29" ht="12.75" customHeight="1" thickTop="1" thickBot="1" x14ac:dyDescent="0.35">
      <c r="A336" s="574">
        <v>333</v>
      </c>
      <c r="B336" s="696">
        <v>8</v>
      </c>
      <c r="C336" s="844">
        <v>45830</v>
      </c>
      <c r="D336" s="875" t="s">
        <v>1115</v>
      </c>
      <c r="E336" s="877" t="str">
        <f t="shared" si="48"/>
        <v>BYE 40S</v>
      </c>
      <c r="F336" s="878" t="str">
        <f t="shared" si="48"/>
        <v>STAMFORD UNITED</v>
      </c>
      <c r="G336" s="846"/>
      <c r="H336" s="847" t="str">
        <f>VLOOKUP(E336,START_TIMES,2)</f>
        <v>--</v>
      </c>
      <c r="I336" s="848" t="str">
        <f>VLOOKUP(E336,fields,2)</f>
        <v>--</v>
      </c>
      <c r="J336" s="849"/>
      <c r="K336" s="16"/>
      <c r="M336" s="777" t="s">
        <v>119</v>
      </c>
      <c r="N336" s="777" t="s">
        <v>124</v>
      </c>
      <c r="P336" s="206" t="s">
        <v>116</v>
      </c>
      <c r="Q336" s="253">
        <v>7</v>
      </c>
      <c r="R336" s="748">
        <v>2</v>
      </c>
      <c r="S336" s="206" t="s">
        <v>115</v>
      </c>
      <c r="T336" s="206" t="s">
        <v>113</v>
      </c>
      <c r="U336" s="274"/>
    </row>
    <row r="337" spans="1:21" ht="12.75" customHeight="1" thickTop="1" thickBot="1" x14ac:dyDescent="0.35">
      <c r="A337" s="574">
        <v>334</v>
      </c>
      <c r="B337" s="843" t="s">
        <v>0</v>
      </c>
      <c r="C337" s="844" t="s">
        <v>0</v>
      </c>
      <c r="D337" s="850" t="s">
        <v>0</v>
      </c>
      <c r="E337" s="836" t="s">
        <v>0</v>
      </c>
      <c r="F337" s="836" t="s">
        <v>0</v>
      </c>
      <c r="G337" s="846" t="s">
        <v>0</v>
      </c>
      <c r="H337" s="847" t="s">
        <v>0</v>
      </c>
      <c r="I337" s="848" t="s">
        <v>0</v>
      </c>
      <c r="J337" s="849" t="s">
        <v>0</v>
      </c>
      <c r="K337" s="16"/>
      <c r="M337" s="456"/>
      <c r="N337" s="456"/>
      <c r="P337" s="733" t="s">
        <v>117</v>
      </c>
      <c r="Q337" s="253">
        <v>8</v>
      </c>
      <c r="R337" s="748">
        <v>2</v>
      </c>
      <c r="S337" s="206" t="s">
        <v>114</v>
      </c>
      <c r="T337" s="206" t="s">
        <v>117</v>
      </c>
      <c r="U337" s="274"/>
    </row>
    <row r="338" spans="1:21" ht="12.75" customHeight="1" thickTop="1" thickBot="1" x14ac:dyDescent="0.35">
      <c r="A338" s="574">
        <v>335</v>
      </c>
      <c r="B338" s="696">
        <v>8</v>
      </c>
      <c r="C338" s="844">
        <v>45830</v>
      </c>
      <c r="D338" s="845" t="s">
        <v>1076</v>
      </c>
      <c r="E338" s="836" t="str">
        <f t="shared" ref="E338:F342" si="49">VLOOKUP(M338,Teams,2)</f>
        <v>FAIRFIELD GAC 50</v>
      </c>
      <c r="F338" s="836" t="str">
        <f t="shared" si="49"/>
        <v>GREENWICH PUMAS FC 50</v>
      </c>
      <c r="G338" s="854"/>
      <c r="H338" s="847">
        <v>0.33333333333333331</v>
      </c>
      <c r="I338" s="848" t="str">
        <f>VLOOKUP(E338,fields,2)</f>
        <v>Ludlowe HS (T), Fairfield</v>
      </c>
      <c r="J338" s="849"/>
      <c r="K338" s="16"/>
      <c r="M338" s="781" t="s">
        <v>127</v>
      </c>
      <c r="N338" s="781" t="s">
        <v>129</v>
      </c>
      <c r="P338" s="733" t="s">
        <v>118</v>
      </c>
      <c r="Q338" s="253">
        <v>9</v>
      </c>
      <c r="R338" s="748">
        <v>3</v>
      </c>
      <c r="S338" s="206" t="s">
        <v>114</v>
      </c>
      <c r="T338" s="206" t="s">
        <v>115</v>
      </c>
      <c r="U338" s="274"/>
    </row>
    <row r="339" spans="1:21" ht="12.75" customHeight="1" thickTop="1" thickBot="1" x14ac:dyDescent="0.35">
      <c r="A339" s="574">
        <v>336</v>
      </c>
      <c r="B339" s="696">
        <v>8</v>
      </c>
      <c r="C339" s="844">
        <v>45830</v>
      </c>
      <c r="D339" s="845" t="s">
        <v>1076</v>
      </c>
      <c r="E339" s="868" t="str">
        <f t="shared" si="49"/>
        <v>BYE 50</v>
      </c>
      <c r="F339" s="836" t="str">
        <f t="shared" si="49"/>
        <v>NORWALK MARINERS LEGENDS</v>
      </c>
      <c r="G339" s="854"/>
      <c r="H339" s="847" t="str">
        <f>VLOOKUP(E339,START_TIMES,2)</f>
        <v>--</v>
      </c>
      <c r="I339" s="848" t="str">
        <f>VLOOKUP(E339,fields,2)</f>
        <v>--</v>
      </c>
      <c r="J339" s="849"/>
      <c r="K339" s="16"/>
      <c r="M339" s="781" t="s">
        <v>126</v>
      </c>
      <c r="N339" s="781" t="s">
        <v>130</v>
      </c>
      <c r="P339" s="733" t="s">
        <v>119</v>
      </c>
      <c r="Q339" s="253">
        <v>10</v>
      </c>
      <c r="R339" s="748">
        <v>3</v>
      </c>
      <c r="S339" s="206" t="s">
        <v>112</v>
      </c>
      <c r="T339" s="206" t="s">
        <v>110</v>
      </c>
      <c r="U339" s="274"/>
    </row>
    <row r="340" spans="1:21" ht="12.75" customHeight="1" thickTop="1" thickBot="1" x14ac:dyDescent="0.35">
      <c r="A340" s="574">
        <v>337</v>
      </c>
      <c r="B340" s="696">
        <v>8</v>
      </c>
      <c r="C340" s="844">
        <v>45830</v>
      </c>
      <c r="D340" s="845" t="s">
        <v>1076</v>
      </c>
      <c r="E340" s="836" t="str">
        <f t="shared" si="49"/>
        <v>NORWALK SPORT COLOMBIA 50</v>
      </c>
      <c r="F340" s="836" t="str">
        <f t="shared" si="49"/>
        <v>REBELS UNITED</v>
      </c>
      <c r="G340" s="854"/>
      <c r="H340" s="847">
        <f>VLOOKUP(E340,START_TIMES,2)</f>
        <v>0.41666666666666669</v>
      </c>
      <c r="I340" s="848" t="str">
        <f>VLOOKUP(E340,fields,2)</f>
        <v>Nathan Hale MS (T), Norwalk</v>
      </c>
      <c r="J340" s="849"/>
      <c r="K340" s="16"/>
      <c r="M340" s="781" t="s">
        <v>131</v>
      </c>
      <c r="N340" s="781" t="s">
        <v>132</v>
      </c>
      <c r="P340" s="733" t="s">
        <v>120</v>
      </c>
      <c r="Q340" s="253">
        <v>11</v>
      </c>
      <c r="R340" s="748">
        <v>3</v>
      </c>
      <c r="S340" s="206" t="s">
        <v>117</v>
      </c>
      <c r="T340" s="206" t="s">
        <v>111</v>
      </c>
      <c r="U340" s="274"/>
    </row>
    <row r="341" spans="1:21" ht="12.75" customHeight="1" thickTop="1" thickBot="1" x14ac:dyDescent="0.35">
      <c r="A341" s="574">
        <v>338</v>
      </c>
      <c r="B341" s="696">
        <v>8</v>
      </c>
      <c r="C341" s="844">
        <v>45830</v>
      </c>
      <c r="D341" s="845" t="s">
        <v>1076</v>
      </c>
      <c r="E341" s="836" t="str">
        <f t="shared" si="49"/>
        <v>WESTPORT FC</v>
      </c>
      <c r="F341" s="836" t="str">
        <f t="shared" si="49"/>
        <v>GREENWICH FC 50</v>
      </c>
      <c r="G341" s="854"/>
      <c r="H341" s="847">
        <f>VLOOKUP(E341,START_TIMES,2)</f>
        <v>0.33333333333333331</v>
      </c>
      <c r="I341" s="848" t="str">
        <f>VLOOKUP(E341,fields,2)</f>
        <v>Wakeman Park (T), Westport</v>
      </c>
      <c r="J341" s="849"/>
      <c r="K341" s="16"/>
      <c r="M341" s="781" t="s">
        <v>136</v>
      </c>
      <c r="N341" s="781" t="s">
        <v>128</v>
      </c>
      <c r="P341" s="733" t="s">
        <v>121</v>
      </c>
      <c r="Q341" s="253">
        <v>12</v>
      </c>
      <c r="R341" s="748">
        <v>3</v>
      </c>
      <c r="S341" s="206" t="s">
        <v>113</v>
      </c>
      <c r="T341" s="206" t="s">
        <v>116</v>
      </c>
      <c r="U341" s="274"/>
    </row>
    <row r="342" spans="1:21" ht="12.75" customHeight="1" thickTop="1" thickBot="1" x14ac:dyDescent="0.35">
      <c r="A342" s="574">
        <v>339</v>
      </c>
      <c r="B342" s="696">
        <v>8</v>
      </c>
      <c r="C342" s="844">
        <v>45830</v>
      </c>
      <c r="D342" s="845" t="s">
        <v>1076</v>
      </c>
      <c r="E342" s="836" t="str">
        <f t="shared" si="49"/>
        <v>VASCO DA GAMA 50</v>
      </c>
      <c r="F342" s="836" t="str">
        <f t="shared" si="49"/>
        <v>STAMFORD CITY</v>
      </c>
      <c r="G342" s="854"/>
      <c r="H342" s="847">
        <f>VLOOKUP(E342,START_TIMES,2)</f>
        <v>0.41666666666666702</v>
      </c>
      <c r="I342" s="848" t="str">
        <f>VLOOKUP(E342,fields,2)</f>
        <v>Veterans Memorial Park (T), Bridgeport</v>
      </c>
      <c r="J342" s="849"/>
      <c r="K342" s="16"/>
      <c r="M342" s="781" t="s">
        <v>134</v>
      </c>
      <c r="N342" s="781" t="s">
        <v>133</v>
      </c>
      <c r="P342" s="733" t="s">
        <v>122</v>
      </c>
      <c r="Q342" s="253">
        <v>13</v>
      </c>
      <c r="R342" s="748">
        <v>4</v>
      </c>
      <c r="S342" s="206" t="s">
        <v>112</v>
      </c>
      <c r="T342" s="206" t="s">
        <v>111</v>
      </c>
      <c r="U342" s="274"/>
    </row>
    <row r="343" spans="1:21" ht="12.75" customHeight="1" thickTop="1" thickBot="1" x14ac:dyDescent="0.35">
      <c r="A343" s="574">
        <v>340</v>
      </c>
      <c r="B343" s="843" t="s">
        <v>0</v>
      </c>
      <c r="C343" s="844" t="s">
        <v>0</v>
      </c>
      <c r="D343" s="850" t="s">
        <v>0</v>
      </c>
      <c r="E343" s="836" t="s">
        <v>0</v>
      </c>
      <c r="F343" s="836" t="s">
        <v>0</v>
      </c>
      <c r="G343" s="846" t="s">
        <v>0</v>
      </c>
      <c r="H343" s="847" t="s">
        <v>0</v>
      </c>
      <c r="I343" s="848" t="s">
        <v>0</v>
      </c>
      <c r="J343" s="849" t="s">
        <v>0</v>
      </c>
      <c r="K343" s="16"/>
      <c r="M343" s="85"/>
      <c r="N343" s="85"/>
      <c r="P343" s="733" t="s">
        <v>123</v>
      </c>
      <c r="Q343" s="253">
        <v>14</v>
      </c>
      <c r="R343" s="748">
        <v>4</v>
      </c>
      <c r="S343" s="206" t="s">
        <v>117</v>
      </c>
      <c r="T343" s="206" t="s">
        <v>115</v>
      </c>
      <c r="U343" s="274"/>
    </row>
    <row r="344" spans="1:21" ht="12.75" customHeight="1" thickTop="1" thickBot="1" x14ac:dyDescent="0.35">
      <c r="A344" s="574">
        <v>341</v>
      </c>
      <c r="B344" s="696">
        <v>8</v>
      </c>
      <c r="C344" s="844">
        <v>45830</v>
      </c>
      <c r="D344" s="870" t="s">
        <v>1113</v>
      </c>
      <c r="E344" s="836" t="str">
        <f t="shared" ref="E344:F348" si="50">VLOOKUP(M344,Teams,2)</f>
        <v>CLUB NAPOLI 50</v>
      </c>
      <c r="F344" s="836" t="str">
        <f t="shared" si="50"/>
        <v>GREENWICH PUMAS FC 56</v>
      </c>
      <c r="G344" s="854"/>
      <c r="H344" s="847">
        <f>VLOOKUP(E344,START_TIMES,2)</f>
        <v>0.45833333333333331</v>
      </c>
      <c r="I344" s="848" t="str">
        <f>VLOOKUP(E344,fields,2)</f>
        <v>North Farms Park (G), North Branford</v>
      </c>
      <c r="J344" s="849"/>
      <c r="K344" s="16"/>
      <c r="M344" s="786" t="s">
        <v>141</v>
      </c>
      <c r="N344" s="786" t="s">
        <v>144</v>
      </c>
      <c r="Q344" s="253">
        <v>15</v>
      </c>
      <c r="R344" s="748">
        <v>4</v>
      </c>
      <c r="S344" s="206" t="s">
        <v>110</v>
      </c>
      <c r="T344" s="206" t="s">
        <v>113</v>
      </c>
      <c r="U344" s="274"/>
    </row>
    <row r="345" spans="1:21" ht="12.75" customHeight="1" thickTop="1" thickBot="1" x14ac:dyDescent="0.35">
      <c r="A345" s="574">
        <v>342</v>
      </c>
      <c r="B345" s="696">
        <v>8</v>
      </c>
      <c r="C345" s="844">
        <v>45830</v>
      </c>
      <c r="D345" s="870" t="s">
        <v>1113</v>
      </c>
      <c r="E345" s="836" t="str">
        <f t="shared" si="50"/>
        <v>CHESHIRE AZZURRI</v>
      </c>
      <c r="F345" s="836" t="str">
        <f t="shared" si="50"/>
        <v>GUILFORD BLACK EAGLES</v>
      </c>
      <c r="G345" s="854"/>
      <c r="H345" s="847">
        <v>0.45833333333333331</v>
      </c>
      <c r="I345" s="848" t="str">
        <f>VLOOKUP(E345,fields,2)</f>
        <v>Quinnipiac Park (G), Cheshire</v>
      </c>
      <c r="J345" s="849"/>
      <c r="K345" s="16"/>
      <c r="M345" s="786" t="s">
        <v>138</v>
      </c>
      <c r="N345" s="786" t="s">
        <v>146</v>
      </c>
      <c r="Q345" s="253">
        <v>16</v>
      </c>
      <c r="R345" s="748">
        <v>4</v>
      </c>
      <c r="S345" s="206" t="s">
        <v>116</v>
      </c>
      <c r="T345" s="206" t="s">
        <v>114</v>
      </c>
      <c r="U345" s="274"/>
    </row>
    <row r="346" spans="1:21" ht="12.75" customHeight="1" thickTop="1" thickBot="1" x14ac:dyDescent="0.35">
      <c r="A346" s="574">
        <v>343</v>
      </c>
      <c r="B346" s="696">
        <v>8</v>
      </c>
      <c r="C346" s="844">
        <v>45830</v>
      </c>
      <c r="D346" s="870" t="s">
        <v>1113</v>
      </c>
      <c r="E346" s="836" t="str">
        <f t="shared" si="50"/>
        <v>HAVEN FC</v>
      </c>
      <c r="F346" s="836" t="str">
        <f t="shared" si="50"/>
        <v>NORTH BRANFORD LEGENDS</v>
      </c>
      <c r="G346" s="854"/>
      <c r="H346" s="847">
        <f>VLOOKUP(E346,START_TIMES,2)</f>
        <v>0.41666666666666669</v>
      </c>
      <c r="I346" s="848" t="str">
        <f>VLOOKUP(E346,fields,2)</f>
        <v>Woodhouse Field (G), Wallingford</v>
      </c>
      <c r="J346" s="849"/>
      <c r="K346" s="16"/>
      <c r="M346" s="786" t="s">
        <v>147</v>
      </c>
      <c r="N346" s="786" t="s">
        <v>148</v>
      </c>
      <c r="Q346" s="253">
        <v>17</v>
      </c>
      <c r="R346" s="748">
        <v>5</v>
      </c>
      <c r="S346" s="206" t="s">
        <v>117</v>
      </c>
      <c r="T346" s="206" t="s">
        <v>112</v>
      </c>
      <c r="U346" s="274"/>
    </row>
    <row r="347" spans="1:21" ht="12.75" customHeight="1" thickTop="1" thickBot="1" x14ac:dyDescent="0.35">
      <c r="A347" s="574">
        <v>344</v>
      </c>
      <c r="B347" s="696">
        <v>8</v>
      </c>
      <c r="C347" s="844">
        <v>45830</v>
      </c>
      <c r="D347" s="870" t="s">
        <v>1113</v>
      </c>
      <c r="E347" s="836" t="str">
        <f t="shared" si="50"/>
        <v>ZIMMITTI SC</v>
      </c>
      <c r="F347" s="836" t="str">
        <f t="shared" si="50"/>
        <v>EAST HAVEN SC</v>
      </c>
      <c r="G347" s="854"/>
      <c r="H347" s="847">
        <f>VLOOKUP(E347,START_TIMES,2)</f>
        <v>0.41666666666666702</v>
      </c>
      <c r="I347" s="848" t="str">
        <f>VLOOKUP(E347,fields,2)</f>
        <v>Morris Beach Complex (G), Morris</v>
      </c>
      <c r="J347" s="849"/>
      <c r="K347" s="16"/>
      <c r="M347" s="786" t="s">
        <v>137</v>
      </c>
      <c r="N347" s="786" t="s">
        <v>142</v>
      </c>
      <c r="Q347" s="253">
        <v>18</v>
      </c>
      <c r="R347" s="748">
        <v>5</v>
      </c>
      <c r="S347" s="206" t="s">
        <v>116</v>
      </c>
      <c r="T347" s="206" t="s">
        <v>115</v>
      </c>
      <c r="U347" s="274"/>
    </row>
    <row r="348" spans="1:21" ht="12.75" customHeight="1" thickTop="1" thickBot="1" x14ac:dyDescent="0.35">
      <c r="A348" s="574">
        <v>345</v>
      </c>
      <c r="B348" s="696">
        <v>8</v>
      </c>
      <c r="C348" s="844">
        <v>45830</v>
      </c>
      <c r="D348" s="870" t="s">
        <v>1113</v>
      </c>
      <c r="E348" s="836" t="str">
        <f t="shared" si="50"/>
        <v>VASCO DA GAMA 60</v>
      </c>
      <c r="F348" s="836" t="str">
        <f t="shared" si="50"/>
        <v>SOUTHEAST CT</v>
      </c>
      <c r="G348" s="854"/>
      <c r="H348" s="847">
        <f>VLOOKUP(E348,START_TIMES,2)</f>
        <v>0.33333333333333331</v>
      </c>
      <c r="I348" s="848" t="str">
        <f>VLOOKUP(E348,fields,2)</f>
        <v>Veterans Memorial Park (T), Bridgeport</v>
      </c>
      <c r="J348" s="849"/>
      <c r="K348" s="16"/>
      <c r="M348" s="786" t="s">
        <v>135</v>
      </c>
      <c r="N348" s="786" t="s">
        <v>149</v>
      </c>
      <c r="Q348" s="253">
        <v>19</v>
      </c>
      <c r="R348" s="748">
        <v>5</v>
      </c>
      <c r="S348" s="206" t="s">
        <v>111</v>
      </c>
      <c r="T348" s="206" t="s">
        <v>113</v>
      </c>
      <c r="U348" s="274"/>
    </row>
    <row r="349" spans="1:21" ht="12.75" customHeight="1" thickTop="1" thickBot="1" x14ac:dyDescent="0.35">
      <c r="A349" s="574">
        <v>346</v>
      </c>
      <c r="B349" s="843" t="s">
        <v>0</v>
      </c>
      <c r="C349" s="844" t="s">
        <v>0</v>
      </c>
      <c r="D349" s="850" t="s">
        <v>0</v>
      </c>
      <c r="E349" s="836" t="s">
        <v>0</v>
      </c>
      <c r="F349" s="836" t="s">
        <v>0</v>
      </c>
      <c r="G349" s="846" t="s">
        <v>0</v>
      </c>
      <c r="H349" s="847" t="s">
        <v>0</v>
      </c>
      <c r="I349" s="848" t="s">
        <v>0</v>
      </c>
      <c r="J349" s="849" t="s">
        <v>0</v>
      </c>
      <c r="K349" s="16"/>
      <c r="M349" s="85"/>
      <c r="N349" s="85"/>
      <c r="Q349" s="253">
        <v>20</v>
      </c>
      <c r="R349" s="748">
        <v>5</v>
      </c>
      <c r="S349" s="206" t="s">
        <v>114</v>
      </c>
      <c r="T349" s="206" t="s">
        <v>110</v>
      </c>
      <c r="U349" s="274"/>
    </row>
    <row r="350" spans="1:21" ht="12.75" customHeight="1" thickTop="1" thickBot="1" x14ac:dyDescent="0.35">
      <c r="A350" s="574">
        <v>347</v>
      </c>
      <c r="B350" s="696" t="s">
        <v>810</v>
      </c>
      <c r="C350" s="844">
        <v>45837</v>
      </c>
      <c r="D350" s="850" t="s">
        <v>10</v>
      </c>
      <c r="E350" s="836" t="str">
        <f t="shared" ref="E350:F354" si="51">VLOOKUP(M350,Teams,2)</f>
        <v>CHESHIRE SC UNITED</v>
      </c>
      <c r="F350" s="836" t="str">
        <f t="shared" si="51"/>
        <v>SALTY DOGS</v>
      </c>
      <c r="G350" s="846"/>
      <c r="H350" s="847">
        <f>VLOOKUP(E350,START_TIMES,2)</f>
        <v>0.375</v>
      </c>
      <c r="I350" s="848" t="str">
        <f>VLOOKUP(E350,fields,2)</f>
        <v>Choate Rosemary Hall (T), Wallingford</v>
      </c>
      <c r="J350" s="849"/>
      <c r="K350" s="16"/>
      <c r="M350" s="85" t="s">
        <v>97</v>
      </c>
      <c r="N350" s="85" t="s">
        <v>95</v>
      </c>
      <c r="Q350" s="253">
        <v>21</v>
      </c>
      <c r="R350" s="748">
        <v>6</v>
      </c>
      <c r="S350" s="206" t="s">
        <v>117</v>
      </c>
      <c r="T350" s="206" t="s">
        <v>116</v>
      </c>
      <c r="U350" s="274"/>
    </row>
    <row r="351" spans="1:21" ht="12.75" customHeight="1" thickTop="1" thickBot="1" x14ac:dyDescent="0.35">
      <c r="A351" s="574">
        <v>348</v>
      </c>
      <c r="B351" s="696" t="s">
        <v>810</v>
      </c>
      <c r="C351" s="844">
        <v>45837</v>
      </c>
      <c r="D351" s="850" t="s">
        <v>10</v>
      </c>
      <c r="E351" s="836" t="str">
        <f t="shared" si="51"/>
        <v>MILFORD TUESDAY</v>
      </c>
      <c r="F351" s="836" t="str">
        <f t="shared" si="51"/>
        <v>CLINTON FC 30</v>
      </c>
      <c r="G351" s="846"/>
      <c r="H351" s="847">
        <f>VLOOKUP(E351,START_TIMES,2)</f>
        <v>0.33333333333333331</v>
      </c>
      <c r="I351" s="848" t="str">
        <f>VLOOKUP(E351,fields,2)</f>
        <v>Witek Park (G), Derby</v>
      </c>
      <c r="J351" s="849"/>
      <c r="K351" s="16"/>
      <c r="M351" s="85" t="s">
        <v>100</v>
      </c>
      <c r="N351" s="85" t="s">
        <v>96</v>
      </c>
      <c r="Q351" s="253">
        <v>22</v>
      </c>
      <c r="R351" s="748">
        <v>6</v>
      </c>
      <c r="S351" s="206" t="s">
        <v>114</v>
      </c>
      <c r="T351" s="206" t="s">
        <v>111</v>
      </c>
      <c r="U351" s="274"/>
    </row>
    <row r="352" spans="1:21" ht="12.75" customHeight="1" thickTop="1" thickBot="1" x14ac:dyDescent="0.35">
      <c r="A352" s="574">
        <v>349</v>
      </c>
      <c r="B352" s="696" t="s">
        <v>810</v>
      </c>
      <c r="C352" s="844">
        <v>45837</v>
      </c>
      <c r="D352" s="850" t="s">
        <v>10</v>
      </c>
      <c r="E352" s="876" t="str">
        <f t="shared" si="51"/>
        <v xml:space="preserve">FC SHELTON </v>
      </c>
      <c r="F352" s="876" t="str">
        <f t="shared" si="51"/>
        <v>STAMFORD FC</v>
      </c>
      <c r="G352" s="846"/>
      <c r="H352" s="847">
        <f>VLOOKUP(E352,START_TIMES,2)</f>
        <v>0.33333333333333331</v>
      </c>
      <c r="I352" s="848" t="str">
        <f>VLOOKUP(E352,fields,2)</f>
        <v>Nike Site (G), Shelton</v>
      </c>
      <c r="J352" s="849"/>
      <c r="K352" s="16"/>
      <c r="M352" s="85" t="s">
        <v>99</v>
      </c>
      <c r="N352" s="85" t="s">
        <v>101</v>
      </c>
      <c r="Q352" s="253">
        <v>23</v>
      </c>
      <c r="R352" s="748">
        <v>6</v>
      </c>
      <c r="S352" s="206" t="s">
        <v>110</v>
      </c>
      <c r="T352" s="206" t="s">
        <v>115</v>
      </c>
      <c r="U352" s="274"/>
    </row>
    <row r="353" spans="1:29" ht="12.75" customHeight="1" thickTop="1" thickBot="1" x14ac:dyDescent="0.35">
      <c r="A353" s="574">
        <v>350</v>
      </c>
      <c r="B353" s="696" t="s">
        <v>810</v>
      </c>
      <c r="C353" s="844">
        <v>45837</v>
      </c>
      <c r="D353" s="850" t="s">
        <v>10</v>
      </c>
      <c r="E353" s="836" t="str">
        <f t="shared" si="51"/>
        <v>DANBURY UNITED 30</v>
      </c>
      <c r="F353" s="836" t="str">
        <f t="shared" si="51"/>
        <v>MILFORD AMIGOS</v>
      </c>
      <c r="G353" s="846"/>
      <c r="H353" s="847">
        <f>VLOOKUP(E353,START_TIMES,2)</f>
        <v>0.375</v>
      </c>
      <c r="I353" s="848" t="str">
        <f>VLOOKUP(E353,fields,2)</f>
        <v>Portuguese Cultural Center (G), Danbury</v>
      </c>
      <c r="J353" s="849"/>
      <c r="K353" s="16"/>
      <c r="M353" s="85" t="s">
        <v>93</v>
      </c>
      <c r="N353" s="85" t="s">
        <v>98</v>
      </c>
      <c r="Q353" s="253">
        <v>24</v>
      </c>
      <c r="R353" s="748">
        <v>6</v>
      </c>
      <c r="S353" s="206" t="s">
        <v>113</v>
      </c>
      <c r="T353" s="206" t="s">
        <v>112</v>
      </c>
      <c r="U353" s="274"/>
    </row>
    <row r="354" spans="1:29" ht="12.75" customHeight="1" thickTop="1" thickBot="1" x14ac:dyDescent="0.35">
      <c r="A354" s="574">
        <v>351</v>
      </c>
      <c r="B354" s="696" t="s">
        <v>810</v>
      </c>
      <c r="C354" s="844">
        <v>45837</v>
      </c>
      <c r="D354" s="850" t="s">
        <v>10</v>
      </c>
      <c r="E354" s="836" t="str">
        <f t="shared" si="51"/>
        <v>GREENWICH FC 30</v>
      </c>
      <c r="F354" s="836" t="str">
        <f t="shared" si="51"/>
        <v>HAMDEN ALL STARS</v>
      </c>
      <c r="G354" s="846"/>
      <c r="H354" s="847">
        <f>VLOOKUP(E354,START_TIMES,2)</f>
        <v>0.41666666666666702</v>
      </c>
      <c r="I354" s="848" t="s">
        <v>1151</v>
      </c>
      <c r="J354" s="849"/>
      <c r="K354" s="16"/>
      <c r="M354" s="85" t="s">
        <v>94</v>
      </c>
      <c r="N354" s="85" t="s">
        <v>92</v>
      </c>
      <c r="Q354" s="253">
        <v>25</v>
      </c>
      <c r="R354" s="748">
        <v>7</v>
      </c>
      <c r="S354" s="206" t="s">
        <v>113</v>
      </c>
      <c r="T354" s="206" t="s">
        <v>117</v>
      </c>
      <c r="U354" s="274"/>
    </row>
    <row r="355" spans="1:29" ht="12.75" customHeight="1" thickTop="1" thickBot="1" x14ac:dyDescent="0.35">
      <c r="A355" s="574">
        <v>352</v>
      </c>
      <c r="B355" s="843" t="s">
        <v>0</v>
      </c>
      <c r="C355" s="844" t="s">
        <v>0</v>
      </c>
      <c r="D355" s="850" t="s">
        <v>0</v>
      </c>
      <c r="E355" s="836" t="s">
        <v>0</v>
      </c>
      <c r="F355" s="836" t="s">
        <v>0</v>
      </c>
      <c r="G355" s="846" t="s">
        <v>0</v>
      </c>
      <c r="H355" s="847" t="s">
        <v>0</v>
      </c>
      <c r="I355" s="848" t="s">
        <v>0</v>
      </c>
      <c r="J355" s="849" t="s">
        <v>0</v>
      </c>
      <c r="K355" s="16"/>
      <c r="M355" s="359"/>
      <c r="N355" s="360"/>
      <c r="Q355" s="253">
        <v>26</v>
      </c>
      <c r="R355" s="748">
        <v>7</v>
      </c>
      <c r="S355" s="206" t="s">
        <v>111</v>
      </c>
      <c r="T355" s="206" t="s">
        <v>115</v>
      </c>
      <c r="U355" s="274"/>
    </row>
    <row r="356" spans="1:29" ht="12.75" customHeight="1" thickTop="1" thickBot="1" x14ac:dyDescent="0.35">
      <c r="A356" s="574">
        <v>353</v>
      </c>
      <c r="B356" s="696" t="s">
        <v>810</v>
      </c>
      <c r="C356" s="844">
        <v>45837</v>
      </c>
      <c r="D356" s="853" t="s">
        <v>175</v>
      </c>
      <c r="E356" s="773" t="str">
        <f t="shared" ref="E356:F360" si="52">VLOOKUP(M356,Teams,2)</f>
        <v>BYE 30</v>
      </c>
      <c r="F356" s="836" t="str">
        <f t="shared" si="52"/>
        <v>QPR</v>
      </c>
      <c r="G356" s="846"/>
      <c r="H356" s="847" t="str">
        <f>VLOOKUP(E356,START_TIMES,2)</f>
        <v>--</v>
      </c>
      <c r="I356" s="848" t="str">
        <f>VLOOKUP(E356,fields,2)</f>
        <v>--</v>
      </c>
      <c r="J356" s="849"/>
      <c r="K356" s="16"/>
      <c r="M356" s="85" t="s">
        <v>150</v>
      </c>
      <c r="N356" s="85" t="s">
        <v>158</v>
      </c>
      <c r="Q356" s="253">
        <v>27</v>
      </c>
      <c r="R356" s="748">
        <v>7</v>
      </c>
      <c r="S356" s="206" t="s">
        <v>116</v>
      </c>
      <c r="T356" s="206" t="s">
        <v>110</v>
      </c>
      <c r="U356" s="274"/>
    </row>
    <row r="357" spans="1:29" ht="12.75" customHeight="1" thickTop="1" thickBot="1" x14ac:dyDescent="0.35">
      <c r="A357" s="574">
        <v>354</v>
      </c>
      <c r="B357" s="696" t="s">
        <v>810</v>
      </c>
      <c r="C357" s="844">
        <v>45837</v>
      </c>
      <c r="D357" s="853" t="s">
        <v>175</v>
      </c>
      <c r="E357" s="836" t="str">
        <f t="shared" si="52"/>
        <v>NORWALK FC</v>
      </c>
      <c r="F357" s="836" t="str">
        <f t="shared" si="52"/>
        <v>COYOTES FC</v>
      </c>
      <c r="G357" s="846"/>
      <c r="H357" s="847">
        <f>VLOOKUP(E357,START_TIMES,2)</f>
        <v>0.41666666666666702</v>
      </c>
      <c r="I357" s="848" t="str">
        <f>VLOOKUP(E357,fields,2)</f>
        <v>Nathan Hale MS (T), Norwalk</v>
      </c>
      <c r="J357" s="849"/>
      <c r="K357" s="16"/>
      <c r="M357" s="85" t="s">
        <v>157</v>
      </c>
      <c r="N357" s="85" t="s">
        <v>151</v>
      </c>
      <c r="Q357" s="253">
        <v>28</v>
      </c>
      <c r="R357" s="748">
        <v>7</v>
      </c>
      <c r="S357" s="206" t="s">
        <v>112</v>
      </c>
      <c r="T357" s="206" t="s">
        <v>114</v>
      </c>
      <c r="U357" s="274"/>
    </row>
    <row r="358" spans="1:29" ht="12.75" customHeight="1" thickTop="1" thickBot="1" x14ac:dyDescent="0.35">
      <c r="A358" s="574">
        <v>355</v>
      </c>
      <c r="B358" s="696" t="s">
        <v>810</v>
      </c>
      <c r="C358" s="844">
        <v>45837</v>
      </c>
      <c r="D358" s="853" t="s">
        <v>175</v>
      </c>
      <c r="E358" s="836" t="str">
        <f t="shared" si="52"/>
        <v>TRINITY FC</v>
      </c>
      <c r="F358" s="836" t="str">
        <f t="shared" si="52"/>
        <v>FC CALDO VERDE</v>
      </c>
      <c r="G358" s="854"/>
      <c r="H358" s="847">
        <f>VLOOKUP(E358,START_TIMES,2)</f>
        <v>0.33333333333333331</v>
      </c>
      <c r="I358" s="848" t="str">
        <f>VLOOKUP(E358,fields,2)</f>
        <v>Pease Road (G), Woodbridge</v>
      </c>
      <c r="J358" s="849"/>
      <c r="K358" s="16"/>
      <c r="M358" s="85" t="s">
        <v>159</v>
      </c>
      <c r="N358" s="85" t="s">
        <v>153</v>
      </c>
      <c r="Q358" s="253">
        <v>29</v>
      </c>
      <c r="R358" s="748">
        <v>8</v>
      </c>
      <c r="S358" s="206" t="s">
        <v>114</v>
      </c>
      <c r="T358" s="206" t="s">
        <v>113</v>
      </c>
      <c r="U358" s="274"/>
    </row>
    <row r="359" spans="1:29" ht="12.75" customHeight="1" thickTop="1" thickBot="1" x14ac:dyDescent="0.35">
      <c r="A359" s="574">
        <v>356</v>
      </c>
      <c r="B359" s="696" t="s">
        <v>810</v>
      </c>
      <c r="C359" s="844">
        <v>45837</v>
      </c>
      <c r="D359" s="853" t="s">
        <v>175</v>
      </c>
      <c r="E359" s="836" t="str">
        <f t="shared" si="52"/>
        <v>ECUA-ANDES 30</v>
      </c>
      <c r="F359" s="836" t="str">
        <f t="shared" si="52"/>
        <v>NAUGATUCK FUSION</v>
      </c>
      <c r="G359" s="846"/>
      <c r="H359" s="847">
        <f>VLOOKUP(E359,START_TIMES,2)</f>
        <v>0.33333333333333331</v>
      </c>
      <c r="I359" s="848" t="str">
        <f>VLOOKUP(E359,fields,2)</f>
        <v>TBD</v>
      </c>
      <c r="J359" s="849"/>
      <c r="K359" s="16"/>
      <c r="M359" s="85" t="s">
        <v>152</v>
      </c>
      <c r="N359" s="85" t="s">
        <v>156</v>
      </c>
      <c r="Q359" s="253">
        <v>30</v>
      </c>
      <c r="R359" s="748">
        <v>8</v>
      </c>
      <c r="S359" s="206" t="s">
        <v>112</v>
      </c>
      <c r="T359" s="206" t="s">
        <v>115</v>
      </c>
      <c r="U359" s="274"/>
    </row>
    <row r="360" spans="1:29" ht="12.75" customHeight="1" thickTop="1" thickBot="1" x14ac:dyDescent="0.35">
      <c r="A360" s="574">
        <v>357</v>
      </c>
      <c r="B360" s="696" t="s">
        <v>810</v>
      </c>
      <c r="C360" s="844">
        <v>45837</v>
      </c>
      <c r="D360" s="853" t="s">
        <v>175</v>
      </c>
      <c r="E360" s="836" t="str">
        <f t="shared" si="52"/>
        <v>FC CELTA</v>
      </c>
      <c r="F360" s="836" t="str">
        <f t="shared" si="52"/>
        <v>LITCHFIELD COUNTY BLUES 30</v>
      </c>
      <c r="G360" s="846"/>
      <c r="H360" s="847">
        <f>VLOOKUP(E360,START_TIMES,2)</f>
        <v>0.33333333333333331</v>
      </c>
      <c r="I360" s="848" t="str">
        <f>VLOOKUP(E360,fields,2)</f>
        <v>Foran HS KMT (T), Milford</v>
      </c>
      <c r="J360" s="849"/>
      <c r="K360" s="16"/>
      <c r="M360" s="85" t="s">
        <v>154</v>
      </c>
      <c r="N360" s="85" t="s">
        <v>155</v>
      </c>
      <c r="Q360" s="253">
        <v>31</v>
      </c>
      <c r="R360" s="748">
        <v>8</v>
      </c>
      <c r="S360" s="206" t="s">
        <v>117</v>
      </c>
      <c r="T360" s="206" t="s">
        <v>110</v>
      </c>
      <c r="U360" s="274"/>
    </row>
    <row r="361" spans="1:29" ht="12.75" customHeight="1" thickTop="1" thickBot="1" x14ac:dyDescent="0.4">
      <c r="A361" s="574">
        <v>358</v>
      </c>
      <c r="B361" s="843" t="s">
        <v>0</v>
      </c>
      <c r="C361" s="844" t="s">
        <v>0</v>
      </c>
      <c r="D361" s="850" t="s">
        <v>0</v>
      </c>
      <c r="E361" s="836" t="s">
        <v>0</v>
      </c>
      <c r="F361" s="836" t="s">
        <v>0</v>
      </c>
      <c r="G361" s="846" t="s">
        <v>0</v>
      </c>
      <c r="H361" s="847" t="s">
        <v>0</v>
      </c>
      <c r="I361" s="848" t="s">
        <v>0</v>
      </c>
      <c r="J361" s="849" t="s">
        <v>0</v>
      </c>
      <c r="K361" s="16"/>
      <c r="M361" s="281"/>
      <c r="N361" s="281"/>
      <c r="Q361" s="253">
        <v>32</v>
      </c>
      <c r="R361" s="748">
        <v>8</v>
      </c>
      <c r="S361" s="206" t="s">
        <v>111</v>
      </c>
      <c r="T361" s="206" t="s">
        <v>116</v>
      </c>
      <c r="U361" s="274"/>
    </row>
    <row r="362" spans="1:29" ht="12.75" customHeight="1" thickTop="1" thickBot="1" x14ac:dyDescent="0.35">
      <c r="A362" s="574">
        <v>359</v>
      </c>
      <c r="B362" s="696" t="s">
        <v>810</v>
      </c>
      <c r="C362" s="844">
        <v>45837</v>
      </c>
      <c r="D362" s="851" t="s">
        <v>11</v>
      </c>
      <c r="E362" s="836" t="str">
        <f t="shared" ref="E362:F366" si="53">VLOOKUP(M362,Teams,2)</f>
        <v>CLINTON FC 40</v>
      </c>
      <c r="F362" s="836" t="str">
        <f t="shared" si="53"/>
        <v>STORM FC</v>
      </c>
      <c r="G362" s="846"/>
      <c r="H362" s="847">
        <f>VLOOKUP(E362,START_TIMES,2)</f>
        <v>0.33333333333333331</v>
      </c>
      <c r="I362" s="848" t="str">
        <f>VLOOKUP(E362,fields,2)</f>
        <v>Indian River Sports Complex (T), Clinton</v>
      </c>
      <c r="J362" s="849"/>
      <c r="K362" s="16"/>
      <c r="M362" s="85" t="s">
        <v>160</v>
      </c>
      <c r="N362" s="85" t="s">
        <v>108</v>
      </c>
      <c r="Q362" s="253">
        <v>33</v>
      </c>
      <c r="R362" s="748">
        <v>9</v>
      </c>
      <c r="S362" s="206" t="s">
        <v>113</v>
      </c>
      <c r="T362" s="206" t="s">
        <v>115</v>
      </c>
      <c r="U362" s="274"/>
    </row>
    <row r="363" spans="1:29" ht="12.75" customHeight="1" thickTop="1" thickBot="1" x14ac:dyDescent="0.35">
      <c r="A363" s="574">
        <v>360</v>
      </c>
      <c r="B363" s="696" t="s">
        <v>810</v>
      </c>
      <c r="C363" s="844">
        <v>45837</v>
      </c>
      <c r="D363" s="851" t="s">
        <v>11</v>
      </c>
      <c r="E363" s="836" t="str">
        <f t="shared" si="53"/>
        <v>SHEBEEN FC</v>
      </c>
      <c r="F363" s="836" t="str">
        <f t="shared" si="53"/>
        <v>CLUB NAPOLI 40</v>
      </c>
      <c r="G363" s="846"/>
      <c r="H363" s="847">
        <v>0.33333333333333331</v>
      </c>
      <c r="I363" s="848" t="str">
        <f>VLOOKUP(E363,fields,2)</f>
        <v>Ludlowe HS (T), Fairfield</v>
      </c>
      <c r="J363" s="849"/>
      <c r="K363" s="16"/>
      <c r="M363" s="85" t="s">
        <v>107</v>
      </c>
      <c r="N363" s="85" t="s">
        <v>161</v>
      </c>
      <c r="Q363" s="253">
        <v>34</v>
      </c>
      <c r="R363" s="748">
        <v>9</v>
      </c>
      <c r="S363" s="206" t="s">
        <v>111</v>
      </c>
      <c r="T363" s="206" t="s">
        <v>110</v>
      </c>
      <c r="U363" s="274"/>
      <c r="V363" s="16">
        <v>73</v>
      </c>
      <c r="W363" s="209"/>
      <c r="X363" s="215"/>
      <c r="Y363" s="16"/>
      <c r="Z363" s="16"/>
      <c r="AC363" s="16"/>
    </row>
    <row r="364" spans="1:29" ht="11.5" customHeight="1" thickTop="1" thickBot="1" x14ac:dyDescent="0.35">
      <c r="A364" s="574">
        <v>361</v>
      </c>
      <c r="B364" s="696" t="s">
        <v>810</v>
      </c>
      <c r="C364" s="844">
        <v>45837</v>
      </c>
      <c r="D364" s="851" t="s">
        <v>11</v>
      </c>
      <c r="E364" s="836" t="str">
        <f t="shared" si="53"/>
        <v>VASCO DA GAMA 40</v>
      </c>
      <c r="F364" s="836" t="str">
        <f t="shared" si="53"/>
        <v>FAIRFIELD GAC 40</v>
      </c>
      <c r="G364" s="846"/>
      <c r="H364" s="847">
        <f>VLOOKUP(E364,START_TIMES,2)</f>
        <v>0.41666666666666702</v>
      </c>
      <c r="I364" s="848" t="str">
        <f>VLOOKUP(E364,fields,2)</f>
        <v>Veterans Memorial Park (T), Bridgeport</v>
      </c>
      <c r="J364" s="849"/>
      <c r="K364" s="16"/>
      <c r="M364" s="85" t="s">
        <v>109</v>
      </c>
      <c r="N364" s="85" t="s">
        <v>163</v>
      </c>
      <c r="Q364" s="253">
        <v>35</v>
      </c>
      <c r="R364" s="748">
        <v>9</v>
      </c>
      <c r="S364" s="206" t="s">
        <v>116</v>
      </c>
      <c r="T364" s="206" t="s">
        <v>112</v>
      </c>
      <c r="U364" s="274"/>
      <c r="V364" s="16"/>
      <c r="W364" s="227"/>
      <c r="X364" s="289"/>
      <c r="Y364" s="16"/>
      <c r="Z364" s="16"/>
      <c r="AC364" s="16"/>
    </row>
    <row r="365" spans="1:29" ht="12.75" customHeight="1" thickTop="1" x14ac:dyDescent="0.25">
      <c r="A365" s="574">
        <v>362</v>
      </c>
      <c r="B365" s="696" t="s">
        <v>810</v>
      </c>
      <c r="C365" s="844">
        <v>45837</v>
      </c>
      <c r="D365" s="851" t="s">
        <v>11</v>
      </c>
      <c r="E365" s="836" t="str">
        <f t="shared" si="53"/>
        <v>DANBURY UNITED 40</v>
      </c>
      <c r="F365" s="836" t="str">
        <f t="shared" si="53"/>
        <v xml:space="preserve">GUILFORD CELTIC </v>
      </c>
      <c r="G365" s="846"/>
      <c r="H365" s="847">
        <f>VLOOKUP(E365,START_TIMES,2)</f>
        <v>0.45833333333333331</v>
      </c>
      <c r="I365" s="848" t="str">
        <f>VLOOKUP(E365,fields,2)</f>
        <v>Portuguese Cultural Center (G), Danbury</v>
      </c>
      <c r="J365" s="849"/>
      <c r="K365" s="16"/>
      <c r="M365" s="85" t="s">
        <v>162</v>
      </c>
      <c r="N365" s="85" t="s">
        <v>106</v>
      </c>
    </row>
    <row r="366" spans="1:29" ht="12.75" customHeight="1" x14ac:dyDescent="0.25">
      <c r="A366" s="574">
        <v>363</v>
      </c>
      <c r="B366" s="696" t="s">
        <v>810</v>
      </c>
      <c r="C366" s="844">
        <v>45837</v>
      </c>
      <c r="D366" s="851" t="s">
        <v>11</v>
      </c>
      <c r="E366" s="836" t="str">
        <f t="shared" si="53"/>
        <v>GREENWICH FC 40</v>
      </c>
      <c r="F366" s="836" t="str">
        <f t="shared" si="53"/>
        <v>GREENWICH PUMAS FC 40</v>
      </c>
      <c r="G366" s="846"/>
      <c r="H366" s="847">
        <v>0.33333333333333331</v>
      </c>
      <c r="I366" s="848" t="s">
        <v>1151</v>
      </c>
      <c r="J366" s="849"/>
      <c r="K366" s="16"/>
      <c r="M366" s="85" t="s">
        <v>104</v>
      </c>
      <c r="N366" s="85" t="s">
        <v>105</v>
      </c>
    </row>
    <row r="367" spans="1:29" ht="12.75" customHeight="1" x14ac:dyDescent="0.3">
      <c r="A367" s="574">
        <v>364</v>
      </c>
      <c r="B367" s="843" t="s">
        <v>0</v>
      </c>
      <c r="C367" s="844" t="s">
        <v>0</v>
      </c>
      <c r="D367" s="850" t="s">
        <v>0</v>
      </c>
      <c r="E367" s="836" t="s">
        <v>0</v>
      </c>
      <c r="F367" s="836" t="s">
        <v>0</v>
      </c>
      <c r="G367" s="846" t="s">
        <v>0</v>
      </c>
      <c r="H367" s="847" t="s">
        <v>0</v>
      </c>
      <c r="I367" s="848" t="s">
        <v>0</v>
      </c>
      <c r="J367" s="849" t="s">
        <v>0</v>
      </c>
      <c r="K367" s="16"/>
      <c r="M367" s="599"/>
      <c r="N367" s="599"/>
    </row>
    <row r="368" spans="1:29" ht="14.5" x14ac:dyDescent="0.3">
      <c r="A368" s="574">
        <v>365</v>
      </c>
      <c r="B368" s="696">
        <v>9</v>
      </c>
      <c r="C368" s="844">
        <v>45837</v>
      </c>
      <c r="D368" s="861" t="s">
        <v>1114</v>
      </c>
      <c r="E368" s="864" t="str">
        <f>VLOOKUP(M368,Teams,2)</f>
        <v>LITCHFIELD COUNTY BLUES 40</v>
      </c>
      <c r="F368" s="864" t="str">
        <f>VLOOKUP(N368,Teams,2)</f>
        <v>NORTH BRANFORD 40</v>
      </c>
      <c r="G368" s="846"/>
      <c r="H368" s="847">
        <v>0.41666666666666669</v>
      </c>
      <c r="I368" s="848" t="s">
        <v>1146</v>
      </c>
      <c r="J368" s="849" t="s">
        <v>999</v>
      </c>
      <c r="K368" s="16"/>
      <c r="M368" s="754" t="s">
        <v>113</v>
      </c>
      <c r="N368" s="754" t="s">
        <v>115</v>
      </c>
    </row>
    <row r="369" spans="1:21" ht="12.75" customHeight="1" x14ac:dyDescent="0.3">
      <c r="A369" s="574">
        <v>366</v>
      </c>
      <c r="B369" s="696">
        <v>9</v>
      </c>
      <c r="C369" s="844">
        <v>45837</v>
      </c>
      <c r="D369" s="861" t="s">
        <v>1114</v>
      </c>
      <c r="E369" s="866" t="str">
        <f>VLOOKUP(M369,Teams,2)</f>
        <v>FC LEONE</v>
      </c>
      <c r="F369" s="867" t="s">
        <v>647</v>
      </c>
      <c r="G369" s="846"/>
      <c r="H369" s="847">
        <f>VLOOKUP(E369,START_TIMES,2)</f>
        <v>0.41666666666666669</v>
      </c>
      <c r="I369" s="848" t="str">
        <f>VLOOKUP(E369,fields,2)</f>
        <v>Memorial Field (G), North Haven</v>
      </c>
      <c r="J369" s="849"/>
      <c r="K369" s="16"/>
      <c r="M369" s="754" t="s">
        <v>111</v>
      </c>
      <c r="N369" s="754" t="s">
        <v>110</v>
      </c>
    </row>
    <row r="370" spans="1:21" ht="12.75" customHeight="1" x14ac:dyDescent="0.3">
      <c r="A370" s="574">
        <v>367</v>
      </c>
      <c r="B370" s="696">
        <v>9</v>
      </c>
      <c r="C370" s="844">
        <v>45837</v>
      </c>
      <c r="D370" s="861" t="s">
        <v>1114</v>
      </c>
      <c r="E370" s="864" t="str">
        <f>VLOOKUP(M370,Teams,2)</f>
        <v>PAN ZONES</v>
      </c>
      <c r="F370" s="864" t="str">
        <f>VLOOKUP(N370,Teams,2)</f>
        <v>GUILFORD BELL CURVE</v>
      </c>
      <c r="G370" s="846"/>
      <c r="H370" s="847">
        <f>VLOOKUP(E370,START_TIMES,2)</f>
        <v>0.41666666666666669</v>
      </c>
      <c r="I370" s="848" t="str">
        <f>VLOOKUP(E370,fields,2)</f>
        <v>Stanley Quarter Park (G), New Britain</v>
      </c>
      <c r="J370" s="849"/>
      <c r="K370" s="16"/>
      <c r="M370" s="754" t="s">
        <v>116</v>
      </c>
      <c r="N370" s="754" t="s">
        <v>112</v>
      </c>
    </row>
    <row r="371" spans="1:21" ht="12.75" customHeight="1" thickBot="1" x14ac:dyDescent="0.35">
      <c r="A371" s="574">
        <v>368</v>
      </c>
      <c r="B371" s="696">
        <v>9</v>
      </c>
      <c r="C371" s="844">
        <v>45837</v>
      </c>
      <c r="D371" s="861" t="s">
        <v>1114</v>
      </c>
      <c r="E371" s="864" t="str">
        <f>VLOOKUP(M371,Teams,2)</f>
        <v>SOUTHEAST ROVERS</v>
      </c>
      <c r="F371" s="864" t="str">
        <f>VLOOKUP(N371,Teams,2)</f>
        <v>NEW HAVEN AMERICANS</v>
      </c>
      <c r="G371" s="846"/>
      <c r="H371" s="847">
        <f>VLOOKUP(E371,START_TIMES,2)</f>
        <v>0.41666666666666702</v>
      </c>
      <c r="I371" s="848" t="str">
        <f>VLOOKUP(E371,fields,2)</f>
        <v>East Lyme HS (T), East Lyme</v>
      </c>
      <c r="J371" s="849"/>
      <c r="K371" s="16"/>
      <c r="M371" s="754" t="s">
        <v>117</v>
      </c>
      <c r="N371" s="754" t="s">
        <v>114</v>
      </c>
    </row>
    <row r="372" spans="1:21" ht="12.75" customHeight="1" thickTop="1" thickBot="1" x14ac:dyDescent="0.3">
      <c r="A372" s="574">
        <v>369</v>
      </c>
      <c r="B372" s="696"/>
      <c r="C372" s="844"/>
      <c r="D372" s="870"/>
      <c r="E372" s="836"/>
      <c r="F372" s="836"/>
      <c r="G372" s="846"/>
      <c r="H372" s="847"/>
      <c r="I372" s="848"/>
      <c r="J372" s="849"/>
      <c r="K372" s="16"/>
      <c r="M372" s="601"/>
      <c r="N372" s="601"/>
    </row>
    <row r="373" spans="1:21" ht="12.75" customHeight="1" thickTop="1" thickBot="1" x14ac:dyDescent="0.35">
      <c r="A373" s="574">
        <v>370</v>
      </c>
      <c r="B373" s="696">
        <v>9</v>
      </c>
      <c r="C373" s="844">
        <v>45837</v>
      </c>
      <c r="D373" s="875" t="s">
        <v>1115</v>
      </c>
      <c r="E373" s="836" t="str">
        <f t="shared" ref="E373:F376" si="54">VLOOKUP(M373,Teams,2)</f>
        <v>ECUA-ANDES 40</v>
      </c>
      <c r="F373" s="836" t="str">
        <f t="shared" si="54"/>
        <v>RIDGEFIELD KICKS</v>
      </c>
      <c r="G373" s="846"/>
      <c r="H373" s="847">
        <f>VLOOKUP(E373,START_TIMES,2)</f>
        <v>0.41666666666666702</v>
      </c>
      <c r="I373" s="848" t="s">
        <v>684</v>
      </c>
      <c r="J373" s="849"/>
      <c r="K373" s="16"/>
      <c r="M373" s="776" t="s">
        <v>121</v>
      </c>
      <c r="N373" s="776" t="s">
        <v>123</v>
      </c>
    </row>
    <row r="374" spans="1:21" ht="12.75" customHeight="1" thickTop="1" thickBot="1" x14ac:dyDescent="0.35">
      <c r="A374" s="574">
        <v>371</v>
      </c>
      <c r="B374" s="696">
        <v>9</v>
      </c>
      <c r="C374" s="844">
        <v>45837</v>
      </c>
      <c r="D374" s="875" t="s">
        <v>1115</v>
      </c>
      <c r="E374" s="877" t="str">
        <f t="shared" si="54"/>
        <v>BYE 40S</v>
      </c>
      <c r="F374" s="878" t="str">
        <f t="shared" si="54"/>
        <v>BESA SC</v>
      </c>
      <c r="G374" s="846"/>
      <c r="H374" s="847" t="str">
        <f>VLOOKUP(E374,START_TIMES,2)</f>
        <v>--</v>
      </c>
      <c r="I374" s="848" t="str">
        <f>VLOOKUP(E374,fields,2)</f>
        <v>--</v>
      </c>
      <c r="J374" s="849"/>
      <c r="K374" s="16"/>
      <c r="M374" s="776" t="s">
        <v>119</v>
      </c>
      <c r="N374" s="776" t="s">
        <v>118</v>
      </c>
      <c r="Q374" s="253">
        <v>49</v>
      </c>
      <c r="R374" s="748">
        <v>13</v>
      </c>
      <c r="S374" s="206" t="s">
        <v>112</v>
      </c>
      <c r="T374" s="206" t="s">
        <v>113</v>
      </c>
      <c r="U374" s="274"/>
    </row>
    <row r="375" spans="1:21" ht="12.75" customHeight="1" thickTop="1" thickBot="1" x14ac:dyDescent="0.35">
      <c r="A375" s="574">
        <v>372</v>
      </c>
      <c r="B375" s="696">
        <v>9</v>
      </c>
      <c r="C375" s="844">
        <v>45837</v>
      </c>
      <c r="D375" s="875" t="s">
        <v>1115</v>
      </c>
      <c r="E375" s="836" t="str">
        <f t="shared" si="54"/>
        <v>STAMFORD UNITED</v>
      </c>
      <c r="F375" s="836" t="str">
        <f t="shared" si="54"/>
        <v>DERBY QUITUS</v>
      </c>
      <c r="G375" s="846"/>
      <c r="H375" s="847">
        <v>0.41666666666666669</v>
      </c>
      <c r="I375" s="848" t="str">
        <f>VLOOKUP(E375,fields,2)</f>
        <v>West Beach Fields (T), Stamford</v>
      </c>
      <c r="J375" s="849"/>
      <c r="K375" s="1"/>
      <c r="L375" s="1"/>
      <c r="M375" s="776" t="s">
        <v>124</v>
      </c>
      <c r="N375" s="776" t="s">
        <v>120</v>
      </c>
      <c r="Q375" s="253">
        <v>50</v>
      </c>
      <c r="R375" s="748">
        <v>13</v>
      </c>
      <c r="S375" s="206" t="s">
        <v>111</v>
      </c>
      <c r="T375" s="206" t="s">
        <v>114</v>
      </c>
      <c r="U375" s="274"/>
    </row>
    <row r="376" spans="1:21" ht="12.75" customHeight="1" thickTop="1" thickBot="1" x14ac:dyDescent="0.35">
      <c r="A376" s="574">
        <v>373</v>
      </c>
      <c r="B376" s="696">
        <v>9</v>
      </c>
      <c r="C376" s="844">
        <v>45837</v>
      </c>
      <c r="D376" s="875" t="s">
        <v>1115</v>
      </c>
      <c r="E376" s="836" t="str">
        <f t="shared" si="54"/>
        <v>WILTON WOLVES</v>
      </c>
      <c r="F376" s="836" t="str">
        <f t="shared" si="54"/>
        <v>LUSITANOS FC</v>
      </c>
      <c r="G376" s="846"/>
      <c r="H376" s="847">
        <f>VLOOKUP(E376,START_TIMES,2)</f>
        <v>0.41666666666666702</v>
      </c>
      <c r="I376" s="848" t="str">
        <f>VLOOKUP(E376,fields,2)</f>
        <v>Lily Field (T), Wilton</v>
      </c>
      <c r="J376" s="849"/>
      <c r="K376" s="16"/>
      <c r="M376" s="776" t="s">
        <v>125</v>
      </c>
      <c r="N376" s="776" t="s">
        <v>122</v>
      </c>
      <c r="Q376" s="253">
        <v>51</v>
      </c>
      <c r="R376" s="748">
        <v>13</v>
      </c>
      <c r="S376" s="206" t="s">
        <v>115</v>
      </c>
      <c r="T376" s="206" t="s">
        <v>110</v>
      </c>
      <c r="U376" s="274"/>
    </row>
    <row r="377" spans="1:21" ht="12.75" customHeight="1" thickTop="1" thickBot="1" x14ac:dyDescent="0.35">
      <c r="A377" s="574">
        <v>374</v>
      </c>
      <c r="B377" s="843" t="s">
        <v>0</v>
      </c>
      <c r="C377" s="844" t="s">
        <v>0</v>
      </c>
      <c r="D377" s="850" t="s">
        <v>0</v>
      </c>
      <c r="E377" s="836" t="s">
        <v>0</v>
      </c>
      <c r="F377" s="836" t="s">
        <v>0</v>
      </c>
      <c r="G377" s="846" t="s">
        <v>0</v>
      </c>
      <c r="H377" s="847" t="s">
        <v>0</v>
      </c>
      <c r="I377" s="848" t="s">
        <v>0</v>
      </c>
      <c r="J377" s="849" t="s">
        <v>0</v>
      </c>
      <c r="K377" s="16"/>
      <c r="M377" s="601"/>
      <c r="N377" s="601"/>
      <c r="Q377" s="253">
        <v>52</v>
      </c>
      <c r="R377" s="748">
        <v>13</v>
      </c>
      <c r="S377" s="206" t="s">
        <v>116</v>
      </c>
      <c r="T377" s="206" t="s">
        <v>117</v>
      </c>
      <c r="U377" s="274"/>
    </row>
    <row r="378" spans="1:21" ht="12.75" customHeight="1" thickTop="1" thickBot="1" x14ac:dyDescent="0.35">
      <c r="A378" s="574">
        <v>375</v>
      </c>
      <c r="B378" s="696" t="s">
        <v>810</v>
      </c>
      <c r="C378" s="844">
        <v>45837</v>
      </c>
      <c r="D378" s="845" t="s">
        <v>1076</v>
      </c>
      <c r="E378" s="868" t="str">
        <f t="shared" ref="E378:F382" si="55">VLOOKUP(M378,Teams,2)</f>
        <v>BYE 50</v>
      </c>
      <c r="F378" s="836" t="str">
        <f t="shared" si="55"/>
        <v>VASCO DA GAMA 50</v>
      </c>
      <c r="G378" s="854"/>
      <c r="H378" s="847" t="str">
        <f>VLOOKUP(E378,START_TIMES,2)</f>
        <v>--</v>
      </c>
      <c r="I378" s="848" t="str">
        <f>VLOOKUP(E378,fields,2)</f>
        <v>--</v>
      </c>
      <c r="J378" s="849"/>
      <c r="K378" s="16"/>
      <c r="M378" s="780" t="s">
        <v>126</v>
      </c>
      <c r="N378" s="780" t="s">
        <v>134</v>
      </c>
      <c r="Q378" s="253">
        <v>53</v>
      </c>
      <c r="R378" s="748">
        <v>14</v>
      </c>
      <c r="S378" s="206" t="s">
        <v>117</v>
      </c>
      <c r="T378" s="206" t="s">
        <v>113</v>
      </c>
      <c r="U378" s="274"/>
    </row>
    <row r="379" spans="1:21" ht="12.75" customHeight="1" thickTop="1" thickBot="1" x14ac:dyDescent="0.35">
      <c r="A379" s="574">
        <v>376</v>
      </c>
      <c r="B379" s="696" t="s">
        <v>810</v>
      </c>
      <c r="C379" s="844">
        <v>45837</v>
      </c>
      <c r="D379" s="845" t="s">
        <v>1076</v>
      </c>
      <c r="E379" s="836" t="str">
        <f t="shared" si="55"/>
        <v>STAMFORD CITY</v>
      </c>
      <c r="F379" s="836" t="str">
        <f t="shared" si="55"/>
        <v>FAIRFIELD GAC 50</v>
      </c>
      <c r="G379" s="854"/>
      <c r="H379" s="847">
        <v>0.33333333333333331</v>
      </c>
      <c r="I379" s="848" t="str">
        <f>VLOOKUP(E379,fields,2)</f>
        <v>West Beach Fields (T), Stamford</v>
      </c>
      <c r="J379" s="849"/>
      <c r="K379" s="16"/>
      <c r="M379" s="780" t="s">
        <v>133</v>
      </c>
      <c r="N379" s="780" t="s">
        <v>127</v>
      </c>
      <c r="Q379" s="253">
        <v>54</v>
      </c>
      <c r="R379" s="748">
        <v>14</v>
      </c>
      <c r="S379" s="206" t="s">
        <v>115</v>
      </c>
      <c r="T379" s="206" t="s">
        <v>111</v>
      </c>
      <c r="U379" s="274"/>
    </row>
    <row r="380" spans="1:21" ht="12.75" customHeight="1" thickTop="1" thickBot="1" x14ac:dyDescent="0.35">
      <c r="A380" s="574">
        <v>377</v>
      </c>
      <c r="B380" s="696" t="s">
        <v>810</v>
      </c>
      <c r="C380" s="844">
        <v>45837</v>
      </c>
      <c r="D380" s="845" t="s">
        <v>1076</v>
      </c>
      <c r="E380" s="836" t="str">
        <f t="shared" si="55"/>
        <v>WESTPORT FC</v>
      </c>
      <c r="F380" s="836" t="str">
        <f t="shared" si="55"/>
        <v>GREENWICH PUMAS FC 50</v>
      </c>
      <c r="G380" s="854"/>
      <c r="H380" s="847">
        <f>VLOOKUP(E380,START_TIMES,2)</f>
        <v>0.33333333333333331</v>
      </c>
      <c r="I380" s="848" t="str">
        <f>VLOOKUP(E380,fields,2)</f>
        <v>Wakeman Park (T), Westport</v>
      </c>
      <c r="J380" s="849"/>
      <c r="K380" s="16"/>
      <c r="M380" s="780" t="s">
        <v>136</v>
      </c>
      <c r="N380" s="780" t="s">
        <v>129</v>
      </c>
      <c r="Q380" s="253">
        <v>55</v>
      </c>
      <c r="R380" s="748">
        <v>14</v>
      </c>
      <c r="S380" s="206" t="s">
        <v>110</v>
      </c>
      <c r="T380" s="206" t="s">
        <v>116</v>
      </c>
      <c r="U380" s="274"/>
    </row>
    <row r="381" spans="1:21" ht="12.75" customHeight="1" thickTop="1" thickBot="1" x14ac:dyDescent="0.35">
      <c r="A381" s="574">
        <v>378</v>
      </c>
      <c r="B381" s="696" t="s">
        <v>810</v>
      </c>
      <c r="C381" s="844">
        <v>45837</v>
      </c>
      <c r="D381" s="845" t="s">
        <v>1076</v>
      </c>
      <c r="E381" s="836" t="str">
        <f t="shared" si="55"/>
        <v>GREENWICH FC 50</v>
      </c>
      <c r="F381" s="836" t="str">
        <f t="shared" si="55"/>
        <v>REBELS UNITED</v>
      </c>
      <c r="G381" s="854"/>
      <c r="H381" s="847">
        <f>VLOOKUP(E381,START_TIMES,2)</f>
        <v>0.41666666666666702</v>
      </c>
      <c r="I381" s="848" t="s">
        <v>1150</v>
      </c>
      <c r="J381" s="849"/>
      <c r="K381" s="16"/>
      <c r="M381" s="780" t="s">
        <v>128</v>
      </c>
      <c r="N381" s="780" t="s">
        <v>132</v>
      </c>
      <c r="Q381" s="253">
        <v>56</v>
      </c>
      <c r="R381" s="748">
        <v>14</v>
      </c>
      <c r="S381" s="206" t="s">
        <v>114</v>
      </c>
      <c r="T381" s="206" t="s">
        <v>112</v>
      </c>
      <c r="U381" s="274"/>
    </row>
    <row r="382" spans="1:21" ht="18.75" customHeight="1" thickTop="1" thickBot="1" x14ac:dyDescent="0.3">
      <c r="A382" s="574">
        <v>379</v>
      </c>
      <c r="B382" s="696" t="s">
        <v>810</v>
      </c>
      <c r="C382" s="844">
        <v>45837</v>
      </c>
      <c r="D382" s="845" t="s">
        <v>1076</v>
      </c>
      <c r="E382" s="836" t="str">
        <f t="shared" si="55"/>
        <v>NORWALK MARINERS LEGENDS</v>
      </c>
      <c r="F382" s="836" t="str">
        <f t="shared" si="55"/>
        <v>NORWALK SPORT COLOMBIA 50</v>
      </c>
      <c r="G382" s="854"/>
      <c r="H382" s="847">
        <f>VLOOKUP(E382,START_TIMES,2)</f>
        <v>0.33333333333333331</v>
      </c>
      <c r="I382" s="848" t="str">
        <f>VLOOKUP(E382,fields,2)</f>
        <v>Nathan Hale MS (T), Norwalk</v>
      </c>
      <c r="J382" s="849"/>
      <c r="K382" s="16"/>
      <c r="M382" s="780" t="s">
        <v>130</v>
      </c>
      <c r="N382" s="780" t="s">
        <v>131</v>
      </c>
    </row>
    <row r="383" spans="1:21" ht="12.75" customHeight="1" thickTop="1" thickBot="1" x14ac:dyDescent="0.3">
      <c r="A383" s="574">
        <v>380</v>
      </c>
      <c r="B383" s="843" t="s">
        <v>0</v>
      </c>
      <c r="C383" s="844" t="s">
        <v>0</v>
      </c>
      <c r="D383" s="850" t="s">
        <v>0</v>
      </c>
      <c r="E383" s="836" t="s">
        <v>0</v>
      </c>
      <c r="F383" s="836" t="s">
        <v>0</v>
      </c>
      <c r="G383" s="846" t="s">
        <v>0</v>
      </c>
      <c r="H383" s="847" t="s">
        <v>0</v>
      </c>
      <c r="I383" s="848" t="s">
        <v>0</v>
      </c>
      <c r="J383" s="849" t="s">
        <v>0</v>
      </c>
      <c r="K383" s="16"/>
      <c r="M383" s="601"/>
      <c r="N383" s="601"/>
    </row>
    <row r="384" spans="1:21" ht="12.75" customHeight="1" thickTop="1" thickBot="1" x14ac:dyDescent="0.3">
      <c r="A384" s="574">
        <v>381</v>
      </c>
      <c r="B384" s="696" t="s">
        <v>810</v>
      </c>
      <c r="C384" s="844">
        <v>45837</v>
      </c>
      <c r="D384" s="870" t="s">
        <v>1113</v>
      </c>
      <c r="E384" s="836" t="str">
        <f t="shared" ref="E384:F388" si="56">VLOOKUP(M384,Teams,2)</f>
        <v>CHESHIRE AZZURRI</v>
      </c>
      <c r="F384" s="836" t="str">
        <f t="shared" si="56"/>
        <v>VASCO DA GAMA 60</v>
      </c>
      <c r="G384" s="854"/>
      <c r="H384" s="847">
        <f>VLOOKUP(E384,START_TIMES,2)</f>
        <v>0.375</v>
      </c>
      <c r="I384" s="848" t="str">
        <f>VLOOKUP(E384,fields,2)</f>
        <v>Quinnipiac Park (G), Cheshire</v>
      </c>
      <c r="J384" s="849"/>
      <c r="K384" s="16"/>
      <c r="M384" s="753" t="s">
        <v>138</v>
      </c>
      <c r="N384" s="753" t="s">
        <v>135</v>
      </c>
    </row>
    <row r="385" spans="1:14" ht="12.75" customHeight="1" thickTop="1" thickBot="1" x14ac:dyDescent="0.3">
      <c r="A385" s="574">
        <v>382</v>
      </c>
      <c r="B385" s="696" t="s">
        <v>810</v>
      </c>
      <c r="C385" s="844">
        <v>45837</v>
      </c>
      <c r="D385" s="870" t="s">
        <v>1113</v>
      </c>
      <c r="E385" s="836" t="str">
        <f t="shared" si="56"/>
        <v>SOUTHEAST CT</v>
      </c>
      <c r="F385" s="836" t="str">
        <f t="shared" si="56"/>
        <v>CLUB NAPOLI 50</v>
      </c>
      <c r="G385" s="854"/>
      <c r="H385" s="847">
        <f>VLOOKUP(E385,START_TIMES,2)</f>
        <v>0.41666666666666702</v>
      </c>
      <c r="I385" s="848" t="str">
        <f>VLOOKUP(E385,fields,2)</f>
        <v>Killingworth Rec Park (G), Killingworth</v>
      </c>
      <c r="J385" s="849"/>
      <c r="K385" s="16"/>
      <c r="M385" s="753" t="s">
        <v>149</v>
      </c>
      <c r="N385" s="753" t="s">
        <v>141</v>
      </c>
    </row>
    <row r="386" spans="1:14" ht="12.75" customHeight="1" thickTop="1" thickBot="1" x14ac:dyDescent="0.3">
      <c r="A386" s="574">
        <v>383</v>
      </c>
      <c r="B386" s="696" t="s">
        <v>810</v>
      </c>
      <c r="C386" s="844">
        <v>45837</v>
      </c>
      <c r="D386" s="870" t="s">
        <v>1113</v>
      </c>
      <c r="E386" s="836" t="str">
        <f t="shared" si="56"/>
        <v>ZIMMITTI SC</v>
      </c>
      <c r="F386" s="836" t="str">
        <f t="shared" si="56"/>
        <v>GREENWICH PUMAS FC 56</v>
      </c>
      <c r="G386" s="854"/>
      <c r="H386" s="847">
        <f>VLOOKUP(E386,START_TIMES,2)</f>
        <v>0.41666666666666702</v>
      </c>
      <c r="I386" s="848" t="str">
        <f>VLOOKUP(E386,fields,2)</f>
        <v>Morris Beach Complex (G), Morris</v>
      </c>
      <c r="J386" s="849"/>
      <c r="K386" s="16"/>
      <c r="M386" s="753" t="s">
        <v>137</v>
      </c>
      <c r="N386" s="753" t="s">
        <v>144</v>
      </c>
    </row>
    <row r="387" spans="1:14" ht="12.75" customHeight="1" thickTop="1" thickBot="1" x14ac:dyDescent="0.3">
      <c r="A387" s="574">
        <v>384</v>
      </c>
      <c r="B387" s="696" t="s">
        <v>810</v>
      </c>
      <c r="C387" s="844">
        <v>45837</v>
      </c>
      <c r="D387" s="870" t="s">
        <v>1113</v>
      </c>
      <c r="E387" s="836" t="str">
        <f t="shared" si="56"/>
        <v>EAST HAVEN SC</v>
      </c>
      <c r="F387" s="836" t="str">
        <f t="shared" si="56"/>
        <v>NORTH BRANFORD LEGENDS</v>
      </c>
      <c r="G387" s="854"/>
      <c r="H387" s="847">
        <f>VLOOKUP(E387,START_TIMES,2)</f>
        <v>0.41666666666666669</v>
      </c>
      <c r="I387" s="848" t="str">
        <f>VLOOKUP(E387,fields,2)</f>
        <v>East Haven MS (G), East Haven</v>
      </c>
      <c r="J387" s="849"/>
      <c r="K387" s="16"/>
      <c r="M387" s="753" t="s">
        <v>142</v>
      </c>
      <c r="N387" s="753" t="s">
        <v>148</v>
      </c>
    </row>
    <row r="388" spans="1:14" ht="12.75" customHeight="1" thickTop="1" thickBot="1" x14ac:dyDescent="0.3">
      <c r="A388" s="574">
        <v>385</v>
      </c>
      <c r="B388" s="696" t="s">
        <v>810</v>
      </c>
      <c r="C388" s="844">
        <v>45837</v>
      </c>
      <c r="D388" s="870" t="s">
        <v>1113</v>
      </c>
      <c r="E388" s="836" t="str">
        <f t="shared" si="56"/>
        <v>GUILFORD BLACK EAGLES</v>
      </c>
      <c r="F388" s="836" t="str">
        <f t="shared" si="56"/>
        <v>HAVEN FC</v>
      </c>
      <c r="G388" s="854"/>
      <c r="H388" s="847">
        <f>VLOOKUP(E388,START_TIMES,2)</f>
        <v>0.41666666666666669</v>
      </c>
      <c r="I388" s="848" t="str">
        <f>VLOOKUP(E388,fields,2)</f>
        <v>Bittner Park (G), Guilford</v>
      </c>
      <c r="J388" s="849"/>
      <c r="K388" s="16"/>
      <c r="M388" s="753" t="s">
        <v>146</v>
      </c>
      <c r="N388" s="753" t="s">
        <v>147</v>
      </c>
    </row>
    <row r="389" spans="1:14" ht="12.75" customHeight="1" thickTop="1" thickBot="1" x14ac:dyDescent="0.3">
      <c r="A389" s="574">
        <v>386</v>
      </c>
      <c r="B389" s="696"/>
      <c r="C389" s="844"/>
      <c r="D389" s="870"/>
      <c r="E389" s="836"/>
      <c r="F389" s="836"/>
      <c r="G389" s="846"/>
      <c r="H389" s="847"/>
      <c r="I389" s="848"/>
      <c r="J389" s="849"/>
      <c r="K389" s="16"/>
      <c r="M389" s="601"/>
      <c r="N389" s="601"/>
    </row>
    <row r="390" spans="1:14" ht="12.75" customHeight="1" thickTop="1" x14ac:dyDescent="0.25">
      <c r="A390" s="574">
        <v>387</v>
      </c>
      <c r="B390" s="696"/>
      <c r="C390" s="844">
        <v>45844</v>
      </c>
      <c r="D390" s="853" t="s">
        <v>175</v>
      </c>
      <c r="E390" s="773" t="str">
        <f t="shared" ref="E390:F394" si="57">VLOOKUP(M390,Teams,2)</f>
        <v>BYE 30</v>
      </c>
      <c r="F390" s="836" t="str">
        <f t="shared" si="57"/>
        <v>FC CALDO VERDE</v>
      </c>
      <c r="G390" s="846"/>
      <c r="H390" s="847" t="str">
        <f>VLOOKUP(E390,START_TIMES,2)</f>
        <v>--</v>
      </c>
      <c r="I390" s="848" t="str">
        <f>VLOOKUP(E390,fields,2)</f>
        <v>--</v>
      </c>
      <c r="J390" s="849"/>
      <c r="K390" s="16"/>
      <c r="M390" s="197" t="s">
        <v>150</v>
      </c>
      <c r="N390" s="197" t="s">
        <v>153</v>
      </c>
    </row>
    <row r="391" spans="1:14" ht="12.75" customHeight="1" x14ac:dyDescent="0.25">
      <c r="A391" s="574">
        <v>388</v>
      </c>
      <c r="B391" s="696"/>
      <c r="C391" s="844">
        <v>45844</v>
      </c>
      <c r="D391" s="853" t="s">
        <v>175</v>
      </c>
      <c r="E391" s="836" t="str">
        <f t="shared" si="57"/>
        <v>NORWALK FC</v>
      </c>
      <c r="F391" s="836" t="str">
        <f t="shared" si="57"/>
        <v>FC CELTA</v>
      </c>
      <c r="G391" s="846"/>
      <c r="H391" s="847">
        <f>VLOOKUP(E391,START_TIMES,2)</f>
        <v>0.41666666666666702</v>
      </c>
      <c r="I391" s="848" t="str">
        <f>VLOOKUP(E391,fields,2)</f>
        <v>Nathan Hale MS (T), Norwalk</v>
      </c>
      <c r="J391" s="849"/>
      <c r="K391" s="16"/>
      <c r="M391" s="197" t="s">
        <v>157</v>
      </c>
      <c r="N391" s="197" t="s">
        <v>154</v>
      </c>
    </row>
    <row r="392" spans="1:14" ht="12.75" customHeight="1" x14ac:dyDescent="0.25">
      <c r="A392" s="574">
        <v>389</v>
      </c>
      <c r="B392" s="696"/>
      <c r="C392" s="844">
        <v>45844</v>
      </c>
      <c r="D392" s="853" t="s">
        <v>175</v>
      </c>
      <c r="E392" s="836" t="str">
        <f t="shared" si="57"/>
        <v>ECUA-ANDES 30</v>
      </c>
      <c r="F392" s="836" t="str">
        <f t="shared" si="57"/>
        <v>QPR</v>
      </c>
      <c r="G392" s="854"/>
      <c r="H392" s="847">
        <f>VLOOKUP(E392,START_TIMES,2)</f>
        <v>0.33333333333333331</v>
      </c>
      <c r="I392" s="848" t="str">
        <f>VLOOKUP(E392,fields,2)</f>
        <v>TBD</v>
      </c>
      <c r="J392" s="849"/>
      <c r="K392" s="16"/>
      <c r="M392" s="197" t="s">
        <v>152</v>
      </c>
      <c r="N392" s="197" t="s">
        <v>158</v>
      </c>
    </row>
    <row r="393" spans="1:14" ht="12.75" customHeight="1" x14ac:dyDescent="0.25">
      <c r="A393" s="574">
        <v>390</v>
      </c>
      <c r="B393" s="696"/>
      <c r="C393" s="844">
        <v>45844</v>
      </c>
      <c r="D393" s="853" t="s">
        <v>175</v>
      </c>
      <c r="E393" s="836" t="str">
        <f t="shared" si="57"/>
        <v>TRINITY FC</v>
      </c>
      <c r="F393" s="836" t="str">
        <f t="shared" si="57"/>
        <v>NAUGATUCK FUSION</v>
      </c>
      <c r="G393" s="846"/>
      <c r="H393" s="847">
        <f>VLOOKUP(E393,START_TIMES,2)</f>
        <v>0.33333333333333331</v>
      </c>
      <c r="I393" s="848" t="str">
        <f>VLOOKUP(E393,fields,2)</f>
        <v>Pease Road (G), Woodbridge</v>
      </c>
      <c r="J393" s="849"/>
      <c r="K393" s="16"/>
      <c r="M393" s="197" t="s">
        <v>159</v>
      </c>
      <c r="N393" s="197" t="s">
        <v>156</v>
      </c>
    </row>
    <row r="394" spans="1:14" ht="12.75" customHeight="1" thickBot="1" x14ac:dyDescent="0.3">
      <c r="A394" s="574">
        <v>391</v>
      </c>
      <c r="B394" s="696"/>
      <c r="C394" s="844">
        <v>45844</v>
      </c>
      <c r="D394" s="853" t="s">
        <v>175</v>
      </c>
      <c r="E394" s="836" t="str">
        <f t="shared" si="57"/>
        <v>LITCHFIELD COUNTY BLUES 30</v>
      </c>
      <c r="F394" s="836" t="str">
        <f t="shared" si="57"/>
        <v>COYOTES FC</v>
      </c>
      <c r="G394" s="846"/>
      <c r="H394" s="847">
        <f>VLOOKUP(E394,START_TIMES,2)</f>
        <v>0.375</v>
      </c>
      <c r="I394" s="848" t="str">
        <f>VLOOKUP(E394,fields,2)</f>
        <v>New Milford HS (T), New Milford</v>
      </c>
      <c r="J394" s="849"/>
      <c r="K394" s="16"/>
      <c r="M394" s="197" t="s">
        <v>155</v>
      </c>
      <c r="N394" s="197" t="s">
        <v>151</v>
      </c>
    </row>
    <row r="395" spans="1:14" ht="12.75" customHeight="1" thickTop="1" thickBot="1" x14ac:dyDescent="0.3">
      <c r="A395" s="574">
        <v>392</v>
      </c>
      <c r="B395" s="696"/>
      <c r="C395" s="844"/>
      <c r="D395" s="870"/>
      <c r="E395" s="836"/>
      <c r="F395" s="836"/>
      <c r="G395" s="846"/>
      <c r="H395" s="847"/>
      <c r="I395" s="848"/>
      <c r="J395" s="849"/>
      <c r="K395" s="16"/>
      <c r="M395" s="601"/>
      <c r="N395" s="601"/>
    </row>
    <row r="396" spans="1:14" ht="12.75" customHeight="1" thickTop="1" x14ac:dyDescent="0.25">
      <c r="A396" s="574">
        <v>393</v>
      </c>
      <c r="B396" s="696"/>
      <c r="C396" s="844">
        <v>45844</v>
      </c>
      <c r="D396" s="845" t="s">
        <v>1076</v>
      </c>
      <c r="E396" s="868" t="str">
        <f t="shared" ref="E396:F400" si="58">VLOOKUP(M396,Teams,2)</f>
        <v>BYE 50</v>
      </c>
      <c r="F396" s="836" t="str">
        <f t="shared" si="58"/>
        <v>GREENWICH PUMAS FC 50</v>
      </c>
      <c r="G396" s="854"/>
      <c r="H396" s="847" t="str">
        <f>VLOOKUP(E396,START_TIMES,2)</f>
        <v>--</v>
      </c>
      <c r="I396" s="848" t="str">
        <f>VLOOKUP(E396,fields,2)</f>
        <v>--</v>
      </c>
      <c r="J396" s="849"/>
      <c r="K396" s="16"/>
      <c r="M396" s="781" t="s">
        <v>126</v>
      </c>
      <c r="N396" s="781" t="s">
        <v>129</v>
      </c>
    </row>
    <row r="397" spans="1:14" ht="12.75" customHeight="1" x14ac:dyDescent="0.25">
      <c r="A397" s="574">
        <v>394</v>
      </c>
      <c r="B397" s="696"/>
      <c r="C397" s="844">
        <v>45844</v>
      </c>
      <c r="D397" s="845" t="s">
        <v>1076</v>
      </c>
      <c r="E397" s="836" t="str">
        <f t="shared" si="58"/>
        <v>STAMFORD CITY</v>
      </c>
      <c r="F397" s="836" t="str">
        <f t="shared" si="58"/>
        <v>NORWALK MARINERS LEGENDS</v>
      </c>
      <c r="G397" s="854"/>
      <c r="H397" s="847">
        <f>VLOOKUP(E397,START_TIMES,2)</f>
        <v>0.41666666666666702</v>
      </c>
      <c r="I397" s="848" t="str">
        <f>VLOOKUP(E397,fields,2)</f>
        <v>West Beach Fields (T), Stamford</v>
      </c>
      <c r="J397" s="849"/>
      <c r="K397" s="16"/>
      <c r="M397" s="781" t="s">
        <v>133</v>
      </c>
      <c r="N397" s="781" t="s">
        <v>130</v>
      </c>
    </row>
    <row r="398" spans="1:14" ht="12.75" customHeight="1" x14ac:dyDescent="0.25">
      <c r="A398" s="574">
        <v>395</v>
      </c>
      <c r="B398" s="696"/>
      <c r="C398" s="844">
        <v>45844</v>
      </c>
      <c r="D398" s="845" t="s">
        <v>1076</v>
      </c>
      <c r="E398" s="836" t="str">
        <f t="shared" si="58"/>
        <v>GREENWICH FC 50</v>
      </c>
      <c r="F398" s="836" t="str">
        <f t="shared" si="58"/>
        <v>VASCO DA GAMA 50</v>
      </c>
      <c r="G398" s="854"/>
      <c r="H398" s="847">
        <f>VLOOKUP(E398,START_TIMES,2)</f>
        <v>0.41666666666666702</v>
      </c>
      <c r="I398" s="848" t="s">
        <v>1151</v>
      </c>
      <c r="J398" s="849"/>
      <c r="K398" s="16"/>
      <c r="M398" s="781" t="s">
        <v>128</v>
      </c>
      <c r="N398" s="781" t="s">
        <v>134</v>
      </c>
    </row>
    <row r="399" spans="1:14" ht="12.75" customHeight="1" x14ac:dyDescent="0.25">
      <c r="A399" s="574">
        <v>396</v>
      </c>
      <c r="B399" s="696"/>
      <c r="C399" s="844">
        <v>45844</v>
      </c>
      <c r="D399" s="845" t="s">
        <v>1076</v>
      </c>
      <c r="E399" s="836" t="str">
        <f t="shared" si="58"/>
        <v>WESTPORT FC</v>
      </c>
      <c r="F399" s="836" t="str">
        <f t="shared" si="58"/>
        <v>REBELS UNITED</v>
      </c>
      <c r="G399" s="854"/>
      <c r="H399" s="847">
        <f>VLOOKUP(E399,START_TIMES,2)</f>
        <v>0.33333333333333331</v>
      </c>
      <c r="I399" s="848" t="str">
        <f>VLOOKUP(E399,fields,2)</f>
        <v>Wakeman Park (T), Westport</v>
      </c>
      <c r="J399" s="849"/>
      <c r="K399" s="16"/>
      <c r="M399" s="781" t="s">
        <v>136</v>
      </c>
      <c r="N399" s="781" t="s">
        <v>132</v>
      </c>
    </row>
    <row r="400" spans="1:14" ht="12.75" customHeight="1" thickBot="1" x14ac:dyDescent="0.3">
      <c r="A400" s="574">
        <v>397</v>
      </c>
      <c r="B400" s="696"/>
      <c r="C400" s="844">
        <v>45844</v>
      </c>
      <c r="D400" s="845" t="s">
        <v>1076</v>
      </c>
      <c r="E400" s="836" t="str">
        <f t="shared" si="58"/>
        <v>NORWALK SPORT COLOMBIA 50</v>
      </c>
      <c r="F400" s="836" t="str">
        <f t="shared" si="58"/>
        <v>FAIRFIELD GAC 50</v>
      </c>
      <c r="G400" s="854"/>
      <c r="H400" s="847">
        <v>0.33333333333333331</v>
      </c>
      <c r="I400" s="848" t="str">
        <f>VLOOKUP(E400,fields,2)</f>
        <v>Nathan Hale MS (T), Norwalk</v>
      </c>
      <c r="J400" s="849"/>
      <c r="K400" s="16"/>
      <c r="M400" s="781" t="s">
        <v>131</v>
      </c>
      <c r="N400" s="781" t="s">
        <v>127</v>
      </c>
    </row>
    <row r="401" spans="1:14" ht="12.75" customHeight="1" thickTop="1" thickBot="1" x14ac:dyDescent="0.3">
      <c r="A401" s="574">
        <v>398</v>
      </c>
      <c r="B401" s="696"/>
      <c r="C401" s="844"/>
      <c r="D401" s="870"/>
      <c r="E401" s="836"/>
      <c r="F401" s="836"/>
      <c r="G401" s="846"/>
      <c r="H401" s="847"/>
      <c r="I401" s="848"/>
      <c r="J401" s="849"/>
      <c r="K401" s="16"/>
      <c r="M401" s="601"/>
      <c r="N401" s="601"/>
    </row>
    <row r="402" spans="1:14" ht="12.75" customHeight="1" thickTop="1" thickBot="1" x14ac:dyDescent="0.3">
      <c r="A402" s="574">
        <v>399</v>
      </c>
      <c r="B402" s="696"/>
      <c r="C402" s="844"/>
      <c r="D402" s="870"/>
      <c r="E402" s="836"/>
      <c r="F402" s="836"/>
      <c r="G402" s="846"/>
      <c r="H402" s="847"/>
      <c r="I402" s="848"/>
      <c r="J402" s="849"/>
      <c r="K402" s="16"/>
      <c r="M402" s="601"/>
      <c r="N402" s="601"/>
    </row>
    <row r="403" spans="1:14" ht="12.75" customHeight="1" thickTop="1" thickBot="1" x14ac:dyDescent="0.3">
      <c r="A403" s="574">
        <v>400</v>
      </c>
      <c r="B403" s="696"/>
      <c r="C403" s="844"/>
      <c r="D403" s="870"/>
      <c r="E403" s="836"/>
      <c r="F403" s="836"/>
      <c r="G403" s="846"/>
      <c r="H403" s="847"/>
      <c r="I403" s="848"/>
      <c r="J403" s="849"/>
      <c r="K403" s="16"/>
      <c r="M403" s="601"/>
      <c r="N403" s="601"/>
    </row>
    <row r="404" spans="1:14" ht="20" customHeight="1" thickTop="1" thickBot="1" x14ac:dyDescent="0.35">
      <c r="A404" s="574">
        <v>401</v>
      </c>
      <c r="B404" s="843" t="s">
        <v>0</v>
      </c>
      <c r="C404" s="844" t="s">
        <v>0</v>
      </c>
      <c r="D404" s="850" t="s">
        <v>0</v>
      </c>
      <c r="E404" s="836" t="s">
        <v>0</v>
      </c>
      <c r="F404" s="836" t="s">
        <v>0</v>
      </c>
      <c r="G404" s="846" t="s">
        <v>0</v>
      </c>
      <c r="H404" s="847" t="s">
        <v>0</v>
      </c>
      <c r="I404" s="848" t="s">
        <v>0</v>
      </c>
      <c r="J404" s="849" t="s">
        <v>0</v>
      </c>
      <c r="K404" s="16"/>
      <c r="M404" s="606"/>
      <c r="N404" s="606"/>
    </row>
    <row r="405" spans="1:14" ht="12.75" customHeight="1" thickTop="1" thickBot="1" x14ac:dyDescent="0.35">
      <c r="A405" s="574">
        <v>402</v>
      </c>
      <c r="B405" s="696"/>
      <c r="C405" s="844"/>
      <c r="D405" s="870"/>
      <c r="E405" s="836"/>
      <c r="F405" s="836"/>
      <c r="G405" s="846"/>
      <c r="H405" s="847"/>
      <c r="I405" s="848"/>
      <c r="J405" s="849"/>
      <c r="K405" s="16"/>
      <c r="M405" s="606"/>
      <c r="N405" s="600"/>
    </row>
    <row r="406" spans="1:14" ht="12.75" customHeight="1" thickTop="1" thickBot="1" x14ac:dyDescent="0.35">
      <c r="A406" s="574">
        <v>403</v>
      </c>
      <c r="B406" s="843" t="s">
        <v>0</v>
      </c>
      <c r="C406" s="844" t="s">
        <v>0</v>
      </c>
      <c r="D406" s="850" t="s">
        <v>0</v>
      </c>
      <c r="E406" s="836" t="s">
        <v>0</v>
      </c>
      <c r="F406" s="836" t="s">
        <v>0</v>
      </c>
      <c r="G406" s="846" t="s">
        <v>0</v>
      </c>
      <c r="H406" s="847" t="s">
        <v>0</v>
      </c>
      <c r="I406" s="848" t="s">
        <v>0</v>
      </c>
      <c r="J406" s="849" t="s">
        <v>0</v>
      </c>
      <c r="K406" s="16"/>
      <c r="M406" s="606"/>
      <c r="N406" s="600"/>
    </row>
    <row r="407" spans="1:14" ht="12.75" customHeight="1" thickTop="1" thickBot="1" x14ac:dyDescent="0.5">
      <c r="A407" s="574">
        <v>404</v>
      </c>
      <c r="B407" s="839"/>
      <c r="C407" s="838" t="s">
        <v>1123</v>
      </c>
      <c r="D407" s="840"/>
      <c r="E407" s="840"/>
      <c r="F407" s="840"/>
      <c r="G407" s="841"/>
      <c r="H407" s="842"/>
      <c r="I407" s="840"/>
      <c r="J407" s="840"/>
      <c r="K407" s="16"/>
      <c r="M407" s="606"/>
      <c r="N407" s="600"/>
    </row>
    <row r="408" spans="1:14" ht="13" customHeight="1" thickTop="1" thickBot="1" x14ac:dyDescent="0.35">
      <c r="A408" s="574">
        <v>405</v>
      </c>
      <c r="B408" s="843" t="s">
        <v>0</v>
      </c>
      <c r="C408" s="844" t="s">
        <v>0</v>
      </c>
      <c r="D408" s="850" t="s">
        <v>0</v>
      </c>
      <c r="E408" s="836" t="s">
        <v>0</v>
      </c>
      <c r="F408" s="836" t="s">
        <v>0</v>
      </c>
      <c r="G408" s="846" t="s">
        <v>0</v>
      </c>
      <c r="H408" s="847" t="s">
        <v>0</v>
      </c>
      <c r="I408" s="848" t="s">
        <v>0</v>
      </c>
      <c r="J408" s="849" t="s">
        <v>0</v>
      </c>
      <c r="K408" s="456"/>
      <c r="L408" s="456"/>
      <c r="M408" s="756"/>
      <c r="N408" s="757"/>
    </row>
    <row r="409" spans="1:14" ht="12.75" customHeight="1" thickTop="1" thickBot="1" x14ac:dyDescent="0.3">
      <c r="A409" s="574">
        <v>406</v>
      </c>
      <c r="B409" s="696">
        <v>10</v>
      </c>
      <c r="C409" s="844">
        <v>45886</v>
      </c>
      <c r="D409" s="850" t="s">
        <v>10</v>
      </c>
      <c r="E409" s="836" t="str">
        <f t="shared" ref="E409:F413" si="59">VLOOKUP(M409,Teams,2)</f>
        <v>DANBURY UNITED 30</v>
      </c>
      <c r="F409" s="836" t="str">
        <f t="shared" si="59"/>
        <v>HAMDEN ALL STARS</v>
      </c>
      <c r="G409" s="846"/>
      <c r="H409" s="847">
        <f>VLOOKUP(E409,START_TIMES,2)</f>
        <v>0.375</v>
      </c>
      <c r="I409" s="848" t="str">
        <f>VLOOKUP(E409,fields,2)</f>
        <v>Portuguese Cultural Center (G), Danbury</v>
      </c>
      <c r="J409" s="849"/>
      <c r="K409" s="298"/>
      <c r="L409" s="298"/>
      <c r="M409" s="601" t="s">
        <v>93</v>
      </c>
      <c r="N409" s="601" t="s">
        <v>92</v>
      </c>
    </row>
    <row r="410" spans="1:14" ht="12.75" customHeight="1" thickTop="1" thickBot="1" x14ac:dyDescent="0.35">
      <c r="A410" s="574">
        <v>407</v>
      </c>
      <c r="B410" s="696">
        <v>10</v>
      </c>
      <c r="C410" s="886">
        <v>45886</v>
      </c>
      <c r="D410" s="850" t="s">
        <v>10</v>
      </c>
      <c r="E410" s="836" t="str">
        <f t="shared" si="59"/>
        <v>GREENWICH FC 30</v>
      </c>
      <c r="F410" s="836" t="str">
        <f t="shared" si="59"/>
        <v>SALTY DOGS</v>
      </c>
      <c r="G410" s="846"/>
      <c r="H410" s="847">
        <f>VLOOKUP(E410,START_TIMES,2)</f>
        <v>0.41666666666666702</v>
      </c>
      <c r="I410" s="887" t="str">
        <f>VLOOKUP(E410,fields,2)</f>
        <v>Greenwich Fields</v>
      </c>
      <c r="J410" s="849"/>
      <c r="K410" s="456"/>
      <c r="L410" s="456"/>
      <c r="M410" s="601" t="s">
        <v>94</v>
      </c>
      <c r="N410" s="601" t="s">
        <v>95</v>
      </c>
    </row>
    <row r="411" spans="1:14" ht="12.75" customHeight="1" thickTop="1" thickBot="1" x14ac:dyDescent="0.3">
      <c r="A411" s="574">
        <v>408</v>
      </c>
      <c r="B411" s="696">
        <v>10</v>
      </c>
      <c r="C411" s="844">
        <v>45886</v>
      </c>
      <c r="D411" s="850" t="s">
        <v>10</v>
      </c>
      <c r="E411" s="836" t="str">
        <f t="shared" si="59"/>
        <v>CHESHIRE SC UNITED</v>
      </c>
      <c r="F411" s="836" t="str">
        <f t="shared" si="59"/>
        <v>CLINTON FC 30</v>
      </c>
      <c r="G411" s="846"/>
      <c r="H411" s="847">
        <f>VLOOKUP(E411,START_TIMES,2)</f>
        <v>0.375</v>
      </c>
      <c r="I411" s="848" t="str">
        <f>VLOOKUP(E411,fields,2)</f>
        <v>Choate Rosemary Hall (T), Wallingford</v>
      </c>
      <c r="J411" s="849"/>
      <c r="K411" s="16"/>
      <c r="M411" s="601" t="s">
        <v>97</v>
      </c>
      <c r="N411" s="601" t="s">
        <v>96</v>
      </c>
    </row>
    <row r="412" spans="1:14" ht="12.75" customHeight="1" thickTop="1" thickBot="1" x14ac:dyDescent="0.3">
      <c r="A412" s="574">
        <v>409</v>
      </c>
      <c r="B412" s="696">
        <v>10</v>
      </c>
      <c r="C412" s="844">
        <v>45886</v>
      </c>
      <c r="D412" s="850" t="s">
        <v>10</v>
      </c>
      <c r="E412" s="836" t="str">
        <f t="shared" si="59"/>
        <v xml:space="preserve">FC SHELTON </v>
      </c>
      <c r="F412" s="836" t="str">
        <f t="shared" si="59"/>
        <v>MILFORD AMIGOS</v>
      </c>
      <c r="G412" s="846"/>
      <c r="H412" s="847">
        <f>VLOOKUP(E412,START_TIMES,2)</f>
        <v>0.33333333333333331</v>
      </c>
      <c r="I412" s="848" t="str">
        <f>VLOOKUP(E412,fields,2)</f>
        <v>Nike Site (G), Shelton</v>
      </c>
      <c r="J412" s="849"/>
      <c r="K412" s="16"/>
      <c r="M412" s="601" t="s">
        <v>99</v>
      </c>
      <c r="N412" s="601" t="s">
        <v>98</v>
      </c>
    </row>
    <row r="413" spans="1:14" ht="12.65" customHeight="1" thickTop="1" thickBot="1" x14ac:dyDescent="0.3">
      <c r="A413" s="574">
        <v>410</v>
      </c>
      <c r="B413" s="696">
        <v>10</v>
      </c>
      <c r="C413" s="844">
        <v>45886</v>
      </c>
      <c r="D413" s="850" t="s">
        <v>10</v>
      </c>
      <c r="E413" s="836" t="str">
        <f t="shared" si="59"/>
        <v>STAMFORD FC</v>
      </c>
      <c r="F413" s="836" t="str">
        <f t="shared" si="59"/>
        <v>MILFORD TUESDAY</v>
      </c>
      <c r="G413" s="846"/>
      <c r="H413" s="847">
        <f>VLOOKUP(E413,START_TIMES,2)</f>
        <v>0.33333333333333331</v>
      </c>
      <c r="I413" s="848" t="str">
        <f>VLOOKUP(E413,fields,2)</f>
        <v>West Beach Fields (T), Stamford</v>
      </c>
      <c r="J413" s="849"/>
      <c r="K413" s="16"/>
      <c r="M413" s="601" t="s">
        <v>101</v>
      </c>
      <c r="N413" s="601" t="s">
        <v>100</v>
      </c>
    </row>
    <row r="414" spans="1:14" ht="12.65" customHeight="1" thickTop="1" thickBot="1" x14ac:dyDescent="0.3">
      <c r="A414" s="574">
        <v>411</v>
      </c>
      <c r="B414" s="696">
        <v>10</v>
      </c>
      <c r="C414" s="844"/>
      <c r="D414" s="850"/>
      <c r="E414" s="836"/>
      <c r="F414" s="836"/>
      <c r="G414" s="846"/>
      <c r="H414" s="847"/>
      <c r="I414" s="848"/>
      <c r="J414" s="849"/>
      <c r="K414" s="16"/>
      <c r="M414" s="601"/>
      <c r="N414" s="601"/>
    </row>
    <row r="415" spans="1:14" ht="12.75" customHeight="1" thickTop="1" thickBot="1" x14ac:dyDescent="0.3">
      <c r="A415" s="574">
        <v>412</v>
      </c>
      <c r="B415" s="696">
        <v>10</v>
      </c>
      <c r="C415" s="844">
        <v>45886</v>
      </c>
      <c r="D415" s="853" t="s">
        <v>175</v>
      </c>
      <c r="E415" s="836" t="str">
        <f t="shared" ref="E415:F419" si="60">VLOOKUP(M415,Teams,2)</f>
        <v>ECUA-ANDES 30</v>
      </c>
      <c r="F415" s="836" t="str">
        <f t="shared" si="60"/>
        <v>LITCHFIELD COUNTY BLUES 30</v>
      </c>
      <c r="G415" s="846"/>
      <c r="H415" s="847">
        <f>VLOOKUP(E415,START_TIMES,2)</f>
        <v>0.33333333333333331</v>
      </c>
      <c r="I415" s="848" t="str">
        <f>VLOOKUP(E415,fields,2)</f>
        <v>TBD</v>
      </c>
      <c r="J415" s="849"/>
      <c r="K415" s="16"/>
      <c r="M415" s="605" t="s">
        <v>152</v>
      </c>
      <c r="N415" s="605" t="s">
        <v>155</v>
      </c>
    </row>
    <row r="416" spans="1:14" ht="12.75" customHeight="1" thickTop="1" thickBot="1" x14ac:dyDescent="0.3">
      <c r="A416" s="574">
        <v>413</v>
      </c>
      <c r="B416" s="696">
        <v>10</v>
      </c>
      <c r="C416" s="844">
        <v>45886</v>
      </c>
      <c r="D416" s="853" t="s">
        <v>175</v>
      </c>
      <c r="E416" s="836" t="str">
        <f t="shared" si="60"/>
        <v>QPR</v>
      </c>
      <c r="F416" s="836" t="str">
        <f t="shared" si="60"/>
        <v>FC CELTA</v>
      </c>
      <c r="G416" s="846"/>
      <c r="H416" s="847">
        <f>VLOOKUP(E416,START_TIMES,2)</f>
        <v>0.375</v>
      </c>
      <c r="I416" s="848" t="str">
        <f>VLOOKUP(E416,fields,2)</f>
        <v>Quinnipiac Park (G), Cheshire</v>
      </c>
      <c r="J416" s="849"/>
      <c r="K416" s="16"/>
      <c r="M416" s="605" t="s">
        <v>158</v>
      </c>
      <c r="N416" s="605" t="s">
        <v>154</v>
      </c>
    </row>
    <row r="417" spans="1:33" ht="12.75" customHeight="1" thickTop="1" thickBot="1" x14ac:dyDescent="0.3">
      <c r="A417" s="574">
        <v>414</v>
      </c>
      <c r="B417" s="696">
        <v>10</v>
      </c>
      <c r="C417" s="844">
        <v>45886</v>
      </c>
      <c r="D417" s="853" t="s">
        <v>175</v>
      </c>
      <c r="E417" s="773" t="str">
        <f t="shared" si="60"/>
        <v>BYE 30</v>
      </c>
      <c r="F417" s="836" t="str">
        <f t="shared" si="60"/>
        <v>COYOTES FC</v>
      </c>
      <c r="G417" s="854"/>
      <c r="H417" s="847" t="str">
        <f>VLOOKUP(E417,START_TIMES,2)</f>
        <v>--</v>
      </c>
      <c r="I417" s="848" t="str">
        <f>VLOOKUP(E417,fields,2)</f>
        <v>--</v>
      </c>
      <c r="J417" s="849"/>
      <c r="K417" s="16"/>
      <c r="M417" s="605" t="s">
        <v>150</v>
      </c>
      <c r="N417" s="605" t="s">
        <v>151</v>
      </c>
    </row>
    <row r="418" spans="1:33" ht="12.75" customHeight="1" thickTop="1" thickBot="1" x14ac:dyDescent="0.3">
      <c r="A418" s="574">
        <v>415</v>
      </c>
      <c r="B418" s="696">
        <v>10</v>
      </c>
      <c r="C418" s="844">
        <v>45886</v>
      </c>
      <c r="D418" s="853" t="s">
        <v>175</v>
      </c>
      <c r="E418" s="836" t="str">
        <f t="shared" si="60"/>
        <v>FC CALDO VERDE</v>
      </c>
      <c r="F418" s="836" t="str">
        <f t="shared" si="60"/>
        <v>NAUGATUCK FUSION</v>
      </c>
      <c r="G418" s="846"/>
      <c r="H418" s="847">
        <f>VLOOKUP(E418,START_TIMES,2)</f>
        <v>0.41666666666666669</v>
      </c>
      <c r="I418" s="848" t="str">
        <f>VLOOKUP(E418,fields,2)</f>
        <v>Naugatuck HS (G), Naugatuck</v>
      </c>
      <c r="J418" s="849"/>
      <c r="K418" s="16"/>
      <c r="M418" s="605" t="s">
        <v>153</v>
      </c>
      <c r="N418" s="605" t="s">
        <v>156</v>
      </c>
    </row>
    <row r="419" spans="1:33" ht="16" customHeight="1" thickTop="1" thickBot="1" x14ac:dyDescent="0.35">
      <c r="A419" s="574">
        <v>416</v>
      </c>
      <c r="B419" s="696">
        <v>10</v>
      </c>
      <c r="C419" s="844">
        <v>45886</v>
      </c>
      <c r="D419" s="853" t="s">
        <v>175</v>
      </c>
      <c r="E419" s="836" t="str">
        <f t="shared" si="60"/>
        <v>TRINITY FC</v>
      </c>
      <c r="F419" s="836" t="str">
        <f t="shared" si="60"/>
        <v>NORWALK FC</v>
      </c>
      <c r="G419" s="846"/>
      <c r="H419" s="847">
        <f>VLOOKUP(E419,START_TIMES,2)</f>
        <v>0.33333333333333331</v>
      </c>
      <c r="I419" s="848" t="str">
        <f>VLOOKUP(E419,fields,2)</f>
        <v>Pease Road (G), Woodbridge</v>
      </c>
      <c r="J419" s="849"/>
      <c r="K419" s="16"/>
      <c r="M419" s="605" t="s">
        <v>159</v>
      </c>
      <c r="N419" s="605" t="s">
        <v>157</v>
      </c>
      <c r="S419" s="16"/>
      <c r="T419" s="198"/>
      <c r="U419" s="198"/>
      <c r="V419" s="16">
        <v>73</v>
      </c>
      <c r="W419" s="209"/>
      <c r="X419" s="215"/>
      <c r="Y419" s="16"/>
      <c r="Z419" s="16"/>
      <c r="AC419" s="16"/>
    </row>
    <row r="420" spans="1:33" ht="12.75" customHeight="1" thickTop="1" thickBot="1" x14ac:dyDescent="0.3">
      <c r="A420" s="574">
        <v>417</v>
      </c>
      <c r="B420" s="843" t="s">
        <v>0</v>
      </c>
      <c r="C420" s="844" t="s">
        <v>0</v>
      </c>
      <c r="D420" s="850" t="s">
        <v>0</v>
      </c>
      <c r="E420" s="836" t="s">
        <v>0</v>
      </c>
      <c r="F420" s="836" t="s">
        <v>0</v>
      </c>
      <c r="G420" s="846" t="s">
        <v>0</v>
      </c>
      <c r="H420" s="847" t="s">
        <v>0</v>
      </c>
      <c r="I420" s="848" t="s">
        <v>0</v>
      </c>
      <c r="J420" s="849" t="s">
        <v>0</v>
      </c>
      <c r="K420" s="16"/>
      <c r="M420" s="605"/>
      <c r="N420" s="605"/>
    </row>
    <row r="421" spans="1:33" ht="12.75" customHeight="1" thickTop="1" thickBot="1" x14ac:dyDescent="0.3">
      <c r="A421" s="574">
        <v>418</v>
      </c>
      <c r="B421" s="696">
        <v>10</v>
      </c>
      <c r="C421" s="844">
        <v>45886</v>
      </c>
      <c r="D421" s="851" t="s">
        <v>11</v>
      </c>
      <c r="E421" s="836" t="str">
        <f t="shared" ref="E421:F425" si="61">VLOOKUP(M421,Teams,2)</f>
        <v>DANBURY UNITED 40</v>
      </c>
      <c r="F421" s="836" t="str">
        <f t="shared" si="61"/>
        <v>GREENWICH PUMAS FC 40</v>
      </c>
      <c r="G421" s="846"/>
      <c r="H421" s="847">
        <f>VLOOKUP(E421,START_TIMES,2)</f>
        <v>0.45833333333333331</v>
      </c>
      <c r="I421" s="848" t="str">
        <f>VLOOKUP(E421,fields,2)</f>
        <v>Portuguese Cultural Center (G), Danbury</v>
      </c>
      <c r="J421" s="849"/>
      <c r="K421" s="16"/>
      <c r="M421" s="601" t="s">
        <v>162</v>
      </c>
      <c r="N421" s="601" t="s">
        <v>105</v>
      </c>
    </row>
    <row r="422" spans="1:33" ht="12.75" customHeight="1" thickTop="1" thickBot="1" x14ac:dyDescent="0.3">
      <c r="A422" s="574">
        <v>419</v>
      </c>
      <c r="B422" s="696">
        <v>10</v>
      </c>
      <c r="C422" s="886">
        <v>45886</v>
      </c>
      <c r="D422" s="851" t="s">
        <v>11</v>
      </c>
      <c r="E422" s="836" t="str">
        <f t="shared" si="61"/>
        <v>GREENWICH FC 40</v>
      </c>
      <c r="F422" s="836" t="str">
        <f t="shared" si="61"/>
        <v>STORM FC</v>
      </c>
      <c r="G422" s="846"/>
      <c r="H422" s="847">
        <f>VLOOKUP(E422,START_TIMES,2)</f>
        <v>0.41666666666666702</v>
      </c>
      <c r="I422" s="887" t="str">
        <f>VLOOKUP(E422,fields,2)</f>
        <v>Greenwich Fields</v>
      </c>
      <c r="J422" s="849"/>
      <c r="K422" s="16"/>
      <c r="M422" s="601" t="s">
        <v>104</v>
      </c>
      <c r="N422" s="601" t="s">
        <v>108</v>
      </c>
    </row>
    <row r="423" spans="1:33" ht="12.75" customHeight="1" thickTop="1" thickBot="1" x14ac:dyDescent="0.3">
      <c r="A423" s="574">
        <v>420</v>
      </c>
      <c r="B423" s="696">
        <v>10</v>
      </c>
      <c r="C423" s="844">
        <v>45886</v>
      </c>
      <c r="D423" s="851" t="s">
        <v>11</v>
      </c>
      <c r="E423" s="836" t="str">
        <f t="shared" si="61"/>
        <v>CLINTON FC 40</v>
      </c>
      <c r="F423" s="836" t="str">
        <f t="shared" si="61"/>
        <v>CLUB NAPOLI 40</v>
      </c>
      <c r="G423" s="846"/>
      <c r="H423" s="847">
        <f>VLOOKUP(E423,START_TIMES,2)</f>
        <v>0.33333333333333331</v>
      </c>
      <c r="I423" s="848" t="str">
        <f>VLOOKUP(E423,fields,2)</f>
        <v>Indian River Sports Complex (T), Clinton</v>
      </c>
      <c r="J423" s="849"/>
      <c r="K423" s="16"/>
      <c r="M423" s="601" t="s">
        <v>160</v>
      </c>
      <c r="N423" s="601" t="s">
        <v>161</v>
      </c>
    </row>
    <row r="424" spans="1:33" ht="12.75" customHeight="1" thickTop="1" thickBot="1" x14ac:dyDescent="0.3">
      <c r="A424" s="574">
        <v>421</v>
      </c>
      <c r="B424" s="696">
        <v>10</v>
      </c>
      <c r="C424" s="844">
        <v>45886</v>
      </c>
      <c r="D424" s="851" t="s">
        <v>11</v>
      </c>
      <c r="E424" s="836" t="str">
        <f t="shared" si="61"/>
        <v>FAIRFIELD GAC 40</v>
      </c>
      <c r="F424" s="836" t="str">
        <f t="shared" si="61"/>
        <v xml:space="preserve">GUILFORD CELTIC </v>
      </c>
      <c r="G424" s="846"/>
      <c r="H424" s="847">
        <v>0.41666666666666669</v>
      </c>
      <c r="I424" s="848" t="str">
        <f>VLOOKUP(E424,fields,2)</f>
        <v>Ludlowe HS (T), Fairfield</v>
      </c>
      <c r="J424" s="849"/>
      <c r="K424" s="16"/>
      <c r="M424" s="601" t="s">
        <v>163</v>
      </c>
      <c r="N424" s="601" t="s">
        <v>106</v>
      </c>
    </row>
    <row r="425" spans="1:33" ht="12.75" customHeight="1" thickTop="1" thickBot="1" x14ac:dyDescent="0.3">
      <c r="A425" s="574">
        <v>422</v>
      </c>
      <c r="B425" s="696">
        <v>10</v>
      </c>
      <c r="C425" s="844">
        <v>45886</v>
      </c>
      <c r="D425" s="851" t="s">
        <v>11</v>
      </c>
      <c r="E425" s="836" t="str">
        <f t="shared" si="61"/>
        <v>VASCO DA GAMA 40</v>
      </c>
      <c r="F425" s="836" t="str">
        <f t="shared" si="61"/>
        <v>SHEBEEN FC</v>
      </c>
      <c r="G425" s="846"/>
      <c r="H425" s="847">
        <f>VLOOKUP(E425,START_TIMES,2)</f>
        <v>0.41666666666666702</v>
      </c>
      <c r="I425" s="848" t="str">
        <f>VLOOKUP(E425,fields,2)</f>
        <v>Veterans Memorial Park (T), Bridgeport</v>
      </c>
      <c r="J425" s="849"/>
      <c r="K425" s="16"/>
      <c r="M425" s="601" t="s">
        <v>109</v>
      </c>
      <c r="N425" s="601" t="s">
        <v>107</v>
      </c>
    </row>
    <row r="426" spans="1:33" ht="12.75" customHeight="1" thickTop="1" thickBot="1" x14ac:dyDescent="0.3">
      <c r="A426" s="574">
        <v>423</v>
      </c>
      <c r="B426" s="843" t="s">
        <v>0</v>
      </c>
      <c r="C426" s="844" t="s">
        <v>0</v>
      </c>
      <c r="D426" s="850" t="s">
        <v>0</v>
      </c>
      <c r="E426" s="836" t="s">
        <v>0</v>
      </c>
      <c r="F426" s="836" t="s">
        <v>0</v>
      </c>
      <c r="G426" s="846" t="s">
        <v>0</v>
      </c>
      <c r="H426" s="847" t="s">
        <v>0</v>
      </c>
      <c r="I426" s="848" t="s">
        <v>0</v>
      </c>
      <c r="J426" s="849" t="s">
        <v>0</v>
      </c>
      <c r="K426" s="16"/>
      <c r="M426" s="604"/>
      <c r="N426" s="604"/>
      <c r="O426" s="253"/>
      <c r="AC426" s="258"/>
      <c r="AE426" s="253"/>
      <c r="AF426" s="16"/>
      <c r="AG426" s="16"/>
    </row>
    <row r="427" spans="1:33" ht="12.75" customHeight="1" thickTop="1" x14ac:dyDescent="0.3">
      <c r="A427" s="574">
        <v>424</v>
      </c>
      <c r="B427" s="696">
        <v>10</v>
      </c>
      <c r="C427" s="844">
        <v>45886</v>
      </c>
      <c r="D427" s="861" t="s">
        <v>1114</v>
      </c>
      <c r="E427" s="866" t="s">
        <v>29</v>
      </c>
      <c r="F427" s="867" t="s">
        <v>39</v>
      </c>
      <c r="G427" s="854"/>
      <c r="H427" s="847">
        <f>VLOOKUP(E427,START_TIMES,2)</f>
        <v>0.41666666666666669</v>
      </c>
      <c r="I427" s="848" t="str">
        <f>VLOOKUP(E427,fields,2)</f>
        <v>Guilford HS (T), Guilford</v>
      </c>
      <c r="J427" s="849"/>
      <c r="K427" s="16"/>
      <c r="M427" s="754" t="s">
        <v>110</v>
      </c>
      <c r="N427" s="754" t="s">
        <v>112</v>
      </c>
      <c r="O427" s="253"/>
      <c r="AC427" s="258"/>
      <c r="AE427" s="253"/>
      <c r="AF427" s="16"/>
      <c r="AG427" s="16"/>
    </row>
    <row r="428" spans="1:33" ht="12.75" customHeight="1" x14ac:dyDescent="0.3">
      <c r="A428" s="574">
        <v>425</v>
      </c>
      <c r="B428" s="696">
        <v>10</v>
      </c>
      <c r="C428" s="844">
        <v>45886</v>
      </c>
      <c r="D428" s="861" t="s">
        <v>1114</v>
      </c>
      <c r="E428" s="836" t="str">
        <f t="shared" ref="E428:F430" si="62">VLOOKUP(M428,Teams,2)</f>
        <v>NORTH BRANFORD 40</v>
      </c>
      <c r="F428" s="836" t="str">
        <f t="shared" si="62"/>
        <v>NEW HAVEN AMERICANS</v>
      </c>
      <c r="G428" s="846"/>
      <c r="H428" s="847">
        <v>0.33333333333333331</v>
      </c>
      <c r="I428" s="848" t="str">
        <f>VLOOKUP(E428,fields,2)</f>
        <v>Bittner Park (G), Guilford</v>
      </c>
      <c r="J428" s="849"/>
      <c r="K428" s="16"/>
      <c r="M428" s="754" t="s">
        <v>115</v>
      </c>
      <c r="N428" s="754" t="s">
        <v>114</v>
      </c>
    </row>
    <row r="429" spans="1:33" ht="12.75" customHeight="1" x14ac:dyDescent="0.3">
      <c r="A429" s="574">
        <v>426</v>
      </c>
      <c r="B429" s="696">
        <v>10</v>
      </c>
      <c r="C429" s="844">
        <v>45886</v>
      </c>
      <c r="D429" s="861" t="s">
        <v>1114</v>
      </c>
      <c r="E429" s="836" t="str">
        <f t="shared" si="62"/>
        <v>FC LEONE</v>
      </c>
      <c r="F429" s="836" t="str">
        <f t="shared" si="62"/>
        <v>SOUTHEAST ROVERS</v>
      </c>
      <c r="G429" s="846"/>
      <c r="H429" s="847">
        <f>VLOOKUP(E429,START_TIMES,2)</f>
        <v>0.41666666666666669</v>
      </c>
      <c r="I429" s="848" t="str">
        <f>VLOOKUP(E429,fields,2)</f>
        <v>Memorial Field (G), North Haven</v>
      </c>
      <c r="J429" s="849"/>
      <c r="K429" s="16"/>
      <c r="M429" s="754" t="s">
        <v>111</v>
      </c>
      <c r="N429" s="754" t="s">
        <v>117</v>
      </c>
    </row>
    <row r="430" spans="1:33" ht="12.75" customHeight="1" x14ac:dyDescent="0.3">
      <c r="A430" s="574">
        <v>427</v>
      </c>
      <c r="B430" s="696">
        <v>10</v>
      </c>
      <c r="C430" s="844">
        <v>45886</v>
      </c>
      <c r="D430" s="861" t="s">
        <v>1114</v>
      </c>
      <c r="E430" s="836" t="str">
        <f t="shared" si="62"/>
        <v>PAN ZONES</v>
      </c>
      <c r="F430" s="836" t="str">
        <f t="shared" si="62"/>
        <v>LITCHFIELD COUNTY BLUES 40</v>
      </c>
      <c r="G430" s="846"/>
      <c r="H430" s="847">
        <f>VLOOKUP(E430,START_TIMES,2)</f>
        <v>0.41666666666666669</v>
      </c>
      <c r="I430" s="848" t="str">
        <f>VLOOKUP(E430,fields,2)</f>
        <v>Stanley Quarter Park (G), New Britain</v>
      </c>
      <c r="J430" s="849"/>
      <c r="K430" s="16"/>
      <c r="M430" s="754" t="s">
        <v>116</v>
      </c>
      <c r="N430" s="754" t="s">
        <v>113</v>
      </c>
      <c r="O430" s="253"/>
      <c r="AC430" s="258"/>
      <c r="AE430" s="253"/>
      <c r="AF430" s="16"/>
      <c r="AG430" s="16"/>
    </row>
    <row r="431" spans="1:33" ht="12.75" customHeight="1" thickBot="1" x14ac:dyDescent="0.4">
      <c r="A431" s="574">
        <v>428</v>
      </c>
      <c r="B431" s="843" t="s">
        <v>0</v>
      </c>
      <c r="C431" s="844" t="s">
        <v>0</v>
      </c>
      <c r="D431" s="850" t="s">
        <v>0</v>
      </c>
      <c r="E431" s="836" t="s">
        <v>0</v>
      </c>
      <c r="F431" s="836" t="s">
        <v>0</v>
      </c>
      <c r="G431" s="846" t="s">
        <v>0</v>
      </c>
      <c r="H431" s="847" t="s">
        <v>0</v>
      </c>
      <c r="I431" s="848" t="s">
        <v>0</v>
      </c>
      <c r="J431" s="849" t="s">
        <v>0</v>
      </c>
      <c r="K431" s="16"/>
      <c r="M431" s="281"/>
      <c r="N431" s="281"/>
      <c r="O431" s="253"/>
      <c r="AC431" s="258"/>
      <c r="AE431" s="253"/>
      <c r="AF431" s="16"/>
      <c r="AG431" s="16"/>
    </row>
    <row r="432" spans="1:33" ht="12.75" customHeight="1" thickTop="1" thickBot="1" x14ac:dyDescent="0.35">
      <c r="A432" s="574">
        <v>429</v>
      </c>
      <c r="B432" s="696">
        <v>10</v>
      </c>
      <c r="C432" s="844">
        <v>45886</v>
      </c>
      <c r="D432" s="875" t="s">
        <v>1115</v>
      </c>
      <c r="E432" s="836" t="str">
        <f t="shared" ref="E432:F435" si="63">VLOOKUP(M432,Teams,2)</f>
        <v>BESA SC</v>
      </c>
      <c r="F432" s="836" t="str">
        <f t="shared" si="63"/>
        <v>DERBY QUITUS</v>
      </c>
      <c r="G432" s="854"/>
      <c r="H432" s="847">
        <f>VLOOKUP(E432,START_TIMES,2)</f>
        <v>0.41666666666666669</v>
      </c>
      <c r="I432" s="848" t="str">
        <f>VLOOKUP(E432,fields,2)</f>
        <v>Bucks Hill Park (G), Waterbury</v>
      </c>
      <c r="J432" s="849"/>
      <c r="K432" s="16"/>
      <c r="M432" s="777" t="s">
        <v>118</v>
      </c>
      <c r="N432" s="777" t="s">
        <v>120</v>
      </c>
    </row>
    <row r="433" spans="1:14" ht="12.75" customHeight="1" thickTop="1" thickBot="1" x14ac:dyDescent="0.35">
      <c r="A433" s="574">
        <v>430</v>
      </c>
      <c r="B433" s="696">
        <v>10</v>
      </c>
      <c r="C433" s="844">
        <v>45886</v>
      </c>
      <c r="D433" s="875" t="s">
        <v>1115</v>
      </c>
      <c r="E433" s="836" t="str">
        <f t="shared" si="63"/>
        <v>RIDGEFIELD KICKS</v>
      </c>
      <c r="F433" s="836" t="str">
        <f t="shared" si="63"/>
        <v>LUSITANOS FC</v>
      </c>
      <c r="G433" s="846"/>
      <c r="H433" s="847">
        <f>VLOOKUP(E433,START_TIMES,2)</f>
        <v>0.33333333333333331</v>
      </c>
      <c r="I433" s="848" t="str">
        <f>VLOOKUP(E433,fields,2)</f>
        <v>Wooster School (T), Danbury</v>
      </c>
      <c r="J433" s="849"/>
      <c r="K433" s="16"/>
      <c r="M433" s="777" t="s">
        <v>123</v>
      </c>
      <c r="N433" s="777" t="s">
        <v>122</v>
      </c>
    </row>
    <row r="434" spans="1:14" ht="12.75" customHeight="1" thickTop="1" thickBot="1" x14ac:dyDescent="0.35">
      <c r="A434" s="574">
        <v>431</v>
      </c>
      <c r="B434" s="696">
        <v>10</v>
      </c>
      <c r="C434" s="844">
        <v>45886</v>
      </c>
      <c r="D434" s="875" t="s">
        <v>1115</v>
      </c>
      <c r="E434" s="877" t="str">
        <f t="shared" si="63"/>
        <v>BYE 40S</v>
      </c>
      <c r="F434" s="878" t="str">
        <f t="shared" si="63"/>
        <v>WILTON WOLVES</v>
      </c>
      <c r="G434" s="846"/>
      <c r="H434" s="847" t="str">
        <f>VLOOKUP(E434,START_TIMES,2)</f>
        <v>--</v>
      </c>
      <c r="I434" s="848" t="str">
        <f>VLOOKUP(E434,fields,2)</f>
        <v>--</v>
      </c>
      <c r="J434" s="849"/>
      <c r="K434" s="16"/>
      <c r="M434" s="777" t="s">
        <v>119</v>
      </c>
      <c r="N434" s="777" t="s">
        <v>125</v>
      </c>
    </row>
    <row r="435" spans="1:14" ht="12.75" customHeight="1" thickTop="1" thickBot="1" x14ac:dyDescent="0.35">
      <c r="A435" s="574">
        <v>432</v>
      </c>
      <c r="B435" s="696">
        <v>10</v>
      </c>
      <c r="C435" s="844">
        <v>45886</v>
      </c>
      <c r="D435" s="875" t="s">
        <v>1115</v>
      </c>
      <c r="E435" s="836" t="str">
        <f t="shared" si="63"/>
        <v>STAMFORD UNITED</v>
      </c>
      <c r="F435" s="836" t="str">
        <f t="shared" si="63"/>
        <v>ECUA-ANDES 40</v>
      </c>
      <c r="G435" s="846"/>
      <c r="H435" s="847">
        <v>0.41666666666666669</v>
      </c>
      <c r="I435" s="848" t="str">
        <f>VLOOKUP(E435,fields,2)</f>
        <v>West Beach Fields (T), Stamford</v>
      </c>
      <c r="J435" s="849"/>
      <c r="K435" s="16"/>
      <c r="M435" s="777" t="s">
        <v>124</v>
      </c>
      <c r="N435" s="777" t="s">
        <v>121</v>
      </c>
    </row>
    <row r="436" spans="1:14" ht="12.75" customHeight="1" thickTop="1" x14ac:dyDescent="0.3">
      <c r="A436" s="574">
        <v>433</v>
      </c>
      <c r="B436" s="843" t="s">
        <v>0</v>
      </c>
      <c r="C436" s="844" t="s">
        <v>0</v>
      </c>
      <c r="D436" s="850" t="s">
        <v>0</v>
      </c>
      <c r="E436" s="836" t="s">
        <v>0</v>
      </c>
      <c r="F436" s="836" t="s">
        <v>0</v>
      </c>
      <c r="G436" s="846" t="s">
        <v>0</v>
      </c>
      <c r="H436" s="847" t="s">
        <v>0</v>
      </c>
      <c r="I436" s="848" t="s">
        <v>0</v>
      </c>
      <c r="J436" s="849" t="s">
        <v>0</v>
      </c>
      <c r="K436" s="16"/>
      <c r="M436" s="599"/>
      <c r="N436" s="599"/>
    </row>
    <row r="437" spans="1:14" ht="12.75" customHeight="1" x14ac:dyDescent="0.25">
      <c r="A437" s="574">
        <v>434</v>
      </c>
      <c r="B437" s="696">
        <v>10</v>
      </c>
      <c r="C437" s="886">
        <v>45886</v>
      </c>
      <c r="D437" s="845" t="s">
        <v>1076</v>
      </c>
      <c r="E437" s="836" t="str">
        <f t="shared" ref="E437:F441" si="64">VLOOKUP(M437,Teams,2)</f>
        <v>GREENWICH FC 50</v>
      </c>
      <c r="F437" s="836" t="str">
        <f t="shared" si="64"/>
        <v>NORWALK SPORT COLOMBIA 50</v>
      </c>
      <c r="G437" s="854"/>
      <c r="H437" s="847">
        <f>VLOOKUP(E437,START_TIMES,2)</f>
        <v>0.41666666666666702</v>
      </c>
      <c r="I437" s="887" t="str">
        <f>VLOOKUP(E437,fields,2)</f>
        <v>Greenwich Fields</v>
      </c>
      <c r="J437" s="849"/>
      <c r="K437" s="16"/>
      <c r="M437" s="781" t="s">
        <v>128</v>
      </c>
      <c r="N437" s="781" t="s">
        <v>131</v>
      </c>
    </row>
    <row r="438" spans="1:14" ht="12.75" customHeight="1" x14ac:dyDescent="0.25">
      <c r="A438" s="574">
        <v>435</v>
      </c>
      <c r="B438" s="696">
        <v>10</v>
      </c>
      <c r="C438" s="844">
        <v>45886</v>
      </c>
      <c r="D438" s="845" t="s">
        <v>1076</v>
      </c>
      <c r="E438" s="836" t="str">
        <f t="shared" si="64"/>
        <v>NORWALK MARINERS LEGENDS</v>
      </c>
      <c r="F438" s="836" t="str">
        <f t="shared" si="64"/>
        <v>VASCO DA GAMA 50</v>
      </c>
      <c r="G438" s="854"/>
      <c r="H438" s="847">
        <f>VLOOKUP(E438,START_TIMES,2)</f>
        <v>0.33333333333333331</v>
      </c>
      <c r="I438" s="848" t="str">
        <f>VLOOKUP(E438,fields,2)</f>
        <v>Nathan Hale MS (T), Norwalk</v>
      </c>
      <c r="J438" s="849"/>
      <c r="K438" s="16"/>
      <c r="M438" s="781" t="s">
        <v>130</v>
      </c>
      <c r="N438" s="781" t="s">
        <v>134</v>
      </c>
    </row>
    <row r="439" spans="1:14" ht="12.75" customHeight="1" x14ac:dyDescent="0.25">
      <c r="A439" s="574">
        <v>436</v>
      </c>
      <c r="B439" s="696">
        <v>10</v>
      </c>
      <c r="C439" s="844">
        <v>45886</v>
      </c>
      <c r="D439" s="845" t="s">
        <v>1076</v>
      </c>
      <c r="E439" s="868" t="str">
        <f t="shared" si="64"/>
        <v>BYE 50</v>
      </c>
      <c r="F439" s="836" t="str">
        <f t="shared" si="64"/>
        <v>FAIRFIELD GAC 50</v>
      </c>
      <c r="G439" s="854"/>
      <c r="H439" s="847" t="str">
        <f>VLOOKUP(E439,START_TIMES,2)</f>
        <v>--</v>
      </c>
      <c r="I439" s="848" t="str">
        <f>VLOOKUP(E439,fields,2)</f>
        <v>--</v>
      </c>
      <c r="J439" s="849"/>
      <c r="K439" s="16"/>
      <c r="M439" s="781" t="s">
        <v>126</v>
      </c>
      <c r="N439" s="781" t="s">
        <v>127</v>
      </c>
    </row>
    <row r="440" spans="1:14" ht="12.75" customHeight="1" x14ac:dyDescent="0.25">
      <c r="A440" s="574">
        <v>437</v>
      </c>
      <c r="B440" s="696">
        <v>10</v>
      </c>
      <c r="C440" s="844">
        <v>45886</v>
      </c>
      <c r="D440" s="845" t="s">
        <v>1076</v>
      </c>
      <c r="E440" s="869" t="str">
        <f t="shared" si="64"/>
        <v>REBELS UNITED</v>
      </c>
      <c r="F440" s="869" t="str">
        <f t="shared" si="64"/>
        <v>GREENWICH PUMAS FC 50</v>
      </c>
      <c r="G440" s="854"/>
      <c r="H440" s="847">
        <f>VLOOKUP(E440,START_TIMES,2)</f>
        <v>0.41666666666666669</v>
      </c>
      <c r="I440" s="887" t="str">
        <f>VLOOKUP(E440,fields,2)</f>
        <v>New Fairfield HS (T), New Fairfield</v>
      </c>
      <c r="J440" s="849"/>
      <c r="K440" s="16"/>
      <c r="M440" s="781" t="s">
        <v>132</v>
      </c>
      <c r="N440" s="781" t="s">
        <v>129</v>
      </c>
    </row>
    <row r="441" spans="1:14" ht="12.75" customHeight="1" x14ac:dyDescent="0.25">
      <c r="A441" s="574">
        <v>438</v>
      </c>
      <c r="B441" s="696">
        <v>10</v>
      </c>
      <c r="C441" s="844">
        <v>45886</v>
      </c>
      <c r="D441" s="845" t="s">
        <v>1076</v>
      </c>
      <c r="E441" s="836" t="str">
        <f t="shared" si="64"/>
        <v>WESTPORT FC</v>
      </c>
      <c r="F441" s="836" t="str">
        <f t="shared" si="64"/>
        <v>STAMFORD CITY</v>
      </c>
      <c r="G441" s="854"/>
      <c r="H441" s="847">
        <f>VLOOKUP(E441,START_TIMES,2)</f>
        <v>0.33333333333333331</v>
      </c>
      <c r="I441" s="848" t="str">
        <f>VLOOKUP(E441,fields,2)</f>
        <v>Wakeman Park (T), Westport</v>
      </c>
      <c r="J441" s="849"/>
      <c r="K441" s="16"/>
      <c r="M441" s="781" t="s">
        <v>136</v>
      </c>
      <c r="N441" s="781" t="s">
        <v>133</v>
      </c>
    </row>
    <row r="442" spans="1:14" ht="12.75" customHeight="1" x14ac:dyDescent="0.3">
      <c r="A442" s="574">
        <v>439</v>
      </c>
      <c r="B442" s="696">
        <v>10</v>
      </c>
      <c r="C442" s="844">
        <v>45886</v>
      </c>
      <c r="D442" s="845"/>
      <c r="E442" s="836"/>
      <c r="F442" s="836"/>
      <c r="G442" s="854"/>
      <c r="H442" s="855"/>
      <c r="I442" s="856"/>
      <c r="J442" s="860"/>
      <c r="K442" s="16"/>
      <c r="M442" s="340"/>
      <c r="N442" s="456"/>
    </row>
    <row r="443" spans="1:14" ht="12.75" customHeight="1" x14ac:dyDescent="0.25">
      <c r="A443" s="574">
        <v>440</v>
      </c>
      <c r="B443" s="696">
        <v>10</v>
      </c>
      <c r="C443" s="844">
        <v>45886</v>
      </c>
      <c r="D443" s="870" t="s">
        <v>1113</v>
      </c>
      <c r="E443" s="836" t="str">
        <f t="shared" ref="E443:F447" si="65">VLOOKUP(M443,Teams,2)</f>
        <v>EAST HAVEN SC</v>
      </c>
      <c r="F443" s="836" t="str">
        <f t="shared" si="65"/>
        <v>HAVEN FC</v>
      </c>
      <c r="G443" s="854"/>
      <c r="H443" s="847">
        <f>VLOOKUP(E443,START_TIMES,2)</f>
        <v>0.41666666666666669</v>
      </c>
      <c r="I443" s="848" t="str">
        <f>VLOOKUP(E443,fields,2)</f>
        <v>East Haven MS (G), East Haven</v>
      </c>
      <c r="J443" s="849"/>
      <c r="K443" s="16"/>
      <c r="M443" s="786" t="s">
        <v>142</v>
      </c>
      <c r="N443" s="786" t="s">
        <v>147</v>
      </c>
    </row>
    <row r="444" spans="1:14" ht="12.75" customHeight="1" x14ac:dyDescent="0.25">
      <c r="A444" s="574">
        <v>441</v>
      </c>
      <c r="B444" s="696">
        <v>10</v>
      </c>
      <c r="C444" s="844">
        <v>45886</v>
      </c>
      <c r="D444" s="870" t="s">
        <v>1113</v>
      </c>
      <c r="E444" s="836" t="str">
        <f t="shared" si="65"/>
        <v>GUILFORD BLACK EAGLES</v>
      </c>
      <c r="F444" s="836" t="str">
        <f t="shared" si="65"/>
        <v>VASCO DA GAMA 60</v>
      </c>
      <c r="G444" s="854"/>
      <c r="H444" s="847">
        <f>VLOOKUP(E444,START_TIMES,2)</f>
        <v>0.41666666666666669</v>
      </c>
      <c r="I444" s="848" t="str">
        <f>VLOOKUP(E444,fields,2)</f>
        <v>Bittner Park (G), Guilford</v>
      </c>
      <c r="J444" s="849"/>
      <c r="K444" s="16"/>
      <c r="M444" s="786" t="s">
        <v>146</v>
      </c>
      <c r="N444" s="786" t="s">
        <v>135</v>
      </c>
    </row>
    <row r="445" spans="1:14" ht="12.75" customHeight="1" thickBot="1" x14ac:dyDescent="0.3">
      <c r="A445" s="574">
        <v>442</v>
      </c>
      <c r="B445" s="696">
        <v>10</v>
      </c>
      <c r="C445" s="844">
        <v>45886</v>
      </c>
      <c r="D445" s="870" t="s">
        <v>1113</v>
      </c>
      <c r="E445" s="836" t="str">
        <f t="shared" si="65"/>
        <v>CHESHIRE AZZURRI</v>
      </c>
      <c r="F445" s="836" t="str">
        <f t="shared" si="65"/>
        <v>CLUB NAPOLI 50</v>
      </c>
      <c r="G445" s="854"/>
      <c r="H445" s="847">
        <f>VLOOKUP(E445,START_TIMES,2)</f>
        <v>0.375</v>
      </c>
      <c r="I445" s="848" t="str">
        <f>VLOOKUP(E445,fields,2)</f>
        <v>Quinnipiac Park (G), Cheshire</v>
      </c>
      <c r="J445" s="860"/>
      <c r="K445" s="16"/>
      <c r="M445" s="786" t="s">
        <v>138</v>
      </c>
      <c r="N445" s="786" t="s">
        <v>141</v>
      </c>
    </row>
    <row r="446" spans="1:14" ht="12.75" customHeight="1" thickTop="1" thickBot="1" x14ac:dyDescent="0.3">
      <c r="A446" s="574">
        <v>443</v>
      </c>
      <c r="B446" s="696">
        <v>10</v>
      </c>
      <c r="C446" s="886">
        <v>45886</v>
      </c>
      <c r="D446" s="870" t="s">
        <v>1113</v>
      </c>
      <c r="E446" s="836" t="str">
        <f t="shared" si="65"/>
        <v>GREENWICH PUMAS FC 56</v>
      </c>
      <c r="F446" s="836" t="str">
        <f t="shared" si="65"/>
        <v>NORTH BRANFORD LEGENDS</v>
      </c>
      <c r="G446" s="854"/>
      <c r="H446" s="847">
        <f>VLOOKUP(E446,START_TIMES,2)</f>
        <v>0.41666666666666669</v>
      </c>
      <c r="I446" s="887" t="str">
        <f>VLOOKUP(E446,fields,2)</f>
        <v>Greenwich Fields</v>
      </c>
      <c r="J446" s="849"/>
      <c r="K446" s="16"/>
      <c r="M446" s="785" t="s">
        <v>144</v>
      </c>
      <c r="N446" s="785" t="s">
        <v>148</v>
      </c>
    </row>
    <row r="447" spans="1:14" ht="12.75" customHeight="1" thickTop="1" thickBot="1" x14ac:dyDescent="0.3">
      <c r="A447" s="574">
        <v>444</v>
      </c>
      <c r="B447" s="696">
        <v>10</v>
      </c>
      <c r="C447" s="844">
        <v>45886</v>
      </c>
      <c r="D447" s="870" t="s">
        <v>1113</v>
      </c>
      <c r="E447" s="836" t="str">
        <f t="shared" si="65"/>
        <v>ZIMMITTI SC</v>
      </c>
      <c r="F447" s="836" t="str">
        <f t="shared" si="65"/>
        <v>SOUTHEAST CT</v>
      </c>
      <c r="G447" s="854"/>
      <c r="H447" s="847">
        <f>VLOOKUP(E447,START_TIMES,2)</f>
        <v>0.41666666666666702</v>
      </c>
      <c r="I447" s="848" t="str">
        <f>VLOOKUP(E447,fields,2)</f>
        <v>Morris Beach Complex (G), Morris</v>
      </c>
      <c r="J447" s="849"/>
      <c r="K447" s="16"/>
      <c r="M447" s="785" t="s">
        <v>137</v>
      </c>
      <c r="N447" s="785" t="s">
        <v>149</v>
      </c>
    </row>
    <row r="448" spans="1:14" ht="12.75" customHeight="1" thickTop="1" thickBot="1" x14ac:dyDescent="0.3">
      <c r="A448" s="574">
        <v>445</v>
      </c>
      <c r="B448" s="696"/>
      <c r="C448" s="844"/>
      <c r="D448" s="845"/>
      <c r="E448" s="836"/>
      <c r="F448" s="836"/>
      <c r="G448" s="854"/>
      <c r="H448" s="855"/>
      <c r="I448" s="856"/>
      <c r="J448" s="860"/>
      <c r="K448" s="16"/>
      <c r="M448" s="601"/>
      <c r="N448" s="601"/>
    </row>
    <row r="449" spans="1:29" ht="12.75" customHeight="1" thickTop="1" thickBot="1" x14ac:dyDescent="0.3">
      <c r="A449" s="574">
        <v>446</v>
      </c>
      <c r="B449" s="696">
        <v>11</v>
      </c>
      <c r="C449" s="844">
        <v>45893</v>
      </c>
      <c r="D449" s="850" t="s">
        <v>10</v>
      </c>
      <c r="E449" s="836" t="str">
        <f t="shared" ref="E449:F453" si="66">VLOOKUP(M449,Teams,2)</f>
        <v>MILFORD AMIGOS</v>
      </c>
      <c r="F449" s="836" t="str">
        <f t="shared" si="66"/>
        <v>GREENWICH FC 30</v>
      </c>
      <c r="G449" s="846"/>
      <c r="H449" s="847">
        <f>VLOOKUP(E449,START_TIMES,2)</f>
        <v>0.33333333333333331</v>
      </c>
      <c r="I449" s="848" t="str">
        <f>VLOOKUP(E449,fields,2)</f>
        <v>Pease Road (G), Woodbridge</v>
      </c>
      <c r="J449" s="849"/>
      <c r="K449" s="16"/>
      <c r="M449" s="601" t="s">
        <v>98</v>
      </c>
      <c r="N449" s="601" t="s">
        <v>94</v>
      </c>
    </row>
    <row r="450" spans="1:29" ht="12.75" customHeight="1" thickTop="1" thickBot="1" x14ac:dyDescent="0.3">
      <c r="A450" s="574">
        <v>447</v>
      </c>
      <c r="B450" s="696">
        <v>11</v>
      </c>
      <c r="C450" s="844">
        <v>45893</v>
      </c>
      <c r="D450" s="850" t="s">
        <v>10</v>
      </c>
      <c r="E450" s="836" t="str">
        <f t="shared" si="66"/>
        <v>STAMFORD FC</v>
      </c>
      <c r="F450" s="836" t="str">
        <f t="shared" si="66"/>
        <v>HAMDEN ALL STARS</v>
      </c>
      <c r="G450" s="846"/>
      <c r="H450" s="847">
        <v>0.41666666666666669</v>
      </c>
      <c r="I450" s="848" t="str">
        <f>VLOOKUP(E450,fields,2)</f>
        <v>West Beach Fields (T), Stamford</v>
      </c>
      <c r="J450" s="849"/>
      <c r="K450" s="16"/>
      <c r="M450" s="601" t="s">
        <v>101</v>
      </c>
      <c r="N450" s="601" t="s">
        <v>92</v>
      </c>
    </row>
    <row r="451" spans="1:29" ht="12.75" customHeight="1" thickTop="1" thickBot="1" x14ac:dyDescent="0.3">
      <c r="A451" s="574">
        <v>448</v>
      </c>
      <c r="B451" s="696">
        <v>11</v>
      </c>
      <c r="C451" s="844">
        <v>45893</v>
      </c>
      <c r="D451" s="850" t="s">
        <v>10</v>
      </c>
      <c r="E451" s="836" t="str">
        <f t="shared" si="66"/>
        <v>DANBURY UNITED 30</v>
      </c>
      <c r="F451" s="836" t="str">
        <f t="shared" si="66"/>
        <v>CLINTON FC 30</v>
      </c>
      <c r="G451" s="846"/>
      <c r="H451" s="847">
        <f>VLOOKUP(E451,START_TIMES,2)</f>
        <v>0.375</v>
      </c>
      <c r="I451" s="848" t="str">
        <f>VLOOKUP(E451,fields,2)</f>
        <v>Portuguese Cultural Center (G), Danbury</v>
      </c>
      <c r="J451" s="849" t="s">
        <v>1100</v>
      </c>
      <c r="K451" s="16"/>
      <c r="M451" s="601" t="s">
        <v>93</v>
      </c>
      <c r="N451" s="601" t="s">
        <v>96</v>
      </c>
    </row>
    <row r="452" spans="1:29" ht="12.75" customHeight="1" thickTop="1" thickBot="1" x14ac:dyDescent="0.3">
      <c r="A452" s="574">
        <v>449</v>
      </c>
      <c r="B452" s="696">
        <v>11</v>
      </c>
      <c r="C452" s="844">
        <v>45893</v>
      </c>
      <c r="D452" s="850" t="s">
        <v>10</v>
      </c>
      <c r="E452" s="836" t="str">
        <f t="shared" si="66"/>
        <v>SALTY DOGS</v>
      </c>
      <c r="F452" s="836" t="str">
        <f t="shared" si="66"/>
        <v xml:space="preserve">FC SHELTON </v>
      </c>
      <c r="G452" s="846"/>
      <c r="H452" s="847">
        <f>VLOOKUP(E452,START_TIMES,2)</f>
        <v>0.33333333333333331</v>
      </c>
      <c r="I452" s="848" t="str">
        <f>VLOOKUP(E452,fields,2)</f>
        <v>Nonnewaug HS  (T), Woodbury</v>
      </c>
      <c r="J452" s="849"/>
      <c r="K452" s="16"/>
      <c r="L452"/>
      <c r="M452" s="601" t="s">
        <v>95</v>
      </c>
      <c r="N452" s="601" t="s">
        <v>99</v>
      </c>
    </row>
    <row r="453" spans="1:29" ht="12.75" customHeight="1" thickTop="1" thickBot="1" x14ac:dyDescent="0.3">
      <c r="A453" s="574">
        <v>450</v>
      </c>
      <c r="B453" s="696">
        <v>11</v>
      </c>
      <c r="C453" s="844">
        <v>45893</v>
      </c>
      <c r="D453" s="850" t="s">
        <v>10</v>
      </c>
      <c r="E453" s="836" t="str">
        <f t="shared" si="66"/>
        <v>MILFORD TUESDAY</v>
      </c>
      <c r="F453" s="836" t="str">
        <f t="shared" si="66"/>
        <v>CHESHIRE SC UNITED</v>
      </c>
      <c r="G453" s="846"/>
      <c r="H453" s="847">
        <f>VLOOKUP(E453,START_TIMES,2)</f>
        <v>0.33333333333333331</v>
      </c>
      <c r="I453" s="848" t="str">
        <f>VLOOKUP(E453,fields,2)</f>
        <v>Witek Park (G), Derby</v>
      </c>
      <c r="J453" s="849"/>
      <c r="K453" s="16"/>
      <c r="M453" s="601" t="s">
        <v>100</v>
      </c>
      <c r="N453" s="601" t="s">
        <v>97</v>
      </c>
    </row>
    <row r="454" spans="1:29" ht="12.75" customHeight="1" thickTop="1" thickBot="1" x14ac:dyDescent="0.3">
      <c r="A454" s="574">
        <v>451</v>
      </c>
      <c r="B454" s="843" t="s">
        <v>0</v>
      </c>
      <c r="C454" s="844" t="s">
        <v>0</v>
      </c>
      <c r="D454" s="850" t="s">
        <v>0</v>
      </c>
      <c r="E454" s="836" t="s">
        <v>0</v>
      </c>
      <c r="F454" s="836" t="s">
        <v>0</v>
      </c>
      <c r="G454" s="846" t="s">
        <v>0</v>
      </c>
      <c r="H454" s="847" t="s">
        <v>0</v>
      </c>
      <c r="I454" s="848" t="s">
        <v>0</v>
      </c>
      <c r="J454" s="849" t="s">
        <v>0</v>
      </c>
      <c r="K454" s="16"/>
      <c r="M454" s="605"/>
      <c r="N454" s="605"/>
    </row>
    <row r="455" spans="1:29" ht="12.75" customHeight="1" thickTop="1" thickBot="1" x14ac:dyDescent="0.3">
      <c r="A455" s="574">
        <v>452</v>
      </c>
      <c r="B455" s="696">
        <v>11</v>
      </c>
      <c r="C455" s="844">
        <v>45893</v>
      </c>
      <c r="D455" s="853" t="s">
        <v>175</v>
      </c>
      <c r="E455" s="836" t="str">
        <f t="shared" ref="E455:F459" si="67">VLOOKUP(M455,Teams,2)</f>
        <v>NAUGATUCK FUSION</v>
      </c>
      <c r="F455" s="836" t="str">
        <f t="shared" si="67"/>
        <v>FC CELTA</v>
      </c>
      <c r="G455" s="846"/>
      <c r="H455" s="847">
        <f>VLOOKUP(E455,START_TIMES,2)</f>
        <v>0.41666666666666669</v>
      </c>
      <c r="I455" s="848" t="str">
        <f>VLOOKUP(E455,fields,2)</f>
        <v>City Hill MS (G), Naugatuck</v>
      </c>
      <c r="J455" s="849"/>
      <c r="K455" s="16"/>
      <c r="M455" s="605" t="s">
        <v>156</v>
      </c>
      <c r="N455" s="605" t="s">
        <v>154</v>
      </c>
    </row>
    <row r="456" spans="1:29" ht="12.75" customHeight="1" thickTop="1" thickBot="1" x14ac:dyDescent="0.3">
      <c r="A456" s="574">
        <v>453</v>
      </c>
      <c r="B456" s="696">
        <v>11</v>
      </c>
      <c r="C456" s="844">
        <v>45893</v>
      </c>
      <c r="D456" s="888" t="s">
        <v>175</v>
      </c>
      <c r="E456" s="836" t="str">
        <f t="shared" si="67"/>
        <v>TRINITY FC</v>
      </c>
      <c r="F456" s="836" t="str">
        <f t="shared" si="67"/>
        <v>LITCHFIELD COUNTY BLUES 30</v>
      </c>
      <c r="G456" s="889"/>
      <c r="H456" s="881">
        <v>0.41666666666666669</v>
      </c>
      <c r="I456" s="882" t="s">
        <v>486</v>
      </c>
      <c r="J456" s="849"/>
      <c r="K456" s="16"/>
      <c r="M456" s="605" t="s">
        <v>159</v>
      </c>
      <c r="N456" s="605" t="s">
        <v>155</v>
      </c>
    </row>
    <row r="457" spans="1:29" ht="12.75" customHeight="1" thickTop="1" thickBot="1" x14ac:dyDescent="0.3">
      <c r="A457" s="574">
        <v>454</v>
      </c>
      <c r="B457" s="696">
        <v>11</v>
      </c>
      <c r="C457" s="844">
        <v>45893</v>
      </c>
      <c r="D457" s="888" t="s">
        <v>175</v>
      </c>
      <c r="E457" s="836" t="str">
        <f t="shared" si="67"/>
        <v>COYOTES FC</v>
      </c>
      <c r="F457" s="836" t="str">
        <f t="shared" si="67"/>
        <v>ECUA-ANDES 30</v>
      </c>
      <c r="G457" s="890"/>
      <c r="H457" s="881">
        <f>VLOOKUP(E457,START_TIMES,2)</f>
        <v>0.33333333333333331</v>
      </c>
      <c r="I457" s="882" t="str">
        <f>VLOOKUP(E457,fields,2)</f>
        <v>Pragemann  Park (G), Wallingford</v>
      </c>
      <c r="J457" s="849"/>
      <c r="K457" s="298"/>
      <c r="L457" s="298"/>
      <c r="M457" s="605" t="s">
        <v>151</v>
      </c>
      <c r="N457" s="605" t="s">
        <v>152</v>
      </c>
    </row>
    <row r="458" spans="1:29" ht="12.75" customHeight="1" thickTop="1" thickBot="1" x14ac:dyDescent="0.3">
      <c r="A458" s="574">
        <v>455</v>
      </c>
      <c r="B458" s="696">
        <v>11</v>
      </c>
      <c r="C458" s="844">
        <v>45893</v>
      </c>
      <c r="D458" s="888" t="s">
        <v>175</v>
      </c>
      <c r="E458" s="836" t="str">
        <f t="shared" si="67"/>
        <v>QPR</v>
      </c>
      <c r="F458" s="836" t="str">
        <f t="shared" si="67"/>
        <v>FC CALDO VERDE</v>
      </c>
      <c r="G458" s="889"/>
      <c r="H458" s="881">
        <f>VLOOKUP(E458,START_TIMES,2)</f>
        <v>0.375</v>
      </c>
      <c r="I458" s="882" t="str">
        <f>VLOOKUP(E458,fields,2)</f>
        <v>Quinnipiac Park (G), Cheshire</v>
      </c>
      <c r="J458" s="849"/>
      <c r="K458" s="16"/>
      <c r="M458" s="605" t="s">
        <v>158</v>
      </c>
      <c r="N458" s="605" t="s">
        <v>153</v>
      </c>
    </row>
    <row r="459" spans="1:29" ht="12.75" customHeight="1" thickTop="1" thickBot="1" x14ac:dyDescent="0.35">
      <c r="A459" s="574">
        <v>456</v>
      </c>
      <c r="B459" s="696">
        <v>11</v>
      </c>
      <c r="C459" s="844">
        <v>45893</v>
      </c>
      <c r="D459" s="853" t="s">
        <v>175</v>
      </c>
      <c r="E459" s="836" t="str">
        <f t="shared" si="67"/>
        <v>NORWALK FC</v>
      </c>
      <c r="F459" s="773" t="str">
        <f t="shared" si="67"/>
        <v>BYE 30</v>
      </c>
      <c r="G459" s="846"/>
      <c r="H459" s="855" t="s">
        <v>91</v>
      </c>
      <c r="I459" s="856" t="s">
        <v>91</v>
      </c>
      <c r="J459" s="849"/>
      <c r="K459" s="16"/>
      <c r="M459" s="605" t="s">
        <v>157</v>
      </c>
      <c r="N459" s="605" t="s">
        <v>150</v>
      </c>
      <c r="S459" s="16"/>
      <c r="T459" s="198"/>
      <c r="U459" s="198"/>
      <c r="V459" s="16">
        <v>74</v>
      </c>
      <c r="W459" s="209"/>
      <c r="X459" s="215"/>
      <c r="Y459" s="16"/>
      <c r="Z459" s="16"/>
      <c r="AC459" s="16"/>
    </row>
    <row r="460" spans="1:29" ht="12.75" customHeight="1" thickTop="1" thickBot="1" x14ac:dyDescent="0.3">
      <c r="A460" s="574">
        <v>457</v>
      </c>
      <c r="B460" s="843" t="s">
        <v>0</v>
      </c>
      <c r="C460" s="844" t="s">
        <v>0</v>
      </c>
      <c r="D460" s="850" t="s">
        <v>0</v>
      </c>
      <c r="E460" s="836" t="s">
        <v>0</v>
      </c>
      <c r="F460" s="836" t="s">
        <v>0</v>
      </c>
      <c r="G460" s="846" t="s">
        <v>0</v>
      </c>
      <c r="H460" s="847" t="s">
        <v>0</v>
      </c>
      <c r="I460" s="848" t="s">
        <v>0</v>
      </c>
      <c r="J460" s="849" t="s">
        <v>0</v>
      </c>
      <c r="K460" s="16"/>
      <c r="M460" s="601"/>
      <c r="N460" s="601"/>
    </row>
    <row r="461" spans="1:29" ht="12.75" customHeight="1" thickTop="1" thickBot="1" x14ac:dyDescent="0.3">
      <c r="A461" s="574">
        <v>458</v>
      </c>
      <c r="B461" s="696">
        <v>11</v>
      </c>
      <c r="C461" s="844">
        <v>45893</v>
      </c>
      <c r="D461" s="851" t="s">
        <v>11</v>
      </c>
      <c r="E461" s="836" t="str">
        <f t="shared" ref="E461:F465" si="68">VLOOKUP(M461,Teams,2)</f>
        <v xml:space="preserve">GUILFORD CELTIC </v>
      </c>
      <c r="F461" s="836" t="str">
        <f t="shared" si="68"/>
        <v>GREENWICH FC 40</v>
      </c>
      <c r="G461" s="846"/>
      <c r="H461" s="847">
        <f>VLOOKUP(E461,START_TIMES,2)</f>
        <v>0.41666666666666702</v>
      </c>
      <c r="I461" s="848" t="str">
        <f>VLOOKUP(E461,fields,2)</f>
        <v>Guilford HS (T), Guilford</v>
      </c>
      <c r="J461" s="849"/>
      <c r="K461" s="16"/>
      <c r="M461" s="601" t="s">
        <v>106</v>
      </c>
      <c r="N461" s="601" t="s">
        <v>104</v>
      </c>
    </row>
    <row r="462" spans="1:29" ht="12.75" customHeight="1" thickTop="1" thickBot="1" x14ac:dyDescent="0.3">
      <c r="A462" s="574">
        <v>459</v>
      </c>
      <c r="B462" s="696">
        <v>11</v>
      </c>
      <c r="C462" s="844">
        <v>45893</v>
      </c>
      <c r="D462" s="851" t="s">
        <v>11</v>
      </c>
      <c r="E462" s="836" t="str">
        <f t="shared" si="68"/>
        <v>VASCO DA GAMA 40</v>
      </c>
      <c r="F462" s="836" t="str">
        <f t="shared" si="68"/>
        <v>GREENWICH PUMAS FC 40</v>
      </c>
      <c r="G462" s="846"/>
      <c r="H462" s="847">
        <f>VLOOKUP(E462,START_TIMES,2)</f>
        <v>0.41666666666666702</v>
      </c>
      <c r="I462" s="848" t="str">
        <f>VLOOKUP(E462,fields,2)</f>
        <v>Veterans Memorial Park (T), Bridgeport</v>
      </c>
      <c r="J462" s="849"/>
      <c r="K462" s="16"/>
      <c r="M462" s="601" t="s">
        <v>109</v>
      </c>
      <c r="N462" s="601" t="s">
        <v>105</v>
      </c>
    </row>
    <row r="463" spans="1:29" ht="12.75" customHeight="1" thickTop="1" thickBot="1" x14ac:dyDescent="0.3">
      <c r="A463" s="574">
        <v>460</v>
      </c>
      <c r="B463" s="696">
        <v>11</v>
      </c>
      <c r="C463" s="844">
        <v>45893</v>
      </c>
      <c r="D463" s="851" t="s">
        <v>11</v>
      </c>
      <c r="E463" s="836" t="str">
        <f t="shared" si="68"/>
        <v>CLUB NAPOLI 40</v>
      </c>
      <c r="F463" s="836" t="str">
        <f t="shared" si="68"/>
        <v>DANBURY UNITED 40</v>
      </c>
      <c r="G463" s="846"/>
      <c r="H463" s="847">
        <v>0.45833333333333331</v>
      </c>
      <c r="I463" s="848" t="str">
        <f>VLOOKUP(E463,fields,2)</f>
        <v>North Farms Park (G), North Branford</v>
      </c>
      <c r="J463" s="849"/>
      <c r="K463" s="16"/>
      <c r="M463" s="601" t="s">
        <v>161</v>
      </c>
      <c r="N463" s="601" t="s">
        <v>162</v>
      </c>
    </row>
    <row r="464" spans="1:29" ht="12.75" customHeight="1" thickTop="1" thickBot="1" x14ac:dyDescent="0.3">
      <c r="A464" s="574">
        <v>461</v>
      </c>
      <c r="B464" s="696">
        <v>11</v>
      </c>
      <c r="C464" s="844">
        <v>45893</v>
      </c>
      <c r="D464" s="851" t="s">
        <v>11</v>
      </c>
      <c r="E464" s="836" t="str">
        <f t="shared" si="68"/>
        <v>STORM FC</v>
      </c>
      <c r="F464" s="836" t="str">
        <f t="shared" si="68"/>
        <v>FAIRFIELD GAC 40</v>
      </c>
      <c r="G464" s="846"/>
      <c r="H464" s="847">
        <f>VLOOKUP(E464,START_TIMES,2)</f>
        <v>0.33333333333333331</v>
      </c>
      <c r="I464" s="848" t="str">
        <f>VLOOKUP(E464,fields,2)</f>
        <v>Wakeman Park (T), Westport</v>
      </c>
      <c r="J464" s="849"/>
      <c r="K464" s="16"/>
      <c r="M464" s="601" t="s">
        <v>108</v>
      </c>
      <c r="N464" s="601" t="s">
        <v>163</v>
      </c>
    </row>
    <row r="465" spans="1:33" ht="12.75" customHeight="1" thickTop="1" thickBot="1" x14ac:dyDescent="0.3">
      <c r="A465" s="574">
        <v>462</v>
      </c>
      <c r="B465" s="696">
        <v>11</v>
      </c>
      <c r="C465" s="844">
        <v>45893</v>
      </c>
      <c r="D465" s="851" t="s">
        <v>11</v>
      </c>
      <c r="E465" s="836" t="str">
        <f t="shared" si="68"/>
        <v>SHEBEEN FC</v>
      </c>
      <c r="F465" s="836" t="str">
        <f t="shared" si="68"/>
        <v>CLINTON FC 40</v>
      </c>
      <c r="G465" s="846"/>
      <c r="H465" s="847">
        <v>0.33333333333333331</v>
      </c>
      <c r="I465" s="848" t="str">
        <f>VLOOKUP(E465,fields,2)</f>
        <v>Ludlowe HS (T), Fairfield</v>
      </c>
      <c r="J465" s="849"/>
      <c r="K465" s="16"/>
      <c r="M465" s="601" t="s">
        <v>107</v>
      </c>
      <c r="N465" s="601" t="s">
        <v>160</v>
      </c>
      <c r="O465" s="253"/>
      <c r="AC465" s="258"/>
      <c r="AE465" s="253"/>
      <c r="AF465" s="16"/>
      <c r="AG465" s="16"/>
    </row>
    <row r="466" spans="1:33" ht="12.75" customHeight="1" thickTop="1" thickBot="1" x14ac:dyDescent="0.4">
      <c r="A466" s="574">
        <v>463</v>
      </c>
      <c r="B466" s="843" t="s">
        <v>0</v>
      </c>
      <c r="C466" s="844" t="s">
        <v>0</v>
      </c>
      <c r="D466" s="850" t="s">
        <v>0</v>
      </c>
      <c r="E466" s="836" t="s">
        <v>0</v>
      </c>
      <c r="F466" s="836" t="s">
        <v>0</v>
      </c>
      <c r="G466" s="846" t="s">
        <v>0</v>
      </c>
      <c r="H466" s="847" t="s">
        <v>0</v>
      </c>
      <c r="I466" s="848" t="s">
        <v>0</v>
      </c>
      <c r="J466" s="849" t="s">
        <v>0</v>
      </c>
      <c r="K466" s="16"/>
      <c r="M466" s="603"/>
      <c r="N466" s="603"/>
    </row>
    <row r="467" spans="1:33" ht="12.75" customHeight="1" thickTop="1" x14ac:dyDescent="0.3">
      <c r="A467" s="574">
        <v>464</v>
      </c>
      <c r="B467" s="696">
        <v>11</v>
      </c>
      <c r="C467" s="844">
        <v>45893</v>
      </c>
      <c r="D467" s="861" t="s">
        <v>1114</v>
      </c>
      <c r="E467" s="866" t="str">
        <f>VLOOKUP(M467,Teams,2)</f>
        <v>LITCHFIELD COUNTY BLUES 40</v>
      </c>
      <c r="F467" s="867" t="s">
        <v>33</v>
      </c>
      <c r="G467" s="846"/>
      <c r="H467" s="847">
        <f>VLOOKUP(E467,START_TIMES,2)</f>
        <v>0.41666666666666702</v>
      </c>
      <c r="I467" s="848" t="str">
        <f>VLOOKUP(E467,fields,2)</f>
        <v xml:space="preserve">White Field (G), Litchfield </v>
      </c>
      <c r="J467" s="849"/>
      <c r="K467" s="16"/>
      <c r="M467" s="754" t="s">
        <v>113</v>
      </c>
      <c r="N467" s="754" t="s">
        <v>110</v>
      </c>
    </row>
    <row r="468" spans="1:33" ht="12.75" customHeight="1" x14ac:dyDescent="0.3">
      <c r="A468" s="574">
        <v>465</v>
      </c>
      <c r="B468" s="696">
        <v>11</v>
      </c>
      <c r="C468" s="844">
        <v>45893</v>
      </c>
      <c r="D468" s="861" t="s">
        <v>1114</v>
      </c>
      <c r="E468" s="836" t="str">
        <f>VLOOKUP(M468,Teams,2)</f>
        <v>NORTH BRANFORD 40</v>
      </c>
      <c r="F468" s="836" t="str">
        <f>VLOOKUP(N468,Teams,2)</f>
        <v>SOUTHEAST ROVERS</v>
      </c>
      <c r="G468" s="846"/>
      <c r="H468" s="847">
        <v>0.41666666666666669</v>
      </c>
      <c r="I468" s="848" t="str">
        <f>VLOOKUP(E468,fields,2)</f>
        <v>Bittner Park (G), Guilford</v>
      </c>
      <c r="J468" s="849"/>
      <c r="K468" s="16"/>
      <c r="M468" s="754" t="s">
        <v>115</v>
      </c>
      <c r="N468" s="754" t="s">
        <v>117</v>
      </c>
    </row>
    <row r="469" spans="1:33" ht="12.75" customHeight="1" x14ac:dyDescent="0.3">
      <c r="A469" s="574">
        <v>466</v>
      </c>
      <c r="B469" s="696">
        <v>11</v>
      </c>
      <c r="C469" s="844">
        <v>45893</v>
      </c>
      <c r="D469" s="861" t="s">
        <v>1114</v>
      </c>
      <c r="E469" s="836" t="str">
        <f>VLOOKUP(M469,Teams,2)</f>
        <v>FC LEONE</v>
      </c>
      <c r="F469" s="836" t="str">
        <f>VLOOKUP(N469,Teams,2)</f>
        <v>GUILFORD BELL CURVE</v>
      </c>
      <c r="G469" s="854"/>
      <c r="H469" s="847">
        <f>VLOOKUP(E469,START_TIMES,2)</f>
        <v>0.41666666666666669</v>
      </c>
      <c r="I469" s="848" t="str">
        <f>VLOOKUP(E469,fields,2)</f>
        <v>Memorial Field (G), North Haven</v>
      </c>
      <c r="J469" s="849"/>
      <c r="K469" s="16"/>
      <c r="M469" s="754" t="s">
        <v>111</v>
      </c>
      <c r="N469" s="754" t="s">
        <v>112</v>
      </c>
      <c r="O469" s="253"/>
      <c r="AC469" s="258"/>
      <c r="AE469" s="253"/>
      <c r="AF469" s="16"/>
      <c r="AG469" s="16"/>
    </row>
    <row r="470" spans="1:33" ht="12.75" customHeight="1" x14ac:dyDescent="0.3">
      <c r="A470" s="574">
        <v>467</v>
      </c>
      <c r="B470" s="696">
        <v>11</v>
      </c>
      <c r="C470" s="844">
        <v>45893</v>
      </c>
      <c r="D470" s="861" t="s">
        <v>1114</v>
      </c>
      <c r="E470" s="836" t="str">
        <f>VLOOKUP(M470,Teams,2)</f>
        <v>NEW HAVEN AMERICANS</v>
      </c>
      <c r="F470" s="836" t="str">
        <f>VLOOKUP(N470,Teams,2)</f>
        <v>PAN ZONES</v>
      </c>
      <c r="G470" s="846"/>
      <c r="H470" s="847">
        <f>VLOOKUP(E470,START_TIMES,2)</f>
        <v>0.41666666666666702</v>
      </c>
      <c r="I470" s="848" t="str">
        <f>VLOOKUP(E470,fields,2)</f>
        <v>Peck Place School (G), Orange</v>
      </c>
      <c r="J470" s="849"/>
      <c r="K470" s="16"/>
      <c r="M470" s="754" t="s">
        <v>114</v>
      </c>
      <c r="N470" s="754" t="s">
        <v>116</v>
      </c>
    </row>
    <row r="471" spans="1:33" ht="12.75" customHeight="1" thickBot="1" x14ac:dyDescent="0.35">
      <c r="A471" s="574">
        <v>468</v>
      </c>
      <c r="B471" s="843" t="s">
        <v>0</v>
      </c>
      <c r="C471" s="844" t="s">
        <v>0</v>
      </c>
      <c r="D471" s="850" t="s">
        <v>0</v>
      </c>
      <c r="E471" s="836" t="s">
        <v>0</v>
      </c>
      <c r="F471" s="836" t="s">
        <v>0</v>
      </c>
      <c r="G471" s="846" t="s">
        <v>0</v>
      </c>
      <c r="H471" s="847" t="s">
        <v>0</v>
      </c>
      <c r="I471" s="848" t="s">
        <v>0</v>
      </c>
      <c r="J471" s="849" t="s">
        <v>0</v>
      </c>
      <c r="K471" s="16"/>
      <c r="M471" s="599"/>
      <c r="N471" s="599"/>
    </row>
    <row r="472" spans="1:33" ht="12.75" customHeight="1" thickTop="1" thickBot="1" x14ac:dyDescent="0.35">
      <c r="A472" s="574">
        <v>469</v>
      </c>
      <c r="B472" s="696">
        <v>11</v>
      </c>
      <c r="C472" s="844">
        <v>45893</v>
      </c>
      <c r="D472" s="875" t="s">
        <v>1115</v>
      </c>
      <c r="E472" s="836" t="str">
        <f t="shared" ref="E472:F475" si="69">VLOOKUP(M472,Teams,2)</f>
        <v>ECUA-ANDES 40</v>
      </c>
      <c r="F472" s="836" t="str">
        <f t="shared" si="69"/>
        <v>BESA SC</v>
      </c>
      <c r="G472" s="846"/>
      <c r="H472" s="847">
        <f>VLOOKUP(E472,START_TIMES,2)</f>
        <v>0.41666666666666702</v>
      </c>
      <c r="I472" s="848" t="str">
        <f>VLOOKUP(E472,fields,2)</f>
        <v>TBD</v>
      </c>
      <c r="J472" s="849"/>
      <c r="K472" s="16"/>
      <c r="M472" s="776" t="s">
        <v>121</v>
      </c>
      <c r="N472" s="776" t="s">
        <v>118</v>
      </c>
    </row>
    <row r="473" spans="1:33" ht="12.75" customHeight="1" thickTop="1" thickBot="1" x14ac:dyDescent="0.35">
      <c r="A473" s="574">
        <v>470</v>
      </c>
      <c r="B473" s="696">
        <v>11</v>
      </c>
      <c r="C473" s="844">
        <v>45893</v>
      </c>
      <c r="D473" s="875" t="s">
        <v>1115</v>
      </c>
      <c r="E473" s="836" t="str">
        <f t="shared" si="69"/>
        <v>RIDGEFIELD KICKS</v>
      </c>
      <c r="F473" s="836" t="str">
        <f t="shared" si="69"/>
        <v>WILTON WOLVES</v>
      </c>
      <c r="G473" s="846"/>
      <c r="H473" s="847">
        <f>VLOOKUP(E473,START_TIMES,2)</f>
        <v>0.33333333333333331</v>
      </c>
      <c r="I473" s="848" t="str">
        <f>VLOOKUP(E473,fields,2)</f>
        <v>Wooster School (T), Danbury</v>
      </c>
      <c r="J473" s="849"/>
      <c r="K473" s="16"/>
      <c r="M473" s="776" t="s">
        <v>123</v>
      </c>
      <c r="N473" s="776" t="s">
        <v>125</v>
      </c>
      <c r="O473" s="16">
        <v>5</v>
      </c>
      <c r="P473" s="5" t="s">
        <v>130</v>
      </c>
      <c r="Q473" s="5" t="s">
        <v>132</v>
      </c>
    </row>
    <row r="474" spans="1:33" ht="12.75" customHeight="1" thickTop="1" thickBot="1" x14ac:dyDescent="0.35">
      <c r="A474" s="574">
        <v>471</v>
      </c>
      <c r="B474" s="696">
        <v>11</v>
      </c>
      <c r="C474" s="844">
        <v>45893</v>
      </c>
      <c r="D474" s="875" t="s">
        <v>1115</v>
      </c>
      <c r="E474" s="877" t="str">
        <f t="shared" si="69"/>
        <v>BYE 40S</v>
      </c>
      <c r="F474" s="878" t="str">
        <f t="shared" si="69"/>
        <v>DERBY QUITUS</v>
      </c>
      <c r="G474" s="854"/>
      <c r="H474" s="847" t="str">
        <f>VLOOKUP(E474,START_TIMES,2)</f>
        <v>--</v>
      </c>
      <c r="I474" s="848" t="str">
        <f>VLOOKUP(E474,fields,2)</f>
        <v>--</v>
      </c>
      <c r="J474" s="849"/>
      <c r="K474" s="16"/>
      <c r="M474" s="776" t="s">
        <v>119</v>
      </c>
      <c r="N474" s="776" t="s">
        <v>120</v>
      </c>
      <c r="O474" s="16">
        <v>6</v>
      </c>
      <c r="P474" s="5" t="s">
        <v>127</v>
      </c>
      <c r="Q474" s="5" t="s">
        <v>129</v>
      </c>
    </row>
    <row r="475" spans="1:33" ht="12.75" customHeight="1" thickTop="1" thickBot="1" x14ac:dyDescent="0.35">
      <c r="A475" s="574">
        <v>472</v>
      </c>
      <c r="B475" s="696">
        <v>11</v>
      </c>
      <c r="C475" s="844">
        <v>45893</v>
      </c>
      <c r="D475" s="875" t="s">
        <v>1115</v>
      </c>
      <c r="E475" s="836" t="str">
        <f t="shared" si="69"/>
        <v>LUSITANOS FC</v>
      </c>
      <c r="F475" s="836" t="str">
        <f t="shared" si="69"/>
        <v>STAMFORD UNITED</v>
      </c>
      <c r="G475" s="846"/>
      <c r="H475" s="847">
        <f>VLOOKUP(E475,START_TIMES,2)</f>
        <v>0.41666666666666669</v>
      </c>
      <c r="I475" s="848" t="str">
        <f>VLOOKUP(E475,fields,2)</f>
        <v>Veterans Memorial Park (T), Bridgeport</v>
      </c>
      <c r="J475" s="849"/>
      <c r="K475" s="16"/>
      <c r="M475" s="776" t="s">
        <v>122</v>
      </c>
      <c r="N475" s="776" t="s">
        <v>124</v>
      </c>
      <c r="O475" s="16">
        <v>7</v>
      </c>
      <c r="P475" s="5" t="s">
        <v>128</v>
      </c>
      <c r="Q475" s="5" t="s">
        <v>132</v>
      </c>
    </row>
    <row r="476" spans="1:33" ht="12.75" customHeight="1" thickTop="1" thickBot="1" x14ac:dyDescent="0.4">
      <c r="A476" s="574">
        <v>473</v>
      </c>
      <c r="B476" s="843" t="s">
        <v>0</v>
      </c>
      <c r="C476" s="844" t="s">
        <v>0</v>
      </c>
      <c r="D476" s="850" t="s">
        <v>0</v>
      </c>
      <c r="E476" s="836" t="s">
        <v>0</v>
      </c>
      <c r="F476" s="836" t="s">
        <v>0</v>
      </c>
      <c r="G476" s="846" t="s">
        <v>0</v>
      </c>
      <c r="H476" s="847" t="s">
        <v>0</v>
      </c>
      <c r="I476" s="848" t="s">
        <v>0</v>
      </c>
      <c r="J476" s="849" t="s">
        <v>0</v>
      </c>
      <c r="K476" s="16"/>
      <c r="M476" s="755"/>
      <c r="N476" s="755"/>
      <c r="O476" s="16">
        <v>8</v>
      </c>
      <c r="P476" s="5" t="s">
        <v>125</v>
      </c>
      <c r="Q476" s="5" t="s">
        <v>124</v>
      </c>
    </row>
    <row r="477" spans="1:33" ht="12.75" customHeight="1" thickTop="1" thickBot="1" x14ac:dyDescent="0.3">
      <c r="A477" s="574">
        <v>474</v>
      </c>
      <c r="B477" s="696">
        <v>11</v>
      </c>
      <c r="C477" s="844">
        <v>45893</v>
      </c>
      <c r="D477" s="845" t="s">
        <v>1076</v>
      </c>
      <c r="E477" s="836" t="str">
        <f t="shared" ref="E477:F481" si="70">VLOOKUP(M477,Teams,2)</f>
        <v>REBELS UNITED</v>
      </c>
      <c r="F477" s="836" t="str">
        <f t="shared" si="70"/>
        <v>NORWALK MARINERS LEGENDS</v>
      </c>
      <c r="G477" s="854"/>
      <c r="H477" s="847">
        <f>VLOOKUP(E477,START_TIMES,2)</f>
        <v>0.41666666666666669</v>
      </c>
      <c r="I477" s="848" t="str">
        <f>VLOOKUP(E477,fields,2)</f>
        <v>New Fairfield HS (T), New Fairfield</v>
      </c>
      <c r="J477" s="849"/>
      <c r="K477" s="16"/>
      <c r="M477" s="780" t="s">
        <v>132</v>
      </c>
      <c r="N477" s="780" t="s">
        <v>130</v>
      </c>
      <c r="O477" s="16">
        <v>9</v>
      </c>
      <c r="P477" s="5" t="s">
        <v>126</v>
      </c>
      <c r="Q477" s="5" t="s">
        <v>131</v>
      </c>
    </row>
    <row r="478" spans="1:33" ht="12.75" customHeight="1" thickTop="1" thickBot="1" x14ac:dyDescent="0.3">
      <c r="A478" s="574">
        <v>475</v>
      </c>
      <c r="B478" s="696">
        <v>11</v>
      </c>
      <c r="C478" s="844">
        <v>45893</v>
      </c>
      <c r="D478" s="845" t="s">
        <v>1076</v>
      </c>
      <c r="E478" s="836" t="str">
        <f t="shared" si="70"/>
        <v>WESTPORT FC</v>
      </c>
      <c r="F478" s="836" t="str">
        <f t="shared" si="70"/>
        <v>NORWALK SPORT COLOMBIA 50</v>
      </c>
      <c r="G478" s="854"/>
      <c r="H478" s="847">
        <f>VLOOKUP(E478,START_TIMES,2)</f>
        <v>0.33333333333333331</v>
      </c>
      <c r="I478" s="848" t="str">
        <f>VLOOKUP(E478,fields,2)</f>
        <v>Wakeman Park (T), Westport</v>
      </c>
      <c r="J478" s="849"/>
      <c r="K478" s="16"/>
      <c r="M478" s="780" t="s">
        <v>136</v>
      </c>
      <c r="N478" s="780" t="s">
        <v>131</v>
      </c>
      <c r="O478" s="16">
        <v>10</v>
      </c>
      <c r="P478" s="5" t="s">
        <v>123</v>
      </c>
      <c r="Q478" s="5" t="s">
        <v>130</v>
      </c>
    </row>
    <row r="479" spans="1:33" ht="12.75" customHeight="1" thickTop="1" thickBot="1" x14ac:dyDescent="0.3">
      <c r="A479" s="574">
        <v>476</v>
      </c>
      <c r="B479" s="696">
        <v>11</v>
      </c>
      <c r="C479" s="844">
        <v>45893</v>
      </c>
      <c r="D479" s="845" t="s">
        <v>1076</v>
      </c>
      <c r="E479" s="869" t="str">
        <f t="shared" si="70"/>
        <v>GREENWICH FC 50</v>
      </c>
      <c r="F479" s="869" t="str">
        <f t="shared" si="70"/>
        <v>FAIRFIELD GAC 50</v>
      </c>
      <c r="G479" s="854"/>
      <c r="H479" s="847">
        <f>VLOOKUP(E479,START_TIMES,2)</f>
        <v>0.41666666666666702</v>
      </c>
      <c r="I479" s="848" t="str">
        <f>VLOOKUP(E479,fields,2)</f>
        <v>Greenwich Fields</v>
      </c>
      <c r="J479" s="849"/>
      <c r="K479" s="16"/>
      <c r="M479" s="780" t="s">
        <v>128</v>
      </c>
      <c r="N479" s="780" t="s">
        <v>127</v>
      </c>
      <c r="O479" s="16">
        <v>11</v>
      </c>
      <c r="P479" s="5" t="s">
        <v>124</v>
      </c>
      <c r="Q479" s="5" t="s">
        <v>128</v>
      </c>
    </row>
    <row r="480" spans="1:33" ht="12.75" customHeight="1" thickTop="1" thickBot="1" x14ac:dyDescent="0.3">
      <c r="A480" s="574">
        <v>477</v>
      </c>
      <c r="B480" s="696">
        <v>11</v>
      </c>
      <c r="C480" s="844">
        <v>45893</v>
      </c>
      <c r="D480" s="891" t="s">
        <v>1076</v>
      </c>
      <c r="E480" s="836" t="str">
        <f t="shared" si="70"/>
        <v>VASCO DA GAMA 50</v>
      </c>
      <c r="F480" s="836" t="str">
        <f t="shared" si="70"/>
        <v>GREENWICH PUMAS FC 50</v>
      </c>
      <c r="G480" s="854"/>
      <c r="H480" s="847">
        <f>VLOOKUP(E480,START_TIMES,2)</f>
        <v>0.41666666666666702</v>
      </c>
      <c r="I480" s="848" t="str">
        <f>VLOOKUP(E480,fields,2)</f>
        <v>Veterans Memorial Park (T), Bridgeport</v>
      </c>
      <c r="J480" s="849"/>
      <c r="K480" s="16"/>
      <c r="M480" s="780" t="s">
        <v>134</v>
      </c>
      <c r="N480" s="780" t="s">
        <v>129</v>
      </c>
      <c r="O480" s="16">
        <v>12</v>
      </c>
      <c r="P480" s="5" t="s">
        <v>127</v>
      </c>
      <c r="Q480" s="5" t="s">
        <v>130</v>
      </c>
    </row>
    <row r="481" spans="1:17" ht="12.75" customHeight="1" thickTop="1" thickBot="1" x14ac:dyDescent="0.3">
      <c r="A481" s="574">
        <v>478</v>
      </c>
      <c r="B481" s="696">
        <v>11</v>
      </c>
      <c r="C481" s="844">
        <v>45893</v>
      </c>
      <c r="D481" s="845" t="s">
        <v>1076</v>
      </c>
      <c r="E481" s="836" t="str">
        <f t="shared" si="70"/>
        <v>STAMFORD CITY</v>
      </c>
      <c r="F481" s="868" t="str">
        <f t="shared" si="70"/>
        <v>BYE 50</v>
      </c>
      <c r="G481" s="854"/>
      <c r="H481" s="855" t="s">
        <v>1135</v>
      </c>
      <c r="I481" s="856" t="s">
        <v>91</v>
      </c>
      <c r="J481" s="849"/>
      <c r="K481" s="16"/>
      <c r="M481" s="780" t="s">
        <v>133</v>
      </c>
      <c r="N481" s="780" t="s">
        <v>126</v>
      </c>
      <c r="O481" s="16">
        <v>13</v>
      </c>
      <c r="P481" s="5" t="s">
        <v>126</v>
      </c>
      <c r="Q481" s="5" t="s">
        <v>123</v>
      </c>
    </row>
    <row r="482" spans="1:17" ht="12.75" customHeight="1" thickTop="1" thickBot="1" x14ac:dyDescent="0.4">
      <c r="A482" s="574">
        <v>479</v>
      </c>
      <c r="B482" s="843" t="s">
        <v>0</v>
      </c>
      <c r="C482" s="844" t="s">
        <v>0</v>
      </c>
      <c r="D482" s="894" t="s">
        <v>0</v>
      </c>
      <c r="E482" s="836" t="s">
        <v>0</v>
      </c>
      <c r="F482" s="836" t="s">
        <v>0</v>
      </c>
      <c r="G482" s="846" t="s">
        <v>0</v>
      </c>
      <c r="H482" s="847" t="s">
        <v>0</v>
      </c>
      <c r="I482" s="848" t="s">
        <v>0</v>
      </c>
      <c r="J482" s="849" t="s">
        <v>0</v>
      </c>
      <c r="K482" s="16"/>
      <c r="M482" s="746"/>
      <c r="N482" s="746"/>
      <c r="O482" s="16">
        <v>14</v>
      </c>
      <c r="P482" s="5" t="s">
        <v>131</v>
      </c>
      <c r="Q482" s="5" t="s">
        <v>125</v>
      </c>
    </row>
    <row r="483" spans="1:17" ht="12.75" customHeight="1" thickTop="1" thickBot="1" x14ac:dyDescent="0.3">
      <c r="A483" s="574">
        <v>480</v>
      </c>
      <c r="B483" s="696">
        <v>11</v>
      </c>
      <c r="C483" s="844">
        <v>45893</v>
      </c>
      <c r="D483" s="893" t="s">
        <v>1113</v>
      </c>
      <c r="E483" s="836" t="str">
        <f t="shared" ref="E483:F487" si="71">VLOOKUP(M483,Teams,2)</f>
        <v>NORTH BRANFORD LEGENDS</v>
      </c>
      <c r="F483" s="836" t="str">
        <f t="shared" si="71"/>
        <v>GUILFORD BLACK EAGLES</v>
      </c>
      <c r="G483" s="854"/>
      <c r="H483" s="847">
        <f>VLOOKUP(E483,START_TIMES,2)</f>
        <v>0.41666666666666702</v>
      </c>
      <c r="I483" s="848" t="str">
        <f>VLOOKUP(E483,fields,2)</f>
        <v>Northford Park (G), Northford</v>
      </c>
      <c r="J483" s="849"/>
      <c r="K483" s="1"/>
      <c r="L483" s="1"/>
      <c r="M483" s="753" t="s">
        <v>148</v>
      </c>
      <c r="N483" s="753" t="s">
        <v>146</v>
      </c>
      <c r="O483" s="16">
        <v>15</v>
      </c>
      <c r="P483" s="5" t="s">
        <v>129</v>
      </c>
      <c r="Q483" s="5" t="s">
        <v>132</v>
      </c>
    </row>
    <row r="484" spans="1:17" ht="12.75" customHeight="1" thickTop="1" thickBot="1" x14ac:dyDescent="0.3">
      <c r="A484" s="574">
        <v>481</v>
      </c>
      <c r="B484" s="696">
        <v>11</v>
      </c>
      <c r="C484" s="844">
        <v>45893</v>
      </c>
      <c r="D484" s="893" t="s">
        <v>1113</v>
      </c>
      <c r="E484" s="836" t="str">
        <f t="shared" si="71"/>
        <v>ZIMMITTI SC</v>
      </c>
      <c r="F484" s="836" t="str">
        <f t="shared" si="71"/>
        <v>HAVEN FC</v>
      </c>
      <c r="G484" s="854"/>
      <c r="H484" s="847">
        <f>VLOOKUP(E484,START_TIMES,2)</f>
        <v>0.41666666666666702</v>
      </c>
      <c r="I484" s="848" t="str">
        <f>VLOOKUP(E484,fields,2)</f>
        <v>Morris Beach Complex (G), Morris</v>
      </c>
      <c r="J484" s="849"/>
      <c r="K484" s="16"/>
      <c r="M484" s="753" t="s">
        <v>137</v>
      </c>
      <c r="N484" s="753" t="s">
        <v>147</v>
      </c>
      <c r="O484" s="16">
        <v>16</v>
      </c>
      <c r="P484" s="5" t="s">
        <v>132</v>
      </c>
      <c r="Q484" s="5" t="s">
        <v>127</v>
      </c>
    </row>
    <row r="485" spans="1:17" ht="12.75" customHeight="1" thickTop="1" thickBot="1" x14ac:dyDescent="0.3">
      <c r="A485" s="574">
        <v>482</v>
      </c>
      <c r="B485" s="696">
        <v>11</v>
      </c>
      <c r="C485" s="844">
        <v>45893</v>
      </c>
      <c r="D485" s="893" t="s">
        <v>1113</v>
      </c>
      <c r="E485" s="836" t="str">
        <f t="shared" si="71"/>
        <v>CLUB NAPOLI 50</v>
      </c>
      <c r="F485" s="836" t="str">
        <f t="shared" si="71"/>
        <v>EAST HAVEN SC</v>
      </c>
      <c r="G485" s="854"/>
      <c r="H485" s="847">
        <v>0.375</v>
      </c>
      <c r="I485" s="848" t="str">
        <f>VLOOKUP(E485,fields,2)</f>
        <v>North Farms Park (G), North Branford</v>
      </c>
      <c r="J485" s="860"/>
      <c r="K485" s="16"/>
      <c r="M485" s="753" t="s">
        <v>141</v>
      </c>
      <c r="N485" s="753" t="s">
        <v>142</v>
      </c>
      <c r="O485" s="16">
        <v>17</v>
      </c>
      <c r="P485" s="5" t="s">
        <v>125</v>
      </c>
      <c r="Q485" s="5" t="s">
        <v>123</v>
      </c>
    </row>
    <row r="486" spans="1:17" ht="20.5" customHeight="1" thickTop="1" thickBot="1" x14ac:dyDescent="0.3">
      <c r="A486" s="574">
        <v>483</v>
      </c>
      <c r="B486" s="696">
        <v>11</v>
      </c>
      <c r="C486" s="844">
        <v>45893</v>
      </c>
      <c r="D486" s="870" t="s">
        <v>1113</v>
      </c>
      <c r="E486" s="869" t="str">
        <f t="shared" si="71"/>
        <v>GREENWICH PUMAS FC 56</v>
      </c>
      <c r="F486" s="869" t="str">
        <f t="shared" si="71"/>
        <v>VASCO DA GAMA 60</v>
      </c>
      <c r="G486" s="854"/>
      <c r="H486" s="847">
        <f>VLOOKUP(E486,START_TIMES,2)</f>
        <v>0.41666666666666669</v>
      </c>
      <c r="I486" s="848" t="str">
        <f>VLOOKUP(E486,fields,2)</f>
        <v>Greenwich Fields</v>
      </c>
      <c r="J486" s="849"/>
      <c r="K486" s="16"/>
      <c r="M486" s="753" t="s">
        <v>144</v>
      </c>
      <c r="N486" s="753" t="s">
        <v>135</v>
      </c>
      <c r="O486" s="16">
        <v>18</v>
      </c>
      <c r="P486" s="5" t="s">
        <v>126</v>
      </c>
      <c r="Q486" s="5" t="s">
        <v>130</v>
      </c>
    </row>
    <row r="487" spans="1:17" ht="12.75" customHeight="1" thickTop="1" thickBot="1" x14ac:dyDescent="0.3">
      <c r="A487" s="574">
        <v>484</v>
      </c>
      <c r="B487" s="696">
        <v>11</v>
      </c>
      <c r="C487" s="844">
        <v>45893</v>
      </c>
      <c r="D487" s="870" t="s">
        <v>1113</v>
      </c>
      <c r="E487" s="836" t="str">
        <f t="shared" si="71"/>
        <v>SOUTHEAST CT</v>
      </c>
      <c r="F487" s="836" t="str">
        <f t="shared" si="71"/>
        <v>CHESHIRE AZZURRI</v>
      </c>
      <c r="G487" s="854"/>
      <c r="H487" s="847">
        <f>VLOOKUP(E487,START_TIMES,2)</f>
        <v>0.41666666666666702</v>
      </c>
      <c r="I487" s="848" t="str">
        <f>VLOOKUP(E487,fields,2)</f>
        <v>Killingworth Rec Park (G), Killingworth</v>
      </c>
      <c r="J487" s="849"/>
      <c r="K487" s="16"/>
      <c r="M487" s="753" t="s">
        <v>149</v>
      </c>
      <c r="N487" s="753" t="s">
        <v>138</v>
      </c>
      <c r="O487" s="16">
        <v>19</v>
      </c>
      <c r="P487" s="5" t="s">
        <v>128</v>
      </c>
      <c r="Q487" s="5" t="s">
        <v>131</v>
      </c>
    </row>
    <row r="488" spans="1:17" ht="12.75" customHeight="1" thickTop="1" thickBot="1" x14ac:dyDescent="0.4">
      <c r="A488" s="574">
        <v>485</v>
      </c>
      <c r="B488" s="696"/>
      <c r="C488" s="575"/>
      <c r="D488" s="591"/>
      <c r="E488" s="577"/>
      <c r="F488" s="577"/>
      <c r="G488" s="589"/>
      <c r="H488" s="645"/>
      <c r="I488" s="614"/>
      <c r="J488" s="580"/>
      <c r="K488" s="16"/>
      <c r="M488" s="601"/>
      <c r="N488" s="601"/>
      <c r="O488" s="16">
        <v>20</v>
      </c>
      <c r="P488" s="5" t="s">
        <v>124</v>
      </c>
      <c r="Q488" s="5" t="s">
        <v>129</v>
      </c>
    </row>
    <row r="489" spans="1:17" ht="12.75" customHeight="1" thickTop="1" thickBot="1" x14ac:dyDescent="0.5">
      <c r="A489" s="574">
        <v>486</v>
      </c>
      <c r="B489" s="839" t="s">
        <v>0</v>
      </c>
      <c r="C489" s="838" t="s">
        <v>1119</v>
      </c>
      <c r="D489" s="840"/>
      <c r="E489" s="840"/>
      <c r="F489" s="840"/>
      <c r="G489" s="841"/>
      <c r="H489" s="842"/>
      <c r="I489" s="840"/>
      <c r="J489" s="840"/>
      <c r="K489" s="16"/>
      <c r="M489" s="605"/>
      <c r="N489" s="605"/>
      <c r="O489" s="16">
        <v>21</v>
      </c>
      <c r="P489" s="5" t="s">
        <v>123</v>
      </c>
      <c r="Q489" s="5" t="s">
        <v>128</v>
      </c>
    </row>
    <row r="490" spans="1:17" ht="12.75" customHeight="1" thickTop="1" thickBot="1" x14ac:dyDescent="0.4">
      <c r="A490" s="574">
        <v>487</v>
      </c>
      <c r="B490" s="696"/>
      <c r="C490" s="575"/>
      <c r="D490" s="591"/>
      <c r="E490" s="577"/>
      <c r="F490" s="577"/>
      <c r="G490" s="589"/>
      <c r="H490" s="645"/>
      <c r="I490" s="614"/>
      <c r="J490" s="580"/>
      <c r="K490" s="16"/>
      <c r="M490" s="601"/>
      <c r="N490" s="601"/>
      <c r="O490" s="16">
        <v>22</v>
      </c>
      <c r="P490" s="5" t="s">
        <v>132</v>
      </c>
      <c r="Q490" s="5" t="s">
        <v>124</v>
      </c>
    </row>
    <row r="491" spans="1:17" ht="12.75" customHeight="1" thickTop="1" thickBot="1" x14ac:dyDescent="0.3">
      <c r="A491" s="574">
        <v>488</v>
      </c>
      <c r="B491" s="696">
        <v>12</v>
      </c>
      <c r="C491" s="844">
        <v>45907</v>
      </c>
      <c r="D491" s="850" t="s">
        <v>10</v>
      </c>
      <c r="E491" s="836" t="str">
        <f t="shared" ref="E491:F495" si="72">VLOOKUP(M491,Teams,2)</f>
        <v>GREENWICH FC 30</v>
      </c>
      <c r="F491" s="836" t="str">
        <f t="shared" si="72"/>
        <v>STAMFORD FC</v>
      </c>
      <c r="G491" s="846"/>
      <c r="H491" s="847">
        <f>VLOOKUP(E491,START_TIMES,2)</f>
        <v>0.41666666666666702</v>
      </c>
      <c r="I491" s="848" t="str">
        <f>VLOOKUP(E491,fields,2)</f>
        <v>Greenwich Fields</v>
      </c>
      <c r="J491" s="849"/>
      <c r="K491" s="16"/>
      <c r="M491" s="601" t="s">
        <v>94</v>
      </c>
      <c r="N491" s="601" t="s">
        <v>101</v>
      </c>
      <c r="O491" s="16">
        <v>23</v>
      </c>
      <c r="P491" s="5" t="s">
        <v>126</v>
      </c>
      <c r="Q491" s="5" t="s">
        <v>127</v>
      </c>
    </row>
    <row r="492" spans="1:17" ht="12.75" customHeight="1" thickTop="1" thickBot="1" x14ac:dyDescent="0.3">
      <c r="A492" s="574">
        <v>489</v>
      </c>
      <c r="B492" s="696">
        <v>12</v>
      </c>
      <c r="C492" s="844">
        <v>45907</v>
      </c>
      <c r="D492" s="850" t="s">
        <v>10</v>
      </c>
      <c r="E492" s="836" t="str">
        <f t="shared" si="72"/>
        <v>CHESHIRE SC UNITED</v>
      </c>
      <c r="F492" s="836" t="str">
        <f t="shared" si="72"/>
        <v>DANBURY UNITED 30</v>
      </c>
      <c r="G492" s="846"/>
      <c r="H492" s="847">
        <f>VLOOKUP(E492,START_TIMES,2)</f>
        <v>0.375</v>
      </c>
      <c r="I492" s="848" t="str">
        <f>VLOOKUP(E492,fields,2)</f>
        <v>Choate Rosemary Hall (T), Wallingford</v>
      </c>
      <c r="J492" s="849"/>
      <c r="K492" s="16"/>
      <c r="M492" s="601" t="s">
        <v>97</v>
      </c>
      <c r="N492" s="601" t="s">
        <v>93</v>
      </c>
      <c r="O492" s="16">
        <v>24</v>
      </c>
      <c r="P492" s="5" t="s">
        <v>130</v>
      </c>
      <c r="Q492" s="5" t="s">
        <v>125</v>
      </c>
    </row>
    <row r="493" spans="1:17" ht="12.75" customHeight="1" thickTop="1" thickBot="1" x14ac:dyDescent="0.3">
      <c r="A493" s="574">
        <v>490</v>
      </c>
      <c r="B493" s="696">
        <v>12</v>
      </c>
      <c r="C493" s="844">
        <v>45907</v>
      </c>
      <c r="D493" s="850" t="s">
        <v>10</v>
      </c>
      <c r="E493" s="836" t="str">
        <f t="shared" si="72"/>
        <v>MILFORD TUESDAY</v>
      </c>
      <c r="F493" s="836" t="str">
        <f t="shared" si="72"/>
        <v xml:space="preserve">FC SHELTON </v>
      </c>
      <c r="G493" s="846"/>
      <c r="H493" s="847">
        <f>VLOOKUP(E493,START_TIMES,2)</f>
        <v>0.33333333333333331</v>
      </c>
      <c r="I493" s="848" t="str">
        <f>VLOOKUP(E493,fields,2)</f>
        <v>Witek Park (G), Derby</v>
      </c>
      <c r="J493" s="860"/>
      <c r="K493" s="16"/>
      <c r="M493" s="601" t="s">
        <v>100</v>
      </c>
      <c r="N493" s="601" t="s">
        <v>99</v>
      </c>
      <c r="O493" s="16">
        <v>25</v>
      </c>
      <c r="P493" s="5" t="s">
        <v>129</v>
      </c>
      <c r="Q493" s="5" t="s">
        <v>131</v>
      </c>
    </row>
    <row r="494" spans="1:17" ht="12.75" customHeight="1" thickTop="1" thickBot="1" x14ac:dyDescent="0.3">
      <c r="A494" s="574">
        <v>491</v>
      </c>
      <c r="B494" s="696">
        <v>12</v>
      </c>
      <c r="C494" s="844">
        <v>45907</v>
      </c>
      <c r="D494" s="850" t="s">
        <v>10</v>
      </c>
      <c r="E494" s="836" t="str">
        <f t="shared" si="72"/>
        <v>SALTY DOGS</v>
      </c>
      <c r="F494" s="836" t="str">
        <f t="shared" si="72"/>
        <v>HAMDEN ALL STARS</v>
      </c>
      <c r="G494" s="846"/>
      <c r="H494" s="847">
        <f>VLOOKUP(E494,START_TIMES,2)</f>
        <v>0.33333333333333331</v>
      </c>
      <c r="I494" s="848" t="str">
        <f>VLOOKUP(E494,fields,2)</f>
        <v>Nonnewaug HS  (T), Woodbury</v>
      </c>
      <c r="J494" s="860"/>
      <c r="K494" s="16"/>
      <c r="M494" s="601" t="s">
        <v>95</v>
      </c>
      <c r="N494" s="601" t="s">
        <v>92</v>
      </c>
      <c r="O494" s="16">
        <v>26</v>
      </c>
      <c r="P494" s="5" t="s">
        <v>131</v>
      </c>
      <c r="Q494" s="5" t="s">
        <v>132</v>
      </c>
    </row>
    <row r="495" spans="1:17" ht="12.75" customHeight="1" thickTop="1" thickBot="1" x14ac:dyDescent="0.3">
      <c r="A495" s="574">
        <v>492</v>
      </c>
      <c r="B495" s="696">
        <v>12</v>
      </c>
      <c r="C495" s="844">
        <v>45907</v>
      </c>
      <c r="D495" s="850" t="s">
        <v>10</v>
      </c>
      <c r="E495" s="836" t="str">
        <f t="shared" si="72"/>
        <v>MILFORD AMIGOS</v>
      </c>
      <c r="F495" s="836" t="str">
        <f t="shared" si="72"/>
        <v>CLINTON FC 30</v>
      </c>
      <c r="G495" s="846"/>
      <c r="H495" s="847">
        <f>VLOOKUP(E495,START_TIMES,2)</f>
        <v>0.33333333333333331</v>
      </c>
      <c r="I495" s="848" t="str">
        <f>VLOOKUP(E495,fields,2)</f>
        <v>Pease Road (G), Woodbridge</v>
      </c>
      <c r="J495" s="849"/>
      <c r="K495" s="16"/>
      <c r="M495" s="601" t="s">
        <v>98</v>
      </c>
      <c r="N495" s="601" t="s">
        <v>96</v>
      </c>
      <c r="O495" s="16">
        <v>27</v>
      </c>
      <c r="P495" s="5" t="s">
        <v>127</v>
      </c>
      <c r="Q495" s="5" t="s">
        <v>124</v>
      </c>
    </row>
    <row r="496" spans="1:17" ht="12.75" customHeight="1" thickTop="1" thickBot="1" x14ac:dyDescent="0.3">
      <c r="A496" s="574">
        <v>493</v>
      </c>
      <c r="B496" s="843" t="s">
        <v>0</v>
      </c>
      <c r="C496" s="844" t="s">
        <v>0</v>
      </c>
      <c r="D496" s="850" t="s">
        <v>0</v>
      </c>
      <c r="E496" s="836" t="s">
        <v>0</v>
      </c>
      <c r="F496" s="836" t="s">
        <v>0</v>
      </c>
      <c r="G496" s="846" t="s">
        <v>0</v>
      </c>
      <c r="H496" s="847" t="s">
        <v>0</v>
      </c>
      <c r="I496" s="848" t="s">
        <v>0</v>
      </c>
      <c r="J496" s="849" t="s">
        <v>0</v>
      </c>
      <c r="K496" s="16"/>
      <c r="M496" s="605"/>
      <c r="N496" s="611"/>
      <c r="O496" s="16">
        <v>28</v>
      </c>
      <c r="P496" s="5" t="s">
        <v>123</v>
      </c>
      <c r="Q496" s="5" t="s">
        <v>129</v>
      </c>
    </row>
    <row r="497" spans="1:29" ht="12.75" customHeight="1" thickTop="1" thickBot="1" x14ac:dyDescent="0.3">
      <c r="A497" s="574">
        <v>494</v>
      </c>
      <c r="B497" s="696">
        <v>12</v>
      </c>
      <c r="C497" s="844">
        <v>45907</v>
      </c>
      <c r="D497" s="853" t="s">
        <v>175</v>
      </c>
      <c r="E497" s="836" t="str">
        <f t="shared" ref="E497:F501" si="73">VLOOKUP(M497,Teams,2)</f>
        <v>FC CELTA</v>
      </c>
      <c r="F497" s="836" t="str">
        <f t="shared" si="73"/>
        <v>TRINITY FC</v>
      </c>
      <c r="G497" s="846"/>
      <c r="H497" s="847">
        <f>VLOOKUP(E497,START_TIMES,2)</f>
        <v>0.33333333333333331</v>
      </c>
      <c r="I497" s="848" t="str">
        <f>VLOOKUP(E497,fields,2)</f>
        <v>Foran HS KMT (T), Milford</v>
      </c>
      <c r="J497" s="849"/>
      <c r="K497" s="16"/>
      <c r="M497" s="605" t="s">
        <v>154</v>
      </c>
      <c r="N497" s="605" t="s">
        <v>159</v>
      </c>
      <c r="O497" s="16">
        <v>29</v>
      </c>
      <c r="P497" s="5" t="s">
        <v>125</v>
      </c>
      <c r="Q497" s="5" t="s">
        <v>126</v>
      </c>
    </row>
    <row r="498" spans="1:29" ht="12.75" customHeight="1" thickTop="1" thickBot="1" x14ac:dyDescent="0.3">
      <c r="A498" s="574">
        <v>495</v>
      </c>
      <c r="B498" s="696">
        <v>12</v>
      </c>
      <c r="C498" s="844">
        <v>45907</v>
      </c>
      <c r="D498" s="888" t="s">
        <v>175</v>
      </c>
      <c r="E498" s="773" t="str">
        <f t="shared" si="73"/>
        <v>BYE 30</v>
      </c>
      <c r="F498" s="836" t="str">
        <f t="shared" si="73"/>
        <v>ECUA-ANDES 30</v>
      </c>
      <c r="G498" s="889"/>
      <c r="H498" s="881" t="str">
        <f>VLOOKUP(E498,START_TIMES,2)</f>
        <v>--</v>
      </c>
      <c r="I498" s="882" t="str">
        <f>VLOOKUP(E498,fields,2)</f>
        <v>--</v>
      </c>
      <c r="J498" s="849"/>
      <c r="K498" s="16"/>
      <c r="M498" s="605" t="s">
        <v>150</v>
      </c>
      <c r="N498" s="605" t="s">
        <v>152</v>
      </c>
      <c r="O498" s="16">
        <v>30</v>
      </c>
      <c r="P498" s="5" t="s">
        <v>130</v>
      </c>
      <c r="Q498" s="5" t="s">
        <v>128</v>
      </c>
    </row>
    <row r="499" spans="1:29" ht="12.75" customHeight="1" thickTop="1" thickBot="1" x14ac:dyDescent="0.3">
      <c r="A499" s="574">
        <v>496</v>
      </c>
      <c r="B499" s="696">
        <v>12</v>
      </c>
      <c r="C499" s="844">
        <v>45907</v>
      </c>
      <c r="D499" s="853" t="s">
        <v>175</v>
      </c>
      <c r="E499" s="836" t="str">
        <f t="shared" si="73"/>
        <v>NORWALK FC</v>
      </c>
      <c r="F499" s="836" t="str">
        <f t="shared" si="73"/>
        <v>FC CALDO VERDE</v>
      </c>
      <c r="G499" s="854"/>
      <c r="H499" s="847">
        <f>VLOOKUP(E499,START_TIMES,2)</f>
        <v>0.41666666666666702</v>
      </c>
      <c r="I499" s="848" t="str">
        <f>VLOOKUP(E499,fields,2)</f>
        <v>Nathan Hale MS (T), Norwalk</v>
      </c>
      <c r="J499" s="849"/>
      <c r="K499" s="16"/>
      <c r="M499" s="605" t="s">
        <v>157</v>
      </c>
      <c r="N499" s="605" t="s">
        <v>153</v>
      </c>
      <c r="O499" s="16">
        <v>31</v>
      </c>
      <c r="P499" s="5" t="s">
        <v>127</v>
      </c>
      <c r="Q499" s="5" t="s">
        <v>125</v>
      </c>
    </row>
    <row r="500" spans="1:29" ht="12.75" customHeight="1" thickTop="1" thickBot="1" x14ac:dyDescent="0.3">
      <c r="A500" s="574">
        <v>497</v>
      </c>
      <c r="B500" s="696">
        <v>12</v>
      </c>
      <c r="C500" s="844">
        <v>45907</v>
      </c>
      <c r="D500" s="853" t="s">
        <v>175</v>
      </c>
      <c r="E500" s="836" t="str">
        <f t="shared" si="73"/>
        <v>QPR</v>
      </c>
      <c r="F500" s="836" t="str">
        <f t="shared" si="73"/>
        <v>LITCHFIELD COUNTY BLUES 30</v>
      </c>
      <c r="G500" s="846"/>
      <c r="H500" s="847">
        <f>VLOOKUP(E500,START_TIMES,2)</f>
        <v>0.375</v>
      </c>
      <c r="I500" s="848" t="str">
        <f>VLOOKUP(E500,fields,2)</f>
        <v>Quinnipiac Park (G), Cheshire</v>
      </c>
      <c r="J500" s="860"/>
      <c r="K500" s="16"/>
      <c r="M500" s="605" t="s">
        <v>158</v>
      </c>
      <c r="N500" s="605" t="s">
        <v>155</v>
      </c>
      <c r="O500" s="16">
        <v>32</v>
      </c>
      <c r="P500" s="5" t="s">
        <v>124</v>
      </c>
      <c r="Q500" s="5" t="s">
        <v>131</v>
      </c>
    </row>
    <row r="501" spans="1:29" ht="12.75" customHeight="1" thickTop="1" thickBot="1" x14ac:dyDescent="0.3">
      <c r="A501" s="574">
        <v>498</v>
      </c>
      <c r="B501" s="696">
        <v>12</v>
      </c>
      <c r="C501" s="844">
        <v>45907</v>
      </c>
      <c r="D501" s="853" t="s">
        <v>175</v>
      </c>
      <c r="E501" s="836" t="str">
        <f t="shared" si="73"/>
        <v>NAUGATUCK FUSION</v>
      </c>
      <c r="F501" s="836" t="str">
        <f t="shared" si="73"/>
        <v>COYOTES FC</v>
      </c>
      <c r="G501" s="846"/>
      <c r="H501" s="847">
        <f>VLOOKUP(E501,START_TIMES,2)</f>
        <v>0.41666666666666669</v>
      </c>
      <c r="I501" s="848" t="str">
        <f>VLOOKUP(E501,fields,2)</f>
        <v>City Hill MS (G), Naugatuck</v>
      </c>
      <c r="J501" s="849"/>
      <c r="K501" s="16"/>
      <c r="M501" s="605" t="s">
        <v>156</v>
      </c>
      <c r="N501" s="605" t="s">
        <v>151</v>
      </c>
      <c r="O501" s="16">
        <v>33</v>
      </c>
      <c r="P501" s="5" t="s">
        <v>126</v>
      </c>
      <c r="Q501" s="5" t="s">
        <v>128</v>
      </c>
    </row>
    <row r="502" spans="1:29" ht="12.75" customHeight="1" thickTop="1" thickBot="1" x14ac:dyDescent="0.3">
      <c r="A502" s="574">
        <v>499</v>
      </c>
      <c r="B502" s="843" t="s">
        <v>0</v>
      </c>
      <c r="C502" s="844" t="s">
        <v>0</v>
      </c>
      <c r="D502" s="850" t="s">
        <v>0</v>
      </c>
      <c r="E502" s="836" t="s">
        <v>0</v>
      </c>
      <c r="F502" s="836" t="s">
        <v>0</v>
      </c>
      <c r="G502" s="846" t="s">
        <v>0</v>
      </c>
      <c r="H502" s="847" t="s">
        <v>0</v>
      </c>
      <c r="I502" s="848" t="s">
        <v>0</v>
      </c>
      <c r="J502" s="849" t="s">
        <v>0</v>
      </c>
      <c r="K502" s="16"/>
      <c r="M502" s="601"/>
      <c r="N502" s="601"/>
      <c r="O502" s="16">
        <v>34</v>
      </c>
      <c r="P502" s="5" t="s">
        <v>129</v>
      </c>
      <c r="Q502" s="5" t="s">
        <v>130</v>
      </c>
    </row>
    <row r="503" spans="1:29" ht="12.75" customHeight="1" thickTop="1" thickBot="1" x14ac:dyDescent="0.3">
      <c r="A503" s="574">
        <v>500</v>
      </c>
      <c r="B503" s="696">
        <v>12</v>
      </c>
      <c r="C503" s="844">
        <v>45907</v>
      </c>
      <c r="D503" s="851" t="s">
        <v>11</v>
      </c>
      <c r="E503" s="836" t="str">
        <f t="shared" ref="E503:F507" si="74">VLOOKUP(M503,Teams,2)</f>
        <v>GREENWICH FC 40</v>
      </c>
      <c r="F503" s="836" t="str">
        <f t="shared" si="74"/>
        <v>VASCO DA GAMA 40</v>
      </c>
      <c r="G503" s="846"/>
      <c r="H503" s="847">
        <f>VLOOKUP(E503,START_TIMES,2)</f>
        <v>0.41666666666666702</v>
      </c>
      <c r="I503" s="848" t="str">
        <f>VLOOKUP(E503,fields,2)</f>
        <v>Greenwich Fields</v>
      </c>
      <c r="J503" s="849"/>
      <c r="K503" s="16"/>
      <c r="M503" s="601" t="s">
        <v>104</v>
      </c>
      <c r="N503" s="601" t="s">
        <v>109</v>
      </c>
      <c r="O503" s="16">
        <v>35</v>
      </c>
      <c r="P503" s="5" t="s">
        <v>132</v>
      </c>
      <c r="Q503" s="5" t="s">
        <v>123</v>
      </c>
    </row>
    <row r="504" spans="1:29" ht="12.75" customHeight="1" thickTop="1" thickBot="1" x14ac:dyDescent="0.35">
      <c r="A504" s="574">
        <v>501</v>
      </c>
      <c r="B504" s="696">
        <v>12</v>
      </c>
      <c r="C504" s="844">
        <v>45907</v>
      </c>
      <c r="D504" s="851" t="s">
        <v>11</v>
      </c>
      <c r="E504" s="836" t="str">
        <f t="shared" si="74"/>
        <v>DANBURY UNITED 40</v>
      </c>
      <c r="F504" s="836" t="str">
        <f t="shared" si="74"/>
        <v>CLINTON FC 40</v>
      </c>
      <c r="G504" s="846"/>
      <c r="H504" s="847">
        <v>0.41666666666666669</v>
      </c>
      <c r="I504" s="848" t="str">
        <f>VLOOKUP(E504,fields,2)</f>
        <v>Portuguese Cultural Center (G), Danbury</v>
      </c>
      <c r="J504" s="849"/>
      <c r="K504" s="16"/>
      <c r="M504" s="601" t="s">
        <v>162</v>
      </c>
      <c r="N504" s="601" t="s">
        <v>160</v>
      </c>
      <c r="O504" s="16">
        <v>36</v>
      </c>
      <c r="P504" s="5" t="s">
        <v>124</v>
      </c>
      <c r="Q504" s="5" t="s">
        <v>126</v>
      </c>
      <c r="S504" s="16"/>
      <c r="T504" s="198"/>
      <c r="U504" s="198"/>
      <c r="V504" s="16">
        <v>73</v>
      </c>
      <c r="W504" s="209"/>
      <c r="X504" s="215"/>
      <c r="Y504" s="16"/>
      <c r="Z504" s="16"/>
      <c r="AC504" s="16"/>
    </row>
    <row r="505" spans="1:29" ht="12.75" customHeight="1" thickTop="1" thickBot="1" x14ac:dyDescent="0.35">
      <c r="A505" s="574">
        <v>502</v>
      </c>
      <c r="B505" s="696">
        <v>12</v>
      </c>
      <c r="C505" s="844">
        <v>45907</v>
      </c>
      <c r="D505" s="851" t="s">
        <v>11</v>
      </c>
      <c r="E505" s="836" t="str">
        <f t="shared" si="74"/>
        <v>SHEBEEN FC</v>
      </c>
      <c r="F505" s="836" t="str">
        <f t="shared" si="74"/>
        <v>FAIRFIELD GAC 40</v>
      </c>
      <c r="G505" s="846"/>
      <c r="H505" s="847">
        <v>0.33333333333333331</v>
      </c>
      <c r="I505" s="848" t="str">
        <f>VLOOKUP(E505,fields,2)</f>
        <v>Ludlowe HS (T), Fairfield</v>
      </c>
      <c r="J505" s="849"/>
      <c r="K505" s="16"/>
      <c r="M505" s="601" t="s">
        <v>107</v>
      </c>
      <c r="N505" s="601" t="s">
        <v>163</v>
      </c>
      <c r="O505" s="16">
        <v>37</v>
      </c>
      <c r="P505" s="5" t="s">
        <v>123</v>
      </c>
      <c r="Q505" s="5" t="s">
        <v>127</v>
      </c>
      <c r="S505" s="16"/>
      <c r="T505" s="198"/>
      <c r="U505" s="198"/>
      <c r="V505" s="16"/>
      <c r="W505" s="209"/>
      <c r="X505" s="215"/>
      <c r="Y505" s="16"/>
      <c r="Z505" s="16"/>
      <c r="AC505" s="16"/>
    </row>
    <row r="506" spans="1:29" ht="12.75" customHeight="1" thickTop="1" thickBot="1" x14ac:dyDescent="0.3">
      <c r="A506" s="574">
        <v>503</v>
      </c>
      <c r="B506" s="696">
        <v>12</v>
      </c>
      <c r="C506" s="844">
        <v>45907</v>
      </c>
      <c r="D506" s="851" t="s">
        <v>11</v>
      </c>
      <c r="E506" s="836" t="str">
        <f t="shared" si="74"/>
        <v>STORM FC</v>
      </c>
      <c r="F506" s="836" t="str">
        <f t="shared" si="74"/>
        <v>GREENWICH PUMAS FC 40</v>
      </c>
      <c r="G506" s="846"/>
      <c r="H506" s="847">
        <f>VLOOKUP(E506,START_TIMES,2)</f>
        <v>0.33333333333333331</v>
      </c>
      <c r="I506" s="848" t="str">
        <f>VLOOKUP(E506,fields,2)</f>
        <v>Wakeman Park (T), Westport</v>
      </c>
      <c r="J506" s="860"/>
      <c r="K506" s="16"/>
      <c r="M506" s="601" t="s">
        <v>108</v>
      </c>
      <c r="N506" s="601" t="s">
        <v>105</v>
      </c>
    </row>
    <row r="507" spans="1:29" ht="12.75" customHeight="1" thickTop="1" thickBot="1" x14ac:dyDescent="0.3">
      <c r="A507" s="574">
        <v>504</v>
      </c>
      <c r="B507" s="696">
        <v>12</v>
      </c>
      <c r="C507" s="844">
        <v>45907</v>
      </c>
      <c r="D507" s="851" t="s">
        <v>11</v>
      </c>
      <c r="E507" s="836" t="str">
        <f t="shared" si="74"/>
        <v xml:space="preserve">GUILFORD CELTIC </v>
      </c>
      <c r="F507" s="836" t="str">
        <f t="shared" si="74"/>
        <v>CLUB NAPOLI 40</v>
      </c>
      <c r="G507" s="846"/>
      <c r="H507" s="847">
        <v>0.33333333333333331</v>
      </c>
      <c r="I507" s="848" t="str">
        <f>VLOOKUP(E507,fields,2)</f>
        <v>Guilford HS (T), Guilford</v>
      </c>
      <c r="J507" s="849"/>
      <c r="K507" s="16"/>
      <c r="M507" s="601" t="s">
        <v>106</v>
      </c>
      <c r="N507" s="601" t="s">
        <v>161</v>
      </c>
    </row>
    <row r="508" spans="1:29" ht="12.75" customHeight="1" thickTop="1" thickBot="1" x14ac:dyDescent="0.4">
      <c r="A508" s="574">
        <v>505</v>
      </c>
      <c r="B508" s="843" t="s">
        <v>0</v>
      </c>
      <c r="C508" s="844" t="s">
        <v>0</v>
      </c>
      <c r="D508" s="850" t="s">
        <v>0</v>
      </c>
      <c r="E508" s="836" t="s">
        <v>0</v>
      </c>
      <c r="F508" s="836" t="s">
        <v>0</v>
      </c>
      <c r="G508" s="846" t="s">
        <v>0</v>
      </c>
      <c r="H508" s="847" t="s">
        <v>0</v>
      </c>
      <c r="I508" s="848" t="s">
        <v>0</v>
      </c>
      <c r="J508" s="849" t="s">
        <v>0</v>
      </c>
      <c r="K508" s="16"/>
      <c r="M508" s="603"/>
      <c r="N508" s="603"/>
    </row>
    <row r="509" spans="1:29" ht="12.75" customHeight="1" thickTop="1" x14ac:dyDescent="0.3">
      <c r="A509" s="574">
        <v>506</v>
      </c>
      <c r="B509" s="696">
        <v>12</v>
      </c>
      <c r="C509" s="844">
        <v>45907</v>
      </c>
      <c r="D509" s="861" t="s">
        <v>1114</v>
      </c>
      <c r="E509" s="836" t="str">
        <f t="shared" ref="E509:F512" si="75">VLOOKUP(M509,Teams,2)</f>
        <v>NORTH BRANFORD 40</v>
      </c>
      <c r="F509" s="836" t="str">
        <f t="shared" si="75"/>
        <v>PAN ZONES</v>
      </c>
      <c r="G509" s="846"/>
      <c r="H509" s="847">
        <v>0.33333333333333331</v>
      </c>
      <c r="I509" s="848" t="str">
        <f>VLOOKUP(E509,fields,2)</f>
        <v>Bittner Park (G), Guilford</v>
      </c>
      <c r="J509" s="849"/>
      <c r="K509" s="16"/>
      <c r="M509" s="754" t="s">
        <v>115</v>
      </c>
      <c r="N509" s="754" t="s">
        <v>116</v>
      </c>
    </row>
    <row r="510" spans="1:29" ht="12.75" customHeight="1" thickBot="1" x14ac:dyDescent="0.35">
      <c r="A510" s="574">
        <v>507</v>
      </c>
      <c r="B510" s="696">
        <v>12</v>
      </c>
      <c r="C510" s="844">
        <v>45907</v>
      </c>
      <c r="D510" s="861" t="s">
        <v>1114</v>
      </c>
      <c r="E510" s="836" t="str">
        <f t="shared" si="75"/>
        <v>GUILFORD BELL CURVE</v>
      </c>
      <c r="F510" s="836" t="str">
        <f t="shared" si="75"/>
        <v>SOUTHEAST ROVERS</v>
      </c>
      <c r="G510" s="846"/>
      <c r="H510" s="847">
        <f>VLOOKUP(E510,START_TIMES,2)</f>
        <v>0.41666666666666669</v>
      </c>
      <c r="I510" s="848" t="str">
        <f>VLOOKUP(E510,fields,2)</f>
        <v>Guilford HS (T), Guilford</v>
      </c>
      <c r="J510" s="849"/>
      <c r="K510" s="16"/>
      <c r="M510" s="754" t="s">
        <v>112</v>
      </c>
      <c r="N510" s="754" t="s">
        <v>117</v>
      </c>
    </row>
    <row r="511" spans="1:29" ht="12.75" customHeight="1" thickTop="1" thickBot="1" x14ac:dyDescent="0.35">
      <c r="A511" s="574">
        <v>508</v>
      </c>
      <c r="B511" s="696">
        <v>12</v>
      </c>
      <c r="C511" s="844">
        <v>45907</v>
      </c>
      <c r="D511" s="861" t="s">
        <v>1114</v>
      </c>
      <c r="E511" s="836" t="str">
        <f t="shared" si="75"/>
        <v>LITCHFIELD COUNTY BLUES 40</v>
      </c>
      <c r="F511" s="836" t="str">
        <f t="shared" si="75"/>
        <v>FC LEONE</v>
      </c>
      <c r="G511" s="846"/>
      <c r="H511" s="847">
        <f>VLOOKUP(E511,START_TIMES,2)</f>
        <v>0.41666666666666702</v>
      </c>
      <c r="I511" s="848" t="str">
        <f>VLOOKUP(E511,fields,2)</f>
        <v xml:space="preserve">White Field (G), Litchfield </v>
      </c>
      <c r="J511" s="849"/>
      <c r="K511" s="16"/>
      <c r="M511" s="754" t="s">
        <v>113</v>
      </c>
      <c r="N511" s="754" t="s">
        <v>111</v>
      </c>
      <c r="R511" s="748">
        <v>1</v>
      </c>
      <c r="S511" s="206" t="s">
        <v>110</v>
      </c>
      <c r="T511" s="206" t="s">
        <v>117</v>
      </c>
      <c r="U511" s="274"/>
    </row>
    <row r="512" spans="1:29" ht="12.75" customHeight="1" thickTop="1" thickBot="1" x14ac:dyDescent="0.35">
      <c r="A512" s="574">
        <v>509</v>
      </c>
      <c r="B512" s="696">
        <v>12</v>
      </c>
      <c r="C512" s="844">
        <v>45907</v>
      </c>
      <c r="D512" s="861" t="s">
        <v>1114</v>
      </c>
      <c r="E512" s="862" t="str">
        <f t="shared" si="75"/>
        <v>BYE 40N</v>
      </c>
      <c r="F512" s="878" t="str">
        <f t="shared" si="75"/>
        <v>NEW HAVEN AMERICANS</v>
      </c>
      <c r="G512" s="846"/>
      <c r="H512" s="847" t="str">
        <f>VLOOKUP(E512,START_TIMES,2)</f>
        <v>--</v>
      </c>
      <c r="I512" s="848" t="str">
        <f>VLOOKUP(E512,fields,2)</f>
        <v>--</v>
      </c>
      <c r="J512" s="849"/>
      <c r="K512" s="16"/>
      <c r="M512" s="754" t="s">
        <v>110</v>
      </c>
      <c r="N512" s="754" t="s">
        <v>114</v>
      </c>
      <c r="R512" s="748">
        <v>1</v>
      </c>
      <c r="S512" s="206" t="s">
        <v>115</v>
      </c>
      <c r="T512" s="206" t="s">
        <v>112</v>
      </c>
      <c r="U512" s="274"/>
    </row>
    <row r="513" spans="1:29" ht="12.75" customHeight="1" thickTop="1" thickBot="1" x14ac:dyDescent="0.35">
      <c r="A513" s="574">
        <v>510</v>
      </c>
      <c r="B513" s="843" t="s">
        <v>0</v>
      </c>
      <c r="C513" s="844" t="s">
        <v>0</v>
      </c>
      <c r="D513" s="850" t="s">
        <v>0</v>
      </c>
      <c r="E513" s="836" t="s">
        <v>0</v>
      </c>
      <c r="F513" s="836" t="s">
        <v>0</v>
      </c>
      <c r="G513" s="846" t="s">
        <v>0</v>
      </c>
      <c r="H513" s="847" t="s">
        <v>0</v>
      </c>
      <c r="I513" s="848" t="s">
        <v>0</v>
      </c>
      <c r="J513" s="849" t="s">
        <v>0</v>
      </c>
      <c r="K513" s="16"/>
      <c r="M513" s="599"/>
      <c r="N513" s="599"/>
      <c r="R513" s="748">
        <v>1</v>
      </c>
      <c r="S513" s="206" t="s">
        <v>113</v>
      </c>
      <c r="T513" s="206" t="s">
        <v>114</v>
      </c>
      <c r="U513" s="274"/>
    </row>
    <row r="514" spans="1:29" ht="12.75" customHeight="1" thickTop="1" thickBot="1" x14ac:dyDescent="0.35">
      <c r="A514" s="574">
        <v>511</v>
      </c>
      <c r="B514" s="696">
        <v>12</v>
      </c>
      <c r="C514" s="844">
        <v>45907</v>
      </c>
      <c r="D514" s="875" t="s">
        <v>1115</v>
      </c>
      <c r="E514" s="836" t="str">
        <f>VLOOKUP(M514,Teams,2)</f>
        <v>STAMFORD UNITED</v>
      </c>
      <c r="F514" s="836" t="str">
        <f>VLOOKUP(N514,Teams,2)</f>
        <v>RIDGEFIELD KICKS</v>
      </c>
      <c r="G514" s="846"/>
      <c r="H514" s="847">
        <f>VLOOKUP(E514,START_TIMES,2)</f>
        <v>0.33333333333333331</v>
      </c>
      <c r="I514" s="848" t="str">
        <f>VLOOKUP(E514,fields,2)</f>
        <v>West Beach Fields (T), Stamford</v>
      </c>
      <c r="J514" s="849"/>
      <c r="K514" s="16"/>
      <c r="M514" s="777" t="s">
        <v>124</v>
      </c>
      <c r="N514" s="777" t="s">
        <v>123</v>
      </c>
      <c r="R514" s="748">
        <v>1</v>
      </c>
      <c r="S514" s="206" t="s">
        <v>116</v>
      </c>
      <c r="T514" s="206" t="s">
        <v>111</v>
      </c>
      <c r="U514" s="274"/>
    </row>
    <row r="515" spans="1:29" ht="12.75" customHeight="1" thickTop="1" thickBot="1" x14ac:dyDescent="0.35">
      <c r="A515" s="574">
        <v>512</v>
      </c>
      <c r="B515" s="696">
        <v>12</v>
      </c>
      <c r="C515" s="844">
        <v>45907</v>
      </c>
      <c r="D515" s="875" t="s">
        <v>1115</v>
      </c>
      <c r="E515" s="836" t="str">
        <f>VLOOKUP(M515,Teams,2)</f>
        <v>DERBY QUITUS</v>
      </c>
      <c r="F515" s="836" t="str">
        <f>VLOOKUP(N515,Teams,2)</f>
        <v>WILTON WOLVES</v>
      </c>
      <c r="G515" s="846"/>
      <c r="H515" s="847">
        <f>VLOOKUP(E515,START_TIMES,2)</f>
        <v>0.33333333333333331</v>
      </c>
      <c r="I515" s="848" t="str">
        <f>VLOOKUP(E515,fields,2)</f>
        <v>Witek Park (G), Derby</v>
      </c>
      <c r="J515" s="849"/>
      <c r="K515" s="16"/>
      <c r="M515" s="777" t="s">
        <v>120</v>
      </c>
      <c r="N515" s="777" t="s">
        <v>125</v>
      </c>
      <c r="S515" s="16"/>
      <c r="T515" s="198"/>
      <c r="U515" s="198"/>
      <c r="V515" s="16"/>
      <c r="W515" s="209"/>
      <c r="X515" s="215"/>
      <c r="Y515" s="16"/>
      <c r="Z515" s="16"/>
      <c r="AC515" s="16"/>
    </row>
    <row r="516" spans="1:29" ht="12.75" customHeight="1" thickTop="1" thickBot="1" x14ac:dyDescent="0.35">
      <c r="A516" s="574">
        <v>513</v>
      </c>
      <c r="B516" s="696">
        <v>12</v>
      </c>
      <c r="C516" s="844">
        <v>45907</v>
      </c>
      <c r="D516" s="875" t="s">
        <v>1115</v>
      </c>
      <c r="E516" s="867" t="str">
        <f>VLOOKUP(M516,Teams,2)</f>
        <v>ECUA-ANDES 40</v>
      </c>
      <c r="F516" s="866" t="s">
        <v>30</v>
      </c>
      <c r="G516" s="846"/>
      <c r="H516" s="847">
        <f>VLOOKUP(E516,START_TIMES,2)</f>
        <v>0.41666666666666702</v>
      </c>
      <c r="I516" s="848" t="str">
        <f>VLOOKUP(E516,fields,2)</f>
        <v>TBD</v>
      </c>
      <c r="J516" s="849"/>
      <c r="K516" s="16"/>
      <c r="M516" s="777" t="s">
        <v>121</v>
      </c>
      <c r="N516" s="777" t="s">
        <v>119</v>
      </c>
      <c r="S516" s="16"/>
      <c r="T516" s="198"/>
      <c r="U516" s="198"/>
      <c r="V516" s="16">
        <v>74</v>
      </c>
      <c r="W516" s="209"/>
      <c r="X516" s="215"/>
      <c r="Y516" s="16"/>
      <c r="Z516" s="16"/>
      <c r="AC516" s="16"/>
    </row>
    <row r="517" spans="1:29" ht="12.75" customHeight="1" thickTop="1" thickBot="1" x14ac:dyDescent="0.35">
      <c r="A517" s="574">
        <v>514</v>
      </c>
      <c r="B517" s="696">
        <v>12</v>
      </c>
      <c r="C517" s="844">
        <v>45907</v>
      </c>
      <c r="D517" s="875" t="s">
        <v>1115</v>
      </c>
      <c r="E517" s="836" t="str">
        <f>VLOOKUP(M517,Teams,2)</f>
        <v>BESA SC</v>
      </c>
      <c r="F517" s="836" t="str">
        <f>VLOOKUP(N517,Teams,2)</f>
        <v>LUSITANOS FC</v>
      </c>
      <c r="G517" s="846"/>
      <c r="H517" s="847">
        <f>VLOOKUP(E517,START_TIMES,2)</f>
        <v>0.41666666666666669</v>
      </c>
      <c r="I517" s="848" t="str">
        <f>VLOOKUP(E517,fields,2)</f>
        <v>Bucks Hill Park (G), Waterbury</v>
      </c>
      <c r="J517" s="849"/>
      <c r="K517" s="16"/>
      <c r="M517" s="777" t="s">
        <v>118</v>
      </c>
      <c r="N517" s="777" t="s">
        <v>122</v>
      </c>
    </row>
    <row r="518" spans="1:29" ht="12.75" customHeight="1" thickTop="1" x14ac:dyDescent="0.35">
      <c r="A518" s="574">
        <v>515</v>
      </c>
      <c r="B518" s="843" t="s">
        <v>0</v>
      </c>
      <c r="C518" s="844" t="s">
        <v>0</v>
      </c>
      <c r="D518" s="850" t="s">
        <v>0</v>
      </c>
      <c r="E518" s="836" t="s">
        <v>0</v>
      </c>
      <c r="F518" s="836" t="s">
        <v>0</v>
      </c>
      <c r="G518" s="846" t="s">
        <v>0</v>
      </c>
      <c r="H518" s="847" t="s">
        <v>0</v>
      </c>
      <c r="I518" s="848" t="s">
        <v>0</v>
      </c>
      <c r="J518" s="849" t="s">
        <v>0</v>
      </c>
      <c r="K518" s="16"/>
      <c r="M518" s="349"/>
      <c r="N518" s="349"/>
    </row>
    <row r="519" spans="1:29" ht="12.75" customHeight="1" x14ac:dyDescent="0.25">
      <c r="A519" s="574">
        <v>516</v>
      </c>
      <c r="B519" s="696">
        <v>12</v>
      </c>
      <c r="C519" s="844">
        <v>45907</v>
      </c>
      <c r="D519" s="845" t="s">
        <v>1076</v>
      </c>
      <c r="E519" s="836" t="str">
        <f t="shared" ref="E519:F523" si="76">VLOOKUP(M519,Teams,2)</f>
        <v>NORWALK MARINERS LEGENDS</v>
      </c>
      <c r="F519" s="836" t="str">
        <f t="shared" si="76"/>
        <v>WESTPORT FC</v>
      </c>
      <c r="G519" s="854"/>
      <c r="H519" s="847">
        <f>VLOOKUP(E519,START_TIMES,2)</f>
        <v>0.33333333333333331</v>
      </c>
      <c r="I519" s="848" t="str">
        <f>VLOOKUP(E519,fields,2)</f>
        <v>Nathan Hale MS (T), Norwalk</v>
      </c>
      <c r="J519" s="849"/>
      <c r="K519" s="16"/>
      <c r="M519" s="781" t="s">
        <v>130</v>
      </c>
      <c r="N519" s="781" t="s">
        <v>136</v>
      </c>
    </row>
    <row r="520" spans="1:29" ht="12.75" customHeight="1" x14ac:dyDescent="0.25">
      <c r="A520" s="574">
        <v>517</v>
      </c>
      <c r="B520" s="696">
        <v>12</v>
      </c>
      <c r="C520" s="844">
        <v>45907</v>
      </c>
      <c r="D520" s="845" t="s">
        <v>1076</v>
      </c>
      <c r="E520" s="868" t="str">
        <f t="shared" si="76"/>
        <v>BYE 50</v>
      </c>
      <c r="F520" s="836" t="str">
        <f t="shared" si="76"/>
        <v>GREENWICH FC 50</v>
      </c>
      <c r="G520" s="854"/>
      <c r="H520" s="847" t="str">
        <f>VLOOKUP(E520,START_TIMES,2)</f>
        <v>--</v>
      </c>
      <c r="I520" s="848" t="str">
        <f>VLOOKUP(E520,fields,2)</f>
        <v>--</v>
      </c>
      <c r="J520" s="849"/>
      <c r="K520" s="16"/>
      <c r="M520" s="781" t="s">
        <v>126</v>
      </c>
      <c r="N520" s="781" t="s">
        <v>128</v>
      </c>
    </row>
    <row r="521" spans="1:29" ht="12.75" customHeight="1" x14ac:dyDescent="0.25">
      <c r="A521" s="574">
        <v>518</v>
      </c>
      <c r="B521" s="696">
        <v>12</v>
      </c>
      <c r="C521" s="844">
        <v>45907</v>
      </c>
      <c r="D521" s="845" t="s">
        <v>1076</v>
      </c>
      <c r="E521" s="836" t="str">
        <f t="shared" si="76"/>
        <v>STAMFORD CITY</v>
      </c>
      <c r="F521" s="836" t="str">
        <f t="shared" si="76"/>
        <v>GREENWICH PUMAS FC 50</v>
      </c>
      <c r="G521" s="854"/>
      <c r="H521" s="847">
        <v>0.33333333333333331</v>
      </c>
      <c r="I521" s="848" t="str">
        <f>VLOOKUP(E521,fields,2)</f>
        <v>West Beach Fields (T), Stamford</v>
      </c>
      <c r="J521" s="849"/>
      <c r="K521" s="16"/>
      <c r="M521" s="781" t="s">
        <v>133</v>
      </c>
      <c r="N521" s="781" t="s">
        <v>129</v>
      </c>
    </row>
    <row r="522" spans="1:29" ht="12.75" customHeight="1" x14ac:dyDescent="0.25">
      <c r="A522" s="574">
        <v>519</v>
      </c>
      <c r="B522" s="696">
        <v>12</v>
      </c>
      <c r="C522" s="844">
        <v>45907</v>
      </c>
      <c r="D522" s="845" t="s">
        <v>1076</v>
      </c>
      <c r="E522" s="836" t="str">
        <f t="shared" si="76"/>
        <v>VASCO DA GAMA 50</v>
      </c>
      <c r="F522" s="836" t="str">
        <f t="shared" si="76"/>
        <v>NORWALK SPORT COLOMBIA 50</v>
      </c>
      <c r="G522" s="854"/>
      <c r="H522" s="847">
        <f>VLOOKUP(E522,START_TIMES,2)</f>
        <v>0.41666666666666702</v>
      </c>
      <c r="I522" s="848" t="str">
        <f>VLOOKUP(E522,fields,2)</f>
        <v>Veterans Memorial Park (T), Bridgeport</v>
      </c>
      <c r="J522" s="849"/>
      <c r="K522" s="16"/>
      <c r="M522" s="781" t="s">
        <v>134</v>
      </c>
      <c r="N522" s="781" t="s">
        <v>131</v>
      </c>
    </row>
    <row r="523" spans="1:29" ht="12.75" customHeight="1" x14ac:dyDescent="0.25">
      <c r="A523" s="574">
        <v>520</v>
      </c>
      <c r="B523" s="696">
        <v>12</v>
      </c>
      <c r="C523" s="844">
        <v>45907</v>
      </c>
      <c r="D523" s="845" t="s">
        <v>1076</v>
      </c>
      <c r="E523" s="836" t="str">
        <f t="shared" si="76"/>
        <v>REBELS UNITED</v>
      </c>
      <c r="F523" s="836" t="str">
        <f t="shared" si="76"/>
        <v>FAIRFIELD GAC 50</v>
      </c>
      <c r="G523" s="854"/>
      <c r="H523" s="847">
        <f>VLOOKUP(E523,START_TIMES,2)</f>
        <v>0.41666666666666669</v>
      </c>
      <c r="I523" s="848" t="str">
        <f>VLOOKUP(E523,fields,2)</f>
        <v>New Fairfield HS (T), New Fairfield</v>
      </c>
      <c r="J523" s="849"/>
      <c r="K523" s="16"/>
      <c r="M523" s="781" t="s">
        <v>132</v>
      </c>
      <c r="N523" s="781" t="s">
        <v>127</v>
      </c>
    </row>
    <row r="524" spans="1:29" ht="12.75" customHeight="1" x14ac:dyDescent="0.25">
      <c r="A524" s="574">
        <v>521</v>
      </c>
      <c r="B524" s="843" t="s">
        <v>0</v>
      </c>
      <c r="C524" s="844" t="s">
        <v>0</v>
      </c>
      <c r="D524" s="850" t="s">
        <v>0</v>
      </c>
      <c r="E524" s="836" t="s">
        <v>0</v>
      </c>
      <c r="F524" s="836" t="s">
        <v>0</v>
      </c>
      <c r="G524" s="846" t="s">
        <v>0</v>
      </c>
      <c r="H524" s="847" t="s">
        <v>0</v>
      </c>
      <c r="I524" s="848" t="s">
        <v>0</v>
      </c>
      <c r="J524" s="849" t="s">
        <v>0</v>
      </c>
      <c r="K524" s="16"/>
      <c r="M524" s="781"/>
      <c r="N524" s="781"/>
    </row>
    <row r="525" spans="1:29" ht="12.75" customHeight="1" x14ac:dyDescent="0.25">
      <c r="A525" s="574">
        <v>522</v>
      </c>
      <c r="B525" s="696">
        <v>12</v>
      </c>
      <c r="C525" s="844">
        <v>45907</v>
      </c>
      <c r="D525" s="870" t="s">
        <v>1113</v>
      </c>
      <c r="E525" s="836" t="str">
        <f t="shared" ref="E525:F529" si="77">VLOOKUP(M525,Teams,2)</f>
        <v>GUILFORD BLACK EAGLES</v>
      </c>
      <c r="F525" s="836" t="str">
        <f t="shared" si="77"/>
        <v>ZIMMITTI SC</v>
      </c>
      <c r="G525" s="854"/>
      <c r="H525" s="847">
        <f>VLOOKUP(E525,START_TIMES,2)</f>
        <v>0.41666666666666669</v>
      </c>
      <c r="I525" s="848" t="str">
        <f>VLOOKUP(E525,fields,2)</f>
        <v>Bittner Park (G), Guilford</v>
      </c>
      <c r="J525" s="849"/>
      <c r="K525" s="16"/>
      <c r="M525" s="783" t="s">
        <v>146</v>
      </c>
      <c r="N525" s="783" t="s">
        <v>137</v>
      </c>
    </row>
    <row r="526" spans="1:29" ht="12.75" customHeight="1" x14ac:dyDescent="0.25">
      <c r="A526" s="574">
        <v>523</v>
      </c>
      <c r="B526" s="696">
        <v>12</v>
      </c>
      <c r="C526" s="844">
        <v>45907</v>
      </c>
      <c r="D526" s="870" t="s">
        <v>1113</v>
      </c>
      <c r="E526" s="836" t="str">
        <f t="shared" si="77"/>
        <v>CHESHIRE AZZURRI</v>
      </c>
      <c r="F526" s="836" t="str">
        <f t="shared" si="77"/>
        <v>EAST HAVEN SC</v>
      </c>
      <c r="G526" s="854"/>
      <c r="H526" s="847">
        <v>0.45833333333333331</v>
      </c>
      <c r="I526" s="848" t="str">
        <f>VLOOKUP(E526,fields,2)</f>
        <v>Quinnipiac Park (G), Cheshire</v>
      </c>
      <c r="J526" s="849"/>
      <c r="K526" s="16"/>
      <c r="M526" s="783" t="s">
        <v>138</v>
      </c>
      <c r="N526" s="783" t="s">
        <v>142</v>
      </c>
    </row>
    <row r="527" spans="1:29" ht="12.75" customHeight="1" x14ac:dyDescent="0.25">
      <c r="A527" s="574">
        <v>524</v>
      </c>
      <c r="B527" s="696">
        <v>12</v>
      </c>
      <c r="C527" s="844">
        <v>45907</v>
      </c>
      <c r="D527" s="870" t="s">
        <v>1113</v>
      </c>
      <c r="E527" s="836" t="str">
        <f t="shared" si="77"/>
        <v>SOUTHEAST CT</v>
      </c>
      <c r="F527" s="836" t="str">
        <f t="shared" si="77"/>
        <v>GREENWICH PUMAS FC 56</v>
      </c>
      <c r="G527" s="854"/>
      <c r="H527" s="847">
        <f>VLOOKUP(E527,START_TIMES,2)</f>
        <v>0.41666666666666702</v>
      </c>
      <c r="I527" s="848" t="str">
        <f>VLOOKUP(E527,fields,2)</f>
        <v>Killingworth Rec Park (G), Killingworth</v>
      </c>
      <c r="J527" s="849"/>
      <c r="K527" s="16"/>
      <c r="M527" s="783" t="s">
        <v>149</v>
      </c>
      <c r="N527" s="783" t="s">
        <v>144</v>
      </c>
    </row>
    <row r="528" spans="1:29" ht="12.75" customHeight="1" x14ac:dyDescent="0.25">
      <c r="A528" s="574">
        <v>525</v>
      </c>
      <c r="B528" s="696">
        <v>12</v>
      </c>
      <c r="C528" s="844">
        <v>45907</v>
      </c>
      <c r="D528" s="870" t="s">
        <v>1113</v>
      </c>
      <c r="E528" s="836" t="str">
        <f t="shared" si="77"/>
        <v>VASCO DA GAMA 60</v>
      </c>
      <c r="F528" s="836" t="str">
        <f t="shared" si="77"/>
        <v>HAVEN FC</v>
      </c>
      <c r="G528" s="854"/>
      <c r="H528" s="847">
        <f>VLOOKUP(E528,START_TIMES,2)</f>
        <v>0.33333333333333331</v>
      </c>
      <c r="I528" s="848" t="str">
        <f>VLOOKUP(E528,fields,2)</f>
        <v>Veterans Memorial Park (T), Bridgeport</v>
      </c>
      <c r="J528" s="849"/>
      <c r="K528" s="16"/>
      <c r="M528" s="783" t="s">
        <v>135</v>
      </c>
      <c r="N528" s="783" t="s">
        <v>147</v>
      </c>
    </row>
    <row r="529" spans="1:18" ht="12.75" customHeight="1" thickBot="1" x14ac:dyDescent="0.3">
      <c r="A529" s="574">
        <v>526</v>
      </c>
      <c r="B529" s="696">
        <v>12</v>
      </c>
      <c r="C529" s="844">
        <v>45907</v>
      </c>
      <c r="D529" s="870" t="s">
        <v>1113</v>
      </c>
      <c r="E529" s="836" t="str">
        <f t="shared" si="77"/>
        <v>NORTH BRANFORD LEGENDS</v>
      </c>
      <c r="F529" s="836" t="str">
        <f t="shared" si="77"/>
        <v>CLUB NAPOLI 50</v>
      </c>
      <c r="G529" s="854"/>
      <c r="H529" s="847">
        <f>VLOOKUP(E529,START_TIMES,2)</f>
        <v>0.41666666666666702</v>
      </c>
      <c r="I529" s="848" t="str">
        <f>VLOOKUP(E529,fields,2)</f>
        <v>Northford Park (G), Northford</v>
      </c>
      <c r="J529" s="849"/>
      <c r="K529" s="16"/>
      <c r="M529" s="783" t="s">
        <v>148</v>
      </c>
      <c r="N529" s="783" t="s">
        <v>141</v>
      </c>
    </row>
    <row r="530" spans="1:18" ht="12.75" customHeight="1" thickTop="1" thickBot="1" x14ac:dyDescent="0.3">
      <c r="A530" s="574">
        <v>527</v>
      </c>
      <c r="B530" s="696"/>
      <c r="C530" s="844"/>
      <c r="D530" s="893"/>
      <c r="E530" s="836"/>
      <c r="F530" s="836"/>
      <c r="G530" s="854"/>
      <c r="H530" s="847"/>
      <c r="I530" s="848"/>
      <c r="J530" s="849"/>
      <c r="K530" s="16"/>
      <c r="M530" s="781"/>
      <c r="N530" s="781"/>
    </row>
    <row r="531" spans="1:18" ht="12.75" customHeight="1" thickTop="1" thickBot="1" x14ac:dyDescent="0.3">
      <c r="A531" s="574">
        <v>528</v>
      </c>
      <c r="B531" s="696">
        <v>13</v>
      </c>
      <c r="C531" s="844">
        <v>45914</v>
      </c>
      <c r="D531" s="894" t="s">
        <v>10</v>
      </c>
      <c r="E531" s="836" t="str">
        <f t="shared" ref="E531:F535" si="78">VLOOKUP(M531,Teams,2)</f>
        <v>HAMDEN ALL STARS</v>
      </c>
      <c r="F531" s="836" t="str">
        <f t="shared" si="78"/>
        <v>CHESHIRE SC UNITED</v>
      </c>
      <c r="G531" s="846"/>
      <c r="H531" s="847">
        <f>VLOOKUP(E531,START_TIMES,2)</f>
        <v>0.41666666666666669</v>
      </c>
      <c r="I531" s="848" t="str">
        <f>VLOOKUP(E531,fields,2)</f>
        <v>Westwoods HS (G), Hamden</v>
      </c>
      <c r="J531" s="849"/>
      <c r="K531" s="16"/>
      <c r="M531" s="781" t="s">
        <v>92</v>
      </c>
      <c r="N531" s="781" t="s">
        <v>97</v>
      </c>
    </row>
    <row r="532" spans="1:18" ht="12.75" customHeight="1" thickTop="1" thickBot="1" x14ac:dyDescent="0.3">
      <c r="A532" s="574">
        <v>529</v>
      </c>
      <c r="B532" s="696">
        <v>13</v>
      </c>
      <c r="C532" s="844">
        <v>45914</v>
      </c>
      <c r="D532" s="894" t="s">
        <v>10</v>
      </c>
      <c r="E532" s="836" t="str">
        <f t="shared" si="78"/>
        <v>CLINTON FC 30</v>
      </c>
      <c r="F532" s="836" t="str">
        <f t="shared" si="78"/>
        <v>STAMFORD FC</v>
      </c>
      <c r="G532" s="846"/>
      <c r="H532" s="847">
        <f>VLOOKUP(E532,START_TIMES,2)</f>
        <v>0.41666666666666702</v>
      </c>
      <c r="I532" s="848" t="str">
        <f>VLOOKUP(E532,fields,2)</f>
        <v>Indian River Sports Complex (T), Clinton</v>
      </c>
      <c r="J532" s="849"/>
      <c r="K532" s="16"/>
      <c r="M532" s="781" t="s">
        <v>96</v>
      </c>
      <c r="N532" s="781" t="s">
        <v>101</v>
      </c>
    </row>
    <row r="533" spans="1:18" ht="12.75" customHeight="1" thickTop="1" thickBot="1" x14ac:dyDescent="0.3">
      <c r="A533" s="574">
        <v>530</v>
      </c>
      <c r="B533" s="696">
        <v>13</v>
      </c>
      <c r="C533" s="844">
        <v>45914</v>
      </c>
      <c r="D533" s="894" t="s">
        <v>10</v>
      </c>
      <c r="E533" s="836" t="str">
        <f t="shared" si="78"/>
        <v>GREENWICH FC 30</v>
      </c>
      <c r="F533" s="836" t="str">
        <f t="shared" si="78"/>
        <v xml:space="preserve">FC SHELTON </v>
      </c>
      <c r="G533" s="846"/>
      <c r="H533" s="847">
        <f>VLOOKUP(E533,START_TIMES,2)</f>
        <v>0.41666666666666702</v>
      </c>
      <c r="I533" s="848" t="str">
        <f>VLOOKUP(E533,fields,2)</f>
        <v>Greenwich Fields</v>
      </c>
      <c r="J533" s="860"/>
      <c r="K533" s="16"/>
      <c r="M533" s="781" t="s">
        <v>94</v>
      </c>
      <c r="N533" s="781" t="s">
        <v>99</v>
      </c>
    </row>
    <row r="534" spans="1:18" ht="12.75" customHeight="1" thickTop="1" thickBot="1" x14ac:dyDescent="0.3">
      <c r="A534" s="574">
        <v>531</v>
      </c>
      <c r="B534" s="696">
        <v>13</v>
      </c>
      <c r="C534" s="844">
        <v>45914</v>
      </c>
      <c r="D534" s="894" t="s">
        <v>10</v>
      </c>
      <c r="E534" s="869" t="str">
        <f t="shared" si="78"/>
        <v>MILFORD TUESDAY</v>
      </c>
      <c r="F534" s="869" t="str">
        <f t="shared" si="78"/>
        <v>DANBURY UNITED 30</v>
      </c>
      <c r="G534" s="846"/>
      <c r="H534" s="847">
        <f>VLOOKUP(E534,START_TIMES,2)</f>
        <v>0.33333333333333331</v>
      </c>
      <c r="I534" s="848" t="str">
        <f>VLOOKUP(E534,fields,2)</f>
        <v>Witek Park (G), Derby</v>
      </c>
      <c r="J534" s="860" t="s">
        <v>1134</v>
      </c>
      <c r="K534" s="16"/>
      <c r="M534" s="781" t="s">
        <v>100</v>
      </c>
      <c r="N534" s="781" t="s">
        <v>93</v>
      </c>
    </row>
    <row r="535" spans="1:18" ht="12.75" customHeight="1" thickTop="1" thickBot="1" x14ac:dyDescent="0.3">
      <c r="A535" s="574">
        <v>532</v>
      </c>
      <c r="B535" s="696">
        <v>13</v>
      </c>
      <c r="C535" s="844">
        <v>45914</v>
      </c>
      <c r="D535" s="894" t="s">
        <v>10</v>
      </c>
      <c r="E535" s="836" t="str">
        <f t="shared" si="78"/>
        <v>MILFORD AMIGOS</v>
      </c>
      <c r="F535" s="836" t="str">
        <f t="shared" si="78"/>
        <v>SALTY DOGS</v>
      </c>
      <c r="G535" s="846"/>
      <c r="H535" s="847">
        <f>VLOOKUP(E535,START_TIMES,2)</f>
        <v>0.33333333333333331</v>
      </c>
      <c r="I535" s="848" t="str">
        <f>VLOOKUP(E535,fields,2)</f>
        <v>Pease Road (G), Woodbridge</v>
      </c>
      <c r="J535" s="849"/>
      <c r="K535" s="16"/>
      <c r="M535" s="781" t="s">
        <v>98</v>
      </c>
      <c r="N535" s="781" t="s">
        <v>95</v>
      </c>
    </row>
    <row r="536" spans="1:18" ht="12.75" customHeight="1" thickTop="1" x14ac:dyDescent="0.25">
      <c r="A536" s="574">
        <v>533</v>
      </c>
      <c r="B536" s="843" t="s">
        <v>0</v>
      </c>
      <c r="C536" s="844" t="s">
        <v>0</v>
      </c>
      <c r="D536" s="850" t="s">
        <v>0</v>
      </c>
      <c r="E536" s="836" t="s">
        <v>0</v>
      </c>
      <c r="F536" s="836" t="s">
        <v>0</v>
      </c>
      <c r="G536" s="846" t="s">
        <v>0</v>
      </c>
      <c r="H536" s="847" t="s">
        <v>0</v>
      </c>
      <c r="I536" s="848" t="s">
        <v>0</v>
      </c>
      <c r="J536" s="849" t="s">
        <v>0</v>
      </c>
      <c r="K536" s="16"/>
      <c r="M536" s="781"/>
      <c r="N536" s="781"/>
    </row>
    <row r="537" spans="1:18" ht="12.75" customHeight="1" x14ac:dyDescent="0.25">
      <c r="A537" s="574">
        <v>534</v>
      </c>
      <c r="B537" s="696">
        <v>13</v>
      </c>
      <c r="C537" s="844">
        <v>45914</v>
      </c>
      <c r="D537" s="853" t="s">
        <v>175</v>
      </c>
      <c r="E537" s="836" t="str">
        <f t="shared" ref="E537:F541" si="79">VLOOKUP(M537,Teams,2)</f>
        <v>LITCHFIELD COUNTY BLUES 30</v>
      </c>
      <c r="F537" s="773" t="str">
        <f t="shared" si="79"/>
        <v>BYE 30</v>
      </c>
      <c r="G537" s="846"/>
      <c r="H537" s="847">
        <f>VLOOKUP(E537,START_TIMES,2)</f>
        <v>0.375</v>
      </c>
      <c r="I537" s="848" t="str">
        <f>VLOOKUP(E537,fields,2)</f>
        <v>New Milford HS (T), New Milford</v>
      </c>
      <c r="J537" s="849"/>
      <c r="K537" s="16"/>
      <c r="M537" s="781" t="s">
        <v>155</v>
      </c>
      <c r="N537" s="781" t="s">
        <v>150</v>
      </c>
    </row>
    <row r="538" spans="1:18" ht="12.75" customHeight="1" x14ac:dyDescent="0.25">
      <c r="A538" s="574">
        <v>535</v>
      </c>
      <c r="B538" s="696">
        <v>13</v>
      </c>
      <c r="C538" s="844">
        <v>45914</v>
      </c>
      <c r="D538" s="853" t="s">
        <v>175</v>
      </c>
      <c r="E538" s="836" t="str">
        <f t="shared" si="79"/>
        <v>COYOTES FC</v>
      </c>
      <c r="F538" s="836" t="str">
        <f t="shared" si="79"/>
        <v>TRINITY FC</v>
      </c>
      <c r="G538" s="846"/>
      <c r="H538" s="847">
        <f>VLOOKUP(E538,START_TIMES,2)</f>
        <v>0.33333333333333331</v>
      </c>
      <c r="I538" s="848" t="str">
        <f>VLOOKUP(E538,fields,2)</f>
        <v>Pragemann  Park (G), Wallingford</v>
      </c>
      <c r="J538" s="849"/>
      <c r="K538" s="16"/>
      <c r="M538" s="781" t="s">
        <v>151</v>
      </c>
      <c r="N538" s="781" t="s">
        <v>159</v>
      </c>
    </row>
    <row r="539" spans="1:18" ht="12.75" customHeight="1" x14ac:dyDescent="0.25">
      <c r="A539" s="574">
        <v>536</v>
      </c>
      <c r="B539" s="696">
        <v>13</v>
      </c>
      <c r="C539" s="844">
        <v>45914</v>
      </c>
      <c r="D539" s="853" t="s">
        <v>175</v>
      </c>
      <c r="E539" s="836" t="str">
        <f t="shared" si="79"/>
        <v>FC CELTA</v>
      </c>
      <c r="F539" s="836" t="str">
        <f t="shared" si="79"/>
        <v>FC CALDO VERDE</v>
      </c>
      <c r="G539" s="854"/>
      <c r="H539" s="847">
        <f>VLOOKUP(E539,START_TIMES,2)</f>
        <v>0.33333333333333331</v>
      </c>
      <c r="I539" s="848" t="str">
        <f>VLOOKUP(E539,fields,2)</f>
        <v>Foran HS KMT (T), Milford</v>
      </c>
      <c r="J539" s="849"/>
      <c r="K539" s="1"/>
      <c r="L539" s="1"/>
      <c r="M539" s="781" t="s">
        <v>154</v>
      </c>
      <c r="N539" s="781" t="s">
        <v>153</v>
      </c>
    </row>
    <row r="540" spans="1:18" ht="12.65" customHeight="1" x14ac:dyDescent="0.25">
      <c r="A540" s="574">
        <v>537</v>
      </c>
      <c r="B540" s="696">
        <v>13</v>
      </c>
      <c r="C540" s="844">
        <v>45914</v>
      </c>
      <c r="D540" s="853" t="s">
        <v>175</v>
      </c>
      <c r="E540" s="836" t="str">
        <f t="shared" si="79"/>
        <v>ECUA-ANDES 30</v>
      </c>
      <c r="F540" s="836" t="str">
        <f t="shared" si="79"/>
        <v>NORWALK FC</v>
      </c>
      <c r="G540" s="846"/>
      <c r="H540" s="847">
        <f>VLOOKUP(E540,START_TIMES,2)</f>
        <v>0.33333333333333331</v>
      </c>
      <c r="I540" s="848" t="str">
        <f>VLOOKUP(E540,fields,2)</f>
        <v>TBD</v>
      </c>
      <c r="J540" s="860"/>
      <c r="K540" s="16"/>
      <c r="M540" s="781" t="s">
        <v>152</v>
      </c>
      <c r="N540" s="781" t="s">
        <v>157</v>
      </c>
    </row>
    <row r="541" spans="1:18" ht="12.75" customHeight="1" x14ac:dyDescent="0.25">
      <c r="A541" s="574">
        <v>538</v>
      </c>
      <c r="B541" s="696">
        <v>13</v>
      </c>
      <c r="C541" s="844">
        <v>45914</v>
      </c>
      <c r="D541" s="853" t="s">
        <v>175</v>
      </c>
      <c r="E541" s="836" t="str">
        <f t="shared" si="79"/>
        <v>QPR</v>
      </c>
      <c r="F541" s="836" t="str">
        <f t="shared" si="79"/>
        <v>NAUGATUCK FUSION</v>
      </c>
      <c r="G541" s="846"/>
      <c r="H541" s="847">
        <f>VLOOKUP(E541,START_TIMES,2)</f>
        <v>0.375</v>
      </c>
      <c r="I541" s="848" t="str">
        <f>VLOOKUP(E541,fields,2)</f>
        <v>Quinnipiac Park (G), Cheshire</v>
      </c>
      <c r="J541" s="849"/>
      <c r="K541" s="16"/>
      <c r="M541" s="781" t="s">
        <v>158</v>
      </c>
      <c r="N541" s="781" t="s">
        <v>156</v>
      </c>
    </row>
    <row r="542" spans="1:18" ht="12.75" customHeight="1" x14ac:dyDescent="0.25">
      <c r="A542" s="574">
        <v>539</v>
      </c>
      <c r="B542" s="843" t="s">
        <v>0</v>
      </c>
      <c r="C542" s="844" t="s">
        <v>0</v>
      </c>
      <c r="D542" s="850" t="s">
        <v>0</v>
      </c>
      <c r="E542" s="836" t="s">
        <v>0</v>
      </c>
      <c r="F542" s="836" t="s">
        <v>0</v>
      </c>
      <c r="G542" s="846" t="s">
        <v>0</v>
      </c>
      <c r="H542" s="847" t="s">
        <v>0</v>
      </c>
      <c r="I542" s="848" t="s">
        <v>0</v>
      </c>
      <c r="J542" s="849" t="s">
        <v>0</v>
      </c>
      <c r="K542" s="16"/>
      <c r="M542" s="781"/>
      <c r="N542" s="781"/>
    </row>
    <row r="543" spans="1:18" ht="12.75" customHeight="1" x14ac:dyDescent="0.25">
      <c r="A543" s="574">
        <v>540</v>
      </c>
      <c r="B543" s="696">
        <v>13</v>
      </c>
      <c r="C543" s="844">
        <v>45914</v>
      </c>
      <c r="D543" s="851" t="s">
        <v>11</v>
      </c>
      <c r="E543" s="836" t="str">
        <f t="shared" ref="E543:F547" si="80">VLOOKUP(M543,Teams,2)</f>
        <v>GREENWICH PUMAS FC 40</v>
      </c>
      <c r="F543" s="836" t="str">
        <f t="shared" si="80"/>
        <v>CLINTON FC 40</v>
      </c>
      <c r="G543" s="846"/>
      <c r="H543" s="847">
        <f>VLOOKUP(E543,START_TIMES,2)</f>
        <v>0.41666666666666669</v>
      </c>
      <c r="I543" s="848" t="str">
        <f>VLOOKUP(E543,fields,2)</f>
        <v>Greenwich Fields</v>
      </c>
      <c r="J543" s="849"/>
      <c r="K543" s="16"/>
      <c r="M543" s="781" t="s">
        <v>105</v>
      </c>
      <c r="N543" s="781" t="s">
        <v>160</v>
      </c>
    </row>
    <row r="544" spans="1:18" ht="12.75" customHeight="1" x14ac:dyDescent="0.25">
      <c r="A544" s="574">
        <v>541</v>
      </c>
      <c r="B544" s="696">
        <v>13</v>
      </c>
      <c r="C544" s="844">
        <v>45914</v>
      </c>
      <c r="D544" s="851" t="s">
        <v>11</v>
      </c>
      <c r="E544" s="836" t="str">
        <f t="shared" si="80"/>
        <v>CLUB NAPOLI 40</v>
      </c>
      <c r="F544" s="836" t="str">
        <f t="shared" si="80"/>
        <v>VASCO DA GAMA 40</v>
      </c>
      <c r="G544" s="846"/>
      <c r="H544" s="847">
        <f>VLOOKUP(E544,START_TIMES,2)</f>
        <v>0.375</v>
      </c>
      <c r="I544" s="848" t="str">
        <f>VLOOKUP(E544,fields,2)</f>
        <v>North Farms Park (G), North Branford</v>
      </c>
      <c r="J544" s="849"/>
      <c r="K544" s="16"/>
      <c r="M544" s="781" t="s">
        <v>161</v>
      </c>
      <c r="N544" s="781" t="s">
        <v>109</v>
      </c>
      <c r="O544" s="16">
        <v>1</v>
      </c>
      <c r="P544" s="253" t="s">
        <v>131</v>
      </c>
      <c r="Q544" s="253" t="s">
        <v>128</v>
      </c>
      <c r="R544" s="564">
        <v>47</v>
      </c>
    </row>
    <row r="545" spans="1:21" ht="12.75" customHeight="1" thickBot="1" x14ac:dyDescent="0.3">
      <c r="A545" s="574">
        <v>542</v>
      </c>
      <c r="B545" s="696">
        <v>13</v>
      </c>
      <c r="C545" s="844">
        <v>45914</v>
      </c>
      <c r="D545" s="851" t="s">
        <v>11</v>
      </c>
      <c r="E545" s="836" t="str">
        <f t="shared" si="80"/>
        <v>GREENWICH FC 40</v>
      </c>
      <c r="F545" s="836" t="str">
        <f t="shared" si="80"/>
        <v>FAIRFIELD GAC 40</v>
      </c>
      <c r="G545" s="846"/>
      <c r="H545" s="847">
        <f>VLOOKUP(E545,START_TIMES,2)</f>
        <v>0.41666666666666702</v>
      </c>
      <c r="I545" s="848" t="str">
        <f>VLOOKUP(E545,fields,2)</f>
        <v>Greenwich Fields</v>
      </c>
      <c r="J545" s="849"/>
      <c r="K545" s="16"/>
      <c r="M545" s="781" t="s">
        <v>104</v>
      </c>
      <c r="N545" s="781" t="s">
        <v>163</v>
      </c>
      <c r="O545" s="16">
        <v>2</v>
      </c>
      <c r="P545" s="253" t="s">
        <v>134</v>
      </c>
      <c r="Q545" s="253" t="s">
        <v>130</v>
      </c>
      <c r="R545" s="564">
        <v>48</v>
      </c>
    </row>
    <row r="546" spans="1:21" ht="12.75" customHeight="1" thickTop="1" thickBot="1" x14ac:dyDescent="0.35">
      <c r="A546" s="574">
        <v>543</v>
      </c>
      <c r="B546" s="696">
        <v>13</v>
      </c>
      <c r="C546" s="844">
        <v>45914</v>
      </c>
      <c r="D546" s="851" t="s">
        <v>11</v>
      </c>
      <c r="E546" s="869" t="str">
        <f t="shared" si="80"/>
        <v>SHEBEEN FC</v>
      </c>
      <c r="F546" s="869" t="str">
        <f t="shared" si="80"/>
        <v>DANBURY UNITED 40</v>
      </c>
      <c r="G546" s="846"/>
      <c r="H546" s="847">
        <f>VLOOKUP(E546,START_TIMES,2)</f>
        <v>0.41666666666666702</v>
      </c>
      <c r="I546" s="848" t="str">
        <f>VLOOKUP(E546,fields,2)</f>
        <v>Ludlowe HS (T), Fairfield</v>
      </c>
      <c r="J546" s="860" t="s">
        <v>1134</v>
      </c>
      <c r="K546" s="16"/>
      <c r="M546" s="781" t="s">
        <v>107</v>
      </c>
      <c r="N546" s="781" t="s">
        <v>162</v>
      </c>
      <c r="O546" s="16">
        <v>3</v>
      </c>
      <c r="P546" s="253" t="s">
        <v>127</v>
      </c>
      <c r="Q546" s="253" t="s">
        <v>126</v>
      </c>
      <c r="R546" s="564">
        <v>49</v>
      </c>
      <c r="S546" s="206" t="s">
        <v>117</v>
      </c>
      <c r="T546" s="206" t="s">
        <v>114</v>
      </c>
      <c r="U546" s="274"/>
    </row>
    <row r="547" spans="1:21" ht="12.65" customHeight="1" thickTop="1" thickBot="1" x14ac:dyDescent="0.35">
      <c r="A547" s="574">
        <v>544</v>
      </c>
      <c r="B547" s="696">
        <v>13</v>
      </c>
      <c r="C547" s="844">
        <v>45914</v>
      </c>
      <c r="D547" s="851" t="s">
        <v>11</v>
      </c>
      <c r="E547" s="836" t="str">
        <f t="shared" si="80"/>
        <v>STORM FC</v>
      </c>
      <c r="F547" s="836" t="str">
        <f t="shared" si="80"/>
        <v xml:space="preserve">GUILFORD CELTIC </v>
      </c>
      <c r="G547" s="846"/>
      <c r="H547" s="847">
        <f>VLOOKUP(E547,START_TIMES,2)</f>
        <v>0.33333333333333331</v>
      </c>
      <c r="I547" s="848" t="str">
        <f>VLOOKUP(E547,fields,2)</f>
        <v>Wakeman Park (T), Westport</v>
      </c>
      <c r="J547" s="849"/>
      <c r="K547" s="16"/>
      <c r="M547" s="781" t="s">
        <v>108</v>
      </c>
      <c r="N547" s="781" t="s">
        <v>106</v>
      </c>
      <c r="O547" s="16">
        <v>4</v>
      </c>
      <c r="P547" s="253" t="s">
        <v>132</v>
      </c>
      <c r="Q547" s="253" t="s">
        <v>129</v>
      </c>
      <c r="R547" s="564">
        <v>50</v>
      </c>
      <c r="S547" s="206" t="s">
        <v>110</v>
      </c>
      <c r="T547" s="206" t="s">
        <v>112</v>
      </c>
      <c r="U547" s="274"/>
    </row>
    <row r="548" spans="1:21" ht="12.75" customHeight="1" thickTop="1" thickBot="1" x14ac:dyDescent="0.35">
      <c r="A548" s="574">
        <v>545</v>
      </c>
      <c r="B548" s="843" t="s">
        <v>0</v>
      </c>
      <c r="C548" s="844" t="s">
        <v>0</v>
      </c>
      <c r="D548" s="850" t="s">
        <v>0</v>
      </c>
      <c r="E548" s="836" t="s">
        <v>0</v>
      </c>
      <c r="F548" s="836" t="s">
        <v>0</v>
      </c>
      <c r="G548" s="846" t="s">
        <v>0</v>
      </c>
      <c r="H548" s="847" t="s">
        <v>0</v>
      </c>
      <c r="I548" s="848" t="s">
        <v>0</v>
      </c>
      <c r="J548" s="849" t="s">
        <v>0</v>
      </c>
      <c r="K548" s="16"/>
      <c r="M548" s="781"/>
      <c r="N548" s="781"/>
      <c r="O548" s="16">
        <v>5</v>
      </c>
      <c r="P548" s="253" t="s">
        <v>133</v>
      </c>
      <c r="Q548" s="253" t="s">
        <v>136</v>
      </c>
      <c r="R548" s="564">
        <v>51</v>
      </c>
      <c r="S548" s="206" t="s">
        <v>115</v>
      </c>
      <c r="T548" s="206" t="s">
        <v>114</v>
      </c>
      <c r="U548" s="274"/>
    </row>
    <row r="549" spans="1:21" ht="12.75" customHeight="1" thickTop="1" thickBot="1" x14ac:dyDescent="0.35">
      <c r="A549" s="574">
        <v>546</v>
      </c>
      <c r="B549" s="696">
        <v>13</v>
      </c>
      <c r="C549" s="844">
        <v>45914</v>
      </c>
      <c r="D549" s="861" t="s">
        <v>1114</v>
      </c>
      <c r="E549" s="836" t="str">
        <f>VLOOKUP(M549,Teams,2)</f>
        <v>GUILFORD BELL CURVE</v>
      </c>
      <c r="F549" s="836" t="str">
        <f>VLOOKUP(N549,Teams,2)</f>
        <v>LITCHFIELD COUNTY BLUES 40</v>
      </c>
      <c r="G549" s="854"/>
      <c r="H549" s="847">
        <f>VLOOKUP(E549,START_TIMES,2)</f>
        <v>0.41666666666666669</v>
      </c>
      <c r="I549" s="848" t="str">
        <f>VLOOKUP(E549,fields,2)</f>
        <v>Guilford HS (T), Guilford</v>
      </c>
      <c r="J549" s="849"/>
      <c r="K549" s="16"/>
      <c r="M549" s="781" t="s">
        <v>112</v>
      </c>
      <c r="N549" s="781" t="s">
        <v>113</v>
      </c>
      <c r="O549" s="16">
        <v>6</v>
      </c>
      <c r="P549" s="253" t="s">
        <v>130</v>
      </c>
      <c r="Q549" s="253" t="s">
        <v>132</v>
      </c>
      <c r="R549" s="564">
        <v>52</v>
      </c>
      <c r="S549" s="206" t="s">
        <v>111</v>
      </c>
      <c r="T549" s="206" t="s">
        <v>117</v>
      </c>
      <c r="U549" s="274"/>
    </row>
    <row r="550" spans="1:21" ht="12.75" customHeight="1" thickTop="1" thickBot="1" x14ac:dyDescent="0.3">
      <c r="A550" s="574">
        <v>547</v>
      </c>
      <c r="B550" s="696">
        <v>13</v>
      </c>
      <c r="C550" s="844">
        <v>45914</v>
      </c>
      <c r="D550" s="861" t="s">
        <v>1114</v>
      </c>
      <c r="E550" s="836" t="str">
        <f>VLOOKUP(M550,Teams,2)</f>
        <v>FC LEONE</v>
      </c>
      <c r="F550" s="836" t="str">
        <f>VLOOKUP(N550,Teams,2)</f>
        <v>NEW HAVEN AMERICANS</v>
      </c>
      <c r="G550" s="846"/>
      <c r="H550" s="847">
        <f>VLOOKUP(E550,START_TIMES,2)</f>
        <v>0.41666666666666669</v>
      </c>
      <c r="I550" s="848" t="str">
        <f>VLOOKUP(E550,fields,2)</f>
        <v>Memorial Field (G), North Haven</v>
      </c>
      <c r="J550" s="849"/>
      <c r="K550" s="16"/>
      <c r="M550" s="781" t="s">
        <v>111</v>
      </c>
      <c r="N550" s="781" t="s">
        <v>114</v>
      </c>
      <c r="O550" s="16">
        <v>7</v>
      </c>
      <c r="P550" s="253" t="s">
        <v>131</v>
      </c>
      <c r="Q550" s="253" t="s">
        <v>136</v>
      </c>
      <c r="R550" s="564">
        <v>53</v>
      </c>
    </row>
    <row r="551" spans="1:21" ht="12.75" customHeight="1" thickTop="1" thickBot="1" x14ac:dyDescent="0.35">
      <c r="A551" s="574">
        <v>548</v>
      </c>
      <c r="B551" s="696">
        <v>13</v>
      </c>
      <c r="C551" s="844">
        <v>45914</v>
      </c>
      <c r="D551" s="861" t="s">
        <v>1114</v>
      </c>
      <c r="E551" s="866" t="str">
        <f>VLOOKUP(M551,Teams,2)</f>
        <v>NORTH BRANFORD 40</v>
      </c>
      <c r="F551" s="867" t="s">
        <v>1079</v>
      </c>
      <c r="G551" s="846"/>
      <c r="H551" s="847">
        <v>0.33333333333333331</v>
      </c>
      <c r="I551" s="848" t="str">
        <f>VLOOKUP(E551,fields,2)</f>
        <v>Bittner Park (G), Guilford</v>
      </c>
      <c r="J551" s="849"/>
      <c r="K551" s="16"/>
      <c r="M551" s="781" t="s">
        <v>115</v>
      </c>
      <c r="N551" s="781" t="s">
        <v>110</v>
      </c>
      <c r="O551" s="16">
        <v>8</v>
      </c>
      <c r="P551" s="253" t="s">
        <v>128</v>
      </c>
      <c r="Q551" s="253" t="s">
        <v>127</v>
      </c>
      <c r="R551" s="564">
        <v>54</v>
      </c>
      <c r="S551" s="206" t="s">
        <v>111</v>
      </c>
      <c r="T551" s="206" t="s">
        <v>112</v>
      </c>
      <c r="U551" s="274"/>
    </row>
    <row r="552" spans="1:21" ht="12.75" customHeight="1" thickTop="1" thickBot="1" x14ac:dyDescent="0.35">
      <c r="A552" s="574">
        <v>549</v>
      </c>
      <c r="B552" s="696">
        <v>13</v>
      </c>
      <c r="C552" s="844">
        <v>45914</v>
      </c>
      <c r="D552" s="861" t="s">
        <v>1114</v>
      </c>
      <c r="E552" s="836" t="str">
        <f>VLOOKUP(M552,Teams,2)</f>
        <v>PAN ZONES</v>
      </c>
      <c r="F552" s="836" t="str">
        <f>VLOOKUP(N552,Teams,2)</f>
        <v>SOUTHEAST ROVERS</v>
      </c>
      <c r="G552" s="846"/>
      <c r="H552" s="847">
        <f>VLOOKUP(E552,START_TIMES,2)</f>
        <v>0.41666666666666669</v>
      </c>
      <c r="I552" s="848" t="str">
        <f>VLOOKUP(E552,fields,2)</f>
        <v>Stanley Quarter Park (G), New Britain</v>
      </c>
      <c r="J552" s="849"/>
      <c r="K552" s="16"/>
      <c r="M552" s="781" t="s">
        <v>116</v>
      </c>
      <c r="N552" s="781" t="s">
        <v>117</v>
      </c>
      <c r="O552" s="16">
        <v>9</v>
      </c>
      <c r="P552" s="253" t="s">
        <v>129</v>
      </c>
      <c r="Q552" s="253" t="s">
        <v>134</v>
      </c>
      <c r="R552" s="564">
        <v>55</v>
      </c>
      <c r="S552" s="206" t="s">
        <v>114</v>
      </c>
      <c r="T552" s="206" t="s">
        <v>116</v>
      </c>
      <c r="U552" s="274"/>
    </row>
    <row r="553" spans="1:21" ht="12.75" customHeight="1" thickTop="1" thickBot="1" x14ac:dyDescent="0.35">
      <c r="A553" s="574">
        <v>550</v>
      </c>
      <c r="B553" s="843" t="s">
        <v>0</v>
      </c>
      <c r="C553" s="844" t="s">
        <v>0</v>
      </c>
      <c r="D553" s="850" t="s">
        <v>0</v>
      </c>
      <c r="E553" s="836" t="s">
        <v>0</v>
      </c>
      <c r="F553" s="836" t="s">
        <v>0</v>
      </c>
      <c r="G553" s="846" t="s">
        <v>0</v>
      </c>
      <c r="H553" s="847" t="s">
        <v>0</v>
      </c>
      <c r="I553" s="848" t="s">
        <v>0</v>
      </c>
      <c r="J553" s="849" t="s">
        <v>0</v>
      </c>
      <c r="K553" s="16"/>
      <c r="M553" s="781"/>
      <c r="N553" s="781"/>
      <c r="O553" s="16">
        <v>10</v>
      </c>
      <c r="P553" s="253" t="s">
        <v>126</v>
      </c>
      <c r="Q553" s="253" t="s">
        <v>133</v>
      </c>
      <c r="R553" s="564">
        <v>56</v>
      </c>
      <c r="S553" s="206" t="s">
        <v>115</v>
      </c>
      <c r="T553" s="206" t="s">
        <v>116</v>
      </c>
      <c r="U553" s="274"/>
    </row>
    <row r="554" spans="1:21" ht="12.75" customHeight="1" thickTop="1" thickBot="1" x14ac:dyDescent="0.35">
      <c r="A554" s="574">
        <v>551</v>
      </c>
      <c r="B554" s="696">
        <v>13</v>
      </c>
      <c r="C554" s="844">
        <v>45914</v>
      </c>
      <c r="D554" s="865" t="s">
        <v>1115</v>
      </c>
      <c r="E554" s="836" t="str">
        <f t="shared" ref="E554:F557" si="81">VLOOKUP(M554,Teams,2)</f>
        <v>DERBY QUITUS</v>
      </c>
      <c r="F554" s="836" t="str">
        <f t="shared" si="81"/>
        <v>ECUA-ANDES 40</v>
      </c>
      <c r="G554" s="854"/>
      <c r="H554" s="847">
        <f>VLOOKUP(E554,START_TIMES,2)</f>
        <v>0.33333333333333331</v>
      </c>
      <c r="I554" s="848" t="str">
        <f>VLOOKUP(E554,fields,2)</f>
        <v>Witek Park (G), Derby</v>
      </c>
      <c r="J554" s="849"/>
      <c r="K554" s="16"/>
      <c r="M554" s="781" t="s">
        <v>120</v>
      </c>
      <c r="N554" s="781" t="s">
        <v>121</v>
      </c>
      <c r="O554" s="16">
        <v>11</v>
      </c>
      <c r="P554" s="253" t="s">
        <v>127</v>
      </c>
      <c r="Q554" s="253" t="s">
        <v>131</v>
      </c>
      <c r="R554" s="748"/>
      <c r="S554" s="206" t="s">
        <v>112</v>
      </c>
      <c r="T554" s="206" t="s">
        <v>117</v>
      </c>
      <c r="U554" s="274"/>
    </row>
    <row r="555" spans="1:21" ht="12.75" customHeight="1" thickTop="1" x14ac:dyDescent="0.25">
      <c r="A555" s="574">
        <v>552</v>
      </c>
      <c r="B555" s="696">
        <v>13</v>
      </c>
      <c r="C555" s="844">
        <v>45914</v>
      </c>
      <c r="D555" s="865" t="s">
        <v>1115</v>
      </c>
      <c r="E555" s="877" t="str">
        <f t="shared" si="81"/>
        <v>BYE 40S</v>
      </c>
      <c r="F555" s="878" t="str">
        <f t="shared" si="81"/>
        <v>LUSITANOS FC</v>
      </c>
      <c r="G555" s="846"/>
      <c r="H555" s="847" t="str">
        <f>VLOOKUP(E555,START_TIMES,2)</f>
        <v>--</v>
      </c>
      <c r="I555" s="848" t="str">
        <f>VLOOKUP(E555,fields,2)</f>
        <v>--</v>
      </c>
      <c r="J555" s="849"/>
      <c r="K555" s="16"/>
      <c r="M555" s="781" t="s">
        <v>119</v>
      </c>
      <c r="N555" s="781" t="s">
        <v>122</v>
      </c>
      <c r="O555" s="16">
        <v>12</v>
      </c>
      <c r="P555" s="253" t="s">
        <v>130</v>
      </c>
      <c r="Q555" s="253" t="s">
        <v>133</v>
      </c>
      <c r="R555" s="564"/>
    </row>
    <row r="556" spans="1:21" ht="12.75" customHeight="1" x14ac:dyDescent="0.25">
      <c r="A556" s="574">
        <v>553</v>
      </c>
      <c r="B556" s="696">
        <v>13</v>
      </c>
      <c r="C556" s="844">
        <v>45914</v>
      </c>
      <c r="D556" s="865" t="s">
        <v>1115</v>
      </c>
      <c r="E556" s="836" t="str">
        <f t="shared" si="81"/>
        <v>RIDGEFIELD KICKS</v>
      </c>
      <c r="F556" s="836" t="str">
        <f t="shared" si="81"/>
        <v>BESA SC</v>
      </c>
      <c r="G556" s="846"/>
      <c r="H556" s="847">
        <f>VLOOKUP(E556,START_TIMES,2)</f>
        <v>0.33333333333333331</v>
      </c>
      <c r="I556" s="848" t="str">
        <f>VLOOKUP(E556,fields,2)</f>
        <v>Wooster School (T), Danbury</v>
      </c>
      <c r="J556" s="849"/>
      <c r="K556" s="16"/>
      <c r="M556" s="781" t="s">
        <v>123</v>
      </c>
      <c r="N556" s="781" t="s">
        <v>118</v>
      </c>
      <c r="O556" s="16">
        <v>13</v>
      </c>
      <c r="P556" s="253" t="s">
        <v>129</v>
      </c>
      <c r="Q556" s="253" t="s">
        <v>126</v>
      </c>
    </row>
    <row r="557" spans="1:21" ht="12.75" customHeight="1" x14ac:dyDescent="0.25">
      <c r="A557" s="574">
        <v>554</v>
      </c>
      <c r="B557" s="696">
        <v>13</v>
      </c>
      <c r="C557" s="844">
        <v>45914</v>
      </c>
      <c r="D557" s="865" t="s">
        <v>1115</v>
      </c>
      <c r="E557" s="836" t="str">
        <f t="shared" si="81"/>
        <v>STAMFORD UNITED</v>
      </c>
      <c r="F557" s="836" t="str">
        <f t="shared" si="81"/>
        <v>WILTON WOLVES</v>
      </c>
      <c r="G557" s="846"/>
      <c r="H557" s="847">
        <v>0.41666666666666669</v>
      </c>
      <c r="I557" s="848" t="str">
        <f>VLOOKUP(E557,fields,2)</f>
        <v>West Beach Fields (T), Stamford</v>
      </c>
      <c r="J557" s="849"/>
      <c r="K557" s="16"/>
      <c r="M557" s="781" t="s">
        <v>124</v>
      </c>
      <c r="N557" s="781" t="s">
        <v>125</v>
      </c>
      <c r="O557" s="16">
        <v>14</v>
      </c>
      <c r="P557" s="253" t="s">
        <v>134</v>
      </c>
      <c r="Q557" s="253" t="s">
        <v>128</v>
      </c>
    </row>
    <row r="558" spans="1:21" ht="13" customHeight="1" x14ac:dyDescent="0.25">
      <c r="A558" s="574">
        <v>555</v>
      </c>
      <c r="B558" s="843" t="s">
        <v>0</v>
      </c>
      <c r="C558" s="844" t="s">
        <v>0</v>
      </c>
      <c r="D558" s="850" t="s">
        <v>0</v>
      </c>
      <c r="E558" s="836" t="s">
        <v>0</v>
      </c>
      <c r="F558" s="836" t="s">
        <v>0</v>
      </c>
      <c r="G558" s="846" t="s">
        <v>0</v>
      </c>
      <c r="H558" s="847" t="s">
        <v>0</v>
      </c>
      <c r="I558" s="848" t="s">
        <v>0</v>
      </c>
      <c r="J558" s="849" t="s">
        <v>0</v>
      </c>
      <c r="K558" s="16"/>
      <c r="M558" s="781"/>
      <c r="N558" s="781"/>
      <c r="O558" s="16">
        <v>15</v>
      </c>
      <c r="P558" s="253" t="s">
        <v>132</v>
      </c>
      <c r="Q558" s="253" t="s">
        <v>136</v>
      </c>
    </row>
    <row r="559" spans="1:21" ht="12.75" customHeight="1" x14ac:dyDescent="0.25">
      <c r="A559" s="574">
        <v>556</v>
      </c>
      <c r="B559" s="696">
        <v>13</v>
      </c>
      <c r="C559" s="844">
        <v>45914</v>
      </c>
      <c r="D559" s="845" t="s">
        <v>1076</v>
      </c>
      <c r="E559" s="836" t="str">
        <f t="shared" ref="E559:F563" si="82">VLOOKUP(M559,Teams,2)</f>
        <v>NORWALK SPORT COLOMBIA 50</v>
      </c>
      <c r="F559" s="868" t="str">
        <f t="shared" si="82"/>
        <v>BYE 50</v>
      </c>
      <c r="G559" s="854"/>
      <c r="H559" s="855" t="s">
        <v>91</v>
      </c>
      <c r="I559" s="856" t="s">
        <v>91</v>
      </c>
      <c r="J559" s="849"/>
      <c r="K559" s="16"/>
      <c r="M559" s="779" t="s">
        <v>131</v>
      </c>
      <c r="N559" s="779" t="s">
        <v>126</v>
      </c>
      <c r="O559" s="16">
        <v>16</v>
      </c>
      <c r="P559" s="253" t="s">
        <v>136</v>
      </c>
      <c r="Q559" s="253" t="s">
        <v>130</v>
      </c>
    </row>
    <row r="560" spans="1:21" ht="12.75" customHeight="1" x14ac:dyDescent="0.25">
      <c r="A560" s="574">
        <v>557</v>
      </c>
      <c r="B560" s="696">
        <v>13</v>
      </c>
      <c r="C560" s="844">
        <v>45914</v>
      </c>
      <c r="D560" s="845" t="s">
        <v>1076</v>
      </c>
      <c r="E560" s="836" t="str">
        <f t="shared" si="82"/>
        <v>FAIRFIELD GAC 50</v>
      </c>
      <c r="F560" s="836" t="str">
        <f t="shared" si="82"/>
        <v>WESTPORT FC</v>
      </c>
      <c r="G560" s="854"/>
      <c r="H560" s="847">
        <f>VLOOKUP(E560,START_TIMES,2)</f>
        <v>0.33333333333333331</v>
      </c>
      <c r="I560" s="848" t="str">
        <f>VLOOKUP(E560,fields,2)</f>
        <v>Ludlowe HS (T), Fairfield</v>
      </c>
      <c r="J560" s="849"/>
      <c r="K560" s="16"/>
      <c r="M560" s="779" t="s">
        <v>127</v>
      </c>
      <c r="N560" s="779" t="s">
        <v>136</v>
      </c>
      <c r="O560" s="16">
        <v>17</v>
      </c>
      <c r="P560" s="253" t="s">
        <v>128</v>
      </c>
      <c r="Q560" s="253" t="s">
        <v>126</v>
      </c>
    </row>
    <row r="561" spans="1:29" ht="12.75" customHeight="1" x14ac:dyDescent="0.25">
      <c r="A561" s="574">
        <v>558</v>
      </c>
      <c r="B561" s="696">
        <v>13</v>
      </c>
      <c r="C561" s="844">
        <v>45914</v>
      </c>
      <c r="D561" s="845" t="s">
        <v>1076</v>
      </c>
      <c r="E561" s="836" t="str">
        <f t="shared" si="82"/>
        <v>NORWALK MARINERS LEGENDS</v>
      </c>
      <c r="F561" s="836" t="str">
        <f t="shared" si="82"/>
        <v>GREENWICH PUMAS FC 50</v>
      </c>
      <c r="G561" s="854"/>
      <c r="H561" s="847">
        <f>VLOOKUP(E561,START_TIMES,2)</f>
        <v>0.33333333333333331</v>
      </c>
      <c r="I561" s="848" t="str">
        <f>VLOOKUP(E561,fields,2)</f>
        <v>Nathan Hale MS (T), Norwalk</v>
      </c>
      <c r="J561" s="849"/>
      <c r="K561" s="16"/>
      <c r="M561" s="779" t="s">
        <v>130</v>
      </c>
      <c r="N561" s="779" t="s">
        <v>129</v>
      </c>
      <c r="O561" s="16">
        <v>18</v>
      </c>
      <c r="P561" s="253" t="s">
        <v>129</v>
      </c>
      <c r="Q561" s="253" t="s">
        <v>133</v>
      </c>
    </row>
    <row r="562" spans="1:29" ht="12.75" customHeight="1" x14ac:dyDescent="0.25">
      <c r="A562" s="574">
        <v>559</v>
      </c>
      <c r="B562" s="696">
        <v>13</v>
      </c>
      <c r="C562" s="844">
        <v>45914</v>
      </c>
      <c r="D562" s="845" t="s">
        <v>1076</v>
      </c>
      <c r="E562" s="836" t="str">
        <f t="shared" si="82"/>
        <v>GREENWICH FC 50</v>
      </c>
      <c r="F562" s="836" t="str">
        <f t="shared" si="82"/>
        <v>STAMFORD CITY</v>
      </c>
      <c r="G562" s="854"/>
      <c r="H562" s="847">
        <f>VLOOKUP(E562,START_TIMES,2)</f>
        <v>0.41666666666666702</v>
      </c>
      <c r="I562" s="848" t="str">
        <f>VLOOKUP(E562,fields,2)</f>
        <v>Greenwich Fields</v>
      </c>
      <c r="J562" s="849"/>
      <c r="K562" s="16"/>
      <c r="M562" s="779" t="s">
        <v>128</v>
      </c>
      <c r="N562" s="779" t="s">
        <v>133</v>
      </c>
      <c r="O562" s="16">
        <v>19</v>
      </c>
      <c r="P562" s="253" t="s">
        <v>131</v>
      </c>
      <c r="Q562" s="253" t="s">
        <v>134</v>
      </c>
    </row>
    <row r="563" spans="1:29" ht="12.75" customHeight="1" x14ac:dyDescent="0.25">
      <c r="A563" s="574">
        <v>560</v>
      </c>
      <c r="B563" s="696">
        <v>13</v>
      </c>
      <c r="C563" s="844">
        <v>45914</v>
      </c>
      <c r="D563" s="845" t="s">
        <v>1076</v>
      </c>
      <c r="E563" s="836" t="str">
        <f t="shared" si="82"/>
        <v>VASCO DA GAMA 50</v>
      </c>
      <c r="F563" s="836" t="str">
        <f t="shared" si="82"/>
        <v>REBELS UNITED</v>
      </c>
      <c r="G563" s="854"/>
      <c r="H563" s="847">
        <f>VLOOKUP(E563,START_TIMES,2)</f>
        <v>0.41666666666666702</v>
      </c>
      <c r="I563" s="848" t="str">
        <f>VLOOKUP(E563,fields,2)</f>
        <v>Veterans Memorial Park (T), Bridgeport</v>
      </c>
      <c r="J563" s="849"/>
      <c r="K563" s="16"/>
      <c r="M563" s="779" t="s">
        <v>134</v>
      </c>
      <c r="N563" s="779" t="s">
        <v>132</v>
      </c>
      <c r="O563" s="16">
        <v>20</v>
      </c>
      <c r="P563" s="253" t="s">
        <v>127</v>
      </c>
      <c r="Q563" s="253" t="s">
        <v>132</v>
      </c>
      <c r="R563" s="253">
        <v>54</v>
      </c>
    </row>
    <row r="564" spans="1:29" ht="12.75" customHeight="1" x14ac:dyDescent="0.25">
      <c r="A564" s="574">
        <v>561</v>
      </c>
      <c r="B564" s="843" t="s">
        <v>0</v>
      </c>
      <c r="C564" s="844" t="s">
        <v>0</v>
      </c>
      <c r="D564" s="850" t="s">
        <v>0</v>
      </c>
      <c r="E564" s="836" t="s">
        <v>0</v>
      </c>
      <c r="F564" s="836" t="s">
        <v>0</v>
      </c>
      <c r="G564" s="846" t="s">
        <v>0</v>
      </c>
      <c r="H564" s="847" t="s">
        <v>0</v>
      </c>
      <c r="I564" s="848" t="s">
        <v>0</v>
      </c>
      <c r="J564" s="849" t="s">
        <v>0</v>
      </c>
      <c r="K564" s="16"/>
      <c r="M564" s="129"/>
      <c r="N564" s="129"/>
      <c r="O564" s="16">
        <v>21</v>
      </c>
      <c r="P564" s="253" t="s">
        <v>126</v>
      </c>
      <c r="Q564" s="253" t="s">
        <v>131</v>
      </c>
      <c r="R564" s="253">
        <v>55</v>
      </c>
    </row>
    <row r="565" spans="1:29" ht="12.75" customHeight="1" x14ac:dyDescent="0.25">
      <c r="A565" s="574">
        <v>562</v>
      </c>
      <c r="B565" s="696">
        <v>13</v>
      </c>
      <c r="C565" s="844">
        <v>45914</v>
      </c>
      <c r="D565" s="870" t="s">
        <v>1113</v>
      </c>
      <c r="E565" s="836" t="str">
        <f t="shared" ref="E565:F569" si="83">VLOOKUP(M565,Teams,2)</f>
        <v>HAVEN FC</v>
      </c>
      <c r="F565" s="836" t="str">
        <f t="shared" si="83"/>
        <v>CHESHIRE AZZURRI</v>
      </c>
      <c r="G565" s="854"/>
      <c r="H565" s="847">
        <f>VLOOKUP(E565,START_TIMES,2)</f>
        <v>0.41666666666666669</v>
      </c>
      <c r="I565" s="848" t="str">
        <f>VLOOKUP(E565,fields,2)</f>
        <v>Woodhouse Field (G), Wallingford</v>
      </c>
      <c r="J565" s="849"/>
      <c r="K565" s="16"/>
      <c r="M565" s="747" t="s">
        <v>147</v>
      </c>
      <c r="N565" s="747" t="s">
        <v>138</v>
      </c>
      <c r="O565" s="16">
        <v>22</v>
      </c>
      <c r="P565" s="253" t="s">
        <v>136</v>
      </c>
      <c r="Q565" s="253" t="s">
        <v>127</v>
      </c>
      <c r="R565" s="253">
        <v>56</v>
      </c>
    </row>
    <row r="566" spans="1:29" ht="12.75" customHeight="1" x14ac:dyDescent="0.25">
      <c r="A566" s="574">
        <v>563</v>
      </c>
      <c r="B566" s="696">
        <v>13</v>
      </c>
      <c r="C566" s="844">
        <v>45914</v>
      </c>
      <c r="D566" s="870" t="s">
        <v>1113</v>
      </c>
      <c r="E566" s="836" t="str">
        <f t="shared" si="83"/>
        <v>CLUB NAPOLI 50</v>
      </c>
      <c r="F566" s="836" t="str">
        <f t="shared" si="83"/>
        <v>ZIMMITTI SC</v>
      </c>
      <c r="G566" s="854"/>
      <c r="H566" s="847">
        <f>VLOOKUP(E566,START_TIMES,2)</f>
        <v>0.45833333333333331</v>
      </c>
      <c r="I566" s="848" t="str">
        <f>VLOOKUP(E566,fields,2)</f>
        <v>North Farms Park (G), North Branford</v>
      </c>
      <c r="J566" s="849"/>
      <c r="K566" s="16"/>
      <c r="M566" s="747" t="s">
        <v>141</v>
      </c>
      <c r="N566" s="747" t="s">
        <v>137</v>
      </c>
      <c r="O566" s="16">
        <v>23</v>
      </c>
      <c r="P566" s="253" t="s">
        <v>129</v>
      </c>
      <c r="Q566" s="253" t="s">
        <v>130</v>
      </c>
      <c r="R566" s="253">
        <v>57</v>
      </c>
    </row>
    <row r="567" spans="1:29" ht="12.65" customHeight="1" x14ac:dyDescent="0.25">
      <c r="A567" s="574">
        <v>564</v>
      </c>
      <c r="B567" s="696">
        <v>13</v>
      </c>
      <c r="C567" s="844">
        <v>45914</v>
      </c>
      <c r="D567" s="870" t="s">
        <v>1113</v>
      </c>
      <c r="E567" s="836" t="str">
        <f t="shared" si="83"/>
        <v>GUILFORD BLACK EAGLES</v>
      </c>
      <c r="F567" s="836" t="str">
        <f t="shared" si="83"/>
        <v>GREENWICH PUMAS FC 56</v>
      </c>
      <c r="G567" s="854"/>
      <c r="H567" s="847">
        <f>VLOOKUP(E567,START_TIMES,2)</f>
        <v>0.41666666666666669</v>
      </c>
      <c r="I567" s="848" t="str">
        <f>VLOOKUP(E567,fields,2)</f>
        <v>Bittner Park (G), Guilford</v>
      </c>
      <c r="J567" s="849"/>
      <c r="K567" s="16"/>
      <c r="M567" s="747" t="s">
        <v>146</v>
      </c>
      <c r="N567" s="747" t="s">
        <v>144</v>
      </c>
      <c r="O567" s="16">
        <v>24</v>
      </c>
      <c r="P567" s="253" t="s">
        <v>133</v>
      </c>
      <c r="Q567" s="253" t="s">
        <v>128</v>
      </c>
      <c r="R567" s="253">
        <v>58</v>
      </c>
    </row>
    <row r="568" spans="1:29" ht="12.75" customHeight="1" x14ac:dyDescent="0.25">
      <c r="A568" s="574">
        <v>565</v>
      </c>
      <c r="B568" s="696">
        <v>13</v>
      </c>
      <c r="C568" s="844">
        <v>45914</v>
      </c>
      <c r="D568" s="870" t="s">
        <v>1113</v>
      </c>
      <c r="E568" s="836" t="str">
        <f t="shared" si="83"/>
        <v>EAST HAVEN SC</v>
      </c>
      <c r="F568" s="836" t="str">
        <f t="shared" si="83"/>
        <v>SOUTHEAST CT</v>
      </c>
      <c r="G568" s="854"/>
      <c r="H568" s="847">
        <f>VLOOKUP(E568,START_TIMES,2)</f>
        <v>0.41666666666666669</v>
      </c>
      <c r="I568" s="848" t="str">
        <f>VLOOKUP(E568,fields,2)</f>
        <v>East Haven MS (G), East Haven</v>
      </c>
      <c r="J568" s="849"/>
      <c r="K568" s="16"/>
      <c r="M568" s="747" t="s">
        <v>142</v>
      </c>
      <c r="N568" s="747" t="s">
        <v>149</v>
      </c>
      <c r="O568" s="16">
        <v>25</v>
      </c>
      <c r="P568" s="253" t="s">
        <v>132</v>
      </c>
      <c r="Q568" s="253" t="s">
        <v>134</v>
      </c>
      <c r="R568" s="253">
        <v>61</v>
      </c>
    </row>
    <row r="569" spans="1:29" ht="12.75" customHeight="1" thickBot="1" x14ac:dyDescent="0.3">
      <c r="A569" s="574">
        <v>566</v>
      </c>
      <c r="B569" s="696">
        <v>13</v>
      </c>
      <c r="C569" s="844">
        <v>45914</v>
      </c>
      <c r="D569" s="870" t="s">
        <v>1113</v>
      </c>
      <c r="E569" s="836" t="str">
        <f t="shared" si="83"/>
        <v>VASCO DA GAMA 60</v>
      </c>
      <c r="F569" s="836" t="str">
        <f t="shared" si="83"/>
        <v>NORTH BRANFORD LEGENDS</v>
      </c>
      <c r="G569" s="854"/>
      <c r="H569" s="847">
        <f>VLOOKUP(E569,START_TIMES,2)</f>
        <v>0.33333333333333331</v>
      </c>
      <c r="I569" s="848" t="str">
        <f>VLOOKUP(E569,fields,2)</f>
        <v>Veterans Memorial Park (T), Bridgeport</v>
      </c>
      <c r="J569" s="849"/>
      <c r="K569" s="16"/>
      <c r="M569" s="747" t="s">
        <v>135</v>
      </c>
      <c r="N569" s="747" t="s">
        <v>148</v>
      </c>
      <c r="O569" s="16">
        <v>26</v>
      </c>
      <c r="P569" s="253" t="s">
        <v>134</v>
      </c>
      <c r="Q569" s="253" t="s">
        <v>136</v>
      </c>
      <c r="R569" s="253">
        <v>62</v>
      </c>
    </row>
    <row r="570" spans="1:29" ht="12.75" customHeight="1" thickTop="1" thickBot="1" x14ac:dyDescent="0.35">
      <c r="A570" s="574">
        <v>567</v>
      </c>
      <c r="B570" s="843" t="s">
        <v>0</v>
      </c>
      <c r="C570" s="844" t="s">
        <v>0</v>
      </c>
      <c r="D570" s="850" t="s">
        <v>0</v>
      </c>
      <c r="E570" s="836" t="s">
        <v>0</v>
      </c>
      <c r="F570" s="836" t="s">
        <v>0</v>
      </c>
      <c r="G570" s="846" t="s">
        <v>0</v>
      </c>
      <c r="H570" s="847" t="s">
        <v>0</v>
      </c>
      <c r="I570" s="848" t="s">
        <v>0</v>
      </c>
      <c r="J570" s="849" t="s">
        <v>0</v>
      </c>
      <c r="K570" s="16"/>
      <c r="M570" s="350"/>
      <c r="N570" s="459"/>
      <c r="O570" s="16">
        <v>27</v>
      </c>
      <c r="P570" s="253" t="s">
        <v>130</v>
      </c>
      <c r="Q570" s="253" t="s">
        <v>127</v>
      </c>
      <c r="R570" s="253">
        <v>63</v>
      </c>
      <c r="S570" s="16"/>
      <c r="T570" s="198"/>
      <c r="U570" s="198"/>
      <c r="V570" s="16">
        <v>74</v>
      </c>
      <c r="W570" s="209"/>
      <c r="X570" s="215"/>
      <c r="Y570" s="16"/>
      <c r="Z570" s="16"/>
      <c r="AC570" s="16"/>
    </row>
    <row r="571" spans="1:29" ht="12.75" customHeight="1" thickTop="1" x14ac:dyDescent="0.25">
      <c r="A571" s="574">
        <v>568</v>
      </c>
      <c r="B571" s="696">
        <v>14</v>
      </c>
      <c r="C571" s="844">
        <v>45921</v>
      </c>
      <c r="D571" s="850" t="s">
        <v>10</v>
      </c>
      <c r="E571" s="836" t="str">
        <f t="shared" ref="E571:F575" si="84">VLOOKUP(M571,Teams,2)</f>
        <v>STAMFORD FC</v>
      </c>
      <c r="F571" s="836" t="str">
        <f t="shared" si="84"/>
        <v>SALTY DOGS</v>
      </c>
      <c r="G571" s="846"/>
      <c r="H571" s="847">
        <v>0.41666666666666669</v>
      </c>
      <c r="I571" s="848" t="str">
        <f>VLOOKUP(E571,fields,2)</f>
        <v>West Beach Fields (T), Stamford</v>
      </c>
      <c r="J571" s="849"/>
      <c r="K571" s="16"/>
      <c r="M571" s="5" t="s">
        <v>101</v>
      </c>
      <c r="N571" s="5" t="s">
        <v>95</v>
      </c>
      <c r="O571" s="16">
        <v>28</v>
      </c>
      <c r="P571" s="253" t="s">
        <v>126</v>
      </c>
      <c r="Q571" s="253" t="s">
        <v>132</v>
      </c>
    </row>
    <row r="572" spans="1:29" ht="12.75" customHeight="1" x14ac:dyDescent="0.25">
      <c r="A572" s="574">
        <v>569</v>
      </c>
      <c r="B572" s="696">
        <v>14</v>
      </c>
      <c r="C572" s="844">
        <v>45921</v>
      </c>
      <c r="D572" s="850" t="s">
        <v>10</v>
      </c>
      <c r="E572" s="836" t="str">
        <f t="shared" si="84"/>
        <v>CLINTON FC 30</v>
      </c>
      <c r="F572" s="836" t="str">
        <f t="shared" si="84"/>
        <v>GREENWICH FC 30</v>
      </c>
      <c r="G572" s="846"/>
      <c r="H572" s="847">
        <f>VLOOKUP(E572,START_TIMES,2)</f>
        <v>0.41666666666666702</v>
      </c>
      <c r="I572" s="848" t="str">
        <f>VLOOKUP(E572,fields,2)</f>
        <v>Indian River Sports Complex (T), Clinton</v>
      </c>
      <c r="J572" s="849"/>
      <c r="K572" s="16"/>
      <c r="M572" s="5" t="s">
        <v>96</v>
      </c>
      <c r="N572" s="5" t="s">
        <v>94</v>
      </c>
      <c r="O572" s="16">
        <v>29</v>
      </c>
      <c r="P572" s="253" t="s">
        <v>128</v>
      </c>
      <c r="Q572" s="253" t="s">
        <v>129</v>
      </c>
    </row>
    <row r="573" spans="1:29" ht="12.75" customHeight="1" x14ac:dyDescent="0.25">
      <c r="A573" s="574">
        <v>570</v>
      </c>
      <c r="B573" s="696">
        <v>14</v>
      </c>
      <c r="C573" s="844">
        <v>45921</v>
      </c>
      <c r="D573" s="850" t="s">
        <v>10</v>
      </c>
      <c r="E573" s="836" t="str">
        <f t="shared" si="84"/>
        <v>MILFORD AMIGOS</v>
      </c>
      <c r="F573" s="836" t="str">
        <f t="shared" si="84"/>
        <v>CHESHIRE SC UNITED</v>
      </c>
      <c r="G573" s="846"/>
      <c r="H573" s="847">
        <f>VLOOKUP(E573,START_TIMES,2)</f>
        <v>0.33333333333333331</v>
      </c>
      <c r="I573" s="848" t="str">
        <f>VLOOKUP(E573,fields,2)</f>
        <v>Pease Road (G), Woodbridge</v>
      </c>
      <c r="J573" s="860"/>
      <c r="K573" s="16"/>
      <c r="M573" s="5" t="s">
        <v>98</v>
      </c>
      <c r="N573" s="5" t="s">
        <v>97</v>
      </c>
      <c r="O573" s="16">
        <v>30</v>
      </c>
      <c r="P573" s="253" t="s">
        <v>133</v>
      </c>
      <c r="Q573" s="253" t="s">
        <v>131</v>
      </c>
    </row>
    <row r="574" spans="1:29" ht="12.75" customHeight="1" x14ac:dyDescent="0.25">
      <c r="A574" s="574">
        <v>571</v>
      </c>
      <c r="B574" s="696">
        <v>14</v>
      </c>
      <c r="C574" s="844">
        <v>45921</v>
      </c>
      <c r="D574" s="850" t="s">
        <v>10</v>
      </c>
      <c r="E574" s="836" t="str">
        <f t="shared" si="84"/>
        <v xml:space="preserve">FC SHELTON </v>
      </c>
      <c r="F574" s="836" t="str">
        <f t="shared" si="84"/>
        <v>DANBURY UNITED 30</v>
      </c>
      <c r="G574" s="846"/>
      <c r="H574" s="847">
        <f>VLOOKUP(E574,START_TIMES,2)</f>
        <v>0.33333333333333331</v>
      </c>
      <c r="I574" s="848" t="str">
        <f>VLOOKUP(E574,fields,2)</f>
        <v>Nike Site (G), Shelton</v>
      </c>
      <c r="J574" s="860"/>
      <c r="K574" s="16"/>
      <c r="M574" s="5" t="s">
        <v>99</v>
      </c>
      <c r="N574" s="5" t="s">
        <v>93</v>
      </c>
      <c r="O574" s="16">
        <v>31</v>
      </c>
      <c r="P574" s="253" t="s">
        <v>130</v>
      </c>
      <c r="Q574" s="253" t="s">
        <v>128</v>
      </c>
    </row>
    <row r="575" spans="1:29" ht="12.75" customHeight="1" x14ac:dyDescent="0.25">
      <c r="A575" s="574">
        <v>572</v>
      </c>
      <c r="B575" s="696">
        <v>14</v>
      </c>
      <c r="C575" s="844">
        <v>45921</v>
      </c>
      <c r="D575" s="850" t="s">
        <v>10</v>
      </c>
      <c r="E575" s="836" t="str">
        <f t="shared" si="84"/>
        <v>HAMDEN ALL STARS</v>
      </c>
      <c r="F575" s="836" t="str">
        <f t="shared" si="84"/>
        <v>MILFORD TUESDAY</v>
      </c>
      <c r="G575" s="846"/>
      <c r="H575" s="847">
        <f>VLOOKUP(E575,START_TIMES,2)</f>
        <v>0.41666666666666669</v>
      </c>
      <c r="I575" s="848" t="str">
        <f>VLOOKUP(E575,fields,2)</f>
        <v>Westwoods HS (G), Hamden</v>
      </c>
      <c r="J575" s="849"/>
      <c r="K575" s="16"/>
      <c r="M575" s="5" t="s">
        <v>92</v>
      </c>
      <c r="N575" s="5" t="s">
        <v>100</v>
      </c>
      <c r="O575" s="16">
        <v>32</v>
      </c>
      <c r="P575" s="253" t="s">
        <v>127</v>
      </c>
      <c r="Q575" s="253" t="s">
        <v>134</v>
      </c>
    </row>
    <row r="576" spans="1:29" ht="12.75" customHeight="1" x14ac:dyDescent="0.3">
      <c r="A576" s="574">
        <v>573</v>
      </c>
      <c r="B576" s="843" t="s">
        <v>0</v>
      </c>
      <c r="C576" s="844" t="s">
        <v>0</v>
      </c>
      <c r="D576" s="850" t="s">
        <v>0</v>
      </c>
      <c r="E576" s="836" t="s">
        <v>0</v>
      </c>
      <c r="F576" s="836" t="s">
        <v>0</v>
      </c>
      <c r="G576" s="846" t="s">
        <v>0</v>
      </c>
      <c r="H576" s="847" t="s">
        <v>0</v>
      </c>
      <c r="I576" s="848" t="s">
        <v>0</v>
      </c>
      <c r="J576" s="849" t="s">
        <v>0</v>
      </c>
      <c r="K576" s="16"/>
      <c r="M576" s="736"/>
      <c r="N576" s="736"/>
      <c r="O576" s="16">
        <v>33</v>
      </c>
      <c r="P576" s="253" t="s">
        <v>129</v>
      </c>
      <c r="Q576" s="253" t="s">
        <v>131</v>
      </c>
    </row>
    <row r="577" spans="1:29" ht="12.75" customHeight="1" x14ac:dyDescent="0.25">
      <c r="A577" s="574">
        <v>574</v>
      </c>
      <c r="B577" s="696">
        <v>14</v>
      </c>
      <c r="C577" s="844">
        <v>45921</v>
      </c>
      <c r="D577" s="853" t="s">
        <v>175</v>
      </c>
      <c r="E577" s="836" t="str">
        <f t="shared" ref="E577:F581" si="85">VLOOKUP(M577,Teams,2)</f>
        <v>TRINITY FC</v>
      </c>
      <c r="F577" s="836" t="str">
        <f t="shared" si="85"/>
        <v>QPR</v>
      </c>
      <c r="G577" s="846"/>
      <c r="H577" s="847">
        <v>0.41666666666666669</v>
      </c>
      <c r="I577" s="848" t="s">
        <v>486</v>
      </c>
      <c r="J577" s="849"/>
      <c r="K577" s="16"/>
      <c r="M577" s="129" t="s">
        <v>159</v>
      </c>
      <c r="N577" s="129" t="s">
        <v>158</v>
      </c>
      <c r="O577" s="16">
        <v>34</v>
      </c>
      <c r="P577" s="253" t="s">
        <v>132</v>
      </c>
      <c r="Q577" s="253" t="s">
        <v>133</v>
      </c>
    </row>
    <row r="578" spans="1:29" ht="12.75" customHeight="1" x14ac:dyDescent="0.25">
      <c r="A578" s="574">
        <v>575</v>
      </c>
      <c r="B578" s="696">
        <v>14</v>
      </c>
      <c r="C578" s="844">
        <v>45921</v>
      </c>
      <c r="D578" s="853" t="s">
        <v>175</v>
      </c>
      <c r="E578" s="836" t="str">
        <f t="shared" si="85"/>
        <v>COYOTES FC</v>
      </c>
      <c r="F578" s="836" t="str">
        <f t="shared" si="85"/>
        <v>FC CELTA</v>
      </c>
      <c r="G578" s="846"/>
      <c r="H578" s="847">
        <f>VLOOKUP(E578,START_TIMES,2)</f>
        <v>0.33333333333333331</v>
      </c>
      <c r="I578" s="848" t="str">
        <f>VLOOKUP(E578,fields,2)</f>
        <v>Pragemann  Park (G), Wallingford</v>
      </c>
      <c r="J578" s="849"/>
      <c r="K578" s="16"/>
      <c r="M578" s="129" t="s">
        <v>151</v>
      </c>
      <c r="N578" s="129" t="s">
        <v>154</v>
      </c>
      <c r="O578" s="16">
        <v>35</v>
      </c>
      <c r="P578" s="253" t="s">
        <v>136</v>
      </c>
      <c r="Q578" s="253" t="s">
        <v>126</v>
      </c>
    </row>
    <row r="579" spans="1:29" ht="12.75" customHeight="1" x14ac:dyDescent="0.25">
      <c r="A579" s="574">
        <v>576</v>
      </c>
      <c r="B579" s="696">
        <v>14</v>
      </c>
      <c r="C579" s="844">
        <v>45921</v>
      </c>
      <c r="D579" s="853" t="s">
        <v>175</v>
      </c>
      <c r="E579" s="836" t="str">
        <f t="shared" si="85"/>
        <v>NAUGATUCK FUSION</v>
      </c>
      <c r="F579" s="773" t="str">
        <f t="shared" si="85"/>
        <v>BYE 30</v>
      </c>
      <c r="G579" s="854"/>
      <c r="H579" s="847">
        <f>VLOOKUP(E579,START_TIMES,2)</f>
        <v>0.41666666666666669</v>
      </c>
      <c r="I579" s="848" t="str">
        <f>VLOOKUP(E579,fields,2)</f>
        <v>City Hill MS (G), Naugatuck</v>
      </c>
      <c r="J579" s="849"/>
      <c r="K579" s="16"/>
      <c r="M579" s="129" t="s">
        <v>156</v>
      </c>
      <c r="N579" s="129" t="s">
        <v>150</v>
      </c>
      <c r="O579" s="16">
        <v>36</v>
      </c>
      <c r="P579" s="253" t="s">
        <v>127</v>
      </c>
      <c r="Q579" s="253" t="s">
        <v>129</v>
      </c>
    </row>
    <row r="580" spans="1:29" ht="12.75" customHeight="1" x14ac:dyDescent="0.25">
      <c r="A580" s="574">
        <v>577</v>
      </c>
      <c r="B580" s="696">
        <v>14</v>
      </c>
      <c r="C580" s="844">
        <v>45921</v>
      </c>
      <c r="D580" s="853" t="s">
        <v>175</v>
      </c>
      <c r="E580" s="836" t="str">
        <f t="shared" si="85"/>
        <v>FC CALDO VERDE</v>
      </c>
      <c r="F580" s="836" t="str">
        <f t="shared" si="85"/>
        <v>ECUA-ANDES 30</v>
      </c>
      <c r="G580" s="846"/>
      <c r="H580" s="847">
        <f>VLOOKUP(E580,START_TIMES,2)</f>
        <v>0.41666666666666669</v>
      </c>
      <c r="I580" s="848" t="str">
        <f>VLOOKUP(E580,fields,2)</f>
        <v>Naugatuck HS (G), Naugatuck</v>
      </c>
      <c r="J580" s="860"/>
      <c r="K580" s="16"/>
      <c r="M580" s="129" t="s">
        <v>153</v>
      </c>
      <c r="N580" s="129" t="s">
        <v>152</v>
      </c>
      <c r="O580" s="16">
        <v>37</v>
      </c>
      <c r="P580" s="253" t="s">
        <v>126</v>
      </c>
      <c r="Q580" s="253" t="s">
        <v>130</v>
      </c>
    </row>
    <row r="581" spans="1:29" ht="12.75" customHeight="1" x14ac:dyDescent="0.25">
      <c r="A581" s="574">
        <v>578</v>
      </c>
      <c r="B581" s="696">
        <v>14</v>
      </c>
      <c r="C581" s="844">
        <v>45921</v>
      </c>
      <c r="D581" s="853" t="s">
        <v>175</v>
      </c>
      <c r="E581" s="836" t="str">
        <f t="shared" si="85"/>
        <v>LITCHFIELD COUNTY BLUES 30</v>
      </c>
      <c r="F581" s="836" t="str">
        <f t="shared" si="85"/>
        <v>NORWALK FC</v>
      </c>
      <c r="G581" s="846"/>
      <c r="H581" s="847">
        <f>VLOOKUP(E581,START_TIMES,2)</f>
        <v>0.375</v>
      </c>
      <c r="I581" s="848" t="str">
        <f>VLOOKUP(E581,fields,2)</f>
        <v>New Milford HS (T), New Milford</v>
      </c>
      <c r="J581" s="849"/>
      <c r="K581" s="16"/>
      <c r="M581" s="129" t="s">
        <v>155</v>
      </c>
      <c r="N581" s="129" t="s">
        <v>157</v>
      </c>
      <c r="O581" s="16">
        <v>38</v>
      </c>
      <c r="P581" s="253" t="s">
        <v>131</v>
      </c>
      <c r="Q581" s="253" t="s">
        <v>132</v>
      </c>
    </row>
    <row r="582" spans="1:29" ht="12.75" customHeight="1" x14ac:dyDescent="0.3">
      <c r="A582" s="574">
        <v>579</v>
      </c>
      <c r="B582" s="843" t="s">
        <v>0</v>
      </c>
      <c r="C582" s="844" t="s">
        <v>0</v>
      </c>
      <c r="D582" s="850" t="s">
        <v>0</v>
      </c>
      <c r="E582" s="836" t="s">
        <v>0</v>
      </c>
      <c r="F582" s="836" t="s">
        <v>0</v>
      </c>
      <c r="G582" s="846" t="s">
        <v>0</v>
      </c>
      <c r="H582" s="847" t="s">
        <v>0</v>
      </c>
      <c r="I582" s="848" t="s">
        <v>0</v>
      </c>
      <c r="J582" s="849" t="s">
        <v>0</v>
      </c>
      <c r="K582" s="16"/>
      <c r="M582" s="602"/>
      <c r="N582" s="602"/>
      <c r="O582" s="16">
        <v>39</v>
      </c>
      <c r="P582" s="253" t="s">
        <v>136</v>
      </c>
      <c r="Q582" s="253" t="s">
        <v>128</v>
      </c>
    </row>
    <row r="583" spans="1:29" ht="12.75" customHeight="1" x14ac:dyDescent="0.25">
      <c r="A583" s="574">
        <v>580</v>
      </c>
      <c r="B583" s="696">
        <v>14</v>
      </c>
      <c r="C583" s="844">
        <v>45921</v>
      </c>
      <c r="D583" s="851" t="s">
        <v>11</v>
      </c>
      <c r="E583" s="836" t="str">
        <f t="shared" ref="E583:F587" si="86">VLOOKUP(M583,Teams,2)</f>
        <v>VASCO DA GAMA 40</v>
      </c>
      <c r="F583" s="836" t="str">
        <f t="shared" si="86"/>
        <v>STORM FC</v>
      </c>
      <c r="G583" s="846"/>
      <c r="H583" s="847">
        <f>VLOOKUP(E583,START_TIMES,2)</f>
        <v>0.41666666666666702</v>
      </c>
      <c r="I583" s="848" t="str">
        <f>VLOOKUP(E583,fields,2)</f>
        <v>Veterans Memorial Park (T), Bridgeport</v>
      </c>
      <c r="J583" s="849"/>
      <c r="K583" s="16"/>
      <c r="M583" s="5" t="s">
        <v>109</v>
      </c>
      <c r="N583" s="5" t="s">
        <v>108</v>
      </c>
      <c r="O583" s="16">
        <v>40</v>
      </c>
      <c r="P583" s="253" t="s">
        <v>134</v>
      </c>
      <c r="Q583" s="253" t="s">
        <v>133</v>
      </c>
    </row>
    <row r="584" spans="1:29" ht="12.75" customHeight="1" x14ac:dyDescent="0.25">
      <c r="A584" s="574">
        <v>581</v>
      </c>
      <c r="B584" s="696">
        <v>14</v>
      </c>
      <c r="C584" s="844">
        <v>45921</v>
      </c>
      <c r="D584" s="851" t="s">
        <v>11</v>
      </c>
      <c r="E584" s="836" t="str">
        <f t="shared" si="86"/>
        <v>CLUB NAPOLI 40</v>
      </c>
      <c r="F584" s="836" t="str">
        <f t="shared" si="86"/>
        <v>GREENWICH FC 40</v>
      </c>
      <c r="G584" s="846"/>
      <c r="H584" s="847">
        <v>0.45833333333333331</v>
      </c>
      <c r="I584" s="848" t="str">
        <f>VLOOKUP(E584,fields,2)</f>
        <v>North Farms Park (G), North Branford</v>
      </c>
      <c r="J584" s="849"/>
      <c r="K584" s="16"/>
      <c r="M584" s="5" t="s">
        <v>161</v>
      </c>
      <c r="N584" s="5" t="s">
        <v>104</v>
      </c>
      <c r="O584" s="16">
        <v>41</v>
      </c>
      <c r="P584" s="253" t="s">
        <v>126</v>
      </c>
      <c r="Q584" s="253" t="s">
        <v>134</v>
      </c>
    </row>
    <row r="585" spans="1:29" ht="12.75" customHeight="1" thickBot="1" x14ac:dyDescent="0.3">
      <c r="A585" s="574">
        <v>582</v>
      </c>
      <c r="B585" s="696">
        <v>14</v>
      </c>
      <c r="C585" s="844">
        <v>45921</v>
      </c>
      <c r="D585" s="851" t="s">
        <v>11</v>
      </c>
      <c r="E585" s="836" t="str">
        <f t="shared" si="86"/>
        <v xml:space="preserve">GUILFORD CELTIC </v>
      </c>
      <c r="F585" s="836" t="str">
        <f t="shared" si="86"/>
        <v>CLINTON FC 40</v>
      </c>
      <c r="G585" s="846"/>
      <c r="H585" s="847">
        <f>VLOOKUP(E585,START_TIMES,2)</f>
        <v>0.41666666666666702</v>
      </c>
      <c r="I585" s="848" t="str">
        <f>VLOOKUP(E585,fields,2)</f>
        <v>Guilford HS (T), Guilford</v>
      </c>
      <c r="J585" s="849"/>
      <c r="K585" s="16"/>
      <c r="M585" s="5" t="s">
        <v>106</v>
      </c>
      <c r="N585" s="5" t="s">
        <v>160</v>
      </c>
      <c r="O585" s="16">
        <v>42</v>
      </c>
      <c r="P585" s="253" t="s">
        <v>133</v>
      </c>
      <c r="Q585" s="253" t="s">
        <v>127</v>
      </c>
    </row>
    <row r="586" spans="1:29" ht="12.75" customHeight="1" thickTop="1" thickBot="1" x14ac:dyDescent="0.35">
      <c r="A586" s="574">
        <v>583</v>
      </c>
      <c r="B586" s="696">
        <v>14</v>
      </c>
      <c r="C586" s="844">
        <v>45921</v>
      </c>
      <c r="D586" s="851" t="s">
        <v>11</v>
      </c>
      <c r="E586" s="836" t="str">
        <f t="shared" si="86"/>
        <v>FAIRFIELD GAC 40</v>
      </c>
      <c r="F586" s="836" t="str">
        <f t="shared" si="86"/>
        <v>DANBURY UNITED 40</v>
      </c>
      <c r="G586" s="846"/>
      <c r="H586" s="847">
        <v>0.41666666666666669</v>
      </c>
      <c r="I586" s="848" t="str">
        <f>VLOOKUP(E586,fields,2)</f>
        <v>Ludlowe HS (T), Fairfield</v>
      </c>
      <c r="J586" s="860"/>
      <c r="K586" s="16"/>
      <c r="M586" s="5" t="s">
        <v>163</v>
      </c>
      <c r="N586" s="5" t="s">
        <v>162</v>
      </c>
      <c r="O586" s="16">
        <v>43</v>
      </c>
      <c r="P586" s="253" t="s">
        <v>136</v>
      </c>
      <c r="Q586" s="253" t="s">
        <v>129</v>
      </c>
      <c r="R586" s="748">
        <v>10</v>
      </c>
      <c r="S586" s="206" t="s">
        <v>116</v>
      </c>
      <c r="T586" s="206" t="s">
        <v>113</v>
      </c>
      <c r="U586" s="274"/>
    </row>
    <row r="587" spans="1:29" ht="12.75" customHeight="1" thickTop="1" thickBot="1" x14ac:dyDescent="0.35">
      <c r="A587" s="574">
        <v>584</v>
      </c>
      <c r="B587" s="696">
        <v>14</v>
      </c>
      <c r="C587" s="844">
        <v>45921</v>
      </c>
      <c r="D587" s="851" t="s">
        <v>11</v>
      </c>
      <c r="E587" s="836" t="str">
        <f t="shared" si="86"/>
        <v>GREENWICH PUMAS FC 40</v>
      </c>
      <c r="F587" s="836" t="str">
        <f t="shared" si="86"/>
        <v>SHEBEEN FC</v>
      </c>
      <c r="G587" s="846"/>
      <c r="H587" s="847">
        <f>VLOOKUP(E587,START_TIMES,2)</f>
        <v>0.41666666666666669</v>
      </c>
      <c r="I587" s="848" t="str">
        <f>VLOOKUP(E587,fields,2)</f>
        <v>Greenwich Fields</v>
      </c>
      <c r="J587" s="849"/>
      <c r="K587" s="16"/>
      <c r="M587" s="5" t="s">
        <v>105</v>
      </c>
      <c r="N587" s="5" t="s">
        <v>107</v>
      </c>
      <c r="O587" s="16">
        <v>44</v>
      </c>
      <c r="P587" s="253" t="s">
        <v>128</v>
      </c>
      <c r="Q587" s="253" t="s">
        <v>132</v>
      </c>
      <c r="R587" s="748">
        <v>11</v>
      </c>
      <c r="S587" s="206" t="s">
        <v>113</v>
      </c>
      <c r="T587" s="206" t="s">
        <v>110</v>
      </c>
      <c r="U587" s="274"/>
    </row>
    <row r="588" spans="1:29" ht="13" customHeight="1" thickTop="1" thickBot="1" x14ac:dyDescent="0.35">
      <c r="A588" s="574">
        <v>585</v>
      </c>
      <c r="B588" s="843" t="s">
        <v>0</v>
      </c>
      <c r="C588" s="844" t="s">
        <v>0</v>
      </c>
      <c r="D588" s="850" t="s">
        <v>0</v>
      </c>
      <c r="E588" s="836" t="s">
        <v>0</v>
      </c>
      <c r="F588" s="836" t="s">
        <v>0</v>
      </c>
      <c r="G588" s="846" t="s">
        <v>0</v>
      </c>
      <c r="H588" s="847" t="s">
        <v>0</v>
      </c>
      <c r="I588" s="848" t="s">
        <v>0</v>
      </c>
      <c r="J588" s="849" t="s">
        <v>0</v>
      </c>
      <c r="K588" s="16"/>
      <c r="M588" s="319"/>
      <c r="N588" s="319"/>
      <c r="O588" s="16">
        <v>45</v>
      </c>
      <c r="P588" s="253" t="s">
        <v>130</v>
      </c>
      <c r="Q588" s="253" t="s">
        <v>131</v>
      </c>
      <c r="S588" s="16"/>
      <c r="T588" s="198"/>
      <c r="U588" s="198"/>
      <c r="V588" s="16">
        <v>73</v>
      </c>
      <c r="W588" s="209"/>
      <c r="X588" s="215"/>
      <c r="Y588" s="16"/>
      <c r="Z588" s="16"/>
      <c r="AC588" s="16"/>
    </row>
    <row r="589" spans="1:29" ht="12.75" customHeight="1" thickTop="1" thickBot="1" x14ac:dyDescent="0.35">
      <c r="A589" s="574">
        <v>586</v>
      </c>
      <c r="B589" s="696">
        <v>14</v>
      </c>
      <c r="C589" s="844">
        <v>45921</v>
      </c>
      <c r="D589" s="861" t="s">
        <v>1114</v>
      </c>
      <c r="E589" s="836" t="str">
        <f t="shared" ref="E589:F592" si="87">VLOOKUP(M589,Teams,2)</f>
        <v>SOUTHEAST ROVERS</v>
      </c>
      <c r="F589" s="836" t="str">
        <f t="shared" si="87"/>
        <v>LITCHFIELD COUNTY BLUES 40</v>
      </c>
      <c r="G589" s="846"/>
      <c r="H589" s="847">
        <f>VLOOKUP(E589,START_TIMES,2)</f>
        <v>0.41666666666666702</v>
      </c>
      <c r="I589" s="848" t="str">
        <f>VLOOKUP(E589,fields,2)</f>
        <v>East Lyme HS (T), East Lyme</v>
      </c>
      <c r="J589" s="849"/>
      <c r="K589" s="16"/>
      <c r="M589" s="754" t="s">
        <v>117</v>
      </c>
      <c r="N589" s="754" t="s">
        <v>113</v>
      </c>
      <c r="O589" s="16">
        <v>46</v>
      </c>
      <c r="P589" s="253" t="s">
        <v>128</v>
      </c>
      <c r="Q589" s="253" t="s">
        <v>131</v>
      </c>
      <c r="S589" s="16"/>
      <c r="T589" s="198"/>
      <c r="U589" s="198"/>
      <c r="V589" s="16"/>
      <c r="W589" s="209"/>
      <c r="X589" s="215"/>
      <c r="Y589" s="16"/>
      <c r="Z589" s="16"/>
      <c r="AC589" s="16"/>
    </row>
    <row r="590" spans="1:29" ht="12.75" customHeight="1" thickTop="1" thickBot="1" x14ac:dyDescent="0.35">
      <c r="A590" s="574">
        <v>587</v>
      </c>
      <c r="B590" s="696">
        <v>14</v>
      </c>
      <c r="C590" s="844">
        <v>45921</v>
      </c>
      <c r="D590" s="861" t="s">
        <v>1114</v>
      </c>
      <c r="E590" s="836" t="str">
        <f t="shared" si="87"/>
        <v>NORTH BRANFORD 40</v>
      </c>
      <c r="F590" s="836" t="str">
        <f t="shared" si="87"/>
        <v>FC LEONE</v>
      </c>
      <c r="G590" s="846"/>
      <c r="H590" s="847">
        <v>0.41666666666666669</v>
      </c>
      <c r="I590" s="848" t="str">
        <f>VLOOKUP(E590,fields,2)</f>
        <v>Bittner Park (G), Guilford</v>
      </c>
      <c r="J590" s="849"/>
      <c r="K590" s="16"/>
      <c r="M590" s="754" t="s">
        <v>115</v>
      </c>
      <c r="N590" s="754" t="s">
        <v>111</v>
      </c>
      <c r="O590" s="16">
        <v>47</v>
      </c>
      <c r="P590" s="253" t="s">
        <v>130</v>
      </c>
      <c r="Q590" s="253" t="s">
        <v>134</v>
      </c>
    </row>
    <row r="591" spans="1:29" ht="12.75" customHeight="1" thickTop="1" thickBot="1" x14ac:dyDescent="0.35">
      <c r="A591" s="574">
        <v>588</v>
      </c>
      <c r="B591" s="696">
        <v>14</v>
      </c>
      <c r="C591" s="844">
        <v>45921</v>
      </c>
      <c r="D591" s="861" t="s">
        <v>1114</v>
      </c>
      <c r="E591" s="862" t="str">
        <f t="shared" si="87"/>
        <v>BYE 40N</v>
      </c>
      <c r="F591" s="878" t="str">
        <f t="shared" si="87"/>
        <v>PAN ZONES</v>
      </c>
      <c r="G591" s="854"/>
      <c r="H591" s="847" t="str">
        <f>VLOOKUP(E591,START_TIMES,2)</f>
        <v>--</v>
      </c>
      <c r="I591" s="848" t="str">
        <f>VLOOKUP(E591,fields,2)</f>
        <v>--</v>
      </c>
      <c r="J591" s="849"/>
      <c r="K591" s="16"/>
      <c r="M591" s="206" t="s">
        <v>110</v>
      </c>
      <c r="N591" s="206" t="s">
        <v>116</v>
      </c>
      <c r="O591" s="16">
        <v>48</v>
      </c>
      <c r="P591" s="253" t="s">
        <v>126</v>
      </c>
      <c r="Q591" s="253" t="s">
        <v>127</v>
      </c>
      <c r="R591" s="748">
        <v>12</v>
      </c>
      <c r="S591" s="206" t="s">
        <v>113</v>
      </c>
      <c r="T591" s="206" t="s">
        <v>111</v>
      </c>
      <c r="U591" s="274"/>
    </row>
    <row r="592" spans="1:29" ht="12.75" customHeight="1" thickTop="1" thickBot="1" x14ac:dyDescent="0.35">
      <c r="A592" s="574">
        <v>589</v>
      </c>
      <c r="B592" s="696">
        <v>14</v>
      </c>
      <c r="C592" s="844">
        <v>45921</v>
      </c>
      <c r="D592" s="861" t="s">
        <v>1114</v>
      </c>
      <c r="E592" s="836" t="str">
        <f t="shared" si="87"/>
        <v>NEW HAVEN AMERICANS</v>
      </c>
      <c r="F592" s="836" t="str">
        <f t="shared" si="87"/>
        <v>GUILFORD BELL CURVE</v>
      </c>
      <c r="G592" s="846"/>
      <c r="H592" s="847">
        <f>VLOOKUP(E592,START_TIMES,2)</f>
        <v>0.41666666666666702</v>
      </c>
      <c r="I592" s="848" t="str">
        <f>VLOOKUP(E592,fields,2)</f>
        <v>Peck Place School (G), Orange</v>
      </c>
      <c r="J592" s="849"/>
      <c r="K592" s="16"/>
      <c r="M592" s="206" t="s">
        <v>114</v>
      </c>
      <c r="N592" s="206" t="s">
        <v>112</v>
      </c>
      <c r="O592" s="16">
        <v>49</v>
      </c>
      <c r="P592" s="253" t="s">
        <v>129</v>
      </c>
      <c r="Q592" s="253" t="s">
        <v>132</v>
      </c>
      <c r="R592" s="748">
        <v>12</v>
      </c>
      <c r="S592" s="206" t="s">
        <v>110</v>
      </c>
      <c r="T592" s="206" t="s">
        <v>114</v>
      </c>
      <c r="U592" s="274"/>
    </row>
    <row r="593" spans="1:29" ht="12.75" customHeight="1" thickTop="1" x14ac:dyDescent="0.25">
      <c r="A593" s="574">
        <v>590</v>
      </c>
      <c r="B593" s="843" t="s">
        <v>0</v>
      </c>
      <c r="C593" s="844" t="s">
        <v>0</v>
      </c>
      <c r="D593" s="850" t="s">
        <v>0</v>
      </c>
      <c r="E593" s="836" t="s">
        <v>0</v>
      </c>
      <c r="F593" s="836" t="s">
        <v>0</v>
      </c>
      <c r="G593" s="846" t="s">
        <v>0</v>
      </c>
      <c r="H593" s="847" t="s">
        <v>0</v>
      </c>
      <c r="I593" s="848" t="s">
        <v>0</v>
      </c>
      <c r="J593" s="849" t="s">
        <v>0</v>
      </c>
      <c r="K593" s="16"/>
      <c r="M593" s="319"/>
      <c r="N593" s="319"/>
      <c r="O593" s="16">
        <v>50</v>
      </c>
      <c r="P593" s="253" t="s">
        <v>136</v>
      </c>
      <c r="Q593" s="253" t="s">
        <v>133</v>
      </c>
    </row>
    <row r="594" spans="1:29" ht="12.75" customHeight="1" x14ac:dyDescent="0.3">
      <c r="A594" s="574">
        <v>591</v>
      </c>
      <c r="B594" s="696">
        <v>14</v>
      </c>
      <c r="C594" s="844">
        <v>45921</v>
      </c>
      <c r="D594" s="865" t="s">
        <v>1115</v>
      </c>
      <c r="E594" s="836" t="str">
        <f>VLOOKUP(M594,Teams,2)</f>
        <v>WILTON WOLVES</v>
      </c>
      <c r="F594" s="836" t="str">
        <f>VLOOKUP(N594,Teams,2)</f>
        <v>ECUA-ANDES 40</v>
      </c>
      <c r="G594" s="846"/>
      <c r="H594" s="847">
        <f>VLOOKUP(E594,START_TIMES,2)</f>
        <v>0.41666666666666702</v>
      </c>
      <c r="I594" s="848" t="str">
        <f>VLOOKUP(E594,fields,2)</f>
        <v>Lily Field (T), Wilton</v>
      </c>
      <c r="J594" s="849"/>
      <c r="K594" s="16"/>
      <c r="M594" s="777" t="s">
        <v>125</v>
      </c>
      <c r="N594" s="777" t="s">
        <v>121</v>
      </c>
      <c r="O594" s="16">
        <v>51</v>
      </c>
      <c r="P594" s="253" t="s">
        <v>132</v>
      </c>
      <c r="Q594" s="253" t="s">
        <v>130</v>
      </c>
    </row>
    <row r="595" spans="1:29" ht="12.75" customHeight="1" x14ac:dyDescent="0.3">
      <c r="A595" s="574">
        <v>592</v>
      </c>
      <c r="B595" s="696">
        <v>14</v>
      </c>
      <c r="C595" s="844">
        <v>45921</v>
      </c>
      <c r="D595" s="865" t="s">
        <v>1115</v>
      </c>
      <c r="E595" s="867" t="str">
        <f>VLOOKUP(M595,Teams,2)</f>
        <v>RIDGEFIELD KICKS</v>
      </c>
      <c r="F595" s="866" t="s">
        <v>214</v>
      </c>
      <c r="G595" s="846"/>
      <c r="H595" s="847">
        <f>VLOOKUP(E595,START_TIMES,2)</f>
        <v>0.33333333333333331</v>
      </c>
      <c r="I595" s="848" t="str">
        <f>VLOOKUP(E595,fields,2)</f>
        <v>Wooster School (T), Danbury</v>
      </c>
      <c r="J595" s="849"/>
      <c r="K595" s="16"/>
      <c r="M595" s="777" t="s">
        <v>123</v>
      </c>
      <c r="N595" s="777" t="s">
        <v>119</v>
      </c>
      <c r="O595" s="16">
        <v>52</v>
      </c>
      <c r="P595" s="253" t="s">
        <v>136</v>
      </c>
      <c r="Q595" s="253" t="s">
        <v>131</v>
      </c>
    </row>
    <row r="596" spans="1:29" ht="12.75" customHeight="1" x14ac:dyDescent="0.3">
      <c r="A596" s="574">
        <v>593</v>
      </c>
      <c r="B596" s="696">
        <v>14</v>
      </c>
      <c r="C596" s="844">
        <v>45921</v>
      </c>
      <c r="D596" s="865" t="s">
        <v>1115</v>
      </c>
      <c r="E596" s="836" t="str">
        <f>VLOOKUP(M596,Teams,2)</f>
        <v>BESA SC</v>
      </c>
      <c r="F596" s="836" t="str">
        <f>VLOOKUP(N596,Teams,2)</f>
        <v>STAMFORD UNITED</v>
      </c>
      <c r="G596" s="854"/>
      <c r="H596" s="847">
        <f>VLOOKUP(E596,START_TIMES,2)</f>
        <v>0.41666666666666669</v>
      </c>
      <c r="I596" s="848" t="str">
        <f>VLOOKUP(E596,fields,2)</f>
        <v>Bucks Hill Park (G), Waterbury</v>
      </c>
      <c r="J596" s="849"/>
      <c r="K596" s="16"/>
      <c r="M596" s="777" t="s">
        <v>118</v>
      </c>
      <c r="N596" s="777" t="s">
        <v>124</v>
      </c>
      <c r="O596" s="16">
        <v>53</v>
      </c>
      <c r="P596" s="253" t="s">
        <v>127</v>
      </c>
      <c r="Q596" s="253" t="s">
        <v>128</v>
      </c>
    </row>
    <row r="597" spans="1:29" ht="12.75" customHeight="1" x14ac:dyDescent="0.3">
      <c r="A597" s="574">
        <v>594</v>
      </c>
      <c r="B597" s="696">
        <v>14</v>
      </c>
      <c r="C597" s="844">
        <v>45921</v>
      </c>
      <c r="D597" s="865" t="s">
        <v>1115</v>
      </c>
      <c r="E597" s="836" t="str">
        <f>VLOOKUP(M597,Teams,2)</f>
        <v>LUSITANOS FC</v>
      </c>
      <c r="F597" s="836" t="str">
        <f>VLOOKUP(N597,Teams,2)</f>
        <v>DERBY QUITUS</v>
      </c>
      <c r="G597" s="846"/>
      <c r="H597" s="847">
        <f>VLOOKUP(E597,START_TIMES,2)</f>
        <v>0.41666666666666669</v>
      </c>
      <c r="I597" s="848" t="str">
        <f>VLOOKUP(E597,fields,2)</f>
        <v>Veterans Memorial Park (T), Bridgeport</v>
      </c>
      <c r="J597" s="849"/>
      <c r="K597" s="16"/>
      <c r="M597" s="777" t="s">
        <v>122</v>
      </c>
      <c r="N597" s="777" t="s">
        <v>120</v>
      </c>
      <c r="O597" s="16">
        <v>54</v>
      </c>
      <c r="P597" s="253" t="s">
        <v>134</v>
      </c>
      <c r="Q597" s="253" t="s">
        <v>129</v>
      </c>
    </row>
    <row r="598" spans="1:29" ht="12.75" customHeight="1" x14ac:dyDescent="0.25">
      <c r="A598" s="574">
        <v>595</v>
      </c>
      <c r="B598" s="843" t="s">
        <v>0</v>
      </c>
      <c r="C598" s="844" t="s">
        <v>0</v>
      </c>
      <c r="D598" s="850" t="s">
        <v>0</v>
      </c>
      <c r="E598" s="836" t="s">
        <v>0</v>
      </c>
      <c r="F598" s="836" t="s">
        <v>0</v>
      </c>
      <c r="G598" s="846" t="s">
        <v>0</v>
      </c>
      <c r="H598" s="847" t="s">
        <v>0</v>
      </c>
      <c r="I598" s="848" t="s">
        <v>0</v>
      </c>
      <c r="J598" s="849" t="s">
        <v>0</v>
      </c>
      <c r="K598" s="16"/>
      <c r="M598" s="319"/>
      <c r="N598" s="319"/>
      <c r="O598" s="16">
        <v>55</v>
      </c>
      <c r="P598" s="253" t="s">
        <v>133</v>
      </c>
      <c r="Q598" s="253" t="s">
        <v>126</v>
      </c>
    </row>
    <row r="599" spans="1:29" ht="12.75" customHeight="1" x14ac:dyDescent="0.25">
      <c r="A599" s="574">
        <v>596</v>
      </c>
      <c r="B599" s="696">
        <v>14</v>
      </c>
      <c r="C599" s="844">
        <v>45921</v>
      </c>
      <c r="D599" s="845" t="s">
        <v>1076</v>
      </c>
      <c r="E599" s="836" t="str">
        <f t="shared" ref="E599:F603" si="88">VLOOKUP(M599,Teams,2)</f>
        <v>WESTPORT FC</v>
      </c>
      <c r="F599" s="836" t="str">
        <f t="shared" si="88"/>
        <v>VASCO DA GAMA 50</v>
      </c>
      <c r="G599" s="854"/>
      <c r="H599" s="847">
        <f>VLOOKUP(E599,START_TIMES,2)</f>
        <v>0.33333333333333331</v>
      </c>
      <c r="I599" s="848" t="str">
        <f>VLOOKUP(E599,fields,2)</f>
        <v>Wakeman Park (T), Westport</v>
      </c>
      <c r="J599" s="849"/>
      <c r="K599" s="16"/>
      <c r="M599" s="781" t="s">
        <v>136</v>
      </c>
      <c r="N599" s="781" t="s">
        <v>134</v>
      </c>
      <c r="O599" s="16">
        <v>56</v>
      </c>
      <c r="P599" s="253" t="s">
        <v>130</v>
      </c>
      <c r="Q599" s="253" t="s">
        <v>136</v>
      </c>
    </row>
    <row r="600" spans="1:29" ht="12.75" customHeight="1" x14ac:dyDescent="0.25">
      <c r="A600" s="574">
        <v>597</v>
      </c>
      <c r="B600" s="696">
        <v>14</v>
      </c>
      <c r="C600" s="844">
        <v>45921</v>
      </c>
      <c r="D600" s="845" t="s">
        <v>1076</v>
      </c>
      <c r="E600" s="836" t="str">
        <f t="shared" si="88"/>
        <v>FAIRFIELD GAC 50</v>
      </c>
      <c r="F600" s="836" t="str">
        <f t="shared" si="88"/>
        <v>NORWALK MARINERS LEGENDS</v>
      </c>
      <c r="G600" s="854"/>
      <c r="H600" s="847">
        <f>VLOOKUP(E600,START_TIMES,2)</f>
        <v>0.33333333333333331</v>
      </c>
      <c r="I600" s="848" t="str">
        <f>VLOOKUP(E600,fields,2)</f>
        <v>Ludlowe HS (T), Fairfield</v>
      </c>
      <c r="J600" s="849"/>
      <c r="K600" s="16"/>
      <c r="M600" s="781" t="s">
        <v>127</v>
      </c>
      <c r="N600" s="781" t="s">
        <v>130</v>
      </c>
      <c r="O600" s="16">
        <v>57</v>
      </c>
      <c r="P600" s="253" t="s">
        <v>126</v>
      </c>
      <c r="Q600" s="253" t="s">
        <v>128</v>
      </c>
    </row>
    <row r="601" spans="1:29" ht="12.75" customHeight="1" x14ac:dyDescent="0.25">
      <c r="A601" s="574">
        <v>598</v>
      </c>
      <c r="B601" s="696">
        <v>14</v>
      </c>
      <c r="C601" s="844">
        <v>45921</v>
      </c>
      <c r="D601" s="845" t="s">
        <v>1076</v>
      </c>
      <c r="E601" s="836" t="str">
        <f t="shared" si="88"/>
        <v>REBELS UNITED</v>
      </c>
      <c r="F601" s="868" t="str">
        <f t="shared" si="88"/>
        <v>BYE 50</v>
      </c>
      <c r="G601" s="854"/>
      <c r="H601" s="847">
        <f>VLOOKUP(E601,START_TIMES,2)</f>
        <v>0.41666666666666669</v>
      </c>
      <c r="I601" s="848" t="str">
        <f>VLOOKUP(E601,fields,2)</f>
        <v>New Fairfield HS (T), New Fairfield</v>
      </c>
      <c r="J601" s="849"/>
      <c r="K601" s="16"/>
      <c r="M601" s="781" t="s">
        <v>132</v>
      </c>
      <c r="N601" s="781" t="s">
        <v>126</v>
      </c>
      <c r="O601" s="16">
        <v>58</v>
      </c>
      <c r="P601" s="253" t="s">
        <v>133</v>
      </c>
      <c r="Q601" s="253" t="s">
        <v>129</v>
      </c>
    </row>
    <row r="602" spans="1:29" ht="12.75" customHeight="1" x14ac:dyDescent="0.25">
      <c r="A602" s="574">
        <v>599</v>
      </c>
      <c r="B602" s="696">
        <v>14</v>
      </c>
      <c r="C602" s="844">
        <v>45921</v>
      </c>
      <c r="D602" s="845" t="s">
        <v>1076</v>
      </c>
      <c r="E602" s="836" t="str">
        <f t="shared" si="88"/>
        <v>GREENWICH PUMAS FC 50</v>
      </c>
      <c r="F602" s="836" t="str">
        <f t="shared" si="88"/>
        <v>GREENWICH FC 50</v>
      </c>
      <c r="G602" s="854"/>
      <c r="H602" s="847">
        <f>VLOOKUP(E602,START_TIMES,2)</f>
        <v>0.41666666666666669</v>
      </c>
      <c r="I602" s="848" t="str">
        <f>VLOOKUP(E602,fields,2)</f>
        <v>Greenwich Fields</v>
      </c>
      <c r="J602" s="849"/>
      <c r="K602" s="16"/>
      <c r="M602" s="781" t="s">
        <v>129</v>
      </c>
      <c r="N602" s="781" t="s">
        <v>128</v>
      </c>
      <c r="O602" s="16">
        <v>59</v>
      </c>
      <c r="P602" s="253" t="s">
        <v>134</v>
      </c>
      <c r="Q602" s="253" t="s">
        <v>131</v>
      </c>
    </row>
    <row r="603" spans="1:29" ht="12.75" customHeight="1" x14ac:dyDescent="0.25">
      <c r="A603" s="574">
        <v>600</v>
      </c>
      <c r="B603" s="696">
        <v>14</v>
      </c>
      <c r="C603" s="844">
        <v>45921</v>
      </c>
      <c r="D603" s="845" t="s">
        <v>1076</v>
      </c>
      <c r="E603" s="836" t="str">
        <f t="shared" si="88"/>
        <v>NORWALK SPORT COLOMBIA 50</v>
      </c>
      <c r="F603" s="836" t="str">
        <f t="shared" si="88"/>
        <v>STAMFORD CITY</v>
      </c>
      <c r="G603" s="854"/>
      <c r="H603" s="847">
        <f>VLOOKUP(E603,START_TIMES,2)</f>
        <v>0.41666666666666669</v>
      </c>
      <c r="I603" s="848" t="str">
        <f>VLOOKUP(E603,fields,2)</f>
        <v>Nathan Hale MS (T), Norwalk</v>
      </c>
      <c r="J603" s="849"/>
      <c r="K603" s="16"/>
      <c r="M603" s="781" t="s">
        <v>131</v>
      </c>
      <c r="N603" s="781" t="s">
        <v>133</v>
      </c>
      <c r="O603" s="16">
        <v>60</v>
      </c>
      <c r="P603" s="253" t="s">
        <v>132</v>
      </c>
      <c r="Q603" s="253" t="s">
        <v>127</v>
      </c>
    </row>
    <row r="604" spans="1:29" ht="12.75" customHeight="1" x14ac:dyDescent="0.25">
      <c r="A604" s="574">
        <v>601</v>
      </c>
      <c r="B604" s="843" t="s">
        <v>0</v>
      </c>
      <c r="C604" s="844" t="s">
        <v>0</v>
      </c>
      <c r="D604" s="850" t="s">
        <v>0</v>
      </c>
      <c r="E604" s="836" t="s">
        <v>0</v>
      </c>
      <c r="F604" s="836" t="s">
        <v>0</v>
      </c>
      <c r="G604" s="846" t="s">
        <v>0</v>
      </c>
      <c r="H604" s="847" t="s">
        <v>0</v>
      </c>
      <c r="I604" s="848" t="s">
        <v>0</v>
      </c>
      <c r="J604" s="849" t="s">
        <v>0</v>
      </c>
      <c r="K604" s="16"/>
      <c r="M604" s="781"/>
      <c r="N604" s="781"/>
      <c r="O604" s="16">
        <v>61</v>
      </c>
      <c r="P604" s="253" t="s">
        <v>131</v>
      </c>
      <c r="Q604" s="253" t="s">
        <v>126</v>
      </c>
    </row>
    <row r="605" spans="1:29" ht="12.75" customHeight="1" x14ac:dyDescent="0.25">
      <c r="A605" s="574">
        <v>602</v>
      </c>
      <c r="B605" s="696">
        <v>14</v>
      </c>
      <c r="C605" s="844">
        <v>45921</v>
      </c>
      <c r="D605" s="870" t="s">
        <v>1113</v>
      </c>
      <c r="E605" s="836" t="str">
        <f t="shared" ref="E605:F609" si="89">VLOOKUP(M605,Teams,2)</f>
        <v>ZIMMITTI SC</v>
      </c>
      <c r="F605" s="836" t="str">
        <f t="shared" si="89"/>
        <v>VASCO DA GAMA 60</v>
      </c>
      <c r="G605" s="854"/>
      <c r="H605" s="847">
        <f>VLOOKUP(E605,START_TIMES,2)</f>
        <v>0.41666666666666702</v>
      </c>
      <c r="I605" s="848" t="str">
        <f>VLOOKUP(E605,fields,2)</f>
        <v>Morris Beach Complex (G), Morris</v>
      </c>
      <c r="J605" s="849"/>
      <c r="K605" s="16"/>
      <c r="M605" s="783" t="s">
        <v>137</v>
      </c>
      <c r="N605" s="783" t="s">
        <v>135</v>
      </c>
      <c r="O605" s="16">
        <v>62</v>
      </c>
      <c r="P605" s="253" t="s">
        <v>127</v>
      </c>
      <c r="Q605" s="253" t="s">
        <v>136</v>
      </c>
    </row>
    <row r="606" spans="1:29" ht="12.75" customHeight="1" thickBot="1" x14ac:dyDescent="0.3">
      <c r="A606" s="574">
        <v>603</v>
      </c>
      <c r="B606" s="696">
        <v>14</v>
      </c>
      <c r="C606" s="844">
        <v>45921</v>
      </c>
      <c r="D606" s="870" t="s">
        <v>1113</v>
      </c>
      <c r="E606" s="836" t="str">
        <f t="shared" si="89"/>
        <v>CLUB NAPOLI 50</v>
      </c>
      <c r="F606" s="836" t="str">
        <f t="shared" si="89"/>
        <v>GUILFORD BLACK EAGLES</v>
      </c>
      <c r="G606" s="895"/>
      <c r="H606" s="847">
        <v>0.375</v>
      </c>
      <c r="I606" s="848" t="str">
        <f>VLOOKUP(E606,fields,2)</f>
        <v>North Farms Park (G), North Branford</v>
      </c>
      <c r="J606" s="849"/>
      <c r="K606" s="16"/>
      <c r="M606" s="783" t="s">
        <v>141</v>
      </c>
      <c r="N606" s="783" t="s">
        <v>146</v>
      </c>
      <c r="O606" s="16">
        <v>63</v>
      </c>
      <c r="P606" s="253" t="s">
        <v>130</v>
      </c>
      <c r="Q606" s="253" t="s">
        <v>129</v>
      </c>
    </row>
    <row r="607" spans="1:29" ht="16" customHeight="1" thickTop="1" thickBot="1" x14ac:dyDescent="0.35">
      <c r="A607" s="574">
        <v>604</v>
      </c>
      <c r="B607" s="696">
        <v>14</v>
      </c>
      <c r="C607" s="844">
        <v>45921</v>
      </c>
      <c r="D607" s="870" t="s">
        <v>1113</v>
      </c>
      <c r="E607" s="836" t="str">
        <f t="shared" si="89"/>
        <v>NORTH BRANFORD LEGENDS</v>
      </c>
      <c r="F607" s="836" t="str">
        <f t="shared" si="89"/>
        <v>CHESHIRE AZZURRI</v>
      </c>
      <c r="G607" s="854"/>
      <c r="H607" s="847">
        <f>VLOOKUP(E607,START_TIMES,2)</f>
        <v>0.41666666666666702</v>
      </c>
      <c r="I607" s="848" t="str">
        <f>VLOOKUP(E607,fields,2)</f>
        <v>Northford Park (G), Northford</v>
      </c>
      <c r="J607" s="849"/>
      <c r="K607" s="16"/>
      <c r="M607" s="783" t="s">
        <v>148</v>
      </c>
      <c r="N607" s="783" t="s">
        <v>138</v>
      </c>
      <c r="O607" s="16">
        <v>64</v>
      </c>
      <c r="P607" s="253" t="s">
        <v>128</v>
      </c>
      <c r="Q607" s="253" t="s">
        <v>133</v>
      </c>
      <c r="S607" s="16"/>
      <c r="T607" s="198"/>
      <c r="U607" s="198"/>
      <c r="V607" s="16">
        <v>73</v>
      </c>
      <c r="W607" s="209"/>
      <c r="X607" s="215"/>
      <c r="Y607" s="16"/>
      <c r="Z607" s="16"/>
      <c r="AC607" s="16"/>
    </row>
    <row r="608" spans="1:29" ht="12.75" customHeight="1" thickTop="1" thickBot="1" x14ac:dyDescent="0.35">
      <c r="A608" s="574">
        <v>605</v>
      </c>
      <c r="B608" s="696">
        <v>14</v>
      </c>
      <c r="C608" s="844">
        <v>45921</v>
      </c>
      <c r="D608" s="870" t="s">
        <v>1113</v>
      </c>
      <c r="E608" s="836" t="str">
        <f t="shared" si="89"/>
        <v>GREENWICH PUMAS FC 56</v>
      </c>
      <c r="F608" s="836" t="str">
        <f t="shared" si="89"/>
        <v>EAST HAVEN SC</v>
      </c>
      <c r="G608" s="854"/>
      <c r="H608" s="847">
        <f>VLOOKUP(E608,START_TIMES,2)</f>
        <v>0.41666666666666669</v>
      </c>
      <c r="I608" s="848" t="str">
        <f>VLOOKUP(E608,fields,2)</f>
        <v>Greenwich Fields</v>
      </c>
      <c r="J608" s="849"/>
      <c r="K608" s="16"/>
      <c r="M608" s="783" t="s">
        <v>144</v>
      </c>
      <c r="N608" s="783" t="s">
        <v>142</v>
      </c>
      <c r="O608" s="16">
        <v>65</v>
      </c>
      <c r="P608" s="253" t="s">
        <v>134</v>
      </c>
      <c r="Q608" s="253" t="s">
        <v>132</v>
      </c>
      <c r="S608" s="16"/>
      <c r="T608" s="288"/>
      <c r="U608" s="288"/>
      <c r="V608" s="16"/>
      <c r="W608" s="227"/>
      <c r="X608" s="289"/>
      <c r="Y608" s="16"/>
      <c r="Z608" s="16"/>
      <c r="AC608" s="16"/>
    </row>
    <row r="609" spans="1:29" ht="12.75" customHeight="1" thickTop="1" thickBot="1" x14ac:dyDescent="0.35">
      <c r="A609" s="574">
        <v>606</v>
      </c>
      <c r="B609" s="696">
        <v>14</v>
      </c>
      <c r="C609" s="844">
        <v>45921</v>
      </c>
      <c r="D609" s="870" t="s">
        <v>1113</v>
      </c>
      <c r="E609" s="836" t="str">
        <f t="shared" si="89"/>
        <v>HAVEN FC</v>
      </c>
      <c r="F609" s="836" t="str">
        <f t="shared" si="89"/>
        <v>SOUTHEAST CT</v>
      </c>
      <c r="G609" s="854"/>
      <c r="H609" s="847">
        <f>VLOOKUP(E609,START_TIMES,2)</f>
        <v>0.41666666666666669</v>
      </c>
      <c r="I609" s="848" t="str">
        <f>VLOOKUP(E609,fields,2)</f>
        <v>Woodhouse Field (G), Wallingford</v>
      </c>
      <c r="J609" s="849"/>
      <c r="K609" s="16"/>
      <c r="M609" s="783" t="s">
        <v>147</v>
      </c>
      <c r="N609" s="783" t="s">
        <v>149</v>
      </c>
      <c r="O609" s="16">
        <v>66</v>
      </c>
      <c r="P609" s="253" t="s">
        <v>136</v>
      </c>
      <c r="Q609" s="253" t="s">
        <v>134</v>
      </c>
      <c r="S609" s="16"/>
      <c r="T609" s="198"/>
      <c r="U609" s="198"/>
      <c r="V609" s="16"/>
      <c r="W609" s="209"/>
      <c r="X609" s="215"/>
      <c r="Y609" s="16"/>
      <c r="Z609" s="16"/>
      <c r="AC609" s="16"/>
    </row>
    <row r="610" spans="1:29" ht="12.75" customHeight="1" thickTop="1" x14ac:dyDescent="0.3">
      <c r="A610" s="574">
        <v>607</v>
      </c>
      <c r="B610" s="843" t="s">
        <v>0</v>
      </c>
      <c r="C610" s="844" t="s">
        <v>0</v>
      </c>
      <c r="D610" s="850" t="s">
        <v>0</v>
      </c>
      <c r="E610" s="836" t="s">
        <v>0</v>
      </c>
      <c r="F610" s="836" t="s">
        <v>0</v>
      </c>
      <c r="G610" s="846" t="s">
        <v>0</v>
      </c>
      <c r="H610" s="847" t="s">
        <v>0</v>
      </c>
      <c r="I610" s="848" t="s">
        <v>0</v>
      </c>
      <c r="J610" s="849" t="s">
        <v>0</v>
      </c>
      <c r="K610" s="16"/>
      <c r="M610" s="781"/>
      <c r="N610" s="781"/>
      <c r="O610" s="16">
        <v>67</v>
      </c>
      <c r="P610" s="253" t="s">
        <v>127</v>
      </c>
      <c r="Q610" s="253" t="s">
        <v>130</v>
      </c>
      <c r="S610" s="16"/>
      <c r="T610" s="288"/>
      <c r="U610" s="288"/>
      <c r="V610" s="16"/>
      <c r="W610" s="227"/>
      <c r="X610" s="289"/>
      <c r="Y610" s="16"/>
      <c r="Z610" s="16"/>
      <c r="AC610" s="16"/>
    </row>
    <row r="611" spans="1:29" ht="12.75" customHeight="1" x14ac:dyDescent="0.3">
      <c r="A611" s="574">
        <v>608</v>
      </c>
      <c r="B611" s="696">
        <v>15</v>
      </c>
      <c r="C611" s="844">
        <v>45928</v>
      </c>
      <c r="D611" s="850" t="s">
        <v>10</v>
      </c>
      <c r="E611" s="836" t="str">
        <f t="shared" ref="E611:F615" si="90">VLOOKUP(M611,Teams,2)</f>
        <v>DANBURY UNITED 30</v>
      </c>
      <c r="F611" s="836" t="str">
        <f t="shared" si="90"/>
        <v>GREENWICH FC 30</v>
      </c>
      <c r="G611" s="846"/>
      <c r="H611" s="847">
        <f>VLOOKUP(E611,START_TIMES,2)</f>
        <v>0.375</v>
      </c>
      <c r="I611" s="848" t="str">
        <f>VLOOKUP(E611,fields,2)</f>
        <v>Portuguese Cultural Center (G), Danbury</v>
      </c>
      <c r="J611" s="849"/>
      <c r="K611" s="16"/>
      <c r="M611" s="781" t="s">
        <v>93</v>
      </c>
      <c r="N611" s="781" t="s">
        <v>94</v>
      </c>
      <c r="O611" s="16">
        <v>68</v>
      </c>
      <c r="P611" s="253" t="s">
        <v>132</v>
      </c>
      <c r="Q611" s="253" t="s">
        <v>126</v>
      </c>
      <c r="S611" s="16"/>
      <c r="T611" s="288"/>
      <c r="U611" s="288"/>
      <c r="V611" s="16"/>
      <c r="W611" s="227"/>
      <c r="X611" s="289"/>
      <c r="Y611" s="16"/>
      <c r="Z611" s="16"/>
      <c r="AC611" s="16"/>
    </row>
    <row r="612" spans="1:29" ht="12.75" customHeight="1" x14ac:dyDescent="0.25">
      <c r="A612" s="574">
        <v>609</v>
      </c>
      <c r="B612" s="696">
        <v>15</v>
      </c>
      <c r="C612" s="844">
        <v>45928</v>
      </c>
      <c r="D612" s="850" t="s">
        <v>10</v>
      </c>
      <c r="E612" s="836" t="str">
        <f t="shared" si="90"/>
        <v>SALTY DOGS</v>
      </c>
      <c r="F612" s="836" t="str">
        <f t="shared" si="90"/>
        <v>CLINTON FC 30</v>
      </c>
      <c r="G612" s="846"/>
      <c r="H612" s="847">
        <f>VLOOKUP(E612,START_TIMES,2)</f>
        <v>0.33333333333333331</v>
      </c>
      <c r="I612" s="848" t="str">
        <f>VLOOKUP(E612,fields,2)</f>
        <v>Nonnewaug HS  (T), Woodbury</v>
      </c>
      <c r="J612" s="849"/>
      <c r="K612" s="16"/>
      <c r="M612" s="781" t="s">
        <v>95</v>
      </c>
      <c r="N612" s="781" t="s">
        <v>96</v>
      </c>
      <c r="O612" s="16">
        <v>69</v>
      </c>
      <c r="P612" s="253" t="s">
        <v>129</v>
      </c>
      <c r="Q612" s="253" t="s">
        <v>128</v>
      </c>
    </row>
    <row r="613" spans="1:29" ht="12.75" customHeight="1" x14ac:dyDescent="0.3">
      <c r="A613" s="574">
        <v>610</v>
      </c>
      <c r="B613" s="696">
        <v>15</v>
      </c>
      <c r="C613" s="844">
        <v>45928</v>
      </c>
      <c r="D613" s="850" t="s">
        <v>10</v>
      </c>
      <c r="E613" s="836" t="str">
        <f t="shared" si="90"/>
        <v>HAMDEN ALL STARS</v>
      </c>
      <c r="F613" s="836" t="str">
        <f t="shared" si="90"/>
        <v xml:space="preserve">FC SHELTON </v>
      </c>
      <c r="G613" s="846"/>
      <c r="H613" s="847">
        <f>VLOOKUP(E613,START_TIMES,2)</f>
        <v>0.41666666666666669</v>
      </c>
      <c r="I613" s="848" t="str">
        <f>VLOOKUP(E613,fields,2)</f>
        <v>Westwoods HS (G), Hamden</v>
      </c>
      <c r="J613" s="849"/>
      <c r="K613" s="16"/>
      <c r="M613" s="781" t="s">
        <v>92</v>
      </c>
      <c r="N613" s="781" t="s">
        <v>99</v>
      </c>
      <c r="O613" s="16">
        <v>70</v>
      </c>
      <c r="P613" s="253" t="s">
        <v>131</v>
      </c>
      <c r="Q613" s="253" t="s">
        <v>133</v>
      </c>
      <c r="S613" s="16"/>
      <c r="T613" s="288"/>
      <c r="U613" s="288"/>
      <c r="V613" s="16"/>
      <c r="W613" s="227"/>
      <c r="X613" s="289"/>
      <c r="Y613" s="16"/>
      <c r="Z613" s="16"/>
      <c r="AC613" s="16"/>
    </row>
    <row r="614" spans="1:29" ht="12.75" customHeight="1" x14ac:dyDescent="0.3">
      <c r="A614" s="574">
        <v>611</v>
      </c>
      <c r="B614" s="696">
        <v>15</v>
      </c>
      <c r="C614" s="844">
        <v>45928</v>
      </c>
      <c r="D614" s="850" t="s">
        <v>10</v>
      </c>
      <c r="E614" s="836" t="str">
        <f t="shared" si="90"/>
        <v>MILFORD TUESDAY</v>
      </c>
      <c r="F614" s="836" t="str">
        <f t="shared" si="90"/>
        <v>MILFORD AMIGOS</v>
      </c>
      <c r="G614" s="846"/>
      <c r="H614" s="847">
        <f>VLOOKUP(E614,START_TIMES,2)</f>
        <v>0.33333333333333331</v>
      </c>
      <c r="I614" s="848" t="str">
        <f>VLOOKUP(E614,fields,2)</f>
        <v>Witek Park (G), Derby</v>
      </c>
      <c r="J614" s="849"/>
      <c r="K614" s="16"/>
      <c r="M614" s="781" t="s">
        <v>100</v>
      </c>
      <c r="N614" s="781" t="s">
        <v>98</v>
      </c>
      <c r="O614" s="16">
        <v>71</v>
      </c>
      <c r="P614" s="253" t="s">
        <v>128</v>
      </c>
      <c r="Q614" s="253" t="s">
        <v>130</v>
      </c>
      <c r="S614" s="16"/>
      <c r="T614" s="288"/>
      <c r="U614" s="288"/>
      <c r="V614" s="16"/>
      <c r="W614" s="227"/>
      <c r="X614" s="289"/>
      <c r="Y614" s="16"/>
      <c r="Z614" s="16"/>
      <c r="AC614" s="16"/>
    </row>
    <row r="615" spans="1:29" ht="14.5" x14ac:dyDescent="0.25">
      <c r="A615" s="574">
        <v>612</v>
      </c>
      <c r="B615" s="696">
        <v>15</v>
      </c>
      <c r="C615" s="844">
        <v>45928</v>
      </c>
      <c r="D615" s="850" t="s">
        <v>10</v>
      </c>
      <c r="E615" s="836" t="str">
        <f t="shared" si="90"/>
        <v>CHESHIRE SC UNITED</v>
      </c>
      <c r="F615" s="836" t="str">
        <f t="shared" si="90"/>
        <v>STAMFORD FC</v>
      </c>
      <c r="G615" s="846"/>
      <c r="H615" s="847">
        <f>VLOOKUP(E615,START_TIMES,2)</f>
        <v>0.375</v>
      </c>
      <c r="I615" s="848" t="str">
        <f>VLOOKUP(E615,fields,2)</f>
        <v>Choate Rosemary Hall (T), Wallingford</v>
      </c>
      <c r="J615" s="849"/>
      <c r="K615" s="16"/>
      <c r="M615" s="781" t="s">
        <v>97</v>
      </c>
      <c r="N615" s="781" t="s">
        <v>101</v>
      </c>
      <c r="O615" s="16">
        <v>72</v>
      </c>
      <c r="P615" s="253" t="s">
        <v>134</v>
      </c>
      <c r="Q615" s="253" t="s">
        <v>127</v>
      </c>
    </row>
    <row r="616" spans="1:29" ht="14.5" x14ac:dyDescent="0.25">
      <c r="A616" s="574">
        <v>613</v>
      </c>
      <c r="B616" s="843" t="s">
        <v>0</v>
      </c>
      <c r="C616" s="844" t="s">
        <v>0</v>
      </c>
      <c r="D616" s="850" t="s">
        <v>0</v>
      </c>
      <c r="E616" s="836" t="s">
        <v>0</v>
      </c>
      <c r="F616" s="836" t="s">
        <v>0</v>
      </c>
      <c r="G616" s="846" t="s">
        <v>0</v>
      </c>
      <c r="H616" s="847" t="s">
        <v>0</v>
      </c>
      <c r="I616" s="848" t="s">
        <v>0</v>
      </c>
      <c r="J616" s="849" t="s">
        <v>0</v>
      </c>
      <c r="K616" s="16"/>
      <c r="M616" s="781"/>
      <c r="N616" s="781"/>
      <c r="O616" s="16">
        <v>73</v>
      </c>
      <c r="P616" s="253" t="s">
        <v>131</v>
      </c>
      <c r="Q616" s="253" t="s">
        <v>129</v>
      </c>
    </row>
    <row r="617" spans="1:29" ht="14.5" x14ac:dyDescent="0.25">
      <c r="A617" s="574">
        <v>614</v>
      </c>
      <c r="B617" s="696">
        <v>15</v>
      </c>
      <c r="C617" s="844">
        <v>45928</v>
      </c>
      <c r="D617" s="853" t="s">
        <v>175</v>
      </c>
      <c r="E617" s="836" t="str">
        <f t="shared" ref="E617:F621" si="91">VLOOKUP(M617,Teams,2)</f>
        <v>ECUA-ANDES 30</v>
      </c>
      <c r="F617" s="836" t="str">
        <f t="shared" si="91"/>
        <v>FC CELTA</v>
      </c>
      <c r="G617" s="846"/>
      <c r="H617" s="847">
        <f>VLOOKUP(E617,START_TIMES,2)</f>
        <v>0.33333333333333331</v>
      </c>
      <c r="I617" s="848" t="str">
        <f>VLOOKUP(E617,fields,2)</f>
        <v>TBD</v>
      </c>
      <c r="J617" s="849"/>
      <c r="K617" s="16"/>
      <c r="M617" s="781" t="s">
        <v>152</v>
      </c>
      <c r="N617" s="781" t="s">
        <v>154</v>
      </c>
      <c r="O617" s="16">
        <v>74</v>
      </c>
      <c r="P617" s="253" t="s">
        <v>133</v>
      </c>
      <c r="Q617" s="253" t="s">
        <v>132</v>
      </c>
    </row>
    <row r="618" spans="1:29" ht="14.5" x14ac:dyDescent="0.25">
      <c r="A618" s="574">
        <v>615</v>
      </c>
      <c r="B618" s="696">
        <v>15</v>
      </c>
      <c r="C618" s="844">
        <v>45928</v>
      </c>
      <c r="D618" s="853" t="s">
        <v>175</v>
      </c>
      <c r="E618" s="836" t="str">
        <f t="shared" si="91"/>
        <v>QPR</v>
      </c>
      <c r="F618" s="836" t="str">
        <f t="shared" si="91"/>
        <v>COYOTES FC</v>
      </c>
      <c r="G618" s="846"/>
      <c r="H618" s="847">
        <f>VLOOKUP(E618,START_TIMES,2)</f>
        <v>0.375</v>
      </c>
      <c r="I618" s="848" t="str">
        <f>VLOOKUP(E618,fields,2)</f>
        <v>Quinnipiac Park (G), Cheshire</v>
      </c>
      <c r="J618" s="849"/>
      <c r="K618" s="16"/>
      <c r="M618" s="781" t="s">
        <v>158</v>
      </c>
      <c r="N618" s="781" t="s">
        <v>151</v>
      </c>
      <c r="O618" s="16">
        <v>75</v>
      </c>
      <c r="P618" s="253" t="s">
        <v>126</v>
      </c>
      <c r="Q618" s="253" t="s">
        <v>136</v>
      </c>
    </row>
    <row r="619" spans="1:29" ht="14.5" x14ac:dyDescent="0.25">
      <c r="A619" s="574">
        <v>616</v>
      </c>
      <c r="B619" s="696">
        <v>15</v>
      </c>
      <c r="C619" s="844">
        <v>45928</v>
      </c>
      <c r="D619" s="853" t="s">
        <v>175</v>
      </c>
      <c r="E619" s="836" t="str">
        <f t="shared" si="91"/>
        <v>LITCHFIELD COUNTY BLUES 30</v>
      </c>
      <c r="F619" s="836" t="str">
        <f t="shared" si="91"/>
        <v>FC CALDO VERDE</v>
      </c>
      <c r="G619" s="854"/>
      <c r="H619" s="847">
        <f>VLOOKUP(E619,START_TIMES,2)</f>
        <v>0.375</v>
      </c>
      <c r="I619" s="848" t="str">
        <f>VLOOKUP(E619,fields,2)</f>
        <v>New Milford HS (T), New Milford</v>
      </c>
      <c r="J619" s="849"/>
      <c r="K619" s="16"/>
      <c r="M619" s="781" t="s">
        <v>155</v>
      </c>
      <c r="N619" s="781" t="s">
        <v>153</v>
      </c>
      <c r="O619" s="16">
        <v>76</v>
      </c>
      <c r="P619" s="253" t="s">
        <v>129</v>
      </c>
      <c r="Q619" s="253" t="s">
        <v>127</v>
      </c>
    </row>
    <row r="620" spans="1:29" ht="14.5" x14ac:dyDescent="0.25">
      <c r="A620" s="574">
        <v>617</v>
      </c>
      <c r="B620" s="696">
        <v>15</v>
      </c>
      <c r="C620" s="844">
        <v>45928</v>
      </c>
      <c r="D620" s="853" t="s">
        <v>175</v>
      </c>
      <c r="E620" s="836" t="str">
        <f t="shared" si="91"/>
        <v>NORWALK FC</v>
      </c>
      <c r="F620" s="836" t="str">
        <f t="shared" si="91"/>
        <v>NAUGATUCK FUSION</v>
      </c>
      <c r="G620" s="846"/>
      <c r="H620" s="847">
        <f>VLOOKUP(E620,START_TIMES,2)</f>
        <v>0.41666666666666702</v>
      </c>
      <c r="I620" s="848" t="str">
        <f>VLOOKUP(E620,fields,2)</f>
        <v>Nathan Hale MS (T), Norwalk</v>
      </c>
      <c r="J620" s="849"/>
      <c r="K620" s="16"/>
      <c r="M620" s="781" t="s">
        <v>157</v>
      </c>
      <c r="N620" s="781" t="s">
        <v>156</v>
      </c>
      <c r="O620" s="16">
        <v>77</v>
      </c>
      <c r="P620" s="253" t="s">
        <v>130</v>
      </c>
      <c r="Q620" s="253" t="s">
        <v>126</v>
      </c>
    </row>
    <row r="621" spans="1:29" ht="14.5" x14ac:dyDescent="0.25">
      <c r="A621" s="574">
        <v>618</v>
      </c>
      <c r="B621" s="696">
        <v>15</v>
      </c>
      <c r="C621" s="844">
        <v>45928</v>
      </c>
      <c r="D621" s="853" t="s">
        <v>175</v>
      </c>
      <c r="E621" s="773" t="str">
        <f t="shared" si="91"/>
        <v>BYE 30</v>
      </c>
      <c r="F621" s="836" t="str">
        <f t="shared" si="91"/>
        <v>TRINITY FC</v>
      </c>
      <c r="G621" s="846"/>
      <c r="H621" s="847" t="str">
        <f>VLOOKUP(E621,START_TIMES,2)</f>
        <v>--</v>
      </c>
      <c r="I621" s="848" t="str">
        <f>VLOOKUP(E621,fields,2)</f>
        <v>--</v>
      </c>
      <c r="J621" s="849"/>
      <c r="K621" s="16"/>
      <c r="M621" s="781" t="s">
        <v>150</v>
      </c>
      <c r="N621" s="781" t="s">
        <v>159</v>
      </c>
      <c r="O621" s="16">
        <v>78</v>
      </c>
      <c r="P621" s="253" t="s">
        <v>132</v>
      </c>
      <c r="Q621" s="253" t="s">
        <v>131</v>
      </c>
    </row>
    <row r="622" spans="1:29" ht="14.5" x14ac:dyDescent="0.25">
      <c r="A622" s="574">
        <v>619</v>
      </c>
      <c r="B622" s="843" t="s">
        <v>0</v>
      </c>
      <c r="C622" s="844" t="s">
        <v>0</v>
      </c>
      <c r="D622" s="850" t="s">
        <v>0</v>
      </c>
      <c r="E622" s="836" t="s">
        <v>0</v>
      </c>
      <c r="F622" s="836" t="s">
        <v>0</v>
      </c>
      <c r="G622" s="846" t="s">
        <v>0</v>
      </c>
      <c r="H622" s="847" t="s">
        <v>0</v>
      </c>
      <c r="I622" s="848" t="s">
        <v>0</v>
      </c>
      <c r="J622" s="849" t="s">
        <v>0</v>
      </c>
      <c r="K622" s="16"/>
      <c r="M622" s="781"/>
      <c r="N622" s="781"/>
      <c r="O622" s="16">
        <v>79</v>
      </c>
      <c r="P622" s="253" t="s">
        <v>128</v>
      </c>
      <c r="Q622" s="253" t="s">
        <v>136</v>
      </c>
    </row>
    <row r="623" spans="1:29" ht="14.5" x14ac:dyDescent="0.25">
      <c r="A623" s="574">
        <v>620</v>
      </c>
      <c r="B623" s="696">
        <v>15</v>
      </c>
      <c r="C623" s="844">
        <v>45928</v>
      </c>
      <c r="D623" s="851" t="s">
        <v>11</v>
      </c>
      <c r="E623" s="836" t="str">
        <f t="shared" ref="E623:F627" si="92">VLOOKUP(M623,Teams,2)</f>
        <v>DANBURY UNITED 40</v>
      </c>
      <c r="F623" s="836" t="str">
        <f t="shared" si="92"/>
        <v>GREENWICH FC 40</v>
      </c>
      <c r="G623" s="846"/>
      <c r="H623" s="847">
        <f>VLOOKUP(E623,START_TIMES,2)</f>
        <v>0.45833333333333331</v>
      </c>
      <c r="I623" s="848" t="str">
        <f>VLOOKUP(E623,fields,2)</f>
        <v>Portuguese Cultural Center (G), Danbury</v>
      </c>
      <c r="J623" s="849"/>
      <c r="K623" s="16"/>
      <c r="M623" s="781" t="s">
        <v>162</v>
      </c>
      <c r="N623" s="781" t="s">
        <v>104</v>
      </c>
      <c r="O623" s="16">
        <v>80</v>
      </c>
      <c r="P623" s="253" t="s">
        <v>133</v>
      </c>
      <c r="Q623" s="253" t="s">
        <v>134</v>
      </c>
    </row>
    <row r="624" spans="1:29" ht="14.5" x14ac:dyDescent="0.25">
      <c r="A624" s="574">
        <v>621</v>
      </c>
      <c r="B624" s="696">
        <v>15</v>
      </c>
      <c r="C624" s="844">
        <v>45928</v>
      </c>
      <c r="D624" s="851" t="s">
        <v>11</v>
      </c>
      <c r="E624" s="836" t="str">
        <f t="shared" si="92"/>
        <v>STORM FC</v>
      </c>
      <c r="F624" s="836" t="str">
        <f t="shared" si="92"/>
        <v>CLUB NAPOLI 40</v>
      </c>
      <c r="G624" s="846"/>
      <c r="H624" s="847">
        <f>VLOOKUP(E624,START_TIMES,2)</f>
        <v>0.33333333333333331</v>
      </c>
      <c r="I624" s="848" t="str">
        <f>VLOOKUP(E624,fields,2)</f>
        <v>Wakeman Park (T), Westport</v>
      </c>
      <c r="J624" s="849"/>
      <c r="K624" s="16"/>
      <c r="M624" s="781" t="s">
        <v>108</v>
      </c>
      <c r="N624" s="781" t="s">
        <v>161</v>
      </c>
      <c r="O624" s="16">
        <v>81</v>
      </c>
      <c r="P624" s="253" t="s">
        <v>134</v>
      </c>
      <c r="Q624" s="253" t="s">
        <v>126</v>
      </c>
    </row>
    <row r="625" spans="1:33" ht="15" thickBot="1" x14ac:dyDescent="0.3">
      <c r="A625" s="574">
        <v>622</v>
      </c>
      <c r="B625" s="696">
        <v>15</v>
      </c>
      <c r="C625" s="844">
        <v>45928</v>
      </c>
      <c r="D625" s="851" t="s">
        <v>11</v>
      </c>
      <c r="E625" s="836" t="str">
        <f t="shared" si="92"/>
        <v>GREENWICH PUMAS FC 40</v>
      </c>
      <c r="F625" s="836" t="str">
        <f t="shared" si="92"/>
        <v>FAIRFIELD GAC 40</v>
      </c>
      <c r="G625" s="846"/>
      <c r="H625" s="847">
        <f>VLOOKUP(E625,START_TIMES,2)</f>
        <v>0.41666666666666669</v>
      </c>
      <c r="I625" s="848" t="str">
        <f>VLOOKUP(E625,fields,2)</f>
        <v>Greenwich Fields</v>
      </c>
      <c r="J625" s="849"/>
      <c r="K625" s="16"/>
      <c r="M625" s="781" t="s">
        <v>105</v>
      </c>
      <c r="N625" s="781" t="s">
        <v>163</v>
      </c>
      <c r="O625" s="16">
        <v>82</v>
      </c>
      <c r="P625" s="253" t="s">
        <v>127</v>
      </c>
      <c r="Q625" s="253" t="s">
        <v>133</v>
      </c>
    </row>
    <row r="626" spans="1:33" ht="12.75" customHeight="1" thickTop="1" thickBot="1" x14ac:dyDescent="0.35">
      <c r="A626" s="574">
        <v>623</v>
      </c>
      <c r="B626" s="696">
        <v>15</v>
      </c>
      <c r="C626" s="844">
        <v>45928</v>
      </c>
      <c r="D626" s="851" t="s">
        <v>11</v>
      </c>
      <c r="E626" s="836" t="str">
        <f t="shared" si="92"/>
        <v>SHEBEEN FC</v>
      </c>
      <c r="F626" s="836" t="str">
        <f t="shared" si="92"/>
        <v xml:space="preserve">GUILFORD CELTIC </v>
      </c>
      <c r="G626" s="846"/>
      <c r="H626" s="847">
        <f>VLOOKUP(E626,START_TIMES,2)</f>
        <v>0.41666666666666702</v>
      </c>
      <c r="I626" s="848" t="str">
        <f>VLOOKUP(E626,fields,2)</f>
        <v>Ludlowe HS (T), Fairfield</v>
      </c>
      <c r="J626" s="849"/>
      <c r="K626" s="16"/>
      <c r="M626" s="781" t="s">
        <v>107</v>
      </c>
      <c r="N626" s="781" t="s">
        <v>106</v>
      </c>
      <c r="O626" s="16">
        <v>83</v>
      </c>
      <c r="P626" s="253" t="s">
        <v>129</v>
      </c>
      <c r="Q626" s="253" t="s">
        <v>136</v>
      </c>
      <c r="S626" s="16"/>
      <c r="T626" s="198"/>
      <c r="U626" s="198"/>
      <c r="V626" s="16">
        <v>74</v>
      </c>
      <c r="W626" s="209"/>
      <c r="X626" s="215"/>
      <c r="Y626" s="16"/>
      <c r="Z626" s="16"/>
      <c r="AC626" s="16"/>
    </row>
    <row r="627" spans="1:33" s="1" customFormat="1" ht="12" customHeight="1" thickTop="1" x14ac:dyDescent="0.25">
      <c r="A627" s="574">
        <v>624</v>
      </c>
      <c r="B627" s="696">
        <v>15</v>
      </c>
      <c r="C627" s="844">
        <v>45928</v>
      </c>
      <c r="D627" s="851" t="s">
        <v>11</v>
      </c>
      <c r="E627" s="836" t="str">
        <f t="shared" si="92"/>
        <v>CLINTON FC 40</v>
      </c>
      <c r="F627" s="836" t="str">
        <f t="shared" si="92"/>
        <v>VASCO DA GAMA 40</v>
      </c>
      <c r="G627" s="846"/>
      <c r="H627" s="847">
        <f>VLOOKUP(E627,START_TIMES,2)</f>
        <v>0.33333333333333331</v>
      </c>
      <c r="I627" s="848" t="str">
        <f>VLOOKUP(E627,fields,2)</f>
        <v>Indian River Sports Complex (T), Clinton</v>
      </c>
      <c r="J627" s="849"/>
      <c r="K627" s="16"/>
      <c r="L627" s="16"/>
      <c r="M627" s="781" t="s">
        <v>160</v>
      </c>
      <c r="N627" s="781" t="s">
        <v>109</v>
      </c>
      <c r="O627" s="16">
        <v>84</v>
      </c>
      <c r="P627" s="253" t="s">
        <v>132</v>
      </c>
      <c r="Q627" s="253" t="s">
        <v>128</v>
      </c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 s="258"/>
      <c r="AF627"/>
      <c r="AG627"/>
    </row>
    <row r="628" spans="1:33" ht="12.75" customHeight="1" x14ac:dyDescent="0.3">
      <c r="A628" s="574">
        <v>625</v>
      </c>
      <c r="B628" s="696"/>
      <c r="C628" s="844"/>
      <c r="D628" s="851"/>
      <c r="E628" s="836"/>
      <c r="F628" s="836"/>
      <c r="G628" s="846"/>
      <c r="H628" s="847"/>
      <c r="I628" s="848"/>
      <c r="J628" s="849"/>
      <c r="K628" s="16"/>
      <c r="M628" s="781"/>
      <c r="N628" s="781"/>
      <c r="O628" s="16">
        <v>85</v>
      </c>
      <c r="P628" s="253" t="s">
        <v>131</v>
      </c>
      <c r="Q628" s="253" t="s">
        <v>130</v>
      </c>
      <c r="S628" s="16"/>
      <c r="T628" s="288"/>
      <c r="U628" s="288"/>
      <c r="V628" s="16"/>
      <c r="W628" s="227"/>
      <c r="X628" s="289"/>
      <c r="Y628" s="16"/>
      <c r="Z628" s="16"/>
      <c r="AC628" s="16"/>
    </row>
    <row r="629" spans="1:33" ht="12.75" customHeight="1" x14ac:dyDescent="0.25">
      <c r="A629" s="574">
        <v>626</v>
      </c>
      <c r="B629" s="696">
        <v>15</v>
      </c>
      <c r="C629" s="844">
        <v>45928</v>
      </c>
      <c r="D629" s="861" t="s">
        <v>1114</v>
      </c>
      <c r="E629" s="836" t="e">
        <f t="shared" ref="E629:F632" si="93">VLOOKUP(M629,Teams,2)</f>
        <v>#N/A</v>
      </c>
      <c r="F629" s="836" t="e">
        <f t="shared" si="93"/>
        <v>#N/A</v>
      </c>
      <c r="G629" s="846"/>
      <c r="H629" s="847" t="e">
        <f>VLOOKUP(E629,START_TIMES,2)</f>
        <v>#N/A</v>
      </c>
      <c r="I629" s="848" t="e">
        <f>VLOOKUP(E629,fields,2)</f>
        <v>#N/A</v>
      </c>
      <c r="J629" s="849"/>
      <c r="K629" s="16"/>
      <c r="M629" s="781"/>
      <c r="N629" s="781"/>
      <c r="O629" s="16">
        <v>86</v>
      </c>
      <c r="P629" s="253" t="s">
        <v>126</v>
      </c>
      <c r="Q629" s="253" t="s">
        <v>129</v>
      </c>
    </row>
    <row r="630" spans="1:33" ht="14.5" x14ac:dyDescent="0.25">
      <c r="A630" s="574">
        <v>627</v>
      </c>
      <c r="B630" s="696">
        <v>15</v>
      </c>
      <c r="C630" s="844">
        <v>45928</v>
      </c>
      <c r="D630" s="861" t="s">
        <v>1114</v>
      </c>
      <c r="E630" s="836" t="e">
        <f t="shared" si="93"/>
        <v>#N/A</v>
      </c>
      <c r="F630" s="836" t="e">
        <f t="shared" si="93"/>
        <v>#N/A</v>
      </c>
      <c r="G630" s="846"/>
      <c r="H630" s="847" t="e">
        <f>VLOOKUP(E630,START_TIMES,2)</f>
        <v>#N/A</v>
      </c>
      <c r="I630" s="848" t="e">
        <f>VLOOKUP(E630,fields,2)</f>
        <v>#N/A</v>
      </c>
      <c r="J630" s="849"/>
      <c r="K630" s="16"/>
      <c r="M630" s="781"/>
      <c r="N630" s="781"/>
      <c r="O630" s="16">
        <v>87</v>
      </c>
      <c r="P630" s="253" t="s">
        <v>133</v>
      </c>
      <c r="Q630" s="253" t="s">
        <v>130</v>
      </c>
    </row>
    <row r="631" spans="1:33" ht="12.75" customHeight="1" x14ac:dyDescent="0.25">
      <c r="A631" s="574">
        <v>628</v>
      </c>
      <c r="B631" s="696">
        <v>15</v>
      </c>
      <c r="C631" s="844">
        <v>45928</v>
      </c>
      <c r="D631" s="861" t="s">
        <v>1114</v>
      </c>
      <c r="E631" s="836" t="e">
        <f t="shared" si="93"/>
        <v>#N/A</v>
      </c>
      <c r="F631" s="836" t="e">
        <f t="shared" si="93"/>
        <v>#N/A</v>
      </c>
      <c r="G631" s="846"/>
      <c r="H631" s="847" t="e">
        <f>VLOOKUP(E631,START_TIMES,2)</f>
        <v>#N/A</v>
      </c>
      <c r="I631" s="848" t="e">
        <f>VLOOKUP(E631,fields,2)</f>
        <v>#N/A</v>
      </c>
      <c r="J631" s="849"/>
      <c r="K631" s="16"/>
      <c r="M631" s="781"/>
      <c r="N631" s="781"/>
      <c r="O631" s="16">
        <v>88</v>
      </c>
      <c r="P631" s="253" t="s">
        <v>128</v>
      </c>
      <c r="Q631" s="253" t="s">
        <v>134</v>
      </c>
    </row>
    <row r="632" spans="1:33" ht="12.75" customHeight="1" x14ac:dyDescent="0.25">
      <c r="A632" s="574">
        <v>629</v>
      </c>
      <c r="B632" s="696">
        <v>15</v>
      </c>
      <c r="C632" s="844">
        <v>45928</v>
      </c>
      <c r="D632" s="861" t="s">
        <v>1114</v>
      </c>
      <c r="E632" s="836" t="e">
        <f t="shared" si="93"/>
        <v>#N/A</v>
      </c>
      <c r="F632" s="836" t="e">
        <f t="shared" si="93"/>
        <v>#N/A</v>
      </c>
      <c r="G632" s="846"/>
      <c r="H632" s="847" t="e">
        <f>VLOOKUP(E632,START_TIMES,2)</f>
        <v>#N/A</v>
      </c>
      <c r="I632" s="848" t="e">
        <f>VLOOKUP(E632,fields,2)</f>
        <v>#N/A</v>
      </c>
      <c r="J632" s="849"/>
      <c r="K632" s="16"/>
      <c r="M632" s="781"/>
      <c r="N632" s="781"/>
      <c r="O632" s="16">
        <v>89</v>
      </c>
      <c r="P632" s="253" t="s">
        <v>136</v>
      </c>
      <c r="Q632" s="253" t="s">
        <v>132</v>
      </c>
    </row>
    <row r="633" spans="1:33" ht="12.75" customHeight="1" x14ac:dyDescent="0.25">
      <c r="A633" s="574">
        <v>630</v>
      </c>
      <c r="B633" s="696"/>
      <c r="C633" s="844"/>
      <c r="D633" s="851"/>
      <c r="E633" s="836"/>
      <c r="F633" s="836"/>
      <c r="G633" s="846"/>
      <c r="H633" s="847"/>
      <c r="I633" s="848"/>
      <c r="J633" s="849"/>
      <c r="K633" s="16"/>
      <c r="M633" s="781"/>
      <c r="N633" s="781"/>
      <c r="O633" s="16">
        <v>90</v>
      </c>
      <c r="P633" s="253" t="s">
        <v>131</v>
      </c>
      <c r="Q633" s="253" t="s">
        <v>127</v>
      </c>
    </row>
    <row r="634" spans="1:33" ht="12.75" customHeight="1" x14ac:dyDescent="0.25">
      <c r="A634" s="574">
        <v>631</v>
      </c>
      <c r="B634" s="696">
        <v>15</v>
      </c>
      <c r="C634" s="844">
        <v>45928</v>
      </c>
      <c r="D634" s="865" t="s">
        <v>1115</v>
      </c>
      <c r="E634" s="836" t="e">
        <f t="shared" ref="E634:F637" si="94">VLOOKUP(M634,Teams,2)</f>
        <v>#N/A</v>
      </c>
      <c r="F634" s="836" t="e">
        <f t="shared" si="94"/>
        <v>#N/A</v>
      </c>
      <c r="G634" s="846"/>
      <c r="H634" s="847" t="e">
        <f>VLOOKUP(E634,START_TIMES,2)</f>
        <v>#N/A</v>
      </c>
      <c r="I634" s="848" t="e">
        <f>VLOOKUP(E634,fields,2)</f>
        <v>#N/A</v>
      </c>
      <c r="J634" s="849"/>
      <c r="K634" s="16"/>
      <c r="M634" s="781"/>
      <c r="N634" s="781"/>
      <c r="O634" s="784">
        <v>1</v>
      </c>
      <c r="P634" s="253" t="s">
        <v>147</v>
      </c>
      <c r="Q634" s="253" t="s">
        <v>142</v>
      </c>
    </row>
    <row r="635" spans="1:33" ht="14.5" x14ac:dyDescent="0.25">
      <c r="A635" s="574">
        <v>632</v>
      </c>
      <c r="B635" s="696">
        <v>15</v>
      </c>
      <c r="C635" s="844">
        <v>45928</v>
      </c>
      <c r="D635" s="865" t="s">
        <v>1115</v>
      </c>
      <c r="E635" s="836" t="e">
        <f t="shared" si="94"/>
        <v>#N/A</v>
      </c>
      <c r="F635" s="836" t="e">
        <f t="shared" si="94"/>
        <v>#N/A</v>
      </c>
      <c r="G635" s="846"/>
      <c r="H635" s="847" t="e">
        <f>VLOOKUP(E635,START_TIMES,2)</f>
        <v>#N/A</v>
      </c>
      <c r="I635" s="848" t="e">
        <f>VLOOKUP(E635,fields,2)</f>
        <v>#N/A</v>
      </c>
      <c r="J635" s="849"/>
      <c r="K635" s="16"/>
      <c r="M635" s="781"/>
      <c r="N635" s="781"/>
      <c r="O635" s="784">
        <v>2</v>
      </c>
      <c r="P635" s="253" t="s">
        <v>135</v>
      </c>
      <c r="Q635" s="253" t="s">
        <v>146</v>
      </c>
    </row>
    <row r="636" spans="1:33" ht="14.5" x14ac:dyDescent="0.25">
      <c r="A636" s="574">
        <v>633</v>
      </c>
      <c r="B636" s="696">
        <v>15</v>
      </c>
      <c r="C636" s="844">
        <v>45928</v>
      </c>
      <c r="D636" s="865" t="s">
        <v>1115</v>
      </c>
      <c r="E636" s="836" t="e">
        <f t="shared" si="94"/>
        <v>#N/A</v>
      </c>
      <c r="F636" s="836" t="e">
        <f t="shared" si="94"/>
        <v>#N/A</v>
      </c>
      <c r="G636" s="846"/>
      <c r="H636" s="847" t="e">
        <f>VLOOKUP(E636,START_TIMES,2)</f>
        <v>#N/A</v>
      </c>
      <c r="I636" s="848" t="e">
        <f>VLOOKUP(E636,fields,2)</f>
        <v>#N/A</v>
      </c>
      <c r="J636" s="849"/>
      <c r="K636" s="16"/>
      <c r="M636" s="781"/>
      <c r="N636" s="781"/>
      <c r="O636" s="784">
        <v>3</v>
      </c>
      <c r="P636" s="253" t="s">
        <v>141</v>
      </c>
      <c r="Q636" s="253" t="s">
        <v>138</v>
      </c>
    </row>
    <row r="637" spans="1:33" ht="14.5" x14ac:dyDescent="0.25">
      <c r="A637" s="574">
        <v>634</v>
      </c>
      <c r="B637" s="696">
        <v>15</v>
      </c>
      <c r="C637" s="844">
        <v>45928</v>
      </c>
      <c r="D637" s="865" t="s">
        <v>1115</v>
      </c>
      <c r="E637" s="836" t="e">
        <f t="shared" si="94"/>
        <v>#N/A</v>
      </c>
      <c r="F637" s="836" t="e">
        <f t="shared" si="94"/>
        <v>#N/A</v>
      </c>
      <c r="G637" s="846"/>
      <c r="H637" s="847" t="e">
        <f>VLOOKUP(E637,START_TIMES,2)</f>
        <v>#N/A</v>
      </c>
      <c r="I637" s="848" t="e">
        <f>VLOOKUP(E637,fields,2)</f>
        <v>#N/A</v>
      </c>
      <c r="J637" s="849"/>
      <c r="K637" s="16"/>
      <c r="M637" s="781"/>
      <c r="N637" s="781"/>
      <c r="O637" s="784">
        <v>4</v>
      </c>
      <c r="P637" s="253" t="s">
        <v>148</v>
      </c>
      <c r="Q637" s="253" t="s">
        <v>144</v>
      </c>
    </row>
    <row r="638" spans="1:33" ht="14.5" x14ac:dyDescent="0.25">
      <c r="A638" s="574">
        <v>635</v>
      </c>
      <c r="B638" s="696"/>
      <c r="C638" s="844"/>
      <c r="D638" s="851"/>
      <c r="E638" s="836"/>
      <c r="F638" s="836"/>
      <c r="G638" s="846"/>
      <c r="H638" s="847"/>
      <c r="I638" s="848"/>
      <c r="J638" s="849"/>
      <c r="K638" s="16"/>
      <c r="M638" s="781"/>
      <c r="N638" s="781"/>
      <c r="O638" s="784">
        <v>5</v>
      </c>
      <c r="P638" s="253" t="s">
        <v>149</v>
      </c>
      <c r="Q638" s="253" t="s">
        <v>137</v>
      </c>
    </row>
    <row r="639" spans="1:33" ht="14.5" x14ac:dyDescent="0.25">
      <c r="A639" s="574">
        <v>636</v>
      </c>
      <c r="B639" s="696">
        <v>15</v>
      </c>
      <c r="C639" s="844">
        <v>45928</v>
      </c>
      <c r="D639" s="845" t="s">
        <v>1076</v>
      </c>
      <c r="E639" s="836" t="str">
        <f t="shared" ref="E639:F643" si="95">VLOOKUP(M639,Teams,2)</f>
        <v>GREENWICH FC 50</v>
      </c>
      <c r="F639" s="836" t="str">
        <f t="shared" si="95"/>
        <v>NORWALK MARINERS LEGENDS</v>
      </c>
      <c r="G639" s="854"/>
      <c r="H639" s="847">
        <f>VLOOKUP(E639,START_TIMES,2)</f>
        <v>0.41666666666666702</v>
      </c>
      <c r="I639" s="848" t="str">
        <f>VLOOKUP(E639,fields,2)</f>
        <v>Greenwich Fields</v>
      </c>
      <c r="J639" s="849"/>
      <c r="K639" s="16"/>
      <c r="M639" s="779" t="s">
        <v>128</v>
      </c>
      <c r="N639" s="779" t="s">
        <v>130</v>
      </c>
      <c r="O639" s="784">
        <v>6</v>
      </c>
      <c r="P639" s="253" t="s">
        <v>146</v>
      </c>
      <c r="Q639" s="253" t="s">
        <v>148</v>
      </c>
    </row>
    <row r="640" spans="1:33" ht="14.5" x14ac:dyDescent="0.25">
      <c r="A640" s="574">
        <v>637</v>
      </c>
      <c r="B640" s="696">
        <v>15</v>
      </c>
      <c r="C640" s="844">
        <v>45928</v>
      </c>
      <c r="D640" s="845" t="s">
        <v>1076</v>
      </c>
      <c r="E640" s="836" t="str">
        <f t="shared" si="95"/>
        <v>VASCO DA GAMA 50</v>
      </c>
      <c r="F640" s="836" t="str">
        <f t="shared" si="95"/>
        <v>FAIRFIELD GAC 50</v>
      </c>
      <c r="G640" s="854"/>
      <c r="H640" s="847">
        <f>VLOOKUP(E640,START_TIMES,2)</f>
        <v>0.41666666666666702</v>
      </c>
      <c r="I640" s="848" t="str">
        <f>VLOOKUP(E640,fields,2)</f>
        <v>Veterans Memorial Park (T), Bridgeport</v>
      </c>
      <c r="J640" s="849"/>
      <c r="K640" s="16"/>
      <c r="M640" s="779" t="s">
        <v>134</v>
      </c>
      <c r="N640" s="779" t="s">
        <v>127</v>
      </c>
      <c r="O640" s="784">
        <v>7</v>
      </c>
      <c r="P640" s="253" t="s">
        <v>147</v>
      </c>
      <c r="Q640" s="253" t="s">
        <v>137</v>
      </c>
    </row>
    <row r="641" spans="1:17" ht="14.5" x14ac:dyDescent="0.25">
      <c r="A641" s="574">
        <v>638</v>
      </c>
      <c r="B641" s="696">
        <v>15</v>
      </c>
      <c r="C641" s="844">
        <v>45928</v>
      </c>
      <c r="D641" s="845" t="s">
        <v>1076</v>
      </c>
      <c r="E641" s="836" t="str">
        <f t="shared" si="95"/>
        <v>NORWALK SPORT COLOMBIA 50</v>
      </c>
      <c r="F641" s="836" t="str">
        <f t="shared" si="95"/>
        <v>GREENWICH PUMAS FC 50</v>
      </c>
      <c r="G641" s="854"/>
      <c r="H641" s="847">
        <v>0.33333333333333331</v>
      </c>
      <c r="I641" s="848" t="str">
        <f>VLOOKUP(E641,fields,2)</f>
        <v>Nathan Hale MS (T), Norwalk</v>
      </c>
      <c r="J641" s="849"/>
      <c r="K641" s="16"/>
      <c r="M641" s="779" t="s">
        <v>131</v>
      </c>
      <c r="N641" s="779" t="s">
        <v>129</v>
      </c>
      <c r="O641" s="784">
        <v>8</v>
      </c>
      <c r="P641" s="253" t="s">
        <v>142</v>
      </c>
      <c r="Q641" s="253" t="s">
        <v>141</v>
      </c>
    </row>
    <row r="642" spans="1:17" ht="14.5" x14ac:dyDescent="0.25">
      <c r="A642" s="574">
        <v>639</v>
      </c>
      <c r="B642" s="696">
        <v>15</v>
      </c>
      <c r="C642" s="844">
        <v>45928</v>
      </c>
      <c r="D642" s="845" t="s">
        <v>1076</v>
      </c>
      <c r="E642" s="836" t="str">
        <f t="shared" si="95"/>
        <v>STAMFORD CITY</v>
      </c>
      <c r="F642" s="836" t="str">
        <f t="shared" si="95"/>
        <v>REBELS UNITED</v>
      </c>
      <c r="G642" s="854"/>
      <c r="H642" s="847">
        <f>VLOOKUP(E642,START_TIMES,2)</f>
        <v>0.41666666666666702</v>
      </c>
      <c r="I642" s="848" t="str">
        <f>VLOOKUP(E642,fields,2)</f>
        <v>West Beach Fields (T), Stamford</v>
      </c>
      <c r="J642" s="849"/>
      <c r="K642" s="16"/>
      <c r="M642" s="779" t="s">
        <v>133</v>
      </c>
      <c r="N642" s="779" t="s">
        <v>132</v>
      </c>
      <c r="O642" s="784">
        <v>9</v>
      </c>
      <c r="P642" s="253" t="s">
        <v>144</v>
      </c>
      <c r="Q642" s="253" t="s">
        <v>135</v>
      </c>
    </row>
    <row r="643" spans="1:17" ht="14.5" x14ac:dyDescent="0.25">
      <c r="A643" s="574">
        <v>640</v>
      </c>
      <c r="B643" s="696">
        <v>15</v>
      </c>
      <c r="C643" s="844">
        <v>45928</v>
      </c>
      <c r="D643" s="845" t="s">
        <v>1076</v>
      </c>
      <c r="E643" s="868" t="str">
        <f t="shared" si="95"/>
        <v>BYE 50</v>
      </c>
      <c r="F643" s="836" t="str">
        <f t="shared" si="95"/>
        <v>WESTPORT FC</v>
      </c>
      <c r="G643" s="854"/>
      <c r="H643" s="847" t="str">
        <f>VLOOKUP(E643,START_TIMES,2)</f>
        <v>--</v>
      </c>
      <c r="I643" s="848" t="str">
        <f>VLOOKUP(E643,fields,2)</f>
        <v>--</v>
      </c>
      <c r="J643" s="849"/>
      <c r="K643" s="16"/>
      <c r="M643" s="779" t="s">
        <v>126</v>
      </c>
      <c r="N643" s="779" t="s">
        <v>136</v>
      </c>
      <c r="O643" s="784">
        <v>10</v>
      </c>
      <c r="P643" s="253" t="s">
        <v>138</v>
      </c>
      <c r="Q643" s="253" t="s">
        <v>149</v>
      </c>
    </row>
    <row r="644" spans="1:17" ht="14.5" x14ac:dyDescent="0.3">
      <c r="A644" s="574">
        <v>641</v>
      </c>
      <c r="B644" s="843" t="s">
        <v>0</v>
      </c>
      <c r="C644" s="844" t="s">
        <v>0</v>
      </c>
      <c r="D644" s="850" t="s">
        <v>0</v>
      </c>
      <c r="E644" s="836" t="s">
        <v>0</v>
      </c>
      <c r="F644" s="836" t="s">
        <v>0</v>
      </c>
      <c r="G644" s="846" t="s">
        <v>0</v>
      </c>
      <c r="H644" s="847" t="s">
        <v>0</v>
      </c>
      <c r="I644" s="848" t="s">
        <v>0</v>
      </c>
      <c r="J644" s="849" t="s">
        <v>0</v>
      </c>
      <c r="K644" s="16"/>
      <c r="M644" s="736"/>
      <c r="N644" s="736"/>
      <c r="O644" s="784">
        <v>11</v>
      </c>
      <c r="P644" s="253" t="s">
        <v>141</v>
      </c>
      <c r="Q644" s="253" t="s">
        <v>147</v>
      </c>
    </row>
    <row r="645" spans="1:17" ht="14.5" x14ac:dyDescent="0.25">
      <c r="A645" s="574">
        <v>642</v>
      </c>
      <c r="B645" s="696">
        <v>15</v>
      </c>
      <c r="C645" s="844">
        <v>45928</v>
      </c>
      <c r="D645" s="870" t="s">
        <v>1113</v>
      </c>
      <c r="E645" s="836" t="str">
        <f t="shared" ref="E645:F649" si="96">VLOOKUP(M645,Teams,2)</f>
        <v>EAST HAVEN SC</v>
      </c>
      <c r="F645" s="836" t="str">
        <f t="shared" si="96"/>
        <v>GUILFORD BLACK EAGLES</v>
      </c>
      <c r="G645" s="854"/>
      <c r="H645" s="847">
        <f>VLOOKUP(E645,START_TIMES,2)</f>
        <v>0.41666666666666669</v>
      </c>
      <c r="I645" s="848" t="str">
        <f>VLOOKUP(E645,fields,2)</f>
        <v>East Haven MS (G), East Haven</v>
      </c>
      <c r="J645" s="849"/>
      <c r="K645" s="16"/>
      <c r="M645" s="747" t="s">
        <v>142</v>
      </c>
      <c r="N645" s="747" t="s">
        <v>146</v>
      </c>
      <c r="O645" s="784">
        <v>12</v>
      </c>
      <c r="P645" s="253" t="s">
        <v>146</v>
      </c>
      <c r="Q645" s="253" t="s">
        <v>149</v>
      </c>
    </row>
    <row r="646" spans="1:17" ht="14.5" x14ac:dyDescent="0.25">
      <c r="A646" s="574">
        <v>643</v>
      </c>
      <c r="B646" s="696">
        <v>15</v>
      </c>
      <c r="C646" s="844">
        <v>45928</v>
      </c>
      <c r="D646" s="870" t="s">
        <v>1113</v>
      </c>
      <c r="E646" s="836" t="str">
        <f t="shared" si="96"/>
        <v>VASCO DA GAMA 60</v>
      </c>
      <c r="F646" s="836" t="str">
        <f t="shared" si="96"/>
        <v>CLUB NAPOLI 50</v>
      </c>
      <c r="G646" s="854"/>
      <c r="H646" s="847">
        <f>VLOOKUP(E646,START_TIMES,2)</f>
        <v>0.33333333333333331</v>
      </c>
      <c r="I646" s="848" t="str">
        <f>VLOOKUP(E646,fields,2)</f>
        <v>Veterans Memorial Park (T), Bridgeport</v>
      </c>
      <c r="J646" s="849"/>
      <c r="K646" s="16"/>
      <c r="M646" s="747" t="s">
        <v>135</v>
      </c>
      <c r="N646" s="747" t="s">
        <v>141</v>
      </c>
      <c r="O646" s="784">
        <v>13</v>
      </c>
      <c r="P646" s="253" t="s">
        <v>144</v>
      </c>
      <c r="Q646" s="253" t="s">
        <v>138</v>
      </c>
    </row>
    <row r="647" spans="1:17" ht="14.5" x14ac:dyDescent="0.25">
      <c r="A647" s="574">
        <v>644</v>
      </c>
      <c r="B647" s="696">
        <v>15</v>
      </c>
      <c r="C647" s="844">
        <v>45928</v>
      </c>
      <c r="D647" s="870" t="s">
        <v>1113</v>
      </c>
      <c r="E647" s="836" t="str">
        <f t="shared" si="96"/>
        <v>HAVEN FC</v>
      </c>
      <c r="F647" s="836" t="str">
        <f t="shared" si="96"/>
        <v>GREENWICH PUMAS FC 56</v>
      </c>
      <c r="G647" s="854"/>
      <c r="H647" s="847">
        <f>VLOOKUP(E647,START_TIMES,2)</f>
        <v>0.41666666666666669</v>
      </c>
      <c r="I647" s="848" t="str">
        <f>VLOOKUP(E647,fields,2)</f>
        <v>Woodhouse Field (G), Wallingford</v>
      </c>
      <c r="J647" s="849"/>
      <c r="K647" s="16"/>
      <c r="M647" s="747" t="s">
        <v>147</v>
      </c>
      <c r="N647" s="747" t="s">
        <v>144</v>
      </c>
      <c r="O647" s="784">
        <v>14</v>
      </c>
      <c r="P647" s="253" t="s">
        <v>135</v>
      </c>
      <c r="Q647" s="253" t="s">
        <v>142</v>
      </c>
    </row>
    <row r="648" spans="1:17" ht="14.5" x14ac:dyDescent="0.25">
      <c r="A648" s="574">
        <v>645</v>
      </c>
      <c r="B648" s="696">
        <v>15</v>
      </c>
      <c r="C648" s="844">
        <v>45928</v>
      </c>
      <c r="D648" s="870" t="s">
        <v>1113</v>
      </c>
      <c r="E648" s="836" t="str">
        <f t="shared" si="96"/>
        <v>SOUTHEAST CT</v>
      </c>
      <c r="F648" s="836" t="str">
        <f t="shared" si="96"/>
        <v>NORTH BRANFORD LEGENDS</v>
      </c>
      <c r="G648" s="854"/>
      <c r="H648" s="847">
        <f>VLOOKUP(E648,START_TIMES,2)</f>
        <v>0.41666666666666702</v>
      </c>
      <c r="I648" s="848" t="str">
        <f>VLOOKUP(E648,fields,2)</f>
        <v>Killingworth Rec Park (G), Killingworth</v>
      </c>
      <c r="J648" s="849"/>
      <c r="K648" s="16"/>
      <c r="M648" s="747" t="s">
        <v>149</v>
      </c>
      <c r="N648" s="747" t="s">
        <v>148</v>
      </c>
      <c r="O648" s="784">
        <v>15</v>
      </c>
      <c r="P648" s="253" t="s">
        <v>148</v>
      </c>
      <c r="Q648" s="253" t="s">
        <v>137</v>
      </c>
    </row>
    <row r="649" spans="1:17" ht="14.5" x14ac:dyDescent="0.25">
      <c r="A649" s="574">
        <v>646</v>
      </c>
      <c r="B649" s="696">
        <v>15</v>
      </c>
      <c r="C649" s="844">
        <v>45928</v>
      </c>
      <c r="D649" s="870" t="s">
        <v>1113</v>
      </c>
      <c r="E649" s="836" t="str">
        <f t="shared" si="96"/>
        <v>CHESHIRE AZZURRI</v>
      </c>
      <c r="F649" s="836" t="str">
        <f t="shared" si="96"/>
        <v>ZIMMITTI SC</v>
      </c>
      <c r="G649" s="854"/>
      <c r="H649" s="847">
        <v>0.45833333333333331</v>
      </c>
      <c r="I649" s="848" t="str">
        <f>VLOOKUP(E649,fields,2)</f>
        <v>Quinnipiac Park (G), Cheshire</v>
      </c>
      <c r="J649" s="849"/>
      <c r="K649" s="16"/>
      <c r="M649" s="747" t="s">
        <v>138</v>
      </c>
      <c r="N649" s="747" t="s">
        <v>137</v>
      </c>
      <c r="O649" s="784">
        <v>16</v>
      </c>
      <c r="P649" s="253" t="s">
        <v>137</v>
      </c>
      <c r="Q649" s="253" t="s">
        <v>146</v>
      </c>
    </row>
    <row r="650" spans="1:17" ht="14.5" x14ac:dyDescent="0.3">
      <c r="A650" s="574">
        <v>647</v>
      </c>
      <c r="B650" s="696"/>
      <c r="C650" s="844"/>
      <c r="D650" s="870"/>
      <c r="E650" s="878"/>
      <c r="F650" s="878"/>
      <c r="G650" s="896"/>
      <c r="H650" s="884"/>
      <c r="I650" s="885"/>
      <c r="J650" s="849"/>
      <c r="K650" s="16"/>
      <c r="M650" s="737"/>
      <c r="N650" s="737"/>
      <c r="O650" s="784">
        <v>17</v>
      </c>
      <c r="P650" s="253" t="s">
        <v>142</v>
      </c>
      <c r="Q650" s="253" t="s">
        <v>138</v>
      </c>
    </row>
    <row r="651" spans="1:17" ht="14.5" x14ac:dyDescent="0.25">
      <c r="A651" s="574">
        <v>648</v>
      </c>
      <c r="B651" s="696">
        <v>16</v>
      </c>
      <c r="C651" s="844">
        <v>45935</v>
      </c>
      <c r="D651" s="850" t="s">
        <v>10</v>
      </c>
      <c r="E651" s="836" t="str">
        <f t="shared" ref="E651:F655" si="97">VLOOKUP(M651,Teams,2)</f>
        <v xml:space="preserve">FC SHELTON </v>
      </c>
      <c r="F651" s="836" t="str">
        <f t="shared" si="97"/>
        <v>CLINTON FC 30</v>
      </c>
      <c r="G651" s="846"/>
      <c r="H651" s="847">
        <f>VLOOKUP(E651,START_TIMES,2)</f>
        <v>0.33333333333333331</v>
      </c>
      <c r="I651" s="848" t="str">
        <f>VLOOKUP(E651,fields,2)</f>
        <v>Nike Site (G), Shelton</v>
      </c>
      <c r="J651" s="849"/>
      <c r="K651" s="16"/>
      <c r="M651" s="5" t="s">
        <v>99</v>
      </c>
      <c r="N651" s="5" t="s">
        <v>96</v>
      </c>
      <c r="O651" s="784">
        <v>18</v>
      </c>
      <c r="P651" s="253" t="s">
        <v>144</v>
      </c>
      <c r="Q651" s="253" t="s">
        <v>149</v>
      </c>
    </row>
    <row r="652" spans="1:17" ht="14.5" x14ac:dyDescent="0.25">
      <c r="A652" s="574">
        <v>649</v>
      </c>
      <c r="B652" s="696">
        <v>16</v>
      </c>
      <c r="C652" s="844">
        <v>45935</v>
      </c>
      <c r="D652" s="850" t="s">
        <v>10</v>
      </c>
      <c r="E652" s="869" t="str">
        <f t="shared" si="97"/>
        <v>CHESHIRE SC UNITED</v>
      </c>
      <c r="F652" s="869" t="str">
        <f t="shared" si="97"/>
        <v>GREENWICH FC 30</v>
      </c>
      <c r="G652" s="846"/>
      <c r="H652" s="847">
        <f>VLOOKUP(E652,START_TIMES,2)</f>
        <v>0.375</v>
      </c>
      <c r="I652" s="848" t="str">
        <f>VLOOKUP(E652,fields,2)</f>
        <v>Choate Rosemary Hall (T), Wallingford</v>
      </c>
      <c r="J652" s="849"/>
      <c r="K652" s="16"/>
      <c r="M652" s="5" t="s">
        <v>97</v>
      </c>
      <c r="N652" s="5" t="s">
        <v>94</v>
      </c>
      <c r="O652" s="784">
        <v>19</v>
      </c>
      <c r="P652" s="253" t="s">
        <v>147</v>
      </c>
      <c r="Q652" s="253" t="s">
        <v>135</v>
      </c>
    </row>
    <row r="653" spans="1:17" ht="14.5" x14ac:dyDescent="0.25">
      <c r="A653" s="574">
        <v>650</v>
      </c>
      <c r="B653" s="696">
        <v>16</v>
      </c>
      <c r="C653" s="844">
        <v>45935</v>
      </c>
      <c r="D653" s="850" t="s">
        <v>10</v>
      </c>
      <c r="E653" s="836" t="str">
        <f t="shared" si="97"/>
        <v>MILFORD AMIGOS</v>
      </c>
      <c r="F653" s="836" t="str">
        <f t="shared" si="97"/>
        <v>HAMDEN ALL STARS</v>
      </c>
      <c r="G653" s="846"/>
      <c r="H653" s="847">
        <f>VLOOKUP(E653,START_TIMES,2)</f>
        <v>0.33333333333333331</v>
      </c>
      <c r="I653" s="848" t="str">
        <f>VLOOKUP(E653,fields,2)</f>
        <v>Pease Road (G), Woodbridge</v>
      </c>
      <c r="J653" s="849"/>
      <c r="K653" s="16"/>
      <c r="M653" s="5" t="s">
        <v>98</v>
      </c>
      <c r="N653" s="5" t="s">
        <v>92</v>
      </c>
      <c r="O653" s="784">
        <v>20</v>
      </c>
      <c r="P653" s="253" t="s">
        <v>141</v>
      </c>
      <c r="Q653" s="253" t="s">
        <v>148</v>
      </c>
    </row>
    <row r="654" spans="1:17" ht="14.5" x14ac:dyDescent="0.25">
      <c r="A654" s="574">
        <v>651</v>
      </c>
      <c r="B654" s="696">
        <v>16</v>
      </c>
      <c r="C654" s="844">
        <v>45935</v>
      </c>
      <c r="D654" s="850" t="s">
        <v>10</v>
      </c>
      <c r="E654" s="836" t="str">
        <f t="shared" si="97"/>
        <v>DANBURY UNITED 30</v>
      </c>
      <c r="F654" s="836" t="str">
        <f t="shared" si="97"/>
        <v>STAMFORD FC</v>
      </c>
      <c r="G654" s="846"/>
      <c r="H654" s="847">
        <f>VLOOKUP(E654,START_TIMES,2)</f>
        <v>0.375</v>
      </c>
      <c r="I654" s="848" t="str">
        <f>VLOOKUP(E654,fields,2)</f>
        <v>Portuguese Cultural Center (G), Danbury</v>
      </c>
      <c r="J654" s="849"/>
      <c r="K654" s="16"/>
      <c r="M654" s="5" t="s">
        <v>93</v>
      </c>
      <c r="N654" s="5" t="s">
        <v>101</v>
      </c>
      <c r="O654" s="784">
        <v>21</v>
      </c>
      <c r="P654" s="253" t="s">
        <v>138</v>
      </c>
      <c r="Q654" s="253" t="s">
        <v>147</v>
      </c>
    </row>
    <row r="655" spans="1:17" ht="14.5" x14ac:dyDescent="0.25">
      <c r="A655" s="574">
        <v>652</v>
      </c>
      <c r="B655" s="696">
        <v>16</v>
      </c>
      <c r="C655" s="844">
        <v>45935</v>
      </c>
      <c r="D655" s="850" t="s">
        <v>10</v>
      </c>
      <c r="E655" s="836" t="str">
        <f t="shared" si="97"/>
        <v>MILFORD TUESDAY</v>
      </c>
      <c r="F655" s="836" t="str">
        <f t="shared" si="97"/>
        <v>SALTY DOGS</v>
      </c>
      <c r="G655" s="846"/>
      <c r="H655" s="847">
        <f>VLOOKUP(E655,START_TIMES,2)</f>
        <v>0.33333333333333331</v>
      </c>
      <c r="I655" s="848" t="str">
        <f>VLOOKUP(E655,fields,2)</f>
        <v>Witek Park (G), Derby</v>
      </c>
      <c r="J655" s="849"/>
      <c r="K655" s="16"/>
      <c r="M655" s="5" t="s">
        <v>100</v>
      </c>
      <c r="N655" s="5" t="s">
        <v>95</v>
      </c>
      <c r="O655" s="784">
        <v>22</v>
      </c>
      <c r="P655" s="253" t="s">
        <v>137</v>
      </c>
      <c r="Q655" s="253" t="s">
        <v>141</v>
      </c>
    </row>
    <row r="656" spans="1:17" ht="14.5" x14ac:dyDescent="0.25">
      <c r="A656" s="574">
        <v>653</v>
      </c>
      <c r="B656" s="843" t="s">
        <v>0</v>
      </c>
      <c r="C656" s="844" t="s">
        <v>0</v>
      </c>
      <c r="D656" s="850" t="s">
        <v>0</v>
      </c>
      <c r="E656" s="836" t="s">
        <v>0</v>
      </c>
      <c r="F656" s="836" t="s">
        <v>0</v>
      </c>
      <c r="G656" s="846" t="s">
        <v>0</v>
      </c>
      <c r="H656" s="847" t="s">
        <v>0</v>
      </c>
      <c r="I656" s="848" t="s">
        <v>0</v>
      </c>
      <c r="J656" s="849" t="s">
        <v>0</v>
      </c>
      <c r="K656" s="16"/>
      <c r="M656" s="319"/>
      <c r="N656" s="319"/>
      <c r="O656" s="784">
        <v>23</v>
      </c>
      <c r="P656" s="253" t="s">
        <v>144</v>
      </c>
      <c r="Q656" s="253" t="s">
        <v>146</v>
      </c>
    </row>
    <row r="657" spans="1:17" ht="14.5" x14ac:dyDescent="0.25">
      <c r="A657" s="574">
        <v>654</v>
      </c>
      <c r="B657" s="696">
        <v>16</v>
      </c>
      <c r="C657" s="844">
        <v>45935</v>
      </c>
      <c r="D657" s="853" t="s">
        <v>175</v>
      </c>
      <c r="E657" s="836" t="str">
        <f t="shared" ref="E657:F661" si="98">VLOOKUP(M657,Teams,2)</f>
        <v>FC CALDO VERDE</v>
      </c>
      <c r="F657" s="836" t="str">
        <f t="shared" si="98"/>
        <v>COYOTES FC</v>
      </c>
      <c r="G657" s="846"/>
      <c r="H657" s="847">
        <f>VLOOKUP(E657,START_TIMES,2)</f>
        <v>0.41666666666666669</v>
      </c>
      <c r="I657" s="848" t="str">
        <f>VLOOKUP(E657,fields,2)</f>
        <v>Naugatuck HS (G), Naugatuck</v>
      </c>
      <c r="J657" s="849"/>
      <c r="K657" s="16"/>
      <c r="M657" s="129" t="s">
        <v>153</v>
      </c>
      <c r="N657" s="129" t="s">
        <v>151</v>
      </c>
      <c r="O657" s="784">
        <v>24</v>
      </c>
      <c r="P657" s="253" t="s">
        <v>149</v>
      </c>
      <c r="Q657" s="253" t="s">
        <v>142</v>
      </c>
    </row>
    <row r="658" spans="1:17" ht="14.5" x14ac:dyDescent="0.25">
      <c r="A658" s="574">
        <v>655</v>
      </c>
      <c r="B658" s="696">
        <v>16</v>
      </c>
      <c r="C658" s="844">
        <v>45935</v>
      </c>
      <c r="D658" s="853" t="s">
        <v>175</v>
      </c>
      <c r="E658" s="836" t="str">
        <f t="shared" si="98"/>
        <v>FC CELTA</v>
      </c>
      <c r="F658" s="773" t="str">
        <f t="shared" si="98"/>
        <v>BYE 30</v>
      </c>
      <c r="G658" s="846"/>
      <c r="H658" s="855" t="s">
        <v>91</v>
      </c>
      <c r="I658" s="856" t="s">
        <v>91</v>
      </c>
      <c r="J658" s="849"/>
      <c r="K658" s="16"/>
      <c r="M658" s="129" t="s">
        <v>154</v>
      </c>
      <c r="N658" s="129" t="s">
        <v>150</v>
      </c>
      <c r="O658" s="784">
        <v>25</v>
      </c>
      <c r="P658" s="253" t="s">
        <v>148</v>
      </c>
      <c r="Q658" s="253" t="s">
        <v>135</v>
      </c>
    </row>
    <row r="659" spans="1:17" ht="14.5" x14ac:dyDescent="0.25">
      <c r="A659" s="574">
        <v>656</v>
      </c>
      <c r="B659" s="696">
        <v>16</v>
      </c>
      <c r="C659" s="844">
        <v>45935</v>
      </c>
      <c r="D659" s="853" t="s">
        <v>175</v>
      </c>
      <c r="E659" s="836" t="str">
        <f t="shared" si="98"/>
        <v>NAUGATUCK FUSION</v>
      </c>
      <c r="F659" s="836" t="str">
        <f t="shared" si="98"/>
        <v>LITCHFIELD COUNTY BLUES 30</v>
      </c>
      <c r="G659" s="854"/>
      <c r="H659" s="847">
        <f>VLOOKUP(E659,START_TIMES,2)</f>
        <v>0.41666666666666669</v>
      </c>
      <c r="I659" s="848" t="str">
        <f>VLOOKUP(E659,fields,2)</f>
        <v>City Hill MS (G), Naugatuck</v>
      </c>
      <c r="J659" s="849"/>
      <c r="K659" s="16"/>
      <c r="M659" s="129" t="s">
        <v>156</v>
      </c>
      <c r="N659" s="129" t="s">
        <v>155</v>
      </c>
      <c r="O659" s="784">
        <v>26</v>
      </c>
      <c r="P659" s="253" t="s">
        <v>135</v>
      </c>
      <c r="Q659" s="253" t="s">
        <v>137</v>
      </c>
    </row>
    <row r="660" spans="1:17" ht="14.5" x14ac:dyDescent="0.25">
      <c r="A660" s="574">
        <v>657</v>
      </c>
      <c r="B660" s="696">
        <v>16</v>
      </c>
      <c r="C660" s="844">
        <v>45935</v>
      </c>
      <c r="D660" s="853" t="s">
        <v>175</v>
      </c>
      <c r="E660" s="836" t="str">
        <f t="shared" si="98"/>
        <v>ECUA-ANDES 30</v>
      </c>
      <c r="F660" s="836" t="str">
        <f t="shared" si="98"/>
        <v>TRINITY FC</v>
      </c>
      <c r="G660" s="846"/>
      <c r="H660" s="847">
        <f>VLOOKUP(E660,START_TIMES,2)</f>
        <v>0.33333333333333331</v>
      </c>
      <c r="I660" s="848" t="str">
        <f>VLOOKUP(E660,fields,2)</f>
        <v>TBD</v>
      </c>
      <c r="J660" s="849"/>
      <c r="K660" s="16"/>
      <c r="M660" s="129" t="s">
        <v>152</v>
      </c>
      <c r="N660" s="129" t="s">
        <v>159</v>
      </c>
      <c r="O660" s="784">
        <v>27</v>
      </c>
      <c r="P660" s="253" t="s">
        <v>146</v>
      </c>
      <c r="Q660" s="253" t="s">
        <v>141</v>
      </c>
    </row>
    <row r="661" spans="1:17" ht="14.5" x14ac:dyDescent="0.25">
      <c r="A661" s="574">
        <v>658</v>
      </c>
      <c r="B661" s="696">
        <v>16</v>
      </c>
      <c r="C661" s="844">
        <v>45935</v>
      </c>
      <c r="D661" s="853" t="s">
        <v>175</v>
      </c>
      <c r="E661" s="836" t="str">
        <f t="shared" si="98"/>
        <v>NORWALK FC</v>
      </c>
      <c r="F661" s="836" t="str">
        <f t="shared" si="98"/>
        <v>QPR</v>
      </c>
      <c r="G661" s="846"/>
      <c r="H661" s="847">
        <f>VLOOKUP(E661,START_TIMES,2)</f>
        <v>0.41666666666666702</v>
      </c>
      <c r="I661" s="848" t="str">
        <f>VLOOKUP(E661,fields,2)</f>
        <v>Nathan Hale MS (T), Norwalk</v>
      </c>
      <c r="J661" s="849"/>
      <c r="K661" s="16"/>
      <c r="M661" s="129" t="s">
        <v>157</v>
      </c>
      <c r="N661" s="129" t="s">
        <v>158</v>
      </c>
      <c r="O661" s="784">
        <v>28</v>
      </c>
      <c r="P661" s="253" t="s">
        <v>138</v>
      </c>
      <c r="Q661" s="253" t="s">
        <v>148</v>
      </c>
    </row>
    <row r="662" spans="1:17" ht="14.5" x14ac:dyDescent="0.35">
      <c r="A662" s="574">
        <v>659</v>
      </c>
      <c r="B662" s="843" t="s">
        <v>0</v>
      </c>
      <c r="C662" s="844" t="s">
        <v>0</v>
      </c>
      <c r="D662" s="850" t="s">
        <v>0</v>
      </c>
      <c r="E662" s="836" t="s">
        <v>0</v>
      </c>
      <c r="F662" s="836" t="s">
        <v>0</v>
      </c>
      <c r="G662" s="846" t="s">
        <v>0</v>
      </c>
      <c r="H662" s="847" t="s">
        <v>0</v>
      </c>
      <c r="I662" s="848" t="s">
        <v>0</v>
      </c>
      <c r="J662" s="849" t="s">
        <v>0</v>
      </c>
      <c r="K662" s="16"/>
      <c r="M662" s="349"/>
      <c r="N662" s="349"/>
      <c r="O662" s="784">
        <v>29</v>
      </c>
      <c r="P662" s="253" t="s">
        <v>142</v>
      </c>
      <c r="Q662" s="253" t="s">
        <v>144</v>
      </c>
    </row>
    <row r="663" spans="1:17" ht="14.5" x14ac:dyDescent="0.25">
      <c r="A663" s="574">
        <v>660</v>
      </c>
      <c r="B663" s="696">
        <v>16</v>
      </c>
      <c r="C663" s="844">
        <v>45935</v>
      </c>
      <c r="D663" s="851" t="s">
        <v>11</v>
      </c>
      <c r="E663" s="836" t="str">
        <f t="shared" ref="E663:F667" si="99">VLOOKUP(M663,Teams,2)</f>
        <v>FAIRFIELD GAC 40</v>
      </c>
      <c r="F663" s="836" t="str">
        <f t="shared" si="99"/>
        <v>CLUB NAPOLI 40</v>
      </c>
      <c r="G663" s="846"/>
      <c r="H663" s="847">
        <v>0.41666666666666669</v>
      </c>
      <c r="I663" s="848" t="str">
        <f>VLOOKUP(E663,fields,2)</f>
        <v>Ludlowe HS (T), Fairfield</v>
      </c>
      <c r="J663" s="849"/>
      <c r="K663" s="16"/>
      <c r="M663" s="5" t="s">
        <v>163</v>
      </c>
      <c r="N663" s="5" t="s">
        <v>161</v>
      </c>
      <c r="O663" s="784">
        <v>30</v>
      </c>
      <c r="P663" s="253" t="s">
        <v>149</v>
      </c>
      <c r="Q663" s="253" t="s">
        <v>147</v>
      </c>
    </row>
    <row r="664" spans="1:17" ht="14.5" x14ac:dyDescent="0.25">
      <c r="A664" s="574">
        <v>661</v>
      </c>
      <c r="B664" s="696">
        <v>16</v>
      </c>
      <c r="C664" s="897">
        <v>45935</v>
      </c>
      <c r="D664" s="851" t="s">
        <v>11</v>
      </c>
      <c r="E664" s="836" t="str">
        <f t="shared" si="99"/>
        <v>GREENWICH FC 40</v>
      </c>
      <c r="F664" s="836" t="str">
        <f t="shared" si="99"/>
        <v>CLINTON FC 40</v>
      </c>
      <c r="G664" s="846"/>
      <c r="H664" s="847">
        <f>VLOOKUP(E664,START_TIMES,2)</f>
        <v>0.41666666666666702</v>
      </c>
      <c r="I664" s="898" t="str">
        <f>VLOOKUP(E664,fields,2)</f>
        <v>Greenwich Fields</v>
      </c>
      <c r="J664" s="849"/>
      <c r="K664" s="16"/>
      <c r="M664" s="5" t="s">
        <v>104</v>
      </c>
      <c r="N664" s="5" t="s">
        <v>160</v>
      </c>
      <c r="O664" s="784">
        <v>31</v>
      </c>
      <c r="P664" s="253" t="s">
        <v>146</v>
      </c>
      <c r="Q664" s="253" t="s">
        <v>142</v>
      </c>
    </row>
    <row r="665" spans="1:17" ht="14.5" x14ac:dyDescent="0.25">
      <c r="A665" s="574">
        <v>662</v>
      </c>
      <c r="B665" s="696">
        <v>16</v>
      </c>
      <c r="C665" s="844">
        <v>45935</v>
      </c>
      <c r="D665" s="851" t="s">
        <v>11</v>
      </c>
      <c r="E665" s="836" t="str">
        <f t="shared" si="99"/>
        <v xml:space="preserve">GUILFORD CELTIC </v>
      </c>
      <c r="F665" s="836" t="str">
        <f t="shared" si="99"/>
        <v>GREENWICH PUMAS FC 40</v>
      </c>
      <c r="G665" s="846"/>
      <c r="H665" s="847">
        <f>VLOOKUP(E665,START_TIMES,2)</f>
        <v>0.41666666666666702</v>
      </c>
      <c r="I665" s="848" t="str">
        <f>VLOOKUP(E665,fields,2)</f>
        <v>Guilford HS (T), Guilford</v>
      </c>
      <c r="J665" s="849"/>
      <c r="K665" s="16"/>
      <c r="M665" s="5" t="s">
        <v>106</v>
      </c>
      <c r="N665" s="5" t="s">
        <v>105</v>
      </c>
      <c r="O665" s="784">
        <v>32</v>
      </c>
      <c r="P665" s="253" t="s">
        <v>141</v>
      </c>
      <c r="Q665" s="253" t="s">
        <v>135</v>
      </c>
    </row>
    <row r="666" spans="1:17" ht="12.75" customHeight="1" x14ac:dyDescent="0.25">
      <c r="A666" s="574">
        <v>663</v>
      </c>
      <c r="B666" s="696">
        <v>16</v>
      </c>
      <c r="C666" s="844">
        <v>45935</v>
      </c>
      <c r="D666" s="851" t="s">
        <v>11</v>
      </c>
      <c r="E666" s="836" t="str">
        <f t="shared" si="99"/>
        <v>DANBURY UNITED 40</v>
      </c>
      <c r="F666" s="836" t="str">
        <f t="shared" si="99"/>
        <v>VASCO DA GAMA 40</v>
      </c>
      <c r="G666" s="846"/>
      <c r="H666" s="847">
        <f>VLOOKUP(E666,START_TIMES,2)</f>
        <v>0.45833333333333331</v>
      </c>
      <c r="I666" s="848" t="str">
        <f>VLOOKUP(E666,fields,2)</f>
        <v>Portuguese Cultural Center (G), Danbury</v>
      </c>
      <c r="J666" s="849"/>
      <c r="K666" s="16"/>
      <c r="M666" s="5" t="s">
        <v>162</v>
      </c>
      <c r="N666" s="5" t="s">
        <v>109</v>
      </c>
      <c r="O666" s="784">
        <v>33</v>
      </c>
      <c r="P666" s="253" t="s">
        <v>144</v>
      </c>
      <c r="Q666" s="253" t="s">
        <v>147</v>
      </c>
    </row>
    <row r="667" spans="1:17" ht="12.75" customHeight="1" x14ac:dyDescent="0.25">
      <c r="A667" s="574">
        <v>664</v>
      </c>
      <c r="B667" s="696">
        <v>16</v>
      </c>
      <c r="C667" s="844">
        <v>45935</v>
      </c>
      <c r="D667" s="851" t="s">
        <v>11</v>
      </c>
      <c r="E667" s="836" t="str">
        <f t="shared" si="99"/>
        <v>SHEBEEN FC</v>
      </c>
      <c r="F667" s="836" t="str">
        <f t="shared" si="99"/>
        <v>STORM FC</v>
      </c>
      <c r="G667" s="846"/>
      <c r="H667" s="847">
        <v>0.33333333333333331</v>
      </c>
      <c r="I667" s="848" t="str">
        <f>VLOOKUP(E667,fields,2)</f>
        <v>Ludlowe HS (T), Fairfield</v>
      </c>
      <c r="J667" s="849"/>
      <c r="K667" s="16"/>
      <c r="M667" s="5" t="s">
        <v>107</v>
      </c>
      <c r="N667" s="5" t="s">
        <v>108</v>
      </c>
      <c r="O667" s="784">
        <v>34</v>
      </c>
      <c r="P667" s="253" t="s">
        <v>148</v>
      </c>
      <c r="Q667" s="253" t="s">
        <v>149</v>
      </c>
    </row>
    <row r="668" spans="1:17" ht="12.75" customHeight="1" thickBot="1" x14ac:dyDescent="0.3">
      <c r="A668" s="574">
        <v>665</v>
      </c>
      <c r="B668" s="696"/>
      <c r="C668" s="844"/>
      <c r="D668" s="851"/>
      <c r="E668" s="836"/>
      <c r="F668" s="836"/>
      <c r="G668" s="846"/>
      <c r="H668" s="847"/>
      <c r="I668" s="848"/>
      <c r="J668" s="849"/>
      <c r="K668" s="16"/>
      <c r="M668" s="5"/>
      <c r="N668" s="5"/>
      <c r="O668" s="784">
        <v>35</v>
      </c>
      <c r="P668" s="253" t="s">
        <v>137</v>
      </c>
      <c r="Q668" s="253" t="s">
        <v>138</v>
      </c>
    </row>
    <row r="669" spans="1:17" ht="12.75" customHeight="1" thickTop="1" thickBot="1" x14ac:dyDescent="0.4">
      <c r="A669" s="574">
        <v>666</v>
      </c>
      <c r="B669" s="696">
        <v>16</v>
      </c>
      <c r="C669" s="844">
        <v>45935</v>
      </c>
      <c r="D669" s="861" t="s">
        <v>1114</v>
      </c>
      <c r="E669" s="836" t="e">
        <f t="shared" ref="E669:F672" si="100">VLOOKUP(M669,Teams,2)</f>
        <v>#N/A</v>
      </c>
      <c r="F669" s="836" t="e">
        <f t="shared" si="100"/>
        <v>#N/A</v>
      </c>
      <c r="G669" s="854"/>
      <c r="H669" s="847" t="e">
        <f>VLOOKUP(E669,START_TIMES,2)</f>
        <v>#N/A</v>
      </c>
      <c r="I669" s="848" t="e">
        <f>VLOOKUP(E669,fields,2)</f>
        <v>#N/A</v>
      </c>
      <c r="J669" s="849"/>
      <c r="K669" s="16"/>
      <c r="M669" s="603"/>
      <c r="N669" s="603"/>
      <c r="O669" s="784">
        <v>36</v>
      </c>
      <c r="P669" s="253" t="s">
        <v>141</v>
      </c>
      <c r="Q669" s="253" t="s">
        <v>144</v>
      </c>
    </row>
    <row r="670" spans="1:17" ht="15.5" thickTop="1" thickBot="1" x14ac:dyDescent="0.4">
      <c r="A670" s="574">
        <v>667</v>
      </c>
      <c r="B670" s="696">
        <v>16</v>
      </c>
      <c r="C670" s="844">
        <v>45935</v>
      </c>
      <c r="D670" s="861" t="s">
        <v>1114</v>
      </c>
      <c r="E670" s="836" t="e">
        <f t="shared" si="100"/>
        <v>#N/A</v>
      </c>
      <c r="F670" s="836" t="e">
        <f t="shared" si="100"/>
        <v>#N/A</v>
      </c>
      <c r="G670" s="846"/>
      <c r="H670" s="847" t="e">
        <f>VLOOKUP(E670,START_TIMES,2)</f>
        <v>#N/A</v>
      </c>
      <c r="I670" s="848" t="e">
        <f>VLOOKUP(E670,fields,2)</f>
        <v>#N/A</v>
      </c>
      <c r="J670" s="849"/>
      <c r="K670" s="16"/>
      <c r="M670" s="603"/>
      <c r="N670" s="603"/>
      <c r="O670" s="784">
        <v>37</v>
      </c>
      <c r="P670" s="253" t="s">
        <v>138</v>
      </c>
      <c r="Q670" s="253" t="s">
        <v>146</v>
      </c>
    </row>
    <row r="671" spans="1:17" ht="12.75" customHeight="1" thickTop="1" thickBot="1" x14ac:dyDescent="0.3">
      <c r="A671" s="574">
        <v>668</v>
      </c>
      <c r="B671" s="696">
        <v>16</v>
      </c>
      <c r="C671" s="844">
        <v>45935</v>
      </c>
      <c r="D671" s="861" t="s">
        <v>1114</v>
      </c>
      <c r="E671" s="836" t="e">
        <f t="shared" si="100"/>
        <v>#N/A</v>
      </c>
      <c r="F671" s="836" t="e">
        <f t="shared" si="100"/>
        <v>#N/A</v>
      </c>
      <c r="G671" s="846"/>
      <c r="H671" s="847" t="e">
        <f>VLOOKUP(E671,START_TIMES,2)</f>
        <v>#N/A</v>
      </c>
      <c r="I671" s="848" t="e">
        <f>VLOOKUP(E671,fields,2)</f>
        <v>#N/A</v>
      </c>
      <c r="J671" s="849"/>
      <c r="K671" s="16"/>
      <c r="M671" s="605"/>
      <c r="N671" s="605"/>
      <c r="O671" s="784">
        <v>38</v>
      </c>
      <c r="P671" s="253" t="s">
        <v>147</v>
      </c>
      <c r="Q671" s="253" t="s">
        <v>148</v>
      </c>
    </row>
    <row r="672" spans="1:17" ht="12.75" customHeight="1" thickTop="1" x14ac:dyDescent="0.3">
      <c r="A672" s="574">
        <v>669</v>
      </c>
      <c r="B672" s="696">
        <v>16</v>
      </c>
      <c r="C672" s="844">
        <v>45935</v>
      </c>
      <c r="D672" s="861" t="s">
        <v>1114</v>
      </c>
      <c r="E672" s="836" t="e">
        <f t="shared" si="100"/>
        <v>#N/A</v>
      </c>
      <c r="F672" s="836" t="e">
        <f t="shared" si="100"/>
        <v>#N/A</v>
      </c>
      <c r="G672" s="846"/>
      <c r="H672" s="847" t="e">
        <f>VLOOKUP(E672,START_TIMES,2)</f>
        <v>#N/A</v>
      </c>
      <c r="I672" s="848" t="e">
        <f>VLOOKUP(E672,fields,2)</f>
        <v>#N/A</v>
      </c>
      <c r="J672" s="849"/>
      <c r="K672" s="16"/>
      <c r="M672" s="602"/>
      <c r="N672" s="602"/>
      <c r="O672" s="784">
        <v>39</v>
      </c>
      <c r="P672" s="253" t="s">
        <v>137</v>
      </c>
      <c r="Q672" s="253" t="s">
        <v>142</v>
      </c>
    </row>
    <row r="673" spans="1:17" ht="12.75" customHeight="1" x14ac:dyDescent="0.25">
      <c r="A673" s="574">
        <v>670</v>
      </c>
      <c r="B673" s="696"/>
      <c r="C673" s="844"/>
      <c r="D673" s="851"/>
      <c r="E673" s="836"/>
      <c r="F673" s="836"/>
      <c r="G673" s="846"/>
      <c r="H673" s="847"/>
      <c r="I673" s="848"/>
      <c r="J673" s="849"/>
      <c r="K673" s="16"/>
      <c r="M673" s="5"/>
      <c r="N673" s="5"/>
      <c r="O673" s="784">
        <v>40</v>
      </c>
      <c r="P673" s="253" t="s">
        <v>135</v>
      </c>
      <c r="Q673" s="253" t="s">
        <v>149</v>
      </c>
    </row>
    <row r="674" spans="1:17" ht="12.75" customHeight="1" x14ac:dyDescent="0.3">
      <c r="A674" s="574">
        <v>671</v>
      </c>
      <c r="B674" s="696">
        <v>16</v>
      </c>
      <c r="C674" s="844">
        <v>45935</v>
      </c>
      <c r="D674" s="865" t="s">
        <v>1115</v>
      </c>
      <c r="E674" s="836" t="e">
        <f t="shared" ref="E674:F677" si="101">VLOOKUP(M674,Teams,2)</f>
        <v>#N/A</v>
      </c>
      <c r="F674" s="836" t="e">
        <f t="shared" si="101"/>
        <v>#N/A</v>
      </c>
      <c r="G674" s="854"/>
      <c r="H674" s="847" t="e">
        <f>VLOOKUP(E674,START_TIMES,2)</f>
        <v>#N/A</v>
      </c>
      <c r="I674" s="848" t="e">
        <f>VLOOKUP(E674,fields,2)</f>
        <v>#N/A</v>
      </c>
      <c r="J674" s="849"/>
      <c r="K674" s="16"/>
      <c r="M674" s="602"/>
      <c r="N674" s="602"/>
      <c r="O674" s="784">
        <v>41</v>
      </c>
      <c r="P674" s="253" t="s">
        <v>138</v>
      </c>
      <c r="Q674" s="253" t="s">
        <v>135</v>
      </c>
    </row>
    <row r="675" spans="1:17" ht="14.5" x14ac:dyDescent="0.3">
      <c r="A675" s="574">
        <v>672</v>
      </c>
      <c r="B675" s="696">
        <v>16</v>
      </c>
      <c r="C675" s="844">
        <v>45935</v>
      </c>
      <c r="D675" s="865" t="s">
        <v>1115</v>
      </c>
      <c r="E675" s="836" t="e">
        <f t="shared" si="101"/>
        <v>#N/A</v>
      </c>
      <c r="F675" s="836" t="e">
        <f t="shared" si="101"/>
        <v>#N/A</v>
      </c>
      <c r="G675" s="846"/>
      <c r="H675" s="847" t="e">
        <f>VLOOKUP(E675,START_TIMES,2)</f>
        <v>#N/A</v>
      </c>
      <c r="I675" s="848" t="e">
        <f>VLOOKUP(E675,fields,2)</f>
        <v>#N/A</v>
      </c>
      <c r="J675" s="849"/>
      <c r="K675" s="16"/>
      <c r="L675" s="89"/>
      <c r="M675" s="602"/>
      <c r="N675" s="602"/>
      <c r="O675" s="784">
        <v>42</v>
      </c>
      <c r="P675" s="253" t="s">
        <v>149</v>
      </c>
      <c r="Q675" s="253" t="s">
        <v>141</v>
      </c>
    </row>
    <row r="676" spans="1:17" ht="15" thickBot="1" x14ac:dyDescent="0.3">
      <c r="A676" s="574">
        <v>673</v>
      </c>
      <c r="B676" s="696">
        <v>16</v>
      </c>
      <c r="C676" s="844">
        <v>45935</v>
      </c>
      <c r="D676" s="865" t="s">
        <v>1115</v>
      </c>
      <c r="E676" s="836" t="e">
        <f t="shared" si="101"/>
        <v>#N/A</v>
      </c>
      <c r="F676" s="836" t="e">
        <f t="shared" si="101"/>
        <v>#N/A</v>
      </c>
      <c r="G676" s="846"/>
      <c r="H676" s="847" t="e">
        <f>VLOOKUP(E676,START_TIMES,2)</f>
        <v>#N/A</v>
      </c>
      <c r="I676" s="848" t="e">
        <f>VLOOKUP(E676,fields,2)</f>
        <v>#N/A</v>
      </c>
      <c r="J676" s="849"/>
      <c r="K676" s="16"/>
      <c r="M676" s="5"/>
      <c r="N676" s="5"/>
      <c r="O676" s="784">
        <v>43</v>
      </c>
      <c r="P676" s="253" t="s">
        <v>137</v>
      </c>
      <c r="Q676" s="253" t="s">
        <v>144</v>
      </c>
    </row>
    <row r="677" spans="1:17" ht="15.5" thickTop="1" thickBot="1" x14ac:dyDescent="0.4">
      <c r="A677" s="574">
        <v>674</v>
      </c>
      <c r="B677" s="696">
        <v>16</v>
      </c>
      <c r="C677" s="844">
        <v>45935</v>
      </c>
      <c r="D677" s="865" t="s">
        <v>1115</v>
      </c>
      <c r="E677" s="836" t="e">
        <f t="shared" si="101"/>
        <v>#N/A</v>
      </c>
      <c r="F677" s="836" t="e">
        <f t="shared" si="101"/>
        <v>#N/A</v>
      </c>
      <c r="G677" s="846"/>
      <c r="H677" s="847" t="e">
        <f>VLOOKUP(E677,START_TIMES,2)</f>
        <v>#N/A</v>
      </c>
      <c r="I677" s="848" t="e">
        <f>VLOOKUP(E677,fields,2)</f>
        <v>#N/A</v>
      </c>
      <c r="J677" s="849"/>
      <c r="K677" s="16"/>
      <c r="M677" s="603"/>
      <c r="N677" s="603"/>
      <c r="O677" s="784">
        <v>44</v>
      </c>
      <c r="P677" s="253" t="s">
        <v>142</v>
      </c>
      <c r="Q677" s="253" t="s">
        <v>148</v>
      </c>
    </row>
    <row r="678" spans="1:17" ht="15" thickTop="1" x14ac:dyDescent="0.25">
      <c r="A678" s="574">
        <v>675</v>
      </c>
      <c r="B678" s="696"/>
      <c r="C678" s="844"/>
      <c r="D678" s="851"/>
      <c r="E678" s="836"/>
      <c r="F678" s="836"/>
      <c r="G678" s="846"/>
      <c r="H678" s="847"/>
      <c r="I678" s="848"/>
      <c r="J678" s="849"/>
      <c r="K678" s="16"/>
      <c r="M678" s="5"/>
      <c r="N678" s="5"/>
      <c r="O678" s="784">
        <v>45</v>
      </c>
      <c r="P678" s="253" t="s">
        <v>146</v>
      </c>
      <c r="Q678" s="253" t="s">
        <v>147</v>
      </c>
    </row>
    <row r="679" spans="1:17" ht="14.5" x14ac:dyDescent="0.25">
      <c r="A679" s="574">
        <v>676</v>
      </c>
      <c r="B679" s="696">
        <v>16</v>
      </c>
      <c r="C679" s="897">
        <v>45935</v>
      </c>
      <c r="D679" s="845" t="s">
        <v>1076</v>
      </c>
      <c r="E679" s="836" t="str">
        <f t="shared" ref="E679:F683" si="102">VLOOKUP(M679,Teams,2)</f>
        <v>GREENWICH PUMAS FC 50</v>
      </c>
      <c r="F679" s="836" t="str">
        <f t="shared" si="102"/>
        <v>FAIRFIELD GAC 50</v>
      </c>
      <c r="G679" s="854"/>
      <c r="H679" s="847">
        <f>VLOOKUP(E679,START_TIMES,2)</f>
        <v>0.41666666666666669</v>
      </c>
      <c r="I679" s="898" t="str">
        <f>VLOOKUP(E679,fields,2)</f>
        <v>Greenwich Fields</v>
      </c>
      <c r="J679" s="849"/>
      <c r="K679" s="16"/>
      <c r="M679" s="781" t="s">
        <v>129</v>
      </c>
      <c r="N679" s="781" t="s">
        <v>127</v>
      </c>
      <c r="O679" s="784">
        <v>46</v>
      </c>
      <c r="P679" s="253" t="s">
        <v>142</v>
      </c>
      <c r="Q679" s="253" t="s">
        <v>147</v>
      </c>
    </row>
    <row r="680" spans="1:17" ht="14.5" x14ac:dyDescent="0.25">
      <c r="A680" s="574">
        <v>677</v>
      </c>
      <c r="B680" s="696">
        <v>16</v>
      </c>
      <c r="C680" s="844">
        <v>45935</v>
      </c>
      <c r="D680" s="845" t="s">
        <v>1076</v>
      </c>
      <c r="E680" s="836" t="str">
        <f t="shared" si="102"/>
        <v>NORWALK MARINERS LEGENDS</v>
      </c>
      <c r="F680" s="868" t="str">
        <f t="shared" si="102"/>
        <v>BYE 50</v>
      </c>
      <c r="G680" s="854"/>
      <c r="H680" s="855" t="s">
        <v>91</v>
      </c>
      <c r="I680" s="856" t="s">
        <v>91</v>
      </c>
      <c r="J680" s="849"/>
      <c r="K680" s="16"/>
      <c r="M680" s="781" t="s">
        <v>130</v>
      </c>
      <c r="N680" s="781" t="s">
        <v>126</v>
      </c>
      <c r="O680" s="784">
        <v>47</v>
      </c>
      <c r="P680" s="253" t="s">
        <v>146</v>
      </c>
      <c r="Q680" s="253" t="s">
        <v>135</v>
      </c>
    </row>
    <row r="681" spans="1:17" ht="14.5" x14ac:dyDescent="0.25">
      <c r="A681" s="574">
        <v>678</v>
      </c>
      <c r="B681" s="696">
        <v>16</v>
      </c>
      <c r="C681" s="844">
        <v>45935</v>
      </c>
      <c r="D681" s="845" t="s">
        <v>1076</v>
      </c>
      <c r="E681" s="836" t="str">
        <f t="shared" si="102"/>
        <v>REBELS UNITED</v>
      </c>
      <c r="F681" s="836" t="str">
        <f t="shared" si="102"/>
        <v>NORWALK SPORT COLOMBIA 50</v>
      </c>
      <c r="G681" s="854"/>
      <c r="H681" s="847">
        <f>VLOOKUP(E681,START_TIMES,2)</f>
        <v>0.41666666666666669</v>
      </c>
      <c r="I681" s="848" t="str">
        <f>VLOOKUP(E681,fields,2)</f>
        <v>New Fairfield HS (T), New Fairfield</v>
      </c>
      <c r="J681" s="849"/>
      <c r="K681" s="16"/>
      <c r="M681" s="781" t="s">
        <v>132</v>
      </c>
      <c r="N681" s="781" t="s">
        <v>131</v>
      </c>
      <c r="O681" s="784">
        <v>48</v>
      </c>
      <c r="P681" s="253" t="s">
        <v>138</v>
      </c>
      <c r="Q681" s="253" t="s">
        <v>141</v>
      </c>
    </row>
    <row r="682" spans="1:17" ht="14.5" x14ac:dyDescent="0.25">
      <c r="A682" s="574">
        <v>679</v>
      </c>
      <c r="B682" s="696">
        <v>16</v>
      </c>
      <c r="C682" s="897">
        <v>45935</v>
      </c>
      <c r="D682" s="845" t="s">
        <v>1076</v>
      </c>
      <c r="E682" s="836" t="str">
        <f t="shared" si="102"/>
        <v>GREENWICH FC 50</v>
      </c>
      <c r="F682" s="836" t="str">
        <f t="shared" si="102"/>
        <v>WESTPORT FC</v>
      </c>
      <c r="G682" s="854"/>
      <c r="H682" s="847">
        <f>VLOOKUP(E682,START_TIMES,2)</f>
        <v>0.41666666666666702</v>
      </c>
      <c r="I682" s="898" t="str">
        <f>VLOOKUP(E682,fields,2)</f>
        <v>Greenwich Fields</v>
      </c>
      <c r="J682" s="849"/>
      <c r="K682" s="16"/>
      <c r="M682" s="781" t="s">
        <v>128</v>
      </c>
      <c r="N682" s="781" t="s">
        <v>136</v>
      </c>
      <c r="O682" s="784">
        <v>49</v>
      </c>
      <c r="P682" s="253" t="s">
        <v>144</v>
      </c>
      <c r="Q682" s="253" t="s">
        <v>148</v>
      </c>
    </row>
    <row r="683" spans="1:17" ht="14.5" x14ac:dyDescent="0.25">
      <c r="A683" s="574">
        <v>680</v>
      </c>
      <c r="B683" s="696">
        <v>16</v>
      </c>
      <c r="C683" s="844">
        <v>45935</v>
      </c>
      <c r="D683" s="845" t="s">
        <v>1076</v>
      </c>
      <c r="E683" s="836" t="str">
        <f t="shared" si="102"/>
        <v>STAMFORD CITY</v>
      </c>
      <c r="F683" s="836" t="str">
        <f t="shared" si="102"/>
        <v>VASCO DA GAMA 50</v>
      </c>
      <c r="G683" s="854"/>
      <c r="H683" s="847">
        <f>VLOOKUP(E683,START_TIMES,2)</f>
        <v>0.41666666666666702</v>
      </c>
      <c r="I683" s="848" t="str">
        <f>VLOOKUP(E683,fields,2)</f>
        <v>West Beach Fields (T), Stamford</v>
      </c>
      <c r="J683" s="849"/>
      <c r="K683" s="16"/>
      <c r="M683" s="781" t="s">
        <v>133</v>
      </c>
      <c r="N683" s="781" t="s">
        <v>134</v>
      </c>
      <c r="O683" s="784">
        <v>50</v>
      </c>
      <c r="P683" s="253" t="s">
        <v>137</v>
      </c>
      <c r="Q683" s="253" t="s">
        <v>149</v>
      </c>
    </row>
    <row r="684" spans="1:17" ht="14.5" x14ac:dyDescent="0.25">
      <c r="A684" s="574">
        <v>681</v>
      </c>
      <c r="B684" s="843" t="s">
        <v>0</v>
      </c>
      <c r="C684" s="844" t="s">
        <v>0</v>
      </c>
      <c r="D684" s="850" t="s">
        <v>0</v>
      </c>
      <c r="E684" s="836" t="s">
        <v>0</v>
      </c>
      <c r="F684" s="836" t="s">
        <v>0</v>
      </c>
      <c r="G684" s="846" t="s">
        <v>0</v>
      </c>
      <c r="H684" s="847" t="s">
        <v>0</v>
      </c>
      <c r="I684" s="848" t="s">
        <v>0</v>
      </c>
      <c r="J684" s="849" t="s">
        <v>0</v>
      </c>
      <c r="K684" s="16"/>
      <c r="M684" s="781"/>
      <c r="N684" s="781"/>
      <c r="O684" s="784">
        <v>51</v>
      </c>
      <c r="P684" s="253" t="s">
        <v>148</v>
      </c>
      <c r="Q684" s="253" t="s">
        <v>146</v>
      </c>
    </row>
    <row r="685" spans="1:17" ht="14.5" x14ac:dyDescent="0.25">
      <c r="A685" s="574">
        <v>682</v>
      </c>
      <c r="B685" s="696">
        <v>16</v>
      </c>
      <c r="C685" s="897">
        <v>45935</v>
      </c>
      <c r="D685" s="870" t="s">
        <v>1113</v>
      </c>
      <c r="E685" s="836" t="str">
        <f t="shared" ref="E685:F689" si="103">VLOOKUP(M685,Teams,2)</f>
        <v>GREENWICH PUMAS FC 56</v>
      </c>
      <c r="F685" s="836" t="str">
        <f t="shared" si="103"/>
        <v>CLUB NAPOLI 50</v>
      </c>
      <c r="G685" s="854"/>
      <c r="H685" s="847">
        <f>VLOOKUP(E685,START_TIMES,2)</f>
        <v>0.41666666666666669</v>
      </c>
      <c r="I685" s="898" t="str">
        <f>VLOOKUP(E685,fields,2)</f>
        <v>Greenwich Fields</v>
      </c>
      <c r="J685" s="849"/>
      <c r="K685" s="16"/>
      <c r="M685" s="783" t="s">
        <v>144</v>
      </c>
      <c r="N685" s="783" t="s">
        <v>141</v>
      </c>
      <c r="O685" s="784">
        <v>52</v>
      </c>
      <c r="P685" s="253" t="s">
        <v>137</v>
      </c>
      <c r="Q685" s="253" t="s">
        <v>147</v>
      </c>
    </row>
    <row r="686" spans="1:17" ht="14.5" x14ac:dyDescent="0.25">
      <c r="A686" s="574">
        <v>683</v>
      </c>
      <c r="B686" s="696">
        <v>16</v>
      </c>
      <c r="C686" s="844">
        <v>45935</v>
      </c>
      <c r="D686" s="870" t="s">
        <v>1113</v>
      </c>
      <c r="E686" s="836" t="str">
        <f t="shared" si="103"/>
        <v>GUILFORD BLACK EAGLES</v>
      </c>
      <c r="F686" s="836" t="str">
        <f t="shared" si="103"/>
        <v>CHESHIRE AZZURRI</v>
      </c>
      <c r="G686" s="854"/>
      <c r="H686" s="847">
        <f>VLOOKUP(E686,START_TIMES,2)</f>
        <v>0.41666666666666669</v>
      </c>
      <c r="I686" s="848" t="str">
        <f>VLOOKUP(E686,fields,2)</f>
        <v>Bittner Park (G), Guilford</v>
      </c>
      <c r="J686" s="849"/>
      <c r="K686" s="16"/>
      <c r="M686" s="783" t="s">
        <v>146</v>
      </c>
      <c r="N686" s="783" t="s">
        <v>138</v>
      </c>
      <c r="O686" s="784">
        <v>53</v>
      </c>
      <c r="P686" s="253" t="s">
        <v>141</v>
      </c>
      <c r="Q686" s="253" t="s">
        <v>142</v>
      </c>
    </row>
    <row r="687" spans="1:17" ht="14.5" x14ac:dyDescent="0.25">
      <c r="A687" s="574">
        <v>684</v>
      </c>
      <c r="B687" s="696">
        <v>16</v>
      </c>
      <c r="C687" s="844">
        <v>45935</v>
      </c>
      <c r="D687" s="870" t="s">
        <v>1113</v>
      </c>
      <c r="E687" s="836" t="str">
        <f t="shared" si="103"/>
        <v>NORTH BRANFORD LEGENDS</v>
      </c>
      <c r="F687" s="836" t="str">
        <f t="shared" si="103"/>
        <v>HAVEN FC</v>
      </c>
      <c r="G687" s="854"/>
      <c r="H687" s="847">
        <f>VLOOKUP(E687,START_TIMES,2)</f>
        <v>0.41666666666666702</v>
      </c>
      <c r="I687" s="848" t="str">
        <f>VLOOKUP(E687,fields,2)</f>
        <v>Northford Park (G), Northford</v>
      </c>
      <c r="J687" s="849"/>
      <c r="K687" s="16"/>
      <c r="M687" s="783" t="s">
        <v>148</v>
      </c>
      <c r="N687" s="783" t="s">
        <v>147</v>
      </c>
      <c r="O687" s="784">
        <v>54</v>
      </c>
      <c r="P687" s="253" t="s">
        <v>135</v>
      </c>
      <c r="Q687" s="253" t="s">
        <v>144</v>
      </c>
    </row>
    <row r="688" spans="1:17" ht="14.5" x14ac:dyDescent="0.25">
      <c r="A688" s="574">
        <v>685</v>
      </c>
      <c r="B688" s="696">
        <v>16</v>
      </c>
      <c r="C688" s="844">
        <v>45935</v>
      </c>
      <c r="D688" s="870" t="s">
        <v>1113</v>
      </c>
      <c r="E688" s="836" t="str">
        <f t="shared" si="103"/>
        <v>EAST HAVEN SC</v>
      </c>
      <c r="F688" s="836" t="str">
        <f t="shared" si="103"/>
        <v>ZIMMITTI SC</v>
      </c>
      <c r="G688" s="854"/>
      <c r="H688" s="847">
        <f>VLOOKUP(E688,START_TIMES,2)</f>
        <v>0.41666666666666669</v>
      </c>
      <c r="I688" s="848" t="str">
        <f>VLOOKUP(E688,fields,2)</f>
        <v>East Haven MS (G), East Haven</v>
      </c>
      <c r="J688" s="849"/>
      <c r="K688" s="16"/>
      <c r="M688" s="783" t="s">
        <v>142</v>
      </c>
      <c r="N688" s="783" t="s">
        <v>137</v>
      </c>
      <c r="O688" s="784">
        <v>55</v>
      </c>
      <c r="P688" s="253" t="s">
        <v>149</v>
      </c>
      <c r="Q688" s="253" t="s">
        <v>138</v>
      </c>
    </row>
    <row r="689" spans="1:17" ht="14.5" x14ac:dyDescent="0.25">
      <c r="A689" s="574">
        <v>686</v>
      </c>
      <c r="B689" s="696">
        <v>16</v>
      </c>
      <c r="C689" s="844">
        <v>45935</v>
      </c>
      <c r="D689" s="870" t="s">
        <v>1113</v>
      </c>
      <c r="E689" s="836" t="str">
        <f t="shared" si="103"/>
        <v>SOUTHEAST CT</v>
      </c>
      <c r="F689" s="836" t="str">
        <f t="shared" si="103"/>
        <v>VASCO DA GAMA 60</v>
      </c>
      <c r="G689" s="854"/>
      <c r="H689" s="847">
        <f>VLOOKUP(E689,START_TIMES,2)</f>
        <v>0.41666666666666702</v>
      </c>
      <c r="I689" s="848" t="str">
        <f>VLOOKUP(E689,fields,2)</f>
        <v>Killingworth Rec Park (G), Killingworth</v>
      </c>
      <c r="J689" s="849"/>
      <c r="K689" s="16"/>
      <c r="M689" s="783" t="s">
        <v>149</v>
      </c>
      <c r="N689" s="783" t="s">
        <v>135</v>
      </c>
      <c r="O689" s="784">
        <v>56</v>
      </c>
      <c r="P689" s="253" t="s">
        <v>146</v>
      </c>
      <c r="Q689" s="253" t="s">
        <v>137</v>
      </c>
    </row>
    <row r="690" spans="1:17" ht="14.5" x14ac:dyDescent="0.35">
      <c r="A690" s="574">
        <v>687</v>
      </c>
      <c r="B690" s="696"/>
      <c r="C690" s="575"/>
      <c r="D690" s="591"/>
      <c r="E690" s="577"/>
      <c r="F690" s="577"/>
      <c r="G690" s="589"/>
      <c r="H690" s="645"/>
      <c r="I690" s="614"/>
      <c r="J690" s="580"/>
      <c r="K690" s="16"/>
      <c r="M690" s="781"/>
      <c r="N690" s="781"/>
      <c r="O690" s="784">
        <v>57</v>
      </c>
      <c r="P690" s="253" t="s">
        <v>138</v>
      </c>
      <c r="Q690" s="253" t="s">
        <v>142</v>
      </c>
    </row>
    <row r="691" spans="1:17" ht="22.5" x14ac:dyDescent="0.45">
      <c r="A691" s="574">
        <v>688</v>
      </c>
      <c r="B691" s="839" t="s">
        <v>0</v>
      </c>
      <c r="C691" s="838" t="s">
        <v>1136</v>
      </c>
      <c r="D691" s="840"/>
      <c r="E691" s="840"/>
      <c r="F691" s="840"/>
      <c r="G691" s="841"/>
      <c r="H691" s="842"/>
      <c r="I691" s="840"/>
      <c r="J691" s="840"/>
      <c r="K691" s="16"/>
      <c r="M691" s="781"/>
      <c r="N691" s="781"/>
      <c r="O691" s="784">
        <v>58</v>
      </c>
      <c r="P691" s="253" t="s">
        <v>149</v>
      </c>
      <c r="Q691" s="253" t="s">
        <v>144</v>
      </c>
    </row>
    <row r="692" spans="1:17" ht="14.5" x14ac:dyDescent="0.25">
      <c r="A692" s="574">
        <v>689</v>
      </c>
      <c r="B692" s="843" t="s">
        <v>0</v>
      </c>
      <c r="C692" s="844" t="s">
        <v>0</v>
      </c>
      <c r="D692" s="850" t="s">
        <v>0</v>
      </c>
      <c r="E692" s="836" t="s">
        <v>0</v>
      </c>
      <c r="F692" s="836" t="s">
        <v>0</v>
      </c>
      <c r="G692" s="846" t="s">
        <v>0</v>
      </c>
      <c r="H692" s="847" t="s">
        <v>0</v>
      </c>
      <c r="I692" s="848" t="s">
        <v>0</v>
      </c>
      <c r="J692" s="849" t="s">
        <v>0</v>
      </c>
      <c r="K692" s="16"/>
      <c r="M692" s="781"/>
      <c r="N692" s="781"/>
      <c r="O692" s="784">
        <v>59</v>
      </c>
      <c r="P692" s="253" t="s">
        <v>135</v>
      </c>
      <c r="Q692" s="253" t="s">
        <v>147</v>
      </c>
    </row>
    <row r="693" spans="1:17" ht="14.5" x14ac:dyDescent="0.25">
      <c r="A693" s="574">
        <v>690</v>
      </c>
      <c r="B693" s="696">
        <v>17</v>
      </c>
      <c r="C693" s="844">
        <v>45949</v>
      </c>
      <c r="D693" s="850" t="s">
        <v>10</v>
      </c>
      <c r="E693" s="836" t="str">
        <f t="shared" ref="E693:F697" si="104">VLOOKUP(M693,Teams,2)</f>
        <v>SALTY DOGS</v>
      </c>
      <c r="F693" s="836" t="str">
        <f t="shared" si="104"/>
        <v>CHESHIRE SC UNITED</v>
      </c>
      <c r="G693" s="846"/>
      <c r="H693" s="847">
        <f>VLOOKUP(E693,START_TIMES,2)</f>
        <v>0.33333333333333331</v>
      </c>
      <c r="I693" s="848" t="str">
        <f>VLOOKUP(E693,fields,2)</f>
        <v>Nonnewaug HS  (T), Woodbury</v>
      </c>
      <c r="J693" s="849"/>
      <c r="K693" s="16"/>
      <c r="M693" s="781" t="s">
        <v>95</v>
      </c>
      <c r="N693" s="781" t="s">
        <v>97</v>
      </c>
      <c r="O693" s="784">
        <v>60</v>
      </c>
      <c r="P693" s="253" t="s">
        <v>148</v>
      </c>
      <c r="Q693" s="253" t="s">
        <v>141</v>
      </c>
    </row>
    <row r="694" spans="1:17" ht="14.5" x14ac:dyDescent="0.25">
      <c r="A694" s="574">
        <v>691</v>
      </c>
      <c r="B694" s="696">
        <v>17</v>
      </c>
      <c r="C694" s="844">
        <v>45949</v>
      </c>
      <c r="D694" s="850" t="s">
        <v>10</v>
      </c>
      <c r="E694" s="836" t="str">
        <f t="shared" si="104"/>
        <v>CLINTON FC 30</v>
      </c>
      <c r="F694" s="836" t="str">
        <f t="shared" si="104"/>
        <v>MILFORD TUESDAY</v>
      </c>
      <c r="G694" s="846"/>
      <c r="H694" s="847">
        <f>VLOOKUP(E694,START_TIMES,2)</f>
        <v>0.41666666666666702</v>
      </c>
      <c r="I694" s="848" t="str">
        <f>VLOOKUP(E694,fields,2)</f>
        <v>Indian River Sports Complex (T), Clinton</v>
      </c>
      <c r="J694" s="849"/>
      <c r="K694" s="16"/>
      <c r="M694" s="781" t="s">
        <v>96</v>
      </c>
      <c r="N694" s="781" t="s">
        <v>100</v>
      </c>
      <c r="O694" s="784">
        <v>61</v>
      </c>
      <c r="P694" s="253" t="s">
        <v>147</v>
      </c>
      <c r="Q694" s="253" t="s">
        <v>138</v>
      </c>
    </row>
    <row r="695" spans="1:17" ht="14.5" x14ac:dyDescent="0.25">
      <c r="A695" s="574">
        <v>692</v>
      </c>
      <c r="B695" s="696">
        <v>17</v>
      </c>
      <c r="C695" s="844">
        <v>45949</v>
      </c>
      <c r="D695" s="850" t="s">
        <v>10</v>
      </c>
      <c r="E695" s="836" t="str">
        <f t="shared" si="104"/>
        <v>STAMFORD FC</v>
      </c>
      <c r="F695" s="836" t="str">
        <f t="shared" si="104"/>
        <v xml:space="preserve">FC SHELTON </v>
      </c>
      <c r="G695" s="846"/>
      <c r="H695" s="847">
        <f>VLOOKUP(E695,START_TIMES,2)</f>
        <v>0.33333333333333331</v>
      </c>
      <c r="I695" s="848" t="str">
        <f>VLOOKUP(E695,fields,2)</f>
        <v>West Beach Fields (T), Stamford</v>
      </c>
      <c r="J695" s="849"/>
      <c r="K695" s="16"/>
      <c r="M695" s="781" t="s">
        <v>101</v>
      </c>
      <c r="N695" s="781" t="s">
        <v>99</v>
      </c>
      <c r="O695" s="784">
        <v>62</v>
      </c>
      <c r="P695" s="253" t="s">
        <v>141</v>
      </c>
      <c r="Q695" s="253" t="s">
        <v>137</v>
      </c>
    </row>
    <row r="696" spans="1:17" ht="14.5" x14ac:dyDescent="0.25">
      <c r="A696" s="574">
        <v>693</v>
      </c>
      <c r="B696" s="696">
        <v>17</v>
      </c>
      <c r="C696" s="844">
        <v>45949</v>
      </c>
      <c r="D696" s="850" t="s">
        <v>10</v>
      </c>
      <c r="E696" s="836" t="str">
        <f t="shared" si="104"/>
        <v>MILFORD AMIGOS</v>
      </c>
      <c r="F696" s="836" t="str">
        <f t="shared" si="104"/>
        <v>DANBURY UNITED 30</v>
      </c>
      <c r="G696" s="846"/>
      <c r="H696" s="847">
        <f>VLOOKUP(E696,START_TIMES,2)</f>
        <v>0.33333333333333331</v>
      </c>
      <c r="I696" s="848" t="str">
        <f>VLOOKUP(E696,fields,2)</f>
        <v>Pease Road (G), Woodbridge</v>
      </c>
      <c r="J696" s="849"/>
      <c r="K696" s="16"/>
      <c r="M696" s="781" t="s">
        <v>98</v>
      </c>
      <c r="N696" s="781" t="s">
        <v>93</v>
      </c>
      <c r="O696" s="784">
        <v>63</v>
      </c>
      <c r="P696" s="253" t="s">
        <v>146</v>
      </c>
      <c r="Q696" s="253" t="s">
        <v>144</v>
      </c>
    </row>
    <row r="697" spans="1:17" ht="14.5" x14ac:dyDescent="0.25">
      <c r="A697" s="574">
        <v>694</v>
      </c>
      <c r="B697" s="696">
        <v>17</v>
      </c>
      <c r="C697" s="844">
        <v>45949</v>
      </c>
      <c r="D697" s="850" t="s">
        <v>10</v>
      </c>
      <c r="E697" s="836" t="str">
        <f t="shared" si="104"/>
        <v>HAMDEN ALL STARS</v>
      </c>
      <c r="F697" s="836" t="str">
        <f t="shared" si="104"/>
        <v>GREENWICH FC 30</v>
      </c>
      <c r="G697" s="846"/>
      <c r="H697" s="847">
        <f>VLOOKUP(E697,START_TIMES,2)</f>
        <v>0.41666666666666669</v>
      </c>
      <c r="I697" s="848" t="str">
        <f>VLOOKUP(E697,fields,2)</f>
        <v>Westwoods HS (G), Hamden</v>
      </c>
      <c r="J697" s="849"/>
      <c r="K697" s="16"/>
      <c r="M697" s="781" t="s">
        <v>92</v>
      </c>
      <c r="N697" s="781" t="s">
        <v>94</v>
      </c>
      <c r="O697" s="784">
        <v>64</v>
      </c>
      <c r="P697" s="253" t="s">
        <v>142</v>
      </c>
      <c r="Q697" s="253" t="s">
        <v>149</v>
      </c>
    </row>
    <row r="698" spans="1:17" ht="14.5" x14ac:dyDescent="0.25">
      <c r="A698" s="574">
        <v>695</v>
      </c>
      <c r="B698" s="843" t="s">
        <v>0</v>
      </c>
      <c r="C698" s="844" t="s">
        <v>0</v>
      </c>
      <c r="D698" s="850" t="s">
        <v>0</v>
      </c>
      <c r="E698" s="836" t="s">
        <v>0</v>
      </c>
      <c r="F698" s="836" t="s">
        <v>0</v>
      </c>
      <c r="G698" s="846" t="s">
        <v>0</v>
      </c>
      <c r="H698" s="847" t="s">
        <v>0</v>
      </c>
      <c r="I698" s="848" t="s">
        <v>0</v>
      </c>
      <c r="J698" s="849" t="s">
        <v>0</v>
      </c>
      <c r="K698" s="16"/>
      <c r="M698" s="781"/>
      <c r="N698" s="781"/>
      <c r="O698" s="784">
        <v>65</v>
      </c>
      <c r="P698" s="253" t="s">
        <v>135</v>
      </c>
      <c r="Q698" s="253" t="s">
        <v>148</v>
      </c>
    </row>
    <row r="699" spans="1:17" ht="14.5" x14ac:dyDescent="0.25">
      <c r="A699" s="574">
        <v>696</v>
      </c>
      <c r="B699" s="696">
        <v>17</v>
      </c>
      <c r="C699" s="844">
        <v>45949</v>
      </c>
      <c r="D699" s="853" t="s">
        <v>175</v>
      </c>
      <c r="E699" s="836" t="str">
        <f t="shared" ref="E699:F703" si="105">VLOOKUP(M699,Teams,2)</f>
        <v>QPR</v>
      </c>
      <c r="F699" s="773" t="str">
        <f t="shared" si="105"/>
        <v>BYE 30</v>
      </c>
      <c r="G699" s="846"/>
      <c r="H699" s="855" t="s">
        <v>91</v>
      </c>
      <c r="I699" s="856" t="s">
        <v>91</v>
      </c>
      <c r="J699" s="849"/>
      <c r="K699" s="16"/>
      <c r="M699" s="781" t="s">
        <v>158</v>
      </c>
      <c r="N699" s="781" t="s">
        <v>150</v>
      </c>
      <c r="O699" s="784">
        <v>66</v>
      </c>
      <c r="P699" s="253" t="s">
        <v>137</v>
      </c>
      <c r="Q699" s="253" t="s">
        <v>135</v>
      </c>
    </row>
    <row r="700" spans="1:17" ht="14.5" x14ac:dyDescent="0.25">
      <c r="A700" s="574">
        <v>697</v>
      </c>
      <c r="B700" s="696">
        <v>17</v>
      </c>
      <c r="C700" s="844">
        <v>45949</v>
      </c>
      <c r="D700" s="853" t="s">
        <v>175</v>
      </c>
      <c r="E700" s="836" t="str">
        <f t="shared" si="105"/>
        <v>COYOTES FC</v>
      </c>
      <c r="F700" s="836" t="str">
        <f t="shared" si="105"/>
        <v>NORWALK FC</v>
      </c>
      <c r="G700" s="846"/>
      <c r="H700" s="847">
        <f>VLOOKUP(E700,START_TIMES,2)</f>
        <v>0.33333333333333331</v>
      </c>
      <c r="I700" s="848" t="str">
        <f>VLOOKUP(E700,fields,2)</f>
        <v>Pragemann  Park (G), Wallingford</v>
      </c>
      <c r="J700" s="849"/>
      <c r="K700" s="16"/>
      <c r="M700" s="781" t="s">
        <v>151</v>
      </c>
      <c r="N700" s="781" t="s">
        <v>157</v>
      </c>
      <c r="O700" s="784">
        <v>67</v>
      </c>
      <c r="P700" s="253" t="s">
        <v>141</v>
      </c>
      <c r="Q700" s="253" t="s">
        <v>146</v>
      </c>
    </row>
    <row r="701" spans="1:17" ht="14.5" x14ac:dyDescent="0.25">
      <c r="A701" s="574">
        <v>698</v>
      </c>
      <c r="B701" s="696">
        <v>17</v>
      </c>
      <c r="C701" s="844">
        <v>45949</v>
      </c>
      <c r="D701" s="853" t="s">
        <v>175</v>
      </c>
      <c r="E701" s="836" t="str">
        <f t="shared" si="105"/>
        <v>FC CALDO VERDE</v>
      </c>
      <c r="F701" s="836" t="str">
        <f t="shared" si="105"/>
        <v>TRINITY FC</v>
      </c>
      <c r="G701" s="854"/>
      <c r="H701" s="847">
        <f>VLOOKUP(E701,START_TIMES,2)</f>
        <v>0.41666666666666669</v>
      </c>
      <c r="I701" s="848" t="str">
        <f>VLOOKUP(E701,fields,2)</f>
        <v>Naugatuck HS (G), Naugatuck</v>
      </c>
      <c r="J701" s="849"/>
      <c r="K701" s="16"/>
      <c r="M701" s="781" t="s">
        <v>153</v>
      </c>
      <c r="N701" s="781" t="s">
        <v>159</v>
      </c>
      <c r="O701" s="784">
        <v>68</v>
      </c>
      <c r="P701" s="253" t="s">
        <v>148</v>
      </c>
      <c r="Q701" s="253" t="s">
        <v>138</v>
      </c>
    </row>
    <row r="702" spans="1:17" ht="14.5" x14ac:dyDescent="0.25">
      <c r="A702" s="574">
        <v>699</v>
      </c>
      <c r="B702" s="696">
        <v>17</v>
      </c>
      <c r="C702" s="844">
        <v>45949</v>
      </c>
      <c r="D702" s="853" t="s">
        <v>175</v>
      </c>
      <c r="E702" s="836" t="str">
        <f t="shared" si="105"/>
        <v>NAUGATUCK FUSION</v>
      </c>
      <c r="F702" s="836" t="str">
        <f t="shared" si="105"/>
        <v>ECUA-ANDES 30</v>
      </c>
      <c r="G702" s="846"/>
      <c r="H702" s="847">
        <f>VLOOKUP(E702,START_TIMES,2)</f>
        <v>0.41666666666666669</v>
      </c>
      <c r="I702" s="848" t="str">
        <f>VLOOKUP(E702,fields,2)</f>
        <v>City Hill MS (G), Naugatuck</v>
      </c>
      <c r="J702" s="849"/>
      <c r="K702" s="16"/>
      <c r="M702" s="781" t="s">
        <v>156</v>
      </c>
      <c r="N702" s="781" t="s">
        <v>152</v>
      </c>
      <c r="O702" s="784">
        <v>69</v>
      </c>
      <c r="P702" s="253" t="s">
        <v>144</v>
      </c>
      <c r="Q702" s="253" t="s">
        <v>142</v>
      </c>
    </row>
    <row r="703" spans="1:17" ht="14.5" x14ac:dyDescent="0.25">
      <c r="A703" s="574">
        <v>700</v>
      </c>
      <c r="B703" s="696">
        <v>17</v>
      </c>
      <c r="C703" s="844">
        <v>45949</v>
      </c>
      <c r="D703" s="853" t="s">
        <v>175</v>
      </c>
      <c r="E703" s="836" t="str">
        <f t="shared" si="105"/>
        <v>LITCHFIELD COUNTY BLUES 30</v>
      </c>
      <c r="F703" s="836" t="str">
        <f t="shared" si="105"/>
        <v>FC CELTA</v>
      </c>
      <c r="G703" s="846"/>
      <c r="H703" s="847">
        <f>VLOOKUP(E703,START_TIMES,2)</f>
        <v>0.375</v>
      </c>
      <c r="I703" s="848" t="str">
        <f>VLOOKUP(E703,fields,2)</f>
        <v>New Milford HS (T), New Milford</v>
      </c>
      <c r="J703" s="849"/>
      <c r="K703" s="16"/>
      <c r="M703" s="781" t="s">
        <v>155</v>
      </c>
      <c r="N703" s="781" t="s">
        <v>154</v>
      </c>
      <c r="O703" s="784">
        <v>70</v>
      </c>
      <c r="P703" s="253" t="s">
        <v>147</v>
      </c>
      <c r="Q703" s="253" t="s">
        <v>149</v>
      </c>
    </row>
    <row r="704" spans="1:17" ht="14.5" x14ac:dyDescent="0.25">
      <c r="A704" s="574">
        <v>701</v>
      </c>
      <c r="B704" s="843" t="s">
        <v>0</v>
      </c>
      <c r="C704" s="844" t="s">
        <v>0</v>
      </c>
      <c r="D704" s="850" t="s">
        <v>0</v>
      </c>
      <c r="E704" s="836" t="s">
        <v>0</v>
      </c>
      <c r="F704" s="836" t="s">
        <v>0</v>
      </c>
      <c r="G704" s="846" t="s">
        <v>0</v>
      </c>
      <c r="H704" s="847" t="s">
        <v>0</v>
      </c>
      <c r="I704" s="848" t="s">
        <v>0</v>
      </c>
      <c r="J704" s="849" t="s">
        <v>0</v>
      </c>
      <c r="K704" s="16"/>
      <c r="M704" s="781"/>
      <c r="N704" s="781"/>
      <c r="O704" s="784">
        <v>71</v>
      </c>
      <c r="P704" s="253" t="s">
        <v>142</v>
      </c>
      <c r="Q704" s="253" t="s">
        <v>146</v>
      </c>
    </row>
    <row r="705" spans="1:29" ht="14.5" x14ac:dyDescent="0.25">
      <c r="A705" s="574">
        <v>702</v>
      </c>
      <c r="B705" s="696">
        <v>17</v>
      </c>
      <c r="C705" s="844">
        <v>45949</v>
      </c>
      <c r="D705" s="851" t="s">
        <v>11</v>
      </c>
      <c r="E705" s="836" t="str">
        <f t="shared" ref="E705:F709" si="106">VLOOKUP(M705,Teams,2)</f>
        <v>STORM FC</v>
      </c>
      <c r="F705" s="836" t="str">
        <f t="shared" si="106"/>
        <v>CLINTON FC 40</v>
      </c>
      <c r="G705" s="846"/>
      <c r="H705" s="847">
        <f>VLOOKUP(E705,START_TIMES,2)</f>
        <v>0.33333333333333331</v>
      </c>
      <c r="I705" s="848" t="str">
        <f>VLOOKUP(E705,fields,2)</f>
        <v>Wakeman Park (T), Westport</v>
      </c>
      <c r="J705" s="849"/>
      <c r="K705" s="16"/>
      <c r="M705" s="781" t="s">
        <v>108</v>
      </c>
      <c r="N705" s="781" t="s">
        <v>160</v>
      </c>
      <c r="O705" s="784">
        <v>72</v>
      </c>
      <c r="P705" s="253" t="s">
        <v>135</v>
      </c>
      <c r="Q705" s="253" t="s">
        <v>141</v>
      </c>
    </row>
    <row r="706" spans="1:29" ht="14.5" x14ac:dyDescent="0.25">
      <c r="A706" s="574">
        <v>703</v>
      </c>
      <c r="B706" s="696">
        <v>17</v>
      </c>
      <c r="C706" s="844">
        <v>45949</v>
      </c>
      <c r="D706" s="851" t="s">
        <v>11</v>
      </c>
      <c r="E706" s="836" t="str">
        <f t="shared" si="106"/>
        <v>CLUB NAPOLI 40</v>
      </c>
      <c r="F706" s="836" t="str">
        <f t="shared" si="106"/>
        <v>SHEBEEN FC</v>
      </c>
      <c r="G706" s="846"/>
      <c r="H706" s="847">
        <f>VLOOKUP(E706,START_TIMES,2)</f>
        <v>0.375</v>
      </c>
      <c r="I706" s="848" t="str">
        <f>VLOOKUP(E706,fields,2)</f>
        <v>North Farms Park (G), North Branford</v>
      </c>
      <c r="J706" s="849"/>
      <c r="K706" s="16"/>
      <c r="M706" s="781" t="s">
        <v>161</v>
      </c>
      <c r="N706" s="781" t="s">
        <v>107</v>
      </c>
      <c r="O706" s="784">
        <v>73</v>
      </c>
      <c r="P706" s="253" t="s">
        <v>147</v>
      </c>
      <c r="Q706" s="253" t="s">
        <v>144</v>
      </c>
    </row>
    <row r="707" spans="1:29" ht="14.5" x14ac:dyDescent="0.25">
      <c r="A707" s="574">
        <v>704</v>
      </c>
      <c r="B707" s="696">
        <v>17</v>
      </c>
      <c r="C707" s="844">
        <v>45949</v>
      </c>
      <c r="D707" s="851" t="s">
        <v>11</v>
      </c>
      <c r="E707" s="836" t="str">
        <f t="shared" si="106"/>
        <v>FAIRFIELD GAC 40</v>
      </c>
      <c r="F707" s="836" t="str">
        <f t="shared" si="106"/>
        <v>VASCO DA GAMA 40</v>
      </c>
      <c r="G707" s="846"/>
      <c r="H707" s="847">
        <f>VLOOKUP(E707,START_TIMES,2)</f>
        <v>0.33333333333333331</v>
      </c>
      <c r="I707" s="848" t="str">
        <f>VLOOKUP(E707,fields,2)</f>
        <v>Ludlowe HS (T), Fairfield</v>
      </c>
      <c r="J707" s="849"/>
      <c r="K707" s="16"/>
      <c r="M707" s="781" t="s">
        <v>163</v>
      </c>
      <c r="N707" s="781" t="s">
        <v>109</v>
      </c>
      <c r="O707" s="784">
        <v>74</v>
      </c>
      <c r="P707" s="253" t="s">
        <v>149</v>
      </c>
      <c r="Q707" s="253" t="s">
        <v>148</v>
      </c>
    </row>
    <row r="708" spans="1:29" ht="12.75" customHeight="1" x14ac:dyDescent="0.25">
      <c r="A708" s="574">
        <v>705</v>
      </c>
      <c r="B708" s="696">
        <v>17</v>
      </c>
      <c r="C708" s="844">
        <v>45949</v>
      </c>
      <c r="D708" s="851" t="s">
        <v>11</v>
      </c>
      <c r="E708" s="836" t="str">
        <f t="shared" si="106"/>
        <v xml:space="preserve">GUILFORD CELTIC </v>
      </c>
      <c r="F708" s="836" t="str">
        <f t="shared" si="106"/>
        <v>DANBURY UNITED 40</v>
      </c>
      <c r="G708" s="846"/>
      <c r="H708" s="847">
        <f>VLOOKUP(E708,START_TIMES,2)</f>
        <v>0.41666666666666702</v>
      </c>
      <c r="I708" s="848" t="str">
        <f>VLOOKUP(E708,fields,2)</f>
        <v>Guilford HS (T), Guilford</v>
      </c>
      <c r="J708" s="849"/>
      <c r="K708" s="16"/>
      <c r="M708" s="781" t="s">
        <v>106</v>
      </c>
      <c r="N708" s="781" t="s">
        <v>162</v>
      </c>
      <c r="O708" s="784">
        <v>75</v>
      </c>
      <c r="P708" s="253" t="s">
        <v>138</v>
      </c>
      <c r="Q708" s="253" t="s">
        <v>137</v>
      </c>
    </row>
    <row r="709" spans="1:29" ht="12.75" customHeight="1" thickBot="1" x14ac:dyDescent="0.3">
      <c r="A709" s="574">
        <v>706</v>
      </c>
      <c r="B709" s="696">
        <v>17</v>
      </c>
      <c r="C709" s="844">
        <v>45949</v>
      </c>
      <c r="D709" s="851" t="s">
        <v>11</v>
      </c>
      <c r="E709" s="836" t="str">
        <f t="shared" si="106"/>
        <v>GREENWICH PUMAS FC 40</v>
      </c>
      <c r="F709" s="836" t="str">
        <f t="shared" si="106"/>
        <v>GREENWICH FC 40</v>
      </c>
      <c r="G709" s="846"/>
      <c r="H709" s="847">
        <f>VLOOKUP(E709,START_TIMES,2)</f>
        <v>0.41666666666666669</v>
      </c>
      <c r="I709" s="848" t="str">
        <f>VLOOKUP(E709,fields,2)</f>
        <v>Greenwich Fields</v>
      </c>
      <c r="J709" s="849"/>
      <c r="K709" s="16"/>
      <c r="M709" s="781" t="s">
        <v>105</v>
      </c>
      <c r="N709" s="781" t="s">
        <v>104</v>
      </c>
      <c r="O709" s="784">
        <v>76</v>
      </c>
      <c r="P709" s="253" t="s">
        <v>144</v>
      </c>
      <c r="Q709" s="253" t="s">
        <v>141</v>
      </c>
    </row>
    <row r="710" spans="1:29" ht="12.75" customHeight="1" thickTop="1" thickBot="1" x14ac:dyDescent="0.35">
      <c r="A710" s="574">
        <v>707</v>
      </c>
      <c r="B710" s="696"/>
      <c r="C710" s="844"/>
      <c r="D710" s="851"/>
      <c r="E710" s="836"/>
      <c r="F710" s="836"/>
      <c r="G710" s="846"/>
      <c r="H710" s="847"/>
      <c r="I710" s="848"/>
      <c r="J710" s="849"/>
      <c r="K710" s="16"/>
      <c r="M710" s="781"/>
      <c r="N710" s="781"/>
      <c r="O710" s="784">
        <v>77</v>
      </c>
      <c r="P710" s="253" t="s">
        <v>146</v>
      </c>
      <c r="Q710" s="253" t="s">
        <v>138</v>
      </c>
      <c r="S710" s="16"/>
      <c r="T710" s="198"/>
      <c r="U710" s="198"/>
      <c r="V710" s="16"/>
      <c r="W710" s="209"/>
      <c r="X710" s="215"/>
      <c r="Y710" s="16"/>
      <c r="Z710" s="16"/>
      <c r="AC710" s="16"/>
    </row>
    <row r="711" spans="1:29" ht="12.75" customHeight="1" thickTop="1" thickBot="1" x14ac:dyDescent="0.35">
      <c r="A711" s="574">
        <v>708</v>
      </c>
      <c r="B711" s="696">
        <v>17</v>
      </c>
      <c r="C711" s="844">
        <v>45949</v>
      </c>
      <c r="D711" s="861" t="s">
        <v>1114</v>
      </c>
      <c r="E711" s="836" t="e">
        <f t="shared" ref="E711:F714" si="107">VLOOKUP(M711,Teams,2)</f>
        <v>#N/A</v>
      </c>
      <c r="F711" s="836" t="e">
        <f t="shared" si="107"/>
        <v>#N/A</v>
      </c>
      <c r="G711" s="846"/>
      <c r="H711" s="847" t="e">
        <f>VLOOKUP(E711,START_TIMES,2)</f>
        <v>#N/A</v>
      </c>
      <c r="I711" s="848" t="e">
        <f>VLOOKUP(E711,fields,2)</f>
        <v>#N/A</v>
      </c>
      <c r="J711" s="849"/>
      <c r="K711" s="16"/>
      <c r="M711" s="781"/>
      <c r="N711" s="781"/>
      <c r="O711" s="784">
        <v>78</v>
      </c>
      <c r="P711" s="253" t="s">
        <v>148</v>
      </c>
      <c r="Q711" s="253" t="s">
        <v>147</v>
      </c>
      <c r="S711" s="16"/>
      <c r="T711" s="198"/>
      <c r="U711" s="198"/>
      <c r="V711" s="16"/>
      <c r="W711" s="209"/>
      <c r="X711" s="215"/>
      <c r="Y711" s="16"/>
      <c r="Z711" s="16"/>
      <c r="AC711" s="16"/>
    </row>
    <row r="712" spans="1:29" ht="12.75" customHeight="1" thickTop="1" thickBot="1" x14ac:dyDescent="0.35">
      <c r="A712" s="574">
        <v>709</v>
      </c>
      <c r="B712" s="696">
        <v>17</v>
      </c>
      <c r="C712" s="844">
        <v>45949</v>
      </c>
      <c r="D712" s="861" t="s">
        <v>1114</v>
      </c>
      <c r="E712" s="836" t="e">
        <f t="shared" si="107"/>
        <v>#N/A</v>
      </c>
      <c r="F712" s="836" t="e">
        <f t="shared" si="107"/>
        <v>#N/A</v>
      </c>
      <c r="G712" s="846"/>
      <c r="H712" s="847" t="e">
        <f>VLOOKUP(E712,START_TIMES,2)</f>
        <v>#N/A</v>
      </c>
      <c r="I712" s="848" t="e">
        <f>VLOOKUP(E712,fields,2)</f>
        <v>#N/A</v>
      </c>
      <c r="J712" s="849"/>
      <c r="K712" s="16"/>
      <c r="M712" s="781"/>
      <c r="N712" s="781"/>
      <c r="O712" s="784">
        <v>79</v>
      </c>
      <c r="P712" s="253" t="s">
        <v>142</v>
      </c>
      <c r="Q712" s="253" t="s">
        <v>137</v>
      </c>
      <c r="S712" s="16"/>
      <c r="T712" s="198"/>
      <c r="U712" s="198"/>
      <c r="V712" s="16"/>
      <c r="W712" s="209"/>
      <c r="X712" s="215"/>
      <c r="Y712" s="16"/>
      <c r="Z712" s="16"/>
      <c r="AC712" s="16"/>
    </row>
    <row r="713" spans="1:29" ht="12.75" customHeight="1" thickTop="1" x14ac:dyDescent="0.25">
      <c r="A713" s="574">
        <v>710</v>
      </c>
      <c r="B713" s="696">
        <v>17</v>
      </c>
      <c r="C713" s="844">
        <v>45949</v>
      </c>
      <c r="D713" s="861" t="s">
        <v>1114</v>
      </c>
      <c r="E713" s="836" t="e">
        <f t="shared" si="107"/>
        <v>#N/A</v>
      </c>
      <c r="F713" s="836" t="e">
        <f t="shared" si="107"/>
        <v>#N/A</v>
      </c>
      <c r="G713" s="854"/>
      <c r="H713" s="847" t="e">
        <f>VLOOKUP(E713,START_TIMES,2)</f>
        <v>#N/A</v>
      </c>
      <c r="I713" s="848" t="e">
        <f>VLOOKUP(E713,fields,2)</f>
        <v>#N/A</v>
      </c>
      <c r="J713" s="849"/>
      <c r="K713" s="16"/>
      <c r="M713" s="781"/>
      <c r="N713" s="781"/>
      <c r="O713" s="784">
        <v>80</v>
      </c>
      <c r="P713" s="253" t="s">
        <v>149</v>
      </c>
      <c r="Q713" s="253" t="s">
        <v>135</v>
      </c>
    </row>
    <row r="714" spans="1:29" ht="12.75" customHeight="1" thickBot="1" x14ac:dyDescent="0.3">
      <c r="A714" s="574">
        <v>711</v>
      </c>
      <c r="B714" s="696">
        <v>17</v>
      </c>
      <c r="C714" s="844">
        <v>45949</v>
      </c>
      <c r="D714" s="861" t="s">
        <v>1114</v>
      </c>
      <c r="E714" s="836" t="e">
        <f t="shared" si="107"/>
        <v>#N/A</v>
      </c>
      <c r="F714" s="836" t="e">
        <f t="shared" si="107"/>
        <v>#N/A</v>
      </c>
      <c r="G714" s="846"/>
      <c r="H714" s="847" t="e">
        <f>VLOOKUP(E714,START_TIMES,2)</f>
        <v>#N/A</v>
      </c>
      <c r="I714" s="848" t="e">
        <f>VLOOKUP(E714,fields,2)</f>
        <v>#N/A</v>
      </c>
      <c r="J714" s="849"/>
      <c r="K714" s="16"/>
      <c r="M714" s="781"/>
      <c r="N714" s="781"/>
      <c r="O714" s="784">
        <v>81</v>
      </c>
      <c r="P714" s="253" t="s">
        <v>135</v>
      </c>
      <c r="Q714" s="253" t="s">
        <v>138</v>
      </c>
    </row>
    <row r="715" spans="1:29" ht="12.75" customHeight="1" thickTop="1" thickBot="1" x14ac:dyDescent="0.35">
      <c r="A715" s="574">
        <v>712</v>
      </c>
      <c r="B715" s="843" t="s">
        <v>0</v>
      </c>
      <c r="C715" s="844" t="s">
        <v>0</v>
      </c>
      <c r="D715" s="850" t="s">
        <v>0</v>
      </c>
      <c r="E715" s="836" t="s">
        <v>0</v>
      </c>
      <c r="F715" s="836" t="s">
        <v>0</v>
      </c>
      <c r="G715" s="846" t="s">
        <v>0</v>
      </c>
      <c r="H715" s="847" t="s">
        <v>0</v>
      </c>
      <c r="I715" s="848" t="s">
        <v>0</v>
      </c>
      <c r="J715" s="849" t="s">
        <v>0</v>
      </c>
      <c r="K715" s="16"/>
      <c r="M715" s="781"/>
      <c r="N715" s="781"/>
      <c r="O715" s="784">
        <v>82</v>
      </c>
      <c r="P715" s="253" t="s">
        <v>141</v>
      </c>
      <c r="Q715" s="253" t="s">
        <v>149</v>
      </c>
      <c r="S715" s="16"/>
      <c r="T715" s="198"/>
      <c r="U715" s="198"/>
      <c r="V715" s="16"/>
      <c r="W715" s="209"/>
      <c r="X715" s="215"/>
      <c r="Y715" s="16"/>
      <c r="Z715" s="16"/>
      <c r="AC715" s="16"/>
    </row>
    <row r="716" spans="1:29" ht="12.75" customHeight="1" thickTop="1" thickBot="1" x14ac:dyDescent="0.35">
      <c r="A716" s="574">
        <v>713</v>
      </c>
      <c r="B716" s="696">
        <v>17</v>
      </c>
      <c r="C716" s="844">
        <v>45949</v>
      </c>
      <c r="D716" s="865" t="s">
        <v>1115</v>
      </c>
      <c r="E716" s="836" t="e">
        <f t="shared" ref="E716:F719" si="108">VLOOKUP(M716,Teams,2)</f>
        <v>#N/A</v>
      </c>
      <c r="F716" s="836" t="e">
        <f t="shared" si="108"/>
        <v>#N/A</v>
      </c>
      <c r="G716" s="846"/>
      <c r="H716" s="847" t="e">
        <f>VLOOKUP(E716,START_TIMES,2)</f>
        <v>#N/A</v>
      </c>
      <c r="I716" s="848" t="e">
        <f>VLOOKUP(E716,fields,2)</f>
        <v>#N/A</v>
      </c>
      <c r="J716" s="849"/>
      <c r="K716" s="16"/>
      <c r="M716" s="781"/>
      <c r="N716" s="781"/>
      <c r="O716" s="784">
        <v>83</v>
      </c>
      <c r="P716" s="253" t="s">
        <v>144</v>
      </c>
      <c r="Q716" s="253" t="s">
        <v>137</v>
      </c>
      <c r="S716" s="16"/>
      <c r="T716" s="198"/>
      <c r="U716" s="198"/>
      <c r="V716" s="16"/>
      <c r="W716" s="209"/>
      <c r="X716" s="215"/>
      <c r="Y716" s="16"/>
      <c r="Z716" s="16"/>
      <c r="AC716" s="16"/>
    </row>
    <row r="717" spans="1:29" ht="15" thickTop="1" x14ac:dyDescent="0.25">
      <c r="A717" s="574">
        <v>714</v>
      </c>
      <c r="B717" s="696">
        <v>17</v>
      </c>
      <c r="C717" s="844">
        <v>45949</v>
      </c>
      <c r="D717" s="865" t="s">
        <v>1115</v>
      </c>
      <c r="E717" s="836" t="e">
        <f t="shared" si="108"/>
        <v>#N/A</v>
      </c>
      <c r="F717" s="836" t="e">
        <f t="shared" si="108"/>
        <v>#N/A</v>
      </c>
      <c r="G717" s="846"/>
      <c r="H717" s="847" t="e">
        <f>VLOOKUP(E717,START_TIMES,2)</f>
        <v>#N/A</v>
      </c>
      <c r="I717" s="848" t="e">
        <f>VLOOKUP(E717,fields,2)</f>
        <v>#N/A</v>
      </c>
      <c r="J717" s="849"/>
      <c r="K717" s="16"/>
      <c r="M717" s="781"/>
      <c r="N717" s="781"/>
      <c r="O717" s="784">
        <v>84</v>
      </c>
      <c r="P717" s="253" t="s">
        <v>148</v>
      </c>
      <c r="Q717" s="253" t="s">
        <v>142</v>
      </c>
    </row>
    <row r="718" spans="1:29" ht="14.5" x14ac:dyDescent="0.25">
      <c r="A718" s="574">
        <v>715</v>
      </c>
      <c r="B718" s="696">
        <v>17</v>
      </c>
      <c r="C718" s="844">
        <v>45949</v>
      </c>
      <c r="D718" s="865" t="s">
        <v>1115</v>
      </c>
      <c r="E718" s="836" t="e">
        <f t="shared" si="108"/>
        <v>#N/A</v>
      </c>
      <c r="F718" s="836" t="e">
        <f t="shared" si="108"/>
        <v>#N/A</v>
      </c>
      <c r="G718" s="854"/>
      <c r="H718" s="847" t="e">
        <f>VLOOKUP(E718,START_TIMES,2)</f>
        <v>#N/A</v>
      </c>
      <c r="I718" s="848" t="e">
        <f>VLOOKUP(E718,fields,2)</f>
        <v>#N/A</v>
      </c>
      <c r="J718" s="849"/>
      <c r="K718" s="16"/>
      <c r="M718" s="781"/>
      <c r="N718" s="781"/>
      <c r="O718" s="784">
        <v>85</v>
      </c>
      <c r="P718" s="253" t="s">
        <v>147</v>
      </c>
      <c r="Q718" s="253" t="s">
        <v>146</v>
      </c>
    </row>
    <row r="719" spans="1:29" ht="14.5" x14ac:dyDescent="0.25">
      <c r="A719" s="574">
        <v>716</v>
      </c>
      <c r="B719" s="696">
        <v>17</v>
      </c>
      <c r="C719" s="844">
        <v>45949</v>
      </c>
      <c r="D719" s="865" t="s">
        <v>1115</v>
      </c>
      <c r="E719" s="836" t="e">
        <f t="shared" si="108"/>
        <v>#N/A</v>
      </c>
      <c r="F719" s="836" t="e">
        <f t="shared" si="108"/>
        <v>#N/A</v>
      </c>
      <c r="G719" s="846"/>
      <c r="H719" s="847" t="e">
        <f>VLOOKUP(E719,START_TIMES,2)</f>
        <v>#N/A</v>
      </c>
      <c r="I719" s="848" t="e">
        <f>VLOOKUP(E719,fields,2)</f>
        <v>#N/A</v>
      </c>
      <c r="J719" s="849"/>
      <c r="K719" s="16"/>
      <c r="M719" s="781"/>
      <c r="N719" s="781"/>
      <c r="O719" s="784">
        <v>86</v>
      </c>
      <c r="P719" s="253" t="s">
        <v>138</v>
      </c>
      <c r="Q719" s="253" t="s">
        <v>144</v>
      </c>
    </row>
    <row r="720" spans="1:29" ht="14.5" x14ac:dyDescent="0.25">
      <c r="A720" s="574">
        <v>717</v>
      </c>
      <c r="B720" s="696"/>
      <c r="C720" s="844"/>
      <c r="D720" s="851"/>
      <c r="E720" s="836"/>
      <c r="F720" s="836"/>
      <c r="G720" s="846"/>
      <c r="H720" s="847"/>
      <c r="I720" s="848"/>
      <c r="J720" s="849"/>
      <c r="K720" s="16"/>
      <c r="M720" s="781"/>
      <c r="N720" s="781"/>
      <c r="O720" s="784">
        <v>87</v>
      </c>
      <c r="P720" s="253" t="s">
        <v>149</v>
      </c>
      <c r="Q720" s="253" t="s">
        <v>146</v>
      </c>
    </row>
    <row r="721" spans="1:17" ht="14.5" x14ac:dyDescent="0.25">
      <c r="A721" s="574">
        <v>718</v>
      </c>
      <c r="B721" s="696">
        <v>17</v>
      </c>
      <c r="C721" s="844">
        <v>45949</v>
      </c>
      <c r="D721" s="845" t="s">
        <v>1076</v>
      </c>
      <c r="E721" s="836" t="str">
        <f t="shared" ref="E721:F725" si="109">VLOOKUP(M721,Teams,2)</f>
        <v>VASCO DA GAMA 50</v>
      </c>
      <c r="F721" s="868" t="str">
        <f t="shared" si="109"/>
        <v>BYE 50</v>
      </c>
      <c r="G721" s="854"/>
      <c r="H721" s="847">
        <f>VLOOKUP(E721,START_TIMES,2)</f>
        <v>0.41666666666666702</v>
      </c>
      <c r="I721" s="848" t="str">
        <f>VLOOKUP(E721,fields,2)</f>
        <v>Veterans Memorial Park (T), Bridgeport</v>
      </c>
      <c r="J721" s="849"/>
      <c r="K721" s="16"/>
      <c r="M721" s="779" t="s">
        <v>134</v>
      </c>
      <c r="N721" s="779" t="s">
        <v>126</v>
      </c>
      <c r="O721" s="784">
        <v>88</v>
      </c>
      <c r="P721" s="253" t="s">
        <v>142</v>
      </c>
      <c r="Q721" s="253" t="s">
        <v>135</v>
      </c>
    </row>
    <row r="722" spans="1:17" ht="14.5" x14ac:dyDescent="0.25">
      <c r="A722" s="574">
        <v>719</v>
      </c>
      <c r="B722" s="696">
        <v>17</v>
      </c>
      <c r="C722" s="844">
        <v>45949</v>
      </c>
      <c r="D722" s="845" t="s">
        <v>1076</v>
      </c>
      <c r="E722" s="836" t="str">
        <f t="shared" si="109"/>
        <v>FAIRFIELD GAC 50</v>
      </c>
      <c r="F722" s="836" t="str">
        <f t="shared" si="109"/>
        <v>STAMFORD CITY</v>
      </c>
      <c r="G722" s="854"/>
      <c r="H722" s="847">
        <v>0.41666666666666669</v>
      </c>
      <c r="I722" s="848" t="str">
        <f>VLOOKUP(E722,fields,2)</f>
        <v>Ludlowe HS (T), Fairfield</v>
      </c>
      <c r="J722" s="849"/>
      <c r="K722" s="16"/>
      <c r="M722" s="779" t="s">
        <v>127</v>
      </c>
      <c r="N722" s="779" t="s">
        <v>133</v>
      </c>
      <c r="O722" s="784">
        <v>89</v>
      </c>
      <c r="P722" s="253" t="s">
        <v>137</v>
      </c>
      <c r="Q722" s="253" t="s">
        <v>148</v>
      </c>
    </row>
    <row r="723" spans="1:17" ht="14.5" x14ac:dyDescent="0.25">
      <c r="A723" s="574">
        <v>720</v>
      </c>
      <c r="B723" s="696">
        <v>17</v>
      </c>
      <c r="C723" s="844">
        <v>45949</v>
      </c>
      <c r="D723" s="845" t="s">
        <v>1076</v>
      </c>
      <c r="E723" s="836" t="str">
        <f t="shared" si="109"/>
        <v>GREENWICH PUMAS FC 50</v>
      </c>
      <c r="F723" s="836" t="str">
        <f t="shared" si="109"/>
        <v>WESTPORT FC</v>
      </c>
      <c r="G723" s="854"/>
      <c r="H723" s="847">
        <f>VLOOKUP(E723,START_TIMES,2)</f>
        <v>0.41666666666666669</v>
      </c>
      <c r="I723" s="848" t="str">
        <f>VLOOKUP(E723,fields,2)</f>
        <v>Greenwich Fields</v>
      </c>
      <c r="J723" s="849"/>
      <c r="K723" s="16"/>
      <c r="M723" s="779" t="s">
        <v>129</v>
      </c>
      <c r="N723" s="779" t="s">
        <v>136</v>
      </c>
      <c r="O723" s="784">
        <v>90</v>
      </c>
      <c r="P723" s="253" t="s">
        <v>147</v>
      </c>
      <c r="Q723" s="253" t="s">
        <v>141</v>
      </c>
    </row>
    <row r="724" spans="1:17" ht="14.5" x14ac:dyDescent="0.25">
      <c r="A724" s="574">
        <v>721</v>
      </c>
      <c r="B724" s="696">
        <v>17</v>
      </c>
      <c r="C724" s="844">
        <v>45949</v>
      </c>
      <c r="D724" s="845" t="s">
        <v>1076</v>
      </c>
      <c r="E724" s="836" t="str">
        <f t="shared" si="109"/>
        <v>REBELS UNITED</v>
      </c>
      <c r="F724" s="836" t="str">
        <f t="shared" si="109"/>
        <v>GREENWICH FC 50</v>
      </c>
      <c r="G724" s="854"/>
      <c r="H724" s="847">
        <f>VLOOKUP(E724,START_TIMES,2)</f>
        <v>0.41666666666666669</v>
      </c>
      <c r="I724" s="848" t="str">
        <f>VLOOKUP(E724,fields,2)</f>
        <v>New Fairfield HS (T), New Fairfield</v>
      </c>
      <c r="J724" s="849"/>
      <c r="K724" s="16"/>
      <c r="M724" s="779" t="s">
        <v>132</v>
      </c>
      <c r="N724" s="779" t="s">
        <v>128</v>
      </c>
    </row>
    <row r="725" spans="1:17" ht="14.5" x14ac:dyDescent="0.25">
      <c r="A725" s="574">
        <v>722</v>
      </c>
      <c r="B725" s="696">
        <v>17</v>
      </c>
      <c r="C725" s="844">
        <v>45949</v>
      </c>
      <c r="D725" s="845" t="s">
        <v>1076</v>
      </c>
      <c r="E725" s="836" t="str">
        <f t="shared" si="109"/>
        <v>NORWALK SPORT COLOMBIA 50</v>
      </c>
      <c r="F725" s="836" t="str">
        <f t="shared" si="109"/>
        <v>NORWALK MARINERS LEGENDS</v>
      </c>
      <c r="G725" s="854"/>
      <c r="H725" s="847">
        <f>VLOOKUP(E725,START_TIMES,2)</f>
        <v>0.41666666666666669</v>
      </c>
      <c r="I725" s="848" t="str">
        <f>VLOOKUP(E725,fields,2)</f>
        <v>Nathan Hale MS (T), Norwalk</v>
      </c>
      <c r="J725" s="849"/>
      <c r="K725" s="16"/>
      <c r="M725" s="779" t="s">
        <v>131</v>
      </c>
      <c r="N725" s="779" t="s">
        <v>130</v>
      </c>
    </row>
    <row r="726" spans="1:17" ht="14.5" x14ac:dyDescent="0.3">
      <c r="A726" s="574">
        <v>723</v>
      </c>
      <c r="B726" s="843" t="s">
        <v>0</v>
      </c>
      <c r="C726" s="844" t="s">
        <v>0</v>
      </c>
      <c r="D726" s="850" t="s">
        <v>0</v>
      </c>
      <c r="E726" s="836" t="s">
        <v>0</v>
      </c>
      <c r="F726" s="836" t="s">
        <v>0</v>
      </c>
      <c r="G726" s="846" t="s">
        <v>0</v>
      </c>
      <c r="H726" s="847" t="s">
        <v>0</v>
      </c>
      <c r="I726" s="848" t="s">
        <v>0</v>
      </c>
      <c r="J726" s="849" t="s">
        <v>0</v>
      </c>
      <c r="K726" s="16"/>
      <c r="M726" s="736"/>
      <c r="N726" s="736"/>
    </row>
    <row r="727" spans="1:17" ht="14.5" x14ac:dyDescent="0.25">
      <c r="A727" s="574">
        <v>724</v>
      </c>
      <c r="B727" s="696">
        <v>17</v>
      </c>
      <c r="C727" s="844">
        <v>45949</v>
      </c>
      <c r="D727" s="870" t="s">
        <v>1113</v>
      </c>
      <c r="E727" s="836" t="str">
        <f t="shared" ref="E727:F731" si="110">VLOOKUP(M727,Teams,2)</f>
        <v>VASCO DA GAMA 60</v>
      </c>
      <c r="F727" s="836" t="str">
        <f t="shared" si="110"/>
        <v>CHESHIRE AZZURRI</v>
      </c>
      <c r="G727" s="854"/>
      <c r="H727" s="847">
        <f>VLOOKUP(E727,START_TIMES,2)</f>
        <v>0.33333333333333331</v>
      </c>
      <c r="I727" s="848" t="str">
        <f>VLOOKUP(E727,fields,2)</f>
        <v>Veterans Memorial Park (T), Bridgeport</v>
      </c>
      <c r="J727" s="849"/>
      <c r="K727" s="16"/>
      <c r="M727" s="338" t="s">
        <v>135</v>
      </c>
      <c r="N727" s="338" t="s">
        <v>138</v>
      </c>
    </row>
    <row r="728" spans="1:17" ht="14.5" x14ac:dyDescent="0.25">
      <c r="A728" s="574">
        <v>725</v>
      </c>
      <c r="B728" s="696">
        <v>17</v>
      </c>
      <c r="C728" s="844">
        <v>45949</v>
      </c>
      <c r="D728" s="870" t="s">
        <v>1113</v>
      </c>
      <c r="E728" s="836" t="str">
        <f t="shared" si="110"/>
        <v>CLUB NAPOLI 50</v>
      </c>
      <c r="F728" s="836" t="str">
        <f t="shared" si="110"/>
        <v>SOUTHEAST CT</v>
      </c>
      <c r="G728" s="854"/>
      <c r="H728" s="847">
        <v>0.45833333333333331</v>
      </c>
      <c r="I728" s="848" t="str">
        <f>VLOOKUP(E728,fields,2)</f>
        <v>North Farms Park (G), North Branford</v>
      </c>
      <c r="J728" s="849"/>
      <c r="K728" s="16"/>
      <c r="M728" s="338" t="s">
        <v>141</v>
      </c>
      <c r="N728" s="338" t="s">
        <v>149</v>
      </c>
    </row>
    <row r="729" spans="1:17" ht="14.5" x14ac:dyDescent="0.25">
      <c r="A729" s="574">
        <v>726</v>
      </c>
      <c r="B729" s="696">
        <v>17</v>
      </c>
      <c r="C729" s="844">
        <v>45949</v>
      </c>
      <c r="D729" s="870" t="s">
        <v>1113</v>
      </c>
      <c r="E729" s="836" t="str">
        <f t="shared" si="110"/>
        <v>GREENWICH PUMAS FC 56</v>
      </c>
      <c r="F729" s="836" t="str">
        <f t="shared" si="110"/>
        <v>ZIMMITTI SC</v>
      </c>
      <c r="G729" s="854"/>
      <c r="H729" s="847">
        <f>VLOOKUP(E729,START_TIMES,2)</f>
        <v>0.41666666666666669</v>
      </c>
      <c r="I729" s="848" t="str">
        <f>VLOOKUP(E729,fields,2)</f>
        <v>Greenwich Fields</v>
      </c>
      <c r="J729" s="849"/>
      <c r="K729" s="16"/>
      <c r="M729" s="338" t="s">
        <v>144</v>
      </c>
      <c r="N729" s="338" t="s">
        <v>137</v>
      </c>
    </row>
    <row r="730" spans="1:17" ht="14.5" x14ac:dyDescent="0.25">
      <c r="A730" s="574">
        <v>727</v>
      </c>
      <c r="B730" s="696">
        <v>17</v>
      </c>
      <c r="C730" s="844">
        <v>45949</v>
      </c>
      <c r="D730" s="870" t="s">
        <v>1113</v>
      </c>
      <c r="E730" s="836" t="str">
        <f t="shared" si="110"/>
        <v>NORTH BRANFORD LEGENDS</v>
      </c>
      <c r="F730" s="836" t="str">
        <f t="shared" si="110"/>
        <v>EAST HAVEN SC</v>
      </c>
      <c r="G730" s="854"/>
      <c r="H730" s="847">
        <f>VLOOKUP(E730,START_TIMES,2)</f>
        <v>0.41666666666666702</v>
      </c>
      <c r="I730" s="848" t="str">
        <f>VLOOKUP(E730,fields,2)</f>
        <v>Northford Park (G), Northford</v>
      </c>
      <c r="J730" s="849"/>
      <c r="K730" s="16"/>
      <c r="M730" s="338" t="s">
        <v>148</v>
      </c>
      <c r="N730" s="338" t="s">
        <v>142</v>
      </c>
    </row>
    <row r="731" spans="1:17" ht="14.5" x14ac:dyDescent="0.25">
      <c r="A731" s="574">
        <v>728</v>
      </c>
      <c r="B731" s="696">
        <v>17</v>
      </c>
      <c r="C731" s="844">
        <v>45949</v>
      </c>
      <c r="D731" s="870" t="s">
        <v>1113</v>
      </c>
      <c r="E731" s="836" t="str">
        <f t="shared" si="110"/>
        <v>HAVEN FC</v>
      </c>
      <c r="F731" s="836" t="str">
        <f t="shared" si="110"/>
        <v>GUILFORD BLACK EAGLES</v>
      </c>
      <c r="G731" s="854"/>
      <c r="H731" s="847">
        <f>VLOOKUP(E731,START_TIMES,2)</f>
        <v>0.41666666666666669</v>
      </c>
      <c r="I731" s="848" t="str">
        <f>VLOOKUP(E731,fields,2)</f>
        <v>Woodhouse Field (G), Wallingford</v>
      </c>
      <c r="J731" s="849"/>
      <c r="K731" s="16"/>
      <c r="M731" s="338" t="s">
        <v>147</v>
      </c>
      <c r="N731" s="338" t="s">
        <v>146</v>
      </c>
    </row>
    <row r="732" spans="1:17" ht="14.5" x14ac:dyDescent="0.3">
      <c r="A732" s="574">
        <v>729</v>
      </c>
      <c r="B732" s="843" t="s">
        <v>0</v>
      </c>
      <c r="C732" s="844" t="s">
        <v>0</v>
      </c>
      <c r="D732" s="850" t="s">
        <v>0</v>
      </c>
      <c r="E732" s="836" t="s">
        <v>0</v>
      </c>
      <c r="F732" s="836" t="s">
        <v>0</v>
      </c>
      <c r="G732" s="846" t="s">
        <v>0</v>
      </c>
      <c r="H732" s="847" t="s">
        <v>0</v>
      </c>
      <c r="I732" s="848" t="s">
        <v>0</v>
      </c>
      <c r="J732" s="849" t="s">
        <v>0</v>
      </c>
      <c r="K732" s="16"/>
      <c r="M732" s="754"/>
      <c r="N732" s="754"/>
    </row>
    <row r="733" spans="1:17" ht="14.5" x14ac:dyDescent="0.25">
      <c r="A733" s="574">
        <v>730</v>
      </c>
      <c r="B733" s="696">
        <v>18</v>
      </c>
      <c r="C733" s="844">
        <v>45956</v>
      </c>
      <c r="D733" s="850" t="s">
        <v>10</v>
      </c>
      <c r="E733" s="836" t="str">
        <f t="shared" ref="E733:F737" si="111">VLOOKUP(M733,Teams,2)</f>
        <v>CHESHIRE SC UNITED</v>
      </c>
      <c r="F733" s="836" t="str">
        <f t="shared" si="111"/>
        <v xml:space="preserve">FC SHELTON </v>
      </c>
      <c r="G733" s="846"/>
      <c r="H733" s="847">
        <f>VLOOKUP(E733,START_TIMES,2)</f>
        <v>0.375</v>
      </c>
      <c r="I733" s="848" t="str">
        <f>VLOOKUP(E733,fields,2)</f>
        <v>Choate Rosemary Hall (T), Wallingford</v>
      </c>
      <c r="J733" s="849"/>
      <c r="K733" s="16"/>
      <c r="M733" s="85" t="s">
        <v>97</v>
      </c>
      <c r="N733" s="85" t="s">
        <v>99</v>
      </c>
    </row>
    <row r="734" spans="1:17" ht="14.5" x14ac:dyDescent="0.25">
      <c r="A734" s="574">
        <v>731</v>
      </c>
      <c r="B734" s="696">
        <v>18</v>
      </c>
      <c r="C734" s="844">
        <v>45956</v>
      </c>
      <c r="D734" s="850" t="s">
        <v>10</v>
      </c>
      <c r="E734" s="836" t="str">
        <f t="shared" si="111"/>
        <v>MILFORD TUESDAY</v>
      </c>
      <c r="F734" s="836" t="str">
        <f t="shared" si="111"/>
        <v>GREENWICH FC 30</v>
      </c>
      <c r="G734" s="846"/>
      <c r="H734" s="847">
        <f>VLOOKUP(E734,START_TIMES,2)</f>
        <v>0.33333333333333331</v>
      </c>
      <c r="I734" s="848" t="str">
        <f>VLOOKUP(E734,fields,2)</f>
        <v>Witek Park (G), Derby</v>
      </c>
      <c r="J734" s="849"/>
      <c r="K734" s="16"/>
      <c r="M734" s="85" t="s">
        <v>100</v>
      </c>
      <c r="N734" s="85" t="s">
        <v>94</v>
      </c>
    </row>
    <row r="735" spans="1:17" ht="14.5" x14ac:dyDescent="0.25">
      <c r="A735" s="574">
        <v>732</v>
      </c>
      <c r="B735" s="696">
        <v>18</v>
      </c>
      <c r="C735" s="844">
        <v>45956</v>
      </c>
      <c r="D735" s="850" t="s">
        <v>10</v>
      </c>
      <c r="E735" s="836" t="str">
        <f t="shared" si="111"/>
        <v>DANBURY UNITED 30</v>
      </c>
      <c r="F735" s="836" t="str">
        <f t="shared" si="111"/>
        <v>SALTY DOGS</v>
      </c>
      <c r="G735" s="846"/>
      <c r="H735" s="847">
        <f>VLOOKUP(E735,START_TIMES,2)</f>
        <v>0.375</v>
      </c>
      <c r="I735" s="848" t="str">
        <f>VLOOKUP(E735,fields,2)</f>
        <v>Portuguese Cultural Center (G), Danbury</v>
      </c>
      <c r="J735" s="849"/>
      <c r="K735" s="16"/>
      <c r="M735" s="85" t="s">
        <v>93</v>
      </c>
      <c r="N735" s="85" t="s">
        <v>95</v>
      </c>
    </row>
    <row r="736" spans="1:17" ht="14.5" x14ac:dyDescent="0.25">
      <c r="A736" s="574">
        <v>733</v>
      </c>
      <c r="B736" s="696">
        <v>18</v>
      </c>
      <c r="C736" s="844">
        <v>45956</v>
      </c>
      <c r="D736" s="850" t="s">
        <v>10</v>
      </c>
      <c r="E736" s="836" t="str">
        <f t="shared" si="111"/>
        <v>STAMFORD FC</v>
      </c>
      <c r="F736" s="836" t="str">
        <f t="shared" si="111"/>
        <v>MILFORD AMIGOS</v>
      </c>
      <c r="G736" s="846"/>
      <c r="H736" s="847">
        <v>0.41666666666666669</v>
      </c>
      <c r="I736" s="848" t="str">
        <f>VLOOKUP(E736,fields,2)</f>
        <v>West Beach Fields (T), Stamford</v>
      </c>
      <c r="J736" s="849"/>
      <c r="K736" s="16"/>
      <c r="M736" s="85" t="s">
        <v>101</v>
      </c>
      <c r="N736" s="85" t="s">
        <v>98</v>
      </c>
    </row>
    <row r="737" spans="1:29" ht="14.5" x14ac:dyDescent="0.25">
      <c r="A737" s="574">
        <v>734</v>
      </c>
      <c r="B737" s="696">
        <v>18</v>
      </c>
      <c r="C737" s="844">
        <v>45956</v>
      </c>
      <c r="D737" s="850" t="s">
        <v>10</v>
      </c>
      <c r="E737" s="836" t="str">
        <f t="shared" si="111"/>
        <v>HAMDEN ALL STARS</v>
      </c>
      <c r="F737" s="836" t="str">
        <f t="shared" si="111"/>
        <v>CLINTON FC 30</v>
      </c>
      <c r="G737" s="846"/>
      <c r="H737" s="847">
        <f>VLOOKUP(E737,START_TIMES,2)</f>
        <v>0.41666666666666669</v>
      </c>
      <c r="I737" s="848" t="str">
        <f>VLOOKUP(E737,fields,2)</f>
        <v>Westwoods HS (G), Hamden</v>
      </c>
      <c r="J737" s="849"/>
      <c r="K737" s="16"/>
      <c r="M737" s="85" t="s">
        <v>92</v>
      </c>
      <c r="N737" s="85" t="s">
        <v>96</v>
      </c>
    </row>
    <row r="738" spans="1:29" ht="14.5" x14ac:dyDescent="0.3">
      <c r="A738" s="574">
        <v>735</v>
      </c>
      <c r="B738" s="843" t="s">
        <v>0</v>
      </c>
      <c r="C738" s="844" t="s">
        <v>0</v>
      </c>
      <c r="D738" s="850" t="s">
        <v>0</v>
      </c>
      <c r="E738" s="836" t="s">
        <v>0</v>
      </c>
      <c r="F738" s="836" t="s">
        <v>0</v>
      </c>
      <c r="G738" s="846" t="s">
        <v>0</v>
      </c>
      <c r="H738" s="847" t="s">
        <v>0</v>
      </c>
      <c r="I738" s="848" t="s">
        <v>0</v>
      </c>
      <c r="J738" s="849" t="s">
        <v>0</v>
      </c>
      <c r="K738" s="16"/>
      <c r="M738" s="754"/>
      <c r="N738" s="754"/>
    </row>
    <row r="739" spans="1:29" ht="14.5" x14ac:dyDescent="0.25">
      <c r="A739" s="574">
        <v>736</v>
      </c>
      <c r="B739" s="696">
        <v>18</v>
      </c>
      <c r="C739" s="844">
        <v>45956</v>
      </c>
      <c r="D739" s="853" t="s">
        <v>175</v>
      </c>
      <c r="E739" s="773" t="e">
        <f t="shared" ref="E739:F743" si="112">VLOOKUP(M739,Teams,2)</f>
        <v>#N/A</v>
      </c>
      <c r="F739" s="836" t="e">
        <f t="shared" si="112"/>
        <v>#N/A</v>
      </c>
      <c r="G739" s="846"/>
      <c r="H739" s="847" t="e">
        <f>VLOOKUP(E739,START_TIMES,2)</f>
        <v>#N/A</v>
      </c>
      <c r="I739" s="848" t="e">
        <f>VLOOKUP(E739,fields,2)</f>
        <v>#N/A</v>
      </c>
      <c r="J739" s="849"/>
      <c r="K739" s="16"/>
      <c r="M739" s="197"/>
      <c r="N739" s="197"/>
    </row>
    <row r="740" spans="1:29" ht="14.5" x14ac:dyDescent="0.25">
      <c r="A740" s="574">
        <v>737</v>
      </c>
      <c r="B740" s="696">
        <v>18</v>
      </c>
      <c r="C740" s="844">
        <v>45956</v>
      </c>
      <c r="D740" s="853" t="s">
        <v>175</v>
      </c>
      <c r="E740" s="836" t="e">
        <f t="shared" si="112"/>
        <v>#N/A</v>
      </c>
      <c r="F740" s="836" t="e">
        <f t="shared" si="112"/>
        <v>#N/A</v>
      </c>
      <c r="G740" s="846"/>
      <c r="H740" s="847" t="e">
        <f>VLOOKUP(E740,START_TIMES,2)</f>
        <v>#N/A</v>
      </c>
      <c r="I740" s="848" t="e">
        <f>VLOOKUP(E740,fields,2)</f>
        <v>#N/A</v>
      </c>
      <c r="J740" s="849"/>
      <c r="K740" s="16"/>
      <c r="M740" s="197"/>
      <c r="N740" s="197"/>
    </row>
    <row r="741" spans="1:29" ht="14.5" x14ac:dyDescent="0.25">
      <c r="A741" s="574">
        <v>738</v>
      </c>
      <c r="B741" s="696">
        <v>18</v>
      </c>
      <c r="C741" s="844">
        <v>45956</v>
      </c>
      <c r="D741" s="853" t="s">
        <v>175</v>
      </c>
      <c r="E741" s="836" t="e">
        <f t="shared" si="112"/>
        <v>#N/A</v>
      </c>
      <c r="F741" s="836" t="e">
        <f t="shared" si="112"/>
        <v>#N/A</v>
      </c>
      <c r="G741" s="854"/>
      <c r="H741" s="847" t="e">
        <f>VLOOKUP(E741,START_TIMES,2)</f>
        <v>#N/A</v>
      </c>
      <c r="I741" s="848" t="e">
        <f>VLOOKUP(E741,fields,2)</f>
        <v>#N/A</v>
      </c>
      <c r="J741" s="849"/>
      <c r="K741" s="16"/>
      <c r="M741" s="197"/>
      <c r="N741" s="197"/>
    </row>
    <row r="742" spans="1:29" ht="14.5" x14ac:dyDescent="0.25">
      <c r="A742" s="574">
        <v>739</v>
      </c>
      <c r="B742" s="696">
        <v>18</v>
      </c>
      <c r="C742" s="844">
        <v>45956</v>
      </c>
      <c r="D742" s="853" t="s">
        <v>175</v>
      </c>
      <c r="E742" s="836" t="e">
        <f t="shared" si="112"/>
        <v>#N/A</v>
      </c>
      <c r="F742" s="836" t="e">
        <f t="shared" si="112"/>
        <v>#N/A</v>
      </c>
      <c r="G742" s="846"/>
      <c r="H742" s="847" t="e">
        <f>VLOOKUP(E742,START_TIMES,2)</f>
        <v>#N/A</v>
      </c>
      <c r="I742" s="848" t="e">
        <f>VLOOKUP(E742,fields,2)</f>
        <v>#N/A</v>
      </c>
      <c r="J742" s="849"/>
      <c r="K742" s="16"/>
      <c r="M742" s="197"/>
      <c r="N742" s="197"/>
    </row>
    <row r="743" spans="1:29" ht="14.5" x14ac:dyDescent="0.25">
      <c r="A743" s="574">
        <v>740</v>
      </c>
      <c r="B743" s="696">
        <v>18</v>
      </c>
      <c r="C743" s="844">
        <v>45956</v>
      </c>
      <c r="D743" s="853" t="s">
        <v>175</v>
      </c>
      <c r="E743" s="836" t="e">
        <f t="shared" si="112"/>
        <v>#N/A</v>
      </c>
      <c r="F743" s="836" t="e">
        <f t="shared" si="112"/>
        <v>#N/A</v>
      </c>
      <c r="G743" s="846"/>
      <c r="H743" s="847" t="e">
        <f>VLOOKUP(E743,START_TIMES,2)</f>
        <v>#N/A</v>
      </c>
      <c r="I743" s="848" t="e">
        <f>VLOOKUP(E743,fields,2)</f>
        <v>#N/A</v>
      </c>
      <c r="J743" s="849"/>
      <c r="K743" s="16"/>
      <c r="M743" s="197"/>
      <c r="N743" s="197"/>
    </row>
    <row r="744" spans="1:29" ht="14.5" x14ac:dyDescent="0.3">
      <c r="A744" s="574">
        <v>741</v>
      </c>
      <c r="B744" s="843" t="s">
        <v>0</v>
      </c>
      <c r="C744" s="844" t="s">
        <v>0</v>
      </c>
      <c r="D744" s="850" t="s">
        <v>0</v>
      </c>
      <c r="E744" s="836" t="s">
        <v>0</v>
      </c>
      <c r="F744" s="836" t="s">
        <v>0</v>
      </c>
      <c r="G744" s="846" t="s">
        <v>0</v>
      </c>
      <c r="H744" s="847" t="s">
        <v>0</v>
      </c>
      <c r="I744" s="848" t="s">
        <v>0</v>
      </c>
      <c r="J744" s="849" t="s">
        <v>0</v>
      </c>
      <c r="K744" s="16"/>
      <c r="M744" s="754"/>
      <c r="N744" s="754"/>
    </row>
    <row r="745" spans="1:29" ht="15" thickBot="1" x14ac:dyDescent="0.3">
      <c r="A745" s="574">
        <v>742</v>
      </c>
      <c r="B745" s="696">
        <v>18</v>
      </c>
      <c r="C745" s="844">
        <v>45956</v>
      </c>
      <c r="D745" s="851" t="s">
        <v>11</v>
      </c>
      <c r="E745" s="836" t="str">
        <f t="shared" ref="E745:F749" si="113">VLOOKUP(M745,Teams,2)</f>
        <v>CLINTON FC 40</v>
      </c>
      <c r="F745" s="836" t="str">
        <f t="shared" si="113"/>
        <v>FAIRFIELD GAC 40</v>
      </c>
      <c r="G745" s="846"/>
      <c r="H745" s="847">
        <f>VLOOKUP(E745,START_TIMES,2)</f>
        <v>0.33333333333333331</v>
      </c>
      <c r="I745" s="848" t="str">
        <f>VLOOKUP(E745,fields,2)</f>
        <v>Indian River Sports Complex (T), Clinton</v>
      </c>
      <c r="J745" s="849"/>
      <c r="K745" s="16"/>
      <c r="M745" s="85" t="s">
        <v>160</v>
      </c>
      <c r="N745" s="85" t="s">
        <v>163</v>
      </c>
    </row>
    <row r="746" spans="1:29" ht="15.5" thickTop="1" thickBot="1" x14ac:dyDescent="0.3">
      <c r="A746" s="574">
        <v>743</v>
      </c>
      <c r="B746" s="696">
        <v>18</v>
      </c>
      <c r="C746" s="844">
        <v>45956</v>
      </c>
      <c r="D746" s="899" t="s">
        <v>11</v>
      </c>
      <c r="E746" s="836" t="str">
        <f t="shared" si="113"/>
        <v>SHEBEEN FC</v>
      </c>
      <c r="F746" s="836" t="str">
        <f t="shared" si="113"/>
        <v>GREENWICH FC 40</v>
      </c>
      <c r="G746" s="846"/>
      <c r="H746" s="847">
        <v>0.33333333333333331</v>
      </c>
      <c r="I746" s="848" t="str">
        <f>VLOOKUP(E746,fields,2)</f>
        <v>Ludlowe HS (T), Fairfield</v>
      </c>
      <c r="J746" s="849"/>
      <c r="K746" s="16"/>
      <c r="M746" s="85" t="s">
        <v>107</v>
      </c>
      <c r="N746" s="85" t="s">
        <v>104</v>
      </c>
    </row>
    <row r="747" spans="1:29" ht="15.5" thickTop="1" thickBot="1" x14ac:dyDescent="0.3">
      <c r="A747" s="574">
        <v>744</v>
      </c>
      <c r="B747" s="696">
        <v>18</v>
      </c>
      <c r="C747" s="844">
        <v>45956</v>
      </c>
      <c r="D747" s="899" t="s">
        <v>11</v>
      </c>
      <c r="E747" s="836" t="str">
        <f t="shared" si="113"/>
        <v>DANBURY UNITED 40</v>
      </c>
      <c r="F747" s="836" t="str">
        <f t="shared" si="113"/>
        <v>STORM FC</v>
      </c>
      <c r="G747" s="846"/>
      <c r="H747" s="847">
        <f>VLOOKUP(E747,START_TIMES,2)</f>
        <v>0.45833333333333331</v>
      </c>
      <c r="I747" s="848" t="str">
        <f>VLOOKUP(E747,fields,2)</f>
        <v>Portuguese Cultural Center (G), Danbury</v>
      </c>
      <c r="J747" s="849"/>
      <c r="K747" s="16"/>
      <c r="M747" s="85" t="s">
        <v>162</v>
      </c>
      <c r="N747" s="85" t="s">
        <v>108</v>
      </c>
    </row>
    <row r="748" spans="1:29" ht="12.75" customHeight="1" thickTop="1" thickBot="1" x14ac:dyDescent="0.35">
      <c r="A748" s="574">
        <v>745</v>
      </c>
      <c r="B748" s="696">
        <v>18</v>
      </c>
      <c r="C748" s="844">
        <v>45956</v>
      </c>
      <c r="D748" s="899" t="s">
        <v>11</v>
      </c>
      <c r="E748" s="836" t="str">
        <f t="shared" si="113"/>
        <v>VASCO DA GAMA 40</v>
      </c>
      <c r="F748" s="836" t="str">
        <f t="shared" si="113"/>
        <v xml:space="preserve">GUILFORD CELTIC </v>
      </c>
      <c r="G748" s="846"/>
      <c r="H748" s="847">
        <f>VLOOKUP(E748,START_TIMES,2)</f>
        <v>0.41666666666666702</v>
      </c>
      <c r="I748" s="848" t="str">
        <f>VLOOKUP(E748,fields,2)</f>
        <v>Veterans Memorial Park (T), Bridgeport</v>
      </c>
      <c r="J748" s="849"/>
      <c r="K748" s="16"/>
      <c r="M748" s="85" t="s">
        <v>109</v>
      </c>
      <c r="N748" s="85" t="s">
        <v>106</v>
      </c>
      <c r="O748" s="16">
        <v>40</v>
      </c>
      <c r="S748" s="16"/>
      <c r="T748" s="198"/>
      <c r="U748" s="198"/>
      <c r="V748" s="16"/>
      <c r="W748" s="209"/>
      <c r="X748" s="215"/>
      <c r="Y748" s="16"/>
      <c r="Z748" s="16"/>
      <c r="AC748" s="16"/>
    </row>
    <row r="749" spans="1:29" ht="12.75" customHeight="1" thickTop="1" thickBot="1" x14ac:dyDescent="0.35">
      <c r="A749" s="574">
        <v>746</v>
      </c>
      <c r="B749" s="696">
        <v>18</v>
      </c>
      <c r="C749" s="844">
        <v>45956</v>
      </c>
      <c r="D749" s="899" t="s">
        <v>11</v>
      </c>
      <c r="E749" s="836" t="str">
        <f t="shared" si="113"/>
        <v>GREENWICH PUMAS FC 40</v>
      </c>
      <c r="F749" s="836" t="str">
        <f t="shared" si="113"/>
        <v>CLUB NAPOLI 40</v>
      </c>
      <c r="G749" s="846"/>
      <c r="H749" s="847">
        <f>VLOOKUP(E749,START_TIMES,2)</f>
        <v>0.41666666666666669</v>
      </c>
      <c r="I749" s="848" t="str">
        <f>VLOOKUP(E749,fields,2)</f>
        <v>Greenwich Fields</v>
      </c>
      <c r="J749" s="849"/>
      <c r="K749" s="16"/>
      <c r="M749" s="85" t="s">
        <v>105</v>
      </c>
      <c r="N749" s="85" t="s">
        <v>161</v>
      </c>
      <c r="O749" s="16">
        <v>41</v>
      </c>
      <c r="S749" s="16"/>
      <c r="T749" s="198"/>
      <c r="U749" s="198"/>
      <c r="V749" s="16"/>
      <c r="W749" s="209"/>
      <c r="X749" s="215"/>
      <c r="Y749" s="16"/>
      <c r="Z749" s="16"/>
      <c r="AC749" s="16"/>
    </row>
    <row r="750" spans="1:29" ht="12.75" customHeight="1" thickTop="1" thickBot="1" x14ac:dyDescent="0.35">
      <c r="A750" s="574">
        <v>747</v>
      </c>
      <c r="B750" s="696"/>
      <c r="C750" s="844"/>
      <c r="D750" s="899"/>
      <c r="E750" s="836"/>
      <c r="F750" s="836"/>
      <c r="G750" s="846"/>
      <c r="H750" s="847"/>
      <c r="I750" s="848"/>
      <c r="J750" s="849"/>
      <c r="K750" s="16"/>
      <c r="M750" s="85"/>
      <c r="N750" s="85"/>
      <c r="O750" s="16">
        <v>42</v>
      </c>
      <c r="S750" s="16"/>
      <c r="T750" s="198"/>
      <c r="U750" s="198"/>
      <c r="V750" s="16"/>
      <c r="W750" s="209"/>
      <c r="X750" s="215"/>
      <c r="Y750" s="16"/>
      <c r="Z750" s="16"/>
      <c r="AC750" s="16"/>
    </row>
    <row r="751" spans="1:29" ht="12.75" customHeight="1" thickTop="1" thickBot="1" x14ac:dyDescent="0.4">
      <c r="A751" s="574">
        <v>748</v>
      </c>
      <c r="B751" s="696">
        <v>18</v>
      </c>
      <c r="C751" s="844">
        <v>45956</v>
      </c>
      <c r="D751" s="861" t="s">
        <v>1114</v>
      </c>
      <c r="E751" s="836" t="e">
        <f t="shared" ref="E751:F754" si="114">VLOOKUP(M751,Teams,2)</f>
        <v>#N/A</v>
      </c>
      <c r="F751" s="836" t="e">
        <f t="shared" si="114"/>
        <v>#N/A</v>
      </c>
      <c r="G751" s="846"/>
      <c r="H751" s="847" t="e">
        <f>VLOOKUP(E751,START_TIMES,2)</f>
        <v>#N/A</v>
      </c>
      <c r="I751" s="848" t="e">
        <f>VLOOKUP(E751,fields,2)</f>
        <v>#N/A</v>
      </c>
      <c r="J751" s="849"/>
      <c r="K751" s="16"/>
      <c r="M751" s="603"/>
      <c r="N751" s="603"/>
      <c r="O751" s="16">
        <v>43</v>
      </c>
      <c r="S751" s="16"/>
      <c r="T751" s="198"/>
      <c r="U751" s="198"/>
      <c r="V751" s="16"/>
      <c r="W751" s="209"/>
      <c r="X751" s="215"/>
      <c r="Y751" s="16"/>
      <c r="Z751" s="16"/>
      <c r="AC751" s="16"/>
    </row>
    <row r="752" spans="1:29" ht="12.75" customHeight="1" thickTop="1" thickBot="1" x14ac:dyDescent="0.35">
      <c r="A752" s="574">
        <v>749</v>
      </c>
      <c r="B752" s="696">
        <v>18</v>
      </c>
      <c r="C752" s="844">
        <v>45956</v>
      </c>
      <c r="D752" s="861" t="s">
        <v>1114</v>
      </c>
      <c r="E752" s="836" t="e">
        <f t="shared" si="114"/>
        <v>#N/A</v>
      </c>
      <c r="F752" s="836" t="e">
        <f t="shared" si="114"/>
        <v>#N/A</v>
      </c>
      <c r="G752" s="846"/>
      <c r="H752" s="847" t="e">
        <f>VLOOKUP(E752,START_TIMES,2)</f>
        <v>#N/A</v>
      </c>
      <c r="I752" s="848" t="e">
        <f>VLOOKUP(E752,fields,2)</f>
        <v>#N/A</v>
      </c>
      <c r="J752" s="860"/>
      <c r="K752" s="16"/>
      <c r="M752" s="605"/>
      <c r="N752" s="605"/>
      <c r="O752" s="16">
        <v>44</v>
      </c>
      <c r="S752" s="16"/>
      <c r="T752" s="198"/>
      <c r="U752" s="198"/>
      <c r="V752" s="16"/>
      <c r="W752" s="209"/>
      <c r="X752" s="215"/>
      <c r="Y752" s="16"/>
      <c r="Z752" s="16"/>
      <c r="AC752" s="16"/>
    </row>
    <row r="753" spans="1:29" ht="12.75" customHeight="1" thickTop="1" thickBot="1" x14ac:dyDescent="0.35">
      <c r="A753" s="574">
        <v>750</v>
      </c>
      <c r="B753" s="696">
        <v>18</v>
      </c>
      <c r="C753" s="844">
        <v>45956</v>
      </c>
      <c r="D753" s="861" t="s">
        <v>1114</v>
      </c>
      <c r="E753" s="836" t="e">
        <f t="shared" si="114"/>
        <v>#N/A</v>
      </c>
      <c r="F753" s="836" t="e">
        <f t="shared" si="114"/>
        <v>#N/A</v>
      </c>
      <c r="G753" s="846"/>
      <c r="H753" s="847" t="e">
        <f>VLOOKUP(E753,START_TIMES,2)</f>
        <v>#N/A</v>
      </c>
      <c r="I753" s="848" t="e">
        <f>VLOOKUP(E753,fields,2)</f>
        <v>#N/A</v>
      </c>
      <c r="J753" s="860"/>
      <c r="K753" s="16"/>
      <c r="M753" s="250"/>
      <c r="N753" s="250"/>
      <c r="O753" s="16">
        <v>47</v>
      </c>
      <c r="S753" s="16"/>
      <c r="T753" s="198"/>
      <c r="U753" s="198"/>
      <c r="V753" s="16"/>
      <c r="W753" s="209"/>
      <c r="X753" s="215"/>
      <c r="Y753" s="16"/>
      <c r="Z753" s="16"/>
      <c r="AC753" s="16"/>
    </row>
    <row r="754" spans="1:29" ht="12.75" customHeight="1" thickTop="1" thickBot="1" x14ac:dyDescent="0.35">
      <c r="A754" s="574">
        <v>751</v>
      </c>
      <c r="B754" s="696">
        <v>18</v>
      </c>
      <c r="C754" s="844">
        <v>45956</v>
      </c>
      <c r="D754" s="861" t="s">
        <v>1114</v>
      </c>
      <c r="E754" s="836" t="e">
        <f t="shared" si="114"/>
        <v>#N/A</v>
      </c>
      <c r="F754" s="836" t="e">
        <f t="shared" si="114"/>
        <v>#N/A</v>
      </c>
      <c r="G754" s="846"/>
      <c r="H754" s="847" t="e">
        <f>VLOOKUP(E754,START_TIMES,2)</f>
        <v>#N/A</v>
      </c>
      <c r="I754" s="848" t="e">
        <f>VLOOKUP(E754,fields,2)</f>
        <v>#N/A</v>
      </c>
      <c r="J754" s="849"/>
      <c r="K754" s="16"/>
      <c r="M754" s="602"/>
      <c r="N754" s="602"/>
      <c r="O754" s="16">
        <v>48</v>
      </c>
      <c r="S754" s="16"/>
      <c r="T754" s="198"/>
      <c r="U754" s="198"/>
      <c r="V754" s="16"/>
      <c r="W754" s="209"/>
      <c r="X754" s="215"/>
      <c r="Y754" s="16"/>
      <c r="Z754" s="16"/>
      <c r="AC754" s="16"/>
    </row>
    <row r="755" spans="1:29" ht="12.75" customHeight="1" thickTop="1" thickBot="1" x14ac:dyDescent="0.35">
      <c r="A755" s="574">
        <v>752</v>
      </c>
      <c r="B755" s="843" t="s">
        <v>0</v>
      </c>
      <c r="C755" s="844" t="s">
        <v>0</v>
      </c>
      <c r="D755" s="850" t="s">
        <v>0</v>
      </c>
      <c r="E755" s="836" t="s">
        <v>0</v>
      </c>
      <c r="F755" s="836" t="s">
        <v>0</v>
      </c>
      <c r="G755" s="846" t="s">
        <v>0</v>
      </c>
      <c r="H755" s="847" t="s">
        <v>0</v>
      </c>
      <c r="I755" s="848" t="s">
        <v>0</v>
      </c>
      <c r="J755" s="849" t="s">
        <v>0</v>
      </c>
      <c r="K755" s="16"/>
      <c r="M755" s="602"/>
      <c r="N755" s="602"/>
      <c r="O755" s="16">
        <v>49</v>
      </c>
      <c r="S755" s="16"/>
      <c r="T755" s="198"/>
      <c r="U755" s="198"/>
      <c r="V755" s="16"/>
      <c r="W755" s="209"/>
      <c r="X755" s="215"/>
      <c r="Y755" s="16"/>
      <c r="Z755" s="16"/>
      <c r="AC755" s="16"/>
    </row>
    <row r="756" spans="1:29" ht="18.75" customHeight="1" thickTop="1" x14ac:dyDescent="0.3">
      <c r="A756" s="574">
        <v>753</v>
      </c>
      <c r="B756" s="696">
        <v>18</v>
      </c>
      <c r="C756" s="844">
        <v>45956</v>
      </c>
      <c r="D756" s="865" t="s">
        <v>1115</v>
      </c>
      <c r="E756" s="836" t="e">
        <f t="shared" ref="E756:F759" si="115">VLOOKUP(M756,Teams,2)</f>
        <v>#N/A</v>
      </c>
      <c r="F756" s="836" t="e">
        <f t="shared" si="115"/>
        <v>#N/A</v>
      </c>
      <c r="G756" s="846"/>
      <c r="H756" s="847" t="e">
        <f>VLOOKUP(E756,START_TIMES,2)</f>
        <v>#N/A</v>
      </c>
      <c r="I756" s="848" t="e">
        <f>VLOOKUP(E756,fields,2)</f>
        <v>#N/A</v>
      </c>
      <c r="J756" s="860"/>
      <c r="K756" s="16"/>
      <c r="M756" s="602"/>
      <c r="N756" s="602"/>
      <c r="O756" s="16">
        <v>50</v>
      </c>
    </row>
    <row r="757" spans="1:29" ht="14.5" x14ac:dyDescent="0.25">
      <c r="A757" s="574">
        <v>754</v>
      </c>
      <c r="B757" s="696">
        <v>18</v>
      </c>
      <c r="C757" s="844">
        <v>45956</v>
      </c>
      <c r="D757" s="865" t="s">
        <v>1115</v>
      </c>
      <c r="E757" s="836" t="e">
        <f t="shared" si="115"/>
        <v>#N/A</v>
      </c>
      <c r="F757" s="836" t="e">
        <f t="shared" si="115"/>
        <v>#N/A</v>
      </c>
      <c r="G757" s="846"/>
      <c r="H757" s="847" t="e">
        <f>VLOOKUP(E757,START_TIMES,2)</f>
        <v>#N/A</v>
      </c>
      <c r="I757" s="848" t="e">
        <f>VLOOKUP(E757,fields,2)</f>
        <v>#N/A</v>
      </c>
      <c r="J757" s="849"/>
      <c r="K757" s="16"/>
      <c r="M757" s="414"/>
      <c r="N757" s="414"/>
    </row>
    <row r="758" spans="1:29" ht="14.5" x14ac:dyDescent="0.25">
      <c r="A758" s="574">
        <v>755</v>
      </c>
      <c r="B758" s="696">
        <v>18</v>
      </c>
      <c r="C758" s="844">
        <v>45956</v>
      </c>
      <c r="D758" s="865" t="s">
        <v>1115</v>
      </c>
      <c r="E758" s="836" t="e">
        <f t="shared" si="115"/>
        <v>#N/A</v>
      </c>
      <c r="F758" s="836" t="e">
        <f t="shared" si="115"/>
        <v>#N/A</v>
      </c>
      <c r="G758" s="846"/>
      <c r="H758" s="847" t="e">
        <f>VLOOKUP(E758,START_TIMES,2)</f>
        <v>#N/A</v>
      </c>
      <c r="I758" s="848" t="e">
        <f>VLOOKUP(E758,fields,2)</f>
        <v>#N/A</v>
      </c>
      <c r="J758" s="849"/>
      <c r="K758" s="16"/>
      <c r="M758" s="5"/>
      <c r="N758" s="5"/>
    </row>
    <row r="759" spans="1:29" ht="14.5" x14ac:dyDescent="0.35">
      <c r="A759" s="574">
        <v>756</v>
      </c>
      <c r="B759" s="696">
        <v>18</v>
      </c>
      <c r="C759" s="844">
        <v>45956</v>
      </c>
      <c r="D759" s="865" t="s">
        <v>1115</v>
      </c>
      <c r="E759" s="836" t="e">
        <f t="shared" si="115"/>
        <v>#N/A</v>
      </c>
      <c r="F759" s="836" t="e">
        <f t="shared" si="115"/>
        <v>#N/A</v>
      </c>
      <c r="G759" s="846"/>
      <c r="H759" s="847" t="e">
        <f>VLOOKUP(E759,START_TIMES,2)</f>
        <v>#N/A</v>
      </c>
      <c r="I759" s="848" t="e">
        <f>VLOOKUP(E759,fields,2)</f>
        <v>#N/A</v>
      </c>
      <c r="J759" s="849"/>
      <c r="K759" s="16"/>
      <c r="M759" s="349"/>
      <c r="N759" s="349"/>
    </row>
    <row r="760" spans="1:29" ht="14.5" x14ac:dyDescent="0.3">
      <c r="A760" s="574">
        <v>757</v>
      </c>
      <c r="B760" s="843" t="s">
        <v>0</v>
      </c>
      <c r="C760" s="844" t="s">
        <v>0</v>
      </c>
      <c r="D760" s="850" t="s">
        <v>0</v>
      </c>
      <c r="E760" s="836" t="s">
        <v>0</v>
      </c>
      <c r="F760" s="836" t="s">
        <v>0</v>
      </c>
      <c r="G760" s="846" t="s">
        <v>0</v>
      </c>
      <c r="H760" s="847" t="s">
        <v>0</v>
      </c>
      <c r="I760" s="848" t="s">
        <v>0</v>
      </c>
      <c r="J760" s="849" t="s">
        <v>0</v>
      </c>
      <c r="K760" s="16"/>
      <c r="M760" s="754"/>
      <c r="N760" s="754"/>
    </row>
    <row r="761" spans="1:29" ht="14.5" x14ac:dyDescent="0.25">
      <c r="A761" s="574">
        <v>758</v>
      </c>
      <c r="B761" s="696">
        <v>18</v>
      </c>
      <c r="C761" s="844">
        <v>45956</v>
      </c>
      <c r="D761" s="845" t="s">
        <v>1076</v>
      </c>
      <c r="E761" s="868" t="e">
        <f t="shared" ref="E761:F765" si="116">VLOOKUP(M761,Teams,2)</f>
        <v>#N/A</v>
      </c>
      <c r="F761" s="836" t="e">
        <f t="shared" si="116"/>
        <v>#N/A</v>
      </c>
      <c r="G761" s="854"/>
      <c r="H761" s="847" t="e">
        <f>VLOOKUP(E761,START_TIMES,2)</f>
        <v>#N/A</v>
      </c>
      <c r="I761" s="848" t="e">
        <f>VLOOKUP(E761,fields,2)</f>
        <v>#N/A</v>
      </c>
      <c r="J761" s="849"/>
      <c r="K761" s="16"/>
      <c r="M761" s="781"/>
      <c r="N761" s="781"/>
    </row>
    <row r="762" spans="1:29" ht="14.5" x14ac:dyDescent="0.25">
      <c r="A762" s="574">
        <v>759</v>
      </c>
      <c r="B762" s="696">
        <v>18</v>
      </c>
      <c r="C762" s="844">
        <v>45956</v>
      </c>
      <c r="D762" s="845" t="s">
        <v>1076</v>
      </c>
      <c r="E762" s="836" t="e">
        <f t="shared" si="116"/>
        <v>#N/A</v>
      </c>
      <c r="F762" s="836" t="e">
        <f t="shared" si="116"/>
        <v>#N/A</v>
      </c>
      <c r="G762" s="854"/>
      <c r="H762" s="847" t="e">
        <f>VLOOKUP(E762,START_TIMES,2)</f>
        <v>#N/A</v>
      </c>
      <c r="I762" s="848" t="e">
        <f>VLOOKUP(E762,fields,2)</f>
        <v>#N/A</v>
      </c>
      <c r="J762" s="849"/>
      <c r="K762" s="16"/>
      <c r="M762" s="781"/>
      <c r="N762" s="781"/>
    </row>
    <row r="763" spans="1:29" ht="14.5" x14ac:dyDescent="0.25">
      <c r="A763" s="574">
        <v>760</v>
      </c>
      <c r="B763" s="696">
        <v>18</v>
      </c>
      <c r="C763" s="844">
        <v>45956</v>
      </c>
      <c r="D763" s="845" t="s">
        <v>1076</v>
      </c>
      <c r="E763" s="836" t="e">
        <f t="shared" si="116"/>
        <v>#N/A</v>
      </c>
      <c r="F763" s="836" t="e">
        <f t="shared" si="116"/>
        <v>#N/A</v>
      </c>
      <c r="G763" s="854"/>
      <c r="H763" s="847" t="e">
        <f>VLOOKUP(E763,START_TIMES,2)</f>
        <v>#N/A</v>
      </c>
      <c r="I763" s="848" t="e">
        <f>VLOOKUP(E763,fields,2)</f>
        <v>#N/A</v>
      </c>
      <c r="J763" s="849"/>
      <c r="K763" s="16"/>
      <c r="M763" s="781"/>
      <c r="N763" s="781"/>
    </row>
    <row r="764" spans="1:29" ht="14.5" x14ac:dyDescent="0.25">
      <c r="A764" s="574">
        <v>761</v>
      </c>
      <c r="B764" s="696">
        <v>18</v>
      </c>
      <c r="C764" s="844">
        <v>45956</v>
      </c>
      <c r="D764" s="845" t="s">
        <v>1076</v>
      </c>
      <c r="E764" s="836" t="e">
        <f t="shared" si="116"/>
        <v>#N/A</v>
      </c>
      <c r="F764" s="836" t="e">
        <f t="shared" si="116"/>
        <v>#N/A</v>
      </c>
      <c r="G764" s="854"/>
      <c r="H764" s="847" t="e">
        <f>VLOOKUP(E764,START_TIMES,2)</f>
        <v>#N/A</v>
      </c>
      <c r="I764" s="848" t="e">
        <f>VLOOKUP(E764,fields,2)</f>
        <v>#N/A</v>
      </c>
      <c r="J764" s="849"/>
      <c r="K764" s="16"/>
      <c r="M764" s="781"/>
      <c r="N764" s="781"/>
    </row>
    <row r="765" spans="1:29" ht="14.5" x14ac:dyDescent="0.25">
      <c r="A765" s="574">
        <v>762</v>
      </c>
      <c r="B765" s="696">
        <v>18</v>
      </c>
      <c r="C765" s="844">
        <v>45956</v>
      </c>
      <c r="D765" s="845" t="s">
        <v>1076</v>
      </c>
      <c r="E765" s="836" t="e">
        <f t="shared" si="116"/>
        <v>#N/A</v>
      </c>
      <c r="F765" s="836" t="e">
        <f t="shared" si="116"/>
        <v>#N/A</v>
      </c>
      <c r="G765" s="854"/>
      <c r="H765" s="847" t="e">
        <f>VLOOKUP(E765,START_TIMES,2)</f>
        <v>#N/A</v>
      </c>
      <c r="I765" s="848" t="e">
        <f>VLOOKUP(E765,fields,2)</f>
        <v>#N/A</v>
      </c>
      <c r="J765" s="849"/>
      <c r="K765" s="16"/>
      <c r="M765" s="781"/>
      <c r="N765" s="781"/>
    </row>
    <row r="766" spans="1:29" ht="14.5" x14ac:dyDescent="0.3">
      <c r="A766" s="574">
        <v>763</v>
      </c>
      <c r="B766" s="843" t="s">
        <v>0</v>
      </c>
      <c r="C766" s="844" t="s">
        <v>0</v>
      </c>
      <c r="D766" s="850" t="s">
        <v>0</v>
      </c>
      <c r="E766" s="836" t="s">
        <v>0</v>
      </c>
      <c r="F766" s="836" t="s">
        <v>0</v>
      </c>
      <c r="G766" s="846" t="s">
        <v>0</v>
      </c>
      <c r="H766" s="847" t="s">
        <v>0</v>
      </c>
      <c r="I766" s="848" t="s">
        <v>0</v>
      </c>
      <c r="J766" s="849" t="s">
        <v>0</v>
      </c>
      <c r="K766" s="16"/>
      <c r="M766" s="758"/>
      <c r="N766" s="758"/>
    </row>
    <row r="767" spans="1:29" ht="14.5" x14ac:dyDescent="0.25">
      <c r="A767" s="574">
        <v>764</v>
      </c>
      <c r="B767" s="696">
        <v>18</v>
      </c>
      <c r="C767" s="844">
        <v>45956</v>
      </c>
      <c r="D767" s="870" t="s">
        <v>1113</v>
      </c>
      <c r="E767" s="836" t="str">
        <f t="shared" ref="E767:F771" si="117">VLOOKUP(M767,Teams,2)</f>
        <v>CHESHIRE AZZURRI</v>
      </c>
      <c r="F767" s="836" t="str">
        <f t="shared" si="117"/>
        <v>GREENWICH PUMAS FC 56</v>
      </c>
      <c r="G767" s="854"/>
      <c r="H767" s="847">
        <f>VLOOKUP(E767,START_TIMES,2)</f>
        <v>0.375</v>
      </c>
      <c r="I767" s="848" t="str">
        <f>VLOOKUP(E767,fields,2)</f>
        <v>Quinnipiac Park (G), Cheshire</v>
      </c>
      <c r="J767" s="849"/>
      <c r="K767" s="16"/>
      <c r="M767" s="786" t="s">
        <v>138</v>
      </c>
      <c r="N767" s="786" t="s">
        <v>144</v>
      </c>
    </row>
    <row r="768" spans="1:29" ht="14.5" x14ac:dyDescent="0.25">
      <c r="A768" s="574">
        <v>765</v>
      </c>
      <c r="B768" s="696">
        <v>18</v>
      </c>
      <c r="C768" s="844">
        <v>45956</v>
      </c>
      <c r="D768" s="870" t="s">
        <v>1113</v>
      </c>
      <c r="E768" s="836" t="str">
        <f t="shared" si="117"/>
        <v>SOUTHEAST CT</v>
      </c>
      <c r="F768" s="836" t="str">
        <f t="shared" si="117"/>
        <v>GUILFORD BLACK EAGLES</v>
      </c>
      <c r="G768" s="854"/>
      <c r="H768" s="847">
        <f>VLOOKUP(E768,START_TIMES,2)</f>
        <v>0.41666666666666702</v>
      </c>
      <c r="I768" s="848" t="str">
        <f>VLOOKUP(E768,fields,2)</f>
        <v>Killingworth Rec Park (G), Killingworth</v>
      </c>
      <c r="J768" s="849"/>
      <c r="K768" s="16"/>
      <c r="M768" s="786" t="s">
        <v>149</v>
      </c>
      <c r="N768" s="786" t="s">
        <v>146</v>
      </c>
    </row>
    <row r="769" spans="1:14" ht="14.5" x14ac:dyDescent="0.25">
      <c r="A769" s="574">
        <v>766</v>
      </c>
      <c r="B769" s="696">
        <v>18</v>
      </c>
      <c r="C769" s="844">
        <v>45956</v>
      </c>
      <c r="D769" s="870" t="s">
        <v>1113</v>
      </c>
      <c r="E769" s="836" t="str">
        <f t="shared" si="117"/>
        <v>EAST HAVEN SC</v>
      </c>
      <c r="F769" s="836" t="str">
        <f t="shared" si="117"/>
        <v>VASCO DA GAMA 60</v>
      </c>
      <c r="G769" s="854"/>
      <c r="H769" s="847">
        <f>VLOOKUP(E769,START_TIMES,2)</f>
        <v>0.41666666666666669</v>
      </c>
      <c r="I769" s="848" t="str">
        <f>VLOOKUP(E769,fields,2)</f>
        <v>East Haven MS (G), East Haven</v>
      </c>
      <c r="J769" s="849"/>
      <c r="K769" s="16"/>
      <c r="M769" s="786" t="s">
        <v>142</v>
      </c>
      <c r="N769" s="786" t="s">
        <v>135</v>
      </c>
    </row>
    <row r="770" spans="1:14" ht="14.5" x14ac:dyDescent="0.25">
      <c r="A770" s="574">
        <v>767</v>
      </c>
      <c r="B770" s="696">
        <v>18</v>
      </c>
      <c r="C770" s="844">
        <v>45956</v>
      </c>
      <c r="D770" s="870" t="s">
        <v>1113</v>
      </c>
      <c r="E770" s="836" t="str">
        <f t="shared" si="117"/>
        <v>ZIMMITTI SC</v>
      </c>
      <c r="F770" s="836" t="str">
        <f t="shared" si="117"/>
        <v>NORTH BRANFORD LEGENDS</v>
      </c>
      <c r="G770" s="854"/>
      <c r="H770" s="847">
        <f>VLOOKUP(E770,START_TIMES,2)</f>
        <v>0.41666666666666702</v>
      </c>
      <c r="I770" s="848" t="str">
        <f>VLOOKUP(E770,fields,2)</f>
        <v>Morris Beach Complex (G), Morris</v>
      </c>
      <c r="J770" s="849"/>
      <c r="K770" s="16"/>
      <c r="M770" s="786" t="s">
        <v>137</v>
      </c>
      <c r="N770" s="786" t="s">
        <v>148</v>
      </c>
    </row>
    <row r="771" spans="1:14" ht="14.5" x14ac:dyDescent="0.25">
      <c r="A771" s="574">
        <v>768</v>
      </c>
      <c r="B771" s="696">
        <v>18</v>
      </c>
      <c r="C771" s="844">
        <v>45956</v>
      </c>
      <c r="D771" s="870" t="s">
        <v>1113</v>
      </c>
      <c r="E771" s="836" t="str">
        <f t="shared" si="117"/>
        <v>HAVEN FC</v>
      </c>
      <c r="F771" s="836" t="str">
        <f t="shared" si="117"/>
        <v>CLUB NAPOLI 50</v>
      </c>
      <c r="G771" s="854"/>
      <c r="H771" s="847">
        <f>VLOOKUP(E771,START_TIMES,2)</f>
        <v>0.41666666666666669</v>
      </c>
      <c r="I771" s="848" t="str">
        <f>VLOOKUP(E771,fields,2)</f>
        <v>Woodhouse Field (G), Wallingford</v>
      </c>
      <c r="J771" s="849"/>
      <c r="K771" s="16"/>
      <c r="M771" s="786" t="s">
        <v>147</v>
      </c>
      <c r="N771" s="786" t="s">
        <v>141</v>
      </c>
    </row>
    <row r="772" spans="1:14" ht="14.5" x14ac:dyDescent="0.3">
      <c r="A772" s="574">
        <v>769</v>
      </c>
      <c r="B772" s="696"/>
      <c r="C772" s="844"/>
      <c r="D772" s="870"/>
      <c r="E772" s="836"/>
      <c r="F772" s="836"/>
      <c r="G772" s="854"/>
      <c r="H772" s="847"/>
      <c r="I772" s="848"/>
      <c r="J772" s="849"/>
      <c r="K772" s="16"/>
      <c r="M772" s="599"/>
      <c r="N772" s="599"/>
    </row>
    <row r="773" spans="1:14" ht="14.5" x14ac:dyDescent="0.25">
      <c r="A773" s="574">
        <v>770</v>
      </c>
      <c r="B773" s="696"/>
      <c r="C773" s="844"/>
      <c r="D773" s="870"/>
      <c r="E773" s="836"/>
      <c r="F773" s="836"/>
      <c r="G773" s="900"/>
      <c r="H773" s="847"/>
      <c r="I773" s="848"/>
      <c r="J773" s="849"/>
    </row>
    <row r="774" spans="1:14" ht="14.5" x14ac:dyDescent="0.25">
      <c r="A774" s="574">
        <v>771</v>
      </c>
      <c r="B774" s="696"/>
      <c r="C774" s="844"/>
      <c r="D774" s="857"/>
      <c r="E774" s="858" t="s">
        <v>0</v>
      </c>
      <c r="F774" s="859" t="s">
        <v>0</v>
      </c>
      <c r="G774" s="656" t="s">
        <v>204</v>
      </c>
      <c r="H774" s="847"/>
      <c r="I774" s="848"/>
      <c r="J774" s="849"/>
      <c r="K774" s="16"/>
      <c r="M774" s="85"/>
      <c r="N774" s="85"/>
    </row>
    <row r="775" spans="1:14" ht="14.5" x14ac:dyDescent="0.25">
      <c r="A775" s="574">
        <v>772</v>
      </c>
      <c r="B775" s="581"/>
      <c r="C775" s="844"/>
      <c r="D775" s="857"/>
      <c r="E775" s="858" t="s">
        <v>0</v>
      </c>
      <c r="F775" s="859" t="s">
        <v>0</v>
      </c>
      <c r="G775" s="835" t="s">
        <v>204</v>
      </c>
      <c r="H775" s="847"/>
      <c r="I775" s="848"/>
      <c r="J775" s="849"/>
      <c r="K775" s="16"/>
    </row>
    <row r="776" spans="1:14" ht="14.5" x14ac:dyDescent="0.25">
      <c r="A776" s="574">
        <v>773</v>
      </c>
      <c r="B776" s="581"/>
      <c r="C776" s="844"/>
      <c r="D776" s="857"/>
      <c r="E776" s="858" t="s">
        <v>0</v>
      </c>
      <c r="F776" s="859" t="s">
        <v>0</v>
      </c>
      <c r="G776" s="655" t="s">
        <v>204</v>
      </c>
      <c r="H776" s="847"/>
      <c r="I776" s="848"/>
      <c r="J776" s="849"/>
      <c r="K776" s="16"/>
    </row>
  </sheetData>
  <sortState xmlns:xlrd2="http://schemas.microsoft.com/office/spreadsheetml/2017/richdata2" ref="A4:N776">
    <sortCondition ref="A4:A776"/>
  </sortState>
  <mergeCells count="3">
    <mergeCell ref="E1:H1"/>
    <mergeCell ref="K1:L1"/>
    <mergeCell ref="AF1:AG1"/>
  </mergeCells>
  <phoneticPr fontId="91" type="noConversion"/>
  <pageMargins left="0" right="0" top="0" bottom="0.25" header="0" footer="0.3"/>
  <pageSetup scale="53" orientation="landscape" r:id="rId1"/>
  <headerFooter alignWithMargins="0"/>
  <colBreaks count="1" manualBreakCount="1">
    <brk id="10" max="800" man="1"/>
  </colBreaks>
  <webPublishItems count="56">
    <webPublishItem id="16943" divId="saslschedule2023_16943" sourceType="printArea" destinationFile="C:\Users\Mike\Desktop\Desktop\Desktop\RESTORE BACKUP 5-30-10\Documents and Settings\Michael\Desktop\EVERYTHING\BACKUP\Soccer\SCHEDULE 2007\saslschedule2023.html"/>
    <webPublishItem id="6269" divId="saslschedule2023_6269" sourceType="printArea" destinationFile="C:\Users\Mike\Desktop\Desktop\Desktop\RESTORE BACKUP 5-30-10\Documents and Settings\Michael\Desktop\EVERYTHING\BACKUP\Soccer\SCHEDULE 2007\saslschedule2023.html"/>
    <webPublishItem id="22870" divId="saslschedule2023_22870" sourceType="printArea" destinationFile="C:\Users\Mike\Desktop\Desktop\Desktop\RESTORE BACKUP 5-30-10\Documents and Settings\Michael\Desktop\EVERYTHING\BACKUP\Soccer\SCHEDULE 2007\saslschedule2023.html"/>
    <webPublishItem id="29730" divId="saslschedule2023_29730" sourceType="printArea" destinationFile="C:\Users\Mike\Desktop\Desktop\Desktop\RESTORE BACKUP 5-30-10\Documents and Settings\Michael\Desktop\EVERYTHING\BACKUP\Soccer\SCHEDULE 2007\saslschedule2023.html"/>
    <webPublishItem id="2580" divId="saslschedule2023_2580" sourceType="printArea" destinationFile="C:\Users\Mike\Desktop\Desktop\Desktop\RESTORE BACKUP 5-30-10\Documents and Settings\Michael\Desktop\EVERYTHING\BACKUP\Soccer\SCHEDULE 2007\saslschedule2023.html"/>
    <webPublishItem id="12675" divId="saslschedule2023_12675" sourceType="printArea" destinationFile="C:\Users\Mike\Desktop\Desktop\Desktop\RESTORE BACKUP 5-30-10\Documents and Settings\Michael\Desktop\EVERYTHING\BACKUP\Soccer\SCHEDULE 2007\saslschedule2023.html"/>
    <webPublishItem id="10289" divId="saslschedule2023_10289" sourceType="printArea" destinationFile="C:\Users\Mike\Desktop\Desktop\Desktop\RESTORE BACKUP 5-30-10\Documents and Settings\Michael\Desktop\EVERYTHING\BACKUP\Soccer\SCHEDULE 2007\saslschedule2023.html"/>
    <webPublishItem id="15442" divId="saslschedule2023_15442" sourceType="printArea" destinationFile="C:\Users\Mike\Desktop\Desktop\Desktop\RESTORE BACKUP 5-30-10\Documents and Settings\Michael\Desktop\EVERYTHING\BACKUP\Soccer\SCHEDULE 2007\saslschedule2023.html"/>
    <webPublishItem id="9544" divId="saslschedule2023_9544" sourceType="printArea" destinationFile="C:\Users\Mike\Desktop\Desktop\Desktop\RESTORE BACKUP 5-30-10\Documents and Settings\Michael\Desktop\EVERYTHING\BACKUP\Soccer\SCHEDULE 2007\saslschedule2023.html"/>
    <webPublishItem id="12108" divId="saslschedule2023_12108" sourceType="printArea" destinationFile="C:\Users\Mike\Desktop\Desktop\Desktop\RESTORE BACKUP 5-30-10\Documents and Settings\Michael\Desktop\EVERYTHING\BACKUP\Soccer\SCHEDULE 2007\saslschedule2023.html"/>
    <webPublishItem id="26420" divId="saslschedule2023_26420" sourceType="printArea" destinationFile="C:\Users\Mike\Desktop\Desktop\Desktop\RESTORE BACKUP 5-30-10\Documents and Settings\Michael\Desktop\EVERYTHING\BACKUP\Soccer\SCHEDULE 2007\saslschedule2023.html"/>
    <webPublishItem id="11757" divId="saslschedule2023_11757" sourceType="printArea" destinationFile="C:\Users\Mike\Desktop\Desktop\Desktop\RESTORE BACKUP 5-30-10\Documents and Settings\Michael\Desktop\EVERYTHING\BACKUP\Soccer\SCHEDULE 2007\saslschedule2023.html"/>
    <webPublishItem id="18305" divId="saslschedule2023_18305" sourceType="printArea" destinationFile="C:\Users\Mike\Desktop\Desktop\Desktop\RESTORE BACKUP 5-30-10\Documents and Settings\Michael\Desktop\EVERYTHING\BACKUP\Soccer\SCHEDULE 2007\saslschedule2023.html"/>
    <webPublishItem id="17384" divId="saslschedule2023_17384" sourceType="printArea" destinationFile="C:\Users\Mike\Desktop\Desktop\Desktop\RESTORE BACKUP 5-30-10\Documents and Settings\Michael\Desktop\EVERYTHING\BACKUP\Soccer\SCHEDULE 2007\saslschedule2023.html"/>
    <webPublishItem id="18675" divId="saslschedule2023_18675" sourceType="printArea" destinationFile="C:\Users\Mike\Desktop\Desktop\Desktop\RESTORE BACKUP 5-30-10\Documents and Settings\Michael\Desktop\EVERYTHING\BACKUP\Soccer\SCHEDULE 2007\saslschedule2023.html"/>
    <webPublishItem id="20025" divId="saslschedule2023_20025" sourceType="printArea" destinationFile="C:\Users\Mike\Desktop\Desktop\Desktop\RESTORE BACKUP 5-30-10\Documents and Settings\Michael\Desktop\EVERYTHING\BACKUP\Soccer\SCHEDULE 2007\saslschedule2023.html"/>
    <webPublishItem id="1076" divId="saslschedule2023_1076" sourceType="printArea" destinationFile="C:\Users\Mike\Desktop\Desktop\Desktop\RESTORE BACKUP 5-30-10\Documents and Settings\Michael\Desktop\EVERYTHING\BACKUP\Soccer\SCHEDULE 2007\saslschedule2023.htm"/>
    <webPublishItem id="3517" divId="saslschedule2023_3517" sourceType="printArea" destinationFile="C:\Users\Mike\Desktop\Desktop\Desktop\RESTORE BACKUP 5-30-10\Documents and Settings\Michael\Desktop\EVERYTHING\BACKUP\Soccer\SCHEDULE 2007\saslschedule2023.html"/>
    <webPublishItem id="20678" divId="saslschedule2023_20678" sourceType="printArea" destinationFile="C:\Users\Mike\Desktop\Desktop\Desktop\RESTORE BACKUP 5-30-10\Documents and Settings\Michael\Desktop\EVERYTHING\BACKUP\Soccer\SCHEDULE 2007\saslschedule2023.html"/>
    <webPublishItem id="32265" divId="saslschedule2023_32265" sourceType="printArea" destinationFile="C:\Users\Mike\Desktop\Desktop\Desktop\RESTORE BACKUP 5-30-10\Documents and Settings\Michael\Desktop\EVERYTHING\BACKUP\Soccer\SCHEDULE 2007\saslschedule2023.html"/>
    <webPublishItem id="27457" divId="saslschedule2023_27457" sourceType="printArea" destinationFile="C:\Users\Mike\Desktop\Desktop\Desktop\RESTORE BACKUP 5-30-10\Documents and Settings\Michael\Desktop\EVERYTHING\BACKUP\Soccer\SCHEDULE 2007\saslschedule2023.html"/>
    <webPublishItem id="8243" divId="saslschedule2023_8243" sourceType="printArea" destinationFile="C:\Users\Mike\Desktop\Desktop\Desktop\RESTORE BACKUP 5-30-10\Documents and Settings\Michael\Desktop\EVERYTHING\BACKUP\Soccer\SCHEDULE 2007\saslschedule2023.html"/>
    <webPublishItem id="6487" divId="saslschedule2023_6487" sourceType="printArea" destinationFile="C:\Users\Mike\Desktop\Desktop\Desktop\RESTORE BACKUP 5-30-10\Documents and Settings\Michael\Desktop\EVERYTHING\BACKUP\Soccer\SCHEDULE 2007\saslschedule2023.html"/>
    <webPublishItem id="1244" divId="saslschedule2024_1244" sourceType="printArea" destinationFile="C:\Users\Mike\Desktop\Desktop\Desktop\RESTORE BACKUP 5-30-10\Documents and Settings\Michael\Desktop\EVERYTHING\BACKUP\Soccer\SCHEDULE 2007\saslschedule2024.html"/>
    <webPublishItem id="2284" divId="saslschedule2024_2284" sourceType="printArea" destinationFile="C:\Users\Mike\Desktop\Desktop\Desktop\RESTORE BACKUP 5-30-10\Documents and Settings\Michael\Desktop\EVERYTHING\BACKUP\Soccer\SCHEDULE 2007\saslschedule2024.html"/>
    <webPublishItem id="21818" divId="saslschedule2024_21818" sourceType="printArea" destinationFile="C:\Users\Mike\Desktop\Desktop\Desktop\RESTORE BACKUP 5-30-10\Documents and Settings\Michael\Desktop\EVERYTHING\BACKUP\Soccer\SCHEDULE 2007\saslschedule2024.html"/>
    <webPublishItem id="7878" divId="saslschedule2024_7878" sourceType="printArea" destinationFile="C:\Users\Mike\Desktop\Desktop\Desktop\RESTORE BACKUP 5-30-10\Documents and Settings\Michael\Desktop\EVERYTHING\BACKUP\Soccer\SCHEDULE 2007\saslschedule2024.html"/>
    <webPublishItem id="12651" divId="saslschedule2024_12651" sourceType="printArea" destinationFile="C:\Users\Mike\Desktop\Desktop\Desktop\RESTORE BACKUP 5-30-10\Documents and Settings\Michael\Desktop\EVERYTHING\BACKUP\Soccer\SCHEDULE 2007\saslschedule2024.html"/>
    <webPublishItem id="23794" divId="saslschedule2024_23794" sourceType="printArea" destinationFile="C:\Users\Mike\Desktop\Desktop\Desktop\RESTORE BACKUP 5-30-10\Documents and Settings\Michael\Desktop\EVERYTHING\BACKUP\Soccer\SCHEDULE 2007\saslschedule2024.html"/>
    <webPublishItem id="4545" divId="saslschedule2024_4545" sourceType="printArea" destinationFile="C:\Users\Mike\Desktop\Desktop\Desktop\RESTORE BACKUP 5-30-10\Documents and Settings\Michael\Desktop\EVERYTHING\BACKUP\Soccer\SCHEDULE 2007\saslschedule2024.html"/>
    <webPublishItem id="26142" divId="saslschedule2024_26142" sourceType="printArea" destinationFile="C:\Users\Mike\Desktop\Desktop\Desktop\RESTORE BACKUP 5-30-10\Documents and Settings\Michael\Desktop\EVERYTHING\BACKUP\Soccer\SCHEDULE 2007\saslschedule2024.html"/>
    <webPublishItem id="14237" divId="saslschedule2024_14237" sourceType="printArea" destinationFile="C:\Users\Mike\Desktop\Desktop\Desktop\RESTORE BACKUP 5-30-10\Documents and Settings\Michael\Desktop\EVERYTHING\BACKUP\Soccer\SCHEDULE 2007\saslschedule2024.html"/>
    <webPublishItem id="31041" divId="saslschedule2024_31041" sourceType="printArea" destinationFile="C:\Users\Mike\Desktop\Desktop\Desktop\RESTORE BACKUP 5-30-10\Documents and Settings\Michael\Desktop\EVERYTHING\BACKUP\Soccer\SCHEDULE 2007\saslschedule2024.html"/>
    <webPublishItem id="27603" divId="saslschedule2024_27603" sourceType="printArea" destinationFile="C:\Users\Mike\Desktop\Desktop\Desktop\RESTORE BACKUP 5-30-10\Documents and Settings\Michael\Desktop\EVERYTHING\BACKUP\Soccer\SCHEDULE 2007\saslschedule2024.html"/>
    <webPublishItem id="14167" divId="saslschedule2024_14167" sourceType="printArea" destinationFile="C:\Users\Mike\Desktop\Desktop\Desktop\RESTORE BACKUP 5-30-10\Documents and Settings\Michael\Desktop\EVERYTHING\BACKUP\Soccer\SCHEDULE 2007\saslschedule2024.html"/>
    <webPublishItem id="5012" divId="saslschedule2024_5012" sourceType="printArea" destinationFile="C:\Users\Mike\Desktop\Desktop\Desktop\RESTORE BACKUP 5-30-10\Documents and Settings\Michael\Desktop\EVERYTHING\BACKUP\Soccer\SCHEDULE 2007\saslschedule2024.html"/>
    <webPublishItem id="10577" divId="saslschedule2024_10577" sourceType="printArea" destinationFile="C:\Users\Mike\Desktop\Desktop\Desktop\RESTORE BACKUP 5-30-10\Documents and Settings\Michael\Desktop\EVERYTHING\BACKUP\Soccer\SCHEDULE 2007\saslschedule2024.htm"/>
    <webPublishItem id="27104" divId="saslschedule2024_27104" sourceType="printArea" destinationFile="C:\Users\Mike\Desktop\Desktop\Desktop\RESTORE BACKUP 5-30-10\Documents and Settings\Michael\Desktop\EVERYTHING\BACKUP\Soccer\SCHEDULE 2007\saslschedule2024.html"/>
    <webPublishItem id="10426" divId="saslschedule2024_10426" sourceType="printArea" destinationFile="C:\Users\Mike\Desktop\Desktop\Desktop\RESTORE BACKUP 5-30-10\Documents and Settings\Michael\Desktop\EVERYTHING\BACKUP\Soccer\SCHEDULE 2007\saslschedule2024.html"/>
    <webPublishItem id="17277" divId="saslschedule2024_17277" sourceType="printArea" destinationFile="C:\Users\Mike\Desktop\Desktop\Desktop\RESTORE BACKUP 5-30-10\Documents and Settings\Michael\Desktop\EVERYTHING\BACKUP\Soccer\SCHEDULE 2007\saslschedule2024.html"/>
    <webPublishItem id="14632" divId="saslschedule2024_14632" sourceType="printArea" destinationFile="C:\Users\Mike\Desktop\Desktop\Desktop\RESTORE BACKUP 5-30-10\Documents and Settings\Michael\Desktop\EVERYTHING\BACKUP\Soccer\SCHEDULE 2007\saslschedule2024.html"/>
    <webPublishItem id="7688" divId="saslschedule2024_7688" sourceType="printArea" destinationFile="C:\Users\Mike\Desktop\Desktop\Desktop\RESTORE BACKUP 5-30-10\Documents and Settings\Michael\Desktop\EVERYTHING\BACKUP\Soccer\SCHEDULE 2007\saslschedule2024.html"/>
    <webPublishItem id="4169" divId="saslschedule2024_4169" sourceType="printArea" destinationFile="C:\Users\Mike\Desktop\Desktop\Desktop\RESTORE BACKUP 5-30-10\Documents and Settings\Michael\Desktop\EVERYTHING\BACKUP\Soccer\SCHEDULE 2007\saslschedule2024.html"/>
    <webPublishItem id="12917" divId="saslschedule2024_12917" sourceType="printArea" destinationFile="C:\Users\Mike\Desktop\Desktop\Desktop\RESTORE BACKUP 5-30-10\Documents and Settings\Michael\Desktop\EVERYTHING\BACKUP\Soccer\SCHEDULE 2007\saslschedule2024.html"/>
    <webPublishItem id="2072" divId="saslschedule2024_2072" sourceType="printArea" destinationFile="C:\Users\Mike\Desktop\Desktop\Desktop\RESTORE BACKUP 5-30-10\Documents and Settings\Michael\Desktop\EVERYTHING\BACKUP\Soccer\SCHEDULE 2007\saslschedule2024.html"/>
    <webPublishItem id="5589" divId="saslschedule2024_5589" sourceType="printArea" destinationFile="C:\Users\Mike\Desktop\Desktop\Desktop\RESTORE BACKUP 5-30-10\Documents and Settings\Michael\Desktop\EVERYTHING\BACKUP\Soccer\SCHEDULE 2007\saslschedule2024.html"/>
    <webPublishItem id="9116" divId="saslschedule2024_9116" sourceType="printArea" destinationFile="C:\Users\Mike\Desktop\Desktop\Desktop\RESTORE BACKUP 5-30-10\Documents and Settings\Michael\Desktop\EVERYTHING\BACKUP\Soccer\SCHEDULE 2007\saslschedule2024.html"/>
    <webPublishItem id="3344" divId="saslschedule2024_3344" sourceType="printArea" destinationFile="C:\Users\Mike\Desktop\Desktop\Desktop\RESTORE BACKUP 5-30-10\Documents and Settings\Michael\Desktop\EVERYTHING\BACKUP\Soccer\SCHEDULE 2007\saslschedule2024.html"/>
    <webPublishItem id="11366" divId="saslschedule2024_11366" sourceType="printArea" destinationFile="C:\Users\Mike\Desktop\Desktop\Desktop\RESTORE BACKUP 5-30-10\Documents and Settings\Michael\Desktop\EVERYTHING\BACKUP\Soccer\SCHEDULE 2007\saslschedule2024.html"/>
    <webPublishItem id="21871" divId="saslschedule2025_21871" sourceType="printArea" destinationFile="C:\Users\Mike\Desktop\Desktop\Desktop\RESTORE BACKUP 5-30-10\Documents and Settings\Michael\Desktop\EVERYTHING\BACKUP\Soccer\SCHEDULE 2007\saslschedule2025.html"/>
    <webPublishItem id="13747" divId="saslschedule2025_13747" sourceType="printArea" destinationFile="C:\Users\Mike\Desktop\Desktop\Desktop\RESTORE BACKUP 5-30-10\Documents and Settings\Michael\Desktop\EVERYTHING\BACKUP\Soccer\SCHEDULE 2007\saslschedule2025.html"/>
    <webPublishItem id="26578" divId="saslschedule2025_26578" sourceType="printArea" destinationFile="C:\Users\Mike\Desktop\Desktop\Desktop\RESTORE BACKUP 5-30-10\Documents and Settings\Michael\Desktop\EVERYTHING\BACKUP\Soccer\SCHEDULE 2007\saslschedule2025.html"/>
    <webPublishItem id="28316" divId="saslschedule2025_28316" sourceType="printArea" destinationFile="C:\Users\Mike\Desktop\Desktop\Desktop\RESTORE BACKUP 5-30-10\Documents and Settings\Michael\Desktop\EVERYTHING\BACKUP\Soccer\SCHEDULE 2007\saslschedule2025.html"/>
    <webPublishItem id="11889" divId="saslschedule2025_11889" sourceType="printArea" destinationFile="C:\Users\Mike\Desktop\Desktop\Desktop\RESTORE BACKUP 5-30-10\Documents and Settings\Michael\Desktop\EVERYTHING\BACKUP\Soccer\SCHEDULE 2007\saslschedule2025.html"/>
    <webPublishItem id="16125" divId="saslschedule2025_16125" sourceType="printArea" destinationFile="C:\Users\Mike\Desktop\Desktop\Desktop\RESTORE BACKUP 5-30-10\Documents and Settings\Michael\Desktop\EVERYTHING\BACKUP\Soccer\SCHEDULE 2007\saslschedule2025.html"/>
    <webPublishItem id="16642" divId="saslschedule2025_16642" sourceType="printArea" destinationFile="C:\Users\Mike\Desktop\Desktop\Desktop\RESTORE BACKUP 5-30-10\Documents and Settings\Michael\Desktop\EVERYTHING\BACKUP\Soccer\SCHEDULE 2007\saslschedule2025.html"/>
  </webPublishItem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/>
  <dimension ref="A1:AF147"/>
  <sheetViews>
    <sheetView topLeftCell="A78" zoomScale="88" workbookViewId="0">
      <selection activeCell="AE92" sqref="AE92:AF97"/>
    </sheetView>
  </sheetViews>
  <sheetFormatPr defaultColWidth="9.1796875" defaultRowHeight="14.5" x14ac:dyDescent="0.35"/>
  <cols>
    <col min="1" max="1" width="34" style="130" bestFit="1" customWidth="1"/>
    <col min="2" max="2" width="16.1796875" style="130" customWidth="1"/>
    <col min="3" max="3" width="5" style="130" customWidth="1"/>
    <col min="4" max="5" width="7.54296875" style="130" bestFit="1" customWidth="1"/>
    <col min="6" max="6" width="5" style="130" customWidth="1"/>
    <col min="7" max="7" width="6.453125" style="130" bestFit="1" customWidth="1"/>
    <col min="8" max="8" width="3.7265625" style="130" customWidth="1"/>
    <col min="9" max="9" width="6.453125" style="130" bestFit="1" customWidth="1"/>
    <col min="10" max="10" width="8.453125" style="130" bestFit="1" customWidth="1"/>
    <col min="11" max="11" width="7.1796875" style="130" hidden="1" customWidth="1"/>
    <col min="12" max="19" width="3.26953125" style="130" hidden="1" customWidth="1"/>
    <col min="20" max="20" width="9.1796875" style="130" hidden="1" customWidth="1"/>
    <col min="21" max="21" width="9.1796875" style="130" customWidth="1"/>
    <col min="22" max="32" width="9.1796875" style="130"/>
    <col min="33" max="33" width="34" style="130" bestFit="1" customWidth="1"/>
    <col min="34" max="16384" width="9.1796875" style="130"/>
  </cols>
  <sheetData>
    <row r="1" spans="1:32" ht="15" thickBot="1" x14ac:dyDescent="0.4">
      <c r="A1" s="130" t="s">
        <v>624</v>
      </c>
      <c r="B1" s="130" t="s">
        <v>625</v>
      </c>
      <c r="D1" s="135" t="s">
        <v>639</v>
      </c>
      <c r="E1" s="135" t="s">
        <v>639</v>
      </c>
      <c r="G1" s="130" t="s">
        <v>640</v>
      </c>
      <c r="I1" s="130" t="s">
        <v>640</v>
      </c>
      <c r="U1" s="130" t="s">
        <v>641</v>
      </c>
      <c r="V1" s="130" t="s">
        <v>641</v>
      </c>
      <c r="W1" s="130" t="s">
        <v>655</v>
      </c>
      <c r="X1" s="130" t="s">
        <v>656</v>
      </c>
      <c r="Y1" s="130" t="s">
        <v>657</v>
      </c>
      <c r="Z1" s="130" t="s">
        <v>658</v>
      </c>
      <c r="AA1" s="130" t="s">
        <v>659</v>
      </c>
      <c r="AB1" s="130" t="s">
        <v>660</v>
      </c>
    </row>
    <row r="2" spans="1:32" ht="15.5" thickTop="1" thickBot="1" x14ac:dyDescent="0.4">
      <c r="A2" s="131" t="s">
        <v>623</v>
      </c>
      <c r="B2" s="131" t="s">
        <v>622</v>
      </c>
      <c r="D2" s="136" t="s">
        <v>626</v>
      </c>
      <c r="E2" s="137" t="s">
        <v>627</v>
      </c>
      <c r="G2" s="130" t="s">
        <v>638</v>
      </c>
      <c r="H2">
        <v>1</v>
      </c>
      <c r="I2" s="130" t="s">
        <v>638</v>
      </c>
      <c r="J2">
        <v>9</v>
      </c>
      <c r="U2" s="130" t="str">
        <f>CONCATENATE(G2, H2)</f>
        <v>TEAM 1</v>
      </c>
      <c r="V2" s="130" t="str">
        <f>CONCATENATE(I2, J2)</f>
        <v>TEAM 9</v>
      </c>
      <c r="W2" s="457" t="s">
        <v>151</v>
      </c>
      <c r="X2" s="457" t="s">
        <v>94</v>
      </c>
      <c r="Y2" s="200" t="s">
        <v>652</v>
      </c>
      <c r="Z2" s="200" t="s">
        <v>154</v>
      </c>
      <c r="AA2" s="209" t="s">
        <v>654</v>
      </c>
      <c r="AB2" s="209" t="s">
        <v>124</v>
      </c>
      <c r="AC2" s="250" t="s">
        <v>124</v>
      </c>
      <c r="AD2" s="130">
        <v>1</v>
      </c>
      <c r="AE2" s="699" t="s">
        <v>136</v>
      </c>
      <c r="AF2" s="699" t="s">
        <v>128</v>
      </c>
    </row>
    <row r="3" spans="1:32" ht="15.5" thickTop="1" thickBot="1" x14ac:dyDescent="0.4">
      <c r="A3" s="131" t="s">
        <v>621</v>
      </c>
      <c r="B3" s="131" t="s">
        <v>620</v>
      </c>
      <c r="D3" s="138" t="s">
        <v>628</v>
      </c>
      <c r="E3" s="139" t="s">
        <v>629</v>
      </c>
      <c r="G3" s="130" t="s">
        <v>638</v>
      </c>
      <c r="H3">
        <v>10</v>
      </c>
      <c r="I3" s="130" t="s">
        <v>638</v>
      </c>
      <c r="J3">
        <v>8</v>
      </c>
      <c r="U3" s="130" t="str">
        <f t="shared" ref="U3:U66" si="0">CONCATENATE(G3, H3)</f>
        <v>TEAM 10</v>
      </c>
      <c r="V3" s="130" t="str">
        <f t="shared" ref="V3:V66" si="1">CONCATENATE(I3, J3)</f>
        <v>TEAM 8</v>
      </c>
      <c r="W3" s="457" t="s">
        <v>98</v>
      </c>
      <c r="X3" s="457" t="s">
        <v>95</v>
      </c>
      <c r="Y3" s="200" t="s">
        <v>156</v>
      </c>
      <c r="Z3" s="200" t="s">
        <v>158</v>
      </c>
      <c r="AA3" s="209" t="s">
        <v>126</v>
      </c>
      <c r="AB3" s="209" t="s">
        <v>128</v>
      </c>
      <c r="AC3" s="250" t="s">
        <v>125</v>
      </c>
      <c r="AD3" s="130">
        <v>2</v>
      </c>
      <c r="AE3" s="699" t="s">
        <v>130</v>
      </c>
      <c r="AF3" s="699" t="s">
        <v>132</v>
      </c>
    </row>
    <row r="4" spans="1:32" ht="15.5" thickTop="1" thickBot="1" x14ac:dyDescent="0.4">
      <c r="A4" s="131" t="s">
        <v>619</v>
      </c>
      <c r="B4" s="131" t="s">
        <v>618</v>
      </c>
      <c r="D4" s="138" t="s">
        <v>630</v>
      </c>
      <c r="E4" s="139" t="s">
        <v>631</v>
      </c>
      <c r="G4" s="130" t="s">
        <v>638</v>
      </c>
      <c r="H4">
        <v>7</v>
      </c>
      <c r="I4" s="130" t="s">
        <v>638</v>
      </c>
      <c r="J4">
        <v>11</v>
      </c>
      <c r="U4" s="130" t="str">
        <f t="shared" si="0"/>
        <v>TEAM 7</v>
      </c>
      <c r="V4" s="130" t="str">
        <f t="shared" si="1"/>
        <v>TEAM 11</v>
      </c>
      <c r="W4" s="457" t="s">
        <v>101</v>
      </c>
      <c r="X4" s="457" t="s">
        <v>93</v>
      </c>
      <c r="Y4" s="200" t="s">
        <v>159</v>
      </c>
      <c r="Z4" s="200" t="s">
        <v>152</v>
      </c>
      <c r="AA4" s="209" t="s">
        <v>129</v>
      </c>
      <c r="AB4" s="209" t="s">
        <v>122</v>
      </c>
      <c r="AC4" s="250" t="s">
        <v>126</v>
      </c>
      <c r="AD4" s="130">
        <v>3</v>
      </c>
      <c r="AE4" s="699" t="s">
        <v>133</v>
      </c>
      <c r="AF4" s="699" t="s">
        <v>126</v>
      </c>
    </row>
    <row r="5" spans="1:32" ht="15.5" thickTop="1" thickBot="1" x14ac:dyDescent="0.4">
      <c r="A5" s="131" t="s">
        <v>617</v>
      </c>
      <c r="B5" s="131" t="s">
        <v>616</v>
      </c>
      <c r="D5" s="138" t="s">
        <v>632</v>
      </c>
      <c r="E5" s="139" t="s">
        <v>633</v>
      </c>
      <c r="G5" s="130" t="s">
        <v>638</v>
      </c>
      <c r="H5">
        <v>12</v>
      </c>
      <c r="I5" s="130" t="s">
        <v>638</v>
      </c>
      <c r="J5">
        <v>6</v>
      </c>
      <c r="U5" s="130" t="str">
        <f t="shared" si="0"/>
        <v>TEAM 12</v>
      </c>
      <c r="V5" s="130" t="str">
        <f t="shared" si="1"/>
        <v>TEAM 6</v>
      </c>
      <c r="W5" s="457" t="s">
        <v>99</v>
      </c>
      <c r="X5" s="457" t="s">
        <v>100</v>
      </c>
      <c r="Y5" s="200" t="s">
        <v>153</v>
      </c>
      <c r="Z5" s="200" t="s">
        <v>157</v>
      </c>
      <c r="AA5" s="209" t="s">
        <v>123</v>
      </c>
      <c r="AB5" s="209" t="s">
        <v>127</v>
      </c>
      <c r="AC5" s="250" t="s">
        <v>127</v>
      </c>
      <c r="AD5" s="130">
        <v>4</v>
      </c>
      <c r="AE5" s="699" t="s">
        <v>127</v>
      </c>
      <c r="AF5" s="699" t="s">
        <v>131</v>
      </c>
    </row>
    <row r="6" spans="1:32" ht="15.5" thickTop="1" thickBot="1" x14ac:dyDescent="0.4">
      <c r="A6" s="131" t="s">
        <v>615</v>
      </c>
      <c r="B6" s="131" t="s">
        <v>614</v>
      </c>
      <c r="D6" s="138" t="s">
        <v>634</v>
      </c>
      <c r="E6" s="139" t="s">
        <v>635</v>
      </c>
      <c r="G6" s="130" t="s">
        <v>638</v>
      </c>
      <c r="H6">
        <v>5</v>
      </c>
      <c r="I6" s="130" t="s">
        <v>638</v>
      </c>
      <c r="J6">
        <v>2</v>
      </c>
      <c r="U6" s="130" t="str">
        <f t="shared" si="0"/>
        <v>TEAM 5</v>
      </c>
      <c r="V6" s="130" t="str">
        <f t="shared" si="1"/>
        <v>TEAM 2</v>
      </c>
      <c r="W6" s="457" t="s">
        <v>150</v>
      </c>
      <c r="X6" s="457" t="s">
        <v>92</v>
      </c>
      <c r="Y6" s="200" t="s">
        <v>651</v>
      </c>
      <c r="Z6" s="200" t="s">
        <v>155</v>
      </c>
      <c r="AA6" s="209" t="s">
        <v>653</v>
      </c>
      <c r="AB6" s="209" t="s">
        <v>125</v>
      </c>
      <c r="AC6" s="250" t="s">
        <v>128</v>
      </c>
      <c r="AD6" s="130">
        <v>5</v>
      </c>
      <c r="AE6" s="699" t="s">
        <v>134</v>
      </c>
      <c r="AF6" s="699" t="s">
        <v>129</v>
      </c>
    </row>
    <row r="7" spans="1:32" ht="15.5" thickTop="1" thickBot="1" x14ac:dyDescent="0.4">
      <c r="A7" s="131" t="s">
        <v>613</v>
      </c>
      <c r="B7" s="131" t="s">
        <v>612</v>
      </c>
      <c r="D7" s="138" t="s">
        <v>636</v>
      </c>
      <c r="E7" s="139" t="s">
        <v>637</v>
      </c>
      <c r="G7" s="130" t="s">
        <v>638</v>
      </c>
      <c r="H7">
        <v>3</v>
      </c>
      <c r="I7" s="130" t="s">
        <v>638</v>
      </c>
      <c r="J7">
        <v>4</v>
      </c>
      <c r="U7" s="130" t="str">
        <f t="shared" si="0"/>
        <v>TEAM 3</v>
      </c>
      <c r="V7" s="130" t="str">
        <f t="shared" si="1"/>
        <v>TEAM 4</v>
      </c>
      <c r="W7" s="457" t="s">
        <v>96</v>
      </c>
      <c r="X7" s="457" t="s">
        <v>97</v>
      </c>
      <c r="Y7" s="200" t="s">
        <v>151</v>
      </c>
      <c r="Z7" s="200" t="s">
        <v>150</v>
      </c>
      <c r="AA7" s="209" t="s">
        <v>121</v>
      </c>
      <c r="AB7" s="209" t="s">
        <v>120</v>
      </c>
      <c r="AC7" s="213" t="s">
        <v>94</v>
      </c>
      <c r="AD7" s="130">
        <v>6</v>
      </c>
      <c r="AE7" s="699" t="s">
        <v>125</v>
      </c>
      <c r="AF7" s="699" t="s">
        <v>124</v>
      </c>
    </row>
    <row r="8" spans="1:32" ht="15.5" thickTop="1" thickBot="1" x14ac:dyDescent="0.4">
      <c r="A8" s="132" t="s">
        <v>614</v>
      </c>
      <c r="B8" s="132" t="s">
        <v>613</v>
      </c>
      <c r="D8" s="140" t="s">
        <v>635</v>
      </c>
      <c r="E8" s="141" t="s">
        <v>636</v>
      </c>
      <c r="G8" s="130" t="s">
        <v>638</v>
      </c>
      <c r="H8">
        <v>4</v>
      </c>
      <c r="I8" s="130" t="s">
        <v>638</v>
      </c>
      <c r="J8">
        <v>5</v>
      </c>
      <c r="U8" s="130" t="str">
        <f t="shared" si="0"/>
        <v>TEAM 4</v>
      </c>
      <c r="V8" s="130" t="str">
        <f t="shared" si="1"/>
        <v>TEAM 5</v>
      </c>
      <c r="W8" s="458" t="s">
        <v>97</v>
      </c>
      <c r="X8" s="458" t="s">
        <v>93</v>
      </c>
      <c r="Y8" s="200" t="s">
        <v>150</v>
      </c>
      <c r="Z8" s="200" t="s">
        <v>152</v>
      </c>
      <c r="AA8" s="209" t="s">
        <v>120</v>
      </c>
      <c r="AB8" s="209" t="s">
        <v>122</v>
      </c>
      <c r="AC8" s="212" t="s">
        <v>129</v>
      </c>
      <c r="AD8" s="130">
        <v>7</v>
      </c>
      <c r="AE8" s="699" t="s">
        <v>124</v>
      </c>
      <c r="AF8" s="699" t="s">
        <v>126</v>
      </c>
    </row>
    <row r="9" spans="1:32" ht="15.5" thickTop="1" thickBot="1" x14ac:dyDescent="0.4">
      <c r="A9" s="132" t="s">
        <v>615</v>
      </c>
      <c r="B9" s="132" t="s">
        <v>616</v>
      </c>
      <c r="D9" s="140" t="s">
        <v>634</v>
      </c>
      <c r="E9" s="141" t="s">
        <v>633</v>
      </c>
      <c r="G9" s="130" t="s">
        <v>638</v>
      </c>
      <c r="H9">
        <v>11</v>
      </c>
      <c r="I9" s="130" t="s">
        <v>638</v>
      </c>
      <c r="J9">
        <v>1</v>
      </c>
      <c r="U9" s="130" t="str">
        <f t="shared" si="0"/>
        <v>TEAM 11</v>
      </c>
      <c r="V9" s="130" t="str">
        <f t="shared" si="1"/>
        <v>TEAM 1</v>
      </c>
      <c r="W9" s="458" t="s">
        <v>92</v>
      </c>
      <c r="X9" s="458" t="s">
        <v>101</v>
      </c>
      <c r="Y9" s="200" t="s">
        <v>155</v>
      </c>
      <c r="Z9" s="200" t="s">
        <v>159</v>
      </c>
      <c r="AA9" s="209" t="s">
        <v>125</v>
      </c>
      <c r="AB9" s="209" t="s">
        <v>129</v>
      </c>
      <c r="AC9" s="212" t="s">
        <v>130</v>
      </c>
      <c r="AD9" s="130">
        <v>8</v>
      </c>
      <c r="AE9" s="699" t="s">
        <v>129</v>
      </c>
      <c r="AF9" s="699" t="s">
        <v>133</v>
      </c>
    </row>
    <row r="10" spans="1:32" ht="15.5" thickTop="1" thickBot="1" x14ac:dyDescent="0.4">
      <c r="A10" s="132" t="s">
        <v>623</v>
      </c>
      <c r="B10" s="132" t="s">
        <v>612</v>
      </c>
      <c r="D10" s="140" t="s">
        <v>626</v>
      </c>
      <c r="E10" s="141" t="s">
        <v>637</v>
      </c>
      <c r="G10" s="130" t="s">
        <v>638</v>
      </c>
      <c r="H10">
        <v>8</v>
      </c>
      <c r="I10" s="130" t="s">
        <v>638</v>
      </c>
      <c r="J10">
        <v>12</v>
      </c>
      <c r="U10" s="130" t="str">
        <f t="shared" si="0"/>
        <v>TEAM 8</v>
      </c>
      <c r="V10" s="130" t="str">
        <f t="shared" si="1"/>
        <v>TEAM 12</v>
      </c>
      <c r="W10" s="458" t="s">
        <v>151</v>
      </c>
      <c r="X10" s="458" t="s">
        <v>98</v>
      </c>
      <c r="Y10" s="200" t="s">
        <v>652</v>
      </c>
      <c r="Z10" s="200" t="s">
        <v>156</v>
      </c>
      <c r="AA10" s="209" t="s">
        <v>654</v>
      </c>
      <c r="AB10" s="209" t="s">
        <v>126</v>
      </c>
      <c r="AC10" s="212" t="s">
        <v>131</v>
      </c>
      <c r="AD10" s="130">
        <v>9</v>
      </c>
      <c r="AE10" s="699" t="s">
        <v>136</v>
      </c>
      <c r="AF10" s="699" t="s">
        <v>130</v>
      </c>
    </row>
    <row r="11" spans="1:32" ht="15.5" thickTop="1" thickBot="1" x14ac:dyDescent="0.4">
      <c r="A11" s="132" t="s">
        <v>620</v>
      </c>
      <c r="B11" s="132" t="s">
        <v>619</v>
      </c>
      <c r="D11" s="140" t="s">
        <v>629</v>
      </c>
      <c r="E11" s="141" t="s">
        <v>630</v>
      </c>
      <c r="G11" s="130" t="s">
        <v>638</v>
      </c>
      <c r="H11">
        <v>2</v>
      </c>
      <c r="I11" s="130" t="s">
        <v>638</v>
      </c>
      <c r="J11">
        <v>7</v>
      </c>
      <c r="U11" s="130" t="str">
        <f t="shared" si="0"/>
        <v>TEAM 2</v>
      </c>
      <c r="V11" s="130" t="str">
        <f t="shared" si="1"/>
        <v>TEAM 7</v>
      </c>
      <c r="W11" s="458" t="s">
        <v>95</v>
      </c>
      <c r="X11" s="458" t="s">
        <v>100</v>
      </c>
      <c r="Y11" s="200" t="s">
        <v>158</v>
      </c>
      <c r="Z11" s="200" t="s">
        <v>157</v>
      </c>
      <c r="AA11" s="209" t="s">
        <v>128</v>
      </c>
      <c r="AB11" s="209" t="s">
        <v>127</v>
      </c>
      <c r="AC11" s="212" t="s">
        <v>132</v>
      </c>
      <c r="AD11" s="130">
        <v>10</v>
      </c>
      <c r="AE11" s="699" t="s">
        <v>132</v>
      </c>
      <c r="AF11" s="699" t="s">
        <v>131</v>
      </c>
    </row>
    <row r="12" spans="1:32" ht="15.5" thickTop="1" thickBot="1" x14ac:dyDescent="0.4">
      <c r="A12" s="132" t="s">
        <v>617</v>
      </c>
      <c r="B12" s="132" t="s">
        <v>618</v>
      </c>
      <c r="D12" s="140" t="s">
        <v>632</v>
      </c>
      <c r="E12" s="141" t="s">
        <v>631</v>
      </c>
      <c r="G12" s="130" t="s">
        <v>638</v>
      </c>
      <c r="H12">
        <v>6</v>
      </c>
      <c r="I12" s="130" t="s">
        <v>638</v>
      </c>
      <c r="J12">
        <v>3</v>
      </c>
      <c r="U12" s="130" t="str">
        <f t="shared" si="0"/>
        <v>TEAM 6</v>
      </c>
      <c r="V12" s="130" t="str">
        <f t="shared" si="1"/>
        <v>TEAM 3</v>
      </c>
      <c r="W12" s="458" t="s">
        <v>96</v>
      </c>
      <c r="X12" s="458" t="s">
        <v>99</v>
      </c>
      <c r="Y12" s="200" t="s">
        <v>151</v>
      </c>
      <c r="Z12" s="200" t="s">
        <v>153</v>
      </c>
      <c r="AA12" s="209" t="s">
        <v>121</v>
      </c>
      <c r="AB12" s="209" t="s">
        <v>123</v>
      </c>
      <c r="AC12" s="212" t="s">
        <v>133</v>
      </c>
      <c r="AD12" s="130">
        <v>11</v>
      </c>
      <c r="AE12" s="699" t="s">
        <v>125</v>
      </c>
      <c r="AF12" s="699" t="s">
        <v>127</v>
      </c>
    </row>
    <row r="13" spans="1:32" ht="15.5" thickTop="1" thickBot="1" x14ac:dyDescent="0.4">
      <c r="A13" s="132" t="s">
        <v>622</v>
      </c>
      <c r="B13" s="132" t="s">
        <v>621</v>
      </c>
      <c r="D13" s="140" t="s">
        <v>627</v>
      </c>
      <c r="E13" s="141" t="s">
        <v>628</v>
      </c>
      <c r="G13" s="130" t="s">
        <v>638</v>
      </c>
      <c r="H13">
        <v>9</v>
      </c>
      <c r="I13" s="130" t="s">
        <v>638</v>
      </c>
      <c r="J13">
        <v>10</v>
      </c>
      <c r="U13" s="130" t="str">
        <f t="shared" si="0"/>
        <v>TEAM 9</v>
      </c>
      <c r="V13" s="130" t="str">
        <f t="shared" si="1"/>
        <v>TEAM 10</v>
      </c>
      <c r="W13" s="458" t="s">
        <v>94</v>
      </c>
      <c r="X13" s="458" t="s">
        <v>150</v>
      </c>
      <c r="Y13" s="200" t="s">
        <v>154</v>
      </c>
      <c r="Z13" s="200" t="s">
        <v>651</v>
      </c>
      <c r="AA13" s="209" t="s">
        <v>124</v>
      </c>
      <c r="AB13" s="209" t="s">
        <v>653</v>
      </c>
      <c r="AC13" s="212" t="s">
        <v>134</v>
      </c>
      <c r="AD13" s="130">
        <v>12</v>
      </c>
      <c r="AE13" s="699" t="s">
        <v>128</v>
      </c>
      <c r="AF13" s="700" t="s">
        <v>134</v>
      </c>
    </row>
    <row r="14" spans="1:32" ht="15.5" thickTop="1" thickBot="1" x14ac:dyDescent="0.4">
      <c r="A14" s="131" t="s">
        <v>621</v>
      </c>
      <c r="B14" s="131" t="s">
        <v>619</v>
      </c>
      <c r="D14" s="138" t="s">
        <v>628</v>
      </c>
      <c r="E14" s="139" t="s">
        <v>630</v>
      </c>
      <c r="G14" s="130" t="s">
        <v>638</v>
      </c>
      <c r="H14">
        <v>5</v>
      </c>
      <c r="I14" s="130" t="s">
        <v>638</v>
      </c>
      <c r="J14">
        <v>6</v>
      </c>
      <c r="U14" s="130" t="str">
        <f t="shared" si="0"/>
        <v>TEAM 5</v>
      </c>
      <c r="V14" s="130" t="str">
        <f t="shared" si="1"/>
        <v>TEAM 6</v>
      </c>
      <c r="W14" s="457" t="s">
        <v>100</v>
      </c>
      <c r="X14" s="457" t="s">
        <v>151</v>
      </c>
      <c r="Y14" s="200" t="s">
        <v>157</v>
      </c>
      <c r="Z14" s="200" t="s">
        <v>652</v>
      </c>
      <c r="AA14" s="209" t="s">
        <v>127</v>
      </c>
      <c r="AB14" s="209" t="s">
        <v>654</v>
      </c>
      <c r="AC14" s="212" t="s">
        <v>136</v>
      </c>
      <c r="AD14" s="130">
        <v>13</v>
      </c>
      <c r="AE14" s="699" t="s">
        <v>131</v>
      </c>
      <c r="AF14" s="700" t="s">
        <v>136</v>
      </c>
    </row>
    <row r="15" spans="1:32" ht="15.5" thickTop="1" thickBot="1" x14ac:dyDescent="0.4">
      <c r="A15" s="131" t="s">
        <v>612</v>
      </c>
      <c r="B15" s="131" t="s">
        <v>622</v>
      </c>
      <c r="D15" s="138" t="s">
        <v>637</v>
      </c>
      <c r="E15" s="139" t="s">
        <v>627</v>
      </c>
      <c r="G15" s="130" t="s">
        <v>638</v>
      </c>
      <c r="H15">
        <v>12</v>
      </c>
      <c r="I15" s="130" t="s">
        <v>638</v>
      </c>
      <c r="J15">
        <v>10</v>
      </c>
      <c r="U15" s="130" t="str">
        <f t="shared" si="0"/>
        <v>TEAM 12</v>
      </c>
      <c r="V15" s="130" t="str">
        <f t="shared" si="1"/>
        <v>TEAM 10</v>
      </c>
      <c r="W15" s="457" t="s">
        <v>93</v>
      </c>
      <c r="X15" s="457" t="s">
        <v>96</v>
      </c>
      <c r="Y15" s="200" t="s">
        <v>152</v>
      </c>
      <c r="Z15" s="200" t="s">
        <v>151</v>
      </c>
      <c r="AA15" s="209" t="s">
        <v>122</v>
      </c>
      <c r="AB15" s="209" t="s">
        <v>121</v>
      </c>
      <c r="AD15" s="130">
        <v>14</v>
      </c>
      <c r="AE15" s="699" t="s">
        <v>126</v>
      </c>
      <c r="AF15" s="700" t="s">
        <v>125</v>
      </c>
    </row>
    <row r="16" spans="1:32" ht="15.5" thickTop="1" thickBot="1" x14ac:dyDescent="0.4">
      <c r="A16" s="131" t="s">
        <v>616</v>
      </c>
      <c r="B16" s="131" t="s">
        <v>614</v>
      </c>
      <c r="D16" s="138" t="s">
        <v>633</v>
      </c>
      <c r="E16" s="139" t="s">
        <v>635</v>
      </c>
      <c r="G16" s="130" t="s">
        <v>638</v>
      </c>
      <c r="H16">
        <v>1</v>
      </c>
      <c r="I16" s="130" t="s">
        <v>638</v>
      </c>
      <c r="J16">
        <v>2</v>
      </c>
      <c r="U16" s="130" t="str">
        <f t="shared" si="0"/>
        <v>TEAM 1</v>
      </c>
      <c r="V16" s="130" t="str">
        <f t="shared" si="1"/>
        <v>TEAM 2</v>
      </c>
      <c r="W16" s="457" t="s">
        <v>95</v>
      </c>
      <c r="X16" s="457" t="s">
        <v>92</v>
      </c>
      <c r="Y16" s="200" t="s">
        <v>158</v>
      </c>
      <c r="Z16" s="200" t="s">
        <v>155</v>
      </c>
      <c r="AA16" s="209" t="s">
        <v>128</v>
      </c>
      <c r="AB16" s="209" t="s">
        <v>125</v>
      </c>
      <c r="AD16" s="130">
        <v>15</v>
      </c>
      <c r="AE16" s="699" t="s">
        <v>132</v>
      </c>
      <c r="AF16" s="700" t="s">
        <v>129</v>
      </c>
    </row>
    <row r="17" spans="1:32" ht="15.5" thickTop="1" thickBot="1" x14ac:dyDescent="0.4">
      <c r="A17" s="131" t="s">
        <v>615</v>
      </c>
      <c r="B17" s="131" t="s">
        <v>617</v>
      </c>
      <c r="D17" s="138" t="s">
        <v>634</v>
      </c>
      <c r="E17" s="139" t="s">
        <v>632</v>
      </c>
      <c r="G17" s="130" t="s">
        <v>638</v>
      </c>
      <c r="H17">
        <v>3</v>
      </c>
      <c r="I17" s="130" t="s">
        <v>638</v>
      </c>
      <c r="J17">
        <v>8</v>
      </c>
      <c r="U17" s="130" t="str">
        <f t="shared" si="0"/>
        <v>TEAM 3</v>
      </c>
      <c r="V17" s="130" t="str">
        <f t="shared" si="1"/>
        <v>TEAM 8</v>
      </c>
      <c r="W17" s="457" t="s">
        <v>101</v>
      </c>
      <c r="X17" s="457" t="s">
        <v>94</v>
      </c>
      <c r="Y17" s="200" t="s">
        <v>159</v>
      </c>
      <c r="Z17" s="200" t="s">
        <v>154</v>
      </c>
      <c r="AA17" s="209" t="s">
        <v>129</v>
      </c>
      <c r="AB17" s="209" t="s">
        <v>124</v>
      </c>
      <c r="AD17" s="130">
        <v>16</v>
      </c>
      <c r="AE17" s="699" t="s">
        <v>133</v>
      </c>
      <c r="AF17" s="700" t="s">
        <v>128</v>
      </c>
    </row>
    <row r="18" spans="1:32" ht="15.5" thickTop="1" thickBot="1" x14ac:dyDescent="0.4">
      <c r="A18" s="131" t="s">
        <v>623</v>
      </c>
      <c r="B18" s="131" t="s">
        <v>613</v>
      </c>
      <c r="D18" s="138" t="s">
        <v>626</v>
      </c>
      <c r="E18" s="139" t="s">
        <v>636</v>
      </c>
      <c r="G18" s="130" t="s">
        <v>638</v>
      </c>
      <c r="H18">
        <v>11</v>
      </c>
      <c r="I18" s="130" t="s">
        <v>638</v>
      </c>
      <c r="J18">
        <v>9</v>
      </c>
      <c r="U18" s="130" t="str">
        <f t="shared" si="0"/>
        <v>TEAM 11</v>
      </c>
      <c r="V18" s="130" t="str">
        <f t="shared" si="1"/>
        <v>TEAM 9</v>
      </c>
      <c r="W18" s="457" t="s">
        <v>98</v>
      </c>
      <c r="X18" s="457" t="s">
        <v>150</v>
      </c>
      <c r="Y18" s="200" t="s">
        <v>156</v>
      </c>
      <c r="Z18" s="200" t="s">
        <v>651</v>
      </c>
      <c r="AA18" s="209" t="s">
        <v>126</v>
      </c>
      <c r="AB18" s="209" t="s">
        <v>653</v>
      </c>
      <c r="AD18" s="130">
        <v>17</v>
      </c>
      <c r="AE18" s="699" t="s">
        <v>130</v>
      </c>
      <c r="AF18" s="700" t="s">
        <v>134</v>
      </c>
    </row>
    <row r="19" spans="1:32" ht="15.5" thickTop="1" thickBot="1" x14ac:dyDescent="0.4">
      <c r="A19" s="131" t="s">
        <v>618</v>
      </c>
      <c r="B19" s="131" t="s">
        <v>620</v>
      </c>
      <c r="D19" s="138" t="s">
        <v>631</v>
      </c>
      <c r="E19" s="139" t="s">
        <v>629</v>
      </c>
      <c r="G19" s="130" t="s">
        <v>638</v>
      </c>
      <c r="H19">
        <v>7</v>
      </c>
      <c r="I19" s="130" t="s">
        <v>638</v>
      </c>
      <c r="J19">
        <v>4</v>
      </c>
      <c r="U19" s="130" t="str">
        <f t="shared" si="0"/>
        <v>TEAM 7</v>
      </c>
      <c r="V19" s="130" t="str">
        <f t="shared" si="1"/>
        <v>TEAM 4</v>
      </c>
      <c r="W19" s="457" t="s">
        <v>99</v>
      </c>
      <c r="X19" s="457" t="s">
        <v>97</v>
      </c>
      <c r="Y19" s="200" t="s">
        <v>153</v>
      </c>
      <c r="Z19" s="200" t="s">
        <v>150</v>
      </c>
      <c r="AA19" s="209" t="s">
        <v>123</v>
      </c>
      <c r="AB19" s="209" t="s">
        <v>120</v>
      </c>
      <c r="AD19" s="130">
        <v>18</v>
      </c>
      <c r="AE19" s="699" t="s">
        <v>127</v>
      </c>
      <c r="AF19" s="700" t="s">
        <v>124</v>
      </c>
    </row>
    <row r="20" spans="1:32" ht="15.5" thickTop="1" thickBot="1" x14ac:dyDescent="0.4">
      <c r="A20" s="132" t="s">
        <v>620</v>
      </c>
      <c r="B20" s="132" t="s">
        <v>617</v>
      </c>
      <c r="D20" s="140" t="s">
        <v>629</v>
      </c>
      <c r="E20" s="141" t="s">
        <v>632</v>
      </c>
      <c r="G20" s="130" t="s">
        <v>638</v>
      </c>
      <c r="H20">
        <v>4</v>
      </c>
      <c r="I20" s="130" t="s">
        <v>638</v>
      </c>
      <c r="J20">
        <v>1</v>
      </c>
      <c r="U20" s="130" t="str">
        <f t="shared" si="0"/>
        <v>TEAM 4</v>
      </c>
      <c r="V20" s="130" t="str">
        <f t="shared" si="1"/>
        <v>TEAM 1</v>
      </c>
      <c r="W20" s="458" t="s">
        <v>101</v>
      </c>
      <c r="X20" s="458" t="s">
        <v>98</v>
      </c>
      <c r="Y20" s="200" t="s">
        <v>159</v>
      </c>
      <c r="Z20" s="200" t="s">
        <v>156</v>
      </c>
      <c r="AA20" s="209" t="s">
        <v>129</v>
      </c>
      <c r="AB20" s="209" t="s">
        <v>126</v>
      </c>
      <c r="AD20" s="130">
        <v>19</v>
      </c>
      <c r="AE20" s="699" t="s">
        <v>133</v>
      </c>
      <c r="AF20" s="700" t="s">
        <v>130</v>
      </c>
    </row>
    <row r="21" spans="1:32" ht="15.5" thickTop="1" thickBot="1" x14ac:dyDescent="0.4">
      <c r="A21" s="132" t="s">
        <v>619</v>
      </c>
      <c r="B21" s="132" t="s">
        <v>623</v>
      </c>
      <c r="D21" s="140" t="s">
        <v>630</v>
      </c>
      <c r="E21" s="141" t="s">
        <v>626</v>
      </c>
      <c r="G21" s="130" t="s">
        <v>638</v>
      </c>
      <c r="H21">
        <v>2</v>
      </c>
      <c r="I21" s="130" t="s">
        <v>638</v>
      </c>
      <c r="J21">
        <v>11</v>
      </c>
      <c r="U21" s="130" t="str">
        <f t="shared" si="0"/>
        <v>TEAM 2</v>
      </c>
      <c r="V21" s="130" t="str">
        <f t="shared" si="1"/>
        <v>TEAM 11</v>
      </c>
      <c r="W21" s="458" t="s">
        <v>94</v>
      </c>
      <c r="X21" s="458" t="s">
        <v>95</v>
      </c>
      <c r="Y21" s="200" t="s">
        <v>154</v>
      </c>
      <c r="Z21" s="200" t="s">
        <v>158</v>
      </c>
      <c r="AA21" s="209" t="s">
        <v>124</v>
      </c>
      <c r="AB21" s="209" t="s">
        <v>128</v>
      </c>
      <c r="AD21" s="130">
        <v>20</v>
      </c>
      <c r="AE21" s="699" t="s">
        <v>128</v>
      </c>
      <c r="AF21" s="700" t="s">
        <v>132</v>
      </c>
    </row>
    <row r="22" spans="1:32" ht="15.5" thickTop="1" thickBot="1" x14ac:dyDescent="0.4">
      <c r="A22" s="132" t="s">
        <v>618</v>
      </c>
      <c r="B22" s="132" t="s">
        <v>621</v>
      </c>
      <c r="D22" s="140" t="s">
        <v>631</v>
      </c>
      <c r="E22" s="141" t="s">
        <v>628</v>
      </c>
      <c r="G22" s="130" t="s">
        <v>638</v>
      </c>
      <c r="H22">
        <v>10</v>
      </c>
      <c r="I22" s="130" t="s">
        <v>638</v>
      </c>
      <c r="J22">
        <v>3</v>
      </c>
      <c r="U22" s="130" t="str">
        <f t="shared" si="0"/>
        <v>TEAM 10</v>
      </c>
      <c r="V22" s="130" t="str">
        <f t="shared" si="1"/>
        <v>TEAM 3</v>
      </c>
      <c r="W22" s="458" t="s">
        <v>99</v>
      </c>
      <c r="X22" s="458" t="s">
        <v>93</v>
      </c>
      <c r="Y22" s="200" t="s">
        <v>153</v>
      </c>
      <c r="Z22" s="200" t="s">
        <v>152</v>
      </c>
      <c r="AA22" s="209" t="s">
        <v>123</v>
      </c>
      <c r="AB22" s="209" t="s">
        <v>122</v>
      </c>
      <c r="AD22" s="130">
        <v>21</v>
      </c>
      <c r="AE22" s="699" t="s">
        <v>127</v>
      </c>
      <c r="AF22" s="700" t="s">
        <v>126</v>
      </c>
    </row>
    <row r="23" spans="1:32" ht="15.5" thickTop="1" thickBot="1" x14ac:dyDescent="0.4">
      <c r="A23" s="132" t="s">
        <v>622</v>
      </c>
      <c r="B23" s="132" t="s">
        <v>614</v>
      </c>
      <c r="D23" s="140" t="s">
        <v>627</v>
      </c>
      <c r="E23" s="141" t="s">
        <v>635</v>
      </c>
      <c r="G23" s="130" t="s">
        <v>638</v>
      </c>
      <c r="H23">
        <v>9</v>
      </c>
      <c r="I23" s="130" t="s">
        <v>638</v>
      </c>
      <c r="J23">
        <v>12</v>
      </c>
      <c r="U23" s="130" t="str">
        <f t="shared" si="0"/>
        <v>TEAM 9</v>
      </c>
      <c r="V23" s="130" t="str">
        <f t="shared" si="1"/>
        <v>TEAM 12</v>
      </c>
      <c r="W23" s="458" t="s">
        <v>151</v>
      </c>
      <c r="X23" s="458" t="s">
        <v>97</v>
      </c>
      <c r="Y23" s="200" t="s">
        <v>652</v>
      </c>
      <c r="Z23" s="200" t="s">
        <v>150</v>
      </c>
      <c r="AA23" s="209" t="s">
        <v>654</v>
      </c>
      <c r="AB23" s="209" t="s">
        <v>120</v>
      </c>
      <c r="AD23" s="130">
        <v>22</v>
      </c>
      <c r="AE23" s="699" t="s">
        <v>136</v>
      </c>
      <c r="AF23" s="700" t="s">
        <v>124</v>
      </c>
    </row>
    <row r="24" spans="1:32" ht="15.5" thickTop="1" thickBot="1" x14ac:dyDescent="0.4">
      <c r="A24" s="132" t="s">
        <v>612</v>
      </c>
      <c r="B24" s="132" t="s">
        <v>615</v>
      </c>
      <c r="D24" s="140" t="s">
        <v>637</v>
      </c>
      <c r="E24" s="141" t="s">
        <v>634</v>
      </c>
      <c r="G24" s="130" t="s">
        <v>638</v>
      </c>
      <c r="H24">
        <v>8</v>
      </c>
      <c r="I24" s="130" t="s">
        <v>638</v>
      </c>
      <c r="J24">
        <v>5</v>
      </c>
      <c r="U24" s="130" t="str">
        <f t="shared" si="0"/>
        <v>TEAM 8</v>
      </c>
      <c r="V24" s="130" t="str">
        <f t="shared" si="1"/>
        <v>TEAM 5</v>
      </c>
      <c r="W24" s="458" t="s">
        <v>150</v>
      </c>
      <c r="X24" s="458" t="s">
        <v>100</v>
      </c>
      <c r="Y24" s="200" t="s">
        <v>651</v>
      </c>
      <c r="Z24" s="200" t="s">
        <v>157</v>
      </c>
      <c r="AA24" s="209" t="s">
        <v>653</v>
      </c>
      <c r="AB24" s="209" t="s">
        <v>127</v>
      </c>
      <c r="AD24" s="130">
        <v>23</v>
      </c>
      <c r="AE24" s="699" t="s">
        <v>134</v>
      </c>
      <c r="AF24" s="700" t="s">
        <v>131</v>
      </c>
    </row>
    <row r="25" spans="1:32" ht="15.5" thickTop="1" thickBot="1" x14ac:dyDescent="0.4">
      <c r="A25" s="132" t="s">
        <v>616</v>
      </c>
      <c r="B25" s="132" t="s">
        <v>613</v>
      </c>
      <c r="D25" s="140" t="s">
        <v>633</v>
      </c>
      <c r="E25" s="141" t="s">
        <v>636</v>
      </c>
      <c r="G25" s="130" t="s">
        <v>638</v>
      </c>
      <c r="H25">
        <v>6</v>
      </c>
      <c r="I25" s="130" t="s">
        <v>638</v>
      </c>
      <c r="J25">
        <v>7</v>
      </c>
      <c r="U25" s="130" t="str">
        <f t="shared" si="0"/>
        <v>TEAM 6</v>
      </c>
      <c r="V25" s="130" t="str">
        <f t="shared" si="1"/>
        <v>TEAM 7</v>
      </c>
      <c r="W25" s="458" t="s">
        <v>96</v>
      </c>
      <c r="X25" s="458" t="s">
        <v>92</v>
      </c>
      <c r="Y25" s="200" t="s">
        <v>151</v>
      </c>
      <c r="Z25" s="200" t="s">
        <v>155</v>
      </c>
      <c r="AA25" s="209" t="s">
        <v>121</v>
      </c>
      <c r="AB25" s="209" t="s">
        <v>125</v>
      </c>
      <c r="AD25" s="130">
        <v>24</v>
      </c>
      <c r="AE25" s="699" t="s">
        <v>125</v>
      </c>
      <c r="AF25" s="700" t="s">
        <v>129</v>
      </c>
    </row>
    <row r="26" spans="1:32" ht="15.5" thickTop="1" thickBot="1" x14ac:dyDescent="0.4">
      <c r="A26" s="131" t="s">
        <v>614</v>
      </c>
      <c r="B26" s="131" t="s">
        <v>612</v>
      </c>
      <c r="D26" s="138" t="s">
        <v>635</v>
      </c>
      <c r="E26" s="139" t="s">
        <v>637</v>
      </c>
      <c r="G26" s="130" t="s">
        <v>638</v>
      </c>
      <c r="H26">
        <v>3</v>
      </c>
      <c r="I26" s="130" t="s">
        <v>638</v>
      </c>
      <c r="J26">
        <v>12</v>
      </c>
      <c r="U26" s="130" t="str">
        <f t="shared" si="0"/>
        <v>TEAM 3</v>
      </c>
      <c r="V26" s="130" t="str">
        <f t="shared" si="1"/>
        <v>TEAM 12</v>
      </c>
      <c r="W26" s="457" t="s">
        <v>101</v>
      </c>
      <c r="X26" s="457" t="s">
        <v>95</v>
      </c>
      <c r="Y26" s="200" t="s">
        <v>159</v>
      </c>
      <c r="Z26" s="200" t="s">
        <v>158</v>
      </c>
      <c r="AA26" s="209" t="s">
        <v>129</v>
      </c>
      <c r="AB26" s="209" t="s">
        <v>128</v>
      </c>
      <c r="AD26" s="130">
        <v>25</v>
      </c>
      <c r="AE26" s="699" t="s">
        <v>133</v>
      </c>
      <c r="AF26" s="700" t="s">
        <v>132</v>
      </c>
    </row>
    <row r="27" spans="1:32" ht="15.5" thickTop="1" thickBot="1" x14ac:dyDescent="0.4">
      <c r="A27" s="131" t="s">
        <v>623</v>
      </c>
      <c r="B27" s="131" t="s">
        <v>621</v>
      </c>
      <c r="D27" s="138" t="s">
        <v>626</v>
      </c>
      <c r="E27" s="139" t="s">
        <v>628</v>
      </c>
      <c r="G27" s="130" t="s">
        <v>638</v>
      </c>
      <c r="H27">
        <v>2</v>
      </c>
      <c r="I27" s="130" t="s">
        <v>638</v>
      </c>
      <c r="J27">
        <v>9</v>
      </c>
      <c r="U27" s="130" t="str">
        <f t="shared" si="0"/>
        <v>TEAM 2</v>
      </c>
      <c r="V27" s="130" t="str">
        <f t="shared" si="1"/>
        <v>TEAM 9</v>
      </c>
      <c r="W27" s="457" t="s">
        <v>151</v>
      </c>
      <c r="X27" s="457" t="s">
        <v>150</v>
      </c>
      <c r="Y27" s="200" t="s">
        <v>652</v>
      </c>
      <c r="Z27" s="200" t="s">
        <v>651</v>
      </c>
      <c r="AA27" s="209" t="s">
        <v>654</v>
      </c>
      <c r="AB27" s="209" t="s">
        <v>653</v>
      </c>
      <c r="AD27" s="130">
        <v>26</v>
      </c>
      <c r="AE27" s="699" t="s">
        <v>136</v>
      </c>
      <c r="AF27" s="700" t="s">
        <v>134</v>
      </c>
    </row>
    <row r="28" spans="1:32" ht="15.5" thickTop="1" thickBot="1" x14ac:dyDescent="0.4">
      <c r="A28" s="131" t="s">
        <v>616</v>
      </c>
      <c r="B28" s="131" t="s">
        <v>618</v>
      </c>
      <c r="D28" s="138" t="s">
        <v>633</v>
      </c>
      <c r="E28" s="139" t="s">
        <v>631</v>
      </c>
      <c r="G28" s="130" t="s">
        <v>638</v>
      </c>
      <c r="H28">
        <v>11</v>
      </c>
      <c r="I28" s="130" t="s">
        <v>638</v>
      </c>
      <c r="J28">
        <v>4</v>
      </c>
      <c r="U28" s="130" t="str">
        <f t="shared" si="0"/>
        <v>TEAM 11</v>
      </c>
      <c r="V28" s="130" t="str">
        <f t="shared" si="1"/>
        <v>TEAM 4</v>
      </c>
      <c r="W28" s="457" t="s">
        <v>94</v>
      </c>
      <c r="X28" s="457" t="s">
        <v>96</v>
      </c>
      <c r="Y28" s="200" t="s">
        <v>154</v>
      </c>
      <c r="Z28" s="200" t="s">
        <v>151</v>
      </c>
      <c r="AA28" s="209" t="s">
        <v>124</v>
      </c>
      <c r="AB28" s="209" t="s">
        <v>121</v>
      </c>
      <c r="AD28" s="130">
        <v>27</v>
      </c>
      <c r="AE28" s="699" t="s">
        <v>128</v>
      </c>
      <c r="AF28" s="700" t="s">
        <v>125</v>
      </c>
    </row>
    <row r="29" spans="1:32" ht="15.5" thickTop="1" thickBot="1" x14ac:dyDescent="0.4">
      <c r="A29" s="131" t="s">
        <v>615</v>
      </c>
      <c r="B29" s="131" t="s">
        <v>613</v>
      </c>
      <c r="D29" s="138" t="s">
        <v>634</v>
      </c>
      <c r="E29" s="139" t="s">
        <v>636</v>
      </c>
      <c r="G29" s="130" t="s">
        <v>638</v>
      </c>
      <c r="H29">
        <v>5</v>
      </c>
      <c r="I29" s="130" t="s">
        <v>638</v>
      </c>
      <c r="J29">
        <v>10</v>
      </c>
      <c r="U29" s="130" t="str">
        <f t="shared" si="0"/>
        <v>TEAM 5</v>
      </c>
      <c r="V29" s="130" t="str">
        <f t="shared" si="1"/>
        <v>TEAM 10</v>
      </c>
      <c r="W29" s="457" t="s">
        <v>98</v>
      </c>
      <c r="X29" s="457" t="s">
        <v>99</v>
      </c>
      <c r="Y29" s="200" t="s">
        <v>156</v>
      </c>
      <c r="Z29" s="200" t="s">
        <v>153</v>
      </c>
      <c r="AA29" s="209" t="s">
        <v>126</v>
      </c>
      <c r="AB29" s="209" t="s">
        <v>123</v>
      </c>
      <c r="AD29" s="130">
        <v>28</v>
      </c>
      <c r="AE29" s="699" t="s">
        <v>130</v>
      </c>
      <c r="AF29" s="700" t="s">
        <v>127</v>
      </c>
    </row>
    <row r="30" spans="1:32" ht="15.5" thickTop="1" thickBot="1" x14ac:dyDescent="0.4">
      <c r="A30" s="131" t="s">
        <v>622</v>
      </c>
      <c r="B30" s="131" t="s">
        <v>620</v>
      </c>
      <c r="D30" s="138" t="s">
        <v>627</v>
      </c>
      <c r="E30" s="139" t="s">
        <v>629</v>
      </c>
      <c r="G30" s="130" t="s">
        <v>638</v>
      </c>
      <c r="H30">
        <v>1</v>
      </c>
      <c r="I30" s="130" t="s">
        <v>638</v>
      </c>
      <c r="J30">
        <v>6</v>
      </c>
      <c r="U30" s="130" t="str">
        <f t="shared" si="0"/>
        <v>TEAM 1</v>
      </c>
      <c r="V30" s="130" t="str">
        <f t="shared" si="1"/>
        <v>TEAM 6</v>
      </c>
      <c r="W30" s="457" t="s">
        <v>92</v>
      </c>
      <c r="X30" s="457" t="s">
        <v>97</v>
      </c>
      <c r="Y30" s="200" t="s">
        <v>155</v>
      </c>
      <c r="Z30" s="200" t="s">
        <v>150</v>
      </c>
      <c r="AA30" s="209" t="s">
        <v>125</v>
      </c>
      <c r="AB30" s="209" t="s">
        <v>120</v>
      </c>
      <c r="AD30" s="130">
        <v>29</v>
      </c>
      <c r="AE30" s="699" t="s">
        <v>129</v>
      </c>
      <c r="AF30" s="700" t="s">
        <v>124</v>
      </c>
    </row>
    <row r="31" spans="1:32" ht="15.5" thickTop="1" thickBot="1" x14ac:dyDescent="0.4">
      <c r="A31" s="131" t="s">
        <v>617</v>
      </c>
      <c r="B31" s="131" t="s">
        <v>619</v>
      </c>
      <c r="D31" s="138" t="s">
        <v>632</v>
      </c>
      <c r="E31" s="139" t="s">
        <v>630</v>
      </c>
      <c r="G31" s="130" t="s">
        <v>638</v>
      </c>
      <c r="H31">
        <v>7</v>
      </c>
      <c r="I31" s="130" t="s">
        <v>638</v>
      </c>
      <c r="J31">
        <v>8</v>
      </c>
      <c r="U31" s="130" t="str">
        <f t="shared" si="0"/>
        <v>TEAM 7</v>
      </c>
      <c r="V31" s="130" t="str">
        <f t="shared" si="1"/>
        <v>TEAM 8</v>
      </c>
      <c r="W31" s="457" t="s">
        <v>100</v>
      </c>
      <c r="X31" s="457" t="s">
        <v>93</v>
      </c>
      <c r="Y31" s="200" t="s">
        <v>157</v>
      </c>
      <c r="Z31" s="200" t="s">
        <v>152</v>
      </c>
      <c r="AA31" s="209" t="s">
        <v>127</v>
      </c>
      <c r="AB31" s="209" t="s">
        <v>122</v>
      </c>
      <c r="AD31" s="130">
        <v>30</v>
      </c>
      <c r="AE31" s="699" t="s">
        <v>131</v>
      </c>
      <c r="AF31" s="700" t="s">
        <v>126</v>
      </c>
    </row>
    <row r="32" spans="1:32" ht="15.5" thickTop="1" thickBot="1" x14ac:dyDescent="0.4">
      <c r="A32" s="132" t="s">
        <v>612</v>
      </c>
      <c r="B32" s="132" t="s">
        <v>621</v>
      </c>
      <c r="D32" s="140" t="s">
        <v>637</v>
      </c>
      <c r="E32" s="141" t="s">
        <v>628</v>
      </c>
      <c r="G32" s="130" t="s">
        <v>638</v>
      </c>
      <c r="H32">
        <v>4</v>
      </c>
      <c r="I32" s="130" t="s">
        <v>638</v>
      </c>
      <c r="J32">
        <v>2</v>
      </c>
      <c r="U32" s="130" t="str">
        <f t="shared" si="0"/>
        <v>TEAM 4</v>
      </c>
      <c r="V32" s="130" t="str">
        <f t="shared" si="1"/>
        <v>TEAM 2</v>
      </c>
      <c r="W32" s="458" t="s">
        <v>99</v>
      </c>
      <c r="X32" s="458" t="s">
        <v>92</v>
      </c>
      <c r="Y32" s="200" t="s">
        <v>153</v>
      </c>
      <c r="Z32" s="200" t="s">
        <v>155</v>
      </c>
      <c r="AA32" s="209" t="s">
        <v>123</v>
      </c>
      <c r="AB32" s="209" t="s">
        <v>125</v>
      </c>
      <c r="AD32" s="130">
        <v>31</v>
      </c>
      <c r="AE32" s="699" t="s">
        <v>127</v>
      </c>
      <c r="AF32" s="700" t="s">
        <v>129</v>
      </c>
    </row>
    <row r="33" spans="1:32" ht="15.5" thickTop="1" thickBot="1" x14ac:dyDescent="0.4">
      <c r="A33" s="132" t="s">
        <v>620</v>
      </c>
      <c r="B33" s="132" t="s">
        <v>615</v>
      </c>
      <c r="D33" s="140" t="s">
        <v>629</v>
      </c>
      <c r="E33" s="141" t="s">
        <v>634</v>
      </c>
      <c r="G33" s="130" t="s">
        <v>638</v>
      </c>
      <c r="H33">
        <v>9</v>
      </c>
      <c r="I33" s="130" t="s">
        <v>638</v>
      </c>
      <c r="J33">
        <v>3</v>
      </c>
      <c r="U33" s="130" t="str">
        <f t="shared" si="0"/>
        <v>TEAM 9</v>
      </c>
      <c r="V33" s="130" t="str">
        <f t="shared" si="1"/>
        <v>TEAM 3</v>
      </c>
      <c r="W33" s="458" t="s">
        <v>97</v>
      </c>
      <c r="X33" s="458" t="s">
        <v>98</v>
      </c>
      <c r="Y33" s="200" t="s">
        <v>150</v>
      </c>
      <c r="Z33" s="200" t="s">
        <v>156</v>
      </c>
      <c r="AA33" s="209" t="s">
        <v>120</v>
      </c>
      <c r="AB33" s="209" t="s">
        <v>126</v>
      </c>
      <c r="AD33" s="130">
        <v>32</v>
      </c>
      <c r="AE33" s="699" t="s">
        <v>124</v>
      </c>
      <c r="AF33" s="700" t="s">
        <v>130</v>
      </c>
    </row>
    <row r="34" spans="1:32" ht="15.5" thickTop="1" thickBot="1" x14ac:dyDescent="0.4">
      <c r="A34" s="132" t="s">
        <v>622</v>
      </c>
      <c r="B34" s="132" t="s">
        <v>617</v>
      </c>
      <c r="D34" s="140" t="s">
        <v>627</v>
      </c>
      <c r="E34" s="141" t="s">
        <v>632</v>
      </c>
      <c r="G34" s="130" t="s">
        <v>638</v>
      </c>
      <c r="H34">
        <v>12</v>
      </c>
      <c r="I34" s="130" t="s">
        <v>638</v>
      </c>
      <c r="J34">
        <v>5</v>
      </c>
      <c r="U34" s="130" t="str">
        <f t="shared" si="0"/>
        <v>TEAM 12</v>
      </c>
      <c r="V34" s="130" t="str">
        <f t="shared" si="1"/>
        <v>TEAM 5</v>
      </c>
      <c r="W34" s="458" t="s">
        <v>96</v>
      </c>
      <c r="X34" s="458" t="s">
        <v>100</v>
      </c>
      <c r="Y34" s="200" t="s">
        <v>151</v>
      </c>
      <c r="Z34" s="200" t="s">
        <v>157</v>
      </c>
      <c r="AA34" s="209" t="s">
        <v>121</v>
      </c>
      <c r="AB34" s="209" t="s">
        <v>127</v>
      </c>
      <c r="AD34" s="130">
        <v>33</v>
      </c>
      <c r="AE34" s="699" t="s">
        <v>125</v>
      </c>
      <c r="AF34" s="700" t="s">
        <v>131</v>
      </c>
    </row>
    <row r="35" spans="1:32" ht="15.5" thickTop="1" thickBot="1" x14ac:dyDescent="0.4">
      <c r="A35" s="132" t="s">
        <v>613</v>
      </c>
      <c r="B35" s="132" t="s">
        <v>618</v>
      </c>
      <c r="D35" s="140" t="s">
        <v>636</v>
      </c>
      <c r="E35" s="141" t="s">
        <v>631</v>
      </c>
      <c r="G35" s="130" t="s">
        <v>638</v>
      </c>
      <c r="H35">
        <v>6</v>
      </c>
      <c r="I35" s="130" t="s">
        <v>638</v>
      </c>
      <c r="J35">
        <v>11</v>
      </c>
      <c r="U35" s="130" t="str">
        <f t="shared" si="0"/>
        <v>TEAM 6</v>
      </c>
      <c r="V35" s="130" t="str">
        <f t="shared" si="1"/>
        <v>TEAM 11</v>
      </c>
      <c r="W35" s="458" t="s">
        <v>95</v>
      </c>
      <c r="X35" s="458" t="s">
        <v>150</v>
      </c>
      <c r="Y35" s="200" t="s">
        <v>158</v>
      </c>
      <c r="Z35" s="200" t="s">
        <v>651</v>
      </c>
      <c r="AA35" s="209" t="s">
        <v>128</v>
      </c>
      <c r="AB35" s="209" t="s">
        <v>653</v>
      </c>
      <c r="AD35" s="130">
        <v>34</v>
      </c>
      <c r="AE35" s="699" t="s">
        <v>132</v>
      </c>
      <c r="AF35" s="700" t="s">
        <v>134</v>
      </c>
    </row>
    <row r="36" spans="1:32" ht="15.5" thickTop="1" thickBot="1" x14ac:dyDescent="0.4">
      <c r="A36" s="132" t="s">
        <v>616</v>
      </c>
      <c r="B36" s="132" t="s">
        <v>619</v>
      </c>
      <c r="D36" s="140" t="s">
        <v>633</v>
      </c>
      <c r="E36" s="141" t="s">
        <v>630</v>
      </c>
      <c r="G36" s="130" t="s">
        <v>638</v>
      </c>
      <c r="H36">
        <v>10</v>
      </c>
      <c r="I36" s="130" t="s">
        <v>638</v>
      </c>
      <c r="J36">
        <v>7</v>
      </c>
      <c r="U36" s="130" t="str">
        <f t="shared" si="0"/>
        <v>TEAM 10</v>
      </c>
      <c r="V36" s="130" t="str">
        <f t="shared" si="1"/>
        <v>TEAM 7</v>
      </c>
      <c r="W36" s="458" t="s">
        <v>93</v>
      </c>
      <c r="X36" s="458" t="s">
        <v>94</v>
      </c>
      <c r="Y36" s="200" t="s">
        <v>152</v>
      </c>
      <c r="Z36" s="200" t="s">
        <v>154</v>
      </c>
      <c r="AA36" s="209" t="s">
        <v>122</v>
      </c>
      <c r="AB36" s="209" t="s">
        <v>124</v>
      </c>
      <c r="AD36" s="130">
        <v>35</v>
      </c>
      <c r="AE36" s="699" t="s">
        <v>126</v>
      </c>
      <c r="AF36" s="700" t="s">
        <v>128</v>
      </c>
    </row>
    <row r="37" spans="1:32" ht="15.5" thickTop="1" thickBot="1" x14ac:dyDescent="0.4">
      <c r="A37" s="132" t="s">
        <v>614</v>
      </c>
      <c r="B37" s="132" t="s">
        <v>623</v>
      </c>
      <c r="D37" s="140" t="s">
        <v>635</v>
      </c>
      <c r="E37" s="141" t="s">
        <v>626</v>
      </c>
      <c r="G37" s="130" t="s">
        <v>638</v>
      </c>
      <c r="H37">
        <v>8</v>
      </c>
      <c r="I37" s="130" t="s">
        <v>638</v>
      </c>
      <c r="J37">
        <v>1</v>
      </c>
      <c r="U37" s="130" t="str">
        <f t="shared" si="0"/>
        <v>TEAM 8</v>
      </c>
      <c r="V37" s="130" t="str">
        <f t="shared" si="1"/>
        <v>TEAM 1</v>
      </c>
      <c r="W37" s="458" t="s">
        <v>101</v>
      </c>
      <c r="X37" s="458" t="s">
        <v>151</v>
      </c>
      <c r="Y37" s="200" t="s">
        <v>159</v>
      </c>
      <c r="Z37" s="200" t="s">
        <v>652</v>
      </c>
      <c r="AA37" s="209" t="s">
        <v>129</v>
      </c>
      <c r="AB37" s="209" t="s">
        <v>654</v>
      </c>
      <c r="AD37" s="130">
        <v>36</v>
      </c>
      <c r="AE37" s="699" t="s">
        <v>133</v>
      </c>
      <c r="AF37" s="700" t="s">
        <v>136</v>
      </c>
    </row>
    <row r="38" spans="1:32" ht="15.5" thickTop="1" thickBot="1" x14ac:dyDescent="0.4">
      <c r="A38" s="131" t="s">
        <v>622</v>
      </c>
      <c r="B38" s="131" t="s">
        <v>616</v>
      </c>
      <c r="D38" s="138" t="s">
        <v>627</v>
      </c>
      <c r="E38" s="139" t="s">
        <v>633</v>
      </c>
      <c r="G38" s="130" t="s">
        <v>638</v>
      </c>
      <c r="H38">
        <v>7</v>
      </c>
      <c r="I38" s="130" t="s">
        <v>638</v>
      </c>
      <c r="J38">
        <v>12</v>
      </c>
      <c r="U38" s="130" t="str">
        <f t="shared" si="0"/>
        <v>TEAM 7</v>
      </c>
      <c r="V38" s="130" t="str">
        <f t="shared" si="1"/>
        <v>TEAM 12</v>
      </c>
      <c r="W38" s="130" t="s">
        <v>98</v>
      </c>
      <c r="X38" s="130" t="s">
        <v>96</v>
      </c>
      <c r="Y38" s="200" t="s">
        <v>156</v>
      </c>
      <c r="Z38" s="200" t="s">
        <v>151</v>
      </c>
      <c r="AA38" s="209" t="s">
        <v>126</v>
      </c>
      <c r="AB38" s="209" t="s">
        <v>121</v>
      </c>
      <c r="AD38" s="130">
        <v>37</v>
      </c>
      <c r="AE38" s="699" t="s">
        <v>130</v>
      </c>
      <c r="AF38" s="700" t="s">
        <v>125</v>
      </c>
    </row>
    <row r="39" spans="1:32" ht="15.5" thickTop="1" thickBot="1" x14ac:dyDescent="0.4">
      <c r="A39" s="131" t="s">
        <v>618</v>
      </c>
      <c r="B39" s="131" t="s">
        <v>614</v>
      </c>
      <c r="D39" s="138" t="s">
        <v>631</v>
      </c>
      <c r="E39" s="139" t="s">
        <v>635</v>
      </c>
      <c r="G39" s="130" t="s">
        <v>638</v>
      </c>
      <c r="H39">
        <v>5</v>
      </c>
      <c r="I39" s="130" t="s">
        <v>638</v>
      </c>
      <c r="J39">
        <v>3</v>
      </c>
      <c r="U39" s="130" t="str">
        <f t="shared" si="0"/>
        <v>TEAM 5</v>
      </c>
      <c r="V39" s="130" t="str">
        <f t="shared" si="1"/>
        <v>TEAM 3</v>
      </c>
      <c r="W39" s="130" t="s">
        <v>100</v>
      </c>
      <c r="X39" s="130" t="s">
        <v>97</v>
      </c>
      <c r="Y39" s="200" t="s">
        <v>157</v>
      </c>
      <c r="Z39" s="200" t="s">
        <v>150</v>
      </c>
      <c r="AA39" s="209" t="s">
        <v>127</v>
      </c>
      <c r="AB39" s="209" t="s">
        <v>120</v>
      </c>
      <c r="AD39" s="130">
        <v>38</v>
      </c>
      <c r="AE39" s="699" t="s">
        <v>131</v>
      </c>
      <c r="AF39" s="700" t="s">
        <v>124</v>
      </c>
    </row>
    <row r="40" spans="1:32" ht="15.5" thickTop="1" thickBot="1" x14ac:dyDescent="0.4">
      <c r="A40" s="131" t="s">
        <v>620</v>
      </c>
      <c r="B40" s="131" t="s">
        <v>623</v>
      </c>
      <c r="D40" s="138" t="s">
        <v>629</v>
      </c>
      <c r="E40" s="139" t="s">
        <v>626</v>
      </c>
      <c r="G40" s="130" t="s">
        <v>638</v>
      </c>
      <c r="H40">
        <v>2</v>
      </c>
      <c r="I40" s="130" t="s">
        <v>638</v>
      </c>
      <c r="J40">
        <v>6</v>
      </c>
      <c r="U40" s="130" t="str">
        <f t="shared" si="0"/>
        <v>TEAM 2</v>
      </c>
      <c r="V40" s="130" t="str">
        <f t="shared" si="1"/>
        <v>TEAM 6</v>
      </c>
      <c r="W40" s="130" t="s">
        <v>150</v>
      </c>
      <c r="X40" s="130" t="s">
        <v>101</v>
      </c>
      <c r="Y40" s="200" t="s">
        <v>651</v>
      </c>
      <c r="Z40" s="200" t="s">
        <v>159</v>
      </c>
      <c r="AA40" s="209" t="s">
        <v>653</v>
      </c>
      <c r="AB40" s="209" t="s">
        <v>129</v>
      </c>
      <c r="AD40" s="130">
        <v>39</v>
      </c>
      <c r="AE40" s="699" t="s">
        <v>134</v>
      </c>
      <c r="AF40" s="700" t="s">
        <v>133</v>
      </c>
    </row>
    <row r="41" spans="1:32" ht="15.5" thickTop="1" thickBot="1" x14ac:dyDescent="0.4">
      <c r="A41" s="131" t="s">
        <v>619</v>
      </c>
      <c r="B41" s="131" t="s">
        <v>615</v>
      </c>
      <c r="D41" s="138" t="s">
        <v>630</v>
      </c>
      <c r="E41" s="139" t="s">
        <v>634</v>
      </c>
      <c r="G41" s="130" t="s">
        <v>638</v>
      </c>
      <c r="H41">
        <v>4</v>
      </c>
      <c r="I41" s="130" t="s">
        <v>638</v>
      </c>
      <c r="J41">
        <v>9</v>
      </c>
      <c r="U41" s="130" t="str">
        <f t="shared" si="0"/>
        <v>TEAM 4</v>
      </c>
      <c r="V41" s="130" t="str">
        <f t="shared" si="1"/>
        <v>TEAM 9</v>
      </c>
      <c r="W41" s="130" t="s">
        <v>92</v>
      </c>
      <c r="X41" s="130" t="s">
        <v>93</v>
      </c>
      <c r="Y41" s="200" t="s">
        <v>155</v>
      </c>
      <c r="Z41" s="200" t="s">
        <v>152</v>
      </c>
      <c r="AA41" s="209" t="s">
        <v>125</v>
      </c>
      <c r="AB41" s="209" t="s">
        <v>122</v>
      </c>
      <c r="AD41" s="130">
        <v>40</v>
      </c>
      <c r="AE41" s="699" t="s">
        <v>129</v>
      </c>
      <c r="AF41" s="700" t="s">
        <v>126</v>
      </c>
    </row>
    <row r="42" spans="1:32" ht="15.5" thickTop="1" thickBot="1" x14ac:dyDescent="0.4">
      <c r="A42" s="131" t="s">
        <v>613</v>
      </c>
      <c r="B42" s="131" t="s">
        <v>621</v>
      </c>
      <c r="D42" s="138" t="s">
        <v>636</v>
      </c>
      <c r="E42" s="139" t="s">
        <v>628</v>
      </c>
      <c r="G42" s="130" t="s">
        <v>638</v>
      </c>
      <c r="H42">
        <v>11</v>
      </c>
      <c r="I42" s="130" t="s">
        <v>638</v>
      </c>
      <c r="J42">
        <v>8</v>
      </c>
      <c r="U42" s="130" t="str">
        <f t="shared" si="0"/>
        <v>TEAM 11</v>
      </c>
      <c r="V42" s="130" t="str">
        <f t="shared" si="1"/>
        <v>TEAM 8</v>
      </c>
      <c r="W42" s="130" t="s">
        <v>151</v>
      </c>
      <c r="X42" s="130" t="s">
        <v>95</v>
      </c>
      <c r="Y42" s="200" t="s">
        <v>652</v>
      </c>
      <c r="Z42" s="200" t="s">
        <v>158</v>
      </c>
      <c r="AA42" s="209" t="s">
        <v>654</v>
      </c>
      <c r="AB42" s="209" t="s">
        <v>128</v>
      </c>
      <c r="AD42" s="130">
        <v>41</v>
      </c>
      <c r="AE42" s="699" t="s">
        <v>136</v>
      </c>
      <c r="AF42" s="700" t="s">
        <v>132</v>
      </c>
    </row>
    <row r="43" spans="1:32" ht="15.5" thickTop="1" thickBot="1" x14ac:dyDescent="0.4">
      <c r="A43" s="131" t="s">
        <v>612</v>
      </c>
      <c r="B43" s="131" t="s">
        <v>617</v>
      </c>
      <c r="D43" s="138" t="s">
        <v>637</v>
      </c>
      <c r="E43" s="139" t="s">
        <v>632</v>
      </c>
      <c r="G43" s="130" t="s">
        <v>638</v>
      </c>
      <c r="H43">
        <v>1</v>
      </c>
      <c r="I43" s="130" t="s">
        <v>638</v>
      </c>
      <c r="J43">
        <v>10</v>
      </c>
      <c r="U43" s="130" t="str">
        <f t="shared" si="0"/>
        <v>TEAM 1</v>
      </c>
      <c r="V43" s="130" t="str">
        <f t="shared" si="1"/>
        <v>TEAM 10</v>
      </c>
      <c r="W43" s="130" t="s">
        <v>94</v>
      </c>
      <c r="X43" s="130" t="s">
        <v>99</v>
      </c>
      <c r="Y43" s="200" t="s">
        <v>154</v>
      </c>
      <c r="Z43" s="200" t="s">
        <v>153</v>
      </c>
      <c r="AA43" s="209" t="s">
        <v>124</v>
      </c>
      <c r="AB43" s="209" t="s">
        <v>123</v>
      </c>
      <c r="AD43" s="130">
        <v>42</v>
      </c>
      <c r="AE43" s="699" t="s">
        <v>128</v>
      </c>
      <c r="AF43" s="700" t="s">
        <v>127</v>
      </c>
    </row>
    <row r="44" spans="1:32" ht="15.5" thickTop="1" thickBot="1" x14ac:dyDescent="0.4">
      <c r="A44" s="132" t="s">
        <v>615</v>
      </c>
      <c r="B44" s="132" t="s">
        <v>623</v>
      </c>
      <c r="D44" s="140" t="s">
        <v>634</v>
      </c>
      <c r="E44" s="141" t="s">
        <v>626</v>
      </c>
      <c r="G44" s="130" t="s">
        <v>638</v>
      </c>
      <c r="H44">
        <v>10</v>
      </c>
      <c r="I44" s="130" t="s">
        <v>638</v>
      </c>
      <c r="J44">
        <v>11</v>
      </c>
      <c r="U44" s="130" t="str">
        <f t="shared" si="0"/>
        <v>TEAM 10</v>
      </c>
      <c r="V44" s="130" t="str">
        <f t="shared" si="1"/>
        <v>TEAM 11</v>
      </c>
      <c r="W44" s="130" t="s">
        <v>93</v>
      </c>
      <c r="X44" s="130" t="s">
        <v>150</v>
      </c>
      <c r="Y44" s="200" t="s">
        <v>152</v>
      </c>
      <c r="Z44" s="200" t="s">
        <v>651</v>
      </c>
      <c r="AA44" s="209" t="s">
        <v>122</v>
      </c>
      <c r="AB44" s="209" t="s">
        <v>653</v>
      </c>
      <c r="AD44" s="130">
        <v>43</v>
      </c>
      <c r="AE44" s="699" t="s">
        <v>126</v>
      </c>
      <c r="AF44" s="700" t="s">
        <v>134</v>
      </c>
    </row>
    <row r="45" spans="1:32" ht="15.5" thickTop="1" thickBot="1" x14ac:dyDescent="0.4">
      <c r="A45" s="132" t="s">
        <v>617</v>
      </c>
      <c r="B45" s="132" t="s">
        <v>613</v>
      </c>
      <c r="D45" s="140" t="s">
        <v>632</v>
      </c>
      <c r="E45" s="141" t="s">
        <v>636</v>
      </c>
      <c r="G45" s="130" t="s">
        <v>638</v>
      </c>
      <c r="H45">
        <v>6</v>
      </c>
      <c r="I45" s="130" t="s">
        <v>638</v>
      </c>
      <c r="J45">
        <v>4</v>
      </c>
      <c r="U45" s="130" t="str">
        <f t="shared" si="0"/>
        <v>TEAM 6</v>
      </c>
      <c r="V45" s="130" t="str">
        <f t="shared" si="1"/>
        <v>TEAM 4</v>
      </c>
      <c r="W45" s="130" t="s">
        <v>99</v>
      </c>
      <c r="X45" s="130" t="s">
        <v>151</v>
      </c>
      <c r="Y45" s="200" t="s">
        <v>153</v>
      </c>
      <c r="Z45" s="200" t="s">
        <v>652</v>
      </c>
      <c r="AA45" s="209" t="s">
        <v>123</v>
      </c>
      <c r="AB45" s="209" t="s">
        <v>654</v>
      </c>
      <c r="AD45" s="130">
        <v>44</v>
      </c>
      <c r="AE45" s="699" t="s">
        <v>127</v>
      </c>
      <c r="AF45" s="700" t="s">
        <v>136</v>
      </c>
    </row>
    <row r="46" spans="1:32" ht="15.5" thickTop="1" thickBot="1" x14ac:dyDescent="0.4">
      <c r="A46" s="132" t="s">
        <v>621</v>
      </c>
      <c r="B46" s="132" t="s">
        <v>614</v>
      </c>
      <c r="D46" s="140" t="s">
        <v>628</v>
      </c>
      <c r="E46" s="141" t="s">
        <v>635</v>
      </c>
      <c r="G46" s="130" t="s">
        <v>638</v>
      </c>
      <c r="H46">
        <v>3</v>
      </c>
      <c r="I46" s="130" t="s">
        <v>638</v>
      </c>
      <c r="J46">
        <v>7</v>
      </c>
      <c r="U46" s="130" t="str">
        <f t="shared" si="0"/>
        <v>TEAM 3</v>
      </c>
      <c r="V46" s="130" t="str">
        <f t="shared" si="1"/>
        <v>TEAM 7</v>
      </c>
      <c r="W46" s="130" t="s">
        <v>97</v>
      </c>
      <c r="X46" s="130" t="s">
        <v>95</v>
      </c>
      <c r="Y46" s="200" t="s">
        <v>150</v>
      </c>
      <c r="Z46" s="200" t="s">
        <v>158</v>
      </c>
      <c r="AA46" s="209" t="s">
        <v>120</v>
      </c>
      <c r="AB46" s="209" t="s">
        <v>128</v>
      </c>
      <c r="AD46" s="130">
        <v>45</v>
      </c>
      <c r="AE46" s="699" t="s">
        <v>124</v>
      </c>
      <c r="AF46" s="699" t="s">
        <v>132</v>
      </c>
    </row>
    <row r="47" spans="1:32" ht="15.5" thickTop="1" thickBot="1" x14ac:dyDescent="0.4">
      <c r="A47" s="132" t="s">
        <v>618</v>
      </c>
      <c r="B47" s="132" t="s">
        <v>612</v>
      </c>
      <c r="D47" s="140" t="s">
        <v>631</v>
      </c>
      <c r="E47" s="141" t="s">
        <v>637</v>
      </c>
      <c r="G47" s="130" t="s">
        <v>638</v>
      </c>
      <c r="H47">
        <v>8</v>
      </c>
      <c r="I47" s="130" t="s">
        <v>638</v>
      </c>
      <c r="J47">
        <v>2</v>
      </c>
      <c r="U47" s="130" t="str">
        <f t="shared" si="0"/>
        <v>TEAM 8</v>
      </c>
      <c r="V47" s="130" t="str">
        <f t="shared" si="1"/>
        <v>TEAM 2</v>
      </c>
      <c r="W47" s="130" t="s">
        <v>96</v>
      </c>
      <c r="X47" s="130" t="s">
        <v>101</v>
      </c>
      <c r="Y47" s="200" t="s">
        <v>151</v>
      </c>
      <c r="Z47" s="200" t="s">
        <v>159</v>
      </c>
      <c r="AA47" s="209" t="s">
        <v>121</v>
      </c>
      <c r="AB47" s="209" t="s">
        <v>129</v>
      </c>
      <c r="AD47" s="130">
        <v>46</v>
      </c>
      <c r="AE47" s="699" t="s">
        <v>125</v>
      </c>
      <c r="AF47" s="699" t="s">
        <v>133</v>
      </c>
    </row>
    <row r="48" spans="1:32" ht="15.5" thickTop="1" thickBot="1" x14ac:dyDescent="0.4">
      <c r="A48" s="132" t="s">
        <v>619</v>
      </c>
      <c r="B48" s="132" t="s">
        <v>622</v>
      </c>
      <c r="D48" s="140" t="s">
        <v>630</v>
      </c>
      <c r="E48" s="141" t="s">
        <v>627</v>
      </c>
      <c r="G48" s="130" t="s">
        <v>638</v>
      </c>
      <c r="H48">
        <v>12</v>
      </c>
      <c r="I48" s="130" t="s">
        <v>638</v>
      </c>
      <c r="J48">
        <v>1</v>
      </c>
      <c r="U48" s="130" t="str">
        <f t="shared" si="0"/>
        <v>TEAM 12</v>
      </c>
      <c r="V48" s="130" t="str">
        <f t="shared" si="1"/>
        <v>TEAM 1</v>
      </c>
      <c r="W48" s="130" t="s">
        <v>100</v>
      </c>
      <c r="X48" s="130" t="s">
        <v>98</v>
      </c>
      <c r="Y48" s="200" t="s">
        <v>157</v>
      </c>
      <c r="Z48" s="200" t="s">
        <v>156</v>
      </c>
      <c r="AA48" s="209" t="s">
        <v>127</v>
      </c>
      <c r="AB48" s="209" t="s">
        <v>126</v>
      </c>
      <c r="AD48" s="130">
        <v>47</v>
      </c>
      <c r="AE48" s="699" t="s">
        <v>131</v>
      </c>
      <c r="AF48" s="699" t="s">
        <v>130</v>
      </c>
    </row>
    <row r="49" spans="1:32" ht="15.5" thickTop="1" thickBot="1" x14ac:dyDescent="0.4">
      <c r="A49" s="132" t="s">
        <v>620</v>
      </c>
      <c r="B49" s="132" t="s">
        <v>616</v>
      </c>
      <c r="D49" s="140" t="s">
        <v>629</v>
      </c>
      <c r="E49" s="141" t="s">
        <v>633</v>
      </c>
      <c r="G49" s="130" t="s">
        <v>638</v>
      </c>
      <c r="H49">
        <v>9</v>
      </c>
      <c r="I49" s="130" t="s">
        <v>638</v>
      </c>
      <c r="J49">
        <v>5</v>
      </c>
      <c r="U49" s="130" t="str">
        <f t="shared" si="0"/>
        <v>TEAM 9</v>
      </c>
      <c r="V49" s="130" t="str">
        <f t="shared" si="1"/>
        <v>TEAM 5</v>
      </c>
      <c r="W49" s="130" t="s">
        <v>92</v>
      </c>
      <c r="X49" s="130" t="s">
        <v>94</v>
      </c>
      <c r="Y49" s="200" t="s">
        <v>155</v>
      </c>
      <c r="Z49" s="200" t="s">
        <v>154</v>
      </c>
      <c r="AA49" s="209" t="s">
        <v>125</v>
      </c>
      <c r="AB49" s="209" t="s">
        <v>124</v>
      </c>
      <c r="AD49" s="130">
        <v>48</v>
      </c>
      <c r="AE49" s="699" t="s">
        <v>129</v>
      </c>
      <c r="AF49" s="699" t="s">
        <v>128</v>
      </c>
    </row>
    <row r="50" spans="1:32" ht="15.5" thickTop="1" thickBot="1" x14ac:dyDescent="0.4">
      <c r="A50" s="131" t="s">
        <v>613</v>
      </c>
      <c r="B50" s="131" t="s">
        <v>620</v>
      </c>
      <c r="D50" s="138" t="s">
        <v>636</v>
      </c>
      <c r="E50" s="139" t="s">
        <v>629</v>
      </c>
      <c r="G50" s="130" t="s">
        <v>638</v>
      </c>
      <c r="H50">
        <v>2</v>
      </c>
      <c r="I50" s="130" t="s">
        <v>638</v>
      </c>
      <c r="J50">
        <v>10</v>
      </c>
      <c r="U50" s="130" t="str">
        <f t="shared" si="0"/>
        <v>TEAM 2</v>
      </c>
      <c r="V50" s="130" t="str">
        <f t="shared" si="1"/>
        <v>TEAM 10</v>
      </c>
      <c r="W50" s="130" t="s">
        <v>94</v>
      </c>
      <c r="X50" s="130" t="s">
        <v>98</v>
      </c>
      <c r="Y50" s="200" t="s">
        <v>154</v>
      </c>
      <c r="Z50" s="200" t="s">
        <v>156</v>
      </c>
      <c r="AA50" s="209" t="s">
        <v>124</v>
      </c>
      <c r="AB50" s="209" t="s">
        <v>126</v>
      </c>
      <c r="AD50" s="130">
        <v>49</v>
      </c>
      <c r="AE50" s="699" t="s">
        <v>128</v>
      </c>
      <c r="AF50" s="699" t="s">
        <v>130</v>
      </c>
    </row>
    <row r="51" spans="1:32" ht="15.5" thickTop="1" thickBot="1" x14ac:dyDescent="0.4">
      <c r="A51" s="131" t="s">
        <v>622</v>
      </c>
      <c r="B51" s="131" t="s">
        <v>618</v>
      </c>
      <c r="D51" s="138" t="s">
        <v>627</v>
      </c>
      <c r="E51" s="139" t="s">
        <v>631</v>
      </c>
      <c r="G51" s="130" t="s">
        <v>638</v>
      </c>
      <c r="H51">
        <v>7</v>
      </c>
      <c r="I51" s="130" t="s">
        <v>638</v>
      </c>
      <c r="J51">
        <v>5</v>
      </c>
      <c r="U51" s="130" t="str">
        <f t="shared" si="0"/>
        <v>TEAM 7</v>
      </c>
      <c r="V51" s="130" t="str">
        <f t="shared" si="1"/>
        <v>TEAM 5</v>
      </c>
      <c r="W51" s="130" t="s">
        <v>150</v>
      </c>
      <c r="X51" s="130" t="s">
        <v>99</v>
      </c>
      <c r="Y51" s="200" t="s">
        <v>651</v>
      </c>
      <c r="Z51" s="200" t="s">
        <v>153</v>
      </c>
      <c r="AA51" s="209" t="s">
        <v>653</v>
      </c>
      <c r="AB51" s="209" t="s">
        <v>123</v>
      </c>
      <c r="AD51" s="130">
        <v>50</v>
      </c>
      <c r="AE51" s="699" t="s">
        <v>134</v>
      </c>
      <c r="AF51" s="699" t="s">
        <v>127</v>
      </c>
    </row>
    <row r="52" spans="1:32" ht="15.5" thickTop="1" thickBot="1" x14ac:dyDescent="0.4">
      <c r="A52" s="131" t="s">
        <v>612</v>
      </c>
      <c r="B52" s="131" t="s">
        <v>619</v>
      </c>
      <c r="D52" s="138" t="s">
        <v>637</v>
      </c>
      <c r="E52" s="139" t="s">
        <v>630</v>
      </c>
      <c r="G52" s="130" t="s">
        <v>638</v>
      </c>
      <c r="H52">
        <v>4</v>
      </c>
      <c r="I52" s="130" t="s">
        <v>638</v>
      </c>
      <c r="J52">
        <v>8</v>
      </c>
      <c r="U52" s="130" t="str">
        <f t="shared" si="0"/>
        <v>TEAM 4</v>
      </c>
      <c r="V52" s="130" t="str">
        <f t="shared" si="1"/>
        <v>TEAM 8</v>
      </c>
      <c r="W52" s="130" t="s">
        <v>151</v>
      </c>
      <c r="X52" s="130" t="s">
        <v>93</v>
      </c>
      <c r="Y52" s="200" t="s">
        <v>652</v>
      </c>
      <c r="Z52" s="200" t="s">
        <v>152</v>
      </c>
      <c r="AA52" s="209" t="s">
        <v>654</v>
      </c>
      <c r="AB52" s="209" t="s">
        <v>122</v>
      </c>
      <c r="AD52" s="130">
        <v>51</v>
      </c>
      <c r="AE52" s="699" t="s">
        <v>136</v>
      </c>
      <c r="AF52" s="699" t="s">
        <v>126</v>
      </c>
    </row>
    <row r="53" spans="1:32" ht="15.5" thickTop="1" thickBot="1" x14ac:dyDescent="0.4">
      <c r="A53" s="131" t="s">
        <v>616</v>
      </c>
      <c r="B53" s="131" t="s">
        <v>623</v>
      </c>
      <c r="D53" s="138" t="s">
        <v>633</v>
      </c>
      <c r="E53" s="139" t="s">
        <v>626</v>
      </c>
      <c r="G53" s="130" t="s">
        <v>638</v>
      </c>
      <c r="H53">
        <v>1</v>
      </c>
      <c r="I53" s="130" t="s">
        <v>638</v>
      </c>
      <c r="J53">
        <v>3</v>
      </c>
      <c r="U53" s="130" t="str">
        <f t="shared" si="0"/>
        <v>TEAM 1</v>
      </c>
      <c r="V53" s="130" t="str">
        <f t="shared" si="1"/>
        <v>TEAM 3</v>
      </c>
      <c r="W53" s="130" t="s">
        <v>92</v>
      </c>
      <c r="X53" s="130" t="s">
        <v>100</v>
      </c>
      <c r="Y53" s="200" t="s">
        <v>155</v>
      </c>
      <c r="Z53" s="200" t="s">
        <v>157</v>
      </c>
      <c r="AA53" s="209" t="s">
        <v>125</v>
      </c>
      <c r="AB53" s="209" t="s">
        <v>127</v>
      </c>
      <c r="AD53" s="130">
        <v>52</v>
      </c>
      <c r="AE53" s="699" t="s">
        <v>129</v>
      </c>
      <c r="AF53" s="699" t="s">
        <v>131</v>
      </c>
    </row>
    <row r="54" spans="1:32" ht="15.5" thickTop="1" thickBot="1" x14ac:dyDescent="0.4">
      <c r="A54" s="131" t="s">
        <v>614</v>
      </c>
      <c r="B54" s="131" t="s">
        <v>617</v>
      </c>
      <c r="D54" s="138" t="s">
        <v>635</v>
      </c>
      <c r="E54" s="139" t="s">
        <v>632</v>
      </c>
      <c r="G54" s="130" t="s">
        <v>638</v>
      </c>
      <c r="H54">
        <v>9</v>
      </c>
      <c r="I54" s="130" t="s">
        <v>638</v>
      </c>
      <c r="J54">
        <v>6</v>
      </c>
      <c r="U54" s="130" t="str">
        <f t="shared" si="0"/>
        <v>TEAM 9</v>
      </c>
      <c r="V54" s="130" t="str">
        <f t="shared" si="1"/>
        <v>TEAM 6</v>
      </c>
      <c r="W54" s="130" t="s">
        <v>101</v>
      </c>
      <c r="X54" s="130" t="s">
        <v>97</v>
      </c>
      <c r="Y54" s="200" t="s">
        <v>159</v>
      </c>
      <c r="Z54" s="200" t="s">
        <v>150</v>
      </c>
      <c r="AA54" s="209" t="s">
        <v>129</v>
      </c>
      <c r="AB54" s="209" t="s">
        <v>120</v>
      </c>
      <c r="AD54" s="130">
        <v>53</v>
      </c>
      <c r="AE54" s="699" t="s">
        <v>133</v>
      </c>
      <c r="AF54" s="699" t="s">
        <v>124</v>
      </c>
    </row>
    <row r="55" spans="1:32" ht="15.5" thickTop="1" thickBot="1" x14ac:dyDescent="0.4">
      <c r="A55" s="131" t="s">
        <v>621</v>
      </c>
      <c r="B55" s="131" t="s">
        <v>615</v>
      </c>
      <c r="D55" s="138" t="s">
        <v>628</v>
      </c>
      <c r="E55" s="139" t="s">
        <v>634</v>
      </c>
      <c r="G55" s="130" t="s">
        <v>638</v>
      </c>
      <c r="H55">
        <v>11</v>
      </c>
      <c r="I55" s="130" t="s">
        <v>638</v>
      </c>
      <c r="J55">
        <v>12</v>
      </c>
      <c r="U55" s="130" t="str">
        <f t="shared" si="0"/>
        <v>TEAM 11</v>
      </c>
      <c r="V55" s="130" t="str">
        <f t="shared" si="1"/>
        <v>TEAM 12</v>
      </c>
      <c r="W55" s="130" t="s">
        <v>95</v>
      </c>
      <c r="X55" s="130" t="s">
        <v>96</v>
      </c>
      <c r="Y55" s="200" t="s">
        <v>158</v>
      </c>
      <c r="Z55" s="200" t="s">
        <v>151</v>
      </c>
      <c r="AA55" s="209" t="s">
        <v>128</v>
      </c>
      <c r="AB55" s="209" t="s">
        <v>121</v>
      </c>
      <c r="AD55" s="130">
        <v>54</v>
      </c>
      <c r="AE55" s="699" t="s">
        <v>132</v>
      </c>
      <c r="AF55" s="699" t="s">
        <v>125</v>
      </c>
    </row>
    <row r="56" spans="1:32" ht="15.5" thickTop="1" thickBot="1" x14ac:dyDescent="0.4">
      <c r="A56" s="132" t="s">
        <v>613</v>
      </c>
      <c r="B56" s="132" t="s">
        <v>622</v>
      </c>
      <c r="D56" s="140" t="s">
        <v>636</v>
      </c>
      <c r="E56" s="141" t="s">
        <v>627</v>
      </c>
      <c r="G56" s="130" t="s">
        <v>638</v>
      </c>
      <c r="H56">
        <v>3</v>
      </c>
      <c r="I56" s="130" t="s">
        <v>638</v>
      </c>
      <c r="J56">
        <v>11</v>
      </c>
      <c r="U56" s="130" t="str">
        <f t="shared" si="0"/>
        <v>TEAM 3</v>
      </c>
      <c r="V56" s="130" t="str">
        <f t="shared" si="1"/>
        <v>TEAM 11</v>
      </c>
      <c r="W56" s="130" t="s">
        <v>100</v>
      </c>
      <c r="X56" s="130" t="s">
        <v>94</v>
      </c>
      <c r="Y56" s="200" t="s">
        <v>157</v>
      </c>
      <c r="Z56" s="200" t="s">
        <v>154</v>
      </c>
      <c r="AA56" s="209" t="s">
        <v>127</v>
      </c>
      <c r="AB56" s="209" t="s">
        <v>124</v>
      </c>
      <c r="AD56" s="130">
        <v>55</v>
      </c>
      <c r="AE56" s="699" t="s">
        <v>131</v>
      </c>
      <c r="AF56" s="699" t="s">
        <v>128</v>
      </c>
    </row>
    <row r="57" spans="1:32" ht="15.5" thickTop="1" thickBot="1" x14ac:dyDescent="0.4">
      <c r="A57" s="132" t="s">
        <v>623</v>
      </c>
      <c r="B57" s="132" t="s">
        <v>617</v>
      </c>
      <c r="D57" s="140" t="s">
        <v>626</v>
      </c>
      <c r="E57" s="141" t="s">
        <v>632</v>
      </c>
      <c r="G57" s="130" t="s">
        <v>638</v>
      </c>
      <c r="H57">
        <v>8</v>
      </c>
      <c r="I57" s="130" t="s">
        <v>638</v>
      </c>
      <c r="J57">
        <v>6</v>
      </c>
      <c r="U57" s="130" t="str">
        <f t="shared" si="0"/>
        <v>TEAM 8</v>
      </c>
      <c r="V57" s="130" t="str">
        <f t="shared" si="1"/>
        <v>TEAM 6</v>
      </c>
      <c r="W57" s="130" t="s">
        <v>98</v>
      </c>
      <c r="X57" s="130" t="s">
        <v>92</v>
      </c>
      <c r="Y57" s="200" t="s">
        <v>156</v>
      </c>
      <c r="Z57" s="200" t="s">
        <v>155</v>
      </c>
      <c r="AA57" s="209" t="s">
        <v>126</v>
      </c>
      <c r="AB57" s="209" t="s">
        <v>125</v>
      </c>
      <c r="AD57" s="130">
        <v>56</v>
      </c>
      <c r="AE57" s="699" t="s">
        <v>130</v>
      </c>
      <c r="AF57" s="699" t="s">
        <v>129</v>
      </c>
    </row>
    <row r="58" spans="1:32" ht="15.5" thickTop="1" thickBot="1" x14ac:dyDescent="0.4">
      <c r="A58" s="132" t="s">
        <v>618</v>
      </c>
      <c r="B58" s="132" t="s">
        <v>615</v>
      </c>
      <c r="D58" s="140" t="s">
        <v>631</v>
      </c>
      <c r="E58" s="141" t="s">
        <v>634</v>
      </c>
      <c r="G58" s="130" t="s">
        <v>638</v>
      </c>
      <c r="H58">
        <v>5</v>
      </c>
      <c r="I58" s="130" t="s">
        <v>638</v>
      </c>
      <c r="J58">
        <v>1</v>
      </c>
      <c r="U58" s="130" t="str">
        <f t="shared" si="0"/>
        <v>TEAM 5</v>
      </c>
      <c r="V58" s="130" t="str">
        <f t="shared" si="1"/>
        <v>TEAM 1</v>
      </c>
      <c r="W58" s="130" t="s">
        <v>99</v>
      </c>
      <c r="X58" s="130" t="s">
        <v>101</v>
      </c>
      <c r="Y58" s="200" t="s">
        <v>153</v>
      </c>
      <c r="Z58" s="200" t="s">
        <v>159</v>
      </c>
      <c r="AA58" s="209" t="s">
        <v>123</v>
      </c>
      <c r="AB58" s="209" t="s">
        <v>129</v>
      </c>
      <c r="AD58" s="130">
        <v>57</v>
      </c>
      <c r="AE58" s="699" t="s">
        <v>127</v>
      </c>
      <c r="AF58" s="699" t="s">
        <v>133</v>
      </c>
    </row>
    <row r="59" spans="1:32" ht="15.5" thickTop="1" thickBot="1" x14ac:dyDescent="0.4">
      <c r="A59" s="132" t="s">
        <v>612</v>
      </c>
      <c r="B59" s="132" t="s">
        <v>620</v>
      </c>
      <c r="D59" s="140" t="s">
        <v>637</v>
      </c>
      <c r="E59" s="141" t="s">
        <v>629</v>
      </c>
      <c r="G59" s="130" t="s">
        <v>638</v>
      </c>
      <c r="H59">
        <v>7</v>
      </c>
      <c r="I59" s="130" t="s">
        <v>638</v>
      </c>
      <c r="J59">
        <v>9</v>
      </c>
      <c r="U59" s="130" t="str">
        <f t="shared" si="0"/>
        <v>TEAM 7</v>
      </c>
      <c r="V59" s="130" t="str">
        <f t="shared" si="1"/>
        <v>TEAM 9</v>
      </c>
      <c r="W59" s="130" t="s">
        <v>96</v>
      </c>
      <c r="X59" s="130" t="s">
        <v>151</v>
      </c>
      <c r="Y59" s="200" t="s">
        <v>151</v>
      </c>
      <c r="Z59" s="200" t="s">
        <v>652</v>
      </c>
      <c r="AA59" s="209" t="s">
        <v>121</v>
      </c>
      <c r="AB59" s="209" t="s">
        <v>654</v>
      </c>
      <c r="AD59" s="130">
        <v>58</v>
      </c>
      <c r="AE59" s="699" t="s">
        <v>125</v>
      </c>
      <c r="AF59" s="699" t="s">
        <v>136</v>
      </c>
    </row>
    <row r="60" spans="1:32" ht="15.5" thickTop="1" thickBot="1" x14ac:dyDescent="0.4">
      <c r="A60" s="132" t="s">
        <v>621</v>
      </c>
      <c r="B60" s="132" t="s">
        <v>616</v>
      </c>
      <c r="D60" s="140" t="s">
        <v>628</v>
      </c>
      <c r="E60" s="141" t="s">
        <v>633</v>
      </c>
      <c r="G60" s="130" t="s">
        <v>638</v>
      </c>
      <c r="H60">
        <v>10</v>
      </c>
      <c r="I60" s="130" t="s">
        <v>638</v>
      </c>
      <c r="J60">
        <v>4</v>
      </c>
      <c r="U60" s="130" t="str">
        <f t="shared" si="0"/>
        <v>TEAM 10</v>
      </c>
      <c r="V60" s="130" t="str">
        <f t="shared" si="1"/>
        <v>TEAM 4</v>
      </c>
      <c r="W60" s="130" t="s">
        <v>93</v>
      </c>
      <c r="X60" s="130" t="s">
        <v>95</v>
      </c>
      <c r="Y60" s="200" t="s">
        <v>152</v>
      </c>
      <c r="Z60" s="200" t="s">
        <v>158</v>
      </c>
      <c r="AA60" s="209" t="s">
        <v>122</v>
      </c>
      <c r="AB60" s="209" t="s">
        <v>128</v>
      </c>
      <c r="AD60" s="130">
        <v>59</v>
      </c>
      <c r="AE60" s="699" t="s">
        <v>126</v>
      </c>
      <c r="AF60" s="699" t="s">
        <v>132</v>
      </c>
    </row>
    <row r="61" spans="1:32" ht="15.5" thickTop="1" thickBot="1" x14ac:dyDescent="0.4">
      <c r="A61" s="132" t="s">
        <v>619</v>
      </c>
      <c r="B61" s="132" t="s">
        <v>614</v>
      </c>
      <c r="D61" s="140" t="s">
        <v>630</v>
      </c>
      <c r="E61" s="141" t="s">
        <v>635</v>
      </c>
      <c r="G61" s="130" t="s">
        <v>638</v>
      </c>
      <c r="H61">
        <v>12</v>
      </c>
      <c r="I61" s="130" t="s">
        <v>638</v>
      </c>
      <c r="J61">
        <v>2</v>
      </c>
      <c r="U61" s="130" t="str">
        <f t="shared" si="0"/>
        <v>TEAM 12</v>
      </c>
      <c r="V61" s="130" t="str">
        <f t="shared" si="1"/>
        <v>TEAM 2</v>
      </c>
      <c r="W61" s="130" t="s">
        <v>97</v>
      </c>
      <c r="X61" s="130" t="s">
        <v>150</v>
      </c>
      <c r="Y61" s="200" t="s">
        <v>150</v>
      </c>
      <c r="Z61" s="200" t="s">
        <v>651</v>
      </c>
      <c r="AA61" s="209" t="s">
        <v>120</v>
      </c>
      <c r="AB61" s="209" t="s">
        <v>653</v>
      </c>
      <c r="AD61" s="130">
        <v>60</v>
      </c>
      <c r="AE61" s="699" t="s">
        <v>124</v>
      </c>
      <c r="AF61" s="699" t="s">
        <v>134</v>
      </c>
    </row>
    <row r="62" spans="1:32" ht="15.5" thickTop="1" thickBot="1" x14ac:dyDescent="0.4">
      <c r="A62" s="131" t="s">
        <v>616</v>
      </c>
      <c r="B62" s="131" t="s">
        <v>612</v>
      </c>
      <c r="D62" s="138" t="s">
        <v>633</v>
      </c>
      <c r="E62" s="139" t="s">
        <v>637</v>
      </c>
      <c r="G62" s="130" t="s">
        <v>638</v>
      </c>
      <c r="H62">
        <v>9</v>
      </c>
      <c r="I62" s="130" t="s">
        <v>638</v>
      </c>
      <c r="J62">
        <v>8</v>
      </c>
      <c r="U62" s="130" t="str">
        <f t="shared" si="0"/>
        <v>TEAM 9</v>
      </c>
      <c r="V62" s="130" t="str">
        <f t="shared" si="1"/>
        <v>TEAM 8</v>
      </c>
      <c r="W62" s="130" t="s">
        <v>150</v>
      </c>
      <c r="X62" s="130" t="s">
        <v>96</v>
      </c>
      <c r="Y62" s="200" t="s">
        <v>651</v>
      </c>
      <c r="Z62" s="200" t="s">
        <v>151</v>
      </c>
      <c r="AA62" s="209" t="s">
        <v>653</v>
      </c>
      <c r="AB62" s="209" t="s">
        <v>121</v>
      </c>
      <c r="AD62" s="130">
        <v>61</v>
      </c>
      <c r="AE62" s="699" t="s">
        <v>134</v>
      </c>
      <c r="AF62" s="699" t="s">
        <v>125</v>
      </c>
    </row>
    <row r="63" spans="1:32" ht="15.5" thickTop="1" thickBot="1" x14ac:dyDescent="0.4">
      <c r="A63" s="131" t="s">
        <v>613</v>
      </c>
      <c r="B63" s="131" t="s">
        <v>619</v>
      </c>
      <c r="D63" s="138" t="s">
        <v>636</v>
      </c>
      <c r="E63" s="139" t="s">
        <v>630</v>
      </c>
      <c r="G63" s="130" t="s">
        <v>638</v>
      </c>
      <c r="H63">
        <v>1</v>
      </c>
      <c r="I63" s="130" t="s">
        <v>638</v>
      </c>
      <c r="J63">
        <v>7</v>
      </c>
      <c r="U63" s="130" t="str">
        <f t="shared" si="0"/>
        <v>TEAM 1</v>
      </c>
      <c r="V63" s="130" t="str">
        <f t="shared" si="1"/>
        <v>TEAM 7</v>
      </c>
      <c r="W63" s="130" t="s">
        <v>92</v>
      </c>
      <c r="X63" s="130" t="s">
        <v>151</v>
      </c>
      <c r="Y63" s="200" t="s">
        <v>155</v>
      </c>
      <c r="Z63" s="200" t="s">
        <v>652</v>
      </c>
      <c r="AA63" s="209" t="s">
        <v>125</v>
      </c>
      <c r="AB63" s="209" t="s">
        <v>654</v>
      </c>
      <c r="AD63" s="130">
        <v>62</v>
      </c>
      <c r="AE63" s="699" t="s">
        <v>129</v>
      </c>
      <c r="AF63" s="699" t="s">
        <v>136</v>
      </c>
    </row>
    <row r="64" spans="1:32" ht="15.5" thickTop="1" thickBot="1" x14ac:dyDescent="0.4">
      <c r="A64" s="131" t="s">
        <v>614</v>
      </c>
      <c r="B64" s="131" t="s">
        <v>620</v>
      </c>
      <c r="D64" s="138" t="s">
        <v>635</v>
      </c>
      <c r="E64" s="139" t="s">
        <v>629</v>
      </c>
      <c r="G64" s="130" t="s">
        <v>638</v>
      </c>
      <c r="H64">
        <v>6</v>
      </c>
      <c r="I64" s="130" t="s">
        <v>638</v>
      </c>
      <c r="J64">
        <v>10</v>
      </c>
      <c r="U64" s="130" t="str">
        <f t="shared" si="0"/>
        <v>TEAM 6</v>
      </c>
      <c r="V64" s="130" t="str">
        <f t="shared" si="1"/>
        <v>TEAM 10</v>
      </c>
      <c r="W64" s="130" t="s">
        <v>97</v>
      </c>
      <c r="X64" s="130" t="s">
        <v>94</v>
      </c>
      <c r="Y64" s="200" t="s">
        <v>150</v>
      </c>
      <c r="Z64" s="200" t="s">
        <v>154</v>
      </c>
      <c r="AA64" s="209" t="s">
        <v>120</v>
      </c>
      <c r="AB64" s="209" t="s">
        <v>124</v>
      </c>
      <c r="AD64" s="130">
        <v>63</v>
      </c>
      <c r="AE64" s="699" t="s">
        <v>124</v>
      </c>
      <c r="AF64" s="699" t="s">
        <v>128</v>
      </c>
    </row>
    <row r="65" spans="1:32" ht="15.5" thickTop="1" thickBot="1" x14ac:dyDescent="0.4">
      <c r="A65" s="131" t="s">
        <v>621</v>
      </c>
      <c r="B65" s="131" t="s">
        <v>617</v>
      </c>
      <c r="D65" s="138" t="s">
        <v>628</v>
      </c>
      <c r="E65" s="139" t="s">
        <v>632</v>
      </c>
      <c r="G65" s="130" t="s">
        <v>638</v>
      </c>
      <c r="H65">
        <v>11</v>
      </c>
      <c r="I65" s="130" t="s">
        <v>638</v>
      </c>
      <c r="J65">
        <v>5</v>
      </c>
      <c r="U65" s="130" t="str">
        <f t="shared" si="0"/>
        <v>TEAM 11</v>
      </c>
      <c r="V65" s="130" t="str">
        <f t="shared" si="1"/>
        <v>TEAM 5</v>
      </c>
      <c r="W65" s="130" t="s">
        <v>93</v>
      </c>
      <c r="X65" s="130" t="s">
        <v>98</v>
      </c>
      <c r="Y65" s="200" t="s">
        <v>152</v>
      </c>
      <c r="Z65" s="200" t="s">
        <v>156</v>
      </c>
      <c r="AA65" s="209" t="s">
        <v>122</v>
      </c>
      <c r="AB65" s="209" t="s">
        <v>126</v>
      </c>
      <c r="AD65" s="130">
        <v>64</v>
      </c>
      <c r="AE65" s="699" t="s">
        <v>126</v>
      </c>
      <c r="AF65" s="699" t="s">
        <v>130</v>
      </c>
    </row>
    <row r="66" spans="1:32" ht="15.5" thickTop="1" thickBot="1" x14ac:dyDescent="0.4">
      <c r="A66" s="131" t="s">
        <v>618</v>
      </c>
      <c r="B66" s="131" t="s">
        <v>623</v>
      </c>
      <c r="D66" s="138" t="s">
        <v>631</v>
      </c>
      <c r="E66" s="139" t="s">
        <v>626</v>
      </c>
      <c r="G66" s="130" t="s">
        <v>638</v>
      </c>
      <c r="H66">
        <v>4</v>
      </c>
      <c r="I66" s="130" t="s">
        <v>638</v>
      </c>
      <c r="J66">
        <v>12</v>
      </c>
      <c r="U66" s="130" t="str">
        <f t="shared" si="0"/>
        <v>TEAM 4</v>
      </c>
      <c r="V66" s="130" t="str">
        <f t="shared" si="1"/>
        <v>TEAM 12</v>
      </c>
      <c r="W66" s="130" t="s">
        <v>95</v>
      </c>
      <c r="X66" s="130" t="s">
        <v>99</v>
      </c>
      <c r="Y66" s="200" t="s">
        <v>158</v>
      </c>
      <c r="Z66" s="200" t="s">
        <v>153</v>
      </c>
      <c r="AA66" s="209" t="s">
        <v>128</v>
      </c>
      <c r="AB66" s="209" t="s">
        <v>123</v>
      </c>
      <c r="AD66" s="130">
        <v>65</v>
      </c>
      <c r="AE66" s="699" t="s">
        <v>132</v>
      </c>
      <c r="AF66" s="699" t="s">
        <v>127</v>
      </c>
    </row>
    <row r="67" spans="1:32" ht="15.5" thickTop="1" thickBot="1" x14ac:dyDescent="0.4">
      <c r="A67" s="131" t="s">
        <v>615</v>
      </c>
      <c r="B67" s="131" t="s">
        <v>622</v>
      </c>
      <c r="D67" s="138" t="s">
        <v>634</v>
      </c>
      <c r="E67" s="139" t="s">
        <v>627</v>
      </c>
      <c r="G67" s="130" t="s">
        <v>638</v>
      </c>
      <c r="H67">
        <v>2</v>
      </c>
      <c r="I67" s="130" t="s">
        <v>638</v>
      </c>
      <c r="J67">
        <v>3</v>
      </c>
      <c r="U67" s="130" t="str">
        <f>CONCATENATE(G67, H67)</f>
        <v>TEAM 2</v>
      </c>
      <c r="V67" s="130" t="str">
        <f>CONCATENATE(I67, J67)</f>
        <v>TEAM 3</v>
      </c>
      <c r="W67" s="130" t="s">
        <v>100</v>
      </c>
      <c r="X67" s="130" t="s">
        <v>101</v>
      </c>
      <c r="Y67" s="200" t="s">
        <v>157</v>
      </c>
      <c r="Z67" s="200" t="s">
        <v>159</v>
      </c>
      <c r="AA67" s="209" t="s">
        <v>127</v>
      </c>
      <c r="AB67" s="209" t="s">
        <v>129</v>
      </c>
      <c r="AD67" s="130">
        <v>66</v>
      </c>
      <c r="AE67" s="699" t="s">
        <v>131</v>
      </c>
      <c r="AF67" s="699" t="s">
        <v>133</v>
      </c>
    </row>
    <row r="68" spans="1:32" ht="15.5" thickTop="1" thickBot="1" x14ac:dyDescent="0.4">
      <c r="D68" s="142"/>
      <c r="E68"/>
      <c r="H68">
        <v>9</v>
      </c>
      <c r="J68">
        <v>1</v>
      </c>
      <c r="W68" s="130" t="s">
        <v>94</v>
      </c>
      <c r="X68" s="130" t="s">
        <v>151</v>
      </c>
      <c r="Y68" s="200" t="s">
        <v>154</v>
      </c>
      <c r="Z68" s="200" t="s">
        <v>652</v>
      </c>
      <c r="AA68" s="209" t="s">
        <v>124</v>
      </c>
      <c r="AB68" s="209" t="s">
        <v>654</v>
      </c>
      <c r="AC68" s="130">
        <v>1</v>
      </c>
      <c r="AD68" s="130">
        <v>67</v>
      </c>
      <c r="AE68" s="701" t="s">
        <v>128</v>
      </c>
      <c r="AF68" s="701" t="s">
        <v>136</v>
      </c>
    </row>
    <row r="69" spans="1:32" ht="15.5" thickTop="1" thickBot="1" x14ac:dyDescent="0.4">
      <c r="D69" s="142"/>
      <c r="E69"/>
      <c r="H69">
        <v>8</v>
      </c>
      <c r="J69">
        <v>10</v>
      </c>
      <c r="W69" s="130" t="s">
        <v>95</v>
      </c>
      <c r="X69" s="130" t="s">
        <v>98</v>
      </c>
      <c r="Y69" s="200" t="s">
        <v>158</v>
      </c>
      <c r="Z69" s="200" t="s">
        <v>156</v>
      </c>
      <c r="AA69" s="209" t="s">
        <v>128</v>
      </c>
      <c r="AB69" s="209" t="s">
        <v>126</v>
      </c>
      <c r="AD69" s="130">
        <v>68</v>
      </c>
      <c r="AE69" s="701" t="s">
        <v>132</v>
      </c>
      <c r="AF69" s="701" t="s">
        <v>130</v>
      </c>
    </row>
    <row r="70" spans="1:32" ht="15.5" thickTop="1" thickBot="1" x14ac:dyDescent="0.4">
      <c r="D70" s="142"/>
      <c r="E70"/>
      <c r="H70">
        <v>11</v>
      </c>
      <c r="J70">
        <v>7</v>
      </c>
      <c r="W70" s="130" t="s">
        <v>93</v>
      </c>
      <c r="X70" s="130" t="s">
        <v>101</v>
      </c>
      <c r="Y70" s="200" t="s">
        <v>152</v>
      </c>
      <c r="Z70" s="200" t="s">
        <v>159</v>
      </c>
      <c r="AA70" s="209" t="s">
        <v>122</v>
      </c>
      <c r="AB70" s="209" t="s">
        <v>129</v>
      </c>
      <c r="AD70" s="130">
        <v>69</v>
      </c>
      <c r="AE70" s="701" t="s">
        <v>126</v>
      </c>
      <c r="AF70" s="701" t="s">
        <v>133</v>
      </c>
    </row>
    <row r="71" spans="1:32" ht="15.5" thickTop="1" thickBot="1" x14ac:dyDescent="0.4">
      <c r="D71" s="142"/>
      <c r="E71"/>
      <c r="H71">
        <v>6</v>
      </c>
      <c r="J71">
        <v>12</v>
      </c>
      <c r="W71" s="130" t="s">
        <v>100</v>
      </c>
      <c r="X71" s="130" t="s">
        <v>99</v>
      </c>
      <c r="Y71" s="200" t="s">
        <v>157</v>
      </c>
      <c r="Z71" s="200" t="s">
        <v>153</v>
      </c>
      <c r="AA71" s="209" t="s">
        <v>127</v>
      </c>
      <c r="AB71" s="209" t="s">
        <v>123</v>
      </c>
      <c r="AD71" s="130">
        <v>70</v>
      </c>
      <c r="AE71" s="701" t="s">
        <v>131</v>
      </c>
      <c r="AF71" s="701" t="s">
        <v>127</v>
      </c>
    </row>
    <row r="72" spans="1:32" ht="15.5" thickTop="1" thickBot="1" x14ac:dyDescent="0.4">
      <c r="D72" s="142"/>
      <c r="E72"/>
      <c r="H72">
        <v>2</v>
      </c>
      <c r="J72">
        <v>5</v>
      </c>
      <c r="W72" s="130" t="s">
        <v>92</v>
      </c>
      <c r="X72" s="130" t="s">
        <v>150</v>
      </c>
      <c r="Y72" s="200" t="s">
        <v>155</v>
      </c>
      <c r="Z72" s="200" t="s">
        <v>651</v>
      </c>
      <c r="AA72" s="209" t="s">
        <v>125</v>
      </c>
      <c r="AB72" s="209" t="s">
        <v>653</v>
      </c>
      <c r="AD72" s="130">
        <v>71</v>
      </c>
      <c r="AE72" s="701" t="s">
        <v>129</v>
      </c>
      <c r="AF72" s="701" t="s">
        <v>134</v>
      </c>
    </row>
    <row r="73" spans="1:32" ht="15.5" thickTop="1" thickBot="1" x14ac:dyDescent="0.4">
      <c r="D73" s="142"/>
      <c r="E73"/>
      <c r="H73">
        <v>4</v>
      </c>
      <c r="J73">
        <v>3</v>
      </c>
      <c r="W73" s="130" t="s">
        <v>97</v>
      </c>
      <c r="X73" s="130" t="s">
        <v>96</v>
      </c>
      <c r="Y73" s="200" t="s">
        <v>150</v>
      </c>
      <c r="Z73" s="200" t="s">
        <v>151</v>
      </c>
      <c r="AA73" s="209" t="s">
        <v>120</v>
      </c>
      <c r="AB73" s="209" t="s">
        <v>121</v>
      </c>
      <c r="AD73" s="130">
        <v>72</v>
      </c>
      <c r="AE73" s="701" t="s">
        <v>124</v>
      </c>
      <c r="AF73" s="701" t="s">
        <v>125</v>
      </c>
    </row>
    <row r="74" spans="1:32" ht="15.5" thickTop="1" thickBot="1" x14ac:dyDescent="0.4">
      <c r="D74" s="142"/>
      <c r="E74"/>
      <c r="H74">
        <v>5</v>
      </c>
      <c r="J74">
        <v>4</v>
      </c>
      <c r="W74" s="130" t="s">
        <v>93</v>
      </c>
      <c r="X74" s="130" t="s">
        <v>97</v>
      </c>
      <c r="Y74" s="200" t="s">
        <v>152</v>
      </c>
      <c r="Z74" s="200" t="s">
        <v>150</v>
      </c>
      <c r="AA74" s="209" t="s">
        <v>122</v>
      </c>
      <c r="AB74" s="209" t="s">
        <v>120</v>
      </c>
      <c r="AC74" s="130">
        <v>2</v>
      </c>
      <c r="AD74" s="130">
        <v>73</v>
      </c>
      <c r="AE74" s="250" t="s">
        <v>126</v>
      </c>
      <c r="AF74" s="250" t="s">
        <v>124</v>
      </c>
    </row>
    <row r="75" spans="1:32" ht="15.5" thickTop="1" thickBot="1" x14ac:dyDescent="0.4">
      <c r="D75" s="142"/>
      <c r="E75"/>
      <c r="H75">
        <v>1</v>
      </c>
      <c r="J75">
        <v>11</v>
      </c>
      <c r="W75" s="130" t="s">
        <v>101</v>
      </c>
      <c r="X75" s="130" t="s">
        <v>92</v>
      </c>
      <c r="Y75" s="200" t="s">
        <v>159</v>
      </c>
      <c r="Z75" s="200" t="s">
        <v>155</v>
      </c>
      <c r="AA75" s="209" t="s">
        <v>129</v>
      </c>
      <c r="AB75" s="209" t="s">
        <v>125</v>
      </c>
      <c r="AD75" s="130">
        <v>74</v>
      </c>
      <c r="AE75" s="250" t="s">
        <v>133</v>
      </c>
      <c r="AF75" s="250" t="s">
        <v>129</v>
      </c>
    </row>
    <row r="76" spans="1:32" ht="15.5" thickTop="1" thickBot="1" x14ac:dyDescent="0.4">
      <c r="D76" s="142"/>
      <c r="E76"/>
      <c r="H76">
        <v>12</v>
      </c>
      <c r="J76">
        <v>8</v>
      </c>
      <c r="W76" s="130" t="s">
        <v>98</v>
      </c>
      <c r="X76" s="130" t="s">
        <v>151</v>
      </c>
      <c r="Y76" s="200" t="s">
        <v>156</v>
      </c>
      <c r="Z76" s="200" t="s">
        <v>652</v>
      </c>
      <c r="AA76" s="209" t="s">
        <v>126</v>
      </c>
      <c r="AB76" s="209" t="s">
        <v>654</v>
      </c>
      <c r="AD76" s="130">
        <v>75</v>
      </c>
      <c r="AE76" s="250" t="s">
        <v>130</v>
      </c>
      <c r="AF76" s="250" t="s">
        <v>136</v>
      </c>
    </row>
    <row r="77" spans="1:32" ht="15.5" thickTop="1" thickBot="1" x14ac:dyDescent="0.4">
      <c r="D77" s="142"/>
      <c r="E77"/>
      <c r="H77">
        <v>7</v>
      </c>
      <c r="J77">
        <v>2</v>
      </c>
      <c r="W77" s="130" t="s">
        <v>100</v>
      </c>
      <c r="X77" s="130" t="s">
        <v>95</v>
      </c>
      <c r="Y77" s="200" t="s">
        <v>157</v>
      </c>
      <c r="Z77" s="200" t="s">
        <v>158</v>
      </c>
      <c r="AA77" s="209" t="s">
        <v>127</v>
      </c>
      <c r="AB77" s="209" t="s">
        <v>128</v>
      </c>
      <c r="AD77" s="130">
        <v>76</v>
      </c>
      <c r="AE77" s="250" t="s">
        <v>131</v>
      </c>
      <c r="AF77" s="250" t="s">
        <v>132</v>
      </c>
    </row>
    <row r="78" spans="1:32" ht="15.5" thickTop="1" thickBot="1" x14ac:dyDescent="0.4">
      <c r="D78" s="142"/>
      <c r="E78"/>
      <c r="H78">
        <v>3</v>
      </c>
      <c r="J78">
        <v>6</v>
      </c>
      <c r="W78" s="130" t="s">
        <v>99</v>
      </c>
      <c r="X78" s="130" t="s">
        <v>96</v>
      </c>
      <c r="Y78" s="200" t="s">
        <v>153</v>
      </c>
      <c r="Z78" s="200" t="s">
        <v>151</v>
      </c>
      <c r="AA78" s="209" t="s">
        <v>123</v>
      </c>
      <c r="AB78" s="209" t="s">
        <v>121</v>
      </c>
      <c r="AD78" s="130">
        <v>77</v>
      </c>
      <c r="AE78" s="250" t="s">
        <v>127</v>
      </c>
      <c r="AF78" s="250" t="s">
        <v>125</v>
      </c>
    </row>
    <row r="79" spans="1:32" ht="15.5" thickTop="1" thickBot="1" x14ac:dyDescent="0.4">
      <c r="D79" s="142"/>
      <c r="E79"/>
      <c r="H79">
        <v>10</v>
      </c>
      <c r="J79">
        <v>9</v>
      </c>
      <c r="W79" s="130" t="s">
        <v>150</v>
      </c>
      <c r="X79" s="130" t="s">
        <v>94</v>
      </c>
      <c r="Y79" s="200" t="s">
        <v>651</v>
      </c>
      <c r="Z79" s="200" t="s">
        <v>154</v>
      </c>
      <c r="AA79" s="209" t="s">
        <v>653</v>
      </c>
      <c r="AB79" s="209" t="s">
        <v>124</v>
      </c>
      <c r="AD79" s="130">
        <v>78</v>
      </c>
      <c r="AE79" s="250" t="s">
        <v>134</v>
      </c>
      <c r="AF79" s="250" t="s">
        <v>128</v>
      </c>
    </row>
    <row r="80" spans="1:32" ht="15.5" thickTop="1" thickBot="1" x14ac:dyDescent="0.4">
      <c r="D80" s="142"/>
      <c r="E80"/>
      <c r="H80">
        <v>6</v>
      </c>
      <c r="J80">
        <v>5</v>
      </c>
      <c r="W80" s="130" t="s">
        <v>151</v>
      </c>
      <c r="X80" s="130" t="s">
        <v>100</v>
      </c>
      <c r="Y80" s="200" t="s">
        <v>652</v>
      </c>
      <c r="Z80" s="200" t="s">
        <v>157</v>
      </c>
      <c r="AA80" s="209" t="s">
        <v>654</v>
      </c>
      <c r="AB80" s="209" t="s">
        <v>127</v>
      </c>
      <c r="AC80" s="130">
        <v>3</v>
      </c>
      <c r="AD80" s="130">
        <v>79</v>
      </c>
      <c r="AE80" s="701" t="s">
        <v>136</v>
      </c>
      <c r="AF80" s="701" t="s">
        <v>131</v>
      </c>
    </row>
    <row r="81" spans="4:32" ht="15.5" thickTop="1" thickBot="1" x14ac:dyDescent="0.4">
      <c r="D81" s="142"/>
      <c r="E81"/>
      <c r="H81">
        <v>10</v>
      </c>
      <c r="J81">
        <v>12</v>
      </c>
      <c r="W81" s="130" t="s">
        <v>96</v>
      </c>
      <c r="X81" s="130" t="s">
        <v>93</v>
      </c>
      <c r="Y81" s="200" t="s">
        <v>151</v>
      </c>
      <c r="Z81" s="200" t="s">
        <v>152</v>
      </c>
      <c r="AA81" s="209" t="s">
        <v>121</v>
      </c>
      <c r="AB81" s="209" t="s">
        <v>122</v>
      </c>
      <c r="AD81" s="130">
        <v>80</v>
      </c>
      <c r="AE81" s="701" t="s">
        <v>125</v>
      </c>
      <c r="AF81" s="701" t="s">
        <v>126</v>
      </c>
    </row>
    <row r="82" spans="4:32" ht="15.5" thickTop="1" thickBot="1" x14ac:dyDescent="0.4">
      <c r="D82" s="142"/>
      <c r="E82"/>
      <c r="H82">
        <v>2</v>
      </c>
      <c r="J82">
        <v>1</v>
      </c>
      <c r="W82" s="130" t="s">
        <v>92</v>
      </c>
      <c r="X82" s="130" t="s">
        <v>95</v>
      </c>
      <c r="Y82" s="200" t="s">
        <v>155</v>
      </c>
      <c r="Z82" s="200" t="s">
        <v>158</v>
      </c>
      <c r="AA82" s="209" t="s">
        <v>125</v>
      </c>
      <c r="AB82" s="209" t="s">
        <v>128</v>
      </c>
      <c r="AD82" s="130">
        <v>81</v>
      </c>
      <c r="AE82" s="701" t="s">
        <v>129</v>
      </c>
      <c r="AF82" s="701" t="s">
        <v>132</v>
      </c>
    </row>
    <row r="83" spans="4:32" ht="15.5" thickTop="1" thickBot="1" x14ac:dyDescent="0.4">
      <c r="D83" s="142"/>
      <c r="E83"/>
      <c r="H83">
        <v>8</v>
      </c>
      <c r="J83">
        <v>3</v>
      </c>
      <c r="W83" s="130" t="s">
        <v>94</v>
      </c>
      <c r="X83" s="130" t="s">
        <v>101</v>
      </c>
      <c r="Y83" s="200" t="s">
        <v>154</v>
      </c>
      <c r="Z83" s="200" t="s">
        <v>159</v>
      </c>
      <c r="AA83" s="209" t="s">
        <v>124</v>
      </c>
      <c r="AB83" s="209" t="s">
        <v>129</v>
      </c>
      <c r="AD83" s="130">
        <v>82</v>
      </c>
      <c r="AE83" s="701" t="s">
        <v>128</v>
      </c>
      <c r="AF83" s="701" t="s">
        <v>133</v>
      </c>
    </row>
    <row r="84" spans="4:32" ht="15.5" thickTop="1" thickBot="1" x14ac:dyDescent="0.4">
      <c r="D84" s="142"/>
      <c r="E84"/>
      <c r="H84">
        <v>9</v>
      </c>
      <c r="J84">
        <v>11</v>
      </c>
      <c r="W84" s="130" t="s">
        <v>150</v>
      </c>
      <c r="X84" s="130" t="s">
        <v>98</v>
      </c>
      <c r="Y84" s="200" t="s">
        <v>651</v>
      </c>
      <c r="Z84" s="200" t="s">
        <v>156</v>
      </c>
      <c r="AA84" s="209" t="s">
        <v>653</v>
      </c>
      <c r="AB84" s="209" t="s">
        <v>126</v>
      </c>
      <c r="AD84" s="130">
        <v>83</v>
      </c>
      <c r="AE84" s="701" t="s">
        <v>134</v>
      </c>
      <c r="AF84" s="701" t="s">
        <v>130</v>
      </c>
    </row>
    <row r="85" spans="4:32" ht="15.5" thickTop="1" thickBot="1" x14ac:dyDescent="0.4">
      <c r="D85" s="142"/>
      <c r="E85"/>
      <c r="H85">
        <v>4</v>
      </c>
      <c r="J85">
        <v>7</v>
      </c>
      <c r="W85" s="130" t="s">
        <v>97</v>
      </c>
      <c r="X85" s="130" t="s">
        <v>99</v>
      </c>
      <c r="Y85" s="200" t="s">
        <v>150</v>
      </c>
      <c r="Z85" s="200" t="s">
        <v>153</v>
      </c>
      <c r="AA85" s="209" t="s">
        <v>120</v>
      </c>
      <c r="AB85" s="209" t="s">
        <v>123</v>
      </c>
      <c r="AD85" s="130">
        <v>84</v>
      </c>
      <c r="AE85" s="701" t="s">
        <v>124</v>
      </c>
      <c r="AF85" s="701" t="s">
        <v>127</v>
      </c>
    </row>
    <row r="86" spans="4:32" ht="15.5" thickTop="1" thickBot="1" x14ac:dyDescent="0.4">
      <c r="D86" s="142"/>
      <c r="E86"/>
      <c r="H86">
        <v>1</v>
      </c>
      <c r="J86">
        <v>4</v>
      </c>
      <c r="W86" s="130" t="s">
        <v>98</v>
      </c>
      <c r="X86" s="130" t="s">
        <v>101</v>
      </c>
      <c r="Y86" s="200" t="s">
        <v>156</v>
      </c>
      <c r="Z86" s="200" t="s">
        <v>159</v>
      </c>
      <c r="AA86" s="209" t="s">
        <v>126</v>
      </c>
      <c r="AB86" s="209" t="s">
        <v>129</v>
      </c>
      <c r="AC86" s="130">
        <v>4</v>
      </c>
      <c r="AD86" s="130">
        <v>85</v>
      </c>
      <c r="AE86" s="250" t="s">
        <v>130</v>
      </c>
      <c r="AF86" s="250" t="s">
        <v>133</v>
      </c>
    </row>
    <row r="87" spans="4:32" ht="15.5" thickTop="1" thickBot="1" x14ac:dyDescent="0.4">
      <c r="D87" s="142"/>
      <c r="E87"/>
      <c r="H87">
        <v>11</v>
      </c>
      <c r="J87">
        <v>2</v>
      </c>
      <c r="W87" s="130" t="s">
        <v>95</v>
      </c>
      <c r="X87" s="130" t="s">
        <v>94</v>
      </c>
      <c r="Y87" s="200" t="s">
        <v>158</v>
      </c>
      <c r="Z87" s="200" t="s">
        <v>154</v>
      </c>
      <c r="AA87" s="209" t="s">
        <v>128</v>
      </c>
      <c r="AB87" s="209" t="s">
        <v>124</v>
      </c>
      <c r="AD87" s="130">
        <v>86</v>
      </c>
      <c r="AE87" s="250" t="s">
        <v>132</v>
      </c>
      <c r="AF87" s="250" t="s">
        <v>128</v>
      </c>
    </row>
    <row r="88" spans="4:32" ht="15.5" thickTop="1" thickBot="1" x14ac:dyDescent="0.4">
      <c r="D88" s="142"/>
      <c r="E88"/>
      <c r="H88">
        <v>3</v>
      </c>
      <c r="J88">
        <v>10</v>
      </c>
      <c r="W88" s="130" t="s">
        <v>93</v>
      </c>
      <c r="X88" s="130" t="s">
        <v>99</v>
      </c>
      <c r="Y88" s="200" t="s">
        <v>152</v>
      </c>
      <c r="Z88" s="200" t="s">
        <v>153</v>
      </c>
      <c r="AA88" s="209" t="s">
        <v>122</v>
      </c>
      <c r="AB88" s="209" t="s">
        <v>123</v>
      </c>
      <c r="AD88" s="130">
        <v>87</v>
      </c>
      <c r="AE88" s="250" t="s">
        <v>126</v>
      </c>
      <c r="AF88" s="250" t="s">
        <v>127</v>
      </c>
    </row>
    <row r="89" spans="4:32" ht="15.5" thickTop="1" thickBot="1" x14ac:dyDescent="0.4">
      <c r="D89" s="142"/>
      <c r="E89"/>
      <c r="H89">
        <v>12</v>
      </c>
      <c r="J89">
        <v>9</v>
      </c>
      <c r="W89" s="130" t="s">
        <v>97</v>
      </c>
      <c r="X89" s="130" t="s">
        <v>151</v>
      </c>
      <c r="Y89" s="200" t="s">
        <v>150</v>
      </c>
      <c r="Z89" s="200" t="s">
        <v>652</v>
      </c>
      <c r="AA89" s="209" t="s">
        <v>120</v>
      </c>
      <c r="AB89" s="209" t="s">
        <v>654</v>
      </c>
      <c r="AD89" s="130">
        <v>88</v>
      </c>
      <c r="AE89" s="250" t="s">
        <v>124</v>
      </c>
      <c r="AF89" s="250" t="s">
        <v>136</v>
      </c>
    </row>
    <row r="90" spans="4:32" ht="15.5" thickTop="1" thickBot="1" x14ac:dyDescent="0.4">
      <c r="D90" s="142"/>
      <c r="E90"/>
      <c r="H90">
        <v>5</v>
      </c>
      <c r="J90">
        <v>8</v>
      </c>
      <c r="W90" s="130" t="s">
        <v>100</v>
      </c>
      <c r="X90" s="130" t="s">
        <v>150</v>
      </c>
      <c r="Y90" s="200" t="s">
        <v>157</v>
      </c>
      <c r="Z90" s="200" t="s">
        <v>651</v>
      </c>
      <c r="AA90" s="209" t="s">
        <v>127</v>
      </c>
      <c r="AB90" s="209" t="s">
        <v>653</v>
      </c>
      <c r="AD90" s="130">
        <v>89</v>
      </c>
      <c r="AE90" s="250" t="s">
        <v>131</v>
      </c>
      <c r="AF90" s="250" t="s">
        <v>134</v>
      </c>
    </row>
    <row r="91" spans="4:32" ht="15.5" thickTop="1" thickBot="1" x14ac:dyDescent="0.4">
      <c r="D91" s="142"/>
      <c r="E91"/>
      <c r="H91">
        <v>7</v>
      </c>
      <c r="J91">
        <v>6</v>
      </c>
      <c r="W91" s="130" t="s">
        <v>92</v>
      </c>
      <c r="X91" s="130" t="s">
        <v>96</v>
      </c>
      <c r="Y91" s="200" t="s">
        <v>155</v>
      </c>
      <c r="Z91" s="200" t="s">
        <v>151</v>
      </c>
      <c r="AA91" s="209" t="s">
        <v>125</v>
      </c>
      <c r="AB91" s="209" t="s">
        <v>121</v>
      </c>
      <c r="AD91" s="130">
        <v>90</v>
      </c>
      <c r="AE91" s="250" t="s">
        <v>129</v>
      </c>
      <c r="AF91" s="250" t="s">
        <v>125</v>
      </c>
    </row>
    <row r="92" spans="4:32" ht="15.5" thickTop="1" thickBot="1" x14ac:dyDescent="0.4">
      <c r="D92" s="142"/>
      <c r="E92"/>
      <c r="H92">
        <v>12</v>
      </c>
      <c r="J92">
        <v>3</v>
      </c>
      <c r="W92" s="130" t="s">
        <v>95</v>
      </c>
      <c r="X92" s="130" t="s">
        <v>101</v>
      </c>
      <c r="Y92" s="200" t="s">
        <v>158</v>
      </c>
      <c r="Z92" s="200" t="s">
        <v>159</v>
      </c>
      <c r="AA92" s="209" t="s">
        <v>128</v>
      </c>
      <c r="AB92" s="209" t="s">
        <v>129</v>
      </c>
      <c r="AC92" s="130">
        <v>5</v>
      </c>
      <c r="AD92" s="130">
        <v>91</v>
      </c>
      <c r="AE92" s="701" t="s">
        <v>132</v>
      </c>
      <c r="AF92" s="701" t="s">
        <v>133</v>
      </c>
    </row>
    <row r="93" spans="4:32" ht="15.5" thickTop="1" thickBot="1" x14ac:dyDescent="0.4">
      <c r="D93" s="142"/>
      <c r="E93"/>
      <c r="H93">
        <v>9</v>
      </c>
      <c r="J93">
        <v>2</v>
      </c>
      <c r="W93" s="130" t="s">
        <v>150</v>
      </c>
      <c r="X93" s="130" t="s">
        <v>151</v>
      </c>
      <c r="Y93" s="200" t="s">
        <v>651</v>
      </c>
      <c r="Z93" s="200" t="s">
        <v>652</v>
      </c>
      <c r="AA93" s="209" t="s">
        <v>653</v>
      </c>
      <c r="AB93" s="209" t="s">
        <v>654</v>
      </c>
      <c r="AD93" s="130">
        <v>92</v>
      </c>
      <c r="AE93" s="701" t="s">
        <v>134</v>
      </c>
      <c r="AF93" s="701" t="s">
        <v>136</v>
      </c>
    </row>
    <row r="94" spans="4:32" ht="15.5" thickTop="1" thickBot="1" x14ac:dyDescent="0.4">
      <c r="D94" s="142"/>
      <c r="E94"/>
      <c r="H94">
        <v>4</v>
      </c>
      <c r="J94">
        <v>11</v>
      </c>
      <c r="W94" s="130" t="s">
        <v>96</v>
      </c>
      <c r="X94" s="130" t="s">
        <v>94</v>
      </c>
      <c r="Y94" s="200" t="s">
        <v>151</v>
      </c>
      <c r="Z94" s="200" t="s">
        <v>154</v>
      </c>
      <c r="AA94" s="209" t="s">
        <v>121</v>
      </c>
      <c r="AB94" s="209" t="s">
        <v>124</v>
      </c>
      <c r="AD94" s="130">
        <v>93</v>
      </c>
      <c r="AE94" s="701" t="s">
        <v>125</v>
      </c>
      <c r="AF94" s="701" t="s">
        <v>128</v>
      </c>
    </row>
    <row r="95" spans="4:32" ht="15.5" thickTop="1" thickBot="1" x14ac:dyDescent="0.4">
      <c r="D95" s="142"/>
      <c r="E95"/>
      <c r="H95">
        <v>10</v>
      </c>
      <c r="J95">
        <v>5</v>
      </c>
      <c r="W95" s="130" t="s">
        <v>99</v>
      </c>
      <c r="X95" s="130" t="s">
        <v>98</v>
      </c>
      <c r="Y95" s="200" t="s">
        <v>153</v>
      </c>
      <c r="Z95" s="200" t="s">
        <v>156</v>
      </c>
      <c r="AA95" s="209" t="s">
        <v>123</v>
      </c>
      <c r="AB95" s="209" t="s">
        <v>126</v>
      </c>
      <c r="AD95" s="130">
        <v>94</v>
      </c>
      <c r="AE95" s="701" t="s">
        <v>127</v>
      </c>
      <c r="AF95" s="701" t="s">
        <v>130</v>
      </c>
    </row>
    <row r="96" spans="4:32" ht="15.5" thickTop="1" thickBot="1" x14ac:dyDescent="0.4">
      <c r="D96" s="142"/>
      <c r="E96"/>
      <c r="H96">
        <v>6</v>
      </c>
      <c r="J96">
        <v>1</v>
      </c>
      <c r="W96" s="130" t="s">
        <v>97</v>
      </c>
      <c r="X96" s="130" t="s">
        <v>92</v>
      </c>
      <c r="Y96" s="200" t="s">
        <v>150</v>
      </c>
      <c r="Z96" s="200" t="s">
        <v>155</v>
      </c>
      <c r="AA96" s="209" t="s">
        <v>120</v>
      </c>
      <c r="AB96" s="209" t="s">
        <v>125</v>
      </c>
      <c r="AD96" s="130">
        <v>95</v>
      </c>
      <c r="AE96" s="701" t="s">
        <v>124</v>
      </c>
      <c r="AF96" s="701" t="s">
        <v>129</v>
      </c>
    </row>
    <row r="97" spans="4:32" ht="15.5" thickTop="1" thickBot="1" x14ac:dyDescent="0.4">
      <c r="D97" s="142"/>
      <c r="E97"/>
      <c r="H97">
        <v>8</v>
      </c>
      <c r="J97">
        <v>7</v>
      </c>
      <c r="W97" s="130" t="s">
        <v>93</v>
      </c>
      <c r="X97" s="130" t="s">
        <v>100</v>
      </c>
      <c r="Y97" s="200" t="s">
        <v>152</v>
      </c>
      <c r="Z97" s="200" t="s">
        <v>157</v>
      </c>
      <c r="AA97" s="209" t="s">
        <v>122</v>
      </c>
      <c r="AB97" s="209" t="s">
        <v>127</v>
      </c>
      <c r="AD97" s="130">
        <v>96</v>
      </c>
      <c r="AE97" s="701" t="s">
        <v>126</v>
      </c>
      <c r="AF97" s="701" t="s">
        <v>131</v>
      </c>
    </row>
    <row r="98" spans="4:32" ht="15.5" thickTop="1" thickBot="1" x14ac:dyDescent="0.4">
      <c r="D98" s="142"/>
      <c r="E98"/>
      <c r="H98">
        <v>2</v>
      </c>
      <c r="J98">
        <v>4</v>
      </c>
      <c r="W98" s="130" t="s">
        <v>92</v>
      </c>
      <c r="X98" s="130" t="s">
        <v>99</v>
      </c>
      <c r="Y98" s="200" t="s">
        <v>155</v>
      </c>
      <c r="Z98" s="200" t="s">
        <v>153</v>
      </c>
      <c r="AA98" s="209" t="s">
        <v>125</v>
      </c>
      <c r="AB98" s="209" t="s">
        <v>123</v>
      </c>
      <c r="AC98" s="130">
        <v>6</v>
      </c>
      <c r="AD98" s="130">
        <v>97</v>
      </c>
      <c r="AE98" s="250" t="s">
        <v>129</v>
      </c>
      <c r="AF98" s="250" t="s">
        <v>127</v>
      </c>
    </row>
    <row r="99" spans="4:32" ht="15.5" thickTop="1" thickBot="1" x14ac:dyDescent="0.4">
      <c r="D99" s="142"/>
      <c r="E99"/>
      <c r="H99">
        <v>3</v>
      </c>
      <c r="J99">
        <v>9</v>
      </c>
      <c r="W99" s="130" t="s">
        <v>98</v>
      </c>
      <c r="X99" s="130" t="s">
        <v>97</v>
      </c>
      <c r="Y99" s="200" t="s">
        <v>156</v>
      </c>
      <c r="Z99" s="200" t="s">
        <v>150</v>
      </c>
      <c r="AA99" s="209" t="s">
        <v>126</v>
      </c>
      <c r="AB99" s="209" t="s">
        <v>120</v>
      </c>
      <c r="AD99" s="130">
        <v>98</v>
      </c>
      <c r="AE99" s="250" t="s">
        <v>130</v>
      </c>
      <c r="AF99" s="250" t="s">
        <v>124</v>
      </c>
    </row>
    <row r="100" spans="4:32" ht="15.5" thickTop="1" thickBot="1" x14ac:dyDescent="0.4">
      <c r="D100" s="142"/>
      <c r="E100"/>
      <c r="H100">
        <v>5</v>
      </c>
      <c r="J100">
        <v>12</v>
      </c>
      <c r="W100" s="130" t="s">
        <v>100</v>
      </c>
      <c r="X100" s="130" t="s">
        <v>96</v>
      </c>
      <c r="Y100" s="200" t="s">
        <v>157</v>
      </c>
      <c r="Z100" s="200" t="s">
        <v>151</v>
      </c>
      <c r="AA100" s="209" t="s">
        <v>127</v>
      </c>
      <c r="AB100" s="209" t="s">
        <v>121</v>
      </c>
      <c r="AD100" s="130">
        <v>99</v>
      </c>
      <c r="AE100" s="250" t="s">
        <v>131</v>
      </c>
      <c r="AF100" s="250" t="s">
        <v>125</v>
      </c>
    </row>
    <row r="101" spans="4:32" ht="15.5" thickTop="1" thickBot="1" x14ac:dyDescent="0.4">
      <c r="D101" s="142"/>
      <c r="E101"/>
      <c r="H101">
        <v>11</v>
      </c>
      <c r="J101">
        <v>6</v>
      </c>
      <c r="W101" s="130" t="s">
        <v>150</v>
      </c>
      <c r="X101" s="130" t="s">
        <v>95</v>
      </c>
      <c r="Y101" s="200" t="s">
        <v>651</v>
      </c>
      <c r="Z101" s="200" t="s">
        <v>158</v>
      </c>
      <c r="AA101" s="209" t="s">
        <v>653</v>
      </c>
      <c r="AB101" s="209" t="s">
        <v>128</v>
      </c>
      <c r="AD101" s="130">
        <v>100</v>
      </c>
      <c r="AE101" s="250" t="s">
        <v>134</v>
      </c>
      <c r="AF101" s="250" t="s">
        <v>132</v>
      </c>
    </row>
    <row r="102" spans="4:32" ht="15.5" thickTop="1" thickBot="1" x14ac:dyDescent="0.4">
      <c r="D102" s="142"/>
      <c r="E102"/>
      <c r="H102">
        <v>7</v>
      </c>
      <c r="J102">
        <v>10</v>
      </c>
      <c r="W102" s="130" t="s">
        <v>94</v>
      </c>
      <c r="X102" s="130" t="s">
        <v>93</v>
      </c>
      <c r="Y102" s="200" t="s">
        <v>154</v>
      </c>
      <c r="Z102" s="200" t="s">
        <v>152</v>
      </c>
      <c r="AA102" s="209" t="s">
        <v>124</v>
      </c>
      <c r="AB102" s="209" t="s">
        <v>122</v>
      </c>
      <c r="AD102" s="130">
        <v>101</v>
      </c>
      <c r="AE102" s="250" t="s">
        <v>128</v>
      </c>
      <c r="AF102" s="250" t="s">
        <v>126</v>
      </c>
    </row>
    <row r="103" spans="4:32" ht="15.5" thickTop="1" thickBot="1" x14ac:dyDescent="0.4">
      <c r="D103" s="142"/>
      <c r="E103"/>
      <c r="H103">
        <v>1</v>
      </c>
      <c r="J103">
        <v>8</v>
      </c>
      <c r="W103" s="130" t="s">
        <v>151</v>
      </c>
      <c r="X103" s="130" t="s">
        <v>101</v>
      </c>
      <c r="Y103" s="200" t="s">
        <v>652</v>
      </c>
      <c r="Z103" s="200" t="s">
        <v>159</v>
      </c>
      <c r="AA103" s="209" t="s">
        <v>654</v>
      </c>
      <c r="AB103" s="209" t="s">
        <v>129</v>
      </c>
      <c r="AD103" s="130">
        <v>102</v>
      </c>
      <c r="AE103" s="250" t="s">
        <v>136</v>
      </c>
      <c r="AF103" s="250" t="s">
        <v>133</v>
      </c>
    </row>
    <row r="104" spans="4:32" ht="15.5" thickTop="1" thickBot="1" x14ac:dyDescent="0.4">
      <c r="D104" s="142"/>
      <c r="E104"/>
      <c r="H104">
        <v>12</v>
      </c>
      <c r="J104">
        <v>7</v>
      </c>
      <c r="W104" s="130" t="s">
        <v>96</v>
      </c>
      <c r="X104" s="130" t="s">
        <v>98</v>
      </c>
      <c r="Y104" s="200" t="s">
        <v>151</v>
      </c>
      <c r="Z104" s="200" t="s">
        <v>156</v>
      </c>
      <c r="AA104" s="209" t="s">
        <v>121</v>
      </c>
      <c r="AB104" s="209" t="s">
        <v>126</v>
      </c>
      <c r="AC104" s="130">
        <v>7</v>
      </c>
      <c r="AD104" s="130">
        <v>103</v>
      </c>
      <c r="AE104" s="701" t="s">
        <v>125</v>
      </c>
      <c r="AF104" s="701" t="s">
        <v>130</v>
      </c>
    </row>
    <row r="105" spans="4:32" ht="15.5" thickTop="1" thickBot="1" x14ac:dyDescent="0.4">
      <c r="D105" s="142"/>
      <c r="E105"/>
      <c r="H105">
        <v>3</v>
      </c>
      <c r="J105">
        <v>5</v>
      </c>
      <c r="W105" s="130" t="s">
        <v>97</v>
      </c>
      <c r="X105" s="130" t="s">
        <v>100</v>
      </c>
      <c r="Y105" s="200" t="s">
        <v>150</v>
      </c>
      <c r="Z105" s="200" t="s">
        <v>157</v>
      </c>
      <c r="AA105" s="209" t="s">
        <v>120</v>
      </c>
      <c r="AB105" s="209" t="s">
        <v>127</v>
      </c>
      <c r="AD105" s="130">
        <v>104</v>
      </c>
      <c r="AE105" s="701" t="s">
        <v>124</v>
      </c>
      <c r="AF105" s="701" t="s">
        <v>131</v>
      </c>
    </row>
    <row r="106" spans="4:32" ht="15.5" thickTop="1" thickBot="1" x14ac:dyDescent="0.4">
      <c r="D106" s="142"/>
      <c r="E106"/>
      <c r="H106">
        <v>6</v>
      </c>
      <c r="J106">
        <v>2</v>
      </c>
      <c r="W106" s="130" t="s">
        <v>101</v>
      </c>
      <c r="X106" s="130" t="s">
        <v>150</v>
      </c>
      <c r="Y106" s="200" t="s">
        <v>159</v>
      </c>
      <c r="Z106" s="200" t="s">
        <v>651</v>
      </c>
      <c r="AA106" s="209" t="s">
        <v>129</v>
      </c>
      <c r="AB106" s="209" t="s">
        <v>653</v>
      </c>
      <c r="AD106" s="130">
        <v>105</v>
      </c>
      <c r="AE106" s="701" t="s">
        <v>133</v>
      </c>
      <c r="AF106" s="701" t="s">
        <v>134</v>
      </c>
    </row>
    <row r="107" spans="4:32" ht="15.5" thickTop="1" thickBot="1" x14ac:dyDescent="0.4">
      <c r="D107" s="142"/>
      <c r="E107"/>
      <c r="H107">
        <v>9</v>
      </c>
      <c r="J107">
        <v>4</v>
      </c>
      <c r="W107" s="130" t="s">
        <v>93</v>
      </c>
      <c r="X107" s="130" t="s">
        <v>92</v>
      </c>
      <c r="Y107" s="200" t="s">
        <v>152</v>
      </c>
      <c r="Z107" s="200" t="s">
        <v>155</v>
      </c>
      <c r="AA107" s="209" t="s">
        <v>122</v>
      </c>
      <c r="AB107" s="209" t="s">
        <v>125</v>
      </c>
      <c r="AD107" s="130">
        <v>106</v>
      </c>
      <c r="AE107" s="701" t="s">
        <v>126</v>
      </c>
      <c r="AF107" s="701" t="s">
        <v>129</v>
      </c>
    </row>
    <row r="108" spans="4:32" ht="15.5" thickTop="1" thickBot="1" x14ac:dyDescent="0.4">
      <c r="D108" s="142"/>
      <c r="E108"/>
      <c r="H108">
        <v>8</v>
      </c>
      <c r="J108">
        <v>11</v>
      </c>
      <c r="W108" s="130" t="s">
        <v>95</v>
      </c>
      <c r="X108" s="130" t="s">
        <v>151</v>
      </c>
      <c r="Y108" s="200" t="s">
        <v>158</v>
      </c>
      <c r="Z108" s="200" t="s">
        <v>652</v>
      </c>
      <c r="AA108" s="209" t="s">
        <v>128</v>
      </c>
      <c r="AB108" s="209" t="s">
        <v>654</v>
      </c>
      <c r="AD108" s="130">
        <v>107</v>
      </c>
      <c r="AE108" s="701" t="s">
        <v>132</v>
      </c>
      <c r="AF108" s="701" t="s">
        <v>136</v>
      </c>
    </row>
    <row r="109" spans="4:32" ht="15.5" thickTop="1" thickBot="1" x14ac:dyDescent="0.4">
      <c r="D109" s="142"/>
      <c r="E109"/>
      <c r="H109">
        <v>10</v>
      </c>
      <c r="J109">
        <v>1</v>
      </c>
      <c r="W109" s="130" t="s">
        <v>99</v>
      </c>
      <c r="X109" s="130" t="s">
        <v>94</v>
      </c>
      <c r="Y109" s="200" t="s">
        <v>153</v>
      </c>
      <c r="Z109" s="200" t="s">
        <v>154</v>
      </c>
      <c r="AA109" s="209" t="s">
        <v>123</v>
      </c>
      <c r="AB109" s="209" t="s">
        <v>124</v>
      </c>
      <c r="AD109" s="130">
        <v>108</v>
      </c>
      <c r="AE109" s="701" t="s">
        <v>127</v>
      </c>
      <c r="AF109" s="701" t="s">
        <v>128</v>
      </c>
    </row>
    <row r="110" spans="4:32" ht="15.5" thickTop="1" thickBot="1" x14ac:dyDescent="0.4">
      <c r="D110" s="142"/>
      <c r="E110"/>
      <c r="H110">
        <v>11</v>
      </c>
      <c r="J110">
        <v>10</v>
      </c>
      <c r="W110" s="130" t="s">
        <v>150</v>
      </c>
      <c r="X110" s="130" t="s">
        <v>93</v>
      </c>
      <c r="Y110" s="200" t="s">
        <v>651</v>
      </c>
      <c r="Z110" s="200" t="s">
        <v>152</v>
      </c>
      <c r="AA110" s="209" t="s">
        <v>653</v>
      </c>
      <c r="AB110" s="209" t="s">
        <v>122</v>
      </c>
      <c r="AC110" s="130">
        <v>8</v>
      </c>
      <c r="AD110" s="130">
        <v>109</v>
      </c>
      <c r="AE110" s="250" t="s">
        <v>134</v>
      </c>
      <c r="AF110" s="250" t="s">
        <v>126</v>
      </c>
    </row>
    <row r="111" spans="4:32" ht="15.5" thickTop="1" thickBot="1" x14ac:dyDescent="0.4">
      <c r="D111" s="142"/>
      <c r="E111"/>
      <c r="H111">
        <v>4</v>
      </c>
      <c r="J111">
        <v>6</v>
      </c>
      <c r="W111" s="130" t="s">
        <v>151</v>
      </c>
      <c r="X111" s="130" t="s">
        <v>99</v>
      </c>
      <c r="Y111" s="200" t="s">
        <v>652</v>
      </c>
      <c r="Z111" s="200" t="s">
        <v>153</v>
      </c>
      <c r="AA111" s="209" t="s">
        <v>654</v>
      </c>
      <c r="AB111" s="209" t="s">
        <v>123</v>
      </c>
      <c r="AD111" s="130">
        <v>110</v>
      </c>
      <c r="AE111" s="250" t="s">
        <v>136</v>
      </c>
      <c r="AF111" s="250" t="s">
        <v>127</v>
      </c>
    </row>
    <row r="112" spans="4:32" ht="15.5" thickTop="1" thickBot="1" x14ac:dyDescent="0.4">
      <c r="D112" s="142"/>
      <c r="E112"/>
      <c r="H112">
        <v>7</v>
      </c>
      <c r="J112">
        <v>3</v>
      </c>
      <c r="W112" s="130" t="s">
        <v>95</v>
      </c>
      <c r="X112" s="130" t="s">
        <v>97</v>
      </c>
      <c r="Y112" s="200" t="s">
        <v>158</v>
      </c>
      <c r="Z112" s="200" t="s">
        <v>150</v>
      </c>
      <c r="AA112" s="209" t="s">
        <v>128</v>
      </c>
      <c r="AB112" s="209" t="s">
        <v>120</v>
      </c>
      <c r="AD112" s="130">
        <v>111</v>
      </c>
      <c r="AE112" s="250" t="s">
        <v>132</v>
      </c>
      <c r="AF112" s="250" t="s">
        <v>124</v>
      </c>
    </row>
    <row r="113" spans="4:32" ht="15.5" thickTop="1" thickBot="1" x14ac:dyDescent="0.4">
      <c r="D113" s="142"/>
      <c r="E113"/>
      <c r="H113">
        <v>2</v>
      </c>
      <c r="J113">
        <v>8</v>
      </c>
      <c r="W113" s="130" t="s">
        <v>101</v>
      </c>
      <c r="X113" s="130" t="s">
        <v>96</v>
      </c>
      <c r="Y113" s="200" t="s">
        <v>159</v>
      </c>
      <c r="Z113" s="200" t="s">
        <v>151</v>
      </c>
      <c r="AA113" s="209" t="s">
        <v>129</v>
      </c>
      <c r="AB113" s="209" t="s">
        <v>121</v>
      </c>
      <c r="AD113" s="130">
        <v>112</v>
      </c>
      <c r="AE113" s="250" t="s">
        <v>133</v>
      </c>
      <c r="AF113" s="250" t="s">
        <v>125</v>
      </c>
    </row>
    <row r="114" spans="4:32" ht="15.5" thickTop="1" thickBot="1" x14ac:dyDescent="0.4">
      <c r="D114" s="142"/>
      <c r="E114"/>
      <c r="H114">
        <v>1</v>
      </c>
      <c r="J114">
        <v>12</v>
      </c>
      <c r="W114" s="130" t="s">
        <v>98</v>
      </c>
      <c r="X114" s="130" t="s">
        <v>100</v>
      </c>
      <c r="Y114" s="200" t="s">
        <v>156</v>
      </c>
      <c r="Z114" s="200" t="s">
        <v>157</v>
      </c>
      <c r="AA114" s="209" t="s">
        <v>126</v>
      </c>
      <c r="AB114" s="209" t="s">
        <v>127</v>
      </c>
      <c r="AD114" s="130">
        <v>113</v>
      </c>
      <c r="AE114" s="250" t="s">
        <v>130</v>
      </c>
      <c r="AF114" s="250" t="s">
        <v>131</v>
      </c>
    </row>
    <row r="115" spans="4:32" ht="15.5" thickTop="1" thickBot="1" x14ac:dyDescent="0.4">
      <c r="D115" s="142"/>
      <c r="E115"/>
      <c r="H115">
        <v>5</v>
      </c>
      <c r="J115">
        <v>9</v>
      </c>
      <c r="W115" s="130" t="s">
        <v>94</v>
      </c>
      <c r="X115" s="130" t="s">
        <v>92</v>
      </c>
      <c r="Y115" s="200" t="s">
        <v>154</v>
      </c>
      <c r="Z115" s="200" t="s">
        <v>155</v>
      </c>
      <c r="AA115" s="209" t="s">
        <v>124</v>
      </c>
      <c r="AB115" s="209" t="s">
        <v>125</v>
      </c>
      <c r="AD115" s="130">
        <v>114</v>
      </c>
      <c r="AE115" s="250" t="s">
        <v>128</v>
      </c>
      <c r="AF115" s="250" t="s">
        <v>129</v>
      </c>
    </row>
    <row r="116" spans="4:32" ht="15.5" thickTop="1" thickBot="1" x14ac:dyDescent="0.4">
      <c r="D116" s="142"/>
      <c r="E116"/>
      <c r="H116">
        <v>10</v>
      </c>
      <c r="J116">
        <v>2</v>
      </c>
      <c r="W116" s="130" t="s">
        <v>98</v>
      </c>
      <c r="X116" s="130" t="s">
        <v>94</v>
      </c>
      <c r="Y116" s="200" t="s">
        <v>156</v>
      </c>
      <c r="Z116" s="200" t="s">
        <v>154</v>
      </c>
      <c r="AA116" s="209" t="s">
        <v>126</v>
      </c>
      <c r="AB116" s="209" t="s">
        <v>124</v>
      </c>
      <c r="AC116" s="130">
        <v>9</v>
      </c>
      <c r="AD116" s="130">
        <v>115</v>
      </c>
      <c r="AE116" s="701" t="s">
        <v>130</v>
      </c>
      <c r="AF116" s="701" t="s">
        <v>128</v>
      </c>
    </row>
    <row r="117" spans="4:32" ht="15.5" thickTop="1" thickBot="1" x14ac:dyDescent="0.4">
      <c r="D117" s="142"/>
      <c r="E117"/>
      <c r="H117">
        <v>5</v>
      </c>
      <c r="J117">
        <v>7</v>
      </c>
      <c r="W117" s="130" t="s">
        <v>99</v>
      </c>
      <c r="X117" s="130" t="s">
        <v>150</v>
      </c>
      <c r="Y117" s="200" t="s">
        <v>153</v>
      </c>
      <c r="Z117" s="200" t="s">
        <v>651</v>
      </c>
      <c r="AA117" s="209" t="s">
        <v>123</v>
      </c>
      <c r="AB117" s="209" t="s">
        <v>653</v>
      </c>
      <c r="AD117" s="130">
        <v>116</v>
      </c>
      <c r="AE117" s="701" t="s">
        <v>127</v>
      </c>
      <c r="AF117" s="701" t="s">
        <v>134</v>
      </c>
    </row>
    <row r="118" spans="4:32" ht="15.5" thickTop="1" thickBot="1" x14ac:dyDescent="0.4">
      <c r="D118" s="142"/>
      <c r="E118"/>
      <c r="H118">
        <v>8</v>
      </c>
      <c r="J118">
        <v>4</v>
      </c>
      <c r="W118" s="130" t="s">
        <v>93</v>
      </c>
      <c r="X118" s="130" t="s">
        <v>151</v>
      </c>
      <c r="Y118" s="200" t="s">
        <v>152</v>
      </c>
      <c r="Z118" s="200" t="s">
        <v>652</v>
      </c>
      <c r="AA118" s="209" t="s">
        <v>122</v>
      </c>
      <c r="AB118" s="209" t="s">
        <v>654</v>
      </c>
      <c r="AD118" s="130">
        <v>117</v>
      </c>
      <c r="AE118" s="701" t="s">
        <v>126</v>
      </c>
      <c r="AF118" s="701" t="s">
        <v>136</v>
      </c>
    </row>
    <row r="119" spans="4:32" ht="15.5" thickTop="1" thickBot="1" x14ac:dyDescent="0.4">
      <c r="D119" s="142"/>
      <c r="E119"/>
      <c r="H119">
        <v>3</v>
      </c>
      <c r="J119">
        <v>1</v>
      </c>
      <c r="W119" s="130" t="s">
        <v>100</v>
      </c>
      <c r="X119" s="130" t="s">
        <v>92</v>
      </c>
      <c r="Y119" s="200" t="s">
        <v>157</v>
      </c>
      <c r="Z119" s="200" t="s">
        <v>155</v>
      </c>
      <c r="AA119" s="209" t="s">
        <v>127</v>
      </c>
      <c r="AB119" s="209" t="s">
        <v>125</v>
      </c>
      <c r="AD119" s="130">
        <v>118</v>
      </c>
      <c r="AE119" s="701" t="s">
        <v>131</v>
      </c>
      <c r="AF119" s="701" t="s">
        <v>129</v>
      </c>
    </row>
    <row r="120" spans="4:32" ht="15.5" thickTop="1" thickBot="1" x14ac:dyDescent="0.4">
      <c r="D120" s="142"/>
      <c r="E120"/>
      <c r="H120">
        <v>6</v>
      </c>
      <c r="J120">
        <v>9</v>
      </c>
      <c r="W120" s="130" t="s">
        <v>97</v>
      </c>
      <c r="X120" s="130" t="s">
        <v>101</v>
      </c>
      <c r="Y120" s="200" t="s">
        <v>150</v>
      </c>
      <c r="Z120" s="200" t="s">
        <v>159</v>
      </c>
      <c r="AA120" s="209" t="s">
        <v>120</v>
      </c>
      <c r="AB120" s="209" t="s">
        <v>129</v>
      </c>
      <c r="AD120" s="130">
        <v>119</v>
      </c>
      <c r="AE120" s="701" t="s">
        <v>124</v>
      </c>
      <c r="AF120" s="701" t="s">
        <v>133</v>
      </c>
    </row>
    <row r="121" spans="4:32" ht="15.5" thickTop="1" thickBot="1" x14ac:dyDescent="0.4">
      <c r="D121" s="142"/>
      <c r="E121"/>
      <c r="H121">
        <v>12</v>
      </c>
      <c r="J121">
        <v>11</v>
      </c>
      <c r="W121" s="130" t="s">
        <v>96</v>
      </c>
      <c r="X121" s="130" t="s">
        <v>95</v>
      </c>
      <c r="Y121" s="200" t="s">
        <v>151</v>
      </c>
      <c r="Z121" s="200" t="s">
        <v>158</v>
      </c>
      <c r="AA121" s="209" t="s">
        <v>121</v>
      </c>
      <c r="AB121" s="209" t="s">
        <v>128</v>
      </c>
      <c r="AD121" s="130">
        <v>120</v>
      </c>
      <c r="AE121" s="701" t="s">
        <v>125</v>
      </c>
      <c r="AF121" s="701" t="s">
        <v>132</v>
      </c>
    </row>
    <row r="122" spans="4:32" ht="15.5" thickTop="1" thickBot="1" x14ac:dyDescent="0.4">
      <c r="D122" s="142"/>
      <c r="E122"/>
      <c r="H122">
        <v>11</v>
      </c>
      <c r="J122">
        <v>3</v>
      </c>
      <c r="W122" s="130" t="s">
        <v>94</v>
      </c>
      <c r="X122" s="130" t="s">
        <v>100</v>
      </c>
      <c r="Y122" s="200" t="s">
        <v>154</v>
      </c>
      <c r="Z122" s="200" t="s">
        <v>157</v>
      </c>
      <c r="AA122" s="209" t="s">
        <v>124</v>
      </c>
      <c r="AB122" s="209" t="s">
        <v>127</v>
      </c>
      <c r="AC122" s="130">
        <v>10</v>
      </c>
      <c r="AD122" s="130">
        <v>121</v>
      </c>
      <c r="AE122" s="250" t="s">
        <v>128</v>
      </c>
      <c r="AF122" s="250" t="s">
        <v>131</v>
      </c>
    </row>
    <row r="123" spans="4:32" ht="15.5" thickTop="1" thickBot="1" x14ac:dyDescent="0.4">
      <c r="D123" s="142"/>
      <c r="E123"/>
      <c r="H123">
        <v>6</v>
      </c>
      <c r="J123">
        <v>8</v>
      </c>
      <c r="W123" s="130" t="s">
        <v>92</v>
      </c>
      <c r="X123" s="130" t="s">
        <v>98</v>
      </c>
      <c r="Y123" s="200" t="s">
        <v>155</v>
      </c>
      <c r="Z123" s="200" t="s">
        <v>156</v>
      </c>
      <c r="AA123" s="209" t="s">
        <v>125</v>
      </c>
      <c r="AB123" s="209" t="s">
        <v>126</v>
      </c>
      <c r="AD123" s="130">
        <v>122</v>
      </c>
      <c r="AE123" s="250" t="s">
        <v>129</v>
      </c>
      <c r="AF123" s="250" t="s">
        <v>130</v>
      </c>
    </row>
    <row r="124" spans="4:32" ht="15.5" thickTop="1" thickBot="1" x14ac:dyDescent="0.4">
      <c r="D124" s="142"/>
      <c r="E124"/>
      <c r="H124">
        <v>1</v>
      </c>
      <c r="J124">
        <v>5</v>
      </c>
      <c r="W124" s="130" t="s">
        <v>101</v>
      </c>
      <c r="X124" s="130" t="s">
        <v>99</v>
      </c>
      <c r="Y124" s="200" t="s">
        <v>159</v>
      </c>
      <c r="Z124" s="200" t="s">
        <v>153</v>
      </c>
      <c r="AA124" s="209" t="s">
        <v>129</v>
      </c>
      <c r="AB124" s="209" t="s">
        <v>123</v>
      </c>
      <c r="AD124" s="130">
        <v>123</v>
      </c>
      <c r="AE124" s="250" t="s">
        <v>133</v>
      </c>
      <c r="AF124" s="250" t="s">
        <v>127</v>
      </c>
    </row>
    <row r="125" spans="4:32" ht="15.5" thickTop="1" thickBot="1" x14ac:dyDescent="0.4">
      <c r="D125" s="142"/>
      <c r="E125"/>
      <c r="H125">
        <v>9</v>
      </c>
      <c r="J125">
        <v>7</v>
      </c>
      <c r="W125" s="130" t="s">
        <v>151</v>
      </c>
      <c r="X125" s="130" t="s">
        <v>96</v>
      </c>
      <c r="Y125" s="200" t="s">
        <v>652</v>
      </c>
      <c r="Z125" s="200" t="s">
        <v>151</v>
      </c>
      <c r="AA125" s="209" t="s">
        <v>654</v>
      </c>
      <c r="AB125" s="209" t="s">
        <v>121</v>
      </c>
      <c r="AD125" s="130">
        <v>124</v>
      </c>
      <c r="AE125" s="250" t="s">
        <v>136</v>
      </c>
      <c r="AF125" s="250" t="s">
        <v>125</v>
      </c>
    </row>
    <row r="126" spans="4:32" ht="15.5" thickTop="1" thickBot="1" x14ac:dyDescent="0.4">
      <c r="D126" s="142"/>
      <c r="E126"/>
      <c r="H126">
        <v>4</v>
      </c>
      <c r="J126">
        <v>10</v>
      </c>
      <c r="W126" s="130" t="s">
        <v>95</v>
      </c>
      <c r="X126" s="130" t="s">
        <v>93</v>
      </c>
      <c r="Y126" s="200" t="s">
        <v>158</v>
      </c>
      <c r="Z126" s="200" t="s">
        <v>152</v>
      </c>
      <c r="AA126" s="209" t="s">
        <v>128</v>
      </c>
      <c r="AB126" s="209" t="s">
        <v>122</v>
      </c>
      <c r="AD126" s="130">
        <v>125</v>
      </c>
      <c r="AE126" s="250" t="s">
        <v>132</v>
      </c>
      <c r="AF126" s="250" t="s">
        <v>126</v>
      </c>
    </row>
    <row r="127" spans="4:32" ht="15.5" thickTop="1" thickBot="1" x14ac:dyDescent="0.4">
      <c r="D127" s="142"/>
      <c r="E127"/>
      <c r="H127">
        <v>2</v>
      </c>
      <c r="J127">
        <v>12</v>
      </c>
      <c r="W127" s="130" t="s">
        <v>150</v>
      </c>
      <c r="X127" s="130" t="s">
        <v>97</v>
      </c>
      <c r="Y127" s="200" t="s">
        <v>651</v>
      </c>
      <c r="Z127" s="200" t="s">
        <v>150</v>
      </c>
      <c r="AA127" s="209" t="s">
        <v>653</v>
      </c>
      <c r="AB127" s="209" t="s">
        <v>120</v>
      </c>
      <c r="AD127" s="130">
        <v>126</v>
      </c>
      <c r="AE127" s="250" t="s">
        <v>134</v>
      </c>
      <c r="AF127" s="250" t="s">
        <v>124</v>
      </c>
    </row>
    <row r="128" spans="4:32" ht="15.5" thickTop="1" thickBot="1" x14ac:dyDescent="0.4">
      <c r="D128" s="142"/>
      <c r="E128"/>
      <c r="H128">
        <v>8</v>
      </c>
      <c r="J128">
        <v>9</v>
      </c>
      <c r="W128" s="130" t="s">
        <v>96</v>
      </c>
      <c r="X128" s="130" t="s">
        <v>150</v>
      </c>
      <c r="Y128" s="200" t="s">
        <v>151</v>
      </c>
      <c r="Z128" s="200" t="s">
        <v>651</v>
      </c>
      <c r="AA128" s="209" t="s">
        <v>121</v>
      </c>
      <c r="AB128" s="209" t="s">
        <v>653</v>
      </c>
      <c r="AC128" s="130">
        <v>11</v>
      </c>
      <c r="AD128" s="130">
        <v>127</v>
      </c>
      <c r="AE128" s="701" t="s">
        <v>125</v>
      </c>
      <c r="AF128" s="701" t="s">
        <v>134</v>
      </c>
    </row>
    <row r="129" spans="4:32" ht="15.5" thickTop="1" thickBot="1" x14ac:dyDescent="0.4">
      <c r="D129" s="142"/>
      <c r="E129"/>
      <c r="H129">
        <v>7</v>
      </c>
      <c r="J129">
        <v>1</v>
      </c>
      <c r="W129" s="130" t="s">
        <v>151</v>
      </c>
      <c r="X129" s="130" t="s">
        <v>92</v>
      </c>
      <c r="Y129" s="200" t="s">
        <v>652</v>
      </c>
      <c r="Z129" s="200" t="s">
        <v>155</v>
      </c>
      <c r="AA129" s="209" t="s">
        <v>654</v>
      </c>
      <c r="AB129" s="209" t="s">
        <v>125</v>
      </c>
      <c r="AD129" s="130">
        <v>128</v>
      </c>
      <c r="AE129" s="701" t="s">
        <v>136</v>
      </c>
      <c r="AF129" s="701" t="s">
        <v>129</v>
      </c>
    </row>
    <row r="130" spans="4:32" ht="15.5" thickTop="1" thickBot="1" x14ac:dyDescent="0.4">
      <c r="D130" s="142"/>
      <c r="E130"/>
      <c r="H130">
        <v>10</v>
      </c>
      <c r="J130">
        <v>6</v>
      </c>
      <c r="W130" s="130" t="s">
        <v>94</v>
      </c>
      <c r="X130" s="130" t="s">
        <v>97</v>
      </c>
      <c r="Y130" s="200" t="s">
        <v>154</v>
      </c>
      <c r="Z130" s="200" t="s">
        <v>150</v>
      </c>
      <c r="AA130" s="209" t="s">
        <v>124</v>
      </c>
      <c r="AB130" s="209" t="s">
        <v>120</v>
      </c>
      <c r="AD130" s="130">
        <v>129</v>
      </c>
      <c r="AE130" s="701" t="s">
        <v>128</v>
      </c>
      <c r="AF130" s="701" t="s">
        <v>124</v>
      </c>
    </row>
    <row r="131" spans="4:32" ht="15.5" thickTop="1" thickBot="1" x14ac:dyDescent="0.4">
      <c r="D131" s="142"/>
      <c r="E131"/>
      <c r="H131">
        <v>5</v>
      </c>
      <c r="J131">
        <v>11</v>
      </c>
      <c r="W131" s="130" t="s">
        <v>98</v>
      </c>
      <c r="X131" s="130" t="s">
        <v>93</v>
      </c>
      <c r="Y131" s="200" t="s">
        <v>156</v>
      </c>
      <c r="Z131" s="200" t="s">
        <v>152</v>
      </c>
      <c r="AA131" s="209" t="s">
        <v>126</v>
      </c>
      <c r="AB131" s="209" t="s">
        <v>122</v>
      </c>
      <c r="AD131" s="130">
        <v>130</v>
      </c>
      <c r="AE131" s="701" t="s">
        <v>130</v>
      </c>
      <c r="AF131" s="701" t="s">
        <v>126</v>
      </c>
    </row>
    <row r="132" spans="4:32" ht="15.5" thickTop="1" thickBot="1" x14ac:dyDescent="0.4">
      <c r="D132" s="142"/>
      <c r="E132"/>
      <c r="H132">
        <v>12</v>
      </c>
      <c r="J132">
        <v>4</v>
      </c>
      <c r="W132" s="130" t="s">
        <v>99</v>
      </c>
      <c r="X132" s="130" t="s">
        <v>95</v>
      </c>
      <c r="Y132" s="200" t="s">
        <v>153</v>
      </c>
      <c r="Z132" s="200" t="s">
        <v>158</v>
      </c>
      <c r="AA132" s="209" t="s">
        <v>123</v>
      </c>
      <c r="AB132" s="209" t="s">
        <v>128</v>
      </c>
      <c r="AD132" s="130">
        <v>131</v>
      </c>
      <c r="AE132" s="701" t="s">
        <v>127</v>
      </c>
      <c r="AF132" s="701" t="s">
        <v>132</v>
      </c>
    </row>
    <row r="133" spans="4:32" ht="15.5" thickTop="1" thickBot="1" x14ac:dyDescent="0.4">
      <c r="D133" s="142"/>
      <c r="E133"/>
      <c r="H133">
        <v>3</v>
      </c>
      <c r="J133">
        <v>2</v>
      </c>
      <c r="W133" s="130" t="s">
        <v>101</v>
      </c>
      <c r="X133" s="130" t="s">
        <v>100</v>
      </c>
      <c r="Y133" s="200" t="s">
        <v>159</v>
      </c>
      <c r="Z133" s="200" t="s">
        <v>157</v>
      </c>
      <c r="AA133" s="209" t="s">
        <v>129</v>
      </c>
      <c r="AB133" s="209" t="s">
        <v>127</v>
      </c>
      <c r="AD133" s="130">
        <v>132</v>
      </c>
      <c r="AE133" s="701" t="s">
        <v>133</v>
      </c>
      <c r="AF133" s="701" t="s">
        <v>131</v>
      </c>
    </row>
    <row r="134" spans="4:32" ht="15.5" thickTop="1" thickBot="1" x14ac:dyDescent="0.4"/>
    <row r="135" spans="4:32" ht="15.5" thickTop="1" thickBot="1" x14ac:dyDescent="0.4">
      <c r="Y135" s="200" t="s">
        <v>150</v>
      </c>
      <c r="Z135" s="144" t="s">
        <v>97</v>
      </c>
      <c r="AA135" s="209" t="s">
        <v>120</v>
      </c>
      <c r="AC135" s="209" t="s">
        <v>124</v>
      </c>
      <c r="AD135" s="209"/>
      <c r="AE135" s="209" t="s">
        <v>653</v>
      </c>
    </row>
    <row r="136" spans="4:32" ht="15.5" thickTop="1" thickBot="1" x14ac:dyDescent="0.4">
      <c r="Y136" s="200" t="s">
        <v>151</v>
      </c>
      <c r="Z136" s="144" t="s">
        <v>96</v>
      </c>
      <c r="AA136" s="209" t="s">
        <v>121</v>
      </c>
      <c r="AC136" s="209" t="s">
        <v>124</v>
      </c>
      <c r="AD136" s="209"/>
      <c r="AE136" s="209" t="s">
        <v>128</v>
      </c>
    </row>
    <row r="137" spans="4:32" ht="15.5" thickTop="1" thickBot="1" x14ac:dyDescent="0.4">
      <c r="Y137" s="200" t="s">
        <v>152</v>
      </c>
      <c r="Z137" s="144" t="s">
        <v>93</v>
      </c>
      <c r="AA137" s="209" t="s">
        <v>122</v>
      </c>
      <c r="AC137" s="209" t="s">
        <v>124</v>
      </c>
      <c r="AD137" s="209"/>
      <c r="AE137" s="209" t="s">
        <v>121</v>
      </c>
    </row>
    <row r="138" spans="4:32" ht="15.5" thickTop="1" thickBot="1" x14ac:dyDescent="0.4">
      <c r="Y138" s="200" t="s">
        <v>153</v>
      </c>
      <c r="Z138" s="144" t="s">
        <v>99</v>
      </c>
      <c r="AA138" s="209" t="s">
        <v>123</v>
      </c>
      <c r="AC138" s="209" t="s">
        <v>124</v>
      </c>
      <c r="AD138" s="209"/>
      <c r="AE138" s="209" t="s">
        <v>123</v>
      </c>
    </row>
    <row r="139" spans="4:32" ht="15.5" thickTop="1" thickBot="1" x14ac:dyDescent="0.4">
      <c r="Y139" s="200" t="s">
        <v>154</v>
      </c>
      <c r="Z139" s="144" t="s">
        <v>94</v>
      </c>
      <c r="AA139" s="209" t="s">
        <v>124</v>
      </c>
      <c r="AC139" s="209" t="s">
        <v>124</v>
      </c>
      <c r="AD139" s="209"/>
      <c r="AE139" s="209" t="s">
        <v>126</v>
      </c>
    </row>
    <row r="140" spans="4:32" ht="15.5" thickTop="1" thickBot="1" x14ac:dyDescent="0.4">
      <c r="Y140" s="200" t="s">
        <v>155</v>
      </c>
      <c r="Z140" s="144" t="s">
        <v>92</v>
      </c>
      <c r="AA140" s="209" t="s">
        <v>125</v>
      </c>
      <c r="AC140" s="209" t="s">
        <v>124</v>
      </c>
      <c r="AD140" s="209"/>
      <c r="AE140" s="209" t="s">
        <v>654</v>
      </c>
    </row>
    <row r="141" spans="4:32" ht="15.5" thickTop="1" thickBot="1" x14ac:dyDescent="0.4">
      <c r="Y141" s="200" t="s">
        <v>156</v>
      </c>
      <c r="Z141" s="144" t="s">
        <v>98</v>
      </c>
      <c r="AA141" s="209" t="s">
        <v>126</v>
      </c>
      <c r="AC141" s="209" t="s">
        <v>124</v>
      </c>
      <c r="AD141" s="209"/>
      <c r="AE141" s="209" t="s">
        <v>129</v>
      </c>
    </row>
    <row r="142" spans="4:32" ht="15.5" thickTop="1" thickBot="1" x14ac:dyDescent="0.4">
      <c r="Y142" s="200" t="s">
        <v>157</v>
      </c>
      <c r="Z142" s="144" t="s">
        <v>100</v>
      </c>
      <c r="AA142" s="209" t="s">
        <v>127</v>
      </c>
      <c r="AC142" s="209" t="s">
        <v>124</v>
      </c>
      <c r="AD142" s="209"/>
      <c r="AE142" s="209" t="s">
        <v>122</v>
      </c>
    </row>
    <row r="143" spans="4:32" ht="15.5" thickTop="1" thickBot="1" x14ac:dyDescent="0.4">
      <c r="Y143" s="200" t="s">
        <v>158</v>
      </c>
      <c r="Z143" s="144" t="s">
        <v>95</v>
      </c>
      <c r="AA143" s="209" t="s">
        <v>128</v>
      </c>
      <c r="AC143" s="209" t="s">
        <v>124</v>
      </c>
      <c r="AD143" s="209"/>
      <c r="AE143" s="209" t="s">
        <v>125</v>
      </c>
    </row>
    <row r="144" spans="4:32" ht="15.5" thickTop="1" thickBot="1" x14ac:dyDescent="0.4">
      <c r="Y144" s="200" t="s">
        <v>159</v>
      </c>
      <c r="Z144" s="144" t="s">
        <v>101</v>
      </c>
      <c r="AA144" s="209" t="s">
        <v>129</v>
      </c>
      <c r="AC144" s="209" t="s">
        <v>124</v>
      </c>
      <c r="AD144" s="209"/>
      <c r="AE144" s="209" t="s">
        <v>127</v>
      </c>
    </row>
    <row r="145" spans="25:31" ht="15.5" thickTop="1" thickBot="1" x14ac:dyDescent="0.4">
      <c r="Y145" s="200" t="s">
        <v>651</v>
      </c>
      <c r="Z145" s="144" t="s">
        <v>150</v>
      </c>
      <c r="AA145" s="209" t="s">
        <v>653</v>
      </c>
      <c r="AC145" s="209" t="s">
        <v>124</v>
      </c>
      <c r="AD145" s="209"/>
      <c r="AE145" s="209" t="s">
        <v>120</v>
      </c>
    </row>
    <row r="146" spans="25:31" ht="15.5" thickTop="1" thickBot="1" x14ac:dyDescent="0.4">
      <c r="Y146" s="200" t="s">
        <v>652</v>
      </c>
      <c r="Z146" s="144" t="s">
        <v>151</v>
      </c>
      <c r="AA146" s="209" t="s">
        <v>654</v>
      </c>
    </row>
    <row r="147" spans="25:31" ht="15" thickTop="1" x14ac:dyDescent="0.35"/>
  </sheetData>
  <sortState xmlns:xlrd2="http://schemas.microsoft.com/office/spreadsheetml/2017/richdata2" ref="AD2:AF133">
    <sortCondition ref="AD2:AD133"/>
  </sortState>
  <customSheetViews>
    <customSheetView guid="{7C5E7431-A90F-4AC4-9A07-BA1041730F4D}" hiddenColumns="1" topLeftCell="A28">
      <selection activeCell="A42" sqref="A42"/>
      <pageMargins left="0.7" right="0.7" top="0.75" bottom="0.75" header="0.3" footer="0.3"/>
      <pageSetup paperSize="9" orientation="portrait" r:id="rId1"/>
    </customSheetView>
  </customSheetViews>
  <phoneticPr fontId="91" type="noConversion"/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F64C9-2389-46F4-9633-6E30F9B9F544}">
  <sheetPr>
    <tabColor rgb="FFF26D2A"/>
  </sheetPr>
  <dimension ref="A1:N59"/>
  <sheetViews>
    <sheetView zoomScale="126" zoomScaleNormal="100" workbookViewId="0">
      <selection activeCell="K38" sqref="K38:L41"/>
    </sheetView>
  </sheetViews>
  <sheetFormatPr defaultRowHeight="13" x14ac:dyDescent="0.3"/>
  <cols>
    <col min="1" max="5" width="9.1796875" style="274"/>
    <col min="6" max="6" width="18.81640625" style="274" customWidth="1"/>
    <col min="7" max="7" width="16.81640625" style="274" customWidth="1"/>
    <col min="8" max="10" width="9.1796875" style="274"/>
    <col min="11" max="11" width="31.453125" style="274" customWidth="1"/>
    <col min="12" max="12" width="9.1796875" style="274"/>
    <col min="13" max="13" width="21.453125" style="274" customWidth="1"/>
    <col min="14" max="14" width="17.453125" style="274" customWidth="1"/>
    <col min="15" max="261" width="9.1796875" style="274"/>
    <col min="262" max="262" width="18.81640625" style="274" customWidth="1"/>
    <col min="263" max="263" width="16.81640625" style="274" customWidth="1"/>
    <col min="264" max="517" width="9.1796875" style="274"/>
    <col min="518" max="518" width="18.81640625" style="274" customWidth="1"/>
    <col min="519" max="519" width="16.81640625" style="274" customWidth="1"/>
    <col min="520" max="773" width="9.1796875" style="274"/>
    <col min="774" max="774" width="18.81640625" style="274" customWidth="1"/>
    <col min="775" max="775" width="16.81640625" style="274" customWidth="1"/>
    <col min="776" max="1029" width="9.1796875" style="274"/>
    <col min="1030" max="1030" width="18.81640625" style="274" customWidth="1"/>
    <col min="1031" max="1031" width="16.81640625" style="274" customWidth="1"/>
    <col min="1032" max="1285" width="9.1796875" style="274"/>
    <col min="1286" max="1286" width="18.81640625" style="274" customWidth="1"/>
    <col min="1287" max="1287" width="16.81640625" style="274" customWidth="1"/>
    <col min="1288" max="1541" width="9.1796875" style="274"/>
    <col min="1542" max="1542" width="18.81640625" style="274" customWidth="1"/>
    <col min="1543" max="1543" width="16.81640625" style="274" customWidth="1"/>
    <col min="1544" max="1797" width="9.1796875" style="274"/>
    <col min="1798" max="1798" width="18.81640625" style="274" customWidth="1"/>
    <col min="1799" max="1799" width="16.81640625" style="274" customWidth="1"/>
    <col min="1800" max="2053" width="9.1796875" style="274"/>
    <col min="2054" max="2054" width="18.81640625" style="274" customWidth="1"/>
    <col min="2055" max="2055" width="16.81640625" style="274" customWidth="1"/>
    <col min="2056" max="2309" width="9.1796875" style="274"/>
    <col min="2310" max="2310" width="18.81640625" style="274" customWidth="1"/>
    <col min="2311" max="2311" width="16.81640625" style="274" customWidth="1"/>
    <col min="2312" max="2565" width="9.1796875" style="274"/>
    <col min="2566" max="2566" width="18.81640625" style="274" customWidth="1"/>
    <col min="2567" max="2567" width="16.81640625" style="274" customWidth="1"/>
    <col min="2568" max="2821" width="9.1796875" style="274"/>
    <col min="2822" max="2822" width="18.81640625" style="274" customWidth="1"/>
    <col min="2823" max="2823" width="16.81640625" style="274" customWidth="1"/>
    <col min="2824" max="3077" width="9.1796875" style="274"/>
    <col min="3078" max="3078" width="18.81640625" style="274" customWidth="1"/>
    <col min="3079" max="3079" width="16.81640625" style="274" customWidth="1"/>
    <col min="3080" max="3333" width="9.1796875" style="274"/>
    <col min="3334" max="3334" width="18.81640625" style="274" customWidth="1"/>
    <col min="3335" max="3335" width="16.81640625" style="274" customWidth="1"/>
    <col min="3336" max="3589" width="9.1796875" style="274"/>
    <col min="3590" max="3590" width="18.81640625" style="274" customWidth="1"/>
    <col min="3591" max="3591" width="16.81640625" style="274" customWidth="1"/>
    <col min="3592" max="3845" width="9.1796875" style="274"/>
    <col min="3846" max="3846" width="18.81640625" style="274" customWidth="1"/>
    <col min="3847" max="3847" width="16.81640625" style="274" customWidth="1"/>
    <col min="3848" max="4101" width="9.1796875" style="274"/>
    <col min="4102" max="4102" width="18.81640625" style="274" customWidth="1"/>
    <col min="4103" max="4103" width="16.81640625" style="274" customWidth="1"/>
    <col min="4104" max="4357" width="9.1796875" style="274"/>
    <col min="4358" max="4358" width="18.81640625" style="274" customWidth="1"/>
    <col min="4359" max="4359" width="16.81640625" style="274" customWidth="1"/>
    <col min="4360" max="4613" width="9.1796875" style="274"/>
    <col min="4614" max="4614" width="18.81640625" style="274" customWidth="1"/>
    <col min="4615" max="4615" width="16.81640625" style="274" customWidth="1"/>
    <col min="4616" max="4869" width="9.1796875" style="274"/>
    <col min="4870" max="4870" width="18.81640625" style="274" customWidth="1"/>
    <col min="4871" max="4871" width="16.81640625" style="274" customWidth="1"/>
    <col min="4872" max="5125" width="9.1796875" style="274"/>
    <col min="5126" max="5126" width="18.81640625" style="274" customWidth="1"/>
    <col min="5127" max="5127" width="16.81640625" style="274" customWidth="1"/>
    <col min="5128" max="5381" width="9.1796875" style="274"/>
    <col min="5382" max="5382" width="18.81640625" style="274" customWidth="1"/>
    <col min="5383" max="5383" width="16.81640625" style="274" customWidth="1"/>
    <col min="5384" max="5637" width="9.1796875" style="274"/>
    <col min="5638" max="5638" width="18.81640625" style="274" customWidth="1"/>
    <col min="5639" max="5639" width="16.81640625" style="274" customWidth="1"/>
    <col min="5640" max="5893" width="9.1796875" style="274"/>
    <col min="5894" max="5894" width="18.81640625" style="274" customWidth="1"/>
    <col min="5895" max="5895" width="16.81640625" style="274" customWidth="1"/>
    <col min="5896" max="6149" width="9.1796875" style="274"/>
    <col min="6150" max="6150" width="18.81640625" style="274" customWidth="1"/>
    <col min="6151" max="6151" width="16.81640625" style="274" customWidth="1"/>
    <col min="6152" max="6405" width="9.1796875" style="274"/>
    <col min="6406" max="6406" width="18.81640625" style="274" customWidth="1"/>
    <col min="6407" max="6407" width="16.81640625" style="274" customWidth="1"/>
    <col min="6408" max="6661" width="9.1796875" style="274"/>
    <col min="6662" max="6662" width="18.81640625" style="274" customWidth="1"/>
    <col min="6663" max="6663" width="16.81640625" style="274" customWidth="1"/>
    <col min="6664" max="6917" width="9.1796875" style="274"/>
    <col min="6918" max="6918" width="18.81640625" style="274" customWidth="1"/>
    <col min="6919" max="6919" width="16.81640625" style="274" customWidth="1"/>
    <col min="6920" max="7173" width="9.1796875" style="274"/>
    <col min="7174" max="7174" width="18.81640625" style="274" customWidth="1"/>
    <col min="7175" max="7175" width="16.81640625" style="274" customWidth="1"/>
    <col min="7176" max="7429" width="9.1796875" style="274"/>
    <col min="7430" max="7430" width="18.81640625" style="274" customWidth="1"/>
    <col min="7431" max="7431" width="16.81640625" style="274" customWidth="1"/>
    <col min="7432" max="7685" width="9.1796875" style="274"/>
    <col min="7686" max="7686" width="18.81640625" style="274" customWidth="1"/>
    <col min="7687" max="7687" width="16.81640625" style="274" customWidth="1"/>
    <col min="7688" max="7941" width="9.1796875" style="274"/>
    <col min="7942" max="7942" width="18.81640625" style="274" customWidth="1"/>
    <col min="7943" max="7943" width="16.81640625" style="274" customWidth="1"/>
    <col min="7944" max="8197" width="9.1796875" style="274"/>
    <col min="8198" max="8198" width="18.81640625" style="274" customWidth="1"/>
    <col min="8199" max="8199" width="16.81640625" style="274" customWidth="1"/>
    <col min="8200" max="8453" width="9.1796875" style="274"/>
    <col min="8454" max="8454" width="18.81640625" style="274" customWidth="1"/>
    <col min="8455" max="8455" width="16.81640625" style="274" customWidth="1"/>
    <col min="8456" max="8709" width="9.1796875" style="274"/>
    <col min="8710" max="8710" width="18.81640625" style="274" customWidth="1"/>
    <col min="8711" max="8711" width="16.81640625" style="274" customWidth="1"/>
    <col min="8712" max="8965" width="9.1796875" style="274"/>
    <col min="8966" max="8966" width="18.81640625" style="274" customWidth="1"/>
    <col min="8967" max="8967" width="16.81640625" style="274" customWidth="1"/>
    <col min="8968" max="9221" width="9.1796875" style="274"/>
    <col min="9222" max="9222" width="18.81640625" style="274" customWidth="1"/>
    <col min="9223" max="9223" width="16.81640625" style="274" customWidth="1"/>
    <col min="9224" max="9477" width="9.1796875" style="274"/>
    <col min="9478" max="9478" width="18.81640625" style="274" customWidth="1"/>
    <col min="9479" max="9479" width="16.81640625" style="274" customWidth="1"/>
    <col min="9480" max="9733" width="9.1796875" style="274"/>
    <col min="9734" max="9734" width="18.81640625" style="274" customWidth="1"/>
    <col min="9735" max="9735" width="16.81640625" style="274" customWidth="1"/>
    <col min="9736" max="9989" width="9.1796875" style="274"/>
    <col min="9990" max="9990" width="18.81640625" style="274" customWidth="1"/>
    <col min="9991" max="9991" width="16.81640625" style="274" customWidth="1"/>
    <col min="9992" max="10245" width="9.1796875" style="274"/>
    <col min="10246" max="10246" width="18.81640625" style="274" customWidth="1"/>
    <col min="10247" max="10247" width="16.81640625" style="274" customWidth="1"/>
    <col min="10248" max="10501" width="9.1796875" style="274"/>
    <col min="10502" max="10502" width="18.81640625" style="274" customWidth="1"/>
    <col min="10503" max="10503" width="16.81640625" style="274" customWidth="1"/>
    <col min="10504" max="10757" width="9.1796875" style="274"/>
    <col min="10758" max="10758" width="18.81640625" style="274" customWidth="1"/>
    <col min="10759" max="10759" width="16.81640625" style="274" customWidth="1"/>
    <col min="10760" max="11013" width="9.1796875" style="274"/>
    <col min="11014" max="11014" width="18.81640625" style="274" customWidth="1"/>
    <col min="11015" max="11015" width="16.81640625" style="274" customWidth="1"/>
    <col min="11016" max="11269" width="9.1796875" style="274"/>
    <col min="11270" max="11270" width="18.81640625" style="274" customWidth="1"/>
    <col min="11271" max="11271" width="16.81640625" style="274" customWidth="1"/>
    <col min="11272" max="11525" width="9.1796875" style="274"/>
    <col min="11526" max="11526" width="18.81640625" style="274" customWidth="1"/>
    <col min="11527" max="11527" width="16.81640625" style="274" customWidth="1"/>
    <col min="11528" max="11781" width="9.1796875" style="274"/>
    <col min="11782" max="11782" width="18.81640625" style="274" customWidth="1"/>
    <col min="11783" max="11783" width="16.81640625" style="274" customWidth="1"/>
    <col min="11784" max="12037" width="9.1796875" style="274"/>
    <col min="12038" max="12038" width="18.81640625" style="274" customWidth="1"/>
    <col min="12039" max="12039" width="16.81640625" style="274" customWidth="1"/>
    <col min="12040" max="12293" width="9.1796875" style="274"/>
    <col min="12294" max="12294" width="18.81640625" style="274" customWidth="1"/>
    <col min="12295" max="12295" width="16.81640625" style="274" customWidth="1"/>
    <col min="12296" max="12549" width="9.1796875" style="274"/>
    <col min="12550" max="12550" width="18.81640625" style="274" customWidth="1"/>
    <col min="12551" max="12551" width="16.81640625" style="274" customWidth="1"/>
    <col min="12552" max="12805" width="9.1796875" style="274"/>
    <col min="12806" max="12806" width="18.81640625" style="274" customWidth="1"/>
    <col min="12807" max="12807" width="16.81640625" style="274" customWidth="1"/>
    <col min="12808" max="13061" width="9.1796875" style="274"/>
    <col min="13062" max="13062" width="18.81640625" style="274" customWidth="1"/>
    <col min="13063" max="13063" width="16.81640625" style="274" customWidth="1"/>
    <col min="13064" max="13317" width="9.1796875" style="274"/>
    <col min="13318" max="13318" width="18.81640625" style="274" customWidth="1"/>
    <col min="13319" max="13319" width="16.81640625" style="274" customWidth="1"/>
    <col min="13320" max="13573" width="9.1796875" style="274"/>
    <col min="13574" max="13574" width="18.81640625" style="274" customWidth="1"/>
    <col min="13575" max="13575" width="16.81640625" style="274" customWidth="1"/>
    <col min="13576" max="13829" width="9.1796875" style="274"/>
    <col min="13830" max="13830" width="18.81640625" style="274" customWidth="1"/>
    <col min="13831" max="13831" width="16.81640625" style="274" customWidth="1"/>
    <col min="13832" max="14085" width="9.1796875" style="274"/>
    <col min="14086" max="14086" width="18.81640625" style="274" customWidth="1"/>
    <col min="14087" max="14087" width="16.81640625" style="274" customWidth="1"/>
    <col min="14088" max="14341" width="9.1796875" style="274"/>
    <col min="14342" max="14342" width="18.81640625" style="274" customWidth="1"/>
    <col min="14343" max="14343" width="16.81640625" style="274" customWidth="1"/>
    <col min="14344" max="14597" width="9.1796875" style="274"/>
    <col min="14598" max="14598" width="18.81640625" style="274" customWidth="1"/>
    <col min="14599" max="14599" width="16.81640625" style="274" customWidth="1"/>
    <col min="14600" max="14853" width="9.1796875" style="274"/>
    <col min="14854" max="14854" width="18.81640625" style="274" customWidth="1"/>
    <col min="14855" max="14855" width="16.81640625" style="274" customWidth="1"/>
    <col min="14856" max="15109" width="9.1796875" style="274"/>
    <col min="15110" max="15110" width="18.81640625" style="274" customWidth="1"/>
    <col min="15111" max="15111" width="16.81640625" style="274" customWidth="1"/>
    <col min="15112" max="15365" width="9.1796875" style="274"/>
    <col min="15366" max="15366" width="18.81640625" style="274" customWidth="1"/>
    <col min="15367" max="15367" width="16.81640625" style="274" customWidth="1"/>
    <col min="15368" max="15621" width="9.1796875" style="274"/>
    <col min="15622" max="15622" width="18.81640625" style="274" customWidth="1"/>
    <col min="15623" max="15623" width="16.81640625" style="274" customWidth="1"/>
    <col min="15624" max="15877" width="9.1796875" style="274"/>
    <col min="15878" max="15878" width="18.81640625" style="274" customWidth="1"/>
    <col min="15879" max="15879" width="16.81640625" style="274" customWidth="1"/>
    <col min="15880" max="16133" width="9.1796875" style="274"/>
    <col min="16134" max="16134" width="18.81640625" style="274" customWidth="1"/>
    <col min="16135" max="16135" width="16.81640625" style="274" customWidth="1"/>
    <col min="16136" max="16384" width="9.1796875" style="274"/>
  </cols>
  <sheetData>
    <row r="1" spans="1:13" x14ac:dyDescent="0.3">
      <c r="A1" s="274" t="s">
        <v>699</v>
      </c>
    </row>
    <row r="3" spans="1:13" x14ac:dyDescent="0.3">
      <c r="A3" s="274" t="s">
        <v>1</v>
      </c>
      <c r="B3" s="274" t="s">
        <v>4</v>
      </c>
      <c r="C3" s="274" t="s">
        <v>700</v>
      </c>
      <c r="F3" s="274" t="s">
        <v>701</v>
      </c>
      <c r="G3" s="274" t="s">
        <v>702</v>
      </c>
    </row>
    <row r="4" spans="1:13" ht="13.5" thickBot="1" x14ac:dyDescent="0.35">
      <c r="A4" s="274">
        <v>1</v>
      </c>
      <c r="B4" s="274" t="s">
        <v>97</v>
      </c>
      <c r="C4" s="274" t="s">
        <v>100</v>
      </c>
      <c r="D4" s="274" t="s">
        <v>134</v>
      </c>
      <c r="E4" s="274" t="s">
        <v>147</v>
      </c>
      <c r="F4" s="274" t="s">
        <v>703</v>
      </c>
      <c r="G4" s="274" t="s">
        <v>704</v>
      </c>
    </row>
    <row r="5" spans="1:13" ht="14" thickTop="1" thickBot="1" x14ac:dyDescent="0.35">
      <c r="A5" s="274">
        <v>1</v>
      </c>
      <c r="B5" s="274" t="s">
        <v>92</v>
      </c>
      <c r="C5" s="274" t="s">
        <v>93</v>
      </c>
      <c r="D5" s="274" t="s">
        <v>144</v>
      </c>
      <c r="E5" s="274" t="s">
        <v>138</v>
      </c>
      <c r="F5" s="274" t="s">
        <v>705</v>
      </c>
      <c r="G5" s="274" t="s">
        <v>45</v>
      </c>
      <c r="J5" s="274" t="s">
        <v>97</v>
      </c>
      <c r="K5" t="s">
        <v>742</v>
      </c>
      <c r="L5" s="206" t="s">
        <v>110</v>
      </c>
      <c r="M5" s="206" t="s">
        <v>647</v>
      </c>
    </row>
    <row r="6" spans="1:13" ht="14" thickTop="1" thickBot="1" x14ac:dyDescent="0.35">
      <c r="A6" s="274">
        <v>1</v>
      </c>
      <c r="B6" s="274" t="s">
        <v>99</v>
      </c>
      <c r="C6" s="274" t="s">
        <v>94</v>
      </c>
      <c r="D6" s="274" t="s">
        <v>141</v>
      </c>
      <c r="E6" s="274" t="s">
        <v>142</v>
      </c>
      <c r="F6" s="274" t="s">
        <v>46</v>
      </c>
      <c r="G6" s="274" t="s">
        <v>520</v>
      </c>
      <c r="J6" s="274" t="s">
        <v>96</v>
      </c>
      <c r="K6" t="s">
        <v>36</v>
      </c>
      <c r="L6" s="206" t="s">
        <v>111</v>
      </c>
      <c r="M6" s="206" t="s">
        <v>862</v>
      </c>
    </row>
    <row r="7" spans="1:13" ht="14" thickTop="1" thickBot="1" x14ac:dyDescent="0.35">
      <c r="A7" s="274">
        <v>1</v>
      </c>
      <c r="B7" s="274" t="s">
        <v>98</v>
      </c>
      <c r="C7" s="274" t="s">
        <v>96</v>
      </c>
      <c r="D7" s="274" t="s">
        <v>146</v>
      </c>
      <c r="E7" s="274" t="s">
        <v>136</v>
      </c>
      <c r="F7" s="274" t="s">
        <v>706</v>
      </c>
      <c r="G7" s="274" t="s">
        <v>41</v>
      </c>
      <c r="J7" s="274" t="s">
        <v>93</v>
      </c>
      <c r="K7" t="s">
        <v>29</v>
      </c>
      <c r="L7" s="206" t="s">
        <v>112</v>
      </c>
      <c r="M7" s="206" t="s">
        <v>743</v>
      </c>
    </row>
    <row r="8" spans="1:13" ht="14" thickTop="1" thickBot="1" x14ac:dyDescent="0.35">
      <c r="A8" s="274">
        <v>2</v>
      </c>
      <c r="B8" s="274" t="s">
        <v>97</v>
      </c>
      <c r="C8" s="274" t="s">
        <v>96</v>
      </c>
      <c r="D8" s="274" t="s">
        <v>134</v>
      </c>
      <c r="E8" s="274" t="s">
        <v>136</v>
      </c>
      <c r="F8" s="274" t="s">
        <v>707</v>
      </c>
      <c r="G8" s="274" t="s">
        <v>708</v>
      </c>
      <c r="J8" s="274" t="s">
        <v>99</v>
      </c>
      <c r="K8" t="s">
        <v>216</v>
      </c>
      <c r="L8" s="206" t="s">
        <v>113</v>
      </c>
      <c r="M8" s="206" t="s">
        <v>33</v>
      </c>
    </row>
    <row r="9" spans="1:13" ht="14" thickTop="1" thickBot="1" x14ac:dyDescent="0.35">
      <c r="A9" s="274">
        <v>2</v>
      </c>
      <c r="B9" s="274" t="s">
        <v>93</v>
      </c>
      <c r="C9" s="274" t="s">
        <v>98</v>
      </c>
      <c r="D9" s="274" t="s">
        <v>138</v>
      </c>
      <c r="E9" s="274" t="s">
        <v>146</v>
      </c>
      <c r="F9" s="274" t="s">
        <v>43</v>
      </c>
      <c r="G9" s="274" t="s">
        <v>44</v>
      </c>
      <c r="J9" s="274" t="s">
        <v>94</v>
      </c>
      <c r="K9" t="s">
        <v>171</v>
      </c>
      <c r="L9" s="206" t="s">
        <v>114</v>
      </c>
      <c r="M9" s="206" t="s">
        <v>171</v>
      </c>
    </row>
    <row r="10" spans="1:13" ht="14" thickTop="1" thickBot="1" x14ac:dyDescent="0.35">
      <c r="A10" s="274">
        <v>2</v>
      </c>
      <c r="B10" s="274" t="s">
        <v>92</v>
      </c>
      <c r="C10" s="274" t="s">
        <v>99</v>
      </c>
      <c r="D10" s="274" t="s">
        <v>144</v>
      </c>
      <c r="E10" s="274" t="s">
        <v>141</v>
      </c>
      <c r="F10" s="274" t="s">
        <v>0</v>
      </c>
      <c r="J10" s="274" t="s">
        <v>92</v>
      </c>
      <c r="K10" t="s">
        <v>33</v>
      </c>
      <c r="L10" s="206" t="s">
        <v>115</v>
      </c>
      <c r="M10" s="206" t="s">
        <v>29</v>
      </c>
    </row>
    <row r="11" spans="1:13" ht="14" thickTop="1" thickBot="1" x14ac:dyDescent="0.35">
      <c r="A11" s="274">
        <v>2</v>
      </c>
      <c r="B11" s="274" t="s">
        <v>94</v>
      </c>
      <c r="C11" s="274" t="s">
        <v>100</v>
      </c>
      <c r="D11" s="274" t="s">
        <v>142</v>
      </c>
      <c r="E11" s="274" t="s">
        <v>147</v>
      </c>
      <c r="F11" s="274" t="s">
        <v>703</v>
      </c>
      <c r="G11" s="274" t="s">
        <v>44</v>
      </c>
      <c r="J11" s="274" t="s">
        <v>98</v>
      </c>
      <c r="K11" t="s">
        <v>37</v>
      </c>
      <c r="L11" s="206" t="s">
        <v>116</v>
      </c>
      <c r="M11" s="206" t="s">
        <v>216</v>
      </c>
    </row>
    <row r="12" spans="1:13" ht="14" thickTop="1" thickBot="1" x14ac:dyDescent="0.35">
      <c r="A12" s="274">
        <v>3</v>
      </c>
      <c r="B12" s="274" t="s">
        <v>94</v>
      </c>
      <c r="C12" s="274" t="s">
        <v>92</v>
      </c>
      <c r="D12" s="274" t="s">
        <v>142</v>
      </c>
      <c r="E12" s="274" t="s">
        <v>144</v>
      </c>
      <c r="F12" s="274" t="s">
        <v>705</v>
      </c>
      <c r="G12" s="274" t="s">
        <v>704</v>
      </c>
      <c r="J12" s="274" t="s">
        <v>100</v>
      </c>
      <c r="K12" t="s">
        <v>39</v>
      </c>
      <c r="L12" s="206" t="s">
        <v>117</v>
      </c>
      <c r="M12" s="206" t="s">
        <v>30</v>
      </c>
    </row>
    <row r="13" spans="1:13" ht="14" thickTop="1" thickBot="1" x14ac:dyDescent="0.35">
      <c r="A13" s="274">
        <v>3</v>
      </c>
      <c r="B13" s="274" t="s">
        <v>93</v>
      </c>
      <c r="C13" s="274" t="s">
        <v>97</v>
      </c>
      <c r="D13" s="274" t="s">
        <v>138</v>
      </c>
      <c r="E13" s="274" t="s">
        <v>134</v>
      </c>
      <c r="F13" s="274" t="s">
        <v>46</v>
      </c>
      <c r="G13" s="274" t="s">
        <v>45</v>
      </c>
      <c r="L13" s="206" t="s">
        <v>118</v>
      </c>
      <c r="M13" s="206" t="s">
        <v>36</v>
      </c>
    </row>
    <row r="14" spans="1:13" ht="14" thickTop="1" thickBot="1" x14ac:dyDescent="0.35">
      <c r="A14" s="274">
        <v>3</v>
      </c>
      <c r="B14" s="274" t="s">
        <v>100</v>
      </c>
      <c r="C14" s="274" t="s">
        <v>96</v>
      </c>
      <c r="D14" s="274" t="s">
        <v>147</v>
      </c>
      <c r="E14" s="274" t="s">
        <v>136</v>
      </c>
      <c r="F14" s="274" t="s">
        <v>706</v>
      </c>
      <c r="G14" s="274" t="s">
        <v>520</v>
      </c>
      <c r="L14" s="206" t="s">
        <v>119</v>
      </c>
      <c r="M14" s="206" t="s">
        <v>37</v>
      </c>
    </row>
    <row r="15" spans="1:13" ht="14" thickTop="1" thickBot="1" x14ac:dyDescent="0.35">
      <c r="A15" s="274">
        <v>3</v>
      </c>
      <c r="B15" s="274" t="s">
        <v>99</v>
      </c>
      <c r="C15" s="274" t="s">
        <v>98</v>
      </c>
      <c r="D15" s="274" t="s">
        <v>141</v>
      </c>
      <c r="E15" s="274" t="s">
        <v>146</v>
      </c>
      <c r="F15" s="274" t="s">
        <v>707</v>
      </c>
      <c r="G15" s="274" t="s">
        <v>41</v>
      </c>
      <c r="L15" s="206" t="s">
        <v>120</v>
      </c>
      <c r="M15" s="206" t="s">
        <v>742</v>
      </c>
    </row>
    <row r="16" spans="1:13" ht="14" thickTop="1" thickBot="1" x14ac:dyDescent="0.35">
      <c r="A16" s="274">
        <v>4</v>
      </c>
      <c r="B16" s="274" t="s">
        <v>93</v>
      </c>
      <c r="C16" s="274" t="s">
        <v>96</v>
      </c>
      <c r="D16" s="274" t="s">
        <v>138</v>
      </c>
      <c r="E16" s="274" t="s">
        <v>136</v>
      </c>
      <c r="F16" s="274" t="s">
        <v>43</v>
      </c>
      <c r="G16" s="274" t="s">
        <v>708</v>
      </c>
      <c r="L16" s="206" t="s">
        <v>121</v>
      </c>
      <c r="M16" s="206" t="s">
        <v>25</v>
      </c>
    </row>
    <row r="17" spans="1:14" ht="14" thickTop="1" thickBot="1" x14ac:dyDescent="0.35">
      <c r="A17" s="274">
        <v>4</v>
      </c>
      <c r="B17" s="274" t="s">
        <v>100</v>
      </c>
      <c r="C17" s="274" t="s">
        <v>92</v>
      </c>
      <c r="D17" s="274" t="s">
        <v>147</v>
      </c>
      <c r="E17" s="274" t="s">
        <v>144</v>
      </c>
      <c r="F17" s="274" t="s">
        <v>0</v>
      </c>
      <c r="L17" s="206" t="s">
        <v>122</v>
      </c>
      <c r="M17" s="206" t="s">
        <v>31</v>
      </c>
    </row>
    <row r="18" spans="1:14" ht="14" thickTop="1" thickBot="1" x14ac:dyDescent="0.35">
      <c r="A18" s="274">
        <v>4</v>
      </c>
      <c r="B18" s="274" t="s">
        <v>97</v>
      </c>
      <c r="C18" s="274" t="s">
        <v>99</v>
      </c>
      <c r="D18" s="274" t="s">
        <v>134</v>
      </c>
      <c r="E18" s="274" t="s">
        <v>141</v>
      </c>
      <c r="F18" s="274" t="s">
        <v>703</v>
      </c>
      <c r="G18" s="274" t="s">
        <v>708</v>
      </c>
      <c r="L18" s="206" t="s">
        <v>123</v>
      </c>
      <c r="M18" s="206" t="s">
        <v>39</v>
      </c>
    </row>
    <row r="19" spans="1:14" ht="13.5" thickTop="1" x14ac:dyDescent="0.3">
      <c r="A19" s="274">
        <v>4</v>
      </c>
      <c r="B19" s="274" t="s">
        <v>98</v>
      </c>
      <c r="C19" s="274" t="s">
        <v>94</v>
      </c>
      <c r="D19" s="274" t="s">
        <v>146</v>
      </c>
      <c r="E19" s="274" t="s">
        <v>142</v>
      </c>
      <c r="F19" s="274" t="s">
        <v>705</v>
      </c>
      <c r="G19" s="274" t="s">
        <v>44</v>
      </c>
    </row>
    <row r="20" spans="1:14" x14ac:dyDescent="0.3">
      <c r="A20" s="274">
        <v>5</v>
      </c>
      <c r="B20" s="274" t="s">
        <v>100</v>
      </c>
      <c r="C20" s="274" t="s">
        <v>93</v>
      </c>
      <c r="D20" s="274" t="s">
        <v>147</v>
      </c>
      <c r="E20" s="274" t="s">
        <v>138</v>
      </c>
      <c r="F20" s="274" t="s">
        <v>46</v>
      </c>
      <c r="G20" s="274" t="s">
        <v>704</v>
      </c>
    </row>
    <row r="21" spans="1:14" ht="13.5" thickBot="1" x14ac:dyDescent="0.35">
      <c r="A21" s="274">
        <v>5</v>
      </c>
      <c r="B21" s="274" t="s">
        <v>98</v>
      </c>
      <c r="C21" s="274" t="s">
        <v>92</v>
      </c>
      <c r="D21" s="274" t="s">
        <v>146</v>
      </c>
      <c r="E21" s="274" t="s">
        <v>144</v>
      </c>
      <c r="F21" s="274" t="s">
        <v>706</v>
      </c>
      <c r="G21" s="274" t="s">
        <v>45</v>
      </c>
    </row>
    <row r="22" spans="1:14" ht="14" thickTop="1" thickBot="1" x14ac:dyDescent="0.35">
      <c r="A22" s="274">
        <v>5</v>
      </c>
      <c r="B22" s="274" t="s">
        <v>96</v>
      </c>
      <c r="C22" s="274" t="s">
        <v>99</v>
      </c>
      <c r="D22" s="274" t="s">
        <v>136</v>
      </c>
      <c r="E22" s="274" t="s">
        <v>141</v>
      </c>
      <c r="F22" s="274" t="s">
        <v>707</v>
      </c>
      <c r="G22" s="274" t="s">
        <v>520</v>
      </c>
      <c r="H22" s="274">
        <v>1</v>
      </c>
      <c r="I22" s="274" t="s">
        <v>97</v>
      </c>
      <c r="J22" s="274" t="s">
        <v>100</v>
      </c>
      <c r="K22" s="206" t="s">
        <v>115</v>
      </c>
      <c r="L22" s="206" t="s">
        <v>110</v>
      </c>
      <c r="M22" s="206" t="s">
        <v>110</v>
      </c>
      <c r="N22" s="206" t="s">
        <v>647</v>
      </c>
    </row>
    <row r="23" spans="1:14" ht="14" thickTop="1" thickBot="1" x14ac:dyDescent="0.35">
      <c r="A23" s="274">
        <v>5</v>
      </c>
      <c r="B23" s="274" t="s">
        <v>94</v>
      </c>
      <c r="C23" s="274" t="s">
        <v>97</v>
      </c>
      <c r="D23" s="274" t="s">
        <v>142</v>
      </c>
      <c r="E23" s="274" t="s">
        <v>134</v>
      </c>
      <c r="F23" s="274" t="s">
        <v>43</v>
      </c>
      <c r="G23" s="274" t="s">
        <v>41</v>
      </c>
      <c r="H23" s="274">
        <v>1</v>
      </c>
      <c r="I23" s="274" t="s">
        <v>92</v>
      </c>
      <c r="J23" s="274" t="s">
        <v>93</v>
      </c>
      <c r="K23" s="206" t="s">
        <v>112</v>
      </c>
      <c r="L23" s="206" t="s">
        <v>120</v>
      </c>
      <c r="M23" s="206" t="s">
        <v>111</v>
      </c>
      <c r="N23" s="206" t="s">
        <v>27</v>
      </c>
    </row>
    <row r="24" spans="1:14" ht="14" thickTop="1" thickBot="1" x14ac:dyDescent="0.35">
      <c r="A24" s="274">
        <v>6</v>
      </c>
      <c r="B24" s="274" t="s">
        <v>100</v>
      </c>
      <c r="C24" s="274" t="s">
        <v>98</v>
      </c>
      <c r="D24" s="274" t="s">
        <v>147</v>
      </c>
      <c r="E24" s="274" t="s">
        <v>146</v>
      </c>
      <c r="F24" s="274" t="s">
        <v>0</v>
      </c>
      <c r="H24" s="274">
        <v>1</v>
      </c>
      <c r="I24" s="274" t="s">
        <v>99</v>
      </c>
      <c r="J24" s="274" t="s">
        <v>94</v>
      </c>
      <c r="K24" s="206" t="s">
        <v>113</v>
      </c>
      <c r="L24" s="206" t="s">
        <v>123</v>
      </c>
      <c r="M24" s="206" t="s">
        <v>112</v>
      </c>
      <c r="N24" s="206" t="s">
        <v>33</v>
      </c>
    </row>
    <row r="25" spans="1:14" ht="14" thickTop="1" thickBot="1" x14ac:dyDescent="0.35">
      <c r="A25" s="274">
        <v>6</v>
      </c>
      <c r="B25" s="274" t="s">
        <v>94</v>
      </c>
      <c r="C25" s="274" t="s">
        <v>96</v>
      </c>
      <c r="D25" s="274" t="s">
        <v>142</v>
      </c>
      <c r="E25" s="274" t="s">
        <v>136</v>
      </c>
      <c r="F25" s="274" t="s">
        <v>703</v>
      </c>
      <c r="G25" s="274" t="s">
        <v>41</v>
      </c>
      <c r="H25" s="274">
        <v>1</v>
      </c>
      <c r="I25" s="274" t="s">
        <v>98</v>
      </c>
      <c r="J25" s="274" t="s">
        <v>96</v>
      </c>
      <c r="K25" s="206" t="s">
        <v>119</v>
      </c>
      <c r="L25" s="206" t="s">
        <v>117</v>
      </c>
      <c r="M25" s="206" t="s">
        <v>113</v>
      </c>
      <c r="N25" s="206" t="s">
        <v>29</v>
      </c>
    </row>
    <row r="26" spans="1:14" ht="14" thickTop="1" thickBot="1" x14ac:dyDescent="0.35">
      <c r="A26" s="274">
        <v>6</v>
      </c>
      <c r="B26" s="274" t="s">
        <v>97</v>
      </c>
      <c r="C26" s="274" t="s">
        <v>92</v>
      </c>
      <c r="D26" s="274" t="s">
        <v>134</v>
      </c>
      <c r="E26" s="274" t="s">
        <v>144</v>
      </c>
      <c r="F26" s="274" t="s">
        <v>705</v>
      </c>
      <c r="G26" s="274" t="s">
        <v>708</v>
      </c>
      <c r="H26" s="274">
        <v>2</v>
      </c>
      <c r="I26" s="274" t="s">
        <v>97</v>
      </c>
      <c r="J26" s="274" t="s">
        <v>96</v>
      </c>
      <c r="K26" s="206" t="s">
        <v>115</v>
      </c>
      <c r="L26" s="206" t="s">
        <v>117</v>
      </c>
      <c r="M26" s="206" t="s">
        <v>114</v>
      </c>
      <c r="N26" s="206" t="s">
        <v>216</v>
      </c>
    </row>
    <row r="27" spans="1:14" ht="14" thickTop="1" thickBot="1" x14ac:dyDescent="0.35">
      <c r="A27" s="274">
        <v>6</v>
      </c>
      <c r="B27" s="274" t="s">
        <v>99</v>
      </c>
      <c r="C27" s="274" t="s">
        <v>93</v>
      </c>
      <c r="D27" s="274" t="s">
        <v>141</v>
      </c>
      <c r="E27" s="274" t="s">
        <v>138</v>
      </c>
      <c r="F27" s="274" t="s">
        <v>46</v>
      </c>
      <c r="G27" s="274" t="s">
        <v>44</v>
      </c>
      <c r="H27" s="274">
        <v>2</v>
      </c>
      <c r="I27" s="274" t="s">
        <v>93</v>
      </c>
      <c r="J27" s="274" t="s">
        <v>98</v>
      </c>
      <c r="K27" s="206" t="s">
        <v>120</v>
      </c>
      <c r="L27" s="206" t="s">
        <v>119</v>
      </c>
      <c r="M27" s="206" t="s">
        <v>115</v>
      </c>
      <c r="N27" s="206" t="s">
        <v>938</v>
      </c>
    </row>
    <row r="28" spans="1:14" ht="14" thickTop="1" thickBot="1" x14ac:dyDescent="0.35">
      <c r="A28" s="274">
        <v>7</v>
      </c>
      <c r="B28" s="274" t="s">
        <v>99</v>
      </c>
      <c r="C28" s="274" t="s">
        <v>100</v>
      </c>
      <c r="D28" s="274" t="s">
        <v>141</v>
      </c>
      <c r="E28" s="274" t="s">
        <v>147</v>
      </c>
      <c r="F28" s="274" t="s">
        <v>706</v>
      </c>
      <c r="G28" s="274" t="s">
        <v>704</v>
      </c>
      <c r="H28" s="274">
        <v>2</v>
      </c>
      <c r="I28" s="274" t="s">
        <v>92</v>
      </c>
      <c r="J28" s="274" t="s">
        <v>99</v>
      </c>
      <c r="K28" s="206" t="s">
        <v>112</v>
      </c>
      <c r="L28" s="206" t="s">
        <v>113</v>
      </c>
      <c r="M28" s="206" t="s">
        <v>116</v>
      </c>
      <c r="N28" s="205" t="s">
        <v>1079</v>
      </c>
    </row>
    <row r="29" spans="1:14" ht="14" thickTop="1" thickBot="1" x14ac:dyDescent="0.35">
      <c r="A29" s="274">
        <v>7</v>
      </c>
      <c r="B29" s="274" t="s">
        <v>96</v>
      </c>
      <c r="C29" s="274" t="s">
        <v>92</v>
      </c>
      <c r="D29" s="274" t="s">
        <v>136</v>
      </c>
      <c r="E29" s="274" t="s">
        <v>144</v>
      </c>
      <c r="F29" s="274" t="s">
        <v>707</v>
      </c>
      <c r="G29" s="274" t="s">
        <v>45</v>
      </c>
      <c r="H29" s="274">
        <v>2</v>
      </c>
      <c r="I29" s="274" t="s">
        <v>94</v>
      </c>
      <c r="J29" s="274" t="s">
        <v>100</v>
      </c>
      <c r="K29" s="206" t="s">
        <v>123</v>
      </c>
      <c r="L29" s="206" t="s">
        <v>110</v>
      </c>
      <c r="M29" s="206" t="s">
        <v>117</v>
      </c>
      <c r="N29" s="206" t="s">
        <v>30</v>
      </c>
    </row>
    <row r="30" spans="1:14" ht="14" thickTop="1" thickBot="1" x14ac:dyDescent="0.35">
      <c r="A30" s="274">
        <v>7</v>
      </c>
      <c r="B30" s="274" t="s">
        <v>98</v>
      </c>
      <c r="C30" s="274" t="s">
        <v>97</v>
      </c>
      <c r="D30" s="274" t="s">
        <v>146</v>
      </c>
      <c r="E30" s="274" t="s">
        <v>134</v>
      </c>
      <c r="F30" s="274" t="s">
        <v>43</v>
      </c>
      <c r="G30" s="274" t="s">
        <v>520</v>
      </c>
      <c r="H30" s="274">
        <v>3</v>
      </c>
      <c r="I30" s="274" t="s">
        <v>94</v>
      </c>
      <c r="J30" s="274" t="s">
        <v>92</v>
      </c>
      <c r="K30" s="206" t="s">
        <v>123</v>
      </c>
      <c r="L30" s="206" t="s">
        <v>112</v>
      </c>
      <c r="M30" s="206" t="s">
        <v>118</v>
      </c>
      <c r="N30" s="206" t="s">
        <v>36</v>
      </c>
    </row>
    <row r="31" spans="1:14" ht="14" thickTop="1" thickBot="1" x14ac:dyDescent="0.35">
      <c r="A31" s="274">
        <v>7</v>
      </c>
      <c r="B31" s="274" t="s">
        <v>93</v>
      </c>
      <c r="C31" s="274" t="s">
        <v>94</v>
      </c>
      <c r="D31" s="274" t="s">
        <v>138</v>
      </c>
      <c r="E31" s="274" t="s">
        <v>142</v>
      </c>
      <c r="F31" s="274" t="s">
        <v>0</v>
      </c>
      <c r="H31" s="274">
        <v>3</v>
      </c>
      <c r="I31" s="274" t="s">
        <v>93</v>
      </c>
      <c r="J31" s="274" t="s">
        <v>97</v>
      </c>
      <c r="K31" s="206" t="s">
        <v>120</v>
      </c>
      <c r="L31" s="206" t="s">
        <v>115</v>
      </c>
      <c r="M31" s="206" t="s">
        <v>119</v>
      </c>
      <c r="N31" s="206" t="s">
        <v>37</v>
      </c>
    </row>
    <row r="32" spans="1:14" ht="14" thickTop="1" thickBot="1" x14ac:dyDescent="0.35">
      <c r="A32" s="274">
        <v>8</v>
      </c>
      <c r="B32" s="274" t="s">
        <v>94</v>
      </c>
      <c r="C32" s="274" t="s">
        <v>99</v>
      </c>
      <c r="D32" s="274" t="s">
        <v>142</v>
      </c>
      <c r="E32" s="274" t="s">
        <v>141</v>
      </c>
      <c r="F32" s="274" t="s">
        <v>703</v>
      </c>
      <c r="G32" s="274" t="s">
        <v>520</v>
      </c>
      <c r="H32" s="274">
        <v>3</v>
      </c>
      <c r="I32" s="274" t="s">
        <v>100</v>
      </c>
      <c r="J32" s="274" t="s">
        <v>96</v>
      </c>
      <c r="K32" s="206" t="s">
        <v>110</v>
      </c>
      <c r="L32" s="206" t="s">
        <v>117</v>
      </c>
      <c r="M32" s="206" t="s">
        <v>120</v>
      </c>
      <c r="N32" s="206" t="s">
        <v>214</v>
      </c>
    </row>
    <row r="33" spans="1:14" ht="14" thickTop="1" thickBot="1" x14ac:dyDescent="0.35">
      <c r="A33" s="274">
        <v>8</v>
      </c>
      <c r="B33" s="274" t="s">
        <v>93</v>
      </c>
      <c r="C33" s="274" t="s">
        <v>92</v>
      </c>
      <c r="D33" s="274" t="s">
        <v>138</v>
      </c>
      <c r="E33" s="274" t="s">
        <v>144</v>
      </c>
      <c r="F33" s="274" t="s">
        <v>705</v>
      </c>
      <c r="G33" s="274" t="s">
        <v>41</v>
      </c>
      <c r="H33" s="274">
        <v>3</v>
      </c>
      <c r="I33" s="274" t="s">
        <v>99</v>
      </c>
      <c r="J33" s="274" t="s">
        <v>98</v>
      </c>
      <c r="K33" s="206" t="s">
        <v>113</v>
      </c>
      <c r="L33" s="206" t="s">
        <v>119</v>
      </c>
      <c r="M33" s="206" t="s">
        <v>121</v>
      </c>
      <c r="N33" s="206" t="s">
        <v>24</v>
      </c>
    </row>
    <row r="34" spans="1:14" ht="14" thickTop="1" thickBot="1" x14ac:dyDescent="0.35">
      <c r="A34" s="274">
        <v>8</v>
      </c>
      <c r="B34" s="274" t="s">
        <v>100</v>
      </c>
      <c r="C34" s="274" t="s">
        <v>97</v>
      </c>
      <c r="D34" s="274" t="s">
        <v>147</v>
      </c>
      <c r="E34" s="274" t="s">
        <v>134</v>
      </c>
      <c r="F34" s="274" t="s">
        <v>46</v>
      </c>
      <c r="G34" s="274" t="s">
        <v>708</v>
      </c>
      <c r="H34" s="274">
        <v>4</v>
      </c>
      <c r="I34" s="274" t="s">
        <v>93</v>
      </c>
      <c r="J34" s="274" t="s">
        <v>96</v>
      </c>
      <c r="K34" s="206" t="s">
        <v>120</v>
      </c>
      <c r="L34" s="206" t="s">
        <v>117</v>
      </c>
      <c r="M34" s="206" t="s">
        <v>122</v>
      </c>
      <c r="N34" s="206" t="s">
        <v>31</v>
      </c>
    </row>
    <row r="35" spans="1:14" ht="14" thickTop="1" thickBot="1" x14ac:dyDescent="0.35">
      <c r="A35" s="274">
        <v>8</v>
      </c>
      <c r="B35" s="274" t="s">
        <v>96</v>
      </c>
      <c r="C35" s="274" t="s">
        <v>98</v>
      </c>
      <c r="D35" s="274" t="s">
        <v>136</v>
      </c>
      <c r="E35" s="274" t="s">
        <v>146</v>
      </c>
      <c r="F35" s="274" t="s">
        <v>706</v>
      </c>
      <c r="G35" s="274" t="s">
        <v>44</v>
      </c>
      <c r="H35" s="274">
        <v>4</v>
      </c>
      <c r="I35" s="274" t="s">
        <v>100</v>
      </c>
      <c r="J35" s="274" t="s">
        <v>92</v>
      </c>
      <c r="K35" s="206" t="s">
        <v>110</v>
      </c>
      <c r="L35" s="206" t="s">
        <v>112</v>
      </c>
      <c r="M35" s="206" t="s">
        <v>123</v>
      </c>
      <c r="N35" s="206" t="s">
        <v>39</v>
      </c>
    </row>
    <row r="36" spans="1:14" ht="14" thickTop="1" thickBot="1" x14ac:dyDescent="0.35">
      <c r="A36" s="274">
        <v>9</v>
      </c>
      <c r="B36" s="274" t="s">
        <v>99</v>
      </c>
      <c r="C36" s="274" t="s">
        <v>92</v>
      </c>
      <c r="D36" s="274" t="s">
        <v>141</v>
      </c>
      <c r="E36" s="274" t="s">
        <v>144</v>
      </c>
      <c r="F36" s="274" t="s">
        <v>707</v>
      </c>
      <c r="G36" s="274" t="s">
        <v>704</v>
      </c>
      <c r="H36" s="274">
        <v>4</v>
      </c>
      <c r="I36" s="274" t="s">
        <v>97</v>
      </c>
      <c r="J36" s="274" t="s">
        <v>99</v>
      </c>
      <c r="K36" s="206" t="s">
        <v>115</v>
      </c>
      <c r="L36" s="206" t="s">
        <v>113</v>
      </c>
    </row>
    <row r="37" spans="1:14" ht="14" thickTop="1" thickBot="1" x14ac:dyDescent="0.35">
      <c r="A37" s="274">
        <v>9</v>
      </c>
      <c r="B37" s="274" t="s">
        <v>96</v>
      </c>
      <c r="C37" s="274" t="s">
        <v>97</v>
      </c>
      <c r="D37" s="274" t="s">
        <v>136</v>
      </c>
      <c r="E37" s="274" t="s">
        <v>134</v>
      </c>
      <c r="F37" s="274" t="s">
        <v>43</v>
      </c>
      <c r="G37" s="274" t="s">
        <v>45</v>
      </c>
      <c r="H37" s="274">
        <v>4</v>
      </c>
      <c r="I37" s="274" t="s">
        <v>98</v>
      </c>
      <c r="J37" s="274" t="s">
        <v>94</v>
      </c>
      <c r="K37" s="206" t="s">
        <v>119</v>
      </c>
      <c r="L37" s="206" t="s">
        <v>123</v>
      </c>
    </row>
    <row r="38" spans="1:14" ht="14" thickTop="1" thickBot="1" x14ac:dyDescent="0.35">
      <c r="A38" s="274">
        <v>9</v>
      </c>
      <c r="B38" s="274" t="s">
        <v>98</v>
      </c>
      <c r="C38" s="274" t="s">
        <v>93</v>
      </c>
      <c r="D38" s="274" t="s">
        <v>146</v>
      </c>
      <c r="E38" s="274" t="s">
        <v>138</v>
      </c>
      <c r="F38" s="274" t="s">
        <v>0</v>
      </c>
      <c r="H38" s="274">
        <v>5</v>
      </c>
      <c r="I38" s="274" t="s">
        <v>100</v>
      </c>
      <c r="J38" s="274" t="s">
        <v>93</v>
      </c>
      <c r="K38" s="206" t="s">
        <v>110</v>
      </c>
      <c r="L38" s="206" t="s">
        <v>120</v>
      </c>
    </row>
    <row r="39" spans="1:14" ht="14" thickTop="1" thickBot="1" x14ac:dyDescent="0.35">
      <c r="A39" s="274">
        <v>9</v>
      </c>
      <c r="B39" s="274" t="s">
        <v>100</v>
      </c>
      <c r="C39" s="274" t="s">
        <v>94</v>
      </c>
      <c r="D39" s="274" t="s">
        <v>147</v>
      </c>
      <c r="E39" s="274" t="s">
        <v>142</v>
      </c>
      <c r="F39" s="274" t="s">
        <v>703</v>
      </c>
      <c r="G39" s="274" t="s">
        <v>45</v>
      </c>
      <c r="H39" s="274">
        <v>5</v>
      </c>
      <c r="I39" s="274" t="s">
        <v>98</v>
      </c>
      <c r="J39" s="274" t="s">
        <v>92</v>
      </c>
      <c r="K39" s="206" t="s">
        <v>119</v>
      </c>
      <c r="L39" s="206" t="s">
        <v>112</v>
      </c>
    </row>
    <row r="40" spans="1:14" ht="14" thickTop="1" thickBot="1" x14ac:dyDescent="0.35">
      <c r="A40" s="274">
        <v>10</v>
      </c>
      <c r="B40" s="274" t="s">
        <v>97</v>
      </c>
      <c r="C40" s="274" t="s">
        <v>93</v>
      </c>
      <c r="D40" s="274" t="s">
        <v>134</v>
      </c>
      <c r="E40" s="274" t="s">
        <v>138</v>
      </c>
      <c r="F40" s="274" t="s">
        <v>705</v>
      </c>
      <c r="G40" s="274" t="s">
        <v>520</v>
      </c>
      <c r="H40" s="274">
        <v>5</v>
      </c>
      <c r="I40" s="274" t="s">
        <v>96</v>
      </c>
      <c r="J40" s="274" t="s">
        <v>99</v>
      </c>
      <c r="K40" s="206" t="s">
        <v>117</v>
      </c>
      <c r="L40" s="206" t="s">
        <v>113</v>
      </c>
    </row>
    <row r="41" spans="1:14" ht="14" thickTop="1" thickBot="1" x14ac:dyDescent="0.35">
      <c r="A41" s="274">
        <v>10</v>
      </c>
      <c r="B41" s="274" t="s">
        <v>92</v>
      </c>
      <c r="C41" s="274" t="s">
        <v>94</v>
      </c>
      <c r="D41" s="274" t="s">
        <v>144</v>
      </c>
      <c r="E41" s="274" t="s">
        <v>142</v>
      </c>
      <c r="F41" s="274" t="s">
        <v>46</v>
      </c>
      <c r="G41" s="274" t="s">
        <v>41</v>
      </c>
      <c r="H41" s="274">
        <v>5</v>
      </c>
      <c r="I41" s="274" t="s">
        <v>94</v>
      </c>
      <c r="J41" s="274" t="s">
        <v>97</v>
      </c>
      <c r="K41" s="206" t="s">
        <v>123</v>
      </c>
      <c r="L41" s="206" t="s">
        <v>115</v>
      </c>
    </row>
    <row r="42" spans="1:14" ht="13.5" thickTop="1" x14ac:dyDescent="0.3">
      <c r="A42" s="274">
        <v>10</v>
      </c>
      <c r="B42" s="274" t="s">
        <v>96</v>
      </c>
      <c r="C42" s="274" t="s">
        <v>100</v>
      </c>
      <c r="D42" s="274" t="s">
        <v>136</v>
      </c>
      <c r="E42" s="274" t="s">
        <v>147</v>
      </c>
      <c r="F42" s="274" t="s">
        <v>706</v>
      </c>
      <c r="G42" s="274" t="s">
        <v>708</v>
      </c>
    </row>
    <row r="43" spans="1:14" x14ac:dyDescent="0.3">
      <c r="A43" s="274">
        <v>10</v>
      </c>
      <c r="B43" s="274" t="s">
        <v>98</v>
      </c>
      <c r="C43" s="274" t="s">
        <v>99</v>
      </c>
      <c r="D43" s="274" t="s">
        <v>146</v>
      </c>
      <c r="E43" s="274" t="s">
        <v>141</v>
      </c>
      <c r="F43" s="274" t="s">
        <v>707</v>
      </c>
      <c r="G43" s="274" t="s">
        <v>44</v>
      </c>
    </row>
    <row r="44" spans="1:14" x14ac:dyDescent="0.3">
      <c r="A44" s="274">
        <v>11</v>
      </c>
      <c r="B44" s="274" t="s">
        <v>99</v>
      </c>
      <c r="C44" s="274" t="s">
        <v>97</v>
      </c>
      <c r="D44" s="274" t="s">
        <v>141</v>
      </c>
      <c r="E44" s="274" t="s">
        <v>134</v>
      </c>
      <c r="F44" s="274" t="s">
        <v>43</v>
      </c>
      <c r="G44" s="274" t="s">
        <v>704</v>
      </c>
    </row>
    <row r="45" spans="1:14" x14ac:dyDescent="0.3">
      <c r="A45" s="274">
        <v>11</v>
      </c>
      <c r="B45" s="274" t="s">
        <v>92</v>
      </c>
      <c r="C45" s="274" t="s">
        <v>100</v>
      </c>
      <c r="D45" s="274" t="s">
        <v>144</v>
      </c>
      <c r="E45" s="274" t="s">
        <v>147</v>
      </c>
    </row>
    <row r="46" spans="1:14" x14ac:dyDescent="0.3">
      <c r="A46" s="274">
        <v>11</v>
      </c>
      <c r="B46" s="274" t="s">
        <v>96</v>
      </c>
      <c r="C46" s="274" t="s">
        <v>93</v>
      </c>
      <c r="D46" s="274" t="s">
        <v>136</v>
      </c>
      <c r="E46" s="274" t="s">
        <v>138</v>
      </c>
    </row>
    <row r="47" spans="1:14" x14ac:dyDescent="0.3">
      <c r="A47" s="274">
        <v>11</v>
      </c>
      <c r="B47" s="274" t="s">
        <v>94</v>
      </c>
      <c r="C47" s="274" t="s">
        <v>98</v>
      </c>
      <c r="D47" s="274" t="s">
        <v>142</v>
      </c>
      <c r="E47" s="274" t="s">
        <v>146</v>
      </c>
    </row>
    <row r="48" spans="1:14" x14ac:dyDescent="0.3">
      <c r="A48" s="274">
        <v>12</v>
      </c>
      <c r="B48" s="274" t="s">
        <v>92</v>
      </c>
      <c r="C48" s="274" t="s">
        <v>98</v>
      </c>
      <c r="D48" s="274" t="s">
        <v>144</v>
      </c>
      <c r="E48" s="274" t="s">
        <v>146</v>
      </c>
    </row>
    <row r="49" spans="1:5" x14ac:dyDescent="0.3">
      <c r="A49" s="274">
        <v>12</v>
      </c>
      <c r="B49" s="274" t="s">
        <v>93</v>
      </c>
      <c r="C49" s="274" t="s">
        <v>100</v>
      </c>
      <c r="D49" s="274" t="s">
        <v>138</v>
      </c>
      <c r="E49" s="274" t="s">
        <v>147</v>
      </c>
    </row>
    <row r="50" spans="1:5" x14ac:dyDescent="0.3">
      <c r="A50" s="274">
        <v>12</v>
      </c>
      <c r="B50" s="274" t="s">
        <v>99</v>
      </c>
      <c r="C50" s="274" t="s">
        <v>96</v>
      </c>
      <c r="D50" s="274" t="s">
        <v>141</v>
      </c>
      <c r="E50" s="274" t="s">
        <v>136</v>
      </c>
    </row>
    <row r="51" spans="1:5" x14ac:dyDescent="0.3">
      <c r="A51" s="274">
        <v>12</v>
      </c>
      <c r="B51" s="274" t="s">
        <v>97</v>
      </c>
      <c r="C51" s="274" t="s">
        <v>94</v>
      </c>
      <c r="D51" s="274" t="s">
        <v>134</v>
      </c>
      <c r="E51" s="274" t="s">
        <v>142</v>
      </c>
    </row>
    <row r="52" spans="1:5" x14ac:dyDescent="0.3">
      <c r="A52" s="274">
        <v>13</v>
      </c>
      <c r="B52" s="274" t="s">
        <v>93</v>
      </c>
      <c r="C52" s="274" t="s">
        <v>99</v>
      </c>
      <c r="D52" s="274" t="s">
        <v>138</v>
      </c>
      <c r="E52" s="274" t="s">
        <v>141</v>
      </c>
    </row>
    <row r="53" spans="1:5" x14ac:dyDescent="0.3">
      <c r="A53" s="274">
        <v>13</v>
      </c>
      <c r="B53" s="274" t="s">
        <v>96</v>
      </c>
      <c r="C53" s="274" t="s">
        <v>94</v>
      </c>
      <c r="D53" s="274" t="s">
        <v>136</v>
      </c>
      <c r="E53" s="274" t="s">
        <v>142</v>
      </c>
    </row>
    <row r="54" spans="1:5" x14ac:dyDescent="0.3">
      <c r="A54" s="274">
        <v>13</v>
      </c>
      <c r="B54" s="274" t="s">
        <v>92</v>
      </c>
      <c r="C54" s="274" t="s">
        <v>97</v>
      </c>
      <c r="D54" s="274" t="s">
        <v>144</v>
      </c>
      <c r="E54" s="274" t="s">
        <v>134</v>
      </c>
    </row>
    <row r="55" spans="1:5" x14ac:dyDescent="0.3">
      <c r="A55" s="274">
        <v>13</v>
      </c>
      <c r="B55" s="274" t="s">
        <v>98</v>
      </c>
      <c r="C55" s="274" t="s">
        <v>100</v>
      </c>
      <c r="D55" s="274" t="s">
        <v>146</v>
      </c>
      <c r="E55" s="274" t="s">
        <v>147</v>
      </c>
    </row>
    <row r="56" spans="1:5" x14ac:dyDescent="0.3">
      <c r="A56" s="274">
        <v>14</v>
      </c>
      <c r="B56" s="274" t="s">
        <v>100</v>
      </c>
      <c r="C56" s="274" t="s">
        <v>99</v>
      </c>
      <c r="D56" s="274" t="s">
        <v>147</v>
      </c>
      <c r="E56" s="274" t="s">
        <v>141</v>
      </c>
    </row>
    <row r="57" spans="1:5" x14ac:dyDescent="0.3">
      <c r="A57" s="274">
        <v>14</v>
      </c>
      <c r="B57" s="274" t="s">
        <v>92</v>
      </c>
      <c r="C57" s="274" t="s">
        <v>96</v>
      </c>
      <c r="D57" s="274" t="s">
        <v>144</v>
      </c>
      <c r="E57" s="274" t="s">
        <v>136</v>
      </c>
    </row>
    <row r="58" spans="1:5" x14ac:dyDescent="0.3">
      <c r="A58" s="274">
        <v>14</v>
      </c>
      <c r="B58" s="274" t="s">
        <v>97</v>
      </c>
      <c r="C58" s="274" t="s">
        <v>98</v>
      </c>
      <c r="D58" s="274" t="s">
        <v>134</v>
      </c>
      <c r="E58" s="274" t="s">
        <v>146</v>
      </c>
    </row>
    <row r="59" spans="1:5" x14ac:dyDescent="0.3">
      <c r="A59" s="274">
        <v>14</v>
      </c>
      <c r="B59" s="274" t="s">
        <v>94</v>
      </c>
      <c r="C59" s="274" t="s">
        <v>93</v>
      </c>
      <c r="D59" s="274" t="s">
        <v>142</v>
      </c>
      <c r="E59" s="274" t="s">
        <v>138</v>
      </c>
    </row>
  </sheetData>
  <phoneticPr fontId="99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E4C8F-FBCE-4136-962D-8E34BA97A4FA}">
  <sheetPr>
    <tabColor rgb="FFFFFF00"/>
  </sheetPr>
  <dimension ref="A1:V95"/>
  <sheetViews>
    <sheetView topLeftCell="F57" zoomScale="118" zoomScaleNormal="80" workbookViewId="0">
      <selection activeCell="K77" sqref="K77:L79"/>
    </sheetView>
  </sheetViews>
  <sheetFormatPr defaultRowHeight="13" x14ac:dyDescent="0.3"/>
  <cols>
    <col min="1" max="1" width="2.81640625" style="274" bestFit="1" customWidth="1"/>
    <col min="2" max="2" width="4.7265625" style="274" customWidth="1"/>
    <col min="3" max="3" width="8.7265625" style="274"/>
    <col min="4" max="4" width="11" style="274" bestFit="1" customWidth="1"/>
    <col min="5" max="5" width="16.7265625" style="274" customWidth="1"/>
    <col min="6" max="8" width="16.26953125" style="274" customWidth="1"/>
    <col min="9" max="9" width="18.81640625" style="274" customWidth="1"/>
    <col min="10" max="10" width="16.81640625" style="274" customWidth="1"/>
    <col min="11" max="12" width="14.81640625" style="274" bestFit="1" customWidth="1"/>
    <col min="13" max="13" width="8.7265625" style="274"/>
    <col min="14" max="14" width="19.7265625" style="274" customWidth="1"/>
    <col min="15" max="261" width="8.7265625" style="274"/>
    <col min="262" max="262" width="18.81640625" style="274" customWidth="1"/>
    <col min="263" max="263" width="16.81640625" style="274" customWidth="1"/>
    <col min="264" max="517" width="8.7265625" style="274"/>
    <col min="518" max="518" width="18.81640625" style="274" customWidth="1"/>
    <col min="519" max="519" width="16.81640625" style="274" customWidth="1"/>
    <col min="520" max="773" width="8.7265625" style="274"/>
    <col min="774" max="774" width="18.81640625" style="274" customWidth="1"/>
    <col min="775" max="775" width="16.81640625" style="274" customWidth="1"/>
    <col min="776" max="1029" width="8.7265625" style="274"/>
    <col min="1030" max="1030" width="18.81640625" style="274" customWidth="1"/>
    <col min="1031" max="1031" width="16.81640625" style="274" customWidth="1"/>
    <col min="1032" max="1285" width="8.7265625" style="274"/>
    <col min="1286" max="1286" width="18.81640625" style="274" customWidth="1"/>
    <col min="1287" max="1287" width="16.81640625" style="274" customWidth="1"/>
    <col min="1288" max="1541" width="8.7265625" style="274"/>
    <col min="1542" max="1542" width="18.81640625" style="274" customWidth="1"/>
    <col min="1543" max="1543" width="16.81640625" style="274" customWidth="1"/>
    <col min="1544" max="1797" width="8.7265625" style="274"/>
    <col min="1798" max="1798" width="18.81640625" style="274" customWidth="1"/>
    <col min="1799" max="1799" width="16.81640625" style="274" customWidth="1"/>
    <col min="1800" max="2053" width="8.7265625" style="274"/>
    <col min="2054" max="2054" width="18.81640625" style="274" customWidth="1"/>
    <col min="2055" max="2055" width="16.81640625" style="274" customWidth="1"/>
    <col min="2056" max="2309" width="8.7265625" style="274"/>
    <col min="2310" max="2310" width="18.81640625" style="274" customWidth="1"/>
    <col min="2311" max="2311" width="16.81640625" style="274" customWidth="1"/>
    <col min="2312" max="2565" width="8.7265625" style="274"/>
    <col min="2566" max="2566" width="18.81640625" style="274" customWidth="1"/>
    <col min="2567" max="2567" width="16.81640625" style="274" customWidth="1"/>
    <col min="2568" max="2821" width="8.7265625" style="274"/>
    <col min="2822" max="2822" width="18.81640625" style="274" customWidth="1"/>
    <col min="2823" max="2823" width="16.81640625" style="274" customWidth="1"/>
    <col min="2824" max="3077" width="8.7265625" style="274"/>
    <col min="3078" max="3078" width="18.81640625" style="274" customWidth="1"/>
    <col min="3079" max="3079" width="16.81640625" style="274" customWidth="1"/>
    <col min="3080" max="3333" width="8.7265625" style="274"/>
    <col min="3334" max="3334" width="18.81640625" style="274" customWidth="1"/>
    <col min="3335" max="3335" width="16.81640625" style="274" customWidth="1"/>
    <col min="3336" max="3589" width="8.7265625" style="274"/>
    <col min="3590" max="3590" width="18.81640625" style="274" customWidth="1"/>
    <col min="3591" max="3591" width="16.81640625" style="274" customWidth="1"/>
    <col min="3592" max="3845" width="8.7265625" style="274"/>
    <col min="3846" max="3846" width="18.81640625" style="274" customWidth="1"/>
    <col min="3847" max="3847" width="16.81640625" style="274" customWidth="1"/>
    <col min="3848" max="4101" width="8.7265625" style="274"/>
    <col min="4102" max="4102" width="18.81640625" style="274" customWidth="1"/>
    <col min="4103" max="4103" width="16.81640625" style="274" customWidth="1"/>
    <col min="4104" max="4357" width="8.7265625" style="274"/>
    <col min="4358" max="4358" width="18.81640625" style="274" customWidth="1"/>
    <col min="4359" max="4359" width="16.81640625" style="274" customWidth="1"/>
    <col min="4360" max="4613" width="8.7265625" style="274"/>
    <col min="4614" max="4614" width="18.81640625" style="274" customWidth="1"/>
    <col min="4615" max="4615" width="16.81640625" style="274" customWidth="1"/>
    <col min="4616" max="4869" width="8.7265625" style="274"/>
    <col min="4870" max="4870" width="18.81640625" style="274" customWidth="1"/>
    <col min="4871" max="4871" width="16.81640625" style="274" customWidth="1"/>
    <col min="4872" max="5125" width="8.7265625" style="274"/>
    <col min="5126" max="5126" width="18.81640625" style="274" customWidth="1"/>
    <col min="5127" max="5127" width="16.81640625" style="274" customWidth="1"/>
    <col min="5128" max="5381" width="8.7265625" style="274"/>
    <col min="5382" max="5382" width="18.81640625" style="274" customWidth="1"/>
    <col min="5383" max="5383" width="16.81640625" style="274" customWidth="1"/>
    <col min="5384" max="5637" width="8.7265625" style="274"/>
    <col min="5638" max="5638" width="18.81640625" style="274" customWidth="1"/>
    <col min="5639" max="5639" width="16.81640625" style="274" customWidth="1"/>
    <col min="5640" max="5893" width="8.7265625" style="274"/>
    <col min="5894" max="5894" width="18.81640625" style="274" customWidth="1"/>
    <col min="5895" max="5895" width="16.81640625" style="274" customWidth="1"/>
    <col min="5896" max="6149" width="8.7265625" style="274"/>
    <col min="6150" max="6150" width="18.81640625" style="274" customWidth="1"/>
    <col min="6151" max="6151" width="16.81640625" style="274" customWidth="1"/>
    <col min="6152" max="6405" width="8.7265625" style="274"/>
    <col min="6406" max="6406" width="18.81640625" style="274" customWidth="1"/>
    <col min="6407" max="6407" width="16.81640625" style="274" customWidth="1"/>
    <col min="6408" max="6661" width="8.7265625" style="274"/>
    <col min="6662" max="6662" width="18.81640625" style="274" customWidth="1"/>
    <col min="6663" max="6663" width="16.81640625" style="274" customWidth="1"/>
    <col min="6664" max="6917" width="8.7265625" style="274"/>
    <col min="6918" max="6918" width="18.81640625" style="274" customWidth="1"/>
    <col min="6919" max="6919" width="16.81640625" style="274" customWidth="1"/>
    <col min="6920" max="7173" width="8.7265625" style="274"/>
    <col min="7174" max="7174" width="18.81640625" style="274" customWidth="1"/>
    <col min="7175" max="7175" width="16.81640625" style="274" customWidth="1"/>
    <col min="7176" max="7429" width="8.7265625" style="274"/>
    <col min="7430" max="7430" width="18.81640625" style="274" customWidth="1"/>
    <col min="7431" max="7431" width="16.81640625" style="274" customWidth="1"/>
    <col min="7432" max="7685" width="8.7265625" style="274"/>
    <col min="7686" max="7686" width="18.81640625" style="274" customWidth="1"/>
    <col min="7687" max="7687" width="16.81640625" style="274" customWidth="1"/>
    <col min="7688" max="7941" width="8.7265625" style="274"/>
    <col min="7942" max="7942" width="18.81640625" style="274" customWidth="1"/>
    <col min="7943" max="7943" width="16.81640625" style="274" customWidth="1"/>
    <col min="7944" max="8197" width="8.7265625" style="274"/>
    <col min="8198" max="8198" width="18.81640625" style="274" customWidth="1"/>
    <col min="8199" max="8199" width="16.81640625" style="274" customWidth="1"/>
    <col min="8200" max="8453" width="8.7265625" style="274"/>
    <col min="8454" max="8454" width="18.81640625" style="274" customWidth="1"/>
    <col min="8455" max="8455" width="16.81640625" style="274" customWidth="1"/>
    <col min="8456" max="8709" width="8.7265625" style="274"/>
    <col min="8710" max="8710" width="18.81640625" style="274" customWidth="1"/>
    <col min="8711" max="8711" width="16.81640625" style="274" customWidth="1"/>
    <col min="8712" max="8965" width="8.7265625" style="274"/>
    <col min="8966" max="8966" width="18.81640625" style="274" customWidth="1"/>
    <col min="8967" max="8967" width="16.81640625" style="274" customWidth="1"/>
    <col min="8968" max="9221" width="8.7265625" style="274"/>
    <col min="9222" max="9222" width="18.81640625" style="274" customWidth="1"/>
    <col min="9223" max="9223" width="16.81640625" style="274" customWidth="1"/>
    <col min="9224" max="9477" width="8.7265625" style="274"/>
    <col min="9478" max="9478" width="18.81640625" style="274" customWidth="1"/>
    <col min="9479" max="9479" width="16.81640625" style="274" customWidth="1"/>
    <col min="9480" max="9733" width="8.7265625" style="274"/>
    <col min="9734" max="9734" width="18.81640625" style="274" customWidth="1"/>
    <col min="9735" max="9735" width="16.81640625" style="274" customWidth="1"/>
    <col min="9736" max="9989" width="8.7265625" style="274"/>
    <col min="9990" max="9990" width="18.81640625" style="274" customWidth="1"/>
    <col min="9991" max="9991" width="16.81640625" style="274" customWidth="1"/>
    <col min="9992" max="10245" width="8.7265625" style="274"/>
    <col min="10246" max="10246" width="18.81640625" style="274" customWidth="1"/>
    <col min="10247" max="10247" width="16.81640625" style="274" customWidth="1"/>
    <col min="10248" max="10501" width="8.7265625" style="274"/>
    <col min="10502" max="10502" width="18.81640625" style="274" customWidth="1"/>
    <col min="10503" max="10503" width="16.81640625" style="274" customWidth="1"/>
    <col min="10504" max="10757" width="8.7265625" style="274"/>
    <col min="10758" max="10758" width="18.81640625" style="274" customWidth="1"/>
    <col min="10759" max="10759" width="16.81640625" style="274" customWidth="1"/>
    <col min="10760" max="11013" width="8.7265625" style="274"/>
    <col min="11014" max="11014" width="18.81640625" style="274" customWidth="1"/>
    <col min="11015" max="11015" width="16.81640625" style="274" customWidth="1"/>
    <col min="11016" max="11269" width="8.7265625" style="274"/>
    <col min="11270" max="11270" width="18.81640625" style="274" customWidth="1"/>
    <col min="11271" max="11271" width="16.81640625" style="274" customWidth="1"/>
    <col min="11272" max="11525" width="8.7265625" style="274"/>
    <col min="11526" max="11526" width="18.81640625" style="274" customWidth="1"/>
    <col min="11527" max="11527" width="16.81640625" style="274" customWidth="1"/>
    <col min="11528" max="11781" width="8.7265625" style="274"/>
    <col min="11782" max="11782" width="18.81640625" style="274" customWidth="1"/>
    <col min="11783" max="11783" width="16.81640625" style="274" customWidth="1"/>
    <col min="11784" max="12037" width="8.7265625" style="274"/>
    <col min="12038" max="12038" width="18.81640625" style="274" customWidth="1"/>
    <col min="12039" max="12039" width="16.81640625" style="274" customWidth="1"/>
    <col min="12040" max="12293" width="8.7265625" style="274"/>
    <col min="12294" max="12294" width="18.81640625" style="274" customWidth="1"/>
    <col min="12295" max="12295" width="16.81640625" style="274" customWidth="1"/>
    <col min="12296" max="12549" width="8.7265625" style="274"/>
    <col min="12550" max="12550" width="18.81640625" style="274" customWidth="1"/>
    <col min="12551" max="12551" width="16.81640625" style="274" customWidth="1"/>
    <col min="12552" max="12805" width="8.7265625" style="274"/>
    <col min="12806" max="12806" width="18.81640625" style="274" customWidth="1"/>
    <col min="12807" max="12807" width="16.81640625" style="274" customWidth="1"/>
    <col min="12808" max="13061" width="8.7265625" style="274"/>
    <col min="13062" max="13062" width="18.81640625" style="274" customWidth="1"/>
    <col min="13063" max="13063" width="16.81640625" style="274" customWidth="1"/>
    <col min="13064" max="13317" width="8.7265625" style="274"/>
    <col min="13318" max="13318" width="18.81640625" style="274" customWidth="1"/>
    <col min="13319" max="13319" width="16.81640625" style="274" customWidth="1"/>
    <col min="13320" max="13573" width="8.7265625" style="274"/>
    <col min="13574" max="13574" width="18.81640625" style="274" customWidth="1"/>
    <col min="13575" max="13575" width="16.81640625" style="274" customWidth="1"/>
    <col min="13576" max="13829" width="8.7265625" style="274"/>
    <col min="13830" max="13830" width="18.81640625" style="274" customWidth="1"/>
    <col min="13831" max="13831" width="16.81640625" style="274" customWidth="1"/>
    <col min="13832" max="14085" width="8.7265625" style="274"/>
    <col min="14086" max="14086" width="18.81640625" style="274" customWidth="1"/>
    <col min="14087" max="14087" width="16.81640625" style="274" customWidth="1"/>
    <col min="14088" max="14341" width="8.7265625" style="274"/>
    <col min="14342" max="14342" width="18.81640625" style="274" customWidth="1"/>
    <col min="14343" max="14343" width="16.81640625" style="274" customWidth="1"/>
    <col min="14344" max="14597" width="8.7265625" style="274"/>
    <col min="14598" max="14598" width="18.81640625" style="274" customWidth="1"/>
    <col min="14599" max="14599" width="16.81640625" style="274" customWidth="1"/>
    <col min="14600" max="14853" width="8.7265625" style="274"/>
    <col min="14854" max="14854" width="18.81640625" style="274" customWidth="1"/>
    <col min="14855" max="14855" width="16.81640625" style="274" customWidth="1"/>
    <col min="14856" max="15109" width="8.7265625" style="274"/>
    <col min="15110" max="15110" width="18.81640625" style="274" customWidth="1"/>
    <col min="15111" max="15111" width="16.81640625" style="274" customWidth="1"/>
    <col min="15112" max="15365" width="8.7265625" style="274"/>
    <col min="15366" max="15366" width="18.81640625" style="274" customWidth="1"/>
    <col min="15367" max="15367" width="16.81640625" style="274" customWidth="1"/>
    <col min="15368" max="15621" width="8.7265625" style="274"/>
    <col min="15622" max="15622" width="18.81640625" style="274" customWidth="1"/>
    <col min="15623" max="15623" width="16.81640625" style="274" customWidth="1"/>
    <col min="15624" max="15877" width="8.7265625" style="274"/>
    <col min="15878" max="15878" width="18.81640625" style="274" customWidth="1"/>
    <col min="15879" max="15879" width="16.81640625" style="274" customWidth="1"/>
    <col min="15880" max="16133" width="8.7265625" style="274"/>
    <col min="16134" max="16134" width="18.81640625" style="274" customWidth="1"/>
    <col min="16135" max="16135" width="16.81640625" style="274" customWidth="1"/>
    <col min="16136" max="16384" width="8.7265625" style="274"/>
  </cols>
  <sheetData>
    <row r="1" spans="1:22" x14ac:dyDescent="0.3">
      <c r="B1" s="274" t="s">
        <v>1</v>
      </c>
      <c r="C1" s="274" t="s">
        <v>4</v>
      </c>
      <c r="D1" s="274" t="s">
        <v>700</v>
      </c>
      <c r="E1" s="274" t="s">
        <v>4</v>
      </c>
      <c r="F1" s="274" t="s">
        <v>700</v>
      </c>
      <c r="T1" s="274" t="s">
        <v>1</v>
      </c>
      <c r="U1" s="274" t="s">
        <v>4</v>
      </c>
      <c r="V1" s="274" t="s">
        <v>700</v>
      </c>
    </row>
    <row r="2" spans="1:22" x14ac:dyDescent="0.3">
      <c r="A2" s="274">
        <v>1</v>
      </c>
      <c r="B2" s="274">
        <v>1</v>
      </c>
      <c r="C2" t="s">
        <v>94</v>
      </c>
      <c r="D2" t="s">
        <v>96</v>
      </c>
      <c r="E2" s="340" t="s">
        <v>142</v>
      </c>
      <c r="F2" s="340" t="s">
        <v>136</v>
      </c>
      <c r="G2" s="497" t="s">
        <v>112</v>
      </c>
      <c r="H2" s="497" t="s">
        <v>120</v>
      </c>
      <c r="I2" s="5" t="s">
        <v>156</v>
      </c>
      <c r="J2" s="274">
        <v>1</v>
      </c>
      <c r="K2" s="5" t="s">
        <v>161</v>
      </c>
      <c r="L2" s="5" t="s">
        <v>158</v>
      </c>
      <c r="M2" s="274">
        <v>1</v>
      </c>
      <c r="N2" s="5" t="s">
        <v>111</v>
      </c>
      <c r="O2" s="5" t="s">
        <v>108</v>
      </c>
      <c r="P2" s="274">
        <v>1</v>
      </c>
      <c r="Q2" s="5" t="s">
        <v>121</v>
      </c>
      <c r="R2" s="5" t="s">
        <v>118</v>
      </c>
      <c r="S2" s="274">
        <v>1</v>
      </c>
      <c r="T2" s="274">
        <v>1</v>
      </c>
      <c r="U2" s="5" t="s">
        <v>126</v>
      </c>
      <c r="V2" s="5" t="s">
        <v>131</v>
      </c>
    </row>
    <row r="3" spans="1:22" x14ac:dyDescent="0.3">
      <c r="A3" s="274">
        <v>2</v>
      </c>
      <c r="B3" s="274">
        <v>1</v>
      </c>
      <c r="C3" t="s">
        <v>99</v>
      </c>
      <c r="D3" t="s">
        <v>93</v>
      </c>
      <c r="E3" s="340" t="s">
        <v>141</v>
      </c>
      <c r="F3" s="340" t="s">
        <v>138</v>
      </c>
      <c r="G3" s="497" t="s">
        <v>115</v>
      </c>
      <c r="H3" s="497" t="s">
        <v>117</v>
      </c>
      <c r="I3" s="5" t="s">
        <v>157</v>
      </c>
      <c r="J3" s="274">
        <v>2</v>
      </c>
      <c r="K3" s="5" t="s">
        <v>104</v>
      </c>
      <c r="L3" s="5" t="s">
        <v>160</v>
      </c>
      <c r="M3" s="274">
        <v>2</v>
      </c>
      <c r="N3" s="5" t="s">
        <v>114</v>
      </c>
      <c r="O3" s="5" t="s">
        <v>110</v>
      </c>
      <c r="P3" s="274">
        <v>2</v>
      </c>
      <c r="Q3" s="5" t="s">
        <v>124</v>
      </c>
      <c r="R3" s="5" t="s">
        <v>120</v>
      </c>
      <c r="S3" s="274">
        <v>2</v>
      </c>
      <c r="T3" s="274">
        <v>1</v>
      </c>
      <c r="U3" s="5" t="s">
        <v>130</v>
      </c>
      <c r="V3" s="5" t="s">
        <v>127</v>
      </c>
    </row>
    <row r="4" spans="1:22" x14ac:dyDescent="0.3">
      <c r="A4" s="274">
        <v>3</v>
      </c>
      <c r="B4" s="274">
        <v>1</v>
      </c>
      <c r="C4" t="s">
        <v>97</v>
      </c>
      <c r="D4" t="s">
        <v>92</v>
      </c>
      <c r="E4" s="340" t="s">
        <v>134</v>
      </c>
      <c r="F4" s="340" t="s">
        <v>144</v>
      </c>
      <c r="G4" s="497" t="s">
        <v>121</v>
      </c>
      <c r="H4" s="497" t="s">
        <v>118</v>
      </c>
      <c r="I4" s="5" t="s">
        <v>158</v>
      </c>
      <c r="J4" s="274">
        <v>3</v>
      </c>
      <c r="K4" s="5" t="s">
        <v>157</v>
      </c>
      <c r="L4" s="5" t="s">
        <v>156</v>
      </c>
      <c r="M4" s="274">
        <v>3</v>
      </c>
      <c r="N4" s="5" t="s">
        <v>107</v>
      </c>
      <c r="O4" s="5" t="s">
        <v>106</v>
      </c>
      <c r="P4" s="274">
        <v>3</v>
      </c>
      <c r="Q4" s="5" t="s">
        <v>117</v>
      </c>
      <c r="R4" s="5" t="s">
        <v>116</v>
      </c>
      <c r="S4" s="274">
        <v>3</v>
      </c>
      <c r="T4" s="274">
        <v>1</v>
      </c>
      <c r="U4" s="5" t="s">
        <v>129</v>
      </c>
      <c r="V4" s="5" t="s">
        <v>128</v>
      </c>
    </row>
    <row r="5" spans="1:22" x14ac:dyDescent="0.3">
      <c r="A5" s="274">
        <v>4</v>
      </c>
      <c r="B5" s="274">
        <v>2</v>
      </c>
      <c r="C5" t="s">
        <v>97</v>
      </c>
      <c r="D5" t="s">
        <v>96</v>
      </c>
      <c r="E5" s="340" t="s">
        <v>134</v>
      </c>
      <c r="F5" s="340" t="s">
        <v>136</v>
      </c>
      <c r="G5" s="497" t="s">
        <v>121</v>
      </c>
      <c r="H5" s="497" t="s">
        <v>112</v>
      </c>
      <c r="I5" s="5" t="s">
        <v>159</v>
      </c>
      <c r="J5" s="274">
        <v>4</v>
      </c>
      <c r="K5" s="5" t="s">
        <v>162</v>
      </c>
      <c r="L5" s="5" t="s">
        <v>159</v>
      </c>
      <c r="M5" s="274">
        <v>4</v>
      </c>
      <c r="N5" s="5" t="s">
        <v>112</v>
      </c>
      <c r="O5" s="5" t="s">
        <v>109</v>
      </c>
      <c r="P5" s="274">
        <v>4</v>
      </c>
      <c r="Q5" s="5" t="s">
        <v>122</v>
      </c>
      <c r="R5" s="5" t="s">
        <v>119</v>
      </c>
      <c r="S5" s="274">
        <v>4</v>
      </c>
      <c r="T5" s="274">
        <v>2</v>
      </c>
      <c r="U5" s="5" t="s">
        <v>126</v>
      </c>
      <c r="V5" s="5" t="s">
        <v>127</v>
      </c>
    </row>
    <row r="6" spans="1:22" x14ac:dyDescent="0.3">
      <c r="A6" s="274">
        <v>5</v>
      </c>
      <c r="B6" s="274">
        <v>2</v>
      </c>
      <c r="C6" t="s">
        <v>93</v>
      </c>
      <c r="D6" t="s">
        <v>94</v>
      </c>
      <c r="E6" s="340" t="s">
        <v>138</v>
      </c>
      <c r="F6" s="340" t="s">
        <v>142</v>
      </c>
      <c r="G6" s="497" t="s">
        <v>117</v>
      </c>
      <c r="H6" s="497" t="s">
        <v>120</v>
      </c>
      <c r="I6" s="5" t="s">
        <v>160</v>
      </c>
      <c r="J6" s="274">
        <v>5</v>
      </c>
      <c r="K6" s="5" t="s">
        <v>163</v>
      </c>
      <c r="L6" s="5" t="s">
        <v>105</v>
      </c>
      <c r="M6" s="274">
        <v>5</v>
      </c>
      <c r="N6" s="5" t="s">
        <v>113</v>
      </c>
      <c r="O6" s="5" t="s">
        <v>115</v>
      </c>
      <c r="P6" s="274">
        <v>5</v>
      </c>
      <c r="Q6" s="5" t="s">
        <v>123</v>
      </c>
      <c r="R6" s="5" t="s">
        <v>125</v>
      </c>
      <c r="S6" s="274">
        <v>5</v>
      </c>
      <c r="T6" s="274">
        <v>2</v>
      </c>
      <c r="U6" s="5" t="s">
        <v>129</v>
      </c>
      <c r="V6" s="5" t="s">
        <v>131</v>
      </c>
    </row>
    <row r="7" spans="1:22" x14ac:dyDescent="0.3">
      <c r="A7" s="274">
        <v>6</v>
      </c>
      <c r="B7" s="274">
        <v>2</v>
      </c>
      <c r="C7" t="s">
        <v>99</v>
      </c>
      <c r="D7" t="s">
        <v>92</v>
      </c>
      <c r="E7" s="340" t="s">
        <v>141</v>
      </c>
      <c r="F7" s="340" t="s">
        <v>144</v>
      </c>
      <c r="G7" s="497" t="s">
        <v>115</v>
      </c>
      <c r="H7" s="497" t="s">
        <v>118</v>
      </c>
      <c r="I7" s="5" t="s">
        <v>161</v>
      </c>
      <c r="J7" s="274">
        <v>6</v>
      </c>
      <c r="K7" s="5" t="s">
        <v>160</v>
      </c>
      <c r="L7" s="5" t="s">
        <v>162</v>
      </c>
      <c r="M7" s="274">
        <v>6</v>
      </c>
      <c r="N7" s="5" t="s">
        <v>110</v>
      </c>
      <c r="O7" s="5" t="s">
        <v>112</v>
      </c>
      <c r="P7" s="274">
        <v>6</v>
      </c>
      <c r="Q7" s="5" t="s">
        <v>120</v>
      </c>
      <c r="R7" s="5" t="s">
        <v>122</v>
      </c>
      <c r="S7" s="274">
        <v>6</v>
      </c>
      <c r="T7" s="274">
        <v>2</v>
      </c>
      <c r="U7" s="5" t="s">
        <v>128</v>
      </c>
      <c r="V7" s="5" t="s">
        <v>130</v>
      </c>
    </row>
    <row r="8" spans="1:22" x14ac:dyDescent="0.3">
      <c r="A8" s="274">
        <v>7</v>
      </c>
      <c r="B8" s="274">
        <v>3</v>
      </c>
      <c r="C8" t="s">
        <v>93</v>
      </c>
      <c r="D8" t="s">
        <v>97</v>
      </c>
      <c r="E8" s="340" t="s">
        <v>138</v>
      </c>
      <c r="F8" s="340" t="s">
        <v>134</v>
      </c>
      <c r="G8" s="497" t="s">
        <v>117</v>
      </c>
      <c r="H8" s="497" t="s">
        <v>121</v>
      </c>
      <c r="I8" s="5" t="s">
        <v>162</v>
      </c>
      <c r="J8" s="274">
        <v>7</v>
      </c>
      <c r="K8" s="5" t="s">
        <v>161</v>
      </c>
      <c r="L8" s="5" t="s">
        <v>105</v>
      </c>
      <c r="M8" s="274">
        <v>7</v>
      </c>
      <c r="N8" s="5" t="s">
        <v>111</v>
      </c>
      <c r="O8" s="5" t="s">
        <v>115</v>
      </c>
      <c r="P8" s="274">
        <v>7</v>
      </c>
      <c r="Q8" s="5" t="s">
        <v>121</v>
      </c>
      <c r="R8" s="5" t="s">
        <v>125</v>
      </c>
      <c r="S8" s="274">
        <v>7</v>
      </c>
      <c r="T8" s="274">
        <v>3</v>
      </c>
      <c r="U8" s="5" t="s">
        <v>129</v>
      </c>
      <c r="V8" s="5" t="s">
        <v>130</v>
      </c>
    </row>
    <row r="9" spans="1:22" x14ac:dyDescent="0.3">
      <c r="A9" s="274">
        <v>8</v>
      </c>
      <c r="B9" s="274">
        <v>3</v>
      </c>
      <c r="C9" t="s">
        <v>92</v>
      </c>
      <c r="D9" t="s">
        <v>96</v>
      </c>
      <c r="E9" s="340" t="s">
        <v>144</v>
      </c>
      <c r="F9" s="340" t="s">
        <v>136</v>
      </c>
      <c r="G9" s="497" t="s">
        <v>118</v>
      </c>
      <c r="H9" s="497" t="s">
        <v>112</v>
      </c>
      <c r="I9" s="5" t="s">
        <v>163</v>
      </c>
      <c r="J9" s="274">
        <v>8</v>
      </c>
      <c r="K9" s="5" t="s">
        <v>158</v>
      </c>
      <c r="L9" s="5" t="s">
        <v>157</v>
      </c>
      <c r="M9" s="274">
        <v>8</v>
      </c>
      <c r="N9" s="5" t="s">
        <v>108</v>
      </c>
      <c r="O9" s="5" t="s">
        <v>107</v>
      </c>
      <c r="P9" s="274">
        <v>8</v>
      </c>
      <c r="Q9" s="5" t="s">
        <v>118</v>
      </c>
      <c r="R9" s="5" t="s">
        <v>117</v>
      </c>
      <c r="S9" s="274">
        <v>8</v>
      </c>
      <c r="T9" s="274">
        <v>3</v>
      </c>
      <c r="U9" s="5" t="s">
        <v>131</v>
      </c>
      <c r="V9" s="5" t="s">
        <v>127</v>
      </c>
    </row>
    <row r="10" spans="1:22" x14ac:dyDescent="0.3">
      <c r="A10" s="274">
        <v>9</v>
      </c>
      <c r="B10" s="274">
        <v>3</v>
      </c>
      <c r="C10" t="s">
        <v>99</v>
      </c>
      <c r="D10" t="s">
        <v>94</v>
      </c>
      <c r="E10" s="340" t="s">
        <v>141</v>
      </c>
      <c r="F10" s="340" t="s">
        <v>142</v>
      </c>
      <c r="G10" s="497" t="s">
        <v>115</v>
      </c>
      <c r="H10" s="497" t="s">
        <v>120</v>
      </c>
      <c r="I10" s="5" t="s">
        <v>104</v>
      </c>
      <c r="J10" s="274">
        <v>9</v>
      </c>
      <c r="K10" s="5" t="s">
        <v>159</v>
      </c>
      <c r="L10" s="5" t="s">
        <v>104</v>
      </c>
      <c r="M10" s="274">
        <v>9</v>
      </c>
      <c r="N10" s="5" t="s">
        <v>109</v>
      </c>
      <c r="O10" s="5" t="s">
        <v>114</v>
      </c>
      <c r="P10" s="274">
        <v>9</v>
      </c>
      <c r="Q10" s="5" t="s">
        <v>119</v>
      </c>
      <c r="R10" s="5" t="s">
        <v>124</v>
      </c>
      <c r="S10" s="274">
        <v>9</v>
      </c>
      <c r="T10" s="274">
        <v>3</v>
      </c>
      <c r="U10" s="5" t="s">
        <v>128</v>
      </c>
      <c r="V10" s="5" t="s">
        <v>126</v>
      </c>
    </row>
    <row r="11" spans="1:22" x14ac:dyDescent="0.3">
      <c r="A11" s="274">
        <v>10</v>
      </c>
      <c r="B11" s="274">
        <v>4</v>
      </c>
      <c r="C11" t="s">
        <v>93</v>
      </c>
      <c r="D11" t="s">
        <v>96</v>
      </c>
      <c r="E11" s="340" t="s">
        <v>138</v>
      </c>
      <c r="F11" s="340" t="s">
        <v>136</v>
      </c>
      <c r="G11" s="497" t="s">
        <v>117</v>
      </c>
      <c r="H11" s="497" t="s">
        <v>112</v>
      </c>
      <c r="I11" s="5" t="s">
        <v>105</v>
      </c>
      <c r="J11" s="274">
        <v>10</v>
      </c>
      <c r="K11" s="5" t="s">
        <v>156</v>
      </c>
      <c r="L11" s="5" t="s">
        <v>163</v>
      </c>
      <c r="M11" s="274">
        <v>10</v>
      </c>
      <c r="N11" s="5" t="s">
        <v>106</v>
      </c>
      <c r="O11" s="5" t="s">
        <v>113</v>
      </c>
      <c r="P11" s="274">
        <v>10</v>
      </c>
      <c r="Q11" s="5" t="s">
        <v>116</v>
      </c>
      <c r="R11" s="5" t="s">
        <v>123</v>
      </c>
      <c r="S11" s="274">
        <v>10</v>
      </c>
      <c r="T11" s="274">
        <v>4</v>
      </c>
      <c r="U11" s="5" t="s">
        <v>128</v>
      </c>
      <c r="V11" s="5" t="s">
        <v>127</v>
      </c>
    </row>
    <row r="12" spans="1:22" x14ac:dyDescent="0.3">
      <c r="A12" s="274">
        <v>11</v>
      </c>
      <c r="B12" s="274">
        <v>4</v>
      </c>
      <c r="C12" t="s">
        <v>97</v>
      </c>
      <c r="D12" t="s">
        <v>99</v>
      </c>
      <c r="E12" s="340" t="s">
        <v>134</v>
      </c>
      <c r="F12" s="340" t="s">
        <v>141</v>
      </c>
      <c r="G12" s="497" t="s">
        <v>121</v>
      </c>
      <c r="H12" s="497" t="s">
        <v>115</v>
      </c>
      <c r="J12" s="274">
        <v>11</v>
      </c>
      <c r="K12" s="5" t="s">
        <v>157</v>
      </c>
      <c r="L12" s="5" t="s">
        <v>161</v>
      </c>
      <c r="M12" s="274">
        <v>11</v>
      </c>
      <c r="N12" s="5" t="s">
        <v>107</v>
      </c>
      <c r="O12" s="5" t="s">
        <v>111</v>
      </c>
      <c r="P12" s="274">
        <v>11</v>
      </c>
      <c r="Q12" s="5" t="s">
        <v>117</v>
      </c>
      <c r="R12" s="5" t="s">
        <v>121</v>
      </c>
      <c r="S12" s="274">
        <v>11</v>
      </c>
      <c r="T12" s="274">
        <v>4</v>
      </c>
      <c r="U12" s="5" t="s">
        <v>130</v>
      </c>
      <c r="V12" s="5" t="s">
        <v>131</v>
      </c>
    </row>
    <row r="13" spans="1:22" x14ac:dyDescent="0.3">
      <c r="A13" s="274">
        <v>12</v>
      </c>
      <c r="B13" s="274">
        <v>4</v>
      </c>
      <c r="C13" t="s">
        <v>94</v>
      </c>
      <c r="D13" t="s">
        <v>92</v>
      </c>
      <c r="E13" s="340" t="s">
        <v>142</v>
      </c>
      <c r="F13" s="340" t="s">
        <v>144</v>
      </c>
      <c r="G13" s="497" t="s">
        <v>120</v>
      </c>
      <c r="H13" s="497" t="s">
        <v>118</v>
      </c>
      <c r="I13" s="5" t="s">
        <v>106</v>
      </c>
      <c r="J13" s="274">
        <v>12</v>
      </c>
      <c r="K13" s="5" t="s">
        <v>160</v>
      </c>
      <c r="L13" s="5" t="s">
        <v>163</v>
      </c>
      <c r="M13" s="274">
        <v>12</v>
      </c>
      <c r="N13" s="5" t="s">
        <v>110</v>
      </c>
      <c r="O13" s="5" t="s">
        <v>113</v>
      </c>
      <c r="P13" s="274">
        <v>12</v>
      </c>
      <c r="Q13" s="5" t="s">
        <v>120</v>
      </c>
      <c r="R13" s="5" t="s">
        <v>123</v>
      </c>
      <c r="S13" s="274">
        <v>12</v>
      </c>
      <c r="T13" s="274">
        <v>4</v>
      </c>
      <c r="U13" s="5" t="s">
        <v>126</v>
      </c>
      <c r="V13" s="5" t="s">
        <v>129</v>
      </c>
    </row>
    <row r="14" spans="1:22" x14ac:dyDescent="0.3">
      <c r="A14" s="274">
        <v>13</v>
      </c>
      <c r="B14" s="274">
        <v>5</v>
      </c>
      <c r="C14" t="s">
        <v>94</v>
      </c>
      <c r="D14" t="s">
        <v>97</v>
      </c>
      <c r="E14" s="340" t="s">
        <v>142</v>
      </c>
      <c r="F14" s="340" t="s">
        <v>134</v>
      </c>
      <c r="G14" s="497" t="s">
        <v>120</v>
      </c>
      <c r="H14" s="497" t="s">
        <v>121</v>
      </c>
      <c r="I14" s="5" t="s">
        <v>107</v>
      </c>
      <c r="J14" s="274">
        <v>13</v>
      </c>
      <c r="K14" s="5" t="s">
        <v>159</v>
      </c>
      <c r="L14" s="5" t="s">
        <v>156</v>
      </c>
      <c r="M14" s="274">
        <v>13</v>
      </c>
      <c r="N14" s="5" t="s">
        <v>109</v>
      </c>
      <c r="O14" s="5" t="s">
        <v>106</v>
      </c>
      <c r="P14" s="274">
        <v>13</v>
      </c>
      <c r="Q14" s="5" t="s">
        <v>119</v>
      </c>
      <c r="R14" s="5" t="s">
        <v>116</v>
      </c>
      <c r="S14" s="274">
        <v>13</v>
      </c>
      <c r="T14" s="274">
        <v>5</v>
      </c>
      <c r="U14" s="5" t="s">
        <v>131</v>
      </c>
      <c r="V14" s="5" t="s">
        <v>128</v>
      </c>
    </row>
    <row r="15" spans="1:22" x14ac:dyDescent="0.3">
      <c r="A15" s="274">
        <v>14</v>
      </c>
      <c r="B15" s="274">
        <v>5</v>
      </c>
      <c r="C15" t="s">
        <v>92</v>
      </c>
      <c r="D15" t="s">
        <v>93</v>
      </c>
      <c r="E15" s="340" t="s">
        <v>144</v>
      </c>
      <c r="F15" s="340" t="s">
        <v>138</v>
      </c>
      <c r="G15" s="497" t="s">
        <v>118</v>
      </c>
      <c r="H15" s="497" t="s">
        <v>117</v>
      </c>
      <c r="I15" s="5" t="s">
        <v>108</v>
      </c>
      <c r="J15" s="274">
        <v>14</v>
      </c>
      <c r="K15" s="5" t="s">
        <v>104</v>
      </c>
      <c r="L15" s="5" t="s">
        <v>158</v>
      </c>
      <c r="M15" s="274">
        <v>14</v>
      </c>
      <c r="N15" s="5" t="s">
        <v>114</v>
      </c>
      <c r="O15" s="5" t="s">
        <v>108</v>
      </c>
      <c r="P15" s="274">
        <v>14</v>
      </c>
      <c r="Q15" s="5" t="s">
        <v>124</v>
      </c>
      <c r="R15" s="5" t="s">
        <v>118</v>
      </c>
      <c r="S15" s="274">
        <v>14</v>
      </c>
      <c r="T15" s="274">
        <v>5</v>
      </c>
      <c r="U15" s="5" t="s">
        <v>130</v>
      </c>
      <c r="V15" s="5" t="s">
        <v>126</v>
      </c>
    </row>
    <row r="16" spans="1:22" x14ac:dyDescent="0.3">
      <c r="A16" s="274">
        <v>15</v>
      </c>
      <c r="B16" s="274">
        <v>5</v>
      </c>
      <c r="C16" t="s">
        <v>96</v>
      </c>
      <c r="D16" t="s">
        <v>99</v>
      </c>
      <c r="E16" s="340" t="s">
        <v>136</v>
      </c>
      <c r="F16" s="340" t="s">
        <v>141</v>
      </c>
      <c r="G16" s="497" t="s">
        <v>112</v>
      </c>
      <c r="H16" s="497" t="s">
        <v>115</v>
      </c>
      <c r="I16" s="5" t="s">
        <v>109</v>
      </c>
      <c r="J16" s="274">
        <v>15</v>
      </c>
      <c r="K16" s="5" t="s">
        <v>162</v>
      </c>
      <c r="L16" s="5" t="s">
        <v>105</v>
      </c>
      <c r="M16" s="274">
        <v>15</v>
      </c>
      <c r="N16" s="5" t="s">
        <v>112</v>
      </c>
      <c r="O16" s="5" t="s">
        <v>115</v>
      </c>
      <c r="P16" s="274">
        <v>15</v>
      </c>
      <c r="Q16" s="5" t="s">
        <v>122</v>
      </c>
      <c r="R16" s="5" t="s">
        <v>125</v>
      </c>
      <c r="S16" s="274">
        <v>15</v>
      </c>
      <c r="T16" s="274">
        <v>5</v>
      </c>
      <c r="U16" s="5" t="s">
        <v>127</v>
      </c>
      <c r="V16" s="5" t="s">
        <v>129</v>
      </c>
    </row>
    <row r="17" spans="1:22" x14ac:dyDescent="0.3">
      <c r="A17" s="274">
        <v>16</v>
      </c>
      <c r="B17" s="274">
        <v>6</v>
      </c>
      <c r="C17" t="s">
        <v>92</v>
      </c>
      <c r="D17" t="s">
        <v>97</v>
      </c>
      <c r="E17" s="340" t="s">
        <v>144</v>
      </c>
      <c r="F17" s="340" t="s">
        <v>134</v>
      </c>
      <c r="I17" s="5" t="s">
        <v>110</v>
      </c>
      <c r="J17" s="274">
        <v>16</v>
      </c>
      <c r="K17" s="5" t="s">
        <v>105</v>
      </c>
      <c r="L17" s="5" t="s">
        <v>160</v>
      </c>
      <c r="M17" s="274">
        <v>16</v>
      </c>
      <c r="N17" s="5" t="s">
        <v>115</v>
      </c>
      <c r="O17" s="5" t="s">
        <v>110</v>
      </c>
      <c r="P17" s="274">
        <v>16</v>
      </c>
      <c r="Q17" s="5" t="s">
        <v>125</v>
      </c>
      <c r="R17" s="5" t="s">
        <v>120</v>
      </c>
      <c r="S17" s="274">
        <v>16</v>
      </c>
      <c r="T17" s="274">
        <v>6</v>
      </c>
      <c r="U17" s="5" t="s">
        <v>127</v>
      </c>
      <c r="V17" s="5" t="s">
        <v>130</v>
      </c>
    </row>
    <row r="18" spans="1:22" x14ac:dyDescent="0.3">
      <c r="A18" s="274">
        <v>17</v>
      </c>
      <c r="B18" s="274">
        <v>6</v>
      </c>
      <c r="C18" t="s">
        <v>93</v>
      </c>
      <c r="D18" t="s">
        <v>99</v>
      </c>
      <c r="E18" s="340" t="s">
        <v>138</v>
      </c>
      <c r="F18" s="340" t="s">
        <v>141</v>
      </c>
      <c r="I18" s="5" t="s">
        <v>111</v>
      </c>
      <c r="J18" s="274">
        <v>17</v>
      </c>
      <c r="K18" s="5" t="s">
        <v>158</v>
      </c>
      <c r="L18" s="5" t="s">
        <v>156</v>
      </c>
      <c r="M18" s="274">
        <v>17</v>
      </c>
      <c r="N18" s="5" t="s">
        <v>108</v>
      </c>
      <c r="O18" s="5" t="s">
        <v>106</v>
      </c>
      <c r="P18" s="274">
        <v>17</v>
      </c>
      <c r="Q18" s="5" t="s">
        <v>118</v>
      </c>
      <c r="R18" s="5" t="s">
        <v>116</v>
      </c>
      <c r="S18" s="274">
        <v>17</v>
      </c>
      <c r="T18" s="274">
        <v>6</v>
      </c>
      <c r="U18" s="5" t="s">
        <v>128</v>
      </c>
      <c r="V18" s="5" t="s">
        <v>129</v>
      </c>
    </row>
    <row r="19" spans="1:22" x14ac:dyDescent="0.3">
      <c r="A19" s="274">
        <v>18</v>
      </c>
      <c r="B19" s="274">
        <v>6</v>
      </c>
      <c r="C19" t="s">
        <v>96</v>
      </c>
      <c r="D19" t="s">
        <v>94</v>
      </c>
      <c r="E19" s="340" t="s">
        <v>136</v>
      </c>
      <c r="F19" s="340" t="s">
        <v>142</v>
      </c>
      <c r="I19" s="5" t="s">
        <v>112</v>
      </c>
      <c r="J19" s="274">
        <v>18</v>
      </c>
      <c r="K19" s="5" t="s">
        <v>159</v>
      </c>
      <c r="L19" s="5" t="s">
        <v>163</v>
      </c>
      <c r="M19" s="274">
        <v>18</v>
      </c>
      <c r="N19" s="5" t="s">
        <v>109</v>
      </c>
      <c r="O19" s="5" t="s">
        <v>113</v>
      </c>
      <c r="P19" s="274">
        <v>18</v>
      </c>
      <c r="Q19" s="5" t="s">
        <v>119</v>
      </c>
      <c r="R19" s="5" t="s">
        <v>123</v>
      </c>
      <c r="S19" s="274">
        <v>18</v>
      </c>
      <c r="T19" s="274">
        <v>6</v>
      </c>
      <c r="U19" s="5" t="s">
        <v>131</v>
      </c>
      <c r="V19" s="5" t="s">
        <v>126</v>
      </c>
    </row>
    <row r="20" spans="1:22" x14ac:dyDescent="0.3">
      <c r="A20" s="274">
        <v>19</v>
      </c>
      <c r="B20" s="274">
        <v>7</v>
      </c>
      <c r="C20" t="s">
        <v>96</v>
      </c>
      <c r="D20" t="s">
        <v>97</v>
      </c>
      <c r="E20" s="340" t="s">
        <v>136</v>
      </c>
      <c r="F20" s="340" t="s">
        <v>134</v>
      </c>
      <c r="I20" s="5" t="s">
        <v>113</v>
      </c>
      <c r="J20" s="274">
        <v>19</v>
      </c>
      <c r="K20" s="5" t="s">
        <v>161</v>
      </c>
      <c r="L20" s="5" t="s">
        <v>104</v>
      </c>
      <c r="M20" s="274">
        <v>19</v>
      </c>
      <c r="N20" s="5" t="s">
        <v>111</v>
      </c>
      <c r="O20" s="5" t="s">
        <v>114</v>
      </c>
      <c r="P20" s="274">
        <v>19</v>
      </c>
      <c r="Q20" s="5" t="s">
        <v>121</v>
      </c>
      <c r="R20" s="5" t="s">
        <v>124</v>
      </c>
      <c r="S20" s="274">
        <v>19</v>
      </c>
      <c r="T20" s="274">
        <v>7</v>
      </c>
      <c r="U20" s="5" t="s">
        <v>130</v>
      </c>
      <c r="V20" s="5" t="s">
        <v>128</v>
      </c>
    </row>
    <row r="21" spans="1:22" x14ac:dyDescent="0.3">
      <c r="A21" s="274">
        <v>20</v>
      </c>
      <c r="B21" s="274">
        <v>7</v>
      </c>
      <c r="C21" t="s">
        <v>94</v>
      </c>
      <c r="D21" t="s">
        <v>93</v>
      </c>
      <c r="E21" s="340" t="s">
        <v>142</v>
      </c>
      <c r="F21" s="340" t="s">
        <v>138</v>
      </c>
      <c r="I21" s="5" t="s">
        <v>114</v>
      </c>
      <c r="J21" s="274">
        <v>20</v>
      </c>
      <c r="K21" s="5" t="s">
        <v>157</v>
      </c>
      <c r="L21" s="5" t="s">
        <v>162</v>
      </c>
      <c r="M21" s="274">
        <v>20</v>
      </c>
      <c r="N21" s="5" t="s">
        <v>107</v>
      </c>
      <c r="O21" s="5" t="s">
        <v>112</v>
      </c>
      <c r="P21" s="274">
        <v>20</v>
      </c>
      <c r="Q21" s="5" t="s">
        <v>117</v>
      </c>
      <c r="R21" s="5" t="s">
        <v>122</v>
      </c>
      <c r="S21" s="274">
        <v>20</v>
      </c>
      <c r="T21" s="274">
        <v>7</v>
      </c>
      <c r="U21" s="5" t="s">
        <v>127</v>
      </c>
      <c r="V21" s="5" t="s">
        <v>126</v>
      </c>
    </row>
    <row r="22" spans="1:22" x14ac:dyDescent="0.3">
      <c r="A22" s="274">
        <v>21</v>
      </c>
      <c r="B22" s="274">
        <v>7</v>
      </c>
      <c r="C22" t="s">
        <v>92</v>
      </c>
      <c r="D22" t="s">
        <v>99</v>
      </c>
      <c r="E22" s="340" t="s">
        <v>144</v>
      </c>
      <c r="F22" s="340" t="s">
        <v>141</v>
      </c>
      <c r="I22" s="5" t="s">
        <v>115</v>
      </c>
      <c r="J22" s="274">
        <v>21</v>
      </c>
      <c r="K22" s="5" t="s">
        <v>156</v>
      </c>
      <c r="L22" s="5" t="s">
        <v>161</v>
      </c>
      <c r="M22" s="274">
        <v>21</v>
      </c>
      <c r="N22" s="5" t="s">
        <v>106</v>
      </c>
      <c r="O22" s="5" t="s">
        <v>111</v>
      </c>
      <c r="P22" s="274">
        <v>21</v>
      </c>
      <c r="Q22" s="5" t="s">
        <v>116</v>
      </c>
      <c r="R22" s="5" t="s">
        <v>121</v>
      </c>
      <c r="S22" s="274">
        <v>21</v>
      </c>
      <c r="T22" s="274">
        <v>7</v>
      </c>
      <c r="U22" s="5" t="s">
        <v>131</v>
      </c>
      <c r="V22" s="5" t="s">
        <v>129</v>
      </c>
    </row>
    <row r="23" spans="1:22" x14ac:dyDescent="0.3">
      <c r="A23" s="274">
        <v>22</v>
      </c>
      <c r="B23" s="274">
        <v>8</v>
      </c>
      <c r="C23" t="s">
        <v>97</v>
      </c>
      <c r="D23" t="s">
        <v>93</v>
      </c>
      <c r="E23" s="340" t="s">
        <v>134</v>
      </c>
      <c r="F23" s="340" t="s">
        <v>138</v>
      </c>
      <c r="J23" s="274">
        <v>22</v>
      </c>
      <c r="K23" s="5" t="s">
        <v>105</v>
      </c>
      <c r="L23" s="5" t="s">
        <v>157</v>
      </c>
      <c r="M23" s="274">
        <v>22</v>
      </c>
      <c r="N23" s="5" t="s">
        <v>115</v>
      </c>
      <c r="O23" s="5" t="s">
        <v>107</v>
      </c>
      <c r="P23" s="274">
        <v>22</v>
      </c>
      <c r="Q23" s="5" t="s">
        <v>125</v>
      </c>
      <c r="R23" s="5" t="s">
        <v>117</v>
      </c>
      <c r="S23" s="274">
        <v>22</v>
      </c>
      <c r="T23" s="274">
        <v>8</v>
      </c>
      <c r="U23" s="5" t="s">
        <v>130</v>
      </c>
      <c r="V23" s="5" t="s">
        <v>129</v>
      </c>
    </row>
    <row r="24" spans="1:22" x14ac:dyDescent="0.3">
      <c r="A24" s="274">
        <v>23</v>
      </c>
      <c r="B24" s="274">
        <v>8</v>
      </c>
      <c r="C24" t="s">
        <v>94</v>
      </c>
      <c r="D24" t="s">
        <v>99</v>
      </c>
      <c r="E24" s="340" t="s">
        <v>142</v>
      </c>
      <c r="F24" s="340" t="s">
        <v>141</v>
      </c>
      <c r="I24" s="5" t="s">
        <v>116</v>
      </c>
      <c r="J24" s="274">
        <v>23</v>
      </c>
      <c r="K24" s="5" t="s">
        <v>159</v>
      </c>
      <c r="L24" s="5" t="s">
        <v>160</v>
      </c>
      <c r="M24" s="274">
        <v>23</v>
      </c>
      <c r="N24" s="5" t="s">
        <v>109</v>
      </c>
      <c r="O24" s="5" t="s">
        <v>110</v>
      </c>
      <c r="P24" s="274">
        <v>23</v>
      </c>
      <c r="Q24" s="5" t="s">
        <v>119</v>
      </c>
      <c r="R24" s="5" t="s">
        <v>120</v>
      </c>
      <c r="S24" s="274">
        <v>23</v>
      </c>
      <c r="T24" s="274">
        <v>8</v>
      </c>
      <c r="U24" s="5" t="s">
        <v>126</v>
      </c>
      <c r="V24" s="5" t="s">
        <v>128</v>
      </c>
    </row>
    <row r="25" spans="1:22" x14ac:dyDescent="0.3">
      <c r="A25" s="274">
        <v>24</v>
      </c>
      <c r="B25" s="274">
        <v>8</v>
      </c>
      <c r="C25" t="s">
        <v>96</v>
      </c>
      <c r="D25" t="s">
        <v>92</v>
      </c>
      <c r="E25" s="340" t="s">
        <v>136</v>
      </c>
      <c r="F25" s="340" t="s">
        <v>144</v>
      </c>
      <c r="I25" s="5" t="s">
        <v>117</v>
      </c>
      <c r="J25" s="274">
        <v>24</v>
      </c>
      <c r="K25" s="5" t="s">
        <v>163</v>
      </c>
      <c r="L25" s="5" t="s">
        <v>158</v>
      </c>
      <c r="M25" s="274">
        <v>24</v>
      </c>
      <c r="N25" s="5" t="s">
        <v>113</v>
      </c>
      <c r="O25" s="5" t="s">
        <v>108</v>
      </c>
      <c r="P25" s="274">
        <v>24</v>
      </c>
      <c r="Q25" s="5" t="s">
        <v>123</v>
      </c>
      <c r="R25" s="5" t="s">
        <v>118</v>
      </c>
      <c r="S25" s="274">
        <v>24</v>
      </c>
      <c r="T25" s="274">
        <v>8</v>
      </c>
      <c r="U25" s="5" t="s">
        <v>127</v>
      </c>
      <c r="V25" s="5" t="s">
        <v>131</v>
      </c>
    </row>
    <row r="26" spans="1:22" x14ac:dyDescent="0.3">
      <c r="A26" s="274">
        <v>25</v>
      </c>
      <c r="B26" s="274">
        <v>9</v>
      </c>
      <c r="C26" t="s">
        <v>99</v>
      </c>
      <c r="D26" t="s">
        <v>97</v>
      </c>
      <c r="E26" s="340" t="s">
        <v>141</v>
      </c>
      <c r="F26" s="340" t="s">
        <v>134</v>
      </c>
      <c r="I26" s="5" t="s">
        <v>118</v>
      </c>
      <c r="J26" s="274">
        <v>25</v>
      </c>
      <c r="K26" s="5" t="s">
        <v>162</v>
      </c>
      <c r="L26" s="5" t="s">
        <v>104</v>
      </c>
      <c r="M26" s="274">
        <v>25</v>
      </c>
      <c r="N26" s="5" t="s">
        <v>112</v>
      </c>
      <c r="O26" s="5" t="s">
        <v>114</v>
      </c>
      <c r="P26" s="274">
        <v>25</v>
      </c>
      <c r="Q26" s="5" t="s">
        <v>122</v>
      </c>
      <c r="R26" s="5" t="s">
        <v>124</v>
      </c>
      <c r="S26" s="274">
        <v>25</v>
      </c>
      <c r="T26" s="274">
        <v>9</v>
      </c>
      <c r="U26" s="5" t="s">
        <v>129</v>
      </c>
      <c r="V26" s="5" t="s">
        <v>126</v>
      </c>
    </row>
    <row r="27" spans="1:22" x14ac:dyDescent="0.3">
      <c r="A27" s="274">
        <v>26</v>
      </c>
      <c r="B27" s="274">
        <v>9</v>
      </c>
      <c r="C27" t="s">
        <v>96</v>
      </c>
      <c r="D27" t="s">
        <v>93</v>
      </c>
      <c r="E27" s="340" t="s">
        <v>136</v>
      </c>
      <c r="F27" s="340" t="s">
        <v>138</v>
      </c>
      <c r="I27" s="5" t="s">
        <v>119</v>
      </c>
      <c r="J27" s="274">
        <v>26</v>
      </c>
      <c r="K27" s="5" t="s">
        <v>104</v>
      </c>
      <c r="L27" s="5" t="s">
        <v>105</v>
      </c>
      <c r="M27" s="274">
        <v>26</v>
      </c>
      <c r="N27" s="5" t="s">
        <v>114</v>
      </c>
      <c r="O27" s="5" t="s">
        <v>115</v>
      </c>
      <c r="P27" s="274">
        <v>26</v>
      </c>
      <c r="Q27" s="5" t="s">
        <v>124</v>
      </c>
      <c r="R27" s="5" t="s">
        <v>125</v>
      </c>
      <c r="S27" s="274">
        <v>26</v>
      </c>
      <c r="T27" s="274">
        <v>9</v>
      </c>
      <c r="U27" s="5" t="s">
        <v>127</v>
      </c>
      <c r="V27" s="5" t="s">
        <v>128</v>
      </c>
    </row>
    <row r="28" spans="1:22" x14ac:dyDescent="0.3">
      <c r="A28" s="274">
        <v>27</v>
      </c>
      <c r="B28" s="274">
        <v>9</v>
      </c>
      <c r="C28" t="s">
        <v>92</v>
      </c>
      <c r="D28" t="s">
        <v>94</v>
      </c>
      <c r="E28" s="340" t="s">
        <v>144</v>
      </c>
      <c r="F28" s="340" t="s">
        <v>142</v>
      </c>
      <c r="I28" s="5" t="s">
        <v>120</v>
      </c>
      <c r="J28" s="274">
        <v>27</v>
      </c>
      <c r="K28" s="5" t="s">
        <v>160</v>
      </c>
      <c r="L28" s="5" t="s">
        <v>157</v>
      </c>
      <c r="M28" s="274">
        <v>27</v>
      </c>
      <c r="N28" s="5" t="s">
        <v>110</v>
      </c>
      <c r="O28" s="5" t="s">
        <v>107</v>
      </c>
      <c r="P28" s="274">
        <v>27</v>
      </c>
      <c r="Q28" s="5" t="s">
        <v>120</v>
      </c>
      <c r="R28" s="5" t="s">
        <v>117</v>
      </c>
      <c r="S28" s="274">
        <v>27</v>
      </c>
      <c r="T28" s="274">
        <v>9</v>
      </c>
      <c r="U28" s="5" t="s">
        <v>131</v>
      </c>
      <c r="V28" s="5" t="s">
        <v>130</v>
      </c>
    </row>
    <row r="29" spans="1:22" x14ac:dyDescent="0.3">
      <c r="A29" s="274">
        <v>28</v>
      </c>
      <c r="B29" s="274">
        <v>10</v>
      </c>
      <c r="C29" t="s">
        <v>99</v>
      </c>
      <c r="D29" t="s">
        <v>96</v>
      </c>
      <c r="E29" s="340" t="s">
        <v>141</v>
      </c>
      <c r="F29" s="340" t="s">
        <v>136</v>
      </c>
      <c r="I29" s="5" t="s">
        <v>121</v>
      </c>
      <c r="J29" s="274">
        <v>28</v>
      </c>
      <c r="K29" s="5" t="s">
        <v>156</v>
      </c>
      <c r="L29" s="5" t="s">
        <v>162</v>
      </c>
      <c r="M29" s="274">
        <v>28</v>
      </c>
      <c r="N29" s="5" t="s">
        <v>106</v>
      </c>
      <c r="O29" s="5" t="s">
        <v>112</v>
      </c>
      <c r="P29" s="274">
        <v>28</v>
      </c>
      <c r="Q29" s="5" t="s">
        <v>116</v>
      </c>
      <c r="R29" s="5" t="s">
        <v>122</v>
      </c>
      <c r="S29" s="274">
        <v>28</v>
      </c>
      <c r="T29" s="274">
        <v>10</v>
      </c>
      <c r="U29" s="5" t="s">
        <v>128</v>
      </c>
      <c r="V29" s="5" t="s">
        <v>131</v>
      </c>
    </row>
    <row r="30" spans="1:22" x14ac:dyDescent="0.3">
      <c r="A30" s="274">
        <v>29</v>
      </c>
      <c r="B30" s="274">
        <v>10</v>
      </c>
      <c r="C30" t="s">
        <v>97</v>
      </c>
      <c r="D30" t="s">
        <v>94</v>
      </c>
      <c r="E30" s="340" t="s">
        <v>134</v>
      </c>
      <c r="F30" s="340" t="s">
        <v>142</v>
      </c>
      <c r="I30" s="5" t="s">
        <v>122</v>
      </c>
      <c r="J30" s="274">
        <v>29</v>
      </c>
      <c r="K30" s="5" t="s">
        <v>158</v>
      </c>
      <c r="L30" s="5" t="s">
        <v>159</v>
      </c>
      <c r="M30" s="274">
        <v>29</v>
      </c>
      <c r="N30" s="5" t="s">
        <v>108</v>
      </c>
      <c r="O30" s="5" t="s">
        <v>109</v>
      </c>
      <c r="P30" s="274">
        <v>29</v>
      </c>
      <c r="Q30" s="5" t="s">
        <v>118</v>
      </c>
      <c r="R30" s="5" t="s">
        <v>119</v>
      </c>
      <c r="S30" s="274">
        <v>29</v>
      </c>
      <c r="T30" s="274">
        <v>10</v>
      </c>
      <c r="U30" s="5" t="s">
        <v>129</v>
      </c>
      <c r="V30" s="5" t="s">
        <v>127</v>
      </c>
    </row>
    <row r="31" spans="1:22" x14ac:dyDescent="0.3">
      <c r="A31" s="274">
        <v>30</v>
      </c>
      <c r="B31" s="274">
        <v>10</v>
      </c>
      <c r="C31" t="s">
        <v>93</v>
      </c>
      <c r="D31" t="s">
        <v>92</v>
      </c>
      <c r="E31" s="340" t="s">
        <v>138</v>
      </c>
      <c r="F31" s="340" t="s">
        <v>144</v>
      </c>
      <c r="I31" s="5" t="s">
        <v>123</v>
      </c>
      <c r="J31" s="274">
        <v>30</v>
      </c>
      <c r="K31" s="5" t="s">
        <v>163</v>
      </c>
      <c r="L31" s="5" t="s">
        <v>161</v>
      </c>
      <c r="M31" s="274">
        <v>30</v>
      </c>
      <c r="N31" s="5" t="s">
        <v>113</v>
      </c>
      <c r="O31" s="5" t="s">
        <v>111</v>
      </c>
      <c r="P31" s="274">
        <v>30</v>
      </c>
      <c r="Q31" s="5" t="s">
        <v>123</v>
      </c>
      <c r="R31" s="5" t="s">
        <v>121</v>
      </c>
      <c r="S31" s="274">
        <v>30</v>
      </c>
      <c r="T31" s="274">
        <v>10</v>
      </c>
      <c r="U31" s="5" t="s">
        <v>126</v>
      </c>
      <c r="V31" s="5" t="s">
        <v>130</v>
      </c>
    </row>
    <row r="32" spans="1:22" x14ac:dyDescent="0.3">
      <c r="I32" s="5" t="s">
        <v>124</v>
      </c>
      <c r="J32" s="274">
        <v>31</v>
      </c>
      <c r="K32" s="5" t="s">
        <v>160</v>
      </c>
      <c r="L32" s="5" t="s">
        <v>158</v>
      </c>
      <c r="M32" s="274">
        <v>31</v>
      </c>
      <c r="N32" s="5" t="s">
        <v>110</v>
      </c>
      <c r="O32" s="5" t="s">
        <v>108</v>
      </c>
      <c r="P32" s="274">
        <v>31</v>
      </c>
      <c r="Q32" s="5" t="s">
        <v>120</v>
      </c>
      <c r="R32" s="5" t="s">
        <v>118</v>
      </c>
    </row>
    <row r="33" spans="1:18" x14ac:dyDescent="0.3">
      <c r="A33" s="274">
        <v>1</v>
      </c>
      <c r="B33" s="274">
        <v>1</v>
      </c>
      <c r="C33" t="s">
        <v>94</v>
      </c>
      <c r="D33" t="s">
        <v>96</v>
      </c>
      <c r="E33" s="456" t="s">
        <v>135</v>
      </c>
      <c r="F33" s="456" t="s">
        <v>147</v>
      </c>
      <c r="I33" s="5" t="s">
        <v>125</v>
      </c>
      <c r="J33" s="274">
        <v>32</v>
      </c>
      <c r="K33" s="5" t="s">
        <v>157</v>
      </c>
      <c r="L33" s="5" t="s">
        <v>104</v>
      </c>
      <c r="M33" s="274">
        <v>32</v>
      </c>
      <c r="N33" s="5" t="s">
        <v>107</v>
      </c>
      <c r="O33" s="5" t="s">
        <v>114</v>
      </c>
      <c r="P33" s="274">
        <v>32</v>
      </c>
      <c r="Q33" s="5" t="s">
        <v>117</v>
      </c>
      <c r="R33" s="5" t="s">
        <v>124</v>
      </c>
    </row>
    <row r="34" spans="1:18" x14ac:dyDescent="0.3">
      <c r="A34" s="274">
        <v>2</v>
      </c>
      <c r="B34" s="274">
        <v>1</v>
      </c>
      <c r="C34" t="s">
        <v>99</v>
      </c>
      <c r="D34" t="s">
        <v>93</v>
      </c>
      <c r="E34" s="456" t="s">
        <v>149</v>
      </c>
      <c r="F34" s="456" t="s">
        <v>148</v>
      </c>
      <c r="J34" s="274">
        <v>33</v>
      </c>
      <c r="K34" s="5" t="s">
        <v>159</v>
      </c>
      <c r="L34" s="5" t="s">
        <v>161</v>
      </c>
      <c r="M34" s="274">
        <v>33</v>
      </c>
      <c r="N34" s="5" t="s">
        <v>109</v>
      </c>
      <c r="O34" s="5" t="s">
        <v>111</v>
      </c>
      <c r="P34" s="274">
        <v>33</v>
      </c>
      <c r="Q34" s="5" t="s">
        <v>119</v>
      </c>
      <c r="R34" s="5" t="s">
        <v>121</v>
      </c>
    </row>
    <row r="35" spans="1:18" x14ac:dyDescent="0.3">
      <c r="A35" s="274">
        <v>3</v>
      </c>
      <c r="B35" s="274">
        <v>1</v>
      </c>
      <c r="C35" t="s">
        <v>97</v>
      </c>
      <c r="D35" t="s">
        <v>92</v>
      </c>
      <c r="E35" s="456" t="s">
        <v>146</v>
      </c>
      <c r="F35" s="456" t="s">
        <v>137</v>
      </c>
      <c r="I35" s="5" t="s">
        <v>126</v>
      </c>
      <c r="J35" s="274">
        <v>34</v>
      </c>
      <c r="K35" s="5" t="s">
        <v>162</v>
      </c>
      <c r="L35" s="5" t="s">
        <v>163</v>
      </c>
      <c r="M35" s="274">
        <v>34</v>
      </c>
      <c r="N35" s="5" t="s">
        <v>112</v>
      </c>
      <c r="O35" s="5" t="s">
        <v>113</v>
      </c>
      <c r="P35" s="274">
        <v>34</v>
      </c>
      <c r="Q35" s="5" t="s">
        <v>122</v>
      </c>
      <c r="R35" s="5" t="s">
        <v>123</v>
      </c>
    </row>
    <row r="36" spans="1:18" x14ac:dyDescent="0.3">
      <c r="A36" s="274">
        <v>4</v>
      </c>
      <c r="B36" s="274">
        <v>2</v>
      </c>
      <c r="C36" t="s">
        <v>97</v>
      </c>
      <c r="D36" t="s">
        <v>96</v>
      </c>
      <c r="E36" s="456" t="s">
        <v>146</v>
      </c>
      <c r="F36" s="456" t="s">
        <v>147</v>
      </c>
      <c r="I36" s="5" t="s">
        <v>127</v>
      </c>
      <c r="J36" s="274">
        <v>35</v>
      </c>
      <c r="K36" s="5" t="s">
        <v>105</v>
      </c>
      <c r="L36" s="5" t="s">
        <v>156</v>
      </c>
      <c r="M36" s="274">
        <v>35</v>
      </c>
      <c r="N36" s="5" t="s">
        <v>115</v>
      </c>
      <c r="O36" s="5" t="s">
        <v>106</v>
      </c>
      <c r="P36" s="274">
        <v>35</v>
      </c>
      <c r="Q36" s="5" t="s">
        <v>125</v>
      </c>
      <c r="R36" s="5" t="s">
        <v>116</v>
      </c>
    </row>
    <row r="37" spans="1:18" x14ac:dyDescent="0.3">
      <c r="A37" s="274">
        <v>5</v>
      </c>
      <c r="B37" s="274">
        <v>2</v>
      </c>
      <c r="C37" t="s">
        <v>93</v>
      </c>
      <c r="D37" t="s">
        <v>94</v>
      </c>
      <c r="E37" s="456" t="s">
        <v>148</v>
      </c>
      <c r="F37" s="456" t="s">
        <v>135</v>
      </c>
      <c r="I37" s="5" t="s">
        <v>128</v>
      </c>
      <c r="J37" s="274">
        <v>36</v>
      </c>
      <c r="K37" s="5" t="s">
        <v>157</v>
      </c>
      <c r="L37" s="5" t="s">
        <v>159</v>
      </c>
      <c r="M37" s="274">
        <v>36</v>
      </c>
      <c r="N37" s="5" t="s">
        <v>107</v>
      </c>
      <c r="O37" s="5" t="s">
        <v>109</v>
      </c>
      <c r="P37" s="274">
        <v>36</v>
      </c>
      <c r="Q37" s="5" t="s">
        <v>117</v>
      </c>
      <c r="R37" s="5" t="s">
        <v>119</v>
      </c>
    </row>
    <row r="38" spans="1:18" x14ac:dyDescent="0.3">
      <c r="A38" s="274">
        <v>6</v>
      </c>
      <c r="B38" s="274">
        <v>2</v>
      </c>
      <c r="C38" t="s">
        <v>99</v>
      </c>
      <c r="D38" t="s">
        <v>92</v>
      </c>
      <c r="E38" s="456" t="s">
        <v>149</v>
      </c>
      <c r="F38" s="456" t="s">
        <v>137</v>
      </c>
      <c r="I38" s="5" t="s">
        <v>129</v>
      </c>
      <c r="J38" s="274">
        <v>37</v>
      </c>
      <c r="K38" s="5" t="s">
        <v>156</v>
      </c>
      <c r="L38" s="5" t="s">
        <v>160</v>
      </c>
      <c r="M38" s="274">
        <v>37</v>
      </c>
      <c r="N38" s="5" t="s">
        <v>106</v>
      </c>
      <c r="O38" s="5" t="s">
        <v>110</v>
      </c>
      <c r="P38" s="274">
        <v>37</v>
      </c>
      <c r="Q38" s="5" t="s">
        <v>116</v>
      </c>
      <c r="R38" s="5" t="s">
        <v>120</v>
      </c>
    </row>
    <row r="39" spans="1:18" x14ac:dyDescent="0.3">
      <c r="A39" s="274">
        <v>7</v>
      </c>
      <c r="B39" s="274">
        <v>3</v>
      </c>
      <c r="C39" t="s">
        <v>93</v>
      </c>
      <c r="D39" t="s">
        <v>97</v>
      </c>
      <c r="E39" s="456" t="s">
        <v>148</v>
      </c>
      <c r="F39" s="456" t="s">
        <v>146</v>
      </c>
      <c r="I39" s="5" t="s">
        <v>130</v>
      </c>
      <c r="J39" s="274">
        <v>38</v>
      </c>
      <c r="K39" s="5" t="s">
        <v>161</v>
      </c>
      <c r="L39" s="5" t="s">
        <v>162</v>
      </c>
      <c r="M39" s="274">
        <v>38</v>
      </c>
      <c r="N39" s="5" t="s">
        <v>111</v>
      </c>
      <c r="O39" s="5" t="s">
        <v>112</v>
      </c>
      <c r="P39" s="274">
        <v>38</v>
      </c>
      <c r="Q39" s="5" t="s">
        <v>121</v>
      </c>
      <c r="R39" s="5" t="s">
        <v>122</v>
      </c>
    </row>
    <row r="40" spans="1:18" x14ac:dyDescent="0.3">
      <c r="A40" s="274">
        <v>8</v>
      </c>
      <c r="B40" s="274">
        <v>3</v>
      </c>
      <c r="C40" t="s">
        <v>92</v>
      </c>
      <c r="D40" t="s">
        <v>96</v>
      </c>
      <c r="E40" s="456" t="s">
        <v>137</v>
      </c>
      <c r="F40" s="456" t="s">
        <v>147</v>
      </c>
      <c r="I40" s="5" t="s">
        <v>131</v>
      </c>
      <c r="J40" s="274">
        <v>39</v>
      </c>
      <c r="K40" s="5" t="s">
        <v>105</v>
      </c>
      <c r="L40" s="5" t="s">
        <v>158</v>
      </c>
      <c r="M40" s="274">
        <v>39</v>
      </c>
      <c r="N40" s="5" t="s">
        <v>115</v>
      </c>
      <c r="O40" s="5" t="s">
        <v>108</v>
      </c>
      <c r="P40" s="274">
        <v>39</v>
      </c>
      <c r="Q40" s="5" t="s">
        <v>125</v>
      </c>
      <c r="R40" s="5" t="s">
        <v>118</v>
      </c>
    </row>
    <row r="41" spans="1:18" x14ac:dyDescent="0.3">
      <c r="A41" s="274">
        <v>9</v>
      </c>
      <c r="B41" s="274">
        <v>3</v>
      </c>
      <c r="C41" t="s">
        <v>99</v>
      </c>
      <c r="D41" t="s">
        <v>94</v>
      </c>
      <c r="E41" s="456" t="s">
        <v>149</v>
      </c>
      <c r="F41" s="456" t="s">
        <v>135</v>
      </c>
      <c r="I41" s="5" t="s">
        <v>132</v>
      </c>
      <c r="J41" s="274">
        <v>40</v>
      </c>
      <c r="K41" s="5" t="s">
        <v>104</v>
      </c>
      <c r="L41" s="5" t="s">
        <v>163</v>
      </c>
      <c r="M41" s="274">
        <v>40</v>
      </c>
      <c r="N41" s="5" t="s">
        <v>114</v>
      </c>
      <c r="O41" s="5" t="s">
        <v>113</v>
      </c>
      <c r="P41" s="274">
        <v>40</v>
      </c>
      <c r="Q41" s="5" t="s">
        <v>124</v>
      </c>
      <c r="R41" s="5" t="s">
        <v>123</v>
      </c>
    </row>
    <row r="42" spans="1:18" x14ac:dyDescent="0.3">
      <c r="A42" s="274">
        <v>10</v>
      </c>
      <c r="B42" s="274">
        <v>4</v>
      </c>
      <c r="C42" t="s">
        <v>93</v>
      </c>
      <c r="D42" t="s">
        <v>96</v>
      </c>
      <c r="E42" s="456" t="s">
        <v>148</v>
      </c>
      <c r="F42" s="456" t="s">
        <v>147</v>
      </c>
      <c r="I42" s="5" t="s">
        <v>133</v>
      </c>
      <c r="J42" s="274">
        <v>41</v>
      </c>
      <c r="K42" s="5" t="s">
        <v>156</v>
      </c>
      <c r="L42" s="5" t="s">
        <v>104</v>
      </c>
      <c r="M42" s="274">
        <v>41</v>
      </c>
      <c r="N42" s="5" t="s">
        <v>106</v>
      </c>
      <c r="O42" s="5" t="s">
        <v>114</v>
      </c>
      <c r="P42" s="274">
        <v>41</v>
      </c>
      <c r="Q42" s="5" t="s">
        <v>116</v>
      </c>
      <c r="R42" s="5" t="s">
        <v>124</v>
      </c>
    </row>
    <row r="43" spans="1:18" x14ac:dyDescent="0.3">
      <c r="A43" s="274">
        <v>11</v>
      </c>
      <c r="B43" s="274">
        <v>4</v>
      </c>
      <c r="C43" t="s">
        <v>97</v>
      </c>
      <c r="D43" t="s">
        <v>99</v>
      </c>
      <c r="E43" s="456" t="s">
        <v>146</v>
      </c>
      <c r="F43" s="456" t="s">
        <v>149</v>
      </c>
      <c r="J43" s="274">
        <v>42</v>
      </c>
      <c r="K43" s="5" t="s">
        <v>163</v>
      </c>
      <c r="L43" s="5" t="s">
        <v>157</v>
      </c>
      <c r="M43" s="274">
        <v>42</v>
      </c>
      <c r="N43" s="5" t="s">
        <v>113</v>
      </c>
      <c r="O43" s="5" t="s">
        <v>107</v>
      </c>
      <c r="P43" s="274">
        <v>42</v>
      </c>
      <c r="Q43" s="5" t="s">
        <v>123</v>
      </c>
      <c r="R43" s="5" t="s">
        <v>117</v>
      </c>
    </row>
    <row r="44" spans="1:18" x14ac:dyDescent="0.3">
      <c r="A44" s="274">
        <v>12</v>
      </c>
      <c r="B44" s="274">
        <v>4</v>
      </c>
      <c r="C44" t="s">
        <v>94</v>
      </c>
      <c r="D44" t="s">
        <v>92</v>
      </c>
      <c r="E44" s="456" t="s">
        <v>135</v>
      </c>
      <c r="F44" s="456" t="s">
        <v>137</v>
      </c>
      <c r="J44" s="274">
        <v>43</v>
      </c>
      <c r="K44" s="5" t="s">
        <v>105</v>
      </c>
      <c r="L44" s="5" t="s">
        <v>159</v>
      </c>
      <c r="M44" s="274">
        <v>43</v>
      </c>
      <c r="N44" s="5" t="s">
        <v>115</v>
      </c>
      <c r="O44" s="5" t="s">
        <v>109</v>
      </c>
      <c r="P44" s="274">
        <v>43</v>
      </c>
      <c r="Q44" s="5" t="s">
        <v>125</v>
      </c>
      <c r="R44" s="5" t="s">
        <v>119</v>
      </c>
    </row>
    <row r="45" spans="1:18" x14ac:dyDescent="0.3">
      <c r="A45" s="274">
        <v>13</v>
      </c>
      <c r="B45" s="274">
        <v>5</v>
      </c>
      <c r="C45" t="s">
        <v>94</v>
      </c>
      <c r="D45" t="s">
        <v>97</v>
      </c>
      <c r="E45" s="456" t="s">
        <v>135</v>
      </c>
      <c r="F45" s="456" t="s">
        <v>146</v>
      </c>
      <c r="J45" s="274">
        <v>44</v>
      </c>
      <c r="K45" s="5" t="s">
        <v>158</v>
      </c>
      <c r="L45" s="5" t="s">
        <v>162</v>
      </c>
      <c r="M45" s="274">
        <v>44</v>
      </c>
      <c r="N45" s="5" t="s">
        <v>108</v>
      </c>
      <c r="O45" s="5" t="s">
        <v>112</v>
      </c>
      <c r="P45" s="274">
        <v>44</v>
      </c>
      <c r="Q45" s="5" t="s">
        <v>118</v>
      </c>
      <c r="R45" s="5" t="s">
        <v>122</v>
      </c>
    </row>
    <row r="46" spans="1:18" x14ac:dyDescent="0.3">
      <c r="A46" s="274">
        <v>14</v>
      </c>
      <c r="B46" s="274">
        <v>5</v>
      </c>
      <c r="C46" t="s">
        <v>92</v>
      </c>
      <c r="D46" t="s">
        <v>93</v>
      </c>
      <c r="E46" s="456" t="s">
        <v>137</v>
      </c>
      <c r="F46" s="456" t="s">
        <v>148</v>
      </c>
      <c r="J46" s="274">
        <v>45</v>
      </c>
      <c r="K46" s="5" t="s">
        <v>160</v>
      </c>
      <c r="L46" s="5" t="s">
        <v>161</v>
      </c>
      <c r="M46" s="274">
        <v>45</v>
      </c>
      <c r="N46" s="5" t="s">
        <v>110</v>
      </c>
      <c r="O46" s="5" t="s">
        <v>111</v>
      </c>
      <c r="P46" s="274">
        <v>45</v>
      </c>
      <c r="Q46" s="5" t="s">
        <v>120</v>
      </c>
      <c r="R46" s="5" t="s">
        <v>121</v>
      </c>
    </row>
    <row r="47" spans="1:18" x14ac:dyDescent="0.3">
      <c r="A47" s="274">
        <v>15</v>
      </c>
      <c r="B47" s="274">
        <v>5</v>
      </c>
      <c r="C47" t="s">
        <v>96</v>
      </c>
      <c r="D47" t="s">
        <v>99</v>
      </c>
      <c r="E47" s="456" t="s">
        <v>147</v>
      </c>
      <c r="F47" s="456" t="s">
        <v>149</v>
      </c>
    </row>
    <row r="48" spans="1:18" x14ac:dyDescent="0.3">
      <c r="A48" s="274">
        <v>16</v>
      </c>
      <c r="B48" s="274">
        <v>6</v>
      </c>
      <c r="C48" t="s">
        <v>92</v>
      </c>
      <c r="D48" t="s">
        <v>97</v>
      </c>
      <c r="E48" s="456" t="s">
        <v>137</v>
      </c>
      <c r="F48" s="456" t="s">
        <v>146</v>
      </c>
    </row>
    <row r="49" spans="1:6" x14ac:dyDescent="0.3">
      <c r="A49" s="274">
        <v>17</v>
      </c>
      <c r="B49" s="274">
        <v>6</v>
      </c>
      <c r="C49" t="s">
        <v>93</v>
      </c>
      <c r="D49" t="s">
        <v>99</v>
      </c>
      <c r="E49" s="456" t="s">
        <v>148</v>
      </c>
      <c r="F49" s="456" t="s">
        <v>149</v>
      </c>
    </row>
    <row r="50" spans="1:6" x14ac:dyDescent="0.3">
      <c r="A50" s="274">
        <v>18</v>
      </c>
      <c r="B50" s="274">
        <v>6</v>
      </c>
      <c r="C50" t="s">
        <v>96</v>
      </c>
      <c r="D50" t="s">
        <v>94</v>
      </c>
      <c r="E50" s="456" t="s">
        <v>147</v>
      </c>
      <c r="F50" s="456" t="s">
        <v>135</v>
      </c>
    </row>
    <row r="51" spans="1:6" x14ac:dyDescent="0.3">
      <c r="A51" s="274">
        <v>19</v>
      </c>
      <c r="B51" s="274">
        <v>7</v>
      </c>
      <c r="C51" t="s">
        <v>96</v>
      </c>
      <c r="D51" t="s">
        <v>97</v>
      </c>
      <c r="E51" s="456" t="s">
        <v>147</v>
      </c>
      <c r="F51" s="456" t="s">
        <v>146</v>
      </c>
    </row>
    <row r="52" spans="1:6" x14ac:dyDescent="0.3">
      <c r="A52" s="274">
        <v>20</v>
      </c>
      <c r="B52" s="274">
        <v>7</v>
      </c>
      <c r="C52" t="s">
        <v>94</v>
      </c>
      <c r="D52" t="s">
        <v>93</v>
      </c>
      <c r="E52" s="456" t="s">
        <v>135</v>
      </c>
      <c r="F52" s="456" t="s">
        <v>148</v>
      </c>
    </row>
    <row r="53" spans="1:6" x14ac:dyDescent="0.3">
      <c r="A53" s="274">
        <v>21</v>
      </c>
      <c r="B53" s="274">
        <v>7</v>
      </c>
      <c r="C53" t="s">
        <v>92</v>
      </c>
      <c r="D53" t="s">
        <v>99</v>
      </c>
      <c r="E53" s="456" t="s">
        <v>137</v>
      </c>
      <c r="F53" s="456" t="s">
        <v>149</v>
      </c>
    </row>
    <row r="54" spans="1:6" x14ac:dyDescent="0.3">
      <c r="A54" s="274">
        <v>22</v>
      </c>
      <c r="B54" s="274">
        <v>8</v>
      </c>
      <c r="C54" t="s">
        <v>97</v>
      </c>
      <c r="D54" t="s">
        <v>93</v>
      </c>
      <c r="E54" s="456" t="s">
        <v>146</v>
      </c>
      <c r="F54" s="456" t="s">
        <v>148</v>
      </c>
    </row>
    <row r="55" spans="1:6" x14ac:dyDescent="0.3">
      <c r="A55" s="274">
        <v>23</v>
      </c>
      <c r="B55" s="274">
        <v>8</v>
      </c>
      <c r="C55" t="s">
        <v>94</v>
      </c>
      <c r="D55" t="s">
        <v>99</v>
      </c>
      <c r="E55" s="456" t="s">
        <v>135</v>
      </c>
      <c r="F55" s="456" t="s">
        <v>149</v>
      </c>
    </row>
    <row r="56" spans="1:6" x14ac:dyDescent="0.3">
      <c r="A56" s="274">
        <v>24</v>
      </c>
      <c r="B56" s="274">
        <v>8</v>
      </c>
      <c r="C56" t="s">
        <v>96</v>
      </c>
      <c r="D56" t="s">
        <v>92</v>
      </c>
      <c r="E56" s="456" t="s">
        <v>147</v>
      </c>
      <c r="F56" s="456" t="s">
        <v>137</v>
      </c>
    </row>
    <row r="57" spans="1:6" x14ac:dyDescent="0.3">
      <c r="A57" s="274">
        <v>25</v>
      </c>
      <c r="B57" s="274">
        <v>9</v>
      </c>
      <c r="C57" t="s">
        <v>99</v>
      </c>
      <c r="D57" t="s">
        <v>97</v>
      </c>
      <c r="E57" s="456" t="s">
        <v>149</v>
      </c>
      <c r="F57" s="456" t="s">
        <v>146</v>
      </c>
    </row>
    <row r="58" spans="1:6" x14ac:dyDescent="0.3">
      <c r="A58" s="274">
        <v>26</v>
      </c>
      <c r="B58" s="274">
        <v>9</v>
      </c>
      <c r="C58" t="s">
        <v>96</v>
      </c>
      <c r="D58" t="s">
        <v>93</v>
      </c>
      <c r="E58" s="456" t="s">
        <v>147</v>
      </c>
      <c r="F58" s="456" t="s">
        <v>148</v>
      </c>
    </row>
    <row r="59" spans="1:6" x14ac:dyDescent="0.3">
      <c r="A59" s="274">
        <v>27</v>
      </c>
      <c r="B59" s="274">
        <v>9</v>
      </c>
      <c r="C59" t="s">
        <v>92</v>
      </c>
      <c r="D59" t="s">
        <v>94</v>
      </c>
      <c r="E59" s="456" t="s">
        <v>137</v>
      </c>
      <c r="F59" s="456" t="s">
        <v>135</v>
      </c>
    </row>
    <row r="60" spans="1:6" x14ac:dyDescent="0.3">
      <c r="A60" s="274">
        <v>28</v>
      </c>
      <c r="B60" s="274">
        <v>10</v>
      </c>
      <c r="C60" t="s">
        <v>99</v>
      </c>
      <c r="D60" t="s">
        <v>96</v>
      </c>
      <c r="E60" s="456" t="s">
        <v>149</v>
      </c>
      <c r="F60" s="456" t="s">
        <v>147</v>
      </c>
    </row>
    <row r="61" spans="1:6" x14ac:dyDescent="0.3">
      <c r="A61" s="274">
        <v>29</v>
      </c>
      <c r="B61" s="274">
        <v>10</v>
      </c>
      <c r="C61" t="s">
        <v>97</v>
      </c>
      <c r="D61" t="s">
        <v>94</v>
      </c>
      <c r="E61" s="456" t="s">
        <v>146</v>
      </c>
      <c r="F61" s="456" t="s">
        <v>135</v>
      </c>
    </row>
    <row r="62" spans="1:6" x14ac:dyDescent="0.3">
      <c r="A62" s="274">
        <v>30</v>
      </c>
      <c r="B62" s="274">
        <v>10</v>
      </c>
      <c r="C62" t="s">
        <v>93</v>
      </c>
      <c r="D62" t="s">
        <v>92</v>
      </c>
      <c r="E62" s="456" t="s">
        <v>148</v>
      </c>
      <c r="F62" s="456" t="s">
        <v>137</v>
      </c>
    </row>
    <row r="64" spans="1:6" ht="13.5" thickBot="1" x14ac:dyDescent="0.35">
      <c r="E64" s="274" t="s">
        <v>624</v>
      </c>
      <c r="F64" s="274" t="s">
        <v>625</v>
      </c>
    </row>
    <row r="65" spans="5:14" ht="15.5" thickTop="1" thickBot="1" x14ac:dyDescent="0.4">
      <c r="E65" s="458" t="s">
        <v>95</v>
      </c>
      <c r="F65" s="458" t="s">
        <v>100</v>
      </c>
      <c r="G65" s="274">
        <v>1</v>
      </c>
      <c r="H65" s="274">
        <v>1</v>
      </c>
      <c r="I65" t="s">
        <v>1109</v>
      </c>
      <c r="J65" t="s">
        <v>1106</v>
      </c>
      <c r="K65" s="206" t="s">
        <v>122</v>
      </c>
      <c r="L65" s="206" t="s">
        <v>114</v>
      </c>
      <c r="M65" s="206" t="s">
        <v>110</v>
      </c>
      <c r="N65" s="206" t="s">
        <v>647</v>
      </c>
    </row>
    <row r="66" spans="5:14" ht="15.5" thickTop="1" thickBot="1" x14ac:dyDescent="0.4">
      <c r="E66" s="458" t="s">
        <v>96</v>
      </c>
      <c r="F66" s="458" t="s">
        <v>99</v>
      </c>
      <c r="G66" s="274">
        <v>2</v>
      </c>
      <c r="H66" s="274">
        <v>1</v>
      </c>
      <c r="I66" t="s">
        <v>1108</v>
      </c>
      <c r="J66" t="s">
        <v>1107</v>
      </c>
      <c r="K66" s="206" t="s">
        <v>121</v>
      </c>
      <c r="L66" s="206" t="s">
        <v>118</v>
      </c>
      <c r="M66" s="206" t="s">
        <v>111</v>
      </c>
      <c r="N66" s="206" t="s">
        <v>27</v>
      </c>
    </row>
    <row r="67" spans="5:14" ht="15.5" thickTop="1" thickBot="1" x14ac:dyDescent="0.4">
      <c r="E67" s="458" t="s">
        <v>94</v>
      </c>
      <c r="F67" s="458" t="s">
        <v>150</v>
      </c>
      <c r="G67" s="274">
        <v>3</v>
      </c>
      <c r="H67" s="274">
        <v>1</v>
      </c>
      <c r="I67" t="s">
        <v>1105</v>
      </c>
      <c r="J67" t="s">
        <v>1110</v>
      </c>
      <c r="K67" s="206" t="s">
        <v>111</v>
      </c>
      <c r="L67" s="206" t="s">
        <v>116</v>
      </c>
      <c r="M67" s="206" t="s">
        <v>112</v>
      </c>
      <c r="N67" s="206" t="s">
        <v>33</v>
      </c>
    </row>
    <row r="68" spans="5:14" ht="15.5" thickTop="1" thickBot="1" x14ac:dyDescent="0.4">
      <c r="E68" s="457" t="s">
        <v>100</v>
      </c>
      <c r="F68" s="457" t="s">
        <v>151</v>
      </c>
      <c r="G68" s="274">
        <v>4</v>
      </c>
      <c r="H68" s="274">
        <v>5</v>
      </c>
      <c r="I68" t="s">
        <v>1109</v>
      </c>
      <c r="J68" t="s">
        <v>1105</v>
      </c>
      <c r="K68" s="206" t="s">
        <v>122</v>
      </c>
      <c r="L68" s="206" t="s">
        <v>111</v>
      </c>
      <c r="M68" s="206" t="s">
        <v>113</v>
      </c>
      <c r="N68" s="206" t="s">
        <v>29</v>
      </c>
    </row>
    <row r="69" spans="5:14" ht="15.5" thickTop="1" thickBot="1" x14ac:dyDescent="0.4">
      <c r="E69" s="457" t="s">
        <v>93</v>
      </c>
      <c r="F69" s="457" t="s">
        <v>96</v>
      </c>
      <c r="G69" s="274">
        <v>5</v>
      </c>
      <c r="H69" s="274">
        <v>5</v>
      </c>
      <c r="I69" t="s">
        <v>1110</v>
      </c>
      <c r="J69" t="s">
        <v>1107</v>
      </c>
      <c r="K69" s="206" t="s">
        <v>116</v>
      </c>
      <c r="L69" s="206" t="s">
        <v>118</v>
      </c>
      <c r="M69" s="206" t="s">
        <v>114</v>
      </c>
      <c r="N69" s="206" t="s">
        <v>216</v>
      </c>
    </row>
    <row r="70" spans="5:14" ht="15.5" thickTop="1" thickBot="1" x14ac:dyDescent="0.4">
      <c r="E70" s="457" t="s">
        <v>95</v>
      </c>
      <c r="F70" s="457" t="s">
        <v>92</v>
      </c>
      <c r="G70" s="274">
        <v>6</v>
      </c>
      <c r="H70" s="274">
        <v>5</v>
      </c>
      <c r="I70" t="s">
        <v>1106</v>
      </c>
      <c r="J70" t="s">
        <v>1108</v>
      </c>
      <c r="K70" s="206" t="s">
        <v>114</v>
      </c>
      <c r="L70" s="206" t="s">
        <v>121</v>
      </c>
      <c r="M70" s="206" t="s">
        <v>115</v>
      </c>
      <c r="N70" s="206" t="s">
        <v>938</v>
      </c>
    </row>
    <row r="71" spans="5:14" ht="15.5" thickTop="1" thickBot="1" x14ac:dyDescent="0.4">
      <c r="E71" s="457" t="s">
        <v>101</v>
      </c>
      <c r="F71" s="457" t="s">
        <v>94</v>
      </c>
      <c r="G71" s="274">
        <v>7</v>
      </c>
      <c r="H71" s="274">
        <v>3</v>
      </c>
      <c r="I71" t="s">
        <v>1107</v>
      </c>
      <c r="J71" t="s">
        <v>1105</v>
      </c>
      <c r="K71" s="206" t="s">
        <v>118</v>
      </c>
      <c r="L71" s="206" t="s">
        <v>111</v>
      </c>
      <c r="M71" s="206" t="s">
        <v>116</v>
      </c>
      <c r="N71" s="205" t="s">
        <v>1079</v>
      </c>
    </row>
    <row r="72" spans="5:14" ht="15.5" thickTop="1" thickBot="1" x14ac:dyDescent="0.4">
      <c r="E72" s="457" t="s">
        <v>98</v>
      </c>
      <c r="F72" s="457" t="s">
        <v>150</v>
      </c>
      <c r="G72" s="274">
        <v>8</v>
      </c>
      <c r="H72" s="274">
        <v>3</v>
      </c>
      <c r="I72" t="s">
        <v>1110</v>
      </c>
      <c r="J72" t="s">
        <v>1106</v>
      </c>
      <c r="K72" s="206" t="s">
        <v>116</v>
      </c>
      <c r="L72" s="206" t="s">
        <v>114</v>
      </c>
      <c r="M72" s="206" t="s">
        <v>117</v>
      </c>
      <c r="N72" s="206" t="s">
        <v>30</v>
      </c>
    </row>
    <row r="73" spans="5:14" ht="15.5" thickTop="1" thickBot="1" x14ac:dyDescent="0.4">
      <c r="E73" s="457" t="s">
        <v>99</v>
      </c>
      <c r="F73" s="457" t="s">
        <v>97</v>
      </c>
      <c r="G73" s="274">
        <v>9</v>
      </c>
      <c r="H73" s="274">
        <v>3</v>
      </c>
      <c r="I73" t="s">
        <v>1108</v>
      </c>
      <c r="J73" t="s">
        <v>1109</v>
      </c>
      <c r="K73" s="206" t="s">
        <v>121</v>
      </c>
      <c r="L73" s="206" t="s">
        <v>122</v>
      </c>
      <c r="M73" s="206" t="s">
        <v>118</v>
      </c>
      <c r="N73" s="206" t="s">
        <v>36</v>
      </c>
    </row>
    <row r="74" spans="5:14" ht="15.5" thickTop="1" thickBot="1" x14ac:dyDescent="0.4">
      <c r="E74" s="458" t="s">
        <v>101</v>
      </c>
      <c r="F74" s="458" t="s">
        <v>98</v>
      </c>
      <c r="G74" s="274">
        <v>10</v>
      </c>
      <c r="H74" s="274">
        <v>4</v>
      </c>
      <c r="I74" t="s">
        <v>1107</v>
      </c>
      <c r="J74" t="s">
        <v>1106</v>
      </c>
      <c r="K74" s="206" t="s">
        <v>118</v>
      </c>
      <c r="L74" s="206" t="s">
        <v>114</v>
      </c>
      <c r="M74" s="206" t="s">
        <v>119</v>
      </c>
      <c r="N74" s="206" t="s">
        <v>37</v>
      </c>
    </row>
    <row r="75" spans="5:14" ht="15.5" thickTop="1" thickBot="1" x14ac:dyDescent="0.4">
      <c r="E75" s="458" t="s">
        <v>94</v>
      </c>
      <c r="F75" s="458" t="s">
        <v>95</v>
      </c>
      <c r="G75" s="274">
        <v>11</v>
      </c>
      <c r="H75" s="274">
        <v>4</v>
      </c>
      <c r="I75" t="s">
        <v>1105</v>
      </c>
      <c r="J75" t="s">
        <v>1108</v>
      </c>
      <c r="K75" s="206" t="s">
        <v>111</v>
      </c>
      <c r="L75" s="206" t="s">
        <v>121</v>
      </c>
      <c r="M75" s="206" t="s">
        <v>120</v>
      </c>
      <c r="N75" s="206" t="s">
        <v>214</v>
      </c>
    </row>
    <row r="76" spans="5:14" ht="15.5" thickTop="1" thickBot="1" x14ac:dyDescent="0.4">
      <c r="E76" s="458" t="s">
        <v>99</v>
      </c>
      <c r="F76" s="458" t="s">
        <v>93</v>
      </c>
      <c r="G76" s="274">
        <v>12</v>
      </c>
      <c r="H76" s="274">
        <v>4</v>
      </c>
      <c r="I76" t="s">
        <v>1109</v>
      </c>
      <c r="J76" t="s">
        <v>1110</v>
      </c>
      <c r="K76" s="206" t="s">
        <v>122</v>
      </c>
      <c r="L76" s="206" t="s">
        <v>116</v>
      </c>
      <c r="M76" s="206" t="s">
        <v>121</v>
      </c>
      <c r="N76" s="206" t="s">
        <v>24</v>
      </c>
    </row>
    <row r="77" spans="5:14" ht="15.5" thickTop="1" thickBot="1" x14ac:dyDescent="0.4">
      <c r="E77" s="458" t="s">
        <v>151</v>
      </c>
      <c r="F77" s="458" t="s">
        <v>97</v>
      </c>
      <c r="G77" s="274">
        <v>13</v>
      </c>
      <c r="H77" s="274">
        <v>2</v>
      </c>
      <c r="I77" t="s">
        <v>1105</v>
      </c>
      <c r="J77" t="s">
        <v>1106</v>
      </c>
      <c r="K77" s="206" t="s">
        <v>111</v>
      </c>
      <c r="L77" s="206" t="s">
        <v>114</v>
      </c>
      <c r="M77" s="206" t="s">
        <v>122</v>
      </c>
      <c r="N77" s="206" t="s">
        <v>31</v>
      </c>
    </row>
    <row r="78" spans="5:14" ht="15.5" thickTop="1" thickBot="1" x14ac:dyDescent="0.4">
      <c r="E78" s="458" t="s">
        <v>150</v>
      </c>
      <c r="F78" s="458" t="s">
        <v>100</v>
      </c>
      <c r="G78" s="274">
        <v>14</v>
      </c>
      <c r="H78" s="274">
        <v>2</v>
      </c>
      <c r="I78" t="s">
        <v>1107</v>
      </c>
      <c r="J78" t="s">
        <v>1109</v>
      </c>
      <c r="K78" s="206" t="s">
        <v>118</v>
      </c>
      <c r="L78" s="206" t="s">
        <v>122</v>
      </c>
      <c r="M78" s="206" t="s">
        <v>123</v>
      </c>
      <c r="N78" s="206" t="s">
        <v>39</v>
      </c>
    </row>
    <row r="79" spans="5:14" ht="15.5" thickTop="1" thickBot="1" x14ac:dyDescent="0.4">
      <c r="E79" s="458" t="s">
        <v>96</v>
      </c>
      <c r="F79" s="458" t="s">
        <v>92</v>
      </c>
      <c r="G79" s="274">
        <v>15</v>
      </c>
      <c r="H79" s="274">
        <v>2</v>
      </c>
      <c r="I79" t="s">
        <v>1108</v>
      </c>
      <c r="J79" t="s">
        <v>1110</v>
      </c>
      <c r="K79" s="206" t="s">
        <v>121</v>
      </c>
      <c r="L79" s="206" t="s">
        <v>116</v>
      </c>
    </row>
    <row r="80" spans="5:14" ht="15" thickTop="1" x14ac:dyDescent="0.35">
      <c r="E80" s="457" t="s">
        <v>101</v>
      </c>
      <c r="F80" s="457" t="s">
        <v>95</v>
      </c>
      <c r="G80" s="702"/>
      <c r="H80" s="702"/>
      <c r="I80" s="702"/>
      <c r="J80" s="702"/>
    </row>
    <row r="81" spans="5:10" ht="14.5" x14ac:dyDescent="0.35">
      <c r="E81" s="457" t="s">
        <v>151</v>
      </c>
      <c r="F81" s="457" t="s">
        <v>150</v>
      </c>
      <c r="G81" s="274">
        <v>1</v>
      </c>
      <c r="I81"/>
      <c r="J81"/>
    </row>
    <row r="82" spans="5:10" ht="14.5" x14ac:dyDescent="0.35">
      <c r="E82" s="457" t="s">
        <v>94</v>
      </c>
      <c r="F82" s="457" t="s">
        <v>96</v>
      </c>
      <c r="G82" s="274">
        <v>2</v>
      </c>
      <c r="I82"/>
      <c r="J82"/>
    </row>
    <row r="83" spans="5:10" ht="14.5" x14ac:dyDescent="0.35">
      <c r="E83" s="457" t="s">
        <v>98</v>
      </c>
      <c r="F83" s="457" t="s">
        <v>99</v>
      </c>
      <c r="G83" s="274">
        <v>3</v>
      </c>
      <c r="I83"/>
      <c r="J83"/>
    </row>
    <row r="84" spans="5:10" ht="14.5" x14ac:dyDescent="0.35">
      <c r="E84" s="457" t="s">
        <v>92</v>
      </c>
      <c r="F84" s="457" t="s">
        <v>97</v>
      </c>
      <c r="G84" s="274">
        <v>4</v>
      </c>
      <c r="I84"/>
      <c r="J84"/>
    </row>
    <row r="85" spans="5:10" ht="14.5" x14ac:dyDescent="0.35">
      <c r="E85" s="457" t="s">
        <v>100</v>
      </c>
      <c r="F85" s="457" t="s">
        <v>93</v>
      </c>
      <c r="G85" s="274">
        <v>5</v>
      </c>
      <c r="I85"/>
      <c r="J85"/>
    </row>
    <row r="86" spans="5:10" ht="14.5" x14ac:dyDescent="0.35">
      <c r="E86" s="458" t="s">
        <v>99</v>
      </c>
      <c r="F86" s="458" t="s">
        <v>92</v>
      </c>
      <c r="G86" s="274">
        <v>6</v>
      </c>
      <c r="I86"/>
      <c r="J86"/>
    </row>
    <row r="87" spans="5:10" ht="14.5" x14ac:dyDescent="0.35">
      <c r="E87" s="458" t="s">
        <v>97</v>
      </c>
      <c r="F87" s="458" t="s">
        <v>98</v>
      </c>
      <c r="G87" s="274">
        <v>7</v>
      </c>
      <c r="I87"/>
      <c r="J87"/>
    </row>
    <row r="88" spans="5:10" ht="14.5" x14ac:dyDescent="0.35">
      <c r="E88" s="458" t="s">
        <v>96</v>
      </c>
      <c r="F88" s="458" t="s">
        <v>100</v>
      </c>
      <c r="G88" s="274">
        <v>8</v>
      </c>
      <c r="I88"/>
      <c r="J88"/>
    </row>
    <row r="89" spans="5:10" ht="14.5" x14ac:dyDescent="0.35">
      <c r="E89" s="458" t="s">
        <v>95</v>
      </c>
      <c r="F89" s="458" t="s">
        <v>150</v>
      </c>
      <c r="G89" s="274">
        <v>9</v>
      </c>
      <c r="I89"/>
      <c r="J89"/>
    </row>
    <row r="90" spans="5:10" ht="14.5" x14ac:dyDescent="0.35">
      <c r="E90" s="458" t="s">
        <v>93</v>
      </c>
      <c r="F90" s="458" t="s">
        <v>94</v>
      </c>
      <c r="G90" s="274">
        <v>10</v>
      </c>
      <c r="I90"/>
      <c r="J90"/>
    </row>
    <row r="91" spans="5:10" ht="14.5" x14ac:dyDescent="0.35">
      <c r="E91" s="458" t="s">
        <v>101</v>
      </c>
      <c r="F91" s="458" t="s">
        <v>151</v>
      </c>
      <c r="G91" s="274">
        <v>11</v>
      </c>
      <c r="I91"/>
      <c r="J91"/>
    </row>
    <row r="92" spans="5:10" x14ac:dyDescent="0.3">
      <c r="G92" s="274">
        <v>12</v>
      </c>
      <c r="I92"/>
      <c r="J92"/>
    </row>
    <row r="93" spans="5:10" x14ac:dyDescent="0.3">
      <c r="G93" s="274">
        <v>13</v>
      </c>
      <c r="I93"/>
      <c r="J93"/>
    </row>
    <row r="94" spans="5:10" x14ac:dyDescent="0.3">
      <c r="G94" s="274">
        <v>14</v>
      </c>
      <c r="I94"/>
      <c r="J94"/>
    </row>
    <row r="95" spans="5:10" x14ac:dyDescent="0.3">
      <c r="G95" s="274">
        <v>15</v>
      </c>
      <c r="I95"/>
      <c r="J95"/>
    </row>
  </sheetData>
  <autoFilter ref="A1:V62" xr:uid="{2BDE4C8F-FBCE-4136-962D-8E34BA97A4FA}"/>
  <sortState xmlns:xlrd2="http://schemas.microsoft.com/office/spreadsheetml/2017/richdata2" ref="G65:J79">
    <sortCondition ref="G65:G79"/>
  </sortState>
  <phoneticPr fontId="91" type="noConversion"/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455AC-6368-478B-9C9C-DAEC674645B1}">
  <sheetPr published="0">
    <tabColor rgb="FF00EBE6"/>
  </sheetPr>
  <dimension ref="A2:D74"/>
  <sheetViews>
    <sheetView zoomScale="111" workbookViewId="0">
      <selection activeCell="D7" sqref="D7"/>
    </sheetView>
  </sheetViews>
  <sheetFormatPr defaultRowHeight="15.5" x14ac:dyDescent="0.35"/>
  <cols>
    <col min="1" max="1" width="3.81640625" style="561" customWidth="1"/>
    <col min="2" max="2" width="6.26953125" style="565" customWidth="1"/>
    <col min="3" max="3" width="66.453125" customWidth="1"/>
    <col min="4" max="4" width="49.7265625" customWidth="1"/>
  </cols>
  <sheetData>
    <row r="2" spans="1:4" ht="16" thickBot="1" x14ac:dyDescent="0.4">
      <c r="C2" s="564" t="s">
        <v>1070</v>
      </c>
    </row>
    <row r="3" spans="1:4" ht="24" thickTop="1" thickBot="1" x14ac:dyDescent="0.35">
      <c r="B3" s="916" t="s">
        <v>1065</v>
      </c>
      <c r="C3" s="916"/>
    </row>
    <row r="4" spans="1:4" ht="16.5" thickTop="1" thickBot="1" x14ac:dyDescent="0.4">
      <c r="A4" s="573">
        <v>1</v>
      </c>
      <c r="B4" s="566" t="s">
        <v>10</v>
      </c>
      <c r="C4" s="546" t="s">
        <v>881</v>
      </c>
    </row>
    <row r="5" spans="1:4" ht="16.5" thickTop="1" thickBot="1" x14ac:dyDescent="0.4">
      <c r="A5" s="573">
        <v>2</v>
      </c>
      <c r="B5" s="566" t="s">
        <v>10</v>
      </c>
      <c r="C5" s="546" t="s">
        <v>20</v>
      </c>
    </row>
    <row r="6" spans="1:4" ht="16.5" thickTop="1" thickBot="1" x14ac:dyDescent="0.4">
      <c r="A6" s="573">
        <v>3</v>
      </c>
      <c r="B6" s="566" t="s">
        <v>10</v>
      </c>
      <c r="C6" s="546" t="s">
        <v>878</v>
      </c>
    </row>
    <row r="7" spans="1:4" ht="16.5" thickTop="1" thickBot="1" x14ac:dyDescent="0.4">
      <c r="A7" s="573">
        <v>4</v>
      </c>
      <c r="B7" s="566" t="s">
        <v>10</v>
      </c>
      <c r="C7" s="546" t="s">
        <v>880</v>
      </c>
    </row>
    <row r="8" spans="1:4" ht="16.5" thickTop="1" thickBot="1" x14ac:dyDescent="0.4">
      <c r="A8" s="573">
        <v>5</v>
      </c>
      <c r="B8" s="566" t="s">
        <v>10</v>
      </c>
      <c r="C8" s="546" t="s">
        <v>668</v>
      </c>
    </row>
    <row r="9" spans="1:4" ht="16.5" thickTop="1" thickBot="1" x14ac:dyDescent="0.4">
      <c r="A9" s="573">
        <v>6</v>
      </c>
      <c r="B9" s="566" t="s">
        <v>10</v>
      </c>
      <c r="C9" s="558" t="s">
        <v>217</v>
      </c>
      <c r="D9" s="253" t="s">
        <v>1055</v>
      </c>
    </row>
    <row r="10" spans="1:4" ht="16.5" thickTop="1" thickBot="1" x14ac:dyDescent="0.4">
      <c r="A10" s="573">
        <v>7</v>
      </c>
      <c r="B10" s="566" t="s">
        <v>10</v>
      </c>
      <c r="C10" s="546" t="s">
        <v>16</v>
      </c>
    </row>
    <row r="11" spans="1:4" ht="16.5" thickTop="1" thickBot="1" x14ac:dyDescent="0.4">
      <c r="A11" s="573">
        <v>8</v>
      </c>
      <c r="B11" s="566" t="s">
        <v>10</v>
      </c>
      <c r="C11" s="546" t="s">
        <v>879</v>
      </c>
    </row>
    <row r="12" spans="1:4" ht="16.5" thickTop="1" thickBot="1" x14ac:dyDescent="0.4">
      <c r="A12" s="573">
        <v>9</v>
      </c>
      <c r="B12" s="566" t="s">
        <v>10</v>
      </c>
      <c r="C12" s="546" t="s">
        <v>54</v>
      </c>
    </row>
    <row r="13" spans="1:4" ht="16.5" thickTop="1" thickBot="1" x14ac:dyDescent="0.4">
      <c r="A13" s="573">
        <v>10</v>
      </c>
      <c r="B13" s="566" t="s">
        <v>10</v>
      </c>
      <c r="C13" s="558" t="s">
        <v>19</v>
      </c>
      <c r="D13" s="253" t="s">
        <v>1059</v>
      </c>
    </row>
    <row r="14" spans="1:4" ht="38.25" customHeight="1" thickTop="1" thickBot="1" x14ac:dyDescent="0.35">
      <c r="B14" s="916" t="s">
        <v>1066</v>
      </c>
      <c r="C14" s="916"/>
      <c r="D14" s="253"/>
    </row>
    <row r="15" spans="1:4" ht="16.5" thickTop="1" thickBot="1" x14ac:dyDescent="0.4">
      <c r="A15" s="573">
        <v>1</v>
      </c>
      <c r="B15" s="567" t="s">
        <v>175</v>
      </c>
      <c r="C15" s="547" t="s">
        <v>676</v>
      </c>
    </row>
    <row r="16" spans="1:4" ht="16.5" thickTop="1" thickBot="1" x14ac:dyDescent="0.4">
      <c r="A16" s="573">
        <v>2</v>
      </c>
      <c r="B16" s="567" t="s">
        <v>175</v>
      </c>
      <c r="C16" s="547" t="s">
        <v>908</v>
      </c>
    </row>
    <row r="17" spans="1:4" ht="16.5" thickTop="1" thickBot="1" x14ac:dyDescent="0.4">
      <c r="A17" s="573">
        <v>3</v>
      </c>
      <c r="B17" s="567" t="s">
        <v>175</v>
      </c>
      <c r="C17" s="547" t="s">
        <v>904</v>
      </c>
    </row>
    <row r="18" spans="1:4" ht="16.5" thickTop="1" thickBot="1" x14ac:dyDescent="0.4">
      <c r="A18" s="573">
        <v>4</v>
      </c>
      <c r="B18" s="567" t="s">
        <v>175</v>
      </c>
      <c r="C18" s="548" t="s">
        <v>937</v>
      </c>
    </row>
    <row r="19" spans="1:4" ht="16.5" thickTop="1" thickBot="1" x14ac:dyDescent="0.4">
      <c r="A19" s="573">
        <v>5</v>
      </c>
      <c r="B19" s="567" t="s">
        <v>175</v>
      </c>
      <c r="C19" s="547" t="s">
        <v>52</v>
      </c>
    </row>
    <row r="20" spans="1:4" ht="16.5" thickTop="1" thickBot="1" x14ac:dyDescent="0.4">
      <c r="A20" s="573">
        <v>6</v>
      </c>
      <c r="B20" s="567" t="s">
        <v>175</v>
      </c>
      <c r="C20" s="556" t="s">
        <v>53</v>
      </c>
    </row>
    <row r="21" spans="1:4" ht="16.5" thickTop="1" thickBot="1" x14ac:dyDescent="0.4">
      <c r="A21" s="573">
        <v>7</v>
      </c>
      <c r="B21" s="567" t="s">
        <v>175</v>
      </c>
      <c r="C21" s="547" t="s">
        <v>677</v>
      </c>
    </row>
    <row r="22" spans="1:4" ht="16.5" thickTop="1" thickBot="1" x14ac:dyDescent="0.4">
      <c r="A22" s="573">
        <v>8</v>
      </c>
      <c r="B22" s="567" t="s">
        <v>175</v>
      </c>
      <c r="C22" s="547" t="s">
        <v>717</v>
      </c>
    </row>
    <row r="23" spans="1:4" ht="16.5" thickTop="1" thickBot="1" x14ac:dyDescent="0.4">
      <c r="A23" s="573">
        <v>9</v>
      </c>
      <c r="B23" s="567" t="s">
        <v>175</v>
      </c>
      <c r="C23" s="557" t="s">
        <v>14</v>
      </c>
      <c r="D23" s="253" t="s">
        <v>1058</v>
      </c>
    </row>
    <row r="24" spans="1:4" ht="38.25" customHeight="1" thickTop="1" thickBot="1" x14ac:dyDescent="0.35">
      <c r="B24" s="916" t="s">
        <v>1067</v>
      </c>
      <c r="C24" s="916"/>
      <c r="D24" s="253"/>
    </row>
    <row r="25" spans="1:4" ht="16.5" thickTop="1" thickBot="1" x14ac:dyDescent="0.4">
      <c r="A25" s="573">
        <v>1</v>
      </c>
      <c r="B25" s="568" t="s">
        <v>11</v>
      </c>
      <c r="C25" s="549" t="s">
        <v>882</v>
      </c>
    </row>
    <row r="26" spans="1:4" ht="16.5" thickTop="1" thickBot="1" x14ac:dyDescent="0.4">
      <c r="A26" s="573">
        <v>2</v>
      </c>
      <c r="B26" s="568" t="s">
        <v>11</v>
      </c>
      <c r="C26" s="549" t="s">
        <v>740</v>
      </c>
    </row>
    <row r="27" spans="1:4" ht="16.5" thickTop="1" thickBot="1" x14ac:dyDescent="0.4">
      <c r="A27" s="573">
        <v>3</v>
      </c>
      <c r="B27" s="568" t="s">
        <v>11</v>
      </c>
      <c r="C27" s="549" t="s">
        <v>883</v>
      </c>
    </row>
    <row r="28" spans="1:4" ht="16.5" thickTop="1" thickBot="1" x14ac:dyDescent="0.4">
      <c r="A28" s="573">
        <v>4</v>
      </c>
      <c r="B28" s="568" t="s">
        <v>11</v>
      </c>
      <c r="C28" s="549" t="s">
        <v>899</v>
      </c>
    </row>
    <row r="29" spans="1:4" ht="16.5" thickTop="1" thickBot="1" x14ac:dyDescent="0.4">
      <c r="A29" s="573">
        <v>5</v>
      </c>
      <c r="B29" s="568" t="s">
        <v>11</v>
      </c>
      <c r="C29" s="549" t="s">
        <v>925</v>
      </c>
    </row>
    <row r="30" spans="1:4" ht="16.5" thickTop="1" thickBot="1" x14ac:dyDescent="0.4">
      <c r="A30" s="573">
        <v>6</v>
      </c>
      <c r="B30" s="568" t="s">
        <v>11</v>
      </c>
      <c r="C30" s="560" t="s">
        <v>743</v>
      </c>
      <c r="D30" s="253" t="s">
        <v>1055</v>
      </c>
    </row>
    <row r="31" spans="1:4" ht="16.5" thickTop="1" thickBot="1" x14ac:dyDescent="0.4">
      <c r="A31" s="573">
        <v>7</v>
      </c>
      <c r="B31" s="568" t="s">
        <v>11</v>
      </c>
      <c r="C31" s="549" t="s">
        <v>25</v>
      </c>
    </row>
    <row r="32" spans="1:4" ht="16.5" thickTop="1" thickBot="1" x14ac:dyDescent="0.4">
      <c r="A32" s="573">
        <v>8</v>
      </c>
      <c r="B32" s="568" t="s">
        <v>11</v>
      </c>
      <c r="C32" s="549" t="s">
        <v>192</v>
      </c>
    </row>
    <row r="33" spans="1:4" ht="16.5" thickTop="1" thickBot="1" x14ac:dyDescent="0.4">
      <c r="A33" s="573">
        <v>9</v>
      </c>
      <c r="B33" s="568" t="s">
        <v>11</v>
      </c>
      <c r="C33" s="560" t="s">
        <v>888</v>
      </c>
      <c r="D33" s="253" t="s">
        <v>1060</v>
      </c>
    </row>
    <row r="34" spans="1:4" ht="16.5" thickTop="1" thickBot="1" x14ac:dyDescent="0.4">
      <c r="A34" s="573">
        <v>10</v>
      </c>
      <c r="B34" s="568" t="s">
        <v>11</v>
      </c>
      <c r="C34" s="549" t="s">
        <v>211</v>
      </c>
    </row>
    <row r="35" spans="1:4" ht="38.25" customHeight="1" thickTop="1" thickBot="1" x14ac:dyDescent="0.35">
      <c r="B35" s="916" t="s">
        <v>1068</v>
      </c>
      <c r="C35" s="916"/>
      <c r="D35" s="253"/>
    </row>
    <row r="36" spans="1:4" ht="16.5" thickTop="1" thickBot="1" x14ac:dyDescent="0.4">
      <c r="A36" s="573">
        <v>1</v>
      </c>
      <c r="B36" s="569" t="s">
        <v>12</v>
      </c>
      <c r="C36" s="550" t="s">
        <v>647</v>
      </c>
    </row>
    <row r="37" spans="1:4" ht="16.5" thickTop="1" thickBot="1" x14ac:dyDescent="0.4">
      <c r="A37" s="573">
        <v>2</v>
      </c>
      <c r="B37" s="569" t="s">
        <v>12</v>
      </c>
      <c r="C37" s="559" t="s">
        <v>24</v>
      </c>
      <c r="D37" s="253" t="s">
        <v>1058</v>
      </c>
    </row>
    <row r="38" spans="1:4" ht="16.5" thickTop="1" thickBot="1" x14ac:dyDescent="0.4">
      <c r="A38" s="573">
        <v>3</v>
      </c>
      <c r="B38" s="569" t="s">
        <v>12</v>
      </c>
      <c r="C38" s="550" t="s">
        <v>1061</v>
      </c>
      <c r="D38" s="253" t="s">
        <v>1057</v>
      </c>
    </row>
    <row r="39" spans="1:4" ht="16.5" thickTop="1" thickBot="1" x14ac:dyDescent="0.4">
      <c r="A39" s="573">
        <v>4</v>
      </c>
      <c r="B39" s="569" t="s">
        <v>12</v>
      </c>
      <c r="C39" s="550" t="s">
        <v>33</v>
      </c>
    </row>
    <row r="40" spans="1:4" ht="16.5" thickTop="1" thickBot="1" x14ac:dyDescent="0.4">
      <c r="A40" s="573">
        <v>5</v>
      </c>
      <c r="B40" s="569" t="s">
        <v>12</v>
      </c>
      <c r="C40" s="550" t="s">
        <v>29</v>
      </c>
    </row>
    <row r="41" spans="1:4" ht="16.5" thickTop="1" thickBot="1" x14ac:dyDescent="0.4">
      <c r="A41" s="573">
        <v>6</v>
      </c>
      <c r="B41" s="569" t="s">
        <v>12</v>
      </c>
      <c r="C41" s="550" t="s">
        <v>216</v>
      </c>
    </row>
    <row r="42" spans="1:4" ht="16.5" thickTop="1" thickBot="1" x14ac:dyDescent="0.4">
      <c r="A42" s="573">
        <v>7</v>
      </c>
      <c r="B42" s="569" t="s">
        <v>12</v>
      </c>
      <c r="C42" s="551" t="s">
        <v>938</v>
      </c>
    </row>
    <row r="43" spans="1:4" ht="16.5" thickTop="1" thickBot="1" x14ac:dyDescent="0.4">
      <c r="A43" s="573">
        <v>8</v>
      </c>
      <c r="B43" s="569" t="s">
        <v>12</v>
      </c>
      <c r="C43" s="550" t="s">
        <v>30</v>
      </c>
    </row>
    <row r="44" spans="1:4" ht="16.5" thickTop="1" thickBot="1" x14ac:dyDescent="0.4">
      <c r="A44" s="573">
        <v>9</v>
      </c>
      <c r="B44" s="569" t="s">
        <v>12</v>
      </c>
      <c r="C44" s="550" t="s">
        <v>36</v>
      </c>
    </row>
    <row r="45" spans="1:4" ht="16.5" thickTop="1" thickBot="1" x14ac:dyDescent="0.4">
      <c r="A45" s="573">
        <v>10</v>
      </c>
      <c r="B45" s="569" t="s">
        <v>12</v>
      </c>
      <c r="C45" s="550" t="s">
        <v>37</v>
      </c>
    </row>
    <row r="46" spans="1:4" ht="16.5" thickTop="1" thickBot="1" x14ac:dyDescent="0.4">
      <c r="A46" s="573">
        <v>11</v>
      </c>
      <c r="B46" s="569" t="s">
        <v>12</v>
      </c>
      <c r="C46" s="550" t="s">
        <v>214</v>
      </c>
    </row>
    <row r="47" spans="1:4" ht="16.5" thickTop="1" thickBot="1" x14ac:dyDescent="0.4">
      <c r="A47" s="573">
        <v>12</v>
      </c>
      <c r="B47" s="569" t="s">
        <v>12</v>
      </c>
      <c r="C47" s="559" t="s">
        <v>1056</v>
      </c>
      <c r="D47" s="253" t="s">
        <v>1057</v>
      </c>
    </row>
    <row r="48" spans="1:4" ht="16.5" thickTop="1" thickBot="1" x14ac:dyDescent="0.4">
      <c r="A48" s="573">
        <v>13</v>
      </c>
      <c r="B48" s="569" t="s">
        <v>12</v>
      </c>
      <c r="C48" s="550" t="s">
        <v>31</v>
      </c>
    </row>
    <row r="49" spans="1:4" ht="16.5" thickTop="1" thickBot="1" x14ac:dyDescent="0.4">
      <c r="A49" s="573">
        <v>14</v>
      </c>
      <c r="B49" s="569" t="s">
        <v>12</v>
      </c>
      <c r="C49" s="550" t="s">
        <v>39</v>
      </c>
    </row>
    <row r="50" spans="1:4" ht="38.25" customHeight="1" thickTop="1" thickBot="1" x14ac:dyDescent="0.35">
      <c r="B50" s="916" t="s">
        <v>1069</v>
      </c>
      <c r="C50" s="916"/>
      <c r="D50" s="253"/>
    </row>
    <row r="51" spans="1:4" ht="16.5" thickTop="1" thickBot="1" x14ac:dyDescent="0.4">
      <c r="A51" s="573">
        <v>1</v>
      </c>
      <c r="B51" s="570" t="s">
        <v>102</v>
      </c>
      <c r="C51" s="552" t="s">
        <v>884</v>
      </c>
    </row>
    <row r="52" spans="1:4" ht="16.5" thickTop="1" thickBot="1" x14ac:dyDescent="0.4">
      <c r="A52" s="573">
        <v>2</v>
      </c>
      <c r="B52" s="570" t="s">
        <v>102</v>
      </c>
      <c r="C52" s="562" t="s">
        <v>173</v>
      </c>
      <c r="D52" s="253" t="s">
        <v>1055</v>
      </c>
    </row>
    <row r="53" spans="1:4" ht="16.5" thickTop="1" thickBot="1" x14ac:dyDescent="0.4">
      <c r="A53" s="573">
        <v>3</v>
      </c>
      <c r="B53" s="570" t="s">
        <v>102</v>
      </c>
      <c r="C53" s="552" t="s">
        <v>739</v>
      </c>
    </row>
    <row r="54" spans="1:4" ht="16.5" thickTop="1" thickBot="1" x14ac:dyDescent="0.4">
      <c r="A54" s="573">
        <v>4</v>
      </c>
      <c r="B54" s="570" t="s">
        <v>102</v>
      </c>
      <c r="C54" s="552" t="s">
        <v>741</v>
      </c>
    </row>
    <row r="55" spans="1:4" ht="16.5" thickTop="1" thickBot="1" x14ac:dyDescent="0.4">
      <c r="A55" s="573">
        <v>5</v>
      </c>
      <c r="B55" s="570" t="s">
        <v>102</v>
      </c>
      <c r="C55" s="552" t="s">
        <v>898</v>
      </c>
    </row>
    <row r="56" spans="1:4" ht="16.5" thickTop="1" thickBot="1" x14ac:dyDescent="0.4">
      <c r="A56" s="573">
        <v>6</v>
      </c>
      <c r="B56" s="570" t="s">
        <v>102</v>
      </c>
      <c r="C56" s="562" t="s">
        <v>907</v>
      </c>
      <c r="D56" s="253" t="s">
        <v>1062</v>
      </c>
    </row>
    <row r="57" spans="1:4" ht="16.5" thickTop="1" thickBot="1" x14ac:dyDescent="0.4">
      <c r="A57" s="573">
        <v>7</v>
      </c>
      <c r="B57" s="570" t="s">
        <v>102</v>
      </c>
      <c r="C57" s="552" t="s">
        <v>885</v>
      </c>
    </row>
    <row r="58" spans="1:4" ht="16.5" thickTop="1" thickBot="1" x14ac:dyDescent="0.4">
      <c r="A58" s="573">
        <v>8</v>
      </c>
      <c r="B58" s="570" t="s">
        <v>102</v>
      </c>
      <c r="C58" s="552" t="s">
        <v>168</v>
      </c>
    </row>
    <row r="59" spans="1:4" ht="16.5" thickTop="1" thickBot="1" x14ac:dyDescent="0.4">
      <c r="A59" s="573">
        <v>9</v>
      </c>
      <c r="B59" s="570" t="s">
        <v>102</v>
      </c>
      <c r="C59" s="553" t="s">
        <v>38</v>
      </c>
    </row>
    <row r="60" spans="1:4" ht="16.5" thickTop="1" thickBot="1" x14ac:dyDescent="0.4">
      <c r="A60" s="573">
        <v>10</v>
      </c>
      <c r="B60" s="570" t="s">
        <v>102</v>
      </c>
      <c r="C60" s="553" t="s">
        <v>185</v>
      </c>
    </row>
    <row r="61" spans="1:4" ht="38.25" customHeight="1" thickTop="1" thickBot="1" x14ac:dyDescent="0.35">
      <c r="B61" s="916" t="s">
        <v>1064</v>
      </c>
      <c r="C61" s="916"/>
      <c r="D61" s="253"/>
    </row>
    <row r="62" spans="1:4" ht="16.5" thickTop="1" thickBot="1" x14ac:dyDescent="0.4">
      <c r="A62" s="573">
        <v>1</v>
      </c>
      <c r="B62" s="571" t="s">
        <v>890</v>
      </c>
      <c r="C62" s="554" t="s">
        <v>45</v>
      </c>
    </row>
    <row r="63" spans="1:4" ht="16.5" thickTop="1" thickBot="1" x14ac:dyDescent="0.4">
      <c r="A63" s="573">
        <v>2</v>
      </c>
      <c r="B63" s="571" t="s">
        <v>890</v>
      </c>
      <c r="C63" s="554" t="s">
        <v>902</v>
      </c>
    </row>
    <row r="64" spans="1:4" ht="16.5" thickTop="1" thickBot="1" x14ac:dyDescent="0.4">
      <c r="A64" s="573">
        <v>3</v>
      </c>
      <c r="B64" s="571" t="s">
        <v>890</v>
      </c>
      <c r="C64" s="554" t="s">
        <v>906</v>
      </c>
    </row>
    <row r="65" spans="1:4" ht="16.5" thickTop="1" thickBot="1" x14ac:dyDescent="0.4">
      <c r="A65" s="573">
        <v>4</v>
      </c>
      <c r="B65" s="571" t="s">
        <v>890</v>
      </c>
      <c r="C65" s="554" t="s">
        <v>926</v>
      </c>
    </row>
    <row r="66" spans="1:4" ht="16.5" thickTop="1" thickBot="1" x14ac:dyDescent="0.4">
      <c r="A66" s="573">
        <v>5</v>
      </c>
      <c r="B66" s="571" t="s">
        <v>890</v>
      </c>
      <c r="C66" s="554" t="s">
        <v>905</v>
      </c>
    </row>
    <row r="67" spans="1:4" ht="16.5" thickTop="1" thickBot="1" x14ac:dyDescent="0.4">
      <c r="A67" s="573">
        <v>6</v>
      </c>
      <c r="B67" s="571" t="s">
        <v>890</v>
      </c>
      <c r="C67" s="563" t="s">
        <v>886</v>
      </c>
      <c r="D67" s="253" t="s">
        <v>1058</v>
      </c>
    </row>
    <row r="68" spans="1:4" ht="38.25" customHeight="1" thickTop="1" thickBot="1" x14ac:dyDescent="0.35">
      <c r="B68" s="916" t="s">
        <v>1063</v>
      </c>
      <c r="C68" s="916"/>
      <c r="D68" s="253"/>
    </row>
    <row r="69" spans="1:4" ht="16.5" thickTop="1" thickBot="1" x14ac:dyDescent="0.4">
      <c r="A69" s="573">
        <v>1</v>
      </c>
      <c r="B69" s="572" t="s">
        <v>891</v>
      </c>
      <c r="C69" s="555" t="s">
        <v>47</v>
      </c>
    </row>
    <row r="70" spans="1:4" ht="16.5" thickTop="1" thickBot="1" x14ac:dyDescent="0.4">
      <c r="A70" s="573">
        <v>2</v>
      </c>
      <c r="B70" s="572" t="s">
        <v>891</v>
      </c>
      <c r="C70" s="555" t="s">
        <v>50</v>
      </c>
    </row>
    <row r="71" spans="1:4" ht="16.5" thickTop="1" thickBot="1" x14ac:dyDescent="0.4">
      <c r="A71" s="573">
        <v>3</v>
      </c>
      <c r="B71" s="572" t="s">
        <v>891</v>
      </c>
      <c r="C71" s="555" t="s">
        <v>896</v>
      </c>
    </row>
    <row r="72" spans="1:4" ht="16.5" thickTop="1" thickBot="1" x14ac:dyDescent="0.4">
      <c r="A72" s="573">
        <v>4</v>
      </c>
      <c r="B72" s="572" t="s">
        <v>891</v>
      </c>
      <c r="C72" s="555" t="s">
        <v>887</v>
      </c>
    </row>
    <row r="73" spans="1:4" ht="16.5" thickTop="1" thickBot="1" x14ac:dyDescent="0.4">
      <c r="A73" s="573">
        <v>5</v>
      </c>
      <c r="B73" s="572" t="s">
        <v>891</v>
      </c>
      <c r="C73" s="555" t="s">
        <v>744</v>
      </c>
    </row>
    <row r="74" spans="1:4" ht="16" thickTop="1" x14ac:dyDescent="0.35"/>
  </sheetData>
  <sortState xmlns:xlrd2="http://schemas.microsoft.com/office/spreadsheetml/2017/richdata2" ref="C15:C23">
    <sortCondition ref="C15:C23"/>
  </sortState>
  <mergeCells count="7">
    <mergeCell ref="B68:C68"/>
    <mergeCell ref="B14:C14"/>
    <mergeCell ref="B3:C3"/>
    <mergeCell ref="B24:C24"/>
    <mergeCell ref="B35:C35"/>
    <mergeCell ref="B50:C50"/>
    <mergeCell ref="B61:C6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75728-CF68-452E-9974-24C0AF75D729}">
  <sheetPr>
    <tabColor rgb="FF00EBE6"/>
  </sheetPr>
  <dimension ref="A1:XFD789"/>
  <sheetViews>
    <sheetView topLeftCell="A743" zoomScale="117" zoomScaleNormal="80" workbookViewId="0">
      <selection activeCell="I749" sqref="I749"/>
    </sheetView>
  </sheetViews>
  <sheetFormatPr defaultColWidth="9.1796875" defaultRowHeight="12.5" x14ac:dyDescent="0.25"/>
  <cols>
    <col min="1" max="1" width="4.1796875" style="16" customWidth="1"/>
    <col min="2" max="2" width="6.81640625" style="16" customWidth="1"/>
    <col min="3" max="3" width="9" style="16" customWidth="1"/>
    <col min="4" max="4" width="13" style="16" customWidth="1"/>
    <col min="5" max="5" width="33.453125" style="16" customWidth="1"/>
    <col min="6" max="6" width="33" style="16" customWidth="1"/>
    <col min="7" max="7" width="8.81640625" style="16" customWidth="1"/>
    <col min="8" max="8" width="13.453125" style="16" customWidth="1"/>
    <col min="9" max="9" width="47.26953125" style="16" customWidth="1"/>
    <col min="10" max="10" width="49.26953125" style="16" customWidth="1"/>
    <col min="11" max="11" width="19.7265625" style="72" hidden="1" customWidth="1"/>
    <col min="12" max="12" width="19.7265625" style="16" hidden="1" customWidth="1"/>
    <col min="13" max="14" width="10.453125" style="16" customWidth="1"/>
    <col min="15" max="15" width="9.1796875" style="16" customWidth="1"/>
    <col min="16" max="16" width="29.81640625" style="253" customWidth="1"/>
    <col min="17" max="17" width="33.453125" style="253" customWidth="1"/>
    <col min="18" max="18" width="32" style="253" customWidth="1"/>
    <col min="19" max="19" width="10.54296875" style="253" customWidth="1"/>
    <col min="20" max="20" width="18.54296875" style="253" customWidth="1"/>
    <col min="21" max="21" width="29.81640625" style="253" customWidth="1"/>
    <col min="22" max="22" width="3" style="253" customWidth="1"/>
    <col min="23" max="23" width="11.26953125" style="253" customWidth="1"/>
    <col min="24" max="24" width="29.81640625" style="253" customWidth="1"/>
    <col min="25" max="25" width="9.1796875" style="253" customWidth="1"/>
    <col min="26" max="27" width="29.81640625" style="253" customWidth="1"/>
    <col min="28" max="28" width="32" style="253" customWidth="1"/>
    <col min="29" max="29" width="9.1796875" style="253" customWidth="1"/>
    <col min="30" max="30" width="14.81640625" style="253" customWidth="1"/>
    <col min="31" max="31" width="29.1796875" style="258" customWidth="1"/>
    <col min="32" max="32" width="25" style="253" customWidth="1"/>
    <col min="33" max="33" width="9" style="253" customWidth="1"/>
    <col min="34" max="34" width="9.1796875" style="16" customWidth="1"/>
    <col min="35" max="16384" width="9.1796875" style="16"/>
  </cols>
  <sheetData>
    <row r="1" spans="1:33" ht="51" customHeight="1" x14ac:dyDescent="0.4">
      <c r="A1" s="466"/>
      <c r="B1" s="291" t="s">
        <v>903</v>
      </c>
      <c r="C1" s="301">
        <f ca="1">TODAY()</f>
        <v>45743</v>
      </c>
      <c r="D1" s="302">
        <f ca="1">NOW()</f>
        <v>45743.663757638889</v>
      </c>
      <c r="E1" s="915" t="s">
        <v>910</v>
      </c>
      <c r="F1" s="915"/>
      <c r="G1" s="915"/>
      <c r="H1" s="915"/>
      <c r="I1" s="291"/>
      <c r="J1" s="292"/>
      <c r="K1" s="911"/>
      <c r="L1" s="912"/>
      <c r="M1" s="16" t="s">
        <v>624</v>
      </c>
      <c r="N1" s="16" t="s">
        <v>625</v>
      </c>
      <c r="P1" s="16" t="s">
        <v>179</v>
      </c>
      <c r="Q1" s="17" t="s">
        <v>180</v>
      </c>
      <c r="R1" s="17" t="s">
        <v>206</v>
      </c>
      <c r="S1" s="16"/>
      <c r="T1" s="18" t="s">
        <v>181</v>
      </c>
      <c r="U1" s="282"/>
      <c r="V1" s="6" t="s">
        <v>182</v>
      </c>
      <c r="W1" s="16" t="s">
        <v>183</v>
      </c>
      <c r="X1" s="16" t="s">
        <v>184</v>
      </c>
      <c r="Y1" s="16"/>
      <c r="Z1" s="16" t="s">
        <v>179</v>
      </c>
      <c r="AA1" s="17" t="s">
        <v>180</v>
      </c>
      <c r="AB1" s="17" t="s">
        <v>207</v>
      </c>
      <c r="AC1" s="16"/>
      <c r="AF1" s="913" t="s">
        <v>223</v>
      </c>
      <c r="AG1" s="913"/>
    </row>
    <row r="2" spans="1:33" ht="11.25" customHeight="1" x14ac:dyDescent="0.4">
      <c r="A2" s="300"/>
      <c r="B2" s="293"/>
      <c r="C2" s="293"/>
      <c r="D2" s="293"/>
      <c r="E2" s="294"/>
      <c r="F2" s="295"/>
      <c r="G2" s="296"/>
      <c r="H2" s="297"/>
      <c r="I2" s="293"/>
      <c r="J2" s="293"/>
      <c r="K2" s="30"/>
      <c r="L2" s="30"/>
      <c r="M2" s="30"/>
      <c r="N2" s="30"/>
      <c r="P2" s="16"/>
      <c r="Q2" s="17"/>
      <c r="R2" s="17"/>
      <c r="S2" s="16"/>
      <c r="T2" s="18"/>
      <c r="U2" s="282"/>
      <c r="V2" s="6"/>
      <c r="W2" s="16"/>
      <c r="X2" s="16"/>
      <c r="Y2" s="16"/>
      <c r="AC2" s="16"/>
      <c r="AF2" s="16"/>
      <c r="AG2" s="16"/>
    </row>
    <row r="3" spans="1:33" ht="14.5" thickBot="1" x14ac:dyDescent="0.35">
      <c r="A3" s="299">
        <v>0</v>
      </c>
      <c r="B3" s="79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K3" s="275" t="s">
        <v>720</v>
      </c>
      <c r="L3" s="275" t="s">
        <v>721</v>
      </c>
      <c r="M3" s="80" t="s">
        <v>177</v>
      </c>
      <c r="N3" s="80" t="s">
        <v>178</v>
      </c>
      <c r="P3" s="16"/>
      <c r="Q3" s="16"/>
      <c r="R3" s="16"/>
      <c r="S3" s="16"/>
      <c r="T3" s="16"/>
      <c r="U3" s="16"/>
      <c r="V3" s="16"/>
      <c r="W3" s="16"/>
      <c r="X3" s="16"/>
      <c r="Y3" s="16"/>
      <c r="AC3" s="16"/>
      <c r="AF3" s="16"/>
      <c r="AG3" s="16"/>
    </row>
    <row r="4" spans="1:33" ht="12.75" customHeight="1" thickTop="1" thickBot="1" x14ac:dyDescent="0.4">
      <c r="A4" s="22">
        <v>1</v>
      </c>
      <c r="B4" s="463">
        <v>1</v>
      </c>
      <c r="C4" s="95">
        <v>45032</v>
      </c>
      <c r="D4" s="69" t="s">
        <v>10</v>
      </c>
      <c r="E4" s="482" t="str">
        <f t="shared" ref="E4:F8" si="0">VLOOKUP(M4,Teams,2)</f>
        <v>NEWTOWN SALTY DOGS</v>
      </c>
      <c r="F4" s="482" t="str">
        <f t="shared" si="0"/>
        <v>DANBURY UNITED</v>
      </c>
      <c r="G4" s="464" t="s">
        <v>959</v>
      </c>
      <c r="H4" s="369">
        <f>VLOOKUP(E4,START_TIMES,2)</f>
        <v>0.33333333333333331</v>
      </c>
      <c r="I4" s="370" t="s">
        <v>955</v>
      </c>
      <c r="J4" s="73" t="s">
        <v>928</v>
      </c>
      <c r="K4" s="16"/>
      <c r="M4" s="5" t="s">
        <v>92</v>
      </c>
      <c r="N4" s="5" t="s">
        <v>93</v>
      </c>
      <c r="P4" s="198" t="s">
        <v>881</v>
      </c>
      <c r="Q4" s="277" t="s">
        <v>647</v>
      </c>
      <c r="R4" s="7" t="s">
        <v>678</v>
      </c>
      <c r="S4" s="16"/>
      <c r="T4" s="198" t="s">
        <v>97</v>
      </c>
      <c r="U4" s="198" t="s">
        <v>881</v>
      </c>
      <c r="V4" s="16">
        <v>1</v>
      </c>
      <c r="W4" s="198" t="s">
        <v>97</v>
      </c>
      <c r="X4" s="198" t="s">
        <v>881</v>
      </c>
      <c r="Y4" s="16"/>
      <c r="Z4" s="198" t="s">
        <v>881</v>
      </c>
      <c r="AA4" s="277" t="s">
        <v>647</v>
      </c>
      <c r="AB4" s="7" t="s">
        <v>678</v>
      </c>
      <c r="AF4" s="277" t="s">
        <v>647</v>
      </c>
      <c r="AG4" s="283">
        <v>0.41666666666666669</v>
      </c>
    </row>
    <row r="5" spans="1:33" ht="12.75" customHeight="1" thickTop="1" thickBot="1" x14ac:dyDescent="0.4">
      <c r="A5" s="22">
        <v>2</v>
      </c>
      <c r="B5" s="463">
        <v>1</v>
      </c>
      <c r="C5" s="95">
        <v>45032</v>
      </c>
      <c r="D5" s="69" t="s">
        <v>10</v>
      </c>
      <c r="E5" s="482" t="str">
        <f t="shared" si="0"/>
        <v>STAMFORD FC</v>
      </c>
      <c r="F5" s="482" t="str">
        <f t="shared" si="0"/>
        <v>HAMDEN ALL STARS</v>
      </c>
      <c r="G5" s="464">
        <v>43</v>
      </c>
      <c r="H5" s="369">
        <f>VLOOKUP(E5,START_TIMES,2)</f>
        <v>0.41666666666666702</v>
      </c>
      <c r="I5" s="370" t="str">
        <f>VLOOKUP(E5,fields,2)</f>
        <v>West Beach Fields (T), Stamford</v>
      </c>
      <c r="J5" s="73"/>
      <c r="K5" s="16"/>
      <c r="M5" s="5" t="s">
        <v>95</v>
      </c>
      <c r="N5" s="5" t="s">
        <v>94</v>
      </c>
      <c r="P5" s="198" t="s">
        <v>20</v>
      </c>
      <c r="Q5" s="277" t="s">
        <v>209</v>
      </c>
      <c r="R5" s="88" t="s">
        <v>91</v>
      </c>
      <c r="S5" s="16"/>
      <c r="T5" s="198" t="s">
        <v>101</v>
      </c>
      <c r="U5" s="198" t="s">
        <v>211</v>
      </c>
      <c r="V5" s="16">
        <v>2</v>
      </c>
      <c r="W5" s="198" t="s">
        <v>96</v>
      </c>
      <c r="X5" s="198" t="s">
        <v>20</v>
      </c>
      <c r="Y5" s="16"/>
      <c r="Z5" s="198" t="s">
        <v>20</v>
      </c>
      <c r="AA5" s="277" t="s">
        <v>209</v>
      </c>
      <c r="AB5" s="88" t="s">
        <v>91</v>
      </c>
      <c r="AF5" s="277" t="s">
        <v>209</v>
      </c>
      <c r="AG5" s="361" t="s">
        <v>91</v>
      </c>
    </row>
    <row r="6" spans="1:33" ht="12.75" customHeight="1" thickTop="1" thickBot="1" x14ac:dyDescent="0.4">
      <c r="A6" s="22">
        <v>3</v>
      </c>
      <c r="B6" s="463">
        <v>1</v>
      </c>
      <c r="C6" s="95">
        <v>45032</v>
      </c>
      <c r="D6" s="69" t="s">
        <v>10</v>
      </c>
      <c r="E6" s="482" t="str">
        <f t="shared" si="0"/>
        <v>CLUB NAPOLI 30</v>
      </c>
      <c r="F6" s="482" t="str">
        <f t="shared" si="0"/>
        <v>CLINTON FC 30</v>
      </c>
      <c r="G6" s="464">
        <v>32</v>
      </c>
      <c r="H6" s="369">
        <v>0.375</v>
      </c>
      <c r="I6" s="370" t="s">
        <v>927</v>
      </c>
      <c r="J6" s="73" t="s">
        <v>928</v>
      </c>
      <c r="K6" s="16"/>
      <c r="M6" s="5" t="s">
        <v>96</v>
      </c>
      <c r="N6" s="5" t="s">
        <v>97</v>
      </c>
      <c r="P6" s="198" t="s">
        <v>878</v>
      </c>
      <c r="Q6" s="241" t="s">
        <v>884</v>
      </c>
      <c r="R6" s="7" t="s">
        <v>681</v>
      </c>
      <c r="S6" s="16"/>
      <c r="T6" s="199" t="s">
        <v>150</v>
      </c>
      <c r="U6" s="199" t="s">
        <v>676</v>
      </c>
      <c r="V6" s="16">
        <v>3</v>
      </c>
      <c r="W6" s="198" t="s">
        <v>93</v>
      </c>
      <c r="X6" s="198" t="s">
        <v>878</v>
      </c>
      <c r="Y6" s="16"/>
      <c r="Z6" s="198" t="s">
        <v>878</v>
      </c>
      <c r="AA6" s="241" t="s">
        <v>884</v>
      </c>
      <c r="AB6" s="7" t="s">
        <v>681</v>
      </c>
      <c r="AF6" s="241" t="s">
        <v>884</v>
      </c>
      <c r="AG6" s="283">
        <v>0.41666666666666669</v>
      </c>
    </row>
    <row r="7" spans="1:33" ht="12.75" customHeight="1" thickTop="1" thickBot="1" x14ac:dyDescent="0.4">
      <c r="A7" s="22">
        <v>4</v>
      </c>
      <c r="B7" s="463">
        <v>1</v>
      </c>
      <c r="C7" s="95">
        <v>45032</v>
      </c>
      <c r="D7" s="69" t="s">
        <v>10</v>
      </c>
      <c r="E7" s="482" t="str">
        <f t="shared" si="0"/>
        <v>NORTH BRANFORD 30</v>
      </c>
      <c r="F7" s="482" t="str">
        <f t="shared" si="0"/>
        <v>GREENWICH FC 30</v>
      </c>
      <c r="G7" s="464">
        <v>12</v>
      </c>
      <c r="H7" s="369">
        <f>VLOOKUP(E7,START_TIMES,2)</f>
        <v>0.41666666666666702</v>
      </c>
      <c r="I7" s="370" t="str">
        <f>VLOOKUP(E7,fields,2)</f>
        <v>Bittner Park (G), Guilford</v>
      </c>
      <c r="J7" s="73"/>
      <c r="K7" s="16"/>
      <c r="M7" s="5" t="s">
        <v>98</v>
      </c>
      <c r="N7" s="5" t="s">
        <v>99</v>
      </c>
      <c r="O7" s="16" t="s">
        <v>0</v>
      </c>
      <c r="P7" s="198" t="s">
        <v>880</v>
      </c>
      <c r="Q7" s="198" t="s">
        <v>881</v>
      </c>
      <c r="R7" s="7" t="s">
        <v>901</v>
      </c>
      <c r="S7" s="16"/>
      <c r="T7" s="199" t="s">
        <v>151</v>
      </c>
      <c r="U7" s="199" t="s">
        <v>908</v>
      </c>
      <c r="V7" s="16">
        <v>4</v>
      </c>
      <c r="W7" s="198" t="s">
        <v>99</v>
      </c>
      <c r="X7" s="198" t="s">
        <v>880</v>
      </c>
      <c r="Y7" s="16"/>
      <c r="Z7" s="198" t="s">
        <v>880</v>
      </c>
      <c r="AA7" s="198" t="s">
        <v>881</v>
      </c>
      <c r="AB7" s="7" t="s">
        <v>679</v>
      </c>
      <c r="AF7" s="198" t="s">
        <v>881</v>
      </c>
      <c r="AG7" s="283">
        <v>0.33333333333333331</v>
      </c>
    </row>
    <row r="8" spans="1:33" ht="12.75" customHeight="1" thickTop="1" thickBot="1" x14ac:dyDescent="0.4">
      <c r="A8" s="22">
        <v>5</v>
      </c>
      <c r="B8" s="463">
        <v>1</v>
      </c>
      <c r="C8" s="95">
        <v>45032</v>
      </c>
      <c r="D8" s="69" t="s">
        <v>10</v>
      </c>
      <c r="E8" s="482" t="str">
        <f t="shared" si="0"/>
        <v>NORWALK FC</v>
      </c>
      <c r="F8" s="482" t="str">
        <f t="shared" si="0"/>
        <v>VASCO DA GAMA 30</v>
      </c>
      <c r="G8" s="419" t="s">
        <v>204</v>
      </c>
      <c r="H8" s="369">
        <f>VLOOKUP(E8,START_TIMES,2)</f>
        <v>0.41666666666666702</v>
      </c>
      <c r="I8" s="370" t="str">
        <f>VLOOKUP(E8,fields,2)</f>
        <v>Nathan Hale MS (T), Norwalk</v>
      </c>
      <c r="J8" s="73" t="s">
        <v>973</v>
      </c>
      <c r="K8" s="16"/>
      <c r="M8" s="5" t="s">
        <v>100</v>
      </c>
      <c r="N8" s="5" t="s">
        <v>101</v>
      </c>
      <c r="P8" s="198" t="s">
        <v>668</v>
      </c>
      <c r="Q8" s="249" t="s">
        <v>882</v>
      </c>
      <c r="R8" s="7" t="s">
        <v>679</v>
      </c>
      <c r="S8" s="16"/>
      <c r="T8" s="199" t="s">
        <v>152</v>
      </c>
      <c r="U8" s="199" t="s">
        <v>904</v>
      </c>
      <c r="V8" s="16">
        <v>5</v>
      </c>
      <c r="W8" s="198" t="s">
        <v>94</v>
      </c>
      <c r="X8" s="198" t="s">
        <v>668</v>
      </c>
      <c r="Y8" s="16"/>
      <c r="Z8" s="198" t="s">
        <v>668</v>
      </c>
      <c r="AA8" s="249" t="s">
        <v>882</v>
      </c>
      <c r="AB8" s="7" t="s">
        <v>679</v>
      </c>
      <c r="AF8" s="249" t="s">
        <v>882</v>
      </c>
      <c r="AG8" s="283">
        <v>0.33333333333333331</v>
      </c>
    </row>
    <row r="9" spans="1:33" ht="12.75" customHeight="1" thickTop="1" thickBot="1" x14ac:dyDescent="0.4">
      <c r="A9" s="22">
        <v>6</v>
      </c>
      <c r="B9" s="324" t="s">
        <v>0</v>
      </c>
      <c r="C9" s="95" t="s">
        <v>0</v>
      </c>
      <c r="D9" s="325" t="s">
        <v>0</v>
      </c>
      <c r="E9" s="484" t="s">
        <v>0</v>
      </c>
      <c r="F9" s="485" t="s">
        <v>0</v>
      </c>
      <c r="G9" s="373" t="s">
        <v>0</v>
      </c>
      <c r="H9" s="374" t="s">
        <v>0</v>
      </c>
      <c r="I9" s="372" t="s">
        <v>0</v>
      </c>
      <c r="J9" s="326"/>
      <c r="K9" s="16"/>
      <c r="M9" s="348"/>
      <c r="N9" s="355"/>
      <c r="P9" s="198" t="s">
        <v>14</v>
      </c>
      <c r="Q9" s="198" t="s">
        <v>20</v>
      </c>
      <c r="R9" s="7" t="s">
        <v>681</v>
      </c>
      <c r="S9" s="16"/>
      <c r="T9" s="199" t="s">
        <v>153</v>
      </c>
      <c r="U9" s="199" t="s">
        <v>937</v>
      </c>
      <c r="V9" s="16">
        <v>6</v>
      </c>
      <c r="W9" s="198" t="s">
        <v>92</v>
      </c>
      <c r="X9" s="198" t="s">
        <v>14</v>
      </c>
      <c r="Y9" s="16"/>
      <c r="Z9" s="198" t="s">
        <v>14</v>
      </c>
      <c r="AA9" s="198" t="s">
        <v>20</v>
      </c>
      <c r="AB9" s="7" t="s">
        <v>927</v>
      </c>
      <c r="AF9" s="198" t="s">
        <v>20</v>
      </c>
      <c r="AG9" s="283">
        <v>0.41666666666666669</v>
      </c>
    </row>
    <row r="10" spans="1:33" ht="12.75" customHeight="1" thickTop="1" thickBot="1" x14ac:dyDescent="0.4">
      <c r="A10" s="22">
        <v>7</v>
      </c>
      <c r="B10" s="463">
        <v>1</v>
      </c>
      <c r="C10" s="95">
        <v>45032</v>
      </c>
      <c r="D10" s="66" t="s">
        <v>175</v>
      </c>
      <c r="E10" s="482" t="str">
        <f t="shared" ref="E10:F14" si="1">VLOOKUP(M10,Teams,2)</f>
        <v>MILFORD TUESDAY</v>
      </c>
      <c r="F10" s="483" t="str">
        <f t="shared" si="1"/>
        <v>FC CALDO VERDE</v>
      </c>
      <c r="G10" s="464">
        <v>41</v>
      </c>
      <c r="H10" s="369">
        <f>VLOOKUP(E10,START_TIMES,2)</f>
        <v>0.33333333333333331</v>
      </c>
      <c r="I10" s="370" t="str">
        <f>VLOOKUP(E10,fields,2)</f>
        <v>Witek Park (G), Derby</v>
      </c>
      <c r="J10" s="73"/>
      <c r="K10" s="16"/>
      <c r="M10" s="5" t="s">
        <v>155</v>
      </c>
      <c r="N10" s="5" t="s">
        <v>152</v>
      </c>
      <c r="P10" s="198" t="s">
        <v>16</v>
      </c>
      <c r="Q10" s="277" t="s">
        <v>743</v>
      </c>
      <c r="R10" s="7" t="s">
        <v>916</v>
      </c>
      <c r="S10" s="16"/>
      <c r="T10" s="199" t="s">
        <v>154</v>
      </c>
      <c r="U10" s="199" t="s">
        <v>52</v>
      </c>
      <c r="V10" s="16">
        <v>7</v>
      </c>
      <c r="W10" s="198" t="s">
        <v>98</v>
      </c>
      <c r="X10" s="198" t="s">
        <v>16</v>
      </c>
      <c r="Y10" s="16"/>
      <c r="Z10" s="198" t="s">
        <v>16</v>
      </c>
      <c r="AA10" s="277" t="s">
        <v>743</v>
      </c>
      <c r="AB10" s="7" t="s">
        <v>916</v>
      </c>
      <c r="AF10" s="277" t="s">
        <v>743</v>
      </c>
      <c r="AG10" s="283">
        <v>0.41666666666666702</v>
      </c>
    </row>
    <row r="11" spans="1:33" ht="12.75" customHeight="1" thickTop="1" thickBot="1" x14ac:dyDescent="0.4">
      <c r="A11" s="22">
        <v>8</v>
      </c>
      <c r="B11" s="463">
        <v>1</v>
      </c>
      <c r="C11" s="95">
        <v>45032</v>
      </c>
      <c r="D11" s="66" t="s">
        <v>175</v>
      </c>
      <c r="E11" s="482" t="str">
        <f t="shared" si="1"/>
        <v>MILFORD AMIGOS</v>
      </c>
      <c r="F11" s="482" t="str">
        <f t="shared" si="1"/>
        <v>SHELTON FC</v>
      </c>
      <c r="G11" s="464">
        <v>22</v>
      </c>
      <c r="H11" s="369">
        <f>VLOOKUP(E11,START_TIMES,2)</f>
        <v>0.33333333333333331</v>
      </c>
      <c r="I11" s="370" t="str">
        <f>VLOOKUP(E11,fields,2)</f>
        <v>Pease Road (G), Woodbridge</v>
      </c>
      <c r="J11" s="73"/>
      <c r="K11" s="16"/>
      <c r="M11" s="5" t="s">
        <v>154</v>
      </c>
      <c r="N11" s="5" t="s">
        <v>158</v>
      </c>
      <c r="P11" s="198" t="s">
        <v>879</v>
      </c>
      <c r="Q11" s="316" t="s">
        <v>173</v>
      </c>
      <c r="R11" s="7" t="s">
        <v>877</v>
      </c>
      <c r="S11" s="16"/>
      <c r="T11" s="199" t="s">
        <v>155</v>
      </c>
      <c r="U11" s="199" t="s">
        <v>19</v>
      </c>
      <c r="V11" s="16">
        <v>8</v>
      </c>
      <c r="W11" s="198" t="s">
        <v>100</v>
      </c>
      <c r="X11" s="198" t="s">
        <v>879</v>
      </c>
      <c r="Y11" s="16"/>
      <c r="Z11" s="198" t="s">
        <v>879</v>
      </c>
      <c r="AA11" s="316" t="s">
        <v>173</v>
      </c>
      <c r="AB11" s="7" t="s">
        <v>682</v>
      </c>
      <c r="AF11" s="316" t="s">
        <v>173</v>
      </c>
      <c r="AG11" s="283">
        <v>0.41666666666666702</v>
      </c>
    </row>
    <row r="12" spans="1:33" ht="12.75" customHeight="1" thickTop="1" thickBot="1" x14ac:dyDescent="0.4">
      <c r="A12" s="22">
        <v>9</v>
      </c>
      <c r="B12" s="463">
        <v>1</v>
      </c>
      <c r="C12" s="95">
        <v>45032</v>
      </c>
      <c r="D12" s="66" t="s">
        <v>175</v>
      </c>
      <c r="E12" s="482" t="str">
        <f t="shared" si="1"/>
        <v>ELITE FC</v>
      </c>
      <c r="F12" s="482" t="str">
        <f t="shared" si="1"/>
        <v>COYOTES FC</v>
      </c>
      <c r="G12" s="464">
        <v>10</v>
      </c>
      <c r="H12" s="369">
        <f>VLOOKUP(E12,START_TIMES,2)</f>
        <v>0.33333333333333331</v>
      </c>
      <c r="I12" s="370" t="str">
        <f>VLOOKUP(E12,fields,2)</f>
        <v>Foran HS KMT (T), Milford</v>
      </c>
      <c r="J12" s="73"/>
      <c r="K12" s="16"/>
      <c r="M12" s="5" t="s">
        <v>151</v>
      </c>
      <c r="N12" s="5" t="s">
        <v>150</v>
      </c>
      <c r="P12" s="198" t="s">
        <v>54</v>
      </c>
      <c r="Q12" s="199" t="s">
        <v>676</v>
      </c>
      <c r="R12" s="7" t="s">
        <v>956</v>
      </c>
      <c r="S12" s="16"/>
      <c r="T12" s="199" t="s">
        <v>156</v>
      </c>
      <c r="U12" s="199" t="s">
        <v>53</v>
      </c>
      <c r="V12" s="16">
        <v>9</v>
      </c>
      <c r="W12" s="198" t="s">
        <v>95</v>
      </c>
      <c r="X12" s="198" t="s">
        <v>54</v>
      </c>
      <c r="Y12" s="16"/>
      <c r="Z12" s="198" t="s">
        <v>54</v>
      </c>
      <c r="AA12" s="199" t="s">
        <v>676</v>
      </c>
      <c r="AB12" s="7" t="s">
        <v>956</v>
      </c>
      <c r="AF12" s="199" t="s">
        <v>676</v>
      </c>
      <c r="AG12" s="283">
        <v>0.33333333333333331</v>
      </c>
    </row>
    <row r="13" spans="1:33" ht="12.75" customHeight="1" thickTop="1" thickBot="1" x14ac:dyDescent="0.4">
      <c r="A13" s="22">
        <v>10</v>
      </c>
      <c r="B13" s="463">
        <v>1</v>
      </c>
      <c r="C13" s="95">
        <v>45032</v>
      </c>
      <c r="D13" s="66" t="s">
        <v>175</v>
      </c>
      <c r="E13" s="482" t="str">
        <f t="shared" si="1"/>
        <v>NAUGATUCK FUSION</v>
      </c>
      <c r="F13" s="483" t="str">
        <f t="shared" si="1"/>
        <v>LITCHFIELD COUNTY BLUES 30</v>
      </c>
      <c r="G13" s="464">
        <v>14</v>
      </c>
      <c r="H13" s="369">
        <f>VLOOKUP(E13,START_TIMES,2)</f>
        <v>0.41666666666666702</v>
      </c>
      <c r="I13" s="370" t="str">
        <f>VLOOKUP(E13,fields,2)</f>
        <v>City Hill MS (G), Naugatuck</v>
      </c>
      <c r="J13" s="73"/>
      <c r="K13" s="16"/>
      <c r="M13" s="5" t="s">
        <v>156</v>
      </c>
      <c r="N13" s="5" t="s">
        <v>153</v>
      </c>
      <c r="P13" s="198" t="s">
        <v>211</v>
      </c>
      <c r="Q13" s="198" t="s">
        <v>878</v>
      </c>
      <c r="R13" s="7" t="s">
        <v>683</v>
      </c>
      <c r="S13" s="16"/>
      <c r="T13" s="199" t="s">
        <v>157</v>
      </c>
      <c r="U13" s="199" t="s">
        <v>677</v>
      </c>
      <c r="V13" s="16">
        <v>10</v>
      </c>
      <c r="W13" s="198" t="s">
        <v>101</v>
      </c>
      <c r="X13" s="198" t="s">
        <v>211</v>
      </c>
      <c r="Y13" s="16"/>
      <c r="Z13" s="198" t="s">
        <v>211</v>
      </c>
      <c r="AA13" s="198" t="s">
        <v>878</v>
      </c>
      <c r="AB13" s="7" t="s">
        <v>683</v>
      </c>
      <c r="AF13" s="198" t="s">
        <v>878</v>
      </c>
      <c r="AG13" s="283">
        <v>0.375</v>
      </c>
    </row>
    <row r="14" spans="1:33" ht="12.75" customHeight="1" thickTop="1" thickBot="1" x14ac:dyDescent="0.4">
      <c r="A14" s="22">
        <v>11</v>
      </c>
      <c r="B14" s="463">
        <v>1</v>
      </c>
      <c r="C14" s="95">
        <v>45032</v>
      </c>
      <c r="D14" s="66" t="s">
        <v>175</v>
      </c>
      <c r="E14" s="482" t="str">
        <f t="shared" si="1"/>
        <v>QPR</v>
      </c>
      <c r="F14" s="482" t="str">
        <f t="shared" si="1"/>
        <v>TRINITY FC</v>
      </c>
      <c r="G14" s="464" t="s">
        <v>960</v>
      </c>
      <c r="H14" s="369">
        <f>VLOOKUP(E14,START_TIMES,2)</f>
        <v>0.41666666666666669</v>
      </c>
      <c r="I14" s="370" t="str">
        <f>VLOOKUP(E14,fields,2)</f>
        <v>Quinnipiac Park (G), Cheshire</v>
      </c>
      <c r="J14" s="73"/>
      <c r="K14" s="16"/>
      <c r="M14" s="5" t="s">
        <v>157</v>
      </c>
      <c r="N14" s="5" t="s">
        <v>159</v>
      </c>
      <c r="P14" s="200" t="s">
        <v>676</v>
      </c>
      <c r="Q14" s="251" t="s">
        <v>33</v>
      </c>
      <c r="R14" s="7" t="s">
        <v>684</v>
      </c>
      <c r="S14" s="16"/>
      <c r="T14" s="200" t="s">
        <v>158</v>
      </c>
      <c r="U14" s="200" t="s">
        <v>217</v>
      </c>
      <c r="V14" s="16">
        <v>11</v>
      </c>
      <c r="W14" s="200" t="s">
        <v>150</v>
      </c>
      <c r="X14" s="200" t="s">
        <v>676</v>
      </c>
      <c r="Y14" s="16"/>
      <c r="Z14" s="200" t="s">
        <v>676</v>
      </c>
      <c r="AA14" s="251" t="s">
        <v>33</v>
      </c>
      <c r="AB14" s="7" t="s">
        <v>684</v>
      </c>
      <c r="AF14" s="251" t="s">
        <v>33</v>
      </c>
      <c r="AG14" s="283">
        <v>0.41666666666666702</v>
      </c>
    </row>
    <row r="15" spans="1:33" ht="12.75" customHeight="1" thickTop="1" thickBot="1" x14ac:dyDescent="0.4">
      <c r="A15" s="22">
        <v>12</v>
      </c>
      <c r="B15" s="324" t="s">
        <v>0</v>
      </c>
      <c r="C15" s="95" t="s">
        <v>0</v>
      </c>
      <c r="D15" s="325" t="s">
        <v>0</v>
      </c>
      <c r="E15" s="484" t="s">
        <v>0</v>
      </c>
      <c r="F15" s="485" t="s">
        <v>0</v>
      </c>
      <c r="G15" s="464" t="s">
        <v>0</v>
      </c>
      <c r="H15" s="374" t="s">
        <v>0</v>
      </c>
      <c r="I15" s="372" t="s">
        <v>0</v>
      </c>
      <c r="J15" s="326"/>
      <c r="K15" s="16"/>
      <c r="M15" s="5"/>
      <c r="N15" s="5"/>
      <c r="P15" s="200" t="s">
        <v>908</v>
      </c>
      <c r="Q15" s="236" t="s">
        <v>886</v>
      </c>
      <c r="R15" s="7" t="s">
        <v>900</v>
      </c>
      <c r="S15" s="16"/>
      <c r="T15" s="201" t="s">
        <v>96</v>
      </c>
      <c r="U15" s="201" t="s">
        <v>20</v>
      </c>
      <c r="V15" s="16">
        <v>12</v>
      </c>
      <c r="W15" s="200" t="s">
        <v>151</v>
      </c>
      <c r="X15" s="200" t="s">
        <v>908</v>
      </c>
      <c r="Y15" s="16"/>
      <c r="Z15" s="200" t="s">
        <v>908</v>
      </c>
      <c r="AA15" s="236" t="s">
        <v>886</v>
      </c>
      <c r="AB15" s="7" t="s">
        <v>900</v>
      </c>
      <c r="AF15" s="236" t="s">
        <v>886</v>
      </c>
      <c r="AG15" s="283">
        <v>0.41666666666666702</v>
      </c>
    </row>
    <row r="16" spans="1:33" ht="12.75" customHeight="1" thickTop="1" thickBot="1" x14ac:dyDescent="0.4">
      <c r="A16" s="22">
        <v>13</v>
      </c>
      <c r="B16" s="463">
        <v>1</v>
      </c>
      <c r="C16" s="95">
        <v>45032</v>
      </c>
      <c r="D16" s="65" t="s">
        <v>11</v>
      </c>
      <c r="E16" s="482" t="str">
        <f t="shared" ref="E16:F20" si="2">VLOOKUP(M16,Teams,2)</f>
        <v>GREENWICH FC 40</v>
      </c>
      <c r="F16" s="482" t="str">
        <f t="shared" si="2"/>
        <v>RIDGEFIELD KICKS</v>
      </c>
      <c r="G16" s="464">
        <v>60</v>
      </c>
      <c r="H16" s="369">
        <v>0.41666666666666669</v>
      </c>
      <c r="I16" s="370" t="s">
        <v>944</v>
      </c>
      <c r="J16" s="73"/>
      <c r="K16" s="16"/>
      <c r="M16" s="414" t="s">
        <v>162</v>
      </c>
      <c r="N16" s="414" t="s">
        <v>105</v>
      </c>
      <c r="P16" s="200" t="s">
        <v>904</v>
      </c>
      <c r="Q16" s="236" t="s">
        <v>739</v>
      </c>
      <c r="R16" s="7" t="s">
        <v>918</v>
      </c>
      <c r="S16" s="16"/>
      <c r="T16" s="200" t="s">
        <v>159</v>
      </c>
      <c r="U16" s="200" t="s">
        <v>717</v>
      </c>
      <c r="V16" s="16">
        <v>13</v>
      </c>
      <c r="W16" s="200" t="s">
        <v>152</v>
      </c>
      <c r="X16" s="200" t="s">
        <v>904</v>
      </c>
      <c r="Y16" s="16"/>
      <c r="Z16" s="200" t="s">
        <v>904</v>
      </c>
      <c r="AA16" s="236" t="s">
        <v>739</v>
      </c>
      <c r="AB16" s="7" t="s">
        <v>918</v>
      </c>
      <c r="AF16" s="236" t="s">
        <v>739</v>
      </c>
      <c r="AG16" s="283">
        <v>0.41666666666666702</v>
      </c>
    </row>
    <row r="17" spans="1:33" ht="12.75" customHeight="1" thickTop="1" thickBot="1" x14ac:dyDescent="0.4">
      <c r="A17" s="22">
        <v>14</v>
      </c>
      <c r="B17" s="463">
        <v>1</v>
      </c>
      <c r="C17" s="95">
        <v>45032</v>
      </c>
      <c r="D17" s="65" t="s">
        <v>11</v>
      </c>
      <c r="E17" s="482" t="str">
        <f t="shared" si="2"/>
        <v>VASCO DA GAMA 40</v>
      </c>
      <c r="F17" s="482" t="str">
        <f t="shared" si="2"/>
        <v>NORWALK SPORT COLOMBIA 40</v>
      </c>
      <c r="G17" s="464">
        <v>21</v>
      </c>
      <c r="H17" s="369">
        <v>0.33333333333333331</v>
      </c>
      <c r="I17" s="370" t="str">
        <f>VLOOKUP(E17,fields,2)</f>
        <v>Veterans Memorial Park (T), Bridgeport</v>
      </c>
      <c r="J17" s="73"/>
      <c r="K17" s="16"/>
      <c r="M17" s="319" t="s">
        <v>108</v>
      </c>
      <c r="N17" s="319" t="s">
        <v>104</v>
      </c>
      <c r="P17" s="259" t="s">
        <v>937</v>
      </c>
      <c r="Q17" s="313" t="s">
        <v>45</v>
      </c>
      <c r="R17" s="7" t="s">
        <v>952</v>
      </c>
      <c r="S17" s="16"/>
      <c r="T17" s="202" t="s">
        <v>160</v>
      </c>
      <c r="U17" s="203" t="s">
        <v>882</v>
      </c>
      <c r="V17" s="16">
        <v>14</v>
      </c>
      <c r="W17" s="200" t="s">
        <v>153</v>
      </c>
      <c r="X17" s="259" t="s">
        <v>937</v>
      </c>
      <c r="Y17" s="16"/>
      <c r="Z17" s="259" t="s">
        <v>937</v>
      </c>
      <c r="AA17" s="313" t="s">
        <v>45</v>
      </c>
      <c r="AB17" s="7" t="s">
        <v>952</v>
      </c>
      <c r="AF17" s="313" t="s">
        <v>45</v>
      </c>
      <c r="AG17" s="283">
        <v>0.41666666666666702</v>
      </c>
    </row>
    <row r="18" spans="1:33" ht="12.75" customHeight="1" thickTop="1" thickBot="1" x14ac:dyDescent="0.4">
      <c r="A18" s="22">
        <v>15</v>
      </c>
      <c r="B18" s="463">
        <v>1</v>
      </c>
      <c r="C18" s="95">
        <v>45032</v>
      </c>
      <c r="D18" s="65" t="s">
        <v>11</v>
      </c>
      <c r="E18" s="482" t="str">
        <f t="shared" si="2"/>
        <v>FAIRFIELD GAC 40</v>
      </c>
      <c r="F18" s="482" t="str">
        <f t="shared" si="2"/>
        <v>CLINTON FC 40</v>
      </c>
      <c r="G18" s="464">
        <v>52</v>
      </c>
      <c r="H18" s="369">
        <f>VLOOKUP(E18,START_TIMES,2)</f>
        <v>0.41666666666666669</v>
      </c>
      <c r="I18" s="370" t="str">
        <f>VLOOKUP(E18,fields,2)</f>
        <v>Ludlowe HS (T), Fairfield</v>
      </c>
      <c r="J18" s="73"/>
      <c r="K18" s="16"/>
      <c r="M18" s="319" t="s">
        <v>161</v>
      </c>
      <c r="N18" s="319" t="s">
        <v>160</v>
      </c>
      <c r="P18" s="200" t="s">
        <v>52</v>
      </c>
      <c r="Q18" s="200" t="s">
        <v>908</v>
      </c>
      <c r="R18" s="7" t="s">
        <v>900</v>
      </c>
      <c r="S18" s="16"/>
      <c r="T18" s="202" t="s">
        <v>161</v>
      </c>
      <c r="U18" s="202" t="s">
        <v>740</v>
      </c>
      <c r="V18" s="16">
        <v>15</v>
      </c>
      <c r="W18" s="200" t="s">
        <v>154</v>
      </c>
      <c r="X18" s="200" t="s">
        <v>52</v>
      </c>
      <c r="Y18" s="16"/>
      <c r="Z18" s="200" t="s">
        <v>52</v>
      </c>
      <c r="AA18" s="200" t="s">
        <v>908</v>
      </c>
      <c r="AB18" s="7" t="s">
        <v>900</v>
      </c>
      <c r="AF18" s="200" t="s">
        <v>908</v>
      </c>
      <c r="AG18" s="283">
        <v>0.33333333333333331</v>
      </c>
    </row>
    <row r="19" spans="1:33" ht="12.75" customHeight="1" thickTop="1" thickBot="1" x14ac:dyDescent="0.4">
      <c r="A19" s="22">
        <v>16</v>
      </c>
      <c r="B19" s="463">
        <v>1</v>
      </c>
      <c r="C19" s="95">
        <v>45032</v>
      </c>
      <c r="D19" s="65" t="s">
        <v>11</v>
      </c>
      <c r="E19" s="482" t="str">
        <f t="shared" si="2"/>
        <v>SOUTHEAST ROVERS</v>
      </c>
      <c r="F19" s="482" t="str">
        <f t="shared" si="2"/>
        <v>GREENWICH PUMAS FC 40</v>
      </c>
      <c r="G19" s="464">
        <v>11</v>
      </c>
      <c r="H19" s="369">
        <f>VLOOKUP(E19,START_TIMES,2)</f>
        <v>0.41666666666666702</v>
      </c>
      <c r="I19" s="370" t="str">
        <f>VLOOKUP(E19,fields,2)</f>
        <v>Leary Park (G), Waterford</v>
      </c>
      <c r="J19" s="73"/>
      <c r="K19" s="16"/>
      <c r="M19" s="319" t="s">
        <v>106</v>
      </c>
      <c r="N19" s="319" t="s">
        <v>163</v>
      </c>
      <c r="P19" s="200" t="s">
        <v>19</v>
      </c>
      <c r="Q19" s="202" t="s">
        <v>740</v>
      </c>
      <c r="R19" s="7" t="s">
        <v>691</v>
      </c>
      <c r="S19" s="16"/>
      <c r="T19" s="202" t="s">
        <v>162</v>
      </c>
      <c r="U19" s="202" t="s">
        <v>883</v>
      </c>
      <c r="V19" s="16">
        <v>16</v>
      </c>
      <c r="W19" s="200" t="s">
        <v>155</v>
      </c>
      <c r="X19" s="200" t="s">
        <v>19</v>
      </c>
      <c r="Y19" s="16"/>
      <c r="Z19" s="200" t="s">
        <v>19</v>
      </c>
      <c r="AA19" s="202" t="s">
        <v>740</v>
      </c>
      <c r="AB19" s="7" t="s">
        <v>691</v>
      </c>
      <c r="AF19" s="202" t="s">
        <v>740</v>
      </c>
      <c r="AG19" s="283">
        <v>0.41666666666666669</v>
      </c>
    </row>
    <row r="20" spans="1:33" ht="12.75" customHeight="1" thickTop="1" thickBot="1" x14ac:dyDescent="0.4">
      <c r="A20" s="22">
        <v>17</v>
      </c>
      <c r="B20" s="463">
        <v>1</v>
      </c>
      <c r="C20" s="95">
        <v>45032</v>
      </c>
      <c r="D20" s="65" t="s">
        <v>11</v>
      </c>
      <c r="E20" s="482" t="str">
        <f t="shared" si="2"/>
        <v>STORM FC</v>
      </c>
      <c r="F20" s="482" t="str">
        <f t="shared" si="2"/>
        <v>WATERBURY ALBANIANS</v>
      </c>
      <c r="G20" s="464">
        <v>21</v>
      </c>
      <c r="H20" s="369">
        <f>VLOOKUP(E20,START_TIMES,2)</f>
        <v>0.33333333333333331</v>
      </c>
      <c r="I20" s="370" t="str">
        <f>VLOOKUP(E20,fields,2)</f>
        <v>Wakeman Park (T), Westport</v>
      </c>
      <c r="J20" s="73"/>
      <c r="K20" s="16"/>
      <c r="M20" s="319" t="s">
        <v>107</v>
      </c>
      <c r="N20" s="319" t="s">
        <v>109</v>
      </c>
      <c r="P20" s="200" t="s">
        <v>53</v>
      </c>
      <c r="Q20" s="236" t="s">
        <v>741</v>
      </c>
      <c r="R20" s="7" t="s">
        <v>691</v>
      </c>
      <c r="S20" s="16"/>
      <c r="T20" s="202" t="s">
        <v>163</v>
      </c>
      <c r="U20" s="202" t="s">
        <v>899</v>
      </c>
      <c r="V20" s="16">
        <v>17</v>
      </c>
      <c r="W20" s="200" t="s">
        <v>156</v>
      </c>
      <c r="X20" s="200" t="s">
        <v>53</v>
      </c>
      <c r="Y20" s="16"/>
      <c r="Z20" s="200" t="s">
        <v>53</v>
      </c>
      <c r="AA20" s="236" t="s">
        <v>741</v>
      </c>
      <c r="AB20" s="7" t="s">
        <v>691</v>
      </c>
      <c r="AF20" s="236" t="s">
        <v>741</v>
      </c>
      <c r="AG20" s="283">
        <v>0.41666666666666702</v>
      </c>
    </row>
    <row r="21" spans="1:33" ht="12.75" customHeight="1" thickTop="1" thickBot="1" x14ac:dyDescent="0.4">
      <c r="A21" s="22">
        <v>18</v>
      </c>
      <c r="B21" s="324" t="s">
        <v>0</v>
      </c>
      <c r="C21" s="95" t="s">
        <v>0</v>
      </c>
      <c r="D21" s="325" t="s">
        <v>0</v>
      </c>
      <c r="E21" s="484" t="s">
        <v>0</v>
      </c>
      <c r="F21" s="485" t="s">
        <v>0</v>
      </c>
      <c r="G21" s="464" t="s">
        <v>0</v>
      </c>
      <c r="H21" s="374" t="s">
        <v>0</v>
      </c>
      <c r="I21" s="372" t="s">
        <v>0</v>
      </c>
      <c r="J21" s="326"/>
      <c r="K21" s="16"/>
      <c r="M21" s="5"/>
      <c r="N21" s="5"/>
      <c r="P21" s="200" t="s">
        <v>677</v>
      </c>
      <c r="Q21" s="200" t="s">
        <v>904</v>
      </c>
      <c r="R21" s="7" t="s">
        <v>686</v>
      </c>
      <c r="S21" s="16"/>
      <c r="T21" s="202" t="s">
        <v>104</v>
      </c>
      <c r="U21" s="202" t="s">
        <v>925</v>
      </c>
      <c r="V21" s="16">
        <v>18</v>
      </c>
      <c r="W21" s="200" t="s">
        <v>157</v>
      </c>
      <c r="X21" s="200" t="s">
        <v>677</v>
      </c>
      <c r="Y21" s="16"/>
      <c r="Z21" s="200" t="s">
        <v>677</v>
      </c>
      <c r="AA21" s="200" t="s">
        <v>904</v>
      </c>
      <c r="AB21" s="7" t="s">
        <v>686</v>
      </c>
      <c r="AF21" s="200" t="s">
        <v>904</v>
      </c>
      <c r="AG21" s="283">
        <v>0.41666666666666702</v>
      </c>
    </row>
    <row r="22" spans="1:33" ht="12.75" customHeight="1" thickTop="1" thickBot="1" x14ac:dyDescent="0.4">
      <c r="A22" s="22">
        <v>19</v>
      </c>
      <c r="B22" s="324" t="s">
        <v>0</v>
      </c>
      <c r="C22" s="95" t="s">
        <v>0</v>
      </c>
      <c r="D22" s="325" t="s">
        <v>0</v>
      </c>
      <c r="E22" s="484" t="s">
        <v>0</v>
      </c>
      <c r="F22" s="485" t="s">
        <v>0</v>
      </c>
      <c r="G22" s="464" t="s">
        <v>0</v>
      </c>
      <c r="H22" s="374" t="s">
        <v>0</v>
      </c>
      <c r="I22" s="372" t="s">
        <v>0</v>
      </c>
      <c r="J22" s="326"/>
      <c r="K22" s="16"/>
      <c r="M22" s="5"/>
      <c r="N22" s="5"/>
      <c r="P22" s="200" t="s">
        <v>217</v>
      </c>
      <c r="Q22" s="201" t="s">
        <v>880</v>
      </c>
      <c r="R22" s="7" t="s">
        <v>201</v>
      </c>
      <c r="S22" s="16"/>
      <c r="T22" s="202" t="s">
        <v>105</v>
      </c>
      <c r="U22" s="202" t="s">
        <v>24</v>
      </c>
      <c r="V22" s="16">
        <v>19</v>
      </c>
      <c r="W22" s="200" t="s">
        <v>158</v>
      </c>
      <c r="X22" s="200" t="s">
        <v>217</v>
      </c>
      <c r="Y22" s="16"/>
      <c r="Z22" s="200" t="s">
        <v>217</v>
      </c>
      <c r="AA22" s="201" t="s">
        <v>880</v>
      </c>
      <c r="AB22" s="7" t="s">
        <v>201</v>
      </c>
      <c r="AF22" s="201" t="s">
        <v>880</v>
      </c>
      <c r="AG22" s="283">
        <v>0.33333333333333331</v>
      </c>
    </row>
    <row r="23" spans="1:33" ht="12.75" customHeight="1" thickTop="1" thickBot="1" x14ac:dyDescent="0.4">
      <c r="A23" s="22">
        <v>20</v>
      </c>
      <c r="B23" s="463">
        <v>1</v>
      </c>
      <c r="C23" s="95">
        <v>45032</v>
      </c>
      <c r="D23" s="64" t="s">
        <v>12</v>
      </c>
      <c r="E23" s="482" t="str">
        <f t="shared" ref="E23:F29" si="3">VLOOKUP(M23,Teams,2)</f>
        <v>BESA SC</v>
      </c>
      <c r="F23" s="482" t="str">
        <f t="shared" si="3"/>
        <v>BYE</v>
      </c>
      <c r="G23" s="465" t="s">
        <v>91</v>
      </c>
      <c r="H23" s="369">
        <f>VLOOKUP(E23,START_TIMES,2)</f>
        <v>0.41666666666666669</v>
      </c>
      <c r="I23" s="370" t="str">
        <f t="shared" ref="I23:I29" si="4">VLOOKUP(E23,fields,2)</f>
        <v>Bucks Hill Park (G), Waterbury</v>
      </c>
      <c r="J23" s="73"/>
      <c r="K23" s="16"/>
      <c r="M23" s="349" t="s">
        <v>110</v>
      </c>
      <c r="N23" s="349" t="s">
        <v>851</v>
      </c>
      <c r="P23" s="200" t="s">
        <v>717</v>
      </c>
      <c r="Q23" s="202" t="s">
        <v>883</v>
      </c>
      <c r="R23" s="7" t="s">
        <v>201</v>
      </c>
      <c r="S23" s="16"/>
      <c r="T23" s="202" t="s">
        <v>106</v>
      </c>
      <c r="U23" s="202" t="s">
        <v>25</v>
      </c>
      <c r="V23" s="16">
        <v>20</v>
      </c>
      <c r="W23" s="200" t="s">
        <v>159</v>
      </c>
      <c r="X23" s="200" t="s">
        <v>717</v>
      </c>
      <c r="Y23" s="16"/>
      <c r="Z23" s="200" t="s">
        <v>717</v>
      </c>
      <c r="AA23" s="202" t="s">
        <v>883</v>
      </c>
      <c r="AB23" s="7" t="s">
        <v>201</v>
      </c>
      <c r="AF23" s="202" t="s">
        <v>883</v>
      </c>
      <c r="AG23" s="283">
        <v>0.33333333333333331</v>
      </c>
    </row>
    <row r="24" spans="1:33" ht="12.75" customHeight="1" thickTop="1" thickBot="1" x14ac:dyDescent="0.4">
      <c r="A24" s="22">
        <v>21</v>
      </c>
      <c r="B24" s="463">
        <v>1</v>
      </c>
      <c r="C24" s="95">
        <v>45032</v>
      </c>
      <c r="D24" s="64" t="s">
        <v>12</v>
      </c>
      <c r="E24" s="482" t="str">
        <f t="shared" si="3"/>
        <v>CLUB NAPOLI 40</v>
      </c>
      <c r="F24" s="483" t="str">
        <f t="shared" si="3"/>
        <v>DERBY QUITUS</v>
      </c>
      <c r="G24" s="464">
        <v>42</v>
      </c>
      <c r="H24" s="369">
        <f>VLOOKUP(E24,START_TIMES,2)</f>
        <v>0.41666666666666702</v>
      </c>
      <c r="I24" s="370" t="str">
        <f t="shared" si="4"/>
        <v>Sportsplex (T), North Branford</v>
      </c>
      <c r="J24" s="73"/>
      <c r="K24" s="16"/>
      <c r="M24" s="349" t="s">
        <v>112</v>
      </c>
      <c r="N24" s="349" t="s">
        <v>852</v>
      </c>
      <c r="P24" s="203" t="s">
        <v>882</v>
      </c>
      <c r="Q24" s="328" t="s">
        <v>902</v>
      </c>
      <c r="R24" s="7" t="s">
        <v>201</v>
      </c>
      <c r="S24" s="16"/>
      <c r="T24" s="203" t="s">
        <v>107</v>
      </c>
      <c r="U24" s="203" t="s">
        <v>192</v>
      </c>
      <c r="V24" s="16">
        <v>21</v>
      </c>
      <c r="W24" s="203" t="s">
        <v>160</v>
      </c>
      <c r="X24" s="203" t="s">
        <v>882</v>
      </c>
      <c r="Y24" s="16"/>
      <c r="Z24" s="203" t="s">
        <v>882</v>
      </c>
      <c r="AA24" s="328" t="s">
        <v>902</v>
      </c>
      <c r="AB24" s="7" t="s">
        <v>201</v>
      </c>
      <c r="AF24" s="328" t="s">
        <v>902</v>
      </c>
      <c r="AG24" s="283">
        <v>0.33333333333333331</v>
      </c>
    </row>
    <row r="25" spans="1:33" ht="12.75" customHeight="1" thickTop="1" thickBot="1" x14ac:dyDescent="0.4">
      <c r="A25" s="22">
        <v>22</v>
      </c>
      <c r="B25" s="463">
        <v>1</v>
      </c>
      <c r="C25" s="95">
        <v>45032</v>
      </c>
      <c r="D25" s="64" t="s">
        <v>12</v>
      </c>
      <c r="E25" s="482" t="str">
        <f t="shared" si="3"/>
        <v>GUILFORD BELL CURVE</v>
      </c>
      <c r="F25" s="483" t="str">
        <f t="shared" si="3"/>
        <v xml:space="preserve">GUILFORD CELTIC </v>
      </c>
      <c r="G25" s="464">
        <v>12</v>
      </c>
      <c r="H25" s="369">
        <f>VLOOKUP(E25,START_TIMES,2)</f>
        <v>0.41666666666666702</v>
      </c>
      <c r="I25" s="370" t="str">
        <f t="shared" si="4"/>
        <v>Guilford HS (T), Guilford</v>
      </c>
      <c r="J25" s="73"/>
      <c r="K25" s="16"/>
      <c r="M25" s="349" t="s">
        <v>114</v>
      </c>
      <c r="N25" s="349" t="s">
        <v>854</v>
      </c>
      <c r="P25" s="203" t="s">
        <v>740</v>
      </c>
      <c r="Q25" s="328" t="s">
        <v>906</v>
      </c>
      <c r="R25" s="7" t="s">
        <v>201</v>
      </c>
      <c r="S25" s="16"/>
      <c r="T25" s="203" t="s">
        <v>108</v>
      </c>
      <c r="U25" s="203" t="s">
        <v>26</v>
      </c>
      <c r="V25" s="16">
        <v>22</v>
      </c>
      <c r="W25" s="203" t="s">
        <v>161</v>
      </c>
      <c r="X25" s="203" t="s">
        <v>740</v>
      </c>
      <c r="Y25" s="16"/>
      <c r="Z25" s="203" t="s">
        <v>740</v>
      </c>
      <c r="AA25" s="328" t="s">
        <v>906</v>
      </c>
      <c r="AB25" s="7" t="s">
        <v>201</v>
      </c>
      <c r="AF25" s="328" t="s">
        <v>906</v>
      </c>
      <c r="AG25" s="283">
        <v>0.33333333333333331</v>
      </c>
    </row>
    <row r="26" spans="1:33" ht="12.75" customHeight="1" thickTop="1" thickBot="1" x14ac:dyDescent="0.4">
      <c r="A26" s="22">
        <v>23</v>
      </c>
      <c r="B26" s="463">
        <v>1</v>
      </c>
      <c r="C26" s="95">
        <v>45032</v>
      </c>
      <c r="D26" s="64" t="s">
        <v>12</v>
      </c>
      <c r="E26" s="486" t="str">
        <f t="shared" si="3"/>
        <v>LITCHFIELD COUNTY BLUES 40</v>
      </c>
      <c r="F26" s="482" t="str">
        <f t="shared" si="3"/>
        <v>NEW HAVEN AMERICANS</v>
      </c>
      <c r="G26" s="464">
        <v>31</v>
      </c>
      <c r="H26" s="369">
        <v>0.33333333333333331</v>
      </c>
      <c r="I26" s="370" t="str">
        <f t="shared" si="4"/>
        <v>Torrington HS (T), Torrington</v>
      </c>
      <c r="J26" s="73" t="s">
        <v>950</v>
      </c>
      <c r="K26" s="16"/>
      <c r="M26" s="349" t="s">
        <v>116</v>
      </c>
      <c r="N26" s="349" t="s">
        <v>856</v>
      </c>
      <c r="P26" s="203" t="s">
        <v>883</v>
      </c>
      <c r="Q26" s="203" t="s">
        <v>899</v>
      </c>
      <c r="R26" s="7" t="s">
        <v>201</v>
      </c>
      <c r="S26" s="16"/>
      <c r="T26" s="204" t="s">
        <v>93</v>
      </c>
      <c r="U26" s="204" t="s">
        <v>878</v>
      </c>
      <c r="V26" s="16">
        <v>23</v>
      </c>
      <c r="W26" s="203" t="s">
        <v>162</v>
      </c>
      <c r="X26" s="203" t="s">
        <v>883</v>
      </c>
      <c r="Y26" s="16"/>
      <c r="Z26" s="203" t="s">
        <v>883</v>
      </c>
      <c r="AA26" s="203" t="s">
        <v>899</v>
      </c>
      <c r="AB26" s="7" t="s">
        <v>201</v>
      </c>
      <c r="AF26" s="203" t="s">
        <v>899</v>
      </c>
      <c r="AG26" s="283">
        <v>0.33333333333333331</v>
      </c>
    </row>
    <row r="27" spans="1:33" ht="12.75" customHeight="1" thickTop="1" thickBot="1" x14ac:dyDescent="0.4">
      <c r="A27" s="22">
        <v>24</v>
      </c>
      <c r="B27" s="463">
        <v>1</v>
      </c>
      <c r="C27" s="95">
        <v>45032</v>
      </c>
      <c r="D27" s="64" t="s">
        <v>12</v>
      </c>
      <c r="E27" s="482" t="str">
        <f t="shared" si="3"/>
        <v>NORTH BRANFORD 40</v>
      </c>
      <c r="F27" s="482" t="str">
        <f t="shared" si="3"/>
        <v>NORTH HAVEN SC</v>
      </c>
      <c r="G27" s="464">
        <v>42</v>
      </c>
      <c r="H27" s="369">
        <v>0.33333333333333331</v>
      </c>
      <c r="I27" s="370" t="s">
        <v>692</v>
      </c>
      <c r="J27" s="73"/>
      <c r="K27" s="16"/>
      <c r="M27" s="349" t="s">
        <v>118</v>
      </c>
      <c r="N27" s="349" t="s">
        <v>858</v>
      </c>
      <c r="P27" s="203" t="s">
        <v>899</v>
      </c>
      <c r="Q27" s="243" t="s">
        <v>898</v>
      </c>
      <c r="R27" s="7" t="s">
        <v>201</v>
      </c>
      <c r="S27" s="16"/>
      <c r="T27" s="203" t="s">
        <v>109</v>
      </c>
      <c r="U27" s="203" t="s">
        <v>18</v>
      </c>
      <c r="V27" s="16">
        <v>24</v>
      </c>
      <c r="W27" s="203" t="s">
        <v>163</v>
      </c>
      <c r="X27" s="203" t="s">
        <v>899</v>
      </c>
      <c r="Y27" s="16"/>
      <c r="Z27" s="203" t="s">
        <v>899</v>
      </c>
      <c r="AA27" s="243" t="s">
        <v>898</v>
      </c>
      <c r="AB27" s="7" t="s">
        <v>201</v>
      </c>
      <c r="AF27" s="243" t="s">
        <v>898</v>
      </c>
      <c r="AG27" s="283">
        <v>0.33333333333333331</v>
      </c>
    </row>
    <row r="28" spans="1:33" ht="12.75" customHeight="1" thickTop="1" thickBot="1" x14ac:dyDescent="0.4">
      <c r="A28" s="22">
        <v>25</v>
      </c>
      <c r="B28" s="463">
        <v>1</v>
      </c>
      <c r="C28" s="95">
        <v>45032</v>
      </c>
      <c r="D28" s="64" t="s">
        <v>12</v>
      </c>
      <c r="E28" s="482" t="str">
        <f t="shared" si="3"/>
        <v>PAN ZONES</v>
      </c>
      <c r="F28" s="482" t="str">
        <f t="shared" si="3"/>
        <v>SHEBEEN FC</v>
      </c>
      <c r="G28" s="464">
        <v>36</v>
      </c>
      <c r="H28" s="369">
        <f>VLOOKUP(E28,START_TIMES,2)</f>
        <v>0.41666666666666702</v>
      </c>
      <c r="I28" s="370" t="str">
        <f t="shared" si="4"/>
        <v>Southington HS (T), Southington</v>
      </c>
      <c r="J28" s="73"/>
      <c r="K28" s="16"/>
      <c r="M28" s="349" t="s">
        <v>120</v>
      </c>
      <c r="N28" s="349" t="s">
        <v>859</v>
      </c>
      <c r="P28" s="203" t="s">
        <v>925</v>
      </c>
      <c r="Q28" s="205" t="s">
        <v>29</v>
      </c>
      <c r="R28" s="7" t="s">
        <v>692</v>
      </c>
      <c r="S28" s="16"/>
      <c r="T28" s="205" t="s">
        <v>110</v>
      </c>
      <c r="U28" s="205" t="s">
        <v>647</v>
      </c>
      <c r="V28" s="16">
        <v>25</v>
      </c>
      <c r="W28" s="203" t="s">
        <v>104</v>
      </c>
      <c r="X28" s="203" t="s">
        <v>925</v>
      </c>
      <c r="Y28" s="16"/>
      <c r="Z28" s="203" t="s">
        <v>925</v>
      </c>
      <c r="AA28" s="205" t="s">
        <v>29</v>
      </c>
      <c r="AB28" s="7" t="s">
        <v>692</v>
      </c>
      <c r="AF28" s="205" t="s">
        <v>29</v>
      </c>
      <c r="AG28" s="283">
        <v>0.41666666666666702</v>
      </c>
    </row>
    <row r="29" spans="1:33" ht="12.75" customHeight="1" thickTop="1" thickBot="1" x14ac:dyDescent="0.4">
      <c r="A29" s="22">
        <v>26</v>
      </c>
      <c r="B29" s="463">
        <v>1</v>
      </c>
      <c r="C29" s="95">
        <v>45032</v>
      </c>
      <c r="D29" s="64" t="s">
        <v>12</v>
      </c>
      <c r="E29" s="482" t="str">
        <f t="shared" si="3"/>
        <v>WILTON WOLVES</v>
      </c>
      <c r="F29" s="482" t="str">
        <f t="shared" si="3"/>
        <v>STAMFORD UNITED</v>
      </c>
      <c r="G29" s="464">
        <v>11</v>
      </c>
      <c r="H29" s="369">
        <f>VLOOKUP(E29,START_TIMES,2)</f>
        <v>0.41666666666666702</v>
      </c>
      <c r="I29" s="370" t="str">
        <f t="shared" si="4"/>
        <v>Lily Field (T), Wilton</v>
      </c>
      <c r="J29" s="73"/>
      <c r="K29" s="16"/>
      <c r="M29" s="362" t="s">
        <v>123</v>
      </c>
      <c r="N29" s="362" t="s">
        <v>122</v>
      </c>
      <c r="P29" s="203" t="s">
        <v>24</v>
      </c>
      <c r="Q29" s="328" t="s">
        <v>47</v>
      </c>
      <c r="R29" s="7" t="s">
        <v>719</v>
      </c>
      <c r="S29" s="16"/>
      <c r="T29" s="205" t="s">
        <v>111</v>
      </c>
      <c r="U29" s="205" t="s">
        <v>209</v>
      </c>
      <c r="V29" s="16">
        <v>26</v>
      </c>
      <c r="W29" s="203" t="s">
        <v>105</v>
      </c>
      <c r="X29" s="203" t="s">
        <v>24</v>
      </c>
      <c r="Y29" s="16"/>
      <c r="Z29" s="203" t="s">
        <v>24</v>
      </c>
      <c r="AA29" s="328" t="s">
        <v>47</v>
      </c>
      <c r="AB29" s="7" t="s">
        <v>719</v>
      </c>
      <c r="AF29" s="328" t="s">
        <v>47</v>
      </c>
      <c r="AG29" s="283">
        <v>0.41666666666666702</v>
      </c>
    </row>
    <row r="30" spans="1:33" ht="12.75" customHeight="1" thickTop="1" thickBot="1" x14ac:dyDescent="0.4">
      <c r="A30" s="22">
        <v>27</v>
      </c>
      <c r="B30" s="324" t="s">
        <v>0</v>
      </c>
      <c r="C30" s="95" t="s">
        <v>0</v>
      </c>
      <c r="D30" s="325" t="s">
        <v>0</v>
      </c>
      <c r="E30" s="484" t="s">
        <v>0</v>
      </c>
      <c r="F30" s="485" t="s">
        <v>0</v>
      </c>
      <c r="G30" s="464" t="s">
        <v>0</v>
      </c>
      <c r="H30" s="374" t="s">
        <v>0</v>
      </c>
      <c r="I30" s="372" t="s">
        <v>0</v>
      </c>
      <c r="J30" s="326"/>
      <c r="K30" s="16"/>
      <c r="M30" s="5"/>
      <c r="N30" s="5"/>
      <c r="P30" s="203" t="s">
        <v>25</v>
      </c>
      <c r="Q30" s="205" t="s">
        <v>216</v>
      </c>
      <c r="R30" s="7" t="s">
        <v>692</v>
      </c>
      <c r="S30" s="16"/>
      <c r="T30" s="205" t="s">
        <v>112</v>
      </c>
      <c r="U30" s="205" t="s">
        <v>743</v>
      </c>
      <c r="V30" s="16">
        <v>27</v>
      </c>
      <c r="W30" s="203" t="s">
        <v>106</v>
      </c>
      <c r="X30" s="203" t="s">
        <v>25</v>
      </c>
      <c r="Y30" s="16"/>
      <c r="Z30" s="203" t="s">
        <v>25</v>
      </c>
      <c r="AA30" s="205" t="s">
        <v>216</v>
      </c>
      <c r="AB30" s="357" t="s">
        <v>919</v>
      </c>
      <c r="AF30" s="205" t="s">
        <v>216</v>
      </c>
      <c r="AG30" s="283">
        <v>0.41666666666666702</v>
      </c>
    </row>
    <row r="31" spans="1:33" ht="12.75" customHeight="1" thickTop="1" thickBot="1" x14ac:dyDescent="0.4">
      <c r="A31" s="22">
        <v>28</v>
      </c>
      <c r="B31" s="463">
        <v>1</v>
      </c>
      <c r="C31" s="95">
        <v>45032</v>
      </c>
      <c r="D31" s="63" t="s">
        <v>102</v>
      </c>
      <c r="E31" s="482" t="str">
        <f t="shared" ref="E31:F35" si="5">VLOOKUP(M31,Teams,2)</f>
        <v>NEW FAIRFIELD UNITED</v>
      </c>
      <c r="F31" s="483" t="str">
        <f t="shared" si="5"/>
        <v>DYNAMO SC</v>
      </c>
      <c r="G31" s="464">
        <v>12</v>
      </c>
      <c r="H31" s="369">
        <v>0.41666666666666669</v>
      </c>
      <c r="I31" s="370" t="str">
        <f>VLOOKUP(E31,fields,2)</f>
        <v>New Fairfield HS (T), New Fairfield</v>
      </c>
      <c r="J31" s="73"/>
      <c r="K31" s="16"/>
      <c r="M31" s="351" t="s">
        <v>129</v>
      </c>
      <c r="N31" s="351" t="s">
        <v>126</v>
      </c>
      <c r="P31" s="203" t="s">
        <v>192</v>
      </c>
      <c r="Q31" s="204" t="s">
        <v>668</v>
      </c>
      <c r="R31" s="7" t="s">
        <v>680</v>
      </c>
      <c r="S31" s="16"/>
      <c r="T31" s="205" t="s">
        <v>113</v>
      </c>
      <c r="U31" s="205" t="s">
        <v>33</v>
      </c>
      <c r="V31" s="16">
        <v>28</v>
      </c>
      <c r="W31" s="203" t="s">
        <v>107</v>
      </c>
      <c r="X31" s="203" t="s">
        <v>192</v>
      </c>
      <c r="Y31" s="16"/>
      <c r="Z31" s="203" t="s">
        <v>192</v>
      </c>
      <c r="AA31" s="204" t="s">
        <v>668</v>
      </c>
      <c r="AB31" s="7" t="s">
        <v>680</v>
      </c>
      <c r="AF31" s="204" t="s">
        <v>668</v>
      </c>
      <c r="AG31" s="283">
        <v>0.41666666666666702</v>
      </c>
    </row>
    <row r="32" spans="1:33" ht="12.75" customHeight="1" thickTop="1" thickBot="1" x14ac:dyDescent="0.4">
      <c r="A32" s="22">
        <v>29</v>
      </c>
      <c r="B32" s="463">
        <v>1</v>
      </c>
      <c r="C32" s="95">
        <v>45032</v>
      </c>
      <c r="D32" s="63" t="s">
        <v>102</v>
      </c>
      <c r="E32" s="482" t="str">
        <f t="shared" si="5"/>
        <v>STAMFORD CITY</v>
      </c>
      <c r="F32" s="482" t="str">
        <f t="shared" si="5"/>
        <v>GREENWICH PUMAS FC 50</v>
      </c>
      <c r="G32" s="464" t="s">
        <v>961</v>
      </c>
      <c r="H32" s="369">
        <v>0.33333333333333331</v>
      </c>
      <c r="I32" s="370" t="str">
        <f>VLOOKUP(E32,fields,2)</f>
        <v>West Beach Fields (T), Stamford</v>
      </c>
      <c r="J32" s="73"/>
      <c r="K32" s="16"/>
      <c r="M32" s="351" t="s">
        <v>132</v>
      </c>
      <c r="N32" s="351" t="s">
        <v>128</v>
      </c>
      <c r="P32" s="203" t="s">
        <v>26</v>
      </c>
      <c r="Q32" s="259" t="s">
        <v>937</v>
      </c>
      <c r="R32" s="7" t="s">
        <v>940</v>
      </c>
      <c r="S32" s="16"/>
      <c r="T32" s="205" t="s">
        <v>114</v>
      </c>
      <c r="U32" s="205" t="s">
        <v>29</v>
      </c>
      <c r="V32" s="16">
        <v>29</v>
      </c>
      <c r="W32" s="203" t="s">
        <v>108</v>
      </c>
      <c r="X32" s="203" t="s">
        <v>26</v>
      </c>
      <c r="Y32" s="16"/>
      <c r="Z32" s="203" t="s">
        <v>26</v>
      </c>
      <c r="AA32" s="259" t="s">
        <v>937</v>
      </c>
      <c r="AB32" s="7" t="s">
        <v>940</v>
      </c>
      <c r="AF32" s="259" t="s">
        <v>937</v>
      </c>
      <c r="AG32" s="283">
        <v>0.375</v>
      </c>
    </row>
    <row r="33" spans="1:33" ht="12.75" customHeight="1" thickTop="1" thickBot="1" x14ac:dyDescent="0.4">
      <c r="A33" s="22">
        <v>30</v>
      </c>
      <c r="B33" s="463">
        <v>1</v>
      </c>
      <c r="C33" s="95">
        <v>45032</v>
      </c>
      <c r="D33" s="63" t="s">
        <v>102</v>
      </c>
      <c r="E33" s="482" t="str">
        <f t="shared" si="5"/>
        <v>DOCKSIDE SC</v>
      </c>
      <c r="F33" s="482" t="str">
        <f t="shared" si="5"/>
        <v>CHESHIRE AZZURRI</v>
      </c>
      <c r="G33" s="464">
        <v>10</v>
      </c>
      <c r="H33" s="369">
        <f>VLOOKUP(E33,START_TIMES,2)</f>
        <v>0.41666666666666702</v>
      </c>
      <c r="I33" s="370" t="str">
        <f>VLOOKUP(E33,fields,2)</f>
        <v>Foran HS KMT (T), Milford</v>
      </c>
      <c r="J33" s="73"/>
      <c r="K33" s="16"/>
      <c r="M33" s="351" t="s">
        <v>125</v>
      </c>
      <c r="N33" s="351" t="s">
        <v>124</v>
      </c>
      <c r="P33" s="203" t="s">
        <v>18</v>
      </c>
      <c r="Q33" s="205" t="s">
        <v>938</v>
      </c>
      <c r="R33" s="7" t="s">
        <v>920</v>
      </c>
      <c r="S33" s="16"/>
      <c r="T33" s="205" t="s">
        <v>115</v>
      </c>
      <c r="U33" s="205" t="s">
        <v>216</v>
      </c>
      <c r="V33" s="12">
        <v>30</v>
      </c>
      <c r="W33" s="203" t="s">
        <v>109</v>
      </c>
      <c r="X33" s="203" t="s">
        <v>18</v>
      </c>
      <c r="Y33" s="16"/>
      <c r="Z33" s="203" t="s">
        <v>18</v>
      </c>
      <c r="AA33" s="205" t="s">
        <v>938</v>
      </c>
      <c r="AB33" s="7" t="s">
        <v>920</v>
      </c>
      <c r="AF33" s="205" t="s">
        <v>938</v>
      </c>
      <c r="AG33" s="283">
        <v>0.375</v>
      </c>
    </row>
    <row r="34" spans="1:33" ht="12.75" customHeight="1" thickTop="1" thickBot="1" x14ac:dyDescent="0.4">
      <c r="A34" s="22">
        <v>31</v>
      </c>
      <c r="B34" s="463">
        <v>1</v>
      </c>
      <c r="C34" s="95">
        <v>45032</v>
      </c>
      <c r="D34" s="63" t="s">
        <v>102</v>
      </c>
      <c r="E34" s="482" t="str">
        <f t="shared" si="5"/>
        <v>FAIRFIELD GAC 50</v>
      </c>
      <c r="F34" s="482" t="str">
        <f t="shared" si="5"/>
        <v>NORWALK MARINERS LEGENDS</v>
      </c>
      <c r="G34" s="464">
        <v>21</v>
      </c>
      <c r="H34" s="369">
        <v>0.33333333333333331</v>
      </c>
      <c r="I34" s="370" t="str">
        <f>VLOOKUP(E34,fields,2)</f>
        <v>Ludlowe HS (T), Fairfield</v>
      </c>
      <c r="J34" s="73"/>
      <c r="K34" s="16"/>
      <c r="M34" s="351" t="s">
        <v>127</v>
      </c>
      <c r="N34" s="351" t="s">
        <v>130</v>
      </c>
      <c r="P34" s="206" t="s">
        <v>647</v>
      </c>
      <c r="Q34" s="235" t="s">
        <v>52</v>
      </c>
      <c r="R34" s="7" t="s">
        <v>685</v>
      </c>
      <c r="S34" s="16"/>
      <c r="T34" s="206" t="s">
        <v>116</v>
      </c>
      <c r="U34" s="206" t="s">
        <v>938</v>
      </c>
      <c r="V34" s="16">
        <v>31</v>
      </c>
      <c r="W34" s="206" t="s">
        <v>110</v>
      </c>
      <c r="X34" s="206" t="s">
        <v>647</v>
      </c>
      <c r="Y34" s="16"/>
      <c r="Z34" s="206" t="s">
        <v>647</v>
      </c>
      <c r="AA34" s="235" t="s">
        <v>52</v>
      </c>
      <c r="AB34" s="7" t="s">
        <v>685</v>
      </c>
      <c r="AF34" s="235" t="s">
        <v>52</v>
      </c>
      <c r="AG34" s="283">
        <v>0.33333333333333331</v>
      </c>
    </row>
    <row r="35" spans="1:33" ht="12.75" customHeight="1" thickTop="1" thickBot="1" x14ac:dyDescent="0.4">
      <c r="A35" s="22">
        <v>32</v>
      </c>
      <c r="B35" s="463">
        <v>1</v>
      </c>
      <c r="C35" s="95">
        <v>45032</v>
      </c>
      <c r="D35" s="63" t="s">
        <v>102</v>
      </c>
      <c r="E35" s="482" t="str">
        <f t="shared" si="5"/>
        <v>VASCO DA GAMA 50</v>
      </c>
      <c r="F35" s="482" t="str">
        <f t="shared" si="5"/>
        <v>POLONIA FALCON STARS FC</v>
      </c>
      <c r="G35" s="464">
        <v>41</v>
      </c>
      <c r="H35" s="369">
        <f>VLOOKUP(E35,START_TIMES,2)</f>
        <v>0.41666666666666702</v>
      </c>
      <c r="I35" s="370" t="str">
        <f>VLOOKUP(E35,fields,2)</f>
        <v>Veterans Memorial Park (T), Bridgeport</v>
      </c>
      <c r="J35" s="73"/>
      <c r="K35" s="16"/>
      <c r="M35" s="351" t="s">
        <v>133</v>
      </c>
      <c r="N35" s="351" t="s">
        <v>131</v>
      </c>
      <c r="P35" s="206" t="s">
        <v>209</v>
      </c>
      <c r="Q35" s="235" t="s">
        <v>19</v>
      </c>
      <c r="R35" s="7" t="s">
        <v>684</v>
      </c>
      <c r="S35" s="16"/>
      <c r="T35" s="206" t="s">
        <v>117</v>
      </c>
      <c r="U35" s="206" t="s">
        <v>30</v>
      </c>
      <c r="V35" s="12">
        <v>32</v>
      </c>
      <c r="W35" s="206" t="s">
        <v>111</v>
      </c>
      <c r="X35" s="206" t="s">
        <v>209</v>
      </c>
      <c r="Y35" s="16"/>
      <c r="Z35" s="206" t="s">
        <v>209</v>
      </c>
      <c r="AA35" s="235" t="s">
        <v>19</v>
      </c>
      <c r="AB35" s="7" t="s">
        <v>684</v>
      </c>
      <c r="AF35" s="235" t="s">
        <v>19</v>
      </c>
      <c r="AG35" s="283">
        <v>0.33333333333333331</v>
      </c>
    </row>
    <row r="36" spans="1:33" ht="12.75" customHeight="1" thickTop="1" thickBot="1" x14ac:dyDescent="0.4">
      <c r="A36" s="22">
        <v>33</v>
      </c>
      <c r="B36" s="324" t="s">
        <v>0</v>
      </c>
      <c r="C36" s="95" t="s">
        <v>0</v>
      </c>
      <c r="D36" s="325" t="s">
        <v>0</v>
      </c>
      <c r="E36" s="484" t="s">
        <v>0</v>
      </c>
      <c r="F36" s="485" t="s">
        <v>0</v>
      </c>
      <c r="G36" s="464" t="s">
        <v>0</v>
      </c>
      <c r="H36" s="374" t="s">
        <v>0</v>
      </c>
      <c r="I36" s="372" t="s">
        <v>0</v>
      </c>
      <c r="J36" s="326"/>
      <c r="K36" s="16"/>
      <c r="M36" s="5"/>
      <c r="N36" s="5"/>
      <c r="P36" s="206" t="s">
        <v>743</v>
      </c>
      <c r="Q36" s="235" t="s">
        <v>53</v>
      </c>
      <c r="R36" s="7" t="s">
        <v>686</v>
      </c>
      <c r="S36" s="16"/>
      <c r="T36" s="206" t="s">
        <v>118</v>
      </c>
      <c r="U36" s="206" t="s">
        <v>36</v>
      </c>
      <c r="V36" s="16">
        <v>33</v>
      </c>
      <c r="W36" s="206" t="s">
        <v>112</v>
      </c>
      <c r="X36" s="206" t="s">
        <v>743</v>
      </c>
      <c r="Y36" s="16"/>
      <c r="Z36" s="206" t="s">
        <v>743</v>
      </c>
      <c r="AA36" s="235" t="s">
        <v>53</v>
      </c>
      <c r="AB36" s="7" t="s">
        <v>686</v>
      </c>
      <c r="AF36" s="235" t="s">
        <v>53</v>
      </c>
      <c r="AG36" s="283">
        <v>0.41666666666666702</v>
      </c>
    </row>
    <row r="37" spans="1:33" ht="12.75" customHeight="1" thickTop="1" thickBot="1" x14ac:dyDescent="0.4">
      <c r="A37" s="22">
        <v>34</v>
      </c>
      <c r="B37" s="463">
        <v>1</v>
      </c>
      <c r="C37" s="95">
        <v>45032</v>
      </c>
      <c r="D37" s="306" t="s">
        <v>890</v>
      </c>
      <c r="E37" s="482" t="str">
        <f t="shared" ref="E37:F39" si="6">VLOOKUP(M37,Teams,2)</f>
        <v>REBELS UNITED</v>
      </c>
      <c r="F37" s="482" t="str">
        <f t="shared" si="6"/>
        <v>GREENWICH FC 50</v>
      </c>
      <c r="G37" s="464">
        <v>15</v>
      </c>
      <c r="H37" s="369">
        <v>0.33333333333333331</v>
      </c>
      <c r="I37" s="370" t="str">
        <f>VLOOKUP(E37,fields,2)</f>
        <v>New Fairfield HS (T), New Fairfield</v>
      </c>
      <c r="J37" s="73"/>
      <c r="K37" s="16"/>
      <c r="M37" s="350" t="s">
        <v>142</v>
      </c>
      <c r="N37" s="350" t="s">
        <v>136</v>
      </c>
      <c r="P37" s="206" t="s">
        <v>33</v>
      </c>
      <c r="Q37" s="250" t="s">
        <v>745</v>
      </c>
      <c r="R37" s="7" t="s">
        <v>921</v>
      </c>
      <c r="S37" s="16"/>
      <c r="T37" s="207" t="s">
        <v>99</v>
      </c>
      <c r="U37" s="207" t="s">
        <v>880</v>
      </c>
      <c r="V37" s="12">
        <v>34</v>
      </c>
      <c r="W37" s="206" t="s">
        <v>113</v>
      </c>
      <c r="X37" s="206" t="s">
        <v>33</v>
      </c>
      <c r="Y37" s="16"/>
      <c r="Z37" s="206" t="s">
        <v>33</v>
      </c>
      <c r="AA37" s="250" t="s">
        <v>745</v>
      </c>
      <c r="AB37" s="7" t="s">
        <v>921</v>
      </c>
      <c r="AF37" s="250" t="s">
        <v>745</v>
      </c>
      <c r="AG37" s="283">
        <v>0.41666666666666669</v>
      </c>
    </row>
    <row r="38" spans="1:33" ht="12.75" customHeight="1" thickTop="1" thickBot="1" x14ac:dyDescent="0.4">
      <c r="A38" s="22">
        <v>35</v>
      </c>
      <c r="B38" s="463">
        <v>1</v>
      </c>
      <c r="C38" s="95">
        <v>45032</v>
      </c>
      <c r="D38" s="306" t="s">
        <v>890</v>
      </c>
      <c r="E38" s="487" t="str">
        <f t="shared" si="6"/>
        <v>NORWALK SPORT COLOMBIA 50</v>
      </c>
      <c r="F38" s="482" t="str">
        <f t="shared" si="6"/>
        <v>GREENWICH PFC</v>
      </c>
      <c r="G38" s="464">
        <v>22</v>
      </c>
      <c r="H38" s="369">
        <v>0.41666666666666669</v>
      </c>
      <c r="I38" s="370" t="str">
        <f>VLOOKUP(E38,fields,2)</f>
        <v>Nathan Hale MS (T), Norwalk</v>
      </c>
      <c r="J38" s="73" t="s">
        <v>950</v>
      </c>
      <c r="K38" s="16"/>
      <c r="M38" s="350" t="s">
        <v>141</v>
      </c>
      <c r="N38" s="350" t="s">
        <v>138</v>
      </c>
      <c r="P38" s="206" t="s">
        <v>29</v>
      </c>
      <c r="Q38" s="206" t="s">
        <v>30</v>
      </c>
      <c r="R38" s="7" t="s">
        <v>688</v>
      </c>
      <c r="S38" s="16"/>
      <c r="T38" s="206" t="s">
        <v>119</v>
      </c>
      <c r="U38" s="206" t="s">
        <v>37</v>
      </c>
      <c r="V38" s="16">
        <v>35</v>
      </c>
      <c r="W38" s="206" t="s">
        <v>114</v>
      </c>
      <c r="X38" s="206" t="s">
        <v>29</v>
      </c>
      <c r="Y38" s="16"/>
      <c r="Z38" s="206" t="s">
        <v>29</v>
      </c>
      <c r="AA38" s="206" t="s">
        <v>30</v>
      </c>
      <c r="AB38" s="7" t="s">
        <v>688</v>
      </c>
      <c r="AF38" s="206" t="s">
        <v>30</v>
      </c>
      <c r="AG38" s="283">
        <v>0.41666666666666702</v>
      </c>
    </row>
    <row r="39" spans="1:33" ht="12.75" customHeight="1" thickTop="1" thickBot="1" x14ac:dyDescent="0.4">
      <c r="A39" s="22">
        <v>36</v>
      </c>
      <c r="B39" s="463">
        <v>1</v>
      </c>
      <c r="C39" s="95">
        <v>45032</v>
      </c>
      <c r="D39" s="306" t="s">
        <v>890</v>
      </c>
      <c r="E39" s="482" t="str">
        <f t="shared" si="6"/>
        <v>EAST HAVEN SC</v>
      </c>
      <c r="F39" s="482" t="str">
        <f t="shared" si="6"/>
        <v>WESTPORT FC</v>
      </c>
      <c r="G39" s="464">
        <v>38</v>
      </c>
      <c r="H39" s="369">
        <f>VLOOKUP(E39,START_TIMES,2)</f>
        <v>0.41666666666666702</v>
      </c>
      <c r="I39" s="370" t="str">
        <f>VLOOKUP(E39,fields,2)</f>
        <v>East Haven MS (G), East Haven</v>
      </c>
      <c r="J39" s="73"/>
      <c r="K39" s="16"/>
      <c r="M39" s="350" t="s">
        <v>134</v>
      </c>
      <c r="N39" s="350" t="s">
        <v>144</v>
      </c>
      <c r="P39" s="206" t="s">
        <v>216</v>
      </c>
      <c r="Q39" s="207" t="s">
        <v>14</v>
      </c>
      <c r="R39" s="7" t="s">
        <v>939</v>
      </c>
      <c r="S39" s="16"/>
      <c r="T39" s="206" t="s">
        <v>120</v>
      </c>
      <c r="U39" s="206" t="s">
        <v>214</v>
      </c>
      <c r="V39" s="12">
        <v>36</v>
      </c>
      <c r="W39" s="206" t="s">
        <v>115</v>
      </c>
      <c r="X39" s="206" t="s">
        <v>216</v>
      </c>
      <c r="Y39" s="16"/>
      <c r="Z39" s="206" t="s">
        <v>216</v>
      </c>
      <c r="AA39" s="207" t="s">
        <v>14</v>
      </c>
      <c r="AB39" s="7" t="s">
        <v>85</v>
      </c>
      <c r="AF39" s="207" t="s">
        <v>14</v>
      </c>
      <c r="AG39" s="283">
        <v>0.33333333333333331</v>
      </c>
    </row>
    <row r="40" spans="1:33" ht="12.75" customHeight="1" thickTop="1" thickBot="1" x14ac:dyDescent="0.4">
      <c r="A40" s="22">
        <v>37</v>
      </c>
      <c r="B40" s="257"/>
      <c r="C40" s="95" t="s">
        <v>0</v>
      </c>
      <c r="D40" s="325" t="s">
        <v>0</v>
      </c>
      <c r="E40" s="484" t="s">
        <v>0</v>
      </c>
      <c r="F40" s="485" t="s">
        <v>0</v>
      </c>
      <c r="G40" s="464" t="s">
        <v>0</v>
      </c>
      <c r="H40" s="374" t="s">
        <v>0</v>
      </c>
      <c r="I40" s="372" t="s">
        <v>0</v>
      </c>
      <c r="J40" s="326"/>
      <c r="K40" s="16"/>
      <c r="M40" s="5"/>
      <c r="N40" s="5"/>
      <c r="P40" s="205" t="s">
        <v>938</v>
      </c>
      <c r="Q40" s="207" t="s">
        <v>16</v>
      </c>
      <c r="R40" s="7" t="s">
        <v>943</v>
      </c>
      <c r="S40" s="16"/>
      <c r="T40" s="206" t="s">
        <v>121</v>
      </c>
      <c r="U40" s="205" t="s">
        <v>888</v>
      </c>
      <c r="V40" s="16">
        <v>37</v>
      </c>
      <c r="W40" s="206" t="s">
        <v>116</v>
      </c>
      <c r="X40" s="205" t="s">
        <v>938</v>
      </c>
      <c r="Y40" s="16"/>
      <c r="Z40" s="205" t="s">
        <v>938</v>
      </c>
      <c r="AA40" s="207" t="s">
        <v>16</v>
      </c>
      <c r="AB40" s="7" t="s">
        <v>943</v>
      </c>
      <c r="AF40" s="207" t="s">
        <v>16</v>
      </c>
      <c r="AG40" s="283">
        <v>0.41666666666666702</v>
      </c>
    </row>
    <row r="41" spans="1:33" ht="12.75" customHeight="1" thickTop="1" thickBot="1" x14ac:dyDescent="0.4">
      <c r="A41" s="22">
        <v>38</v>
      </c>
      <c r="B41" s="463">
        <v>1</v>
      </c>
      <c r="C41" s="95">
        <v>45032</v>
      </c>
      <c r="D41" s="68" t="s">
        <v>891</v>
      </c>
      <c r="E41" s="482" t="str">
        <f t="shared" ref="E41:F43" si="7">VLOOKUP(M41,Teams,2)</f>
        <v>VASCO DA GAMA 60</v>
      </c>
      <c r="F41" s="482" t="str">
        <f t="shared" si="7"/>
        <v>GUILFORD BLACK EAGLES</v>
      </c>
      <c r="G41" s="464">
        <v>27</v>
      </c>
      <c r="H41" s="369">
        <f>VLOOKUP(E41,START_TIMES,2)</f>
        <v>0.41666666666666702</v>
      </c>
      <c r="I41" s="370" t="s">
        <v>958</v>
      </c>
      <c r="J41" s="73" t="s">
        <v>928</v>
      </c>
      <c r="K41" s="16"/>
      <c r="M41" s="459" t="s">
        <v>135</v>
      </c>
      <c r="N41" s="459" t="s">
        <v>147</v>
      </c>
      <c r="P41" s="206" t="s">
        <v>30</v>
      </c>
      <c r="Q41" s="206" t="s">
        <v>36</v>
      </c>
      <c r="R41" s="7" t="s">
        <v>943</v>
      </c>
      <c r="S41" s="16"/>
      <c r="T41" s="206" t="s">
        <v>122</v>
      </c>
      <c r="U41" s="206" t="s">
        <v>31</v>
      </c>
      <c r="V41" s="12">
        <v>38</v>
      </c>
      <c r="W41" s="206" t="s">
        <v>117</v>
      </c>
      <c r="X41" s="206" t="s">
        <v>30</v>
      </c>
      <c r="Y41" s="16"/>
      <c r="Z41" s="206" t="s">
        <v>30</v>
      </c>
      <c r="AA41" s="206" t="s">
        <v>36</v>
      </c>
      <c r="AB41" s="7" t="s">
        <v>943</v>
      </c>
      <c r="AF41" s="206" t="s">
        <v>36</v>
      </c>
      <c r="AG41" s="283">
        <v>0.375</v>
      </c>
    </row>
    <row r="42" spans="1:33" ht="12.75" customHeight="1" thickTop="1" thickBot="1" x14ac:dyDescent="0.4">
      <c r="A42" s="22">
        <v>39</v>
      </c>
      <c r="B42" s="463">
        <v>1</v>
      </c>
      <c r="C42" s="95">
        <v>45032</v>
      </c>
      <c r="D42" s="68" t="s">
        <v>891</v>
      </c>
      <c r="E42" s="482" t="str">
        <f t="shared" si="7"/>
        <v>SOUTHEAST CT</v>
      </c>
      <c r="F42" s="482" t="str">
        <f t="shared" si="7"/>
        <v>NORTH BRANFORD LEGENDS</v>
      </c>
      <c r="G42" s="464">
        <v>11</v>
      </c>
      <c r="H42" s="369">
        <v>0.41666666666666669</v>
      </c>
      <c r="I42" s="370" t="str">
        <f>VLOOKUP(E42,fields,2)</f>
        <v>Killingworth Rec Park (G), Killingworth</v>
      </c>
      <c r="J42" s="73"/>
      <c r="K42" s="16"/>
      <c r="M42" s="459" t="s">
        <v>149</v>
      </c>
      <c r="N42" s="459" t="s">
        <v>148</v>
      </c>
      <c r="P42" s="206" t="s">
        <v>36</v>
      </c>
      <c r="Q42" s="248" t="s">
        <v>50</v>
      </c>
      <c r="R42" s="7" t="s">
        <v>877</v>
      </c>
      <c r="S42" s="16"/>
      <c r="T42" s="206" t="s">
        <v>123</v>
      </c>
      <c r="U42" s="206" t="s">
        <v>39</v>
      </c>
      <c r="V42" s="16">
        <v>39</v>
      </c>
      <c r="W42" s="206" t="s">
        <v>118</v>
      </c>
      <c r="X42" s="206" t="s">
        <v>36</v>
      </c>
      <c r="Y42" s="16"/>
      <c r="Z42" s="206" t="s">
        <v>36</v>
      </c>
      <c r="AA42" s="248" t="s">
        <v>50</v>
      </c>
      <c r="AB42" s="7" t="s">
        <v>877</v>
      </c>
      <c r="AF42" s="248" t="s">
        <v>50</v>
      </c>
      <c r="AG42" s="283">
        <v>0.41666666666666669</v>
      </c>
    </row>
    <row r="43" spans="1:33" ht="12.75" customHeight="1" thickTop="1" thickBot="1" x14ac:dyDescent="0.4">
      <c r="A43" s="22">
        <v>40</v>
      </c>
      <c r="B43" s="463">
        <v>1</v>
      </c>
      <c r="C43" s="95">
        <v>45032</v>
      </c>
      <c r="D43" s="68" t="s">
        <v>891</v>
      </c>
      <c r="E43" s="482" t="str">
        <f t="shared" si="7"/>
        <v>CLUB NAPOLI 50</v>
      </c>
      <c r="F43" s="482" t="str">
        <f t="shared" si="7"/>
        <v>ZIMMITTI SC</v>
      </c>
      <c r="G43" s="464">
        <v>41</v>
      </c>
      <c r="H43" s="369">
        <f>VLOOKUP(E43,START_TIMES,2)</f>
        <v>0.41666666666666702</v>
      </c>
      <c r="I43" s="370" t="str">
        <f>VLOOKUP(E43,fields,2)</f>
        <v>Northford Park (G), Northford</v>
      </c>
      <c r="J43" s="73"/>
      <c r="K43" s="16"/>
      <c r="M43" s="459" t="s">
        <v>146</v>
      </c>
      <c r="N43" s="459" t="s">
        <v>137</v>
      </c>
      <c r="P43" s="206" t="s">
        <v>37</v>
      </c>
      <c r="Q43" s="206" t="s">
        <v>37</v>
      </c>
      <c r="R43" s="7" t="s">
        <v>957</v>
      </c>
      <c r="S43" s="16"/>
      <c r="T43" s="250" t="s">
        <v>124</v>
      </c>
      <c r="U43" s="250" t="s">
        <v>884</v>
      </c>
      <c r="V43" s="16">
        <v>40</v>
      </c>
      <c r="W43" s="206" t="s">
        <v>119</v>
      </c>
      <c r="X43" s="206" t="s">
        <v>37</v>
      </c>
      <c r="Y43" s="16"/>
      <c r="Z43" s="206" t="s">
        <v>37</v>
      </c>
      <c r="AA43" s="206" t="s">
        <v>37</v>
      </c>
      <c r="AB43" s="7" t="s">
        <v>957</v>
      </c>
      <c r="AF43" s="206" t="s">
        <v>37</v>
      </c>
      <c r="AG43" s="283">
        <v>0.41666666666666702</v>
      </c>
    </row>
    <row r="44" spans="1:33" ht="12.75" customHeight="1" thickTop="1" thickBot="1" x14ac:dyDescent="0.4">
      <c r="A44" s="22">
        <v>41</v>
      </c>
      <c r="B44" s="324" t="s">
        <v>0</v>
      </c>
      <c r="C44" s="95" t="s">
        <v>0</v>
      </c>
      <c r="D44" s="325" t="s">
        <v>0</v>
      </c>
      <c r="E44" s="484" t="s">
        <v>0</v>
      </c>
      <c r="F44" s="485" t="s">
        <v>0</v>
      </c>
      <c r="G44" s="464" t="s">
        <v>0</v>
      </c>
      <c r="H44" s="374" t="s">
        <v>0</v>
      </c>
      <c r="I44" s="372" t="s">
        <v>0</v>
      </c>
      <c r="J44" s="326"/>
      <c r="K44" s="16"/>
      <c r="M44" s="5"/>
      <c r="N44" s="5"/>
      <c r="P44" s="206" t="s">
        <v>214</v>
      </c>
      <c r="Q44" s="207" t="s">
        <v>879</v>
      </c>
      <c r="R44" s="7" t="s">
        <v>696</v>
      </c>
      <c r="S44" s="16"/>
      <c r="T44" s="250" t="s">
        <v>125</v>
      </c>
      <c r="U44" s="250" t="s">
        <v>886</v>
      </c>
      <c r="V44" s="16">
        <v>41</v>
      </c>
      <c r="W44" s="206" t="s">
        <v>120</v>
      </c>
      <c r="X44" s="206" t="s">
        <v>214</v>
      </c>
      <c r="Y44" s="16"/>
      <c r="Z44" s="206" t="s">
        <v>214</v>
      </c>
      <c r="AA44" s="207" t="s">
        <v>879</v>
      </c>
      <c r="AB44" s="7" t="s">
        <v>696</v>
      </c>
      <c r="AF44" s="207" t="s">
        <v>879</v>
      </c>
      <c r="AG44" s="283">
        <v>0.41666666666666702</v>
      </c>
    </row>
    <row r="45" spans="1:33" ht="12.75" customHeight="1" thickTop="1" thickBot="1" x14ac:dyDescent="0.4">
      <c r="A45" s="22">
        <v>42</v>
      </c>
      <c r="B45" s="463">
        <v>2</v>
      </c>
      <c r="C45" s="95">
        <v>45039</v>
      </c>
      <c r="D45" s="69" t="s">
        <v>10</v>
      </c>
      <c r="E45" s="482" t="str">
        <f t="shared" ref="E45:F49" si="8">VLOOKUP(M45,Teams,2)</f>
        <v>HAMDEN ALL STARS</v>
      </c>
      <c r="F45" s="483" t="str">
        <f t="shared" si="8"/>
        <v>NORTH BRANFORD 30</v>
      </c>
      <c r="G45" s="464">
        <v>10</v>
      </c>
      <c r="H45" s="369">
        <f>VLOOKUP(E45,START_TIMES,2)</f>
        <v>0.41666666666666702</v>
      </c>
      <c r="I45" s="370" t="str">
        <f>VLOOKUP(E45,fields,2)</f>
        <v>West Woods School (G), Hamden</v>
      </c>
      <c r="J45" s="73" t="s">
        <v>953</v>
      </c>
      <c r="K45" s="16"/>
      <c r="M45" s="5" t="s">
        <v>94</v>
      </c>
      <c r="N45" s="5" t="s">
        <v>98</v>
      </c>
      <c r="P45" s="206" t="s">
        <v>888</v>
      </c>
      <c r="Q45" s="250" t="s">
        <v>885</v>
      </c>
      <c r="R45" s="7" t="s">
        <v>696</v>
      </c>
      <c r="S45" s="16"/>
      <c r="T45" s="250" t="s">
        <v>126</v>
      </c>
      <c r="U45" s="250" t="s">
        <v>739</v>
      </c>
      <c r="V45" s="16">
        <v>42</v>
      </c>
      <c r="W45" s="206" t="s">
        <v>121</v>
      </c>
      <c r="X45" s="206" t="s">
        <v>888</v>
      </c>
      <c r="Y45" s="16">
        <v>0</v>
      </c>
      <c r="Z45" s="206" t="s">
        <v>888</v>
      </c>
      <c r="AA45" s="250" t="s">
        <v>885</v>
      </c>
      <c r="AB45" s="7" t="s">
        <v>696</v>
      </c>
      <c r="AF45" s="250" t="s">
        <v>885</v>
      </c>
      <c r="AG45" s="283">
        <v>0.41666666666666702</v>
      </c>
    </row>
    <row r="46" spans="1:33" ht="12.75" customHeight="1" thickTop="1" thickBot="1" x14ac:dyDescent="0.4">
      <c r="A46" s="22">
        <v>43</v>
      </c>
      <c r="B46" s="463">
        <v>2</v>
      </c>
      <c r="C46" s="95">
        <v>45039</v>
      </c>
      <c r="D46" s="69" t="s">
        <v>10</v>
      </c>
      <c r="E46" s="482" t="str">
        <f t="shared" si="8"/>
        <v>NEWTOWN SALTY DOGS</v>
      </c>
      <c r="F46" s="483" t="str">
        <f t="shared" si="8"/>
        <v>VASCO DA GAMA 30</v>
      </c>
      <c r="G46" s="464" t="s">
        <v>963</v>
      </c>
      <c r="H46" s="369">
        <f>VLOOKUP(E46,START_TIMES,2)</f>
        <v>0.33333333333333331</v>
      </c>
      <c r="I46" s="370" t="str">
        <f>VLOOKUP(E46,fields,2)</f>
        <v>Treadwell Park (T), Newtown</v>
      </c>
      <c r="J46" s="73"/>
      <c r="K46" s="16"/>
      <c r="M46" s="5" t="s">
        <v>92</v>
      </c>
      <c r="N46" s="5" t="s">
        <v>101</v>
      </c>
      <c r="P46" s="206" t="s">
        <v>31</v>
      </c>
      <c r="Q46" s="203" t="s">
        <v>925</v>
      </c>
      <c r="R46" s="7" t="s">
        <v>696</v>
      </c>
      <c r="S46" s="16"/>
      <c r="T46" s="250" t="s">
        <v>127</v>
      </c>
      <c r="U46" s="250" t="s">
        <v>741</v>
      </c>
      <c r="V46" s="16">
        <v>43</v>
      </c>
      <c r="W46" s="206" t="s">
        <v>122</v>
      </c>
      <c r="X46" s="206" t="s">
        <v>31</v>
      </c>
      <c r="Y46" s="16"/>
      <c r="Z46" s="206" t="s">
        <v>31</v>
      </c>
      <c r="AA46" s="203" t="s">
        <v>925</v>
      </c>
      <c r="AB46" s="7" t="s">
        <v>696</v>
      </c>
      <c r="AF46" s="276" t="s">
        <v>925</v>
      </c>
      <c r="AG46" s="283">
        <v>0.41666666666666702</v>
      </c>
    </row>
    <row r="47" spans="1:33" ht="12.75" customHeight="1" thickTop="1" thickBot="1" x14ac:dyDescent="0.4">
      <c r="A47" s="22">
        <v>44</v>
      </c>
      <c r="B47" s="463">
        <v>2</v>
      </c>
      <c r="C47" s="95">
        <v>45039</v>
      </c>
      <c r="D47" s="69" t="s">
        <v>10</v>
      </c>
      <c r="E47" s="482" t="str">
        <f t="shared" si="8"/>
        <v>DANBURY UNITED</v>
      </c>
      <c r="F47" s="483" t="str">
        <f t="shared" si="8"/>
        <v>CLUB NAPOLI 30</v>
      </c>
      <c r="G47" s="464">
        <v>32</v>
      </c>
      <c r="H47" s="369">
        <f>VLOOKUP(E47,START_TIMES,2)</f>
        <v>0.375</v>
      </c>
      <c r="I47" s="370" t="str">
        <f>VLOOKUP(E47,fields,2)</f>
        <v>Portuguese Cultural Center (G), Danbury</v>
      </c>
      <c r="J47" s="73"/>
      <c r="K47" s="16"/>
      <c r="M47" s="5" t="s">
        <v>93</v>
      </c>
      <c r="N47" s="5" t="s">
        <v>96</v>
      </c>
      <c r="P47" s="206" t="s">
        <v>39</v>
      </c>
      <c r="Q47" s="304" t="s">
        <v>926</v>
      </c>
      <c r="R47" s="7" t="s">
        <v>696</v>
      </c>
      <c r="S47" s="16"/>
      <c r="T47" s="250" t="s">
        <v>128</v>
      </c>
      <c r="U47" s="250" t="s">
        <v>898</v>
      </c>
      <c r="V47" s="16">
        <v>44</v>
      </c>
      <c r="W47" s="206" t="s">
        <v>123</v>
      </c>
      <c r="X47" s="206" t="s">
        <v>39</v>
      </c>
      <c r="Y47" s="16"/>
      <c r="Z47" s="206" t="s">
        <v>39</v>
      </c>
      <c r="AA47" s="304" t="s">
        <v>926</v>
      </c>
      <c r="AB47" s="7" t="s">
        <v>696</v>
      </c>
      <c r="AF47" s="304" t="s">
        <v>926</v>
      </c>
      <c r="AG47" s="283">
        <v>0.41666666666666702</v>
      </c>
    </row>
    <row r="48" spans="1:33" ht="12.75" customHeight="1" thickTop="1" thickBot="1" x14ac:dyDescent="0.4">
      <c r="A48" s="22">
        <v>45</v>
      </c>
      <c r="B48" s="463">
        <v>2</v>
      </c>
      <c r="C48" s="95">
        <v>45039</v>
      </c>
      <c r="D48" s="69" t="s">
        <v>10</v>
      </c>
      <c r="E48" s="482" t="str">
        <f t="shared" si="8"/>
        <v>STAMFORD FC</v>
      </c>
      <c r="F48" s="483" t="str">
        <f t="shared" si="8"/>
        <v>GREENWICH FC 30</v>
      </c>
      <c r="G48" s="464">
        <v>12</v>
      </c>
      <c r="H48" s="369">
        <v>0.33333333333333331</v>
      </c>
      <c r="I48" s="370" t="str">
        <f>VLOOKUP(E48,fields,2)</f>
        <v>West Beach Fields (T), Stamford</v>
      </c>
      <c r="J48" s="73"/>
      <c r="K48" s="16"/>
      <c r="M48" s="5" t="s">
        <v>95</v>
      </c>
      <c r="N48" s="5" t="s">
        <v>99</v>
      </c>
      <c r="P48" s="212" t="s">
        <v>884</v>
      </c>
      <c r="Q48" s="247" t="s">
        <v>214</v>
      </c>
      <c r="R48" s="7" t="s">
        <v>949</v>
      </c>
      <c r="S48" s="16"/>
      <c r="T48" s="213" t="s">
        <v>94</v>
      </c>
      <c r="U48" s="213" t="s">
        <v>668</v>
      </c>
      <c r="V48" s="16">
        <v>45</v>
      </c>
      <c r="W48" s="212" t="s">
        <v>124</v>
      </c>
      <c r="X48" s="212" t="s">
        <v>884</v>
      </c>
      <c r="Y48" s="16"/>
      <c r="Z48" s="212" t="s">
        <v>884</v>
      </c>
      <c r="AA48" s="247" t="s">
        <v>214</v>
      </c>
      <c r="AB48" s="7" t="s">
        <v>962</v>
      </c>
      <c r="AF48" s="247" t="s">
        <v>214</v>
      </c>
      <c r="AG48" s="283">
        <v>0.41666666666666702</v>
      </c>
    </row>
    <row r="49" spans="1:33" ht="12.75" customHeight="1" thickTop="1" thickBot="1" x14ac:dyDescent="0.4">
      <c r="A49" s="22">
        <v>46</v>
      </c>
      <c r="B49" s="463">
        <v>2</v>
      </c>
      <c r="C49" s="95">
        <v>45039</v>
      </c>
      <c r="D49" s="69" t="s">
        <v>10</v>
      </c>
      <c r="E49" s="482" t="str">
        <f t="shared" si="8"/>
        <v>CLINTON FC 30</v>
      </c>
      <c r="F49" s="483" t="str">
        <f t="shared" si="8"/>
        <v>NORWALK FC</v>
      </c>
      <c r="G49" s="464">
        <v>22</v>
      </c>
      <c r="H49" s="369">
        <f>VLOOKUP(E49,START_TIMES,2)</f>
        <v>0.33333333333333331</v>
      </c>
      <c r="I49" s="370" t="str">
        <f>VLOOKUP(E49,fields,2)</f>
        <v>Strong Field (T), Madison</v>
      </c>
      <c r="J49" s="73"/>
      <c r="K49" s="16"/>
      <c r="M49" s="5" t="s">
        <v>97</v>
      </c>
      <c r="N49" s="5" t="s">
        <v>100</v>
      </c>
      <c r="P49" s="212" t="s">
        <v>886</v>
      </c>
      <c r="Q49" s="212" t="s">
        <v>168</v>
      </c>
      <c r="R49" s="7" t="s">
        <v>687</v>
      </c>
      <c r="S49" s="16"/>
      <c r="T49" s="212" t="s">
        <v>129</v>
      </c>
      <c r="U49" s="212" t="s">
        <v>745</v>
      </c>
      <c r="V49" s="16">
        <v>46</v>
      </c>
      <c r="W49" s="212" t="s">
        <v>125</v>
      </c>
      <c r="X49" s="212" t="s">
        <v>886</v>
      </c>
      <c r="Y49" s="16"/>
      <c r="Z49" s="212" t="s">
        <v>886</v>
      </c>
      <c r="AA49" s="212" t="s">
        <v>168</v>
      </c>
      <c r="AB49" s="7" t="s">
        <v>687</v>
      </c>
      <c r="AF49" s="212" t="s">
        <v>168</v>
      </c>
      <c r="AG49" s="283">
        <v>0.33333333333333331</v>
      </c>
    </row>
    <row r="50" spans="1:33" ht="12.75" customHeight="1" thickTop="1" thickBot="1" x14ac:dyDescent="0.4">
      <c r="A50" s="22">
        <v>47</v>
      </c>
      <c r="B50" s="324" t="s">
        <v>0</v>
      </c>
      <c r="C50" s="95" t="s">
        <v>0</v>
      </c>
      <c r="D50" s="325" t="s">
        <v>0</v>
      </c>
      <c r="E50" s="484" t="s">
        <v>0</v>
      </c>
      <c r="F50" s="485" t="s">
        <v>0</v>
      </c>
      <c r="G50" s="464" t="s">
        <v>0</v>
      </c>
      <c r="H50" s="374" t="s">
        <v>0</v>
      </c>
      <c r="I50" s="372" t="s">
        <v>0</v>
      </c>
      <c r="J50" s="326"/>
      <c r="K50" s="16"/>
      <c r="M50" s="5"/>
      <c r="N50" s="5"/>
      <c r="P50" s="212" t="s">
        <v>739</v>
      </c>
      <c r="Q50" s="237" t="s">
        <v>677</v>
      </c>
      <c r="R50" s="7" t="s">
        <v>681</v>
      </c>
      <c r="S50" s="16"/>
      <c r="T50" s="212" t="s">
        <v>130</v>
      </c>
      <c r="U50" s="212" t="s">
        <v>885</v>
      </c>
      <c r="V50" s="16">
        <v>47</v>
      </c>
      <c r="W50" s="212" t="s">
        <v>126</v>
      </c>
      <c r="X50" s="212" t="s">
        <v>739</v>
      </c>
      <c r="Y50" s="16"/>
      <c r="Z50" s="212" t="s">
        <v>739</v>
      </c>
      <c r="AA50" s="237" t="s">
        <v>677</v>
      </c>
      <c r="AB50" s="7" t="s">
        <v>681</v>
      </c>
      <c r="AF50" s="237" t="s">
        <v>677</v>
      </c>
      <c r="AG50" s="283">
        <v>0.41666666666666669</v>
      </c>
    </row>
    <row r="51" spans="1:33" ht="12.75" customHeight="1" thickTop="1" thickBot="1" x14ac:dyDescent="0.4">
      <c r="A51" s="22">
        <v>48</v>
      </c>
      <c r="B51" s="463">
        <v>2</v>
      </c>
      <c r="C51" s="95">
        <v>45039</v>
      </c>
      <c r="D51" s="66" t="s">
        <v>175</v>
      </c>
      <c r="E51" s="482" t="str">
        <f t="shared" ref="E51:F55" si="9">VLOOKUP(M51,Teams,2)</f>
        <v>MILFORD AMIGOS</v>
      </c>
      <c r="F51" s="483" t="str">
        <f t="shared" si="9"/>
        <v>NAUGATUCK FUSION</v>
      </c>
      <c r="G51" s="464">
        <v>12</v>
      </c>
      <c r="H51" s="369">
        <f>VLOOKUP(E51,START_TIMES,2)</f>
        <v>0.33333333333333331</v>
      </c>
      <c r="I51" s="370" t="str">
        <f>VLOOKUP(E51,fields,2)</f>
        <v>Pease Road (G), Woodbridge</v>
      </c>
      <c r="J51" s="73"/>
      <c r="K51" s="16"/>
      <c r="M51" s="5" t="s">
        <v>154</v>
      </c>
      <c r="N51" s="5" t="s">
        <v>156</v>
      </c>
      <c r="P51" s="212" t="s">
        <v>741</v>
      </c>
      <c r="Q51" s="308" t="s">
        <v>905</v>
      </c>
      <c r="R51" s="7" t="s">
        <v>921</v>
      </c>
      <c r="S51" s="16"/>
      <c r="T51" s="212" t="s">
        <v>131</v>
      </c>
      <c r="U51" s="212" t="s">
        <v>168</v>
      </c>
      <c r="V51" s="16">
        <v>48</v>
      </c>
      <c r="W51" s="212" t="s">
        <v>127</v>
      </c>
      <c r="X51" s="212" t="s">
        <v>741</v>
      </c>
      <c r="Y51" s="16"/>
      <c r="Z51" s="212" t="s">
        <v>741</v>
      </c>
      <c r="AA51" s="308" t="s">
        <v>905</v>
      </c>
      <c r="AB51" s="7" t="s">
        <v>921</v>
      </c>
      <c r="AF51" s="308" t="s">
        <v>905</v>
      </c>
      <c r="AG51" s="283">
        <v>0.33333333333333331</v>
      </c>
    </row>
    <row r="52" spans="1:33" ht="12.75" customHeight="1" thickTop="1" thickBot="1" x14ac:dyDescent="0.4">
      <c r="A52" s="22">
        <v>49</v>
      </c>
      <c r="B52" s="463">
        <v>2</v>
      </c>
      <c r="C52" s="95">
        <v>45039</v>
      </c>
      <c r="D52" s="66" t="s">
        <v>175</v>
      </c>
      <c r="E52" s="482" t="str">
        <f t="shared" si="9"/>
        <v>MILFORD TUESDAY</v>
      </c>
      <c r="F52" s="483" t="str">
        <f t="shared" si="9"/>
        <v>TRINITY FC</v>
      </c>
      <c r="G52" s="419" t="s">
        <v>204</v>
      </c>
      <c r="H52" s="369">
        <f>VLOOKUP(E52,START_TIMES,2)</f>
        <v>0.33333333333333331</v>
      </c>
      <c r="I52" s="370" t="str">
        <f>VLOOKUP(E52,fields,2)</f>
        <v>Witek Park (G), Derby</v>
      </c>
      <c r="J52" s="73" t="s">
        <v>973</v>
      </c>
      <c r="K52" s="16"/>
      <c r="M52" s="5" t="s">
        <v>155</v>
      </c>
      <c r="N52" s="5" t="s">
        <v>159</v>
      </c>
      <c r="P52" s="212" t="s">
        <v>898</v>
      </c>
      <c r="Q52" s="242" t="s">
        <v>24</v>
      </c>
      <c r="R52" s="7" t="s">
        <v>951</v>
      </c>
      <c r="S52" s="16"/>
      <c r="T52" s="212" t="s">
        <v>132</v>
      </c>
      <c r="U52" s="212" t="s">
        <v>38</v>
      </c>
      <c r="V52" s="16">
        <v>49</v>
      </c>
      <c r="W52" s="212" t="s">
        <v>128</v>
      </c>
      <c r="X52" s="212" t="s">
        <v>898</v>
      </c>
      <c r="Y52" s="16"/>
      <c r="Z52" s="212" t="s">
        <v>898</v>
      </c>
      <c r="AA52" s="242" t="s">
        <v>24</v>
      </c>
      <c r="AB52" s="7" t="s">
        <v>951</v>
      </c>
      <c r="AF52" s="242" t="s">
        <v>24</v>
      </c>
      <c r="AG52" s="283">
        <v>0.41666666666666669</v>
      </c>
    </row>
    <row r="53" spans="1:33" ht="12.75" customHeight="1" thickTop="1" thickBot="1" x14ac:dyDescent="0.4">
      <c r="A53" s="22">
        <v>50</v>
      </c>
      <c r="B53" s="463">
        <v>2</v>
      </c>
      <c r="C53" s="95">
        <v>45039</v>
      </c>
      <c r="D53" s="66" t="s">
        <v>175</v>
      </c>
      <c r="E53" s="482" t="str">
        <f t="shared" si="9"/>
        <v>FC CALDO VERDE</v>
      </c>
      <c r="F53" s="483" t="str">
        <f t="shared" si="9"/>
        <v>ELITE FC</v>
      </c>
      <c r="G53" s="419" t="s">
        <v>204</v>
      </c>
      <c r="H53" s="369">
        <f>VLOOKUP(E53,START_TIMES,2)</f>
        <v>0.41666666666666702</v>
      </c>
      <c r="I53" s="370" t="str">
        <f>VLOOKUP(E53,fields,2)</f>
        <v>City Hill MS (G), Naugatuck</v>
      </c>
      <c r="J53" s="73" t="s">
        <v>976</v>
      </c>
      <c r="K53" s="16"/>
      <c r="M53" s="5" t="s">
        <v>152</v>
      </c>
      <c r="N53" s="5" t="s">
        <v>151</v>
      </c>
      <c r="P53" s="212" t="s">
        <v>745</v>
      </c>
      <c r="Q53" s="247" t="s">
        <v>888</v>
      </c>
      <c r="R53" s="7" t="s">
        <v>691</v>
      </c>
      <c r="S53" s="16"/>
      <c r="T53" s="212" t="s">
        <v>133</v>
      </c>
      <c r="U53" s="212" t="s">
        <v>185</v>
      </c>
      <c r="V53" s="16">
        <v>50</v>
      </c>
      <c r="W53" s="212" t="s">
        <v>129</v>
      </c>
      <c r="X53" s="212" t="s">
        <v>745</v>
      </c>
      <c r="Y53" s="16"/>
      <c r="Z53" s="212" t="s">
        <v>745</v>
      </c>
      <c r="AA53" s="247" t="s">
        <v>888</v>
      </c>
      <c r="AB53" s="7" t="s">
        <v>691</v>
      </c>
      <c r="AF53" s="247" t="s">
        <v>888</v>
      </c>
      <c r="AG53" s="283">
        <v>0.41666666666666669</v>
      </c>
    </row>
    <row r="54" spans="1:33" ht="12.75" customHeight="1" thickTop="1" thickBot="1" x14ac:dyDescent="0.4">
      <c r="A54" s="22">
        <v>51</v>
      </c>
      <c r="B54" s="463">
        <v>2</v>
      </c>
      <c r="C54" s="95">
        <v>45039</v>
      </c>
      <c r="D54" s="66" t="s">
        <v>175</v>
      </c>
      <c r="E54" s="488" t="str">
        <f t="shared" si="9"/>
        <v>LITCHFIELD COUNTY BLUES 30</v>
      </c>
      <c r="F54" s="483" t="str">
        <f t="shared" si="9"/>
        <v>SHELTON FC</v>
      </c>
      <c r="G54" s="464">
        <v>22</v>
      </c>
      <c r="H54" s="369">
        <f>VLOOKUP(E54,START_TIMES,2)</f>
        <v>0.375</v>
      </c>
      <c r="I54" s="370" t="str">
        <f>VLOOKUP(E54,fields,2)</f>
        <v>New Milford HS (T), New Milford</v>
      </c>
      <c r="J54" s="73"/>
      <c r="K54" s="16"/>
      <c r="M54" s="5" t="s">
        <v>153</v>
      </c>
      <c r="N54" s="5" t="s">
        <v>158</v>
      </c>
      <c r="P54" s="212" t="s">
        <v>885</v>
      </c>
      <c r="Q54" s="237" t="s">
        <v>217</v>
      </c>
      <c r="R54" s="7" t="s">
        <v>689</v>
      </c>
      <c r="S54" s="16"/>
      <c r="T54" s="308" t="s">
        <v>134</v>
      </c>
      <c r="U54" s="308" t="s">
        <v>45</v>
      </c>
      <c r="V54" s="16">
        <v>51</v>
      </c>
      <c r="W54" s="212" t="s">
        <v>130</v>
      </c>
      <c r="X54" s="212" t="s">
        <v>885</v>
      </c>
      <c r="Y54" s="16"/>
      <c r="Z54" s="212" t="s">
        <v>885</v>
      </c>
      <c r="AA54" s="237" t="s">
        <v>217</v>
      </c>
      <c r="AB54" s="7" t="s">
        <v>689</v>
      </c>
      <c r="AF54" s="237" t="s">
        <v>217</v>
      </c>
      <c r="AG54" s="283">
        <v>0.33333333333333331</v>
      </c>
    </row>
    <row r="55" spans="1:33" ht="12.75" customHeight="1" thickTop="1" thickBot="1" x14ac:dyDescent="0.4">
      <c r="A55" s="22">
        <v>52</v>
      </c>
      <c r="B55" s="463">
        <v>2</v>
      </c>
      <c r="C55" s="95">
        <v>45039</v>
      </c>
      <c r="D55" s="66" t="s">
        <v>175</v>
      </c>
      <c r="E55" s="482" t="str">
        <f t="shared" si="9"/>
        <v>COYOTES FC</v>
      </c>
      <c r="F55" s="483" t="str">
        <f t="shared" si="9"/>
        <v>QPR</v>
      </c>
      <c r="G55" s="464">
        <v>26</v>
      </c>
      <c r="H55" s="369">
        <v>0.41666666666666669</v>
      </c>
      <c r="I55" s="370" t="str">
        <f>VLOOKUP(E55,fields,2)</f>
        <v>Pragemann  Park (G), Wallingford</v>
      </c>
      <c r="J55" s="73"/>
      <c r="K55" s="16"/>
      <c r="M55" s="5" t="s">
        <v>150</v>
      </c>
      <c r="N55" s="5" t="s">
        <v>157</v>
      </c>
      <c r="P55" s="212" t="s">
        <v>168</v>
      </c>
      <c r="Q55" s="214" t="s">
        <v>896</v>
      </c>
      <c r="R55" s="7" t="s">
        <v>897</v>
      </c>
      <c r="S55" s="16"/>
      <c r="T55" s="308" t="s">
        <v>136</v>
      </c>
      <c r="U55" s="308" t="s">
        <v>902</v>
      </c>
      <c r="V55" s="16">
        <v>52</v>
      </c>
      <c r="W55" s="212" t="s">
        <v>131</v>
      </c>
      <c r="X55" s="212" t="s">
        <v>168</v>
      </c>
      <c r="Y55" s="16"/>
      <c r="Z55" s="212" t="s">
        <v>168</v>
      </c>
      <c r="AA55" s="214" t="s">
        <v>896</v>
      </c>
      <c r="AB55" s="7" t="s">
        <v>897</v>
      </c>
      <c r="AF55" s="214" t="s">
        <v>896</v>
      </c>
      <c r="AG55" s="283">
        <v>0.41666666666666702</v>
      </c>
    </row>
    <row r="56" spans="1:33" ht="12.75" customHeight="1" thickTop="1" thickBot="1" x14ac:dyDescent="0.4">
      <c r="A56" s="22">
        <v>53</v>
      </c>
      <c r="B56" s="324" t="s">
        <v>0</v>
      </c>
      <c r="C56" s="95"/>
      <c r="D56" s="325" t="s">
        <v>0</v>
      </c>
      <c r="E56" s="484" t="s">
        <v>0</v>
      </c>
      <c r="F56" s="485" t="s">
        <v>0</v>
      </c>
      <c r="G56" s="464" t="s">
        <v>0</v>
      </c>
      <c r="H56" s="374" t="s">
        <v>0</v>
      </c>
      <c r="I56" s="372" t="s">
        <v>0</v>
      </c>
      <c r="J56" s="326"/>
      <c r="K56" s="16"/>
      <c r="M56" s="5"/>
      <c r="N56" s="5"/>
      <c r="P56" s="241" t="s">
        <v>38</v>
      </c>
      <c r="Q56" s="249" t="s">
        <v>25</v>
      </c>
      <c r="R56" s="357" t="s">
        <v>924</v>
      </c>
      <c r="S56" s="16"/>
      <c r="T56" s="308" t="s">
        <v>138</v>
      </c>
      <c r="U56" s="316" t="s">
        <v>906</v>
      </c>
      <c r="V56" s="16">
        <v>53</v>
      </c>
      <c r="W56" s="212" t="s">
        <v>132</v>
      </c>
      <c r="X56" s="241" t="s">
        <v>38</v>
      </c>
      <c r="Y56" s="16"/>
      <c r="Z56" s="241" t="s">
        <v>38</v>
      </c>
      <c r="AA56" s="249" t="s">
        <v>25</v>
      </c>
      <c r="AB56" s="357" t="s">
        <v>1007</v>
      </c>
      <c r="AF56" s="249" t="s">
        <v>25</v>
      </c>
      <c r="AG56" s="283">
        <v>0.41666666666666702</v>
      </c>
    </row>
    <row r="57" spans="1:33" ht="12.75" customHeight="1" thickTop="1" thickBot="1" x14ac:dyDescent="0.4">
      <c r="A57" s="22">
        <v>54</v>
      </c>
      <c r="B57" s="463">
        <v>2</v>
      </c>
      <c r="C57" s="95">
        <v>45039</v>
      </c>
      <c r="D57" s="65" t="s">
        <v>11</v>
      </c>
      <c r="E57" s="482" t="str">
        <f t="shared" ref="E57:F61" si="10">VLOOKUP(M57,Teams,2)</f>
        <v>NORWALK SPORT COLOMBIA 40</v>
      </c>
      <c r="F57" s="483" t="str">
        <f t="shared" si="10"/>
        <v>SOUTHEAST ROVERS</v>
      </c>
      <c r="G57" s="464">
        <v>20</v>
      </c>
      <c r="H57" s="369">
        <f>VLOOKUP(E57,START_TIMES,2)</f>
        <v>0.41666666666666702</v>
      </c>
      <c r="I57" s="370" t="str">
        <f>VLOOKUP(E57,fields,2)</f>
        <v>Nathan Hale MS (T), Norwalk</v>
      </c>
      <c r="J57" s="73"/>
      <c r="K57" s="16"/>
      <c r="M57" s="319" t="s">
        <v>104</v>
      </c>
      <c r="N57" s="319" t="s">
        <v>106</v>
      </c>
      <c r="P57" s="241" t="s">
        <v>185</v>
      </c>
      <c r="Q57" s="241" t="s">
        <v>38</v>
      </c>
      <c r="R57" s="7" t="s">
        <v>693</v>
      </c>
      <c r="S57" s="16"/>
      <c r="T57" s="308" t="s">
        <v>141</v>
      </c>
      <c r="U57" s="316" t="s">
        <v>926</v>
      </c>
      <c r="V57" s="16">
        <v>54</v>
      </c>
      <c r="W57" s="212" t="s">
        <v>133</v>
      </c>
      <c r="X57" s="241" t="s">
        <v>185</v>
      </c>
      <c r="Y57" s="16"/>
      <c r="Z57" s="241" t="s">
        <v>185</v>
      </c>
      <c r="AA57" s="241" t="s">
        <v>38</v>
      </c>
      <c r="AB57" s="7" t="s">
        <v>693</v>
      </c>
      <c r="AF57" s="241" t="s">
        <v>38</v>
      </c>
      <c r="AG57" s="283">
        <v>0.41666666666666702</v>
      </c>
    </row>
    <row r="58" spans="1:33" ht="12.75" customHeight="1" thickTop="1" thickBot="1" x14ac:dyDescent="0.4">
      <c r="A58" s="22">
        <v>55</v>
      </c>
      <c r="B58" s="463">
        <v>2</v>
      </c>
      <c r="C58" s="95">
        <v>45039</v>
      </c>
      <c r="D58" s="65" t="s">
        <v>11</v>
      </c>
      <c r="E58" s="482" t="str">
        <f t="shared" si="10"/>
        <v>RIDGEFIELD KICKS</v>
      </c>
      <c r="F58" s="483" t="str">
        <f t="shared" si="10"/>
        <v>WATERBURY ALBANIANS</v>
      </c>
      <c r="G58" s="464">
        <v>20</v>
      </c>
      <c r="H58" s="369">
        <f>VLOOKUP(E58,START_TIMES,2)</f>
        <v>0.41666666666666669</v>
      </c>
      <c r="I58" s="370" t="str">
        <f>VLOOKUP(E58,fields,2)</f>
        <v>Wooster School (T), Danbury</v>
      </c>
      <c r="J58" s="73"/>
      <c r="K58" s="16"/>
      <c r="M58" s="319" t="s">
        <v>105</v>
      </c>
      <c r="N58" s="319" t="s">
        <v>109</v>
      </c>
      <c r="P58" s="304" t="s">
        <v>173</v>
      </c>
      <c r="Q58" s="309" t="s">
        <v>54</v>
      </c>
      <c r="R58" s="7" t="s">
        <v>693</v>
      </c>
      <c r="S58" s="16"/>
      <c r="T58" s="304" t="s">
        <v>142</v>
      </c>
      <c r="U58" s="304" t="s">
        <v>905</v>
      </c>
      <c r="V58" s="16">
        <v>55</v>
      </c>
      <c r="W58" s="304" t="s">
        <v>134</v>
      </c>
      <c r="X58" s="304" t="s">
        <v>45</v>
      </c>
      <c r="Y58" s="16"/>
      <c r="Z58" s="304" t="s">
        <v>173</v>
      </c>
      <c r="AA58" s="309" t="s">
        <v>54</v>
      </c>
      <c r="AB58" s="7" t="s">
        <v>693</v>
      </c>
      <c r="AF58" s="309" t="s">
        <v>54</v>
      </c>
      <c r="AG58" s="283">
        <v>0.41666666666666702</v>
      </c>
    </row>
    <row r="59" spans="1:33" ht="12.75" customHeight="1" thickTop="1" thickBot="1" x14ac:dyDescent="0.4">
      <c r="A59" s="22">
        <v>56</v>
      </c>
      <c r="B59" s="463">
        <v>2</v>
      </c>
      <c r="C59" s="95">
        <v>45039</v>
      </c>
      <c r="D59" s="65" t="s">
        <v>11</v>
      </c>
      <c r="E59" s="482" t="str">
        <f t="shared" si="10"/>
        <v>GREENWICH FC 40</v>
      </c>
      <c r="F59" s="483" t="str">
        <f t="shared" si="10"/>
        <v>FAIRFIELD GAC 40</v>
      </c>
      <c r="G59" s="419" t="s">
        <v>204</v>
      </c>
      <c r="H59" s="369">
        <f>VLOOKUP(E59,START_TIMES,2)</f>
        <v>0.33333333333333331</v>
      </c>
      <c r="I59" s="370" t="s">
        <v>945</v>
      </c>
      <c r="J59" s="73" t="s">
        <v>973</v>
      </c>
      <c r="K59" s="16"/>
      <c r="M59" s="319" t="s">
        <v>162</v>
      </c>
      <c r="N59" s="319" t="s">
        <v>161</v>
      </c>
      <c r="P59" s="304" t="s">
        <v>45</v>
      </c>
      <c r="Q59" s="315" t="s">
        <v>31</v>
      </c>
      <c r="R59" s="7" t="s">
        <v>693</v>
      </c>
      <c r="S59" s="16"/>
      <c r="T59" s="309" t="s">
        <v>92</v>
      </c>
      <c r="U59" s="309" t="s">
        <v>14</v>
      </c>
      <c r="V59" s="16">
        <v>56</v>
      </c>
      <c r="W59" s="304" t="s">
        <v>136</v>
      </c>
      <c r="X59" s="304" t="s">
        <v>902</v>
      </c>
      <c r="Y59" s="16"/>
      <c r="Z59" s="304" t="s">
        <v>45</v>
      </c>
      <c r="AA59" s="315" t="s">
        <v>31</v>
      </c>
      <c r="AB59" s="7" t="s">
        <v>693</v>
      </c>
      <c r="AF59" s="315" t="s">
        <v>31</v>
      </c>
      <c r="AG59" s="283">
        <v>0.41666666666666702</v>
      </c>
    </row>
    <row r="60" spans="1:33" ht="12.75" customHeight="1" thickTop="1" thickBot="1" x14ac:dyDescent="0.4">
      <c r="A60" s="22">
        <v>57</v>
      </c>
      <c r="B60" s="463">
        <v>2</v>
      </c>
      <c r="C60" s="95">
        <v>45039</v>
      </c>
      <c r="D60" s="65" t="s">
        <v>11</v>
      </c>
      <c r="E60" s="482" t="str">
        <f t="shared" si="10"/>
        <v>GREENWICH PUMAS FC 40</v>
      </c>
      <c r="F60" s="483" t="str">
        <f t="shared" si="10"/>
        <v>VASCO DA GAMA 40</v>
      </c>
      <c r="G60" s="464">
        <v>12</v>
      </c>
      <c r="H60" s="369">
        <v>0.41666666666666669</v>
      </c>
      <c r="I60" s="370" t="s">
        <v>944</v>
      </c>
      <c r="J60" s="73"/>
      <c r="K60" s="16"/>
      <c r="M60" s="319" t="s">
        <v>163</v>
      </c>
      <c r="N60" s="319" t="s">
        <v>108</v>
      </c>
      <c r="P60" s="304" t="s">
        <v>902</v>
      </c>
      <c r="Q60" s="327" t="s">
        <v>192</v>
      </c>
      <c r="R60" s="14" t="s">
        <v>694</v>
      </c>
      <c r="S60" s="16"/>
      <c r="T60" s="304" t="s">
        <v>144</v>
      </c>
      <c r="U60" s="304" t="s">
        <v>907</v>
      </c>
      <c r="V60" s="16">
        <v>57</v>
      </c>
      <c r="W60" s="304" t="s">
        <v>138</v>
      </c>
      <c r="X60" s="304" t="s">
        <v>906</v>
      </c>
      <c r="Y60" s="16"/>
      <c r="Z60" s="304" t="s">
        <v>902</v>
      </c>
      <c r="AA60" s="327" t="s">
        <v>192</v>
      </c>
      <c r="AB60" s="14" t="s">
        <v>694</v>
      </c>
      <c r="AF60" s="327" t="s">
        <v>192</v>
      </c>
      <c r="AG60" s="283">
        <v>0.33333333333333331</v>
      </c>
    </row>
    <row r="61" spans="1:33" ht="12.75" customHeight="1" thickTop="1" thickBot="1" x14ac:dyDescent="0.4">
      <c r="A61" s="22">
        <v>58</v>
      </c>
      <c r="B61" s="463">
        <v>2</v>
      </c>
      <c r="C61" s="95">
        <v>45039</v>
      </c>
      <c r="D61" s="65" t="s">
        <v>11</v>
      </c>
      <c r="E61" s="482" t="str">
        <f t="shared" si="10"/>
        <v>STORM FC</v>
      </c>
      <c r="F61" s="482" t="str">
        <f t="shared" si="10"/>
        <v>CLINTON FC 40</v>
      </c>
      <c r="G61" s="464">
        <v>51</v>
      </c>
      <c r="H61" s="369">
        <f>VLOOKUP(E61,START_TIMES,2)</f>
        <v>0.33333333333333331</v>
      </c>
      <c r="I61" s="370" t="str">
        <f>VLOOKUP(E61,fields,2)</f>
        <v>Wakeman Park (T), Westport</v>
      </c>
      <c r="J61" s="73"/>
      <c r="K61" s="16"/>
      <c r="M61" s="414" t="s">
        <v>107</v>
      </c>
      <c r="N61" s="414" t="s">
        <v>160</v>
      </c>
      <c r="P61" s="304" t="s">
        <v>906</v>
      </c>
      <c r="Q61" s="317" t="s">
        <v>717</v>
      </c>
      <c r="R61" s="7" t="s">
        <v>685</v>
      </c>
      <c r="S61" s="16"/>
      <c r="T61" s="310" t="s">
        <v>146</v>
      </c>
      <c r="U61" s="310" t="s">
        <v>173</v>
      </c>
      <c r="V61" s="16">
        <v>58</v>
      </c>
      <c r="W61" s="304" t="s">
        <v>141</v>
      </c>
      <c r="X61" s="304" t="s">
        <v>926</v>
      </c>
      <c r="Y61" s="16"/>
      <c r="Z61" s="304" t="s">
        <v>906</v>
      </c>
      <c r="AA61" s="317" t="s">
        <v>717</v>
      </c>
      <c r="AB61" s="7" t="s">
        <v>685</v>
      </c>
      <c r="AF61" s="317" t="s">
        <v>717</v>
      </c>
      <c r="AG61" s="283">
        <v>0.33333333333333331</v>
      </c>
    </row>
    <row r="62" spans="1:33" ht="12.75" customHeight="1" thickTop="1" thickBot="1" x14ac:dyDescent="0.4">
      <c r="A62" s="22">
        <v>59</v>
      </c>
      <c r="B62" s="324" t="s">
        <v>0</v>
      </c>
      <c r="C62" s="95"/>
      <c r="D62" s="325" t="s">
        <v>0</v>
      </c>
      <c r="E62" s="484" t="s">
        <v>0</v>
      </c>
      <c r="F62" s="485" t="s">
        <v>0</v>
      </c>
      <c r="G62" s="464" t="s">
        <v>0</v>
      </c>
      <c r="H62" s="374" t="s">
        <v>0</v>
      </c>
      <c r="I62" s="372" t="s">
        <v>0</v>
      </c>
      <c r="J62" s="326"/>
      <c r="K62" s="16"/>
      <c r="M62" s="5"/>
      <c r="N62" s="5"/>
      <c r="P62" s="304" t="s">
        <v>47</v>
      </c>
      <c r="Q62" s="309" t="s">
        <v>211</v>
      </c>
      <c r="R62" s="7" t="s">
        <v>695</v>
      </c>
      <c r="S62" s="16"/>
      <c r="T62" s="310" t="s">
        <v>147</v>
      </c>
      <c r="U62" s="310" t="s">
        <v>47</v>
      </c>
      <c r="V62" s="16">
        <v>59</v>
      </c>
      <c r="W62" s="304" t="s">
        <v>142</v>
      </c>
      <c r="X62" s="304" t="s">
        <v>905</v>
      </c>
      <c r="Y62" s="16"/>
      <c r="Z62" s="304" t="s">
        <v>47</v>
      </c>
      <c r="AA62" s="309" t="s">
        <v>211</v>
      </c>
      <c r="AB62" s="7" t="s">
        <v>695</v>
      </c>
      <c r="AF62" s="309" t="s">
        <v>211</v>
      </c>
      <c r="AG62" s="283">
        <v>0.41666666666666702</v>
      </c>
    </row>
    <row r="63" spans="1:33" ht="12.75" customHeight="1" thickTop="1" thickBot="1" x14ac:dyDescent="0.4">
      <c r="A63" s="22">
        <v>60</v>
      </c>
      <c r="B63" s="463">
        <v>2</v>
      </c>
      <c r="C63" s="95">
        <v>45039</v>
      </c>
      <c r="D63" s="64" t="s">
        <v>12</v>
      </c>
      <c r="E63" s="482" t="str">
        <f t="shared" ref="E63:F69" si="11">VLOOKUP(M63,Teams,2)</f>
        <v>PAN ZONES</v>
      </c>
      <c r="F63" s="483" t="str">
        <f t="shared" si="11"/>
        <v>NEW HAVEN AMERICANS</v>
      </c>
      <c r="G63" s="464">
        <v>16</v>
      </c>
      <c r="H63" s="369">
        <f t="shared" ref="H63:H69" si="12">VLOOKUP(E63,START_TIMES,2)</f>
        <v>0.41666666666666702</v>
      </c>
      <c r="I63" s="370" t="s">
        <v>962</v>
      </c>
      <c r="J63" s="73" t="s">
        <v>928</v>
      </c>
      <c r="K63" s="16"/>
      <c r="M63" s="349" t="s">
        <v>120</v>
      </c>
      <c r="N63" s="349" t="s">
        <v>856</v>
      </c>
      <c r="P63" s="304" t="s">
        <v>926</v>
      </c>
      <c r="Q63" s="327" t="s">
        <v>26</v>
      </c>
      <c r="R63" s="7" t="s">
        <v>695</v>
      </c>
      <c r="S63" s="16"/>
      <c r="T63" s="310" t="s">
        <v>148</v>
      </c>
      <c r="U63" s="310" t="s">
        <v>50</v>
      </c>
      <c r="V63" s="16">
        <v>60</v>
      </c>
      <c r="W63" s="304" t="s">
        <v>144</v>
      </c>
      <c r="X63" s="304" t="s">
        <v>907</v>
      </c>
      <c r="Y63" s="16"/>
      <c r="Z63" s="304" t="s">
        <v>926</v>
      </c>
      <c r="AA63" s="327" t="s">
        <v>26</v>
      </c>
      <c r="AB63" s="7" t="s">
        <v>695</v>
      </c>
      <c r="AF63" s="327" t="s">
        <v>26</v>
      </c>
      <c r="AG63" s="283">
        <v>0.41666666666666702</v>
      </c>
    </row>
    <row r="64" spans="1:33" ht="12.75" customHeight="1" thickTop="1" thickBot="1" x14ac:dyDescent="0.4">
      <c r="A64" s="22">
        <v>61</v>
      </c>
      <c r="B64" s="463">
        <v>2</v>
      </c>
      <c r="C64" s="95">
        <v>45039</v>
      </c>
      <c r="D64" s="64" t="s">
        <v>12</v>
      </c>
      <c r="E64" s="482" t="str">
        <f t="shared" si="11"/>
        <v>STAMFORD UNITED</v>
      </c>
      <c r="F64" s="483" t="str">
        <f t="shared" si="11"/>
        <v>NORTH HAVEN SC</v>
      </c>
      <c r="G64" s="464">
        <v>32</v>
      </c>
      <c r="H64" s="369">
        <f t="shared" si="12"/>
        <v>0.41666666666666702</v>
      </c>
      <c r="I64" s="370" t="str">
        <f t="shared" ref="I64:I69" si="13">VLOOKUP(E64,fields,2)</f>
        <v>West Beach Fields (T), Stamford</v>
      </c>
      <c r="J64" s="73"/>
      <c r="K64" s="16"/>
      <c r="M64" s="349" t="s">
        <v>122</v>
      </c>
      <c r="N64" s="349" t="s">
        <v>858</v>
      </c>
      <c r="P64" s="304" t="s">
        <v>905</v>
      </c>
      <c r="Q64" s="314" t="s">
        <v>185</v>
      </c>
      <c r="R64" s="7" t="s">
        <v>695</v>
      </c>
      <c r="S64" s="16"/>
      <c r="T64" s="215" t="s">
        <v>149</v>
      </c>
      <c r="U64" s="215" t="s">
        <v>896</v>
      </c>
      <c r="V64" s="16">
        <v>61</v>
      </c>
      <c r="W64" s="215" t="s">
        <v>146</v>
      </c>
      <c r="X64" s="215" t="s">
        <v>173</v>
      </c>
      <c r="Y64" s="16"/>
      <c r="Z64" s="304" t="s">
        <v>905</v>
      </c>
      <c r="AA64" s="314" t="s">
        <v>185</v>
      </c>
      <c r="AB64" s="7" t="s">
        <v>695</v>
      </c>
      <c r="AF64" s="314" t="s">
        <v>185</v>
      </c>
      <c r="AG64" s="283">
        <v>0.41666666666666702</v>
      </c>
    </row>
    <row r="65" spans="1:33" ht="12.75" customHeight="1" thickTop="1" thickBot="1" x14ac:dyDescent="0.4">
      <c r="A65" s="22">
        <v>62</v>
      </c>
      <c r="B65" s="463">
        <v>2</v>
      </c>
      <c r="C65" s="95">
        <v>45039</v>
      </c>
      <c r="D65" s="64" t="s">
        <v>12</v>
      </c>
      <c r="E65" s="482" t="str">
        <f t="shared" si="11"/>
        <v>BESA SC</v>
      </c>
      <c r="F65" s="483" t="str">
        <f t="shared" si="11"/>
        <v>SHEBEEN FC</v>
      </c>
      <c r="G65" s="464" t="s">
        <v>959</v>
      </c>
      <c r="H65" s="369">
        <f t="shared" si="12"/>
        <v>0.41666666666666669</v>
      </c>
      <c r="I65" s="370" t="str">
        <f t="shared" si="13"/>
        <v>Bucks Hill Park (G), Waterbury</v>
      </c>
      <c r="J65" s="73"/>
      <c r="K65" s="16"/>
      <c r="M65" s="349" t="s">
        <v>110</v>
      </c>
      <c r="N65" s="349" t="s">
        <v>859</v>
      </c>
      <c r="P65" s="304" t="s">
        <v>907</v>
      </c>
      <c r="Q65" s="310" t="s">
        <v>887</v>
      </c>
      <c r="R65" s="7" t="s">
        <v>695</v>
      </c>
      <c r="S65" s="16"/>
      <c r="T65" s="215" t="s">
        <v>135</v>
      </c>
      <c r="U65" s="215" t="s">
        <v>887</v>
      </c>
      <c r="V65" s="16">
        <v>62</v>
      </c>
      <c r="W65" s="215" t="s">
        <v>147</v>
      </c>
      <c r="X65" s="215" t="s">
        <v>47</v>
      </c>
      <c r="Y65" s="16"/>
      <c r="Z65" s="304" t="s">
        <v>907</v>
      </c>
      <c r="AA65" s="310" t="s">
        <v>887</v>
      </c>
      <c r="AB65" s="7" t="s">
        <v>695</v>
      </c>
      <c r="AF65" s="310" t="s">
        <v>887</v>
      </c>
      <c r="AG65" s="283">
        <v>0.41666666666666702</v>
      </c>
    </row>
    <row r="66" spans="1:33" ht="12.75" customHeight="1" thickTop="1" thickBot="1" x14ac:dyDescent="0.4">
      <c r="A66" s="22">
        <v>63</v>
      </c>
      <c r="B66" s="463">
        <v>2</v>
      </c>
      <c r="C66" s="95">
        <v>45039</v>
      </c>
      <c r="D66" s="64" t="s">
        <v>12</v>
      </c>
      <c r="E66" s="482" t="str">
        <f t="shared" si="11"/>
        <v>CLUB NAPOLI 40</v>
      </c>
      <c r="F66" s="483" t="str">
        <f t="shared" si="11"/>
        <v>WILTON WOLVES</v>
      </c>
      <c r="G66" s="464">
        <v>43</v>
      </c>
      <c r="H66" s="369">
        <f t="shared" si="12"/>
        <v>0.41666666666666702</v>
      </c>
      <c r="I66" s="370" t="str">
        <f t="shared" si="13"/>
        <v>Sportsplex (T), North Branford</v>
      </c>
      <c r="J66" s="73"/>
      <c r="K66" s="16"/>
      <c r="M66" s="349" t="s">
        <v>112</v>
      </c>
      <c r="N66" s="349" t="s">
        <v>861</v>
      </c>
      <c r="P66" s="215" t="s">
        <v>50</v>
      </c>
      <c r="Q66" s="240" t="s">
        <v>18</v>
      </c>
      <c r="R66" s="7" t="s">
        <v>876</v>
      </c>
      <c r="S66" s="16"/>
      <c r="T66" s="215" t="s">
        <v>137</v>
      </c>
      <c r="U66" s="215" t="s">
        <v>744</v>
      </c>
      <c r="V66" s="16">
        <v>63</v>
      </c>
      <c r="W66" s="215" t="s">
        <v>148</v>
      </c>
      <c r="X66" s="215" t="s">
        <v>50</v>
      </c>
      <c r="Y66" s="16"/>
      <c r="Z66" s="215" t="s">
        <v>50</v>
      </c>
      <c r="AA66" s="240" t="s">
        <v>18</v>
      </c>
      <c r="AB66" s="7" t="s">
        <v>876</v>
      </c>
      <c r="AF66" s="240" t="s">
        <v>18</v>
      </c>
      <c r="AG66" s="283">
        <v>0.33333333333333331</v>
      </c>
    </row>
    <row r="67" spans="1:33" ht="12.75" customHeight="1" thickTop="1" thickBot="1" x14ac:dyDescent="0.4">
      <c r="A67" s="22">
        <v>64</v>
      </c>
      <c r="B67" s="463">
        <v>2</v>
      </c>
      <c r="C67" s="95">
        <v>45039</v>
      </c>
      <c r="D67" s="64" t="s">
        <v>12</v>
      </c>
      <c r="E67" s="482" t="str">
        <f t="shared" si="11"/>
        <v>BYE</v>
      </c>
      <c r="F67" s="483" t="str">
        <f t="shared" si="11"/>
        <v>GUILFORD BELL CURVE</v>
      </c>
      <c r="G67" s="465" t="s">
        <v>91</v>
      </c>
      <c r="H67" s="369" t="str">
        <f t="shared" si="12"/>
        <v>--</v>
      </c>
      <c r="I67" s="370" t="str">
        <f t="shared" si="13"/>
        <v>--</v>
      </c>
      <c r="J67" s="73"/>
      <c r="K67" s="16"/>
      <c r="M67" s="349" t="s">
        <v>111</v>
      </c>
      <c r="N67" s="349" t="s">
        <v>853</v>
      </c>
      <c r="P67" s="215" t="s">
        <v>896</v>
      </c>
      <c r="Q67" s="333" t="s">
        <v>907</v>
      </c>
      <c r="R67" s="14" t="s">
        <v>694</v>
      </c>
      <c r="S67" s="16"/>
      <c r="T67" s="216" t="s">
        <v>98</v>
      </c>
      <c r="U67" s="216" t="s">
        <v>16</v>
      </c>
      <c r="V67" s="16">
        <v>64</v>
      </c>
      <c r="W67" s="215" t="s">
        <v>149</v>
      </c>
      <c r="X67" s="215" t="s">
        <v>896</v>
      </c>
      <c r="Y67" s="16"/>
      <c r="Z67" s="215" t="s">
        <v>896</v>
      </c>
      <c r="AA67" s="333" t="s">
        <v>907</v>
      </c>
      <c r="AB67" s="14" t="s">
        <v>694</v>
      </c>
      <c r="AF67" s="333" t="s">
        <v>907</v>
      </c>
      <c r="AG67" s="283">
        <v>0.33333333333333331</v>
      </c>
    </row>
    <row r="68" spans="1:33" ht="12.75" customHeight="1" thickTop="1" thickBot="1" x14ac:dyDescent="0.4">
      <c r="A68" s="22">
        <v>65</v>
      </c>
      <c r="B68" s="463">
        <v>2</v>
      </c>
      <c r="C68" s="95">
        <v>45039</v>
      </c>
      <c r="D68" s="64" t="s">
        <v>12</v>
      </c>
      <c r="E68" s="482" t="str">
        <f t="shared" si="11"/>
        <v>DERBY QUITUS</v>
      </c>
      <c r="F68" s="483" t="str">
        <f t="shared" si="11"/>
        <v>LITCHFIELD COUNTY BLUES 40</v>
      </c>
      <c r="G68" s="419" t="s">
        <v>204</v>
      </c>
      <c r="H68" s="369">
        <f t="shared" si="12"/>
        <v>0.41666666666666702</v>
      </c>
      <c r="I68" s="370" t="str">
        <f t="shared" si="13"/>
        <v>Witek Park (G), Derby</v>
      </c>
      <c r="J68" s="73" t="s">
        <v>973</v>
      </c>
      <c r="K68" s="16"/>
      <c r="M68" s="461" t="s">
        <v>113</v>
      </c>
      <c r="N68" s="461" t="s">
        <v>116</v>
      </c>
      <c r="P68" s="215" t="s">
        <v>887</v>
      </c>
      <c r="Q68" s="234" t="s">
        <v>39</v>
      </c>
      <c r="R68" s="7" t="s">
        <v>718</v>
      </c>
      <c r="S68" s="16"/>
      <c r="T68" s="216" t="s">
        <v>100</v>
      </c>
      <c r="U68" s="216" t="s">
        <v>879</v>
      </c>
      <c r="V68" s="16">
        <v>65</v>
      </c>
      <c r="W68" s="215" t="s">
        <v>135</v>
      </c>
      <c r="X68" s="215" t="s">
        <v>887</v>
      </c>
      <c r="Y68" s="16"/>
      <c r="Z68" s="215" t="s">
        <v>887</v>
      </c>
      <c r="AA68" s="234" t="s">
        <v>39</v>
      </c>
      <c r="AB68" s="7" t="s">
        <v>718</v>
      </c>
      <c r="AF68" s="234" t="s">
        <v>39</v>
      </c>
      <c r="AG68" s="283">
        <v>0.41666666666666702</v>
      </c>
    </row>
    <row r="69" spans="1:33" ht="12.75" customHeight="1" thickTop="1" thickBot="1" x14ac:dyDescent="0.4">
      <c r="A69" s="22">
        <v>66</v>
      </c>
      <c r="B69" s="463">
        <v>2</v>
      </c>
      <c r="C69" s="95">
        <v>45039</v>
      </c>
      <c r="D69" s="64" t="s">
        <v>12</v>
      </c>
      <c r="E69" s="482" t="str">
        <f t="shared" si="11"/>
        <v xml:space="preserve">GUILFORD CELTIC </v>
      </c>
      <c r="F69" s="483" t="str">
        <f t="shared" si="11"/>
        <v>NORTH BRANFORD 40</v>
      </c>
      <c r="G69" s="464">
        <v>32</v>
      </c>
      <c r="H69" s="369">
        <f t="shared" si="12"/>
        <v>0.41666666666666702</v>
      </c>
      <c r="I69" s="370" t="str">
        <f t="shared" si="13"/>
        <v>Guilford HS (T), Guilford</v>
      </c>
      <c r="J69" s="73"/>
      <c r="K69" s="16"/>
      <c r="M69" s="349" t="s">
        <v>115</v>
      </c>
      <c r="N69" s="349" t="s">
        <v>857</v>
      </c>
      <c r="P69" s="215" t="s">
        <v>744</v>
      </c>
      <c r="Q69" s="215" t="s">
        <v>744</v>
      </c>
      <c r="R69" s="7" t="s">
        <v>690</v>
      </c>
      <c r="S69" s="16"/>
      <c r="T69" s="216" t="s">
        <v>95</v>
      </c>
      <c r="U69" s="216" t="s">
        <v>54</v>
      </c>
      <c r="V69" s="16">
        <v>66</v>
      </c>
      <c r="W69" s="215" t="s">
        <v>137</v>
      </c>
      <c r="X69" s="215" t="s">
        <v>744</v>
      </c>
      <c r="Y69" s="16"/>
      <c r="Z69" s="215" t="s">
        <v>744</v>
      </c>
      <c r="AA69" s="215" t="s">
        <v>744</v>
      </c>
      <c r="AB69" s="7" t="s">
        <v>690</v>
      </c>
      <c r="AF69" s="215" t="s">
        <v>744</v>
      </c>
      <c r="AG69" s="283">
        <v>0.41666666666666702</v>
      </c>
    </row>
    <row r="70" spans="1:33" ht="12.75" customHeight="1" thickTop="1" thickBot="1" x14ac:dyDescent="0.4">
      <c r="A70" s="22">
        <v>67</v>
      </c>
      <c r="B70" s="324" t="s">
        <v>0</v>
      </c>
      <c r="C70" s="95" t="s">
        <v>0</v>
      </c>
      <c r="D70" s="325" t="s">
        <v>0</v>
      </c>
      <c r="E70" s="484" t="s">
        <v>0</v>
      </c>
      <c r="F70" s="485" t="s">
        <v>0</v>
      </c>
      <c r="G70" s="464" t="s">
        <v>0</v>
      </c>
      <c r="H70" s="374" t="s">
        <v>0</v>
      </c>
      <c r="I70" s="372" t="s">
        <v>0</v>
      </c>
      <c r="J70" s="326"/>
      <c r="K70" s="16"/>
      <c r="M70" s="5"/>
      <c r="N70" s="5"/>
      <c r="S70" s="16"/>
      <c r="T70" s="216"/>
      <c r="U70" s="216"/>
      <c r="V70" s="16">
        <v>67</v>
      </c>
      <c r="W70" s="215"/>
      <c r="X70" s="215"/>
      <c r="Y70" s="16"/>
      <c r="Z70" s="13"/>
      <c r="AC70" s="16"/>
      <c r="AF70" s="13"/>
      <c r="AG70" s="283"/>
    </row>
    <row r="71" spans="1:33" ht="12.75" customHeight="1" thickTop="1" thickBot="1" x14ac:dyDescent="0.4">
      <c r="A71" s="22">
        <v>68</v>
      </c>
      <c r="B71" s="463">
        <v>2</v>
      </c>
      <c r="C71" s="95">
        <v>45039</v>
      </c>
      <c r="D71" s="63" t="s">
        <v>102</v>
      </c>
      <c r="E71" s="482" t="str">
        <f t="shared" ref="E71:F75" si="14">VLOOKUP(M71,Teams,2)</f>
        <v>GREENWICH PUMAS FC 50</v>
      </c>
      <c r="F71" s="483" t="str">
        <f t="shared" si="14"/>
        <v>NORWALK MARINERS LEGENDS</v>
      </c>
      <c r="G71" s="464" t="s">
        <v>964</v>
      </c>
      <c r="H71" s="369">
        <f>VLOOKUP(E71,START_TIMES,2)</f>
        <v>0.33333333333333331</v>
      </c>
      <c r="I71" s="370" t="s">
        <v>944</v>
      </c>
      <c r="J71" s="73"/>
      <c r="K71" s="16"/>
      <c r="M71" s="351" t="s">
        <v>128</v>
      </c>
      <c r="N71" s="351" t="s">
        <v>130</v>
      </c>
      <c r="S71" s="16"/>
      <c r="T71" s="215"/>
      <c r="U71" s="215"/>
      <c r="V71" s="16">
        <v>68</v>
      </c>
      <c r="W71" s="215"/>
      <c r="X71" s="215"/>
      <c r="Y71" s="16"/>
      <c r="Z71" s="13"/>
      <c r="AC71" s="16"/>
      <c r="AF71" s="20"/>
      <c r="AG71" s="283"/>
    </row>
    <row r="72" spans="1:33" ht="12.75" customHeight="1" thickTop="1" thickBot="1" x14ac:dyDescent="0.4">
      <c r="A72" s="22">
        <v>69</v>
      </c>
      <c r="B72" s="463">
        <v>2</v>
      </c>
      <c r="C72" s="95">
        <v>45039</v>
      </c>
      <c r="D72" s="63" t="s">
        <v>102</v>
      </c>
      <c r="E72" s="482" t="str">
        <f t="shared" si="14"/>
        <v>NEW FAIRFIELD UNITED</v>
      </c>
      <c r="F72" s="483" t="str">
        <f t="shared" si="14"/>
        <v>VASCO DA GAMA 50</v>
      </c>
      <c r="G72" s="464" t="s">
        <v>959</v>
      </c>
      <c r="H72" s="369">
        <v>0.375</v>
      </c>
      <c r="I72" s="370" t="str">
        <f>VLOOKUP(E72,fields,2)</f>
        <v>New Fairfield HS (T), New Fairfield</v>
      </c>
      <c r="J72" s="73" t="s">
        <v>950</v>
      </c>
      <c r="K72" s="16"/>
      <c r="M72" s="351" t="s">
        <v>129</v>
      </c>
      <c r="N72" s="351" t="s">
        <v>133</v>
      </c>
      <c r="S72" s="16"/>
      <c r="T72" s="216"/>
      <c r="U72" s="216"/>
      <c r="V72" s="16">
        <v>69</v>
      </c>
      <c r="W72" s="215"/>
      <c r="X72" s="215"/>
      <c r="Y72" s="16"/>
      <c r="Z72" s="13"/>
      <c r="AC72" s="16"/>
      <c r="AF72" s="16"/>
      <c r="AG72" s="283"/>
    </row>
    <row r="73" spans="1:33" ht="12.75" customHeight="1" thickTop="1" thickBot="1" x14ac:dyDescent="0.4">
      <c r="A73" s="22">
        <v>70</v>
      </c>
      <c r="B73" s="463">
        <v>2</v>
      </c>
      <c r="C73" s="95">
        <v>45039</v>
      </c>
      <c r="D73" s="63" t="s">
        <v>102</v>
      </c>
      <c r="E73" s="482" t="str">
        <f t="shared" si="14"/>
        <v>DOCKSIDE SC</v>
      </c>
      <c r="F73" s="483" t="str">
        <f t="shared" si="14"/>
        <v>DYNAMO SC</v>
      </c>
      <c r="G73" s="467" t="s">
        <v>966</v>
      </c>
      <c r="H73" s="369">
        <f>VLOOKUP(E73,START_TIMES,2)</f>
        <v>0.41666666666666702</v>
      </c>
      <c r="I73" s="370" t="str">
        <f>VLOOKUP(E73,fields,2)</f>
        <v>Foran HS KMT (T), Milford</v>
      </c>
      <c r="J73" s="73" t="s">
        <v>928</v>
      </c>
      <c r="K73" s="16"/>
      <c r="M73" s="351" t="s">
        <v>125</v>
      </c>
      <c r="N73" s="351" t="s">
        <v>126</v>
      </c>
      <c r="S73" s="16"/>
      <c r="T73" s="216"/>
      <c r="U73" s="216"/>
      <c r="V73" s="16">
        <v>70</v>
      </c>
      <c r="W73" s="215"/>
      <c r="X73" s="215"/>
      <c r="Y73" s="16"/>
      <c r="Z73" s="13"/>
      <c r="AC73" s="16"/>
      <c r="AF73" s="13"/>
      <c r="AG73" s="283"/>
    </row>
    <row r="74" spans="1:33" ht="12.75" customHeight="1" thickTop="1" thickBot="1" x14ac:dyDescent="0.4">
      <c r="A74" s="22">
        <v>71</v>
      </c>
      <c r="B74" s="463">
        <v>2</v>
      </c>
      <c r="C74" s="95">
        <v>45039</v>
      </c>
      <c r="D74" s="63" t="s">
        <v>102</v>
      </c>
      <c r="E74" s="482" t="str">
        <f t="shared" si="14"/>
        <v>FAIRFIELD GAC 50</v>
      </c>
      <c r="F74" s="483" t="str">
        <f t="shared" si="14"/>
        <v>STAMFORD CITY</v>
      </c>
      <c r="G74" s="464">
        <v>21</v>
      </c>
      <c r="H74" s="369">
        <f>VLOOKUP(E74,START_TIMES,2)</f>
        <v>0.41666666666666702</v>
      </c>
      <c r="I74" s="370" t="str">
        <f>VLOOKUP(E74,fields,2)</f>
        <v>Ludlowe HS (T), Fairfield</v>
      </c>
      <c r="J74" s="73"/>
      <c r="K74" s="16"/>
      <c r="M74" s="351" t="s">
        <v>127</v>
      </c>
      <c r="N74" s="351" t="s">
        <v>132</v>
      </c>
      <c r="S74" s="16"/>
      <c r="T74" s="209"/>
      <c r="U74" s="232"/>
      <c r="V74" s="16">
        <v>71</v>
      </c>
      <c r="W74" s="209"/>
      <c r="X74" s="215"/>
      <c r="Y74" s="16"/>
      <c r="Z74" s="13"/>
      <c r="AC74" s="16"/>
    </row>
    <row r="75" spans="1:33" ht="12.75" customHeight="1" thickTop="1" thickBot="1" x14ac:dyDescent="0.4">
      <c r="A75" s="22">
        <v>72</v>
      </c>
      <c r="B75" s="463">
        <v>2</v>
      </c>
      <c r="C75" s="95">
        <v>45039</v>
      </c>
      <c r="D75" s="63" t="s">
        <v>102</v>
      </c>
      <c r="E75" s="482" t="str">
        <f t="shared" si="14"/>
        <v>CHESHIRE AZZURRI</v>
      </c>
      <c r="F75" s="483" t="str">
        <f t="shared" si="14"/>
        <v>POLONIA FALCON STARS FC</v>
      </c>
      <c r="G75" s="419" t="s">
        <v>204</v>
      </c>
      <c r="H75" s="369">
        <f>VLOOKUP(E75,START_TIMES,2)</f>
        <v>0.41666666666666669</v>
      </c>
      <c r="I75" s="370" t="str">
        <f>VLOOKUP(E75,fields,2)</f>
        <v>Quinnipiac Park (G), Cheshire</v>
      </c>
      <c r="J75" s="73" t="s">
        <v>973</v>
      </c>
      <c r="K75" s="16"/>
      <c r="M75" s="351" t="s">
        <v>124</v>
      </c>
      <c r="N75" s="351" t="s">
        <v>131</v>
      </c>
      <c r="S75" s="16"/>
      <c r="T75" s="209"/>
      <c r="U75" s="209"/>
      <c r="V75" s="16">
        <v>72</v>
      </c>
      <c r="Y75" s="16"/>
      <c r="Z75" s="13"/>
      <c r="AC75" s="16"/>
    </row>
    <row r="76" spans="1:33" ht="12.75" customHeight="1" thickTop="1" thickBot="1" x14ac:dyDescent="0.4">
      <c r="A76" s="22">
        <v>73</v>
      </c>
      <c r="B76" s="324" t="s">
        <v>0</v>
      </c>
      <c r="C76" s="95" t="s">
        <v>0</v>
      </c>
      <c r="D76" s="325" t="s">
        <v>0</v>
      </c>
      <c r="E76" s="484" t="s">
        <v>0</v>
      </c>
      <c r="F76" s="485" t="s">
        <v>0</v>
      </c>
      <c r="G76" s="464" t="s">
        <v>0</v>
      </c>
      <c r="H76" s="374" t="s">
        <v>0</v>
      </c>
      <c r="I76" s="372" t="s">
        <v>0</v>
      </c>
      <c r="J76" s="326"/>
      <c r="K76" s="16"/>
      <c r="M76" s="5"/>
      <c r="N76" s="5"/>
      <c r="R76" s="7" t="s">
        <v>875</v>
      </c>
      <c r="S76" s="16"/>
      <c r="T76" s="198"/>
      <c r="U76" s="198"/>
      <c r="V76" s="16">
        <v>73</v>
      </c>
      <c r="W76" s="209"/>
      <c r="X76" s="215"/>
      <c r="Y76" s="16"/>
      <c r="Z76" s="20"/>
      <c r="AC76" s="16"/>
    </row>
    <row r="77" spans="1:33" ht="12.75" customHeight="1" thickTop="1" thickBot="1" x14ac:dyDescent="0.4">
      <c r="A77" s="22">
        <v>74</v>
      </c>
      <c r="B77" s="463">
        <v>2</v>
      </c>
      <c r="C77" s="95">
        <v>45039</v>
      </c>
      <c r="D77" s="306" t="s">
        <v>890</v>
      </c>
      <c r="E77" s="482" t="str">
        <f t="shared" ref="E77:F79" si="15">VLOOKUP(M77,Teams,2)</f>
        <v>EAST HAVEN SC</v>
      </c>
      <c r="F77" s="482" t="str">
        <f t="shared" si="15"/>
        <v>GREENWICH FC 50</v>
      </c>
      <c r="G77" s="419" t="s">
        <v>204</v>
      </c>
      <c r="H77" s="369">
        <f>VLOOKUP(E77,START_TIMES,2)</f>
        <v>0.41666666666666702</v>
      </c>
      <c r="I77" s="370" t="str">
        <f>VLOOKUP(E77,fields,2)</f>
        <v>East Haven MS (G), East Haven</v>
      </c>
      <c r="J77" s="73" t="s">
        <v>973</v>
      </c>
      <c r="K77" s="16"/>
      <c r="M77" s="350" t="s">
        <v>134</v>
      </c>
      <c r="N77" s="350" t="s">
        <v>136</v>
      </c>
      <c r="S77" s="16"/>
      <c r="T77" s="198"/>
      <c r="U77" s="198"/>
      <c r="V77" s="16"/>
      <c r="Y77" s="16"/>
      <c r="Z77" s="20"/>
      <c r="AC77" s="16"/>
    </row>
    <row r="78" spans="1:33" ht="12.75" customHeight="1" thickTop="1" thickBot="1" x14ac:dyDescent="0.4">
      <c r="A78" s="22">
        <v>75</v>
      </c>
      <c r="B78" s="463">
        <v>2</v>
      </c>
      <c r="C78" s="95">
        <v>45039</v>
      </c>
      <c r="D78" s="306" t="s">
        <v>890</v>
      </c>
      <c r="E78" s="482" t="str">
        <f t="shared" si="15"/>
        <v>GREENWICH PFC</v>
      </c>
      <c r="F78" s="482" t="str">
        <f t="shared" si="15"/>
        <v>REBELS UNITED</v>
      </c>
      <c r="G78" s="419" t="s">
        <v>204</v>
      </c>
      <c r="H78" s="369">
        <v>0.41666666666666669</v>
      </c>
      <c r="I78" s="370" t="s">
        <v>945</v>
      </c>
      <c r="J78" s="73" t="s">
        <v>965</v>
      </c>
      <c r="K78" s="16"/>
      <c r="M78" s="350" t="s">
        <v>138</v>
      </c>
      <c r="N78" s="350" t="s">
        <v>142</v>
      </c>
      <c r="S78" s="16"/>
      <c r="T78" s="198"/>
      <c r="U78" s="198"/>
      <c r="V78" s="16"/>
      <c r="Y78" s="16"/>
      <c r="Z78" s="20"/>
      <c r="AC78" s="16"/>
    </row>
    <row r="79" spans="1:33" ht="12.75" customHeight="1" thickTop="1" x14ac:dyDescent="0.35">
      <c r="A79" s="22">
        <v>76</v>
      </c>
      <c r="B79" s="463">
        <v>2</v>
      </c>
      <c r="C79" s="95">
        <v>45039</v>
      </c>
      <c r="D79" s="306" t="s">
        <v>890</v>
      </c>
      <c r="E79" s="482" t="str">
        <f t="shared" si="15"/>
        <v>NORWALK SPORT COLOMBIA 50</v>
      </c>
      <c r="F79" s="482" t="str">
        <f t="shared" si="15"/>
        <v>WESTPORT FC</v>
      </c>
      <c r="G79" s="464">
        <v>25</v>
      </c>
      <c r="H79" s="369">
        <v>0.33333333333333331</v>
      </c>
      <c r="I79" s="370" t="str">
        <f>VLOOKUP(E79,fields,2)</f>
        <v>Nathan Hale MS (T), Norwalk</v>
      </c>
      <c r="J79" s="73"/>
      <c r="K79" s="16"/>
      <c r="M79" s="350" t="s">
        <v>141</v>
      </c>
      <c r="N79" s="350" t="s">
        <v>144</v>
      </c>
      <c r="R79" s="7" t="s">
        <v>693</v>
      </c>
    </row>
    <row r="80" spans="1:33" ht="12.75" customHeight="1" thickBot="1" x14ac:dyDescent="0.4">
      <c r="A80" s="22">
        <v>77</v>
      </c>
      <c r="B80" s="257"/>
      <c r="C80" s="95" t="s">
        <v>0</v>
      </c>
      <c r="D80" s="325" t="s">
        <v>0</v>
      </c>
      <c r="E80" s="484" t="s">
        <v>0</v>
      </c>
      <c r="F80" s="485" t="s">
        <v>0</v>
      </c>
      <c r="G80" s="464" t="s">
        <v>0</v>
      </c>
      <c r="H80" s="374" t="s">
        <v>0</v>
      </c>
      <c r="I80" s="372" t="s">
        <v>0</v>
      </c>
      <c r="J80" s="73"/>
      <c r="K80" s="16"/>
      <c r="M80" s="5"/>
      <c r="N80" s="5"/>
      <c r="R80" s="7" t="s">
        <v>693</v>
      </c>
    </row>
    <row r="81" spans="1:17" ht="12.75" customHeight="1" thickTop="1" thickBot="1" x14ac:dyDescent="0.4">
      <c r="A81" s="22">
        <v>78</v>
      </c>
      <c r="B81" s="463">
        <v>2</v>
      </c>
      <c r="C81" s="95">
        <v>45039</v>
      </c>
      <c r="D81" s="68" t="s">
        <v>891</v>
      </c>
      <c r="E81" s="482" t="str">
        <f t="shared" ref="E81:F83" si="16">VLOOKUP(M81,Teams,2)</f>
        <v>CLUB NAPOLI 50</v>
      </c>
      <c r="F81" s="482" t="str">
        <f t="shared" si="16"/>
        <v>GUILFORD BLACK EAGLES</v>
      </c>
      <c r="G81" s="419" t="s">
        <v>204</v>
      </c>
      <c r="H81" s="369">
        <v>0.375</v>
      </c>
      <c r="I81" s="370" t="str">
        <f>VLOOKUP(E81,fields,2)</f>
        <v>Northford Park (G), Northford</v>
      </c>
      <c r="J81" s="73" t="s">
        <v>973</v>
      </c>
      <c r="K81" s="16"/>
      <c r="M81" s="459" t="s">
        <v>146</v>
      </c>
      <c r="N81" s="459" t="s">
        <v>147</v>
      </c>
    </row>
    <row r="82" spans="1:17" ht="12.75" customHeight="1" thickTop="1" thickBot="1" x14ac:dyDescent="0.4">
      <c r="A82" s="22">
        <v>79</v>
      </c>
      <c r="B82" s="463">
        <v>2</v>
      </c>
      <c r="C82" s="95">
        <v>45039</v>
      </c>
      <c r="D82" s="68" t="s">
        <v>891</v>
      </c>
      <c r="E82" s="482" t="str">
        <f t="shared" si="16"/>
        <v>NORTH BRANFORD LEGENDS</v>
      </c>
      <c r="F82" s="482" t="str">
        <f t="shared" si="16"/>
        <v>VASCO DA GAMA 60</v>
      </c>
      <c r="G82" s="419" t="s">
        <v>204</v>
      </c>
      <c r="H82" s="369">
        <v>0.45833333333333331</v>
      </c>
      <c r="I82" s="370" t="str">
        <f>VLOOKUP(E82,fields,2)</f>
        <v>Northford Park (G), Northford</v>
      </c>
      <c r="J82" s="73" t="s">
        <v>973</v>
      </c>
      <c r="K82" s="16"/>
      <c r="M82" s="459" t="s">
        <v>148</v>
      </c>
      <c r="N82" s="459" t="s">
        <v>135</v>
      </c>
    </row>
    <row r="83" spans="1:17" ht="12.75" customHeight="1" thickTop="1" thickBot="1" x14ac:dyDescent="0.4">
      <c r="A83" s="22">
        <v>80</v>
      </c>
      <c r="B83" s="463">
        <v>2</v>
      </c>
      <c r="C83" s="95">
        <v>45039</v>
      </c>
      <c r="D83" s="68" t="s">
        <v>891</v>
      </c>
      <c r="E83" s="482" t="str">
        <f t="shared" si="16"/>
        <v>SOUTHEAST CT</v>
      </c>
      <c r="F83" s="482" t="str">
        <f t="shared" si="16"/>
        <v>ZIMMITTI SC</v>
      </c>
      <c r="G83" s="419" t="s">
        <v>204</v>
      </c>
      <c r="H83" s="369">
        <v>0.45833333333333331</v>
      </c>
      <c r="I83" s="370" t="str">
        <f>VLOOKUP(E83,fields,2)</f>
        <v>Killingworth Rec Park (G), Killingworth</v>
      </c>
      <c r="J83" s="73" t="s">
        <v>973</v>
      </c>
      <c r="K83" s="16"/>
      <c r="M83" s="459" t="s">
        <v>149</v>
      </c>
      <c r="N83" s="459" t="s">
        <v>137</v>
      </c>
    </row>
    <row r="84" spans="1:17" ht="12.75" customHeight="1" thickTop="1" x14ac:dyDescent="0.35">
      <c r="A84" s="22">
        <v>81</v>
      </c>
      <c r="B84" s="324" t="s">
        <v>0</v>
      </c>
      <c r="C84" s="95" t="s">
        <v>0</v>
      </c>
      <c r="D84" s="325" t="s">
        <v>0</v>
      </c>
      <c r="E84" s="484" t="s">
        <v>0</v>
      </c>
      <c r="F84" s="485" t="s">
        <v>0</v>
      </c>
      <c r="G84" s="464" t="s">
        <v>0</v>
      </c>
      <c r="H84" s="374" t="s">
        <v>0</v>
      </c>
      <c r="I84" s="372" t="s">
        <v>0</v>
      </c>
      <c r="J84" s="326"/>
      <c r="K84" s="89"/>
      <c r="L84" s="89"/>
      <c r="M84" s="5"/>
      <c r="N84" s="5"/>
    </row>
    <row r="85" spans="1:17" ht="12.75" customHeight="1" x14ac:dyDescent="0.35">
      <c r="A85" s="22">
        <v>82</v>
      </c>
      <c r="B85" s="463">
        <v>3</v>
      </c>
      <c r="C85" s="95">
        <v>45046</v>
      </c>
      <c r="D85" s="69" t="s">
        <v>10</v>
      </c>
      <c r="E85" s="482" t="str">
        <f t="shared" ref="E85:F89" si="17">VLOOKUP(M85,Teams,2)</f>
        <v>CLUB NAPOLI 30</v>
      </c>
      <c r="F85" s="482" t="str">
        <f t="shared" si="17"/>
        <v>NEWTOWN SALTY DOGS</v>
      </c>
      <c r="G85" s="464">
        <v>70</v>
      </c>
      <c r="H85" s="369">
        <v>0.375</v>
      </c>
      <c r="I85" s="370" t="s">
        <v>927</v>
      </c>
      <c r="J85" s="73" t="s">
        <v>928</v>
      </c>
      <c r="K85" s="16"/>
      <c r="M85" s="5" t="s">
        <v>96</v>
      </c>
      <c r="N85" s="5" t="s">
        <v>92</v>
      </c>
    </row>
    <row r="86" spans="1:17" ht="12.75" customHeight="1" x14ac:dyDescent="0.35">
      <c r="A86" s="22">
        <v>83</v>
      </c>
      <c r="B86" s="463">
        <v>3</v>
      </c>
      <c r="C86" s="95">
        <v>45046</v>
      </c>
      <c r="D86" s="69" t="s">
        <v>10</v>
      </c>
      <c r="E86" s="482" t="str">
        <f t="shared" si="17"/>
        <v>HAMDEN ALL STARS</v>
      </c>
      <c r="F86" s="482" t="str">
        <f t="shared" si="17"/>
        <v>NORWALK FC</v>
      </c>
      <c r="G86" s="464">
        <v>22</v>
      </c>
      <c r="H86" s="369">
        <f>VLOOKUP(E86,START_TIMES,2)</f>
        <v>0.41666666666666702</v>
      </c>
      <c r="I86" s="370" t="s">
        <v>916</v>
      </c>
      <c r="J86" s="73" t="s">
        <v>928</v>
      </c>
      <c r="K86" s="16"/>
      <c r="M86" s="5" t="s">
        <v>94</v>
      </c>
      <c r="N86" s="5" t="s">
        <v>100</v>
      </c>
    </row>
    <row r="87" spans="1:17" ht="12.75" customHeight="1" x14ac:dyDescent="0.35">
      <c r="A87" s="22">
        <v>84</v>
      </c>
      <c r="B87" s="463">
        <v>3</v>
      </c>
      <c r="C87" s="95">
        <v>45046</v>
      </c>
      <c r="D87" s="69" t="s">
        <v>10</v>
      </c>
      <c r="E87" s="482" t="str">
        <f t="shared" si="17"/>
        <v>GREENWICH FC 30</v>
      </c>
      <c r="F87" s="482" t="str">
        <f t="shared" si="17"/>
        <v>CLINTON FC 30</v>
      </c>
      <c r="G87" s="464">
        <v>21</v>
      </c>
      <c r="H87" s="369">
        <v>0.41666666666666669</v>
      </c>
      <c r="I87" s="370" t="s">
        <v>944</v>
      </c>
      <c r="J87" s="73"/>
      <c r="K87" s="16"/>
      <c r="M87" s="5" t="s">
        <v>99</v>
      </c>
      <c r="N87" s="5" t="s">
        <v>97</v>
      </c>
    </row>
    <row r="88" spans="1:17" ht="12.75" customHeight="1" thickBot="1" x14ac:dyDescent="0.4">
      <c r="A88" s="22">
        <v>85</v>
      </c>
      <c r="B88" s="463">
        <v>3</v>
      </c>
      <c r="C88" s="95">
        <v>45046</v>
      </c>
      <c r="D88" s="69" t="s">
        <v>10</v>
      </c>
      <c r="E88" s="483" t="str">
        <f t="shared" si="17"/>
        <v>DANBURY UNITED</v>
      </c>
      <c r="F88" s="483" t="str">
        <f t="shared" si="17"/>
        <v>STAMFORD FC</v>
      </c>
      <c r="G88" s="464">
        <v>92</v>
      </c>
      <c r="H88" s="369">
        <f>VLOOKUP(E88,START_TIMES,2)</f>
        <v>0.375</v>
      </c>
      <c r="I88" s="370" t="str">
        <f>VLOOKUP(E88,fields,2)</f>
        <v>Portuguese Cultural Center (G), Danbury</v>
      </c>
      <c r="J88" s="73"/>
      <c r="K88" s="16"/>
      <c r="M88" s="5" t="s">
        <v>93</v>
      </c>
      <c r="N88" s="5" t="s">
        <v>95</v>
      </c>
    </row>
    <row r="89" spans="1:17" ht="12.75" customHeight="1" thickTop="1" thickBot="1" x14ac:dyDescent="0.4">
      <c r="A89" s="22">
        <v>86</v>
      </c>
      <c r="B89" s="463">
        <v>3</v>
      </c>
      <c r="C89" s="95">
        <v>45046</v>
      </c>
      <c r="D89" s="69" t="s">
        <v>10</v>
      </c>
      <c r="E89" s="482" t="str">
        <f t="shared" si="17"/>
        <v>NORTH BRANFORD 30</v>
      </c>
      <c r="F89" s="482" t="str">
        <f t="shared" si="17"/>
        <v>VASCO DA GAMA 30</v>
      </c>
      <c r="G89" s="419" t="s">
        <v>204</v>
      </c>
      <c r="H89" s="369">
        <f>VLOOKUP(E89,START_TIMES,2)</f>
        <v>0.41666666666666702</v>
      </c>
      <c r="I89" s="370" t="str">
        <f>VLOOKUP(E89,fields,2)</f>
        <v>Bittner Park (G), Guilford</v>
      </c>
      <c r="J89" s="73" t="s">
        <v>974</v>
      </c>
      <c r="K89" s="16"/>
      <c r="M89" s="5" t="s">
        <v>98</v>
      </c>
      <c r="N89" s="5" t="s">
        <v>101</v>
      </c>
    </row>
    <row r="90" spans="1:17" ht="12.75" customHeight="1" thickTop="1" x14ac:dyDescent="0.35">
      <c r="A90" s="22">
        <v>87</v>
      </c>
      <c r="B90" s="324" t="s">
        <v>0</v>
      </c>
      <c r="C90" s="95" t="s">
        <v>0</v>
      </c>
      <c r="D90" s="325" t="s">
        <v>0</v>
      </c>
      <c r="E90" s="484" t="s">
        <v>0</v>
      </c>
      <c r="F90" s="485" t="s">
        <v>0</v>
      </c>
      <c r="G90" s="464" t="s">
        <v>0</v>
      </c>
      <c r="H90" s="374" t="s">
        <v>0</v>
      </c>
      <c r="I90" s="372" t="s">
        <v>0</v>
      </c>
      <c r="J90" s="326"/>
      <c r="K90" s="16"/>
      <c r="M90" s="5"/>
      <c r="N90" s="5"/>
    </row>
    <row r="91" spans="1:17" ht="12.75" customHeight="1" x14ac:dyDescent="0.35">
      <c r="A91" s="22">
        <v>88</v>
      </c>
      <c r="B91" s="463">
        <v>3</v>
      </c>
      <c r="C91" s="95">
        <v>45046</v>
      </c>
      <c r="D91" s="66" t="s">
        <v>175</v>
      </c>
      <c r="E91" s="482" t="str">
        <f t="shared" ref="E91:F95" si="18">VLOOKUP(M91,Teams,2)</f>
        <v>ELITE FC</v>
      </c>
      <c r="F91" s="483" t="str">
        <f t="shared" si="18"/>
        <v>MILFORD TUESDAY</v>
      </c>
      <c r="G91" s="464">
        <v>14</v>
      </c>
      <c r="H91" s="369">
        <f>VLOOKUP(E91,START_TIMES,2)</f>
        <v>0.33333333333333331</v>
      </c>
      <c r="I91" s="370" t="str">
        <f>VLOOKUP(E91,fields,2)</f>
        <v>Foran HS KMT (T), Milford</v>
      </c>
      <c r="J91" s="73"/>
      <c r="K91" s="16"/>
      <c r="M91" s="5" t="s">
        <v>151</v>
      </c>
      <c r="N91" s="5" t="s">
        <v>155</v>
      </c>
    </row>
    <row r="92" spans="1:17" ht="12.75" customHeight="1" x14ac:dyDescent="0.35">
      <c r="A92" s="22">
        <v>89</v>
      </c>
      <c r="B92" s="463">
        <v>3</v>
      </c>
      <c r="C92" s="95">
        <v>45046</v>
      </c>
      <c r="D92" s="66" t="s">
        <v>175</v>
      </c>
      <c r="E92" s="482" t="str">
        <f t="shared" si="18"/>
        <v>MILFORD AMIGOS</v>
      </c>
      <c r="F92" s="482" t="str">
        <f t="shared" si="18"/>
        <v>QPR</v>
      </c>
      <c r="G92" s="464">
        <v>42</v>
      </c>
      <c r="H92" s="369">
        <f>VLOOKUP(E92,START_TIMES,2)</f>
        <v>0.33333333333333331</v>
      </c>
      <c r="I92" s="370" t="str">
        <f>VLOOKUP(E92,fields,2)</f>
        <v>Pease Road (G), Woodbridge</v>
      </c>
      <c r="J92" s="73"/>
      <c r="K92" s="16"/>
      <c r="M92" s="5" t="s">
        <v>154</v>
      </c>
      <c r="N92" s="5" t="s">
        <v>157</v>
      </c>
    </row>
    <row r="93" spans="1:17" ht="12.75" customHeight="1" x14ac:dyDescent="0.35">
      <c r="A93" s="22">
        <v>90</v>
      </c>
      <c r="B93" s="463">
        <v>3</v>
      </c>
      <c r="C93" s="95">
        <v>45046</v>
      </c>
      <c r="D93" s="66" t="s">
        <v>175</v>
      </c>
      <c r="E93" s="482" t="str">
        <f t="shared" si="18"/>
        <v>LITCHFIELD COUNTY BLUES 30</v>
      </c>
      <c r="F93" s="482" t="str">
        <f t="shared" si="18"/>
        <v>COYOTES FC</v>
      </c>
      <c r="G93" s="464">
        <v>81</v>
      </c>
      <c r="H93" s="369">
        <f>VLOOKUP(E93,START_TIMES,2)</f>
        <v>0.375</v>
      </c>
      <c r="I93" s="370" t="str">
        <f>VLOOKUP(E93,fields,2)</f>
        <v>New Milford HS (T), New Milford</v>
      </c>
      <c r="J93" s="73"/>
      <c r="K93" s="16"/>
      <c r="M93" s="5" t="s">
        <v>153</v>
      </c>
      <c r="N93" s="5" t="s">
        <v>150</v>
      </c>
    </row>
    <row r="94" spans="1:17" ht="12.75" customHeight="1" thickBot="1" x14ac:dyDescent="0.4">
      <c r="A94" s="22">
        <v>91</v>
      </c>
      <c r="B94" s="463">
        <v>3</v>
      </c>
      <c r="C94" s="95">
        <v>45046</v>
      </c>
      <c r="D94" s="66" t="s">
        <v>175</v>
      </c>
      <c r="E94" s="482" t="str">
        <f t="shared" si="18"/>
        <v>SHELTON FC</v>
      </c>
      <c r="F94" s="482" t="str">
        <f t="shared" si="18"/>
        <v>FC CALDO VERDE</v>
      </c>
      <c r="G94" s="464">
        <v>131</v>
      </c>
      <c r="H94" s="369">
        <f>VLOOKUP(E94,START_TIMES,2)</f>
        <v>0.33333333333333331</v>
      </c>
      <c r="I94" s="370" t="str">
        <f>VLOOKUP(E94,fields,2)</f>
        <v>Nike Site (G), Shelton</v>
      </c>
      <c r="J94" s="73"/>
      <c r="K94" s="16"/>
      <c r="M94" s="5" t="s">
        <v>158</v>
      </c>
      <c r="N94" s="5" t="s">
        <v>152</v>
      </c>
    </row>
    <row r="95" spans="1:17" ht="12.75" customHeight="1" thickTop="1" thickBot="1" x14ac:dyDescent="0.4">
      <c r="A95" s="22">
        <v>92</v>
      </c>
      <c r="B95" s="463">
        <v>3</v>
      </c>
      <c r="C95" s="95">
        <v>45046</v>
      </c>
      <c r="D95" s="66" t="s">
        <v>175</v>
      </c>
      <c r="E95" s="482" t="str">
        <f t="shared" si="18"/>
        <v>NAUGATUCK FUSION</v>
      </c>
      <c r="F95" s="482" t="str">
        <f t="shared" si="18"/>
        <v>TRINITY FC</v>
      </c>
      <c r="G95" s="419" t="s">
        <v>204</v>
      </c>
      <c r="H95" s="369">
        <f>VLOOKUP(E95,START_TIMES,2)</f>
        <v>0.41666666666666702</v>
      </c>
      <c r="I95" s="370" t="str">
        <f>VLOOKUP(E95,fields,2)</f>
        <v>City Hill MS (G), Naugatuck</v>
      </c>
      <c r="J95" s="73" t="s">
        <v>974</v>
      </c>
      <c r="K95" s="16"/>
      <c r="M95" s="85" t="s">
        <v>156</v>
      </c>
      <c r="N95" s="85" t="s">
        <v>159</v>
      </c>
      <c r="P95" s="253" t="s">
        <v>161</v>
      </c>
      <c r="Q95" s="253" t="s">
        <v>105</v>
      </c>
    </row>
    <row r="96" spans="1:17" ht="12.75" customHeight="1" thickTop="1" x14ac:dyDescent="0.35">
      <c r="A96" s="22">
        <v>93</v>
      </c>
      <c r="B96" s="324" t="s">
        <v>0</v>
      </c>
      <c r="C96" s="95" t="s">
        <v>0</v>
      </c>
      <c r="D96" s="325" t="s">
        <v>0</v>
      </c>
      <c r="E96" s="484" t="s">
        <v>0</v>
      </c>
      <c r="F96" s="485" t="s">
        <v>0</v>
      </c>
      <c r="G96" s="464" t="s">
        <v>0</v>
      </c>
      <c r="H96" s="374" t="s">
        <v>0</v>
      </c>
      <c r="I96" s="372" t="s">
        <v>0</v>
      </c>
      <c r="J96" s="326"/>
      <c r="K96" s="16"/>
      <c r="M96" s="85"/>
      <c r="N96" s="85"/>
      <c r="P96" s="253" t="s">
        <v>104</v>
      </c>
      <c r="Q96" s="253" t="s">
        <v>107</v>
      </c>
    </row>
    <row r="97" spans="1:17" ht="12.75" customHeight="1" x14ac:dyDescent="0.35">
      <c r="A97" s="22">
        <v>94</v>
      </c>
      <c r="B97" s="463">
        <v>3</v>
      </c>
      <c r="C97" s="95">
        <v>45046</v>
      </c>
      <c r="D97" s="65" t="s">
        <v>11</v>
      </c>
      <c r="E97" s="482" t="str">
        <f t="shared" ref="E97:F101" si="19">VLOOKUP(M97,Teams,2)</f>
        <v>RIDGEFIELD KICKS</v>
      </c>
      <c r="F97" s="482" t="str">
        <f t="shared" si="19"/>
        <v>FAIRFIELD GAC 40</v>
      </c>
      <c r="G97" s="464">
        <v>25</v>
      </c>
      <c r="H97" s="369">
        <f>VLOOKUP(E97,START_TIMES,2)</f>
        <v>0.41666666666666669</v>
      </c>
      <c r="I97" s="370" t="str">
        <f>VLOOKUP(E97,fields,2)</f>
        <v>Wooster School (T), Danbury</v>
      </c>
      <c r="J97" s="73"/>
      <c r="K97" s="16"/>
      <c r="M97" s="359" t="s">
        <v>105</v>
      </c>
      <c r="N97" s="359" t="s">
        <v>161</v>
      </c>
      <c r="P97" s="253" t="s">
        <v>163</v>
      </c>
      <c r="Q97" s="253" t="s">
        <v>160</v>
      </c>
    </row>
    <row r="98" spans="1:17" ht="12.75" customHeight="1" x14ac:dyDescent="0.35">
      <c r="A98" s="22">
        <v>95</v>
      </c>
      <c r="B98" s="463">
        <v>3</v>
      </c>
      <c r="C98" s="95">
        <v>45046</v>
      </c>
      <c r="D98" s="65" t="s">
        <v>11</v>
      </c>
      <c r="E98" s="482" t="str">
        <f t="shared" si="19"/>
        <v>NORWALK SPORT COLOMBIA 40</v>
      </c>
      <c r="F98" s="482" t="str">
        <f t="shared" si="19"/>
        <v>STORM FC</v>
      </c>
      <c r="G98" s="464">
        <v>33</v>
      </c>
      <c r="H98" s="369">
        <v>0.33333333333333331</v>
      </c>
      <c r="I98" s="370" t="str">
        <f>VLOOKUP(E98,fields,2)</f>
        <v>Nathan Hale MS (T), Norwalk</v>
      </c>
      <c r="J98" s="73"/>
      <c r="K98" s="16"/>
      <c r="M98" s="359" t="s">
        <v>104</v>
      </c>
      <c r="N98" s="359" t="s">
        <v>107</v>
      </c>
      <c r="P98" s="253" t="s">
        <v>108</v>
      </c>
      <c r="Q98" s="253" t="s">
        <v>162</v>
      </c>
    </row>
    <row r="99" spans="1:17" ht="12.75" customHeight="1" x14ac:dyDescent="0.35">
      <c r="A99" s="22">
        <v>96</v>
      </c>
      <c r="B99" s="463">
        <v>3</v>
      </c>
      <c r="C99" s="95">
        <v>45046</v>
      </c>
      <c r="D99" s="65" t="s">
        <v>11</v>
      </c>
      <c r="E99" s="482" t="str">
        <f t="shared" si="19"/>
        <v>CLINTON FC 40</v>
      </c>
      <c r="F99" s="482" t="str">
        <f t="shared" si="19"/>
        <v>GREENWICH PUMAS FC 40</v>
      </c>
      <c r="G99" s="464" t="s">
        <v>969</v>
      </c>
      <c r="H99" s="369">
        <f>VLOOKUP(E99,START_TIMES,2)</f>
        <v>0.33333333333333331</v>
      </c>
      <c r="I99" s="370" t="str">
        <f>VLOOKUP(E99,fields,2)</f>
        <v>Indian River Sports Complex (T), Clinton</v>
      </c>
      <c r="J99" s="73"/>
      <c r="K99" s="16"/>
      <c r="M99" s="359" t="s">
        <v>160</v>
      </c>
      <c r="N99" s="359" t="s">
        <v>163</v>
      </c>
      <c r="P99" s="253" t="s">
        <v>106</v>
      </c>
      <c r="Q99" s="253" t="s">
        <v>109</v>
      </c>
    </row>
    <row r="100" spans="1:17" ht="12.75" customHeight="1" x14ac:dyDescent="0.35">
      <c r="A100" s="22">
        <v>97</v>
      </c>
      <c r="B100" s="463">
        <v>3</v>
      </c>
      <c r="C100" s="95">
        <v>45046</v>
      </c>
      <c r="D100" s="65" t="s">
        <v>11</v>
      </c>
      <c r="E100" s="482" t="str">
        <f t="shared" si="19"/>
        <v>VASCO DA GAMA 40</v>
      </c>
      <c r="F100" s="482" t="str">
        <f t="shared" si="19"/>
        <v>GREENWICH FC 40</v>
      </c>
      <c r="G100" s="464" t="s">
        <v>970</v>
      </c>
      <c r="H100" s="369">
        <v>0.33333333333333331</v>
      </c>
      <c r="I100" s="370" t="str">
        <f>VLOOKUP(E100,fields,2)</f>
        <v>Veterans Memorial Park (T), Bridgeport</v>
      </c>
      <c r="J100" s="73"/>
      <c r="K100" s="16"/>
      <c r="M100" s="359" t="s">
        <v>108</v>
      </c>
      <c r="N100" s="359" t="s">
        <v>162</v>
      </c>
    </row>
    <row r="101" spans="1:17" ht="12.75" customHeight="1" x14ac:dyDescent="0.35">
      <c r="A101" s="22">
        <v>98</v>
      </c>
      <c r="B101" s="463">
        <v>3</v>
      </c>
      <c r="C101" s="95">
        <v>45046</v>
      </c>
      <c r="D101" s="65" t="s">
        <v>11</v>
      </c>
      <c r="E101" s="482" t="str">
        <f t="shared" si="19"/>
        <v>SOUTHEAST ROVERS</v>
      </c>
      <c r="F101" s="482" t="str">
        <f t="shared" si="19"/>
        <v>WATERBURY ALBANIANS</v>
      </c>
      <c r="G101" s="464">
        <v>20</v>
      </c>
      <c r="H101" s="369">
        <f>VLOOKUP(E101,START_TIMES,2)</f>
        <v>0.41666666666666702</v>
      </c>
      <c r="I101" s="370" t="s">
        <v>968</v>
      </c>
      <c r="J101" s="73" t="s">
        <v>928</v>
      </c>
      <c r="K101" s="16"/>
      <c r="M101" s="359" t="s">
        <v>106</v>
      </c>
      <c r="N101" s="359" t="s">
        <v>109</v>
      </c>
    </row>
    <row r="102" spans="1:17" ht="12.75" customHeight="1" x14ac:dyDescent="0.35">
      <c r="A102" s="22">
        <v>99</v>
      </c>
      <c r="B102" s="324" t="s">
        <v>0</v>
      </c>
      <c r="C102" s="95" t="s">
        <v>0</v>
      </c>
      <c r="D102" s="325" t="s">
        <v>0</v>
      </c>
      <c r="E102" s="484" t="s">
        <v>0</v>
      </c>
      <c r="F102" s="485" t="s">
        <v>0</v>
      </c>
      <c r="G102" s="464" t="s">
        <v>0</v>
      </c>
      <c r="H102" s="374" t="s">
        <v>0</v>
      </c>
      <c r="I102" s="372" t="s">
        <v>0</v>
      </c>
      <c r="J102" s="326"/>
      <c r="K102" s="16"/>
      <c r="M102" s="85"/>
      <c r="N102" s="85"/>
    </row>
    <row r="103" spans="1:17" ht="12.75" customHeight="1" x14ac:dyDescent="0.35">
      <c r="A103" s="22">
        <v>100</v>
      </c>
      <c r="B103" s="324" t="s">
        <v>0</v>
      </c>
      <c r="C103" s="95" t="s">
        <v>0</v>
      </c>
      <c r="D103" s="325" t="s">
        <v>0</v>
      </c>
      <c r="E103" s="484" t="s">
        <v>0</v>
      </c>
      <c r="F103" s="485" t="s">
        <v>0</v>
      </c>
      <c r="G103" s="464" t="s">
        <v>0</v>
      </c>
      <c r="H103" s="374" t="s">
        <v>0</v>
      </c>
      <c r="I103" s="372" t="s">
        <v>0</v>
      </c>
      <c r="J103" s="326"/>
      <c r="K103" s="16"/>
      <c r="M103" s="85"/>
      <c r="N103" s="85"/>
    </row>
    <row r="104" spans="1:17" ht="12.75" customHeight="1" x14ac:dyDescent="0.35">
      <c r="A104" s="22">
        <v>101</v>
      </c>
      <c r="B104" s="463">
        <v>3</v>
      </c>
      <c r="C104" s="95">
        <v>45046</v>
      </c>
      <c r="D104" s="64" t="s">
        <v>12</v>
      </c>
      <c r="E104" s="482" t="str">
        <f t="shared" ref="E104:F110" si="20">VLOOKUP(M104,Teams,2)</f>
        <v>NORTH HAVEN SC</v>
      </c>
      <c r="F104" s="482" t="str">
        <f t="shared" si="20"/>
        <v>GUILFORD BELL CURVE</v>
      </c>
      <c r="G104" s="464">
        <v>33</v>
      </c>
      <c r="H104" s="369">
        <f t="shared" ref="H104:H110" si="21">VLOOKUP(E104,START_TIMES,2)</f>
        <v>0.41666666666666702</v>
      </c>
      <c r="I104" s="370" t="str">
        <f t="shared" ref="I104:I110" si="22">VLOOKUP(E104,fields,2)</f>
        <v>Memorial Field (G), North Haven</v>
      </c>
      <c r="J104" s="73"/>
      <c r="K104" s="16"/>
      <c r="M104" s="281" t="s">
        <v>119</v>
      </c>
      <c r="N104" s="281" t="s">
        <v>853</v>
      </c>
    </row>
    <row r="105" spans="1:17" ht="12.75" customHeight="1" x14ac:dyDescent="0.35">
      <c r="A105" s="22">
        <v>102</v>
      </c>
      <c r="B105" s="463">
        <v>3</v>
      </c>
      <c r="C105" s="95">
        <v>45046</v>
      </c>
      <c r="D105" s="64" t="s">
        <v>12</v>
      </c>
      <c r="E105" s="482" t="str">
        <f t="shared" si="20"/>
        <v>SHEBEEN FC</v>
      </c>
      <c r="F105" s="482" t="str">
        <f t="shared" si="20"/>
        <v>LITCHFIELD COUNTY BLUES 40</v>
      </c>
      <c r="G105" s="464">
        <v>42</v>
      </c>
      <c r="H105" s="369">
        <f t="shared" si="21"/>
        <v>0.41666666666666669</v>
      </c>
      <c r="I105" s="370" t="str">
        <f t="shared" si="22"/>
        <v>Ludlowe HS (T), Fairfield</v>
      </c>
      <c r="J105" s="73"/>
      <c r="K105" s="16"/>
      <c r="M105" s="281" t="s">
        <v>121</v>
      </c>
      <c r="N105" s="281" t="s">
        <v>855</v>
      </c>
    </row>
    <row r="106" spans="1:17" ht="12.75" customHeight="1" x14ac:dyDescent="0.35">
      <c r="A106" s="22">
        <v>103</v>
      </c>
      <c r="B106" s="463">
        <v>3</v>
      </c>
      <c r="C106" s="95">
        <v>45046</v>
      </c>
      <c r="D106" s="64" t="s">
        <v>12</v>
      </c>
      <c r="E106" s="482" t="str">
        <f t="shared" si="20"/>
        <v>WILTON WOLVES</v>
      </c>
      <c r="F106" s="482" t="str">
        <f t="shared" si="20"/>
        <v>NORTH BRANFORD 40</v>
      </c>
      <c r="G106" s="464">
        <v>15</v>
      </c>
      <c r="H106" s="369">
        <f t="shared" si="21"/>
        <v>0.41666666666666702</v>
      </c>
      <c r="I106" s="370" t="str">
        <f t="shared" si="22"/>
        <v>Lily Field (T), Wilton</v>
      </c>
      <c r="J106" s="73"/>
      <c r="K106" s="16"/>
      <c r="M106" s="422" t="s">
        <v>123</v>
      </c>
      <c r="N106" s="422" t="s">
        <v>118</v>
      </c>
    </row>
    <row r="107" spans="1:17" ht="12.75" customHeight="1" x14ac:dyDescent="0.35">
      <c r="A107" s="22">
        <v>104</v>
      </c>
      <c r="B107" s="463">
        <v>3</v>
      </c>
      <c r="C107" s="95">
        <v>45046</v>
      </c>
      <c r="D107" s="64" t="s">
        <v>12</v>
      </c>
      <c r="E107" s="482" t="str">
        <f t="shared" si="20"/>
        <v>BYE</v>
      </c>
      <c r="F107" s="482" t="str">
        <f t="shared" si="20"/>
        <v>PAN ZONES</v>
      </c>
      <c r="G107" s="465" t="s">
        <v>91</v>
      </c>
      <c r="H107" s="369" t="str">
        <f t="shared" si="21"/>
        <v>--</v>
      </c>
      <c r="I107" s="370" t="str">
        <f t="shared" si="22"/>
        <v>--</v>
      </c>
      <c r="J107" s="73"/>
      <c r="K107" s="16"/>
      <c r="M107" s="281" t="s">
        <v>111</v>
      </c>
      <c r="N107" s="281" t="s">
        <v>120</v>
      </c>
    </row>
    <row r="108" spans="1:17" ht="12.75" customHeight="1" x14ac:dyDescent="0.35">
      <c r="A108" s="22">
        <v>105</v>
      </c>
      <c r="B108" s="463">
        <v>3</v>
      </c>
      <c r="C108" s="95">
        <v>45046</v>
      </c>
      <c r="D108" s="64" t="s">
        <v>12</v>
      </c>
      <c r="E108" s="482" t="str">
        <f t="shared" si="20"/>
        <v>STAMFORD UNITED</v>
      </c>
      <c r="F108" s="482" t="str">
        <f t="shared" si="20"/>
        <v>DERBY QUITUS</v>
      </c>
      <c r="G108" s="464">
        <v>13</v>
      </c>
      <c r="H108" s="369">
        <f t="shared" si="21"/>
        <v>0.41666666666666702</v>
      </c>
      <c r="I108" s="370" t="str">
        <f t="shared" si="22"/>
        <v>West Beach Fields (T), Stamford</v>
      </c>
      <c r="J108" s="73"/>
      <c r="K108" s="16"/>
      <c r="M108" s="460" t="s">
        <v>122</v>
      </c>
      <c r="N108" s="460" t="s">
        <v>852</v>
      </c>
    </row>
    <row r="109" spans="1:17" ht="12.75" customHeight="1" x14ac:dyDescent="0.35">
      <c r="A109" s="22">
        <v>106</v>
      </c>
      <c r="B109" s="463">
        <v>3</v>
      </c>
      <c r="C109" s="95">
        <v>45046</v>
      </c>
      <c r="D109" s="64" t="s">
        <v>12</v>
      </c>
      <c r="E109" s="482" t="str">
        <f t="shared" si="20"/>
        <v xml:space="preserve">GUILFORD CELTIC </v>
      </c>
      <c r="F109" s="482" t="str">
        <f t="shared" si="20"/>
        <v>BESA SC</v>
      </c>
      <c r="G109" s="464">
        <v>42</v>
      </c>
      <c r="H109" s="369">
        <f t="shared" si="21"/>
        <v>0.41666666666666702</v>
      </c>
      <c r="I109" s="370" t="str">
        <f t="shared" si="22"/>
        <v>Guilford HS (T), Guilford</v>
      </c>
      <c r="J109" s="73"/>
      <c r="K109" s="16"/>
      <c r="M109" s="281" t="s">
        <v>115</v>
      </c>
      <c r="N109" s="281" t="s">
        <v>850</v>
      </c>
    </row>
    <row r="110" spans="1:17" ht="12.75" customHeight="1" x14ac:dyDescent="0.35">
      <c r="A110" s="22">
        <v>107</v>
      </c>
      <c r="B110" s="463">
        <v>3</v>
      </c>
      <c r="C110" s="95">
        <v>45046</v>
      </c>
      <c r="D110" s="64" t="s">
        <v>12</v>
      </c>
      <c r="E110" s="482" t="str">
        <f t="shared" si="20"/>
        <v>NEW HAVEN AMERICANS</v>
      </c>
      <c r="F110" s="482" t="str">
        <f t="shared" si="20"/>
        <v>CLUB NAPOLI 40</v>
      </c>
      <c r="G110" s="464">
        <v>33</v>
      </c>
      <c r="H110" s="369">
        <f t="shared" si="21"/>
        <v>0.41666666666666702</v>
      </c>
      <c r="I110" s="370" t="str">
        <f t="shared" si="22"/>
        <v>Peck Place School (G), Orange</v>
      </c>
      <c r="J110" s="73"/>
      <c r="K110" s="16"/>
      <c r="M110" s="281" t="s">
        <v>117</v>
      </c>
      <c r="N110" s="281" t="s">
        <v>112</v>
      </c>
    </row>
    <row r="111" spans="1:17" ht="12.75" customHeight="1" x14ac:dyDescent="0.35">
      <c r="A111" s="22">
        <v>108</v>
      </c>
      <c r="B111" s="324" t="s">
        <v>0</v>
      </c>
      <c r="C111" s="95" t="s">
        <v>0</v>
      </c>
      <c r="D111" s="325" t="s">
        <v>0</v>
      </c>
      <c r="E111" s="484" t="s">
        <v>0</v>
      </c>
      <c r="F111" s="485" t="s">
        <v>0</v>
      </c>
      <c r="G111" s="464" t="s">
        <v>0</v>
      </c>
      <c r="H111" s="374" t="s">
        <v>0</v>
      </c>
      <c r="I111" s="372" t="s">
        <v>0</v>
      </c>
      <c r="J111" s="326"/>
      <c r="K111" s="16"/>
      <c r="M111" s="85"/>
      <c r="N111" s="85"/>
    </row>
    <row r="112" spans="1:17" ht="12.75" customHeight="1" thickBot="1" x14ac:dyDescent="0.4">
      <c r="A112" s="22">
        <v>109</v>
      </c>
      <c r="B112" s="463">
        <v>3</v>
      </c>
      <c r="C112" s="95">
        <v>45046</v>
      </c>
      <c r="D112" s="63" t="s">
        <v>102</v>
      </c>
      <c r="E112" s="482" t="str">
        <f t="shared" ref="E112:F116" si="23">VLOOKUP(M112,Teams,2)</f>
        <v>NEW FAIRFIELD UNITED</v>
      </c>
      <c r="F112" s="482" t="str">
        <f t="shared" si="23"/>
        <v>DOCKSIDE SC</v>
      </c>
      <c r="G112" s="464">
        <v>20</v>
      </c>
      <c r="H112" s="369">
        <v>0.33333333333333331</v>
      </c>
      <c r="I112" s="370" t="str">
        <f>VLOOKUP(E112,fields,2)</f>
        <v>New Fairfield HS (T), New Fairfield</v>
      </c>
      <c r="J112" s="73"/>
      <c r="K112" s="16"/>
      <c r="M112" s="330" t="s">
        <v>129</v>
      </c>
      <c r="N112" s="330" t="s">
        <v>125</v>
      </c>
    </row>
    <row r="113" spans="1:29" ht="12.75" customHeight="1" thickTop="1" thickBot="1" x14ac:dyDescent="0.4">
      <c r="A113" s="22">
        <v>110</v>
      </c>
      <c r="B113" s="463">
        <v>3</v>
      </c>
      <c r="C113" s="95">
        <v>45046</v>
      </c>
      <c r="D113" s="63" t="s">
        <v>102</v>
      </c>
      <c r="E113" s="482" t="str">
        <f t="shared" si="23"/>
        <v>GREENWICH PUMAS FC 50</v>
      </c>
      <c r="F113" s="482" t="str">
        <f t="shared" si="23"/>
        <v>POLONIA FALCON STARS FC</v>
      </c>
      <c r="G113" s="419" t="s">
        <v>204</v>
      </c>
      <c r="H113" s="369">
        <v>0.41666666666666669</v>
      </c>
      <c r="I113" s="370" t="s">
        <v>945</v>
      </c>
      <c r="J113" s="73" t="s">
        <v>974</v>
      </c>
      <c r="K113" s="16"/>
      <c r="M113" s="330" t="s">
        <v>128</v>
      </c>
      <c r="N113" s="330" t="s">
        <v>131</v>
      </c>
    </row>
    <row r="114" spans="1:29" ht="12.75" customHeight="1" thickTop="1" x14ac:dyDescent="0.35">
      <c r="A114" s="22">
        <v>111</v>
      </c>
      <c r="B114" s="463">
        <v>3</v>
      </c>
      <c r="C114" s="95">
        <v>45046</v>
      </c>
      <c r="D114" s="63" t="s">
        <v>102</v>
      </c>
      <c r="E114" s="482" t="str">
        <f t="shared" si="23"/>
        <v>CHESHIRE AZZURRI</v>
      </c>
      <c r="F114" s="482" t="str">
        <f t="shared" si="23"/>
        <v>FAIRFIELD GAC 50</v>
      </c>
      <c r="G114" s="464">
        <v>30</v>
      </c>
      <c r="H114" s="369">
        <v>0.375</v>
      </c>
      <c r="I114" s="370" t="str">
        <f>VLOOKUP(E114,fields,2)</f>
        <v>Quinnipiac Park (G), Cheshire</v>
      </c>
      <c r="J114" s="73"/>
      <c r="K114" s="16"/>
      <c r="M114" s="330" t="s">
        <v>124</v>
      </c>
      <c r="N114" s="330" t="s">
        <v>127</v>
      </c>
    </row>
    <row r="115" spans="1:29" ht="12.75" customHeight="1" x14ac:dyDescent="0.35">
      <c r="A115" s="22">
        <v>112</v>
      </c>
      <c r="B115" s="463">
        <v>3</v>
      </c>
      <c r="C115" s="95">
        <v>45046</v>
      </c>
      <c r="D115" s="63" t="s">
        <v>102</v>
      </c>
      <c r="E115" s="482" t="str">
        <f t="shared" si="23"/>
        <v>STAMFORD CITY</v>
      </c>
      <c r="F115" s="482" t="str">
        <f t="shared" si="23"/>
        <v>DYNAMO SC</v>
      </c>
      <c r="G115" s="464" t="s">
        <v>960</v>
      </c>
      <c r="H115" s="369">
        <v>0.33333333333333331</v>
      </c>
      <c r="I115" s="370" t="str">
        <f>VLOOKUP(E115,fields,2)</f>
        <v>West Beach Fields (T), Stamford</v>
      </c>
      <c r="J115" s="73"/>
      <c r="K115" s="16"/>
      <c r="M115" s="330" t="s">
        <v>132</v>
      </c>
      <c r="N115" s="330" t="s">
        <v>126</v>
      </c>
    </row>
    <row r="116" spans="1:29" ht="12.75" customHeight="1" x14ac:dyDescent="0.35">
      <c r="A116" s="22">
        <v>113</v>
      </c>
      <c r="B116" s="463">
        <v>3</v>
      </c>
      <c r="C116" s="95">
        <v>45046</v>
      </c>
      <c r="D116" s="63" t="s">
        <v>102</v>
      </c>
      <c r="E116" s="482" t="str">
        <f t="shared" si="23"/>
        <v>VASCO DA GAMA 50</v>
      </c>
      <c r="F116" s="482" t="str">
        <f t="shared" si="23"/>
        <v>NORWALK MARINERS LEGENDS</v>
      </c>
      <c r="G116" s="464">
        <v>20</v>
      </c>
      <c r="H116" s="369">
        <v>0.41666666666666669</v>
      </c>
      <c r="I116" s="370" t="str">
        <f>VLOOKUP(E116,fields,2)</f>
        <v>Veterans Memorial Park (T), Bridgeport</v>
      </c>
      <c r="J116" s="73"/>
      <c r="K116" s="16"/>
      <c r="M116" s="330" t="s">
        <v>133</v>
      </c>
      <c r="N116" s="330" t="s">
        <v>130</v>
      </c>
    </row>
    <row r="117" spans="1:29" ht="12.75" customHeight="1" thickBot="1" x14ac:dyDescent="0.4">
      <c r="A117" s="22">
        <v>114</v>
      </c>
      <c r="B117" s="324" t="s">
        <v>0</v>
      </c>
      <c r="C117" s="95" t="s">
        <v>0</v>
      </c>
      <c r="D117" s="325" t="s">
        <v>0</v>
      </c>
      <c r="E117" s="484" t="s">
        <v>0</v>
      </c>
      <c r="F117" s="485" t="s">
        <v>0</v>
      </c>
      <c r="G117" s="464" t="s">
        <v>0</v>
      </c>
      <c r="H117" s="374" t="s">
        <v>0</v>
      </c>
      <c r="I117" s="372" t="s">
        <v>0</v>
      </c>
      <c r="J117" s="326"/>
      <c r="K117" s="16"/>
      <c r="M117" s="85"/>
      <c r="N117" s="85"/>
    </row>
    <row r="118" spans="1:29" ht="12.75" customHeight="1" thickTop="1" thickBot="1" x14ac:dyDescent="0.4">
      <c r="A118" s="22">
        <v>115</v>
      </c>
      <c r="B118" s="463">
        <v>3</v>
      </c>
      <c r="C118" s="95">
        <v>45046</v>
      </c>
      <c r="D118" s="318" t="s">
        <v>895</v>
      </c>
      <c r="E118" s="482" t="str">
        <f t="shared" ref="E118:F123" si="24">VLOOKUP(M118,Teams,2)</f>
        <v>EAST HAVEN SC</v>
      </c>
      <c r="F118" s="482" t="str">
        <f t="shared" si="24"/>
        <v>CLUB NAPOLI 50</v>
      </c>
      <c r="G118" s="419" t="s">
        <v>204</v>
      </c>
      <c r="H118" s="369">
        <f t="shared" ref="H118:H123" si="25">VLOOKUP(E118,START_TIMES,2)</f>
        <v>0.41666666666666702</v>
      </c>
      <c r="I118" s="370" t="str">
        <f t="shared" ref="I118:I123" si="26">VLOOKUP(E118,fields,2)</f>
        <v>East Haven MS (G), East Haven</v>
      </c>
      <c r="J118" s="73" t="s">
        <v>974</v>
      </c>
      <c r="K118" s="16"/>
      <c r="M118" s="350" t="s">
        <v>134</v>
      </c>
      <c r="N118" s="459" t="s">
        <v>146</v>
      </c>
    </row>
    <row r="119" spans="1:29" ht="12.75" customHeight="1" thickTop="1" thickBot="1" x14ac:dyDescent="0.4">
      <c r="A119" s="22">
        <v>116</v>
      </c>
      <c r="B119" s="463">
        <v>3</v>
      </c>
      <c r="C119" s="95">
        <v>45046</v>
      </c>
      <c r="D119" s="318" t="s">
        <v>895</v>
      </c>
      <c r="E119" s="482" t="str">
        <f t="shared" si="24"/>
        <v>GREENWICH FC 50</v>
      </c>
      <c r="F119" s="482" t="str">
        <f t="shared" si="24"/>
        <v>GUILFORD BLACK EAGLES</v>
      </c>
      <c r="G119" s="419" t="s">
        <v>204</v>
      </c>
      <c r="H119" s="369">
        <f t="shared" si="25"/>
        <v>0.33333333333333331</v>
      </c>
      <c r="I119" s="370" t="s">
        <v>945</v>
      </c>
      <c r="J119" s="73" t="s">
        <v>974</v>
      </c>
      <c r="K119" s="16"/>
      <c r="M119" s="350" t="s">
        <v>136</v>
      </c>
      <c r="N119" s="459" t="s">
        <v>147</v>
      </c>
    </row>
    <row r="120" spans="1:29" ht="12.75" customHeight="1" thickTop="1" thickBot="1" x14ac:dyDescent="0.4">
      <c r="A120" s="22">
        <v>117</v>
      </c>
      <c r="B120" s="463">
        <v>3</v>
      </c>
      <c r="C120" s="95">
        <v>45046</v>
      </c>
      <c r="D120" s="318" t="s">
        <v>895</v>
      </c>
      <c r="E120" s="482" t="str">
        <f t="shared" si="24"/>
        <v>GREENWICH PFC</v>
      </c>
      <c r="F120" s="482" t="str">
        <f t="shared" si="24"/>
        <v>NORTH BRANFORD LEGENDS</v>
      </c>
      <c r="G120" s="464">
        <v>40</v>
      </c>
      <c r="H120" s="369">
        <f t="shared" si="25"/>
        <v>0.33333333333333331</v>
      </c>
      <c r="I120" s="370" t="s">
        <v>944</v>
      </c>
      <c r="J120" s="73"/>
      <c r="K120" s="16"/>
      <c r="M120" s="350" t="s">
        <v>138</v>
      </c>
      <c r="N120" s="459" t="s">
        <v>148</v>
      </c>
    </row>
    <row r="121" spans="1:29" ht="12.75" customHeight="1" thickTop="1" thickBot="1" x14ac:dyDescent="0.4">
      <c r="A121" s="22">
        <v>118</v>
      </c>
      <c r="B121" s="463">
        <v>3</v>
      </c>
      <c r="C121" s="95">
        <v>45046</v>
      </c>
      <c r="D121" s="318" t="s">
        <v>895</v>
      </c>
      <c r="E121" s="482" t="str">
        <f t="shared" si="24"/>
        <v>NORWALK SPORT COLOMBIA 50</v>
      </c>
      <c r="F121" s="482" t="str">
        <f t="shared" si="24"/>
        <v>SOUTHEAST CT</v>
      </c>
      <c r="G121" s="464">
        <v>70</v>
      </c>
      <c r="H121" s="369">
        <f t="shared" si="25"/>
        <v>0.41666666666666702</v>
      </c>
      <c r="I121" s="370" t="str">
        <f t="shared" si="26"/>
        <v>Nathan Hale MS (T), Norwalk</v>
      </c>
      <c r="J121" s="326"/>
      <c r="K121" s="16"/>
      <c r="M121" s="350" t="s">
        <v>141</v>
      </c>
      <c r="N121" s="459" t="s">
        <v>149</v>
      </c>
      <c r="S121" s="16"/>
      <c r="T121" s="198"/>
      <c r="U121" s="198"/>
      <c r="V121" s="16">
        <v>73</v>
      </c>
      <c r="W121" s="209"/>
      <c r="X121" s="215"/>
      <c r="Y121" s="16"/>
      <c r="Z121" s="20"/>
      <c r="AC121" s="16"/>
    </row>
    <row r="122" spans="1:29" ht="12.75" customHeight="1" thickTop="1" x14ac:dyDescent="0.35">
      <c r="A122" s="22">
        <v>119</v>
      </c>
      <c r="B122" s="463">
        <v>3</v>
      </c>
      <c r="C122" s="95">
        <v>45046</v>
      </c>
      <c r="D122" s="318" t="s">
        <v>895</v>
      </c>
      <c r="E122" s="482" t="str">
        <f t="shared" si="24"/>
        <v>REBELS UNITED</v>
      </c>
      <c r="F122" s="482" t="str">
        <f t="shared" si="24"/>
        <v>VASCO DA GAMA 60</v>
      </c>
      <c r="G122" s="464">
        <v>40</v>
      </c>
      <c r="H122" s="369">
        <v>0.41666666666666669</v>
      </c>
      <c r="I122" s="370" t="s">
        <v>921</v>
      </c>
      <c r="J122" s="73" t="s">
        <v>928</v>
      </c>
      <c r="K122" s="16"/>
      <c r="M122" s="350" t="s">
        <v>142</v>
      </c>
      <c r="N122" s="459" t="s">
        <v>135</v>
      </c>
      <c r="S122" s="16"/>
      <c r="T122" s="288"/>
      <c r="U122" s="288"/>
      <c r="V122" s="16"/>
      <c r="W122" s="227"/>
      <c r="X122" s="289"/>
      <c r="Y122" s="16"/>
      <c r="Z122" s="20"/>
      <c r="AC122" s="16"/>
    </row>
    <row r="123" spans="1:29" ht="12.75" customHeight="1" x14ac:dyDescent="0.35">
      <c r="A123" s="22">
        <v>120</v>
      </c>
      <c r="B123" s="463">
        <v>3</v>
      </c>
      <c r="C123" s="95">
        <v>45046</v>
      </c>
      <c r="D123" s="318" t="s">
        <v>895</v>
      </c>
      <c r="E123" s="482" t="str">
        <f t="shared" si="24"/>
        <v>WESTPORT FC</v>
      </c>
      <c r="F123" s="482" t="str">
        <f t="shared" si="24"/>
        <v>ZIMMITTI SC</v>
      </c>
      <c r="G123" s="464">
        <v>61</v>
      </c>
      <c r="H123" s="369">
        <f t="shared" si="25"/>
        <v>0.33333333333333331</v>
      </c>
      <c r="I123" s="370" t="str">
        <f t="shared" si="26"/>
        <v>Wakeman Park (T), Westport</v>
      </c>
      <c r="J123" s="73"/>
      <c r="K123" s="16"/>
      <c r="M123" s="350" t="s">
        <v>144</v>
      </c>
      <c r="N123" s="459" t="s">
        <v>137</v>
      </c>
      <c r="S123" s="16"/>
      <c r="T123" s="288"/>
      <c r="U123" s="288"/>
      <c r="V123" s="16"/>
      <c r="W123" s="227"/>
      <c r="X123" s="289"/>
      <c r="Y123" s="16"/>
      <c r="Z123" s="20"/>
      <c r="AC123" s="16"/>
    </row>
    <row r="124" spans="1:29" ht="13" customHeight="1" x14ac:dyDescent="0.35">
      <c r="A124" s="22">
        <v>121</v>
      </c>
      <c r="B124" s="257"/>
      <c r="C124" s="95"/>
      <c r="D124" s="68"/>
      <c r="E124" s="482"/>
      <c r="F124" s="482"/>
      <c r="G124" s="464"/>
      <c r="H124" s="369"/>
      <c r="I124" s="370"/>
      <c r="J124" s="73"/>
      <c r="K124" s="16"/>
      <c r="M124" s="85"/>
      <c r="N124" s="85"/>
      <c r="S124" s="16"/>
      <c r="T124" s="288"/>
      <c r="U124" s="288"/>
      <c r="V124" s="16"/>
      <c r="W124" s="227"/>
      <c r="X124" s="289"/>
      <c r="Y124" s="16"/>
      <c r="Z124" s="20"/>
      <c r="AC124" s="16"/>
    </row>
    <row r="125" spans="1:29" ht="13" customHeight="1" x14ac:dyDescent="0.35">
      <c r="A125" s="22">
        <v>122</v>
      </c>
      <c r="B125" s="324" t="s">
        <v>0</v>
      </c>
      <c r="C125" s="95" t="s">
        <v>0</v>
      </c>
      <c r="D125" s="325" t="s">
        <v>0</v>
      </c>
      <c r="E125" s="484" t="s">
        <v>0</v>
      </c>
      <c r="F125" s="485" t="s">
        <v>0</v>
      </c>
      <c r="G125" s="464" t="s">
        <v>0</v>
      </c>
      <c r="H125" s="374" t="s">
        <v>0</v>
      </c>
      <c r="I125" s="372" t="s">
        <v>0</v>
      </c>
      <c r="J125" s="326"/>
      <c r="K125" s="16"/>
      <c r="M125" s="85"/>
      <c r="N125" s="85"/>
      <c r="S125" s="16"/>
      <c r="T125" s="288"/>
      <c r="U125" s="288"/>
      <c r="V125" s="16"/>
      <c r="W125" s="227"/>
      <c r="X125" s="289"/>
      <c r="Y125" s="16"/>
      <c r="Z125" s="20"/>
      <c r="AC125" s="16"/>
    </row>
    <row r="126" spans="1:29" ht="13" customHeight="1" x14ac:dyDescent="0.35">
      <c r="A126" s="22">
        <v>123</v>
      </c>
      <c r="B126" s="463">
        <v>4</v>
      </c>
      <c r="C126" s="95">
        <v>45053</v>
      </c>
      <c r="D126" s="69" t="s">
        <v>10</v>
      </c>
      <c r="E126" s="482" t="str">
        <f t="shared" ref="E126:F130" si="27">VLOOKUP(M126,Teams,2)</f>
        <v>VASCO DA GAMA 30</v>
      </c>
      <c r="F126" s="482" t="str">
        <f t="shared" si="27"/>
        <v>HAMDEN ALL STARS</v>
      </c>
      <c r="G126" s="464">
        <v>11</v>
      </c>
      <c r="H126" s="369">
        <v>0.33333333333333331</v>
      </c>
      <c r="I126" s="370" t="str">
        <f>VLOOKUP(E126,fields,2)</f>
        <v>Veterans Memorial Park (T), Bridgeport</v>
      </c>
      <c r="J126" s="73" t="s">
        <v>950</v>
      </c>
      <c r="K126" s="16"/>
      <c r="M126" s="85" t="s">
        <v>101</v>
      </c>
      <c r="N126" s="85" t="s">
        <v>94</v>
      </c>
      <c r="S126" s="16"/>
      <c r="T126" s="288"/>
      <c r="U126" s="288"/>
      <c r="V126" s="16"/>
      <c r="W126" s="227"/>
      <c r="X126" s="289"/>
      <c r="Y126" s="16"/>
      <c r="Z126" s="20"/>
      <c r="AC126" s="16"/>
    </row>
    <row r="127" spans="1:29" ht="13" customHeight="1" x14ac:dyDescent="0.35">
      <c r="A127" s="22">
        <v>124</v>
      </c>
      <c r="B127" s="463">
        <v>4</v>
      </c>
      <c r="C127" s="95">
        <v>45053</v>
      </c>
      <c r="D127" s="69" t="s">
        <v>10</v>
      </c>
      <c r="E127" s="482" t="str">
        <f t="shared" si="27"/>
        <v>DANBURY UNITED</v>
      </c>
      <c r="F127" s="482" t="str">
        <f t="shared" si="27"/>
        <v>CLINTON FC 30</v>
      </c>
      <c r="G127" s="464">
        <v>30</v>
      </c>
      <c r="H127" s="369">
        <f>VLOOKUP(E127,START_TIMES,2)</f>
        <v>0.375</v>
      </c>
      <c r="I127" s="370" t="str">
        <f>VLOOKUP(E127,fields,2)</f>
        <v>Portuguese Cultural Center (G), Danbury</v>
      </c>
      <c r="J127" s="73"/>
      <c r="K127" s="16"/>
      <c r="M127" s="85" t="s">
        <v>93</v>
      </c>
      <c r="N127" s="85" t="s">
        <v>97</v>
      </c>
      <c r="S127" s="16"/>
      <c r="T127" s="288"/>
      <c r="U127" s="288"/>
      <c r="V127" s="16"/>
      <c r="W127" s="227"/>
      <c r="X127" s="289"/>
      <c r="Y127" s="16"/>
      <c r="Z127" s="20"/>
      <c r="AC127" s="16"/>
    </row>
    <row r="128" spans="1:29" ht="13" customHeight="1" x14ac:dyDescent="0.35">
      <c r="A128" s="22">
        <v>125</v>
      </c>
      <c r="B128" s="463">
        <v>4</v>
      </c>
      <c r="C128" s="95">
        <v>45053</v>
      </c>
      <c r="D128" s="69" t="s">
        <v>10</v>
      </c>
      <c r="E128" s="482" t="str">
        <f t="shared" si="27"/>
        <v>GREENWICH FC 30</v>
      </c>
      <c r="F128" s="482" t="str">
        <f t="shared" si="27"/>
        <v>NORWALK FC</v>
      </c>
      <c r="G128" s="464">
        <v>21</v>
      </c>
      <c r="H128" s="369">
        <f>VLOOKUP(E128,START_TIMES,2)</f>
        <v>0.33333333333333331</v>
      </c>
      <c r="I128" s="370" t="s">
        <v>945</v>
      </c>
      <c r="J128" s="73"/>
      <c r="K128" s="16"/>
      <c r="M128" s="85" t="s">
        <v>99</v>
      </c>
      <c r="N128" s="85" t="s">
        <v>100</v>
      </c>
      <c r="S128" s="16"/>
      <c r="T128" s="288"/>
      <c r="U128" s="288"/>
      <c r="V128" s="16"/>
      <c r="W128" s="227"/>
      <c r="X128" s="289"/>
      <c r="Y128" s="16"/>
      <c r="Z128" s="20"/>
      <c r="AC128" s="16"/>
    </row>
    <row r="129" spans="1:29" ht="13" customHeight="1" x14ac:dyDescent="0.35">
      <c r="A129" s="22">
        <v>126</v>
      </c>
      <c r="B129" s="463">
        <v>4</v>
      </c>
      <c r="C129" s="95">
        <v>45053</v>
      </c>
      <c r="D129" s="69" t="s">
        <v>10</v>
      </c>
      <c r="E129" s="482" t="str">
        <f t="shared" si="27"/>
        <v>NEWTOWN SALTY DOGS</v>
      </c>
      <c r="F129" s="482" t="str">
        <f t="shared" si="27"/>
        <v>STAMFORD FC</v>
      </c>
      <c r="G129" s="464">
        <v>24</v>
      </c>
      <c r="H129" s="369">
        <f>VLOOKUP(E129,START_TIMES,2)</f>
        <v>0.33333333333333331</v>
      </c>
      <c r="I129" s="370" t="s">
        <v>955</v>
      </c>
      <c r="J129" s="73" t="s">
        <v>928</v>
      </c>
      <c r="K129" s="16"/>
      <c r="M129" s="85" t="s">
        <v>92</v>
      </c>
      <c r="N129" s="85" t="s">
        <v>95</v>
      </c>
      <c r="S129" s="16"/>
      <c r="T129" s="288"/>
      <c r="U129" s="288"/>
      <c r="V129" s="16"/>
      <c r="W129" s="227"/>
      <c r="X129" s="289"/>
      <c r="Y129" s="16"/>
      <c r="Z129" s="20"/>
      <c r="AC129" s="16"/>
    </row>
    <row r="130" spans="1:29" ht="13" customHeight="1" x14ac:dyDescent="0.35">
      <c r="A130" s="22">
        <v>127</v>
      </c>
      <c r="B130" s="463">
        <v>4</v>
      </c>
      <c r="C130" s="95">
        <v>45053</v>
      </c>
      <c r="D130" s="69" t="s">
        <v>10</v>
      </c>
      <c r="E130" s="482" t="str">
        <f t="shared" si="27"/>
        <v>CLUB NAPOLI 30</v>
      </c>
      <c r="F130" s="482" t="str">
        <f t="shared" si="27"/>
        <v>NORTH BRANFORD 30</v>
      </c>
      <c r="G130" s="464">
        <v>64</v>
      </c>
      <c r="H130" s="369">
        <v>0.375</v>
      </c>
      <c r="I130" s="370" t="str">
        <f>VLOOKUP(E130,fields,2)</f>
        <v>Quinnipiac Park (G), Cheshire</v>
      </c>
      <c r="J130" s="73"/>
      <c r="K130" s="16"/>
      <c r="M130" s="85" t="s">
        <v>96</v>
      </c>
      <c r="N130" s="85" t="s">
        <v>98</v>
      </c>
      <c r="S130" s="16"/>
      <c r="T130" s="288"/>
      <c r="U130" s="288"/>
      <c r="V130" s="16"/>
      <c r="W130" s="227"/>
      <c r="X130" s="289"/>
      <c r="Y130" s="16"/>
      <c r="Z130" s="20"/>
      <c r="AC130" s="16"/>
    </row>
    <row r="131" spans="1:29" ht="13" customHeight="1" x14ac:dyDescent="0.35">
      <c r="A131" s="22">
        <v>128</v>
      </c>
      <c r="B131" s="324" t="s">
        <v>0</v>
      </c>
      <c r="C131" s="95" t="s">
        <v>0</v>
      </c>
      <c r="D131" s="325" t="s">
        <v>0</v>
      </c>
      <c r="E131" s="484" t="s">
        <v>0</v>
      </c>
      <c r="F131" s="485" t="s">
        <v>0</v>
      </c>
      <c r="G131" s="464" t="s">
        <v>0</v>
      </c>
      <c r="H131" s="374" t="s">
        <v>0</v>
      </c>
      <c r="I131" s="372" t="s">
        <v>0</v>
      </c>
      <c r="J131" s="326"/>
      <c r="K131" s="16"/>
      <c r="M131" s="85"/>
      <c r="N131" s="85"/>
      <c r="S131" s="16"/>
      <c r="T131" s="288"/>
      <c r="U131" s="288"/>
      <c r="V131" s="16"/>
      <c r="W131" s="227"/>
      <c r="X131" s="289"/>
      <c r="Y131" s="16"/>
      <c r="Z131" s="20"/>
      <c r="AC131" s="16"/>
    </row>
    <row r="132" spans="1:29" ht="13" customHeight="1" x14ac:dyDescent="0.35">
      <c r="A132" s="22">
        <v>129</v>
      </c>
      <c r="B132" s="463">
        <v>4</v>
      </c>
      <c r="C132" s="95">
        <v>45053</v>
      </c>
      <c r="D132" s="66" t="s">
        <v>175</v>
      </c>
      <c r="E132" s="482" t="str">
        <f t="shared" ref="E132:F136" si="28">VLOOKUP(M132,Teams,2)</f>
        <v>TRINITY FC</v>
      </c>
      <c r="F132" s="483" t="str">
        <f t="shared" si="28"/>
        <v>MILFORD AMIGOS</v>
      </c>
      <c r="G132" s="464">
        <v>11</v>
      </c>
      <c r="H132" s="369">
        <f>VLOOKUP(E132,START_TIMES,2)</f>
        <v>0.33333333333333331</v>
      </c>
      <c r="I132" s="370" t="str">
        <f>VLOOKUP(E132,fields,2)</f>
        <v>Pease Road (G), Woodbridge</v>
      </c>
      <c r="J132" s="73"/>
      <c r="K132" s="16"/>
      <c r="M132" s="85" t="s">
        <v>159</v>
      </c>
      <c r="N132" s="85" t="s">
        <v>154</v>
      </c>
      <c r="S132" s="16"/>
      <c r="T132" s="288"/>
      <c r="U132" s="288"/>
      <c r="V132" s="16"/>
      <c r="W132" s="227"/>
      <c r="X132" s="289"/>
      <c r="Y132" s="16"/>
      <c r="Z132" s="20"/>
      <c r="AC132" s="16"/>
    </row>
    <row r="133" spans="1:29" ht="13" customHeight="1" x14ac:dyDescent="0.35">
      <c r="A133" s="22">
        <v>130</v>
      </c>
      <c r="B133" s="463">
        <v>4</v>
      </c>
      <c r="C133" s="95">
        <v>45053</v>
      </c>
      <c r="D133" s="66" t="s">
        <v>175</v>
      </c>
      <c r="E133" s="482" t="str">
        <f t="shared" si="28"/>
        <v>FC CALDO VERDE</v>
      </c>
      <c r="F133" s="482" t="str">
        <f t="shared" si="28"/>
        <v>COYOTES FC</v>
      </c>
      <c r="G133" s="464">
        <v>12</v>
      </c>
      <c r="H133" s="369">
        <f>VLOOKUP(E133,START_TIMES,2)</f>
        <v>0.41666666666666702</v>
      </c>
      <c r="I133" s="370" t="str">
        <f>VLOOKUP(E133,fields,2)</f>
        <v>City Hill MS (G), Naugatuck</v>
      </c>
      <c r="J133" s="73"/>
      <c r="K133" s="16"/>
      <c r="M133" s="85" t="s">
        <v>152</v>
      </c>
      <c r="N133" s="85" t="s">
        <v>150</v>
      </c>
      <c r="S133" s="16"/>
      <c r="T133" s="288"/>
      <c r="U133" s="288"/>
      <c r="V133" s="16"/>
      <c r="W133" s="227"/>
      <c r="X133" s="289"/>
      <c r="Y133" s="16"/>
      <c r="Z133" s="20"/>
      <c r="AC133" s="16"/>
    </row>
    <row r="134" spans="1:29" ht="13" customHeight="1" x14ac:dyDescent="0.35">
      <c r="A134" s="22">
        <v>131</v>
      </c>
      <c r="B134" s="463">
        <v>4</v>
      </c>
      <c r="C134" s="95">
        <v>45053</v>
      </c>
      <c r="D134" s="66" t="s">
        <v>175</v>
      </c>
      <c r="E134" s="482" t="str">
        <f t="shared" si="28"/>
        <v>LITCHFIELD COUNTY BLUES 30</v>
      </c>
      <c r="F134" s="482" t="str">
        <f t="shared" si="28"/>
        <v>QPR</v>
      </c>
      <c r="G134" s="464">
        <v>70</v>
      </c>
      <c r="H134" s="369">
        <f>VLOOKUP(E134,START_TIMES,2)</f>
        <v>0.375</v>
      </c>
      <c r="I134" s="370" t="str">
        <f>VLOOKUP(E134,fields,2)</f>
        <v>New Milford HS (T), New Milford</v>
      </c>
      <c r="J134" s="73"/>
      <c r="K134" s="16"/>
      <c r="M134" s="85" t="s">
        <v>153</v>
      </c>
      <c r="N134" s="85" t="s">
        <v>157</v>
      </c>
      <c r="S134" s="16"/>
      <c r="T134" s="288"/>
      <c r="U134" s="288"/>
      <c r="V134" s="16"/>
      <c r="W134" s="227"/>
      <c r="X134" s="289"/>
      <c r="Y134" s="16"/>
      <c r="Z134" s="20"/>
      <c r="AC134" s="16"/>
    </row>
    <row r="135" spans="1:29" ht="13" customHeight="1" x14ac:dyDescent="0.35">
      <c r="A135" s="22">
        <v>132</v>
      </c>
      <c r="B135" s="463">
        <v>4</v>
      </c>
      <c r="C135" s="95">
        <v>45053</v>
      </c>
      <c r="D135" s="66" t="s">
        <v>175</v>
      </c>
      <c r="E135" s="482" t="str">
        <f t="shared" si="28"/>
        <v>MILFORD TUESDAY</v>
      </c>
      <c r="F135" s="483" t="str">
        <f t="shared" si="28"/>
        <v>SHELTON FC</v>
      </c>
      <c r="G135" s="464">
        <v>21</v>
      </c>
      <c r="H135" s="369">
        <f>VLOOKUP(E135,START_TIMES,2)</f>
        <v>0.33333333333333331</v>
      </c>
      <c r="I135" s="370" t="str">
        <f>VLOOKUP(E135,fields,2)</f>
        <v>Witek Park (G), Derby</v>
      </c>
      <c r="J135" s="73"/>
      <c r="K135" s="16"/>
      <c r="M135" s="85" t="s">
        <v>155</v>
      </c>
      <c r="N135" s="85" t="s">
        <v>158</v>
      </c>
      <c r="S135" s="16"/>
      <c r="T135" s="288"/>
      <c r="U135" s="288"/>
      <c r="V135" s="16"/>
      <c r="W135" s="227"/>
      <c r="X135" s="289"/>
      <c r="Y135" s="16"/>
      <c r="Z135" s="20"/>
      <c r="AC135" s="16"/>
    </row>
    <row r="136" spans="1:29" ht="13" customHeight="1" x14ac:dyDescent="0.35">
      <c r="A136" s="22">
        <v>133</v>
      </c>
      <c r="B136" s="463">
        <v>4</v>
      </c>
      <c r="C136" s="95">
        <v>45053</v>
      </c>
      <c r="D136" s="66" t="s">
        <v>175</v>
      </c>
      <c r="E136" s="482" t="str">
        <f t="shared" si="28"/>
        <v>ELITE FC</v>
      </c>
      <c r="F136" s="482" t="str">
        <f t="shared" si="28"/>
        <v>NAUGATUCK FUSION</v>
      </c>
      <c r="G136" s="464">
        <v>12</v>
      </c>
      <c r="H136" s="369">
        <f>VLOOKUP(E136,START_TIMES,2)</f>
        <v>0.33333333333333331</v>
      </c>
      <c r="I136" s="370" t="str">
        <f>VLOOKUP(E136,fields,2)</f>
        <v>Foran HS KMT (T), Milford</v>
      </c>
      <c r="J136" s="73"/>
      <c r="K136" s="16"/>
      <c r="M136" s="85" t="s">
        <v>151</v>
      </c>
      <c r="N136" s="85" t="s">
        <v>156</v>
      </c>
      <c r="S136" s="16"/>
      <c r="T136" s="288"/>
      <c r="U136" s="288"/>
      <c r="V136" s="16"/>
      <c r="W136" s="227"/>
      <c r="X136" s="289"/>
      <c r="Y136" s="16"/>
      <c r="Z136" s="20"/>
      <c r="AC136" s="16"/>
    </row>
    <row r="137" spans="1:29" ht="13" customHeight="1" x14ac:dyDescent="0.35">
      <c r="A137" s="22">
        <v>134</v>
      </c>
      <c r="B137" s="324" t="s">
        <v>0</v>
      </c>
      <c r="C137" s="95" t="s">
        <v>0</v>
      </c>
      <c r="D137" s="325" t="s">
        <v>0</v>
      </c>
      <c r="E137" s="484" t="s">
        <v>0</v>
      </c>
      <c r="F137" s="485" t="s">
        <v>0</v>
      </c>
      <c r="G137" s="464" t="s">
        <v>0</v>
      </c>
      <c r="H137" s="374" t="s">
        <v>0</v>
      </c>
      <c r="I137" s="372" t="s">
        <v>0</v>
      </c>
      <c r="J137" s="326"/>
      <c r="K137" s="16"/>
      <c r="M137" s="85"/>
      <c r="N137" s="85"/>
      <c r="S137" s="16"/>
      <c r="T137" s="288"/>
      <c r="U137" s="288"/>
      <c r="V137" s="16"/>
      <c r="W137" s="227"/>
      <c r="X137" s="289"/>
      <c r="Y137" s="16"/>
      <c r="Z137" s="20"/>
      <c r="AC137" s="16"/>
    </row>
    <row r="138" spans="1:29" ht="13.5" customHeight="1" x14ac:dyDescent="0.35">
      <c r="A138" s="22">
        <v>135</v>
      </c>
      <c r="B138" s="463">
        <v>4</v>
      </c>
      <c r="C138" s="95">
        <v>45053</v>
      </c>
      <c r="D138" s="65" t="s">
        <v>11</v>
      </c>
      <c r="E138" s="482" t="str">
        <f t="shared" ref="E138:F142" si="29">VLOOKUP(M138,Teams,2)</f>
        <v>NORWALK SPORT COLOMBIA 40</v>
      </c>
      <c r="F138" s="485" t="str">
        <f t="shared" si="29"/>
        <v>WATERBURY ALBANIANS</v>
      </c>
      <c r="G138" s="464">
        <v>71</v>
      </c>
      <c r="H138" s="369">
        <v>0.33333333333333331</v>
      </c>
      <c r="I138" s="370" t="str">
        <f>VLOOKUP(E161,fields,2)</f>
        <v>Nathan Hale MS (T), Norwalk</v>
      </c>
      <c r="J138" s="73" t="s">
        <v>950</v>
      </c>
      <c r="K138" s="16"/>
      <c r="M138" s="359" t="s">
        <v>104</v>
      </c>
      <c r="N138" s="359" t="s">
        <v>109</v>
      </c>
      <c r="S138" s="16"/>
      <c r="T138" s="288"/>
      <c r="U138" s="288"/>
      <c r="V138" s="16"/>
      <c r="W138" s="227"/>
      <c r="X138" s="289"/>
      <c r="Y138" s="16"/>
      <c r="Z138" s="20"/>
      <c r="AC138" s="16"/>
    </row>
    <row r="139" spans="1:29" ht="13.5" customHeight="1" x14ac:dyDescent="0.35">
      <c r="A139" s="22">
        <v>136</v>
      </c>
      <c r="B139" s="463">
        <v>4</v>
      </c>
      <c r="C139" s="95">
        <v>45053</v>
      </c>
      <c r="D139" s="65" t="s">
        <v>11</v>
      </c>
      <c r="E139" s="482" t="str">
        <f t="shared" si="29"/>
        <v>GREENWICH FC 40</v>
      </c>
      <c r="F139" s="482" t="str">
        <f t="shared" si="29"/>
        <v>CLINTON FC 40</v>
      </c>
      <c r="G139" s="464">
        <v>62</v>
      </c>
      <c r="H139" s="369">
        <v>0.41666666666666669</v>
      </c>
      <c r="I139" s="370" t="s">
        <v>944</v>
      </c>
      <c r="J139" s="73"/>
      <c r="K139" s="16"/>
      <c r="M139" s="359" t="s">
        <v>162</v>
      </c>
      <c r="N139" s="359" t="s">
        <v>160</v>
      </c>
      <c r="S139" s="16"/>
      <c r="T139" s="288"/>
      <c r="U139" s="288"/>
      <c r="V139" s="16"/>
      <c r="W139" s="227"/>
      <c r="X139" s="289"/>
      <c r="Y139" s="16"/>
      <c r="Z139" s="20"/>
      <c r="AC139" s="16"/>
    </row>
    <row r="140" spans="1:29" ht="13.5" customHeight="1" x14ac:dyDescent="0.35">
      <c r="A140" s="22">
        <v>137</v>
      </c>
      <c r="B140" s="463">
        <v>4</v>
      </c>
      <c r="C140" s="95">
        <v>45053</v>
      </c>
      <c r="D140" s="65" t="s">
        <v>11</v>
      </c>
      <c r="E140" s="482" t="str">
        <f t="shared" si="29"/>
        <v>GREENWICH PUMAS FC 40</v>
      </c>
      <c r="F140" s="482" t="str">
        <f t="shared" si="29"/>
        <v>STORM FC</v>
      </c>
      <c r="G140" s="464">
        <v>21</v>
      </c>
      <c r="H140" s="369">
        <f>VLOOKUP(E140,START_TIMES,2)</f>
        <v>0.33333333333333331</v>
      </c>
      <c r="I140" s="370" t="s">
        <v>944</v>
      </c>
      <c r="J140" s="73"/>
      <c r="K140" s="16"/>
      <c r="M140" s="359" t="s">
        <v>163</v>
      </c>
      <c r="N140" s="359" t="s">
        <v>107</v>
      </c>
      <c r="S140" s="16"/>
      <c r="T140" s="288"/>
      <c r="U140" s="288"/>
      <c r="V140" s="16"/>
      <c r="W140" s="227"/>
      <c r="X140" s="289"/>
      <c r="Y140" s="16"/>
      <c r="Z140" s="20"/>
      <c r="AC140" s="16"/>
    </row>
    <row r="141" spans="1:29" ht="13.5" customHeight="1" x14ac:dyDescent="0.35">
      <c r="A141" s="22">
        <v>138</v>
      </c>
      <c r="B141" s="463">
        <v>4</v>
      </c>
      <c r="C141" s="95">
        <v>45053</v>
      </c>
      <c r="D141" s="65" t="s">
        <v>11</v>
      </c>
      <c r="E141" s="482" t="str">
        <f t="shared" si="29"/>
        <v>RIDGEFIELD KICKS</v>
      </c>
      <c r="F141" s="482" t="str">
        <f t="shared" si="29"/>
        <v>VASCO DA GAMA 40</v>
      </c>
      <c r="G141" s="464">
        <v>22</v>
      </c>
      <c r="H141" s="369">
        <f>VLOOKUP(E141,START_TIMES,2)</f>
        <v>0.41666666666666669</v>
      </c>
      <c r="I141" s="370" t="str">
        <f>VLOOKUP(E141,fields,2)</f>
        <v>Wooster School (T), Danbury</v>
      </c>
      <c r="J141" s="73" t="s">
        <v>953</v>
      </c>
      <c r="K141" s="16"/>
      <c r="M141" s="359" t="s">
        <v>105</v>
      </c>
      <c r="N141" s="359" t="s">
        <v>108</v>
      </c>
      <c r="S141" s="16"/>
      <c r="T141" s="288"/>
      <c r="U141" s="288"/>
      <c r="V141" s="16"/>
      <c r="W141" s="227"/>
      <c r="X141" s="289"/>
      <c r="Y141" s="16"/>
      <c r="Z141" s="20"/>
      <c r="AC141" s="16"/>
    </row>
    <row r="142" spans="1:29" ht="13.5" customHeight="1" x14ac:dyDescent="0.35">
      <c r="A142" s="22">
        <v>139</v>
      </c>
      <c r="B142" s="463">
        <v>4</v>
      </c>
      <c r="C142" s="95">
        <v>45053</v>
      </c>
      <c r="D142" s="65" t="s">
        <v>11</v>
      </c>
      <c r="E142" s="482" t="str">
        <f t="shared" si="29"/>
        <v>FAIRFIELD GAC 40</v>
      </c>
      <c r="F142" s="482" t="str">
        <f t="shared" si="29"/>
        <v>SOUTHEAST ROVERS</v>
      </c>
      <c r="G142" s="464">
        <v>61</v>
      </c>
      <c r="H142" s="369">
        <f>VLOOKUP(E142,START_TIMES,2)</f>
        <v>0.41666666666666669</v>
      </c>
      <c r="I142" s="370" t="str">
        <f>VLOOKUP(E142,fields,2)</f>
        <v>Ludlowe HS (T), Fairfield</v>
      </c>
      <c r="J142" s="73"/>
      <c r="K142" s="16"/>
      <c r="M142" s="359" t="s">
        <v>161</v>
      </c>
      <c r="N142" s="359" t="s">
        <v>106</v>
      </c>
      <c r="S142" s="16"/>
      <c r="T142" s="288"/>
      <c r="U142" s="288"/>
      <c r="V142" s="16"/>
      <c r="W142" s="227"/>
      <c r="X142" s="289"/>
      <c r="Y142" s="16"/>
      <c r="Z142" s="20"/>
      <c r="AC142" s="16"/>
    </row>
    <row r="143" spans="1:29" ht="13.5" customHeight="1" x14ac:dyDescent="0.35">
      <c r="A143" s="22">
        <v>140</v>
      </c>
      <c r="B143" s="324" t="s">
        <v>0</v>
      </c>
      <c r="C143" s="95" t="s">
        <v>0</v>
      </c>
      <c r="D143" s="325" t="s">
        <v>0</v>
      </c>
      <c r="E143" s="484" t="s">
        <v>0</v>
      </c>
      <c r="F143" s="485" t="s">
        <v>0</v>
      </c>
      <c r="G143" s="464" t="s">
        <v>0</v>
      </c>
      <c r="H143" s="374" t="s">
        <v>0</v>
      </c>
      <c r="I143" s="372" t="s">
        <v>0</v>
      </c>
      <c r="J143" s="326"/>
      <c r="K143" s="16"/>
      <c r="M143" s="85"/>
      <c r="N143" s="85"/>
      <c r="S143" s="16"/>
      <c r="T143" s="288"/>
      <c r="U143" s="288"/>
      <c r="V143" s="16"/>
      <c r="W143" s="227"/>
      <c r="X143" s="289"/>
      <c r="Y143" s="16"/>
      <c r="Z143" s="20"/>
      <c r="AC143" s="16"/>
    </row>
    <row r="144" spans="1:29" ht="13.5" customHeight="1" x14ac:dyDescent="0.35">
      <c r="A144" s="22">
        <v>141</v>
      </c>
      <c r="B144" s="324" t="s">
        <v>0</v>
      </c>
      <c r="C144" s="95" t="s">
        <v>0</v>
      </c>
      <c r="D144" s="325" t="s">
        <v>0</v>
      </c>
      <c r="E144" s="484" t="s">
        <v>0</v>
      </c>
      <c r="F144" s="485" t="s">
        <v>0</v>
      </c>
      <c r="G144" s="464" t="s">
        <v>0</v>
      </c>
      <c r="H144" s="374" t="s">
        <v>0</v>
      </c>
      <c r="I144" s="372" t="s">
        <v>0</v>
      </c>
      <c r="J144" s="326"/>
      <c r="K144" s="16"/>
      <c r="M144" s="85"/>
      <c r="N144" s="85"/>
      <c r="S144" s="16"/>
      <c r="T144" s="288"/>
      <c r="U144" s="288"/>
      <c r="V144" s="16"/>
      <c r="W144" s="227"/>
      <c r="X144" s="289"/>
      <c r="Y144" s="16"/>
      <c r="Z144" s="20"/>
      <c r="AC144" s="16"/>
    </row>
    <row r="145" spans="1:29" ht="13.5" customHeight="1" x14ac:dyDescent="0.35">
      <c r="A145" s="22">
        <v>142</v>
      </c>
      <c r="B145" s="463">
        <v>4</v>
      </c>
      <c r="C145" s="95">
        <v>45053</v>
      </c>
      <c r="D145" s="64" t="s">
        <v>12</v>
      </c>
      <c r="E145" s="482" t="str">
        <f t="shared" ref="E145:F151" si="30">VLOOKUP(M145,Teams,2)</f>
        <v>NORTH BRANFORD 40</v>
      </c>
      <c r="F145" s="482" t="str">
        <f t="shared" si="30"/>
        <v>DERBY QUITUS</v>
      </c>
      <c r="G145" s="464">
        <v>33</v>
      </c>
      <c r="H145" s="369">
        <v>0.33333333333333331</v>
      </c>
      <c r="I145" s="370" t="s">
        <v>692</v>
      </c>
      <c r="J145" s="73"/>
      <c r="K145" s="16"/>
      <c r="M145" s="281" t="s">
        <v>118</v>
      </c>
      <c r="N145" s="281" t="s">
        <v>852</v>
      </c>
      <c r="S145" s="16"/>
      <c r="T145" s="288"/>
      <c r="U145" s="288"/>
      <c r="V145" s="16"/>
      <c r="W145" s="227"/>
      <c r="X145" s="289"/>
      <c r="Y145" s="16"/>
      <c r="Z145" s="20"/>
      <c r="AC145" s="16"/>
    </row>
    <row r="146" spans="1:29" ht="13.5" customHeight="1" x14ac:dyDescent="0.35">
      <c r="A146" s="22">
        <v>143</v>
      </c>
      <c r="B146" s="463">
        <v>4</v>
      </c>
      <c r="C146" s="95">
        <v>45053</v>
      </c>
      <c r="D146" s="64" t="s">
        <v>12</v>
      </c>
      <c r="E146" s="482" t="str">
        <f t="shared" si="30"/>
        <v>PAN ZONES</v>
      </c>
      <c r="F146" s="482" t="str">
        <f t="shared" si="30"/>
        <v xml:space="preserve">GUILFORD CELTIC </v>
      </c>
      <c r="G146" s="464">
        <v>32</v>
      </c>
      <c r="H146" s="369">
        <f>VLOOKUP(E146,START_TIMES,2)</f>
        <v>0.41666666666666702</v>
      </c>
      <c r="I146" s="370" t="s">
        <v>962</v>
      </c>
      <c r="J146" s="73" t="s">
        <v>928</v>
      </c>
      <c r="K146" s="16"/>
      <c r="M146" s="281" t="s">
        <v>120</v>
      </c>
      <c r="N146" s="281" t="s">
        <v>854</v>
      </c>
      <c r="S146" s="16"/>
      <c r="T146" s="288"/>
      <c r="U146" s="288"/>
      <c r="V146" s="16"/>
      <c r="W146" s="227"/>
      <c r="X146" s="289"/>
      <c r="Y146" s="16"/>
      <c r="Z146" s="20"/>
      <c r="AC146" s="16"/>
    </row>
    <row r="147" spans="1:29" ht="13.5" customHeight="1" x14ac:dyDescent="0.35">
      <c r="A147" s="22">
        <v>144</v>
      </c>
      <c r="B147" s="463">
        <v>4</v>
      </c>
      <c r="C147" s="95">
        <v>45053</v>
      </c>
      <c r="D147" s="64" t="s">
        <v>12</v>
      </c>
      <c r="E147" s="482" t="str">
        <f t="shared" si="30"/>
        <v>NEW HAVEN AMERICANS</v>
      </c>
      <c r="F147" s="482" t="str">
        <f t="shared" si="30"/>
        <v>STAMFORD UNITED</v>
      </c>
      <c r="G147" s="464">
        <v>21</v>
      </c>
      <c r="H147" s="369">
        <f>VLOOKUP(E147,START_TIMES,2)</f>
        <v>0.41666666666666702</v>
      </c>
      <c r="I147" s="370" t="str">
        <f>VLOOKUP(E147,fields,2)</f>
        <v>Peck Place School (G), Orange</v>
      </c>
      <c r="J147" s="73"/>
      <c r="K147" s="16"/>
      <c r="M147" s="281" t="s">
        <v>117</v>
      </c>
      <c r="N147" s="281" t="s">
        <v>860</v>
      </c>
      <c r="S147" s="16"/>
      <c r="T147" s="288"/>
      <c r="U147" s="288"/>
      <c r="V147" s="16"/>
      <c r="W147" s="227"/>
      <c r="X147" s="289"/>
      <c r="Y147" s="16"/>
      <c r="Z147" s="20"/>
      <c r="AC147" s="16"/>
    </row>
    <row r="148" spans="1:29" ht="13.5" customHeight="1" x14ac:dyDescent="0.35">
      <c r="A148" s="22">
        <v>145</v>
      </c>
      <c r="B148" s="463">
        <v>4</v>
      </c>
      <c r="C148" s="95">
        <v>45053</v>
      </c>
      <c r="D148" s="64" t="s">
        <v>12</v>
      </c>
      <c r="E148" s="482" t="str">
        <f t="shared" si="30"/>
        <v>NORTH HAVEN SC</v>
      </c>
      <c r="F148" s="482" t="str">
        <f t="shared" si="30"/>
        <v>BESA SC</v>
      </c>
      <c r="G148" s="464">
        <v>13</v>
      </c>
      <c r="H148" s="369">
        <v>0.33333333333333331</v>
      </c>
      <c r="I148" s="370" t="str">
        <f>VLOOKUP(E148,fields,2)</f>
        <v>Memorial Field (G), North Haven</v>
      </c>
      <c r="J148" s="73" t="s">
        <v>950</v>
      </c>
      <c r="K148" s="16"/>
      <c r="M148" s="281" t="s">
        <v>119</v>
      </c>
      <c r="N148" s="281" t="s">
        <v>850</v>
      </c>
      <c r="S148" s="16"/>
      <c r="T148" s="288"/>
      <c r="U148" s="288"/>
      <c r="V148" s="16"/>
      <c r="W148" s="227"/>
      <c r="X148" s="289"/>
      <c r="Y148" s="16"/>
      <c r="Z148" s="20"/>
      <c r="AC148" s="16"/>
    </row>
    <row r="149" spans="1:29" ht="13.5" customHeight="1" x14ac:dyDescent="0.35">
      <c r="A149" s="22">
        <v>146</v>
      </c>
      <c r="B149" s="463">
        <v>4</v>
      </c>
      <c r="C149" s="95">
        <v>45053</v>
      </c>
      <c r="D149" s="64" t="s">
        <v>12</v>
      </c>
      <c r="E149" s="482" t="str">
        <f t="shared" si="30"/>
        <v>CLUB NAPOLI 40</v>
      </c>
      <c r="F149" s="482" t="str">
        <f t="shared" si="30"/>
        <v>SHEBEEN FC</v>
      </c>
      <c r="G149" s="464">
        <v>33</v>
      </c>
      <c r="H149" s="369">
        <f>VLOOKUP(E149,START_TIMES,2)</f>
        <v>0.41666666666666702</v>
      </c>
      <c r="I149" s="370" t="str">
        <f>VLOOKUP(E149,fields,2)</f>
        <v>Sportsplex (T), North Branford</v>
      </c>
      <c r="J149" s="73"/>
      <c r="K149" s="16"/>
      <c r="M149" s="281" t="s">
        <v>112</v>
      </c>
      <c r="N149" s="281" t="s">
        <v>859</v>
      </c>
      <c r="S149" s="16"/>
      <c r="T149" s="288"/>
      <c r="U149" s="288"/>
      <c r="V149" s="16"/>
      <c r="W149" s="227"/>
      <c r="X149" s="289"/>
      <c r="Y149" s="16"/>
      <c r="Z149" s="20"/>
      <c r="AC149" s="16"/>
    </row>
    <row r="150" spans="1:29" ht="13.5" customHeight="1" x14ac:dyDescent="0.35">
      <c r="A150" s="22">
        <v>147</v>
      </c>
      <c r="B150" s="463">
        <v>4</v>
      </c>
      <c r="C150" s="95">
        <v>45053</v>
      </c>
      <c r="D150" s="64" t="s">
        <v>12</v>
      </c>
      <c r="E150" s="482" t="str">
        <f t="shared" si="30"/>
        <v>GUILFORD BELL CURVE</v>
      </c>
      <c r="F150" s="482" t="str">
        <f t="shared" si="30"/>
        <v>WILTON WOLVES</v>
      </c>
      <c r="G150" s="464">
        <v>52</v>
      </c>
      <c r="H150" s="369">
        <f>VLOOKUP(E150,START_TIMES,2)</f>
        <v>0.41666666666666702</v>
      </c>
      <c r="I150" s="370" t="s">
        <v>943</v>
      </c>
      <c r="J150" s="73" t="s">
        <v>928</v>
      </c>
      <c r="K150" s="16"/>
      <c r="M150" s="281" t="s">
        <v>114</v>
      </c>
      <c r="N150" s="281" t="s">
        <v>861</v>
      </c>
      <c r="S150" s="16"/>
      <c r="T150" s="288"/>
      <c r="U150" s="288"/>
      <c r="V150" s="16"/>
      <c r="W150" s="227"/>
      <c r="X150" s="289"/>
      <c r="Y150" s="16"/>
      <c r="Z150" s="20"/>
      <c r="AC150" s="16"/>
    </row>
    <row r="151" spans="1:29" ht="13.5" customHeight="1" x14ac:dyDescent="0.35">
      <c r="A151" s="22">
        <v>148</v>
      </c>
      <c r="B151" s="463">
        <v>4</v>
      </c>
      <c r="C151" s="95">
        <v>45053</v>
      </c>
      <c r="D151" s="64" t="s">
        <v>12</v>
      </c>
      <c r="E151" s="482" t="str">
        <f t="shared" si="30"/>
        <v>LITCHFIELD COUNTY BLUES 40</v>
      </c>
      <c r="F151" s="482" t="str">
        <f t="shared" si="30"/>
        <v>BYE</v>
      </c>
      <c r="G151" s="465" t="s">
        <v>91</v>
      </c>
      <c r="H151" s="421" t="s">
        <v>91</v>
      </c>
      <c r="I151" s="468" t="s">
        <v>91</v>
      </c>
      <c r="J151" s="73"/>
      <c r="K151" s="16"/>
      <c r="M151" s="281" t="s">
        <v>116</v>
      </c>
      <c r="N151" s="281" t="s">
        <v>851</v>
      </c>
      <c r="S151" s="16"/>
      <c r="T151" s="288"/>
      <c r="U151" s="288"/>
      <c r="V151" s="16"/>
      <c r="W151" s="227"/>
      <c r="X151" s="289"/>
      <c r="Y151" s="16"/>
      <c r="Z151" s="20"/>
      <c r="AC151" s="16"/>
    </row>
    <row r="152" spans="1:29" ht="13.5" customHeight="1" x14ac:dyDescent="0.35">
      <c r="A152" s="22">
        <v>149</v>
      </c>
      <c r="B152" s="324" t="s">
        <v>0</v>
      </c>
      <c r="C152" s="95" t="s">
        <v>0</v>
      </c>
      <c r="D152" s="325" t="s">
        <v>0</v>
      </c>
      <c r="E152" s="484" t="s">
        <v>0</v>
      </c>
      <c r="F152" s="485" t="s">
        <v>0</v>
      </c>
      <c r="G152" s="464" t="s">
        <v>0</v>
      </c>
      <c r="H152" s="374" t="s">
        <v>0</v>
      </c>
      <c r="I152" s="372" t="s">
        <v>0</v>
      </c>
      <c r="J152" s="326"/>
      <c r="K152" s="16"/>
      <c r="M152" s="85"/>
      <c r="N152" s="85"/>
      <c r="S152" s="16"/>
      <c r="T152" s="288"/>
      <c r="U152" s="288"/>
      <c r="V152" s="16"/>
      <c r="W152" s="227"/>
      <c r="X152" s="289"/>
      <c r="Y152" s="16"/>
      <c r="Z152" s="20"/>
      <c r="AC152" s="16"/>
    </row>
    <row r="153" spans="1:29" ht="13.5" customHeight="1" x14ac:dyDescent="0.35">
      <c r="A153" s="22">
        <v>150</v>
      </c>
      <c r="B153" s="463">
        <v>4</v>
      </c>
      <c r="C153" s="95">
        <v>45053</v>
      </c>
      <c r="D153" s="63" t="s">
        <v>102</v>
      </c>
      <c r="E153" s="482" t="str">
        <f t="shared" ref="E153:F157" si="31">VLOOKUP(M153,Teams,2)</f>
        <v>VASCO DA GAMA 50</v>
      </c>
      <c r="F153" s="483" t="str">
        <f t="shared" si="31"/>
        <v>GREENWICH PUMAS FC 50</v>
      </c>
      <c r="G153" s="464">
        <v>21</v>
      </c>
      <c r="H153" s="369">
        <v>0.33333333333333331</v>
      </c>
      <c r="I153" s="370" t="str">
        <f>VLOOKUP(E153,fields,2)</f>
        <v>Veterans Memorial Park (T), Bridgeport</v>
      </c>
      <c r="J153" s="73"/>
      <c r="K153" s="16"/>
      <c r="M153" s="330" t="s">
        <v>133</v>
      </c>
      <c r="N153" s="330" t="s">
        <v>128</v>
      </c>
      <c r="S153" s="16"/>
      <c r="T153" s="288"/>
      <c r="U153" s="288"/>
      <c r="V153" s="16"/>
      <c r="W153" s="227"/>
      <c r="X153" s="289"/>
      <c r="Y153" s="16"/>
      <c r="Z153" s="20"/>
      <c r="AC153" s="16"/>
    </row>
    <row r="154" spans="1:29" ht="13.5" customHeight="1" x14ac:dyDescent="0.35">
      <c r="A154" s="22">
        <v>151</v>
      </c>
      <c r="B154" s="463">
        <v>4</v>
      </c>
      <c r="C154" s="95">
        <v>45053</v>
      </c>
      <c r="D154" s="63" t="s">
        <v>102</v>
      </c>
      <c r="E154" s="482" t="str">
        <f t="shared" si="31"/>
        <v>CHESHIRE AZZURRI</v>
      </c>
      <c r="F154" s="482" t="str">
        <f t="shared" si="31"/>
        <v>DYNAMO SC</v>
      </c>
      <c r="G154" s="464">
        <v>41</v>
      </c>
      <c r="H154" s="369">
        <v>0.45833333333333331</v>
      </c>
      <c r="I154" s="370" t="str">
        <f>VLOOKUP(E154,fields,2)</f>
        <v>Quinnipiac Park (G), Cheshire</v>
      </c>
      <c r="J154" s="73"/>
      <c r="K154" s="16"/>
      <c r="M154" s="330" t="s">
        <v>124</v>
      </c>
      <c r="N154" s="330" t="s">
        <v>126</v>
      </c>
      <c r="S154" s="16"/>
      <c r="T154" s="288"/>
      <c r="U154" s="288"/>
      <c r="V154" s="16"/>
      <c r="W154" s="227"/>
      <c r="X154" s="289"/>
      <c r="Y154" s="16"/>
      <c r="Z154" s="20"/>
      <c r="AC154" s="16"/>
    </row>
    <row r="155" spans="1:29" ht="13.5" customHeight="1" x14ac:dyDescent="0.35">
      <c r="A155" s="22">
        <v>152</v>
      </c>
      <c r="B155" s="463">
        <v>4</v>
      </c>
      <c r="C155" s="95">
        <v>45053</v>
      </c>
      <c r="D155" s="63" t="s">
        <v>102</v>
      </c>
      <c r="E155" s="482" t="str">
        <f t="shared" si="31"/>
        <v>FAIRFIELD GAC 50</v>
      </c>
      <c r="F155" s="482" t="str">
        <f t="shared" si="31"/>
        <v>POLONIA FALCON STARS FC</v>
      </c>
      <c r="G155" s="464">
        <v>33</v>
      </c>
      <c r="H155" s="369">
        <v>0.33333333333333331</v>
      </c>
      <c r="I155" s="370" t="str">
        <f>VLOOKUP(E155,fields,2)</f>
        <v>Ludlowe HS (T), Fairfield</v>
      </c>
      <c r="J155" s="73"/>
      <c r="K155" s="16"/>
      <c r="M155" s="330" t="s">
        <v>127</v>
      </c>
      <c r="N155" s="330" t="s">
        <v>131</v>
      </c>
      <c r="S155" s="16"/>
      <c r="T155" s="288"/>
      <c r="U155" s="288"/>
      <c r="V155" s="16"/>
      <c r="W155" s="227"/>
      <c r="X155" s="289"/>
      <c r="Y155" s="16"/>
      <c r="Z155" s="20"/>
      <c r="AC155" s="16"/>
    </row>
    <row r="156" spans="1:29" ht="13.5" customHeight="1" x14ac:dyDescent="0.35">
      <c r="A156" s="22">
        <v>153</v>
      </c>
      <c r="B156" s="463">
        <v>4</v>
      </c>
      <c r="C156" s="95">
        <v>45053</v>
      </c>
      <c r="D156" s="63" t="s">
        <v>102</v>
      </c>
      <c r="E156" s="482" t="str">
        <f t="shared" si="31"/>
        <v>STAMFORD CITY</v>
      </c>
      <c r="F156" s="482" t="str">
        <f t="shared" si="31"/>
        <v>NEW FAIRFIELD UNITED</v>
      </c>
      <c r="G156" s="464" t="s">
        <v>960</v>
      </c>
      <c r="H156" s="369">
        <f>VLOOKUP(E156,START_TIMES,2)</f>
        <v>0.41666666666666702</v>
      </c>
      <c r="I156" s="370" t="str">
        <f>VLOOKUP(E156,fields,2)</f>
        <v>West Beach Fields (T), Stamford</v>
      </c>
      <c r="J156" s="73"/>
      <c r="K156" s="16"/>
      <c r="M156" s="330" t="s">
        <v>132</v>
      </c>
      <c r="N156" s="330" t="s">
        <v>129</v>
      </c>
      <c r="S156" s="16"/>
      <c r="T156" s="288"/>
      <c r="U156" s="288"/>
      <c r="V156" s="16"/>
      <c r="W156" s="227"/>
      <c r="X156" s="289"/>
      <c r="Y156" s="16"/>
      <c r="Z156" s="20"/>
      <c r="AC156" s="16"/>
    </row>
    <row r="157" spans="1:29" ht="13.5" customHeight="1" x14ac:dyDescent="0.35">
      <c r="A157" s="22">
        <v>154</v>
      </c>
      <c r="B157" s="463">
        <v>4</v>
      </c>
      <c r="C157" s="95">
        <v>45053</v>
      </c>
      <c r="D157" s="63" t="s">
        <v>102</v>
      </c>
      <c r="E157" s="482" t="str">
        <f t="shared" si="31"/>
        <v>DOCKSIDE SC</v>
      </c>
      <c r="F157" s="482" t="str">
        <f t="shared" si="31"/>
        <v>NORWALK MARINERS LEGENDS</v>
      </c>
      <c r="G157" s="464" t="s">
        <v>980</v>
      </c>
      <c r="H157" s="369">
        <f>VLOOKUP(E157,START_TIMES,2)</f>
        <v>0.41666666666666702</v>
      </c>
      <c r="I157" s="370" t="str">
        <f>VLOOKUP(E157,fields,2)</f>
        <v>Foran HS KMT (T), Milford</v>
      </c>
      <c r="J157" s="73"/>
      <c r="K157" s="16"/>
      <c r="M157" s="330" t="s">
        <v>125</v>
      </c>
      <c r="N157" s="330" t="s">
        <v>130</v>
      </c>
      <c r="S157" s="16"/>
      <c r="T157" s="288"/>
      <c r="U157" s="288"/>
      <c r="V157" s="16"/>
      <c r="W157" s="227"/>
      <c r="X157" s="289"/>
      <c r="Y157" s="16"/>
      <c r="Z157" s="20"/>
      <c r="AC157" s="16"/>
    </row>
    <row r="158" spans="1:29" ht="13.5" customHeight="1" x14ac:dyDescent="0.35">
      <c r="A158" s="22">
        <v>155</v>
      </c>
      <c r="B158" s="324" t="s">
        <v>0</v>
      </c>
      <c r="C158" s="95" t="s">
        <v>0</v>
      </c>
      <c r="D158" s="325" t="s">
        <v>0</v>
      </c>
      <c r="E158" s="484" t="s">
        <v>0</v>
      </c>
      <c r="F158" s="485" t="s">
        <v>0</v>
      </c>
      <c r="G158" s="464" t="s">
        <v>0</v>
      </c>
      <c r="H158" s="374" t="s">
        <v>0</v>
      </c>
      <c r="I158" s="372" t="s">
        <v>0</v>
      </c>
      <c r="J158" s="326"/>
      <c r="K158" s="16"/>
      <c r="M158" s="85"/>
      <c r="N158" s="85"/>
      <c r="S158" s="16"/>
      <c r="T158" s="288"/>
      <c r="U158" s="288"/>
      <c r="V158" s="16"/>
      <c r="W158" s="227"/>
      <c r="X158" s="289"/>
      <c r="Y158" s="16"/>
      <c r="Z158" s="20"/>
      <c r="AC158" s="16"/>
    </row>
    <row r="159" spans="1:29" ht="13.5" customHeight="1" x14ac:dyDescent="0.35">
      <c r="A159" s="22">
        <v>156</v>
      </c>
      <c r="B159" s="463">
        <v>4</v>
      </c>
      <c r="C159" s="95">
        <v>45053</v>
      </c>
      <c r="D159" s="306" t="s">
        <v>890</v>
      </c>
      <c r="E159" s="482" t="str">
        <f t="shared" ref="E159:F161" si="32">VLOOKUP(M159,Teams,2)</f>
        <v>GREENWICH PFC</v>
      </c>
      <c r="F159" s="482" t="str">
        <f t="shared" si="32"/>
        <v>EAST HAVEN SC</v>
      </c>
      <c r="G159" s="464">
        <v>32</v>
      </c>
      <c r="H159" s="369">
        <v>0.41666666666666669</v>
      </c>
      <c r="I159" s="370" t="s">
        <v>945</v>
      </c>
      <c r="J159" s="73"/>
      <c r="K159" s="16"/>
      <c r="M159" s="340" t="s">
        <v>138</v>
      </c>
      <c r="N159" s="340" t="s">
        <v>134</v>
      </c>
      <c r="S159" s="16"/>
      <c r="T159" s="288"/>
      <c r="U159" s="288"/>
      <c r="V159" s="16"/>
      <c r="W159" s="227"/>
      <c r="X159" s="289"/>
      <c r="Y159" s="16"/>
      <c r="Z159" s="20"/>
      <c r="AC159" s="16"/>
    </row>
    <row r="160" spans="1:29" ht="13.5" customHeight="1" x14ac:dyDescent="0.35">
      <c r="A160" s="22">
        <v>157</v>
      </c>
      <c r="B160" s="463">
        <v>4</v>
      </c>
      <c r="C160" s="95">
        <v>45053</v>
      </c>
      <c r="D160" s="306" t="s">
        <v>890</v>
      </c>
      <c r="E160" s="482" t="str">
        <f t="shared" si="32"/>
        <v>WESTPORT FC</v>
      </c>
      <c r="F160" s="482" t="str">
        <f t="shared" si="32"/>
        <v>GREENWICH FC 50</v>
      </c>
      <c r="G160" s="464">
        <v>81</v>
      </c>
      <c r="H160" s="369">
        <f>VLOOKUP(E160,START_TIMES,2)</f>
        <v>0.33333333333333331</v>
      </c>
      <c r="I160" s="370" t="str">
        <f>VLOOKUP(E160,fields,2)</f>
        <v>Wakeman Park (T), Westport</v>
      </c>
      <c r="J160" s="73"/>
      <c r="K160" s="16"/>
      <c r="M160" s="340" t="s">
        <v>144</v>
      </c>
      <c r="N160" s="340" t="s">
        <v>136</v>
      </c>
      <c r="S160" s="16"/>
      <c r="T160" s="288"/>
      <c r="U160" s="288"/>
      <c r="V160" s="16"/>
      <c r="W160" s="227"/>
      <c r="X160" s="289"/>
      <c r="Y160" s="16"/>
      <c r="Z160" s="20"/>
      <c r="AC160" s="16"/>
    </row>
    <row r="161" spans="1:29" ht="13.5" customHeight="1" x14ac:dyDescent="0.35">
      <c r="A161" s="22">
        <v>158</v>
      </c>
      <c r="B161" s="463">
        <v>4</v>
      </c>
      <c r="C161" s="95">
        <v>45053</v>
      </c>
      <c r="D161" s="306" t="s">
        <v>890</v>
      </c>
      <c r="E161" s="482" t="str">
        <f t="shared" si="32"/>
        <v>NORWALK SPORT COLOMBIA 50</v>
      </c>
      <c r="F161" s="482" t="str">
        <f t="shared" si="32"/>
        <v>REBELS UNITED</v>
      </c>
      <c r="G161" s="464" t="s">
        <v>961</v>
      </c>
      <c r="H161" s="369">
        <f>VLOOKUP(E161,START_TIMES,2)</f>
        <v>0.41666666666666702</v>
      </c>
      <c r="I161" s="370" t="str">
        <f>VLOOKUP(E161,fields,2)</f>
        <v>Nathan Hale MS (T), Norwalk</v>
      </c>
      <c r="J161" s="73"/>
      <c r="K161" s="16"/>
      <c r="M161" s="340" t="s">
        <v>141</v>
      </c>
      <c r="N161" s="340" t="s">
        <v>142</v>
      </c>
      <c r="S161" s="16"/>
      <c r="T161" s="288"/>
      <c r="U161" s="288"/>
      <c r="V161" s="16"/>
      <c r="W161" s="227"/>
      <c r="X161" s="289"/>
      <c r="Y161" s="16"/>
      <c r="Z161" s="20"/>
      <c r="AC161" s="16"/>
    </row>
    <row r="162" spans="1:29" ht="13.5" customHeight="1" x14ac:dyDescent="0.35">
      <c r="A162" s="22">
        <v>159</v>
      </c>
      <c r="B162" s="257"/>
      <c r="C162" s="95" t="s">
        <v>0</v>
      </c>
      <c r="D162" s="325" t="s">
        <v>0</v>
      </c>
      <c r="E162" s="484" t="s">
        <v>0</v>
      </c>
      <c r="F162" s="485" t="s">
        <v>0</v>
      </c>
      <c r="G162" s="464" t="s">
        <v>0</v>
      </c>
      <c r="H162" s="374" t="s">
        <v>0</v>
      </c>
      <c r="I162" s="372" t="s">
        <v>0</v>
      </c>
      <c r="J162" s="326"/>
      <c r="K162" s="16"/>
      <c r="M162" s="5"/>
      <c r="N162" s="5"/>
      <c r="S162" s="16"/>
      <c r="T162" s="288"/>
      <c r="U162" s="288"/>
      <c r="V162" s="16"/>
      <c r="W162" s="227"/>
      <c r="X162" s="289"/>
      <c r="Y162" s="16"/>
      <c r="Z162" s="20"/>
      <c r="AC162" s="16"/>
    </row>
    <row r="163" spans="1:29" ht="13.5" customHeight="1" x14ac:dyDescent="0.35">
      <c r="A163" s="22">
        <v>160</v>
      </c>
      <c r="B163" s="463">
        <v>4</v>
      </c>
      <c r="C163" s="95">
        <v>45053</v>
      </c>
      <c r="D163" s="68" t="s">
        <v>891</v>
      </c>
      <c r="E163" s="482" t="str">
        <f t="shared" ref="E163:F165" si="33">VLOOKUP(M163,Teams,2)</f>
        <v>NORTH BRANFORD LEGENDS</v>
      </c>
      <c r="F163" s="482" t="str">
        <f t="shared" si="33"/>
        <v>CLUB NAPOLI 50</v>
      </c>
      <c r="G163" s="464">
        <v>16</v>
      </c>
      <c r="H163" s="369">
        <f>VLOOKUP(E163,START_TIMES,2)</f>
        <v>0.41666666666666669</v>
      </c>
      <c r="I163" s="370" t="str">
        <f>VLOOKUP(E163,fields,2)</f>
        <v>Northford Park (G), Northford</v>
      </c>
      <c r="J163" s="73"/>
      <c r="K163" s="16"/>
      <c r="M163" s="456" t="s">
        <v>148</v>
      </c>
      <c r="N163" s="456" t="s">
        <v>146</v>
      </c>
      <c r="S163" s="16"/>
      <c r="T163" s="288"/>
      <c r="U163" s="288"/>
      <c r="V163" s="16"/>
      <c r="W163" s="227"/>
      <c r="X163" s="289"/>
      <c r="Y163" s="16"/>
      <c r="Z163" s="20"/>
      <c r="AC163" s="16"/>
    </row>
    <row r="164" spans="1:29" ht="13.5" customHeight="1" x14ac:dyDescent="0.35">
      <c r="A164" s="22">
        <v>161</v>
      </c>
      <c r="B164" s="463">
        <v>4</v>
      </c>
      <c r="C164" s="95">
        <v>45053</v>
      </c>
      <c r="D164" s="68" t="s">
        <v>891</v>
      </c>
      <c r="E164" s="482" t="str">
        <f t="shared" si="33"/>
        <v>ZIMMITTI SC</v>
      </c>
      <c r="F164" s="482" t="str">
        <f t="shared" si="33"/>
        <v>GUILFORD BLACK EAGLES</v>
      </c>
      <c r="G164" s="464" t="s">
        <v>981</v>
      </c>
      <c r="H164" s="369">
        <f>VLOOKUP(E164,START_TIMES,2)</f>
        <v>0.41666666666666702</v>
      </c>
      <c r="I164" s="370" t="str">
        <f>VLOOKUP(E164,fields,2)</f>
        <v>Pontelandolfo Club (G), Waterbury</v>
      </c>
      <c r="J164" s="73"/>
      <c r="K164" s="16"/>
      <c r="M164" s="456" t="s">
        <v>137</v>
      </c>
      <c r="N164" s="456" t="s">
        <v>147</v>
      </c>
      <c r="S164" s="16"/>
      <c r="T164" s="288"/>
      <c r="U164" s="288"/>
      <c r="V164" s="16"/>
      <c r="W164" s="227"/>
      <c r="X164" s="289"/>
      <c r="Y164" s="16"/>
      <c r="Z164" s="20"/>
      <c r="AC164" s="16"/>
    </row>
    <row r="165" spans="1:29" ht="13.5" customHeight="1" x14ac:dyDescent="0.35">
      <c r="A165" s="22">
        <v>162</v>
      </c>
      <c r="B165" s="463">
        <v>4</v>
      </c>
      <c r="C165" s="95">
        <v>45053</v>
      </c>
      <c r="D165" s="68" t="s">
        <v>891</v>
      </c>
      <c r="E165" s="482" t="str">
        <f t="shared" si="33"/>
        <v>SOUTHEAST CT</v>
      </c>
      <c r="F165" s="482" t="str">
        <f t="shared" si="33"/>
        <v>VASCO DA GAMA 60</v>
      </c>
      <c r="G165" s="464">
        <v>41</v>
      </c>
      <c r="H165" s="369">
        <f>VLOOKUP(E165,START_TIMES,2)</f>
        <v>0.41666666666666702</v>
      </c>
      <c r="I165" s="370" t="str">
        <f>VLOOKUP(E165,fields,2)</f>
        <v>Killingworth Rec Park (G), Killingworth</v>
      </c>
      <c r="J165" s="73"/>
      <c r="K165" s="16"/>
      <c r="M165" s="456" t="s">
        <v>149</v>
      </c>
      <c r="N165" s="456" t="s">
        <v>135</v>
      </c>
      <c r="S165" s="16"/>
      <c r="T165" s="288"/>
      <c r="U165" s="288"/>
      <c r="V165" s="16"/>
      <c r="W165" s="227"/>
      <c r="X165" s="289"/>
      <c r="Y165" s="16"/>
      <c r="Z165" s="20"/>
      <c r="AC165" s="16"/>
    </row>
    <row r="166" spans="1:29" ht="13.5" customHeight="1" x14ac:dyDescent="0.35">
      <c r="A166" s="22">
        <v>163</v>
      </c>
      <c r="B166" s="257"/>
      <c r="C166" s="95" t="s">
        <v>0</v>
      </c>
      <c r="D166" s="325" t="s">
        <v>0</v>
      </c>
      <c r="E166" s="484" t="s">
        <v>0</v>
      </c>
      <c r="F166" s="485" t="s">
        <v>0</v>
      </c>
      <c r="G166" s="464" t="s">
        <v>0</v>
      </c>
      <c r="H166" s="374" t="s">
        <v>0</v>
      </c>
      <c r="I166" s="372" t="s">
        <v>0</v>
      </c>
      <c r="J166" s="326"/>
      <c r="K166" s="16"/>
      <c r="M166" s="85"/>
      <c r="N166" s="85"/>
      <c r="S166" s="16"/>
      <c r="T166" s="288"/>
      <c r="U166" s="288"/>
      <c r="V166" s="16"/>
      <c r="W166" s="227"/>
      <c r="X166" s="289"/>
      <c r="Y166" s="16"/>
      <c r="Z166" s="20"/>
      <c r="AC166" s="16"/>
    </row>
    <row r="167" spans="1:29" ht="13.5" customHeight="1" x14ac:dyDescent="0.35">
      <c r="A167" s="22">
        <v>164</v>
      </c>
      <c r="B167" s="463"/>
      <c r="C167" s="95">
        <v>45059</v>
      </c>
      <c r="D167" s="66" t="s">
        <v>175</v>
      </c>
      <c r="E167" s="482" t="s">
        <v>904</v>
      </c>
      <c r="F167" s="483" t="s">
        <v>908</v>
      </c>
      <c r="G167" s="464">
        <v>22</v>
      </c>
      <c r="H167" s="369">
        <v>0.75</v>
      </c>
      <c r="I167" s="370" t="s">
        <v>979</v>
      </c>
      <c r="J167" s="73" t="s">
        <v>967</v>
      </c>
      <c r="K167" s="16"/>
      <c r="M167" s="85"/>
      <c r="N167" s="85"/>
      <c r="S167" s="16"/>
      <c r="T167" s="288"/>
      <c r="U167" s="288"/>
      <c r="V167" s="16"/>
      <c r="W167" s="227"/>
      <c r="X167" s="289"/>
      <c r="Y167" s="16"/>
      <c r="Z167" s="20"/>
      <c r="AC167" s="16"/>
    </row>
    <row r="168" spans="1:29" ht="13.5" customHeight="1" x14ac:dyDescent="0.35">
      <c r="A168" s="22">
        <v>165</v>
      </c>
      <c r="B168" s="463"/>
      <c r="C168" s="95">
        <v>45059</v>
      </c>
      <c r="D168" s="66" t="s">
        <v>175</v>
      </c>
      <c r="E168" s="482" t="s">
        <v>19</v>
      </c>
      <c r="F168" s="483" t="s">
        <v>717</v>
      </c>
      <c r="G168" s="464">
        <v>20</v>
      </c>
      <c r="H168" s="369">
        <v>0.33333333333333331</v>
      </c>
      <c r="I168" s="370" t="s">
        <v>684</v>
      </c>
      <c r="J168" s="73" t="s">
        <v>967</v>
      </c>
      <c r="K168" s="16"/>
      <c r="M168" s="85"/>
      <c r="N168" s="85"/>
      <c r="S168" s="16"/>
      <c r="T168" s="288"/>
      <c r="U168" s="288"/>
      <c r="V168" s="16"/>
      <c r="W168" s="227"/>
      <c r="X168" s="289"/>
      <c r="Y168" s="16"/>
      <c r="Z168" s="20"/>
      <c r="AC168" s="16"/>
    </row>
    <row r="169" spans="1:29" ht="13.5" customHeight="1" x14ac:dyDescent="0.35">
      <c r="A169" s="22">
        <v>166</v>
      </c>
      <c r="B169" s="324" t="s">
        <v>0</v>
      </c>
      <c r="C169" s="95" t="s">
        <v>0</v>
      </c>
      <c r="D169" s="325" t="s">
        <v>0</v>
      </c>
      <c r="E169" s="484" t="s">
        <v>0</v>
      </c>
      <c r="F169" s="485" t="s">
        <v>0</v>
      </c>
      <c r="G169" s="464" t="s">
        <v>0</v>
      </c>
      <c r="H169" s="374" t="s">
        <v>0</v>
      </c>
      <c r="I169" s="372" t="s">
        <v>0</v>
      </c>
      <c r="J169" s="326"/>
      <c r="K169" s="16"/>
      <c r="M169" s="85"/>
      <c r="N169" s="85"/>
      <c r="S169" s="16"/>
      <c r="T169" s="288"/>
      <c r="U169" s="288"/>
      <c r="V169" s="16"/>
      <c r="W169" s="227"/>
      <c r="X169" s="289"/>
      <c r="Y169" s="16"/>
      <c r="Z169" s="20"/>
      <c r="AC169" s="16"/>
    </row>
    <row r="170" spans="1:29" ht="13.5" customHeight="1" x14ac:dyDescent="0.35">
      <c r="A170" s="22">
        <v>167</v>
      </c>
      <c r="B170" s="324" t="s">
        <v>0</v>
      </c>
      <c r="C170" s="95" t="s">
        <v>0</v>
      </c>
      <c r="D170" s="325" t="s">
        <v>0</v>
      </c>
      <c r="E170" s="484" t="s">
        <v>0</v>
      </c>
      <c r="F170" s="485" t="s">
        <v>0</v>
      </c>
      <c r="G170" s="464" t="s">
        <v>0</v>
      </c>
      <c r="H170" s="374" t="s">
        <v>0</v>
      </c>
      <c r="I170" s="372" t="s">
        <v>0</v>
      </c>
      <c r="J170" s="326"/>
      <c r="K170" s="16"/>
      <c r="M170" s="85"/>
      <c r="N170" s="85"/>
      <c r="S170" s="16"/>
      <c r="T170" s="288"/>
      <c r="U170" s="288"/>
      <c r="V170" s="16"/>
      <c r="W170" s="227"/>
      <c r="X170" s="289"/>
      <c r="Y170" s="16"/>
      <c r="Z170" s="20"/>
      <c r="AC170" s="16"/>
    </row>
    <row r="171" spans="1:29" ht="13.5" customHeight="1" x14ac:dyDescent="0.35">
      <c r="A171" s="22">
        <v>168</v>
      </c>
      <c r="B171" s="463"/>
      <c r="C171" s="95">
        <v>45060</v>
      </c>
      <c r="D171" s="69" t="s">
        <v>10</v>
      </c>
      <c r="E171" s="482" t="s">
        <v>879</v>
      </c>
      <c r="F171" s="482" t="s">
        <v>211</v>
      </c>
      <c r="G171" s="464">
        <v>11</v>
      </c>
      <c r="H171" s="369">
        <v>0.33333333333333331</v>
      </c>
      <c r="I171" s="370" t="s">
        <v>696</v>
      </c>
      <c r="J171" s="73" t="s">
        <v>971</v>
      </c>
      <c r="K171" s="16"/>
      <c r="M171" s="85"/>
      <c r="N171" s="85"/>
      <c r="S171" s="16"/>
      <c r="T171" s="288"/>
      <c r="U171" s="288"/>
      <c r="V171" s="16"/>
      <c r="W171" s="227"/>
      <c r="X171" s="289"/>
      <c r="Y171" s="16"/>
      <c r="Z171" s="20"/>
      <c r="AC171" s="16"/>
    </row>
    <row r="172" spans="1:29" ht="13.5" customHeight="1" x14ac:dyDescent="0.35">
      <c r="A172" s="22">
        <v>169</v>
      </c>
      <c r="B172" s="463"/>
      <c r="C172" s="95">
        <v>45060</v>
      </c>
      <c r="D172" s="64" t="s">
        <v>12</v>
      </c>
      <c r="E172" s="482" t="s">
        <v>33</v>
      </c>
      <c r="F172" s="483" t="s">
        <v>938</v>
      </c>
      <c r="G172" s="464">
        <v>24</v>
      </c>
      <c r="H172" s="369">
        <v>0.41666666666666702</v>
      </c>
      <c r="I172" s="370" t="s">
        <v>684</v>
      </c>
      <c r="J172" s="73" t="s">
        <v>967</v>
      </c>
      <c r="K172" s="16"/>
      <c r="M172" s="85"/>
      <c r="N172" s="85"/>
      <c r="S172" s="16"/>
      <c r="T172" s="288"/>
      <c r="U172" s="288"/>
      <c r="V172" s="16"/>
      <c r="W172" s="227"/>
      <c r="X172" s="289"/>
      <c r="Y172" s="16"/>
      <c r="Z172" s="20"/>
      <c r="AC172" s="16"/>
    </row>
    <row r="173" spans="1:29" ht="13.5" customHeight="1" x14ac:dyDescent="0.35">
      <c r="A173" s="22">
        <v>170</v>
      </c>
      <c r="B173" s="463"/>
      <c r="C173" s="95">
        <v>45060</v>
      </c>
      <c r="D173" s="63" t="s">
        <v>102</v>
      </c>
      <c r="E173" s="482" t="str">
        <f>VLOOKUP(M173,Teams,2)</f>
        <v>CHESHIRE AZZURRI</v>
      </c>
      <c r="F173" s="483" t="str">
        <f>VLOOKUP(N173,Teams,2)</f>
        <v>POLONIA FALCON STARS FC</v>
      </c>
      <c r="G173" s="464" t="s">
        <v>959</v>
      </c>
      <c r="H173" s="369">
        <v>0.375</v>
      </c>
      <c r="I173" s="370" t="str">
        <f>VLOOKUP(E173,fields,2)</f>
        <v>Quinnipiac Park (G), Cheshire</v>
      </c>
      <c r="J173" s="73" t="s">
        <v>967</v>
      </c>
      <c r="K173" s="16"/>
      <c r="M173" s="351" t="s">
        <v>124</v>
      </c>
      <c r="N173" s="351" t="s">
        <v>131</v>
      </c>
      <c r="S173" s="16"/>
      <c r="T173" s="288"/>
      <c r="U173" s="288"/>
      <c r="V173" s="16"/>
      <c r="W173" s="227"/>
      <c r="X173" s="289"/>
      <c r="Y173" s="16"/>
      <c r="Z173" s="20"/>
      <c r="AC173" s="16"/>
    </row>
    <row r="174" spans="1:29" ht="13.5" customHeight="1" x14ac:dyDescent="0.35">
      <c r="A174" s="22">
        <v>171</v>
      </c>
      <c r="B174" s="463"/>
      <c r="C174" s="95">
        <v>45060</v>
      </c>
      <c r="D174" s="306" t="s">
        <v>890</v>
      </c>
      <c r="E174" s="482" t="s">
        <v>45</v>
      </c>
      <c r="F174" s="482" t="s">
        <v>902</v>
      </c>
      <c r="G174" s="464">
        <v>16</v>
      </c>
      <c r="H174" s="369">
        <v>0.375</v>
      </c>
      <c r="I174" s="370" t="s">
        <v>952</v>
      </c>
      <c r="J174" s="73" t="s">
        <v>967</v>
      </c>
      <c r="K174" s="16"/>
      <c r="M174" s="85"/>
      <c r="N174" s="85"/>
      <c r="S174" s="16"/>
      <c r="T174" s="288"/>
      <c r="U174" s="288"/>
      <c r="V174" s="16"/>
      <c r="W174" s="227"/>
      <c r="X174" s="289"/>
      <c r="Y174" s="16"/>
      <c r="Z174" s="20"/>
      <c r="AC174" s="16"/>
    </row>
    <row r="175" spans="1:29" ht="13.5" customHeight="1" x14ac:dyDescent="0.35">
      <c r="A175" s="22">
        <v>172</v>
      </c>
      <c r="B175" s="463"/>
      <c r="C175" s="95">
        <v>45060</v>
      </c>
      <c r="D175" s="68" t="s">
        <v>891</v>
      </c>
      <c r="E175" s="482" t="s">
        <v>173</v>
      </c>
      <c r="F175" s="482" t="s">
        <v>47</v>
      </c>
      <c r="G175" s="464">
        <v>41</v>
      </c>
      <c r="H175" s="369">
        <v>0.375</v>
      </c>
      <c r="I175" s="370" t="s">
        <v>877</v>
      </c>
      <c r="J175" s="73" t="s">
        <v>967</v>
      </c>
      <c r="K175" s="16"/>
      <c r="M175" s="85"/>
      <c r="N175" s="85"/>
      <c r="S175" s="16"/>
      <c r="T175" s="288"/>
      <c r="U175" s="288"/>
      <c r="V175" s="16"/>
      <c r="W175" s="227"/>
      <c r="X175" s="289"/>
      <c r="Y175" s="16"/>
      <c r="Z175" s="20"/>
      <c r="AC175" s="16"/>
    </row>
    <row r="176" spans="1:29" ht="13.5" customHeight="1" x14ac:dyDescent="0.35">
      <c r="A176" s="22">
        <v>173</v>
      </c>
      <c r="B176" s="324" t="s">
        <v>0</v>
      </c>
      <c r="C176" s="95" t="s">
        <v>0</v>
      </c>
      <c r="D176" s="325" t="s">
        <v>0</v>
      </c>
      <c r="E176" s="484" t="s">
        <v>0</v>
      </c>
      <c r="F176" s="485" t="s">
        <v>0</v>
      </c>
      <c r="G176" s="464" t="s">
        <v>0</v>
      </c>
      <c r="H176" s="374" t="s">
        <v>0</v>
      </c>
      <c r="I176" s="372" t="s">
        <v>0</v>
      </c>
      <c r="J176" s="326"/>
      <c r="K176" s="16"/>
      <c r="M176" s="85"/>
      <c r="N176" s="85"/>
      <c r="S176" s="16"/>
      <c r="T176" s="288"/>
      <c r="U176" s="288"/>
      <c r="V176" s="16"/>
      <c r="W176" s="227"/>
      <c r="X176" s="289"/>
      <c r="Y176" s="16"/>
      <c r="Z176" s="20"/>
      <c r="AC176" s="16"/>
    </row>
    <row r="177" spans="1:33" ht="13.5" customHeight="1" x14ac:dyDescent="0.35">
      <c r="A177" s="22">
        <v>174</v>
      </c>
      <c r="B177" s="324"/>
      <c r="C177" s="95">
        <v>45065</v>
      </c>
      <c r="D177" s="66" t="s">
        <v>175</v>
      </c>
      <c r="E177" s="482" t="s">
        <v>53</v>
      </c>
      <c r="F177" s="482" t="s">
        <v>717</v>
      </c>
      <c r="G177" s="464">
        <v>32</v>
      </c>
      <c r="H177" s="369">
        <v>0.28125</v>
      </c>
      <c r="I177" s="370" t="s">
        <v>685</v>
      </c>
      <c r="J177" s="73" t="s">
        <v>972</v>
      </c>
      <c r="K177" s="16"/>
      <c r="M177" s="85"/>
      <c r="N177" s="85"/>
      <c r="S177" s="16"/>
      <c r="T177" s="288"/>
      <c r="U177" s="288"/>
      <c r="V177" s="16"/>
      <c r="W177" s="227"/>
      <c r="X177" s="289"/>
      <c r="Y177" s="16"/>
      <c r="Z177" s="20"/>
      <c r="AC177" s="16"/>
    </row>
    <row r="178" spans="1:33" ht="13.5" customHeight="1" x14ac:dyDescent="0.35">
      <c r="A178" s="22">
        <v>175</v>
      </c>
      <c r="B178" s="324" t="s">
        <v>0</v>
      </c>
      <c r="C178" s="95" t="s">
        <v>0</v>
      </c>
      <c r="D178" s="325" t="s">
        <v>0</v>
      </c>
      <c r="E178" s="484" t="s">
        <v>0</v>
      </c>
      <c r="F178" s="485" t="s">
        <v>0</v>
      </c>
      <c r="G178" s="464" t="s">
        <v>0</v>
      </c>
      <c r="H178" s="374" t="s">
        <v>0</v>
      </c>
      <c r="I178" s="372" t="s">
        <v>0</v>
      </c>
      <c r="J178" s="326"/>
      <c r="K178" s="16"/>
      <c r="M178" s="85"/>
      <c r="N178" s="85"/>
      <c r="S178" s="16"/>
      <c r="T178" s="288"/>
      <c r="U178" s="288"/>
      <c r="V178" s="16"/>
      <c r="W178" s="227"/>
      <c r="X178" s="289"/>
      <c r="Y178" s="16"/>
      <c r="Z178" s="20"/>
      <c r="AC178" s="16"/>
    </row>
    <row r="179" spans="1:33" ht="15.75" customHeight="1" x14ac:dyDescent="0.3">
      <c r="A179" s="22">
        <v>176</v>
      </c>
      <c r="B179" s="320" t="s">
        <v>0</v>
      </c>
      <c r="C179" s="396" t="s">
        <v>909</v>
      </c>
      <c r="D179" s="397"/>
      <c r="E179" s="489"/>
      <c r="F179" s="489"/>
      <c r="G179" s="397"/>
      <c r="H179" s="397"/>
      <c r="I179" s="398"/>
      <c r="J179" s="321"/>
      <c r="K179" s="1"/>
      <c r="L179" s="1"/>
      <c r="M179" s="85"/>
      <c r="N179" s="85"/>
      <c r="S179" s="16"/>
      <c r="T179" s="288"/>
      <c r="U179" s="288"/>
      <c r="V179" s="16"/>
      <c r="W179" s="227"/>
      <c r="X179" s="289"/>
      <c r="Y179" s="16"/>
      <c r="Z179" s="20"/>
      <c r="AC179" s="16"/>
    </row>
    <row r="180" spans="1:33" ht="13.5" customHeight="1" x14ac:dyDescent="0.35">
      <c r="A180" s="22">
        <v>177</v>
      </c>
      <c r="B180" s="324" t="s">
        <v>0</v>
      </c>
      <c r="C180" s="95" t="s">
        <v>0</v>
      </c>
      <c r="D180" s="325" t="s">
        <v>0</v>
      </c>
      <c r="E180" s="484" t="s">
        <v>0</v>
      </c>
      <c r="F180" s="485" t="s">
        <v>0</v>
      </c>
      <c r="G180" s="464" t="s">
        <v>0</v>
      </c>
      <c r="H180" s="374" t="s">
        <v>0</v>
      </c>
      <c r="I180" s="372" t="s">
        <v>0</v>
      </c>
      <c r="J180" s="326"/>
      <c r="K180" s="16"/>
      <c r="M180" s="85"/>
      <c r="N180" s="85"/>
      <c r="S180" s="16"/>
      <c r="T180" s="288"/>
      <c r="U180" s="288"/>
      <c r="V180" s="16"/>
      <c r="W180" s="227"/>
      <c r="X180" s="289"/>
      <c r="Y180" s="16"/>
      <c r="Z180" s="20"/>
      <c r="AC180" s="16"/>
    </row>
    <row r="181" spans="1:33" ht="13.5" customHeight="1" x14ac:dyDescent="0.35">
      <c r="A181" s="22">
        <v>178</v>
      </c>
      <c r="B181" s="469" t="s">
        <v>778</v>
      </c>
      <c r="C181" s="95">
        <v>45067</v>
      </c>
      <c r="D181" s="69" t="s">
        <v>10</v>
      </c>
      <c r="E181" s="483" t="str">
        <f t="shared" ref="E181:F185" si="34">VLOOKUP(M181,Teams,2)</f>
        <v>CLINTON FC 30</v>
      </c>
      <c r="F181" s="483" t="str">
        <f t="shared" si="34"/>
        <v>NEWTOWN SALTY DOGS</v>
      </c>
      <c r="G181" s="464">
        <v>102</v>
      </c>
      <c r="H181" s="369">
        <f>VLOOKUP(E181,START_TIMES,2)</f>
        <v>0.33333333333333331</v>
      </c>
      <c r="I181" s="370" t="str">
        <f>VLOOKUP(E181,fields,2)</f>
        <v>Strong Field (T), Madison</v>
      </c>
      <c r="J181" s="73"/>
      <c r="K181" s="16"/>
      <c r="M181" s="85" t="s">
        <v>97</v>
      </c>
      <c r="N181" s="85" t="s">
        <v>92</v>
      </c>
      <c r="S181" s="16"/>
      <c r="T181" s="288"/>
      <c r="U181" s="288"/>
      <c r="V181" s="16"/>
      <c r="W181" s="227"/>
      <c r="X181" s="289"/>
      <c r="Y181" s="16"/>
      <c r="Z181" s="20"/>
      <c r="AC181" s="16"/>
    </row>
    <row r="182" spans="1:33" ht="13.5" customHeight="1" x14ac:dyDescent="0.35">
      <c r="A182" s="22">
        <v>179</v>
      </c>
      <c r="B182" s="469" t="s">
        <v>778</v>
      </c>
      <c r="C182" s="95">
        <v>45067</v>
      </c>
      <c r="D182" s="69" t="s">
        <v>10</v>
      </c>
      <c r="E182" s="483" t="str">
        <f t="shared" si="34"/>
        <v>VASCO DA GAMA 30</v>
      </c>
      <c r="F182" s="483" t="str">
        <f t="shared" si="34"/>
        <v>CLUB NAPOLI 30</v>
      </c>
      <c r="G182" s="464">
        <v>23</v>
      </c>
      <c r="H182" s="369">
        <v>0.33333333333333331</v>
      </c>
      <c r="I182" s="370" t="str">
        <f>VLOOKUP(E182,fields,2)</f>
        <v>Veterans Memorial Park (T), Bridgeport</v>
      </c>
      <c r="J182" s="73" t="s">
        <v>950</v>
      </c>
      <c r="K182" s="16"/>
      <c r="M182" s="85" t="s">
        <v>101</v>
      </c>
      <c r="N182" s="85" t="s">
        <v>96</v>
      </c>
      <c r="S182" s="16"/>
      <c r="T182" s="288"/>
      <c r="U182" s="288"/>
      <c r="V182" s="16"/>
      <c r="W182" s="227"/>
      <c r="X182" s="289"/>
      <c r="Y182" s="16"/>
      <c r="Z182" s="20"/>
      <c r="AC182" s="16"/>
    </row>
    <row r="183" spans="1:33" ht="13.5" customHeight="1" x14ac:dyDescent="0.35">
      <c r="A183" s="22">
        <v>180</v>
      </c>
      <c r="B183" s="469" t="s">
        <v>778</v>
      </c>
      <c r="C183" s="95">
        <v>45067</v>
      </c>
      <c r="D183" s="69" t="s">
        <v>10</v>
      </c>
      <c r="E183" s="483" t="str">
        <f t="shared" si="34"/>
        <v>GREENWICH FC 30</v>
      </c>
      <c r="F183" s="483" t="str">
        <f t="shared" si="34"/>
        <v>HAMDEN ALL STARS</v>
      </c>
      <c r="G183" s="464">
        <v>31</v>
      </c>
      <c r="H183" s="369">
        <v>0.41666666666666669</v>
      </c>
      <c r="I183" s="370" t="s">
        <v>944</v>
      </c>
      <c r="J183" s="73"/>
      <c r="K183" s="16"/>
      <c r="M183" s="85" t="s">
        <v>99</v>
      </c>
      <c r="N183" s="85" t="s">
        <v>94</v>
      </c>
      <c r="S183" s="16"/>
      <c r="T183" s="288"/>
      <c r="U183" s="288"/>
      <c r="V183" s="16"/>
      <c r="W183" s="227"/>
      <c r="X183" s="289"/>
      <c r="Y183" s="16"/>
      <c r="Z183" s="20"/>
      <c r="AC183" s="16"/>
    </row>
    <row r="184" spans="1:33" ht="13.5" customHeight="1" x14ac:dyDescent="0.35">
      <c r="A184" s="22">
        <v>181</v>
      </c>
      <c r="B184" s="469" t="s">
        <v>778</v>
      </c>
      <c r="C184" s="95">
        <v>45067</v>
      </c>
      <c r="D184" s="69" t="s">
        <v>10</v>
      </c>
      <c r="E184" s="483" t="str">
        <f t="shared" si="34"/>
        <v>NORWALK FC</v>
      </c>
      <c r="F184" s="483" t="str">
        <f t="shared" si="34"/>
        <v>DANBURY UNITED</v>
      </c>
      <c r="G184" s="464">
        <v>13</v>
      </c>
      <c r="H184" s="369">
        <f>VLOOKUP(E184,START_TIMES,2)</f>
        <v>0.41666666666666702</v>
      </c>
      <c r="I184" s="370" t="str">
        <f>VLOOKUP(E184,fields,2)</f>
        <v>Nathan Hale MS (T), Norwalk</v>
      </c>
      <c r="J184" s="73"/>
      <c r="K184" s="16"/>
      <c r="M184" s="85" t="s">
        <v>100</v>
      </c>
      <c r="N184" s="85" t="s">
        <v>93</v>
      </c>
      <c r="S184" s="16"/>
      <c r="T184" s="288"/>
      <c r="U184" s="288"/>
      <c r="V184" s="16"/>
      <c r="W184" s="227"/>
      <c r="X184" s="289"/>
      <c r="Y184" s="16"/>
      <c r="Z184" s="20"/>
      <c r="AC184" s="16"/>
    </row>
    <row r="185" spans="1:33" s="1" customFormat="1" ht="13.5" customHeight="1" x14ac:dyDescent="0.35">
      <c r="A185" s="22">
        <v>182</v>
      </c>
      <c r="B185" s="469" t="s">
        <v>778</v>
      </c>
      <c r="C185" s="95">
        <v>45067</v>
      </c>
      <c r="D185" s="69" t="s">
        <v>10</v>
      </c>
      <c r="E185" s="483" t="str">
        <f t="shared" si="34"/>
        <v>NORTH BRANFORD 30</v>
      </c>
      <c r="F185" s="483" t="str">
        <f t="shared" si="34"/>
        <v>STAMFORD FC</v>
      </c>
      <c r="G185" s="464" t="s">
        <v>969</v>
      </c>
      <c r="H185" s="369">
        <f>VLOOKUP(E185,START_TIMES,2)</f>
        <v>0.41666666666666702</v>
      </c>
      <c r="I185" s="370" t="str">
        <f>VLOOKUP(E185,fields,2)</f>
        <v>Bittner Park (G), Guilford</v>
      </c>
      <c r="J185" s="73"/>
      <c r="K185" s="16"/>
      <c r="L185" s="16"/>
      <c r="M185" s="85" t="s">
        <v>98</v>
      </c>
      <c r="N185" s="85" t="s">
        <v>95</v>
      </c>
      <c r="O185" s="16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 s="258"/>
      <c r="AF185"/>
      <c r="AG185"/>
    </row>
    <row r="186" spans="1:33" ht="13.5" customHeight="1" x14ac:dyDescent="0.35">
      <c r="A186" s="22">
        <v>183</v>
      </c>
      <c r="B186" s="324" t="s">
        <v>0</v>
      </c>
      <c r="C186" s="95" t="s">
        <v>0</v>
      </c>
      <c r="D186" s="325" t="s">
        <v>0</v>
      </c>
      <c r="E186" s="484" t="s">
        <v>0</v>
      </c>
      <c r="F186" s="485" t="s">
        <v>0</v>
      </c>
      <c r="G186" s="464" t="s">
        <v>0</v>
      </c>
      <c r="H186" s="374" t="s">
        <v>0</v>
      </c>
      <c r="I186" s="372" t="s">
        <v>0</v>
      </c>
      <c r="J186" s="326"/>
      <c r="K186" s="16"/>
      <c r="M186" s="85"/>
      <c r="N186" s="85"/>
    </row>
    <row r="187" spans="1:33" ht="13.5" customHeight="1" x14ac:dyDescent="0.35">
      <c r="A187" s="22">
        <v>184</v>
      </c>
      <c r="B187" s="469" t="s">
        <v>778</v>
      </c>
      <c r="C187" s="95">
        <v>45067</v>
      </c>
      <c r="D187" s="66" t="s">
        <v>175</v>
      </c>
      <c r="E187" s="483" t="str">
        <f t="shared" ref="E187:F191" si="35">VLOOKUP(M187,Teams,2)</f>
        <v>COYOTES FC</v>
      </c>
      <c r="F187" s="483" t="str">
        <f t="shared" si="35"/>
        <v>MILFORD TUESDAY</v>
      </c>
      <c r="G187" s="464">
        <v>24</v>
      </c>
      <c r="H187" s="369">
        <f>VLOOKUP(E187,START_TIMES,2)</f>
        <v>0.33333333333333331</v>
      </c>
      <c r="I187" s="370" t="str">
        <f>VLOOKUP(E187,fields,2)</f>
        <v>Pragemann  Park (G), Wallingford</v>
      </c>
      <c r="J187" s="73"/>
      <c r="K187" s="16"/>
      <c r="M187" s="85" t="s">
        <v>150</v>
      </c>
      <c r="N187" s="85" t="s">
        <v>155</v>
      </c>
      <c r="O187" s="1"/>
    </row>
    <row r="188" spans="1:33" ht="13.5" customHeight="1" x14ac:dyDescent="0.35">
      <c r="A188" s="22">
        <v>185</v>
      </c>
      <c r="B188" s="469" t="s">
        <v>778</v>
      </c>
      <c r="C188" s="95">
        <v>45067</v>
      </c>
      <c r="D188" s="66" t="s">
        <v>175</v>
      </c>
      <c r="E188" s="483" t="str">
        <f t="shared" si="35"/>
        <v>TRINITY FC</v>
      </c>
      <c r="F188" s="483" t="str">
        <f t="shared" si="35"/>
        <v>ELITE FC</v>
      </c>
      <c r="G188" s="464">
        <v>31</v>
      </c>
      <c r="H188" s="369">
        <f>VLOOKUP(E188,START_TIMES,2)</f>
        <v>0.33333333333333331</v>
      </c>
      <c r="I188" s="370" t="str">
        <f>VLOOKUP(E188,fields,2)</f>
        <v>Pease Road (G), Woodbridge</v>
      </c>
      <c r="J188" s="73"/>
      <c r="K188" s="16"/>
      <c r="M188" s="85" t="s">
        <v>159</v>
      </c>
      <c r="N188" s="85" t="s">
        <v>151</v>
      </c>
    </row>
    <row r="189" spans="1:33" ht="13.5" customHeight="1" x14ac:dyDescent="0.35">
      <c r="A189" s="22">
        <v>186</v>
      </c>
      <c r="B189" s="469" t="s">
        <v>778</v>
      </c>
      <c r="C189" s="95">
        <v>45067</v>
      </c>
      <c r="D189" s="66" t="s">
        <v>175</v>
      </c>
      <c r="E189" s="483" t="str">
        <f t="shared" si="35"/>
        <v>LITCHFIELD COUNTY BLUES 30</v>
      </c>
      <c r="F189" s="483" t="str">
        <f t="shared" si="35"/>
        <v>MILFORD AMIGOS</v>
      </c>
      <c r="G189" s="464">
        <v>15</v>
      </c>
      <c r="H189" s="369">
        <f>VLOOKUP(E189,START_TIMES,2)</f>
        <v>0.375</v>
      </c>
      <c r="I189" s="370" t="str">
        <f>VLOOKUP(E189,fields,2)</f>
        <v>New Milford HS (T), New Milford</v>
      </c>
      <c r="J189" s="73"/>
      <c r="K189" s="16"/>
      <c r="M189" s="85" t="s">
        <v>153</v>
      </c>
      <c r="N189" s="85" t="s">
        <v>154</v>
      </c>
    </row>
    <row r="190" spans="1:33" ht="13.5" customHeight="1" x14ac:dyDescent="0.35">
      <c r="A190" s="22">
        <v>187</v>
      </c>
      <c r="B190" s="469" t="s">
        <v>778</v>
      </c>
      <c r="C190" s="95">
        <v>45067</v>
      </c>
      <c r="D190" s="66" t="s">
        <v>175</v>
      </c>
      <c r="E190" s="483" t="str">
        <f t="shared" si="35"/>
        <v>QPR</v>
      </c>
      <c r="F190" s="483" t="str">
        <f t="shared" si="35"/>
        <v>FC CALDO VERDE</v>
      </c>
      <c r="G190" s="464">
        <v>41</v>
      </c>
      <c r="H190" s="369">
        <f>VLOOKUP(E190,START_TIMES,2)</f>
        <v>0.41666666666666669</v>
      </c>
      <c r="I190" s="370" t="str">
        <f>VLOOKUP(E190,fields,2)</f>
        <v>Quinnipiac Park (G), Cheshire</v>
      </c>
      <c r="J190" s="73" t="s">
        <v>953</v>
      </c>
      <c r="K190" s="16"/>
      <c r="M190" s="85" t="s">
        <v>157</v>
      </c>
      <c r="N190" s="85" t="s">
        <v>152</v>
      </c>
    </row>
    <row r="191" spans="1:33" ht="13.5" customHeight="1" x14ac:dyDescent="0.35">
      <c r="A191" s="22">
        <v>188</v>
      </c>
      <c r="B191" s="469" t="s">
        <v>778</v>
      </c>
      <c r="C191" s="95">
        <v>45067</v>
      </c>
      <c r="D191" s="66" t="s">
        <v>175</v>
      </c>
      <c r="E191" s="482" t="str">
        <f t="shared" si="35"/>
        <v>NAUGATUCK FUSION</v>
      </c>
      <c r="F191" s="483" t="str">
        <f t="shared" si="35"/>
        <v>SHELTON FC</v>
      </c>
      <c r="G191" s="464">
        <v>12</v>
      </c>
      <c r="H191" s="369">
        <v>0.375</v>
      </c>
      <c r="I191" s="370" t="str">
        <f>VLOOKUP(E191,fields,2)</f>
        <v>City Hill MS (G), Naugatuck</v>
      </c>
      <c r="J191" s="73"/>
      <c r="K191" s="16"/>
      <c r="M191" s="85" t="s">
        <v>156</v>
      </c>
      <c r="N191" s="85" t="s">
        <v>158</v>
      </c>
    </row>
    <row r="192" spans="1:33" ht="13.5" customHeight="1" x14ac:dyDescent="0.35">
      <c r="A192" s="22">
        <v>189</v>
      </c>
      <c r="B192" s="324" t="s">
        <v>0</v>
      </c>
      <c r="C192" s="95" t="s">
        <v>0</v>
      </c>
      <c r="D192" s="325" t="s">
        <v>0</v>
      </c>
      <c r="E192" s="484" t="s">
        <v>0</v>
      </c>
      <c r="F192" s="485" t="s">
        <v>0</v>
      </c>
      <c r="G192" s="464" t="s">
        <v>0</v>
      </c>
      <c r="H192" s="374" t="s">
        <v>0</v>
      </c>
      <c r="I192" s="372" t="s">
        <v>0</v>
      </c>
      <c r="J192" s="326"/>
      <c r="K192" s="16"/>
      <c r="M192" s="85"/>
      <c r="N192" s="85"/>
    </row>
    <row r="193" spans="1:14" ht="13.5" customHeight="1" x14ac:dyDescent="0.35">
      <c r="A193" s="22">
        <v>190</v>
      </c>
      <c r="B193" s="469" t="s">
        <v>778</v>
      </c>
      <c r="C193" s="95">
        <v>45067</v>
      </c>
      <c r="D193" s="65" t="s">
        <v>11</v>
      </c>
      <c r="E193" s="483" t="str">
        <f t="shared" ref="E193:F197" si="36">VLOOKUP(M193,Teams,2)</f>
        <v>RIDGEFIELD KICKS</v>
      </c>
      <c r="F193" s="483" t="str">
        <f t="shared" si="36"/>
        <v>CLINTON FC 40</v>
      </c>
      <c r="G193" s="464">
        <v>23</v>
      </c>
      <c r="H193" s="369">
        <f>VLOOKUP(E193,START_TIMES,2)</f>
        <v>0.41666666666666669</v>
      </c>
      <c r="I193" s="370" t="str">
        <f>VLOOKUP(E193,fields,2)</f>
        <v>Wooster School (T), Danbury</v>
      </c>
      <c r="J193" s="73"/>
      <c r="K193" s="16"/>
      <c r="M193" s="360" t="s">
        <v>105</v>
      </c>
      <c r="N193" s="360" t="s">
        <v>160</v>
      </c>
    </row>
    <row r="194" spans="1:14" ht="13.5" customHeight="1" x14ac:dyDescent="0.35">
      <c r="A194" s="22">
        <v>191</v>
      </c>
      <c r="B194" s="469" t="s">
        <v>778</v>
      </c>
      <c r="C194" s="95">
        <v>45067</v>
      </c>
      <c r="D194" s="65" t="s">
        <v>11</v>
      </c>
      <c r="E194" s="483" t="str">
        <f t="shared" si="36"/>
        <v>WATERBURY ALBANIANS</v>
      </c>
      <c r="F194" s="483" t="str">
        <f t="shared" si="36"/>
        <v>FAIRFIELD GAC 40</v>
      </c>
      <c r="G194" s="464" t="s">
        <v>984</v>
      </c>
      <c r="H194" s="369">
        <f>VLOOKUP(E194,START_TIMES,2)</f>
        <v>0.33333333333333331</v>
      </c>
      <c r="I194" s="370" t="str">
        <f>VLOOKUP(E194,fields,2)</f>
        <v>Lower Ptak (G), Brookfield</v>
      </c>
      <c r="J194" s="73"/>
      <c r="K194" s="16"/>
      <c r="M194" s="359" t="s">
        <v>109</v>
      </c>
      <c r="N194" s="359" t="s">
        <v>161</v>
      </c>
    </row>
    <row r="195" spans="1:14" ht="13.5" customHeight="1" x14ac:dyDescent="0.35">
      <c r="A195" s="22">
        <v>192</v>
      </c>
      <c r="B195" s="469" t="s">
        <v>778</v>
      </c>
      <c r="C195" s="95">
        <v>45067</v>
      </c>
      <c r="D195" s="65" t="s">
        <v>11</v>
      </c>
      <c r="E195" s="483" t="str">
        <f t="shared" si="36"/>
        <v>GREENWICH PUMAS FC 40</v>
      </c>
      <c r="F195" s="483" t="str">
        <f t="shared" si="36"/>
        <v>NORWALK SPORT COLOMBIA 40</v>
      </c>
      <c r="G195" s="464">
        <v>51</v>
      </c>
      <c r="H195" s="369">
        <v>0.41666666666666669</v>
      </c>
      <c r="I195" s="370" t="s">
        <v>945</v>
      </c>
      <c r="J195" s="73"/>
      <c r="K195" s="16"/>
      <c r="M195" s="359" t="s">
        <v>163</v>
      </c>
      <c r="N195" s="359" t="s">
        <v>104</v>
      </c>
    </row>
    <row r="196" spans="1:14" ht="13.5" customHeight="1" x14ac:dyDescent="0.35">
      <c r="A196" s="22">
        <v>193</v>
      </c>
      <c r="B196" s="469" t="s">
        <v>778</v>
      </c>
      <c r="C196" s="95">
        <v>45067</v>
      </c>
      <c r="D196" s="65" t="s">
        <v>11</v>
      </c>
      <c r="E196" s="483" t="str">
        <f t="shared" si="36"/>
        <v>STORM FC</v>
      </c>
      <c r="F196" s="483" t="str">
        <f t="shared" si="36"/>
        <v>GREENWICH FC 40</v>
      </c>
      <c r="G196" s="464">
        <v>24</v>
      </c>
      <c r="H196" s="369">
        <f>VLOOKUP(E196,START_TIMES,2)</f>
        <v>0.33333333333333331</v>
      </c>
      <c r="I196" s="370" t="str">
        <f>VLOOKUP(E196,fields,2)</f>
        <v>Wakeman Park (T), Westport</v>
      </c>
      <c r="J196" s="73"/>
      <c r="K196" s="16"/>
      <c r="M196" s="319" t="s">
        <v>107</v>
      </c>
      <c r="N196" s="319" t="s">
        <v>162</v>
      </c>
    </row>
    <row r="197" spans="1:14" ht="13.5" customHeight="1" x14ac:dyDescent="0.35">
      <c r="A197" s="22">
        <v>194</v>
      </c>
      <c r="B197" s="469" t="s">
        <v>778</v>
      </c>
      <c r="C197" s="95">
        <v>45067</v>
      </c>
      <c r="D197" s="65" t="s">
        <v>11</v>
      </c>
      <c r="E197" s="483" t="str">
        <f t="shared" si="36"/>
        <v>SOUTHEAST ROVERS</v>
      </c>
      <c r="F197" s="483" t="str">
        <f t="shared" si="36"/>
        <v>VASCO DA GAMA 40</v>
      </c>
      <c r="G197" s="464">
        <v>41</v>
      </c>
      <c r="H197" s="369">
        <f>VLOOKUP(E197,START_TIMES,2)</f>
        <v>0.41666666666666702</v>
      </c>
      <c r="I197" s="370" t="str">
        <f>VLOOKUP(E197,fields,2)</f>
        <v>Leary Park (G), Waterford</v>
      </c>
      <c r="J197" s="73" t="s">
        <v>982</v>
      </c>
      <c r="K197" s="16"/>
      <c r="M197" s="319" t="s">
        <v>106</v>
      </c>
      <c r="N197" s="319" t="s">
        <v>108</v>
      </c>
    </row>
    <row r="198" spans="1:14" ht="13.5" customHeight="1" x14ac:dyDescent="0.35">
      <c r="A198" s="22">
        <v>195</v>
      </c>
      <c r="B198" s="324" t="s">
        <v>0</v>
      </c>
      <c r="C198" s="95" t="s">
        <v>0</v>
      </c>
      <c r="D198" s="325" t="s">
        <v>0</v>
      </c>
      <c r="E198" s="484" t="s">
        <v>0</v>
      </c>
      <c r="F198" s="485" t="s">
        <v>0</v>
      </c>
      <c r="G198" s="464" t="s">
        <v>0</v>
      </c>
      <c r="H198" s="374" t="s">
        <v>0</v>
      </c>
      <c r="I198" s="372" t="s">
        <v>0</v>
      </c>
      <c r="J198" s="326"/>
      <c r="K198" s="16"/>
      <c r="M198" s="5"/>
      <c r="N198" s="5"/>
    </row>
    <row r="199" spans="1:14" ht="13.5" customHeight="1" x14ac:dyDescent="0.35">
      <c r="A199" s="22">
        <v>196</v>
      </c>
      <c r="B199" s="469" t="s">
        <v>778</v>
      </c>
      <c r="C199" s="95">
        <v>45067</v>
      </c>
      <c r="D199" s="64" t="s">
        <v>12</v>
      </c>
      <c r="E199" s="482" t="str">
        <f t="shared" ref="E199:F205" si="37">VLOOKUP(M199,Teams,2)</f>
        <v>WILTON WOLVES</v>
      </c>
      <c r="F199" s="482" t="str">
        <f t="shared" si="37"/>
        <v>LITCHFIELD COUNTY BLUES 40</v>
      </c>
      <c r="G199" s="464">
        <v>23</v>
      </c>
      <c r="H199" s="369">
        <f t="shared" ref="H199:H205" si="38">VLOOKUP(E199,START_TIMES,2)</f>
        <v>0.41666666666666702</v>
      </c>
      <c r="I199" s="370" t="str">
        <f t="shared" ref="I199:I205" si="39">VLOOKUP(E199,fields,2)</f>
        <v>Lily Field (T), Wilton</v>
      </c>
      <c r="J199" s="73"/>
      <c r="K199" s="16"/>
      <c r="M199" s="349" t="s">
        <v>123</v>
      </c>
      <c r="N199" s="349" t="s">
        <v>855</v>
      </c>
    </row>
    <row r="200" spans="1:14" ht="13.5" customHeight="1" x14ac:dyDescent="0.35">
      <c r="A200" s="22">
        <v>197</v>
      </c>
      <c r="B200" s="469" t="s">
        <v>778</v>
      </c>
      <c r="C200" s="95">
        <v>45067</v>
      </c>
      <c r="D200" s="64" t="s">
        <v>12</v>
      </c>
      <c r="E200" s="482" t="str">
        <f t="shared" si="37"/>
        <v>BYE</v>
      </c>
      <c r="F200" s="482" t="str">
        <f t="shared" si="37"/>
        <v>NORTH BRANFORD 40</v>
      </c>
      <c r="G200" s="465" t="s">
        <v>91</v>
      </c>
      <c r="H200" s="369" t="str">
        <f t="shared" si="38"/>
        <v>--</v>
      </c>
      <c r="I200" s="370" t="str">
        <f t="shared" si="39"/>
        <v>--</v>
      </c>
      <c r="J200" s="73"/>
      <c r="K200" s="16"/>
      <c r="M200" s="349" t="s">
        <v>111</v>
      </c>
      <c r="N200" s="349" t="s">
        <v>857</v>
      </c>
    </row>
    <row r="201" spans="1:14" ht="13.5" customHeight="1" x14ac:dyDescent="0.35">
      <c r="A201" s="22">
        <v>198</v>
      </c>
      <c r="B201" s="469" t="s">
        <v>778</v>
      </c>
      <c r="C201" s="95">
        <v>45067</v>
      </c>
      <c r="D201" s="64" t="s">
        <v>12</v>
      </c>
      <c r="E201" s="482" t="str">
        <f t="shared" si="37"/>
        <v>DERBY QUITUS</v>
      </c>
      <c r="F201" s="482" t="str">
        <f t="shared" si="37"/>
        <v>PAN ZONES</v>
      </c>
      <c r="G201" s="464">
        <v>22</v>
      </c>
      <c r="H201" s="369">
        <f t="shared" si="38"/>
        <v>0.41666666666666702</v>
      </c>
      <c r="I201" s="370" t="str">
        <f t="shared" si="39"/>
        <v>Witek Park (G), Derby</v>
      </c>
      <c r="J201" s="73"/>
      <c r="K201" s="16"/>
      <c r="M201" s="349" t="s">
        <v>113</v>
      </c>
      <c r="N201" s="349" t="s">
        <v>120</v>
      </c>
    </row>
    <row r="202" spans="1:14" ht="13.5" customHeight="1" x14ac:dyDescent="0.35">
      <c r="A202" s="22">
        <v>199</v>
      </c>
      <c r="B202" s="469" t="s">
        <v>778</v>
      </c>
      <c r="C202" s="95">
        <v>45067</v>
      </c>
      <c r="D202" s="64" t="s">
        <v>12</v>
      </c>
      <c r="E202" s="482" t="str">
        <f t="shared" si="37"/>
        <v>STAMFORD UNITED</v>
      </c>
      <c r="F202" s="482" t="str">
        <f t="shared" si="37"/>
        <v xml:space="preserve">GUILFORD CELTIC </v>
      </c>
      <c r="G202" s="464">
        <v>13</v>
      </c>
      <c r="H202" s="369">
        <v>0.33333333333333331</v>
      </c>
      <c r="I202" s="370" t="str">
        <f t="shared" si="39"/>
        <v>West Beach Fields (T), Stamford</v>
      </c>
      <c r="J202" s="73" t="s">
        <v>950</v>
      </c>
      <c r="K202" s="16"/>
      <c r="M202" s="461" t="s">
        <v>122</v>
      </c>
      <c r="N202" s="461" t="s">
        <v>115</v>
      </c>
    </row>
    <row r="203" spans="1:14" ht="13.5" customHeight="1" x14ac:dyDescent="0.35">
      <c r="A203" s="22">
        <v>200</v>
      </c>
      <c r="B203" s="469" t="s">
        <v>778</v>
      </c>
      <c r="C203" s="95">
        <v>45067</v>
      </c>
      <c r="D203" s="64" t="s">
        <v>12</v>
      </c>
      <c r="E203" s="482" t="str">
        <f t="shared" si="37"/>
        <v>BESA SC</v>
      </c>
      <c r="F203" s="482" t="str">
        <f t="shared" si="37"/>
        <v>NEW HAVEN AMERICANS</v>
      </c>
      <c r="G203" s="464">
        <v>35</v>
      </c>
      <c r="H203" s="369">
        <f t="shared" si="38"/>
        <v>0.41666666666666669</v>
      </c>
      <c r="I203" s="370" t="str">
        <f t="shared" si="39"/>
        <v>Bucks Hill Park (G), Waterbury</v>
      </c>
      <c r="J203" s="73"/>
      <c r="K203" s="16"/>
      <c r="M203" s="349" t="s">
        <v>110</v>
      </c>
      <c r="N203" s="349" t="s">
        <v>856</v>
      </c>
    </row>
    <row r="204" spans="1:14" ht="13.5" customHeight="1" x14ac:dyDescent="0.35">
      <c r="A204" s="22">
        <v>201</v>
      </c>
      <c r="B204" s="469" t="s">
        <v>778</v>
      </c>
      <c r="C204" s="95">
        <v>45067</v>
      </c>
      <c r="D204" s="64" t="s">
        <v>12</v>
      </c>
      <c r="E204" s="482" t="str">
        <f t="shared" si="37"/>
        <v>NORTH HAVEN SC</v>
      </c>
      <c r="F204" s="482" t="str">
        <f t="shared" si="37"/>
        <v>CLUB NAPOLI 40</v>
      </c>
      <c r="G204" s="464">
        <v>44</v>
      </c>
      <c r="H204" s="369">
        <f t="shared" si="38"/>
        <v>0.41666666666666702</v>
      </c>
      <c r="I204" s="370" t="str">
        <f t="shared" si="39"/>
        <v>Memorial Field (G), North Haven</v>
      </c>
      <c r="J204" s="73"/>
      <c r="K204" s="16"/>
      <c r="M204" s="349" t="s">
        <v>119</v>
      </c>
      <c r="N204" s="349" t="s">
        <v>112</v>
      </c>
    </row>
    <row r="205" spans="1:14" ht="13.5" customHeight="1" x14ac:dyDescent="0.35">
      <c r="A205" s="22">
        <v>202</v>
      </c>
      <c r="B205" s="469" t="s">
        <v>778</v>
      </c>
      <c r="C205" s="95">
        <v>45067</v>
      </c>
      <c r="D205" s="64" t="s">
        <v>12</v>
      </c>
      <c r="E205" s="482" t="str">
        <f t="shared" si="37"/>
        <v>SHEBEEN FC</v>
      </c>
      <c r="F205" s="482" t="str">
        <f t="shared" si="37"/>
        <v>GUILFORD BELL CURVE</v>
      </c>
      <c r="G205" s="464">
        <v>61</v>
      </c>
      <c r="H205" s="369">
        <f t="shared" si="38"/>
        <v>0.41666666666666669</v>
      </c>
      <c r="I205" s="370" t="str">
        <f t="shared" si="39"/>
        <v>Ludlowe HS (T), Fairfield</v>
      </c>
      <c r="J205" s="73"/>
      <c r="K205" s="16"/>
      <c r="M205" s="349" t="s">
        <v>121</v>
      </c>
      <c r="N205" s="349" t="s">
        <v>853</v>
      </c>
    </row>
    <row r="206" spans="1:14" ht="13.5" customHeight="1" thickBot="1" x14ac:dyDescent="0.4">
      <c r="A206" s="22">
        <v>203</v>
      </c>
      <c r="B206" s="324" t="s">
        <v>0</v>
      </c>
      <c r="C206" s="95" t="s">
        <v>0</v>
      </c>
      <c r="D206" s="325" t="s">
        <v>0</v>
      </c>
      <c r="E206" s="484" t="s">
        <v>0</v>
      </c>
      <c r="F206" s="485" t="s">
        <v>0</v>
      </c>
      <c r="G206" s="464" t="s">
        <v>0</v>
      </c>
      <c r="H206" s="374" t="s">
        <v>0</v>
      </c>
      <c r="I206" s="372" t="s">
        <v>0</v>
      </c>
      <c r="J206" s="326"/>
      <c r="K206" s="16"/>
      <c r="M206" s="5"/>
      <c r="N206" s="5"/>
    </row>
    <row r="207" spans="1:14" ht="13.5" customHeight="1" thickTop="1" thickBot="1" x14ac:dyDescent="0.4">
      <c r="A207" s="22">
        <v>204</v>
      </c>
      <c r="B207" s="469" t="s">
        <v>778</v>
      </c>
      <c r="C207" s="95">
        <v>45067</v>
      </c>
      <c r="D207" s="63" t="s">
        <v>102</v>
      </c>
      <c r="E207" s="483" t="str">
        <f t="shared" ref="E207:F211" si="40">VLOOKUP(M207,Teams,2)</f>
        <v>NEW FAIRFIELD UNITED</v>
      </c>
      <c r="F207" s="483" t="str">
        <f t="shared" si="40"/>
        <v>CHESHIRE AZZURRI</v>
      </c>
      <c r="G207" s="419" t="s">
        <v>204</v>
      </c>
      <c r="H207" s="369">
        <v>0.33333333333333331</v>
      </c>
      <c r="I207" s="370" t="str">
        <f>VLOOKUP(E207,fields,2)</f>
        <v>New Fairfield HS (T), New Fairfield</v>
      </c>
      <c r="J207" s="73" t="s">
        <v>974</v>
      </c>
      <c r="K207" s="16"/>
      <c r="M207" s="351" t="s">
        <v>129</v>
      </c>
      <c r="N207" s="351" t="s">
        <v>124</v>
      </c>
    </row>
    <row r="208" spans="1:14" ht="13.5" customHeight="1" thickTop="1" x14ac:dyDescent="0.35">
      <c r="A208" s="22">
        <v>205</v>
      </c>
      <c r="B208" s="469" t="s">
        <v>778</v>
      </c>
      <c r="C208" s="95">
        <v>45067</v>
      </c>
      <c r="D208" s="63" t="s">
        <v>102</v>
      </c>
      <c r="E208" s="483" t="str">
        <f t="shared" si="40"/>
        <v>VASCO DA GAMA 50</v>
      </c>
      <c r="F208" s="483" t="str">
        <f t="shared" si="40"/>
        <v>DOCKSIDE SC</v>
      </c>
      <c r="G208" s="464">
        <v>71</v>
      </c>
      <c r="H208" s="369">
        <v>0.41666666666666669</v>
      </c>
      <c r="I208" s="370" t="str">
        <f>VLOOKUP(E208,fields,2)</f>
        <v>Veterans Memorial Park (T), Bridgeport</v>
      </c>
      <c r="J208" s="73" t="s">
        <v>950</v>
      </c>
      <c r="K208" s="16"/>
      <c r="M208" s="351" t="s">
        <v>133</v>
      </c>
      <c r="N208" s="351" t="s">
        <v>125</v>
      </c>
    </row>
    <row r="209" spans="1:14" ht="13.5" customHeight="1" x14ac:dyDescent="0.35">
      <c r="A209" s="22">
        <v>206</v>
      </c>
      <c r="B209" s="469" t="s">
        <v>778</v>
      </c>
      <c r="C209" s="95">
        <v>45067</v>
      </c>
      <c r="D209" s="63" t="s">
        <v>102</v>
      </c>
      <c r="E209" s="483" t="str">
        <f t="shared" si="40"/>
        <v>FAIRFIELD GAC 50</v>
      </c>
      <c r="F209" s="483" t="str">
        <f t="shared" si="40"/>
        <v>GREENWICH PUMAS FC 50</v>
      </c>
      <c r="G209" s="464" t="s">
        <v>959</v>
      </c>
      <c r="H209" s="369">
        <v>0.33333333333333331</v>
      </c>
      <c r="I209" s="370" t="str">
        <f>VLOOKUP(E209,fields,2)</f>
        <v>Ludlowe HS (T), Fairfield</v>
      </c>
      <c r="J209" s="73"/>
      <c r="K209" s="16"/>
      <c r="M209" s="351" t="s">
        <v>127</v>
      </c>
      <c r="N209" s="351" t="s">
        <v>128</v>
      </c>
    </row>
    <row r="210" spans="1:14" ht="13.5" customHeight="1" x14ac:dyDescent="0.35">
      <c r="A210" s="22">
        <v>207</v>
      </c>
      <c r="B210" s="469" t="s">
        <v>778</v>
      </c>
      <c r="C210" s="95">
        <v>45067</v>
      </c>
      <c r="D210" s="63" t="s">
        <v>102</v>
      </c>
      <c r="E210" s="483" t="str">
        <f t="shared" si="40"/>
        <v>POLONIA FALCON STARS FC</v>
      </c>
      <c r="F210" s="483" t="str">
        <f t="shared" si="40"/>
        <v>DYNAMO SC</v>
      </c>
      <c r="G210" s="464">
        <v>50</v>
      </c>
      <c r="H210" s="369">
        <f>VLOOKUP(E210,START_TIMES,2)</f>
        <v>0.33333333333333331</v>
      </c>
      <c r="I210" s="370" t="str">
        <f>VLOOKUP(E210,fields,2)</f>
        <v>Falcon Field (G), New Britain</v>
      </c>
      <c r="J210" s="73"/>
      <c r="K210" s="16"/>
      <c r="M210" s="351" t="s">
        <v>131</v>
      </c>
      <c r="N210" s="351" t="s">
        <v>126</v>
      </c>
    </row>
    <row r="211" spans="1:14" ht="13.5" customHeight="1" x14ac:dyDescent="0.35">
      <c r="A211" s="22">
        <v>208</v>
      </c>
      <c r="B211" s="469" t="s">
        <v>778</v>
      </c>
      <c r="C211" s="95">
        <v>45067</v>
      </c>
      <c r="D211" s="63" t="s">
        <v>102</v>
      </c>
      <c r="E211" s="483" t="str">
        <f t="shared" si="40"/>
        <v>NORWALK MARINERS LEGENDS</v>
      </c>
      <c r="F211" s="483" t="str">
        <f t="shared" si="40"/>
        <v>STAMFORD CITY</v>
      </c>
      <c r="G211" s="464">
        <v>51</v>
      </c>
      <c r="H211" s="369">
        <v>0.33333333333333331</v>
      </c>
      <c r="I211" s="370" t="str">
        <f>VLOOKUP(E211,fields,2)</f>
        <v>Nathan Hale MS (T), Norwalk</v>
      </c>
      <c r="J211" s="73"/>
      <c r="K211" s="16"/>
      <c r="M211" s="351" t="s">
        <v>130</v>
      </c>
      <c r="N211" s="351" t="s">
        <v>132</v>
      </c>
    </row>
    <row r="212" spans="1:14" ht="13.5" customHeight="1" x14ac:dyDescent="0.35">
      <c r="A212" s="22">
        <v>209</v>
      </c>
      <c r="B212" s="324" t="s">
        <v>0</v>
      </c>
      <c r="C212" s="95" t="s">
        <v>0</v>
      </c>
      <c r="D212" s="325" t="s">
        <v>0</v>
      </c>
      <c r="E212" s="484" t="s">
        <v>0</v>
      </c>
      <c r="F212" s="485" t="s">
        <v>0</v>
      </c>
      <c r="G212" s="464" t="s">
        <v>0</v>
      </c>
      <c r="H212" s="374" t="s">
        <v>0</v>
      </c>
      <c r="I212" s="372" t="s">
        <v>0</v>
      </c>
      <c r="J212" s="326"/>
      <c r="K212" s="16"/>
      <c r="M212" s="5"/>
      <c r="N212" s="5"/>
    </row>
    <row r="213" spans="1:14" ht="13.5" customHeight="1" thickBot="1" x14ac:dyDescent="0.4">
      <c r="A213" s="22">
        <v>210</v>
      </c>
      <c r="B213" s="469" t="s">
        <v>778</v>
      </c>
      <c r="C213" s="95">
        <v>45067</v>
      </c>
      <c r="D213" s="306" t="s">
        <v>890</v>
      </c>
      <c r="E213" s="482" t="str">
        <f t="shared" ref="E213:F215" si="41">VLOOKUP(M213,Teams,2)</f>
        <v>GREENWICH PFC</v>
      </c>
      <c r="F213" s="482" t="str">
        <f t="shared" si="41"/>
        <v>GREENWICH FC 50</v>
      </c>
      <c r="G213" s="464">
        <v>32</v>
      </c>
      <c r="H213" s="369">
        <f>VLOOKUP(E213,START_TIMES,2)</f>
        <v>0.33333333333333331</v>
      </c>
      <c r="I213" s="370" t="s">
        <v>944</v>
      </c>
      <c r="J213" s="73"/>
      <c r="K213" s="16"/>
      <c r="M213" s="350" t="s">
        <v>138</v>
      </c>
      <c r="N213" s="350" t="s">
        <v>136</v>
      </c>
    </row>
    <row r="214" spans="1:14" ht="13.5" customHeight="1" thickTop="1" thickBot="1" x14ac:dyDescent="0.4">
      <c r="A214" s="22">
        <v>211</v>
      </c>
      <c r="B214" s="469" t="s">
        <v>778</v>
      </c>
      <c r="C214" s="95">
        <v>45067</v>
      </c>
      <c r="D214" s="306" t="s">
        <v>890</v>
      </c>
      <c r="E214" s="482" t="str">
        <f t="shared" si="41"/>
        <v>EAST HAVEN SC</v>
      </c>
      <c r="F214" s="482" t="str">
        <f t="shared" si="41"/>
        <v>NORWALK SPORT COLOMBIA 50</v>
      </c>
      <c r="G214" s="419" t="s">
        <v>204</v>
      </c>
      <c r="H214" s="369">
        <f>VLOOKUP(E214,START_TIMES,2)</f>
        <v>0.41666666666666702</v>
      </c>
      <c r="I214" s="370" t="str">
        <f>VLOOKUP(E214,fields,2)</f>
        <v>East Haven MS (G), East Haven</v>
      </c>
      <c r="J214" s="73" t="s">
        <v>993</v>
      </c>
      <c r="K214" s="16"/>
      <c r="M214" s="350" t="s">
        <v>134</v>
      </c>
      <c r="N214" s="350" t="s">
        <v>141</v>
      </c>
    </row>
    <row r="215" spans="1:14" ht="13.5" customHeight="1" thickTop="1" x14ac:dyDescent="0.35">
      <c r="A215" s="22">
        <v>212</v>
      </c>
      <c r="B215" s="469" t="s">
        <v>778</v>
      </c>
      <c r="C215" s="95">
        <v>45067</v>
      </c>
      <c r="D215" s="306" t="s">
        <v>890</v>
      </c>
      <c r="E215" s="482" t="str">
        <f t="shared" si="41"/>
        <v>REBELS UNITED</v>
      </c>
      <c r="F215" s="482" t="str">
        <f t="shared" si="41"/>
        <v>WESTPORT FC</v>
      </c>
      <c r="G215" s="464">
        <v>31</v>
      </c>
      <c r="H215" s="369">
        <v>0.41666666666666669</v>
      </c>
      <c r="I215" s="370" t="s">
        <v>921</v>
      </c>
      <c r="J215" s="326" t="s">
        <v>983</v>
      </c>
      <c r="K215" s="16"/>
      <c r="M215" s="350" t="s">
        <v>142</v>
      </c>
      <c r="N215" s="350" t="s">
        <v>144</v>
      </c>
    </row>
    <row r="216" spans="1:14" ht="13.5" customHeight="1" x14ac:dyDescent="0.35">
      <c r="A216" s="22">
        <v>213</v>
      </c>
      <c r="B216" s="324"/>
      <c r="C216" s="95"/>
      <c r="D216" s="325" t="s">
        <v>0</v>
      </c>
      <c r="E216" s="484" t="s">
        <v>0</v>
      </c>
      <c r="F216" s="485" t="s">
        <v>0</v>
      </c>
      <c r="G216" s="464" t="s">
        <v>0</v>
      </c>
      <c r="H216" s="374" t="s">
        <v>0</v>
      </c>
      <c r="I216" s="372" t="s">
        <v>0</v>
      </c>
      <c r="J216" s="326"/>
      <c r="K216" s="16"/>
      <c r="M216" s="5"/>
      <c r="N216" s="5"/>
    </row>
    <row r="217" spans="1:14" ht="13.5" customHeight="1" x14ac:dyDescent="0.35">
      <c r="A217" s="22">
        <v>214</v>
      </c>
      <c r="B217" s="469" t="s">
        <v>778</v>
      </c>
      <c r="C217" s="95">
        <v>45067</v>
      </c>
      <c r="D217" s="68" t="s">
        <v>891</v>
      </c>
      <c r="E217" s="482" t="str">
        <f t="shared" ref="E217:F219" si="42">VLOOKUP(M217,Teams,2)</f>
        <v>NORTH BRANFORD LEGENDS</v>
      </c>
      <c r="F217" s="482" t="str">
        <f t="shared" si="42"/>
        <v>GUILFORD BLACK EAGLES</v>
      </c>
      <c r="G217" s="464">
        <v>21</v>
      </c>
      <c r="H217" s="369">
        <v>0.375</v>
      </c>
      <c r="I217" s="370" t="str">
        <f>VLOOKUP(E217,fields,2)</f>
        <v>Northford Park (G), Northford</v>
      </c>
      <c r="J217" s="73"/>
      <c r="K217" s="16"/>
      <c r="M217" s="456" t="s">
        <v>148</v>
      </c>
      <c r="N217" s="456" t="s">
        <v>147</v>
      </c>
    </row>
    <row r="218" spans="1:14" ht="13.5" customHeight="1" x14ac:dyDescent="0.35">
      <c r="A218" s="22">
        <v>215</v>
      </c>
      <c r="B218" s="469" t="s">
        <v>778</v>
      </c>
      <c r="C218" s="95">
        <v>45067</v>
      </c>
      <c r="D218" s="68" t="s">
        <v>891</v>
      </c>
      <c r="E218" s="482" t="str">
        <f t="shared" si="42"/>
        <v>CLUB NAPOLI 50</v>
      </c>
      <c r="F218" s="482" t="str">
        <f t="shared" si="42"/>
        <v>SOUTHEAST CT</v>
      </c>
      <c r="G218" s="464">
        <v>31</v>
      </c>
      <c r="H218" s="369">
        <v>0.45833333333333331</v>
      </c>
      <c r="I218" s="370" t="s">
        <v>682</v>
      </c>
      <c r="J218" s="326" t="s">
        <v>928</v>
      </c>
      <c r="K218" s="16"/>
      <c r="M218" s="459" t="s">
        <v>146</v>
      </c>
      <c r="N218" s="459" t="s">
        <v>149</v>
      </c>
    </row>
    <row r="219" spans="1:14" ht="13.5" customHeight="1" x14ac:dyDescent="0.35">
      <c r="A219" s="22">
        <v>216</v>
      </c>
      <c r="B219" s="469" t="s">
        <v>778</v>
      </c>
      <c r="C219" s="95">
        <v>45067</v>
      </c>
      <c r="D219" s="68" t="s">
        <v>891</v>
      </c>
      <c r="E219" s="482" t="str">
        <f t="shared" si="42"/>
        <v>VASCO DA GAMA 60</v>
      </c>
      <c r="F219" s="482" t="str">
        <f t="shared" si="42"/>
        <v>ZIMMITTI SC</v>
      </c>
      <c r="G219" s="464">
        <v>43</v>
      </c>
      <c r="H219" s="369">
        <v>0.33333333333333331</v>
      </c>
      <c r="I219" s="370" t="str">
        <f>VLOOKUP(E219,fields,2)</f>
        <v>Veterans Memorial Park (T), Bridgeport</v>
      </c>
      <c r="J219" s="73" t="s">
        <v>950</v>
      </c>
      <c r="K219" s="16"/>
      <c r="M219" s="459" t="s">
        <v>135</v>
      </c>
      <c r="N219" s="459" t="s">
        <v>137</v>
      </c>
    </row>
    <row r="220" spans="1:14" ht="13.5" customHeight="1" x14ac:dyDescent="0.3">
      <c r="A220" s="22">
        <v>217</v>
      </c>
      <c r="B220" s="22" t="s">
        <v>0</v>
      </c>
      <c r="C220" s="22" t="s">
        <v>0</v>
      </c>
      <c r="D220" s="22" t="s">
        <v>0</v>
      </c>
      <c r="E220" s="490" t="s">
        <v>0</v>
      </c>
      <c r="F220" s="490" t="s">
        <v>0</v>
      </c>
      <c r="G220" s="22" t="s">
        <v>0</v>
      </c>
      <c r="H220" s="22" t="s">
        <v>0</v>
      </c>
      <c r="I220" s="22" t="s">
        <v>0</v>
      </c>
      <c r="J220" s="22" t="s">
        <v>0</v>
      </c>
      <c r="K220" s="16"/>
      <c r="M220" s="459"/>
      <c r="N220" s="459"/>
    </row>
    <row r="221" spans="1:14" ht="13.5" customHeight="1" x14ac:dyDescent="0.35">
      <c r="A221" s="22">
        <v>218</v>
      </c>
      <c r="B221" s="324"/>
      <c r="C221" s="95">
        <v>45072</v>
      </c>
      <c r="D221" s="65" t="s">
        <v>11</v>
      </c>
      <c r="E221" s="482" t="s">
        <v>883</v>
      </c>
      <c r="F221" s="483" t="s">
        <v>740</v>
      </c>
      <c r="G221" s="464">
        <v>11</v>
      </c>
      <c r="H221" s="369">
        <v>0.77083333333333337</v>
      </c>
      <c r="I221" s="370" t="s">
        <v>987</v>
      </c>
      <c r="J221" s="73" t="s">
        <v>967</v>
      </c>
      <c r="K221" s="16"/>
      <c r="M221" s="459"/>
      <c r="N221" s="459"/>
    </row>
    <row r="222" spans="1:14" ht="13.5" customHeight="1" x14ac:dyDescent="0.3">
      <c r="A222" s="22">
        <v>219</v>
      </c>
      <c r="B222" s="22" t="s">
        <v>0</v>
      </c>
      <c r="C222" s="22" t="s">
        <v>0</v>
      </c>
      <c r="D222" s="22" t="s">
        <v>0</v>
      </c>
      <c r="E222" s="490" t="s">
        <v>0</v>
      </c>
      <c r="F222" s="490" t="s">
        <v>0</v>
      </c>
      <c r="G222" s="22" t="s">
        <v>0</v>
      </c>
      <c r="H222" s="22" t="s">
        <v>0</v>
      </c>
      <c r="I222" s="22" t="s">
        <v>0</v>
      </c>
      <c r="J222" s="22" t="s">
        <v>0</v>
      </c>
      <c r="K222" s="16"/>
      <c r="M222" s="459"/>
      <c r="N222" s="459"/>
    </row>
    <row r="223" spans="1:14" ht="13.5" customHeight="1" x14ac:dyDescent="0.35">
      <c r="A223" s="22">
        <v>220</v>
      </c>
      <c r="B223" s="469"/>
      <c r="C223" s="95">
        <v>45074</v>
      </c>
      <c r="D223" s="69" t="s">
        <v>10</v>
      </c>
      <c r="E223" s="482" t="s">
        <v>16</v>
      </c>
      <c r="F223" s="482" t="s">
        <v>211</v>
      </c>
      <c r="G223" s="464" t="s">
        <v>988</v>
      </c>
      <c r="H223" s="369">
        <v>0.41666666666666702</v>
      </c>
      <c r="I223" s="370" t="s">
        <v>943</v>
      </c>
      <c r="J223" s="73" t="s">
        <v>989</v>
      </c>
      <c r="K223" s="16"/>
      <c r="M223" s="459"/>
      <c r="N223" s="459"/>
    </row>
    <row r="224" spans="1:14" ht="13.5" customHeight="1" x14ac:dyDescent="0.35">
      <c r="A224" s="22">
        <v>221</v>
      </c>
      <c r="B224" s="469"/>
      <c r="C224" s="95">
        <v>45074</v>
      </c>
      <c r="D224" s="63" t="s">
        <v>102</v>
      </c>
      <c r="E224" s="482" t="s">
        <v>898</v>
      </c>
      <c r="F224" s="482" t="s">
        <v>168</v>
      </c>
      <c r="G224" s="464" t="s">
        <v>964</v>
      </c>
      <c r="H224" s="369">
        <v>0.41666666666666669</v>
      </c>
      <c r="I224" s="370" t="s">
        <v>945</v>
      </c>
      <c r="J224" s="73" t="s">
        <v>972</v>
      </c>
      <c r="K224" s="16"/>
      <c r="M224" s="459"/>
      <c r="N224" s="459"/>
    </row>
    <row r="225" spans="1:29" ht="13.5" customHeight="1" x14ac:dyDescent="0.35">
      <c r="A225" s="22">
        <v>222</v>
      </c>
      <c r="B225" s="469"/>
      <c r="C225" s="95">
        <v>45074</v>
      </c>
      <c r="D225" s="63" t="s">
        <v>102</v>
      </c>
      <c r="E225" s="483" t="str">
        <f>VLOOKUP(M225,Teams,2)</f>
        <v>NEW FAIRFIELD UNITED</v>
      </c>
      <c r="F225" s="483" t="str">
        <f>VLOOKUP(N225,Teams,2)</f>
        <v>CHESHIRE AZZURRI</v>
      </c>
      <c r="G225" s="464" t="s">
        <v>959</v>
      </c>
      <c r="H225" s="369">
        <v>0.41666666666666669</v>
      </c>
      <c r="I225" s="370" t="str">
        <f>VLOOKUP(E225,fields,2)</f>
        <v>New Fairfield HS (T), New Fairfield</v>
      </c>
      <c r="J225" s="73" t="s">
        <v>975</v>
      </c>
      <c r="K225" s="16"/>
      <c r="M225" s="351" t="s">
        <v>129</v>
      </c>
      <c r="N225" s="351" t="s">
        <v>124</v>
      </c>
    </row>
    <row r="226" spans="1:29" ht="13.5" customHeight="1" x14ac:dyDescent="0.35">
      <c r="A226" s="22">
        <v>223</v>
      </c>
      <c r="B226" s="469"/>
      <c r="C226" s="95">
        <v>45074</v>
      </c>
      <c r="D226" s="306" t="s">
        <v>890</v>
      </c>
      <c r="E226" s="482" t="str">
        <f>VLOOKUP(M226,Teams,2)</f>
        <v>GREENWICH PFC</v>
      </c>
      <c r="F226" s="482" t="str">
        <f>VLOOKUP(N226,Teams,2)</f>
        <v>REBELS UNITED</v>
      </c>
      <c r="G226" s="464">
        <v>52</v>
      </c>
      <c r="H226" s="369">
        <v>0.33333333333333331</v>
      </c>
      <c r="I226" s="370" t="s">
        <v>944</v>
      </c>
      <c r="J226" s="73" t="s">
        <v>967</v>
      </c>
      <c r="K226" s="16"/>
      <c r="M226" s="350" t="s">
        <v>138</v>
      </c>
      <c r="N226" s="350" t="s">
        <v>142</v>
      </c>
    </row>
    <row r="227" spans="1:29" ht="13.5" customHeight="1" x14ac:dyDescent="0.35">
      <c r="A227" s="22">
        <v>224</v>
      </c>
      <c r="B227" s="469"/>
      <c r="C227" s="95">
        <v>45074</v>
      </c>
      <c r="D227" s="318" t="s">
        <v>895</v>
      </c>
      <c r="E227" s="482" t="s">
        <v>45</v>
      </c>
      <c r="F227" s="482" t="s">
        <v>173</v>
      </c>
      <c r="G227" s="464" t="s">
        <v>981</v>
      </c>
      <c r="H227" s="369">
        <v>0.41666666666666702</v>
      </c>
      <c r="I227" s="370" t="s">
        <v>952</v>
      </c>
      <c r="J227" s="73" t="s">
        <v>972</v>
      </c>
      <c r="K227" s="16"/>
      <c r="M227" s="459"/>
      <c r="N227" s="459"/>
    </row>
    <row r="228" spans="1:29" ht="13.5" customHeight="1" x14ac:dyDescent="0.35">
      <c r="A228" s="22">
        <v>225</v>
      </c>
      <c r="B228" s="469"/>
      <c r="C228" s="95">
        <v>45074</v>
      </c>
      <c r="D228" s="318" t="s">
        <v>895</v>
      </c>
      <c r="E228" s="482" t="s">
        <v>902</v>
      </c>
      <c r="F228" s="482" t="s">
        <v>47</v>
      </c>
      <c r="G228" s="464">
        <v>22</v>
      </c>
      <c r="H228" s="369">
        <v>0.41666666666666669</v>
      </c>
      <c r="I228" s="370" t="s">
        <v>944</v>
      </c>
      <c r="J228" s="73" t="s">
        <v>972</v>
      </c>
      <c r="K228" s="16"/>
      <c r="M228" s="459"/>
      <c r="N228" s="459"/>
    </row>
    <row r="229" spans="1:29" ht="13.5" customHeight="1" x14ac:dyDescent="0.35">
      <c r="A229" s="22">
        <v>226</v>
      </c>
      <c r="B229" s="469"/>
      <c r="C229" s="95">
        <v>45074</v>
      </c>
      <c r="D229" s="68" t="s">
        <v>891</v>
      </c>
      <c r="E229" s="482" t="s">
        <v>50</v>
      </c>
      <c r="F229" s="482" t="s">
        <v>887</v>
      </c>
      <c r="G229" s="464">
        <v>13</v>
      </c>
      <c r="H229" s="369">
        <v>0.375</v>
      </c>
      <c r="I229" s="370" t="s">
        <v>877</v>
      </c>
      <c r="J229" s="73" t="s">
        <v>967</v>
      </c>
      <c r="K229" s="16"/>
      <c r="M229" s="459"/>
      <c r="N229" s="459"/>
    </row>
    <row r="230" spans="1:29" ht="13.5" customHeight="1" x14ac:dyDescent="0.35">
      <c r="A230" s="22">
        <v>227</v>
      </c>
      <c r="B230" s="469"/>
      <c r="C230" s="95">
        <v>45074</v>
      </c>
      <c r="D230" s="68" t="s">
        <v>891</v>
      </c>
      <c r="E230" s="482" t="s">
        <v>896</v>
      </c>
      <c r="F230" s="482" t="s">
        <v>744</v>
      </c>
      <c r="G230" s="464">
        <v>32</v>
      </c>
      <c r="H230" s="369">
        <v>0.41666666666666669</v>
      </c>
      <c r="I230" s="370" t="s">
        <v>897</v>
      </c>
      <c r="J230" s="73" t="s">
        <v>967</v>
      </c>
      <c r="K230" s="16"/>
      <c r="M230" s="459"/>
      <c r="N230" s="459"/>
    </row>
    <row r="231" spans="1:29" ht="13.5" customHeight="1" x14ac:dyDescent="0.25">
      <c r="A231" s="22">
        <v>228</v>
      </c>
      <c r="B231" s="22" t="s">
        <v>0</v>
      </c>
      <c r="C231" s="22" t="s">
        <v>0</v>
      </c>
      <c r="D231" s="22" t="s">
        <v>0</v>
      </c>
      <c r="E231" s="490" t="s">
        <v>0</v>
      </c>
      <c r="F231" s="490" t="s">
        <v>0</v>
      </c>
      <c r="G231" s="22" t="s">
        <v>0</v>
      </c>
      <c r="H231" s="22" t="s">
        <v>0</v>
      </c>
      <c r="I231" s="22" t="s">
        <v>0</v>
      </c>
      <c r="J231" s="22" t="s">
        <v>0</v>
      </c>
      <c r="K231" s="16"/>
      <c r="M231" s="5"/>
      <c r="N231" s="5"/>
    </row>
    <row r="232" spans="1:29" ht="16" customHeight="1" x14ac:dyDescent="0.25">
      <c r="A232" s="22">
        <v>229</v>
      </c>
      <c r="B232" s="320"/>
      <c r="C232" s="393" t="s">
        <v>911</v>
      </c>
      <c r="D232" s="394"/>
      <c r="E232" s="491"/>
      <c r="F232" s="491"/>
      <c r="G232" s="394"/>
      <c r="H232" s="394"/>
      <c r="I232" s="395"/>
      <c r="J232" s="321"/>
      <c r="K232" s="1"/>
      <c r="L232" s="1"/>
      <c r="M232" s="5"/>
      <c r="N232" s="5"/>
    </row>
    <row r="233" spans="1:29" ht="13.5" customHeight="1" x14ac:dyDescent="0.25">
      <c r="A233" s="22">
        <v>230</v>
      </c>
      <c r="B233" s="22" t="s">
        <v>0</v>
      </c>
      <c r="C233" s="22" t="s">
        <v>0</v>
      </c>
      <c r="D233" s="22" t="s">
        <v>0</v>
      </c>
      <c r="E233" s="490" t="s">
        <v>0</v>
      </c>
      <c r="F233" s="490" t="s">
        <v>0</v>
      </c>
      <c r="G233" s="22" t="s">
        <v>0</v>
      </c>
      <c r="H233" s="22" t="s">
        <v>0</v>
      </c>
      <c r="I233" s="22" t="s">
        <v>0</v>
      </c>
      <c r="J233" s="22" t="s">
        <v>0</v>
      </c>
      <c r="K233" s="16"/>
      <c r="M233" s="5"/>
      <c r="N233" s="5"/>
    </row>
    <row r="234" spans="1:29" ht="13.5" customHeight="1" x14ac:dyDescent="0.25">
      <c r="A234" s="22">
        <v>231</v>
      </c>
      <c r="B234" s="22" t="s">
        <v>0</v>
      </c>
      <c r="C234" s="22" t="s">
        <v>0</v>
      </c>
      <c r="D234" s="22" t="s">
        <v>0</v>
      </c>
      <c r="E234" s="490" t="s">
        <v>0</v>
      </c>
      <c r="F234" s="490" t="s">
        <v>0</v>
      </c>
      <c r="G234" s="22" t="s">
        <v>0</v>
      </c>
      <c r="H234" s="22" t="s">
        <v>0</v>
      </c>
      <c r="I234" s="22" t="s">
        <v>0</v>
      </c>
      <c r="J234" s="22" t="s">
        <v>0</v>
      </c>
      <c r="K234" s="16"/>
      <c r="M234" s="5"/>
      <c r="N234" s="5"/>
    </row>
    <row r="235" spans="1:29" ht="13.5" customHeight="1" x14ac:dyDescent="0.35">
      <c r="A235" s="22">
        <v>232</v>
      </c>
      <c r="B235" s="469">
        <v>6</v>
      </c>
      <c r="C235" s="95">
        <v>45081</v>
      </c>
      <c r="D235" s="69" t="s">
        <v>10</v>
      </c>
      <c r="E235" s="483" t="str">
        <f t="shared" ref="E235:F239" si="43">VLOOKUP(M235,Teams,2)</f>
        <v>STAMFORD FC</v>
      </c>
      <c r="F235" s="483" t="str">
        <f t="shared" si="43"/>
        <v>VASCO DA GAMA 30</v>
      </c>
      <c r="G235" s="464">
        <v>50</v>
      </c>
      <c r="H235" s="369">
        <v>0.33333333333333331</v>
      </c>
      <c r="I235" s="370" t="str">
        <f>VLOOKUP(E235,fields,2)</f>
        <v>West Beach Fields (T), Stamford</v>
      </c>
      <c r="J235" s="73"/>
      <c r="K235" s="16"/>
      <c r="M235" s="5" t="s">
        <v>95</v>
      </c>
      <c r="N235" s="5" t="s">
        <v>101</v>
      </c>
    </row>
    <row r="236" spans="1:29" ht="13.5" customHeight="1" x14ac:dyDescent="0.35">
      <c r="A236" s="22">
        <v>233</v>
      </c>
      <c r="B236" s="22">
        <v>6</v>
      </c>
      <c r="C236" s="95">
        <v>45081</v>
      </c>
      <c r="D236" s="69" t="s">
        <v>10</v>
      </c>
      <c r="E236" s="483" t="str">
        <f t="shared" si="43"/>
        <v>HAMDEN ALL STARS</v>
      </c>
      <c r="F236" s="483" t="str">
        <f t="shared" si="43"/>
        <v>CLUB NAPOLI 30</v>
      </c>
      <c r="G236" s="464">
        <v>12</v>
      </c>
      <c r="H236" s="369">
        <f>VLOOKUP(E236,START_TIMES,2)</f>
        <v>0.41666666666666702</v>
      </c>
      <c r="I236" s="370" t="s">
        <v>978</v>
      </c>
      <c r="J236" s="73" t="s">
        <v>928</v>
      </c>
      <c r="K236" s="16"/>
      <c r="M236" s="5" t="s">
        <v>94</v>
      </c>
      <c r="N236" s="5" t="s">
        <v>96</v>
      </c>
    </row>
    <row r="237" spans="1:29" ht="13.5" customHeight="1" x14ac:dyDescent="0.35">
      <c r="A237" s="22">
        <v>234</v>
      </c>
      <c r="B237" s="469">
        <v>6</v>
      </c>
      <c r="C237" s="95">
        <v>45081</v>
      </c>
      <c r="D237" s="69" t="s">
        <v>10</v>
      </c>
      <c r="E237" s="483" t="str">
        <f t="shared" si="43"/>
        <v>CLINTON FC 30</v>
      </c>
      <c r="F237" s="483" t="str">
        <f t="shared" si="43"/>
        <v>NORTH BRANFORD 30</v>
      </c>
      <c r="G237" s="464">
        <v>10</v>
      </c>
      <c r="H237" s="369">
        <f>VLOOKUP(E237,START_TIMES,2)</f>
        <v>0.33333333333333331</v>
      </c>
      <c r="I237" s="370" t="str">
        <f>VLOOKUP(E237,fields,2)</f>
        <v>Strong Field (T), Madison</v>
      </c>
      <c r="J237" s="73"/>
      <c r="K237" s="16"/>
      <c r="M237" s="5" t="s">
        <v>97</v>
      </c>
      <c r="N237" s="5" t="s">
        <v>98</v>
      </c>
    </row>
    <row r="238" spans="1:29" ht="13.5" customHeight="1" thickBot="1" x14ac:dyDescent="0.4">
      <c r="A238" s="22">
        <v>235</v>
      </c>
      <c r="B238" s="469">
        <v>6</v>
      </c>
      <c r="C238" s="95">
        <v>45081</v>
      </c>
      <c r="D238" s="69" t="s">
        <v>10</v>
      </c>
      <c r="E238" s="492" t="str">
        <f t="shared" si="43"/>
        <v>DANBURY UNITED</v>
      </c>
      <c r="F238" s="492" t="str">
        <f t="shared" si="43"/>
        <v>GREENWICH FC 30</v>
      </c>
      <c r="G238" s="464" t="s">
        <v>964</v>
      </c>
      <c r="H238" s="369">
        <f>VLOOKUP(E238,START_TIMES,2)</f>
        <v>0.375</v>
      </c>
      <c r="I238" s="370" t="str">
        <f>VLOOKUP(E238,fields,2)</f>
        <v>Portuguese Cultural Center (G), Danbury</v>
      </c>
      <c r="J238" s="73"/>
      <c r="K238" s="16"/>
      <c r="M238" s="5" t="s">
        <v>93</v>
      </c>
      <c r="N238" s="5" t="s">
        <v>99</v>
      </c>
    </row>
    <row r="239" spans="1:29" ht="13.5" customHeight="1" thickTop="1" thickBot="1" x14ac:dyDescent="0.4">
      <c r="A239" s="22">
        <v>236</v>
      </c>
      <c r="B239" s="469">
        <v>6</v>
      </c>
      <c r="C239" s="95">
        <v>45081</v>
      </c>
      <c r="D239" s="69" t="s">
        <v>10</v>
      </c>
      <c r="E239" s="483" t="str">
        <f t="shared" si="43"/>
        <v>NEWTOWN SALTY DOGS</v>
      </c>
      <c r="F239" s="483" t="str">
        <f t="shared" si="43"/>
        <v>NORWALK FC</v>
      </c>
      <c r="G239" s="464">
        <v>36</v>
      </c>
      <c r="H239" s="369">
        <f>VLOOKUP(E239,START_TIMES,2)</f>
        <v>0.33333333333333331</v>
      </c>
      <c r="I239" s="370" t="s">
        <v>955</v>
      </c>
      <c r="J239" s="73" t="s">
        <v>991</v>
      </c>
      <c r="K239" s="16"/>
      <c r="M239" s="5" t="s">
        <v>92</v>
      </c>
      <c r="N239" s="5" t="s">
        <v>100</v>
      </c>
      <c r="S239" s="16"/>
      <c r="T239" s="198"/>
      <c r="U239" s="198"/>
      <c r="V239" s="16">
        <v>73</v>
      </c>
      <c r="W239" s="209"/>
      <c r="X239" s="215"/>
      <c r="Y239" s="16"/>
      <c r="Z239" s="20"/>
      <c r="AC239" s="16"/>
    </row>
    <row r="240" spans="1:29" ht="13.5" customHeight="1" thickTop="1" thickBot="1" x14ac:dyDescent="0.4">
      <c r="A240" s="22">
        <v>237</v>
      </c>
      <c r="B240" s="406" t="s">
        <v>0</v>
      </c>
      <c r="C240" s="95" t="s">
        <v>0</v>
      </c>
      <c r="D240" s="325" t="s">
        <v>0</v>
      </c>
      <c r="E240" s="484" t="s">
        <v>0</v>
      </c>
      <c r="F240" s="485" t="s">
        <v>0</v>
      </c>
      <c r="G240" s="464" t="s">
        <v>0</v>
      </c>
      <c r="H240" s="374" t="s">
        <v>0</v>
      </c>
      <c r="I240" s="372" t="s">
        <v>0</v>
      </c>
      <c r="J240" s="326"/>
      <c r="K240" s="16"/>
      <c r="M240" s="5"/>
      <c r="N240" s="5"/>
      <c r="S240" s="16"/>
      <c r="T240" s="198"/>
      <c r="U240" s="198"/>
      <c r="V240" s="16">
        <v>74</v>
      </c>
      <c r="W240" s="209"/>
      <c r="X240" s="215"/>
      <c r="Y240" s="16"/>
      <c r="Z240" s="20"/>
      <c r="AC240" s="16"/>
    </row>
    <row r="241" spans="1:29" ht="13.5" customHeight="1" thickTop="1" x14ac:dyDescent="0.35">
      <c r="A241" s="22">
        <v>238</v>
      </c>
      <c r="B241" s="469">
        <v>6</v>
      </c>
      <c r="C241" s="95">
        <v>45081</v>
      </c>
      <c r="D241" s="66" t="s">
        <v>175</v>
      </c>
      <c r="E241" s="483" t="str">
        <f t="shared" ref="E241:F245" si="44">VLOOKUP(M241,Teams,2)</f>
        <v>SHELTON FC</v>
      </c>
      <c r="F241" s="483" t="str">
        <f t="shared" si="44"/>
        <v>TRINITY FC</v>
      </c>
      <c r="G241" s="464">
        <v>61</v>
      </c>
      <c r="H241" s="369">
        <f>VLOOKUP(E241,START_TIMES,2)</f>
        <v>0.33333333333333331</v>
      </c>
      <c r="I241" s="370" t="str">
        <f>VLOOKUP(E241,fields,2)</f>
        <v>Nike Site (G), Shelton</v>
      </c>
      <c r="J241" s="73"/>
      <c r="K241" s="16"/>
      <c r="M241" s="5" t="s">
        <v>158</v>
      </c>
      <c r="N241" s="5" t="s">
        <v>159</v>
      </c>
      <c r="S241" s="16"/>
      <c r="T241" s="288"/>
      <c r="U241" s="288"/>
      <c r="V241" s="16"/>
      <c r="W241" s="227"/>
      <c r="X241" s="289"/>
      <c r="Y241" s="16"/>
      <c r="Z241" s="20"/>
      <c r="AC241" s="16"/>
    </row>
    <row r="242" spans="1:29" ht="13.5" customHeight="1" x14ac:dyDescent="0.35">
      <c r="A242" s="22">
        <v>239</v>
      </c>
      <c r="B242" s="469">
        <v>6</v>
      </c>
      <c r="C242" s="95">
        <v>45081</v>
      </c>
      <c r="D242" s="66" t="s">
        <v>175</v>
      </c>
      <c r="E242" s="483" t="str">
        <f t="shared" si="44"/>
        <v>MILFORD AMIGOS</v>
      </c>
      <c r="F242" s="482" t="str">
        <f t="shared" si="44"/>
        <v>ELITE FC</v>
      </c>
      <c r="G242" s="464">
        <v>35</v>
      </c>
      <c r="H242" s="369">
        <f>VLOOKUP(E242,START_TIMES,2)</f>
        <v>0.33333333333333331</v>
      </c>
      <c r="I242" s="370" t="str">
        <f>VLOOKUP(E242,fields,2)</f>
        <v>Pease Road (G), Woodbridge</v>
      </c>
      <c r="J242" s="73"/>
      <c r="K242" s="16"/>
      <c r="M242" s="5" t="s">
        <v>154</v>
      </c>
      <c r="N242" s="5" t="s">
        <v>151</v>
      </c>
    </row>
    <row r="243" spans="1:29" ht="13.5" customHeight="1" x14ac:dyDescent="0.35">
      <c r="A243" s="22">
        <v>240</v>
      </c>
      <c r="B243" s="22">
        <v>6</v>
      </c>
      <c r="C243" s="95">
        <v>45081</v>
      </c>
      <c r="D243" s="66" t="s">
        <v>175</v>
      </c>
      <c r="E243" s="483" t="str">
        <f t="shared" si="44"/>
        <v>COYOTES FC</v>
      </c>
      <c r="F243" s="483" t="str">
        <f t="shared" si="44"/>
        <v>NAUGATUCK FUSION</v>
      </c>
      <c r="G243" s="464">
        <v>14</v>
      </c>
      <c r="H243" s="369">
        <f>VLOOKUP(E243,START_TIMES,2)</f>
        <v>0.33333333333333331</v>
      </c>
      <c r="I243" s="370" t="str">
        <f>VLOOKUP(E243,fields,2)</f>
        <v>Pragemann  Park (G), Wallingford</v>
      </c>
      <c r="J243" s="73"/>
      <c r="K243" s="16"/>
      <c r="M243" s="5" t="s">
        <v>150</v>
      </c>
      <c r="N243" s="5" t="s">
        <v>156</v>
      </c>
    </row>
    <row r="244" spans="1:29" ht="13.5" customHeight="1" x14ac:dyDescent="0.35">
      <c r="A244" s="22">
        <v>241</v>
      </c>
      <c r="B244" s="469">
        <v>6</v>
      </c>
      <c r="C244" s="95">
        <v>45081</v>
      </c>
      <c r="D244" s="66" t="s">
        <v>175</v>
      </c>
      <c r="E244" s="483" t="str">
        <f t="shared" si="44"/>
        <v>FC CALDO VERDE</v>
      </c>
      <c r="F244" s="483" t="str">
        <f t="shared" si="44"/>
        <v>LITCHFIELD COUNTY BLUES 30</v>
      </c>
      <c r="G244" s="464" t="s">
        <v>969</v>
      </c>
      <c r="H244" s="369">
        <f>VLOOKUP(E244,START_TIMES,2)</f>
        <v>0.41666666666666702</v>
      </c>
      <c r="I244" s="370" t="str">
        <f>VLOOKUP(E244,fields,2)</f>
        <v>City Hill MS (G), Naugatuck</v>
      </c>
      <c r="J244" s="73" t="s">
        <v>953</v>
      </c>
      <c r="K244" s="16"/>
      <c r="M244" s="5" t="s">
        <v>152</v>
      </c>
      <c r="N244" s="5" t="s">
        <v>153</v>
      </c>
    </row>
    <row r="245" spans="1:29" ht="13.5" customHeight="1" x14ac:dyDescent="0.35">
      <c r="A245" s="22">
        <v>242</v>
      </c>
      <c r="B245" s="469">
        <v>6</v>
      </c>
      <c r="C245" s="95">
        <v>45081</v>
      </c>
      <c r="D245" s="66" t="s">
        <v>175</v>
      </c>
      <c r="E245" s="483" t="str">
        <f t="shared" si="44"/>
        <v>MILFORD TUESDAY</v>
      </c>
      <c r="F245" s="483" t="str">
        <f t="shared" si="44"/>
        <v>QPR</v>
      </c>
      <c r="G245" s="464">
        <v>21</v>
      </c>
      <c r="H245" s="369">
        <f>VLOOKUP(E245,START_TIMES,2)</f>
        <v>0.33333333333333331</v>
      </c>
      <c r="I245" s="370" t="str">
        <f>VLOOKUP(E245,fields,2)</f>
        <v>Witek Park (G), Derby</v>
      </c>
      <c r="J245" s="73"/>
      <c r="K245" s="16"/>
      <c r="M245" s="5" t="s">
        <v>155</v>
      </c>
      <c r="N245" s="5" t="s">
        <v>157</v>
      </c>
    </row>
    <row r="246" spans="1:29" ht="13.5" customHeight="1" x14ac:dyDescent="0.35">
      <c r="A246" s="22">
        <v>243</v>
      </c>
      <c r="B246" s="406" t="s">
        <v>0</v>
      </c>
      <c r="C246" s="95" t="s">
        <v>0</v>
      </c>
      <c r="D246" s="325" t="s">
        <v>0</v>
      </c>
      <c r="E246" s="483" t="s">
        <v>0</v>
      </c>
      <c r="F246" s="483" t="s">
        <v>0</v>
      </c>
      <c r="G246" s="464" t="s">
        <v>0</v>
      </c>
      <c r="H246" s="374" t="s">
        <v>0</v>
      </c>
      <c r="I246" s="372" t="s">
        <v>0</v>
      </c>
      <c r="J246" s="326"/>
      <c r="K246" s="16"/>
      <c r="M246" s="5"/>
      <c r="N246" s="5"/>
    </row>
    <row r="247" spans="1:29" ht="13.5" customHeight="1" x14ac:dyDescent="0.35">
      <c r="A247" s="22">
        <v>244</v>
      </c>
      <c r="B247" s="469">
        <v>6</v>
      </c>
      <c r="C247" s="95">
        <v>45081</v>
      </c>
      <c r="D247" s="65" t="s">
        <v>11</v>
      </c>
      <c r="E247" s="483" t="str">
        <f t="shared" ref="E247:F251" si="45">VLOOKUP(M247,Teams,2)</f>
        <v>VASCO DA GAMA 40</v>
      </c>
      <c r="F247" s="483" t="str">
        <f t="shared" si="45"/>
        <v>WATERBURY ALBANIANS</v>
      </c>
      <c r="G247" s="464">
        <v>21</v>
      </c>
      <c r="H247" s="369">
        <v>0.33333333333333331</v>
      </c>
      <c r="I247" s="370" t="str">
        <f>VLOOKUP(E247,fields,2)</f>
        <v>Veterans Memorial Park (T), Bridgeport</v>
      </c>
      <c r="J247" s="73"/>
      <c r="K247" s="16"/>
      <c r="M247" s="319" t="s">
        <v>108</v>
      </c>
      <c r="N247" s="319" t="s">
        <v>109</v>
      </c>
    </row>
    <row r="248" spans="1:29" ht="13.5" customHeight="1" x14ac:dyDescent="0.35">
      <c r="A248" s="22">
        <v>245</v>
      </c>
      <c r="B248" s="469">
        <v>6</v>
      </c>
      <c r="C248" s="95">
        <v>45081</v>
      </c>
      <c r="D248" s="65" t="s">
        <v>11</v>
      </c>
      <c r="E248" s="483" t="str">
        <f t="shared" si="45"/>
        <v>NORWALK SPORT COLOMBIA 40</v>
      </c>
      <c r="F248" s="483" t="str">
        <f t="shared" si="45"/>
        <v>FAIRFIELD GAC 40</v>
      </c>
      <c r="G248" s="464" t="s">
        <v>959</v>
      </c>
      <c r="H248" s="369">
        <v>0.33333333333333331</v>
      </c>
      <c r="I248" s="370" t="str">
        <f>VLOOKUP(E248,fields,2)</f>
        <v>Nathan Hale MS (T), Norwalk</v>
      </c>
      <c r="J248" s="73"/>
      <c r="K248" s="16"/>
      <c r="M248" s="319" t="s">
        <v>104</v>
      </c>
      <c r="N248" s="319" t="s">
        <v>161</v>
      </c>
    </row>
    <row r="249" spans="1:29" ht="13.5" customHeight="1" x14ac:dyDescent="0.35">
      <c r="A249" s="22">
        <v>246</v>
      </c>
      <c r="B249" s="469">
        <v>6</v>
      </c>
      <c r="C249" s="95">
        <v>45081</v>
      </c>
      <c r="D249" s="65" t="s">
        <v>11</v>
      </c>
      <c r="E249" s="483" t="str">
        <f t="shared" si="45"/>
        <v>CLINTON FC 40</v>
      </c>
      <c r="F249" s="483" t="str">
        <f t="shared" si="45"/>
        <v>SOUTHEAST ROVERS</v>
      </c>
      <c r="G249" s="464">
        <v>41</v>
      </c>
      <c r="H249" s="369">
        <f>VLOOKUP(E249,START_TIMES,2)</f>
        <v>0.33333333333333331</v>
      </c>
      <c r="I249" s="370" t="str">
        <f>VLOOKUP(E249,fields,2)</f>
        <v>Indian River Sports Complex (T), Clinton</v>
      </c>
      <c r="J249" s="73"/>
      <c r="K249" s="16"/>
      <c r="M249" s="319" t="s">
        <v>160</v>
      </c>
      <c r="N249" s="319" t="s">
        <v>106</v>
      </c>
    </row>
    <row r="250" spans="1:29" ht="13.5" customHeight="1" x14ac:dyDescent="0.35">
      <c r="A250" s="22">
        <v>247</v>
      </c>
      <c r="B250" s="469">
        <v>6</v>
      </c>
      <c r="C250" s="95">
        <v>45081</v>
      </c>
      <c r="D250" s="65" t="s">
        <v>11</v>
      </c>
      <c r="E250" s="483" t="str">
        <f t="shared" si="45"/>
        <v>GREENWICH FC 40</v>
      </c>
      <c r="F250" s="483" t="str">
        <f t="shared" si="45"/>
        <v>GREENWICH PUMAS FC 40</v>
      </c>
      <c r="G250" s="464">
        <v>30</v>
      </c>
      <c r="H250" s="369">
        <f>VLOOKUP(E250,START_TIMES,2)</f>
        <v>0.33333333333333331</v>
      </c>
      <c r="I250" s="370" t="s">
        <v>944</v>
      </c>
      <c r="J250" s="73"/>
      <c r="K250" s="16"/>
      <c r="M250" s="319" t="s">
        <v>162</v>
      </c>
      <c r="N250" s="319" t="s">
        <v>163</v>
      </c>
    </row>
    <row r="251" spans="1:29" ht="13.5" customHeight="1" x14ac:dyDescent="0.35">
      <c r="A251" s="22">
        <v>248</v>
      </c>
      <c r="B251" s="469">
        <v>6</v>
      </c>
      <c r="C251" s="95">
        <v>45081</v>
      </c>
      <c r="D251" s="65" t="s">
        <v>11</v>
      </c>
      <c r="E251" s="483" t="str">
        <f t="shared" si="45"/>
        <v>RIDGEFIELD KICKS</v>
      </c>
      <c r="F251" s="483" t="str">
        <f t="shared" si="45"/>
        <v>STORM FC</v>
      </c>
      <c r="G251" s="464">
        <v>13</v>
      </c>
      <c r="H251" s="369">
        <f>VLOOKUP(E251,START_TIMES,2)</f>
        <v>0.41666666666666669</v>
      </c>
      <c r="I251" s="370" t="str">
        <f>VLOOKUP(E251,fields,2)</f>
        <v>Wooster School (T), Danbury</v>
      </c>
      <c r="J251" s="73"/>
      <c r="K251" s="16"/>
      <c r="M251" s="414" t="s">
        <v>105</v>
      </c>
      <c r="N251" s="414" t="s">
        <v>107</v>
      </c>
    </row>
    <row r="252" spans="1:29" ht="13.5" customHeight="1" x14ac:dyDescent="0.35">
      <c r="A252" s="22">
        <v>249</v>
      </c>
      <c r="B252" s="406" t="s">
        <v>0</v>
      </c>
      <c r="C252" s="95" t="s">
        <v>0</v>
      </c>
      <c r="D252" s="325" t="s">
        <v>0</v>
      </c>
      <c r="E252" s="484" t="s">
        <v>0</v>
      </c>
      <c r="F252" s="485" t="s">
        <v>0</v>
      </c>
      <c r="G252" s="464" t="s">
        <v>0</v>
      </c>
      <c r="H252" s="374" t="s">
        <v>0</v>
      </c>
      <c r="I252" s="372" t="s">
        <v>0</v>
      </c>
      <c r="J252" s="326"/>
      <c r="K252" s="16"/>
      <c r="M252" s="5"/>
      <c r="N252" s="5"/>
    </row>
    <row r="253" spans="1:29" ht="13.5" customHeight="1" x14ac:dyDescent="0.35">
      <c r="A253" s="22">
        <v>250</v>
      </c>
      <c r="B253" s="469">
        <v>6</v>
      </c>
      <c r="C253" s="95">
        <v>45081</v>
      </c>
      <c r="D253" s="64" t="s">
        <v>12</v>
      </c>
      <c r="E253" s="482" t="str">
        <f t="shared" ref="E253:F259" si="46">VLOOKUP(M253,Teams,2)</f>
        <v xml:space="preserve">GUILFORD CELTIC </v>
      </c>
      <c r="F253" s="482" t="str">
        <f t="shared" si="46"/>
        <v>CLUB NAPOLI 40</v>
      </c>
      <c r="G253" s="464">
        <v>45</v>
      </c>
      <c r="H253" s="369">
        <v>0.33333333333333331</v>
      </c>
      <c r="I253" s="370" t="str">
        <f t="shared" ref="I253:I259" si="47">VLOOKUP(E253,fields,2)</f>
        <v>Guilford HS (T), Guilford</v>
      </c>
      <c r="J253" s="73"/>
      <c r="K253" s="16"/>
      <c r="M253" s="349" t="s">
        <v>115</v>
      </c>
      <c r="N253" s="349" t="s">
        <v>112</v>
      </c>
    </row>
    <row r="254" spans="1:29" ht="13.5" customHeight="1" x14ac:dyDescent="0.35">
      <c r="A254" s="22">
        <v>251</v>
      </c>
      <c r="B254" s="469">
        <v>6</v>
      </c>
      <c r="C254" s="95">
        <v>45081</v>
      </c>
      <c r="D254" s="64" t="s">
        <v>12</v>
      </c>
      <c r="E254" s="482" t="str">
        <f t="shared" si="46"/>
        <v>GUILFORD BELL CURVE</v>
      </c>
      <c r="F254" s="482" t="str">
        <f t="shared" si="46"/>
        <v>NEW HAVEN AMERICANS</v>
      </c>
      <c r="G254" s="464">
        <v>52</v>
      </c>
      <c r="H254" s="369">
        <f>VLOOKUP(E254,START_TIMES,2)</f>
        <v>0.41666666666666702</v>
      </c>
      <c r="I254" s="370" t="str">
        <f t="shared" si="47"/>
        <v>Guilford HS (T), Guilford</v>
      </c>
      <c r="J254" s="73"/>
      <c r="K254" s="16"/>
      <c r="M254" s="349" t="s">
        <v>114</v>
      </c>
      <c r="N254" s="349" t="s">
        <v>856</v>
      </c>
    </row>
    <row r="255" spans="1:29" ht="13.5" customHeight="1" x14ac:dyDescent="0.35">
      <c r="A255" s="22">
        <v>252</v>
      </c>
      <c r="B255" s="469">
        <v>6</v>
      </c>
      <c r="C255" s="95">
        <v>45081</v>
      </c>
      <c r="D255" s="64" t="s">
        <v>12</v>
      </c>
      <c r="E255" s="482" t="str">
        <f t="shared" si="46"/>
        <v>NORTH HAVEN SC</v>
      </c>
      <c r="F255" s="482" t="str">
        <f t="shared" si="46"/>
        <v>LITCHFIELD COUNTY BLUES 40</v>
      </c>
      <c r="G255" s="464">
        <v>41</v>
      </c>
      <c r="H255" s="369">
        <f>VLOOKUP(E255,START_TIMES,2)</f>
        <v>0.41666666666666702</v>
      </c>
      <c r="I255" s="370" t="str">
        <f t="shared" si="47"/>
        <v>Memorial Field (G), North Haven</v>
      </c>
      <c r="J255" s="73"/>
      <c r="K255" s="16"/>
      <c r="M255" s="349" t="s">
        <v>119</v>
      </c>
      <c r="N255" s="349" t="s">
        <v>855</v>
      </c>
    </row>
    <row r="256" spans="1:29" ht="12.75" customHeight="1" x14ac:dyDescent="0.35">
      <c r="A256" s="22">
        <v>253</v>
      </c>
      <c r="B256" s="469">
        <v>6</v>
      </c>
      <c r="C256" s="95">
        <v>45081</v>
      </c>
      <c r="D256" s="64" t="s">
        <v>12</v>
      </c>
      <c r="E256" s="482" t="str">
        <f t="shared" si="46"/>
        <v>NORTH BRANFORD 40</v>
      </c>
      <c r="F256" s="482" t="str">
        <f t="shared" si="46"/>
        <v>SHEBEEN FC</v>
      </c>
      <c r="G256" s="464">
        <v>27</v>
      </c>
      <c r="H256" s="369">
        <v>0.41666666666666669</v>
      </c>
      <c r="I256" s="370" t="str">
        <f t="shared" si="47"/>
        <v>Bittner Park (G), Guilford</v>
      </c>
      <c r="J256" s="73" t="s">
        <v>953</v>
      </c>
      <c r="K256" s="16"/>
      <c r="M256" s="349" t="s">
        <v>118</v>
      </c>
      <c r="N256" s="349" t="s">
        <v>859</v>
      </c>
    </row>
    <row r="257" spans="1:14" ht="12.75" customHeight="1" x14ac:dyDescent="0.35">
      <c r="A257" s="22">
        <v>254</v>
      </c>
      <c r="B257" s="469">
        <v>6</v>
      </c>
      <c r="C257" s="95">
        <v>45081</v>
      </c>
      <c r="D257" s="64" t="s">
        <v>12</v>
      </c>
      <c r="E257" s="482" t="str">
        <f t="shared" si="46"/>
        <v>WILTON WOLVES</v>
      </c>
      <c r="F257" s="482" t="str">
        <f t="shared" si="46"/>
        <v>PAN ZONES</v>
      </c>
      <c r="G257" s="464">
        <v>24</v>
      </c>
      <c r="H257" s="369">
        <f>VLOOKUP(E257,START_TIMES,2)</f>
        <v>0.41666666666666702</v>
      </c>
      <c r="I257" s="370" t="str">
        <f t="shared" si="47"/>
        <v>Lily Field (T), Wilton</v>
      </c>
      <c r="J257" s="73"/>
      <c r="K257" s="16"/>
      <c r="M257" s="423" t="s">
        <v>123</v>
      </c>
      <c r="N257" s="423" t="s">
        <v>120</v>
      </c>
    </row>
    <row r="258" spans="1:14" ht="12.75" customHeight="1" x14ac:dyDescent="0.35">
      <c r="A258" s="22">
        <v>255</v>
      </c>
      <c r="B258" s="469">
        <v>6</v>
      </c>
      <c r="C258" s="95">
        <v>45081</v>
      </c>
      <c r="D258" s="64" t="s">
        <v>12</v>
      </c>
      <c r="E258" s="482" t="str">
        <f t="shared" si="46"/>
        <v>STAMFORD UNITED</v>
      </c>
      <c r="F258" s="482" t="str">
        <f t="shared" si="46"/>
        <v>BYE</v>
      </c>
      <c r="G258" s="465" t="s">
        <v>91</v>
      </c>
      <c r="H258" s="421" t="s">
        <v>91</v>
      </c>
      <c r="I258" s="370" t="str">
        <f t="shared" si="47"/>
        <v>West Beach Fields (T), Stamford</v>
      </c>
      <c r="J258" s="73"/>
      <c r="K258" s="16"/>
      <c r="M258" s="349" t="s">
        <v>122</v>
      </c>
      <c r="N258" s="349" t="s">
        <v>851</v>
      </c>
    </row>
    <row r="259" spans="1:14" ht="12.75" customHeight="1" x14ac:dyDescent="0.35">
      <c r="A259" s="22">
        <v>256</v>
      </c>
      <c r="B259" s="469">
        <v>6</v>
      </c>
      <c r="C259" s="95">
        <v>45081</v>
      </c>
      <c r="D259" s="64" t="s">
        <v>12</v>
      </c>
      <c r="E259" s="482" t="str">
        <f t="shared" si="46"/>
        <v>BESA SC</v>
      </c>
      <c r="F259" s="482" t="str">
        <f t="shared" si="46"/>
        <v>DERBY QUITUS</v>
      </c>
      <c r="G259" s="464">
        <v>52</v>
      </c>
      <c r="H259" s="369">
        <f>VLOOKUP(E259,START_TIMES,2)</f>
        <v>0.41666666666666669</v>
      </c>
      <c r="I259" s="370" t="str">
        <f t="shared" si="47"/>
        <v>Bucks Hill Park (G), Waterbury</v>
      </c>
      <c r="J259" s="73"/>
      <c r="K259" s="16"/>
      <c r="M259" s="349" t="s">
        <v>110</v>
      </c>
      <c r="N259" s="349" t="s">
        <v>852</v>
      </c>
    </row>
    <row r="260" spans="1:14" ht="12.75" customHeight="1" x14ac:dyDescent="0.35">
      <c r="A260" s="22">
        <v>257</v>
      </c>
      <c r="B260" s="406" t="s">
        <v>0</v>
      </c>
      <c r="C260" s="95" t="s">
        <v>0</v>
      </c>
      <c r="D260" s="325" t="s">
        <v>0</v>
      </c>
      <c r="E260" s="484" t="s">
        <v>0</v>
      </c>
      <c r="F260" s="485" t="s">
        <v>0</v>
      </c>
      <c r="G260" s="464" t="s">
        <v>0</v>
      </c>
      <c r="H260" s="374" t="s">
        <v>0</v>
      </c>
      <c r="I260" s="372" t="s">
        <v>0</v>
      </c>
      <c r="J260" s="326"/>
      <c r="K260" s="16"/>
      <c r="M260" s="5"/>
      <c r="N260" s="5"/>
    </row>
    <row r="261" spans="1:14" ht="12.75" customHeight="1" x14ac:dyDescent="0.35">
      <c r="A261" s="22">
        <v>258</v>
      </c>
      <c r="B261" s="469">
        <v>6</v>
      </c>
      <c r="C261" s="95">
        <v>45081</v>
      </c>
      <c r="D261" s="63" t="s">
        <v>102</v>
      </c>
      <c r="E261" s="483" t="str">
        <f t="shared" ref="E261:F265" si="48">VLOOKUP(M261,Teams,2)</f>
        <v>STAMFORD CITY</v>
      </c>
      <c r="F261" s="483" t="str">
        <f t="shared" si="48"/>
        <v>VASCO DA GAMA 50</v>
      </c>
      <c r="G261" s="464" t="s">
        <v>969</v>
      </c>
      <c r="H261" s="369">
        <f>VLOOKUP(E261,START_TIMES,2)</f>
        <v>0.41666666666666702</v>
      </c>
      <c r="I261" s="370" t="str">
        <f>VLOOKUP(E261,fields,2)</f>
        <v>West Beach Fields (T), Stamford</v>
      </c>
      <c r="J261" s="73"/>
      <c r="K261" s="16"/>
      <c r="M261" s="351" t="s">
        <v>132</v>
      </c>
      <c r="N261" s="351" t="s">
        <v>133</v>
      </c>
    </row>
    <row r="262" spans="1:14" ht="12.75" customHeight="1" x14ac:dyDescent="0.35">
      <c r="A262" s="22">
        <v>259</v>
      </c>
      <c r="B262" s="469">
        <v>6</v>
      </c>
      <c r="C262" s="95">
        <v>45081</v>
      </c>
      <c r="D262" s="63" t="s">
        <v>102</v>
      </c>
      <c r="E262" s="483" t="str">
        <f t="shared" si="48"/>
        <v>GREENWICH PUMAS FC 50</v>
      </c>
      <c r="F262" s="483" t="str">
        <f t="shared" si="48"/>
        <v>DOCKSIDE SC</v>
      </c>
      <c r="G262" s="464">
        <v>100</v>
      </c>
      <c r="H262" s="369">
        <v>0.41666666666666669</v>
      </c>
      <c r="I262" s="370" t="s">
        <v>944</v>
      </c>
      <c r="J262" s="73"/>
      <c r="K262" s="16"/>
      <c r="M262" s="351" t="s">
        <v>128</v>
      </c>
      <c r="N262" s="351" t="s">
        <v>125</v>
      </c>
    </row>
    <row r="263" spans="1:14" ht="12.75" customHeight="1" x14ac:dyDescent="0.35">
      <c r="A263" s="22">
        <v>260</v>
      </c>
      <c r="B263" s="469">
        <v>6</v>
      </c>
      <c r="C263" s="95">
        <v>45081</v>
      </c>
      <c r="D263" s="63" t="s">
        <v>102</v>
      </c>
      <c r="E263" s="483" t="str">
        <f t="shared" si="48"/>
        <v>NORWALK MARINERS LEGENDS</v>
      </c>
      <c r="F263" s="483" t="str">
        <f t="shared" si="48"/>
        <v>CHESHIRE AZZURRI</v>
      </c>
      <c r="G263" s="464">
        <v>22</v>
      </c>
      <c r="H263" s="369">
        <f>VLOOKUP(E263,START_TIMES,2)</f>
        <v>0.41666666666666702</v>
      </c>
      <c r="I263" s="370" t="str">
        <f>VLOOKUP(E263,fields,2)</f>
        <v>Nathan Hale MS (T), Norwalk</v>
      </c>
      <c r="J263" s="73"/>
      <c r="K263" s="16"/>
      <c r="M263" s="351" t="s">
        <v>130</v>
      </c>
      <c r="N263" s="351" t="s">
        <v>124</v>
      </c>
    </row>
    <row r="264" spans="1:14" ht="12.75" customHeight="1" x14ac:dyDescent="0.35">
      <c r="A264" s="22">
        <v>261</v>
      </c>
      <c r="B264" s="469">
        <v>6</v>
      </c>
      <c r="C264" s="95">
        <v>45081</v>
      </c>
      <c r="D264" s="63" t="s">
        <v>102</v>
      </c>
      <c r="E264" s="483" t="str">
        <f t="shared" si="48"/>
        <v>FAIRFIELD GAC 50</v>
      </c>
      <c r="F264" s="483" t="str">
        <f t="shared" si="48"/>
        <v>DYNAMO SC</v>
      </c>
      <c r="G264" s="464">
        <v>31</v>
      </c>
      <c r="H264" s="369">
        <v>0.33333333333333331</v>
      </c>
      <c r="I264" s="370" t="str">
        <f>VLOOKUP(E264,fields,2)</f>
        <v>Ludlowe HS (T), Fairfield</v>
      </c>
      <c r="J264" s="73" t="s">
        <v>954</v>
      </c>
      <c r="K264" s="16"/>
      <c r="M264" s="351" t="s">
        <v>127</v>
      </c>
      <c r="N264" s="351" t="s">
        <v>126</v>
      </c>
    </row>
    <row r="265" spans="1:14" ht="12.75" customHeight="1" x14ac:dyDescent="0.35">
      <c r="A265" s="22">
        <v>262</v>
      </c>
      <c r="B265" s="469">
        <v>6</v>
      </c>
      <c r="C265" s="95">
        <v>45081</v>
      </c>
      <c r="D265" s="63" t="s">
        <v>102</v>
      </c>
      <c r="E265" s="483" t="str">
        <f t="shared" si="48"/>
        <v>POLONIA FALCON STARS FC</v>
      </c>
      <c r="F265" s="483" t="str">
        <f t="shared" si="48"/>
        <v>NEW FAIRFIELD UNITED</v>
      </c>
      <c r="G265" s="464">
        <v>80</v>
      </c>
      <c r="H265" s="369">
        <f>VLOOKUP(E265,START_TIMES,2)</f>
        <v>0.33333333333333331</v>
      </c>
      <c r="I265" s="370" t="str">
        <f>VLOOKUP(E265,fields,2)</f>
        <v>Falcon Field (G), New Britain</v>
      </c>
      <c r="J265" s="73"/>
      <c r="K265" s="16"/>
      <c r="M265" s="351" t="s">
        <v>131</v>
      </c>
      <c r="N265" s="351" t="s">
        <v>129</v>
      </c>
    </row>
    <row r="266" spans="1:14" ht="12.75" customHeight="1" x14ac:dyDescent="0.35">
      <c r="A266" s="22">
        <v>263</v>
      </c>
      <c r="B266" s="406" t="s">
        <v>0</v>
      </c>
      <c r="C266" s="95" t="s">
        <v>0</v>
      </c>
      <c r="D266" s="325" t="s">
        <v>0</v>
      </c>
      <c r="E266" s="484" t="s">
        <v>0</v>
      </c>
      <c r="F266" s="485" t="s">
        <v>0</v>
      </c>
      <c r="G266" s="464" t="s">
        <v>0</v>
      </c>
      <c r="H266" s="374" t="s">
        <v>0</v>
      </c>
      <c r="I266" s="372" t="s">
        <v>0</v>
      </c>
      <c r="J266" s="326"/>
      <c r="K266" s="16"/>
      <c r="M266" s="5"/>
      <c r="N266" s="5"/>
    </row>
    <row r="267" spans="1:14" ht="12.75" customHeight="1" x14ac:dyDescent="0.35">
      <c r="A267" s="22">
        <v>264</v>
      </c>
      <c r="B267" s="469">
        <v>6</v>
      </c>
      <c r="C267" s="95">
        <v>45081</v>
      </c>
      <c r="D267" s="318" t="s">
        <v>895</v>
      </c>
      <c r="E267" s="482" t="str">
        <f t="shared" ref="E267:F272" si="49">VLOOKUP(M267,Teams,2)</f>
        <v>GUILFORD BLACK EAGLES</v>
      </c>
      <c r="F267" s="482" t="str">
        <f t="shared" si="49"/>
        <v>EAST HAVEN SC</v>
      </c>
      <c r="G267" s="464">
        <v>11</v>
      </c>
      <c r="H267" s="369">
        <f>VLOOKUP(E267,START_TIMES,2)</f>
        <v>0.41666666666666702</v>
      </c>
      <c r="I267" s="370" t="str">
        <f t="shared" ref="I267:I272" si="50">VLOOKUP(E267,fields,2)</f>
        <v>Calvin Leete School (G), Guilford</v>
      </c>
      <c r="J267" s="73" t="s">
        <v>953</v>
      </c>
      <c r="K267" s="16"/>
      <c r="M267" s="459" t="s">
        <v>147</v>
      </c>
      <c r="N267" s="350" t="s">
        <v>134</v>
      </c>
    </row>
    <row r="268" spans="1:14" ht="12.75" customHeight="1" x14ac:dyDescent="0.35">
      <c r="A268" s="22">
        <v>265</v>
      </c>
      <c r="B268" s="469">
        <v>6</v>
      </c>
      <c r="C268" s="95">
        <v>45081</v>
      </c>
      <c r="D268" s="318" t="s">
        <v>895</v>
      </c>
      <c r="E268" s="482" t="str">
        <f t="shared" si="49"/>
        <v>NORTH BRANFORD LEGENDS</v>
      </c>
      <c r="F268" s="482" t="str">
        <f t="shared" si="49"/>
        <v>GREENWICH FC 50</v>
      </c>
      <c r="G268" s="464">
        <v>11</v>
      </c>
      <c r="H268" s="369">
        <v>0.45833333333333331</v>
      </c>
      <c r="I268" s="370" t="str">
        <f t="shared" si="50"/>
        <v>Northford Park (G), Northford</v>
      </c>
      <c r="J268" s="73"/>
      <c r="K268" s="16"/>
      <c r="M268" s="459" t="s">
        <v>148</v>
      </c>
      <c r="N268" s="350" t="s">
        <v>136</v>
      </c>
    </row>
    <row r="269" spans="1:14" ht="12.75" customHeight="1" x14ac:dyDescent="0.35">
      <c r="A269" s="22">
        <v>266</v>
      </c>
      <c r="B269" s="22">
        <v>6</v>
      </c>
      <c r="C269" s="95">
        <v>45081</v>
      </c>
      <c r="D269" s="318" t="s">
        <v>895</v>
      </c>
      <c r="E269" s="482" t="str">
        <f t="shared" si="49"/>
        <v>SOUTHEAST CT</v>
      </c>
      <c r="F269" s="482" t="str">
        <f t="shared" si="49"/>
        <v>GREENWICH PFC</v>
      </c>
      <c r="G269" s="464" t="s">
        <v>992</v>
      </c>
      <c r="H269" s="369">
        <v>0.45833333333333331</v>
      </c>
      <c r="I269" s="370" t="str">
        <f t="shared" si="50"/>
        <v>Killingworth Rec Park (G), Killingworth</v>
      </c>
      <c r="J269" s="73" t="s">
        <v>950</v>
      </c>
      <c r="K269" s="16"/>
      <c r="M269" s="459" t="s">
        <v>149</v>
      </c>
      <c r="N269" s="350" t="s">
        <v>138</v>
      </c>
    </row>
    <row r="270" spans="1:14" ht="12.75" customHeight="1" x14ac:dyDescent="0.35">
      <c r="A270" s="22">
        <v>267</v>
      </c>
      <c r="B270" s="469">
        <v>6</v>
      </c>
      <c r="C270" s="95">
        <v>45081</v>
      </c>
      <c r="D270" s="318" t="s">
        <v>895</v>
      </c>
      <c r="E270" s="482" t="str">
        <f t="shared" si="49"/>
        <v>VASCO DA GAMA 60</v>
      </c>
      <c r="F270" s="482" t="str">
        <f t="shared" si="49"/>
        <v>NORWALK SPORT COLOMBIA 50</v>
      </c>
      <c r="G270" s="464">
        <v>34</v>
      </c>
      <c r="H270" s="369">
        <f>VLOOKUP(E270,START_TIMES,2)</f>
        <v>0.41666666666666702</v>
      </c>
      <c r="I270" s="370" t="str">
        <f t="shared" si="50"/>
        <v>Veterans Memorial Park (T), Bridgeport</v>
      </c>
      <c r="J270" s="326"/>
      <c r="K270" s="16"/>
      <c r="M270" s="459" t="s">
        <v>135</v>
      </c>
      <c r="N270" s="350" t="s">
        <v>141</v>
      </c>
    </row>
    <row r="271" spans="1:14" ht="12.75" customHeight="1" x14ac:dyDescent="0.35">
      <c r="A271" s="22">
        <v>268</v>
      </c>
      <c r="B271" s="469" t="s">
        <v>786</v>
      </c>
      <c r="C271" s="95">
        <v>45081</v>
      </c>
      <c r="D271" s="318" t="s">
        <v>895</v>
      </c>
      <c r="E271" s="482" t="str">
        <f t="shared" si="49"/>
        <v>ZIMMITTI SC</v>
      </c>
      <c r="F271" s="482" t="str">
        <f t="shared" si="49"/>
        <v>REBELS UNITED</v>
      </c>
      <c r="G271" s="464">
        <v>25</v>
      </c>
      <c r="H271" s="369">
        <f>VLOOKUP(E271,START_TIMES,2)</f>
        <v>0.41666666666666702</v>
      </c>
      <c r="I271" s="370" t="str">
        <f t="shared" si="50"/>
        <v>Pontelandolfo Club (G), Waterbury</v>
      </c>
      <c r="J271" s="73"/>
      <c r="K271" s="16"/>
      <c r="M271" s="459" t="s">
        <v>137</v>
      </c>
      <c r="N271" s="350" t="s">
        <v>142</v>
      </c>
    </row>
    <row r="272" spans="1:14" ht="12.75" customHeight="1" x14ac:dyDescent="0.35">
      <c r="A272" s="22">
        <v>269</v>
      </c>
      <c r="B272" s="469">
        <v>6</v>
      </c>
      <c r="C272" s="95">
        <v>45081</v>
      </c>
      <c r="D272" s="318" t="s">
        <v>895</v>
      </c>
      <c r="E272" s="482" t="str">
        <f t="shared" si="49"/>
        <v>CLUB NAPOLI 50</v>
      </c>
      <c r="F272" s="482" t="str">
        <f t="shared" si="49"/>
        <v>WESTPORT FC</v>
      </c>
      <c r="G272" s="464">
        <v>10</v>
      </c>
      <c r="H272" s="369">
        <v>0.375</v>
      </c>
      <c r="I272" s="370" t="str">
        <f t="shared" si="50"/>
        <v>Northford Park (G), Northford</v>
      </c>
      <c r="J272" s="73" t="s">
        <v>928</v>
      </c>
      <c r="K272" s="16"/>
      <c r="M272" s="459" t="s">
        <v>146</v>
      </c>
      <c r="N272" s="350" t="s">
        <v>144</v>
      </c>
    </row>
    <row r="273" spans="1:33" ht="12.75" customHeight="1" x14ac:dyDescent="0.35">
      <c r="A273" s="22">
        <v>270</v>
      </c>
      <c r="B273" s="22"/>
      <c r="C273" s="95"/>
      <c r="D273" s="68"/>
      <c r="E273" s="482"/>
      <c r="F273" s="482"/>
      <c r="G273" s="464"/>
      <c r="H273" s="369"/>
      <c r="I273" s="370"/>
      <c r="J273" s="73"/>
      <c r="K273" s="16"/>
      <c r="M273" s="5"/>
      <c r="N273" s="5"/>
    </row>
    <row r="274" spans="1:33" ht="12.75" customHeight="1" thickBot="1" x14ac:dyDescent="0.4">
      <c r="A274" s="22">
        <v>271</v>
      </c>
      <c r="B274" s="324" t="s">
        <v>0</v>
      </c>
      <c r="C274" s="95" t="s">
        <v>0</v>
      </c>
      <c r="D274" s="325" t="s">
        <v>0</v>
      </c>
      <c r="E274" s="484" t="s">
        <v>0</v>
      </c>
      <c r="F274" s="485" t="s">
        <v>0</v>
      </c>
      <c r="G274" s="464" t="s">
        <v>0</v>
      </c>
      <c r="H274" s="374" t="s">
        <v>0</v>
      </c>
      <c r="I274" s="372" t="s">
        <v>0</v>
      </c>
      <c r="J274" s="326"/>
      <c r="K274" s="16"/>
      <c r="M274" s="5"/>
      <c r="N274" s="5"/>
    </row>
    <row r="275" spans="1:33" ht="12.75" customHeight="1" thickTop="1" thickBot="1" x14ac:dyDescent="0.4">
      <c r="A275" s="22">
        <v>272</v>
      </c>
      <c r="B275" s="469">
        <v>7</v>
      </c>
      <c r="C275" s="95">
        <v>45088</v>
      </c>
      <c r="D275" s="69" t="s">
        <v>10</v>
      </c>
      <c r="E275" s="483" t="str">
        <f t="shared" ref="E275:F279" si="51">VLOOKUP(M275,Teams,2)</f>
        <v>HAMDEN ALL STARS</v>
      </c>
      <c r="F275" s="483" t="str">
        <f t="shared" si="51"/>
        <v>DANBURY UNITED</v>
      </c>
      <c r="G275" s="419" t="s">
        <v>204</v>
      </c>
      <c r="H275" s="369">
        <f>VLOOKUP(E275,START_TIMES,2)</f>
        <v>0.41666666666666702</v>
      </c>
      <c r="I275" s="370" t="s">
        <v>978</v>
      </c>
      <c r="J275" s="73" t="s">
        <v>986</v>
      </c>
      <c r="K275" s="16"/>
      <c r="M275" s="5" t="s">
        <v>94</v>
      </c>
      <c r="N275" s="5" t="s">
        <v>93</v>
      </c>
      <c r="S275" s="16"/>
      <c r="T275" s="198"/>
      <c r="U275" s="198"/>
      <c r="V275" s="16">
        <v>73</v>
      </c>
      <c r="W275" s="209"/>
      <c r="X275" s="215"/>
      <c r="Y275" s="16"/>
      <c r="Z275" s="20"/>
      <c r="AC275" s="16"/>
    </row>
    <row r="276" spans="1:33" ht="12.75" customHeight="1" thickTop="1" thickBot="1" x14ac:dyDescent="0.4">
      <c r="A276" s="22">
        <v>273</v>
      </c>
      <c r="B276" s="469">
        <v>7</v>
      </c>
      <c r="C276" s="95">
        <v>45088</v>
      </c>
      <c r="D276" s="69" t="s">
        <v>10</v>
      </c>
      <c r="E276" s="483" t="str">
        <f t="shared" si="51"/>
        <v>CLUB NAPOLI 30</v>
      </c>
      <c r="F276" s="483" t="str">
        <f t="shared" si="51"/>
        <v>STAMFORD FC</v>
      </c>
      <c r="G276" s="419" t="s">
        <v>204</v>
      </c>
      <c r="H276" s="369">
        <f>VLOOKUP(E276,START_TIMES,2)</f>
        <v>0.41666666666666669</v>
      </c>
      <c r="I276" s="370" t="str">
        <f>VLOOKUP(E276,fields,2)</f>
        <v>Quinnipiac Park (G), Cheshire</v>
      </c>
      <c r="J276" s="73" t="s">
        <v>1003</v>
      </c>
      <c r="K276" s="16"/>
      <c r="M276" s="5" t="s">
        <v>96</v>
      </c>
      <c r="N276" s="5" t="s">
        <v>95</v>
      </c>
      <c r="S276" s="16"/>
      <c r="T276" s="198"/>
      <c r="U276" s="198"/>
      <c r="V276" s="16"/>
      <c r="W276" s="209"/>
      <c r="X276" s="215"/>
      <c r="Y276" s="16"/>
      <c r="Z276" s="20"/>
      <c r="AC276" s="16"/>
    </row>
    <row r="277" spans="1:33" ht="12.75" customHeight="1" thickTop="1" thickBot="1" x14ac:dyDescent="0.4">
      <c r="A277" s="22">
        <v>274</v>
      </c>
      <c r="B277" s="469">
        <v>7</v>
      </c>
      <c r="C277" s="95">
        <v>45088</v>
      </c>
      <c r="D277" s="69" t="s">
        <v>10</v>
      </c>
      <c r="E277" s="483" t="str">
        <f t="shared" si="51"/>
        <v>GREENWICH FC 30</v>
      </c>
      <c r="F277" s="483" t="str">
        <f t="shared" si="51"/>
        <v>NEWTOWN SALTY DOGS</v>
      </c>
      <c r="G277" s="419" t="s">
        <v>204</v>
      </c>
      <c r="H277" s="369">
        <v>0.41666666666666669</v>
      </c>
      <c r="I277" s="370" t="s">
        <v>945</v>
      </c>
      <c r="J277" s="73" t="s">
        <v>986</v>
      </c>
      <c r="K277" s="16"/>
      <c r="M277" s="5" t="s">
        <v>99</v>
      </c>
      <c r="N277" s="5" t="s">
        <v>92</v>
      </c>
      <c r="S277" s="16"/>
      <c r="T277" s="198"/>
      <c r="U277" s="198"/>
      <c r="V277" s="16"/>
      <c r="W277" s="209"/>
      <c r="X277" s="215"/>
      <c r="Y277" s="16"/>
      <c r="Z277" s="20"/>
      <c r="AC277" s="16"/>
    </row>
    <row r="278" spans="1:33" ht="12.75" customHeight="1" thickTop="1" thickBot="1" x14ac:dyDescent="0.4">
      <c r="A278" s="22">
        <v>275</v>
      </c>
      <c r="B278" s="469">
        <v>7</v>
      </c>
      <c r="C278" s="95">
        <v>45088</v>
      </c>
      <c r="D278" s="69" t="s">
        <v>10</v>
      </c>
      <c r="E278" s="483" t="str">
        <f t="shared" si="51"/>
        <v>NORTH BRANFORD 30</v>
      </c>
      <c r="F278" s="483" t="str">
        <f t="shared" si="51"/>
        <v>NORWALK FC</v>
      </c>
      <c r="G278" s="464">
        <v>41</v>
      </c>
      <c r="H278" s="369">
        <f>VLOOKUP(E278,START_TIMES,2)</f>
        <v>0.41666666666666702</v>
      </c>
      <c r="I278" s="370" t="str">
        <f>VLOOKUP(E278,fields,2)</f>
        <v>Bittner Park (G), Guilford</v>
      </c>
      <c r="J278" s="73"/>
      <c r="K278" s="16"/>
      <c r="M278" s="5" t="s">
        <v>98</v>
      </c>
      <c r="N278" s="5" t="s">
        <v>100</v>
      </c>
      <c r="S278" s="16"/>
      <c r="T278" s="198"/>
      <c r="U278" s="198"/>
      <c r="V278" s="16"/>
      <c r="W278" s="209"/>
      <c r="X278" s="215"/>
      <c r="Y278" s="16"/>
      <c r="Z278" s="20"/>
      <c r="AC278" s="16"/>
    </row>
    <row r="279" spans="1:33" ht="12.75" customHeight="1" thickTop="1" thickBot="1" x14ac:dyDescent="0.4">
      <c r="A279" s="22">
        <v>276</v>
      </c>
      <c r="B279" s="469">
        <v>7</v>
      </c>
      <c r="C279" s="95">
        <v>45088</v>
      </c>
      <c r="D279" s="69" t="s">
        <v>10</v>
      </c>
      <c r="E279" s="483" t="str">
        <f t="shared" si="51"/>
        <v>VASCO DA GAMA 30</v>
      </c>
      <c r="F279" s="483" t="str">
        <f t="shared" si="51"/>
        <v>CLINTON FC 30</v>
      </c>
      <c r="G279" s="464">
        <v>42</v>
      </c>
      <c r="H279" s="369">
        <v>0.33333333333333331</v>
      </c>
      <c r="I279" s="370" t="str">
        <f>VLOOKUP(E279,fields,2)</f>
        <v>Veterans Memorial Park (T), Bridgeport</v>
      </c>
      <c r="J279" s="73" t="s">
        <v>950</v>
      </c>
      <c r="K279" s="16"/>
      <c r="M279" s="5" t="s">
        <v>101</v>
      </c>
      <c r="N279" s="5" t="s">
        <v>97</v>
      </c>
      <c r="S279" s="16"/>
      <c r="T279" s="198"/>
      <c r="U279" s="198"/>
      <c r="V279" s="16"/>
      <c r="W279" s="209"/>
      <c r="X279" s="215"/>
      <c r="Y279" s="16"/>
      <c r="Z279" s="20"/>
      <c r="AC279" s="16"/>
    </row>
    <row r="280" spans="1:33" ht="12.75" customHeight="1" thickTop="1" thickBot="1" x14ac:dyDescent="0.4">
      <c r="A280" s="22">
        <v>277</v>
      </c>
      <c r="B280" s="324" t="s">
        <v>0</v>
      </c>
      <c r="C280" s="95" t="s">
        <v>0</v>
      </c>
      <c r="D280" s="325" t="s">
        <v>0</v>
      </c>
      <c r="E280" s="484" t="s">
        <v>0</v>
      </c>
      <c r="F280" s="485" t="s">
        <v>0</v>
      </c>
      <c r="G280" s="464" t="s">
        <v>0</v>
      </c>
      <c r="H280" s="374" t="s">
        <v>0</v>
      </c>
      <c r="I280" s="372" t="s">
        <v>0</v>
      </c>
      <c r="J280" s="326"/>
      <c r="K280" s="16"/>
      <c r="M280" s="5"/>
      <c r="N280" s="5"/>
      <c r="S280" s="16"/>
      <c r="T280" s="198"/>
      <c r="U280" s="198"/>
      <c r="V280" s="16"/>
      <c r="W280" s="209"/>
      <c r="X280" s="215"/>
      <c r="Y280" s="16"/>
      <c r="Z280" s="20"/>
      <c r="AC280" s="16"/>
    </row>
    <row r="281" spans="1:33" ht="12.75" customHeight="1" thickTop="1" thickBot="1" x14ac:dyDescent="0.4">
      <c r="A281" s="22">
        <v>278</v>
      </c>
      <c r="B281" s="469">
        <v>7</v>
      </c>
      <c r="C281" s="95">
        <v>45088</v>
      </c>
      <c r="D281" s="66" t="s">
        <v>175</v>
      </c>
      <c r="E281" s="483" t="str">
        <f t="shared" ref="E281:F285" si="52">VLOOKUP(M281,Teams,2)</f>
        <v>MILFORD AMIGOS</v>
      </c>
      <c r="F281" s="483" t="str">
        <f t="shared" si="52"/>
        <v>FC CALDO VERDE</v>
      </c>
      <c r="G281" s="464">
        <v>81</v>
      </c>
      <c r="H281" s="369">
        <f>VLOOKUP(E281,START_TIMES,2)</f>
        <v>0.33333333333333331</v>
      </c>
      <c r="I281" s="370" t="str">
        <f>VLOOKUP(E281,fields,2)</f>
        <v>Pease Road (G), Woodbridge</v>
      </c>
      <c r="J281" s="73"/>
      <c r="K281" s="16"/>
      <c r="M281" s="5" t="s">
        <v>154</v>
      </c>
      <c r="N281" s="5" t="s">
        <v>152</v>
      </c>
      <c r="S281" s="16"/>
      <c r="T281" s="198"/>
      <c r="U281" s="198"/>
      <c r="V281" s="16"/>
      <c r="W281" s="209"/>
      <c r="X281" s="215"/>
      <c r="Y281" s="16"/>
      <c r="Z281" s="20"/>
      <c r="AC281" s="16"/>
    </row>
    <row r="282" spans="1:33" ht="12.75" customHeight="1" thickTop="1" thickBot="1" x14ac:dyDescent="0.4">
      <c r="A282" s="22">
        <v>279</v>
      </c>
      <c r="B282" s="469">
        <v>7</v>
      </c>
      <c r="C282" s="95">
        <v>45088</v>
      </c>
      <c r="D282" s="344" t="s">
        <v>175</v>
      </c>
      <c r="E282" s="483" t="str">
        <f t="shared" si="52"/>
        <v>ELITE FC</v>
      </c>
      <c r="F282" s="483" t="str">
        <f t="shared" si="52"/>
        <v>SHELTON FC</v>
      </c>
      <c r="G282" s="464" t="s">
        <v>959</v>
      </c>
      <c r="H282" s="369">
        <f>VLOOKUP(E282,START_TIMES,2)</f>
        <v>0.33333333333333331</v>
      </c>
      <c r="I282" s="370" t="str">
        <f>VLOOKUP(E282,fields,2)</f>
        <v>Foran HS KMT (T), Milford</v>
      </c>
      <c r="J282" s="184"/>
      <c r="K282" s="16"/>
      <c r="M282" s="5" t="s">
        <v>151</v>
      </c>
      <c r="N282" s="5" t="s">
        <v>158</v>
      </c>
      <c r="S282" s="16"/>
      <c r="T282" s="198"/>
      <c r="U282" s="198"/>
      <c r="V282" s="16"/>
      <c r="W282" s="209"/>
      <c r="X282" s="215"/>
      <c r="Y282" s="16"/>
      <c r="Z282" s="20"/>
      <c r="AC282" s="16"/>
    </row>
    <row r="283" spans="1:33" s="1" customFormat="1" ht="12" customHeight="1" thickTop="1" thickBot="1" x14ac:dyDescent="0.4">
      <c r="A283" s="22">
        <v>280</v>
      </c>
      <c r="B283" s="469">
        <v>7</v>
      </c>
      <c r="C283" s="95">
        <v>45088</v>
      </c>
      <c r="D283" s="66" t="s">
        <v>175</v>
      </c>
      <c r="E283" s="483" t="str">
        <f t="shared" si="52"/>
        <v>LITCHFIELD COUNTY BLUES 30</v>
      </c>
      <c r="F283" s="483" t="str">
        <f t="shared" si="52"/>
        <v>MILFORD TUESDAY</v>
      </c>
      <c r="G283" s="464">
        <v>40</v>
      </c>
      <c r="H283" s="369">
        <f>VLOOKUP(E283,START_TIMES,2)</f>
        <v>0.375</v>
      </c>
      <c r="I283" s="370" t="str">
        <f>VLOOKUP(E283,fields,2)</f>
        <v>New Milford HS (T), New Milford</v>
      </c>
      <c r="J283" s="73"/>
      <c r="K283" s="16"/>
      <c r="L283" s="16"/>
      <c r="M283" s="5" t="s">
        <v>153</v>
      </c>
      <c r="N283" s="5" t="s">
        <v>155</v>
      </c>
      <c r="O283" s="16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 s="258"/>
      <c r="AF283"/>
      <c r="AG283"/>
    </row>
    <row r="284" spans="1:33" ht="12.75" customHeight="1" thickTop="1" thickBot="1" x14ac:dyDescent="0.4">
      <c r="A284" s="22">
        <v>281</v>
      </c>
      <c r="B284" s="469">
        <v>7</v>
      </c>
      <c r="C284" s="95">
        <v>45088</v>
      </c>
      <c r="D284" s="344" t="s">
        <v>175</v>
      </c>
      <c r="E284" s="483" t="str">
        <f t="shared" si="52"/>
        <v>NAUGATUCK FUSION</v>
      </c>
      <c r="F284" s="483" t="str">
        <f t="shared" si="52"/>
        <v>QPR</v>
      </c>
      <c r="G284" s="464" t="s">
        <v>959</v>
      </c>
      <c r="H284" s="369">
        <f>VLOOKUP(E284,START_TIMES,2)</f>
        <v>0.41666666666666702</v>
      </c>
      <c r="I284" s="370" t="str">
        <f>VLOOKUP(E284,fields,2)</f>
        <v>City Hill MS (G), Naugatuck</v>
      </c>
      <c r="J284" s="73"/>
      <c r="K284" s="16"/>
      <c r="M284" s="5" t="s">
        <v>156</v>
      </c>
      <c r="N284" s="5" t="s">
        <v>157</v>
      </c>
      <c r="S284" s="16"/>
      <c r="T284" s="198"/>
      <c r="U284" s="198"/>
      <c r="V284" s="16"/>
      <c r="W284" s="209"/>
      <c r="X284" s="215"/>
      <c r="Y284" s="16"/>
      <c r="Z284" s="20"/>
      <c r="AC284" s="16"/>
    </row>
    <row r="285" spans="1:33" ht="12.75" customHeight="1" thickTop="1" x14ac:dyDescent="0.35">
      <c r="A285" s="22">
        <v>282</v>
      </c>
      <c r="B285" s="469">
        <v>7</v>
      </c>
      <c r="C285" s="95">
        <v>45088</v>
      </c>
      <c r="D285" s="66" t="s">
        <v>175</v>
      </c>
      <c r="E285" s="483" t="str">
        <f t="shared" si="52"/>
        <v>TRINITY FC</v>
      </c>
      <c r="F285" s="483" t="str">
        <f t="shared" si="52"/>
        <v>COYOTES FC</v>
      </c>
      <c r="G285" s="464">
        <v>30</v>
      </c>
      <c r="H285" s="369">
        <v>0.41666666666666669</v>
      </c>
      <c r="I285" s="370" t="s">
        <v>927</v>
      </c>
      <c r="J285" s="73" t="s">
        <v>928</v>
      </c>
      <c r="K285" s="16"/>
      <c r="M285" s="5" t="s">
        <v>159</v>
      </c>
      <c r="N285" s="5" t="s">
        <v>150</v>
      </c>
      <c r="O285" s="1"/>
    </row>
    <row r="286" spans="1:33" ht="12.75" customHeight="1" x14ac:dyDescent="0.35">
      <c r="A286" s="22">
        <v>283</v>
      </c>
      <c r="B286" s="324" t="s">
        <v>0</v>
      </c>
      <c r="C286" s="95" t="s">
        <v>0</v>
      </c>
      <c r="D286" s="325" t="s">
        <v>0</v>
      </c>
      <c r="E286" s="484" t="s">
        <v>0</v>
      </c>
      <c r="F286" s="485" t="s">
        <v>0</v>
      </c>
      <c r="G286" s="464" t="s">
        <v>0</v>
      </c>
      <c r="H286" s="374" t="s">
        <v>0</v>
      </c>
      <c r="I286" s="372" t="s">
        <v>0</v>
      </c>
      <c r="J286" s="326"/>
      <c r="K286" s="16"/>
      <c r="M286" s="5"/>
      <c r="N286" s="5"/>
    </row>
    <row r="287" spans="1:33" ht="12.75" customHeight="1" thickBot="1" x14ac:dyDescent="0.4">
      <c r="A287" s="22">
        <v>284</v>
      </c>
      <c r="B287" s="469">
        <v>7</v>
      </c>
      <c r="C287" s="95">
        <v>45088</v>
      </c>
      <c r="D287" s="65" t="s">
        <v>11</v>
      </c>
      <c r="E287" s="483" t="str">
        <f t="shared" ref="E287:F291" si="53">VLOOKUP(M287,Teams,2)</f>
        <v>NORWALK SPORT COLOMBIA 40</v>
      </c>
      <c r="F287" s="483" t="str">
        <f t="shared" si="53"/>
        <v>GREENWICH FC 40</v>
      </c>
      <c r="G287" s="464" t="s">
        <v>981</v>
      </c>
      <c r="H287" s="369">
        <v>0.33333333333333331</v>
      </c>
      <c r="I287" s="370" t="str">
        <f>VLOOKUP(E287,fields,2)</f>
        <v>Nathan Hale MS (T), Norwalk</v>
      </c>
      <c r="J287" s="73"/>
      <c r="K287" s="16"/>
      <c r="M287" s="319" t="s">
        <v>104</v>
      </c>
      <c r="N287" s="319" t="s">
        <v>162</v>
      </c>
    </row>
    <row r="288" spans="1:33" ht="12.75" customHeight="1" thickTop="1" thickBot="1" x14ac:dyDescent="0.4">
      <c r="A288" s="22">
        <v>285</v>
      </c>
      <c r="B288" s="469">
        <v>7</v>
      </c>
      <c r="C288" s="95">
        <v>45088</v>
      </c>
      <c r="D288" s="65" t="s">
        <v>11</v>
      </c>
      <c r="E288" s="483" t="str">
        <f t="shared" si="53"/>
        <v>FAIRFIELD GAC 40</v>
      </c>
      <c r="F288" s="483" t="str">
        <f t="shared" si="53"/>
        <v>VASCO DA GAMA 40</v>
      </c>
      <c r="G288" s="419" t="s">
        <v>204</v>
      </c>
      <c r="H288" s="369">
        <v>0.33333333333333331</v>
      </c>
      <c r="I288" s="370" t="str">
        <f>VLOOKUP(E288,fields,2)</f>
        <v>Ludlowe HS (T), Fairfield</v>
      </c>
      <c r="J288" s="73" t="s">
        <v>986</v>
      </c>
      <c r="K288" s="16"/>
      <c r="M288" s="319" t="s">
        <v>161</v>
      </c>
      <c r="N288" s="319" t="s">
        <v>108</v>
      </c>
    </row>
    <row r="289" spans="1:14" ht="12.75" customHeight="1" thickTop="1" x14ac:dyDescent="0.35">
      <c r="A289" s="22">
        <v>286</v>
      </c>
      <c r="B289" s="469">
        <v>7</v>
      </c>
      <c r="C289" s="95">
        <v>45088</v>
      </c>
      <c r="D289" s="65" t="s">
        <v>11</v>
      </c>
      <c r="E289" s="483" t="str">
        <f t="shared" si="53"/>
        <v>GREENWICH PUMAS FC 40</v>
      </c>
      <c r="F289" s="483" t="str">
        <f t="shared" si="53"/>
        <v>RIDGEFIELD KICKS</v>
      </c>
      <c r="G289" s="464">
        <v>20</v>
      </c>
      <c r="H289" s="369">
        <v>0.41666666666666669</v>
      </c>
      <c r="I289" s="370" t="s">
        <v>944</v>
      </c>
      <c r="J289" s="73" t="s">
        <v>928</v>
      </c>
      <c r="K289" s="16"/>
      <c r="M289" s="319" t="s">
        <v>163</v>
      </c>
      <c r="N289" s="319" t="s">
        <v>105</v>
      </c>
    </row>
    <row r="290" spans="1:14" ht="12.75" customHeight="1" x14ac:dyDescent="0.35">
      <c r="A290" s="22">
        <v>287</v>
      </c>
      <c r="B290" s="469">
        <v>7</v>
      </c>
      <c r="C290" s="95">
        <v>45088</v>
      </c>
      <c r="D290" s="65" t="s">
        <v>11</v>
      </c>
      <c r="E290" s="483" t="str">
        <f t="shared" si="53"/>
        <v>SOUTHEAST ROVERS</v>
      </c>
      <c r="F290" s="483" t="str">
        <f t="shared" si="53"/>
        <v>STORM FC</v>
      </c>
      <c r="G290" s="464" t="s">
        <v>996</v>
      </c>
      <c r="H290" s="369">
        <f>VLOOKUP(E290,START_TIMES,2)</f>
        <v>0.41666666666666702</v>
      </c>
      <c r="I290" s="370" t="s">
        <v>968</v>
      </c>
      <c r="J290" s="73" t="s">
        <v>997</v>
      </c>
      <c r="K290" s="16"/>
      <c r="M290" s="319" t="s">
        <v>106</v>
      </c>
      <c r="N290" s="319" t="s">
        <v>107</v>
      </c>
    </row>
    <row r="291" spans="1:14" ht="12.75" customHeight="1" x14ac:dyDescent="0.35">
      <c r="A291" s="22">
        <v>288</v>
      </c>
      <c r="B291" s="469">
        <v>7</v>
      </c>
      <c r="C291" s="95">
        <v>45088</v>
      </c>
      <c r="D291" s="65" t="s">
        <v>11</v>
      </c>
      <c r="E291" s="483" t="str">
        <f t="shared" si="53"/>
        <v>WATERBURY ALBANIANS</v>
      </c>
      <c r="F291" s="483" t="str">
        <f t="shared" si="53"/>
        <v>CLINTON FC 40</v>
      </c>
      <c r="G291" s="464">
        <v>41</v>
      </c>
      <c r="H291" s="369">
        <f>VLOOKUP(E291,START_TIMES,2)</f>
        <v>0.33333333333333331</v>
      </c>
      <c r="I291" s="370" t="str">
        <f>VLOOKUP(E291,fields,2)</f>
        <v>Lower Ptak (G), Brookfield</v>
      </c>
      <c r="J291" s="73"/>
      <c r="K291" s="16"/>
      <c r="M291" s="319" t="s">
        <v>109</v>
      </c>
      <c r="N291" s="319" t="s">
        <v>160</v>
      </c>
    </row>
    <row r="292" spans="1:14" ht="12.75" customHeight="1" x14ac:dyDescent="0.35">
      <c r="A292" s="22">
        <v>289</v>
      </c>
      <c r="B292" s="324" t="s">
        <v>0</v>
      </c>
      <c r="C292" s="95" t="s">
        <v>0</v>
      </c>
      <c r="D292" s="325" t="s">
        <v>0</v>
      </c>
      <c r="E292" s="484" t="s">
        <v>0</v>
      </c>
      <c r="F292" s="485" t="s">
        <v>0</v>
      </c>
      <c r="G292" s="464" t="s">
        <v>0</v>
      </c>
      <c r="H292" s="374" t="s">
        <v>0</v>
      </c>
      <c r="I292" s="372" t="s">
        <v>0</v>
      </c>
      <c r="J292" s="326"/>
      <c r="K292" s="16"/>
      <c r="M292" s="5"/>
      <c r="N292" s="5"/>
    </row>
    <row r="293" spans="1:14" ht="12.75" customHeight="1" x14ac:dyDescent="0.35">
      <c r="A293" s="22">
        <v>290</v>
      </c>
      <c r="B293" s="469">
        <v>7</v>
      </c>
      <c r="C293" s="95">
        <v>45088</v>
      </c>
      <c r="D293" s="64" t="s">
        <v>12</v>
      </c>
      <c r="E293" s="482" t="str">
        <f t="shared" ref="E293:F299" si="54">VLOOKUP(M293,Teams,2)</f>
        <v>BYE</v>
      </c>
      <c r="F293" s="482" t="str">
        <f t="shared" si="54"/>
        <v>SHEBEEN FC</v>
      </c>
      <c r="G293" s="465" t="s">
        <v>91</v>
      </c>
      <c r="H293" s="369" t="str">
        <f>VLOOKUP(E293,START_TIMES,2)</f>
        <v>--</v>
      </c>
      <c r="I293" s="370" t="str">
        <f t="shared" ref="I293:I299" si="55">VLOOKUP(E293,fields,2)</f>
        <v>--</v>
      </c>
      <c r="J293" s="73"/>
      <c r="K293" s="16"/>
      <c r="M293" s="349" t="s">
        <v>111</v>
      </c>
      <c r="N293" s="349" t="s">
        <v>859</v>
      </c>
    </row>
    <row r="294" spans="1:14" ht="12.75" customHeight="1" x14ac:dyDescent="0.35">
      <c r="A294" s="22">
        <v>291</v>
      </c>
      <c r="B294" s="469">
        <v>7</v>
      </c>
      <c r="C294" s="95">
        <v>45088</v>
      </c>
      <c r="D294" s="64" t="s">
        <v>12</v>
      </c>
      <c r="E294" s="482" t="str">
        <f t="shared" si="54"/>
        <v xml:space="preserve">GUILFORD CELTIC </v>
      </c>
      <c r="F294" s="482" t="str">
        <f t="shared" si="54"/>
        <v>WILTON WOLVES</v>
      </c>
      <c r="G294" s="464" t="s">
        <v>959</v>
      </c>
      <c r="H294" s="369">
        <v>0.33333333333333331</v>
      </c>
      <c r="I294" s="370" t="str">
        <f t="shared" si="55"/>
        <v>Guilford HS (T), Guilford</v>
      </c>
      <c r="J294" s="73"/>
      <c r="K294" s="16"/>
      <c r="M294" s="349" t="s">
        <v>115</v>
      </c>
      <c r="N294" s="349" t="s">
        <v>861</v>
      </c>
    </row>
    <row r="295" spans="1:14" ht="12.75" customHeight="1" x14ac:dyDescent="0.35">
      <c r="A295" s="22">
        <v>292</v>
      </c>
      <c r="B295" s="469">
        <v>7</v>
      </c>
      <c r="C295" s="95">
        <v>45088</v>
      </c>
      <c r="D295" s="64" t="s">
        <v>12</v>
      </c>
      <c r="E295" s="482" t="str">
        <f t="shared" si="54"/>
        <v>PAN ZONES</v>
      </c>
      <c r="F295" s="482" t="str">
        <f t="shared" si="54"/>
        <v>CLUB NAPOLI 40</v>
      </c>
      <c r="G295" s="464">
        <v>46</v>
      </c>
      <c r="H295" s="369">
        <f>VLOOKUP(E295,START_TIMES,2)</f>
        <v>0.41666666666666702</v>
      </c>
      <c r="I295" s="370" t="s">
        <v>962</v>
      </c>
      <c r="J295" s="73" t="s">
        <v>928</v>
      </c>
      <c r="K295" s="16"/>
      <c r="M295" s="349" t="s">
        <v>120</v>
      </c>
      <c r="N295" s="349" t="s">
        <v>112</v>
      </c>
    </row>
    <row r="296" spans="1:14" ht="12.75" customHeight="1" x14ac:dyDescent="0.35">
      <c r="A296" s="22">
        <v>293</v>
      </c>
      <c r="B296" s="469">
        <v>7</v>
      </c>
      <c r="C296" s="95">
        <v>45088</v>
      </c>
      <c r="D296" s="64" t="s">
        <v>12</v>
      </c>
      <c r="E296" s="482" t="str">
        <f t="shared" si="54"/>
        <v>BESA SC</v>
      </c>
      <c r="F296" s="482" t="str">
        <f t="shared" si="54"/>
        <v>LITCHFIELD COUNTY BLUES 40</v>
      </c>
      <c r="G296" s="464">
        <v>11</v>
      </c>
      <c r="H296" s="369">
        <f>VLOOKUP(E296,START_TIMES,2)</f>
        <v>0.41666666666666669</v>
      </c>
      <c r="I296" s="370" t="str">
        <f t="shared" si="55"/>
        <v>Bucks Hill Park (G), Waterbury</v>
      </c>
      <c r="J296" s="73"/>
      <c r="K296" s="16"/>
      <c r="M296" s="460" t="s">
        <v>110</v>
      </c>
      <c r="N296" s="460" t="s">
        <v>116</v>
      </c>
    </row>
    <row r="297" spans="1:14" ht="12.75" customHeight="1" x14ac:dyDescent="0.35">
      <c r="A297" s="22">
        <v>294</v>
      </c>
      <c r="B297" s="469">
        <v>7</v>
      </c>
      <c r="C297" s="95">
        <v>45088</v>
      </c>
      <c r="D297" s="64" t="s">
        <v>12</v>
      </c>
      <c r="E297" s="482" t="str">
        <f t="shared" si="54"/>
        <v>NORTH HAVEN SC</v>
      </c>
      <c r="F297" s="482" t="str">
        <f t="shared" si="54"/>
        <v>DERBY QUITUS</v>
      </c>
      <c r="G297" s="464">
        <v>41</v>
      </c>
      <c r="H297" s="369">
        <f>VLOOKUP(E297,START_TIMES,2)</f>
        <v>0.41666666666666702</v>
      </c>
      <c r="I297" s="370" t="str">
        <f t="shared" si="55"/>
        <v>Memorial Field (G), North Haven</v>
      </c>
      <c r="J297" s="73"/>
      <c r="K297" s="16"/>
      <c r="M297" s="281" t="s">
        <v>119</v>
      </c>
      <c r="N297" s="281" t="s">
        <v>852</v>
      </c>
    </row>
    <row r="298" spans="1:14" ht="12.75" customHeight="1" x14ac:dyDescent="0.35">
      <c r="A298" s="22">
        <v>295</v>
      </c>
      <c r="B298" s="469">
        <v>7</v>
      </c>
      <c r="C298" s="95">
        <v>45088</v>
      </c>
      <c r="D298" s="64" t="s">
        <v>12</v>
      </c>
      <c r="E298" s="482" t="str">
        <f t="shared" si="54"/>
        <v>NEW HAVEN AMERICANS</v>
      </c>
      <c r="F298" s="482" t="str">
        <f t="shared" si="54"/>
        <v>NORTH BRANFORD 40</v>
      </c>
      <c r="G298" s="464">
        <v>53</v>
      </c>
      <c r="H298" s="369">
        <f>VLOOKUP(E298,START_TIMES,2)</f>
        <v>0.41666666666666702</v>
      </c>
      <c r="I298" s="370" t="str">
        <f t="shared" si="55"/>
        <v>Peck Place School (G), Orange</v>
      </c>
      <c r="J298" s="73"/>
      <c r="K298" s="16"/>
      <c r="M298" s="281" t="s">
        <v>117</v>
      </c>
      <c r="N298" s="281" t="s">
        <v>857</v>
      </c>
    </row>
    <row r="299" spans="1:14" ht="12.75" customHeight="1" x14ac:dyDescent="0.35">
      <c r="A299" s="22">
        <v>296</v>
      </c>
      <c r="B299" s="469">
        <v>7</v>
      </c>
      <c r="C299" s="95">
        <v>45088</v>
      </c>
      <c r="D299" s="64" t="s">
        <v>12</v>
      </c>
      <c r="E299" s="482" t="str">
        <f t="shared" si="54"/>
        <v>GUILFORD BELL CURVE</v>
      </c>
      <c r="F299" s="482" t="str">
        <f t="shared" si="54"/>
        <v>STAMFORD UNITED</v>
      </c>
      <c r="G299" s="464" t="s">
        <v>959</v>
      </c>
      <c r="H299" s="369">
        <f>VLOOKUP(E299,START_TIMES,2)</f>
        <v>0.41666666666666702</v>
      </c>
      <c r="I299" s="370" t="str">
        <f t="shared" si="55"/>
        <v>Guilford HS (T), Guilford</v>
      </c>
      <c r="J299" s="73"/>
      <c r="K299" s="16"/>
      <c r="M299" s="281" t="s">
        <v>114</v>
      </c>
      <c r="N299" s="281" t="s">
        <v>860</v>
      </c>
    </row>
    <row r="300" spans="1:14" ht="12.75" customHeight="1" thickBot="1" x14ac:dyDescent="0.4">
      <c r="A300" s="22">
        <v>297</v>
      </c>
      <c r="B300" s="324" t="s">
        <v>0</v>
      </c>
      <c r="C300" s="95" t="s">
        <v>0</v>
      </c>
      <c r="D300" s="325" t="s">
        <v>0</v>
      </c>
      <c r="E300" s="484" t="s">
        <v>0</v>
      </c>
      <c r="F300" s="485" t="s">
        <v>0</v>
      </c>
      <c r="G300" s="464" t="s">
        <v>0</v>
      </c>
      <c r="H300" s="374" t="s">
        <v>0</v>
      </c>
      <c r="I300" s="372" t="s">
        <v>0</v>
      </c>
      <c r="J300" s="326"/>
      <c r="K300" s="16"/>
      <c r="M300" s="85"/>
      <c r="N300" s="85"/>
    </row>
    <row r="301" spans="1:14" ht="12.75" customHeight="1" thickTop="1" thickBot="1" x14ac:dyDescent="0.4">
      <c r="A301" s="22">
        <v>298</v>
      </c>
      <c r="B301" s="257">
        <v>7</v>
      </c>
      <c r="C301" s="95">
        <v>45088</v>
      </c>
      <c r="D301" s="63" t="s">
        <v>102</v>
      </c>
      <c r="E301" s="483" t="str">
        <f t="shared" ref="E301:F305" si="56">VLOOKUP(M301,Teams,2)</f>
        <v>GREENWICH PUMAS FC 50</v>
      </c>
      <c r="F301" s="483" t="str">
        <f t="shared" si="56"/>
        <v>DYNAMO SC</v>
      </c>
      <c r="G301" s="419" t="s">
        <v>204</v>
      </c>
      <c r="H301" s="369">
        <f>VLOOKUP(E301,START_TIMES,2)</f>
        <v>0.33333333333333331</v>
      </c>
      <c r="I301" s="370" t="s">
        <v>944</v>
      </c>
      <c r="J301" s="73" t="s">
        <v>986</v>
      </c>
      <c r="K301" s="16"/>
      <c r="M301" s="330" t="s">
        <v>128</v>
      </c>
      <c r="N301" s="330" t="s">
        <v>126</v>
      </c>
    </row>
    <row r="302" spans="1:14" ht="12.75" customHeight="1" thickTop="1" x14ac:dyDescent="0.35">
      <c r="A302" s="22">
        <v>299</v>
      </c>
      <c r="B302" s="469">
        <v>7</v>
      </c>
      <c r="C302" s="95">
        <v>45088</v>
      </c>
      <c r="D302" s="63" t="s">
        <v>102</v>
      </c>
      <c r="E302" s="483" t="str">
        <f t="shared" si="56"/>
        <v>DOCKSIDE SC</v>
      </c>
      <c r="F302" s="483" t="str">
        <f t="shared" si="56"/>
        <v>STAMFORD CITY</v>
      </c>
      <c r="G302" s="464">
        <v>15</v>
      </c>
      <c r="H302" s="369">
        <f>VLOOKUP(E302,START_TIMES,2)</f>
        <v>0.41666666666666702</v>
      </c>
      <c r="I302" s="370" t="str">
        <f>VLOOKUP(E302,fields,2)</f>
        <v>Foran HS KMT (T), Milford</v>
      </c>
      <c r="J302" s="73"/>
      <c r="K302" s="16"/>
      <c r="M302" s="330" t="s">
        <v>125</v>
      </c>
      <c r="N302" s="330" t="s">
        <v>132</v>
      </c>
    </row>
    <row r="303" spans="1:14" ht="12.75" customHeight="1" thickBot="1" x14ac:dyDescent="0.4">
      <c r="A303" s="22">
        <v>300</v>
      </c>
      <c r="B303" s="469">
        <v>7</v>
      </c>
      <c r="C303" s="95">
        <v>45088</v>
      </c>
      <c r="D303" s="63" t="s">
        <v>102</v>
      </c>
      <c r="E303" s="483" t="str">
        <f t="shared" si="56"/>
        <v>NEW FAIRFIELD UNITED</v>
      </c>
      <c r="F303" s="483" t="str">
        <f t="shared" si="56"/>
        <v>FAIRFIELD GAC 50</v>
      </c>
      <c r="G303" s="464" t="s">
        <v>969</v>
      </c>
      <c r="H303" s="369">
        <v>0.41666666666666669</v>
      </c>
      <c r="I303" s="370" t="str">
        <f>VLOOKUP(E303,fields,2)</f>
        <v>New Fairfield HS (T), New Fairfield</v>
      </c>
      <c r="J303" s="73" t="s">
        <v>950</v>
      </c>
      <c r="K303" s="16"/>
      <c r="M303" s="330" t="s">
        <v>129</v>
      </c>
      <c r="N303" s="330" t="s">
        <v>127</v>
      </c>
    </row>
    <row r="304" spans="1:14" ht="12.75" customHeight="1" thickTop="1" thickBot="1" x14ac:dyDescent="0.4">
      <c r="A304" s="22">
        <v>301</v>
      </c>
      <c r="B304" s="469">
        <v>7</v>
      </c>
      <c r="C304" s="95">
        <v>45088</v>
      </c>
      <c r="D304" s="63" t="s">
        <v>102</v>
      </c>
      <c r="E304" s="483" t="str">
        <f t="shared" si="56"/>
        <v>NORWALK MARINERS LEGENDS</v>
      </c>
      <c r="F304" s="483" t="str">
        <f t="shared" si="56"/>
        <v>POLONIA FALCON STARS FC</v>
      </c>
      <c r="G304" s="419" t="s">
        <v>204</v>
      </c>
      <c r="H304" s="369">
        <f>VLOOKUP(E304,START_TIMES,2)</f>
        <v>0.41666666666666702</v>
      </c>
      <c r="I304" s="370" t="str">
        <f>VLOOKUP(E304,fields,2)</f>
        <v>Nathan Hale MS (T), Norwalk</v>
      </c>
      <c r="J304" s="73" t="s">
        <v>986</v>
      </c>
      <c r="K304" s="16"/>
      <c r="M304" s="330" t="s">
        <v>130</v>
      </c>
      <c r="N304" s="330" t="s">
        <v>131</v>
      </c>
    </row>
    <row r="305" spans="1:14" ht="12.75" customHeight="1" thickTop="1" x14ac:dyDescent="0.35">
      <c r="A305" s="22">
        <v>302</v>
      </c>
      <c r="B305" s="469">
        <v>7</v>
      </c>
      <c r="C305" s="95">
        <v>45088</v>
      </c>
      <c r="D305" s="63" t="s">
        <v>102</v>
      </c>
      <c r="E305" s="483" t="str">
        <f t="shared" si="56"/>
        <v>VASCO DA GAMA 50</v>
      </c>
      <c r="F305" s="483" t="str">
        <f t="shared" si="56"/>
        <v>CHESHIRE AZZURRI</v>
      </c>
      <c r="G305" s="464">
        <v>11</v>
      </c>
      <c r="H305" s="369">
        <v>0.33333333333333331</v>
      </c>
      <c r="I305" s="370" t="str">
        <f>VLOOKUP(E305,fields,2)</f>
        <v>Veterans Memorial Park (T), Bridgeport</v>
      </c>
      <c r="J305" s="73"/>
      <c r="K305" s="16"/>
      <c r="M305" s="330" t="s">
        <v>133</v>
      </c>
      <c r="N305" s="330" t="s">
        <v>124</v>
      </c>
    </row>
    <row r="306" spans="1:14" ht="12.75" customHeight="1" x14ac:dyDescent="0.35">
      <c r="A306" s="22">
        <v>303</v>
      </c>
      <c r="B306" s="324" t="s">
        <v>0</v>
      </c>
      <c r="C306" s="95" t="s">
        <v>0</v>
      </c>
      <c r="D306" s="325" t="s">
        <v>0</v>
      </c>
      <c r="E306" s="484" t="s">
        <v>0</v>
      </c>
      <c r="F306" s="485" t="s">
        <v>0</v>
      </c>
      <c r="G306" s="464" t="s">
        <v>0</v>
      </c>
      <c r="H306" s="374" t="s">
        <v>0</v>
      </c>
      <c r="I306" s="372" t="s">
        <v>0</v>
      </c>
      <c r="J306" s="326"/>
      <c r="K306" s="16"/>
      <c r="M306" s="85"/>
      <c r="N306" s="85"/>
    </row>
    <row r="307" spans="1:14" ht="12.75" customHeight="1" x14ac:dyDescent="0.35">
      <c r="A307" s="22">
        <v>304</v>
      </c>
      <c r="B307" s="469">
        <v>7</v>
      </c>
      <c r="C307" s="95">
        <v>45088</v>
      </c>
      <c r="D307" s="306" t="s">
        <v>890</v>
      </c>
      <c r="E307" s="482" t="str">
        <f t="shared" ref="E307:F309" si="57">VLOOKUP(M307,Teams,2)</f>
        <v>REBELS UNITED</v>
      </c>
      <c r="F307" s="482" t="str">
        <f t="shared" si="57"/>
        <v>EAST HAVEN SC</v>
      </c>
      <c r="G307" s="464">
        <v>31</v>
      </c>
      <c r="H307" s="369">
        <v>0.41666666666666669</v>
      </c>
      <c r="I307" s="370" t="str">
        <f>VLOOKUP(E307,fields,2)</f>
        <v>New Fairfield HS (T), New Fairfield</v>
      </c>
      <c r="J307" s="73" t="s">
        <v>950</v>
      </c>
      <c r="K307" s="16"/>
      <c r="M307" s="340" t="s">
        <v>142</v>
      </c>
      <c r="N307" s="340" t="s">
        <v>134</v>
      </c>
    </row>
    <row r="308" spans="1:14" ht="12.75" customHeight="1" x14ac:dyDescent="0.35">
      <c r="A308" s="22">
        <v>305</v>
      </c>
      <c r="B308" s="469">
        <v>7</v>
      </c>
      <c r="C308" s="95">
        <v>45088</v>
      </c>
      <c r="D308" s="306" t="s">
        <v>890</v>
      </c>
      <c r="E308" s="482" t="str">
        <f t="shared" si="57"/>
        <v>WESTPORT FC</v>
      </c>
      <c r="F308" s="482" t="str">
        <f t="shared" si="57"/>
        <v>GREENWICH PFC</v>
      </c>
      <c r="G308" s="464">
        <v>12</v>
      </c>
      <c r="H308" s="369">
        <f>VLOOKUP(E308,START_TIMES,2)</f>
        <v>0.33333333333333331</v>
      </c>
      <c r="I308" s="370" t="str">
        <f>VLOOKUP(E308,fields,2)</f>
        <v>Wakeman Park (T), Westport</v>
      </c>
      <c r="J308" s="73"/>
      <c r="K308" s="16"/>
      <c r="M308" s="340" t="s">
        <v>144</v>
      </c>
      <c r="N308" s="340" t="s">
        <v>138</v>
      </c>
    </row>
    <row r="309" spans="1:14" ht="12.75" customHeight="1" x14ac:dyDescent="0.35">
      <c r="A309" s="22">
        <v>306</v>
      </c>
      <c r="B309" s="469">
        <v>7</v>
      </c>
      <c r="C309" s="95">
        <v>45088</v>
      </c>
      <c r="D309" s="306" t="s">
        <v>890</v>
      </c>
      <c r="E309" s="482" t="str">
        <f t="shared" si="57"/>
        <v>GREENWICH FC 50</v>
      </c>
      <c r="F309" s="482" t="str">
        <f t="shared" si="57"/>
        <v>NORWALK SPORT COLOMBIA 50</v>
      </c>
      <c r="G309" s="464">
        <v>20</v>
      </c>
      <c r="H309" s="369">
        <f>VLOOKUP(E309,START_TIMES,2)</f>
        <v>0.33333333333333331</v>
      </c>
      <c r="I309" s="370" t="s">
        <v>944</v>
      </c>
      <c r="J309" s="73"/>
      <c r="K309" s="16"/>
      <c r="M309" s="340" t="s">
        <v>136</v>
      </c>
      <c r="N309" s="340" t="s">
        <v>141</v>
      </c>
    </row>
    <row r="310" spans="1:14" ht="12.75" customHeight="1" x14ac:dyDescent="0.35">
      <c r="A310" s="22">
        <v>307</v>
      </c>
      <c r="B310" s="257"/>
      <c r="C310" s="95" t="s">
        <v>0</v>
      </c>
      <c r="D310" s="325" t="s">
        <v>0</v>
      </c>
      <c r="E310" s="484" t="s">
        <v>0</v>
      </c>
      <c r="F310" s="485" t="s">
        <v>0</v>
      </c>
      <c r="G310" s="464" t="s">
        <v>0</v>
      </c>
      <c r="H310" s="374" t="s">
        <v>0</v>
      </c>
      <c r="I310" s="372" t="s">
        <v>0</v>
      </c>
      <c r="J310" s="326"/>
      <c r="K310" s="16"/>
      <c r="M310" s="85"/>
      <c r="N310" s="85"/>
    </row>
    <row r="311" spans="1:14" ht="12.75" customHeight="1" x14ac:dyDescent="0.35">
      <c r="A311" s="22">
        <v>308</v>
      </c>
      <c r="B311" s="469">
        <v>7</v>
      </c>
      <c r="C311" s="95">
        <v>45088</v>
      </c>
      <c r="D311" s="68" t="s">
        <v>891</v>
      </c>
      <c r="E311" s="482" t="str">
        <f t="shared" ref="E311:F313" si="58">VLOOKUP(M311,Teams,2)</f>
        <v>VASCO DA GAMA 60</v>
      </c>
      <c r="F311" s="482" t="str">
        <f t="shared" si="58"/>
        <v>CLUB NAPOLI 50</v>
      </c>
      <c r="G311" s="464">
        <v>13</v>
      </c>
      <c r="H311" s="369">
        <f>VLOOKUP(E311,START_TIMES,2)</f>
        <v>0.41666666666666702</v>
      </c>
      <c r="I311" s="370" t="str">
        <f>VLOOKUP(E311,fields,2)</f>
        <v>Veterans Memorial Park (T), Bridgeport</v>
      </c>
      <c r="J311" s="73"/>
      <c r="K311" s="16"/>
      <c r="M311" s="456" t="s">
        <v>135</v>
      </c>
      <c r="N311" s="456" t="s">
        <v>146</v>
      </c>
    </row>
    <row r="312" spans="1:14" ht="14.5" x14ac:dyDescent="0.35">
      <c r="A312" s="22">
        <v>309</v>
      </c>
      <c r="B312" s="469">
        <v>7</v>
      </c>
      <c r="C312" s="95">
        <v>45088</v>
      </c>
      <c r="D312" s="68" t="s">
        <v>891</v>
      </c>
      <c r="E312" s="482" t="str">
        <f t="shared" si="58"/>
        <v>ZIMMITTI SC</v>
      </c>
      <c r="F312" s="482" t="str">
        <f t="shared" si="58"/>
        <v>NORTH BRANFORD LEGENDS</v>
      </c>
      <c r="G312" s="464">
        <v>13</v>
      </c>
      <c r="H312" s="369">
        <f>VLOOKUP(E312,START_TIMES,2)</f>
        <v>0.41666666666666702</v>
      </c>
      <c r="I312" s="370" t="str">
        <f>VLOOKUP(E312,fields,2)</f>
        <v>Pontelandolfo Club (G), Waterbury</v>
      </c>
      <c r="J312" s="73"/>
      <c r="K312" s="16"/>
      <c r="M312" s="456" t="s">
        <v>137</v>
      </c>
      <c r="N312" s="456" t="s">
        <v>148</v>
      </c>
    </row>
    <row r="313" spans="1:14" ht="14.5" x14ac:dyDescent="0.35">
      <c r="A313" s="22">
        <v>310</v>
      </c>
      <c r="B313" s="469">
        <v>7</v>
      </c>
      <c r="C313" s="95">
        <v>45088</v>
      </c>
      <c r="D313" s="68" t="s">
        <v>891</v>
      </c>
      <c r="E313" s="482" t="str">
        <f t="shared" si="58"/>
        <v>GUILFORD BLACK EAGLES</v>
      </c>
      <c r="F313" s="482" t="str">
        <f t="shared" si="58"/>
        <v>SOUTHEAST CT</v>
      </c>
      <c r="G313" s="464">
        <v>41</v>
      </c>
      <c r="H313" s="369">
        <f>VLOOKUP(E313,START_TIMES,2)</f>
        <v>0.41666666666666702</v>
      </c>
      <c r="I313" s="370" t="str">
        <f>VLOOKUP(E313,fields,2)</f>
        <v>Calvin Leete School (G), Guilford</v>
      </c>
      <c r="J313" s="73"/>
      <c r="K313" s="16"/>
      <c r="M313" s="456" t="s">
        <v>147</v>
      </c>
      <c r="N313" s="456" t="s">
        <v>149</v>
      </c>
    </row>
    <row r="314" spans="1:14" ht="12.75" customHeight="1" x14ac:dyDescent="0.35">
      <c r="A314" s="22">
        <v>311</v>
      </c>
      <c r="B314" s="324" t="s">
        <v>0</v>
      </c>
      <c r="C314" s="95" t="s">
        <v>0</v>
      </c>
      <c r="D314" s="325" t="s">
        <v>0</v>
      </c>
      <c r="E314" s="484" t="s">
        <v>0</v>
      </c>
      <c r="F314" s="485" t="s">
        <v>0</v>
      </c>
      <c r="G314" s="464" t="s">
        <v>0</v>
      </c>
      <c r="H314" s="374" t="s">
        <v>0</v>
      </c>
      <c r="I314" s="372" t="s">
        <v>0</v>
      </c>
      <c r="J314" s="326"/>
      <c r="K314" s="16"/>
      <c r="M314" s="85"/>
      <c r="N314" s="85"/>
    </row>
    <row r="315" spans="1:14" ht="12.75" customHeight="1" x14ac:dyDescent="0.35">
      <c r="A315" s="22">
        <v>312</v>
      </c>
      <c r="B315" s="469">
        <v>8</v>
      </c>
      <c r="C315" s="95">
        <v>45094</v>
      </c>
      <c r="D315" s="69" t="s">
        <v>10</v>
      </c>
      <c r="E315" s="483" t="str">
        <f t="shared" ref="E315:F320" si="59">VLOOKUP(M315,Teams,2)</f>
        <v>CLUB NAPOLI 30</v>
      </c>
      <c r="F315" s="483" t="str">
        <f t="shared" si="59"/>
        <v>GREENWICH FC 30</v>
      </c>
      <c r="G315" s="464">
        <v>31</v>
      </c>
      <c r="H315" s="369">
        <v>0.375</v>
      </c>
      <c r="I315" s="370" t="s">
        <v>927</v>
      </c>
      <c r="J315" s="73" t="s">
        <v>995</v>
      </c>
      <c r="K315" s="16"/>
      <c r="M315" s="85" t="s">
        <v>96</v>
      </c>
      <c r="N315" s="85" t="s">
        <v>99</v>
      </c>
    </row>
    <row r="316" spans="1:14" ht="12.75" customHeight="1" x14ac:dyDescent="0.35">
      <c r="A316" s="22">
        <v>313</v>
      </c>
      <c r="B316" s="324" t="s">
        <v>0</v>
      </c>
      <c r="C316" s="95" t="s">
        <v>0</v>
      </c>
      <c r="D316" s="325" t="s">
        <v>0</v>
      </c>
      <c r="E316" s="484" t="s">
        <v>0</v>
      </c>
      <c r="F316" s="485" t="s">
        <v>0</v>
      </c>
      <c r="G316" s="464"/>
      <c r="H316" s="374" t="s">
        <v>0</v>
      </c>
      <c r="I316" s="372" t="s">
        <v>0</v>
      </c>
      <c r="J316" s="326"/>
      <c r="K316" s="16"/>
      <c r="M316" s="85"/>
      <c r="N316" s="85"/>
    </row>
    <row r="317" spans="1:14" ht="12.75" customHeight="1" x14ac:dyDescent="0.35">
      <c r="A317" s="22">
        <v>314</v>
      </c>
      <c r="B317" s="469">
        <v>8</v>
      </c>
      <c r="C317" s="95">
        <v>45095</v>
      </c>
      <c r="D317" s="69" t="s">
        <v>10</v>
      </c>
      <c r="E317" s="483" t="str">
        <f t="shared" si="59"/>
        <v>CLINTON FC 30</v>
      </c>
      <c r="F317" s="483" t="str">
        <f t="shared" si="59"/>
        <v>HAMDEN ALL STARS</v>
      </c>
      <c r="G317" s="464">
        <v>63</v>
      </c>
      <c r="H317" s="369">
        <f>VLOOKUP(E317,START_TIMES,2)</f>
        <v>0.33333333333333331</v>
      </c>
      <c r="I317" s="370" t="str">
        <f>VLOOKUP(E317,fields,2)</f>
        <v>Strong Field (T), Madison</v>
      </c>
      <c r="J317" s="73"/>
      <c r="K317" s="16"/>
      <c r="M317" s="85" t="s">
        <v>97</v>
      </c>
      <c r="N317" s="85" t="s">
        <v>94</v>
      </c>
    </row>
    <row r="318" spans="1:14" ht="12.75" customHeight="1" x14ac:dyDescent="0.35">
      <c r="A318" s="22">
        <v>315</v>
      </c>
      <c r="B318" s="469">
        <v>8</v>
      </c>
      <c r="C318" s="95">
        <v>45095</v>
      </c>
      <c r="D318" s="69" t="s">
        <v>10</v>
      </c>
      <c r="E318" s="483" t="str">
        <f t="shared" si="59"/>
        <v>NEWTOWN SALTY DOGS</v>
      </c>
      <c r="F318" s="483" t="str">
        <f t="shared" si="59"/>
        <v>NORTH BRANFORD 30</v>
      </c>
      <c r="G318" s="464">
        <v>26</v>
      </c>
      <c r="H318" s="369">
        <f>VLOOKUP(E318,START_TIMES,2)</f>
        <v>0.33333333333333331</v>
      </c>
      <c r="I318" s="370" t="s">
        <v>955</v>
      </c>
      <c r="J318" s="73" t="s">
        <v>928</v>
      </c>
      <c r="K318" s="16"/>
      <c r="M318" s="85" t="s">
        <v>92</v>
      </c>
      <c r="N318" s="85" t="s">
        <v>98</v>
      </c>
    </row>
    <row r="319" spans="1:14" ht="12.75" customHeight="1" x14ac:dyDescent="0.35">
      <c r="A319" s="22">
        <v>316</v>
      </c>
      <c r="B319" s="257">
        <v>8</v>
      </c>
      <c r="C319" s="470">
        <v>45095</v>
      </c>
      <c r="D319" s="69" t="s">
        <v>10</v>
      </c>
      <c r="E319" s="483" t="str">
        <f t="shared" si="59"/>
        <v>VASCO DA GAMA 30</v>
      </c>
      <c r="F319" s="483" t="str">
        <f t="shared" si="59"/>
        <v>DANBURY UNITED</v>
      </c>
      <c r="G319" s="464">
        <v>21</v>
      </c>
      <c r="H319" s="369">
        <v>0.33333333333333331</v>
      </c>
      <c r="I319" s="370" t="str">
        <f>VLOOKUP(E319,fields,2)</f>
        <v>Veterans Memorial Park (T), Bridgeport</v>
      </c>
      <c r="J319" s="73" t="s">
        <v>950</v>
      </c>
      <c r="K319" s="16"/>
      <c r="M319" s="85" t="s">
        <v>101</v>
      </c>
      <c r="N319" s="85" t="s">
        <v>93</v>
      </c>
    </row>
    <row r="320" spans="1:14" ht="12.75" customHeight="1" x14ac:dyDescent="0.35">
      <c r="A320" s="22">
        <v>317</v>
      </c>
      <c r="B320" s="469">
        <v>8</v>
      </c>
      <c r="C320" s="95">
        <v>45095</v>
      </c>
      <c r="D320" s="69" t="s">
        <v>10</v>
      </c>
      <c r="E320" s="483" t="str">
        <f t="shared" si="59"/>
        <v>NORWALK FC</v>
      </c>
      <c r="F320" s="483" t="str">
        <f t="shared" si="59"/>
        <v>STAMFORD FC</v>
      </c>
      <c r="G320" s="464">
        <v>32</v>
      </c>
      <c r="H320" s="369">
        <v>0.33333333333333331</v>
      </c>
      <c r="I320" s="370" t="str">
        <f>VLOOKUP(E320,fields,2)</f>
        <v>Nathan Hale MS (T), Norwalk</v>
      </c>
      <c r="J320" s="73"/>
      <c r="K320" s="16"/>
      <c r="M320" s="85" t="s">
        <v>100</v>
      </c>
      <c r="N320" s="85" t="s">
        <v>95</v>
      </c>
    </row>
    <row r="321" spans="1:29" ht="12.75" customHeight="1" x14ac:dyDescent="0.35">
      <c r="A321" s="22">
        <v>318</v>
      </c>
      <c r="B321" s="324" t="s">
        <v>0</v>
      </c>
      <c r="C321" s="95" t="s">
        <v>0</v>
      </c>
      <c r="D321" s="325" t="s">
        <v>0</v>
      </c>
      <c r="E321" s="484" t="s">
        <v>0</v>
      </c>
      <c r="F321" s="485" t="s">
        <v>0</v>
      </c>
      <c r="G321" s="464" t="s">
        <v>0</v>
      </c>
      <c r="H321" s="374" t="s">
        <v>0</v>
      </c>
      <c r="I321" s="372" t="s">
        <v>0</v>
      </c>
      <c r="J321" s="326"/>
      <c r="K321" s="16"/>
      <c r="M321" s="85"/>
      <c r="N321" s="85"/>
    </row>
    <row r="322" spans="1:29" ht="12.75" customHeight="1" x14ac:dyDescent="0.35">
      <c r="A322" s="22">
        <v>319</v>
      </c>
      <c r="B322" s="469">
        <v>8</v>
      </c>
      <c r="C322" s="95">
        <v>45095</v>
      </c>
      <c r="D322" s="66" t="s">
        <v>175</v>
      </c>
      <c r="E322" s="482" t="str">
        <f t="shared" ref="E322:F326" si="60">VLOOKUP(M322,Teams,2)</f>
        <v>ELITE FC</v>
      </c>
      <c r="F322" s="482" t="str">
        <f t="shared" si="60"/>
        <v>LITCHFIELD COUNTY BLUES 30</v>
      </c>
      <c r="G322" s="464">
        <v>22</v>
      </c>
      <c r="H322" s="369">
        <f>VLOOKUP(E322,START_TIMES,2)</f>
        <v>0.33333333333333331</v>
      </c>
      <c r="I322" s="370" t="str">
        <f>VLOOKUP(E322,fields,2)</f>
        <v>Foran HS KMT (T), Milford</v>
      </c>
      <c r="J322" s="73"/>
      <c r="K322" s="16"/>
      <c r="M322" s="85" t="s">
        <v>151</v>
      </c>
      <c r="N322" s="85" t="s">
        <v>153</v>
      </c>
    </row>
    <row r="323" spans="1:29" ht="12.75" customHeight="1" thickBot="1" x14ac:dyDescent="0.4">
      <c r="A323" s="22">
        <v>320</v>
      </c>
      <c r="B323" s="469">
        <v>8</v>
      </c>
      <c r="C323" s="95">
        <v>45095</v>
      </c>
      <c r="D323" s="66" t="s">
        <v>175</v>
      </c>
      <c r="E323" s="482" t="str">
        <f t="shared" si="60"/>
        <v>COYOTES FC</v>
      </c>
      <c r="F323" s="483" t="str">
        <f t="shared" si="60"/>
        <v>MILFORD AMIGOS</v>
      </c>
      <c r="G323" s="464">
        <v>31</v>
      </c>
      <c r="H323" s="369">
        <f>VLOOKUP(E323,START_TIMES,2)</f>
        <v>0.33333333333333331</v>
      </c>
      <c r="I323" s="370" t="str">
        <f>VLOOKUP(E323,fields,2)</f>
        <v>Pragemann  Park (G), Wallingford</v>
      </c>
      <c r="J323" s="73"/>
      <c r="K323" s="16"/>
      <c r="M323" s="85" t="s">
        <v>150</v>
      </c>
      <c r="N323" s="85" t="s">
        <v>154</v>
      </c>
    </row>
    <row r="324" spans="1:29" ht="12.75" customHeight="1" thickTop="1" thickBot="1" x14ac:dyDescent="0.4">
      <c r="A324" s="22">
        <v>321</v>
      </c>
      <c r="B324" s="469">
        <v>8</v>
      </c>
      <c r="C324" s="95">
        <v>45095</v>
      </c>
      <c r="D324" s="66" t="s">
        <v>175</v>
      </c>
      <c r="E324" s="483" t="str">
        <f t="shared" si="60"/>
        <v>MILFORD TUESDAY</v>
      </c>
      <c r="F324" s="483" t="str">
        <f t="shared" si="60"/>
        <v>NAUGATUCK FUSION</v>
      </c>
      <c r="G324" s="464">
        <v>11</v>
      </c>
      <c r="H324" s="369">
        <f>VLOOKUP(E324,START_TIMES,2)</f>
        <v>0.33333333333333331</v>
      </c>
      <c r="I324" s="370" t="str">
        <f>VLOOKUP(E324,fields,2)</f>
        <v>Witek Park (G), Derby</v>
      </c>
      <c r="J324" s="73"/>
      <c r="K324" s="16"/>
      <c r="M324" s="85" t="s">
        <v>155</v>
      </c>
      <c r="N324" s="85" t="s">
        <v>156</v>
      </c>
      <c r="S324" s="16"/>
      <c r="T324" s="198"/>
      <c r="U324" s="198"/>
      <c r="V324" s="16">
        <v>73</v>
      </c>
      <c r="W324" s="209"/>
      <c r="X324" s="215"/>
      <c r="Y324" s="16"/>
      <c r="Z324" s="20"/>
      <c r="AC324" s="16"/>
    </row>
    <row r="325" spans="1:29" ht="12.75" customHeight="1" thickTop="1" thickBot="1" x14ac:dyDescent="0.4">
      <c r="A325" s="22">
        <v>322</v>
      </c>
      <c r="B325" s="469">
        <v>8</v>
      </c>
      <c r="C325" s="95">
        <v>45095</v>
      </c>
      <c r="D325" s="66" t="s">
        <v>175</v>
      </c>
      <c r="E325" s="483" t="str">
        <f t="shared" si="60"/>
        <v>TRINITY FC</v>
      </c>
      <c r="F325" s="483" t="str">
        <f t="shared" si="60"/>
        <v>FC CALDO VERDE</v>
      </c>
      <c r="G325" s="464">
        <v>11</v>
      </c>
      <c r="H325" s="369">
        <f>VLOOKUP(E325,START_TIMES,2)</f>
        <v>0.33333333333333331</v>
      </c>
      <c r="I325" s="370" t="str">
        <f>VLOOKUP(E325,fields,2)</f>
        <v>Pease Road (G), Woodbridge</v>
      </c>
      <c r="J325" s="73"/>
      <c r="K325" s="16"/>
      <c r="M325" s="85" t="s">
        <v>159</v>
      </c>
      <c r="N325" s="85" t="s">
        <v>152</v>
      </c>
      <c r="S325" s="16"/>
      <c r="T325" s="198"/>
      <c r="U325" s="198"/>
      <c r="V325" s="16">
        <v>74</v>
      </c>
      <c r="W325" s="209"/>
      <c r="X325" s="215"/>
      <c r="Y325" s="16"/>
      <c r="Z325" s="20"/>
      <c r="AC325" s="16"/>
    </row>
    <row r="326" spans="1:29" ht="12.75" customHeight="1" thickTop="1" x14ac:dyDescent="0.35">
      <c r="A326" s="22">
        <v>323</v>
      </c>
      <c r="B326" s="469">
        <v>8</v>
      </c>
      <c r="C326" s="95">
        <v>45095</v>
      </c>
      <c r="D326" s="174" t="s">
        <v>175</v>
      </c>
      <c r="E326" s="483" t="str">
        <f t="shared" si="60"/>
        <v>SHELTON FC</v>
      </c>
      <c r="F326" s="483" t="str">
        <f t="shared" si="60"/>
        <v>QPR</v>
      </c>
      <c r="G326" s="464">
        <v>11</v>
      </c>
      <c r="H326" s="369">
        <f>VLOOKUP(E326,START_TIMES,2)</f>
        <v>0.33333333333333331</v>
      </c>
      <c r="I326" s="370" t="str">
        <f>VLOOKUP(E326,fields,2)</f>
        <v>Nike Site (G), Shelton</v>
      </c>
      <c r="J326" s="73"/>
      <c r="K326" s="16"/>
      <c r="M326" s="85" t="s">
        <v>158</v>
      </c>
      <c r="N326" s="85" t="s">
        <v>157</v>
      </c>
      <c r="S326" s="16"/>
      <c r="T326" s="288"/>
      <c r="U326" s="288"/>
      <c r="V326" s="16"/>
      <c r="W326" s="227"/>
      <c r="X326" s="289"/>
      <c r="Y326" s="16"/>
      <c r="Z326" s="20"/>
      <c r="AC326" s="16"/>
    </row>
    <row r="327" spans="1:29" ht="12.75" customHeight="1" x14ac:dyDescent="0.35">
      <c r="A327" s="22">
        <v>324</v>
      </c>
      <c r="B327" s="324" t="s">
        <v>0</v>
      </c>
      <c r="C327" s="95" t="s">
        <v>0</v>
      </c>
      <c r="D327" s="325" t="s">
        <v>0</v>
      </c>
      <c r="E327" s="484" t="s">
        <v>0</v>
      </c>
      <c r="F327" s="485" t="s">
        <v>0</v>
      </c>
      <c r="G327" s="464" t="s">
        <v>0</v>
      </c>
      <c r="H327" s="374" t="s">
        <v>0</v>
      </c>
      <c r="I327" s="372" t="s">
        <v>0</v>
      </c>
      <c r="J327" s="326"/>
      <c r="K327" s="16"/>
      <c r="M327" s="85"/>
      <c r="N327" s="85"/>
    </row>
    <row r="328" spans="1:29" ht="12.75" customHeight="1" x14ac:dyDescent="0.35">
      <c r="A328" s="22">
        <v>325</v>
      </c>
      <c r="B328" s="469">
        <v>8</v>
      </c>
      <c r="C328" s="95">
        <v>45095</v>
      </c>
      <c r="D328" s="65" t="s">
        <v>11</v>
      </c>
      <c r="E328" s="483" t="str">
        <f t="shared" ref="E328:F332" si="61">VLOOKUP(M328,Teams,2)</f>
        <v>FAIRFIELD GAC 40</v>
      </c>
      <c r="F328" s="483" t="str">
        <f t="shared" si="61"/>
        <v>GREENWICH PUMAS FC 40</v>
      </c>
      <c r="G328" s="464">
        <v>20</v>
      </c>
      <c r="H328" s="369">
        <v>0.33333333333333331</v>
      </c>
      <c r="I328" s="370" t="str">
        <f>VLOOKUP(E328,fields,2)</f>
        <v>Ludlowe HS (T), Fairfield</v>
      </c>
      <c r="J328" s="73"/>
      <c r="K328" s="16"/>
      <c r="M328" s="359" t="s">
        <v>161</v>
      </c>
      <c r="N328" s="359" t="s">
        <v>163</v>
      </c>
    </row>
    <row r="329" spans="1:29" ht="12.75" customHeight="1" x14ac:dyDescent="0.35">
      <c r="A329" s="22">
        <v>326</v>
      </c>
      <c r="B329" s="469">
        <v>8</v>
      </c>
      <c r="C329" s="95">
        <v>45095</v>
      </c>
      <c r="D329" s="65" t="s">
        <v>11</v>
      </c>
      <c r="E329" s="483" t="str">
        <f t="shared" si="61"/>
        <v>CLINTON FC 40</v>
      </c>
      <c r="F329" s="483" t="str">
        <f t="shared" si="61"/>
        <v>NORWALK SPORT COLOMBIA 40</v>
      </c>
      <c r="G329" s="464">
        <v>10</v>
      </c>
      <c r="H329" s="369">
        <f>VLOOKUP(E329,START_TIMES,2)</f>
        <v>0.33333333333333331</v>
      </c>
      <c r="I329" s="370" t="str">
        <f>VLOOKUP(E329,fields,2)</f>
        <v>Indian River Sports Complex (T), Clinton</v>
      </c>
      <c r="J329" s="73"/>
      <c r="K329" s="16"/>
      <c r="M329" s="359" t="s">
        <v>160</v>
      </c>
      <c r="N329" s="359" t="s">
        <v>104</v>
      </c>
    </row>
    <row r="330" spans="1:29" ht="12.75" customHeight="1" x14ac:dyDescent="0.35">
      <c r="A330" s="22">
        <v>327</v>
      </c>
      <c r="B330" s="469">
        <v>8</v>
      </c>
      <c r="C330" s="95">
        <v>45095</v>
      </c>
      <c r="D330" s="65" t="s">
        <v>11</v>
      </c>
      <c r="E330" s="483" t="str">
        <f t="shared" si="61"/>
        <v>RIDGEFIELD KICKS</v>
      </c>
      <c r="F330" s="483" t="str">
        <f t="shared" si="61"/>
        <v>SOUTHEAST ROVERS</v>
      </c>
      <c r="G330" s="464">
        <v>11</v>
      </c>
      <c r="H330" s="369">
        <f>VLOOKUP(E330,START_TIMES,2)</f>
        <v>0.41666666666666669</v>
      </c>
      <c r="I330" s="370" t="str">
        <f>VLOOKUP(E330,fields,2)</f>
        <v>Wooster School (T), Danbury</v>
      </c>
      <c r="J330" s="73"/>
      <c r="K330" s="16"/>
      <c r="M330" s="359" t="s">
        <v>105</v>
      </c>
      <c r="N330" s="359" t="s">
        <v>106</v>
      </c>
    </row>
    <row r="331" spans="1:29" ht="12.75" customHeight="1" x14ac:dyDescent="0.35">
      <c r="A331" s="22">
        <v>328</v>
      </c>
      <c r="B331" s="469">
        <v>8</v>
      </c>
      <c r="C331" s="95">
        <v>45095</v>
      </c>
      <c r="D331" s="65" t="s">
        <v>11</v>
      </c>
      <c r="E331" s="483" t="str">
        <f t="shared" si="61"/>
        <v>GREENWICH FC 40</v>
      </c>
      <c r="F331" s="483" t="str">
        <f t="shared" si="61"/>
        <v>WATERBURY ALBANIANS</v>
      </c>
      <c r="G331" s="464">
        <v>52</v>
      </c>
      <c r="H331" s="369">
        <v>0.41666666666666669</v>
      </c>
      <c r="I331" s="370" t="s">
        <v>994</v>
      </c>
      <c r="J331" s="73" t="s">
        <v>928</v>
      </c>
      <c r="K331" s="16"/>
      <c r="M331" s="359" t="s">
        <v>162</v>
      </c>
      <c r="N331" s="360" t="s">
        <v>109</v>
      </c>
    </row>
    <row r="332" spans="1:29" ht="12.75" customHeight="1" x14ac:dyDescent="0.35">
      <c r="A332" s="22">
        <v>329</v>
      </c>
      <c r="B332" s="257">
        <v>8</v>
      </c>
      <c r="C332" s="95">
        <v>45095</v>
      </c>
      <c r="D332" s="65" t="s">
        <v>11</v>
      </c>
      <c r="E332" s="483" t="str">
        <f t="shared" si="61"/>
        <v>VASCO DA GAMA 40</v>
      </c>
      <c r="F332" s="483" t="str">
        <f t="shared" si="61"/>
        <v>STORM FC</v>
      </c>
      <c r="G332" s="464">
        <v>43</v>
      </c>
      <c r="H332" s="369">
        <v>0.33333333333333331</v>
      </c>
      <c r="I332" s="370" t="str">
        <f>VLOOKUP(E332,fields,2)</f>
        <v>Veterans Memorial Park (T), Bridgeport</v>
      </c>
      <c r="J332" s="73"/>
      <c r="K332" s="16"/>
      <c r="M332" s="359" t="s">
        <v>108</v>
      </c>
      <c r="N332" s="359" t="s">
        <v>107</v>
      </c>
    </row>
    <row r="333" spans="1:29" ht="12.75" customHeight="1" x14ac:dyDescent="0.35">
      <c r="A333" s="22">
        <v>330</v>
      </c>
      <c r="B333" s="324" t="s">
        <v>0</v>
      </c>
      <c r="C333" s="95" t="s">
        <v>0</v>
      </c>
      <c r="D333" s="325" t="s">
        <v>0</v>
      </c>
      <c r="E333" s="484" t="s">
        <v>0</v>
      </c>
      <c r="F333" s="485" t="s">
        <v>0</v>
      </c>
      <c r="G333" s="464" t="s">
        <v>0</v>
      </c>
      <c r="H333" s="374" t="s">
        <v>0</v>
      </c>
      <c r="I333" s="372" t="s">
        <v>0</v>
      </c>
      <c r="J333" s="326"/>
      <c r="K333" s="16"/>
      <c r="M333" s="85"/>
      <c r="N333" s="85"/>
    </row>
    <row r="334" spans="1:29" ht="12.75" customHeight="1" x14ac:dyDescent="0.35">
      <c r="A334" s="22">
        <v>331</v>
      </c>
      <c r="B334" s="469">
        <v>8</v>
      </c>
      <c r="C334" s="95">
        <v>45095</v>
      </c>
      <c r="D334" s="64" t="s">
        <v>12</v>
      </c>
      <c r="E334" s="482" t="str">
        <f t="shared" ref="E334:F340" si="62">VLOOKUP(M334,Teams,2)</f>
        <v>NEW HAVEN AMERICANS</v>
      </c>
      <c r="F334" s="482" t="str">
        <f t="shared" si="62"/>
        <v>NORTH HAVEN SC</v>
      </c>
      <c r="G334" s="464">
        <v>51</v>
      </c>
      <c r="H334" s="369">
        <f>VLOOKUP(E334,START_TIMES,2)</f>
        <v>0.41666666666666702</v>
      </c>
      <c r="I334" s="370" t="str">
        <f t="shared" ref="I334:I340" si="63">VLOOKUP(E334,fields,2)</f>
        <v>Peck Place School (G), Orange</v>
      </c>
      <c r="J334" s="73"/>
      <c r="K334" s="16"/>
      <c r="M334" s="281" t="s">
        <v>117</v>
      </c>
      <c r="N334" s="281" t="s">
        <v>858</v>
      </c>
    </row>
    <row r="335" spans="1:29" ht="12.75" customHeight="1" x14ac:dyDescent="0.35">
      <c r="A335" s="22">
        <v>332</v>
      </c>
      <c r="B335" s="469">
        <v>8</v>
      </c>
      <c r="C335" s="95">
        <v>45095</v>
      </c>
      <c r="D335" s="64" t="s">
        <v>12</v>
      </c>
      <c r="E335" s="482" t="str">
        <f t="shared" si="62"/>
        <v>BESA SC</v>
      </c>
      <c r="F335" s="482" t="str">
        <f t="shared" si="62"/>
        <v>CLUB NAPOLI 40</v>
      </c>
      <c r="G335" s="464" t="s">
        <v>981</v>
      </c>
      <c r="H335" s="369">
        <f>VLOOKUP(E335,START_TIMES,2)</f>
        <v>0.41666666666666669</v>
      </c>
      <c r="I335" s="370" t="str">
        <f t="shared" si="63"/>
        <v>Bucks Hill Park (G), Waterbury</v>
      </c>
      <c r="J335" s="73"/>
      <c r="K335" s="16"/>
      <c r="M335" s="281" t="s">
        <v>110</v>
      </c>
      <c r="N335" s="281" t="s">
        <v>112</v>
      </c>
    </row>
    <row r="336" spans="1:29" ht="12.75" customHeight="1" x14ac:dyDescent="0.35">
      <c r="A336" s="22">
        <v>333</v>
      </c>
      <c r="B336" s="469">
        <v>8</v>
      </c>
      <c r="C336" s="95">
        <v>45095</v>
      </c>
      <c r="D336" s="64" t="s">
        <v>12</v>
      </c>
      <c r="E336" s="482" t="str">
        <f t="shared" si="62"/>
        <v>LITCHFIELD COUNTY BLUES 40</v>
      </c>
      <c r="F336" s="482" t="str">
        <f t="shared" si="62"/>
        <v>NORTH BRANFORD 40</v>
      </c>
      <c r="G336" s="464">
        <v>13</v>
      </c>
      <c r="H336" s="369">
        <f>VLOOKUP(E336,START_TIMES,2)</f>
        <v>0.375</v>
      </c>
      <c r="I336" s="370" t="str">
        <f t="shared" si="63"/>
        <v>Torrington HS (T), Torrington</v>
      </c>
      <c r="J336" s="73"/>
      <c r="K336" s="16"/>
      <c r="M336" s="281" t="s">
        <v>116</v>
      </c>
      <c r="N336" s="281" t="s">
        <v>857</v>
      </c>
    </row>
    <row r="337" spans="1:14" ht="12.75" customHeight="1" x14ac:dyDescent="0.35">
      <c r="A337" s="22">
        <v>334</v>
      </c>
      <c r="B337" s="469">
        <v>8</v>
      </c>
      <c r="C337" s="95">
        <v>45095</v>
      </c>
      <c r="D337" s="64" t="s">
        <v>12</v>
      </c>
      <c r="E337" s="482" t="str">
        <f t="shared" si="62"/>
        <v>GUILFORD BELL CURVE</v>
      </c>
      <c r="F337" s="482" t="str">
        <f t="shared" si="62"/>
        <v>DERBY QUITUS</v>
      </c>
      <c r="G337" s="464">
        <v>40</v>
      </c>
      <c r="H337" s="369">
        <f>VLOOKUP(E337,START_TIMES,2)</f>
        <v>0.41666666666666702</v>
      </c>
      <c r="I337" s="370" t="str">
        <f t="shared" si="63"/>
        <v>Guilford HS (T), Guilford</v>
      </c>
      <c r="J337" s="73"/>
      <c r="K337" s="16"/>
      <c r="M337" s="281" t="s">
        <v>114</v>
      </c>
      <c r="N337" s="281" t="s">
        <v>852</v>
      </c>
    </row>
    <row r="338" spans="1:14" ht="12.75" customHeight="1" x14ac:dyDescent="0.35">
      <c r="A338" s="22">
        <v>335</v>
      </c>
      <c r="B338" s="469">
        <v>8</v>
      </c>
      <c r="C338" s="95">
        <v>45095</v>
      </c>
      <c r="D338" s="64" t="s">
        <v>12</v>
      </c>
      <c r="E338" s="482" t="str">
        <f t="shared" si="62"/>
        <v>STAMFORD UNITED</v>
      </c>
      <c r="F338" s="482" t="str">
        <f t="shared" si="62"/>
        <v>PAN ZONES</v>
      </c>
      <c r="G338" s="464">
        <v>23</v>
      </c>
      <c r="H338" s="369">
        <v>0.33333333333333331</v>
      </c>
      <c r="I338" s="370" t="str">
        <f t="shared" si="63"/>
        <v>West Beach Fields (T), Stamford</v>
      </c>
      <c r="J338" s="73"/>
      <c r="K338" s="16"/>
      <c r="M338" s="281" t="s">
        <v>122</v>
      </c>
      <c r="N338" s="281" t="s">
        <v>120</v>
      </c>
    </row>
    <row r="339" spans="1:14" ht="12.75" customHeight="1" x14ac:dyDescent="0.35">
      <c r="A339" s="22">
        <v>336</v>
      </c>
      <c r="B339" s="469">
        <v>8</v>
      </c>
      <c r="C339" s="95">
        <v>45095</v>
      </c>
      <c r="D339" s="64" t="s">
        <v>12</v>
      </c>
      <c r="E339" s="482" t="str">
        <f t="shared" si="62"/>
        <v>BYE</v>
      </c>
      <c r="F339" s="482" t="str">
        <f t="shared" si="62"/>
        <v xml:space="preserve">GUILFORD CELTIC </v>
      </c>
      <c r="G339" s="465" t="s">
        <v>91</v>
      </c>
      <c r="H339" s="369" t="str">
        <f>VLOOKUP(E339,START_TIMES,2)</f>
        <v>--</v>
      </c>
      <c r="I339" s="370" t="str">
        <f t="shared" si="63"/>
        <v>--</v>
      </c>
      <c r="J339" s="73"/>
      <c r="K339" s="16"/>
      <c r="M339" s="281" t="s">
        <v>111</v>
      </c>
      <c r="N339" s="281" t="s">
        <v>854</v>
      </c>
    </row>
    <row r="340" spans="1:14" ht="12.75" customHeight="1" x14ac:dyDescent="0.35">
      <c r="A340" s="22">
        <v>337</v>
      </c>
      <c r="B340" s="469">
        <v>8</v>
      </c>
      <c r="C340" s="95">
        <v>45095</v>
      </c>
      <c r="D340" s="64" t="s">
        <v>12</v>
      </c>
      <c r="E340" s="482" t="str">
        <f t="shared" si="62"/>
        <v>WILTON WOLVES</v>
      </c>
      <c r="F340" s="482" t="str">
        <f t="shared" si="62"/>
        <v>SHEBEEN FC</v>
      </c>
      <c r="G340" s="464">
        <v>26</v>
      </c>
      <c r="H340" s="369">
        <f>VLOOKUP(E340,START_TIMES,2)</f>
        <v>0.41666666666666702</v>
      </c>
      <c r="I340" s="370" t="str">
        <f t="shared" si="63"/>
        <v>Lily Field (T), Wilton</v>
      </c>
      <c r="J340" s="73"/>
      <c r="K340" s="16"/>
      <c r="M340" s="281" t="s">
        <v>123</v>
      </c>
      <c r="N340" s="281" t="s">
        <v>859</v>
      </c>
    </row>
    <row r="341" spans="1:14" ht="12.75" customHeight="1" x14ac:dyDescent="0.35">
      <c r="A341" s="22">
        <v>338</v>
      </c>
      <c r="B341" s="324" t="s">
        <v>0</v>
      </c>
      <c r="C341" s="95" t="s">
        <v>0</v>
      </c>
      <c r="D341" s="325" t="s">
        <v>0</v>
      </c>
      <c r="E341" s="484" t="s">
        <v>0</v>
      </c>
      <c r="F341" s="485" t="s">
        <v>0</v>
      </c>
      <c r="G341" s="464" t="s">
        <v>0</v>
      </c>
      <c r="H341" s="374" t="s">
        <v>0</v>
      </c>
      <c r="I341" s="372" t="s">
        <v>0</v>
      </c>
      <c r="J341" s="326"/>
      <c r="K341" s="16"/>
      <c r="M341" s="85"/>
      <c r="N341" s="85"/>
    </row>
    <row r="342" spans="1:14" ht="12.75" customHeight="1" x14ac:dyDescent="0.35">
      <c r="A342" s="22">
        <v>339</v>
      </c>
      <c r="B342" s="469">
        <v>8</v>
      </c>
      <c r="C342" s="95">
        <v>45095</v>
      </c>
      <c r="D342" s="63" t="s">
        <v>102</v>
      </c>
      <c r="E342" s="483" t="str">
        <f t="shared" ref="E342:F346" si="64">VLOOKUP(M342,Teams,2)</f>
        <v>FAIRFIELD GAC 50</v>
      </c>
      <c r="F342" s="483" t="str">
        <f t="shared" si="64"/>
        <v>DOCKSIDE SC</v>
      </c>
      <c r="G342" s="464">
        <v>40</v>
      </c>
      <c r="H342" s="369">
        <f>VLOOKUP(E342,START_TIMES,2)</f>
        <v>0.41666666666666702</v>
      </c>
      <c r="I342" s="370" t="str">
        <f>VLOOKUP(E342,fields,2)</f>
        <v>Ludlowe HS (T), Fairfield</v>
      </c>
      <c r="J342" s="73" t="s">
        <v>950</v>
      </c>
      <c r="K342" s="16"/>
      <c r="M342" s="330" t="s">
        <v>127</v>
      </c>
      <c r="N342" s="330" t="s">
        <v>125</v>
      </c>
    </row>
    <row r="343" spans="1:14" ht="12.75" customHeight="1" x14ac:dyDescent="0.35">
      <c r="A343" s="22">
        <v>340</v>
      </c>
      <c r="B343" s="469">
        <v>8</v>
      </c>
      <c r="C343" s="95">
        <v>45095</v>
      </c>
      <c r="D343" s="63" t="s">
        <v>102</v>
      </c>
      <c r="E343" s="483" t="str">
        <f t="shared" si="64"/>
        <v>GREENWICH PUMAS FC 50</v>
      </c>
      <c r="F343" s="483" t="str">
        <f t="shared" si="64"/>
        <v>CHESHIRE AZZURRI</v>
      </c>
      <c r="G343" s="464">
        <v>52</v>
      </c>
      <c r="H343" s="369">
        <v>0.41666666666666669</v>
      </c>
      <c r="I343" s="370" t="s">
        <v>944</v>
      </c>
      <c r="J343" s="73"/>
      <c r="K343" s="16"/>
      <c r="M343" s="330" t="s">
        <v>128</v>
      </c>
      <c r="N343" s="330" t="s">
        <v>124</v>
      </c>
    </row>
    <row r="344" spans="1:14" ht="12.65" customHeight="1" x14ac:dyDescent="0.35">
      <c r="A344" s="22">
        <v>341</v>
      </c>
      <c r="B344" s="469">
        <v>8</v>
      </c>
      <c r="C344" s="95">
        <v>45095</v>
      </c>
      <c r="D344" s="63" t="s">
        <v>102</v>
      </c>
      <c r="E344" s="483" t="str">
        <f t="shared" si="64"/>
        <v>NORWALK MARINERS LEGENDS</v>
      </c>
      <c r="F344" s="483" t="str">
        <f t="shared" si="64"/>
        <v>NEW FAIRFIELD UNITED</v>
      </c>
      <c r="G344" s="464">
        <v>70</v>
      </c>
      <c r="H344" s="369">
        <f>VLOOKUP(E344,START_TIMES,2)</f>
        <v>0.41666666666666702</v>
      </c>
      <c r="I344" s="370" t="str">
        <f>VLOOKUP(E344,fields,2)</f>
        <v>Nathan Hale MS (T), Norwalk</v>
      </c>
      <c r="J344" s="73"/>
      <c r="K344" s="16"/>
      <c r="M344" s="330" t="s">
        <v>130</v>
      </c>
      <c r="N344" s="330" t="s">
        <v>129</v>
      </c>
    </row>
    <row r="345" spans="1:14" ht="12.75" customHeight="1" x14ac:dyDescent="0.35">
      <c r="A345" s="22">
        <v>342</v>
      </c>
      <c r="B345" s="257">
        <v>8</v>
      </c>
      <c r="C345" s="95">
        <v>45095</v>
      </c>
      <c r="D345" s="63" t="s">
        <v>102</v>
      </c>
      <c r="E345" s="483" t="str">
        <f t="shared" si="64"/>
        <v>VASCO DA GAMA 50</v>
      </c>
      <c r="F345" s="483" t="str">
        <f t="shared" si="64"/>
        <v>DYNAMO SC</v>
      </c>
      <c r="G345" s="464">
        <v>40</v>
      </c>
      <c r="H345" s="369">
        <v>0.41666666666666669</v>
      </c>
      <c r="I345" s="370" t="str">
        <f>VLOOKUP(E345,fields,2)</f>
        <v>Veterans Memorial Park (T), Bridgeport</v>
      </c>
      <c r="J345" s="73" t="s">
        <v>950</v>
      </c>
      <c r="K345" s="16"/>
      <c r="M345" s="330" t="s">
        <v>133</v>
      </c>
      <c r="N345" s="330" t="s">
        <v>126</v>
      </c>
    </row>
    <row r="346" spans="1:14" ht="12.75" customHeight="1" x14ac:dyDescent="0.35">
      <c r="A346" s="22">
        <v>343</v>
      </c>
      <c r="B346" s="469">
        <v>8</v>
      </c>
      <c r="C346" s="95">
        <v>45095</v>
      </c>
      <c r="D346" s="63" t="s">
        <v>102</v>
      </c>
      <c r="E346" s="483" t="str">
        <f t="shared" si="64"/>
        <v>STAMFORD CITY</v>
      </c>
      <c r="F346" s="483" t="str">
        <f t="shared" si="64"/>
        <v>POLONIA FALCON STARS FC</v>
      </c>
      <c r="G346" s="464" t="s">
        <v>960</v>
      </c>
      <c r="H346" s="369">
        <f>VLOOKUP(E346,START_TIMES,2)</f>
        <v>0.41666666666666702</v>
      </c>
      <c r="I346" s="370" t="str">
        <f>VLOOKUP(E346,fields,2)</f>
        <v>West Beach Fields (T), Stamford</v>
      </c>
      <c r="J346" s="73"/>
      <c r="K346" s="16"/>
      <c r="M346" s="330" t="s">
        <v>132</v>
      </c>
      <c r="N346" s="330" t="s">
        <v>131</v>
      </c>
    </row>
    <row r="347" spans="1:14" ht="12.75" customHeight="1" x14ac:dyDescent="0.35">
      <c r="A347" s="22">
        <v>344</v>
      </c>
      <c r="B347" s="324" t="s">
        <v>0</v>
      </c>
      <c r="C347" s="95" t="s">
        <v>0</v>
      </c>
      <c r="D347" s="325" t="s">
        <v>0</v>
      </c>
      <c r="E347" s="484" t="s">
        <v>0</v>
      </c>
      <c r="F347" s="485" t="s">
        <v>0</v>
      </c>
      <c r="G347" s="464" t="s">
        <v>0</v>
      </c>
      <c r="H347" s="374" t="s">
        <v>0</v>
      </c>
      <c r="I347" s="372" t="s">
        <v>0</v>
      </c>
      <c r="J347" s="326"/>
      <c r="K347" s="16"/>
      <c r="M347" s="85"/>
      <c r="N347" s="85"/>
    </row>
    <row r="348" spans="1:14" ht="12.75" customHeight="1" x14ac:dyDescent="0.35">
      <c r="A348" s="22">
        <v>345</v>
      </c>
      <c r="B348" s="469">
        <v>8</v>
      </c>
      <c r="C348" s="95">
        <v>45095</v>
      </c>
      <c r="D348" s="306" t="s">
        <v>890</v>
      </c>
      <c r="E348" s="483" t="str">
        <f t="shared" ref="E348:F350" si="65">VLOOKUP(M348,Teams,2)</f>
        <v>WESTPORT FC</v>
      </c>
      <c r="F348" s="483" t="str">
        <f t="shared" si="65"/>
        <v>EAST HAVEN SC</v>
      </c>
      <c r="G348" s="464">
        <v>50</v>
      </c>
      <c r="H348" s="369">
        <f>VLOOKUP(E348,START_TIMES,2)</f>
        <v>0.33333333333333331</v>
      </c>
      <c r="I348" s="370" t="str">
        <f>VLOOKUP(E348,fields,2)</f>
        <v>Wakeman Park (T), Westport</v>
      </c>
      <c r="J348" s="73"/>
      <c r="K348" s="16"/>
      <c r="M348" s="340" t="s">
        <v>144</v>
      </c>
      <c r="N348" s="340" t="s">
        <v>134</v>
      </c>
    </row>
    <row r="349" spans="1:14" ht="12.75" customHeight="1" x14ac:dyDescent="0.35">
      <c r="A349" s="22">
        <v>346</v>
      </c>
      <c r="B349" s="469">
        <v>8</v>
      </c>
      <c r="C349" s="95">
        <v>45095</v>
      </c>
      <c r="D349" s="306" t="s">
        <v>890</v>
      </c>
      <c r="E349" s="483" t="str">
        <f t="shared" si="65"/>
        <v>GREENWICH PFC</v>
      </c>
      <c r="F349" s="483" t="str">
        <f t="shared" si="65"/>
        <v>NORWALK SPORT COLOMBIA 50</v>
      </c>
      <c r="G349" s="464"/>
      <c r="H349" s="369">
        <f>VLOOKUP(E349,START_TIMES,2)</f>
        <v>0.33333333333333331</v>
      </c>
      <c r="I349" s="370" t="s">
        <v>994</v>
      </c>
      <c r="J349" s="73" t="s">
        <v>928</v>
      </c>
      <c r="K349" s="16"/>
      <c r="M349" s="340" t="s">
        <v>138</v>
      </c>
      <c r="N349" s="340" t="s">
        <v>141</v>
      </c>
    </row>
    <row r="350" spans="1:14" ht="12.75" customHeight="1" x14ac:dyDescent="0.35">
      <c r="A350" s="22">
        <v>347</v>
      </c>
      <c r="B350" s="469">
        <v>8</v>
      </c>
      <c r="C350" s="95">
        <v>45095</v>
      </c>
      <c r="D350" s="306" t="s">
        <v>890</v>
      </c>
      <c r="E350" s="483" t="str">
        <f t="shared" si="65"/>
        <v>GREENWICH FC 50</v>
      </c>
      <c r="F350" s="483" t="str">
        <f t="shared" si="65"/>
        <v>REBELS UNITED</v>
      </c>
      <c r="G350" s="464">
        <v>51</v>
      </c>
      <c r="H350" s="369">
        <v>0.33333333333333331</v>
      </c>
      <c r="I350" s="370" t="s">
        <v>944</v>
      </c>
      <c r="J350" s="73"/>
      <c r="K350" s="16"/>
      <c r="M350" s="340" t="s">
        <v>136</v>
      </c>
      <c r="N350" s="340" t="s">
        <v>142</v>
      </c>
    </row>
    <row r="351" spans="1:14" ht="14.5" x14ac:dyDescent="0.35">
      <c r="A351" s="22">
        <v>348</v>
      </c>
      <c r="B351" s="257"/>
      <c r="C351" s="95" t="s">
        <v>0</v>
      </c>
      <c r="D351" s="325" t="s">
        <v>0</v>
      </c>
      <c r="E351" s="484" t="s">
        <v>0</v>
      </c>
      <c r="F351" s="485" t="s">
        <v>0</v>
      </c>
      <c r="G351" s="464" t="s">
        <v>0</v>
      </c>
      <c r="H351" s="374" t="s">
        <v>0</v>
      </c>
      <c r="I351" s="372" t="s">
        <v>0</v>
      </c>
      <c r="J351" s="326"/>
      <c r="K351" s="16"/>
      <c r="M351" s="85"/>
      <c r="N351" s="85"/>
    </row>
    <row r="352" spans="1:14" ht="14.5" x14ac:dyDescent="0.35">
      <c r="A352" s="22">
        <v>349</v>
      </c>
      <c r="B352" s="469" t="s">
        <v>802</v>
      </c>
      <c r="C352" s="95">
        <v>45095</v>
      </c>
      <c r="D352" s="68" t="s">
        <v>891</v>
      </c>
      <c r="E352" s="483" t="str">
        <f t="shared" ref="E352:F354" si="66">VLOOKUP(M352,Teams,2)</f>
        <v>ZIMMITTI SC</v>
      </c>
      <c r="F352" s="483" t="str">
        <f t="shared" si="66"/>
        <v>CLUB NAPOLI 50</v>
      </c>
      <c r="G352" s="464">
        <v>12</v>
      </c>
      <c r="H352" s="369">
        <v>0.41666666666666669</v>
      </c>
      <c r="I352" s="370" t="str">
        <f>VLOOKUP(E352,fields,2)</f>
        <v>Pontelandolfo Club (G), Waterbury</v>
      </c>
      <c r="J352" s="73"/>
      <c r="K352" s="16"/>
      <c r="M352" s="456" t="s">
        <v>137</v>
      </c>
      <c r="N352" s="456" t="s">
        <v>146</v>
      </c>
    </row>
    <row r="353" spans="1:29" ht="12.75" customHeight="1" x14ac:dyDescent="0.35">
      <c r="A353" s="22">
        <v>350</v>
      </c>
      <c r="B353" s="469" t="s">
        <v>802</v>
      </c>
      <c r="C353" s="95">
        <v>45095</v>
      </c>
      <c r="D353" s="68" t="s">
        <v>891</v>
      </c>
      <c r="E353" s="483" t="str">
        <f t="shared" si="66"/>
        <v>NORTH BRANFORD LEGENDS</v>
      </c>
      <c r="F353" s="483" t="str">
        <f t="shared" si="66"/>
        <v>SOUTHEAST CT</v>
      </c>
      <c r="G353" s="464">
        <v>12</v>
      </c>
      <c r="H353" s="369">
        <v>0.375</v>
      </c>
      <c r="I353" s="370" t="str">
        <f>VLOOKUP(E353,fields,2)</f>
        <v>Northford Park (G), Northford</v>
      </c>
      <c r="J353" s="73" t="s">
        <v>950</v>
      </c>
      <c r="K353" s="16"/>
      <c r="M353" s="456" t="s">
        <v>148</v>
      </c>
      <c r="N353" s="456" t="s">
        <v>149</v>
      </c>
    </row>
    <row r="354" spans="1:29" ht="12.75" customHeight="1" x14ac:dyDescent="0.35">
      <c r="A354" s="22">
        <v>351</v>
      </c>
      <c r="B354" s="469">
        <v>8</v>
      </c>
      <c r="C354" s="95">
        <v>45095</v>
      </c>
      <c r="D354" s="68" t="s">
        <v>891</v>
      </c>
      <c r="E354" s="483" t="str">
        <f t="shared" si="66"/>
        <v>GUILFORD BLACK EAGLES</v>
      </c>
      <c r="F354" s="483" t="str">
        <f t="shared" si="66"/>
        <v>VASCO DA GAMA 60</v>
      </c>
      <c r="G354" s="464">
        <v>31</v>
      </c>
      <c r="H354" s="369">
        <f>VLOOKUP(E354,START_TIMES,2)</f>
        <v>0.41666666666666702</v>
      </c>
      <c r="I354" s="370" t="str">
        <f>VLOOKUP(E354,fields,2)</f>
        <v>Calvin Leete School (G), Guilford</v>
      </c>
      <c r="J354" s="73"/>
      <c r="K354" s="16"/>
      <c r="M354" s="456" t="s">
        <v>147</v>
      </c>
      <c r="N354" s="456" t="s">
        <v>135</v>
      </c>
    </row>
    <row r="355" spans="1:29" ht="12.75" customHeight="1" x14ac:dyDescent="0.35">
      <c r="A355" s="22">
        <v>352</v>
      </c>
      <c r="B355" s="257"/>
      <c r="C355" s="95"/>
      <c r="D355" s="68"/>
      <c r="E355" s="483"/>
      <c r="F355" s="483"/>
      <c r="G355" s="464"/>
      <c r="H355" s="369"/>
      <c r="I355" s="370"/>
      <c r="J355" s="73"/>
      <c r="K355" s="16"/>
      <c r="M355" s="456"/>
      <c r="N355" s="456"/>
    </row>
    <row r="356" spans="1:29" ht="12.75" customHeight="1" x14ac:dyDescent="0.35">
      <c r="A356" s="22">
        <v>353</v>
      </c>
      <c r="B356" s="463"/>
      <c r="C356" s="95">
        <v>45101</v>
      </c>
      <c r="D356" s="63" t="s">
        <v>102</v>
      </c>
      <c r="E356" s="483" t="str">
        <f>VLOOKUP(M356,Teams,2)</f>
        <v>DYNAMO SC</v>
      </c>
      <c r="F356" s="483" t="str">
        <f>VLOOKUP(N356,Teams,2)</f>
        <v>NORWALK MARINERS LEGENDS</v>
      </c>
      <c r="G356" s="464">
        <v>13</v>
      </c>
      <c r="H356" s="369">
        <v>0.75</v>
      </c>
      <c r="I356" s="370" t="s">
        <v>696</v>
      </c>
      <c r="J356" s="73" t="s">
        <v>990</v>
      </c>
      <c r="K356" s="16"/>
      <c r="M356" s="330" t="s">
        <v>126</v>
      </c>
      <c r="N356" s="330" t="s">
        <v>130</v>
      </c>
    </row>
    <row r="357" spans="1:29" ht="14.5" x14ac:dyDescent="0.35">
      <c r="A357" s="22">
        <v>354</v>
      </c>
      <c r="B357" s="324" t="s">
        <v>0</v>
      </c>
      <c r="C357" s="95" t="s">
        <v>0</v>
      </c>
      <c r="D357" s="325" t="s">
        <v>0</v>
      </c>
      <c r="E357" s="484" t="s">
        <v>0</v>
      </c>
      <c r="F357" s="485" t="s">
        <v>0</v>
      </c>
      <c r="G357" s="464" t="s">
        <v>0</v>
      </c>
      <c r="H357" s="374" t="s">
        <v>0</v>
      </c>
      <c r="I357" s="372" t="s">
        <v>0</v>
      </c>
      <c r="J357" s="326"/>
      <c r="K357" s="16"/>
      <c r="M357" s="85"/>
      <c r="N357" s="85"/>
    </row>
    <row r="358" spans="1:29" ht="12.75" customHeight="1" x14ac:dyDescent="0.35">
      <c r="A358" s="22">
        <v>355</v>
      </c>
      <c r="B358" s="463">
        <v>9</v>
      </c>
      <c r="C358" s="95">
        <v>45102</v>
      </c>
      <c r="D358" s="69" t="s">
        <v>10</v>
      </c>
      <c r="E358" s="483" t="str">
        <f t="shared" ref="E358:F362" si="67">VLOOKUP(M358,Teams,2)</f>
        <v>CLINTON FC 30</v>
      </c>
      <c r="F358" s="483" t="str">
        <f t="shared" si="67"/>
        <v>STAMFORD FC</v>
      </c>
      <c r="G358" s="464" t="s">
        <v>959</v>
      </c>
      <c r="H358" s="369">
        <f>VLOOKUP(E358,START_TIMES,2)</f>
        <v>0.33333333333333331</v>
      </c>
      <c r="I358" s="370" t="str">
        <f>VLOOKUP(E358,fields,2)</f>
        <v>Strong Field (T), Madison</v>
      </c>
      <c r="J358" s="73"/>
      <c r="K358" s="16"/>
      <c r="M358" s="85" t="s">
        <v>97</v>
      </c>
      <c r="N358" s="85" t="s">
        <v>95</v>
      </c>
    </row>
    <row r="359" spans="1:29" ht="12.75" customHeight="1" x14ac:dyDescent="0.35">
      <c r="A359" s="22">
        <v>356</v>
      </c>
      <c r="B359" s="463">
        <v>9</v>
      </c>
      <c r="C359" s="95">
        <v>45102</v>
      </c>
      <c r="D359" s="69" t="s">
        <v>10</v>
      </c>
      <c r="E359" s="483" t="str">
        <f t="shared" si="67"/>
        <v>NORWALK FC</v>
      </c>
      <c r="F359" s="483" t="str">
        <f t="shared" si="67"/>
        <v>CLUB NAPOLI 30</v>
      </c>
      <c r="G359" s="464" t="s">
        <v>1000</v>
      </c>
      <c r="H359" s="369">
        <v>0.33333333333333331</v>
      </c>
      <c r="I359" s="370" t="str">
        <f>VLOOKUP(E359,fields,2)</f>
        <v>Nathan Hale MS (T), Norwalk</v>
      </c>
      <c r="J359" s="73" t="s">
        <v>1001</v>
      </c>
      <c r="K359" s="16"/>
      <c r="M359" s="85" t="s">
        <v>100</v>
      </c>
      <c r="N359" s="85" t="s">
        <v>96</v>
      </c>
    </row>
    <row r="360" spans="1:29" ht="12.75" customHeight="1" x14ac:dyDescent="0.35">
      <c r="A360" s="22">
        <v>357</v>
      </c>
      <c r="B360" s="463">
        <v>9</v>
      </c>
      <c r="C360" s="95">
        <v>45102</v>
      </c>
      <c r="D360" s="69" t="s">
        <v>10</v>
      </c>
      <c r="E360" s="483" t="str">
        <f t="shared" si="67"/>
        <v>VASCO DA GAMA 30</v>
      </c>
      <c r="F360" s="483" t="str">
        <f t="shared" si="67"/>
        <v>GREENWICH FC 30</v>
      </c>
      <c r="G360" s="464">
        <v>13</v>
      </c>
      <c r="H360" s="369">
        <v>0.33333333333333331</v>
      </c>
      <c r="I360" s="370" t="str">
        <f>VLOOKUP(E360,fields,2)</f>
        <v>Veterans Memorial Park (T), Bridgeport</v>
      </c>
      <c r="J360" s="73"/>
      <c r="K360" s="16"/>
      <c r="M360" s="85" t="s">
        <v>101</v>
      </c>
      <c r="N360" s="85" t="s">
        <v>99</v>
      </c>
    </row>
    <row r="361" spans="1:29" ht="12.75" customHeight="1" x14ac:dyDescent="0.35">
      <c r="A361" s="22">
        <v>358</v>
      </c>
      <c r="B361" s="463">
        <v>9</v>
      </c>
      <c r="C361" s="95">
        <v>45102</v>
      </c>
      <c r="D361" s="69" t="s">
        <v>10</v>
      </c>
      <c r="E361" s="483" t="str">
        <f t="shared" si="67"/>
        <v>DANBURY UNITED</v>
      </c>
      <c r="F361" s="483" t="str">
        <f t="shared" si="67"/>
        <v>NORTH BRANFORD 30</v>
      </c>
      <c r="G361" s="464">
        <v>93</v>
      </c>
      <c r="H361" s="369">
        <f>VLOOKUP(E361,START_TIMES,2)</f>
        <v>0.375</v>
      </c>
      <c r="I361" s="370" t="str">
        <f>VLOOKUP(E361,fields,2)</f>
        <v>Portuguese Cultural Center (G), Danbury</v>
      </c>
      <c r="J361" s="73"/>
      <c r="K361" s="16"/>
      <c r="M361" s="85" t="s">
        <v>93</v>
      </c>
      <c r="N361" s="85" t="s">
        <v>98</v>
      </c>
    </row>
    <row r="362" spans="1:29" ht="12.75" customHeight="1" x14ac:dyDescent="0.35">
      <c r="A362" s="22">
        <v>359</v>
      </c>
      <c r="B362" s="463">
        <v>9</v>
      </c>
      <c r="C362" s="95">
        <v>45102</v>
      </c>
      <c r="D362" s="69" t="s">
        <v>10</v>
      </c>
      <c r="E362" s="483" t="str">
        <f t="shared" si="67"/>
        <v>HAMDEN ALL STARS</v>
      </c>
      <c r="F362" s="483" t="str">
        <f t="shared" si="67"/>
        <v>NEWTOWN SALTY DOGS</v>
      </c>
      <c r="G362" s="464">
        <v>72</v>
      </c>
      <c r="H362" s="369">
        <f>VLOOKUP(E362,START_TIMES,2)</f>
        <v>0.41666666666666702</v>
      </c>
      <c r="I362" s="370" t="str">
        <f>VLOOKUP(E362,fields,2)</f>
        <v>West Woods School (G), Hamden</v>
      </c>
      <c r="J362" s="73"/>
      <c r="K362" s="16"/>
      <c r="M362" s="85" t="s">
        <v>94</v>
      </c>
      <c r="N362" s="85" t="s">
        <v>92</v>
      </c>
    </row>
    <row r="363" spans="1:29" ht="12.75" customHeight="1" x14ac:dyDescent="0.35">
      <c r="A363" s="22">
        <v>360</v>
      </c>
      <c r="B363" s="324" t="s">
        <v>0</v>
      </c>
      <c r="C363" s="95" t="s">
        <v>0</v>
      </c>
      <c r="D363" s="325" t="s">
        <v>0</v>
      </c>
      <c r="E363" s="484" t="s">
        <v>0</v>
      </c>
      <c r="F363" s="485" t="s">
        <v>0</v>
      </c>
      <c r="G363" s="464" t="s">
        <v>0</v>
      </c>
      <c r="H363" s="374" t="s">
        <v>0</v>
      </c>
      <c r="I363" s="372" t="s">
        <v>0</v>
      </c>
      <c r="J363" s="326"/>
      <c r="K363" s="16"/>
      <c r="M363" s="85"/>
      <c r="N363" s="85"/>
    </row>
    <row r="364" spans="1:29" ht="12.75" customHeight="1" x14ac:dyDescent="0.35">
      <c r="A364" s="22">
        <v>361</v>
      </c>
      <c r="B364" s="463">
        <v>9</v>
      </c>
      <c r="C364" s="95">
        <v>45102</v>
      </c>
      <c r="D364" s="66" t="s">
        <v>175</v>
      </c>
      <c r="E364" s="482" t="str">
        <f t="shared" ref="E364:F368" si="68">VLOOKUP(M364,Teams,2)</f>
        <v>COYOTES FC</v>
      </c>
      <c r="F364" s="483" t="str">
        <f t="shared" si="68"/>
        <v>SHELTON FC</v>
      </c>
      <c r="G364" s="464">
        <v>18</v>
      </c>
      <c r="H364" s="369">
        <f>VLOOKUP(E364,START_TIMES,2)</f>
        <v>0.33333333333333331</v>
      </c>
      <c r="I364" s="370" t="str">
        <f>VLOOKUP(E364,fields,2)</f>
        <v>Pragemann  Park (G), Wallingford</v>
      </c>
      <c r="J364" s="73"/>
      <c r="K364" s="16"/>
      <c r="M364" s="85" t="s">
        <v>150</v>
      </c>
      <c r="N364" s="85" t="s">
        <v>158</v>
      </c>
    </row>
    <row r="365" spans="1:29" ht="12.75" customHeight="1" thickBot="1" x14ac:dyDescent="0.4">
      <c r="A365" s="22">
        <v>362</v>
      </c>
      <c r="B365" s="463">
        <v>9</v>
      </c>
      <c r="C365" s="95">
        <v>45102</v>
      </c>
      <c r="D365" s="66" t="s">
        <v>175</v>
      </c>
      <c r="E365" s="483" t="str">
        <f t="shared" si="68"/>
        <v>QPR</v>
      </c>
      <c r="F365" s="483" t="str">
        <f t="shared" si="68"/>
        <v>ELITE FC</v>
      </c>
      <c r="G365" s="464">
        <v>61</v>
      </c>
      <c r="H365" s="369">
        <v>0.375</v>
      </c>
      <c r="I365" s="370" t="str">
        <f>VLOOKUP(E365,fields,2)</f>
        <v>Quinnipiac Park (G), Cheshire</v>
      </c>
      <c r="J365" s="73"/>
      <c r="K365" s="16"/>
      <c r="M365" s="85" t="s">
        <v>157</v>
      </c>
      <c r="N365" s="85" t="s">
        <v>151</v>
      </c>
    </row>
    <row r="366" spans="1:29" ht="12.75" customHeight="1" thickTop="1" thickBot="1" x14ac:dyDescent="0.4">
      <c r="A366" s="22">
        <v>363</v>
      </c>
      <c r="B366" s="463">
        <v>9</v>
      </c>
      <c r="C366" s="95">
        <v>45102</v>
      </c>
      <c r="D366" s="66" t="s">
        <v>175</v>
      </c>
      <c r="E366" s="483" t="str">
        <f t="shared" si="68"/>
        <v>TRINITY FC</v>
      </c>
      <c r="F366" s="483" t="str">
        <f t="shared" si="68"/>
        <v>LITCHFIELD COUNTY BLUES 30</v>
      </c>
      <c r="G366" s="464">
        <v>21</v>
      </c>
      <c r="H366" s="369">
        <v>0.41666666666666669</v>
      </c>
      <c r="I366" s="370" t="s">
        <v>927</v>
      </c>
      <c r="J366" s="73" t="s">
        <v>953</v>
      </c>
      <c r="K366" s="16"/>
      <c r="M366" s="85" t="s">
        <v>159</v>
      </c>
      <c r="N366" s="85" t="s">
        <v>153</v>
      </c>
      <c r="S366" s="16"/>
      <c r="T366" s="198"/>
      <c r="U366" s="198"/>
      <c r="V366" s="16">
        <v>73</v>
      </c>
      <c r="W366" s="209"/>
      <c r="X366" s="215"/>
      <c r="Y366" s="16"/>
      <c r="Z366" s="20"/>
      <c r="AC366" s="16"/>
    </row>
    <row r="367" spans="1:29" ht="12.75" customHeight="1" thickTop="1" thickBot="1" x14ac:dyDescent="0.4">
      <c r="A367" s="22">
        <v>364</v>
      </c>
      <c r="B367" s="463">
        <v>9</v>
      </c>
      <c r="C367" s="95">
        <v>45102</v>
      </c>
      <c r="D367" s="66" t="s">
        <v>175</v>
      </c>
      <c r="E367" s="483" t="str">
        <f t="shared" si="68"/>
        <v>FC CALDO VERDE</v>
      </c>
      <c r="F367" s="483" t="str">
        <f t="shared" si="68"/>
        <v>NAUGATUCK FUSION</v>
      </c>
      <c r="G367" s="464">
        <v>20</v>
      </c>
      <c r="H367" s="369">
        <v>0.33333333333333331</v>
      </c>
      <c r="I367" s="372" t="s">
        <v>998</v>
      </c>
      <c r="J367" s="73" t="s">
        <v>999</v>
      </c>
      <c r="K367" s="16"/>
      <c r="M367" s="85" t="s">
        <v>152</v>
      </c>
      <c r="N367" s="85" t="s">
        <v>156</v>
      </c>
      <c r="S367" s="16"/>
      <c r="T367" s="198"/>
      <c r="U367" s="198"/>
      <c r="V367" s="16"/>
      <c r="W367" s="209"/>
      <c r="X367" s="215"/>
      <c r="Y367" s="16"/>
      <c r="Z367" s="20"/>
      <c r="AC367" s="16"/>
    </row>
    <row r="368" spans="1:29" ht="12.75" customHeight="1" thickTop="1" thickBot="1" x14ac:dyDescent="0.4">
      <c r="A368" s="22">
        <v>365</v>
      </c>
      <c r="B368" s="463">
        <v>9</v>
      </c>
      <c r="C368" s="95">
        <v>45102</v>
      </c>
      <c r="D368" s="66" t="s">
        <v>175</v>
      </c>
      <c r="E368" s="483" t="str">
        <f t="shared" si="68"/>
        <v>MILFORD AMIGOS</v>
      </c>
      <c r="F368" s="483" t="str">
        <f t="shared" si="68"/>
        <v>MILFORD TUESDAY</v>
      </c>
      <c r="G368" s="464">
        <v>42</v>
      </c>
      <c r="H368" s="369">
        <f>VLOOKUP(E368,START_TIMES,2)</f>
        <v>0.33333333333333331</v>
      </c>
      <c r="I368" s="370" t="str">
        <f>VLOOKUP(E368,fields,2)</f>
        <v>Pease Road (G), Woodbridge</v>
      </c>
      <c r="J368" s="73"/>
      <c r="K368" s="16"/>
      <c r="M368" s="85" t="s">
        <v>154</v>
      </c>
      <c r="N368" s="85" t="s">
        <v>155</v>
      </c>
      <c r="S368" s="16"/>
      <c r="T368" s="198"/>
      <c r="U368" s="198"/>
      <c r="V368" s="16">
        <v>74</v>
      </c>
      <c r="W368" s="209"/>
      <c r="X368" s="215"/>
      <c r="Y368" s="16"/>
      <c r="Z368" s="20"/>
      <c r="AC368" s="16"/>
    </row>
    <row r="369" spans="1:14" ht="12.75" customHeight="1" thickTop="1" x14ac:dyDescent="0.35">
      <c r="A369" s="22">
        <v>366</v>
      </c>
      <c r="B369" s="324" t="s">
        <v>0</v>
      </c>
      <c r="C369" s="95" t="s">
        <v>0</v>
      </c>
      <c r="D369" s="325" t="s">
        <v>0</v>
      </c>
      <c r="E369" s="484" t="s">
        <v>0</v>
      </c>
      <c r="F369" s="485" t="s">
        <v>0</v>
      </c>
      <c r="G369" s="464" t="s">
        <v>0</v>
      </c>
      <c r="H369" s="374" t="s">
        <v>0</v>
      </c>
      <c r="I369" s="372"/>
      <c r="J369" s="326"/>
      <c r="K369" s="16"/>
      <c r="M369" s="85"/>
      <c r="N369" s="85"/>
    </row>
    <row r="370" spans="1:14" ht="12.75" customHeight="1" x14ac:dyDescent="0.35">
      <c r="A370" s="22">
        <v>367</v>
      </c>
      <c r="B370" s="463">
        <v>9</v>
      </c>
      <c r="C370" s="95">
        <v>45102</v>
      </c>
      <c r="D370" s="65" t="s">
        <v>11</v>
      </c>
      <c r="E370" s="483" t="str">
        <f t="shared" ref="E370:F374" si="69">VLOOKUP(M370,Teams,2)</f>
        <v>CLINTON FC 40</v>
      </c>
      <c r="F370" s="483" t="str">
        <f t="shared" si="69"/>
        <v>VASCO DA GAMA 40</v>
      </c>
      <c r="G370" s="464">
        <v>21</v>
      </c>
      <c r="H370" s="369">
        <f>VLOOKUP(E370,START_TIMES,2)</f>
        <v>0.33333333333333331</v>
      </c>
      <c r="I370" s="370" t="str">
        <f>VLOOKUP(E370,fields,2)</f>
        <v>Indian River Sports Complex (T), Clinton</v>
      </c>
      <c r="J370" s="73"/>
      <c r="K370" s="16"/>
      <c r="M370" s="359" t="s">
        <v>160</v>
      </c>
      <c r="N370" s="359" t="s">
        <v>108</v>
      </c>
    </row>
    <row r="371" spans="1:14" ht="12.75" customHeight="1" x14ac:dyDescent="0.35">
      <c r="A371" s="22">
        <v>368</v>
      </c>
      <c r="B371" s="463">
        <v>9</v>
      </c>
      <c r="C371" s="95">
        <v>45102</v>
      </c>
      <c r="D371" s="65" t="s">
        <v>11</v>
      </c>
      <c r="E371" s="483" t="str">
        <f t="shared" si="69"/>
        <v>STORM FC</v>
      </c>
      <c r="F371" s="483" t="str">
        <f t="shared" si="69"/>
        <v>FAIRFIELD GAC 40</v>
      </c>
      <c r="G371" s="464">
        <v>16</v>
      </c>
      <c r="H371" s="369">
        <f>VLOOKUP(E371,START_TIMES,2)</f>
        <v>0.33333333333333331</v>
      </c>
      <c r="I371" s="370" t="str">
        <f>VLOOKUP(E371,fields,2)</f>
        <v>Wakeman Park (T), Westport</v>
      </c>
      <c r="J371" s="73"/>
      <c r="K371" s="16"/>
      <c r="M371" s="359" t="s">
        <v>107</v>
      </c>
      <c r="N371" s="359" t="s">
        <v>161</v>
      </c>
    </row>
    <row r="372" spans="1:14" ht="12.75" customHeight="1" x14ac:dyDescent="0.35">
      <c r="A372" s="22">
        <v>369</v>
      </c>
      <c r="B372" s="463">
        <v>9</v>
      </c>
      <c r="C372" s="95">
        <v>45102</v>
      </c>
      <c r="D372" s="65" t="s">
        <v>11</v>
      </c>
      <c r="E372" s="483" t="str">
        <f t="shared" si="69"/>
        <v>WATERBURY ALBANIANS</v>
      </c>
      <c r="F372" s="483" t="str">
        <f t="shared" si="69"/>
        <v>GREENWICH PUMAS FC 40</v>
      </c>
      <c r="G372" s="464">
        <v>25</v>
      </c>
      <c r="H372" s="369">
        <f>VLOOKUP(E372,START_TIMES,2)</f>
        <v>0.33333333333333331</v>
      </c>
      <c r="I372" s="370" t="str">
        <f>VLOOKUP(E372,fields,2)</f>
        <v>Lower Ptak (G), Brookfield</v>
      </c>
      <c r="J372" s="73"/>
      <c r="K372" s="16"/>
      <c r="M372" s="359" t="s">
        <v>109</v>
      </c>
      <c r="N372" s="359" t="s">
        <v>163</v>
      </c>
    </row>
    <row r="373" spans="1:14" ht="12.75" customHeight="1" x14ac:dyDescent="0.35">
      <c r="A373" s="22">
        <v>370</v>
      </c>
      <c r="B373" s="463">
        <v>9</v>
      </c>
      <c r="C373" s="95">
        <v>45102</v>
      </c>
      <c r="D373" s="65" t="s">
        <v>11</v>
      </c>
      <c r="E373" s="483" t="str">
        <f t="shared" si="69"/>
        <v>GREENWICH FC 40</v>
      </c>
      <c r="F373" s="483" t="str">
        <f t="shared" si="69"/>
        <v>SOUTHEAST ROVERS</v>
      </c>
      <c r="G373" s="464">
        <v>50</v>
      </c>
      <c r="H373" s="369">
        <v>0.41666666666666669</v>
      </c>
      <c r="I373" s="370" t="s">
        <v>944</v>
      </c>
      <c r="J373" s="73"/>
      <c r="K373" s="16"/>
      <c r="M373" s="359" t="s">
        <v>162</v>
      </c>
      <c r="N373" s="359" t="s">
        <v>106</v>
      </c>
    </row>
    <row r="374" spans="1:14" ht="12.75" customHeight="1" x14ac:dyDescent="0.35">
      <c r="A374" s="22">
        <v>371</v>
      </c>
      <c r="B374" s="463">
        <v>9</v>
      </c>
      <c r="C374" s="95">
        <v>45102</v>
      </c>
      <c r="D374" s="65" t="s">
        <v>11</v>
      </c>
      <c r="E374" s="483" t="str">
        <f t="shared" si="69"/>
        <v>RIDGEFIELD KICKS</v>
      </c>
      <c r="F374" s="483" t="str">
        <f t="shared" si="69"/>
        <v>NORWALK SPORT COLOMBIA 40</v>
      </c>
      <c r="G374" s="464" t="s">
        <v>959</v>
      </c>
      <c r="H374" s="369">
        <f>VLOOKUP(E374,START_TIMES,2)</f>
        <v>0.41666666666666669</v>
      </c>
      <c r="I374" s="370" t="str">
        <f>VLOOKUP(E374,fields,2)</f>
        <v>Wooster School (T), Danbury</v>
      </c>
      <c r="J374" s="73"/>
      <c r="K374" s="16"/>
      <c r="M374" s="359" t="s">
        <v>105</v>
      </c>
      <c r="N374" s="359" t="s">
        <v>104</v>
      </c>
    </row>
    <row r="375" spans="1:14" ht="12.75" customHeight="1" x14ac:dyDescent="0.35">
      <c r="A375" s="22">
        <v>372</v>
      </c>
      <c r="B375" s="324" t="s">
        <v>0</v>
      </c>
      <c r="C375" s="95" t="s">
        <v>0</v>
      </c>
      <c r="D375" s="325" t="s">
        <v>0</v>
      </c>
      <c r="E375" s="484" t="s">
        <v>0</v>
      </c>
      <c r="F375" s="485" t="s">
        <v>0</v>
      </c>
      <c r="G375" s="464" t="s">
        <v>0</v>
      </c>
      <c r="H375" s="374" t="s">
        <v>0</v>
      </c>
      <c r="I375" s="372" t="s">
        <v>0</v>
      </c>
      <c r="J375" s="326"/>
      <c r="K375" s="16"/>
      <c r="M375" s="85"/>
      <c r="N375" s="85"/>
    </row>
    <row r="376" spans="1:14" ht="12.75" customHeight="1" x14ac:dyDescent="0.35">
      <c r="A376" s="22">
        <v>373</v>
      </c>
      <c r="B376" s="463">
        <v>9</v>
      </c>
      <c r="C376" s="95">
        <v>45102</v>
      </c>
      <c r="D376" s="64" t="s">
        <v>12</v>
      </c>
      <c r="E376" s="482" t="str">
        <f t="shared" ref="E376:F382" si="70">VLOOKUP(M376,Teams,2)</f>
        <v>DERBY QUITUS</v>
      </c>
      <c r="F376" s="482" t="str">
        <f t="shared" si="70"/>
        <v>WILTON WOLVES</v>
      </c>
      <c r="G376" s="464">
        <v>35</v>
      </c>
      <c r="H376" s="369">
        <f t="shared" ref="H376:H381" si="71">VLOOKUP(E376,START_TIMES,2)</f>
        <v>0.41666666666666702</v>
      </c>
      <c r="I376" s="370" t="str">
        <f t="shared" ref="I376:I382" si="72">VLOOKUP(E376,fields,2)</f>
        <v>Witek Park (G), Derby</v>
      </c>
      <c r="J376" s="73" t="s">
        <v>953</v>
      </c>
      <c r="K376" s="16"/>
      <c r="M376" s="281" t="s">
        <v>113</v>
      </c>
      <c r="N376" s="281" t="s">
        <v>861</v>
      </c>
    </row>
    <row r="377" spans="1:14" ht="12.75" customHeight="1" x14ac:dyDescent="0.35">
      <c r="A377" s="22">
        <v>374</v>
      </c>
      <c r="B377" s="463">
        <v>9</v>
      </c>
      <c r="C377" s="95">
        <v>45102</v>
      </c>
      <c r="D377" s="64" t="s">
        <v>12</v>
      </c>
      <c r="E377" s="482" t="str">
        <f t="shared" si="70"/>
        <v>NORTH HAVEN SC</v>
      </c>
      <c r="F377" s="482" t="str">
        <f t="shared" si="70"/>
        <v>BYE</v>
      </c>
      <c r="G377" s="465" t="s">
        <v>91</v>
      </c>
      <c r="H377" s="369">
        <f t="shared" si="71"/>
        <v>0.41666666666666702</v>
      </c>
      <c r="I377" s="370" t="str">
        <f t="shared" si="72"/>
        <v>Memorial Field (G), North Haven</v>
      </c>
      <c r="J377" s="73"/>
      <c r="K377" s="16"/>
      <c r="M377" s="281" t="s">
        <v>119</v>
      </c>
      <c r="N377" s="281" t="s">
        <v>851</v>
      </c>
    </row>
    <row r="378" spans="1:14" ht="12.75" customHeight="1" x14ac:dyDescent="0.35">
      <c r="A378" s="22">
        <v>375</v>
      </c>
      <c r="B378" s="463">
        <v>9</v>
      </c>
      <c r="C378" s="95">
        <v>45102</v>
      </c>
      <c r="D378" s="64" t="s">
        <v>12</v>
      </c>
      <c r="E378" s="482" t="str">
        <f t="shared" si="70"/>
        <v>PAN ZONES</v>
      </c>
      <c r="F378" s="482" t="str">
        <f t="shared" si="70"/>
        <v>GUILFORD BELL CURVE</v>
      </c>
      <c r="G378" s="464">
        <v>61</v>
      </c>
      <c r="H378" s="369">
        <f t="shared" si="71"/>
        <v>0.41666666666666702</v>
      </c>
      <c r="I378" s="370" t="s">
        <v>962</v>
      </c>
      <c r="J378" s="73" t="s">
        <v>928</v>
      </c>
      <c r="K378" s="16"/>
      <c r="M378" s="281" t="s">
        <v>120</v>
      </c>
      <c r="N378" s="281" t="s">
        <v>853</v>
      </c>
    </row>
    <row r="379" spans="1:14" ht="12.75" customHeight="1" x14ac:dyDescent="0.35">
      <c r="A379" s="22">
        <v>376</v>
      </c>
      <c r="B379" s="463">
        <v>9</v>
      </c>
      <c r="C379" s="95">
        <v>45102</v>
      </c>
      <c r="D379" s="64" t="s">
        <v>12</v>
      </c>
      <c r="E379" s="482" t="str">
        <f t="shared" si="70"/>
        <v>STAMFORD UNITED</v>
      </c>
      <c r="F379" s="482" t="str">
        <f t="shared" si="70"/>
        <v>CLUB NAPOLI 40</v>
      </c>
      <c r="G379" s="464">
        <v>14</v>
      </c>
      <c r="H379" s="369">
        <f t="shared" si="71"/>
        <v>0.41666666666666702</v>
      </c>
      <c r="I379" s="370" t="str">
        <f t="shared" si="72"/>
        <v>West Beach Fields (T), Stamford</v>
      </c>
      <c r="J379" s="73"/>
      <c r="K379" s="16"/>
      <c r="M379" s="281" t="s">
        <v>122</v>
      </c>
      <c r="N379" s="281" t="s">
        <v>112</v>
      </c>
    </row>
    <row r="380" spans="1:14" ht="12.75" customHeight="1" x14ac:dyDescent="0.35">
      <c r="A380" s="22">
        <v>377</v>
      </c>
      <c r="B380" s="463">
        <v>9</v>
      </c>
      <c r="C380" s="95">
        <v>45102</v>
      </c>
      <c r="D380" s="64" t="s">
        <v>12</v>
      </c>
      <c r="E380" s="482" t="str">
        <f t="shared" si="70"/>
        <v xml:space="preserve">GUILFORD CELTIC </v>
      </c>
      <c r="F380" s="482" t="str">
        <f t="shared" si="70"/>
        <v>LITCHFIELD COUNTY BLUES 40</v>
      </c>
      <c r="G380" s="464" t="s">
        <v>1000</v>
      </c>
      <c r="H380" s="369">
        <f t="shared" si="71"/>
        <v>0.41666666666666702</v>
      </c>
      <c r="I380" s="370" t="str">
        <f t="shared" si="72"/>
        <v>Guilford HS (T), Guilford</v>
      </c>
      <c r="J380" s="73" t="s">
        <v>953</v>
      </c>
      <c r="K380" s="16"/>
      <c r="M380" s="281" t="s">
        <v>115</v>
      </c>
      <c r="N380" s="281" t="s">
        <v>855</v>
      </c>
    </row>
    <row r="381" spans="1:14" ht="12.75" customHeight="1" x14ac:dyDescent="0.35">
      <c r="A381" s="22">
        <v>378</v>
      </c>
      <c r="B381" s="463">
        <v>9</v>
      </c>
      <c r="C381" s="95">
        <v>45102</v>
      </c>
      <c r="D381" s="64" t="s">
        <v>12</v>
      </c>
      <c r="E381" s="482" t="str">
        <f t="shared" si="70"/>
        <v>SHEBEEN FC</v>
      </c>
      <c r="F381" s="482" t="str">
        <f t="shared" si="70"/>
        <v>NEW HAVEN AMERICANS</v>
      </c>
      <c r="G381" s="464">
        <v>42</v>
      </c>
      <c r="H381" s="369">
        <f t="shared" si="71"/>
        <v>0.41666666666666669</v>
      </c>
      <c r="I381" s="370" t="str">
        <f t="shared" si="72"/>
        <v>Ludlowe HS (T), Fairfield</v>
      </c>
      <c r="J381" s="73"/>
      <c r="K381" s="16"/>
      <c r="M381" s="281" t="s">
        <v>121</v>
      </c>
      <c r="N381" s="281" t="s">
        <v>856</v>
      </c>
    </row>
    <row r="382" spans="1:14" ht="12.75" customHeight="1" x14ac:dyDescent="0.35">
      <c r="A382" s="22">
        <v>379</v>
      </c>
      <c r="B382" s="463">
        <v>9</v>
      </c>
      <c r="C382" s="95">
        <v>45102</v>
      </c>
      <c r="D382" s="64" t="s">
        <v>12</v>
      </c>
      <c r="E382" s="482" t="str">
        <f t="shared" si="70"/>
        <v>NORTH BRANFORD 40</v>
      </c>
      <c r="F382" s="482" t="str">
        <f t="shared" si="70"/>
        <v>BESA SC</v>
      </c>
      <c r="G382" s="464">
        <v>46</v>
      </c>
      <c r="H382" s="369">
        <v>0.41666666666666669</v>
      </c>
      <c r="I382" s="370" t="str">
        <f t="shared" si="72"/>
        <v>Bittner Park (G), Guilford</v>
      </c>
      <c r="J382" s="73" t="s">
        <v>953</v>
      </c>
      <c r="K382" s="16"/>
      <c r="M382" s="281" t="s">
        <v>118</v>
      </c>
      <c r="N382" s="281" t="s">
        <v>850</v>
      </c>
    </row>
    <row r="383" spans="1:14" ht="12.75" customHeight="1" x14ac:dyDescent="0.25">
      <c r="A383" s="22">
        <v>380</v>
      </c>
      <c r="B383" s="22" t="s">
        <v>0</v>
      </c>
      <c r="C383" s="22" t="s">
        <v>0</v>
      </c>
      <c r="D383" s="22" t="s">
        <v>0</v>
      </c>
      <c r="E383" s="490" t="s">
        <v>0</v>
      </c>
      <c r="F383" s="490" t="s">
        <v>0</v>
      </c>
      <c r="G383" s="22" t="s">
        <v>0</v>
      </c>
      <c r="H383" s="22" t="s">
        <v>0</v>
      </c>
      <c r="I383" s="22" t="s">
        <v>0</v>
      </c>
      <c r="J383" s="22" t="s">
        <v>0</v>
      </c>
      <c r="K383" s="16"/>
      <c r="M383" s="85"/>
      <c r="N383" s="85"/>
    </row>
    <row r="384" spans="1:14" ht="12.75" customHeight="1" x14ac:dyDescent="0.35">
      <c r="A384" s="22">
        <v>381</v>
      </c>
      <c r="B384" s="463">
        <v>9</v>
      </c>
      <c r="C384" s="95">
        <v>45102</v>
      </c>
      <c r="D384" s="63" t="s">
        <v>102</v>
      </c>
      <c r="E384" s="483" t="str">
        <f t="shared" ref="E384:F387" si="73">VLOOKUP(M384,Teams,2)</f>
        <v>CHESHIRE AZZURRI</v>
      </c>
      <c r="F384" s="483" t="str">
        <f t="shared" si="73"/>
        <v>STAMFORD CITY</v>
      </c>
      <c r="G384" s="464">
        <v>32</v>
      </c>
      <c r="H384" s="369">
        <v>0.45833333333333331</v>
      </c>
      <c r="I384" s="370" t="str">
        <f>VLOOKUP(E384,fields,2)</f>
        <v>Quinnipiac Park (G), Cheshire</v>
      </c>
      <c r="J384" s="73"/>
      <c r="K384" s="16"/>
      <c r="M384" s="330" t="s">
        <v>124</v>
      </c>
      <c r="N384" s="330" t="s">
        <v>132</v>
      </c>
    </row>
    <row r="385" spans="1:17" ht="12.75" customHeight="1" x14ac:dyDescent="0.35">
      <c r="A385" s="22">
        <v>382</v>
      </c>
      <c r="B385" s="463">
        <v>9</v>
      </c>
      <c r="C385" s="95">
        <v>45102</v>
      </c>
      <c r="D385" s="63" t="s">
        <v>102</v>
      </c>
      <c r="E385" s="483" t="str">
        <f t="shared" si="73"/>
        <v>POLONIA FALCON STARS FC</v>
      </c>
      <c r="F385" s="483" t="str">
        <f t="shared" si="73"/>
        <v>DOCKSIDE SC</v>
      </c>
      <c r="G385" s="464">
        <v>60</v>
      </c>
      <c r="H385" s="369">
        <f>VLOOKUP(E385,START_TIMES,2)</f>
        <v>0.33333333333333331</v>
      </c>
      <c r="I385" s="370" t="str">
        <f>VLOOKUP(E385,fields,2)</f>
        <v>Falcon Field (G), New Britain</v>
      </c>
      <c r="J385" s="73"/>
      <c r="K385" s="16"/>
      <c r="M385" s="330" t="s">
        <v>131</v>
      </c>
      <c r="N385" s="330" t="s">
        <v>125</v>
      </c>
    </row>
    <row r="386" spans="1:17" ht="12.75" customHeight="1" x14ac:dyDescent="0.35">
      <c r="A386" s="22">
        <v>383</v>
      </c>
      <c r="B386" s="463">
        <v>9</v>
      </c>
      <c r="C386" s="95">
        <v>45102</v>
      </c>
      <c r="D386" s="63" t="s">
        <v>102</v>
      </c>
      <c r="E386" s="483" t="str">
        <f t="shared" si="73"/>
        <v>VASCO DA GAMA 50</v>
      </c>
      <c r="F386" s="483" t="str">
        <f t="shared" si="73"/>
        <v>FAIRFIELD GAC 50</v>
      </c>
      <c r="G386" s="465" t="s">
        <v>91</v>
      </c>
      <c r="H386" s="369">
        <v>0.41666666666666669</v>
      </c>
      <c r="I386" s="370" t="str">
        <f>VLOOKUP(E386,fields,2)</f>
        <v>Veterans Memorial Park (T), Bridgeport</v>
      </c>
      <c r="J386" s="73" t="s">
        <v>1004</v>
      </c>
      <c r="K386" s="16"/>
      <c r="M386" s="330" t="s">
        <v>133</v>
      </c>
      <c r="N386" s="330" t="s">
        <v>127</v>
      </c>
    </row>
    <row r="387" spans="1:17" ht="12.75" customHeight="1" x14ac:dyDescent="0.35">
      <c r="A387" s="22">
        <v>384</v>
      </c>
      <c r="B387" s="257">
        <v>9</v>
      </c>
      <c r="C387" s="95">
        <v>45102</v>
      </c>
      <c r="D387" s="63" t="s">
        <v>102</v>
      </c>
      <c r="E387" s="483" t="str">
        <f t="shared" si="73"/>
        <v>GREENWICH PUMAS FC 50</v>
      </c>
      <c r="F387" s="483" t="str">
        <f t="shared" si="73"/>
        <v>NEW FAIRFIELD UNITED</v>
      </c>
      <c r="G387" s="464">
        <v>81</v>
      </c>
      <c r="H387" s="369">
        <v>0.41666666666666669</v>
      </c>
      <c r="I387" s="370" t="s">
        <v>994</v>
      </c>
      <c r="J387" s="73" t="s">
        <v>928</v>
      </c>
      <c r="K387" s="16"/>
      <c r="M387" s="330" t="s">
        <v>128</v>
      </c>
      <c r="N387" s="330" t="s">
        <v>129</v>
      </c>
    </row>
    <row r="388" spans="1:17" ht="12.75" customHeight="1" x14ac:dyDescent="0.25">
      <c r="A388" s="22">
        <v>385</v>
      </c>
      <c r="B388" s="22" t="s">
        <v>0</v>
      </c>
      <c r="C388" s="22" t="s">
        <v>0</v>
      </c>
      <c r="D388" s="22" t="s">
        <v>0</v>
      </c>
      <c r="E388" s="490" t="s">
        <v>0</v>
      </c>
      <c r="F388" s="490" t="s">
        <v>0</v>
      </c>
      <c r="G388" s="22" t="s">
        <v>0</v>
      </c>
      <c r="H388" s="22" t="s">
        <v>0</v>
      </c>
      <c r="I388" s="22" t="s">
        <v>0</v>
      </c>
      <c r="J388" s="22" t="s">
        <v>0</v>
      </c>
      <c r="K388" s="16"/>
      <c r="M388" s="85"/>
      <c r="N388" s="85"/>
    </row>
    <row r="389" spans="1:17" ht="12.75" customHeight="1" x14ac:dyDescent="0.35">
      <c r="A389" s="22">
        <v>386</v>
      </c>
      <c r="B389" s="463">
        <v>9</v>
      </c>
      <c r="C389" s="95">
        <v>45102</v>
      </c>
      <c r="D389" s="318" t="s">
        <v>895</v>
      </c>
      <c r="E389" s="483" t="str">
        <f t="shared" ref="E389:F394" si="74">VLOOKUP(M389,Teams,2)</f>
        <v>EAST HAVEN SC</v>
      </c>
      <c r="F389" s="483" t="str">
        <f t="shared" si="74"/>
        <v>ZIMMITTI SC</v>
      </c>
      <c r="G389" s="464">
        <v>22</v>
      </c>
      <c r="H389" s="369">
        <f>VLOOKUP(E389,START_TIMES,2)</f>
        <v>0.41666666666666702</v>
      </c>
      <c r="I389" s="370" t="str">
        <f t="shared" ref="I389:I394" si="75">VLOOKUP(E389,fields,2)</f>
        <v>East Haven MS (G), East Haven</v>
      </c>
      <c r="J389" s="73"/>
      <c r="K389" s="16"/>
      <c r="M389" s="340" t="s">
        <v>134</v>
      </c>
      <c r="N389" s="456" t="s">
        <v>137</v>
      </c>
    </row>
    <row r="390" spans="1:17" ht="12.75" customHeight="1" x14ac:dyDescent="0.35">
      <c r="A390" s="22">
        <v>387</v>
      </c>
      <c r="B390" s="463">
        <v>9</v>
      </c>
      <c r="C390" s="95">
        <v>45102</v>
      </c>
      <c r="D390" s="318" t="s">
        <v>895</v>
      </c>
      <c r="E390" s="483" t="str">
        <f t="shared" si="74"/>
        <v>GREENWICH FC 50</v>
      </c>
      <c r="F390" s="483" t="str">
        <f t="shared" si="74"/>
        <v>CLUB NAPOLI 50</v>
      </c>
      <c r="G390" s="464">
        <v>60</v>
      </c>
      <c r="H390" s="369">
        <f>VLOOKUP(E390,START_TIMES,2)</f>
        <v>0.33333333333333331</v>
      </c>
      <c r="I390" s="370" t="s">
        <v>994</v>
      </c>
      <c r="J390" s="73" t="s">
        <v>928</v>
      </c>
      <c r="K390" s="16"/>
      <c r="M390" s="340" t="s">
        <v>136</v>
      </c>
      <c r="N390" s="456" t="s">
        <v>146</v>
      </c>
    </row>
    <row r="391" spans="1:17" ht="12.75" customHeight="1" x14ac:dyDescent="0.35">
      <c r="A391" s="22">
        <v>388</v>
      </c>
      <c r="B391" s="463">
        <v>9</v>
      </c>
      <c r="C391" s="95">
        <v>45102</v>
      </c>
      <c r="D391" s="318" t="s">
        <v>895</v>
      </c>
      <c r="E391" s="483" t="str">
        <f t="shared" si="74"/>
        <v>GREENWICH PFC</v>
      </c>
      <c r="F391" s="483" t="str">
        <f t="shared" si="74"/>
        <v>GUILFORD BLACK EAGLES</v>
      </c>
      <c r="G391" s="464">
        <v>32</v>
      </c>
      <c r="H391" s="369">
        <f>VLOOKUP(E391,START_TIMES,2)</f>
        <v>0.33333333333333331</v>
      </c>
      <c r="I391" s="370" t="s">
        <v>944</v>
      </c>
      <c r="J391" s="73"/>
      <c r="K391" s="16"/>
      <c r="M391" s="340" t="s">
        <v>138</v>
      </c>
      <c r="N391" s="456" t="s">
        <v>147</v>
      </c>
    </row>
    <row r="392" spans="1:17" ht="12.75" customHeight="1" x14ac:dyDescent="0.35">
      <c r="A392" s="22">
        <v>389</v>
      </c>
      <c r="B392" s="463">
        <v>9</v>
      </c>
      <c r="C392" s="95">
        <v>45102</v>
      </c>
      <c r="D392" s="318" t="s">
        <v>895</v>
      </c>
      <c r="E392" s="483" t="str">
        <f t="shared" si="74"/>
        <v>NORWALK SPORT COLOMBIA 50</v>
      </c>
      <c r="F392" s="483" t="str">
        <f t="shared" si="74"/>
        <v>NORTH BRANFORD LEGENDS</v>
      </c>
      <c r="G392" s="464">
        <v>32</v>
      </c>
      <c r="H392" s="369">
        <f>VLOOKUP(E392,START_TIMES,2)</f>
        <v>0.41666666666666702</v>
      </c>
      <c r="I392" s="370" t="str">
        <f t="shared" si="75"/>
        <v>Nathan Hale MS (T), Norwalk</v>
      </c>
      <c r="J392" s="73"/>
      <c r="K392" s="16"/>
      <c r="M392" s="340" t="s">
        <v>141</v>
      </c>
      <c r="N392" s="456" t="s">
        <v>148</v>
      </c>
    </row>
    <row r="393" spans="1:17" ht="12.75" customHeight="1" x14ac:dyDescent="0.35">
      <c r="A393" s="22">
        <v>390</v>
      </c>
      <c r="B393" s="463">
        <v>9</v>
      </c>
      <c r="C393" s="95">
        <v>45102</v>
      </c>
      <c r="D393" s="318" t="s">
        <v>895</v>
      </c>
      <c r="E393" s="483" t="str">
        <f t="shared" si="74"/>
        <v>REBELS UNITED</v>
      </c>
      <c r="F393" s="483" t="str">
        <f t="shared" si="74"/>
        <v>SOUTHEAST CT</v>
      </c>
      <c r="G393" s="464">
        <v>30</v>
      </c>
      <c r="H393" s="369">
        <v>0.45833333333333331</v>
      </c>
      <c r="I393" s="370" t="str">
        <f t="shared" si="75"/>
        <v>New Fairfield HS (T), New Fairfield</v>
      </c>
      <c r="J393" s="73"/>
      <c r="K393" s="16"/>
      <c r="M393" s="340" t="s">
        <v>142</v>
      </c>
      <c r="N393" s="456" t="s">
        <v>149</v>
      </c>
    </row>
    <row r="394" spans="1:17" ht="13" customHeight="1" x14ac:dyDescent="0.35">
      <c r="A394" s="22">
        <v>391</v>
      </c>
      <c r="B394" s="463">
        <v>9</v>
      </c>
      <c r="C394" s="95">
        <v>45102</v>
      </c>
      <c r="D394" s="318" t="s">
        <v>895</v>
      </c>
      <c r="E394" s="483" t="str">
        <f t="shared" si="74"/>
        <v>WESTPORT FC</v>
      </c>
      <c r="F394" s="483" t="str">
        <f>VLOOKUP(N394,Teams,2)</f>
        <v>VASCO DA GAMA 60</v>
      </c>
      <c r="G394" s="464">
        <v>91</v>
      </c>
      <c r="H394" s="369">
        <v>0.41666666666666669</v>
      </c>
      <c r="I394" s="370" t="str">
        <f t="shared" si="75"/>
        <v>Wakeman Park (T), Westport</v>
      </c>
      <c r="J394" s="73" t="s">
        <v>928</v>
      </c>
      <c r="K394" s="16"/>
      <c r="M394" s="340" t="s">
        <v>144</v>
      </c>
      <c r="N394" s="456" t="s">
        <v>135</v>
      </c>
      <c r="P394" s="85"/>
      <c r="Q394" s="85"/>
    </row>
    <row r="395" spans="1:17" ht="12.75" customHeight="1" x14ac:dyDescent="0.25">
      <c r="A395" s="22">
        <v>392</v>
      </c>
      <c r="B395" s="22" t="s">
        <v>0</v>
      </c>
      <c r="C395" s="22" t="s">
        <v>0</v>
      </c>
      <c r="D395" s="22" t="s">
        <v>0</v>
      </c>
      <c r="E395" s="490" t="s">
        <v>0</v>
      </c>
      <c r="F395" s="490" t="s">
        <v>0</v>
      </c>
      <c r="G395" s="22" t="s">
        <v>0</v>
      </c>
      <c r="H395" s="22" t="s">
        <v>0</v>
      </c>
      <c r="I395" s="22" t="s">
        <v>0</v>
      </c>
      <c r="J395" s="22" t="s">
        <v>0</v>
      </c>
      <c r="K395" s="16"/>
      <c r="M395" s="85"/>
      <c r="N395" s="85"/>
      <c r="P395" s="85"/>
      <c r="Q395" s="85"/>
    </row>
    <row r="396" spans="1:17" ht="12.75" customHeight="1" x14ac:dyDescent="0.35">
      <c r="A396" s="22">
        <v>393</v>
      </c>
      <c r="B396" s="324"/>
      <c r="C396" s="95">
        <v>45109</v>
      </c>
      <c r="D396" s="63" t="s">
        <v>102</v>
      </c>
      <c r="E396" s="483" t="str">
        <f>VLOOKUP(M396,Teams,2)</f>
        <v>NORWALK MARINERS LEGENDS</v>
      </c>
      <c r="F396" s="483" t="str">
        <f>VLOOKUP(N396,Teams,2)</f>
        <v>POLONIA FALCON STARS FC</v>
      </c>
      <c r="G396" s="464">
        <v>10</v>
      </c>
      <c r="H396" s="369">
        <f>VLOOKUP(E396,START_TIMES,2)</f>
        <v>0.41666666666666702</v>
      </c>
      <c r="I396" s="370" t="str">
        <f>VLOOKUP(E396,fields,2)</f>
        <v>Nathan Hale MS (T), Norwalk</v>
      </c>
      <c r="J396" s="73" t="s">
        <v>985</v>
      </c>
      <c r="K396" s="16"/>
      <c r="M396" s="330" t="s">
        <v>130</v>
      </c>
      <c r="N396" s="330" t="s">
        <v>131</v>
      </c>
      <c r="P396" s="85"/>
      <c r="Q396" s="85"/>
    </row>
    <row r="397" spans="1:17" ht="12.75" customHeight="1" x14ac:dyDescent="0.35">
      <c r="A397" s="22">
        <v>394</v>
      </c>
      <c r="B397" s="257" t="s">
        <v>0</v>
      </c>
      <c r="C397" s="95">
        <v>45109</v>
      </c>
      <c r="D397" s="63" t="s">
        <v>102</v>
      </c>
      <c r="E397" s="483" t="str">
        <f>VLOOKUP(M397,Teams,2)</f>
        <v>VASCO DA GAMA 50</v>
      </c>
      <c r="F397" s="483" t="str">
        <f>VLOOKUP(N397,Teams,2)</f>
        <v>FAIRFIELD GAC 50</v>
      </c>
      <c r="G397" s="465">
        <v>40</v>
      </c>
      <c r="H397" s="369">
        <v>0.33333333333333331</v>
      </c>
      <c r="I397" s="370" t="str">
        <f>VLOOKUP(E397,fields,2)</f>
        <v>Veterans Memorial Park (T), Bridgeport</v>
      </c>
      <c r="J397" s="73" t="s">
        <v>1002</v>
      </c>
      <c r="K397" s="16"/>
      <c r="M397" s="330" t="s">
        <v>133</v>
      </c>
      <c r="N397" s="330" t="s">
        <v>127</v>
      </c>
      <c r="P397" s="85"/>
      <c r="Q397" s="85"/>
    </row>
    <row r="398" spans="1:17" ht="12.75" customHeight="1" x14ac:dyDescent="0.35">
      <c r="A398" s="22">
        <v>395</v>
      </c>
      <c r="B398" s="257" t="s">
        <v>0</v>
      </c>
      <c r="C398" s="95" t="s">
        <v>0</v>
      </c>
      <c r="D398" s="63" t="s">
        <v>0</v>
      </c>
      <c r="E398" s="483" t="s">
        <v>0</v>
      </c>
      <c r="F398" s="483" t="s">
        <v>0</v>
      </c>
      <c r="G398" s="465" t="s">
        <v>0</v>
      </c>
      <c r="H398" s="369" t="s">
        <v>0</v>
      </c>
      <c r="I398" s="370" t="s">
        <v>0</v>
      </c>
      <c r="J398" s="73" t="s">
        <v>0</v>
      </c>
      <c r="K398" s="16"/>
      <c r="M398" s="330"/>
      <c r="N398" s="330"/>
      <c r="P398" s="85"/>
      <c r="Q398" s="85"/>
    </row>
    <row r="399" spans="1:17" ht="12.75" customHeight="1" x14ac:dyDescent="0.35">
      <c r="A399" s="22">
        <v>396</v>
      </c>
      <c r="B399" s="257"/>
      <c r="C399" s="95">
        <v>45112</v>
      </c>
      <c r="D399" s="69" t="s">
        <v>10</v>
      </c>
      <c r="E399" s="483" t="str">
        <f>VLOOKUP(M399,Teams,2)</f>
        <v>CLUB NAPOLI 30</v>
      </c>
      <c r="F399" s="483" t="str">
        <f>VLOOKUP(N399,Teams,2)</f>
        <v>STAMFORD FC</v>
      </c>
      <c r="G399" s="464">
        <v>31</v>
      </c>
      <c r="H399" s="369">
        <v>0.83333333333333337</v>
      </c>
      <c r="I399" s="370" t="s">
        <v>927</v>
      </c>
      <c r="J399" s="73" t="s">
        <v>985</v>
      </c>
      <c r="K399" s="16"/>
      <c r="M399" s="5" t="s">
        <v>96</v>
      </c>
      <c r="N399" s="5" t="s">
        <v>95</v>
      </c>
      <c r="P399" s="85"/>
      <c r="Q399" s="85"/>
    </row>
    <row r="400" spans="1:17" ht="12.75" customHeight="1" x14ac:dyDescent="0.35">
      <c r="A400" s="22">
        <v>397</v>
      </c>
      <c r="B400" s="257" t="s">
        <v>0</v>
      </c>
      <c r="C400" s="95" t="s">
        <v>0</v>
      </c>
      <c r="D400" s="63" t="s">
        <v>0</v>
      </c>
      <c r="E400" s="483" t="s">
        <v>0</v>
      </c>
      <c r="F400" s="483" t="s">
        <v>0</v>
      </c>
      <c r="G400" s="465" t="s">
        <v>0</v>
      </c>
      <c r="H400" s="369" t="s">
        <v>0</v>
      </c>
      <c r="I400" s="370" t="s">
        <v>0</v>
      </c>
      <c r="J400" s="73" t="s">
        <v>0</v>
      </c>
      <c r="K400" s="16"/>
      <c r="M400" s="330"/>
      <c r="N400" s="330"/>
      <c r="P400" s="85"/>
      <c r="Q400" s="85"/>
    </row>
    <row r="401" spans="1:16384" ht="12.75" customHeight="1" x14ac:dyDescent="0.35">
      <c r="A401" s="22">
        <v>398</v>
      </c>
      <c r="B401" s="324"/>
      <c r="C401" s="95">
        <v>45116</v>
      </c>
      <c r="D401" s="69" t="s">
        <v>10</v>
      </c>
      <c r="E401" s="483" t="str">
        <f>VLOOKUP(M401,Teams,2)</f>
        <v>HAMDEN ALL STARS</v>
      </c>
      <c r="F401" s="483" t="str">
        <f>VLOOKUP(N401,Teams,2)</f>
        <v>DANBURY UNITED</v>
      </c>
      <c r="G401" s="464">
        <v>44</v>
      </c>
      <c r="H401" s="369">
        <f>VLOOKUP(E401,START_TIMES,2)</f>
        <v>0.41666666666666702</v>
      </c>
      <c r="I401" s="370" t="str">
        <f>VLOOKUP(E401,fields,2)</f>
        <v>West Woods School (G), Hamden</v>
      </c>
      <c r="J401" s="73" t="s">
        <v>985</v>
      </c>
      <c r="K401" s="16"/>
      <c r="M401" s="5" t="s">
        <v>94</v>
      </c>
      <c r="N401" s="5" t="s">
        <v>93</v>
      </c>
      <c r="P401" s="85"/>
      <c r="Q401" s="85"/>
    </row>
    <row r="402" spans="1:16384" ht="12.75" customHeight="1" x14ac:dyDescent="0.35">
      <c r="A402" s="22">
        <v>399</v>
      </c>
      <c r="B402" s="324"/>
      <c r="C402" s="95">
        <v>45116</v>
      </c>
      <c r="D402" s="69" t="s">
        <v>10</v>
      </c>
      <c r="E402" s="483" t="str">
        <f>VLOOKUP(M402,Teams,2)</f>
        <v>GREENWICH FC 30</v>
      </c>
      <c r="F402" s="483" t="str">
        <f>VLOOKUP(N402,Teams,2)</f>
        <v>NEWTOWN SALTY DOGS</v>
      </c>
      <c r="G402" s="464" t="s">
        <v>996</v>
      </c>
      <c r="H402" s="369">
        <v>0.41666666666666669</v>
      </c>
      <c r="I402" s="370" t="s">
        <v>944</v>
      </c>
      <c r="J402" s="73" t="s">
        <v>1005</v>
      </c>
      <c r="K402" s="16"/>
      <c r="M402" s="5" t="s">
        <v>99</v>
      </c>
      <c r="N402" s="5" t="s">
        <v>92</v>
      </c>
      <c r="O402" s="370" t="e">
        <f>VLOOKUP(K402,fields,2)</f>
        <v>#N/A</v>
      </c>
      <c r="P402" s="73" t="s">
        <v>985</v>
      </c>
      <c r="Q402" s="95">
        <v>45109</v>
      </c>
      <c r="R402" s="65" t="s">
        <v>11</v>
      </c>
      <c r="S402" s="370" t="e">
        <f>VLOOKUP(AA402,Teams,2)</f>
        <v>#REF!</v>
      </c>
      <c r="T402" s="370" t="e">
        <f>VLOOKUP(AB402,Teams,2)</f>
        <v>#REF!</v>
      </c>
      <c r="U402" s="464"/>
      <c r="V402" s="369">
        <v>0.33333333333333331</v>
      </c>
      <c r="W402" s="370" t="e">
        <f>VLOOKUP(S402,fields,2)</f>
        <v>#REF!</v>
      </c>
      <c r="X402" s="73" t="s">
        <v>985</v>
      </c>
      <c r="Y402" s="95">
        <v>45109</v>
      </c>
      <c r="Z402" s="65" t="s">
        <v>11</v>
      </c>
      <c r="AA402" s="370" t="e">
        <f>VLOOKUP(AI402,Teams,2)</f>
        <v>#REF!</v>
      </c>
      <c r="AB402" s="370" t="e">
        <f>VLOOKUP(AJ402,Teams,2)</f>
        <v>#REF!</v>
      </c>
      <c r="AC402" s="464"/>
      <c r="AD402" s="369">
        <v>0.33333333333333331</v>
      </c>
      <c r="AE402" s="370" t="e">
        <f>VLOOKUP(AA402,fields,2)</f>
        <v>#REF!</v>
      </c>
      <c r="AF402" s="73" t="s">
        <v>985</v>
      </c>
      <c r="AG402" s="95">
        <v>45109</v>
      </c>
      <c r="AH402" s="65" t="s">
        <v>11</v>
      </c>
      <c r="AI402" s="370" t="e">
        <f>VLOOKUP(AQ402,Teams,2)</f>
        <v>#REF!</v>
      </c>
      <c r="AJ402" s="370" t="e">
        <f>VLOOKUP(AR402,Teams,2)</f>
        <v>#REF!</v>
      </c>
      <c r="AK402" s="464"/>
      <c r="AL402" s="369">
        <v>0.33333333333333331</v>
      </c>
      <c r="AM402" s="370" t="e">
        <f>VLOOKUP(AI402,fields,2)</f>
        <v>#REF!</v>
      </c>
      <c r="AN402" s="73" t="s">
        <v>985</v>
      </c>
      <c r="AO402" s="95">
        <v>45109</v>
      </c>
      <c r="AP402" s="65" t="s">
        <v>11</v>
      </c>
      <c r="AQ402" s="370" t="e">
        <f>VLOOKUP(AY402,Teams,2)</f>
        <v>#REF!</v>
      </c>
      <c r="AR402" s="370" t="e">
        <f>VLOOKUP(AZ402,Teams,2)</f>
        <v>#REF!</v>
      </c>
      <c r="AS402" s="464"/>
      <c r="AT402" s="369">
        <v>0.33333333333333331</v>
      </c>
      <c r="AU402" s="370" t="e">
        <f>VLOOKUP(AQ402,fields,2)</f>
        <v>#REF!</v>
      </c>
      <c r="AV402" s="73" t="s">
        <v>985</v>
      </c>
      <c r="AW402" s="95">
        <v>45109</v>
      </c>
      <c r="AX402" s="65" t="s">
        <v>11</v>
      </c>
      <c r="AY402" s="370" t="e">
        <f>VLOOKUP(BG402,Teams,2)</f>
        <v>#REF!</v>
      </c>
      <c r="AZ402" s="370" t="e">
        <f>VLOOKUP(BH402,Teams,2)</f>
        <v>#REF!</v>
      </c>
      <c r="BA402" s="464"/>
      <c r="BB402" s="369">
        <v>0.33333333333333331</v>
      </c>
      <c r="BC402" s="370" t="e">
        <f>VLOOKUP(AY402,fields,2)</f>
        <v>#REF!</v>
      </c>
      <c r="BD402" s="73" t="s">
        <v>985</v>
      </c>
      <c r="BE402" s="95">
        <v>45109</v>
      </c>
      <c r="BF402" s="65" t="s">
        <v>11</v>
      </c>
      <c r="BG402" s="370" t="e">
        <f>VLOOKUP(BO402,Teams,2)</f>
        <v>#REF!</v>
      </c>
      <c r="BH402" s="370" t="e">
        <f>VLOOKUP(BP402,Teams,2)</f>
        <v>#REF!</v>
      </c>
      <c r="BI402" s="464"/>
      <c r="BJ402" s="369">
        <v>0.33333333333333331</v>
      </c>
      <c r="BK402" s="370" t="e">
        <f>VLOOKUP(BG402,fields,2)</f>
        <v>#REF!</v>
      </c>
      <c r="BL402" s="73" t="s">
        <v>985</v>
      </c>
      <c r="BM402" s="95">
        <v>45109</v>
      </c>
      <c r="BN402" s="65" t="s">
        <v>11</v>
      </c>
      <c r="BO402" s="370" t="e">
        <f>VLOOKUP(BW402,Teams,2)</f>
        <v>#REF!</v>
      </c>
      <c r="BP402" s="370" t="e">
        <f>VLOOKUP(BX402,Teams,2)</f>
        <v>#REF!</v>
      </c>
      <c r="BQ402" s="464"/>
      <c r="BR402" s="369">
        <v>0.33333333333333331</v>
      </c>
      <c r="BS402" s="370" t="e">
        <f>VLOOKUP(BO402,fields,2)</f>
        <v>#REF!</v>
      </c>
      <c r="BT402" s="73" t="s">
        <v>985</v>
      </c>
      <c r="BU402" s="95">
        <v>45109</v>
      </c>
      <c r="BV402" s="65" t="s">
        <v>11</v>
      </c>
      <c r="BW402" s="370" t="e">
        <f>VLOOKUP(CE402,Teams,2)</f>
        <v>#REF!</v>
      </c>
      <c r="BX402" s="370" t="e">
        <f>VLOOKUP(CF402,Teams,2)</f>
        <v>#REF!</v>
      </c>
      <c r="BY402" s="464"/>
      <c r="BZ402" s="369">
        <v>0.33333333333333331</v>
      </c>
      <c r="CA402" s="370" t="e">
        <f>VLOOKUP(BW402,fields,2)</f>
        <v>#REF!</v>
      </c>
      <c r="CB402" s="73" t="s">
        <v>985</v>
      </c>
      <c r="CC402" s="95">
        <v>45109</v>
      </c>
      <c r="CD402" s="65" t="s">
        <v>11</v>
      </c>
      <c r="CE402" s="370" t="e">
        <f>VLOOKUP(CM402,Teams,2)</f>
        <v>#REF!</v>
      </c>
      <c r="CF402" s="370" t="e">
        <f>VLOOKUP(CN402,Teams,2)</f>
        <v>#REF!</v>
      </c>
      <c r="CG402" s="464"/>
      <c r="CH402" s="369">
        <v>0.33333333333333331</v>
      </c>
      <c r="CI402" s="370" t="e">
        <f>VLOOKUP(CE402,fields,2)</f>
        <v>#REF!</v>
      </c>
      <c r="CJ402" s="73" t="s">
        <v>985</v>
      </c>
      <c r="CK402" s="95">
        <v>45109</v>
      </c>
      <c r="CL402" s="65" t="s">
        <v>11</v>
      </c>
      <c r="CM402" s="370" t="e">
        <f>VLOOKUP(CU402,Teams,2)</f>
        <v>#REF!</v>
      </c>
      <c r="CN402" s="370" t="e">
        <f>VLOOKUP(CV402,Teams,2)</f>
        <v>#REF!</v>
      </c>
      <c r="CO402" s="464"/>
      <c r="CP402" s="369">
        <v>0.33333333333333331</v>
      </c>
      <c r="CQ402" s="370" t="e">
        <f>VLOOKUP(CM402,fields,2)</f>
        <v>#REF!</v>
      </c>
      <c r="CR402" s="73" t="s">
        <v>985</v>
      </c>
      <c r="CS402" s="95">
        <v>45109</v>
      </c>
      <c r="CT402" s="65" t="s">
        <v>11</v>
      </c>
      <c r="CU402" s="370" t="e">
        <f>VLOOKUP(DC402,Teams,2)</f>
        <v>#REF!</v>
      </c>
      <c r="CV402" s="370" t="e">
        <f>VLOOKUP(DD402,Teams,2)</f>
        <v>#REF!</v>
      </c>
      <c r="CW402" s="464"/>
      <c r="CX402" s="369">
        <v>0.33333333333333331</v>
      </c>
      <c r="CY402" s="370" t="e">
        <f>VLOOKUP(CU402,fields,2)</f>
        <v>#REF!</v>
      </c>
      <c r="CZ402" s="73" t="s">
        <v>985</v>
      </c>
      <c r="DA402" s="95">
        <v>45109</v>
      </c>
      <c r="DB402" s="65" t="s">
        <v>11</v>
      </c>
      <c r="DC402" s="370" t="e">
        <f>VLOOKUP(DK402,Teams,2)</f>
        <v>#REF!</v>
      </c>
      <c r="DD402" s="370" t="e">
        <f>VLOOKUP(DL402,Teams,2)</f>
        <v>#REF!</v>
      </c>
      <c r="DE402" s="464"/>
      <c r="DF402" s="369">
        <v>0.33333333333333331</v>
      </c>
      <c r="DG402" s="370" t="e">
        <f>VLOOKUP(DC402,fields,2)</f>
        <v>#REF!</v>
      </c>
      <c r="DH402" s="73" t="s">
        <v>985</v>
      </c>
      <c r="DI402" s="95">
        <v>45109</v>
      </c>
      <c r="DJ402" s="65" t="s">
        <v>11</v>
      </c>
      <c r="DK402" s="370" t="e">
        <f>VLOOKUP(DS402,Teams,2)</f>
        <v>#REF!</v>
      </c>
      <c r="DL402" s="370" t="e">
        <f>VLOOKUP(DT402,Teams,2)</f>
        <v>#REF!</v>
      </c>
      <c r="DM402" s="464"/>
      <c r="DN402" s="369">
        <v>0.33333333333333331</v>
      </c>
      <c r="DO402" s="370" t="e">
        <f>VLOOKUP(DK402,fields,2)</f>
        <v>#REF!</v>
      </c>
      <c r="DP402" s="73" t="s">
        <v>985</v>
      </c>
      <c r="DQ402" s="95">
        <v>45109</v>
      </c>
      <c r="DR402" s="65" t="s">
        <v>11</v>
      </c>
      <c r="DS402" s="370" t="e">
        <f>VLOOKUP(EA402,Teams,2)</f>
        <v>#REF!</v>
      </c>
      <c r="DT402" s="370" t="e">
        <f>VLOOKUP(EB402,Teams,2)</f>
        <v>#REF!</v>
      </c>
      <c r="DU402" s="464"/>
      <c r="DV402" s="369">
        <v>0.33333333333333331</v>
      </c>
      <c r="DW402" s="370" t="e">
        <f>VLOOKUP(DS402,fields,2)</f>
        <v>#REF!</v>
      </c>
      <c r="DX402" s="73" t="s">
        <v>985</v>
      </c>
      <c r="DY402" s="95">
        <v>45109</v>
      </c>
      <c r="DZ402" s="65" t="s">
        <v>11</v>
      </c>
      <c r="EA402" s="370" t="e">
        <f>VLOOKUP(EI402,Teams,2)</f>
        <v>#REF!</v>
      </c>
      <c r="EB402" s="370" t="e">
        <f>VLOOKUP(EJ402,Teams,2)</f>
        <v>#REF!</v>
      </c>
      <c r="EC402" s="464"/>
      <c r="ED402" s="369">
        <v>0.33333333333333331</v>
      </c>
      <c r="EE402" s="370" t="e">
        <f>VLOOKUP(EA402,fields,2)</f>
        <v>#REF!</v>
      </c>
      <c r="EF402" s="73" t="s">
        <v>985</v>
      </c>
      <c r="EG402" s="95">
        <v>45109</v>
      </c>
      <c r="EH402" s="65" t="s">
        <v>11</v>
      </c>
      <c r="EI402" s="370" t="e">
        <f>VLOOKUP(EQ402,Teams,2)</f>
        <v>#REF!</v>
      </c>
      <c r="EJ402" s="370" t="e">
        <f>VLOOKUP(ER402,Teams,2)</f>
        <v>#REF!</v>
      </c>
      <c r="EK402" s="464"/>
      <c r="EL402" s="369">
        <v>0.33333333333333331</v>
      </c>
      <c r="EM402" s="370" t="e">
        <f>VLOOKUP(EI402,fields,2)</f>
        <v>#REF!</v>
      </c>
      <c r="EN402" s="73" t="s">
        <v>985</v>
      </c>
      <c r="EO402" s="95">
        <v>45109</v>
      </c>
      <c r="EP402" s="65" t="s">
        <v>11</v>
      </c>
      <c r="EQ402" s="370" t="e">
        <f>VLOOKUP(EY402,Teams,2)</f>
        <v>#REF!</v>
      </c>
      <c r="ER402" s="370" t="e">
        <f>VLOOKUP(EZ402,Teams,2)</f>
        <v>#REF!</v>
      </c>
      <c r="ES402" s="464"/>
      <c r="ET402" s="369">
        <v>0.33333333333333331</v>
      </c>
      <c r="EU402" s="370" t="e">
        <f>VLOOKUP(EQ402,fields,2)</f>
        <v>#REF!</v>
      </c>
      <c r="EV402" s="73" t="s">
        <v>985</v>
      </c>
      <c r="EW402" s="95">
        <v>45109</v>
      </c>
      <c r="EX402" s="65" t="s">
        <v>11</v>
      </c>
      <c r="EY402" s="370" t="e">
        <f>VLOOKUP(FG402,Teams,2)</f>
        <v>#REF!</v>
      </c>
      <c r="EZ402" s="370" t="e">
        <f>VLOOKUP(FH402,Teams,2)</f>
        <v>#REF!</v>
      </c>
      <c r="FA402" s="464"/>
      <c r="FB402" s="369">
        <v>0.33333333333333331</v>
      </c>
      <c r="FC402" s="370" t="e">
        <f>VLOOKUP(EY402,fields,2)</f>
        <v>#REF!</v>
      </c>
      <c r="FD402" s="73" t="s">
        <v>985</v>
      </c>
      <c r="FE402" s="95">
        <v>45109</v>
      </c>
      <c r="FF402" s="65" t="s">
        <v>11</v>
      </c>
      <c r="FG402" s="370" t="e">
        <f>VLOOKUP(FO402,Teams,2)</f>
        <v>#REF!</v>
      </c>
      <c r="FH402" s="370" t="e">
        <f>VLOOKUP(FP402,Teams,2)</f>
        <v>#REF!</v>
      </c>
      <c r="FI402" s="464"/>
      <c r="FJ402" s="369">
        <v>0.33333333333333331</v>
      </c>
      <c r="FK402" s="370" t="e">
        <f>VLOOKUP(FG402,fields,2)</f>
        <v>#REF!</v>
      </c>
      <c r="FL402" s="73" t="s">
        <v>985</v>
      </c>
      <c r="FM402" s="95">
        <v>45109</v>
      </c>
      <c r="FN402" s="65" t="s">
        <v>11</v>
      </c>
      <c r="FO402" s="370" t="e">
        <f>VLOOKUP(FW402,Teams,2)</f>
        <v>#REF!</v>
      </c>
      <c r="FP402" s="370" t="e">
        <f>VLOOKUP(FX402,Teams,2)</f>
        <v>#REF!</v>
      </c>
      <c r="FQ402" s="464"/>
      <c r="FR402" s="369">
        <v>0.33333333333333331</v>
      </c>
      <c r="FS402" s="370" t="e">
        <f>VLOOKUP(FO402,fields,2)</f>
        <v>#REF!</v>
      </c>
      <c r="FT402" s="73" t="s">
        <v>985</v>
      </c>
      <c r="FU402" s="95">
        <v>45109</v>
      </c>
      <c r="FV402" s="65" t="s">
        <v>11</v>
      </c>
      <c r="FW402" s="370" t="e">
        <f>VLOOKUP(GE402,Teams,2)</f>
        <v>#REF!</v>
      </c>
      <c r="FX402" s="370" t="e">
        <f>VLOOKUP(GF402,Teams,2)</f>
        <v>#REF!</v>
      </c>
      <c r="FY402" s="464"/>
      <c r="FZ402" s="369">
        <v>0.33333333333333331</v>
      </c>
      <c r="GA402" s="370" t="e">
        <f>VLOOKUP(FW402,fields,2)</f>
        <v>#REF!</v>
      </c>
      <c r="GB402" s="73" t="s">
        <v>985</v>
      </c>
      <c r="GC402" s="95">
        <v>45109</v>
      </c>
      <c r="GD402" s="65" t="s">
        <v>11</v>
      </c>
      <c r="GE402" s="370" t="e">
        <f>VLOOKUP(GM402,Teams,2)</f>
        <v>#REF!</v>
      </c>
      <c r="GF402" s="370" t="e">
        <f>VLOOKUP(GN402,Teams,2)</f>
        <v>#REF!</v>
      </c>
      <c r="GG402" s="464"/>
      <c r="GH402" s="369">
        <v>0.33333333333333331</v>
      </c>
      <c r="GI402" s="370" t="e">
        <f>VLOOKUP(GE402,fields,2)</f>
        <v>#REF!</v>
      </c>
      <c r="GJ402" s="73" t="s">
        <v>985</v>
      </c>
      <c r="GK402" s="95">
        <v>45109</v>
      </c>
      <c r="GL402" s="65" t="s">
        <v>11</v>
      </c>
      <c r="GM402" s="370" t="e">
        <f>VLOOKUP(GU402,Teams,2)</f>
        <v>#REF!</v>
      </c>
      <c r="GN402" s="370" t="e">
        <f>VLOOKUP(GV402,Teams,2)</f>
        <v>#REF!</v>
      </c>
      <c r="GO402" s="464"/>
      <c r="GP402" s="369">
        <v>0.33333333333333331</v>
      </c>
      <c r="GQ402" s="370" t="e">
        <f>VLOOKUP(GM402,fields,2)</f>
        <v>#REF!</v>
      </c>
      <c r="GR402" s="73" t="s">
        <v>985</v>
      </c>
      <c r="GS402" s="95">
        <v>45109</v>
      </c>
      <c r="GT402" s="65" t="s">
        <v>11</v>
      </c>
      <c r="GU402" s="370" t="e">
        <f>VLOOKUP(HC402,Teams,2)</f>
        <v>#REF!</v>
      </c>
      <c r="GV402" s="370" t="e">
        <f>VLOOKUP(HD402,Teams,2)</f>
        <v>#REF!</v>
      </c>
      <c r="GW402" s="464"/>
      <c r="GX402" s="369">
        <v>0.33333333333333331</v>
      </c>
      <c r="GY402" s="370" t="e">
        <f>VLOOKUP(GU402,fields,2)</f>
        <v>#REF!</v>
      </c>
      <c r="GZ402" s="73" t="s">
        <v>985</v>
      </c>
      <c r="HA402" s="95">
        <v>45109</v>
      </c>
      <c r="HB402" s="65" t="s">
        <v>11</v>
      </c>
      <c r="HC402" s="370" t="e">
        <f>VLOOKUP(HK402,Teams,2)</f>
        <v>#REF!</v>
      </c>
      <c r="HD402" s="370" t="e">
        <f>VLOOKUP(HL402,Teams,2)</f>
        <v>#REF!</v>
      </c>
      <c r="HE402" s="464"/>
      <c r="HF402" s="369">
        <v>0.33333333333333331</v>
      </c>
      <c r="HG402" s="370" t="e">
        <f>VLOOKUP(HC402,fields,2)</f>
        <v>#REF!</v>
      </c>
      <c r="HH402" s="73" t="s">
        <v>985</v>
      </c>
      <c r="HI402" s="95">
        <v>45109</v>
      </c>
      <c r="HJ402" s="65" t="s">
        <v>11</v>
      </c>
      <c r="HK402" s="370" t="e">
        <f>VLOOKUP(HS402,Teams,2)</f>
        <v>#REF!</v>
      </c>
      <c r="HL402" s="370" t="e">
        <f>VLOOKUP(HT402,Teams,2)</f>
        <v>#REF!</v>
      </c>
      <c r="HM402" s="464"/>
      <c r="HN402" s="369">
        <v>0.33333333333333331</v>
      </c>
      <c r="HO402" s="370" t="e">
        <f>VLOOKUP(HK402,fields,2)</f>
        <v>#REF!</v>
      </c>
      <c r="HP402" s="73" t="s">
        <v>985</v>
      </c>
      <c r="HQ402" s="95">
        <v>45109</v>
      </c>
      <c r="HR402" s="65" t="s">
        <v>11</v>
      </c>
      <c r="HS402" s="370" t="e">
        <f>VLOOKUP(IA402,Teams,2)</f>
        <v>#REF!</v>
      </c>
      <c r="HT402" s="370" t="e">
        <f>VLOOKUP(IB402,Teams,2)</f>
        <v>#REF!</v>
      </c>
      <c r="HU402" s="464"/>
      <c r="HV402" s="369">
        <v>0.33333333333333331</v>
      </c>
      <c r="HW402" s="370" t="e">
        <f>VLOOKUP(HS402,fields,2)</f>
        <v>#REF!</v>
      </c>
      <c r="HX402" s="73" t="s">
        <v>985</v>
      </c>
      <c r="HY402" s="95">
        <v>45109</v>
      </c>
      <c r="HZ402" s="65" t="s">
        <v>11</v>
      </c>
      <c r="IA402" s="370" t="e">
        <f>VLOOKUP(II402,Teams,2)</f>
        <v>#REF!</v>
      </c>
      <c r="IB402" s="370" t="e">
        <f>VLOOKUP(IJ402,Teams,2)</f>
        <v>#REF!</v>
      </c>
      <c r="IC402" s="464"/>
      <c r="ID402" s="369">
        <v>0.33333333333333331</v>
      </c>
      <c r="IE402" s="370" t="e">
        <f>VLOOKUP(IA402,fields,2)</f>
        <v>#REF!</v>
      </c>
      <c r="IF402" s="73" t="s">
        <v>985</v>
      </c>
      <c r="IG402" s="95">
        <v>45109</v>
      </c>
      <c r="IH402" s="65" t="s">
        <v>11</v>
      </c>
      <c r="II402" s="370" t="e">
        <f>VLOOKUP(IQ402,Teams,2)</f>
        <v>#REF!</v>
      </c>
      <c r="IJ402" s="370" t="e">
        <f>VLOOKUP(IR402,Teams,2)</f>
        <v>#REF!</v>
      </c>
      <c r="IK402" s="464"/>
      <c r="IL402" s="369">
        <v>0.33333333333333331</v>
      </c>
      <c r="IM402" s="370" t="e">
        <f>VLOOKUP(II402,fields,2)</f>
        <v>#REF!</v>
      </c>
      <c r="IN402" s="73" t="s">
        <v>985</v>
      </c>
      <c r="IO402" s="95">
        <v>45109</v>
      </c>
      <c r="IP402" s="65" t="s">
        <v>11</v>
      </c>
      <c r="IQ402" s="370" t="e">
        <f>VLOOKUP(IY402,Teams,2)</f>
        <v>#REF!</v>
      </c>
      <c r="IR402" s="370" t="e">
        <f>VLOOKUP(IZ402,Teams,2)</f>
        <v>#REF!</v>
      </c>
      <c r="IS402" s="464"/>
      <c r="IT402" s="369">
        <v>0.33333333333333331</v>
      </c>
      <c r="IU402" s="370" t="e">
        <f>VLOOKUP(IQ402,fields,2)</f>
        <v>#REF!</v>
      </c>
      <c r="IV402" s="73" t="s">
        <v>985</v>
      </c>
      <c r="IW402" s="95">
        <v>45109</v>
      </c>
      <c r="IX402" s="65" t="s">
        <v>11</v>
      </c>
      <c r="IY402" s="370" t="e">
        <f>VLOOKUP(JG402,Teams,2)</f>
        <v>#REF!</v>
      </c>
      <c r="IZ402" s="370" t="e">
        <f>VLOOKUP(JH402,Teams,2)</f>
        <v>#REF!</v>
      </c>
      <c r="JA402" s="464"/>
      <c r="JB402" s="369">
        <v>0.33333333333333331</v>
      </c>
      <c r="JC402" s="370" t="e">
        <f>VLOOKUP(IY402,fields,2)</f>
        <v>#REF!</v>
      </c>
      <c r="JD402" s="73" t="s">
        <v>985</v>
      </c>
      <c r="JE402" s="95">
        <v>45109</v>
      </c>
      <c r="JF402" s="65" t="s">
        <v>11</v>
      </c>
      <c r="JG402" s="370" t="e">
        <f>VLOOKUP(JO402,Teams,2)</f>
        <v>#REF!</v>
      </c>
      <c r="JH402" s="370" t="e">
        <f>VLOOKUP(JP402,Teams,2)</f>
        <v>#REF!</v>
      </c>
      <c r="JI402" s="464"/>
      <c r="JJ402" s="369">
        <v>0.33333333333333331</v>
      </c>
      <c r="JK402" s="370" t="e">
        <f>VLOOKUP(JG402,fields,2)</f>
        <v>#REF!</v>
      </c>
      <c r="JL402" s="73" t="s">
        <v>985</v>
      </c>
      <c r="JM402" s="95">
        <v>45109</v>
      </c>
      <c r="JN402" s="65" t="s">
        <v>11</v>
      </c>
      <c r="JO402" s="370" t="e">
        <f>VLOOKUP(JW402,Teams,2)</f>
        <v>#REF!</v>
      </c>
      <c r="JP402" s="370" t="e">
        <f>VLOOKUP(JX402,Teams,2)</f>
        <v>#REF!</v>
      </c>
      <c r="JQ402" s="464"/>
      <c r="JR402" s="369">
        <v>0.33333333333333331</v>
      </c>
      <c r="JS402" s="370" t="e">
        <f>VLOOKUP(JO402,fields,2)</f>
        <v>#REF!</v>
      </c>
      <c r="JT402" s="73" t="s">
        <v>985</v>
      </c>
      <c r="JU402" s="95">
        <v>45109</v>
      </c>
      <c r="JV402" s="65" t="s">
        <v>11</v>
      </c>
      <c r="JW402" s="370" t="e">
        <f>VLOOKUP(KE402,Teams,2)</f>
        <v>#REF!</v>
      </c>
      <c r="JX402" s="370" t="e">
        <f>VLOOKUP(KF402,Teams,2)</f>
        <v>#REF!</v>
      </c>
      <c r="JY402" s="464"/>
      <c r="JZ402" s="369">
        <v>0.33333333333333331</v>
      </c>
      <c r="KA402" s="370" t="e">
        <f>VLOOKUP(JW402,fields,2)</f>
        <v>#REF!</v>
      </c>
      <c r="KB402" s="73" t="s">
        <v>985</v>
      </c>
      <c r="KC402" s="95">
        <v>45109</v>
      </c>
      <c r="KD402" s="65" t="s">
        <v>11</v>
      </c>
      <c r="KE402" s="370" t="e">
        <f>VLOOKUP(KM402,Teams,2)</f>
        <v>#REF!</v>
      </c>
      <c r="KF402" s="370" t="e">
        <f>VLOOKUP(KN402,Teams,2)</f>
        <v>#REF!</v>
      </c>
      <c r="KG402" s="464"/>
      <c r="KH402" s="369">
        <v>0.33333333333333331</v>
      </c>
      <c r="KI402" s="370" t="e">
        <f>VLOOKUP(KE402,fields,2)</f>
        <v>#REF!</v>
      </c>
      <c r="KJ402" s="73" t="s">
        <v>985</v>
      </c>
      <c r="KK402" s="95">
        <v>45109</v>
      </c>
      <c r="KL402" s="65" t="s">
        <v>11</v>
      </c>
      <c r="KM402" s="370" t="e">
        <f>VLOOKUP(KU402,Teams,2)</f>
        <v>#REF!</v>
      </c>
      <c r="KN402" s="370" t="e">
        <f>VLOOKUP(KV402,Teams,2)</f>
        <v>#REF!</v>
      </c>
      <c r="KO402" s="464"/>
      <c r="KP402" s="369">
        <v>0.33333333333333331</v>
      </c>
      <c r="KQ402" s="370" t="e">
        <f>VLOOKUP(KM402,fields,2)</f>
        <v>#REF!</v>
      </c>
      <c r="KR402" s="73" t="s">
        <v>985</v>
      </c>
      <c r="KS402" s="95">
        <v>45109</v>
      </c>
      <c r="KT402" s="65" t="s">
        <v>11</v>
      </c>
      <c r="KU402" s="370" t="e">
        <f>VLOOKUP(LC402,Teams,2)</f>
        <v>#REF!</v>
      </c>
      <c r="KV402" s="370" t="e">
        <f>VLOOKUP(LD402,Teams,2)</f>
        <v>#REF!</v>
      </c>
      <c r="KW402" s="464"/>
      <c r="KX402" s="369">
        <v>0.33333333333333331</v>
      </c>
      <c r="KY402" s="370" t="e">
        <f>VLOOKUP(KU402,fields,2)</f>
        <v>#REF!</v>
      </c>
      <c r="KZ402" s="73" t="s">
        <v>985</v>
      </c>
      <c r="LA402" s="95">
        <v>45109</v>
      </c>
      <c r="LB402" s="65" t="s">
        <v>11</v>
      </c>
      <c r="LC402" s="370" t="e">
        <f>VLOOKUP(LK402,Teams,2)</f>
        <v>#REF!</v>
      </c>
      <c r="LD402" s="370" t="e">
        <f>VLOOKUP(LL402,Teams,2)</f>
        <v>#REF!</v>
      </c>
      <c r="LE402" s="464"/>
      <c r="LF402" s="369">
        <v>0.33333333333333331</v>
      </c>
      <c r="LG402" s="370" t="e">
        <f>VLOOKUP(LC402,fields,2)</f>
        <v>#REF!</v>
      </c>
      <c r="LH402" s="73" t="s">
        <v>985</v>
      </c>
      <c r="LI402" s="95">
        <v>45109</v>
      </c>
      <c r="LJ402" s="65" t="s">
        <v>11</v>
      </c>
      <c r="LK402" s="370" t="e">
        <f>VLOOKUP(LS402,Teams,2)</f>
        <v>#REF!</v>
      </c>
      <c r="LL402" s="370" t="e">
        <f>VLOOKUP(LT402,Teams,2)</f>
        <v>#REF!</v>
      </c>
      <c r="LM402" s="464"/>
      <c r="LN402" s="369">
        <v>0.33333333333333331</v>
      </c>
      <c r="LO402" s="370" t="e">
        <f>VLOOKUP(LK402,fields,2)</f>
        <v>#REF!</v>
      </c>
      <c r="LP402" s="73" t="s">
        <v>985</v>
      </c>
      <c r="LQ402" s="95">
        <v>45109</v>
      </c>
      <c r="LR402" s="65" t="s">
        <v>11</v>
      </c>
      <c r="LS402" s="370" t="e">
        <f>VLOOKUP(MA402,Teams,2)</f>
        <v>#REF!</v>
      </c>
      <c r="LT402" s="370" t="e">
        <f>VLOOKUP(MB402,Teams,2)</f>
        <v>#REF!</v>
      </c>
      <c r="LU402" s="464"/>
      <c r="LV402" s="369">
        <v>0.33333333333333331</v>
      </c>
      <c r="LW402" s="370" t="e">
        <f>VLOOKUP(LS402,fields,2)</f>
        <v>#REF!</v>
      </c>
      <c r="LX402" s="73" t="s">
        <v>985</v>
      </c>
      <c r="LY402" s="95">
        <v>45109</v>
      </c>
      <c r="LZ402" s="65" t="s">
        <v>11</v>
      </c>
      <c r="MA402" s="370" t="e">
        <f>VLOOKUP(MI402,Teams,2)</f>
        <v>#REF!</v>
      </c>
      <c r="MB402" s="370" t="e">
        <f>VLOOKUP(MJ402,Teams,2)</f>
        <v>#REF!</v>
      </c>
      <c r="MC402" s="464"/>
      <c r="MD402" s="369">
        <v>0.33333333333333331</v>
      </c>
      <c r="ME402" s="370" t="e">
        <f>VLOOKUP(MA402,fields,2)</f>
        <v>#REF!</v>
      </c>
      <c r="MF402" s="73" t="s">
        <v>985</v>
      </c>
      <c r="MG402" s="95">
        <v>45109</v>
      </c>
      <c r="MH402" s="65" t="s">
        <v>11</v>
      </c>
      <c r="MI402" s="370" t="e">
        <f>VLOOKUP(MQ402,Teams,2)</f>
        <v>#REF!</v>
      </c>
      <c r="MJ402" s="370" t="e">
        <f>VLOOKUP(MR402,Teams,2)</f>
        <v>#REF!</v>
      </c>
      <c r="MK402" s="464"/>
      <c r="ML402" s="369">
        <v>0.33333333333333331</v>
      </c>
      <c r="MM402" s="370" t="e">
        <f>VLOOKUP(MI402,fields,2)</f>
        <v>#REF!</v>
      </c>
      <c r="MN402" s="73" t="s">
        <v>985</v>
      </c>
      <c r="MO402" s="95">
        <v>45109</v>
      </c>
      <c r="MP402" s="65" t="s">
        <v>11</v>
      </c>
      <c r="MQ402" s="370" t="e">
        <f>VLOOKUP(MY402,Teams,2)</f>
        <v>#REF!</v>
      </c>
      <c r="MR402" s="370" t="e">
        <f>VLOOKUP(MZ402,Teams,2)</f>
        <v>#REF!</v>
      </c>
      <c r="MS402" s="464"/>
      <c r="MT402" s="369">
        <v>0.33333333333333331</v>
      </c>
      <c r="MU402" s="370" t="e">
        <f>VLOOKUP(MQ402,fields,2)</f>
        <v>#REF!</v>
      </c>
      <c r="MV402" s="73" t="s">
        <v>985</v>
      </c>
      <c r="MW402" s="95">
        <v>45109</v>
      </c>
      <c r="MX402" s="65" t="s">
        <v>11</v>
      </c>
      <c r="MY402" s="370" t="e">
        <f>VLOOKUP(NG402,Teams,2)</f>
        <v>#REF!</v>
      </c>
      <c r="MZ402" s="370" t="e">
        <f>VLOOKUP(NH402,Teams,2)</f>
        <v>#REF!</v>
      </c>
      <c r="NA402" s="464"/>
      <c r="NB402" s="369">
        <v>0.33333333333333331</v>
      </c>
      <c r="NC402" s="370" t="e">
        <f>VLOOKUP(MY402,fields,2)</f>
        <v>#REF!</v>
      </c>
      <c r="ND402" s="73" t="s">
        <v>985</v>
      </c>
      <c r="NE402" s="95">
        <v>45109</v>
      </c>
      <c r="NF402" s="65" t="s">
        <v>11</v>
      </c>
      <c r="NG402" s="370" t="e">
        <f>VLOOKUP(NO402,Teams,2)</f>
        <v>#REF!</v>
      </c>
      <c r="NH402" s="370" t="e">
        <f>VLOOKUP(NP402,Teams,2)</f>
        <v>#REF!</v>
      </c>
      <c r="NI402" s="464"/>
      <c r="NJ402" s="369">
        <v>0.33333333333333331</v>
      </c>
      <c r="NK402" s="370" t="e">
        <f>VLOOKUP(NG402,fields,2)</f>
        <v>#REF!</v>
      </c>
      <c r="NL402" s="73" t="s">
        <v>985</v>
      </c>
      <c r="NM402" s="95">
        <v>45109</v>
      </c>
      <c r="NN402" s="65" t="s">
        <v>11</v>
      </c>
      <c r="NO402" s="370" t="e">
        <f>VLOOKUP(NW402,Teams,2)</f>
        <v>#REF!</v>
      </c>
      <c r="NP402" s="370" t="e">
        <f>VLOOKUP(NX402,Teams,2)</f>
        <v>#REF!</v>
      </c>
      <c r="NQ402" s="464"/>
      <c r="NR402" s="369">
        <v>0.33333333333333331</v>
      </c>
      <c r="NS402" s="370" t="e">
        <f>VLOOKUP(NO402,fields,2)</f>
        <v>#REF!</v>
      </c>
      <c r="NT402" s="73" t="s">
        <v>985</v>
      </c>
      <c r="NU402" s="95">
        <v>45109</v>
      </c>
      <c r="NV402" s="65" t="s">
        <v>11</v>
      </c>
      <c r="NW402" s="370" t="e">
        <f>VLOOKUP(OE402,Teams,2)</f>
        <v>#REF!</v>
      </c>
      <c r="NX402" s="370" t="e">
        <f>VLOOKUP(OF402,Teams,2)</f>
        <v>#REF!</v>
      </c>
      <c r="NY402" s="464"/>
      <c r="NZ402" s="369">
        <v>0.33333333333333331</v>
      </c>
      <c r="OA402" s="370" t="e">
        <f>VLOOKUP(NW402,fields,2)</f>
        <v>#REF!</v>
      </c>
      <c r="OB402" s="73" t="s">
        <v>985</v>
      </c>
      <c r="OC402" s="95">
        <v>45109</v>
      </c>
      <c r="OD402" s="65" t="s">
        <v>11</v>
      </c>
      <c r="OE402" s="370" t="e">
        <f>VLOOKUP(OM402,Teams,2)</f>
        <v>#REF!</v>
      </c>
      <c r="OF402" s="370" t="e">
        <f>VLOOKUP(ON402,Teams,2)</f>
        <v>#REF!</v>
      </c>
      <c r="OG402" s="464"/>
      <c r="OH402" s="369">
        <v>0.33333333333333331</v>
      </c>
      <c r="OI402" s="370" t="e">
        <f>VLOOKUP(OE402,fields,2)</f>
        <v>#REF!</v>
      </c>
      <c r="OJ402" s="73" t="s">
        <v>985</v>
      </c>
      <c r="OK402" s="95">
        <v>45109</v>
      </c>
      <c r="OL402" s="65" t="s">
        <v>11</v>
      </c>
      <c r="OM402" s="370" t="e">
        <f>VLOOKUP(OU402,Teams,2)</f>
        <v>#REF!</v>
      </c>
      <c r="ON402" s="370" t="e">
        <f>VLOOKUP(OV402,Teams,2)</f>
        <v>#REF!</v>
      </c>
      <c r="OO402" s="464"/>
      <c r="OP402" s="369">
        <v>0.33333333333333331</v>
      </c>
      <c r="OQ402" s="370" t="e">
        <f>VLOOKUP(OM402,fields,2)</f>
        <v>#REF!</v>
      </c>
      <c r="OR402" s="73" t="s">
        <v>985</v>
      </c>
      <c r="OS402" s="95">
        <v>45109</v>
      </c>
      <c r="OT402" s="65" t="s">
        <v>11</v>
      </c>
      <c r="OU402" s="370" t="e">
        <f>VLOOKUP(PC402,Teams,2)</f>
        <v>#REF!</v>
      </c>
      <c r="OV402" s="370" t="e">
        <f>VLOOKUP(PD402,Teams,2)</f>
        <v>#REF!</v>
      </c>
      <c r="OW402" s="464"/>
      <c r="OX402" s="369">
        <v>0.33333333333333331</v>
      </c>
      <c r="OY402" s="370" t="e">
        <f>VLOOKUP(OU402,fields,2)</f>
        <v>#REF!</v>
      </c>
      <c r="OZ402" s="73" t="s">
        <v>985</v>
      </c>
      <c r="PA402" s="95">
        <v>45109</v>
      </c>
      <c r="PB402" s="65" t="s">
        <v>11</v>
      </c>
      <c r="PC402" s="370" t="e">
        <f>VLOOKUP(PK402,Teams,2)</f>
        <v>#REF!</v>
      </c>
      <c r="PD402" s="370" t="e">
        <f>VLOOKUP(PL402,Teams,2)</f>
        <v>#REF!</v>
      </c>
      <c r="PE402" s="464"/>
      <c r="PF402" s="369">
        <v>0.33333333333333331</v>
      </c>
      <c r="PG402" s="370" t="e">
        <f>VLOOKUP(PC402,fields,2)</f>
        <v>#REF!</v>
      </c>
      <c r="PH402" s="73" t="s">
        <v>985</v>
      </c>
      <c r="PI402" s="95">
        <v>45109</v>
      </c>
      <c r="PJ402" s="65" t="s">
        <v>11</v>
      </c>
      <c r="PK402" s="370" t="e">
        <f>VLOOKUP(PS402,Teams,2)</f>
        <v>#REF!</v>
      </c>
      <c r="PL402" s="370" t="e">
        <f>VLOOKUP(PT402,Teams,2)</f>
        <v>#REF!</v>
      </c>
      <c r="PM402" s="464"/>
      <c r="PN402" s="369">
        <v>0.33333333333333331</v>
      </c>
      <c r="PO402" s="370" t="e">
        <f>VLOOKUP(PK402,fields,2)</f>
        <v>#REF!</v>
      </c>
      <c r="PP402" s="73" t="s">
        <v>985</v>
      </c>
      <c r="PQ402" s="95">
        <v>45109</v>
      </c>
      <c r="PR402" s="65" t="s">
        <v>11</v>
      </c>
      <c r="PS402" s="370" t="e">
        <f>VLOOKUP(QA402,Teams,2)</f>
        <v>#REF!</v>
      </c>
      <c r="PT402" s="370" t="e">
        <f>VLOOKUP(QB402,Teams,2)</f>
        <v>#REF!</v>
      </c>
      <c r="PU402" s="464"/>
      <c r="PV402" s="369">
        <v>0.33333333333333331</v>
      </c>
      <c r="PW402" s="370" t="e">
        <f>VLOOKUP(PS402,fields,2)</f>
        <v>#REF!</v>
      </c>
      <c r="PX402" s="73" t="s">
        <v>985</v>
      </c>
      <c r="PY402" s="95">
        <v>45109</v>
      </c>
      <c r="PZ402" s="65" t="s">
        <v>11</v>
      </c>
      <c r="QA402" s="370" t="e">
        <f>VLOOKUP(QI402,Teams,2)</f>
        <v>#REF!</v>
      </c>
      <c r="QB402" s="370" t="e">
        <f>VLOOKUP(QJ402,Teams,2)</f>
        <v>#REF!</v>
      </c>
      <c r="QC402" s="464"/>
      <c r="QD402" s="369">
        <v>0.33333333333333331</v>
      </c>
      <c r="QE402" s="370" t="e">
        <f>VLOOKUP(QA402,fields,2)</f>
        <v>#REF!</v>
      </c>
      <c r="QF402" s="73" t="s">
        <v>985</v>
      </c>
      <c r="QG402" s="95">
        <v>45109</v>
      </c>
      <c r="QH402" s="65" t="s">
        <v>11</v>
      </c>
      <c r="QI402" s="370" t="e">
        <f>VLOOKUP(QQ402,Teams,2)</f>
        <v>#REF!</v>
      </c>
      <c r="QJ402" s="370" t="e">
        <f>VLOOKUP(QR402,Teams,2)</f>
        <v>#REF!</v>
      </c>
      <c r="QK402" s="464"/>
      <c r="QL402" s="369">
        <v>0.33333333333333331</v>
      </c>
      <c r="QM402" s="370" t="e">
        <f>VLOOKUP(QI402,fields,2)</f>
        <v>#REF!</v>
      </c>
      <c r="QN402" s="73" t="s">
        <v>985</v>
      </c>
      <c r="QO402" s="95">
        <v>45109</v>
      </c>
      <c r="QP402" s="65" t="s">
        <v>11</v>
      </c>
      <c r="QQ402" s="370" t="e">
        <f>VLOOKUP(QY402,Teams,2)</f>
        <v>#REF!</v>
      </c>
      <c r="QR402" s="370" t="e">
        <f>VLOOKUP(QZ402,Teams,2)</f>
        <v>#REF!</v>
      </c>
      <c r="QS402" s="464"/>
      <c r="QT402" s="369">
        <v>0.33333333333333331</v>
      </c>
      <c r="QU402" s="370" t="e">
        <f>VLOOKUP(QQ402,fields,2)</f>
        <v>#REF!</v>
      </c>
      <c r="QV402" s="73" t="s">
        <v>985</v>
      </c>
      <c r="QW402" s="95">
        <v>45109</v>
      </c>
      <c r="QX402" s="65" t="s">
        <v>11</v>
      </c>
      <c r="QY402" s="370" t="e">
        <f>VLOOKUP(RG402,Teams,2)</f>
        <v>#REF!</v>
      </c>
      <c r="QZ402" s="370" t="e">
        <f>VLOOKUP(RH402,Teams,2)</f>
        <v>#REF!</v>
      </c>
      <c r="RA402" s="464"/>
      <c r="RB402" s="369">
        <v>0.33333333333333331</v>
      </c>
      <c r="RC402" s="370" t="e">
        <f>VLOOKUP(QY402,fields,2)</f>
        <v>#REF!</v>
      </c>
      <c r="RD402" s="73" t="s">
        <v>985</v>
      </c>
      <c r="RE402" s="95">
        <v>45109</v>
      </c>
      <c r="RF402" s="65" t="s">
        <v>11</v>
      </c>
      <c r="RG402" s="370" t="e">
        <f>VLOOKUP(RO402,Teams,2)</f>
        <v>#REF!</v>
      </c>
      <c r="RH402" s="370" t="e">
        <f>VLOOKUP(RP402,Teams,2)</f>
        <v>#REF!</v>
      </c>
      <c r="RI402" s="464"/>
      <c r="RJ402" s="369">
        <v>0.33333333333333331</v>
      </c>
      <c r="RK402" s="370" t="e">
        <f>VLOOKUP(RG402,fields,2)</f>
        <v>#REF!</v>
      </c>
      <c r="RL402" s="73" t="s">
        <v>985</v>
      </c>
      <c r="RM402" s="95">
        <v>45109</v>
      </c>
      <c r="RN402" s="65" t="s">
        <v>11</v>
      </c>
      <c r="RO402" s="370" t="e">
        <f>VLOOKUP(RW402,Teams,2)</f>
        <v>#REF!</v>
      </c>
      <c r="RP402" s="370" t="e">
        <f>VLOOKUP(RX402,Teams,2)</f>
        <v>#REF!</v>
      </c>
      <c r="RQ402" s="464"/>
      <c r="RR402" s="369">
        <v>0.33333333333333331</v>
      </c>
      <c r="RS402" s="370" t="e">
        <f>VLOOKUP(RO402,fields,2)</f>
        <v>#REF!</v>
      </c>
      <c r="RT402" s="73" t="s">
        <v>985</v>
      </c>
      <c r="RU402" s="95">
        <v>45109</v>
      </c>
      <c r="RV402" s="65" t="s">
        <v>11</v>
      </c>
      <c r="RW402" s="370" t="e">
        <f>VLOOKUP(SE402,Teams,2)</f>
        <v>#REF!</v>
      </c>
      <c r="RX402" s="370" t="e">
        <f>VLOOKUP(SF402,Teams,2)</f>
        <v>#REF!</v>
      </c>
      <c r="RY402" s="464"/>
      <c r="RZ402" s="369">
        <v>0.33333333333333331</v>
      </c>
      <c r="SA402" s="370" t="e">
        <f>VLOOKUP(RW402,fields,2)</f>
        <v>#REF!</v>
      </c>
      <c r="SB402" s="73" t="s">
        <v>985</v>
      </c>
      <c r="SC402" s="95">
        <v>45109</v>
      </c>
      <c r="SD402" s="65" t="s">
        <v>11</v>
      </c>
      <c r="SE402" s="370" t="e">
        <f>VLOOKUP(SM402,Teams,2)</f>
        <v>#REF!</v>
      </c>
      <c r="SF402" s="370" t="e">
        <f>VLOOKUP(SN402,Teams,2)</f>
        <v>#REF!</v>
      </c>
      <c r="SG402" s="464"/>
      <c r="SH402" s="369">
        <v>0.33333333333333331</v>
      </c>
      <c r="SI402" s="370" t="e">
        <f>VLOOKUP(SE402,fields,2)</f>
        <v>#REF!</v>
      </c>
      <c r="SJ402" s="73" t="s">
        <v>985</v>
      </c>
      <c r="SK402" s="95">
        <v>45109</v>
      </c>
      <c r="SL402" s="65" t="s">
        <v>11</v>
      </c>
      <c r="SM402" s="370" t="e">
        <f>VLOOKUP(SU402,Teams,2)</f>
        <v>#REF!</v>
      </c>
      <c r="SN402" s="370" t="e">
        <f>VLOOKUP(SV402,Teams,2)</f>
        <v>#REF!</v>
      </c>
      <c r="SO402" s="464"/>
      <c r="SP402" s="369">
        <v>0.33333333333333331</v>
      </c>
      <c r="SQ402" s="370" t="e">
        <f>VLOOKUP(SM402,fields,2)</f>
        <v>#REF!</v>
      </c>
      <c r="SR402" s="73" t="s">
        <v>985</v>
      </c>
      <c r="SS402" s="95">
        <v>45109</v>
      </c>
      <c r="ST402" s="65" t="s">
        <v>11</v>
      </c>
      <c r="SU402" s="370" t="e">
        <f>VLOOKUP(TC402,Teams,2)</f>
        <v>#REF!</v>
      </c>
      <c r="SV402" s="370" t="e">
        <f>VLOOKUP(TD402,Teams,2)</f>
        <v>#REF!</v>
      </c>
      <c r="SW402" s="464"/>
      <c r="SX402" s="369">
        <v>0.33333333333333331</v>
      </c>
      <c r="SY402" s="370" t="e">
        <f>VLOOKUP(SU402,fields,2)</f>
        <v>#REF!</v>
      </c>
      <c r="SZ402" s="73" t="s">
        <v>985</v>
      </c>
      <c r="TA402" s="95">
        <v>45109</v>
      </c>
      <c r="TB402" s="65" t="s">
        <v>11</v>
      </c>
      <c r="TC402" s="370" t="e">
        <f>VLOOKUP(TK402,Teams,2)</f>
        <v>#REF!</v>
      </c>
      <c r="TD402" s="370" t="e">
        <f>VLOOKUP(TL402,Teams,2)</f>
        <v>#REF!</v>
      </c>
      <c r="TE402" s="464"/>
      <c r="TF402" s="369">
        <v>0.33333333333333331</v>
      </c>
      <c r="TG402" s="370" t="e">
        <f>VLOOKUP(TC402,fields,2)</f>
        <v>#REF!</v>
      </c>
      <c r="TH402" s="73" t="s">
        <v>985</v>
      </c>
      <c r="TI402" s="95">
        <v>45109</v>
      </c>
      <c r="TJ402" s="65" t="s">
        <v>11</v>
      </c>
      <c r="TK402" s="370" t="e">
        <f>VLOOKUP(TS402,Teams,2)</f>
        <v>#REF!</v>
      </c>
      <c r="TL402" s="370" t="e">
        <f>VLOOKUP(TT402,Teams,2)</f>
        <v>#REF!</v>
      </c>
      <c r="TM402" s="464"/>
      <c r="TN402" s="369">
        <v>0.33333333333333331</v>
      </c>
      <c r="TO402" s="370" t="e">
        <f>VLOOKUP(TK402,fields,2)</f>
        <v>#REF!</v>
      </c>
      <c r="TP402" s="73" t="s">
        <v>985</v>
      </c>
      <c r="TQ402" s="95">
        <v>45109</v>
      </c>
      <c r="TR402" s="65" t="s">
        <v>11</v>
      </c>
      <c r="TS402" s="370" t="e">
        <f>VLOOKUP(UA402,Teams,2)</f>
        <v>#REF!</v>
      </c>
      <c r="TT402" s="370" t="e">
        <f>VLOOKUP(UB402,Teams,2)</f>
        <v>#REF!</v>
      </c>
      <c r="TU402" s="464"/>
      <c r="TV402" s="369">
        <v>0.33333333333333331</v>
      </c>
      <c r="TW402" s="370" t="e">
        <f>VLOOKUP(TS402,fields,2)</f>
        <v>#REF!</v>
      </c>
      <c r="TX402" s="73" t="s">
        <v>985</v>
      </c>
      <c r="TY402" s="95">
        <v>45109</v>
      </c>
      <c r="TZ402" s="65" t="s">
        <v>11</v>
      </c>
      <c r="UA402" s="370" t="e">
        <f>VLOOKUP(UI402,Teams,2)</f>
        <v>#REF!</v>
      </c>
      <c r="UB402" s="370" t="e">
        <f>VLOOKUP(UJ402,Teams,2)</f>
        <v>#REF!</v>
      </c>
      <c r="UC402" s="464"/>
      <c r="UD402" s="369">
        <v>0.33333333333333331</v>
      </c>
      <c r="UE402" s="370" t="e">
        <f>VLOOKUP(UA402,fields,2)</f>
        <v>#REF!</v>
      </c>
      <c r="UF402" s="73" t="s">
        <v>985</v>
      </c>
      <c r="UG402" s="95">
        <v>45109</v>
      </c>
      <c r="UH402" s="65" t="s">
        <v>11</v>
      </c>
      <c r="UI402" s="370" t="e">
        <f>VLOOKUP(UQ402,Teams,2)</f>
        <v>#REF!</v>
      </c>
      <c r="UJ402" s="370" t="e">
        <f>VLOOKUP(UR402,Teams,2)</f>
        <v>#REF!</v>
      </c>
      <c r="UK402" s="464"/>
      <c r="UL402" s="369">
        <v>0.33333333333333331</v>
      </c>
      <c r="UM402" s="370" t="e">
        <f>VLOOKUP(UI402,fields,2)</f>
        <v>#REF!</v>
      </c>
      <c r="UN402" s="73" t="s">
        <v>985</v>
      </c>
      <c r="UO402" s="95">
        <v>45109</v>
      </c>
      <c r="UP402" s="65" t="s">
        <v>11</v>
      </c>
      <c r="UQ402" s="370" t="e">
        <f>VLOOKUP(UY402,Teams,2)</f>
        <v>#REF!</v>
      </c>
      <c r="UR402" s="370" t="e">
        <f>VLOOKUP(UZ402,Teams,2)</f>
        <v>#REF!</v>
      </c>
      <c r="US402" s="464"/>
      <c r="UT402" s="369">
        <v>0.33333333333333331</v>
      </c>
      <c r="UU402" s="370" t="e">
        <f>VLOOKUP(UQ402,fields,2)</f>
        <v>#REF!</v>
      </c>
      <c r="UV402" s="73" t="s">
        <v>985</v>
      </c>
      <c r="UW402" s="95">
        <v>45109</v>
      </c>
      <c r="UX402" s="65" t="s">
        <v>11</v>
      </c>
      <c r="UY402" s="370" t="e">
        <f>VLOOKUP(VG402,Teams,2)</f>
        <v>#REF!</v>
      </c>
      <c r="UZ402" s="370" t="e">
        <f>VLOOKUP(VH402,Teams,2)</f>
        <v>#REF!</v>
      </c>
      <c r="VA402" s="464"/>
      <c r="VB402" s="369">
        <v>0.33333333333333331</v>
      </c>
      <c r="VC402" s="370" t="e">
        <f>VLOOKUP(UY402,fields,2)</f>
        <v>#REF!</v>
      </c>
      <c r="VD402" s="73" t="s">
        <v>985</v>
      </c>
      <c r="VE402" s="95">
        <v>45109</v>
      </c>
      <c r="VF402" s="65" t="s">
        <v>11</v>
      </c>
      <c r="VG402" s="370" t="e">
        <f>VLOOKUP(VO402,Teams,2)</f>
        <v>#REF!</v>
      </c>
      <c r="VH402" s="370" t="e">
        <f>VLOOKUP(VP402,Teams,2)</f>
        <v>#REF!</v>
      </c>
      <c r="VI402" s="464"/>
      <c r="VJ402" s="369">
        <v>0.33333333333333331</v>
      </c>
      <c r="VK402" s="370" t="e">
        <f>VLOOKUP(VG402,fields,2)</f>
        <v>#REF!</v>
      </c>
      <c r="VL402" s="73" t="s">
        <v>985</v>
      </c>
      <c r="VM402" s="95">
        <v>45109</v>
      </c>
      <c r="VN402" s="65" t="s">
        <v>11</v>
      </c>
      <c r="VO402" s="370" t="e">
        <f>VLOOKUP(VW402,Teams,2)</f>
        <v>#REF!</v>
      </c>
      <c r="VP402" s="370" t="e">
        <f>VLOOKUP(VX402,Teams,2)</f>
        <v>#REF!</v>
      </c>
      <c r="VQ402" s="464"/>
      <c r="VR402" s="369">
        <v>0.33333333333333331</v>
      </c>
      <c r="VS402" s="370" t="e">
        <f>VLOOKUP(VO402,fields,2)</f>
        <v>#REF!</v>
      </c>
      <c r="VT402" s="73" t="s">
        <v>985</v>
      </c>
      <c r="VU402" s="95">
        <v>45109</v>
      </c>
      <c r="VV402" s="65" t="s">
        <v>11</v>
      </c>
      <c r="VW402" s="370" t="e">
        <f>VLOOKUP(WE402,Teams,2)</f>
        <v>#REF!</v>
      </c>
      <c r="VX402" s="370" t="e">
        <f>VLOOKUP(WF402,Teams,2)</f>
        <v>#REF!</v>
      </c>
      <c r="VY402" s="464"/>
      <c r="VZ402" s="369">
        <v>0.33333333333333331</v>
      </c>
      <c r="WA402" s="370" t="e">
        <f>VLOOKUP(VW402,fields,2)</f>
        <v>#REF!</v>
      </c>
      <c r="WB402" s="73" t="s">
        <v>985</v>
      </c>
      <c r="WC402" s="95">
        <v>45109</v>
      </c>
      <c r="WD402" s="65" t="s">
        <v>11</v>
      </c>
      <c r="WE402" s="370" t="e">
        <f>VLOOKUP(WM402,Teams,2)</f>
        <v>#REF!</v>
      </c>
      <c r="WF402" s="370" t="e">
        <f>VLOOKUP(WN402,Teams,2)</f>
        <v>#REF!</v>
      </c>
      <c r="WG402" s="464"/>
      <c r="WH402" s="369">
        <v>0.33333333333333331</v>
      </c>
      <c r="WI402" s="370" t="e">
        <f>VLOOKUP(WE402,fields,2)</f>
        <v>#REF!</v>
      </c>
      <c r="WJ402" s="73" t="s">
        <v>985</v>
      </c>
      <c r="WK402" s="95">
        <v>45109</v>
      </c>
      <c r="WL402" s="65" t="s">
        <v>11</v>
      </c>
      <c r="WM402" s="370" t="e">
        <f>VLOOKUP(WU402,Teams,2)</f>
        <v>#REF!</v>
      </c>
      <c r="WN402" s="370" t="e">
        <f>VLOOKUP(WV402,Teams,2)</f>
        <v>#REF!</v>
      </c>
      <c r="WO402" s="464"/>
      <c r="WP402" s="369">
        <v>0.33333333333333331</v>
      </c>
      <c r="WQ402" s="370" t="e">
        <f>VLOOKUP(WM402,fields,2)</f>
        <v>#REF!</v>
      </c>
      <c r="WR402" s="73" t="s">
        <v>985</v>
      </c>
      <c r="WS402" s="95">
        <v>45109</v>
      </c>
      <c r="WT402" s="65" t="s">
        <v>11</v>
      </c>
      <c r="WU402" s="370" t="e">
        <f>VLOOKUP(XC402,Teams,2)</f>
        <v>#REF!</v>
      </c>
      <c r="WV402" s="370" t="e">
        <f>VLOOKUP(XD402,Teams,2)</f>
        <v>#REF!</v>
      </c>
      <c r="WW402" s="464"/>
      <c r="WX402" s="369">
        <v>0.33333333333333331</v>
      </c>
      <c r="WY402" s="370" t="e">
        <f>VLOOKUP(WU402,fields,2)</f>
        <v>#REF!</v>
      </c>
      <c r="WZ402" s="73" t="s">
        <v>985</v>
      </c>
      <c r="XA402" s="95">
        <v>45109</v>
      </c>
      <c r="XB402" s="65" t="s">
        <v>11</v>
      </c>
      <c r="XC402" s="370" t="e">
        <f>VLOOKUP(XK402,Teams,2)</f>
        <v>#REF!</v>
      </c>
      <c r="XD402" s="370" t="e">
        <f>VLOOKUP(XL402,Teams,2)</f>
        <v>#REF!</v>
      </c>
      <c r="XE402" s="464"/>
      <c r="XF402" s="369">
        <v>0.33333333333333331</v>
      </c>
      <c r="XG402" s="370" t="e">
        <f>VLOOKUP(XC402,fields,2)</f>
        <v>#REF!</v>
      </c>
      <c r="XH402" s="73" t="s">
        <v>985</v>
      </c>
      <c r="XI402" s="95">
        <v>45109</v>
      </c>
      <c r="XJ402" s="65" t="s">
        <v>11</v>
      </c>
      <c r="XK402" s="370" t="e">
        <f>VLOOKUP(XS402,Teams,2)</f>
        <v>#REF!</v>
      </c>
      <c r="XL402" s="370" t="e">
        <f>VLOOKUP(XT402,Teams,2)</f>
        <v>#REF!</v>
      </c>
      <c r="XM402" s="464"/>
      <c r="XN402" s="369">
        <v>0.33333333333333331</v>
      </c>
      <c r="XO402" s="370" t="e">
        <f>VLOOKUP(XK402,fields,2)</f>
        <v>#REF!</v>
      </c>
      <c r="XP402" s="73" t="s">
        <v>985</v>
      </c>
      <c r="XQ402" s="95">
        <v>45109</v>
      </c>
      <c r="XR402" s="65" t="s">
        <v>11</v>
      </c>
      <c r="XS402" s="370" t="e">
        <f>VLOOKUP(YA402,Teams,2)</f>
        <v>#REF!</v>
      </c>
      <c r="XT402" s="370" t="e">
        <f>VLOOKUP(YB402,Teams,2)</f>
        <v>#REF!</v>
      </c>
      <c r="XU402" s="464"/>
      <c r="XV402" s="369">
        <v>0.33333333333333331</v>
      </c>
      <c r="XW402" s="370" t="e">
        <f>VLOOKUP(XS402,fields,2)</f>
        <v>#REF!</v>
      </c>
      <c r="XX402" s="73" t="s">
        <v>985</v>
      </c>
      <c r="XY402" s="95">
        <v>45109</v>
      </c>
      <c r="XZ402" s="65" t="s">
        <v>11</v>
      </c>
      <c r="YA402" s="370" t="e">
        <f>VLOOKUP(YI402,Teams,2)</f>
        <v>#REF!</v>
      </c>
      <c r="YB402" s="370" t="e">
        <f>VLOOKUP(YJ402,Teams,2)</f>
        <v>#REF!</v>
      </c>
      <c r="YC402" s="464"/>
      <c r="YD402" s="369">
        <v>0.33333333333333331</v>
      </c>
      <c r="YE402" s="370" t="e">
        <f>VLOOKUP(YA402,fields,2)</f>
        <v>#REF!</v>
      </c>
      <c r="YF402" s="73" t="s">
        <v>985</v>
      </c>
      <c r="YG402" s="95">
        <v>45109</v>
      </c>
      <c r="YH402" s="65" t="s">
        <v>11</v>
      </c>
      <c r="YI402" s="370" t="e">
        <f>VLOOKUP(YQ402,Teams,2)</f>
        <v>#REF!</v>
      </c>
      <c r="YJ402" s="370" t="e">
        <f>VLOOKUP(YR402,Teams,2)</f>
        <v>#REF!</v>
      </c>
      <c r="YK402" s="464"/>
      <c r="YL402" s="369">
        <v>0.33333333333333331</v>
      </c>
      <c r="YM402" s="370" t="e">
        <f>VLOOKUP(YI402,fields,2)</f>
        <v>#REF!</v>
      </c>
      <c r="YN402" s="73" t="s">
        <v>985</v>
      </c>
      <c r="YO402" s="95">
        <v>45109</v>
      </c>
      <c r="YP402" s="65" t="s">
        <v>11</v>
      </c>
      <c r="YQ402" s="370" t="e">
        <f>VLOOKUP(YY402,Teams,2)</f>
        <v>#REF!</v>
      </c>
      <c r="YR402" s="370" t="e">
        <f>VLOOKUP(YZ402,Teams,2)</f>
        <v>#REF!</v>
      </c>
      <c r="YS402" s="464"/>
      <c r="YT402" s="369">
        <v>0.33333333333333331</v>
      </c>
      <c r="YU402" s="370" t="e">
        <f>VLOOKUP(YQ402,fields,2)</f>
        <v>#REF!</v>
      </c>
      <c r="YV402" s="73" t="s">
        <v>985</v>
      </c>
      <c r="YW402" s="95">
        <v>45109</v>
      </c>
      <c r="YX402" s="65" t="s">
        <v>11</v>
      </c>
      <c r="YY402" s="370" t="e">
        <f>VLOOKUP(ZG402,Teams,2)</f>
        <v>#REF!</v>
      </c>
      <c r="YZ402" s="370" t="e">
        <f>VLOOKUP(ZH402,Teams,2)</f>
        <v>#REF!</v>
      </c>
      <c r="ZA402" s="464"/>
      <c r="ZB402" s="369">
        <v>0.33333333333333331</v>
      </c>
      <c r="ZC402" s="370" t="e">
        <f>VLOOKUP(YY402,fields,2)</f>
        <v>#REF!</v>
      </c>
      <c r="ZD402" s="73" t="s">
        <v>985</v>
      </c>
      <c r="ZE402" s="95">
        <v>45109</v>
      </c>
      <c r="ZF402" s="65" t="s">
        <v>11</v>
      </c>
      <c r="ZG402" s="370" t="e">
        <f>VLOOKUP(ZO402,Teams,2)</f>
        <v>#REF!</v>
      </c>
      <c r="ZH402" s="370" t="e">
        <f>VLOOKUP(ZP402,Teams,2)</f>
        <v>#REF!</v>
      </c>
      <c r="ZI402" s="464"/>
      <c r="ZJ402" s="369">
        <v>0.33333333333333331</v>
      </c>
      <c r="ZK402" s="370" t="e">
        <f>VLOOKUP(ZG402,fields,2)</f>
        <v>#REF!</v>
      </c>
      <c r="ZL402" s="73" t="s">
        <v>985</v>
      </c>
      <c r="ZM402" s="95">
        <v>45109</v>
      </c>
      <c r="ZN402" s="65" t="s">
        <v>11</v>
      </c>
      <c r="ZO402" s="370" t="e">
        <f>VLOOKUP(ZW402,Teams,2)</f>
        <v>#REF!</v>
      </c>
      <c r="ZP402" s="370" t="e">
        <f>VLOOKUP(ZX402,Teams,2)</f>
        <v>#REF!</v>
      </c>
      <c r="ZQ402" s="464"/>
      <c r="ZR402" s="369">
        <v>0.33333333333333331</v>
      </c>
      <c r="ZS402" s="370" t="e">
        <f>VLOOKUP(ZO402,fields,2)</f>
        <v>#REF!</v>
      </c>
      <c r="ZT402" s="73" t="s">
        <v>985</v>
      </c>
      <c r="ZU402" s="95">
        <v>45109</v>
      </c>
      <c r="ZV402" s="65" t="s">
        <v>11</v>
      </c>
      <c r="ZW402" s="370" t="e">
        <f>VLOOKUP(AAE402,Teams,2)</f>
        <v>#REF!</v>
      </c>
      <c r="ZX402" s="370" t="e">
        <f>VLOOKUP(AAF402,Teams,2)</f>
        <v>#REF!</v>
      </c>
      <c r="ZY402" s="464"/>
      <c r="ZZ402" s="369">
        <v>0.33333333333333331</v>
      </c>
      <c r="AAA402" s="370" t="e">
        <f>VLOOKUP(ZW402,fields,2)</f>
        <v>#REF!</v>
      </c>
      <c r="AAB402" s="73" t="s">
        <v>985</v>
      </c>
      <c r="AAC402" s="95">
        <v>45109</v>
      </c>
      <c r="AAD402" s="65" t="s">
        <v>11</v>
      </c>
      <c r="AAE402" s="370" t="e">
        <f>VLOOKUP(AAM402,Teams,2)</f>
        <v>#REF!</v>
      </c>
      <c r="AAF402" s="370" t="e">
        <f>VLOOKUP(AAN402,Teams,2)</f>
        <v>#REF!</v>
      </c>
      <c r="AAG402" s="464"/>
      <c r="AAH402" s="369">
        <v>0.33333333333333331</v>
      </c>
      <c r="AAI402" s="370" t="e">
        <f>VLOOKUP(AAE402,fields,2)</f>
        <v>#REF!</v>
      </c>
      <c r="AAJ402" s="73" t="s">
        <v>985</v>
      </c>
      <c r="AAK402" s="95">
        <v>45109</v>
      </c>
      <c r="AAL402" s="65" t="s">
        <v>11</v>
      </c>
      <c r="AAM402" s="370" t="e">
        <f>VLOOKUP(AAU402,Teams,2)</f>
        <v>#REF!</v>
      </c>
      <c r="AAN402" s="370" t="e">
        <f>VLOOKUP(AAV402,Teams,2)</f>
        <v>#REF!</v>
      </c>
      <c r="AAO402" s="464"/>
      <c r="AAP402" s="369">
        <v>0.33333333333333331</v>
      </c>
      <c r="AAQ402" s="370" t="e">
        <f>VLOOKUP(AAM402,fields,2)</f>
        <v>#REF!</v>
      </c>
      <c r="AAR402" s="73" t="s">
        <v>985</v>
      </c>
      <c r="AAS402" s="95">
        <v>45109</v>
      </c>
      <c r="AAT402" s="65" t="s">
        <v>11</v>
      </c>
      <c r="AAU402" s="370" t="e">
        <f>VLOOKUP(ABC402,Teams,2)</f>
        <v>#REF!</v>
      </c>
      <c r="AAV402" s="370" t="e">
        <f>VLOOKUP(ABD402,Teams,2)</f>
        <v>#REF!</v>
      </c>
      <c r="AAW402" s="464"/>
      <c r="AAX402" s="369">
        <v>0.33333333333333331</v>
      </c>
      <c r="AAY402" s="370" t="e">
        <f>VLOOKUP(AAU402,fields,2)</f>
        <v>#REF!</v>
      </c>
      <c r="AAZ402" s="73" t="s">
        <v>985</v>
      </c>
      <c r="ABA402" s="95">
        <v>45109</v>
      </c>
      <c r="ABB402" s="65" t="s">
        <v>11</v>
      </c>
      <c r="ABC402" s="370" t="e">
        <f>VLOOKUP(ABK402,Teams,2)</f>
        <v>#REF!</v>
      </c>
      <c r="ABD402" s="370" t="e">
        <f>VLOOKUP(ABL402,Teams,2)</f>
        <v>#REF!</v>
      </c>
      <c r="ABE402" s="464"/>
      <c r="ABF402" s="369">
        <v>0.33333333333333331</v>
      </c>
      <c r="ABG402" s="370" t="e">
        <f>VLOOKUP(ABC402,fields,2)</f>
        <v>#REF!</v>
      </c>
      <c r="ABH402" s="73" t="s">
        <v>985</v>
      </c>
      <c r="ABI402" s="95">
        <v>45109</v>
      </c>
      <c r="ABJ402" s="65" t="s">
        <v>11</v>
      </c>
      <c r="ABK402" s="370" t="e">
        <f>VLOOKUP(ABS402,Teams,2)</f>
        <v>#REF!</v>
      </c>
      <c r="ABL402" s="370" t="e">
        <f>VLOOKUP(ABT402,Teams,2)</f>
        <v>#REF!</v>
      </c>
      <c r="ABM402" s="464"/>
      <c r="ABN402" s="369">
        <v>0.33333333333333331</v>
      </c>
      <c r="ABO402" s="370" t="e">
        <f>VLOOKUP(ABK402,fields,2)</f>
        <v>#REF!</v>
      </c>
      <c r="ABP402" s="73" t="s">
        <v>985</v>
      </c>
      <c r="ABQ402" s="95">
        <v>45109</v>
      </c>
      <c r="ABR402" s="65" t="s">
        <v>11</v>
      </c>
      <c r="ABS402" s="370" t="e">
        <f>VLOOKUP(ACA402,Teams,2)</f>
        <v>#REF!</v>
      </c>
      <c r="ABT402" s="370" t="e">
        <f>VLOOKUP(ACB402,Teams,2)</f>
        <v>#REF!</v>
      </c>
      <c r="ABU402" s="464"/>
      <c r="ABV402" s="369">
        <v>0.33333333333333331</v>
      </c>
      <c r="ABW402" s="370" t="e">
        <f>VLOOKUP(ABS402,fields,2)</f>
        <v>#REF!</v>
      </c>
      <c r="ABX402" s="73" t="s">
        <v>985</v>
      </c>
      <c r="ABY402" s="95">
        <v>45109</v>
      </c>
      <c r="ABZ402" s="65" t="s">
        <v>11</v>
      </c>
      <c r="ACA402" s="370" t="e">
        <f>VLOOKUP(ACI402,Teams,2)</f>
        <v>#REF!</v>
      </c>
      <c r="ACB402" s="370" t="e">
        <f>VLOOKUP(ACJ402,Teams,2)</f>
        <v>#REF!</v>
      </c>
      <c r="ACC402" s="464"/>
      <c r="ACD402" s="369">
        <v>0.33333333333333331</v>
      </c>
      <c r="ACE402" s="370" t="e">
        <f>VLOOKUP(ACA402,fields,2)</f>
        <v>#REF!</v>
      </c>
      <c r="ACF402" s="73" t="s">
        <v>985</v>
      </c>
      <c r="ACG402" s="95">
        <v>45109</v>
      </c>
      <c r="ACH402" s="65" t="s">
        <v>11</v>
      </c>
      <c r="ACI402" s="370" t="e">
        <f>VLOOKUP(ACQ402,Teams,2)</f>
        <v>#REF!</v>
      </c>
      <c r="ACJ402" s="370" t="e">
        <f>VLOOKUP(ACR402,Teams,2)</f>
        <v>#REF!</v>
      </c>
      <c r="ACK402" s="464"/>
      <c r="ACL402" s="369">
        <v>0.33333333333333331</v>
      </c>
      <c r="ACM402" s="370" t="e">
        <f>VLOOKUP(ACI402,fields,2)</f>
        <v>#REF!</v>
      </c>
      <c r="ACN402" s="73" t="s">
        <v>985</v>
      </c>
      <c r="ACO402" s="95">
        <v>45109</v>
      </c>
      <c r="ACP402" s="65" t="s">
        <v>11</v>
      </c>
      <c r="ACQ402" s="370" t="e">
        <f>VLOOKUP(ACY402,Teams,2)</f>
        <v>#REF!</v>
      </c>
      <c r="ACR402" s="370" t="e">
        <f>VLOOKUP(ACZ402,Teams,2)</f>
        <v>#REF!</v>
      </c>
      <c r="ACS402" s="464"/>
      <c r="ACT402" s="369">
        <v>0.33333333333333331</v>
      </c>
      <c r="ACU402" s="370" t="e">
        <f>VLOOKUP(ACQ402,fields,2)</f>
        <v>#REF!</v>
      </c>
      <c r="ACV402" s="73" t="s">
        <v>985</v>
      </c>
      <c r="ACW402" s="95">
        <v>45109</v>
      </c>
      <c r="ACX402" s="65" t="s">
        <v>11</v>
      </c>
      <c r="ACY402" s="370" t="e">
        <f>VLOOKUP(ADG402,Teams,2)</f>
        <v>#REF!</v>
      </c>
      <c r="ACZ402" s="370" t="e">
        <f>VLOOKUP(ADH402,Teams,2)</f>
        <v>#REF!</v>
      </c>
      <c r="ADA402" s="464"/>
      <c r="ADB402" s="369">
        <v>0.33333333333333331</v>
      </c>
      <c r="ADC402" s="370" t="e">
        <f>VLOOKUP(ACY402,fields,2)</f>
        <v>#REF!</v>
      </c>
      <c r="ADD402" s="73" t="s">
        <v>985</v>
      </c>
      <c r="ADE402" s="95">
        <v>45109</v>
      </c>
      <c r="ADF402" s="65" t="s">
        <v>11</v>
      </c>
      <c r="ADG402" s="370" t="e">
        <f>VLOOKUP(ADO402,Teams,2)</f>
        <v>#REF!</v>
      </c>
      <c r="ADH402" s="370" t="e">
        <f>VLOOKUP(ADP402,Teams,2)</f>
        <v>#REF!</v>
      </c>
      <c r="ADI402" s="464"/>
      <c r="ADJ402" s="369">
        <v>0.33333333333333331</v>
      </c>
      <c r="ADK402" s="370" t="e">
        <f>VLOOKUP(ADG402,fields,2)</f>
        <v>#REF!</v>
      </c>
      <c r="ADL402" s="73" t="s">
        <v>985</v>
      </c>
      <c r="ADM402" s="95">
        <v>45109</v>
      </c>
      <c r="ADN402" s="65" t="s">
        <v>11</v>
      </c>
      <c r="ADO402" s="370" t="e">
        <f>VLOOKUP(ADW402,Teams,2)</f>
        <v>#REF!</v>
      </c>
      <c r="ADP402" s="370" t="e">
        <f>VLOOKUP(ADX402,Teams,2)</f>
        <v>#REF!</v>
      </c>
      <c r="ADQ402" s="464"/>
      <c r="ADR402" s="369">
        <v>0.33333333333333331</v>
      </c>
      <c r="ADS402" s="370" t="e">
        <f>VLOOKUP(ADO402,fields,2)</f>
        <v>#REF!</v>
      </c>
      <c r="ADT402" s="73" t="s">
        <v>985</v>
      </c>
      <c r="ADU402" s="95">
        <v>45109</v>
      </c>
      <c r="ADV402" s="65" t="s">
        <v>11</v>
      </c>
      <c r="ADW402" s="370" t="e">
        <f>VLOOKUP(AEE402,Teams,2)</f>
        <v>#REF!</v>
      </c>
      <c r="ADX402" s="370" t="e">
        <f>VLOOKUP(AEF402,Teams,2)</f>
        <v>#REF!</v>
      </c>
      <c r="ADY402" s="464"/>
      <c r="ADZ402" s="369">
        <v>0.33333333333333331</v>
      </c>
      <c r="AEA402" s="370" t="e">
        <f>VLOOKUP(ADW402,fields,2)</f>
        <v>#REF!</v>
      </c>
      <c r="AEB402" s="73" t="s">
        <v>985</v>
      </c>
      <c r="AEC402" s="95">
        <v>45109</v>
      </c>
      <c r="AED402" s="65" t="s">
        <v>11</v>
      </c>
      <c r="AEE402" s="370" t="e">
        <f>VLOOKUP(AEM402,Teams,2)</f>
        <v>#REF!</v>
      </c>
      <c r="AEF402" s="370" t="e">
        <f>VLOOKUP(AEN402,Teams,2)</f>
        <v>#REF!</v>
      </c>
      <c r="AEG402" s="464"/>
      <c r="AEH402" s="369">
        <v>0.33333333333333331</v>
      </c>
      <c r="AEI402" s="370" t="e">
        <f>VLOOKUP(AEE402,fields,2)</f>
        <v>#REF!</v>
      </c>
      <c r="AEJ402" s="73" t="s">
        <v>985</v>
      </c>
      <c r="AEK402" s="95">
        <v>45109</v>
      </c>
      <c r="AEL402" s="65" t="s">
        <v>11</v>
      </c>
      <c r="AEM402" s="370" t="e">
        <f>VLOOKUP(AEU402,Teams,2)</f>
        <v>#REF!</v>
      </c>
      <c r="AEN402" s="370" t="e">
        <f>VLOOKUP(AEV402,Teams,2)</f>
        <v>#REF!</v>
      </c>
      <c r="AEO402" s="464"/>
      <c r="AEP402" s="369">
        <v>0.33333333333333331</v>
      </c>
      <c r="AEQ402" s="370" t="e">
        <f>VLOOKUP(AEM402,fields,2)</f>
        <v>#REF!</v>
      </c>
      <c r="AER402" s="73" t="s">
        <v>985</v>
      </c>
      <c r="AES402" s="95">
        <v>45109</v>
      </c>
      <c r="AET402" s="65" t="s">
        <v>11</v>
      </c>
      <c r="AEU402" s="370" t="e">
        <f>VLOOKUP(AFC402,Teams,2)</f>
        <v>#REF!</v>
      </c>
      <c r="AEV402" s="370" t="e">
        <f>VLOOKUP(AFD402,Teams,2)</f>
        <v>#REF!</v>
      </c>
      <c r="AEW402" s="464"/>
      <c r="AEX402" s="369">
        <v>0.33333333333333331</v>
      </c>
      <c r="AEY402" s="370" t="e">
        <f>VLOOKUP(AEU402,fields,2)</f>
        <v>#REF!</v>
      </c>
      <c r="AEZ402" s="73" t="s">
        <v>985</v>
      </c>
      <c r="AFA402" s="95">
        <v>45109</v>
      </c>
      <c r="AFB402" s="65" t="s">
        <v>11</v>
      </c>
      <c r="AFC402" s="370" t="e">
        <f>VLOOKUP(AFK402,Teams,2)</f>
        <v>#REF!</v>
      </c>
      <c r="AFD402" s="370" t="e">
        <f>VLOOKUP(AFL402,Teams,2)</f>
        <v>#REF!</v>
      </c>
      <c r="AFE402" s="464"/>
      <c r="AFF402" s="369">
        <v>0.33333333333333331</v>
      </c>
      <c r="AFG402" s="370" t="e">
        <f>VLOOKUP(AFC402,fields,2)</f>
        <v>#REF!</v>
      </c>
      <c r="AFH402" s="73" t="s">
        <v>985</v>
      </c>
      <c r="AFI402" s="95">
        <v>45109</v>
      </c>
      <c r="AFJ402" s="65" t="s">
        <v>11</v>
      </c>
      <c r="AFK402" s="370" t="e">
        <f>VLOOKUP(AFS402,Teams,2)</f>
        <v>#REF!</v>
      </c>
      <c r="AFL402" s="370" t="e">
        <f>VLOOKUP(AFT402,Teams,2)</f>
        <v>#REF!</v>
      </c>
      <c r="AFM402" s="464"/>
      <c r="AFN402" s="369">
        <v>0.33333333333333331</v>
      </c>
      <c r="AFO402" s="370" t="e">
        <f>VLOOKUP(AFK402,fields,2)</f>
        <v>#REF!</v>
      </c>
      <c r="AFP402" s="73" t="s">
        <v>985</v>
      </c>
      <c r="AFQ402" s="95">
        <v>45109</v>
      </c>
      <c r="AFR402" s="65" t="s">
        <v>11</v>
      </c>
      <c r="AFS402" s="370" t="e">
        <f>VLOOKUP(AGA402,Teams,2)</f>
        <v>#REF!</v>
      </c>
      <c r="AFT402" s="370" t="e">
        <f>VLOOKUP(AGB402,Teams,2)</f>
        <v>#REF!</v>
      </c>
      <c r="AFU402" s="464"/>
      <c r="AFV402" s="369">
        <v>0.33333333333333331</v>
      </c>
      <c r="AFW402" s="370" t="e">
        <f>VLOOKUP(AFS402,fields,2)</f>
        <v>#REF!</v>
      </c>
      <c r="AFX402" s="73" t="s">
        <v>985</v>
      </c>
      <c r="AFY402" s="95">
        <v>45109</v>
      </c>
      <c r="AFZ402" s="65" t="s">
        <v>11</v>
      </c>
      <c r="AGA402" s="370" t="e">
        <f>VLOOKUP(AGI402,Teams,2)</f>
        <v>#REF!</v>
      </c>
      <c r="AGB402" s="370" t="e">
        <f>VLOOKUP(AGJ402,Teams,2)</f>
        <v>#REF!</v>
      </c>
      <c r="AGC402" s="464"/>
      <c r="AGD402" s="369">
        <v>0.33333333333333331</v>
      </c>
      <c r="AGE402" s="370" t="e">
        <f>VLOOKUP(AGA402,fields,2)</f>
        <v>#REF!</v>
      </c>
      <c r="AGF402" s="73" t="s">
        <v>985</v>
      </c>
      <c r="AGG402" s="95">
        <v>45109</v>
      </c>
      <c r="AGH402" s="65" t="s">
        <v>11</v>
      </c>
      <c r="AGI402" s="370" t="e">
        <f>VLOOKUP(AGQ402,Teams,2)</f>
        <v>#REF!</v>
      </c>
      <c r="AGJ402" s="370" t="e">
        <f>VLOOKUP(AGR402,Teams,2)</f>
        <v>#REF!</v>
      </c>
      <c r="AGK402" s="464"/>
      <c r="AGL402" s="369">
        <v>0.33333333333333331</v>
      </c>
      <c r="AGM402" s="370" t="e">
        <f>VLOOKUP(AGI402,fields,2)</f>
        <v>#REF!</v>
      </c>
      <c r="AGN402" s="73" t="s">
        <v>985</v>
      </c>
      <c r="AGO402" s="95">
        <v>45109</v>
      </c>
      <c r="AGP402" s="65" t="s">
        <v>11</v>
      </c>
      <c r="AGQ402" s="370" t="e">
        <f>VLOOKUP(AGY402,Teams,2)</f>
        <v>#REF!</v>
      </c>
      <c r="AGR402" s="370" t="e">
        <f>VLOOKUP(AGZ402,Teams,2)</f>
        <v>#REF!</v>
      </c>
      <c r="AGS402" s="464"/>
      <c r="AGT402" s="369">
        <v>0.33333333333333331</v>
      </c>
      <c r="AGU402" s="370" t="e">
        <f>VLOOKUP(AGQ402,fields,2)</f>
        <v>#REF!</v>
      </c>
      <c r="AGV402" s="73" t="s">
        <v>985</v>
      </c>
      <c r="AGW402" s="95">
        <v>45109</v>
      </c>
      <c r="AGX402" s="65" t="s">
        <v>11</v>
      </c>
      <c r="AGY402" s="370" t="e">
        <f>VLOOKUP(AHG402,Teams,2)</f>
        <v>#REF!</v>
      </c>
      <c r="AGZ402" s="370" t="e">
        <f>VLOOKUP(AHH402,Teams,2)</f>
        <v>#REF!</v>
      </c>
      <c r="AHA402" s="464"/>
      <c r="AHB402" s="369">
        <v>0.33333333333333331</v>
      </c>
      <c r="AHC402" s="370" t="e">
        <f>VLOOKUP(AGY402,fields,2)</f>
        <v>#REF!</v>
      </c>
      <c r="AHD402" s="73" t="s">
        <v>985</v>
      </c>
      <c r="AHE402" s="95">
        <v>45109</v>
      </c>
      <c r="AHF402" s="65" t="s">
        <v>11</v>
      </c>
      <c r="AHG402" s="370" t="e">
        <f>VLOOKUP(AHO402,Teams,2)</f>
        <v>#REF!</v>
      </c>
      <c r="AHH402" s="370" t="e">
        <f>VLOOKUP(AHP402,Teams,2)</f>
        <v>#REF!</v>
      </c>
      <c r="AHI402" s="464"/>
      <c r="AHJ402" s="369">
        <v>0.33333333333333331</v>
      </c>
      <c r="AHK402" s="370" t="e">
        <f>VLOOKUP(AHG402,fields,2)</f>
        <v>#REF!</v>
      </c>
      <c r="AHL402" s="73" t="s">
        <v>985</v>
      </c>
      <c r="AHM402" s="95">
        <v>45109</v>
      </c>
      <c r="AHN402" s="65" t="s">
        <v>11</v>
      </c>
      <c r="AHO402" s="370" t="e">
        <f>VLOOKUP(AHW402,Teams,2)</f>
        <v>#REF!</v>
      </c>
      <c r="AHP402" s="370" t="e">
        <f>VLOOKUP(AHX402,Teams,2)</f>
        <v>#REF!</v>
      </c>
      <c r="AHQ402" s="464"/>
      <c r="AHR402" s="369">
        <v>0.33333333333333331</v>
      </c>
      <c r="AHS402" s="370" t="e">
        <f>VLOOKUP(AHO402,fields,2)</f>
        <v>#REF!</v>
      </c>
      <c r="AHT402" s="73" t="s">
        <v>985</v>
      </c>
      <c r="AHU402" s="95">
        <v>45109</v>
      </c>
      <c r="AHV402" s="65" t="s">
        <v>11</v>
      </c>
      <c r="AHW402" s="370" t="e">
        <f>VLOOKUP(AIE402,Teams,2)</f>
        <v>#REF!</v>
      </c>
      <c r="AHX402" s="370" t="e">
        <f>VLOOKUP(AIF402,Teams,2)</f>
        <v>#REF!</v>
      </c>
      <c r="AHY402" s="464"/>
      <c r="AHZ402" s="369">
        <v>0.33333333333333331</v>
      </c>
      <c r="AIA402" s="370" t="e">
        <f>VLOOKUP(AHW402,fields,2)</f>
        <v>#REF!</v>
      </c>
      <c r="AIB402" s="73" t="s">
        <v>985</v>
      </c>
      <c r="AIC402" s="95">
        <v>45109</v>
      </c>
      <c r="AID402" s="65" t="s">
        <v>11</v>
      </c>
      <c r="AIE402" s="370" t="e">
        <f>VLOOKUP(AIM402,Teams,2)</f>
        <v>#REF!</v>
      </c>
      <c r="AIF402" s="370" t="e">
        <f>VLOOKUP(AIN402,Teams,2)</f>
        <v>#REF!</v>
      </c>
      <c r="AIG402" s="464"/>
      <c r="AIH402" s="369">
        <v>0.33333333333333331</v>
      </c>
      <c r="AII402" s="370" t="e">
        <f>VLOOKUP(AIE402,fields,2)</f>
        <v>#REF!</v>
      </c>
      <c r="AIJ402" s="73" t="s">
        <v>985</v>
      </c>
      <c r="AIK402" s="95">
        <v>45109</v>
      </c>
      <c r="AIL402" s="65" t="s">
        <v>11</v>
      </c>
      <c r="AIM402" s="370" t="e">
        <f>VLOOKUP(AIU402,Teams,2)</f>
        <v>#REF!</v>
      </c>
      <c r="AIN402" s="370" t="e">
        <f>VLOOKUP(AIV402,Teams,2)</f>
        <v>#REF!</v>
      </c>
      <c r="AIO402" s="464"/>
      <c r="AIP402" s="369">
        <v>0.33333333333333331</v>
      </c>
      <c r="AIQ402" s="370" t="e">
        <f>VLOOKUP(AIM402,fields,2)</f>
        <v>#REF!</v>
      </c>
      <c r="AIR402" s="73" t="s">
        <v>985</v>
      </c>
      <c r="AIS402" s="95">
        <v>45109</v>
      </c>
      <c r="AIT402" s="65" t="s">
        <v>11</v>
      </c>
      <c r="AIU402" s="370" t="e">
        <f>VLOOKUP(AJC402,Teams,2)</f>
        <v>#REF!</v>
      </c>
      <c r="AIV402" s="370" t="e">
        <f>VLOOKUP(AJD402,Teams,2)</f>
        <v>#REF!</v>
      </c>
      <c r="AIW402" s="464"/>
      <c r="AIX402" s="369">
        <v>0.33333333333333331</v>
      </c>
      <c r="AIY402" s="370" t="e">
        <f>VLOOKUP(AIU402,fields,2)</f>
        <v>#REF!</v>
      </c>
      <c r="AIZ402" s="73" t="s">
        <v>985</v>
      </c>
      <c r="AJA402" s="95">
        <v>45109</v>
      </c>
      <c r="AJB402" s="65" t="s">
        <v>11</v>
      </c>
      <c r="AJC402" s="370" t="e">
        <f>VLOOKUP(AJK402,Teams,2)</f>
        <v>#REF!</v>
      </c>
      <c r="AJD402" s="370" t="e">
        <f>VLOOKUP(AJL402,Teams,2)</f>
        <v>#REF!</v>
      </c>
      <c r="AJE402" s="464"/>
      <c r="AJF402" s="369">
        <v>0.33333333333333331</v>
      </c>
      <c r="AJG402" s="370" t="e">
        <f>VLOOKUP(AJC402,fields,2)</f>
        <v>#REF!</v>
      </c>
      <c r="AJH402" s="73" t="s">
        <v>985</v>
      </c>
      <c r="AJI402" s="95">
        <v>45109</v>
      </c>
      <c r="AJJ402" s="65" t="s">
        <v>11</v>
      </c>
      <c r="AJK402" s="370" t="e">
        <f>VLOOKUP(AJS402,Teams,2)</f>
        <v>#REF!</v>
      </c>
      <c r="AJL402" s="370" t="e">
        <f>VLOOKUP(AJT402,Teams,2)</f>
        <v>#REF!</v>
      </c>
      <c r="AJM402" s="464"/>
      <c r="AJN402" s="369">
        <v>0.33333333333333331</v>
      </c>
      <c r="AJO402" s="370" t="e">
        <f>VLOOKUP(AJK402,fields,2)</f>
        <v>#REF!</v>
      </c>
      <c r="AJP402" s="73" t="s">
        <v>985</v>
      </c>
      <c r="AJQ402" s="95">
        <v>45109</v>
      </c>
      <c r="AJR402" s="65" t="s">
        <v>11</v>
      </c>
      <c r="AJS402" s="370" t="e">
        <f>VLOOKUP(AKA402,Teams,2)</f>
        <v>#REF!</v>
      </c>
      <c r="AJT402" s="370" t="e">
        <f>VLOOKUP(AKB402,Teams,2)</f>
        <v>#REF!</v>
      </c>
      <c r="AJU402" s="464"/>
      <c r="AJV402" s="369">
        <v>0.33333333333333331</v>
      </c>
      <c r="AJW402" s="370" t="e">
        <f>VLOOKUP(AJS402,fields,2)</f>
        <v>#REF!</v>
      </c>
      <c r="AJX402" s="73" t="s">
        <v>985</v>
      </c>
      <c r="AJY402" s="95">
        <v>45109</v>
      </c>
      <c r="AJZ402" s="65" t="s">
        <v>11</v>
      </c>
      <c r="AKA402" s="370" t="e">
        <f>VLOOKUP(AKI402,Teams,2)</f>
        <v>#REF!</v>
      </c>
      <c r="AKB402" s="370" t="e">
        <f>VLOOKUP(AKJ402,Teams,2)</f>
        <v>#REF!</v>
      </c>
      <c r="AKC402" s="464"/>
      <c r="AKD402" s="369">
        <v>0.33333333333333331</v>
      </c>
      <c r="AKE402" s="370" t="e">
        <f>VLOOKUP(AKA402,fields,2)</f>
        <v>#REF!</v>
      </c>
      <c r="AKF402" s="73" t="s">
        <v>985</v>
      </c>
      <c r="AKG402" s="95">
        <v>45109</v>
      </c>
      <c r="AKH402" s="65" t="s">
        <v>11</v>
      </c>
      <c r="AKI402" s="370" t="e">
        <f>VLOOKUP(AKQ402,Teams,2)</f>
        <v>#REF!</v>
      </c>
      <c r="AKJ402" s="370" t="e">
        <f>VLOOKUP(AKR402,Teams,2)</f>
        <v>#REF!</v>
      </c>
      <c r="AKK402" s="464"/>
      <c r="AKL402" s="369">
        <v>0.33333333333333331</v>
      </c>
      <c r="AKM402" s="370" t="e">
        <f>VLOOKUP(AKI402,fields,2)</f>
        <v>#REF!</v>
      </c>
      <c r="AKN402" s="73" t="s">
        <v>985</v>
      </c>
      <c r="AKO402" s="95">
        <v>45109</v>
      </c>
      <c r="AKP402" s="65" t="s">
        <v>11</v>
      </c>
      <c r="AKQ402" s="370" t="e">
        <f>VLOOKUP(AKY402,Teams,2)</f>
        <v>#REF!</v>
      </c>
      <c r="AKR402" s="370" t="e">
        <f>VLOOKUP(AKZ402,Teams,2)</f>
        <v>#REF!</v>
      </c>
      <c r="AKS402" s="464"/>
      <c r="AKT402" s="369">
        <v>0.33333333333333331</v>
      </c>
      <c r="AKU402" s="370" t="e">
        <f>VLOOKUP(AKQ402,fields,2)</f>
        <v>#REF!</v>
      </c>
      <c r="AKV402" s="73" t="s">
        <v>985</v>
      </c>
      <c r="AKW402" s="95">
        <v>45109</v>
      </c>
      <c r="AKX402" s="65" t="s">
        <v>11</v>
      </c>
      <c r="AKY402" s="370" t="e">
        <f>VLOOKUP(ALG402,Teams,2)</f>
        <v>#REF!</v>
      </c>
      <c r="AKZ402" s="370" t="e">
        <f>VLOOKUP(ALH402,Teams,2)</f>
        <v>#REF!</v>
      </c>
      <c r="ALA402" s="464"/>
      <c r="ALB402" s="369">
        <v>0.33333333333333331</v>
      </c>
      <c r="ALC402" s="370" t="e">
        <f>VLOOKUP(AKY402,fields,2)</f>
        <v>#REF!</v>
      </c>
      <c r="ALD402" s="73" t="s">
        <v>985</v>
      </c>
      <c r="ALE402" s="95">
        <v>45109</v>
      </c>
      <c r="ALF402" s="65" t="s">
        <v>11</v>
      </c>
      <c r="ALG402" s="370" t="e">
        <f>VLOOKUP(ALO402,Teams,2)</f>
        <v>#REF!</v>
      </c>
      <c r="ALH402" s="370" t="e">
        <f>VLOOKUP(ALP402,Teams,2)</f>
        <v>#REF!</v>
      </c>
      <c r="ALI402" s="464"/>
      <c r="ALJ402" s="369">
        <v>0.33333333333333331</v>
      </c>
      <c r="ALK402" s="370" t="e">
        <f>VLOOKUP(ALG402,fields,2)</f>
        <v>#REF!</v>
      </c>
      <c r="ALL402" s="73" t="s">
        <v>985</v>
      </c>
      <c r="ALM402" s="95">
        <v>45109</v>
      </c>
      <c r="ALN402" s="65" t="s">
        <v>11</v>
      </c>
      <c r="ALO402" s="370" t="e">
        <f>VLOOKUP(ALW402,Teams,2)</f>
        <v>#REF!</v>
      </c>
      <c r="ALP402" s="370" t="e">
        <f>VLOOKUP(ALX402,Teams,2)</f>
        <v>#REF!</v>
      </c>
      <c r="ALQ402" s="464"/>
      <c r="ALR402" s="369">
        <v>0.33333333333333331</v>
      </c>
      <c r="ALS402" s="370" t="e">
        <f>VLOOKUP(ALO402,fields,2)</f>
        <v>#REF!</v>
      </c>
      <c r="ALT402" s="73" t="s">
        <v>985</v>
      </c>
      <c r="ALU402" s="95">
        <v>45109</v>
      </c>
      <c r="ALV402" s="65" t="s">
        <v>11</v>
      </c>
      <c r="ALW402" s="370" t="e">
        <f>VLOOKUP(AME402,Teams,2)</f>
        <v>#REF!</v>
      </c>
      <c r="ALX402" s="370" t="e">
        <f>VLOOKUP(AMF402,Teams,2)</f>
        <v>#REF!</v>
      </c>
      <c r="ALY402" s="464"/>
      <c r="ALZ402" s="369">
        <v>0.33333333333333331</v>
      </c>
      <c r="AMA402" s="370" t="e">
        <f>VLOOKUP(ALW402,fields,2)</f>
        <v>#REF!</v>
      </c>
      <c r="AMB402" s="73" t="s">
        <v>985</v>
      </c>
      <c r="AMC402" s="95">
        <v>45109</v>
      </c>
      <c r="AMD402" s="65" t="s">
        <v>11</v>
      </c>
      <c r="AME402" s="370" t="e">
        <f>VLOOKUP(AMM402,Teams,2)</f>
        <v>#REF!</v>
      </c>
      <c r="AMF402" s="370" t="e">
        <f>VLOOKUP(AMN402,Teams,2)</f>
        <v>#REF!</v>
      </c>
      <c r="AMG402" s="464"/>
      <c r="AMH402" s="369">
        <v>0.33333333333333331</v>
      </c>
      <c r="AMI402" s="370" t="e">
        <f>VLOOKUP(AME402,fields,2)</f>
        <v>#REF!</v>
      </c>
      <c r="AMJ402" s="73" t="s">
        <v>985</v>
      </c>
      <c r="AMK402" s="95">
        <v>45109</v>
      </c>
      <c r="AML402" s="65" t="s">
        <v>11</v>
      </c>
      <c r="AMM402" s="370" t="e">
        <f>VLOOKUP(AMU402,Teams,2)</f>
        <v>#REF!</v>
      </c>
      <c r="AMN402" s="370" t="e">
        <f>VLOOKUP(AMV402,Teams,2)</f>
        <v>#REF!</v>
      </c>
      <c r="AMO402" s="464"/>
      <c r="AMP402" s="369">
        <v>0.33333333333333331</v>
      </c>
      <c r="AMQ402" s="370" t="e">
        <f>VLOOKUP(AMM402,fields,2)</f>
        <v>#REF!</v>
      </c>
      <c r="AMR402" s="73" t="s">
        <v>985</v>
      </c>
      <c r="AMS402" s="95">
        <v>45109</v>
      </c>
      <c r="AMT402" s="65" t="s">
        <v>11</v>
      </c>
      <c r="AMU402" s="370" t="e">
        <f>VLOOKUP(ANC402,Teams,2)</f>
        <v>#REF!</v>
      </c>
      <c r="AMV402" s="370" t="e">
        <f>VLOOKUP(AND402,Teams,2)</f>
        <v>#REF!</v>
      </c>
      <c r="AMW402" s="464"/>
      <c r="AMX402" s="369">
        <v>0.33333333333333331</v>
      </c>
      <c r="AMY402" s="370" t="e">
        <f>VLOOKUP(AMU402,fields,2)</f>
        <v>#REF!</v>
      </c>
      <c r="AMZ402" s="73" t="s">
        <v>985</v>
      </c>
      <c r="ANA402" s="95">
        <v>45109</v>
      </c>
      <c r="ANB402" s="65" t="s">
        <v>11</v>
      </c>
      <c r="ANC402" s="370" t="e">
        <f>VLOOKUP(ANK402,Teams,2)</f>
        <v>#REF!</v>
      </c>
      <c r="AND402" s="370" t="e">
        <f>VLOOKUP(ANL402,Teams,2)</f>
        <v>#REF!</v>
      </c>
      <c r="ANE402" s="464"/>
      <c r="ANF402" s="369">
        <v>0.33333333333333331</v>
      </c>
      <c r="ANG402" s="370" t="e">
        <f>VLOOKUP(ANC402,fields,2)</f>
        <v>#REF!</v>
      </c>
      <c r="ANH402" s="73" t="s">
        <v>985</v>
      </c>
      <c r="ANI402" s="95">
        <v>45109</v>
      </c>
      <c r="ANJ402" s="65" t="s">
        <v>11</v>
      </c>
      <c r="ANK402" s="370" t="e">
        <f>VLOOKUP(ANS402,Teams,2)</f>
        <v>#REF!</v>
      </c>
      <c r="ANL402" s="370" t="e">
        <f>VLOOKUP(ANT402,Teams,2)</f>
        <v>#REF!</v>
      </c>
      <c r="ANM402" s="464"/>
      <c r="ANN402" s="369">
        <v>0.33333333333333331</v>
      </c>
      <c r="ANO402" s="370" t="e">
        <f>VLOOKUP(ANK402,fields,2)</f>
        <v>#REF!</v>
      </c>
      <c r="ANP402" s="73" t="s">
        <v>985</v>
      </c>
      <c r="ANQ402" s="95">
        <v>45109</v>
      </c>
      <c r="ANR402" s="65" t="s">
        <v>11</v>
      </c>
      <c r="ANS402" s="370" t="e">
        <f>VLOOKUP(AOA402,Teams,2)</f>
        <v>#REF!</v>
      </c>
      <c r="ANT402" s="370" t="e">
        <f>VLOOKUP(AOB402,Teams,2)</f>
        <v>#REF!</v>
      </c>
      <c r="ANU402" s="464"/>
      <c r="ANV402" s="369">
        <v>0.33333333333333331</v>
      </c>
      <c r="ANW402" s="370" t="e">
        <f>VLOOKUP(ANS402,fields,2)</f>
        <v>#REF!</v>
      </c>
      <c r="ANX402" s="73" t="s">
        <v>985</v>
      </c>
      <c r="ANY402" s="95">
        <v>45109</v>
      </c>
      <c r="ANZ402" s="65" t="s">
        <v>11</v>
      </c>
      <c r="AOA402" s="370" t="e">
        <f>VLOOKUP(AOI402,Teams,2)</f>
        <v>#REF!</v>
      </c>
      <c r="AOB402" s="370" t="e">
        <f>VLOOKUP(AOJ402,Teams,2)</f>
        <v>#REF!</v>
      </c>
      <c r="AOC402" s="464"/>
      <c r="AOD402" s="369">
        <v>0.33333333333333331</v>
      </c>
      <c r="AOE402" s="370" t="e">
        <f>VLOOKUP(AOA402,fields,2)</f>
        <v>#REF!</v>
      </c>
      <c r="AOF402" s="73" t="s">
        <v>985</v>
      </c>
      <c r="AOG402" s="95">
        <v>45109</v>
      </c>
      <c r="AOH402" s="65" t="s">
        <v>11</v>
      </c>
      <c r="AOI402" s="370" t="e">
        <f>VLOOKUP(AOQ402,Teams,2)</f>
        <v>#REF!</v>
      </c>
      <c r="AOJ402" s="370" t="e">
        <f>VLOOKUP(AOR402,Teams,2)</f>
        <v>#REF!</v>
      </c>
      <c r="AOK402" s="464"/>
      <c r="AOL402" s="369">
        <v>0.33333333333333331</v>
      </c>
      <c r="AOM402" s="370" t="e">
        <f>VLOOKUP(AOI402,fields,2)</f>
        <v>#REF!</v>
      </c>
      <c r="AON402" s="73" t="s">
        <v>985</v>
      </c>
      <c r="AOO402" s="95">
        <v>45109</v>
      </c>
      <c r="AOP402" s="65" t="s">
        <v>11</v>
      </c>
      <c r="AOQ402" s="370" t="e">
        <f>VLOOKUP(AOY402,Teams,2)</f>
        <v>#REF!</v>
      </c>
      <c r="AOR402" s="370" t="e">
        <f>VLOOKUP(AOZ402,Teams,2)</f>
        <v>#REF!</v>
      </c>
      <c r="AOS402" s="464"/>
      <c r="AOT402" s="369">
        <v>0.33333333333333331</v>
      </c>
      <c r="AOU402" s="370" t="e">
        <f>VLOOKUP(AOQ402,fields,2)</f>
        <v>#REF!</v>
      </c>
      <c r="AOV402" s="73" t="s">
        <v>985</v>
      </c>
      <c r="AOW402" s="95">
        <v>45109</v>
      </c>
      <c r="AOX402" s="65" t="s">
        <v>11</v>
      </c>
      <c r="AOY402" s="370" t="e">
        <f>VLOOKUP(APG402,Teams,2)</f>
        <v>#REF!</v>
      </c>
      <c r="AOZ402" s="370" t="e">
        <f>VLOOKUP(APH402,Teams,2)</f>
        <v>#REF!</v>
      </c>
      <c r="APA402" s="464"/>
      <c r="APB402" s="369">
        <v>0.33333333333333331</v>
      </c>
      <c r="APC402" s="370" t="e">
        <f>VLOOKUP(AOY402,fields,2)</f>
        <v>#REF!</v>
      </c>
      <c r="APD402" s="73" t="s">
        <v>985</v>
      </c>
      <c r="APE402" s="95">
        <v>45109</v>
      </c>
      <c r="APF402" s="65" t="s">
        <v>11</v>
      </c>
      <c r="APG402" s="370" t="e">
        <f>VLOOKUP(APO402,Teams,2)</f>
        <v>#REF!</v>
      </c>
      <c r="APH402" s="370" t="e">
        <f>VLOOKUP(APP402,Teams,2)</f>
        <v>#REF!</v>
      </c>
      <c r="API402" s="464"/>
      <c r="APJ402" s="369">
        <v>0.33333333333333331</v>
      </c>
      <c r="APK402" s="370" t="e">
        <f>VLOOKUP(APG402,fields,2)</f>
        <v>#REF!</v>
      </c>
      <c r="APL402" s="73" t="s">
        <v>985</v>
      </c>
      <c r="APM402" s="95">
        <v>45109</v>
      </c>
      <c r="APN402" s="65" t="s">
        <v>11</v>
      </c>
      <c r="APO402" s="370" t="e">
        <f>VLOOKUP(APW402,Teams,2)</f>
        <v>#REF!</v>
      </c>
      <c r="APP402" s="370" t="e">
        <f>VLOOKUP(APX402,Teams,2)</f>
        <v>#REF!</v>
      </c>
      <c r="APQ402" s="464"/>
      <c r="APR402" s="369">
        <v>0.33333333333333331</v>
      </c>
      <c r="APS402" s="370" t="e">
        <f>VLOOKUP(APO402,fields,2)</f>
        <v>#REF!</v>
      </c>
      <c r="APT402" s="73" t="s">
        <v>985</v>
      </c>
      <c r="APU402" s="95">
        <v>45109</v>
      </c>
      <c r="APV402" s="65" t="s">
        <v>11</v>
      </c>
      <c r="APW402" s="370" t="e">
        <f>VLOOKUP(AQE402,Teams,2)</f>
        <v>#REF!</v>
      </c>
      <c r="APX402" s="370" t="e">
        <f>VLOOKUP(AQF402,Teams,2)</f>
        <v>#REF!</v>
      </c>
      <c r="APY402" s="464"/>
      <c r="APZ402" s="369">
        <v>0.33333333333333331</v>
      </c>
      <c r="AQA402" s="370" t="e">
        <f>VLOOKUP(APW402,fields,2)</f>
        <v>#REF!</v>
      </c>
      <c r="AQB402" s="73" t="s">
        <v>985</v>
      </c>
      <c r="AQC402" s="95">
        <v>45109</v>
      </c>
      <c r="AQD402" s="65" t="s">
        <v>11</v>
      </c>
      <c r="AQE402" s="370" t="e">
        <f>VLOOKUP(AQM402,Teams,2)</f>
        <v>#REF!</v>
      </c>
      <c r="AQF402" s="370" t="e">
        <f>VLOOKUP(AQN402,Teams,2)</f>
        <v>#REF!</v>
      </c>
      <c r="AQG402" s="464"/>
      <c r="AQH402" s="369">
        <v>0.33333333333333331</v>
      </c>
      <c r="AQI402" s="370" t="e">
        <f>VLOOKUP(AQE402,fields,2)</f>
        <v>#REF!</v>
      </c>
      <c r="AQJ402" s="73" t="s">
        <v>985</v>
      </c>
      <c r="AQK402" s="95">
        <v>45109</v>
      </c>
      <c r="AQL402" s="65" t="s">
        <v>11</v>
      </c>
      <c r="AQM402" s="370" t="e">
        <f>VLOOKUP(AQU402,Teams,2)</f>
        <v>#REF!</v>
      </c>
      <c r="AQN402" s="370" t="e">
        <f>VLOOKUP(AQV402,Teams,2)</f>
        <v>#REF!</v>
      </c>
      <c r="AQO402" s="464"/>
      <c r="AQP402" s="369">
        <v>0.33333333333333331</v>
      </c>
      <c r="AQQ402" s="370" t="e">
        <f>VLOOKUP(AQM402,fields,2)</f>
        <v>#REF!</v>
      </c>
      <c r="AQR402" s="73" t="s">
        <v>985</v>
      </c>
      <c r="AQS402" s="95">
        <v>45109</v>
      </c>
      <c r="AQT402" s="65" t="s">
        <v>11</v>
      </c>
      <c r="AQU402" s="370" t="e">
        <f>VLOOKUP(ARC402,Teams,2)</f>
        <v>#REF!</v>
      </c>
      <c r="AQV402" s="370" t="e">
        <f>VLOOKUP(ARD402,Teams,2)</f>
        <v>#REF!</v>
      </c>
      <c r="AQW402" s="464"/>
      <c r="AQX402" s="369">
        <v>0.33333333333333331</v>
      </c>
      <c r="AQY402" s="370" t="e">
        <f>VLOOKUP(AQU402,fields,2)</f>
        <v>#REF!</v>
      </c>
      <c r="AQZ402" s="73" t="s">
        <v>985</v>
      </c>
      <c r="ARA402" s="95">
        <v>45109</v>
      </c>
      <c r="ARB402" s="65" t="s">
        <v>11</v>
      </c>
      <c r="ARC402" s="370" t="e">
        <f>VLOOKUP(ARK402,Teams,2)</f>
        <v>#REF!</v>
      </c>
      <c r="ARD402" s="370" t="e">
        <f>VLOOKUP(ARL402,Teams,2)</f>
        <v>#REF!</v>
      </c>
      <c r="ARE402" s="464"/>
      <c r="ARF402" s="369">
        <v>0.33333333333333331</v>
      </c>
      <c r="ARG402" s="370" t="e">
        <f>VLOOKUP(ARC402,fields,2)</f>
        <v>#REF!</v>
      </c>
      <c r="ARH402" s="73" t="s">
        <v>985</v>
      </c>
      <c r="ARI402" s="95">
        <v>45109</v>
      </c>
      <c r="ARJ402" s="65" t="s">
        <v>11</v>
      </c>
      <c r="ARK402" s="370" t="e">
        <f>VLOOKUP(ARS402,Teams,2)</f>
        <v>#REF!</v>
      </c>
      <c r="ARL402" s="370" t="e">
        <f>VLOOKUP(ART402,Teams,2)</f>
        <v>#REF!</v>
      </c>
      <c r="ARM402" s="464"/>
      <c r="ARN402" s="369">
        <v>0.33333333333333331</v>
      </c>
      <c r="ARO402" s="370" t="e">
        <f>VLOOKUP(ARK402,fields,2)</f>
        <v>#REF!</v>
      </c>
      <c r="ARP402" s="73" t="s">
        <v>985</v>
      </c>
      <c r="ARQ402" s="95">
        <v>45109</v>
      </c>
      <c r="ARR402" s="65" t="s">
        <v>11</v>
      </c>
      <c r="ARS402" s="370" t="e">
        <f>VLOOKUP(ASA402,Teams,2)</f>
        <v>#REF!</v>
      </c>
      <c r="ART402" s="370" t="e">
        <f>VLOOKUP(ASB402,Teams,2)</f>
        <v>#REF!</v>
      </c>
      <c r="ARU402" s="464"/>
      <c r="ARV402" s="369">
        <v>0.33333333333333331</v>
      </c>
      <c r="ARW402" s="370" t="e">
        <f>VLOOKUP(ARS402,fields,2)</f>
        <v>#REF!</v>
      </c>
      <c r="ARX402" s="73" t="s">
        <v>985</v>
      </c>
      <c r="ARY402" s="95">
        <v>45109</v>
      </c>
      <c r="ARZ402" s="65" t="s">
        <v>11</v>
      </c>
      <c r="ASA402" s="370" t="e">
        <f>VLOOKUP(ASI402,Teams,2)</f>
        <v>#REF!</v>
      </c>
      <c r="ASB402" s="370" t="e">
        <f>VLOOKUP(ASJ402,Teams,2)</f>
        <v>#REF!</v>
      </c>
      <c r="ASC402" s="464"/>
      <c r="ASD402" s="369">
        <v>0.33333333333333331</v>
      </c>
      <c r="ASE402" s="370" t="e">
        <f>VLOOKUP(ASA402,fields,2)</f>
        <v>#REF!</v>
      </c>
      <c r="ASF402" s="73" t="s">
        <v>985</v>
      </c>
      <c r="ASG402" s="95">
        <v>45109</v>
      </c>
      <c r="ASH402" s="65" t="s">
        <v>11</v>
      </c>
      <c r="ASI402" s="370" t="e">
        <f>VLOOKUP(ASQ402,Teams,2)</f>
        <v>#REF!</v>
      </c>
      <c r="ASJ402" s="370" t="e">
        <f>VLOOKUP(ASR402,Teams,2)</f>
        <v>#REF!</v>
      </c>
      <c r="ASK402" s="464"/>
      <c r="ASL402" s="369">
        <v>0.33333333333333331</v>
      </c>
      <c r="ASM402" s="370" t="e">
        <f>VLOOKUP(ASI402,fields,2)</f>
        <v>#REF!</v>
      </c>
      <c r="ASN402" s="73" t="s">
        <v>985</v>
      </c>
      <c r="ASO402" s="95">
        <v>45109</v>
      </c>
      <c r="ASP402" s="65" t="s">
        <v>11</v>
      </c>
      <c r="ASQ402" s="370" t="e">
        <f>VLOOKUP(ASY402,Teams,2)</f>
        <v>#REF!</v>
      </c>
      <c r="ASR402" s="370" t="e">
        <f>VLOOKUP(ASZ402,Teams,2)</f>
        <v>#REF!</v>
      </c>
      <c r="ASS402" s="464"/>
      <c r="AST402" s="369">
        <v>0.33333333333333331</v>
      </c>
      <c r="ASU402" s="370" t="e">
        <f>VLOOKUP(ASQ402,fields,2)</f>
        <v>#REF!</v>
      </c>
      <c r="ASV402" s="73" t="s">
        <v>985</v>
      </c>
      <c r="ASW402" s="95">
        <v>45109</v>
      </c>
      <c r="ASX402" s="65" t="s">
        <v>11</v>
      </c>
      <c r="ASY402" s="370" t="e">
        <f>VLOOKUP(ATG402,Teams,2)</f>
        <v>#REF!</v>
      </c>
      <c r="ASZ402" s="370" t="e">
        <f>VLOOKUP(ATH402,Teams,2)</f>
        <v>#REF!</v>
      </c>
      <c r="ATA402" s="464"/>
      <c r="ATB402" s="369">
        <v>0.33333333333333331</v>
      </c>
      <c r="ATC402" s="370" t="e">
        <f>VLOOKUP(ASY402,fields,2)</f>
        <v>#REF!</v>
      </c>
      <c r="ATD402" s="73" t="s">
        <v>985</v>
      </c>
      <c r="ATE402" s="95">
        <v>45109</v>
      </c>
      <c r="ATF402" s="65" t="s">
        <v>11</v>
      </c>
      <c r="ATG402" s="370" t="e">
        <f>VLOOKUP(ATO402,Teams,2)</f>
        <v>#REF!</v>
      </c>
      <c r="ATH402" s="370" t="e">
        <f>VLOOKUP(ATP402,Teams,2)</f>
        <v>#REF!</v>
      </c>
      <c r="ATI402" s="464"/>
      <c r="ATJ402" s="369">
        <v>0.33333333333333331</v>
      </c>
      <c r="ATK402" s="370" t="e">
        <f>VLOOKUP(ATG402,fields,2)</f>
        <v>#REF!</v>
      </c>
      <c r="ATL402" s="73" t="s">
        <v>985</v>
      </c>
      <c r="ATM402" s="95">
        <v>45109</v>
      </c>
      <c r="ATN402" s="65" t="s">
        <v>11</v>
      </c>
      <c r="ATO402" s="370" t="e">
        <f>VLOOKUP(ATW402,Teams,2)</f>
        <v>#REF!</v>
      </c>
      <c r="ATP402" s="370" t="e">
        <f>VLOOKUP(ATX402,Teams,2)</f>
        <v>#REF!</v>
      </c>
      <c r="ATQ402" s="464"/>
      <c r="ATR402" s="369">
        <v>0.33333333333333331</v>
      </c>
      <c r="ATS402" s="370" t="e">
        <f>VLOOKUP(ATO402,fields,2)</f>
        <v>#REF!</v>
      </c>
      <c r="ATT402" s="73" t="s">
        <v>985</v>
      </c>
      <c r="ATU402" s="95">
        <v>45109</v>
      </c>
      <c r="ATV402" s="65" t="s">
        <v>11</v>
      </c>
      <c r="ATW402" s="370" t="e">
        <f>VLOOKUP(AUE402,Teams,2)</f>
        <v>#REF!</v>
      </c>
      <c r="ATX402" s="370" t="e">
        <f>VLOOKUP(AUF402,Teams,2)</f>
        <v>#REF!</v>
      </c>
      <c r="ATY402" s="464"/>
      <c r="ATZ402" s="369">
        <v>0.33333333333333331</v>
      </c>
      <c r="AUA402" s="370" t="e">
        <f>VLOOKUP(ATW402,fields,2)</f>
        <v>#REF!</v>
      </c>
      <c r="AUB402" s="73" t="s">
        <v>985</v>
      </c>
      <c r="AUC402" s="95">
        <v>45109</v>
      </c>
      <c r="AUD402" s="65" t="s">
        <v>11</v>
      </c>
      <c r="AUE402" s="370" t="e">
        <f>VLOOKUP(AUM402,Teams,2)</f>
        <v>#REF!</v>
      </c>
      <c r="AUF402" s="370" t="e">
        <f>VLOOKUP(AUN402,Teams,2)</f>
        <v>#REF!</v>
      </c>
      <c r="AUG402" s="464"/>
      <c r="AUH402" s="369">
        <v>0.33333333333333331</v>
      </c>
      <c r="AUI402" s="370" t="e">
        <f>VLOOKUP(AUE402,fields,2)</f>
        <v>#REF!</v>
      </c>
      <c r="AUJ402" s="73" t="s">
        <v>985</v>
      </c>
      <c r="AUK402" s="95">
        <v>45109</v>
      </c>
      <c r="AUL402" s="65" t="s">
        <v>11</v>
      </c>
      <c r="AUM402" s="370" t="e">
        <f>VLOOKUP(AUU402,Teams,2)</f>
        <v>#REF!</v>
      </c>
      <c r="AUN402" s="370" t="e">
        <f>VLOOKUP(AUV402,Teams,2)</f>
        <v>#REF!</v>
      </c>
      <c r="AUO402" s="464"/>
      <c r="AUP402" s="369">
        <v>0.33333333333333331</v>
      </c>
      <c r="AUQ402" s="370" t="e">
        <f>VLOOKUP(AUM402,fields,2)</f>
        <v>#REF!</v>
      </c>
      <c r="AUR402" s="73" t="s">
        <v>985</v>
      </c>
      <c r="AUS402" s="95">
        <v>45109</v>
      </c>
      <c r="AUT402" s="65" t="s">
        <v>11</v>
      </c>
      <c r="AUU402" s="370" t="e">
        <f>VLOOKUP(AVC402,Teams,2)</f>
        <v>#REF!</v>
      </c>
      <c r="AUV402" s="370" t="e">
        <f>VLOOKUP(AVD402,Teams,2)</f>
        <v>#REF!</v>
      </c>
      <c r="AUW402" s="464"/>
      <c r="AUX402" s="369">
        <v>0.33333333333333331</v>
      </c>
      <c r="AUY402" s="370" t="e">
        <f>VLOOKUP(AUU402,fields,2)</f>
        <v>#REF!</v>
      </c>
      <c r="AUZ402" s="73" t="s">
        <v>985</v>
      </c>
      <c r="AVA402" s="95">
        <v>45109</v>
      </c>
      <c r="AVB402" s="65" t="s">
        <v>11</v>
      </c>
      <c r="AVC402" s="370" t="e">
        <f>VLOOKUP(AVK402,Teams,2)</f>
        <v>#REF!</v>
      </c>
      <c r="AVD402" s="370" t="e">
        <f>VLOOKUP(AVL402,Teams,2)</f>
        <v>#REF!</v>
      </c>
      <c r="AVE402" s="464"/>
      <c r="AVF402" s="369">
        <v>0.33333333333333331</v>
      </c>
      <c r="AVG402" s="370" t="e">
        <f>VLOOKUP(AVC402,fields,2)</f>
        <v>#REF!</v>
      </c>
      <c r="AVH402" s="73" t="s">
        <v>985</v>
      </c>
      <c r="AVI402" s="95">
        <v>45109</v>
      </c>
      <c r="AVJ402" s="65" t="s">
        <v>11</v>
      </c>
      <c r="AVK402" s="370" t="e">
        <f>VLOOKUP(AVS402,Teams,2)</f>
        <v>#REF!</v>
      </c>
      <c r="AVL402" s="370" t="e">
        <f>VLOOKUP(AVT402,Teams,2)</f>
        <v>#REF!</v>
      </c>
      <c r="AVM402" s="464"/>
      <c r="AVN402" s="369">
        <v>0.33333333333333331</v>
      </c>
      <c r="AVO402" s="370" t="e">
        <f>VLOOKUP(AVK402,fields,2)</f>
        <v>#REF!</v>
      </c>
      <c r="AVP402" s="73" t="s">
        <v>985</v>
      </c>
      <c r="AVQ402" s="95">
        <v>45109</v>
      </c>
      <c r="AVR402" s="65" t="s">
        <v>11</v>
      </c>
      <c r="AVS402" s="370" t="e">
        <f>VLOOKUP(AWA402,Teams,2)</f>
        <v>#REF!</v>
      </c>
      <c r="AVT402" s="370" t="e">
        <f>VLOOKUP(AWB402,Teams,2)</f>
        <v>#REF!</v>
      </c>
      <c r="AVU402" s="464"/>
      <c r="AVV402" s="369">
        <v>0.33333333333333331</v>
      </c>
      <c r="AVW402" s="370" t="e">
        <f>VLOOKUP(AVS402,fields,2)</f>
        <v>#REF!</v>
      </c>
      <c r="AVX402" s="73" t="s">
        <v>985</v>
      </c>
      <c r="AVY402" s="95">
        <v>45109</v>
      </c>
      <c r="AVZ402" s="65" t="s">
        <v>11</v>
      </c>
      <c r="AWA402" s="370" t="e">
        <f>VLOOKUP(AWI402,Teams,2)</f>
        <v>#REF!</v>
      </c>
      <c r="AWB402" s="370" t="e">
        <f>VLOOKUP(AWJ402,Teams,2)</f>
        <v>#REF!</v>
      </c>
      <c r="AWC402" s="464"/>
      <c r="AWD402" s="369">
        <v>0.33333333333333331</v>
      </c>
      <c r="AWE402" s="370" t="e">
        <f>VLOOKUP(AWA402,fields,2)</f>
        <v>#REF!</v>
      </c>
      <c r="AWF402" s="73" t="s">
        <v>985</v>
      </c>
      <c r="AWG402" s="95">
        <v>45109</v>
      </c>
      <c r="AWH402" s="65" t="s">
        <v>11</v>
      </c>
      <c r="AWI402" s="370" t="e">
        <f>VLOOKUP(AWQ402,Teams,2)</f>
        <v>#REF!</v>
      </c>
      <c r="AWJ402" s="370" t="e">
        <f>VLOOKUP(AWR402,Teams,2)</f>
        <v>#REF!</v>
      </c>
      <c r="AWK402" s="464"/>
      <c r="AWL402" s="369">
        <v>0.33333333333333331</v>
      </c>
      <c r="AWM402" s="370" t="e">
        <f>VLOOKUP(AWI402,fields,2)</f>
        <v>#REF!</v>
      </c>
      <c r="AWN402" s="73" t="s">
        <v>985</v>
      </c>
      <c r="AWO402" s="95">
        <v>45109</v>
      </c>
      <c r="AWP402" s="65" t="s">
        <v>11</v>
      </c>
      <c r="AWQ402" s="370" t="e">
        <f>VLOOKUP(AWY402,Teams,2)</f>
        <v>#REF!</v>
      </c>
      <c r="AWR402" s="370" t="e">
        <f>VLOOKUP(AWZ402,Teams,2)</f>
        <v>#REF!</v>
      </c>
      <c r="AWS402" s="464"/>
      <c r="AWT402" s="369">
        <v>0.33333333333333331</v>
      </c>
      <c r="AWU402" s="370" t="e">
        <f>VLOOKUP(AWQ402,fields,2)</f>
        <v>#REF!</v>
      </c>
      <c r="AWV402" s="73" t="s">
        <v>985</v>
      </c>
      <c r="AWW402" s="95">
        <v>45109</v>
      </c>
      <c r="AWX402" s="65" t="s">
        <v>11</v>
      </c>
      <c r="AWY402" s="370" t="e">
        <f>VLOOKUP(AXG402,Teams,2)</f>
        <v>#REF!</v>
      </c>
      <c r="AWZ402" s="370" t="e">
        <f>VLOOKUP(AXH402,Teams,2)</f>
        <v>#REF!</v>
      </c>
      <c r="AXA402" s="464"/>
      <c r="AXB402" s="369">
        <v>0.33333333333333331</v>
      </c>
      <c r="AXC402" s="370" t="e">
        <f>VLOOKUP(AWY402,fields,2)</f>
        <v>#REF!</v>
      </c>
      <c r="AXD402" s="73" t="s">
        <v>985</v>
      </c>
      <c r="AXE402" s="95">
        <v>45109</v>
      </c>
      <c r="AXF402" s="65" t="s">
        <v>11</v>
      </c>
      <c r="AXG402" s="370" t="e">
        <f>VLOOKUP(AXO402,Teams,2)</f>
        <v>#REF!</v>
      </c>
      <c r="AXH402" s="370" t="e">
        <f>VLOOKUP(AXP402,Teams,2)</f>
        <v>#REF!</v>
      </c>
      <c r="AXI402" s="464"/>
      <c r="AXJ402" s="369">
        <v>0.33333333333333331</v>
      </c>
      <c r="AXK402" s="370" t="e">
        <f>VLOOKUP(AXG402,fields,2)</f>
        <v>#REF!</v>
      </c>
      <c r="AXL402" s="73" t="s">
        <v>985</v>
      </c>
      <c r="AXM402" s="95">
        <v>45109</v>
      </c>
      <c r="AXN402" s="65" t="s">
        <v>11</v>
      </c>
      <c r="AXO402" s="370" t="e">
        <f>VLOOKUP(AXW402,Teams,2)</f>
        <v>#REF!</v>
      </c>
      <c r="AXP402" s="370" t="e">
        <f>VLOOKUP(AXX402,Teams,2)</f>
        <v>#REF!</v>
      </c>
      <c r="AXQ402" s="464"/>
      <c r="AXR402" s="369">
        <v>0.33333333333333331</v>
      </c>
      <c r="AXS402" s="370" t="e">
        <f>VLOOKUP(AXO402,fields,2)</f>
        <v>#REF!</v>
      </c>
      <c r="AXT402" s="73" t="s">
        <v>985</v>
      </c>
      <c r="AXU402" s="95">
        <v>45109</v>
      </c>
      <c r="AXV402" s="65" t="s">
        <v>11</v>
      </c>
      <c r="AXW402" s="370" t="e">
        <f>VLOOKUP(AYE402,Teams,2)</f>
        <v>#REF!</v>
      </c>
      <c r="AXX402" s="370" t="e">
        <f>VLOOKUP(AYF402,Teams,2)</f>
        <v>#REF!</v>
      </c>
      <c r="AXY402" s="464"/>
      <c r="AXZ402" s="369">
        <v>0.33333333333333331</v>
      </c>
      <c r="AYA402" s="370" t="e">
        <f>VLOOKUP(AXW402,fields,2)</f>
        <v>#REF!</v>
      </c>
      <c r="AYB402" s="73" t="s">
        <v>985</v>
      </c>
      <c r="AYC402" s="95">
        <v>45109</v>
      </c>
      <c r="AYD402" s="65" t="s">
        <v>11</v>
      </c>
      <c r="AYE402" s="370" t="e">
        <f>VLOOKUP(AYM402,Teams,2)</f>
        <v>#REF!</v>
      </c>
      <c r="AYF402" s="370" t="e">
        <f>VLOOKUP(AYN402,Teams,2)</f>
        <v>#REF!</v>
      </c>
      <c r="AYG402" s="464"/>
      <c r="AYH402" s="369">
        <v>0.33333333333333331</v>
      </c>
      <c r="AYI402" s="370" t="e">
        <f>VLOOKUP(AYE402,fields,2)</f>
        <v>#REF!</v>
      </c>
      <c r="AYJ402" s="73" t="s">
        <v>985</v>
      </c>
      <c r="AYK402" s="95">
        <v>45109</v>
      </c>
      <c r="AYL402" s="65" t="s">
        <v>11</v>
      </c>
      <c r="AYM402" s="370" t="e">
        <f>VLOOKUP(AYU402,Teams,2)</f>
        <v>#REF!</v>
      </c>
      <c r="AYN402" s="370" t="e">
        <f>VLOOKUP(AYV402,Teams,2)</f>
        <v>#REF!</v>
      </c>
      <c r="AYO402" s="464"/>
      <c r="AYP402" s="369">
        <v>0.33333333333333331</v>
      </c>
      <c r="AYQ402" s="370" t="e">
        <f>VLOOKUP(AYM402,fields,2)</f>
        <v>#REF!</v>
      </c>
      <c r="AYR402" s="73" t="s">
        <v>985</v>
      </c>
      <c r="AYS402" s="95">
        <v>45109</v>
      </c>
      <c r="AYT402" s="65" t="s">
        <v>11</v>
      </c>
      <c r="AYU402" s="370" t="e">
        <f>VLOOKUP(AZC402,Teams,2)</f>
        <v>#REF!</v>
      </c>
      <c r="AYV402" s="370" t="e">
        <f>VLOOKUP(AZD402,Teams,2)</f>
        <v>#REF!</v>
      </c>
      <c r="AYW402" s="464"/>
      <c r="AYX402" s="369">
        <v>0.33333333333333331</v>
      </c>
      <c r="AYY402" s="370" t="e">
        <f>VLOOKUP(AYU402,fields,2)</f>
        <v>#REF!</v>
      </c>
      <c r="AYZ402" s="73" t="s">
        <v>985</v>
      </c>
      <c r="AZA402" s="95">
        <v>45109</v>
      </c>
      <c r="AZB402" s="65" t="s">
        <v>11</v>
      </c>
      <c r="AZC402" s="370" t="e">
        <f>VLOOKUP(AZK402,Teams,2)</f>
        <v>#REF!</v>
      </c>
      <c r="AZD402" s="370" t="e">
        <f>VLOOKUP(AZL402,Teams,2)</f>
        <v>#REF!</v>
      </c>
      <c r="AZE402" s="464"/>
      <c r="AZF402" s="369">
        <v>0.33333333333333331</v>
      </c>
      <c r="AZG402" s="370" t="e">
        <f>VLOOKUP(AZC402,fields,2)</f>
        <v>#REF!</v>
      </c>
      <c r="AZH402" s="73" t="s">
        <v>985</v>
      </c>
      <c r="AZI402" s="95">
        <v>45109</v>
      </c>
      <c r="AZJ402" s="65" t="s">
        <v>11</v>
      </c>
      <c r="AZK402" s="370" t="e">
        <f>VLOOKUP(AZS402,Teams,2)</f>
        <v>#REF!</v>
      </c>
      <c r="AZL402" s="370" t="e">
        <f>VLOOKUP(AZT402,Teams,2)</f>
        <v>#REF!</v>
      </c>
      <c r="AZM402" s="464"/>
      <c r="AZN402" s="369">
        <v>0.33333333333333331</v>
      </c>
      <c r="AZO402" s="370" t="e">
        <f>VLOOKUP(AZK402,fields,2)</f>
        <v>#REF!</v>
      </c>
      <c r="AZP402" s="73" t="s">
        <v>985</v>
      </c>
      <c r="AZQ402" s="95">
        <v>45109</v>
      </c>
      <c r="AZR402" s="65" t="s">
        <v>11</v>
      </c>
      <c r="AZS402" s="370" t="e">
        <f>VLOOKUP(BAA402,Teams,2)</f>
        <v>#REF!</v>
      </c>
      <c r="AZT402" s="370" t="e">
        <f>VLOOKUP(BAB402,Teams,2)</f>
        <v>#REF!</v>
      </c>
      <c r="AZU402" s="464"/>
      <c r="AZV402" s="369">
        <v>0.33333333333333331</v>
      </c>
      <c r="AZW402" s="370" t="e">
        <f>VLOOKUP(AZS402,fields,2)</f>
        <v>#REF!</v>
      </c>
      <c r="AZX402" s="73" t="s">
        <v>985</v>
      </c>
      <c r="AZY402" s="95">
        <v>45109</v>
      </c>
      <c r="AZZ402" s="65" t="s">
        <v>11</v>
      </c>
      <c r="BAA402" s="370" t="e">
        <f>VLOOKUP(BAI402,Teams,2)</f>
        <v>#REF!</v>
      </c>
      <c r="BAB402" s="370" t="e">
        <f>VLOOKUP(BAJ402,Teams,2)</f>
        <v>#REF!</v>
      </c>
      <c r="BAC402" s="464"/>
      <c r="BAD402" s="369">
        <v>0.33333333333333331</v>
      </c>
      <c r="BAE402" s="370" t="e">
        <f>VLOOKUP(BAA402,fields,2)</f>
        <v>#REF!</v>
      </c>
      <c r="BAF402" s="73" t="s">
        <v>985</v>
      </c>
      <c r="BAG402" s="95">
        <v>45109</v>
      </c>
      <c r="BAH402" s="65" t="s">
        <v>11</v>
      </c>
      <c r="BAI402" s="370" t="e">
        <f>VLOOKUP(BAQ402,Teams,2)</f>
        <v>#REF!</v>
      </c>
      <c r="BAJ402" s="370" t="e">
        <f>VLOOKUP(BAR402,Teams,2)</f>
        <v>#REF!</v>
      </c>
      <c r="BAK402" s="464"/>
      <c r="BAL402" s="369">
        <v>0.33333333333333331</v>
      </c>
      <c r="BAM402" s="370" t="e">
        <f>VLOOKUP(BAI402,fields,2)</f>
        <v>#REF!</v>
      </c>
      <c r="BAN402" s="73" t="s">
        <v>985</v>
      </c>
      <c r="BAO402" s="95">
        <v>45109</v>
      </c>
      <c r="BAP402" s="65" t="s">
        <v>11</v>
      </c>
      <c r="BAQ402" s="370" t="e">
        <f>VLOOKUP(BAY402,Teams,2)</f>
        <v>#REF!</v>
      </c>
      <c r="BAR402" s="370" t="e">
        <f>VLOOKUP(BAZ402,Teams,2)</f>
        <v>#REF!</v>
      </c>
      <c r="BAS402" s="464"/>
      <c r="BAT402" s="369">
        <v>0.33333333333333331</v>
      </c>
      <c r="BAU402" s="370" t="e">
        <f>VLOOKUP(BAQ402,fields,2)</f>
        <v>#REF!</v>
      </c>
      <c r="BAV402" s="73" t="s">
        <v>985</v>
      </c>
      <c r="BAW402" s="95">
        <v>45109</v>
      </c>
      <c r="BAX402" s="65" t="s">
        <v>11</v>
      </c>
      <c r="BAY402" s="370" t="e">
        <f>VLOOKUP(BBG402,Teams,2)</f>
        <v>#REF!</v>
      </c>
      <c r="BAZ402" s="370" t="e">
        <f>VLOOKUP(BBH402,Teams,2)</f>
        <v>#REF!</v>
      </c>
      <c r="BBA402" s="464"/>
      <c r="BBB402" s="369">
        <v>0.33333333333333331</v>
      </c>
      <c r="BBC402" s="370" t="e">
        <f>VLOOKUP(BAY402,fields,2)</f>
        <v>#REF!</v>
      </c>
      <c r="BBD402" s="73" t="s">
        <v>985</v>
      </c>
      <c r="BBE402" s="95">
        <v>45109</v>
      </c>
      <c r="BBF402" s="65" t="s">
        <v>11</v>
      </c>
      <c r="BBG402" s="370" t="e">
        <f>VLOOKUP(BBO402,Teams,2)</f>
        <v>#REF!</v>
      </c>
      <c r="BBH402" s="370" t="e">
        <f>VLOOKUP(BBP402,Teams,2)</f>
        <v>#REF!</v>
      </c>
      <c r="BBI402" s="464"/>
      <c r="BBJ402" s="369">
        <v>0.33333333333333331</v>
      </c>
      <c r="BBK402" s="370" t="e">
        <f>VLOOKUP(BBG402,fields,2)</f>
        <v>#REF!</v>
      </c>
      <c r="BBL402" s="73" t="s">
        <v>985</v>
      </c>
      <c r="BBM402" s="95">
        <v>45109</v>
      </c>
      <c r="BBN402" s="65" t="s">
        <v>11</v>
      </c>
      <c r="BBO402" s="370" t="e">
        <f>VLOOKUP(BBW402,Teams,2)</f>
        <v>#REF!</v>
      </c>
      <c r="BBP402" s="370" t="e">
        <f>VLOOKUP(BBX402,Teams,2)</f>
        <v>#REF!</v>
      </c>
      <c r="BBQ402" s="464"/>
      <c r="BBR402" s="369">
        <v>0.33333333333333331</v>
      </c>
      <c r="BBS402" s="370" t="e">
        <f>VLOOKUP(BBO402,fields,2)</f>
        <v>#REF!</v>
      </c>
      <c r="BBT402" s="73" t="s">
        <v>985</v>
      </c>
      <c r="BBU402" s="95">
        <v>45109</v>
      </c>
      <c r="BBV402" s="65" t="s">
        <v>11</v>
      </c>
      <c r="BBW402" s="370" t="e">
        <f>VLOOKUP(BCE402,Teams,2)</f>
        <v>#REF!</v>
      </c>
      <c r="BBX402" s="370" t="e">
        <f>VLOOKUP(BCF402,Teams,2)</f>
        <v>#REF!</v>
      </c>
      <c r="BBY402" s="464"/>
      <c r="BBZ402" s="369">
        <v>0.33333333333333331</v>
      </c>
      <c r="BCA402" s="370" t="e">
        <f>VLOOKUP(BBW402,fields,2)</f>
        <v>#REF!</v>
      </c>
      <c r="BCB402" s="73" t="s">
        <v>985</v>
      </c>
      <c r="BCC402" s="95">
        <v>45109</v>
      </c>
      <c r="BCD402" s="65" t="s">
        <v>11</v>
      </c>
      <c r="BCE402" s="370" t="e">
        <f>VLOOKUP(BCM402,Teams,2)</f>
        <v>#REF!</v>
      </c>
      <c r="BCF402" s="370" t="e">
        <f>VLOOKUP(BCN402,Teams,2)</f>
        <v>#REF!</v>
      </c>
      <c r="BCG402" s="464"/>
      <c r="BCH402" s="369">
        <v>0.33333333333333331</v>
      </c>
      <c r="BCI402" s="370" t="e">
        <f>VLOOKUP(BCE402,fields,2)</f>
        <v>#REF!</v>
      </c>
      <c r="BCJ402" s="73" t="s">
        <v>985</v>
      </c>
      <c r="BCK402" s="95">
        <v>45109</v>
      </c>
      <c r="BCL402" s="65" t="s">
        <v>11</v>
      </c>
      <c r="BCM402" s="370" t="e">
        <f>VLOOKUP(BCU402,Teams,2)</f>
        <v>#REF!</v>
      </c>
      <c r="BCN402" s="370" t="e">
        <f>VLOOKUP(BCV402,Teams,2)</f>
        <v>#REF!</v>
      </c>
      <c r="BCO402" s="464"/>
      <c r="BCP402" s="369">
        <v>0.33333333333333331</v>
      </c>
      <c r="BCQ402" s="370" t="e">
        <f>VLOOKUP(BCM402,fields,2)</f>
        <v>#REF!</v>
      </c>
      <c r="BCR402" s="73" t="s">
        <v>985</v>
      </c>
      <c r="BCS402" s="95">
        <v>45109</v>
      </c>
      <c r="BCT402" s="65" t="s">
        <v>11</v>
      </c>
      <c r="BCU402" s="370" t="e">
        <f>VLOOKUP(BDC402,Teams,2)</f>
        <v>#REF!</v>
      </c>
      <c r="BCV402" s="370" t="e">
        <f>VLOOKUP(BDD402,Teams,2)</f>
        <v>#REF!</v>
      </c>
      <c r="BCW402" s="464"/>
      <c r="BCX402" s="369">
        <v>0.33333333333333331</v>
      </c>
      <c r="BCY402" s="370" t="e">
        <f>VLOOKUP(BCU402,fields,2)</f>
        <v>#REF!</v>
      </c>
      <c r="BCZ402" s="73" t="s">
        <v>985</v>
      </c>
      <c r="BDA402" s="95">
        <v>45109</v>
      </c>
      <c r="BDB402" s="65" t="s">
        <v>11</v>
      </c>
      <c r="BDC402" s="370" t="e">
        <f>VLOOKUP(BDK402,Teams,2)</f>
        <v>#REF!</v>
      </c>
      <c r="BDD402" s="370" t="e">
        <f>VLOOKUP(BDL402,Teams,2)</f>
        <v>#REF!</v>
      </c>
      <c r="BDE402" s="464"/>
      <c r="BDF402" s="369">
        <v>0.33333333333333331</v>
      </c>
      <c r="BDG402" s="370" t="e">
        <f>VLOOKUP(BDC402,fields,2)</f>
        <v>#REF!</v>
      </c>
      <c r="BDH402" s="73" t="s">
        <v>985</v>
      </c>
      <c r="BDI402" s="95">
        <v>45109</v>
      </c>
      <c r="BDJ402" s="65" t="s">
        <v>11</v>
      </c>
      <c r="BDK402" s="370" t="e">
        <f>VLOOKUP(BDS402,Teams,2)</f>
        <v>#REF!</v>
      </c>
      <c r="BDL402" s="370" t="e">
        <f>VLOOKUP(BDT402,Teams,2)</f>
        <v>#REF!</v>
      </c>
      <c r="BDM402" s="464"/>
      <c r="BDN402" s="369">
        <v>0.33333333333333331</v>
      </c>
      <c r="BDO402" s="370" t="e">
        <f>VLOOKUP(BDK402,fields,2)</f>
        <v>#REF!</v>
      </c>
      <c r="BDP402" s="73" t="s">
        <v>985</v>
      </c>
      <c r="BDQ402" s="95">
        <v>45109</v>
      </c>
      <c r="BDR402" s="65" t="s">
        <v>11</v>
      </c>
      <c r="BDS402" s="370" t="e">
        <f>VLOOKUP(BEA402,Teams,2)</f>
        <v>#REF!</v>
      </c>
      <c r="BDT402" s="370" t="e">
        <f>VLOOKUP(BEB402,Teams,2)</f>
        <v>#REF!</v>
      </c>
      <c r="BDU402" s="464"/>
      <c r="BDV402" s="369">
        <v>0.33333333333333331</v>
      </c>
      <c r="BDW402" s="370" t="e">
        <f>VLOOKUP(BDS402,fields,2)</f>
        <v>#REF!</v>
      </c>
      <c r="BDX402" s="73" t="s">
        <v>985</v>
      </c>
      <c r="BDY402" s="95">
        <v>45109</v>
      </c>
      <c r="BDZ402" s="65" t="s">
        <v>11</v>
      </c>
      <c r="BEA402" s="370" t="e">
        <f>VLOOKUP(BEI402,Teams,2)</f>
        <v>#REF!</v>
      </c>
      <c r="BEB402" s="370" t="e">
        <f>VLOOKUP(BEJ402,Teams,2)</f>
        <v>#REF!</v>
      </c>
      <c r="BEC402" s="464"/>
      <c r="BED402" s="369">
        <v>0.33333333333333331</v>
      </c>
      <c r="BEE402" s="370" t="e">
        <f>VLOOKUP(BEA402,fields,2)</f>
        <v>#REF!</v>
      </c>
      <c r="BEF402" s="73" t="s">
        <v>985</v>
      </c>
      <c r="BEG402" s="95">
        <v>45109</v>
      </c>
      <c r="BEH402" s="65" t="s">
        <v>11</v>
      </c>
      <c r="BEI402" s="370" t="e">
        <f>VLOOKUP(BEQ402,Teams,2)</f>
        <v>#REF!</v>
      </c>
      <c r="BEJ402" s="370" t="e">
        <f>VLOOKUP(BER402,Teams,2)</f>
        <v>#REF!</v>
      </c>
      <c r="BEK402" s="464"/>
      <c r="BEL402" s="369">
        <v>0.33333333333333331</v>
      </c>
      <c r="BEM402" s="370" t="e">
        <f>VLOOKUP(BEI402,fields,2)</f>
        <v>#REF!</v>
      </c>
      <c r="BEN402" s="73" t="s">
        <v>985</v>
      </c>
      <c r="BEO402" s="95">
        <v>45109</v>
      </c>
      <c r="BEP402" s="65" t="s">
        <v>11</v>
      </c>
      <c r="BEQ402" s="370" t="e">
        <f>VLOOKUP(BEY402,Teams,2)</f>
        <v>#REF!</v>
      </c>
      <c r="BER402" s="370" t="e">
        <f>VLOOKUP(BEZ402,Teams,2)</f>
        <v>#REF!</v>
      </c>
      <c r="BES402" s="464"/>
      <c r="BET402" s="369">
        <v>0.33333333333333331</v>
      </c>
      <c r="BEU402" s="370" t="e">
        <f>VLOOKUP(BEQ402,fields,2)</f>
        <v>#REF!</v>
      </c>
      <c r="BEV402" s="73" t="s">
        <v>985</v>
      </c>
      <c r="BEW402" s="95">
        <v>45109</v>
      </c>
      <c r="BEX402" s="65" t="s">
        <v>11</v>
      </c>
      <c r="BEY402" s="370" t="e">
        <f>VLOOKUP(BFG402,Teams,2)</f>
        <v>#REF!</v>
      </c>
      <c r="BEZ402" s="370" t="e">
        <f>VLOOKUP(BFH402,Teams,2)</f>
        <v>#REF!</v>
      </c>
      <c r="BFA402" s="464"/>
      <c r="BFB402" s="369">
        <v>0.33333333333333331</v>
      </c>
      <c r="BFC402" s="370" t="e">
        <f>VLOOKUP(BEY402,fields,2)</f>
        <v>#REF!</v>
      </c>
      <c r="BFD402" s="73" t="s">
        <v>985</v>
      </c>
      <c r="BFE402" s="95">
        <v>45109</v>
      </c>
      <c r="BFF402" s="65" t="s">
        <v>11</v>
      </c>
      <c r="BFG402" s="370" t="e">
        <f>VLOOKUP(BFO402,Teams,2)</f>
        <v>#REF!</v>
      </c>
      <c r="BFH402" s="370" t="e">
        <f>VLOOKUP(BFP402,Teams,2)</f>
        <v>#REF!</v>
      </c>
      <c r="BFI402" s="464"/>
      <c r="BFJ402" s="369">
        <v>0.33333333333333331</v>
      </c>
      <c r="BFK402" s="370" t="e">
        <f>VLOOKUP(BFG402,fields,2)</f>
        <v>#REF!</v>
      </c>
      <c r="BFL402" s="73" t="s">
        <v>985</v>
      </c>
      <c r="BFM402" s="95">
        <v>45109</v>
      </c>
      <c r="BFN402" s="65" t="s">
        <v>11</v>
      </c>
      <c r="BFO402" s="370" t="e">
        <f>VLOOKUP(BFW402,Teams,2)</f>
        <v>#REF!</v>
      </c>
      <c r="BFP402" s="370" t="e">
        <f>VLOOKUP(BFX402,Teams,2)</f>
        <v>#REF!</v>
      </c>
      <c r="BFQ402" s="464"/>
      <c r="BFR402" s="369">
        <v>0.33333333333333331</v>
      </c>
      <c r="BFS402" s="370" t="e">
        <f>VLOOKUP(BFO402,fields,2)</f>
        <v>#REF!</v>
      </c>
      <c r="BFT402" s="73" t="s">
        <v>985</v>
      </c>
      <c r="BFU402" s="95">
        <v>45109</v>
      </c>
      <c r="BFV402" s="65" t="s">
        <v>11</v>
      </c>
      <c r="BFW402" s="370" t="e">
        <f>VLOOKUP(BGE402,Teams,2)</f>
        <v>#REF!</v>
      </c>
      <c r="BFX402" s="370" t="e">
        <f>VLOOKUP(BGF402,Teams,2)</f>
        <v>#REF!</v>
      </c>
      <c r="BFY402" s="464"/>
      <c r="BFZ402" s="369">
        <v>0.33333333333333331</v>
      </c>
      <c r="BGA402" s="370" t="e">
        <f>VLOOKUP(BFW402,fields,2)</f>
        <v>#REF!</v>
      </c>
      <c r="BGB402" s="73" t="s">
        <v>985</v>
      </c>
      <c r="BGC402" s="95">
        <v>45109</v>
      </c>
      <c r="BGD402" s="65" t="s">
        <v>11</v>
      </c>
      <c r="BGE402" s="370" t="e">
        <f>VLOOKUP(BGM402,Teams,2)</f>
        <v>#REF!</v>
      </c>
      <c r="BGF402" s="370" t="e">
        <f>VLOOKUP(BGN402,Teams,2)</f>
        <v>#REF!</v>
      </c>
      <c r="BGG402" s="464"/>
      <c r="BGH402" s="369">
        <v>0.33333333333333331</v>
      </c>
      <c r="BGI402" s="370" t="e">
        <f>VLOOKUP(BGE402,fields,2)</f>
        <v>#REF!</v>
      </c>
      <c r="BGJ402" s="73" t="s">
        <v>985</v>
      </c>
      <c r="BGK402" s="95">
        <v>45109</v>
      </c>
      <c r="BGL402" s="65" t="s">
        <v>11</v>
      </c>
      <c r="BGM402" s="370" t="e">
        <f>VLOOKUP(BGU402,Teams,2)</f>
        <v>#REF!</v>
      </c>
      <c r="BGN402" s="370" t="e">
        <f>VLOOKUP(BGV402,Teams,2)</f>
        <v>#REF!</v>
      </c>
      <c r="BGO402" s="464"/>
      <c r="BGP402" s="369">
        <v>0.33333333333333331</v>
      </c>
      <c r="BGQ402" s="370" t="e">
        <f>VLOOKUP(BGM402,fields,2)</f>
        <v>#REF!</v>
      </c>
      <c r="BGR402" s="73" t="s">
        <v>985</v>
      </c>
      <c r="BGS402" s="95">
        <v>45109</v>
      </c>
      <c r="BGT402" s="65" t="s">
        <v>11</v>
      </c>
      <c r="BGU402" s="370" t="e">
        <f>VLOOKUP(BHC402,Teams,2)</f>
        <v>#REF!</v>
      </c>
      <c r="BGV402" s="370" t="e">
        <f>VLOOKUP(BHD402,Teams,2)</f>
        <v>#REF!</v>
      </c>
      <c r="BGW402" s="464"/>
      <c r="BGX402" s="369">
        <v>0.33333333333333331</v>
      </c>
      <c r="BGY402" s="370" t="e">
        <f>VLOOKUP(BGU402,fields,2)</f>
        <v>#REF!</v>
      </c>
      <c r="BGZ402" s="73" t="s">
        <v>985</v>
      </c>
      <c r="BHA402" s="95">
        <v>45109</v>
      </c>
      <c r="BHB402" s="65" t="s">
        <v>11</v>
      </c>
      <c r="BHC402" s="370" t="e">
        <f>VLOOKUP(BHK402,Teams,2)</f>
        <v>#REF!</v>
      </c>
      <c r="BHD402" s="370" t="e">
        <f>VLOOKUP(BHL402,Teams,2)</f>
        <v>#REF!</v>
      </c>
      <c r="BHE402" s="464"/>
      <c r="BHF402" s="369">
        <v>0.33333333333333331</v>
      </c>
      <c r="BHG402" s="370" t="e">
        <f>VLOOKUP(BHC402,fields,2)</f>
        <v>#REF!</v>
      </c>
      <c r="BHH402" s="73" t="s">
        <v>985</v>
      </c>
      <c r="BHI402" s="95">
        <v>45109</v>
      </c>
      <c r="BHJ402" s="65" t="s">
        <v>11</v>
      </c>
      <c r="BHK402" s="370" t="e">
        <f>VLOOKUP(BHS402,Teams,2)</f>
        <v>#REF!</v>
      </c>
      <c r="BHL402" s="370" t="e">
        <f>VLOOKUP(BHT402,Teams,2)</f>
        <v>#REF!</v>
      </c>
      <c r="BHM402" s="464"/>
      <c r="BHN402" s="369">
        <v>0.33333333333333331</v>
      </c>
      <c r="BHO402" s="370" t="e">
        <f>VLOOKUP(BHK402,fields,2)</f>
        <v>#REF!</v>
      </c>
      <c r="BHP402" s="73" t="s">
        <v>985</v>
      </c>
      <c r="BHQ402" s="95">
        <v>45109</v>
      </c>
      <c r="BHR402" s="65" t="s">
        <v>11</v>
      </c>
      <c r="BHS402" s="370" t="e">
        <f>VLOOKUP(BIA402,Teams,2)</f>
        <v>#REF!</v>
      </c>
      <c r="BHT402" s="370" t="e">
        <f>VLOOKUP(BIB402,Teams,2)</f>
        <v>#REF!</v>
      </c>
      <c r="BHU402" s="464"/>
      <c r="BHV402" s="369">
        <v>0.33333333333333331</v>
      </c>
      <c r="BHW402" s="370" t="e">
        <f>VLOOKUP(BHS402,fields,2)</f>
        <v>#REF!</v>
      </c>
      <c r="BHX402" s="73" t="s">
        <v>985</v>
      </c>
      <c r="BHY402" s="95">
        <v>45109</v>
      </c>
      <c r="BHZ402" s="65" t="s">
        <v>11</v>
      </c>
      <c r="BIA402" s="370" t="e">
        <f>VLOOKUP(BII402,Teams,2)</f>
        <v>#REF!</v>
      </c>
      <c r="BIB402" s="370" t="e">
        <f>VLOOKUP(BIJ402,Teams,2)</f>
        <v>#REF!</v>
      </c>
      <c r="BIC402" s="464"/>
      <c r="BID402" s="369">
        <v>0.33333333333333331</v>
      </c>
      <c r="BIE402" s="370" t="e">
        <f>VLOOKUP(BIA402,fields,2)</f>
        <v>#REF!</v>
      </c>
      <c r="BIF402" s="73" t="s">
        <v>985</v>
      </c>
      <c r="BIG402" s="95">
        <v>45109</v>
      </c>
      <c r="BIH402" s="65" t="s">
        <v>11</v>
      </c>
      <c r="BII402" s="370" t="e">
        <f>VLOOKUP(BIQ402,Teams,2)</f>
        <v>#REF!</v>
      </c>
      <c r="BIJ402" s="370" t="e">
        <f>VLOOKUP(BIR402,Teams,2)</f>
        <v>#REF!</v>
      </c>
      <c r="BIK402" s="464"/>
      <c r="BIL402" s="369">
        <v>0.33333333333333331</v>
      </c>
      <c r="BIM402" s="370" t="e">
        <f>VLOOKUP(BII402,fields,2)</f>
        <v>#REF!</v>
      </c>
      <c r="BIN402" s="73" t="s">
        <v>985</v>
      </c>
      <c r="BIO402" s="95">
        <v>45109</v>
      </c>
      <c r="BIP402" s="65" t="s">
        <v>11</v>
      </c>
      <c r="BIQ402" s="370" t="e">
        <f>VLOOKUP(BIY402,Teams,2)</f>
        <v>#REF!</v>
      </c>
      <c r="BIR402" s="370" t="e">
        <f>VLOOKUP(BIZ402,Teams,2)</f>
        <v>#REF!</v>
      </c>
      <c r="BIS402" s="464"/>
      <c r="BIT402" s="369">
        <v>0.33333333333333331</v>
      </c>
      <c r="BIU402" s="370" t="e">
        <f>VLOOKUP(BIQ402,fields,2)</f>
        <v>#REF!</v>
      </c>
      <c r="BIV402" s="73" t="s">
        <v>985</v>
      </c>
      <c r="BIW402" s="95">
        <v>45109</v>
      </c>
      <c r="BIX402" s="65" t="s">
        <v>11</v>
      </c>
      <c r="BIY402" s="370" t="e">
        <f>VLOOKUP(BJG402,Teams,2)</f>
        <v>#REF!</v>
      </c>
      <c r="BIZ402" s="370" t="e">
        <f>VLOOKUP(BJH402,Teams,2)</f>
        <v>#REF!</v>
      </c>
      <c r="BJA402" s="464"/>
      <c r="BJB402" s="369">
        <v>0.33333333333333331</v>
      </c>
      <c r="BJC402" s="370" t="e">
        <f>VLOOKUP(BIY402,fields,2)</f>
        <v>#REF!</v>
      </c>
      <c r="BJD402" s="73" t="s">
        <v>985</v>
      </c>
      <c r="BJE402" s="95">
        <v>45109</v>
      </c>
      <c r="BJF402" s="65" t="s">
        <v>11</v>
      </c>
      <c r="BJG402" s="370" t="e">
        <f>VLOOKUP(BJO402,Teams,2)</f>
        <v>#REF!</v>
      </c>
      <c r="BJH402" s="370" t="e">
        <f>VLOOKUP(BJP402,Teams,2)</f>
        <v>#REF!</v>
      </c>
      <c r="BJI402" s="464"/>
      <c r="BJJ402" s="369">
        <v>0.33333333333333331</v>
      </c>
      <c r="BJK402" s="370" t="e">
        <f>VLOOKUP(BJG402,fields,2)</f>
        <v>#REF!</v>
      </c>
      <c r="BJL402" s="73" t="s">
        <v>985</v>
      </c>
      <c r="BJM402" s="95">
        <v>45109</v>
      </c>
      <c r="BJN402" s="65" t="s">
        <v>11</v>
      </c>
      <c r="BJO402" s="370" t="e">
        <f>VLOOKUP(BJW402,Teams,2)</f>
        <v>#REF!</v>
      </c>
      <c r="BJP402" s="370" t="e">
        <f>VLOOKUP(BJX402,Teams,2)</f>
        <v>#REF!</v>
      </c>
      <c r="BJQ402" s="464"/>
      <c r="BJR402" s="369">
        <v>0.33333333333333331</v>
      </c>
      <c r="BJS402" s="370" t="e">
        <f>VLOOKUP(BJO402,fields,2)</f>
        <v>#REF!</v>
      </c>
      <c r="BJT402" s="73" t="s">
        <v>985</v>
      </c>
      <c r="BJU402" s="95">
        <v>45109</v>
      </c>
      <c r="BJV402" s="65" t="s">
        <v>11</v>
      </c>
      <c r="BJW402" s="370" t="e">
        <f>VLOOKUP(BKE402,Teams,2)</f>
        <v>#REF!</v>
      </c>
      <c r="BJX402" s="370" t="e">
        <f>VLOOKUP(BKF402,Teams,2)</f>
        <v>#REF!</v>
      </c>
      <c r="BJY402" s="464"/>
      <c r="BJZ402" s="369">
        <v>0.33333333333333331</v>
      </c>
      <c r="BKA402" s="370" t="e">
        <f>VLOOKUP(BJW402,fields,2)</f>
        <v>#REF!</v>
      </c>
      <c r="BKB402" s="73" t="s">
        <v>985</v>
      </c>
      <c r="BKC402" s="95">
        <v>45109</v>
      </c>
      <c r="BKD402" s="65" t="s">
        <v>11</v>
      </c>
      <c r="BKE402" s="370" t="e">
        <f>VLOOKUP(BKM402,Teams,2)</f>
        <v>#REF!</v>
      </c>
      <c r="BKF402" s="370" t="e">
        <f>VLOOKUP(BKN402,Teams,2)</f>
        <v>#REF!</v>
      </c>
      <c r="BKG402" s="464"/>
      <c r="BKH402" s="369">
        <v>0.33333333333333331</v>
      </c>
      <c r="BKI402" s="370" t="e">
        <f>VLOOKUP(BKE402,fields,2)</f>
        <v>#REF!</v>
      </c>
      <c r="BKJ402" s="73" t="s">
        <v>985</v>
      </c>
      <c r="BKK402" s="95">
        <v>45109</v>
      </c>
      <c r="BKL402" s="65" t="s">
        <v>11</v>
      </c>
      <c r="BKM402" s="370" t="e">
        <f>VLOOKUP(BKU402,Teams,2)</f>
        <v>#REF!</v>
      </c>
      <c r="BKN402" s="370" t="e">
        <f>VLOOKUP(BKV402,Teams,2)</f>
        <v>#REF!</v>
      </c>
      <c r="BKO402" s="464"/>
      <c r="BKP402" s="369">
        <v>0.33333333333333331</v>
      </c>
      <c r="BKQ402" s="370" t="e">
        <f>VLOOKUP(BKM402,fields,2)</f>
        <v>#REF!</v>
      </c>
      <c r="BKR402" s="73" t="s">
        <v>985</v>
      </c>
      <c r="BKS402" s="95">
        <v>45109</v>
      </c>
      <c r="BKT402" s="65" t="s">
        <v>11</v>
      </c>
      <c r="BKU402" s="370" t="e">
        <f>VLOOKUP(BLC402,Teams,2)</f>
        <v>#REF!</v>
      </c>
      <c r="BKV402" s="370" t="e">
        <f>VLOOKUP(BLD402,Teams,2)</f>
        <v>#REF!</v>
      </c>
      <c r="BKW402" s="464"/>
      <c r="BKX402" s="369">
        <v>0.33333333333333331</v>
      </c>
      <c r="BKY402" s="370" t="e">
        <f>VLOOKUP(BKU402,fields,2)</f>
        <v>#REF!</v>
      </c>
      <c r="BKZ402" s="73" t="s">
        <v>985</v>
      </c>
      <c r="BLA402" s="95">
        <v>45109</v>
      </c>
      <c r="BLB402" s="65" t="s">
        <v>11</v>
      </c>
      <c r="BLC402" s="370" t="e">
        <f>VLOOKUP(BLK402,Teams,2)</f>
        <v>#REF!</v>
      </c>
      <c r="BLD402" s="370" t="e">
        <f>VLOOKUP(BLL402,Teams,2)</f>
        <v>#REF!</v>
      </c>
      <c r="BLE402" s="464"/>
      <c r="BLF402" s="369">
        <v>0.33333333333333331</v>
      </c>
      <c r="BLG402" s="370" t="e">
        <f>VLOOKUP(BLC402,fields,2)</f>
        <v>#REF!</v>
      </c>
      <c r="BLH402" s="73" t="s">
        <v>985</v>
      </c>
      <c r="BLI402" s="95">
        <v>45109</v>
      </c>
      <c r="BLJ402" s="65" t="s">
        <v>11</v>
      </c>
      <c r="BLK402" s="370" t="e">
        <f>VLOOKUP(BLS402,Teams,2)</f>
        <v>#REF!</v>
      </c>
      <c r="BLL402" s="370" t="e">
        <f>VLOOKUP(BLT402,Teams,2)</f>
        <v>#REF!</v>
      </c>
      <c r="BLM402" s="464"/>
      <c r="BLN402" s="369">
        <v>0.33333333333333331</v>
      </c>
      <c r="BLO402" s="370" t="e">
        <f>VLOOKUP(BLK402,fields,2)</f>
        <v>#REF!</v>
      </c>
      <c r="BLP402" s="73" t="s">
        <v>985</v>
      </c>
      <c r="BLQ402" s="95">
        <v>45109</v>
      </c>
      <c r="BLR402" s="65" t="s">
        <v>11</v>
      </c>
      <c r="BLS402" s="370" t="e">
        <f>VLOOKUP(BMA402,Teams,2)</f>
        <v>#REF!</v>
      </c>
      <c r="BLT402" s="370" t="e">
        <f>VLOOKUP(BMB402,Teams,2)</f>
        <v>#REF!</v>
      </c>
      <c r="BLU402" s="464"/>
      <c r="BLV402" s="369">
        <v>0.33333333333333331</v>
      </c>
      <c r="BLW402" s="370" t="e">
        <f>VLOOKUP(BLS402,fields,2)</f>
        <v>#REF!</v>
      </c>
      <c r="BLX402" s="73" t="s">
        <v>985</v>
      </c>
      <c r="BLY402" s="95">
        <v>45109</v>
      </c>
      <c r="BLZ402" s="65" t="s">
        <v>11</v>
      </c>
      <c r="BMA402" s="370" t="e">
        <f>VLOOKUP(BMI402,Teams,2)</f>
        <v>#REF!</v>
      </c>
      <c r="BMB402" s="370" t="e">
        <f>VLOOKUP(BMJ402,Teams,2)</f>
        <v>#REF!</v>
      </c>
      <c r="BMC402" s="464"/>
      <c r="BMD402" s="369">
        <v>0.33333333333333331</v>
      </c>
      <c r="BME402" s="370" t="e">
        <f>VLOOKUP(BMA402,fields,2)</f>
        <v>#REF!</v>
      </c>
      <c r="BMF402" s="73" t="s">
        <v>985</v>
      </c>
      <c r="BMG402" s="95">
        <v>45109</v>
      </c>
      <c r="BMH402" s="65" t="s">
        <v>11</v>
      </c>
      <c r="BMI402" s="370" t="e">
        <f>VLOOKUP(BMQ402,Teams,2)</f>
        <v>#REF!</v>
      </c>
      <c r="BMJ402" s="370" t="e">
        <f>VLOOKUP(BMR402,Teams,2)</f>
        <v>#REF!</v>
      </c>
      <c r="BMK402" s="464"/>
      <c r="BML402" s="369">
        <v>0.33333333333333331</v>
      </c>
      <c r="BMM402" s="370" t="e">
        <f>VLOOKUP(BMI402,fields,2)</f>
        <v>#REF!</v>
      </c>
      <c r="BMN402" s="73" t="s">
        <v>985</v>
      </c>
      <c r="BMO402" s="95">
        <v>45109</v>
      </c>
      <c r="BMP402" s="65" t="s">
        <v>11</v>
      </c>
      <c r="BMQ402" s="370" t="e">
        <f>VLOOKUP(BMY402,Teams,2)</f>
        <v>#REF!</v>
      </c>
      <c r="BMR402" s="370" t="e">
        <f>VLOOKUP(BMZ402,Teams,2)</f>
        <v>#REF!</v>
      </c>
      <c r="BMS402" s="464"/>
      <c r="BMT402" s="369">
        <v>0.33333333333333331</v>
      </c>
      <c r="BMU402" s="370" t="e">
        <f>VLOOKUP(BMQ402,fields,2)</f>
        <v>#REF!</v>
      </c>
      <c r="BMV402" s="73" t="s">
        <v>985</v>
      </c>
      <c r="BMW402" s="95">
        <v>45109</v>
      </c>
      <c r="BMX402" s="65" t="s">
        <v>11</v>
      </c>
      <c r="BMY402" s="370" t="e">
        <f>VLOOKUP(BNG402,Teams,2)</f>
        <v>#REF!</v>
      </c>
      <c r="BMZ402" s="370" t="e">
        <f>VLOOKUP(BNH402,Teams,2)</f>
        <v>#REF!</v>
      </c>
      <c r="BNA402" s="464"/>
      <c r="BNB402" s="369">
        <v>0.33333333333333331</v>
      </c>
      <c r="BNC402" s="370" t="e">
        <f>VLOOKUP(BMY402,fields,2)</f>
        <v>#REF!</v>
      </c>
      <c r="BND402" s="73" t="s">
        <v>985</v>
      </c>
      <c r="BNE402" s="95">
        <v>45109</v>
      </c>
      <c r="BNF402" s="65" t="s">
        <v>11</v>
      </c>
      <c r="BNG402" s="370" t="e">
        <f>VLOOKUP(BNO402,Teams,2)</f>
        <v>#REF!</v>
      </c>
      <c r="BNH402" s="370" t="e">
        <f>VLOOKUP(BNP402,Teams,2)</f>
        <v>#REF!</v>
      </c>
      <c r="BNI402" s="464"/>
      <c r="BNJ402" s="369">
        <v>0.33333333333333331</v>
      </c>
      <c r="BNK402" s="370" t="e">
        <f>VLOOKUP(BNG402,fields,2)</f>
        <v>#REF!</v>
      </c>
      <c r="BNL402" s="73" t="s">
        <v>985</v>
      </c>
      <c r="BNM402" s="95">
        <v>45109</v>
      </c>
      <c r="BNN402" s="65" t="s">
        <v>11</v>
      </c>
      <c r="BNO402" s="370" t="e">
        <f>VLOOKUP(BNW402,Teams,2)</f>
        <v>#REF!</v>
      </c>
      <c r="BNP402" s="370" t="e">
        <f>VLOOKUP(BNX402,Teams,2)</f>
        <v>#REF!</v>
      </c>
      <c r="BNQ402" s="464"/>
      <c r="BNR402" s="369">
        <v>0.33333333333333331</v>
      </c>
      <c r="BNS402" s="370" t="e">
        <f>VLOOKUP(BNO402,fields,2)</f>
        <v>#REF!</v>
      </c>
      <c r="BNT402" s="73" t="s">
        <v>985</v>
      </c>
      <c r="BNU402" s="95">
        <v>45109</v>
      </c>
      <c r="BNV402" s="65" t="s">
        <v>11</v>
      </c>
      <c r="BNW402" s="370" t="e">
        <f>VLOOKUP(BOE402,Teams,2)</f>
        <v>#REF!</v>
      </c>
      <c r="BNX402" s="370" t="e">
        <f>VLOOKUP(BOF402,Teams,2)</f>
        <v>#REF!</v>
      </c>
      <c r="BNY402" s="464"/>
      <c r="BNZ402" s="369">
        <v>0.33333333333333331</v>
      </c>
      <c r="BOA402" s="370" t="e">
        <f>VLOOKUP(BNW402,fields,2)</f>
        <v>#REF!</v>
      </c>
      <c r="BOB402" s="73" t="s">
        <v>985</v>
      </c>
      <c r="BOC402" s="95">
        <v>45109</v>
      </c>
      <c r="BOD402" s="65" t="s">
        <v>11</v>
      </c>
      <c r="BOE402" s="370" t="e">
        <f>VLOOKUP(BOM402,Teams,2)</f>
        <v>#REF!</v>
      </c>
      <c r="BOF402" s="370" t="e">
        <f>VLOOKUP(BON402,Teams,2)</f>
        <v>#REF!</v>
      </c>
      <c r="BOG402" s="464"/>
      <c r="BOH402" s="369">
        <v>0.33333333333333331</v>
      </c>
      <c r="BOI402" s="370" t="e">
        <f>VLOOKUP(BOE402,fields,2)</f>
        <v>#REF!</v>
      </c>
      <c r="BOJ402" s="73" t="s">
        <v>985</v>
      </c>
      <c r="BOK402" s="95">
        <v>45109</v>
      </c>
      <c r="BOL402" s="65" t="s">
        <v>11</v>
      </c>
      <c r="BOM402" s="370" t="e">
        <f>VLOOKUP(BOU402,Teams,2)</f>
        <v>#REF!</v>
      </c>
      <c r="BON402" s="370" t="e">
        <f>VLOOKUP(BOV402,Teams,2)</f>
        <v>#REF!</v>
      </c>
      <c r="BOO402" s="464"/>
      <c r="BOP402" s="369">
        <v>0.33333333333333331</v>
      </c>
      <c r="BOQ402" s="370" t="e">
        <f>VLOOKUP(BOM402,fields,2)</f>
        <v>#REF!</v>
      </c>
      <c r="BOR402" s="73" t="s">
        <v>985</v>
      </c>
      <c r="BOS402" s="95">
        <v>45109</v>
      </c>
      <c r="BOT402" s="65" t="s">
        <v>11</v>
      </c>
      <c r="BOU402" s="370" t="e">
        <f>VLOOKUP(BPC402,Teams,2)</f>
        <v>#REF!</v>
      </c>
      <c r="BOV402" s="370" t="e">
        <f>VLOOKUP(BPD402,Teams,2)</f>
        <v>#REF!</v>
      </c>
      <c r="BOW402" s="464"/>
      <c r="BOX402" s="369">
        <v>0.33333333333333331</v>
      </c>
      <c r="BOY402" s="370" t="e">
        <f>VLOOKUP(BOU402,fields,2)</f>
        <v>#REF!</v>
      </c>
      <c r="BOZ402" s="73" t="s">
        <v>985</v>
      </c>
      <c r="BPA402" s="95">
        <v>45109</v>
      </c>
      <c r="BPB402" s="65" t="s">
        <v>11</v>
      </c>
      <c r="BPC402" s="370" t="e">
        <f>VLOOKUP(BPK402,Teams,2)</f>
        <v>#REF!</v>
      </c>
      <c r="BPD402" s="370" t="e">
        <f>VLOOKUP(BPL402,Teams,2)</f>
        <v>#REF!</v>
      </c>
      <c r="BPE402" s="464"/>
      <c r="BPF402" s="369">
        <v>0.33333333333333331</v>
      </c>
      <c r="BPG402" s="370" t="e">
        <f>VLOOKUP(BPC402,fields,2)</f>
        <v>#REF!</v>
      </c>
      <c r="BPH402" s="73" t="s">
        <v>985</v>
      </c>
      <c r="BPI402" s="95">
        <v>45109</v>
      </c>
      <c r="BPJ402" s="65" t="s">
        <v>11</v>
      </c>
      <c r="BPK402" s="370" t="e">
        <f>VLOOKUP(BPS402,Teams,2)</f>
        <v>#REF!</v>
      </c>
      <c r="BPL402" s="370" t="e">
        <f>VLOOKUP(BPT402,Teams,2)</f>
        <v>#REF!</v>
      </c>
      <c r="BPM402" s="464"/>
      <c r="BPN402" s="369">
        <v>0.33333333333333331</v>
      </c>
      <c r="BPO402" s="370" t="e">
        <f>VLOOKUP(BPK402,fields,2)</f>
        <v>#REF!</v>
      </c>
      <c r="BPP402" s="73" t="s">
        <v>985</v>
      </c>
      <c r="BPQ402" s="95">
        <v>45109</v>
      </c>
      <c r="BPR402" s="65" t="s">
        <v>11</v>
      </c>
      <c r="BPS402" s="370" t="e">
        <f>VLOOKUP(BQA402,Teams,2)</f>
        <v>#REF!</v>
      </c>
      <c r="BPT402" s="370" t="e">
        <f>VLOOKUP(BQB402,Teams,2)</f>
        <v>#REF!</v>
      </c>
      <c r="BPU402" s="464"/>
      <c r="BPV402" s="369">
        <v>0.33333333333333331</v>
      </c>
      <c r="BPW402" s="370" t="e">
        <f>VLOOKUP(BPS402,fields,2)</f>
        <v>#REF!</v>
      </c>
      <c r="BPX402" s="73" t="s">
        <v>985</v>
      </c>
      <c r="BPY402" s="95">
        <v>45109</v>
      </c>
      <c r="BPZ402" s="65" t="s">
        <v>11</v>
      </c>
      <c r="BQA402" s="370" t="e">
        <f>VLOOKUP(BQI402,Teams,2)</f>
        <v>#REF!</v>
      </c>
      <c r="BQB402" s="370" t="e">
        <f>VLOOKUP(BQJ402,Teams,2)</f>
        <v>#REF!</v>
      </c>
      <c r="BQC402" s="464"/>
      <c r="BQD402" s="369">
        <v>0.33333333333333331</v>
      </c>
      <c r="BQE402" s="370" t="e">
        <f>VLOOKUP(BQA402,fields,2)</f>
        <v>#REF!</v>
      </c>
      <c r="BQF402" s="73" t="s">
        <v>985</v>
      </c>
      <c r="BQG402" s="95">
        <v>45109</v>
      </c>
      <c r="BQH402" s="65" t="s">
        <v>11</v>
      </c>
      <c r="BQI402" s="370" t="e">
        <f>VLOOKUP(BQQ402,Teams,2)</f>
        <v>#REF!</v>
      </c>
      <c r="BQJ402" s="370" t="e">
        <f>VLOOKUP(BQR402,Teams,2)</f>
        <v>#REF!</v>
      </c>
      <c r="BQK402" s="464"/>
      <c r="BQL402" s="369">
        <v>0.33333333333333331</v>
      </c>
      <c r="BQM402" s="370" t="e">
        <f>VLOOKUP(BQI402,fields,2)</f>
        <v>#REF!</v>
      </c>
      <c r="BQN402" s="73" t="s">
        <v>985</v>
      </c>
      <c r="BQO402" s="95">
        <v>45109</v>
      </c>
      <c r="BQP402" s="65" t="s">
        <v>11</v>
      </c>
      <c r="BQQ402" s="370" t="e">
        <f>VLOOKUP(BQY402,Teams,2)</f>
        <v>#REF!</v>
      </c>
      <c r="BQR402" s="370" t="e">
        <f>VLOOKUP(BQZ402,Teams,2)</f>
        <v>#REF!</v>
      </c>
      <c r="BQS402" s="464"/>
      <c r="BQT402" s="369">
        <v>0.33333333333333331</v>
      </c>
      <c r="BQU402" s="370" t="e">
        <f>VLOOKUP(BQQ402,fields,2)</f>
        <v>#REF!</v>
      </c>
      <c r="BQV402" s="73" t="s">
        <v>985</v>
      </c>
      <c r="BQW402" s="95">
        <v>45109</v>
      </c>
      <c r="BQX402" s="65" t="s">
        <v>11</v>
      </c>
      <c r="BQY402" s="370" t="e">
        <f>VLOOKUP(BRG402,Teams,2)</f>
        <v>#REF!</v>
      </c>
      <c r="BQZ402" s="370" t="e">
        <f>VLOOKUP(BRH402,Teams,2)</f>
        <v>#REF!</v>
      </c>
      <c r="BRA402" s="464"/>
      <c r="BRB402" s="369">
        <v>0.33333333333333331</v>
      </c>
      <c r="BRC402" s="370" t="e">
        <f>VLOOKUP(BQY402,fields,2)</f>
        <v>#REF!</v>
      </c>
      <c r="BRD402" s="73" t="s">
        <v>985</v>
      </c>
      <c r="BRE402" s="95">
        <v>45109</v>
      </c>
      <c r="BRF402" s="65" t="s">
        <v>11</v>
      </c>
      <c r="BRG402" s="370" t="e">
        <f>VLOOKUP(BRO402,Teams,2)</f>
        <v>#REF!</v>
      </c>
      <c r="BRH402" s="370" t="e">
        <f>VLOOKUP(BRP402,Teams,2)</f>
        <v>#REF!</v>
      </c>
      <c r="BRI402" s="464"/>
      <c r="BRJ402" s="369">
        <v>0.33333333333333331</v>
      </c>
      <c r="BRK402" s="370" t="e">
        <f>VLOOKUP(BRG402,fields,2)</f>
        <v>#REF!</v>
      </c>
      <c r="BRL402" s="73" t="s">
        <v>985</v>
      </c>
      <c r="BRM402" s="95">
        <v>45109</v>
      </c>
      <c r="BRN402" s="65" t="s">
        <v>11</v>
      </c>
      <c r="BRO402" s="370" t="e">
        <f>VLOOKUP(BRW402,Teams,2)</f>
        <v>#REF!</v>
      </c>
      <c r="BRP402" s="370" t="e">
        <f>VLOOKUP(BRX402,Teams,2)</f>
        <v>#REF!</v>
      </c>
      <c r="BRQ402" s="464"/>
      <c r="BRR402" s="369">
        <v>0.33333333333333331</v>
      </c>
      <c r="BRS402" s="370" t="e">
        <f>VLOOKUP(BRO402,fields,2)</f>
        <v>#REF!</v>
      </c>
      <c r="BRT402" s="73" t="s">
        <v>985</v>
      </c>
      <c r="BRU402" s="95">
        <v>45109</v>
      </c>
      <c r="BRV402" s="65" t="s">
        <v>11</v>
      </c>
      <c r="BRW402" s="370" t="e">
        <f>VLOOKUP(BSE402,Teams,2)</f>
        <v>#REF!</v>
      </c>
      <c r="BRX402" s="370" t="e">
        <f>VLOOKUP(BSF402,Teams,2)</f>
        <v>#REF!</v>
      </c>
      <c r="BRY402" s="464"/>
      <c r="BRZ402" s="369">
        <v>0.33333333333333331</v>
      </c>
      <c r="BSA402" s="370" t="e">
        <f>VLOOKUP(BRW402,fields,2)</f>
        <v>#REF!</v>
      </c>
      <c r="BSB402" s="73" t="s">
        <v>985</v>
      </c>
      <c r="BSC402" s="95">
        <v>45109</v>
      </c>
      <c r="BSD402" s="65" t="s">
        <v>11</v>
      </c>
      <c r="BSE402" s="370" t="e">
        <f>VLOOKUP(BSM402,Teams,2)</f>
        <v>#REF!</v>
      </c>
      <c r="BSF402" s="370" t="e">
        <f>VLOOKUP(BSN402,Teams,2)</f>
        <v>#REF!</v>
      </c>
      <c r="BSG402" s="464"/>
      <c r="BSH402" s="369">
        <v>0.33333333333333331</v>
      </c>
      <c r="BSI402" s="370" t="e">
        <f>VLOOKUP(BSE402,fields,2)</f>
        <v>#REF!</v>
      </c>
      <c r="BSJ402" s="73" t="s">
        <v>985</v>
      </c>
      <c r="BSK402" s="95">
        <v>45109</v>
      </c>
      <c r="BSL402" s="65" t="s">
        <v>11</v>
      </c>
      <c r="BSM402" s="370" t="e">
        <f>VLOOKUP(BSU402,Teams,2)</f>
        <v>#REF!</v>
      </c>
      <c r="BSN402" s="370" t="e">
        <f>VLOOKUP(BSV402,Teams,2)</f>
        <v>#REF!</v>
      </c>
      <c r="BSO402" s="464"/>
      <c r="BSP402" s="369">
        <v>0.33333333333333331</v>
      </c>
      <c r="BSQ402" s="370" t="e">
        <f>VLOOKUP(BSM402,fields,2)</f>
        <v>#REF!</v>
      </c>
      <c r="BSR402" s="73" t="s">
        <v>985</v>
      </c>
      <c r="BSS402" s="95">
        <v>45109</v>
      </c>
      <c r="BST402" s="65" t="s">
        <v>11</v>
      </c>
      <c r="BSU402" s="370" t="e">
        <f>VLOOKUP(BTC402,Teams,2)</f>
        <v>#REF!</v>
      </c>
      <c r="BSV402" s="370" t="e">
        <f>VLOOKUP(BTD402,Teams,2)</f>
        <v>#REF!</v>
      </c>
      <c r="BSW402" s="464"/>
      <c r="BSX402" s="369">
        <v>0.33333333333333331</v>
      </c>
      <c r="BSY402" s="370" t="e">
        <f>VLOOKUP(BSU402,fields,2)</f>
        <v>#REF!</v>
      </c>
      <c r="BSZ402" s="73" t="s">
        <v>985</v>
      </c>
      <c r="BTA402" s="95">
        <v>45109</v>
      </c>
      <c r="BTB402" s="65" t="s">
        <v>11</v>
      </c>
      <c r="BTC402" s="370" t="e">
        <f>VLOOKUP(BTK402,Teams,2)</f>
        <v>#REF!</v>
      </c>
      <c r="BTD402" s="370" t="e">
        <f>VLOOKUP(BTL402,Teams,2)</f>
        <v>#REF!</v>
      </c>
      <c r="BTE402" s="464"/>
      <c r="BTF402" s="369">
        <v>0.33333333333333331</v>
      </c>
      <c r="BTG402" s="370" t="e">
        <f>VLOOKUP(BTC402,fields,2)</f>
        <v>#REF!</v>
      </c>
      <c r="BTH402" s="73" t="s">
        <v>985</v>
      </c>
      <c r="BTI402" s="95">
        <v>45109</v>
      </c>
      <c r="BTJ402" s="65" t="s">
        <v>11</v>
      </c>
      <c r="BTK402" s="370" t="e">
        <f>VLOOKUP(BTS402,Teams,2)</f>
        <v>#REF!</v>
      </c>
      <c r="BTL402" s="370" t="e">
        <f>VLOOKUP(BTT402,Teams,2)</f>
        <v>#REF!</v>
      </c>
      <c r="BTM402" s="464"/>
      <c r="BTN402" s="369">
        <v>0.33333333333333331</v>
      </c>
      <c r="BTO402" s="370" t="e">
        <f>VLOOKUP(BTK402,fields,2)</f>
        <v>#REF!</v>
      </c>
      <c r="BTP402" s="73" t="s">
        <v>985</v>
      </c>
      <c r="BTQ402" s="95">
        <v>45109</v>
      </c>
      <c r="BTR402" s="65" t="s">
        <v>11</v>
      </c>
      <c r="BTS402" s="370" t="e">
        <f>VLOOKUP(BUA402,Teams,2)</f>
        <v>#REF!</v>
      </c>
      <c r="BTT402" s="370" t="e">
        <f>VLOOKUP(BUB402,Teams,2)</f>
        <v>#REF!</v>
      </c>
      <c r="BTU402" s="464"/>
      <c r="BTV402" s="369">
        <v>0.33333333333333331</v>
      </c>
      <c r="BTW402" s="370" t="e">
        <f>VLOOKUP(BTS402,fields,2)</f>
        <v>#REF!</v>
      </c>
      <c r="BTX402" s="73" t="s">
        <v>985</v>
      </c>
      <c r="BTY402" s="95">
        <v>45109</v>
      </c>
      <c r="BTZ402" s="65" t="s">
        <v>11</v>
      </c>
      <c r="BUA402" s="370" t="e">
        <f>VLOOKUP(BUI402,Teams,2)</f>
        <v>#REF!</v>
      </c>
      <c r="BUB402" s="370" t="e">
        <f>VLOOKUP(BUJ402,Teams,2)</f>
        <v>#REF!</v>
      </c>
      <c r="BUC402" s="464"/>
      <c r="BUD402" s="369">
        <v>0.33333333333333331</v>
      </c>
      <c r="BUE402" s="370" t="e">
        <f>VLOOKUP(BUA402,fields,2)</f>
        <v>#REF!</v>
      </c>
      <c r="BUF402" s="73" t="s">
        <v>985</v>
      </c>
      <c r="BUG402" s="95">
        <v>45109</v>
      </c>
      <c r="BUH402" s="65" t="s">
        <v>11</v>
      </c>
      <c r="BUI402" s="370" t="e">
        <f>VLOOKUP(BUQ402,Teams,2)</f>
        <v>#REF!</v>
      </c>
      <c r="BUJ402" s="370" t="e">
        <f>VLOOKUP(BUR402,Teams,2)</f>
        <v>#REF!</v>
      </c>
      <c r="BUK402" s="464"/>
      <c r="BUL402" s="369">
        <v>0.33333333333333331</v>
      </c>
      <c r="BUM402" s="370" t="e">
        <f>VLOOKUP(BUI402,fields,2)</f>
        <v>#REF!</v>
      </c>
      <c r="BUN402" s="73" t="s">
        <v>985</v>
      </c>
      <c r="BUO402" s="95">
        <v>45109</v>
      </c>
      <c r="BUP402" s="65" t="s">
        <v>11</v>
      </c>
      <c r="BUQ402" s="370" t="e">
        <f>VLOOKUP(BUY402,Teams,2)</f>
        <v>#REF!</v>
      </c>
      <c r="BUR402" s="370" t="e">
        <f>VLOOKUP(BUZ402,Teams,2)</f>
        <v>#REF!</v>
      </c>
      <c r="BUS402" s="464"/>
      <c r="BUT402" s="369">
        <v>0.33333333333333331</v>
      </c>
      <c r="BUU402" s="370" t="e">
        <f>VLOOKUP(BUQ402,fields,2)</f>
        <v>#REF!</v>
      </c>
      <c r="BUV402" s="73" t="s">
        <v>985</v>
      </c>
      <c r="BUW402" s="95">
        <v>45109</v>
      </c>
      <c r="BUX402" s="65" t="s">
        <v>11</v>
      </c>
      <c r="BUY402" s="370" t="e">
        <f>VLOOKUP(BVG402,Teams,2)</f>
        <v>#REF!</v>
      </c>
      <c r="BUZ402" s="370" t="e">
        <f>VLOOKUP(BVH402,Teams,2)</f>
        <v>#REF!</v>
      </c>
      <c r="BVA402" s="464"/>
      <c r="BVB402" s="369">
        <v>0.33333333333333331</v>
      </c>
      <c r="BVC402" s="370" t="e">
        <f>VLOOKUP(BUY402,fields,2)</f>
        <v>#REF!</v>
      </c>
      <c r="BVD402" s="73" t="s">
        <v>985</v>
      </c>
      <c r="BVE402" s="95">
        <v>45109</v>
      </c>
      <c r="BVF402" s="65" t="s">
        <v>11</v>
      </c>
      <c r="BVG402" s="370" t="e">
        <f>VLOOKUP(BVO402,Teams,2)</f>
        <v>#REF!</v>
      </c>
      <c r="BVH402" s="370" t="e">
        <f>VLOOKUP(BVP402,Teams,2)</f>
        <v>#REF!</v>
      </c>
      <c r="BVI402" s="464"/>
      <c r="BVJ402" s="369">
        <v>0.33333333333333331</v>
      </c>
      <c r="BVK402" s="370" t="e">
        <f>VLOOKUP(BVG402,fields,2)</f>
        <v>#REF!</v>
      </c>
      <c r="BVL402" s="73" t="s">
        <v>985</v>
      </c>
      <c r="BVM402" s="95">
        <v>45109</v>
      </c>
      <c r="BVN402" s="65" t="s">
        <v>11</v>
      </c>
      <c r="BVO402" s="370" t="e">
        <f>VLOOKUP(BVW402,Teams,2)</f>
        <v>#REF!</v>
      </c>
      <c r="BVP402" s="370" t="e">
        <f>VLOOKUP(BVX402,Teams,2)</f>
        <v>#REF!</v>
      </c>
      <c r="BVQ402" s="464"/>
      <c r="BVR402" s="369">
        <v>0.33333333333333331</v>
      </c>
      <c r="BVS402" s="370" t="e">
        <f>VLOOKUP(BVO402,fields,2)</f>
        <v>#REF!</v>
      </c>
      <c r="BVT402" s="73" t="s">
        <v>985</v>
      </c>
      <c r="BVU402" s="95">
        <v>45109</v>
      </c>
      <c r="BVV402" s="65" t="s">
        <v>11</v>
      </c>
      <c r="BVW402" s="370" t="e">
        <f>VLOOKUP(BWE402,Teams,2)</f>
        <v>#REF!</v>
      </c>
      <c r="BVX402" s="370" t="e">
        <f>VLOOKUP(BWF402,Teams,2)</f>
        <v>#REF!</v>
      </c>
      <c r="BVY402" s="464"/>
      <c r="BVZ402" s="369">
        <v>0.33333333333333331</v>
      </c>
      <c r="BWA402" s="370" t="e">
        <f>VLOOKUP(BVW402,fields,2)</f>
        <v>#REF!</v>
      </c>
      <c r="BWB402" s="73" t="s">
        <v>985</v>
      </c>
      <c r="BWC402" s="95">
        <v>45109</v>
      </c>
      <c r="BWD402" s="65" t="s">
        <v>11</v>
      </c>
      <c r="BWE402" s="370" t="e">
        <f>VLOOKUP(BWM402,Teams,2)</f>
        <v>#REF!</v>
      </c>
      <c r="BWF402" s="370" t="e">
        <f>VLOOKUP(BWN402,Teams,2)</f>
        <v>#REF!</v>
      </c>
      <c r="BWG402" s="464"/>
      <c r="BWH402" s="369">
        <v>0.33333333333333331</v>
      </c>
      <c r="BWI402" s="370" t="e">
        <f>VLOOKUP(BWE402,fields,2)</f>
        <v>#REF!</v>
      </c>
      <c r="BWJ402" s="73" t="s">
        <v>985</v>
      </c>
      <c r="BWK402" s="95">
        <v>45109</v>
      </c>
      <c r="BWL402" s="65" t="s">
        <v>11</v>
      </c>
      <c r="BWM402" s="370" t="e">
        <f>VLOOKUP(BWU402,Teams,2)</f>
        <v>#REF!</v>
      </c>
      <c r="BWN402" s="370" t="e">
        <f>VLOOKUP(BWV402,Teams,2)</f>
        <v>#REF!</v>
      </c>
      <c r="BWO402" s="464"/>
      <c r="BWP402" s="369">
        <v>0.33333333333333331</v>
      </c>
      <c r="BWQ402" s="370" t="e">
        <f>VLOOKUP(BWM402,fields,2)</f>
        <v>#REF!</v>
      </c>
      <c r="BWR402" s="73" t="s">
        <v>985</v>
      </c>
      <c r="BWS402" s="95">
        <v>45109</v>
      </c>
      <c r="BWT402" s="65" t="s">
        <v>11</v>
      </c>
      <c r="BWU402" s="370" t="e">
        <f>VLOOKUP(BXC402,Teams,2)</f>
        <v>#REF!</v>
      </c>
      <c r="BWV402" s="370" t="e">
        <f>VLOOKUP(BXD402,Teams,2)</f>
        <v>#REF!</v>
      </c>
      <c r="BWW402" s="464"/>
      <c r="BWX402" s="369">
        <v>0.33333333333333331</v>
      </c>
      <c r="BWY402" s="370" t="e">
        <f>VLOOKUP(BWU402,fields,2)</f>
        <v>#REF!</v>
      </c>
      <c r="BWZ402" s="73" t="s">
        <v>985</v>
      </c>
      <c r="BXA402" s="95">
        <v>45109</v>
      </c>
      <c r="BXB402" s="65" t="s">
        <v>11</v>
      </c>
      <c r="BXC402" s="370" t="e">
        <f>VLOOKUP(BXK402,Teams,2)</f>
        <v>#REF!</v>
      </c>
      <c r="BXD402" s="370" t="e">
        <f>VLOOKUP(BXL402,Teams,2)</f>
        <v>#REF!</v>
      </c>
      <c r="BXE402" s="464"/>
      <c r="BXF402" s="369">
        <v>0.33333333333333331</v>
      </c>
      <c r="BXG402" s="370" t="e">
        <f>VLOOKUP(BXC402,fields,2)</f>
        <v>#REF!</v>
      </c>
      <c r="BXH402" s="73" t="s">
        <v>985</v>
      </c>
      <c r="BXI402" s="95">
        <v>45109</v>
      </c>
      <c r="BXJ402" s="65" t="s">
        <v>11</v>
      </c>
      <c r="BXK402" s="370" t="e">
        <f>VLOOKUP(BXS402,Teams,2)</f>
        <v>#REF!</v>
      </c>
      <c r="BXL402" s="370" t="e">
        <f>VLOOKUP(BXT402,Teams,2)</f>
        <v>#REF!</v>
      </c>
      <c r="BXM402" s="464"/>
      <c r="BXN402" s="369">
        <v>0.33333333333333331</v>
      </c>
      <c r="BXO402" s="370" t="e">
        <f>VLOOKUP(BXK402,fields,2)</f>
        <v>#REF!</v>
      </c>
      <c r="BXP402" s="73" t="s">
        <v>985</v>
      </c>
      <c r="BXQ402" s="95">
        <v>45109</v>
      </c>
      <c r="BXR402" s="65" t="s">
        <v>11</v>
      </c>
      <c r="BXS402" s="370" t="e">
        <f>VLOOKUP(BYA402,Teams,2)</f>
        <v>#REF!</v>
      </c>
      <c r="BXT402" s="370" t="e">
        <f>VLOOKUP(BYB402,Teams,2)</f>
        <v>#REF!</v>
      </c>
      <c r="BXU402" s="464"/>
      <c r="BXV402" s="369">
        <v>0.33333333333333331</v>
      </c>
      <c r="BXW402" s="370" t="e">
        <f>VLOOKUP(BXS402,fields,2)</f>
        <v>#REF!</v>
      </c>
      <c r="BXX402" s="73" t="s">
        <v>985</v>
      </c>
      <c r="BXY402" s="95">
        <v>45109</v>
      </c>
      <c r="BXZ402" s="65" t="s">
        <v>11</v>
      </c>
      <c r="BYA402" s="370" t="e">
        <f>VLOOKUP(BYI402,Teams,2)</f>
        <v>#REF!</v>
      </c>
      <c r="BYB402" s="370" t="e">
        <f>VLOOKUP(BYJ402,Teams,2)</f>
        <v>#REF!</v>
      </c>
      <c r="BYC402" s="464"/>
      <c r="BYD402" s="369">
        <v>0.33333333333333331</v>
      </c>
      <c r="BYE402" s="370" t="e">
        <f>VLOOKUP(BYA402,fields,2)</f>
        <v>#REF!</v>
      </c>
      <c r="BYF402" s="73" t="s">
        <v>985</v>
      </c>
      <c r="BYG402" s="95">
        <v>45109</v>
      </c>
      <c r="BYH402" s="65" t="s">
        <v>11</v>
      </c>
      <c r="BYI402" s="370" t="e">
        <f>VLOOKUP(BYQ402,Teams,2)</f>
        <v>#REF!</v>
      </c>
      <c r="BYJ402" s="370" t="e">
        <f>VLOOKUP(BYR402,Teams,2)</f>
        <v>#REF!</v>
      </c>
      <c r="BYK402" s="464"/>
      <c r="BYL402" s="369">
        <v>0.33333333333333331</v>
      </c>
      <c r="BYM402" s="370" t="e">
        <f>VLOOKUP(BYI402,fields,2)</f>
        <v>#REF!</v>
      </c>
      <c r="BYN402" s="73" t="s">
        <v>985</v>
      </c>
      <c r="BYO402" s="95">
        <v>45109</v>
      </c>
      <c r="BYP402" s="65" t="s">
        <v>11</v>
      </c>
      <c r="BYQ402" s="370" t="e">
        <f>VLOOKUP(BYY402,Teams,2)</f>
        <v>#REF!</v>
      </c>
      <c r="BYR402" s="370" t="e">
        <f>VLOOKUP(BYZ402,Teams,2)</f>
        <v>#REF!</v>
      </c>
      <c r="BYS402" s="464"/>
      <c r="BYT402" s="369">
        <v>0.33333333333333331</v>
      </c>
      <c r="BYU402" s="370" t="e">
        <f>VLOOKUP(BYQ402,fields,2)</f>
        <v>#REF!</v>
      </c>
      <c r="BYV402" s="73" t="s">
        <v>985</v>
      </c>
      <c r="BYW402" s="95">
        <v>45109</v>
      </c>
      <c r="BYX402" s="65" t="s">
        <v>11</v>
      </c>
      <c r="BYY402" s="370" t="e">
        <f>VLOOKUP(BZG402,Teams,2)</f>
        <v>#REF!</v>
      </c>
      <c r="BYZ402" s="370" t="e">
        <f>VLOOKUP(BZH402,Teams,2)</f>
        <v>#REF!</v>
      </c>
      <c r="BZA402" s="464"/>
      <c r="BZB402" s="369">
        <v>0.33333333333333331</v>
      </c>
      <c r="BZC402" s="370" t="e">
        <f>VLOOKUP(BYY402,fields,2)</f>
        <v>#REF!</v>
      </c>
      <c r="BZD402" s="73" t="s">
        <v>985</v>
      </c>
      <c r="BZE402" s="95">
        <v>45109</v>
      </c>
      <c r="BZF402" s="65" t="s">
        <v>11</v>
      </c>
      <c r="BZG402" s="370" t="e">
        <f>VLOOKUP(BZO402,Teams,2)</f>
        <v>#REF!</v>
      </c>
      <c r="BZH402" s="370" t="e">
        <f>VLOOKUP(BZP402,Teams,2)</f>
        <v>#REF!</v>
      </c>
      <c r="BZI402" s="464"/>
      <c r="BZJ402" s="369">
        <v>0.33333333333333331</v>
      </c>
      <c r="BZK402" s="370" t="e">
        <f>VLOOKUP(BZG402,fields,2)</f>
        <v>#REF!</v>
      </c>
      <c r="BZL402" s="73" t="s">
        <v>985</v>
      </c>
      <c r="BZM402" s="95">
        <v>45109</v>
      </c>
      <c r="BZN402" s="65" t="s">
        <v>11</v>
      </c>
      <c r="BZO402" s="370" t="e">
        <f>VLOOKUP(BZW402,Teams,2)</f>
        <v>#REF!</v>
      </c>
      <c r="BZP402" s="370" t="e">
        <f>VLOOKUP(BZX402,Teams,2)</f>
        <v>#REF!</v>
      </c>
      <c r="BZQ402" s="464"/>
      <c r="BZR402" s="369">
        <v>0.33333333333333331</v>
      </c>
      <c r="BZS402" s="370" t="e">
        <f>VLOOKUP(BZO402,fields,2)</f>
        <v>#REF!</v>
      </c>
      <c r="BZT402" s="73" t="s">
        <v>985</v>
      </c>
      <c r="BZU402" s="95">
        <v>45109</v>
      </c>
      <c r="BZV402" s="65" t="s">
        <v>11</v>
      </c>
      <c r="BZW402" s="370" t="e">
        <f>VLOOKUP(CAE402,Teams,2)</f>
        <v>#REF!</v>
      </c>
      <c r="BZX402" s="370" t="e">
        <f>VLOOKUP(CAF402,Teams,2)</f>
        <v>#REF!</v>
      </c>
      <c r="BZY402" s="464"/>
      <c r="BZZ402" s="369">
        <v>0.33333333333333331</v>
      </c>
      <c r="CAA402" s="370" t="e">
        <f>VLOOKUP(BZW402,fields,2)</f>
        <v>#REF!</v>
      </c>
      <c r="CAB402" s="73" t="s">
        <v>985</v>
      </c>
      <c r="CAC402" s="95">
        <v>45109</v>
      </c>
      <c r="CAD402" s="65" t="s">
        <v>11</v>
      </c>
      <c r="CAE402" s="370" t="e">
        <f>VLOOKUP(CAM402,Teams,2)</f>
        <v>#REF!</v>
      </c>
      <c r="CAF402" s="370" t="e">
        <f>VLOOKUP(CAN402,Teams,2)</f>
        <v>#REF!</v>
      </c>
      <c r="CAG402" s="464"/>
      <c r="CAH402" s="369">
        <v>0.33333333333333331</v>
      </c>
      <c r="CAI402" s="370" t="e">
        <f>VLOOKUP(CAE402,fields,2)</f>
        <v>#REF!</v>
      </c>
      <c r="CAJ402" s="73" t="s">
        <v>985</v>
      </c>
      <c r="CAK402" s="95">
        <v>45109</v>
      </c>
      <c r="CAL402" s="65" t="s">
        <v>11</v>
      </c>
      <c r="CAM402" s="370" t="e">
        <f>VLOOKUP(CAU402,Teams,2)</f>
        <v>#REF!</v>
      </c>
      <c r="CAN402" s="370" t="e">
        <f>VLOOKUP(CAV402,Teams,2)</f>
        <v>#REF!</v>
      </c>
      <c r="CAO402" s="464"/>
      <c r="CAP402" s="369">
        <v>0.33333333333333331</v>
      </c>
      <c r="CAQ402" s="370" t="e">
        <f>VLOOKUP(CAM402,fields,2)</f>
        <v>#REF!</v>
      </c>
      <c r="CAR402" s="73" t="s">
        <v>985</v>
      </c>
      <c r="CAS402" s="95">
        <v>45109</v>
      </c>
      <c r="CAT402" s="65" t="s">
        <v>11</v>
      </c>
      <c r="CAU402" s="370" t="e">
        <f>VLOOKUP(CBC402,Teams,2)</f>
        <v>#REF!</v>
      </c>
      <c r="CAV402" s="370" t="e">
        <f>VLOOKUP(CBD402,Teams,2)</f>
        <v>#REF!</v>
      </c>
      <c r="CAW402" s="464"/>
      <c r="CAX402" s="369">
        <v>0.33333333333333331</v>
      </c>
      <c r="CAY402" s="370" t="e">
        <f>VLOOKUP(CAU402,fields,2)</f>
        <v>#REF!</v>
      </c>
      <c r="CAZ402" s="73" t="s">
        <v>985</v>
      </c>
      <c r="CBA402" s="95">
        <v>45109</v>
      </c>
      <c r="CBB402" s="65" t="s">
        <v>11</v>
      </c>
      <c r="CBC402" s="370" t="e">
        <f>VLOOKUP(CBK402,Teams,2)</f>
        <v>#REF!</v>
      </c>
      <c r="CBD402" s="370" t="e">
        <f>VLOOKUP(CBL402,Teams,2)</f>
        <v>#REF!</v>
      </c>
      <c r="CBE402" s="464"/>
      <c r="CBF402" s="369">
        <v>0.33333333333333331</v>
      </c>
      <c r="CBG402" s="370" t="e">
        <f>VLOOKUP(CBC402,fields,2)</f>
        <v>#REF!</v>
      </c>
      <c r="CBH402" s="73" t="s">
        <v>985</v>
      </c>
      <c r="CBI402" s="95">
        <v>45109</v>
      </c>
      <c r="CBJ402" s="65" t="s">
        <v>11</v>
      </c>
      <c r="CBK402" s="370" t="e">
        <f>VLOOKUP(CBS402,Teams,2)</f>
        <v>#REF!</v>
      </c>
      <c r="CBL402" s="370" t="e">
        <f>VLOOKUP(CBT402,Teams,2)</f>
        <v>#REF!</v>
      </c>
      <c r="CBM402" s="464"/>
      <c r="CBN402" s="369">
        <v>0.33333333333333331</v>
      </c>
      <c r="CBO402" s="370" t="e">
        <f>VLOOKUP(CBK402,fields,2)</f>
        <v>#REF!</v>
      </c>
      <c r="CBP402" s="73" t="s">
        <v>985</v>
      </c>
      <c r="CBQ402" s="95">
        <v>45109</v>
      </c>
      <c r="CBR402" s="65" t="s">
        <v>11</v>
      </c>
      <c r="CBS402" s="370" t="e">
        <f>VLOOKUP(CCA402,Teams,2)</f>
        <v>#REF!</v>
      </c>
      <c r="CBT402" s="370" t="e">
        <f>VLOOKUP(CCB402,Teams,2)</f>
        <v>#REF!</v>
      </c>
      <c r="CBU402" s="464"/>
      <c r="CBV402" s="369">
        <v>0.33333333333333331</v>
      </c>
      <c r="CBW402" s="370" t="e">
        <f>VLOOKUP(CBS402,fields,2)</f>
        <v>#REF!</v>
      </c>
      <c r="CBX402" s="73" t="s">
        <v>985</v>
      </c>
      <c r="CBY402" s="95">
        <v>45109</v>
      </c>
      <c r="CBZ402" s="65" t="s">
        <v>11</v>
      </c>
      <c r="CCA402" s="370" t="e">
        <f>VLOOKUP(CCI402,Teams,2)</f>
        <v>#REF!</v>
      </c>
      <c r="CCB402" s="370" t="e">
        <f>VLOOKUP(CCJ402,Teams,2)</f>
        <v>#REF!</v>
      </c>
      <c r="CCC402" s="464"/>
      <c r="CCD402" s="369">
        <v>0.33333333333333331</v>
      </c>
      <c r="CCE402" s="370" t="e">
        <f>VLOOKUP(CCA402,fields,2)</f>
        <v>#REF!</v>
      </c>
      <c r="CCF402" s="73" t="s">
        <v>985</v>
      </c>
      <c r="CCG402" s="95">
        <v>45109</v>
      </c>
      <c r="CCH402" s="65" t="s">
        <v>11</v>
      </c>
      <c r="CCI402" s="370" t="e">
        <f>VLOOKUP(CCQ402,Teams,2)</f>
        <v>#REF!</v>
      </c>
      <c r="CCJ402" s="370" t="e">
        <f>VLOOKUP(CCR402,Teams,2)</f>
        <v>#REF!</v>
      </c>
      <c r="CCK402" s="464"/>
      <c r="CCL402" s="369">
        <v>0.33333333333333331</v>
      </c>
      <c r="CCM402" s="370" t="e">
        <f>VLOOKUP(CCI402,fields,2)</f>
        <v>#REF!</v>
      </c>
      <c r="CCN402" s="73" t="s">
        <v>985</v>
      </c>
      <c r="CCO402" s="95">
        <v>45109</v>
      </c>
      <c r="CCP402" s="65" t="s">
        <v>11</v>
      </c>
      <c r="CCQ402" s="370" t="e">
        <f>VLOOKUP(CCY402,Teams,2)</f>
        <v>#REF!</v>
      </c>
      <c r="CCR402" s="370" t="e">
        <f>VLOOKUP(CCZ402,Teams,2)</f>
        <v>#REF!</v>
      </c>
      <c r="CCS402" s="464"/>
      <c r="CCT402" s="369">
        <v>0.33333333333333331</v>
      </c>
      <c r="CCU402" s="370" t="e">
        <f>VLOOKUP(CCQ402,fields,2)</f>
        <v>#REF!</v>
      </c>
      <c r="CCV402" s="73" t="s">
        <v>985</v>
      </c>
      <c r="CCW402" s="95">
        <v>45109</v>
      </c>
      <c r="CCX402" s="65" t="s">
        <v>11</v>
      </c>
      <c r="CCY402" s="370" t="e">
        <f>VLOOKUP(CDG402,Teams,2)</f>
        <v>#REF!</v>
      </c>
      <c r="CCZ402" s="370" t="e">
        <f>VLOOKUP(CDH402,Teams,2)</f>
        <v>#REF!</v>
      </c>
      <c r="CDA402" s="464"/>
      <c r="CDB402" s="369">
        <v>0.33333333333333331</v>
      </c>
      <c r="CDC402" s="370" t="e">
        <f>VLOOKUP(CCY402,fields,2)</f>
        <v>#REF!</v>
      </c>
      <c r="CDD402" s="73" t="s">
        <v>985</v>
      </c>
      <c r="CDE402" s="95">
        <v>45109</v>
      </c>
      <c r="CDF402" s="65" t="s">
        <v>11</v>
      </c>
      <c r="CDG402" s="370" t="e">
        <f>VLOOKUP(CDO402,Teams,2)</f>
        <v>#REF!</v>
      </c>
      <c r="CDH402" s="370" t="e">
        <f>VLOOKUP(CDP402,Teams,2)</f>
        <v>#REF!</v>
      </c>
      <c r="CDI402" s="464"/>
      <c r="CDJ402" s="369">
        <v>0.33333333333333331</v>
      </c>
      <c r="CDK402" s="370" t="e">
        <f>VLOOKUP(CDG402,fields,2)</f>
        <v>#REF!</v>
      </c>
      <c r="CDL402" s="73" t="s">
        <v>985</v>
      </c>
      <c r="CDM402" s="95">
        <v>45109</v>
      </c>
      <c r="CDN402" s="65" t="s">
        <v>11</v>
      </c>
      <c r="CDO402" s="370" t="e">
        <f>VLOOKUP(CDW402,Teams,2)</f>
        <v>#REF!</v>
      </c>
      <c r="CDP402" s="370" t="e">
        <f>VLOOKUP(CDX402,Teams,2)</f>
        <v>#REF!</v>
      </c>
      <c r="CDQ402" s="464"/>
      <c r="CDR402" s="369">
        <v>0.33333333333333331</v>
      </c>
      <c r="CDS402" s="370" t="e">
        <f>VLOOKUP(CDO402,fields,2)</f>
        <v>#REF!</v>
      </c>
      <c r="CDT402" s="73" t="s">
        <v>985</v>
      </c>
      <c r="CDU402" s="95">
        <v>45109</v>
      </c>
      <c r="CDV402" s="65" t="s">
        <v>11</v>
      </c>
      <c r="CDW402" s="370" t="e">
        <f>VLOOKUP(CEE402,Teams,2)</f>
        <v>#REF!</v>
      </c>
      <c r="CDX402" s="370" t="e">
        <f>VLOOKUP(CEF402,Teams,2)</f>
        <v>#REF!</v>
      </c>
      <c r="CDY402" s="464"/>
      <c r="CDZ402" s="369">
        <v>0.33333333333333331</v>
      </c>
      <c r="CEA402" s="370" t="e">
        <f>VLOOKUP(CDW402,fields,2)</f>
        <v>#REF!</v>
      </c>
      <c r="CEB402" s="73" t="s">
        <v>985</v>
      </c>
      <c r="CEC402" s="95">
        <v>45109</v>
      </c>
      <c r="CED402" s="65" t="s">
        <v>11</v>
      </c>
      <c r="CEE402" s="370" t="e">
        <f>VLOOKUP(CEM402,Teams,2)</f>
        <v>#REF!</v>
      </c>
      <c r="CEF402" s="370" t="e">
        <f>VLOOKUP(CEN402,Teams,2)</f>
        <v>#REF!</v>
      </c>
      <c r="CEG402" s="464"/>
      <c r="CEH402" s="369">
        <v>0.33333333333333331</v>
      </c>
      <c r="CEI402" s="370" t="e">
        <f>VLOOKUP(CEE402,fields,2)</f>
        <v>#REF!</v>
      </c>
      <c r="CEJ402" s="73" t="s">
        <v>985</v>
      </c>
      <c r="CEK402" s="95">
        <v>45109</v>
      </c>
      <c r="CEL402" s="65" t="s">
        <v>11</v>
      </c>
      <c r="CEM402" s="370" t="e">
        <f>VLOOKUP(CEU402,Teams,2)</f>
        <v>#REF!</v>
      </c>
      <c r="CEN402" s="370" t="e">
        <f>VLOOKUP(CEV402,Teams,2)</f>
        <v>#REF!</v>
      </c>
      <c r="CEO402" s="464"/>
      <c r="CEP402" s="369">
        <v>0.33333333333333331</v>
      </c>
      <c r="CEQ402" s="370" t="e">
        <f>VLOOKUP(CEM402,fields,2)</f>
        <v>#REF!</v>
      </c>
      <c r="CER402" s="73" t="s">
        <v>985</v>
      </c>
      <c r="CES402" s="95">
        <v>45109</v>
      </c>
      <c r="CET402" s="65" t="s">
        <v>11</v>
      </c>
      <c r="CEU402" s="370" t="e">
        <f>VLOOKUP(CFC402,Teams,2)</f>
        <v>#REF!</v>
      </c>
      <c r="CEV402" s="370" t="e">
        <f>VLOOKUP(CFD402,Teams,2)</f>
        <v>#REF!</v>
      </c>
      <c r="CEW402" s="464"/>
      <c r="CEX402" s="369">
        <v>0.33333333333333331</v>
      </c>
      <c r="CEY402" s="370" t="e">
        <f>VLOOKUP(CEU402,fields,2)</f>
        <v>#REF!</v>
      </c>
      <c r="CEZ402" s="73" t="s">
        <v>985</v>
      </c>
      <c r="CFA402" s="95">
        <v>45109</v>
      </c>
      <c r="CFB402" s="65" t="s">
        <v>11</v>
      </c>
      <c r="CFC402" s="370" t="e">
        <f>VLOOKUP(CFK402,Teams,2)</f>
        <v>#REF!</v>
      </c>
      <c r="CFD402" s="370" t="e">
        <f>VLOOKUP(CFL402,Teams,2)</f>
        <v>#REF!</v>
      </c>
      <c r="CFE402" s="464"/>
      <c r="CFF402" s="369">
        <v>0.33333333333333331</v>
      </c>
      <c r="CFG402" s="370" t="e">
        <f>VLOOKUP(CFC402,fields,2)</f>
        <v>#REF!</v>
      </c>
      <c r="CFH402" s="73" t="s">
        <v>985</v>
      </c>
      <c r="CFI402" s="95">
        <v>45109</v>
      </c>
      <c r="CFJ402" s="65" t="s">
        <v>11</v>
      </c>
      <c r="CFK402" s="370" t="e">
        <f>VLOOKUP(CFS402,Teams,2)</f>
        <v>#REF!</v>
      </c>
      <c r="CFL402" s="370" t="e">
        <f>VLOOKUP(CFT402,Teams,2)</f>
        <v>#REF!</v>
      </c>
      <c r="CFM402" s="464"/>
      <c r="CFN402" s="369">
        <v>0.33333333333333331</v>
      </c>
      <c r="CFO402" s="370" t="e">
        <f>VLOOKUP(CFK402,fields,2)</f>
        <v>#REF!</v>
      </c>
      <c r="CFP402" s="73" t="s">
        <v>985</v>
      </c>
      <c r="CFQ402" s="95">
        <v>45109</v>
      </c>
      <c r="CFR402" s="65" t="s">
        <v>11</v>
      </c>
      <c r="CFS402" s="370" t="e">
        <f>VLOOKUP(CGA402,Teams,2)</f>
        <v>#REF!</v>
      </c>
      <c r="CFT402" s="370" t="e">
        <f>VLOOKUP(CGB402,Teams,2)</f>
        <v>#REF!</v>
      </c>
      <c r="CFU402" s="464"/>
      <c r="CFV402" s="369">
        <v>0.33333333333333331</v>
      </c>
      <c r="CFW402" s="370" t="e">
        <f>VLOOKUP(CFS402,fields,2)</f>
        <v>#REF!</v>
      </c>
      <c r="CFX402" s="73" t="s">
        <v>985</v>
      </c>
      <c r="CFY402" s="95">
        <v>45109</v>
      </c>
      <c r="CFZ402" s="65" t="s">
        <v>11</v>
      </c>
      <c r="CGA402" s="370" t="e">
        <f>VLOOKUP(CGI402,Teams,2)</f>
        <v>#REF!</v>
      </c>
      <c r="CGB402" s="370" t="e">
        <f>VLOOKUP(CGJ402,Teams,2)</f>
        <v>#REF!</v>
      </c>
      <c r="CGC402" s="464"/>
      <c r="CGD402" s="369">
        <v>0.33333333333333331</v>
      </c>
      <c r="CGE402" s="370" t="e">
        <f>VLOOKUP(CGA402,fields,2)</f>
        <v>#REF!</v>
      </c>
      <c r="CGF402" s="73" t="s">
        <v>985</v>
      </c>
      <c r="CGG402" s="95">
        <v>45109</v>
      </c>
      <c r="CGH402" s="65" t="s">
        <v>11</v>
      </c>
      <c r="CGI402" s="370" t="e">
        <f>VLOOKUP(CGQ402,Teams,2)</f>
        <v>#REF!</v>
      </c>
      <c r="CGJ402" s="370" t="e">
        <f>VLOOKUP(CGR402,Teams,2)</f>
        <v>#REF!</v>
      </c>
      <c r="CGK402" s="464"/>
      <c r="CGL402" s="369">
        <v>0.33333333333333331</v>
      </c>
      <c r="CGM402" s="370" t="e">
        <f>VLOOKUP(CGI402,fields,2)</f>
        <v>#REF!</v>
      </c>
      <c r="CGN402" s="73" t="s">
        <v>985</v>
      </c>
      <c r="CGO402" s="95">
        <v>45109</v>
      </c>
      <c r="CGP402" s="65" t="s">
        <v>11</v>
      </c>
      <c r="CGQ402" s="370" t="e">
        <f>VLOOKUP(CGY402,Teams,2)</f>
        <v>#REF!</v>
      </c>
      <c r="CGR402" s="370" t="e">
        <f>VLOOKUP(CGZ402,Teams,2)</f>
        <v>#REF!</v>
      </c>
      <c r="CGS402" s="464"/>
      <c r="CGT402" s="369">
        <v>0.33333333333333331</v>
      </c>
      <c r="CGU402" s="370" t="e">
        <f>VLOOKUP(CGQ402,fields,2)</f>
        <v>#REF!</v>
      </c>
      <c r="CGV402" s="73" t="s">
        <v>985</v>
      </c>
      <c r="CGW402" s="95">
        <v>45109</v>
      </c>
      <c r="CGX402" s="65" t="s">
        <v>11</v>
      </c>
      <c r="CGY402" s="370" t="e">
        <f>VLOOKUP(CHG402,Teams,2)</f>
        <v>#REF!</v>
      </c>
      <c r="CGZ402" s="370" t="e">
        <f>VLOOKUP(CHH402,Teams,2)</f>
        <v>#REF!</v>
      </c>
      <c r="CHA402" s="464"/>
      <c r="CHB402" s="369">
        <v>0.33333333333333331</v>
      </c>
      <c r="CHC402" s="370" t="e">
        <f>VLOOKUP(CGY402,fields,2)</f>
        <v>#REF!</v>
      </c>
      <c r="CHD402" s="73" t="s">
        <v>985</v>
      </c>
      <c r="CHE402" s="95">
        <v>45109</v>
      </c>
      <c r="CHF402" s="65" t="s">
        <v>11</v>
      </c>
      <c r="CHG402" s="370" t="e">
        <f>VLOOKUP(CHO402,Teams,2)</f>
        <v>#REF!</v>
      </c>
      <c r="CHH402" s="370" t="e">
        <f>VLOOKUP(CHP402,Teams,2)</f>
        <v>#REF!</v>
      </c>
      <c r="CHI402" s="464"/>
      <c r="CHJ402" s="369">
        <v>0.33333333333333331</v>
      </c>
      <c r="CHK402" s="370" t="e">
        <f>VLOOKUP(CHG402,fields,2)</f>
        <v>#REF!</v>
      </c>
      <c r="CHL402" s="73" t="s">
        <v>985</v>
      </c>
      <c r="CHM402" s="95">
        <v>45109</v>
      </c>
      <c r="CHN402" s="65" t="s">
        <v>11</v>
      </c>
      <c r="CHO402" s="370" t="e">
        <f>VLOOKUP(CHW402,Teams,2)</f>
        <v>#REF!</v>
      </c>
      <c r="CHP402" s="370" t="e">
        <f>VLOOKUP(CHX402,Teams,2)</f>
        <v>#REF!</v>
      </c>
      <c r="CHQ402" s="464"/>
      <c r="CHR402" s="369">
        <v>0.33333333333333331</v>
      </c>
      <c r="CHS402" s="370" t="e">
        <f>VLOOKUP(CHO402,fields,2)</f>
        <v>#REF!</v>
      </c>
      <c r="CHT402" s="73" t="s">
        <v>985</v>
      </c>
      <c r="CHU402" s="95">
        <v>45109</v>
      </c>
      <c r="CHV402" s="65" t="s">
        <v>11</v>
      </c>
      <c r="CHW402" s="370" t="e">
        <f>VLOOKUP(CIE402,Teams,2)</f>
        <v>#REF!</v>
      </c>
      <c r="CHX402" s="370" t="e">
        <f>VLOOKUP(CIF402,Teams,2)</f>
        <v>#REF!</v>
      </c>
      <c r="CHY402" s="464"/>
      <c r="CHZ402" s="369">
        <v>0.33333333333333331</v>
      </c>
      <c r="CIA402" s="370" t="e">
        <f>VLOOKUP(CHW402,fields,2)</f>
        <v>#REF!</v>
      </c>
      <c r="CIB402" s="73" t="s">
        <v>985</v>
      </c>
      <c r="CIC402" s="95">
        <v>45109</v>
      </c>
      <c r="CID402" s="65" t="s">
        <v>11</v>
      </c>
      <c r="CIE402" s="370" t="e">
        <f>VLOOKUP(CIM402,Teams,2)</f>
        <v>#REF!</v>
      </c>
      <c r="CIF402" s="370" t="e">
        <f>VLOOKUP(CIN402,Teams,2)</f>
        <v>#REF!</v>
      </c>
      <c r="CIG402" s="464"/>
      <c r="CIH402" s="369">
        <v>0.33333333333333331</v>
      </c>
      <c r="CII402" s="370" t="e">
        <f>VLOOKUP(CIE402,fields,2)</f>
        <v>#REF!</v>
      </c>
      <c r="CIJ402" s="73" t="s">
        <v>985</v>
      </c>
      <c r="CIK402" s="95">
        <v>45109</v>
      </c>
      <c r="CIL402" s="65" t="s">
        <v>11</v>
      </c>
      <c r="CIM402" s="370" t="e">
        <f>VLOOKUP(CIU402,Teams,2)</f>
        <v>#REF!</v>
      </c>
      <c r="CIN402" s="370" t="e">
        <f>VLOOKUP(CIV402,Teams,2)</f>
        <v>#REF!</v>
      </c>
      <c r="CIO402" s="464"/>
      <c r="CIP402" s="369">
        <v>0.33333333333333331</v>
      </c>
      <c r="CIQ402" s="370" t="e">
        <f>VLOOKUP(CIM402,fields,2)</f>
        <v>#REF!</v>
      </c>
      <c r="CIR402" s="73" t="s">
        <v>985</v>
      </c>
      <c r="CIS402" s="95">
        <v>45109</v>
      </c>
      <c r="CIT402" s="65" t="s">
        <v>11</v>
      </c>
      <c r="CIU402" s="370" t="e">
        <f>VLOOKUP(CJC402,Teams,2)</f>
        <v>#REF!</v>
      </c>
      <c r="CIV402" s="370" t="e">
        <f>VLOOKUP(CJD402,Teams,2)</f>
        <v>#REF!</v>
      </c>
      <c r="CIW402" s="464"/>
      <c r="CIX402" s="369">
        <v>0.33333333333333331</v>
      </c>
      <c r="CIY402" s="370" t="e">
        <f>VLOOKUP(CIU402,fields,2)</f>
        <v>#REF!</v>
      </c>
      <c r="CIZ402" s="73" t="s">
        <v>985</v>
      </c>
      <c r="CJA402" s="95">
        <v>45109</v>
      </c>
      <c r="CJB402" s="65" t="s">
        <v>11</v>
      </c>
      <c r="CJC402" s="370" t="e">
        <f>VLOOKUP(CJK402,Teams,2)</f>
        <v>#REF!</v>
      </c>
      <c r="CJD402" s="370" t="e">
        <f>VLOOKUP(CJL402,Teams,2)</f>
        <v>#REF!</v>
      </c>
      <c r="CJE402" s="464"/>
      <c r="CJF402" s="369">
        <v>0.33333333333333331</v>
      </c>
      <c r="CJG402" s="370" t="e">
        <f>VLOOKUP(CJC402,fields,2)</f>
        <v>#REF!</v>
      </c>
      <c r="CJH402" s="73" t="s">
        <v>985</v>
      </c>
      <c r="CJI402" s="95">
        <v>45109</v>
      </c>
      <c r="CJJ402" s="65" t="s">
        <v>11</v>
      </c>
      <c r="CJK402" s="370" t="e">
        <f>VLOOKUP(CJS402,Teams,2)</f>
        <v>#REF!</v>
      </c>
      <c r="CJL402" s="370" t="e">
        <f>VLOOKUP(CJT402,Teams,2)</f>
        <v>#REF!</v>
      </c>
      <c r="CJM402" s="464"/>
      <c r="CJN402" s="369">
        <v>0.33333333333333331</v>
      </c>
      <c r="CJO402" s="370" t="e">
        <f>VLOOKUP(CJK402,fields,2)</f>
        <v>#REF!</v>
      </c>
      <c r="CJP402" s="73" t="s">
        <v>985</v>
      </c>
      <c r="CJQ402" s="95">
        <v>45109</v>
      </c>
      <c r="CJR402" s="65" t="s">
        <v>11</v>
      </c>
      <c r="CJS402" s="370" t="e">
        <f>VLOOKUP(CKA402,Teams,2)</f>
        <v>#REF!</v>
      </c>
      <c r="CJT402" s="370" t="e">
        <f>VLOOKUP(CKB402,Teams,2)</f>
        <v>#REF!</v>
      </c>
      <c r="CJU402" s="464"/>
      <c r="CJV402" s="369">
        <v>0.33333333333333331</v>
      </c>
      <c r="CJW402" s="370" t="e">
        <f>VLOOKUP(CJS402,fields,2)</f>
        <v>#REF!</v>
      </c>
      <c r="CJX402" s="73" t="s">
        <v>985</v>
      </c>
      <c r="CJY402" s="95">
        <v>45109</v>
      </c>
      <c r="CJZ402" s="65" t="s">
        <v>11</v>
      </c>
      <c r="CKA402" s="370" t="e">
        <f>VLOOKUP(CKI402,Teams,2)</f>
        <v>#REF!</v>
      </c>
      <c r="CKB402" s="370" t="e">
        <f>VLOOKUP(CKJ402,Teams,2)</f>
        <v>#REF!</v>
      </c>
      <c r="CKC402" s="464"/>
      <c r="CKD402" s="369">
        <v>0.33333333333333331</v>
      </c>
      <c r="CKE402" s="370" t="e">
        <f>VLOOKUP(CKA402,fields,2)</f>
        <v>#REF!</v>
      </c>
      <c r="CKF402" s="73" t="s">
        <v>985</v>
      </c>
      <c r="CKG402" s="95">
        <v>45109</v>
      </c>
      <c r="CKH402" s="65" t="s">
        <v>11</v>
      </c>
      <c r="CKI402" s="370" t="e">
        <f>VLOOKUP(CKQ402,Teams,2)</f>
        <v>#REF!</v>
      </c>
      <c r="CKJ402" s="370" t="e">
        <f>VLOOKUP(CKR402,Teams,2)</f>
        <v>#REF!</v>
      </c>
      <c r="CKK402" s="464"/>
      <c r="CKL402" s="369">
        <v>0.33333333333333331</v>
      </c>
      <c r="CKM402" s="370" t="e">
        <f>VLOOKUP(CKI402,fields,2)</f>
        <v>#REF!</v>
      </c>
      <c r="CKN402" s="73" t="s">
        <v>985</v>
      </c>
      <c r="CKO402" s="95">
        <v>45109</v>
      </c>
      <c r="CKP402" s="65" t="s">
        <v>11</v>
      </c>
      <c r="CKQ402" s="370" t="e">
        <f>VLOOKUP(CKY402,Teams,2)</f>
        <v>#REF!</v>
      </c>
      <c r="CKR402" s="370" t="e">
        <f>VLOOKUP(CKZ402,Teams,2)</f>
        <v>#REF!</v>
      </c>
      <c r="CKS402" s="464"/>
      <c r="CKT402" s="369">
        <v>0.33333333333333331</v>
      </c>
      <c r="CKU402" s="370" t="e">
        <f>VLOOKUP(CKQ402,fields,2)</f>
        <v>#REF!</v>
      </c>
      <c r="CKV402" s="73" t="s">
        <v>985</v>
      </c>
      <c r="CKW402" s="95">
        <v>45109</v>
      </c>
      <c r="CKX402" s="65" t="s">
        <v>11</v>
      </c>
      <c r="CKY402" s="370" t="e">
        <f>VLOOKUP(CLG402,Teams,2)</f>
        <v>#REF!</v>
      </c>
      <c r="CKZ402" s="370" t="e">
        <f>VLOOKUP(CLH402,Teams,2)</f>
        <v>#REF!</v>
      </c>
      <c r="CLA402" s="464"/>
      <c r="CLB402" s="369">
        <v>0.33333333333333331</v>
      </c>
      <c r="CLC402" s="370" t="e">
        <f>VLOOKUP(CKY402,fields,2)</f>
        <v>#REF!</v>
      </c>
      <c r="CLD402" s="73" t="s">
        <v>985</v>
      </c>
      <c r="CLE402" s="95">
        <v>45109</v>
      </c>
      <c r="CLF402" s="65" t="s">
        <v>11</v>
      </c>
      <c r="CLG402" s="370" t="e">
        <f>VLOOKUP(CLO402,Teams,2)</f>
        <v>#REF!</v>
      </c>
      <c r="CLH402" s="370" t="e">
        <f>VLOOKUP(CLP402,Teams,2)</f>
        <v>#REF!</v>
      </c>
      <c r="CLI402" s="464"/>
      <c r="CLJ402" s="369">
        <v>0.33333333333333331</v>
      </c>
      <c r="CLK402" s="370" t="e">
        <f>VLOOKUP(CLG402,fields,2)</f>
        <v>#REF!</v>
      </c>
      <c r="CLL402" s="73" t="s">
        <v>985</v>
      </c>
      <c r="CLM402" s="95">
        <v>45109</v>
      </c>
      <c r="CLN402" s="65" t="s">
        <v>11</v>
      </c>
      <c r="CLO402" s="370" t="e">
        <f>VLOOKUP(CLW402,Teams,2)</f>
        <v>#REF!</v>
      </c>
      <c r="CLP402" s="370" t="e">
        <f>VLOOKUP(CLX402,Teams,2)</f>
        <v>#REF!</v>
      </c>
      <c r="CLQ402" s="464"/>
      <c r="CLR402" s="369">
        <v>0.33333333333333331</v>
      </c>
      <c r="CLS402" s="370" t="e">
        <f>VLOOKUP(CLO402,fields,2)</f>
        <v>#REF!</v>
      </c>
      <c r="CLT402" s="73" t="s">
        <v>985</v>
      </c>
      <c r="CLU402" s="95">
        <v>45109</v>
      </c>
      <c r="CLV402" s="65" t="s">
        <v>11</v>
      </c>
      <c r="CLW402" s="370" t="e">
        <f>VLOOKUP(CME402,Teams,2)</f>
        <v>#REF!</v>
      </c>
      <c r="CLX402" s="370" t="e">
        <f>VLOOKUP(CMF402,Teams,2)</f>
        <v>#REF!</v>
      </c>
      <c r="CLY402" s="464"/>
      <c r="CLZ402" s="369">
        <v>0.33333333333333331</v>
      </c>
      <c r="CMA402" s="370" t="e">
        <f>VLOOKUP(CLW402,fields,2)</f>
        <v>#REF!</v>
      </c>
      <c r="CMB402" s="73" t="s">
        <v>985</v>
      </c>
      <c r="CMC402" s="95">
        <v>45109</v>
      </c>
      <c r="CMD402" s="65" t="s">
        <v>11</v>
      </c>
      <c r="CME402" s="370" t="e">
        <f>VLOOKUP(CMM402,Teams,2)</f>
        <v>#REF!</v>
      </c>
      <c r="CMF402" s="370" t="e">
        <f>VLOOKUP(CMN402,Teams,2)</f>
        <v>#REF!</v>
      </c>
      <c r="CMG402" s="464"/>
      <c r="CMH402" s="369">
        <v>0.33333333333333331</v>
      </c>
      <c r="CMI402" s="370" t="e">
        <f>VLOOKUP(CME402,fields,2)</f>
        <v>#REF!</v>
      </c>
      <c r="CMJ402" s="73" t="s">
        <v>985</v>
      </c>
      <c r="CMK402" s="95">
        <v>45109</v>
      </c>
      <c r="CML402" s="65" t="s">
        <v>11</v>
      </c>
      <c r="CMM402" s="370" t="e">
        <f>VLOOKUP(CMU402,Teams,2)</f>
        <v>#REF!</v>
      </c>
      <c r="CMN402" s="370" t="e">
        <f>VLOOKUP(CMV402,Teams,2)</f>
        <v>#REF!</v>
      </c>
      <c r="CMO402" s="464"/>
      <c r="CMP402" s="369">
        <v>0.33333333333333331</v>
      </c>
      <c r="CMQ402" s="370" t="e">
        <f>VLOOKUP(CMM402,fields,2)</f>
        <v>#REF!</v>
      </c>
      <c r="CMR402" s="73" t="s">
        <v>985</v>
      </c>
      <c r="CMS402" s="95">
        <v>45109</v>
      </c>
      <c r="CMT402" s="65" t="s">
        <v>11</v>
      </c>
      <c r="CMU402" s="370" t="e">
        <f>VLOOKUP(CNC402,Teams,2)</f>
        <v>#REF!</v>
      </c>
      <c r="CMV402" s="370" t="e">
        <f>VLOOKUP(CND402,Teams,2)</f>
        <v>#REF!</v>
      </c>
      <c r="CMW402" s="464"/>
      <c r="CMX402" s="369">
        <v>0.33333333333333331</v>
      </c>
      <c r="CMY402" s="370" t="e">
        <f>VLOOKUP(CMU402,fields,2)</f>
        <v>#REF!</v>
      </c>
      <c r="CMZ402" s="73" t="s">
        <v>985</v>
      </c>
      <c r="CNA402" s="95">
        <v>45109</v>
      </c>
      <c r="CNB402" s="65" t="s">
        <v>11</v>
      </c>
      <c r="CNC402" s="370" t="e">
        <f>VLOOKUP(CNK402,Teams,2)</f>
        <v>#REF!</v>
      </c>
      <c r="CND402" s="370" t="e">
        <f>VLOOKUP(CNL402,Teams,2)</f>
        <v>#REF!</v>
      </c>
      <c r="CNE402" s="464"/>
      <c r="CNF402" s="369">
        <v>0.33333333333333331</v>
      </c>
      <c r="CNG402" s="370" t="e">
        <f>VLOOKUP(CNC402,fields,2)</f>
        <v>#REF!</v>
      </c>
      <c r="CNH402" s="73" t="s">
        <v>985</v>
      </c>
      <c r="CNI402" s="95">
        <v>45109</v>
      </c>
      <c r="CNJ402" s="65" t="s">
        <v>11</v>
      </c>
      <c r="CNK402" s="370" t="e">
        <f>VLOOKUP(CNS402,Teams,2)</f>
        <v>#REF!</v>
      </c>
      <c r="CNL402" s="370" t="e">
        <f>VLOOKUP(CNT402,Teams,2)</f>
        <v>#REF!</v>
      </c>
      <c r="CNM402" s="464"/>
      <c r="CNN402" s="369">
        <v>0.33333333333333331</v>
      </c>
      <c r="CNO402" s="370" t="e">
        <f>VLOOKUP(CNK402,fields,2)</f>
        <v>#REF!</v>
      </c>
      <c r="CNP402" s="73" t="s">
        <v>985</v>
      </c>
      <c r="CNQ402" s="95">
        <v>45109</v>
      </c>
      <c r="CNR402" s="65" t="s">
        <v>11</v>
      </c>
      <c r="CNS402" s="370" t="e">
        <f>VLOOKUP(COA402,Teams,2)</f>
        <v>#REF!</v>
      </c>
      <c r="CNT402" s="370" t="e">
        <f>VLOOKUP(COB402,Teams,2)</f>
        <v>#REF!</v>
      </c>
      <c r="CNU402" s="464"/>
      <c r="CNV402" s="369">
        <v>0.33333333333333331</v>
      </c>
      <c r="CNW402" s="370" t="e">
        <f>VLOOKUP(CNS402,fields,2)</f>
        <v>#REF!</v>
      </c>
      <c r="CNX402" s="73" t="s">
        <v>985</v>
      </c>
      <c r="CNY402" s="95">
        <v>45109</v>
      </c>
      <c r="CNZ402" s="65" t="s">
        <v>11</v>
      </c>
      <c r="COA402" s="370" t="e">
        <f>VLOOKUP(COI402,Teams,2)</f>
        <v>#REF!</v>
      </c>
      <c r="COB402" s="370" t="e">
        <f>VLOOKUP(COJ402,Teams,2)</f>
        <v>#REF!</v>
      </c>
      <c r="COC402" s="464"/>
      <c r="COD402" s="369">
        <v>0.33333333333333331</v>
      </c>
      <c r="COE402" s="370" t="e">
        <f>VLOOKUP(COA402,fields,2)</f>
        <v>#REF!</v>
      </c>
      <c r="COF402" s="73" t="s">
        <v>985</v>
      </c>
      <c r="COG402" s="95">
        <v>45109</v>
      </c>
      <c r="COH402" s="65" t="s">
        <v>11</v>
      </c>
      <c r="COI402" s="370" t="e">
        <f>VLOOKUP(COQ402,Teams,2)</f>
        <v>#REF!</v>
      </c>
      <c r="COJ402" s="370" t="e">
        <f>VLOOKUP(COR402,Teams,2)</f>
        <v>#REF!</v>
      </c>
      <c r="COK402" s="464"/>
      <c r="COL402" s="369">
        <v>0.33333333333333331</v>
      </c>
      <c r="COM402" s="370" t="e">
        <f>VLOOKUP(COI402,fields,2)</f>
        <v>#REF!</v>
      </c>
      <c r="CON402" s="73" t="s">
        <v>985</v>
      </c>
      <c r="COO402" s="95">
        <v>45109</v>
      </c>
      <c r="COP402" s="65" t="s">
        <v>11</v>
      </c>
      <c r="COQ402" s="370" t="e">
        <f>VLOOKUP(COY402,Teams,2)</f>
        <v>#REF!</v>
      </c>
      <c r="COR402" s="370" t="e">
        <f>VLOOKUP(COZ402,Teams,2)</f>
        <v>#REF!</v>
      </c>
      <c r="COS402" s="464"/>
      <c r="COT402" s="369">
        <v>0.33333333333333331</v>
      </c>
      <c r="COU402" s="370" t="e">
        <f>VLOOKUP(COQ402,fields,2)</f>
        <v>#REF!</v>
      </c>
      <c r="COV402" s="73" t="s">
        <v>985</v>
      </c>
      <c r="COW402" s="95">
        <v>45109</v>
      </c>
      <c r="COX402" s="65" t="s">
        <v>11</v>
      </c>
      <c r="COY402" s="370" t="e">
        <f>VLOOKUP(CPG402,Teams,2)</f>
        <v>#REF!</v>
      </c>
      <c r="COZ402" s="370" t="e">
        <f>VLOOKUP(CPH402,Teams,2)</f>
        <v>#REF!</v>
      </c>
      <c r="CPA402" s="464"/>
      <c r="CPB402" s="369">
        <v>0.33333333333333331</v>
      </c>
      <c r="CPC402" s="370" t="e">
        <f>VLOOKUP(COY402,fields,2)</f>
        <v>#REF!</v>
      </c>
      <c r="CPD402" s="73" t="s">
        <v>985</v>
      </c>
      <c r="CPE402" s="95">
        <v>45109</v>
      </c>
      <c r="CPF402" s="65" t="s">
        <v>11</v>
      </c>
      <c r="CPG402" s="370" t="e">
        <f>VLOOKUP(CPO402,Teams,2)</f>
        <v>#REF!</v>
      </c>
      <c r="CPH402" s="370" t="e">
        <f>VLOOKUP(CPP402,Teams,2)</f>
        <v>#REF!</v>
      </c>
      <c r="CPI402" s="464"/>
      <c r="CPJ402" s="369">
        <v>0.33333333333333331</v>
      </c>
      <c r="CPK402" s="370" t="e">
        <f>VLOOKUP(CPG402,fields,2)</f>
        <v>#REF!</v>
      </c>
      <c r="CPL402" s="73" t="s">
        <v>985</v>
      </c>
      <c r="CPM402" s="95">
        <v>45109</v>
      </c>
      <c r="CPN402" s="65" t="s">
        <v>11</v>
      </c>
      <c r="CPO402" s="370" t="e">
        <f>VLOOKUP(CPW402,Teams,2)</f>
        <v>#REF!</v>
      </c>
      <c r="CPP402" s="370" t="e">
        <f>VLOOKUP(CPX402,Teams,2)</f>
        <v>#REF!</v>
      </c>
      <c r="CPQ402" s="464"/>
      <c r="CPR402" s="369">
        <v>0.33333333333333331</v>
      </c>
      <c r="CPS402" s="370" t="e">
        <f>VLOOKUP(CPO402,fields,2)</f>
        <v>#REF!</v>
      </c>
      <c r="CPT402" s="73" t="s">
        <v>985</v>
      </c>
      <c r="CPU402" s="95">
        <v>45109</v>
      </c>
      <c r="CPV402" s="65" t="s">
        <v>11</v>
      </c>
      <c r="CPW402" s="370" t="e">
        <f>VLOOKUP(CQE402,Teams,2)</f>
        <v>#REF!</v>
      </c>
      <c r="CPX402" s="370" t="e">
        <f>VLOOKUP(CQF402,Teams,2)</f>
        <v>#REF!</v>
      </c>
      <c r="CPY402" s="464"/>
      <c r="CPZ402" s="369">
        <v>0.33333333333333331</v>
      </c>
      <c r="CQA402" s="370" t="e">
        <f>VLOOKUP(CPW402,fields,2)</f>
        <v>#REF!</v>
      </c>
      <c r="CQB402" s="73" t="s">
        <v>985</v>
      </c>
      <c r="CQC402" s="95">
        <v>45109</v>
      </c>
      <c r="CQD402" s="65" t="s">
        <v>11</v>
      </c>
      <c r="CQE402" s="370" t="e">
        <f>VLOOKUP(CQM402,Teams,2)</f>
        <v>#REF!</v>
      </c>
      <c r="CQF402" s="370" t="e">
        <f>VLOOKUP(CQN402,Teams,2)</f>
        <v>#REF!</v>
      </c>
      <c r="CQG402" s="464"/>
      <c r="CQH402" s="369">
        <v>0.33333333333333331</v>
      </c>
      <c r="CQI402" s="370" t="e">
        <f>VLOOKUP(CQE402,fields,2)</f>
        <v>#REF!</v>
      </c>
      <c r="CQJ402" s="73" t="s">
        <v>985</v>
      </c>
      <c r="CQK402" s="95">
        <v>45109</v>
      </c>
      <c r="CQL402" s="65" t="s">
        <v>11</v>
      </c>
      <c r="CQM402" s="370" t="e">
        <f>VLOOKUP(CQU402,Teams,2)</f>
        <v>#REF!</v>
      </c>
      <c r="CQN402" s="370" t="e">
        <f>VLOOKUP(CQV402,Teams,2)</f>
        <v>#REF!</v>
      </c>
      <c r="CQO402" s="464"/>
      <c r="CQP402" s="369">
        <v>0.33333333333333331</v>
      </c>
      <c r="CQQ402" s="370" t="e">
        <f>VLOOKUP(CQM402,fields,2)</f>
        <v>#REF!</v>
      </c>
      <c r="CQR402" s="73" t="s">
        <v>985</v>
      </c>
      <c r="CQS402" s="95">
        <v>45109</v>
      </c>
      <c r="CQT402" s="65" t="s">
        <v>11</v>
      </c>
      <c r="CQU402" s="370" t="e">
        <f>VLOOKUP(CRC402,Teams,2)</f>
        <v>#REF!</v>
      </c>
      <c r="CQV402" s="370" t="e">
        <f>VLOOKUP(CRD402,Teams,2)</f>
        <v>#REF!</v>
      </c>
      <c r="CQW402" s="464"/>
      <c r="CQX402" s="369">
        <v>0.33333333333333331</v>
      </c>
      <c r="CQY402" s="370" t="e">
        <f>VLOOKUP(CQU402,fields,2)</f>
        <v>#REF!</v>
      </c>
      <c r="CQZ402" s="73" t="s">
        <v>985</v>
      </c>
      <c r="CRA402" s="95">
        <v>45109</v>
      </c>
      <c r="CRB402" s="65" t="s">
        <v>11</v>
      </c>
      <c r="CRC402" s="370" t="e">
        <f>VLOOKUP(CRK402,Teams,2)</f>
        <v>#REF!</v>
      </c>
      <c r="CRD402" s="370" t="e">
        <f>VLOOKUP(CRL402,Teams,2)</f>
        <v>#REF!</v>
      </c>
      <c r="CRE402" s="464"/>
      <c r="CRF402" s="369">
        <v>0.33333333333333331</v>
      </c>
      <c r="CRG402" s="370" t="e">
        <f>VLOOKUP(CRC402,fields,2)</f>
        <v>#REF!</v>
      </c>
      <c r="CRH402" s="73" t="s">
        <v>985</v>
      </c>
      <c r="CRI402" s="95">
        <v>45109</v>
      </c>
      <c r="CRJ402" s="65" t="s">
        <v>11</v>
      </c>
      <c r="CRK402" s="370" t="e">
        <f>VLOOKUP(CRS402,Teams,2)</f>
        <v>#REF!</v>
      </c>
      <c r="CRL402" s="370" t="e">
        <f>VLOOKUP(CRT402,Teams,2)</f>
        <v>#REF!</v>
      </c>
      <c r="CRM402" s="464"/>
      <c r="CRN402" s="369">
        <v>0.33333333333333331</v>
      </c>
      <c r="CRO402" s="370" t="e">
        <f>VLOOKUP(CRK402,fields,2)</f>
        <v>#REF!</v>
      </c>
      <c r="CRP402" s="73" t="s">
        <v>985</v>
      </c>
      <c r="CRQ402" s="95">
        <v>45109</v>
      </c>
      <c r="CRR402" s="65" t="s">
        <v>11</v>
      </c>
      <c r="CRS402" s="370" t="e">
        <f>VLOOKUP(CSA402,Teams,2)</f>
        <v>#REF!</v>
      </c>
      <c r="CRT402" s="370" t="e">
        <f>VLOOKUP(CSB402,Teams,2)</f>
        <v>#REF!</v>
      </c>
      <c r="CRU402" s="464"/>
      <c r="CRV402" s="369">
        <v>0.33333333333333331</v>
      </c>
      <c r="CRW402" s="370" t="e">
        <f>VLOOKUP(CRS402,fields,2)</f>
        <v>#REF!</v>
      </c>
      <c r="CRX402" s="73" t="s">
        <v>985</v>
      </c>
      <c r="CRY402" s="95">
        <v>45109</v>
      </c>
      <c r="CRZ402" s="65" t="s">
        <v>11</v>
      </c>
      <c r="CSA402" s="370" t="e">
        <f>VLOOKUP(CSI402,Teams,2)</f>
        <v>#REF!</v>
      </c>
      <c r="CSB402" s="370" t="e">
        <f>VLOOKUP(CSJ402,Teams,2)</f>
        <v>#REF!</v>
      </c>
      <c r="CSC402" s="464"/>
      <c r="CSD402" s="369">
        <v>0.33333333333333331</v>
      </c>
      <c r="CSE402" s="370" t="e">
        <f>VLOOKUP(CSA402,fields,2)</f>
        <v>#REF!</v>
      </c>
      <c r="CSF402" s="73" t="s">
        <v>985</v>
      </c>
      <c r="CSG402" s="95">
        <v>45109</v>
      </c>
      <c r="CSH402" s="65" t="s">
        <v>11</v>
      </c>
      <c r="CSI402" s="370" t="e">
        <f>VLOOKUP(CSQ402,Teams,2)</f>
        <v>#REF!</v>
      </c>
      <c r="CSJ402" s="370" t="e">
        <f>VLOOKUP(CSR402,Teams,2)</f>
        <v>#REF!</v>
      </c>
      <c r="CSK402" s="464"/>
      <c r="CSL402" s="369">
        <v>0.33333333333333331</v>
      </c>
      <c r="CSM402" s="370" t="e">
        <f>VLOOKUP(CSI402,fields,2)</f>
        <v>#REF!</v>
      </c>
      <c r="CSN402" s="73" t="s">
        <v>985</v>
      </c>
      <c r="CSO402" s="95">
        <v>45109</v>
      </c>
      <c r="CSP402" s="65" t="s">
        <v>11</v>
      </c>
      <c r="CSQ402" s="370" t="e">
        <f>VLOOKUP(CSY402,Teams,2)</f>
        <v>#REF!</v>
      </c>
      <c r="CSR402" s="370" t="e">
        <f>VLOOKUP(CSZ402,Teams,2)</f>
        <v>#REF!</v>
      </c>
      <c r="CSS402" s="464"/>
      <c r="CST402" s="369">
        <v>0.33333333333333331</v>
      </c>
      <c r="CSU402" s="370" t="e">
        <f>VLOOKUP(CSQ402,fields,2)</f>
        <v>#REF!</v>
      </c>
      <c r="CSV402" s="73" t="s">
        <v>985</v>
      </c>
      <c r="CSW402" s="95">
        <v>45109</v>
      </c>
      <c r="CSX402" s="65" t="s">
        <v>11</v>
      </c>
      <c r="CSY402" s="370" t="e">
        <f>VLOOKUP(CTG402,Teams,2)</f>
        <v>#REF!</v>
      </c>
      <c r="CSZ402" s="370" t="e">
        <f>VLOOKUP(CTH402,Teams,2)</f>
        <v>#REF!</v>
      </c>
      <c r="CTA402" s="464"/>
      <c r="CTB402" s="369">
        <v>0.33333333333333331</v>
      </c>
      <c r="CTC402" s="370" t="e">
        <f>VLOOKUP(CSY402,fields,2)</f>
        <v>#REF!</v>
      </c>
      <c r="CTD402" s="73" t="s">
        <v>985</v>
      </c>
      <c r="CTE402" s="95">
        <v>45109</v>
      </c>
      <c r="CTF402" s="65" t="s">
        <v>11</v>
      </c>
      <c r="CTG402" s="370" t="e">
        <f>VLOOKUP(CTO402,Teams,2)</f>
        <v>#REF!</v>
      </c>
      <c r="CTH402" s="370" t="e">
        <f>VLOOKUP(CTP402,Teams,2)</f>
        <v>#REF!</v>
      </c>
      <c r="CTI402" s="464"/>
      <c r="CTJ402" s="369">
        <v>0.33333333333333331</v>
      </c>
      <c r="CTK402" s="370" t="e">
        <f>VLOOKUP(CTG402,fields,2)</f>
        <v>#REF!</v>
      </c>
      <c r="CTL402" s="73" t="s">
        <v>985</v>
      </c>
      <c r="CTM402" s="95">
        <v>45109</v>
      </c>
      <c r="CTN402" s="65" t="s">
        <v>11</v>
      </c>
      <c r="CTO402" s="370" t="e">
        <f>VLOOKUP(CTW402,Teams,2)</f>
        <v>#REF!</v>
      </c>
      <c r="CTP402" s="370" t="e">
        <f>VLOOKUP(CTX402,Teams,2)</f>
        <v>#REF!</v>
      </c>
      <c r="CTQ402" s="464"/>
      <c r="CTR402" s="369">
        <v>0.33333333333333331</v>
      </c>
      <c r="CTS402" s="370" t="e">
        <f>VLOOKUP(CTO402,fields,2)</f>
        <v>#REF!</v>
      </c>
      <c r="CTT402" s="73" t="s">
        <v>985</v>
      </c>
      <c r="CTU402" s="95">
        <v>45109</v>
      </c>
      <c r="CTV402" s="65" t="s">
        <v>11</v>
      </c>
      <c r="CTW402" s="370" t="e">
        <f>VLOOKUP(CUE402,Teams,2)</f>
        <v>#REF!</v>
      </c>
      <c r="CTX402" s="370" t="e">
        <f>VLOOKUP(CUF402,Teams,2)</f>
        <v>#REF!</v>
      </c>
      <c r="CTY402" s="464"/>
      <c r="CTZ402" s="369">
        <v>0.33333333333333331</v>
      </c>
      <c r="CUA402" s="370" t="e">
        <f>VLOOKUP(CTW402,fields,2)</f>
        <v>#REF!</v>
      </c>
      <c r="CUB402" s="73" t="s">
        <v>985</v>
      </c>
      <c r="CUC402" s="95">
        <v>45109</v>
      </c>
      <c r="CUD402" s="65" t="s">
        <v>11</v>
      </c>
      <c r="CUE402" s="370" t="e">
        <f>VLOOKUP(CUM402,Teams,2)</f>
        <v>#REF!</v>
      </c>
      <c r="CUF402" s="370" t="e">
        <f>VLOOKUP(CUN402,Teams,2)</f>
        <v>#REF!</v>
      </c>
      <c r="CUG402" s="464"/>
      <c r="CUH402" s="369">
        <v>0.33333333333333331</v>
      </c>
      <c r="CUI402" s="370" t="e">
        <f>VLOOKUP(CUE402,fields,2)</f>
        <v>#REF!</v>
      </c>
      <c r="CUJ402" s="73" t="s">
        <v>985</v>
      </c>
      <c r="CUK402" s="95">
        <v>45109</v>
      </c>
      <c r="CUL402" s="65" t="s">
        <v>11</v>
      </c>
      <c r="CUM402" s="370" t="e">
        <f>VLOOKUP(CUU402,Teams,2)</f>
        <v>#REF!</v>
      </c>
      <c r="CUN402" s="370" t="e">
        <f>VLOOKUP(CUV402,Teams,2)</f>
        <v>#REF!</v>
      </c>
      <c r="CUO402" s="464"/>
      <c r="CUP402" s="369">
        <v>0.33333333333333331</v>
      </c>
      <c r="CUQ402" s="370" t="e">
        <f>VLOOKUP(CUM402,fields,2)</f>
        <v>#REF!</v>
      </c>
      <c r="CUR402" s="73" t="s">
        <v>985</v>
      </c>
      <c r="CUS402" s="95">
        <v>45109</v>
      </c>
      <c r="CUT402" s="65" t="s">
        <v>11</v>
      </c>
      <c r="CUU402" s="370" t="e">
        <f>VLOOKUP(CVC402,Teams,2)</f>
        <v>#REF!</v>
      </c>
      <c r="CUV402" s="370" t="e">
        <f>VLOOKUP(CVD402,Teams,2)</f>
        <v>#REF!</v>
      </c>
      <c r="CUW402" s="464"/>
      <c r="CUX402" s="369">
        <v>0.33333333333333331</v>
      </c>
      <c r="CUY402" s="370" t="e">
        <f>VLOOKUP(CUU402,fields,2)</f>
        <v>#REF!</v>
      </c>
      <c r="CUZ402" s="73" t="s">
        <v>985</v>
      </c>
      <c r="CVA402" s="95">
        <v>45109</v>
      </c>
      <c r="CVB402" s="65" t="s">
        <v>11</v>
      </c>
      <c r="CVC402" s="370" t="e">
        <f>VLOOKUP(CVK402,Teams,2)</f>
        <v>#REF!</v>
      </c>
      <c r="CVD402" s="370" t="e">
        <f>VLOOKUP(CVL402,Teams,2)</f>
        <v>#REF!</v>
      </c>
      <c r="CVE402" s="464"/>
      <c r="CVF402" s="369">
        <v>0.33333333333333331</v>
      </c>
      <c r="CVG402" s="370" t="e">
        <f>VLOOKUP(CVC402,fields,2)</f>
        <v>#REF!</v>
      </c>
      <c r="CVH402" s="73" t="s">
        <v>985</v>
      </c>
      <c r="CVI402" s="95">
        <v>45109</v>
      </c>
      <c r="CVJ402" s="65" t="s">
        <v>11</v>
      </c>
      <c r="CVK402" s="370" t="e">
        <f>VLOOKUP(CVS402,Teams,2)</f>
        <v>#REF!</v>
      </c>
      <c r="CVL402" s="370" t="e">
        <f>VLOOKUP(CVT402,Teams,2)</f>
        <v>#REF!</v>
      </c>
      <c r="CVM402" s="464"/>
      <c r="CVN402" s="369">
        <v>0.33333333333333331</v>
      </c>
      <c r="CVO402" s="370" t="e">
        <f>VLOOKUP(CVK402,fields,2)</f>
        <v>#REF!</v>
      </c>
      <c r="CVP402" s="73" t="s">
        <v>985</v>
      </c>
      <c r="CVQ402" s="95">
        <v>45109</v>
      </c>
      <c r="CVR402" s="65" t="s">
        <v>11</v>
      </c>
      <c r="CVS402" s="370" t="e">
        <f>VLOOKUP(CWA402,Teams,2)</f>
        <v>#REF!</v>
      </c>
      <c r="CVT402" s="370" t="e">
        <f>VLOOKUP(CWB402,Teams,2)</f>
        <v>#REF!</v>
      </c>
      <c r="CVU402" s="464"/>
      <c r="CVV402" s="369">
        <v>0.33333333333333331</v>
      </c>
      <c r="CVW402" s="370" t="e">
        <f>VLOOKUP(CVS402,fields,2)</f>
        <v>#REF!</v>
      </c>
      <c r="CVX402" s="73" t="s">
        <v>985</v>
      </c>
      <c r="CVY402" s="95">
        <v>45109</v>
      </c>
      <c r="CVZ402" s="65" t="s">
        <v>11</v>
      </c>
      <c r="CWA402" s="370" t="e">
        <f>VLOOKUP(CWI402,Teams,2)</f>
        <v>#REF!</v>
      </c>
      <c r="CWB402" s="370" t="e">
        <f>VLOOKUP(CWJ402,Teams,2)</f>
        <v>#REF!</v>
      </c>
      <c r="CWC402" s="464"/>
      <c r="CWD402" s="369">
        <v>0.33333333333333331</v>
      </c>
      <c r="CWE402" s="370" t="e">
        <f>VLOOKUP(CWA402,fields,2)</f>
        <v>#REF!</v>
      </c>
      <c r="CWF402" s="73" t="s">
        <v>985</v>
      </c>
      <c r="CWG402" s="95">
        <v>45109</v>
      </c>
      <c r="CWH402" s="65" t="s">
        <v>11</v>
      </c>
      <c r="CWI402" s="370" t="e">
        <f>VLOOKUP(CWQ402,Teams,2)</f>
        <v>#REF!</v>
      </c>
      <c r="CWJ402" s="370" t="e">
        <f>VLOOKUP(CWR402,Teams,2)</f>
        <v>#REF!</v>
      </c>
      <c r="CWK402" s="464"/>
      <c r="CWL402" s="369">
        <v>0.33333333333333331</v>
      </c>
      <c r="CWM402" s="370" t="e">
        <f>VLOOKUP(CWI402,fields,2)</f>
        <v>#REF!</v>
      </c>
      <c r="CWN402" s="73" t="s">
        <v>985</v>
      </c>
      <c r="CWO402" s="95">
        <v>45109</v>
      </c>
      <c r="CWP402" s="65" t="s">
        <v>11</v>
      </c>
      <c r="CWQ402" s="370" t="e">
        <f>VLOOKUP(CWY402,Teams,2)</f>
        <v>#REF!</v>
      </c>
      <c r="CWR402" s="370" t="e">
        <f>VLOOKUP(CWZ402,Teams,2)</f>
        <v>#REF!</v>
      </c>
      <c r="CWS402" s="464"/>
      <c r="CWT402" s="369">
        <v>0.33333333333333331</v>
      </c>
      <c r="CWU402" s="370" t="e">
        <f>VLOOKUP(CWQ402,fields,2)</f>
        <v>#REF!</v>
      </c>
      <c r="CWV402" s="73" t="s">
        <v>985</v>
      </c>
      <c r="CWW402" s="95">
        <v>45109</v>
      </c>
      <c r="CWX402" s="65" t="s">
        <v>11</v>
      </c>
      <c r="CWY402" s="370" t="e">
        <f>VLOOKUP(CXG402,Teams,2)</f>
        <v>#REF!</v>
      </c>
      <c r="CWZ402" s="370" t="e">
        <f>VLOOKUP(CXH402,Teams,2)</f>
        <v>#REF!</v>
      </c>
      <c r="CXA402" s="464"/>
      <c r="CXB402" s="369">
        <v>0.33333333333333331</v>
      </c>
      <c r="CXC402" s="370" t="e">
        <f>VLOOKUP(CWY402,fields,2)</f>
        <v>#REF!</v>
      </c>
      <c r="CXD402" s="73" t="s">
        <v>985</v>
      </c>
      <c r="CXE402" s="95">
        <v>45109</v>
      </c>
      <c r="CXF402" s="65" t="s">
        <v>11</v>
      </c>
      <c r="CXG402" s="370" t="e">
        <f>VLOOKUP(CXO402,Teams,2)</f>
        <v>#REF!</v>
      </c>
      <c r="CXH402" s="370" t="e">
        <f>VLOOKUP(CXP402,Teams,2)</f>
        <v>#REF!</v>
      </c>
      <c r="CXI402" s="464"/>
      <c r="CXJ402" s="369">
        <v>0.33333333333333331</v>
      </c>
      <c r="CXK402" s="370" t="e">
        <f>VLOOKUP(CXG402,fields,2)</f>
        <v>#REF!</v>
      </c>
      <c r="CXL402" s="73" t="s">
        <v>985</v>
      </c>
      <c r="CXM402" s="95">
        <v>45109</v>
      </c>
      <c r="CXN402" s="65" t="s">
        <v>11</v>
      </c>
      <c r="CXO402" s="370" t="e">
        <f>VLOOKUP(CXW402,Teams,2)</f>
        <v>#REF!</v>
      </c>
      <c r="CXP402" s="370" t="e">
        <f>VLOOKUP(CXX402,Teams,2)</f>
        <v>#REF!</v>
      </c>
      <c r="CXQ402" s="464"/>
      <c r="CXR402" s="369">
        <v>0.33333333333333331</v>
      </c>
      <c r="CXS402" s="370" t="e">
        <f>VLOOKUP(CXO402,fields,2)</f>
        <v>#REF!</v>
      </c>
      <c r="CXT402" s="73" t="s">
        <v>985</v>
      </c>
      <c r="CXU402" s="95">
        <v>45109</v>
      </c>
      <c r="CXV402" s="65" t="s">
        <v>11</v>
      </c>
      <c r="CXW402" s="370" t="e">
        <f>VLOOKUP(CYE402,Teams,2)</f>
        <v>#REF!</v>
      </c>
      <c r="CXX402" s="370" t="e">
        <f>VLOOKUP(CYF402,Teams,2)</f>
        <v>#REF!</v>
      </c>
      <c r="CXY402" s="464"/>
      <c r="CXZ402" s="369">
        <v>0.33333333333333331</v>
      </c>
      <c r="CYA402" s="370" t="e">
        <f>VLOOKUP(CXW402,fields,2)</f>
        <v>#REF!</v>
      </c>
      <c r="CYB402" s="73" t="s">
        <v>985</v>
      </c>
      <c r="CYC402" s="95">
        <v>45109</v>
      </c>
      <c r="CYD402" s="65" t="s">
        <v>11</v>
      </c>
      <c r="CYE402" s="370" t="e">
        <f>VLOOKUP(CYM402,Teams,2)</f>
        <v>#REF!</v>
      </c>
      <c r="CYF402" s="370" t="e">
        <f>VLOOKUP(CYN402,Teams,2)</f>
        <v>#REF!</v>
      </c>
      <c r="CYG402" s="464"/>
      <c r="CYH402" s="369">
        <v>0.33333333333333331</v>
      </c>
      <c r="CYI402" s="370" t="e">
        <f>VLOOKUP(CYE402,fields,2)</f>
        <v>#REF!</v>
      </c>
      <c r="CYJ402" s="73" t="s">
        <v>985</v>
      </c>
      <c r="CYK402" s="95">
        <v>45109</v>
      </c>
      <c r="CYL402" s="65" t="s">
        <v>11</v>
      </c>
      <c r="CYM402" s="370" t="e">
        <f>VLOOKUP(CYU402,Teams,2)</f>
        <v>#REF!</v>
      </c>
      <c r="CYN402" s="370" t="e">
        <f>VLOOKUP(CYV402,Teams,2)</f>
        <v>#REF!</v>
      </c>
      <c r="CYO402" s="464"/>
      <c r="CYP402" s="369">
        <v>0.33333333333333331</v>
      </c>
      <c r="CYQ402" s="370" t="e">
        <f>VLOOKUP(CYM402,fields,2)</f>
        <v>#REF!</v>
      </c>
      <c r="CYR402" s="73" t="s">
        <v>985</v>
      </c>
      <c r="CYS402" s="95">
        <v>45109</v>
      </c>
      <c r="CYT402" s="65" t="s">
        <v>11</v>
      </c>
      <c r="CYU402" s="370" t="e">
        <f>VLOOKUP(CZC402,Teams,2)</f>
        <v>#REF!</v>
      </c>
      <c r="CYV402" s="370" t="e">
        <f>VLOOKUP(CZD402,Teams,2)</f>
        <v>#REF!</v>
      </c>
      <c r="CYW402" s="464"/>
      <c r="CYX402" s="369">
        <v>0.33333333333333331</v>
      </c>
      <c r="CYY402" s="370" t="e">
        <f>VLOOKUP(CYU402,fields,2)</f>
        <v>#REF!</v>
      </c>
      <c r="CYZ402" s="73" t="s">
        <v>985</v>
      </c>
      <c r="CZA402" s="95">
        <v>45109</v>
      </c>
      <c r="CZB402" s="65" t="s">
        <v>11</v>
      </c>
      <c r="CZC402" s="370" t="e">
        <f>VLOOKUP(CZK402,Teams,2)</f>
        <v>#REF!</v>
      </c>
      <c r="CZD402" s="370" t="e">
        <f>VLOOKUP(CZL402,Teams,2)</f>
        <v>#REF!</v>
      </c>
      <c r="CZE402" s="464"/>
      <c r="CZF402" s="369">
        <v>0.33333333333333331</v>
      </c>
      <c r="CZG402" s="370" t="e">
        <f>VLOOKUP(CZC402,fields,2)</f>
        <v>#REF!</v>
      </c>
      <c r="CZH402" s="73" t="s">
        <v>985</v>
      </c>
      <c r="CZI402" s="95">
        <v>45109</v>
      </c>
      <c r="CZJ402" s="65" t="s">
        <v>11</v>
      </c>
      <c r="CZK402" s="370" t="e">
        <f>VLOOKUP(CZS402,Teams,2)</f>
        <v>#REF!</v>
      </c>
      <c r="CZL402" s="370" t="e">
        <f>VLOOKUP(CZT402,Teams,2)</f>
        <v>#REF!</v>
      </c>
      <c r="CZM402" s="464"/>
      <c r="CZN402" s="369">
        <v>0.33333333333333331</v>
      </c>
      <c r="CZO402" s="370" t="e">
        <f>VLOOKUP(CZK402,fields,2)</f>
        <v>#REF!</v>
      </c>
      <c r="CZP402" s="73" t="s">
        <v>985</v>
      </c>
      <c r="CZQ402" s="95">
        <v>45109</v>
      </c>
      <c r="CZR402" s="65" t="s">
        <v>11</v>
      </c>
      <c r="CZS402" s="370" t="e">
        <f>VLOOKUP(DAA402,Teams,2)</f>
        <v>#REF!</v>
      </c>
      <c r="CZT402" s="370" t="e">
        <f>VLOOKUP(DAB402,Teams,2)</f>
        <v>#REF!</v>
      </c>
      <c r="CZU402" s="464"/>
      <c r="CZV402" s="369">
        <v>0.33333333333333331</v>
      </c>
      <c r="CZW402" s="370" t="e">
        <f>VLOOKUP(CZS402,fields,2)</f>
        <v>#REF!</v>
      </c>
      <c r="CZX402" s="73" t="s">
        <v>985</v>
      </c>
      <c r="CZY402" s="95">
        <v>45109</v>
      </c>
      <c r="CZZ402" s="65" t="s">
        <v>11</v>
      </c>
      <c r="DAA402" s="370" t="e">
        <f>VLOOKUP(DAI402,Teams,2)</f>
        <v>#REF!</v>
      </c>
      <c r="DAB402" s="370" t="e">
        <f>VLOOKUP(DAJ402,Teams,2)</f>
        <v>#REF!</v>
      </c>
      <c r="DAC402" s="464"/>
      <c r="DAD402" s="369">
        <v>0.33333333333333331</v>
      </c>
      <c r="DAE402" s="370" t="e">
        <f>VLOOKUP(DAA402,fields,2)</f>
        <v>#REF!</v>
      </c>
      <c r="DAF402" s="73" t="s">
        <v>985</v>
      </c>
      <c r="DAG402" s="95">
        <v>45109</v>
      </c>
      <c r="DAH402" s="65" t="s">
        <v>11</v>
      </c>
      <c r="DAI402" s="370" t="e">
        <f>VLOOKUP(DAQ402,Teams,2)</f>
        <v>#REF!</v>
      </c>
      <c r="DAJ402" s="370" t="e">
        <f>VLOOKUP(DAR402,Teams,2)</f>
        <v>#REF!</v>
      </c>
      <c r="DAK402" s="464"/>
      <c r="DAL402" s="369">
        <v>0.33333333333333331</v>
      </c>
      <c r="DAM402" s="370" t="e">
        <f>VLOOKUP(DAI402,fields,2)</f>
        <v>#REF!</v>
      </c>
      <c r="DAN402" s="73" t="s">
        <v>985</v>
      </c>
      <c r="DAO402" s="95">
        <v>45109</v>
      </c>
      <c r="DAP402" s="65" t="s">
        <v>11</v>
      </c>
      <c r="DAQ402" s="370" t="e">
        <f>VLOOKUP(DAY402,Teams,2)</f>
        <v>#REF!</v>
      </c>
      <c r="DAR402" s="370" t="e">
        <f>VLOOKUP(DAZ402,Teams,2)</f>
        <v>#REF!</v>
      </c>
      <c r="DAS402" s="464"/>
      <c r="DAT402" s="369">
        <v>0.33333333333333331</v>
      </c>
      <c r="DAU402" s="370" t="e">
        <f>VLOOKUP(DAQ402,fields,2)</f>
        <v>#REF!</v>
      </c>
      <c r="DAV402" s="73" t="s">
        <v>985</v>
      </c>
      <c r="DAW402" s="95">
        <v>45109</v>
      </c>
      <c r="DAX402" s="65" t="s">
        <v>11</v>
      </c>
      <c r="DAY402" s="370" t="e">
        <f>VLOOKUP(DBG402,Teams,2)</f>
        <v>#REF!</v>
      </c>
      <c r="DAZ402" s="370" t="e">
        <f>VLOOKUP(DBH402,Teams,2)</f>
        <v>#REF!</v>
      </c>
      <c r="DBA402" s="464"/>
      <c r="DBB402" s="369">
        <v>0.33333333333333331</v>
      </c>
      <c r="DBC402" s="370" t="e">
        <f>VLOOKUP(DAY402,fields,2)</f>
        <v>#REF!</v>
      </c>
      <c r="DBD402" s="73" t="s">
        <v>985</v>
      </c>
      <c r="DBE402" s="95">
        <v>45109</v>
      </c>
      <c r="DBF402" s="65" t="s">
        <v>11</v>
      </c>
      <c r="DBG402" s="370" t="e">
        <f>VLOOKUP(DBO402,Teams,2)</f>
        <v>#REF!</v>
      </c>
      <c r="DBH402" s="370" t="e">
        <f>VLOOKUP(DBP402,Teams,2)</f>
        <v>#REF!</v>
      </c>
      <c r="DBI402" s="464"/>
      <c r="DBJ402" s="369">
        <v>0.33333333333333331</v>
      </c>
      <c r="DBK402" s="370" t="e">
        <f>VLOOKUP(DBG402,fields,2)</f>
        <v>#REF!</v>
      </c>
      <c r="DBL402" s="73" t="s">
        <v>985</v>
      </c>
      <c r="DBM402" s="95">
        <v>45109</v>
      </c>
      <c r="DBN402" s="65" t="s">
        <v>11</v>
      </c>
      <c r="DBO402" s="370" t="e">
        <f>VLOOKUP(DBW402,Teams,2)</f>
        <v>#REF!</v>
      </c>
      <c r="DBP402" s="370" t="e">
        <f>VLOOKUP(DBX402,Teams,2)</f>
        <v>#REF!</v>
      </c>
      <c r="DBQ402" s="464"/>
      <c r="DBR402" s="369">
        <v>0.33333333333333331</v>
      </c>
      <c r="DBS402" s="370" t="e">
        <f>VLOOKUP(DBO402,fields,2)</f>
        <v>#REF!</v>
      </c>
      <c r="DBT402" s="73" t="s">
        <v>985</v>
      </c>
      <c r="DBU402" s="95">
        <v>45109</v>
      </c>
      <c r="DBV402" s="65" t="s">
        <v>11</v>
      </c>
      <c r="DBW402" s="370" t="e">
        <f>VLOOKUP(DCE402,Teams,2)</f>
        <v>#REF!</v>
      </c>
      <c r="DBX402" s="370" t="e">
        <f>VLOOKUP(DCF402,Teams,2)</f>
        <v>#REF!</v>
      </c>
      <c r="DBY402" s="464"/>
      <c r="DBZ402" s="369">
        <v>0.33333333333333331</v>
      </c>
      <c r="DCA402" s="370" t="e">
        <f>VLOOKUP(DBW402,fields,2)</f>
        <v>#REF!</v>
      </c>
      <c r="DCB402" s="73" t="s">
        <v>985</v>
      </c>
      <c r="DCC402" s="95">
        <v>45109</v>
      </c>
      <c r="DCD402" s="65" t="s">
        <v>11</v>
      </c>
      <c r="DCE402" s="370" t="e">
        <f>VLOOKUP(DCM402,Teams,2)</f>
        <v>#REF!</v>
      </c>
      <c r="DCF402" s="370" t="e">
        <f>VLOOKUP(DCN402,Teams,2)</f>
        <v>#REF!</v>
      </c>
      <c r="DCG402" s="464"/>
      <c r="DCH402" s="369">
        <v>0.33333333333333331</v>
      </c>
      <c r="DCI402" s="370" t="e">
        <f>VLOOKUP(DCE402,fields,2)</f>
        <v>#REF!</v>
      </c>
      <c r="DCJ402" s="73" t="s">
        <v>985</v>
      </c>
      <c r="DCK402" s="95">
        <v>45109</v>
      </c>
      <c r="DCL402" s="65" t="s">
        <v>11</v>
      </c>
      <c r="DCM402" s="370" t="e">
        <f>VLOOKUP(DCU402,Teams,2)</f>
        <v>#REF!</v>
      </c>
      <c r="DCN402" s="370" t="e">
        <f>VLOOKUP(DCV402,Teams,2)</f>
        <v>#REF!</v>
      </c>
      <c r="DCO402" s="464"/>
      <c r="DCP402" s="369">
        <v>0.33333333333333331</v>
      </c>
      <c r="DCQ402" s="370" t="e">
        <f>VLOOKUP(DCM402,fields,2)</f>
        <v>#REF!</v>
      </c>
      <c r="DCR402" s="73" t="s">
        <v>985</v>
      </c>
      <c r="DCS402" s="95">
        <v>45109</v>
      </c>
      <c r="DCT402" s="65" t="s">
        <v>11</v>
      </c>
      <c r="DCU402" s="370" t="e">
        <f>VLOOKUP(DDC402,Teams,2)</f>
        <v>#REF!</v>
      </c>
      <c r="DCV402" s="370" t="e">
        <f>VLOOKUP(DDD402,Teams,2)</f>
        <v>#REF!</v>
      </c>
      <c r="DCW402" s="464"/>
      <c r="DCX402" s="369">
        <v>0.33333333333333331</v>
      </c>
      <c r="DCY402" s="370" t="e">
        <f>VLOOKUP(DCU402,fields,2)</f>
        <v>#REF!</v>
      </c>
      <c r="DCZ402" s="73" t="s">
        <v>985</v>
      </c>
      <c r="DDA402" s="95">
        <v>45109</v>
      </c>
      <c r="DDB402" s="65" t="s">
        <v>11</v>
      </c>
      <c r="DDC402" s="370" t="e">
        <f>VLOOKUP(DDK402,Teams,2)</f>
        <v>#REF!</v>
      </c>
      <c r="DDD402" s="370" t="e">
        <f>VLOOKUP(DDL402,Teams,2)</f>
        <v>#REF!</v>
      </c>
      <c r="DDE402" s="464"/>
      <c r="DDF402" s="369">
        <v>0.33333333333333331</v>
      </c>
      <c r="DDG402" s="370" t="e">
        <f>VLOOKUP(DDC402,fields,2)</f>
        <v>#REF!</v>
      </c>
      <c r="DDH402" s="73" t="s">
        <v>985</v>
      </c>
      <c r="DDI402" s="95">
        <v>45109</v>
      </c>
      <c r="DDJ402" s="65" t="s">
        <v>11</v>
      </c>
      <c r="DDK402" s="370" t="e">
        <f>VLOOKUP(DDS402,Teams,2)</f>
        <v>#REF!</v>
      </c>
      <c r="DDL402" s="370" t="e">
        <f>VLOOKUP(DDT402,Teams,2)</f>
        <v>#REF!</v>
      </c>
      <c r="DDM402" s="464"/>
      <c r="DDN402" s="369">
        <v>0.33333333333333331</v>
      </c>
      <c r="DDO402" s="370" t="e">
        <f>VLOOKUP(DDK402,fields,2)</f>
        <v>#REF!</v>
      </c>
      <c r="DDP402" s="73" t="s">
        <v>985</v>
      </c>
      <c r="DDQ402" s="95">
        <v>45109</v>
      </c>
      <c r="DDR402" s="65" t="s">
        <v>11</v>
      </c>
      <c r="DDS402" s="370" t="e">
        <f>VLOOKUP(DEA402,Teams,2)</f>
        <v>#REF!</v>
      </c>
      <c r="DDT402" s="370" t="e">
        <f>VLOOKUP(DEB402,Teams,2)</f>
        <v>#REF!</v>
      </c>
      <c r="DDU402" s="464"/>
      <c r="DDV402" s="369">
        <v>0.33333333333333331</v>
      </c>
      <c r="DDW402" s="370" t="e">
        <f>VLOOKUP(DDS402,fields,2)</f>
        <v>#REF!</v>
      </c>
      <c r="DDX402" s="73" t="s">
        <v>985</v>
      </c>
      <c r="DDY402" s="95">
        <v>45109</v>
      </c>
      <c r="DDZ402" s="65" t="s">
        <v>11</v>
      </c>
      <c r="DEA402" s="370" t="e">
        <f>VLOOKUP(DEI402,Teams,2)</f>
        <v>#REF!</v>
      </c>
      <c r="DEB402" s="370" t="e">
        <f>VLOOKUP(DEJ402,Teams,2)</f>
        <v>#REF!</v>
      </c>
      <c r="DEC402" s="464"/>
      <c r="DED402" s="369">
        <v>0.33333333333333331</v>
      </c>
      <c r="DEE402" s="370" t="e">
        <f>VLOOKUP(DEA402,fields,2)</f>
        <v>#REF!</v>
      </c>
      <c r="DEF402" s="73" t="s">
        <v>985</v>
      </c>
      <c r="DEG402" s="95">
        <v>45109</v>
      </c>
      <c r="DEH402" s="65" t="s">
        <v>11</v>
      </c>
      <c r="DEI402" s="370" t="e">
        <f>VLOOKUP(DEQ402,Teams,2)</f>
        <v>#REF!</v>
      </c>
      <c r="DEJ402" s="370" t="e">
        <f>VLOOKUP(DER402,Teams,2)</f>
        <v>#REF!</v>
      </c>
      <c r="DEK402" s="464"/>
      <c r="DEL402" s="369">
        <v>0.33333333333333331</v>
      </c>
      <c r="DEM402" s="370" t="e">
        <f>VLOOKUP(DEI402,fields,2)</f>
        <v>#REF!</v>
      </c>
      <c r="DEN402" s="73" t="s">
        <v>985</v>
      </c>
      <c r="DEO402" s="95">
        <v>45109</v>
      </c>
      <c r="DEP402" s="65" t="s">
        <v>11</v>
      </c>
      <c r="DEQ402" s="370" t="e">
        <f>VLOOKUP(DEY402,Teams,2)</f>
        <v>#REF!</v>
      </c>
      <c r="DER402" s="370" t="e">
        <f>VLOOKUP(DEZ402,Teams,2)</f>
        <v>#REF!</v>
      </c>
      <c r="DES402" s="464"/>
      <c r="DET402" s="369">
        <v>0.33333333333333331</v>
      </c>
      <c r="DEU402" s="370" t="e">
        <f>VLOOKUP(DEQ402,fields,2)</f>
        <v>#REF!</v>
      </c>
      <c r="DEV402" s="73" t="s">
        <v>985</v>
      </c>
      <c r="DEW402" s="95">
        <v>45109</v>
      </c>
      <c r="DEX402" s="65" t="s">
        <v>11</v>
      </c>
      <c r="DEY402" s="370" t="e">
        <f>VLOOKUP(DFG402,Teams,2)</f>
        <v>#REF!</v>
      </c>
      <c r="DEZ402" s="370" t="e">
        <f>VLOOKUP(DFH402,Teams,2)</f>
        <v>#REF!</v>
      </c>
      <c r="DFA402" s="464"/>
      <c r="DFB402" s="369">
        <v>0.33333333333333331</v>
      </c>
      <c r="DFC402" s="370" t="e">
        <f>VLOOKUP(DEY402,fields,2)</f>
        <v>#REF!</v>
      </c>
      <c r="DFD402" s="73" t="s">
        <v>985</v>
      </c>
      <c r="DFE402" s="95">
        <v>45109</v>
      </c>
      <c r="DFF402" s="65" t="s">
        <v>11</v>
      </c>
      <c r="DFG402" s="370" t="e">
        <f>VLOOKUP(DFO402,Teams,2)</f>
        <v>#REF!</v>
      </c>
      <c r="DFH402" s="370" t="e">
        <f>VLOOKUP(DFP402,Teams,2)</f>
        <v>#REF!</v>
      </c>
      <c r="DFI402" s="464"/>
      <c r="DFJ402" s="369">
        <v>0.33333333333333331</v>
      </c>
      <c r="DFK402" s="370" t="e">
        <f>VLOOKUP(DFG402,fields,2)</f>
        <v>#REF!</v>
      </c>
      <c r="DFL402" s="73" t="s">
        <v>985</v>
      </c>
      <c r="DFM402" s="95">
        <v>45109</v>
      </c>
      <c r="DFN402" s="65" t="s">
        <v>11</v>
      </c>
      <c r="DFO402" s="370" t="e">
        <f>VLOOKUP(DFW402,Teams,2)</f>
        <v>#REF!</v>
      </c>
      <c r="DFP402" s="370" t="e">
        <f>VLOOKUP(DFX402,Teams,2)</f>
        <v>#REF!</v>
      </c>
      <c r="DFQ402" s="464"/>
      <c r="DFR402" s="369">
        <v>0.33333333333333331</v>
      </c>
      <c r="DFS402" s="370" t="e">
        <f>VLOOKUP(DFO402,fields,2)</f>
        <v>#REF!</v>
      </c>
      <c r="DFT402" s="73" t="s">
        <v>985</v>
      </c>
      <c r="DFU402" s="95">
        <v>45109</v>
      </c>
      <c r="DFV402" s="65" t="s">
        <v>11</v>
      </c>
      <c r="DFW402" s="370" t="e">
        <f>VLOOKUP(DGE402,Teams,2)</f>
        <v>#REF!</v>
      </c>
      <c r="DFX402" s="370" t="e">
        <f>VLOOKUP(DGF402,Teams,2)</f>
        <v>#REF!</v>
      </c>
      <c r="DFY402" s="464"/>
      <c r="DFZ402" s="369">
        <v>0.33333333333333331</v>
      </c>
      <c r="DGA402" s="370" t="e">
        <f>VLOOKUP(DFW402,fields,2)</f>
        <v>#REF!</v>
      </c>
      <c r="DGB402" s="73" t="s">
        <v>985</v>
      </c>
      <c r="DGC402" s="95">
        <v>45109</v>
      </c>
      <c r="DGD402" s="65" t="s">
        <v>11</v>
      </c>
      <c r="DGE402" s="370" t="e">
        <f>VLOOKUP(DGM402,Teams,2)</f>
        <v>#REF!</v>
      </c>
      <c r="DGF402" s="370" t="e">
        <f>VLOOKUP(DGN402,Teams,2)</f>
        <v>#REF!</v>
      </c>
      <c r="DGG402" s="464"/>
      <c r="DGH402" s="369">
        <v>0.33333333333333331</v>
      </c>
      <c r="DGI402" s="370" t="e">
        <f>VLOOKUP(DGE402,fields,2)</f>
        <v>#REF!</v>
      </c>
      <c r="DGJ402" s="73" t="s">
        <v>985</v>
      </c>
      <c r="DGK402" s="95">
        <v>45109</v>
      </c>
      <c r="DGL402" s="65" t="s">
        <v>11</v>
      </c>
      <c r="DGM402" s="370" t="e">
        <f>VLOOKUP(DGU402,Teams,2)</f>
        <v>#REF!</v>
      </c>
      <c r="DGN402" s="370" t="e">
        <f>VLOOKUP(DGV402,Teams,2)</f>
        <v>#REF!</v>
      </c>
      <c r="DGO402" s="464"/>
      <c r="DGP402" s="369">
        <v>0.33333333333333331</v>
      </c>
      <c r="DGQ402" s="370" t="e">
        <f>VLOOKUP(DGM402,fields,2)</f>
        <v>#REF!</v>
      </c>
      <c r="DGR402" s="73" t="s">
        <v>985</v>
      </c>
      <c r="DGS402" s="95">
        <v>45109</v>
      </c>
      <c r="DGT402" s="65" t="s">
        <v>11</v>
      </c>
      <c r="DGU402" s="370" t="e">
        <f>VLOOKUP(DHC402,Teams,2)</f>
        <v>#REF!</v>
      </c>
      <c r="DGV402" s="370" t="e">
        <f>VLOOKUP(DHD402,Teams,2)</f>
        <v>#REF!</v>
      </c>
      <c r="DGW402" s="464"/>
      <c r="DGX402" s="369">
        <v>0.33333333333333331</v>
      </c>
      <c r="DGY402" s="370" t="e">
        <f>VLOOKUP(DGU402,fields,2)</f>
        <v>#REF!</v>
      </c>
      <c r="DGZ402" s="73" t="s">
        <v>985</v>
      </c>
      <c r="DHA402" s="95">
        <v>45109</v>
      </c>
      <c r="DHB402" s="65" t="s">
        <v>11</v>
      </c>
      <c r="DHC402" s="370" t="e">
        <f>VLOOKUP(DHK402,Teams,2)</f>
        <v>#REF!</v>
      </c>
      <c r="DHD402" s="370" t="e">
        <f>VLOOKUP(DHL402,Teams,2)</f>
        <v>#REF!</v>
      </c>
      <c r="DHE402" s="464"/>
      <c r="DHF402" s="369">
        <v>0.33333333333333331</v>
      </c>
      <c r="DHG402" s="370" t="e">
        <f>VLOOKUP(DHC402,fields,2)</f>
        <v>#REF!</v>
      </c>
      <c r="DHH402" s="73" t="s">
        <v>985</v>
      </c>
      <c r="DHI402" s="95">
        <v>45109</v>
      </c>
      <c r="DHJ402" s="65" t="s">
        <v>11</v>
      </c>
      <c r="DHK402" s="370" t="e">
        <f>VLOOKUP(DHS402,Teams,2)</f>
        <v>#REF!</v>
      </c>
      <c r="DHL402" s="370" t="e">
        <f>VLOOKUP(DHT402,Teams,2)</f>
        <v>#REF!</v>
      </c>
      <c r="DHM402" s="464"/>
      <c r="DHN402" s="369">
        <v>0.33333333333333331</v>
      </c>
      <c r="DHO402" s="370" t="e">
        <f>VLOOKUP(DHK402,fields,2)</f>
        <v>#REF!</v>
      </c>
      <c r="DHP402" s="73" t="s">
        <v>985</v>
      </c>
      <c r="DHQ402" s="95">
        <v>45109</v>
      </c>
      <c r="DHR402" s="65" t="s">
        <v>11</v>
      </c>
      <c r="DHS402" s="370" t="e">
        <f>VLOOKUP(DIA402,Teams,2)</f>
        <v>#REF!</v>
      </c>
      <c r="DHT402" s="370" t="e">
        <f>VLOOKUP(DIB402,Teams,2)</f>
        <v>#REF!</v>
      </c>
      <c r="DHU402" s="464"/>
      <c r="DHV402" s="369">
        <v>0.33333333333333331</v>
      </c>
      <c r="DHW402" s="370" t="e">
        <f>VLOOKUP(DHS402,fields,2)</f>
        <v>#REF!</v>
      </c>
      <c r="DHX402" s="73" t="s">
        <v>985</v>
      </c>
      <c r="DHY402" s="95">
        <v>45109</v>
      </c>
      <c r="DHZ402" s="65" t="s">
        <v>11</v>
      </c>
      <c r="DIA402" s="370" t="e">
        <f>VLOOKUP(DII402,Teams,2)</f>
        <v>#REF!</v>
      </c>
      <c r="DIB402" s="370" t="e">
        <f>VLOOKUP(DIJ402,Teams,2)</f>
        <v>#REF!</v>
      </c>
      <c r="DIC402" s="464"/>
      <c r="DID402" s="369">
        <v>0.33333333333333331</v>
      </c>
      <c r="DIE402" s="370" t="e">
        <f>VLOOKUP(DIA402,fields,2)</f>
        <v>#REF!</v>
      </c>
      <c r="DIF402" s="73" t="s">
        <v>985</v>
      </c>
      <c r="DIG402" s="95">
        <v>45109</v>
      </c>
      <c r="DIH402" s="65" t="s">
        <v>11</v>
      </c>
      <c r="DII402" s="370" t="e">
        <f>VLOOKUP(DIQ402,Teams,2)</f>
        <v>#REF!</v>
      </c>
      <c r="DIJ402" s="370" t="e">
        <f>VLOOKUP(DIR402,Teams,2)</f>
        <v>#REF!</v>
      </c>
      <c r="DIK402" s="464"/>
      <c r="DIL402" s="369">
        <v>0.33333333333333331</v>
      </c>
      <c r="DIM402" s="370" t="e">
        <f>VLOOKUP(DII402,fields,2)</f>
        <v>#REF!</v>
      </c>
      <c r="DIN402" s="73" t="s">
        <v>985</v>
      </c>
      <c r="DIO402" s="95">
        <v>45109</v>
      </c>
      <c r="DIP402" s="65" t="s">
        <v>11</v>
      </c>
      <c r="DIQ402" s="370" t="e">
        <f>VLOOKUP(DIY402,Teams,2)</f>
        <v>#REF!</v>
      </c>
      <c r="DIR402" s="370" t="e">
        <f>VLOOKUP(DIZ402,Teams,2)</f>
        <v>#REF!</v>
      </c>
      <c r="DIS402" s="464"/>
      <c r="DIT402" s="369">
        <v>0.33333333333333331</v>
      </c>
      <c r="DIU402" s="370" t="e">
        <f>VLOOKUP(DIQ402,fields,2)</f>
        <v>#REF!</v>
      </c>
      <c r="DIV402" s="73" t="s">
        <v>985</v>
      </c>
      <c r="DIW402" s="95">
        <v>45109</v>
      </c>
      <c r="DIX402" s="65" t="s">
        <v>11</v>
      </c>
      <c r="DIY402" s="370" t="e">
        <f>VLOOKUP(DJG402,Teams,2)</f>
        <v>#REF!</v>
      </c>
      <c r="DIZ402" s="370" t="e">
        <f>VLOOKUP(DJH402,Teams,2)</f>
        <v>#REF!</v>
      </c>
      <c r="DJA402" s="464"/>
      <c r="DJB402" s="369">
        <v>0.33333333333333331</v>
      </c>
      <c r="DJC402" s="370" t="e">
        <f>VLOOKUP(DIY402,fields,2)</f>
        <v>#REF!</v>
      </c>
      <c r="DJD402" s="73" t="s">
        <v>985</v>
      </c>
      <c r="DJE402" s="95">
        <v>45109</v>
      </c>
      <c r="DJF402" s="65" t="s">
        <v>11</v>
      </c>
      <c r="DJG402" s="370" t="e">
        <f>VLOOKUP(DJO402,Teams,2)</f>
        <v>#REF!</v>
      </c>
      <c r="DJH402" s="370" t="e">
        <f>VLOOKUP(DJP402,Teams,2)</f>
        <v>#REF!</v>
      </c>
      <c r="DJI402" s="464"/>
      <c r="DJJ402" s="369">
        <v>0.33333333333333331</v>
      </c>
      <c r="DJK402" s="370" t="e">
        <f>VLOOKUP(DJG402,fields,2)</f>
        <v>#REF!</v>
      </c>
      <c r="DJL402" s="73" t="s">
        <v>985</v>
      </c>
      <c r="DJM402" s="95">
        <v>45109</v>
      </c>
      <c r="DJN402" s="65" t="s">
        <v>11</v>
      </c>
      <c r="DJO402" s="370" t="e">
        <f>VLOOKUP(DJW402,Teams,2)</f>
        <v>#REF!</v>
      </c>
      <c r="DJP402" s="370" t="e">
        <f>VLOOKUP(DJX402,Teams,2)</f>
        <v>#REF!</v>
      </c>
      <c r="DJQ402" s="464"/>
      <c r="DJR402" s="369">
        <v>0.33333333333333331</v>
      </c>
      <c r="DJS402" s="370" t="e">
        <f>VLOOKUP(DJO402,fields,2)</f>
        <v>#REF!</v>
      </c>
      <c r="DJT402" s="73" t="s">
        <v>985</v>
      </c>
      <c r="DJU402" s="95">
        <v>45109</v>
      </c>
      <c r="DJV402" s="65" t="s">
        <v>11</v>
      </c>
      <c r="DJW402" s="370" t="e">
        <f>VLOOKUP(DKE402,Teams,2)</f>
        <v>#REF!</v>
      </c>
      <c r="DJX402" s="370" t="e">
        <f>VLOOKUP(DKF402,Teams,2)</f>
        <v>#REF!</v>
      </c>
      <c r="DJY402" s="464"/>
      <c r="DJZ402" s="369">
        <v>0.33333333333333331</v>
      </c>
      <c r="DKA402" s="370" t="e">
        <f>VLOOKUP(DJW402,fields,2)</f>
        <v>#REF!</v>
      </c>
      <c r="DKB402" s="73" t="s">
        <v>985</v>
      </c>
      <c r="DKC402" s="95">
        <v>45109</v>
      </c>
      <c r="DKD402" s="65" t="s">
        <v>11</v>
      </c>
      <c r="DKE402" s="370" t="e">
        <f>VLOOKUP(DKM402,Teams,2)</f>
        <v>#REF!</v>
      </c>
      <c r="DKF402" s="370" t="e">
        <f>VLOOKUP(DKN402,Teams,2)</f>
        <v>#REF!</v>
      </c>
      <c r="DKG402" s="464"/>
      <c r="DKH402" s="369">
        <v>0.33333333333333331</v>
      </c>
      <c r="DKI402" s="370" t="e">
        <f>VLOOKUP(DKE402,fields,2)</f>
        <v>#REF!</v>
      </c>
      <c r="DKJ402" s="73" t="s">
        <v>985</v>
      </c>
      <c r="DKK402" s="95">
        <v>45109</v>
      </c>
      <c r="DKL402" s="65" t="s">
        <v>11</v>
      </c>
      <c r="DKM402" s="370" t="e">
        <f>VLOOKUP(DKU402,Teams,2)</f>
        <v>#REF!</v>
      </c>
      <c r="DKN402" s="370" t="e">
        <f>VLOOKUP(DKV402,Teams,2)</f>
        <v>#REF!</v>
      </c>
      <c r="DKO402" s="464"/>
      <c r="DKP402" s="369">
        <v>0.33333333333333331</v>
      </c>
      <c r="DKQ402" s="370" t="e">
        <f>VLOOKUP(DKM402,fields,2)</f>
        <v>#REF!</v>
      </c>
      <c r="DKR402" s="73" t="s">
        <v>985</v>
      </c>
      <c r="DKS402" s="95">
        <v>45109</v>
      </c>
      <c r="DKT402" s="65" t="s">
        <v>11</v>
      </c>
      <c r="DKU402" s="370" t="e">
        <f>VLOOKUP(DLC402,Teams,2)</f>
        <v>#REF!</v>
      </c>
      <c r="DKV402" s="370" t="e">
        <f>VLOOKUP(DLD402,Teams,2)</f>
        <v>#REF!</v>
      </c>
      <c r="DKW402" s="464"/>
      <c r="DKX402" s="369">
        <v>0.33333333333333331</v>
      </c>
      <c r="DKY402" s="370" t="e">
        <f>VLOOKUP(DKU402,fields,2)</f>
        <v>#REF!</v>
      </c>
      <c r="DKZ402" s="73" t="s">
        <v>985</v>
      </c>
      <c r="DLA402" s="95">
        <v>45109</v>
      </c>
      <c r="DLB402" s="65" t="s">
        <v>11</v>
      </c>
      <c r="DLC402" s="370" t="e">
        <f>VLOOKUP(DLK402,Teams,2)</f>
        <v>#REF!</v>
      </c>
      <c r="DLD402" s="370" t="e">
        <f>VLOOKUP(DLL402,Teams,2)</f>
        <v>#REF!</v>
      </c>
      <c r="DLE402" s="464"/>
      <c r="DLF402" s="369">
        <v>0.33333333333333331</v>
      </c>
      <c r="DLG402" s="370" t="e">
        <f>VLOOKUP(DLC402,fields,2)</f>
        <v>#REF!</v>
      </c>
      <c r="DLH402" s="73" t="s">
        <v>985</v>
      </c>
      <c r="DLI402" s="95">
        <v>45109</v>
      </c>
      <c r="DLJ402" s="65" t="s">
        <v>11</v>
      </c>
      <c r="DLK402" s="370" t="e">
        <f>VLOOKUP(DLS402,Teams,2)</f>
        <v>#REF!</v>
      </c>
      <c r="DLL402" s="370" t="e">
        <f>VLOOKUP(DLT402,Teams,2)</f>
        <v>#REF!</v>
      </c>
      <c r="DLM402" s="464"/>
      <c r="DLN402" s="369">
        <v>0.33333333333333331</v>
      </c>
      <c r="DLO402" s="370" t="e">
        <f>VLOOKUP(DLK402,fields,2)</f>
        <v>#REF!</v>
      </c>
      <c r="DLP402" s="73" t="s">
        <v>985</v>
      </c>
      <c r="DLQ402" s="95">
        <v>45109</v>
      </c>
      <c r="DLR402" s="65" t="s">
        <v>11</v>
      </c>
      <c r="DLS402" s="370" t="e">
        <f>VLOOKUP(DMA402,Teams,2)</f>
        <v>#REF!</v>
      </c>
      <c r="DLT402" s="370" t="e">
        <f>VLOOKUP(DMB402,Teams,2)</f>
        <v>#REF!</v>
      </c>
      <c r="DLU402" s="464"/>
      <c r="DLV402" s="369">
        <v>0.33333333333333331</v>
      </c>
      <c r="DLW402" s="370" t="e">
        <f>VLOOKUP(DLS402,fields,2)</f>
        <v>#REF!</v>
      </c>
      <c r="DLX402" s="73" t="s">
        <v>985</v>
      </c>
      <c r="DLY402" s="95">
        <v>45109</v>
      </c>
      <c r="DLZ402" s="65" t="s">
        <v>11</v>
      </c>
      <c r="DMA402" s="370" t="e">
        <f>VLOOKUP(DMI402,Teams,2)</f>
        <v>#REF!</v>
      </c>
      <c r="DMB402" s="370" t="e">
        <f>VLOOKUP(DMJ402,Teams,2)</f>
        <v>#REF!</v>
      </c>
      <c r="DMC402" s="464"/>
      <c r="DMD402" s="369">
        <v>0.33333333333333331</v>
      </c>
      <c r="DME402" s="370" t="e">
        <f>VLOOKUP(DMA402,fields,2)</f>
        <v>#REF!</v>
      </c>
      <c r="DMF402" s="73" t="s">
        <v>985</v>
      </c>
      <c r="DMG402" s="95">
        <v>45109</v>
      </c>
      <c r="DMH402" s="65" t="s">
        <v>11</v>
      </c>
      <c r="DMI402" s="370" t="e">
        <f>VLOOKUP(DMQ402,Teams,2)</f>
        <v>#REF!</v>
      </c>
      <c r="DMJ402" s="370" t="e">
        <f>VLOOKUP(DMR402,Teams,2)</f>
        <v>#REF!</v>
      </c>
      <c r="DMK402" s="464"/>
      <c r="DML402" s="369">
        <v>0.33333333333333331</v>
      </c>
      <c r="DMM402" s="370" t="e">
        <f>VLOOKUP(DMI402,fields,2)</f>
        <v>#REF!</v>
      </c>
      <c r="DMN402" s="73" t="s">
        <v>985</v>
      </c>
      <c r="DMO402" s="95">
        <v>45109</v>
      </c>
      <c r="DMP402" s="65" t="s">
        <v>11</v>
      </c>
      <c r="DMQ402" s="370" t="e">
        <f>VLOOKUP(DMY402,Teams,2)</f>
        <v>#REF!</v>
      </c>
      <c r="DMR402" s="370" t="e">
        <f>VLOOKUP(DMZ402,Teams,2)</f>
        <v>#REF!</v>
      </c>
      <c r="DMS402" s="464"/>
      <c r="DMT402" s="369">
        <v>0.33333333333333331</v>
      </c>
      <c r="DMU402" s="370" t="e">
        <f>VLOOKUP(DMQ402,fields,2)</f>
        <v>#REF!</v>
      </c>
      <c r="DMV402" s="73" t="s">
        <v>985</v>
      </c>
      <c r="DMW402" s="95">
        <v>45109</v>
      </c>
      <c r="DMX402" s="65" t="s">
        <v>11</v>
      </c>
      <c r="DMY402" s="370" t="e">
        <f>VLOOKUP(DNG402,Teams,2)</f>
        <v>#REF!</v>
      </c>
      <c r="DMZ402" s="370" t="e">
        <f>VLOOKUP(DNH402,Teams,2)</f>
        <v>#REF!</v>
      </c>
      <c r="DNA402" s="464"/>
      <c r="DNB402" s="369">
        <v>0.33333333333333331</v>
      </c>
      <c r="DNC402" s="370" t="e">
        <f>VLOOKUP(DMY402,fields,2)</f>
        <v>#REF!</v>
      </c>
      <c r="DND402" s="73" t="s">
        <v>985</v>
      </c>
      <c r="DNE402" s="95">
        <v>45109</v>
      </c>
      <c r="DNF402" s="65" t="s">
        <v>11</v>
      </c>
      <c r="DNG402" s="370" t="e">
        <f>VLOOKUP(DNO402,Teams,2)</f>
        <v>#REF!</v>
      </c>
      <c r="DNH402" s="370" t="e">
        <f>VLOOKUP(DNP402,Teams,2)</f>
        <v>#REF!</v>
      </c>
      <c r="DNI402" s="464"/>
      <c r="DNJ402" s="369">
        <v>0.33333333333333331</v>
      </c>
      <c r="DNK402" s="370" t="e">
        <f>VLOOKUP(DNG402,fields,2)</f>
        <v>#REF!</v>
      </c>
      <c r="DNL402" s="73" t="s">
        <v>985</v>
      </c>
      <c r="DNM402" s="95">
        <v>45109</v>
      </c>
      <c r="DNN402" s="65" t="s">
        <v>11</v>
      </c>
      <c r="DNO402" s="370" t="e">
        <f>VLOOKUP(DNW402,Teams,2)</f>
        <v>#REF!</v>
      </c>
      <c r="DNP402" s="370" t="e">
        <f>VLOOKUP(DNX402,Teams,2)</f>
        <v>#REF!</v>
      </c>
      <c r="DNQ402" s="464"/>
      <c r="DNR402" s="369">
        <v>0.33333333333333331</v>
      </c>
      <c r="DNS402" s="370" t="e">
        <f>VLOOKUP(DNO402,fields,2)</f>
        <v>#REF!</v>
      </c>
      <c r="DNT402" s="73" t="s">
        <v>985</v>
      </c>
      <c r="DNU402" s="95">
        <v>45109</v>
      </c>
      <c r="DNV402" s="65" t="s">
        <v>11</v>
      </c>
      <c r="DNW402" s="370" t="e">
        <f>VLOOKUP(DOE402,Teams,2)</f>
        <v>#REF!</v>
      </c>
      <c r="DNX402" s="370" t="e">
        <f>VLOOKUP(DOF402,Teams,2)</f>
        <v>#REF!</v>
      </c>
      <c r="DNY402" s="464"/>
      <c r="DNZ402" s="369">
        <v>0.33333333333333331</v>
      </c>
      <c r="DOA402" s="370" t="e">
        <f>VLOOKUP(DNW402,fields,2)</f>
        <v>#REF!</v>
      </c>
      <c r="DOB402" s="73" t="s">
        <v>985</v>
      </c>
      <c r="DOC402" s="95">
        <v>45109</v>
      </c>
      <c r="DOD402" s="65" t="s">
        <v>11</v>
      </c>
      <c r="DOE402" s="370" t="e">
        <f>VLOOKUP(DOM402,Teams,2)</f>
        <v>#REF!</v>
      </c>
      <c r="DOF402" s="370" t="e">
        <f>VLOOKUP(DON402,Teams,2)</f>
        <v>#REF!</v>
      </c>
      <c r="DOG402" s="464"/>
      <c r="DOH402" s="369">
        <v>0.33333333333333331</v>
      </c>
      <c r="DOI402" s="370" t="e">
        <f>VLOOKUP(DOE402,fields,2)</f>
        <v>#REF!</v>
      </c>
      <c r="DOJ402" s="73" t="s">
        <v>985</v>
      </c>
      <c r="DOK402" s="95">
        <v>45109</v>
      </c>
      <c r="DOL402" s="65" t="s">
        <v>11</v>
      </c>
      <c r="DOM402" s="370" t="e">
        <f>VLOOKUP(DOU402,Teams,2)</f>
        <v>#REF!</v>
      </c>
      <c r="DON402" s="370" t="e">
        <f>VLOOKUP(DOV402,Teams,2)</f>
        <v>#REF!</v>
      </c>
      <c r="DOO402" s="464"/>
      <c r="DOP402" s="369">
        <v>0.33333333333333331</v>
      </c>
      <c r="DOQ402" s="370" t="e">
        <f>VLOOKUP(DOM402,fields,2)</f>
        <v>#REF!</v>
      </c>
      <c r="DOR402" s="73" t="s">
        <v>985</v>
      </c>
      <c r="DOS402" s="95">
        <v>45109</v>
      </c>
      <c r="DOT402" s="65" t="s">
        <v>11</v>
      </c>
      <c r="DOU402" s="370" t="e">
        <f>VLOOKUP(DPC402,Teams,2)</f>
        <v>#REF!</v>
      </c>
      <c r="DOV402" s="370" t="e">
        <f>VLOOKUP(DPD402,Teams,2)</f>
        <v>#REF!</v>
      </c>
      <c r="DOW402" s="464"/>
      <c r="DOX402" s="369">
        <v>0.33333333333333331</v>
      </c>
      <c r="DOY402" s="370" t="e">
        <f>VLOOKUP(DOU402,fields,2)</f>
        <v>#REF!</v>
      </c>
      <c r="DOZ402" s="73" t="s">
        <v>985</v>
      </c>
      <c r="DPA402" s="95">
        <v>45109</v>
      </c>
      <c r="DPB402" s="65" t="s">
        <v>11</v>
      </c>
      <c r="DPC402" s="370" t="e">
        <f>VLOOKUP(DPK402,Teams,2)</f>
        <v>#REF!</v>
      </c>
      <c r="DPD402" s="370" t="e">
        <f>VLOOKUP(DPL402,Teams,2)</f>
        <v>#REF!</v>
      </c>
      <c r="DPE402" s="464"/>
      <c r="DPF402" s="369">
        <v>0.33333333333333331</v>
      </c>
      <c r="DPG402" s="370" t="e">
        <f>VLOOKUP(DPC402,fields,2)</f>
        <v>#REF!</v>
      </c>
      <c r="DPH402" s="73" t="s">
        <v>985</v>
      </c>
      <c r="DPI402" s="95">
        <v>45109</v>
      </c>
      <c r="DPJ402" s="65" t="s">
        <v>11</v>
      </c>
      <c r="DPK402" s="370" t="e">
        <f>VLOOKUP(DPS402,Teams,2)</f>
        <v>#REF!</v>
      </c>
      <c r="DPL402" s="370" t="e">
        <f>VLOOKUP(DPT402,Teams,2)</f>
        <v>#REF!</v>
      </c>
      <c r="DPM402" s="464"/>
      <c r="DPN402" s="369">
        <v>0.33333333333333331</v>
      </c>
      <c r="DPO402" s="370" t="e">
        <f>VLOOKUP(DPK402,fields,2)</f>
        <v>#REF!</v>
      </c>
      <c r="DPP402" s="73" t="s">
        <v>985</v>
      </c>
      <c r="DPQ402" s="95">
        <v>45109</v>
      </c>
      <c r="DPR402" s="65" t="s">
        <v>11</v>
      </c>
      <c r="DPS402" s="370" t="e">
        <f>VLOOKUP(DQA402,Teams,2)</f>
        <v>#REF!</v>
      </c>
      <c r="DPT402" s="370" t="e">
        <f>VLOOKUP(DQB402,Teams,2)</f>
        <v>#REF!</v>
      </c>
      <c r="DPU402" s="464"/>
      <c r="DPV402" s="369">
        <v>0.33333333333333331</v>
      </c>
      <c r="DPW402" s="370" t="e">
        <f>VLOOKUP(DPS402,fields,2)</f>
        <v>#REF!</v>
      </c>
      <c r="DPX402" s="73" t="s">
        <v>985</v>
      </c>
      <c r="DPY402" s="95">
        <v>45109</v>
      </c>
      <c r="DPZ402" s="65" t="s">
        <v>11</v>
      </c>
      <c r="DQA402" s="370" t="e">
        <f>VLOOKUP(DQI402,Teams,2)</f>
        <v>#REF!</v>
      </c>
      <c r="DQB402" s="370" t="e">
        <f>VLOOKUP(DQJ402,Teams,2)</f>
        <v>#REF!</v>
      </c>
      <c r="DQC402" s="464"/>
      <c r="DQD402" s="369">
        <v>0.33333333333333331</v>
      </c>
      <c r="DQE402" s="370" t="e">
        <f>VLOOKUP(DQA402,fields,2)</f>
        <v>#REF!</v>
      </c>
      <c r="DQF402" s="73" t="s">
        <v>985</v>
      </c>
      <c r="DQG402" s="95">
        <v>45109</v>
      </c>
      <c r="DQH402" s="65" t="s">
        <v>11</v>
      </c>
      <c r="DQI402" s="370" t="e">
        <f>VLOOKUP(DQQ402,Teams,2)</f>
        <v>#REF!</v>
      </c>
      <c r="DQJ402" s="370" t="e">
        <f>VLOOKUP(DQR402,Teams,2)</f>
        <v>#REF!</v>
      </c>
      <c r="DQK402" s="464"/>
      <c r="DQL402" s="369">
        <v>0.33333333333333331</v>
      </c>
      <c r="DQM402" s="370" t="e">
        <f>VLOOKUP(DQI402,fields,2)</f>
        <v>#REF!</v>
      </c>
      <c r="DQN402" s="73" t="s">
        <v>985</v>
      </c>
      <c r="DQO402" s="95">
        <v>45109</v>
      </c>
      <c r="DQP402" s="65" t="s">
        <v>11</v>
      </c>
      <c r="DQQ402" s="370" t="e">
        <f>VLOOKUP(DQY402,Teams,2)</f>
        <v>#REF!</v>
      </c>
      <c r="DQR402" s="370" t="e">
        <f>VLOOKUP(DQZ402,Teams,2)</f>
        <v>#REF!</v>
      </c>
      <c r="DQS402" s="464"/>
      <c r="DQT402" s="369">
        <v>0.33333333333333331</v>
      </c>
      <c r="DQU402" s="370" t="e">
        <f>VLOOKUP(DQQ402,fields,2)</f>
        <v>#REF!</v>
      </c>
      <c r="DQV402" s="73" t="s">
        <v>985</v>
      </c>
      <c r="DQW402" s="95">
        <v>45109</v>
      </c>
      <c r="DQX402" s="65" t="s">
        <v>11</v>
      </c>
      <c r="DQY402" s="370" t="e">
        <f>VLOOKUP(DRG402,Teams,2)</f>
        <v>#REF!</v>
      </c>
      <c r="DQZ402" s="370" t="e">
        <f>VLOOKUP(DRH402,Teams,2)</f>
        <v>#REF!</v>
      </c>
      <c r="DRA402" s="464"/>
      <c r="DRB402" s="369">
        <v>0.33333333333333331</v>
      </c>
      <c r="DRC402" s="370" t="e">
        <f>VLOOKUP(DQY402,fields,2)</f>
        <v>#REF!</v>
      </c>
      <c r="DRD402" s="73" t="s">
        <v>985</v>
      </c>
      <c r="DRE402" s="95">
        <v>45109</v>
      </c>
      <c r="DRF402" s="65" t="s">
        <v>11</v>
      </c>
      <c r="DRG402" s="370" t="e">
        <f>VLOOKUP(DRO402,Teams,2)</f>
        <v>#REF!</v>
      </c>
      <c r="DRH402" s="370" t="e">
        <f>VLOOKUP(DRP402,Teams,2)</f>
        <v>#REF!</v>
      </c>
      <c r="DRI402" s="464"/>
      <c r="DRJ402" s="369">
        <v>0.33333333333333331</v>
      </c>
      <c r="DRK402" s="370" t="e">
        <f>VLOOKUP(DRG402,fields,2)</f>
        <v>#REF!</v>
      </c>
      <c r="DRL402" s="73" t="s">
        <v>985</v>
      </c>
      <c r="DRM402" s="95">
        <v>45109</v>
      </c>
      <c r="DRN402" s="65" t="s">
        <v>11</v>
      </c>
      <c r="DRO402" s="370" t="e">
        <f>VLOOKUP(DRW402,Teams,2)</f>
        <v>#REF!</v>
      </c>
      <c r="DRP402" s="370" t="e">
        <f>VLOOKUP(DRX402,Teams,2)</f>
        <v>#REF!</v>
      </c>
      <c r="DRQ402" s="464"/>
      <c r="DRR402" s="369">
        <v>0.33333333333333331</v>
      </c>
      <c r="DRS402" s="370" t="e">
        <f>VLOOKUP(DRO402,fields,2)</f>
        <v>#REF!</v>
      </c>
      <c r="DRT402" s="73" t="s">
        <v>985</v>
      </c>
      <c r="DRU402" s="95">
        <v>45109</v>
      </c>
      <c r="DRV402" s="65" t="s">
        <v>11</v>
      </c>
      <c r="DRW402" s="370" t="e">
        <f>VLOOKUP(DSE402,Teams,2)</f>
        <v>#REF!</v>
      </c>
      <c r="DRX402" s="370" t="e">
        <f>VLOOKUP(DSF402,Teams,2)</f>
        <v>#REF!</v>
      </c>
      <c r="DRY402" s="464"/>
      <c r="DRZ402" s="369">
        <v>0.33333333333333331</v>
      </c>
      <c r="DSA402" s="370" t="e">
        <f>VLOOKUP(DRW402,fields,2)</f>
        <v>#REF!</v>
      </c>
      <c r="DSB402" s="73" t="s">
        <v>985</v>
      </c>
      <c r="DSC402" s="95">
        <v>45109</v>
      </c>
      <c r="DSD402" s="65" t="s">
        <v>11</v>
      </c>
      <c r="DSE402" s="370" t="e">
        <f>VLOOKUP(DSM402,Teams,2)</f>
        <v>#REF!</v>
      </c>
      <c r="DSF402" s="370" t="e">
        <f>VLOOKUP(DSN402,Teams,2)</f>
        <v>#REF!</v>
      </c>
      <c r="DSG402" s="464"/>
      <c r="DSH402" s="369">
        <v>0.33333333333333331</v>
      </c>
      <c r="DSI402" s="370" t="e">
        <f>VLOOKUP(DSE402,fields,2)</f>
        <v>#REF!</v>
      </c>
      <c r="DSJ402" s="73" t="s">
        <v>985</v>
      </c>
      <c r="DSK402" s="95">
        <v>45109</v>
      </c>
      <c r="DSL402" s="65" t="s">
        <v>11</v>
      </c>
      <c r="DSM402" s="370" t="e">
        <f>VLOOKUP(DSU402,Teams,2)</f>
        <v>#REF!</v>
      </c>
      <c r="DSN402" s="370" t="e">
        <f>VLOOKUP(DSV402,Teams,2)</f>
        <v>#REF!</v>
      </c>
      <c r="DSO402" s="464"/>
      <c r="DSP402" s="369">
        <v>0.33333333333333331</v>
      </c>
      <c r="DSQ402" s="370" t="e">
        <f>VLOOKUP(DSM402,fields,2)</f>
        <v>#REF!</v>
      </c>
      <c r="DSR402" s="73" t="s">
        <v>985</v>
      </c>
      <c r="DSS402" s="95">
        <v>45109</v>
      </c>
      <c r="DST402" s="65" t="s">
        <v>11</v>
      </c>
      <c r="DSU402" s="370" t="e">
        <f>VLOOKUP(DTC402,Teams,2)</f>
        <v>#REF!</v>
      </c>
      <c r="DSV402" s="370" t="e">
        <f>VLOOKUP(DTD402,Teams,2)</f>
        <v>#REF!</v>
      </c>
      <c r="DSW402" s="464"/>
      <c r="DSX402" s="369">
        <v>0.33333333333333331</v>
      </c>
      <c r="DSY402" s="370" t="e">
        <f>VLOOKUP(DSU402,fields,2)</f>
        <v>#REF!</v>
      </c>
      <c r="DSZ402" s="73" t="s">
        <v>985</v>
      </c>
      <c r="DTA402" s="95">
        <v>45109</v>
      </c>
      <c r="DTB402" s="65" t="s">
        <v>11</v>
      </c>
      <c r="DTC402" s="370" t="e">
        <f>VLOOKUP(DTK402,Teams,2)</f>
        <v>#REF!</v>
      </c>
      <c r="DTD402" s="370" t="e">
        <f>VLOOKUP(DTL402,Teams,2)</f>
        <v>#REF!</v>
      </c>
      <c r="DTE402" s="464"/>
      <c r="DTF402" s="369">
        <v>0.33333333333333331</v>
      </c>
      <c r="DTG402" s="370" t="e">
        <f>VLOOKUP(DTC402,fields,2)</f>
        <v>#REF!</v>
      </c>
      <c r="DTH402" s="73" t="s">
        <v>985</v>
      </c>
      <c r="DTI402" s="95">
        <v>45109</v>
      </c>
      <c r="DTJ402" s="65" t="s">
        <v>11</v>
      </c>
      <c r="DTK402" s="370" t="e">
        <f>VLOOKUP(DTS402,Teams,2)</f>
        <v>#REF!</v>
      </c>
      <c r="DTL402" s="370" t="e">
        <f>VLOOKUP(DTT402,Teams,2)</f>
        <v>#REF!</v>
      </c>
      <c r="DTM402" s="464"/>
      <c r="DTN402" s="369">
        <v>0.33333333333333331</v>
      </c>
      <c r="DTO402" s="370" t="e">
        <f>VLOOKUP(DTK402,fields,2)</f>
        <v>#REF!</v>
      </c>
      <c r="DTP402" s="73" t="s">
        <v>985</v>
      </c>
      <c r="DTQ402" s="95">
        <v>45109</v>
      </c>
      <c r="DTR402" s="65" t="s">
        <v>11</v>
      </c>
      <c r="DTS402" s="370" t="e">
        <f>VLOOKUP(DUA402,Teams,2)</f>
        <v>#REF!</v>
      </c>
      <c r="DTT402" s="370" t="e">
        <f>VLOOKUP(DUB402,Teams,2)</f>
        <v>#REF!</v>
      </c>
      <c r="DTU402" s="464"/>
      <c r="DTV402" s="369">
        <v>0.33333333333333331</v>
      </c>
      <c r="DTW402" s="370" t="e">
        <f>VLOOKUP(DTS402,fields,2)</f>
        <v>#REF!</v>
      </c>
      <c r="DTX402" s="73" t="s">
        <v>985</v>
      </c>
      <c r="DTY402" s="95">
        <v>45109</v>
      </c>
      <c r="DTZ402" s="65" t="s">
        <v>11</v>
      </c>
      <c r="DUA402" s="370" t="e">
        <f>VLOOKUP(DUI402,Teams,2)</f>
        <v>#REF!</v>
      </c>
      <c r="DUB402" s="370" t="e">
        <f>VLOOKUP(DUJ402,Teams,2)</f>
        <v>#REF!</v>
      </c>
      <c r="DUC402" s="464"/>
      <c r="DUD402" s="369">
        <v>0.33333333333333331</v>
      </c>
      <c r="DUE402" s="370" t="e">
        <f>VLOOKUP(DUA402,fields,2)</f>
        <v>#REF!</v>
      </c>
      <c r="DUF402" s="73" t="s">
        <v>985</v>
      </c>
      <c r="DUG402" s="95">
        <v>45109</v>
      </c>
      <c r="DUH402" s="65" t="s">
        <v>11</v>
      </c>
      <c r="DUI402" s="370" t="e">
        <f>VLOOKUP(DUQ402,Teams,2)</f>
        <v>#REF!</v>
      </c>
      <c r="DUJ402" s="370" t="e">
        <f>VLOOKUP(DUR402,Teams,2)</f>
        <v>#REF!</v>
      </c>
      <c r="DUK402" s="464"/>
      <c r="DUL402" s="369">
        <v>0.33333333333333331</v>
      </c>
      <c r="DUM402" s="370" t="e">
        <f>VLOOKUP(DUI402,fields,2)</f>
        <v>#REF!</v>
      </c>
      <c r="DUN402" s="73" t="s">
        <v>985</v>
      </c>
      <c r="DUO402" s="95">
        <v>45109</v>
      </c>
      <c r="DUP402" s="65" t="s">
        <v>11</v>
      </c>
      <c r="DUQ402" s="370" t="e">
        <f>VLOOKUP(DUY402,Teams,2)</f>
        <v>#REF!</v>
      </c>
      <c r="DUR402" s="370" t="e">
        <f>VLOOKUP(DUZ402,Teams,2)</f>
        <v>#REF!</v>
      </c>
      <c r="DUS402" s="464"/>
      <c r="DUT402" s="369">
        <v>0.33333333333333331</v>
      </c>
      <c r="DUU402" s="370" t="e">
        <f>VLOOKUP(DUQ402,fields,2)</f>
        <v>#REF!</v>
      </c>
      <c r="DUV402" s="73" t="s">
        <v>985</v>
      </c>
      <c r="DUW402" s="95">
        <v>45109</v>
      </c>
      <c r="DUX402" s="65" t="s">
        <v>11</v>
      </c>
      <c r="DUY402" s="370" t="e">
        <f>VLOOKUP(DVG402,Teams,2)</f>
        <v>#REF!</v>
      </c>
      <c r="DUZ402" s="370" t="e">
        <f>VLOOKUP(DVH402,Teams,2)</f>
        <v>#REF!</v>
      </c>
      <c r="DVA402" s="464"/>
      <c r="DVB402" s="369">
        <v>0.33333333333333331</v>
      </c>
      <c r="DVC402" s="370" t="e">
        <f>VLOOKUP(DUY402,fields,2)</f>
        <v>#REF!</v>
      </c>
      <c r="DVD402" s="73" t="s">
        <v>985</v>
      </c>
      <c r="DVE402" s="95">
        <v>45109</v>
      </c>
      <c r="DVF402" s="65" t="s">
        <v>11</v>
      </c>
      <c r="DVG402" s="370" t="e">
        <f>VLOOKUP(DVO402,Teams,2)</f>
        <v>#REF!</v>
      </c>
      <c r="DVH402" s="370" t="e">
        <f>VLOOKUP(DVP402,Teams,2)</f>
        <v>#REF!</v>
      </c>
      <c r="DVI402" s="464"/>
      <c r="DVJ402" s="369">
        <v>0.33333333333333331</v>
      </c>
      <c r="DVK402" s="370" t="e">
        <f>VLOOKUP(DVG402,fields,2)</f>
        <v>#REF!</v>
      </c>
      <c r="DVL402" s="73" t="s">
        <v>985</v>
      </c>
      <c r="DVM402" s="95">
        <v>45109</v>
      </c>
      <c r="DVN402" s="65" t="s">
        <v>11</v>
      </c>
      <c r="DVO402" s="370" t="e">
        <f>VLOOKUP(DVW402,Teams,2)</f>
        <v>#REF!</v>
      </c>
      <c r="DVP402" s="370" t="e">
        <f>VLOOKUP(DVX402,Teams,2)</f>
        <v>#REF!</v>
      </c>
      <c r="DVQ402" s="464"/>
      <c r="DVR402" s="369">
        <v>0.33333333333333331</v>
      </c>
      <c r="DVS402" s="370" t="e">
        <f>VLOOKUP(DVO402,fields,2)</f>
        <v>#REF!</v>
      </c>
      <c r="DVT402" s="73" t="s">
        <v>985</v>
      </c>
      <c r="DVU402" s="95">
        <v>45109</v>
      </c>
      <c r="DVV402" s="65" t="s">
        <v>11</v>
      </c>
      <c r="DVW402" s="370" t="e">
        <f>VLOOKUP(DWE402,Teams,2)</f>
        <v>#REF!</v>
      </c>
      <c r="DVX402" s="370" t="e">
        <f>VLOOKUP(DWF402,Teams,2)</f>
        <v>#REF!</v>
      </c>
      <c r="DVY402" s="464"/>
      <c r="DVZ402" s="369">
        <v>0.33333333333333331</v>
      </c>
      <c r="DWA402" s="370" t="e">
        <f>VLOOKUP(DVW402,fields,2)</f>
        <v>#REF!</v>
      </c>
      <c r="DWB402" s="73" t="s">
        <v>985</v>
      </c>
      <c r="DWC402" s="95">
        <v>45109</v>
      </c>
      <c r="DWD402" s="65" t="s">
        <v>11</v>
      </c>
      <c r="DWE402" s="370" t="e">
        <f>VLOOKUP(DWM402,Teams,2)</f>
        <v>#REF!</v>
      </c>
      <c r="DWF402" s="370" t="e">
        <f>VLOOKUP(DWN402,Teams,2)</f>
        <v>#REF!</v>
      </c>
      <c r="DWG402" s="464"/>
      <c r="DWH402" s="369">
        <v>0.33333333333333331</v>
      </c>
      <c r="DWI402" s="370" t="e">
        <f>VLOOKUP(DWE402,fields,2)</f>
        <v>#REF!</v>
      </c>
      <c r="DWJ402" s="73" t="s">
        <v>985</v>
      </c>
      <c r="DWK402" s="95">
        <v>45109</v>
      </c>
      <c r="DWL402" s="65" t="s">
        <v>11</v>
      </c>
      <c r="DWM402" s="370" t="e">
        <f>VLOOKUP(DWU402,Teams,2)</f>
        <v>#REF!</v>
      </c>
      <c r="DWN402" s="370" t="e">
        <f>VLOOKUP(DWV402,Teams,2)</f>
        <v>#REF!</v>
      </c>
      <c r="DWO402" s="464"/>
      <c r="DWP402" s="369">
        <v>0.33333333333333331</v>
      </c>
      <c r="DWQ402" s="370" t="e">
        <f>VLOOKUP(DWM402,fields,2)</f>
        <v>#REF!</v>
      </c>
      <c r="DWR402" s="73" t="s">
        <v>985</v>
      </c>
      <c r="DWS402" s="95">
        <v>45109</v>
      </c>
      <c r="DWT402" s="65" t="s">
        <v>11</v>
      </c>
      <c r="DWU402" s="370" t="e">
        <f>VLOOKUP(DXC402,Teams,2)</f>
        <v>#REF!</v>
      </c>
      <c r="DWV402" s="370" t="e">
        <f>VLOOKUP(DXD402,Teams,2)</f>
        <v>#REF!</v>
      </c>
      <c r="DWW402" s="464"/>
      <c r="DWX402" s="369">
        <v>0.33333333333333331</v>
      </c>
      <c r="DWY402" s="370" t="e">
        <f>VLOOKUP(DWU402,fields,2)</f>
        <v>#REF!</v>
      </c>
      <c r="DWZ402" s="73" t="s">
        <v>985</v>
      </c>
      <c r="DXA402" s="95">
        <v>45109</v>
      </c>
      <c r="DXB402" s="65" t="s">
        <v>11</v>
      </c>
      <c r="DXC402" s="370" t="e">
        <f>VLOOKUP(DXK402,Teams,2)</f>
        <v>#REF!</v>
      </c>
      <c r="DXD402" s="370" t="e">
        <f>VLOOKUP(DXL402,Teams,2)</f>
        <v>#REF!</v>
      </c>
      <c r="DXE402" s="464"/>
      <c r="DXF402" s="369">
        <v>0.33333333333333331</v>
      </c>
      <c r="DXG402" s="370" t="e">
        <f>VLOOKUP(DXC402,fields,2)</f>
        <v>#REF!</v>
      </c>
      <c r="DXH402" s="73" t="s">
        <v>985</v>
      </c>
      <c r="DXI402" s="95">
        <v>45109</v>
      </c>
      <c r="DXJ402" s="65" t="s">
        <v>11</v>
      </c>
      <c r="DXK402" s="370" t="e">
        <f>VLOOKUP(DXS402,Teams,2)</f>
        <v>#REF!</v>
      </c>
      <c r="DXL402" s="370" t="e">
        <f>VLOOKUP(DXT402,Teams,2)</f>
        <v>#REF!</v>
      </c>
      <c r="DXM402" s="464"/>
      <c r="DXN402" s="369">
        <v>0.33333333333333331</v>
      </c>
      <c r="DXO402" s="370" t="e">
        <f>VLOOKUP(DXK402,fields,2)</f>
        <v>#REF!</v>
      </c>
      <c r="DXP402" s="73" t="s">
        <v>985</v>
      </c>
      <c r="DXQ402" s="95">
        <v>45109</v>
      </c>
      <c r="DXR402" s="65" t="s">
        <v>11</v>
      </c>
      <c r="DXS402" s="370" t="e">
        <f>VLOOKUP(DYA402,Teams,2)</f>
        <v>#REF!</v>
      </c>
      <c r="DXT402" s="370" t="e">
        <f>VLOOKUP(DYB402,Teams,2)</f>
        <v>#REF!</v>
      </c>
      <c r="DXU402" s="464"/>
      <c r="DXV402" s="369">
        <v>0.33333333333333331</v>
      </c>
      <c r="DXW402" s="370" t="e">
        <f>VLOOKUP(DXS402,fields,2)</f>
        <v>#REF!</v>
      </c>
      <c r="DXX402" s="73" t="s">
        <v>985</v>
      </c>
      <c r="DXY402" s="95">
        <v>45109</v>
      </c>
      <c r="DXZ402" s="65" t="s">
        <v>11</v>
      </c>
      <c r="DYA402" s="370" t="e">
        <f>VLOOKUP(DYI402,Teams,2)</f>
        <v>#REF!</v>
      </c>
      <c r="DYB402" s="370" t="e">
        <f>VLOOKUP(DYJ402,Teams,2)</f>
        <v>#REF!</v>
      </c>
      <c r="DYC402" s="464"/>
      <c r="DYD402" s="369">
        <v>0.33333333333333331</v>
      </c>
      <c r="DYE402" s="370" t="e">
        <f>VLOOKUP(DYA402,fields,2)</f>
        <v>#REF!</v>
      </c>
      <c r="DYF402" s="73" t="s">
        <v>985</v>
      </c>
      <c r="DYG402" s="95">
        <v>45109</v>
      </c>
      <c r="DYH402" s="65" t="s">
        <v>11</v>
      </c>
      <c r="DYI402" s="370" t="e">
        <f>VLOOKUP(DYQ402,Teams,2)</f>
        <v>#REF!</v>
      </c>
      <c r="DYJ402" s="370" t="e">
        <f>VLOOKUP(DYR402,Teams,2)</f>
        <v>#REF!</v>
      </c>
      <c r="DYK402" s="464"/>
      <c r="DYL402" s="369">
        <v>0.33333333333333331</v>
      </c>
      <c r="DYM402" s="370" t="e">
        <f>VLOOKUP(DYI402,fields,2)</f>
        <v>#REF!</v>
      </c>
      <c r="DYN402" s="73" t="s">
        <v>985</v>
      </c>
      <c r="DYO402" s="95">
        <v>45109</v>
      </c>
      <c r="DYP402" s="65" t="s">
        <v>11</v>
      </c>
      <c r="DYQ402" s="370" t="e">
        <f>VLOOKUP(DYY402,Teams,2)</f>
        <v>#REF!</v>
      </c>
      <c r="DYR402" s="370" t="e">
        <f>VLOOKUP(DYZ402,Teams,2)</f>
        <v>#REF!</v>
      </c>
      <c r="DYS402" s="464"/>
      <c r="DYT402" s="369">
        <v>0.33333333333333331</v>
      </c>
      <c r="DYU402" s="370" t="e">
        <f>VLOOKUP(DYQ402,fields,2)</f>
        <v>#REF!</v>
      </c>
      <c r="DYV402" s="73" t="s">
        <v>985</v>
      </c>
      <c r="DYW402" s="95">
        <v>45109</v>
      </c>
      <c r="DYX402" s="65" t="s">
        <v>11</v>
      </c>
      <c r="DYY402" s="370" t="e">
        <f>VLOOKUP(DZG402,Teams,2)</f>
        <v>#REF!</v>
      </c>
      <c r="DYZ402" s="370" t="e">
        <f>VLOOKUP(DZH402,Teams,2)</f>
        <v>#REF!</v>
      </c>
      <c r="DZA402" s="464"/>
      <c r="DZB402" s="369">
        <v>0.33333333333333331</v>
      </c>
      <c r="DZC402" s="370" t="e">
        <f>VLOOKUP(DYY402,fields,2)</f>
        <v>#REF!</v>
      </c>
      <c r="DZD402" s="73" t="s">
        <v>985</v>
      </c>
      <c r="DZE402" s="95">
        <v>45109</v>
      </c>
      <c r="DZF402" s="65" t="s">
        <v>11</v>
      </c>
      <c r="DZG402" s="370" t="e">
        <f>VLOOKUP(DZO402,Teams,2)</f>
        <v>#REF!</v>
      </c>
      <c r="DZH402" s="370" t="e">
        <f>VLOOKUP(DZP402,Teams,2)</f>
        <v>#REF!</v>
      </c>
      <c r="DZI402" s="464"/>
      <c r="DZJ402" s="369">
        <v>0.33333333333333331</v>
      </c>
      <c r="DZK402" s="370" t="e">
        <f>VLOOKUP(DZG402,fields,2)</f>
        <v>#REF!</v>
      </c>
      <c r="DZL402" s="73" t="s">
        <v>985</v>
      </c>
      <c r="DZM402" s="95">
        <v>45109</v>
      </c>
      <c r="DZN402" s="65" t="s">
        <v>11</v>
      </c>
      <c r="DZO402" s="370" t="e">
        <f>VLOOKUP(DZW402,Teams,2)</f>
        <v>#REF!</v>
      </c>
      <c r="DZP402" s="370" t="e">
        <f>VLOOKUP(DZX402,Teams,2)</f>
        <v>#REF!</v>
      </c>
      <c r="DZQ402" s="464"/>
      <c r="DZR402" s="369">
        <v>0.33333333333333331</v>
      </c>
      <c r="DZS402" s="370" t="e">
        <f>VLOOKUP(DZO402,fields,2)</f>
        <v>#REF!</v>
      </c>
      <c r="DZT402" s="73" t="s">
        <v>985</v>
      </c>
      <c r="DZU402" s="95">
        <v>45109</v>
      </c>
      <c r="DZV402" s="65" t="s">
        <v>11</v>
      </c>
      <c r="DZW402" s="370" t="e">
        <f>VLOOKUP(EAE402,Teams,2)</f>
        <v>#REF!</v>
      </c>
      <c r="DZX402" s="370" t="e">
        <f>VLOOKUP(EAF402,Teams,2)</f>
        <v>#REF!</v>
      </c>
      <c r="DZY402" s="464"/>
      <c r="DZZ402" s="369">
        <v>0.33333333333333331</v>
      </c>
      <c r="EAA402" s="370" t="e">
        <f>VLOOKUP(DZW402,fields,2)</f>
        <v>#REF!</v>
      </c>
      <c r="EAB402" s="73" t="s">
        <v>985</v>
      </c>
      <c r="EAC402" s="95">
        <v>45109</v>
      </c>
      <c r="EAD402" s="65" t="s">
        <v>11</v>
      </c>
      <c r="EAE402" s="370" t="e">
        <f>VLOOKUP(EAM402,Teams,2)</f>
        <v>#REF!</v>
      </c>
      <c r="EAF402" s="370" t="e">
        <f>VLOOKUP(EAN402,Teams,2)</f>
        <v>#REF!</v>
      </c>
      <c r="EAG402" s="464"/>
      <c r="EAH402" s="369">
        <v>0.33333333333333331</v>
      </c>
      <c r="EAI402" s="370" t="e">
        <f>VLOOKUP(EAE402,fields,2)</f>
        <v>#REF!</v>
      </c>
      <c r="EAJ402" s="73" t="s">
        <v>985</v>
      </c>
      <c r="EAK402" s="95">
        <v>45109</v>
      </c>
      <c r="EAL402" s="65" t="s">
        <v>11</v>
      </c>
      <c r="EAM402" s="370" t="e">
        <f>VLOOKUP(EAU402,Teams,2)</f>
        <v>#REF!</v>
      </c>
      <c r="EAN402" s="370" t="e">
        <f>VLOOKUP(EAV402,Teams,2)</f>
        <v>#REF!</v>
      </c>
      <c r="EAO402" s="464"/>
      <c r="EAP402" s="369">
        <v>0.33333333333333331</v>
      </c>
      <c r="EAQ402" s="370" t="e">
        <f>VLOOKUP(EAM402,fields,2)</f>
        <v>#REF!</v>
      </c>
      <c r="EAR402" s="73" t="s">
        <v>985</v>
      </c>
      <c r="EAS402" s="95">
        <v>45109</v>
      </c>
      <c r="EAT402" s="65" t="s">
        <v>11</v>
      </c>
      <c r="EAU402" s="370" t="e">
        <f>VLOOKUP(EBC402,Teams,2)</f>
        <v>#REF!</v>
      </c>
      <c r="EAV402" s="370" t="e">
        <f>VLOOKUP(EBD402,Teams,2)</f>
        <v>#REF!</v>
      </c>
      <c r="EAW402" s="464"/>
      <c r="EAX402" s="369">
        <v>0.33333333333333331</v>
      </c>
      <c r="EAY402" s="370" t="e">
        <f>VLOOKUP(EAU402,fields,2)</f>
        <v>#REF!</v>
      </c>
      <c r="EAZ402" s="73" t="s">
        <v>985</v>
      </c>
      <c r="EBA402" s="95">
        <v>45109</v>
      </c>
      <c r="EBB402" s="65" t="s">
        <v>11</v>
      </c>
      <c r="EBC402" s="370" t="e">
        <f>VLOOKUP(EBK402,Teams,2)</f>
        <v>#REF!</v>
      </c>
      <c r="EBD402" s="370" t="e">
        <f>VLOOKUP(EBL402,Teams,2)</f>
        <v>#REF!</v>
      </c>
      <c r="EBE402" s="464"/>
      <c r="EBF402" s="369">
        <v>0.33333333333333331</v>
      </c>
      <c r="EBG402" s="370" t="e">
        <f>VLOOKUP(EBC402,fields,2)</f>
        <v>#REF!</v>
      </c>
      <c r="EBH402" s="73" t="s">
        <v>985</v>
      </c>
      <c r="EBI402" s="95">
        <v>45109</v>
      </c>
      <c r="EBJ402" s="65" t="s">
        <v>11</v>
      </c>
      <c r="EBK402" s="370" t="e">
        <f>VLOOKUP(EBS402,Teams,2)</f>
        <v>#REF!</v>
      </c>
      <c r="EBL402" s="370" t="e">
        <f>VLOOKUP(EBT402,Teams,2)</f>
        <v>#REF!</v>
      </c>
      <c r="EBM402" s="464"/>
      <c r="EBN402" s="369">
        <v>0.33333333333333331</v>
      </c>
      <c r="EBO402" s="370" t="e">
        <f>VLOOKUP(EBK402,fields,2)</f>
        <v>#REF!</v>
      </c>
      <c r="EBP402" s="73" t="s">
        <v>985</v>
      </c>
      <c r="EBQ402" s="95">
        <v>45109</v>
      </c>
      <c r="EBR402" s="65" t="s">
        <v>11</v>
      </c>
      <c r="EBS402" s="370" t="e">
        <f>VLOOKUP(ECA402,Teams,2)</f>
        <v>#REF!</v>
      </c>
      <c r="EBT402" s="370" t="e">
        <f>VLOOKUP(ECB402,Teams,2)</f>
        <v>#REF!</v>
      </c>
      <c r="EBU402" s="464"/>
      <c r="EBV402" s="369">
        <v>0.33333333333333331</v>
      </c>
      <c r="EBW402" s="370" t="e">
        <f>VLOOKUP(EBS402,fields,2)</f>
        <v>#REF!</v>
      </c>
      <c r="EBX402" s="73" t="s">
        <v>985</v>
      </c>
      <c r="EBY402" s="95">
        <v>45109</v>
      </c>
      <c r="EBZ402" s="65" t="s">
        <v>11</v>
      </c>
      <c r="ECA402" s="370" t="e">
        <f>VLOOKUP(ECI402,Teams,2)</f>
        <v>#REF!</v>
      </c>
      <c r="ECB402" s="370" t="e">
        <f>VLOOKUP(ECJ402,Teams,2)</f>
        <v>#REF!</v>
      </c>
      <c r="ECC402" s="464"/>
      <c r="ECD402" s="369">
        <v>0.33333333333333331</v>
      </c>
      <c r="ECE402" s="370" t="e">
        <f>VLOOKUP(ECA402,fields,2)</f>
        <v>#REF!</v>
      </c>
      <c r="ECF402" s="73" t="s">
        <v>985</v>
      </c>
      <c r="ECG402" s="95">
        <v>45109</v>
      </c>
      <c r="ECH402" s="65" t="s">
        <v>11</v>
      </c>
      <c r="ECI402" s="370" t="e">
        <f>VLOOKUP(ECQ402,Teams,2)</f>
        <v>#REF!</v>
      </c>
      <c r="ECJ402" s="370" t="e">
        <f>VLOOKUP(ECR402,Teams,2)</f>
        <v>#REF!</v>
      </c>
      <c r="ECK402" s="464"/>
      <c r="ECL402" s="369">
        <v>0.33333333333333331</v>
      </c>
      <c r="ECM402" s="370" t="e">
        <f>VLOOKUP(ECI402,fields,2)</f>
        <v>#REF!</v>
      </c>
      <c r="ECN402" s="73" t="s">
        <v>985</v>
      </c>
      <c r="ECO402" s="95">
        <v>45109</v>
      </c>
      <c r="ECP402" s="65" t="s">
        <v>11</v>
      </c>
      <c r="ECQ402" s="370" t="e">
        <f>VLOOKUP(ECY402,Teams,2)</f>
        <v>#REF!</v>
      </c>
      <c r="ECR402" s="370" t="e">
        <f>VLOOKUP(ECZ402,Teams,2)</f>
        <v>#REF!</v>
      </c>
      <c r="ECS402" s="464"/>
      <c r="ECT402" s="369">
        <v>0.33333333333333331</v>
      </c>
      <c r="ECU402" s="370" t="e">
        <f>VLOOKUP(ECQ402,fields,2)</f>
        <v>#REF!</v>
      </c>
      <c r="ECV402" s="73" t="s">
        <v>985</v>
      </c>
      <c r="ECW402" s="95">
        <v>45109</v>
      </c>
      <c r="ECX402" s="65" t="s">
        <v>11</v>
      </c>
      <c r="ECY402" s="370" t="e">
        <f>VLOOKUP(EDG402,Teams,2)</f>
        <v>#REF!</v>
      </c>
      <c r="ECZ402" s="370" t="e">
        <f>VLOOKUP(EDH402,Teams,2)</f>
        <v>#REF!</v>
      </c>
      <c r="EDA402" s="464"/>
      <c r="EDB402" s="369">
        <v>0.33333333333333331</v>
      </c>
      <c r="EDC402" s="370" t="e">
        <f>VLOOKUP(ECY402,fields,2)</f>
        <v>#REF!</v>
      </c>
      <c r="EDD402" s="73" t="s">
        <v>985</v>
      </c>
      <c r="EDE402" s="95">
        <v>45109</v>
      </c>
      <c r="EDF402" s="65" t="s">
        <v>11</v>
      </c>
      <c r="EDG402" s="370" t="e">
        <f>VLOOKUP(EDO402,Teams,2)</f>
        <v>#REF!</v>
      </c>
      <c r="EDH402" s="370" t="e">
        <f>VLOOKUP(EDP402,Teams,2)</f>
        <v>#REF!</v>
      </c>
      <c r="EDI402" s="464"/>
      <c r="EDJ402" s="369">
        <v>0.33333333333333331</v>
      </c>
      <c r="EDK402" s="370" t="e">
        <f>VLOOKUP(EDG402,fields,2)</f>
        <v>#REF!</v>
      </c>
      <c r="EDL402" s="73" t="s">
        <v>985</v>
      </c>
      <c r="EDM402" s="95">
        <v>45109</v>
      </c>
      <c r="EDN402" s="65" t="s">
        <v>11</v>
      </c>
      <c r="EDO402" s="370" t="e">
        <f>VLOOKUP(EDW402,Teams,2)</f>
        <v>#REF!</v>
      </c>
      <c r="EDP402" s="370" t="e">
        <f>VLOOKUP(EDX402,Teams,2)</f>
        <v>#REF!</v>
      </c>
      <c r="EDQ402" s="464"/>
      <c r="EDR402" s="369">
        <v>0.33333333333333331</v>
      </c>
      <c r="EDS402" s="370" t="e">
        <f>VLOOKUP(EDO402,fields,2)</f>
        <v>#REF!</v>
      </c>
      <c r="EDT402" s="73" t="s">
        <v>985</v>
      </c>
      <c r="EDU402" s="95">
        <v>45109</v>
      </c>
      <c r="EDV402" s="65" t="s">
        <v>11</v>
      </c>
      <c r="EDW402" s="370" t="e">
        <f>VLOOKUP(EEE402,Teams,2)</f>
        <v>#REF!</v>
      </c>
      <c r="EDX402" s="370" t="e">
        <f>VLOOKUP(EEF402,Teams,2)</f>
        <v>#REF!</v>
      </c>
      <c r="EDY402" s="464"/>
      <c r="EDZ402" s="369">
        <v>0.33333333333333331</v>
      </c>
      <c r="EEA402" s="370" t="e">
        <f>VLOOKUP(EDW402,fields,2)</f>
        <v>#REF!</v>
      </c>
      <c r="EEB402" s="73" t="s">
        <v>985</v>
      </c>
      <c r="EEC402" s="95">
        <v>45109</v>
      </c>
      <c r="EED402" s="65" t="s">
        <v>11</v>
      </c>
      <c r="EEE402" s="370" t="e">
        <f>VLOOKUP(EEM402,Teams,2)</f>
        <v>#REF!</v>
      </c>
      <c r="EEF402" s="370" t="e">
        <f>VLOOKUP(EEN402,Teams,2)</f>
        <v>#REF!</v>
      </c>
      <c r="EEG402" s="464"/>
      <c r="EEH402" s="369">
        <v>0.33333333333333331</v>
      </c>
      <c r="EEI402" s="370" t="e">
        <f>VLOOKUP(EEE402,fields,2)</f>
        <v>#REF!</v>
      </c>
      <c r="EEJ402" s="73" t="s">
        <v>985</v>
      </c>
      <c r="EEK402" s="95">
        <v>45109</v>
      </c>
      <c r="EEL402" s="65" t="s">
        <v>11</v>
      </c>
      <c r="EEM402" s="370" t="e">
        <f>VLOOKUP(EEU402,Teams,2)</f>
        <v>#REF!</v>
      </c>
      <c r="EEN402" s="370" t="e">
        <f>VLOOKUP(EEV402,Teams,2)</f>
        <v>#REF!</v>
      </c>
      <c r="EEO402" s="464"/>
      <c r="EEP402" s="369">
        <v>0.33333333333333331</v>
      </c>
      <c r="EEQ402" s="370" t="e">
        <f>VLOOKUP(EEM402,fields,2)</f>
        <v>#REF!</v>
      </c>
      <c r="EER402" s="73" t="s">
        <v>985</v>
      </c>
      <c r="EES402" s="95">
        <v>45109</v>
      </c>
      <c r="EET402" s="65" t="s">
        <v>11</v>
      </c>
      <c r="EEU402" s="370" t="e">
        <f>VLOOKUP(EFC402,Teams,2)</f>
        <v>#REF!</v>
      </c>
      <c r="EEV402" s="370" t="e">
        <f>VLOOKUP(EFD402,Teams,2)</f>
        <v>#REF!</v>
      </c>
      <c r="EEW402" s="464"/>
      <c r="EEX402" s="369">
        <v>0.33333333333333331</v>
      </c>
      <c r="EEY402" s="370" t="e">
        <f>VLOOKUP(EEU402,fields,2)</f>
        <v>#REF!</v>
      </c>
      <c r="EEZ402" s="73" t="s">
        <v>985</v>
      </c>
      <c r="EFA402" s="95">
        <v>45109</v>
      </c>
      <c r="EFB402" s="65" t="s">
        <v>11</v>
      </c>
      <c r="EFC402" s="370" t="e">
        <f>VLOOKUP(EFK402,Teams,2)</f>
        <v>#REF!</v>
      </c>
      <c r="EFD402" s="370" t="e">
        <f>VLOOKUP(EFL402,Teams,2)</f>
        <v>#REF!</v>
      </c>
      <c r="EFE402" s="464"/>
      <c r="EFF402" s="369">
        <v>0.33333333333333331</v>
      </c>
      <c r="EFG402" s="370" t="e">
        <f>VLOOKUP(EFC402,fields,2)</f>
        <v>#REF!</v>
      </c>
      <c r="EFH402" s="73" t="s">
        <v>985</v>
      </c>
      <c r="EFI402" s="95">
        <v>45109</v>
      </c>
      <c r="EFJ402" s="65" t="s">
        <v>11</v>
      </c>
      <c r="EFK402" s="370" t="e">
        <f>VLOOKUP(EFS402,Teams,2)</f>
        <v>#REF!</v>
      </c>
      <c r="EFL402" s="370" t="e">
        <f>VLOOKUP(EFT402,Teams,2)</f>
        <v>#REF!</v>
      </c>
      <c r="EFM402" s="464"/>
      <c r="EFN402" s="369">
        <v>0.33333333333333331</v>
      </c>
      <c r="EFO402" s="370" t="e">
        <f>VLOOKUP(EFK402,fields,2)</f>
        <v>#REF!</v>
      </c>
      <c r="EFP402" s="73" t="s">
        <v>985</v>
      </c>
      <c r="EFQ402" s="95">
        <v>45109</v>
      </c>
      <c r="EFR402" s="65" t="s">
        <v>11</v>
      </c>
      <c r="EFS402" s="370" t="e">
        <f>VLOOKUP(EGA402,Teams,2)</f>
        <v>#REF!</v>
      </c>
      <c r="EFT402" s="370" t="e">
        <f>VLOOKUP(EGB402,Teams,2)</f>
        <v>#REF!</v>
      </c>
      <c r="EFU402" s="464"/>
      <c r="EFV402" s="369">
        <v>0.33333333333333331</v>
      </c>
      <c r="EFW402" s="370" t="e">
        <f>VLOOKUP(EFS402,fields,2)</f>
        <v>#REF!</v>
      </c>
      <c r="EFX402" s="73" t="s">
        <v>985</v>
      </c>
      <c r="EFY402" s="95">
        <v>45109</v>
      </c>
      <c r="EFZ402" s="65" t="s">
        <v>11</v>
      </c>
      <c r="EGA402" s="370" t="e">
        <f>VLOOKUP(EGI402,Teams,2)</f>
        <v>#REF!</v>
      </c>
      <c r="EGB402" s="370" t="e">
        <f>VLOOKUP(EGJ402,Teams,2)</f>
        <v>#REF!</v>
      </c>
      <c r="EGC402" s="464"/>
      <c r="EGD402" s="369">
        <v>0.33333333333333331</v>
      </c>
      <c r="EGE402" s="370" t="e">
        <f>VLOOKUP(EGA402,fields,2)</f>
        <v>#REF!</v>
      </c>
      <c r="EGF402" s="73" t="s">
        <v>985</v>
      </c>
      <c r="EGG402" s="95">
        <v>45109</v>
      </c>
      <c r="EGH402" s="65" t="s">
        <v>11</v>
      </c>
      <c r="EGI402" s="370" t="e">
        <f>VLOOKUP(EGQ402,Teams,2)</f>
        <v>#REF!</v>
      </c>
      <c r="EGJ402" s="370" t="e">
        <f>VLOOKUP(EGR402,Teams,2)</f>
        <v>#REF!</v>
      </c>
      <c r="EGK402" s="464"/>
      <c r="EGL402" s="369">
        <v>0.33333333333333331</v>
      </c>
      <c r="EGM402" s="370" t="e">
        <f>VLOOKUP(EGI402,fields,2)</f>
        <v>#REF!</v>
      </c>
      <c r="EGN402" s="73" t="s">
        <v>985</v>
      </c>
      <c r="EGO402" s="95">
        <v>45109</v>
      </c>
      <c r="EGP402" s="65" t="s">
        <v>11</v>
      </c>
      <c r="EGQ402" s="370" t="e">
        <f>VLOOKUP(EGY402,Teams,2)</f>
        <v>#REF!</v>
      </c>
      <c r="EGR402" s="370" t="e">
        <f>VLOOKUP(EGZ402,Teams,2)</f>
        <v>#REF!</v>
      </c>
      <c r="EGS402" s="464"/>
      <c r="EGT402" s="369">
        <v>0.33333333333333331</v>
      </c>
      <c r="EGU402" s="370" t="e">
        <f>VLOOKUP(EGQ402,fields,2)</f>
        <v>#REF!</v>
      </c>
      <c r="EGV402" s="73" t="s">
        <v>985</v>
      </c>
      <c r="EGW402" s="95">
        <v>45109</v>
      </c>
      <c r="EGX402" s="65" t="s">
        <v>11</v>
      </c>
      <c r="EGY402" s="370" t="e">
        <f>VLOOKUP(EHG402,Teams,2)</f>
        <v>#REF!</v>
      </c>
      <c r="EGZ402" s="370" t="e">
        <f>VLOOKUP(EHH402,Teams,2)</f>
        <v>#REF!</v>
      </c>
      <c r="EHA402" s="464"/>
      <c r="EHB402" s="369">
        <v>0.33333333333333331</v>
      </c>
      <c r="EHC402" s="370" t="e">
        <f>VLOOKUP(EGY402,fields,2)</f>
        <v>#REF!</v>
      </c>
      <c r="EHD402" s="73" t="s">
        <v>985</v>
      </c>
      <c r="EHE402" s="95">
        <v>45109</v>
      </c>
      <c r="EHF402" s="65" t="s">
        <v>11</v>
      </c>
      <c r="EHG402" s="370" t="e">
        <f>VLOOKUP(EHO402,Teams,2)</f>
        <v>#REF!</v>
      </c>
      <c r="EHH402" s="370" t="e">
        <f>VLOOKUP(EHP402,Teams,2)</f>
        <v>#REF!</v>
      </c>
      <c r="EHI402" s="464"/>
      <c r="EHJ402" s="369">
        <v>0.33333333333333331</v>
      </c>
      <c r="EHK402" s="370" t="e">
        <f>VLOOKUP(EHG402,fields,2)</f>
        <v>#REF!</v>
      </c>
      <c r="EHL402" s="73" t="s">
        <v>985</v>
      </c>
      <c r="EHM402" s="95">
        <v>45109</v>
      </c>
      <c r="EHN402" s="65" t="s">
        <v>11</v>
      </c>
      <c r="EHO402" s="370" t="e">
        <f>VLOOKUP(EHW402,Teams,2)</f>
        <v>#REF!</v>
      </c>
      <c r="EHP402" s="370" t="e">
        <f>VLOOKUP(EHX402,Teams,2)</f>
        <v>#REF!</v>
      </c>
      <c r="EHQ402" s="464"/>
      <c r="EHR402" s="369">
        <v>0.33333333333333331</v>
      </c>
      <c r="EHS402" s="370" t="e">
        <f>VLOOKUP(EHO402,fields,2)</f>
        <v>#REF!</v>
      </c>
      <c r="EHT402" s="73" t="s">
        <v>985</v>
      </c>
      <c r="EHU402" s="95">
        <v>45109</v>
      </c>
      <c r="EHV402" s="65" t="s">
        <v>11</v>
      </c>
      <c r="EHW402" s="370" t="e">
        <f>VLOOKUP(EIE402,Teams,2)</f>
        <v>#REF!</v>
      </c>
      <c r="EHX402" s="370" t="e">
        <f>VLOOKUP(EIF402,Teams,2)</f>
        <v>#REF!</v>
      </c>
      <c r="EHY402" s="464"/>
      <c r="EHZ402" s="369">
        <v>0.33333333333333331</v>
      </c>
      <c r="EIA402" s="370" t="e">
        <f>VLOOKUP(EHW402,fields,2)</f>
        <v>#REF!</v>
      </c>
      <c r="EIB402" s="73" t="s">
        <v>985</v>
      </c>
      <c r="EIC402" s="95">
        <v>45109</v>
      </c>
      <c r="EID402" s="65" t="s">
        <v>11</v>
      </c>
      <c r="EIE402" s="370" t="e">
        <f>VLOOKUP(EIM402,Teams,2)</f>
        <v>#REF!</v>
      </c>
      <c r="EIF402" s="370" t="e">
        <f>VLOOKUP(EIN402,Teams,2)</f>
        <v>#REF!</v>
      </c>
      <c r="EIG402" s="464"/>
      <c r="EIH402" s="369">
        <v>0.33333333333333331</v>
      </c>
      <c r="EII402" s="370" t="e">
        <f>VLOOKUP(EIE402,fields,2)</f>
        <v>#REF!</v>
      </c>
      <c r="EIJ402" s="73" t="s">
        <v>985</v>
      </c>
      <c r="EIK402" s="95">
        <v>45109</v>
      </c>
      <c r="EIL402" s="65" t="s">
        <v>11</v>
      </c>
      <c r="EIM402" s="370" t="e">
        <f>VLOOKUP(EIU402,Teams,2)</f>
        <v>#REF!</v>
      </c>
      <c r="EIN402" s="370" t="e">
        <f>VLOOKUP(EIV402,Teams,2)</f>
        <v>#REF!</v>
      </c>
      <c r="EIO402" s="464"/>
      <c r="EIP402" s="369">
        <v>0.33333333333333331</v>
      </c>
      <c r="EIQ402" s="370" t="e">
        <f>VLOOKUP(EIM402,fields,2)</f>
        <v>#REF!</v>
      </c>
      <c r="EIR402" s="73" t="s">
        <v>985</v>
      </c>
      <c r="EIS402" s="95">
        <v>45109</v>
      </c>
      <c r="EIT402" s="65" t="s">
        <v>11</v>
      </c>
      <c r="EIU402" s="370" t="e">
        <f>VLOOKUP(EJC402,Teams,2)</f>
        <v>#REF!</v>
      </c>
      <c r="EIV402" s="370" t="e">
        <f>VLOOKUP(EJD402,Teams,2)</f>
        <v>#REF!</v>
      </c>
      <c r="EIW402" s="464"/>
      <c r="EIX402" s="369">
        <v>0.33333333333333331</v>
      </c>
      <c r="EIY402" s="370" t="e">
        <f>VLOOKUP(EIU402,fields,2)</f>
        <v>#REF!</v>
      </c>
      <c r="EIZ402" s="73" t="s">
        <v>985</v>
      </c>
      <c r="EJA402" s="95">
        <v>45109</v>
      </c>
      <c r="EJB402" s="65" t="s">
        <v>11</v>
      </c>
      <c r="EJC402" s="370" t="e">
        <f>VLOOKUP(EJK402,Teams,2)</f>
        <v>#REF!</v>
      </c>
      <c r="EJD402" s="370" t="e">
        <f>VLOOKUP(EJL402,Teams,2)</f>
        <v>#REF!</v>
      </c>
      <c r="EJE402" s="464"/>
      <c r="EJF402" s="369">
        <v>0.33333333333333331</v>
      </c>
      <c r="EJG402" s="370" t="e">
        <f>VLOOKUP(EJC402,fields,2)</f>
        <v>#REF!</v>
      </c>
      <c r="EJH402" s="73" t="s">
        <v>985</v>
      </c>
      <c r="EJI402" s="95">
        <v>45109</v>
      </c>
      <c r="EJJ402" s="65" t="s">
        <v>11</v>
      </c>
      <c r="EJK402" s="370" t="e">
        <f>VLOOKUP(EJS402,Teams,2)</f>
        <v>#REF!</v>
      </c>
      <c r="EJL402" s="370" t="e">
        <f>VLOOKUP(EJT402,Teams,2)</f>
        <v>#REF!</v>
      </c>
      <c r="EJM402" s="464"/>
      <c r="EJN402" s="369">
        <v>0.33333333333333331</v>
      </c>
      <c r="EJO402" s="370" t="e">
        <f>VLOOKUP(EJK402,fields,2)</f>
        <v>#REF!</v>
      </c>
      <c r="EJP402" s="73" t="s">
        <v>985</v>
      </c>
      <c r="EJQ402" s="95">
        <v>45109</v>
      </c>
      <c r="EJR402" s="65" t="s">
        <v>11</v>
      </c>
      <c r="EJS402" s="370" t="e">
        <f>VLOOKUP(EKA402,Teams,2)</f>
        <v>#REF!</v>
      </c>
      <c r="EJT402" s="370" t="e">
        <f>VLOOKUP(EKB402,Teams,2)</f>
        <v>#REF!</v>
      </c>
      <c r="EJU402" s="464"/>
      <c r="EJV402" s="369">
        <v>0.33333333333333331</v>
      </c>
      <c r="EJW402" s="370" t="e">
        <f>VLOOKUP(EJS402,fields,2)</f>
        <v>#REF!</v>
      </c>
      <c r="EJX402" s="73" t="s">
        <v>985</v>
      </c>
      <c r="EJY402" s="95">
        <v>45109</v>
      </c>
      <c r="EJZ402" s="65" t="s">
        <v>11</v>
      </c>
      <c r="EKA402" s="370" t="e">
        <f>VLOOKUP(EKI402,Teams,2)</f>
        <v>#REF!</v>
      </c>
      <c r="EKB402" s="370" t="e">
        <f>VLOOKUP(EKJ402,Teams,2)</f>
        <v>#REF!</v>
      </c>
      <c r="EKC402" s="464"/>
      <c r="EKD402" s="369">
        <v>0.33333333333333331</v>
      </c>
      <c r="EKE402" s="370" t="e">
        <f>VLOOKUP(EKA402,fields,2)</f>
        <v>#REF!</v>
      </c>
      <c r="EKF402" s="73" t="s">
        <v>985</v>
      </c>
      <c r="EKG402" s="95">
        <v>45109</v>
      </c>
      <c r="EKH402" s="65" t="s">
        <v>11</v>
      </c>
      <c r="EKI402" s="370" t="e">
        <f>VLOOKUP(EKQ402,Teams,2)</f>
        <v>#REF!</v>
      </c>
      <c r="EKJ402" s="370" t="e">
        <f>VLOOKUP(EKR402,Teams,2)</f>
        <v>#REF!</v>
      </c>
      <c r="EKK402" s="464"/>
      <c r="EKL402" s="369">
        <v>0.33333333333333331</v>
      </c>
      <c r="EKM402" s="370" t="e">
        <f>VLOOKUP(EKI402,fields,2)</f>
        <v>#REF!</v>
      </c>
      <c r="EKN402" s="73" t="s">
        <v>985</v>
      </c>
      <c r="EKO402" s="95">
        <v>45109</v>
      </c>
      <c r="EKP402" s="65" t="s">
        <v>11</v>
      </c>
      <c r="EKQ402" s="370" t="e">
        <f>VLOOKUP(EKY402,Teams,2)</f>
        <v>#REF!</v>
      </c>
      <c r="EKR402" s="370" t="e">
        <f>VLOOKUP(EKZ402,Teams,2)</f>
        <v>#REF!</v>
      </c>
      <c r="EKS402" s="464"/>
      <c r="EKT402" s="369">
        <v>0.33333333333333331</v>
      </c>
      <c r="EKU402" s="370" t="e">
        <f>VLOOKUP(EKQ402,fields,2)</f>
        <v>#REF!</v>
      </c>
      <c r="EKV402" s="73" t="s">
        <v>985</v>
      </c>
      <c r="EKW402" s="95">
        <v>45109</v>
      </c>
      <c r="EKX402" s="65" t="s">
        <v>11</v>
      </c>
      <c r="EKY402" s="370" t="e">
        <f>VLOOKUP(ELG402,Teams,2)</f>
        <v>#REF!</v>
      </c>
      <c r="EKZ402" s="370" t="e">
        <f>VLOOKUP(ELH402,Teams,2)</f>
        <v>#REF!</v>
      </c>
      <c r="ELA402" s="464"/>
      <c r="ELB402" s="369">
        <v>0.33333333333333331</v>
      </c>
      <c r="ELC402" s="370" t="e">
        <f>VLOOKUP(EKY402,fields,2)</f>
        <v>#REF!</v>
      </c>
      <c r="ELD402" s="73" t="s">
        <v>985</v>
      </c>
      <c r="ELE402" s="95">
        <v>45109</v>
      </c>
      <c r="ELF402" s="65" t="s">
        <v>11</v>
      </c>
      <c r="ELG402" s="370" t="e">
        <f>VLOOKUP(ELO402,Teams,2)</f>
        <v>#REF!</v>
      </c>
      <c r="ELH402" s="370" t="e">
        <f>VLOOKUP(ELP402,Teams,2)</f>
        <v>#REF!</v>
      </c>
      <c r="ELI402" s="464"/>
      <c r="ELJ402" s="369">
        <v>0.33333333333333331</v>
      </c>
      <c r="ELK402" s="370" t="e">
        <f>VLOOKUP(ELG402,fields,2)</f>
        <v>#REF!</v>
      </c>
      <c r="ELL402" s="73" t="s">
        <v>985</v>
      </c>
      <c r="ELM402" s="95">
        <v>45109</v>
      </c>
      <c r="ELN402" s="65" t="s">
        <v>11</v>
      </c>
      <c r="ELO402" s="370" t="e">
        <f>VLOOKUP(ELW402,Teams,2)</f>
        <v>#REF!</v>
      </c>
      <c r="ELP402" s="370" t="e">
        <f>VLOOKUP(ELX402,Teams,2)</f>
        <v>#REF!</v>
      </c>
      <c r="ELQ402" s="464"/>
      <c r="ELR402" s="369">
        <v>0.33333333333333331</v>
      </c>
      <c r="ELS402" s="370" t="e">
        <f>VLOOKUP(ELO402,fields,2)</f>
        <v>#REF!</v>
      </c>
      <c r="ELT402" s="73" t="s">
        <v>985</v>
      </c>
      <c r="ELU402" s="95">
        <v>45109</v>
      </c>
      <c r="ELV402" s="65" t="s">
        <v>11</v>
      </c>
      <c r="ELW402" s="370" t="e">
        <f>VLOOKUP(EME402,Teams,2)</f>
        <v>#REF!</v>
      </c>
      <c r="ELX402" s="370" t="e">
        <f>VLOOKUP(EMF402,Teams,2)</f>
        <v>#REF!</v>
      </c>
      <c r="ELY402" s="464"/>
      <c r="ELZ402" s="369">
        <v>0.33333333333333331</v>
      </c>
      <c r="EMA402" s="370" t="e">
        <f>VLOOKUP(ELW402,fields,2)</f>
        <v>#REF!</v>
      </c>
      <c r="EMB402" s="73" t="s">
        <v>985</v>
      </c>
      <c r="EMC402" s="95">
        <v>45109</v>
      </c>
      <c r="EMD402" s="65" t="s">
        <v>11</v>
      </c>
      <c r="EME402" s="370" t="e">
        <f>VLOOKUP(EMM402,Teams,2)</f>
        <v>#REF!</v>
      </c>
      <c r="EMF402" s="370" t="e">
        <f>VLOOKUP(EMN402,Teams,2)</f>
        <v>#REF!</v>
      </c>
      <c r="EMG402" s="464"/>
      <c r="EMH402" s="369">
        <v>0.33333333333333331</v>
      </c>
      <c r="EMI402" s="370" t="e">
        <f>VLOOKUP(EME402,fields,2)</f>
        <v>#REF!</v>
      </c>
      <c r="EMJ402" s="73" t="s">
        <v>985</v>
      </c>
      <c r="EMK402" s="95">
        <v>45109</v>
      </c>
      <c r="EML402" s="65" t="s">
        <v>11</v>
      </c>
      <c r="EMM402" s="370" t="e">
        <f>VLOOKUP(EMU402,Teams,2)</f>
        <v>#REF!</v>
      </c>
      <c r="EMN402" s="370" t="e">
        <f>VLOOKUP(EMV402,Teams,2)</f>
        <v>#REF!</v>
      </c>
      <c r="EMO402" s="464"/>
      <c r="EMP402" s="369">
        <v>0.33333333333333331</v>
      </c>
      <c r="EMQ402" s="370" t="e">
        <f>VLOOKUP(EMM402,fields,2)</f>
        <v>#REF!</v>
      </c>
      <c r="EMR402" s="73" t="s">
        <v>985</v>
      </c>
      <c r="EMS402" s="95">
        <v>45109</v>
      </c>
      <c r="EMT402" s="65" t="s">
        <v>11</v>
      </c>
      <c r="EMU402" s="370" t="e">
        <f>VLOOKUP(ENC402,Teams,2)</f>
        <v>#REF!</v>
      </c>
      <c r="EMV402" s="370" t="e">
        <f>VLOOKUP(END402,Teams,2)</f>
        <v>#REF!</v>
      </c>
      <c r="EMW402" s="464"/>
      <c r="EMX402" s="369">
        <v>0.33333333333333331</v>
      </c>
      <c r="EMY402" s="370" t="e">
        <f>VLOOKUP(EMU402,fields,2)</f>
        <v>#REF!</v>
      </c>
      <c r="EMZ402" s="73" t="s">
        <v>985</v>
      </c>
      <c r="ENA402" s="95">
        <v>45109</v>
      </c>
      <c r="ENB402" s="65" t="s">
        <v>11</v>
      </c>
      <c r="ENC402" s="370" t="e">
        <f>VLOOKUP(ENK402,Teams,2)</f>
        <v>#REF!</v>
      </c>
      <c r="END402" s="370" t="e">
        <f>VLOOKUP(ENL402,Teams,2)</f>
        <v>#REF!</v>
      </c>
      <c r="ENE402" s="464"/>
      <c r="ENF402" s="369">
        <v>0.33333333333333331</v>
      </c>
      <c r="ENG402" s="370" t="e">
        <f>VLOOKUP(ENC402,fields,2)</f>
        <v>#REF!</v>
      </c>
      <c r="ENH402" s="73" t="s">
        <v>985</v>
      </c>
      <c r="ENI402" s="95">
        <v>45109</v>
      </c>
      <c r="ENJ402" s="65" t="s">
        <v>11</v>
      </c>
      <c r="ENK402" s="370" t="e">
        <f>VLOOKUP(ENS402,Teams,2)</f>
        <v>#REF!</v>
      </c>
      <c r="ENL402" s="370" t="e">
        <f>VLOOKUP(ENT402,Teams,2)</f>
        <v>#REF!</v>
      </c>
      <c r="ENM402" s="464"/>
      <c r="ENN402" s="369">
        <v>0.33333333333333331</v>
      </c>
      <c r="ENO402" s="370" t="e">
        <f>VLOOKUP(ENK402,fields,2)</f>
        <v>#REF!</v>
      </c>
      <c r="ENP402" s="73" t="s">
        <v>985</v>
      </c>
      <c r="ENQ402" s="95">
        <v>45109</v>
      </c>
      <c r="ENR402" s="65" t="s">
        <v>11</v>
      </c>
      <c r="ENS402" s="370" t="e">
        <f>VLOOKUP(EOA402,Teams,2)</f>
        <v>#REF!</v>
      </c>
      <c r="ENT402" s="370" t="e">
        <f>VLOOKUP(EOB402,Teams,2)</f>
        <v>#REF!</v>
      </c>
      <c r="ENU402" s="464"/>
      <c r="ENV402" s="369">
        <v>0.33333333333333331</v>
      </c>
      <c r="ENW402" s="370" t="e">
        <f>VLOOKUP(ENS402,fields,2)</f>
        <v>#REF!</v>
      </c>
      <c r="ENX402" s="73" t="s">
        <v>985</v>
      </c>
      <c r="ENY402" s="95">
        <v>45109</v>
      </c>
      <c r="ENZ402" s="65" t="s">
        <v>11</v>
      </c>
      <c r="EOA402" s="370" t="e">
        <f>VLOOKUP(EOI402,Teams,2)</f>
        <v>#REF!</v>
      </c>
      <c r="EOB402" s="370" t="e">
        <f>VLOOKUP(EOJ402,Teams,2)</f>
        <v>#REF!</v>
      </c>
      <c r="EOC402" s="464"/>
      <c r="EOD402" s="369">
        <v>0.33333333333333331</v>
      </c>
      <c r="EOE402" s="370" t="e">
        <f>VLOOKUP(EOA402,fields,2)</f>
        <v>#REF!</v>
      </c>
      <c r="EOF402" s="73" t="s">
        <v>985</v>
      </c>
      <c r="EOG402" s="95">
        <v>45109</v>
      </c>
      <c r="EOH402" s="65" t="s">
        <v>11</v>
      </c>
      <c r="EOI402" s="370" t="e">
        <f>VLOOKUP(EOQ402,Teams,2)</f>
        <v>#REF!</v>
      </c>
      <c r="EOJ402" s="370" t="e">
        <f>VLOOKUP(EOR402,Teams,2)</f>
        <v>#REF!</v>
      </c>
      <c r="EOK402" s="464"/>
      <c r="EOL402" s="369">
        <v>0.33333333333333331</v>
      </c>
      <c r="EOM402" s="370" t="e">
        <f>VLOOKUP(EOI402,fields,2)</f>
        <v>#REF!</v>
      </c>
      <c r="EON402" s="73" t="s">
        <v>985</v>
      </c>
      <c r="EOO402" s="95">
        <v>45109</v>
      </c>
      <c r="EOP402" s="65" t="s">
        <v>11</v>
      </c>
      <c r="EOQ402" s="370" t="e">
        <f>VLOOKUP(EOY402,Teams,2)</f>
        <v>#REF!</v>
      </c>
      <c r="EOR402" s="370" t="e">
        <f>VLOOKUP(EOZ402,Teams,2)</f>
        <v>#REF!</v>
      </c>
      <c r="EOS402" s="464"/>
      <c r="EOT402" s="369">
        <v>0.33333333333333331</v>
      </c>
      <c r="EOU402" s="370" t="e">
        <f>VLOOKUP(EOQ402,fields,2)</f>
        <v>#REF!</v>
      </c>
      <c r="EOV402" s="73" t="s">
        <v>985</v>
      </c>
      <c r="EOW402" s="95">
        <v>45109</v>
      </c>
      <c r="EOX402" s="65" t="s">
        <v>11</v>
      </c>
      <c r="EOY402" s="370" t="e">
        <f>VLOOKUP(EPG402,Teams,2)</f>
        <v>#REF!</v>
      </c>
      <c r="EOZ402" s="370" t="e">
        <f>VLOOKUP(EPH402,Teams,2)</f>
        <v>#REF!</v>
      </c>
      <c r="EPA402" s="464"/>
      <c r="EPB402" s="369">
        <v>0.33333333333333331</v>
      </c>
      <c r="EPC402" s="370" t="e">
        <f>VLOOKUP(EOY402,fields,2)</f>
        <v>#REF!</v>
      </c>
      <c r="EPD402" s="73" t="s">
        <v>985</v>
      </c>
      <c r="EPE402" s="95">
        <v>45109</v>
      </c>
      <c r="EPF402" s="65" t="s">
        <v>11</v>
      </c>
      <c r="EPG402" s="370" t="e">
        <f>VLOOKUP(EPO402,Teams,2)</f>
        <v>#REF!</v>
      </c>
      <c r="EPH402" s="370" t="e">
        <f>VLOOKUP(EPP402,Teams,2)</f>
        <v>#REF!</v>
      </c>
      <c r="EPI402" s="464"/>
      <c r="EPJ402" s="369">
        <v>0.33333333333333331</v>
      </c>
      <c r="EPK402" s="370" t="e">
        <f>VLOOKUP(EPG402,fields,2)</f>
        <v>#REF!</v>
      </c>
      <c r="EPL402" s="73" t="s">
        <v>985</v>
      </c>
      <c r="EPM402" s="95">
        <v>45109</v>
      </c>
      <c r="EPN402" s="65" t="s">
        <v>11</v>
      </c>
      <c r="EPO402" s="370" t="e">
        <f>VLOOKUP(EPW402,Teams,2)</f>
        <v>#REF!</v>
      </c>
      <c r="EPP402" s="370" t="e">
        <f>VLOOKUP(EPX402,Teams,2)</f>
        <v>#REF!</v>
      </c>
      <c r="EPQ402" s="464"/>
      <c r="EPR402" s="369">
        <v>0.33333333333333331</v>
      </c>
      <c r="EPS402" s="370" t="e">
        <f>VLOOKUP(EPO402,fields,2)</f>
        <v>#REF!</v>
      </c>
      <c r="EPT402" s="73" t="s">
        <v>985</v>
      </c>
      <c r="EPU402" s="95">
        <v>45109</v>
      </c>
      <c r="EPV402" s="65" t="s">
        <v>11</v>
      </c>
      <c r="EPW402" s="370" t="e">
        <f>VLOOKUP(EQE402,Teams,2)</f>
        <v>#REF!</v>
      </c>
      <c r="EPX402" s="370" t="e">
        <f>VLOOKUP(EQF402,Teams,2)</f>
        <v>#REF!</v>
      </c>
      <c r="EPY402" s="464"/>
      <c r="EPZ402" s="369">
        <v>0.33333333333333331</v>
      </c>
      <c r="EQA402" s="370" t="e">
        <f>VLOOKUP(EPW402,fields,2)</f>
        <v>#REF!</v>
      </c>
      <c r="EQB402" s="73" t="s">
        <v>985</v>
      </c>
      <c r="EQC402" s="95">
        <v>45109</v>
      </c>
      <c r="EQD402" s="65" t="s">
        <v>11</v>
      </c>
      <c r="EQE402" s="370" t="e">
        <f>VLOOKUP(EQM402,Teams,2)</f>
        <v>#REF!</v>
      </c>
      <c r="EQF402" s="370" t="e">
        <f>VLOOKUP(EQN402,Teams,2)</f>
        <v>#REF!</v>
      </c>
      <c r="EQG402" s="464"/>
      <c r="EQH402" s="369">
        <v>0.33333333333333331</v>
      </c>
      <c r="EQI402" s="370" t="e">
        <f>VLOOKUP(EQE402,fields,2)</f>
        <v>#REF!</v>
      </c>
      <c r="EQJ402" s="73" t="s">
        <v>985</v>
      </c>
      <c r="EQK402" s="95">
        <v>45109</v>
      </c>
      <c r="EQL402" s="65" t="s">
        <v>11</v>
      </c>
      <c r="EQM402" s="370" t="e">
        <f>VLOOKUP(EQU402,Teams,2)</f>
        <v>#REF!</v>
      </c>
      <c r="EQN402" s="370" t="e">
        <f>VLOOKUP(EQV402,Teams,2)</f>
        <v>#REF!</v>
      </c>
      <c r="EQO402" s="464"/>
      <c r="EQP402" s="369">
        <v>0.33333333333333331</v>
      </c>
      <c r="EQQ402" s="370" t="e">
        <f>VLOOKUP(EQM402,fields,2)</f>
        <v>#REF!</v>
      </c>
      <c r="EQR402" s="73" t="s">
        <v>985</v>
      </c>
      <c r="EQS402" s="95">
        <v>45109</v>
      </c>
      <c r="EQT402" s="65" t="s">
        <v>11</v>
      </c>
      <c r="EQU402" s="370" t="e">
        <f>VLOOKUP(ERC402,Teams,2)</f>
        <v>#REF!</v>
      </c>
      <c r="EQV402" s="370" t="e">
        <f>VLOOKUP(ERD402,Teams,2)</f>
        <v>#REF!</v>
      </c>
      <c r="EQW402" s="464"/>
      <c r="EQX402" s="369">
        <v>0.33333333333333331</v>
      </c>
      <c r="EQY402" s="370" t="e">
        <f>VLOOKUP(EQU402,fields,2)</f>
        <v>#REF!</v>
      </c>
      <c r="EQZ402" s="73" t="s">
        <v>985</v>
      </c>
      <c r="ERA402" s="95">
        <v>45109</v>
      </c>
      <c r="ERB402" s="65" t="s">
        <v>11</v>
      </c>
      <c r="ERC402" s="370" t="e">
        <f>VLOOKUP(ERK402,Teams,2)</f>
        <v>#REF!</v>
      </c>
      <c r="ERD402" s="370" t="e">
        <f>VLOOKUP(ERL402,Teams,2)</f>
        <v>#REF!</v>
      </c>
      <c r="ERE402" s="464"/>
      <c r="ERF402" s="369">
        <v>0.33333333333333331</v>
      </c>
      <c r="ERG402" s="370" t="e">
        <f>VLOOKUP(ERC402,fields,2)</f>
        <v>#REF!</v>
      </c>
      <c r="ERH402" s="73" t="s">
        <v>985</v>
      </c>
      <c r="ERI402" s="95">
        <v>45109</v>
      </c>
      <c r="ERJ402" s="65" t="s">
        <v>11</v>
      </c>
      <c r="ERK402" s="370" t="e">
        <f>VLOOKUP(ERS402,Teams,2)</f>
        <v>#REF!</v>
      </c>
      <c r="ERL402" s="370" t="e">
        <f>VLOOKUP(ERT402,Teams,2)</f>
        <v>#REF!</v>
      </c>
      <c r="ERM402" s="464"/>
      <c r="ERN402" s="369">
        <v>0.33333333333333331</v>
      </c>
      <c r="ERO402" s="370" t="e">
        <f>VLOOKUP(ERK402,fields,2)</f>
        <v>#REF!</v>
      </c>
      <c r="ERP402" s="73" t="s">
        <v>985</v>
      </c>
      <c r="ERQ402" s="95">
        <v>45109</v>
      </c>
      <c r="ERR402" s="65" t="s">
        <v>11</v>
      </c>
      <c r="ERS402" s="370" t="e">
        <f>VLOOKUP(ESA402,Teams,2)</f>
        <v>#REF!</v>
      </c>
      <c r="ERT402" s="370" t="e">
        <f>VLOOKUP(ESB402,Teams,2)</f>
        <v>#REF!</v>
      </c>
      <c r="ERU402" s="464"/>
      <c r="ERV402" s="369">
        <v>0.33333333333333331</v>
      </c>
      <c r="ERW402" s="370" t="e">
        <f>VLOOKUP(ERS402,fields,2)</f>
        <v>#REF!</v>
      </c>
      <c r="ERX402" s="73" t="s">
        <v>985</v>
      </c>
      <c r="ERY402" s="95">
        <v>45109</v>
      </c>
      <c r="ERZ402" s="65" t="s">
        <v>11</v>
      </c>
      <c r="ESA402" s="370" t="e">
        <f>VLOOKUP(ESI402,Teams,2)</f>
        <v>#REF!</v>
      </c>
      <c r="ESB402" s="370" t="e">
        <f>VLOOKUP(ESJ402,Teams,2)</f>
        <v>#REF!</v>
      </c>
      <c r="ESC402" s="464"/>
      <c r="ESD402" s="369">
        <v>0.33333333333333331</v>
      </c>
      <c r="ESE402" s="370" t="e">
        <f>VLOOKUP(ESA402,fields,2)</f>
        <v>#REF!</v>
      </c>
      <c r="ESF402" s="73" t="s">
        <v>985</v>
      </c>
      <c r="ESG402" s="95">
        <v>45109</v>
      </c>
      <c r="ESH402" s="65" t="s">
        <v>11</v>
      </c>
      <c r="ESI402" s="370" t="e">
        <f>VLOOKUP(ESQ402,Teams,2)</f>
        <v>#REF!</v>
      </c>
      <c r="ESJ402" s="370" t="e">
        <f>VLOOKUP(ESR402,Teams,2)</f>
        <v>#REF!</v>
      </c>
      <c r="ESK402" s="464"/>
      <c r="ESL402" s="369">
        <v>0.33333333333333331</v>
      </c>
      <c r="ESM402" s="370" t="e">
        <f>VLOOKUP(ESI402,fields,2)</f>
        <v>#REF!</v>
      </c>
      <c r="ESN402" s="73" t="s">
        <v>985</v>
      </c>
      <c r="ESO402" s="95">
        <v>45109</v>
      </c>
      <c r="ESP402" s="65" t="s">
        <v>11</v>
      </c>
      <c r="ESQ402" s="370" t="e">
        <f>VLOOKUP(ESY402,Teams,2)</f>
        <v>#REF!</v>
      </c>
      <c r="ESR402" s="370" t="e">
        <f>VLOOKUP(ESZ402,Teams,2)</f>
        <v>#REF!</v>
      </c>
      <c r="ESS402" s="464"/>
      <c r="EST402" s="369">
        <v>0.33333333333333331</v>
      </c>
      <c r="ESU402" s="370" t="e">
        <f>VLOOKUP(ESQ402,fields,2)</f>
        <v>#REF!</v>
      </c>
      <c r="ESV402" s="73" t="s">
        <v>985</v>
      </c>
      <c r="ESW402" s="95">
        <v>45109</v>
      </c>
      <c r="ESX402" s="65" t="s">
        <v>11</v>
      </c>
      <c r="ESY402" s="370" t="e">
        <f>VLOOKUP(ETG402,Teams,2)</f>
        <v>#REF!</v>
      </c>
      <c r="ESZ402" s="370" t="e">
        <f>VLOOKUP(ETH402,Teams,2)</f>
        <v>#REF!</v>
      </c>
      <c r="ETA402" s="464"/>
      <c r="ETB402" s="369">
        <v>0.33333333333333331</v>
      </c>
      <c r="ETC402" s="370" t="e">
        <f>VLOOKUP(ESY402,fields,2)</f>
        <v>#REF!</v>
      </c>
      <c r="ETD402" s="73" t="s">
        <v>985</v>
      </c>
      <c r="ETE402" s="95">
        <v>45109</v>
      </c>
      <c r="ETF402" s="65" t="s">
        <v>11</v>
      </c>
      <c r="ETG402" s="370" t="e">
        <f>VLOOKUP(ETO402,Teams,2)</f>
        <v>#REF!</v>
      </c>
      <c r="ETH402" s="370" t="e">
        <f>VLOOKUP(ETP402,Teams,2)</f>
        <v>#REF!</v>
      </c>
      <c r="ETI402" s="464"/>
      <c r="ETJ402" s="369">
        <v>0.33333333333333331</v>
      </c>
      <c r="ETK402" s="370" t="e">
        <f>VLOOKUP(ETG402,fields,2)</f>
        <v>#REF!</v>
      </c>
      <c r="ETL402" s="73" t="s">
        <v>985</v>
      </c>
      <c r="ETM402" s="95">
        <v>45109</v>
      </c>
      <c r="ETN402" s="65" t="s">
        <v>11</v>
      </c>
      <c r="ETO402" s="370" t="e">
        <f>VLOOKUP(ETW402,Teams,2)</f>
        <v>#REF!</v>
      </c>
      <c r="ETP402" s="370" t="e">
        <f>VLOOKUP(ETX402,Teams,2)</f>
        <v>#REF!</v>
      </c>
      <c r="ETQ402" s="464"/>
      <c r="ETR402" s="369">
        <v>0.33333333333333331</v>
      </c>
      <c r="ETS402" s="370" t="e">
        <f>VLOOKUP(ETO402,fields,2)</f>
        <v>#REF!</v>
      </c>
      <c r="ETT402" s="73" t="s">
        <v>985</v>
      </c>
      <c r="ETU402" s="95">
        <v>45109</v>
      </c>
      <c r="ETV402" s="65" t="s">
        <v>11</v>
      </c>
      <c r="ETW402" s="370" t="e">
        <f>VLOOKUP(EUE402,Teams,2)</f>
        <v>#REF!</v>
      </c>
      <c r="ETX402" s="370" t="e">
        <f>VLOOKUP(EUF402,Teams,2)</f>
        <v>#REF!</v>
      </c>
      <c r="ETY402" s="464"/>
      <c r="ETZ402" s="369">
        <v>0.33333333333333331</v>
      </c>
      <c r="EUA402" s="370" t="e">
        <f>VLOOKUP(ETW402,fields,2)</f>
        <v>#REF!</v>
      </c>
      <c r="EUB402" s="73" t="s">
        <v>985</v>
      </c>
      <c r="EUC402" s="95">
        <v>45109</v>
      </c>
      <c r="EUD402" s="65" t="s">
        <v>11</v>
      </c>
      <c r="EUE402" s="370" t="e">
        <f>VLOOKUP(EUM402,Teams,2)</f>
        <v>#REF!</v>
      </c>
      <c r="EUF402" s="370" t="e">
        <f>VLOOKUP(EUN402,Teams,2)</f>
        <v>#REF!</v>
      </c>
      <c r="EUG402" s="464"/>
      <c r="EUH402" s="369">
        <v>0.33333333333333331</v>
      </c>
      <c r="EUI402" s="370" t="e">
        <f>VLOOKUP(EUE402,fields,2)</f>
        <v>#REF!</v>
      </c>
      <c r="EUJ402" s="73" t="s">
        <v>985</v>
      </c>
      <c r="EUK402" s="95">
        <v>45109</v>
      </c>
      <c r="EUL402" s="65" t="s">
        <v>11</v>
      </c>
      <c r="EUM402" s="370" t="e">
        <f>VLOOKUP(EUU402,Teams,2)</f>
        <v>#REF!</v>
      </c>
      <c r="EUN402" s="370" t="e">
        <f>VLOOKUP(EUV402,Teams,2)</f>
        <v>#REF!</v>
      </c>
      <c r="EUO402" s="464"/>
      <c r="EUP402" s="369">
        <v>0.33333333333333331</v>
      </c>
      <c r="EUQ402" s="370" t="e">
        <f>VLOOKUP(EUM402,fields,2)</f>
        <v>#REF!</v>
      </c>
      <c r="EUR402" s="73" t="s">
        <v>985</v>
      </c>
      <c r="EUS402" s="95">
        <v>45109</v>
      </c>
      <c r="EUT402" s="65" t="s">
        <v>11</v>
      </c>
      <c r="EUU402" s="370" t="e">
        <f>VLOOKUP(EVC402,Teams,2)</f>
        <v>#REF!</v>
      </c>
      <c r="EUV402" s="370" t="e">
        <f>VLOOKUP(EVD402,Teams,2)</f>
        <v>#REF!</v>
      </c>
      <c r="EUW402" s="464"/>
      <c r="EUX402" s="369">
        <v>0.33333333333333331</v>
      </c>
      <c r="EUY402" s="370" t="e">
        <f>VLOOKUP(EUU402,fields,2)</f>
        <v>#REF!</v>
      </c>
      <c r="EUZ402" s="73" t="s">
        <v>985</v>
      </c>
      <c r="EVA402" s="95">
        <v>45109</v>
      </c>
      <c r="EVB402" s="65" t="s">
        <v>11</v>
      </c>
      <c r="EVC402" s="370" t="e">
        <f>VLOOKUP(EVK402,Teams,2)</f>
        <v>#REF!</v>
      </c>
      <c r="EVD402" s="370" t="e">
        <f>VLOOKUP(EVL402,Teams,2)</f>
        <v>#REF!</v>
      </c>
      <c r="EVE402" s="464"/>
      <c r="EVF402" s="369">
        <v>0.33333333333333331</v>
      </c>
      <c r="EVG402" s="370" t="e">
        <f>VLOOKUP(EVC402,fields,2)</f>
        <v>#REF!</v>
      </c>
      <c r="EVH402" s="73" t="s">
        <v>985</v>
      </c>
      <c r="EVI402" s="95">
        <v>45109</v>
      </c>
      <c r="EVJ402" s="65" t="s">
        <v>11</v>
      </c>
      <c r="EVK402" s="370" t="e">
        <f>VLOOKUP(EVS402,Teams,2)</f>
        <v>#REF!</v>
      </c>
      <c r="EVL402" s="370" t="e">
        <f>VLOOKUP(EVT402,Teams,2)</f>
        <v>#REF!</v>
      </c>
      <c r="EVM402" s="464"/>
      <c r="EVN402" s="369">
        <v>0.33333333333333331</v>
      </c>
      <c r="EVO402" s="370" t="e">
        <f>VLOOKUP(EVK402,fields,2)</f>
        <v>#REF!</v>
      </c>
      <c r="EVP402" s="73" t="s">
        <v>985</v>
      </c>
      <c r="EVQ402" s="95">
        <v>45109</v>
      </c>
      <c r="EVR402" s="65" t="s">
        <v>11</v>
      </c>
      <c r="EVS402" s="370" t="e">
        <f>VLOOKUP(EWA402,Teams,2)</f>
        <v>#REF!</v>
      </c>
      <c r="EVT402" s="370" t="e">
        <f>VLOOKUP(EWB402,Teams,2)</f>
        <v>#REF!</v>
      </c>
      <c r="EVU402" s="464"/>
      <c r="EVV402" s="369">
        <v>0.33333333333333331</v>
      </c>
      <c r="EVW402" s="370" t="e">
        <f>VLOOKUP(EVS402,fields,2)</f>
        <v>#REF!</v>
      </c>
      <c r="EVX402" s="73" t="s">
        <v>985</v>
      </c>
      <c r="EVY402" s="95">
        <v>45109</v>
      </c>
      <c r="EVZ402" s="65" t="s">
        <v>11</v>
      </c>
      <c r="EWA402" s="370" t="e">
        <f>VLOOKUP(EWI402,Teams,2)</f>
        <v>#REF!</v>
      </c>
      <c r="EWB402" s="370" t="e">
        <f>VLOOKUP(EWJ402,Teams,2)</f>
        <v>#REF!</v>
      </c>
      <c r="EWC402" s="464"/>
      <c r="EWD402" s="369">
        <v>0.33333333333333331</v>
      </c>
      <c r="EWE402" s="370" t="e">
        <f>VLOOKUP(EWA402,fields,2)</f>
        <v>#REF!</v>
      </c>
      <c r="EWF402" s="73" t="s">
        <v>985</v>
      </c>
      <c r="EWG402" s="95">
        <v>45109</v>
      </c>
      <c r="EWH402" s="65" t="s">
        <v>11</v>
      </c>
      <c r="EWI402" s="370" t="e">
        <f>VLOOKUP(EWQ402,Teams,2)</f>
        <v>#REF!</v>
      </c>
      <c r="EWJ402" s="370" t="e">
        <f>VLOOKUP(EWR402,Teams,2)</f>
        <v>#REF!</v>
      </c>
      <c r="EWK402" s="464"/>
      <c r="EWL402" s="369">
        <v>0.33333333333333331</v>
      </c>
      <c r="EWM402" s="370" t="e">
        <f>VLOOKUP(EWI402,fields,2)</f>
        <v>#REF!</v>
      </c>
      <c r="EWN402" s="73" t="s">
        <v>985</v>
      </c>
      <c r="EWO402" s="95">
        <v>45109</v>
      </c>
      <c r="EWP402" s="65" t="s">
        <v>11</v>
      </c>
      <c r="EWQ402" s="370" t="e">
        <f>VLOOKUP(EWY402,Teams,2)</f>
        <v>#REF!</v>
      </c>
      <c r="EWR402" s="370" t="e">
        <f>VLOOKUP(EWZ402,Teams,2)</f>
        <v>#REF!</v>
      </c>
      <c r="EWS402" s="464"/>
      <c r="EWT402" s="369">
        <v>0.33333333333333331</v>
      </c>
      <c r="EWU402" s="370" t="e">
        <f>VLOOKUP(EWQ402,fields,2)</f>
        <v>#REF!</v>
      </c>
      <c r="EWV402" s="73" t="s">
        <v>985</v>
      </c>
      <c r="EWW402" s="95">
        <v>45109</v>
      </c>
      <c r="EWX402" s="65" t="s">
        <v>11</v>
      </c>
      <c r="EWY402" s="370" t="e">
        <f>VLOOKUP(EXG402,Teams,2)</f>
        <v>#REF!</v>
      </c>
      <c r="EWZ402" s="370" t="e">
        <f>VLOOKUP(EXH402,Teams,2)</f>
        <v>#REF!</v>
      </c>
      <c r="EXA402" s="464"/>
      <c r="EXB402" s="369">
        <v>0.33333333333333331</v>
      </c>
      <c r="EXC402" s="370" t="e">
        <f>VLOOKUP(EWY402,fields,2)</f>
        <v>#REF!</v>
      </c>
      <c r="EXD402" s="73" t="s">
        <v>985</v>
      </c>
      <c r="EXE402" s="95">
        <v>45109</v>
      </c>
      <c r="EXF402" s="65" t="s">
        <v>11</v>
      </c>
      <c r="EXG402" s="370" t="e">
        <f>VLOOKUP(EXO402,Teams,2)</f>
        <v>#REF!</v>
      </c>
      <c r="EXH402" s="370" t="e">
        <f>VLOOKUP(EXP402,Teams,2)</f>
        <v>#REF!</v>
      </c>
      <c r="EXI402" s="464"/>
      <c r="EXJ402" s="369">
        <v>0.33333333333333331</v>
      </c>
      <c r="EXK402" s="370" t="e">
        <f>VLOOKUP(EXG402,fields,2)</f>
        <v>#REF!</v>
      </c>
      <c r="EXL402" s="73" t="s">
        <v>985</v>
      </c>
      <c r="EXM402" s="95">
        <v>45109</v>
      </c>
      <c r="EXN402" s="65" t="s">
        <v>11</v>
      </c>
      <c r="EXO402" s="370" t="e">
        <f>VLOOKUP(EXW402,Teams,2)</f>
        <v>#REF!</v>
      </c>
      <c r="EXP402" s="370" t="e">
        <f>VLOOKUP(EXX402,Teams,2)</f>
        <v>#REF!</v>
      </c>
      <c r="EXQ402" s="464"/>
      <c r="EXR402" s="369">
        <v>0.33333333333333331</v>
      </c>
      <c r="EXS402" s="370" t="e">
        <f>VLOOKUP(EXO402,fields,2)</f>
        <v>#REF!</v>
      </c>
      <c r="EXT402" s="73" t="s">
        <v>985</v>
      </c>
      <c r="EXU402" s="95">
        <v>45109</v>
      </c>
      <c r="EXV402" s="65" t="s">
        <v>11</v>
      </c>
      <c r="EXW402" s="370" t="e">
        <f>VLOOKUP(EYE402,Teams,2)</f>
        <v>#REF!</v>
      </c>
      <c r="EXX402" s="370" t="e">
        <f>VLOOKUP(EYF402,Teams,2)</f>
        <v>#REF!</v>
      </c>
      <c r="EXY402" s="464"/>
      <c r="EXZ402" s="369">
        <v>0.33333333333333331</v>
      </c>
      <c r="EYA402" s="370" t="e">
        <f>VLOOKUP(EXW402,fields,2)</f>
        <v>#REF!</v>
      </c>
      <c r="EYB402" s="73" t="s">
        <v>985</v>
      </c>
      <c r="EYC402" s="95">
        <v>45109</v>
      </c>
      <c r="EYD402" s="65" t="s">
        <v>11</v>
      </c>
      <c r="EYE402" s="370" t="e">
        <f>VLOOKUP(EYM402,Teams,2)</f>
        <v>#REF!</v>
      </c>
      <c r="EYF402" s="370" t="e">
        <f>VLOOKUP(EYN402,Teams,2)</f>
        <v>#REF!</v>
      </c>
      <c r="EYG402" s="464"/>
      <c r="EYH402" s="369">
        <v>0.33333333333333331</v>
      </c>
      <c r="EYI402" s="370" t="e">
        <f>VLOOKUP(EYE402,fields,2)</f>
        <v>#REF!</v>
      </c>
      <c r="EYJ402" s="73" t="s">
        <v>985</v>
      </c>
      <c r="EYK402" s="95">
        <v>45109</v>
      </c>
      <c r="EYL402" s="65" t="s">
        <v>11</v>
      </c>
      <c r="EYM402" s="370" t="e">
        <f>VLOOKUP(EYU402,Teams,2)</f>
        <v>#REF!</v>
      </c>
      <c r="EYN402" s="370" t="e">
        <f>VLOOKUP(EYV402,Teams,2)</f>
        <v>#REF!</v>
      </c>
      <c r="EYO402" s="464"/>
      <c r="EYP402" s="369">
        <v>0.33333333333333331</v>
      </c>
      <c r="EYQ402" s="370" t="e">
        <f>VLOOKUP(EYM402,fields,2)</f>
        <v>#REF!</v>
      </c>
      <c r="EYR402" s="73" t="s">
        <v>985</v>
      </c>
      <c r="EYS402" s="95">
        <v>45109</v>
      </c>
      <c r="EYT402" s="65" t="s">
        <v>11</v>
      </c>
      <c r="EYU402" s="370" t="e">
        <f>VLOOKUP(EZC402,Teams,2)</f>
        <v>#REF!</v>
      </c>
      <c r="EYV402" s="370" t="e">
        <f>VLOOKUP(EZD402,Teams,2)</f>
        <v>#REF!</v>
      </c>
      <c r="EYW402" s="464"/>
      <c r="EYX402" s="369">
        <v>0.33333333333333331</v>
      </c>
      <c r="EYY402" s="370" t="e">
        <f>VLOOKUP(EYU402,fields,2)</f>
        <v>#REF!</v>
      </c>
      <c r="EYZ402" s="73" t="s">
        <v>985</v>
      </c>
      <c r="EZA402" s="95">
        <v>45109</v>
      </c>
      <c r="EZB402" s="65" t="s">
        <v>11</v>
      </c>
      <c r="EZC402" s="370" t="e">
        <f>VLOOKUP(EZK402,Teams,2)</f>
        <v>#REF!</v>
      </c>
      <c r="EZD402" s="370" t="e">
        <f>VLOOKUP(EZL402,Teams,2)</f>
        <v>#REF!</v>
      </c>
      <c r="EZE402" s="464"/>
      <c r="EZF402" s="369">
        <v>0.33333333333333331</v>
      </c>
      <c r="EZG402" s="370" t="e">
        <f>VLOOKUP(EZC402,fields,2)</f>
        <v>#REF!</v>
      </c>
      <c r="EZH402" s="73" t="s">
        <v>985</v>
      </c>
      <c r="EZI402" s="95">
        <v>45109</v>
      </c>
      <c r="EZJ402" s="65" t="s">
        <v>11</v>
      </c>
      <c r="EZK402" s="370" t="e">
        <f>VLOOKUP(EZS402,Teams,2)</f>
        <v>#REF!</v>
      </c>
      <c r="EZL402" s="370" t="e">
        <f>VLOOKUP(EZT402,Teams,2)</f>
        <v>#REF!</v>
      </c>
      <c r="EZM402" s="464"/>
      <c r="EZN402" s="369">
        <v>0.33333333333333331</v>
      </c>
      <c r="EZO402" s="370" t="e">
        <f>VLOOKUP(EZK402,fields,2)</f>
        <v>#REF!</v>
      </c>
      <c r="EZP402" s="73" t="s">
        <v>985</v>
      </c>
      <c r="EZQ402" s="95">
        <v>45109</v>
      </c>
      <c r="EZR402" s="65" t="s">
        <v>11</v>
      </c>
      <c r="EZS402" s="370" t="e">
        <f>VLOOKUP(FAA402,Teams,2)</f>
        <v>#REF!</v>
      </c>
      <c r="EZT402" s="370" t="e">
        <f>VLOOKUP(FAB402,Teams,2)</f>
        <v>#REF!</v>
      </c>
      <c r="EZU402" s="464"/>
      <c r="EZV402" s="369">
        <v>0.33333333333333331</v>
      </c>
      <c r="EZW402" s="370" t="e">
        <f>VLOOKUP(EZS402,fields,2)</f>
        <v>#REF!</v>
      </c>
      <c r="EZX402" s="73" t="s">
        <v>985</v>
      </c>
      <c r="EZY402" s="95">
        <v>45109</v>
      </c>
      <c r="EZZ402" s="65" t="s">
        <v>11</v>
      </c>
      <c r="FAA402" s="370" t="e">
        <f>VLOOKUP(FAI402,Teams,2)</f>
        <v>#REF!</v>
      </c>
      <c r="FAB402" s="370" t="e">
        <f>VLOOKUP(FAJ402,Teams,2)</f>
        <v>#REF!</v>
      </c>
      <c r="FAC402" s="464"/>
      <c r="FAD402" s="369">
        <v>0.33333333333333331</v>
      </c>
      <c r="FAE402" s="370" t="e">
        <f>VLOOKUP(FAA402,fields,2)</f>
        <v>#REF!</v>
      </c>
      <c r="FAF402" s="73" t="s">
        <v>985</v>
      </c>
      <c r="FAG402" s="95">
        <v>45109</v>
      </c>
      <c r="FAH402" s="65" t="s">
        <v>11</v>
      </c>
      <c r="FAI402" s="370" t="e">
        <f>VLOOKUP(FAQ402,Teams,2)</f>
        <v>#REF!</v>
      </c>
      <c r="FAJ402" s="370" t="e">
        <f>VLOOKUP(FAR402,Teams,2)</f>
        <v>#REF!</v>
      </c>
      <c r="FAK402" s="464"/>
      <c r="FAL402" s="369">
        <v>0.33333333333333331</v>
      </c>
      <c r="FAM402" s="370" t="e">
        <f>VLOOKUP(FAI402,fields,2)</f>
        <v>#REF!</v>
      </c>
      <c r="FAN402" s="73" t="s">
        <v>985</v>
      </c>
      <c r="FAO402" s="95">
        <v>45109</v>
      </c>
      <c r="FAP402" s="65" t="s">
        <v>11</v>
      </c>
      <c r="FAQ402" s="370" t="e">
        <f>VLOOKUP(FAY402,Teams,2)</f>
        <v>#REF!</v>
      </c>
      <c r="FAR402" s="370" t="e">
        <f>VLOOKUP(FAZ402,Teams,2)</f>
        <v>#REF!</v>
      </c>
      <c r="FAS402" s="464"/>
      <c r="FAT402" s="369">
        <v>0.33333333333333331</v>
      </c>
      <c r="FAU402" s="370" t="e">
        <f>VLOOKUP(FAQ402,fields,2)</f>
        <v>#REF!</v>
      </c>
      <c r="FAV402" s="73" t="s">
        <v>985</v>
      </c>
      <c r="FAW402" s="95">
        <v>45109</v>
      </c>
      <c r="FAX402" s="65" t="s">
        <v>11</v>
      </c>
      <c r="FAY402" s="370" t="e">
        <f>VLOOKUP(FBG402,Teams,2)</f>
        <v>#REF!</v>
      </c>
      <c r="FAZ402" s="370" t="e">
        <f>VLOOKUP(FBH402,Teams,2)</f>
        <v>#REF!</v>
      </c>
      <c r="FBA402" s="464"/>
      <c r="FBB402" s="369">
        <v>0.33333333333333331</v>
      </c>
      <c r="FBC402" s="370" t="e">
        <f>VLOOKUP(FAY402,fields,2)</f>
        <v>#REF!</v>
      </c>
      <c r="FBD402" s="73" t="s">
        <v>985</v>
      </c>
      <c r="FBE402" s="95">
        <v>45109</v>
      </c>
      <c r="FBF402" s="65" t="s">
        <v>11</v>
      </c>
      <c r="FBG402" s="370" t="e">
        <f>VLOOKUP(FBO402,Teams,2)</f>
        <v>#REF!</v>
      </c>
      <c r="FBH402" s="370" t="e">
        <f>VLOOKUP(FBP402,Teams,2)</f>
        <v>#REF!</v>
      </c>
      <c r="FBI402" s="464"/>
      <c r="FBJ402" s="369">
        <v>0.33333333333333331</v>
      </c>
      <c r="FBK402" s="370" t="e">
        <f>VLOOKUP(FBG402,fields,2)</f>
        <v>#REF!</v>
      </c>
      <c r="FBL402" s="73" t="s">
        <v>985</v>
      </c>
      <c r="FBM402" s="95">
        <v>45109</v>
      </c>
      <c r="FBN402" s="65" t="s">
        <v>11</v>
      </c>
      <c r="FBO402" s="370" t="e">
        <f>VLOOKUP(FBW402,Teams,2)</f>
        <v>#REF!</v>
      </c>
      <c r="FBP402" s="370" t="e">
        <f>VLOOKUP(FBX402,Teams,2)</f>
        <v>#REF!</v>
      </c>
      <c r="FBQ402" s="464"/>
      <c r="FBR402" s="369">
        <v>0.33333333333333331</v>
      </c>
      <c r="FBS402" s="370" t="e">
        <f>VLOOKUP(FBO402,fields,2)</f>
        <v>#REF!</v>
      </c>
      <c r="FBT402" s="73" t="s">
        <v>985</v>
      </c>
      <c r="FBU402" s="95">
        <v>45109</v>
      </c>
      <c r="FBV402" s="65" t="s">
        <v>11</v>
      </c>
      <c r="FBW402" s="370" t="e">
        <f>VLOOKUP(FCE402,Teams,2)</f>
        <v>#REF!</v>
      </c>
      <c r="FBX402" s="370" t="e">
        <f>VLOOKUP(FCF402,Teams,2)</f>
        <v>#REF!</v>
      </c>
      <c r="FBY402" s="464"/>
      <c r="FBZ402" s="369">
        <v>0.33333333333333331</v>
      </c>
      <c r="FCA402" s="370" t="e">
        <f>VLOOKUP(FBW402,fields,2)</f>
        <v>#REF!</v>
      </c>
      <c r="FCB402" s="73" t="s">
        <v>985</v>
      </c>
      <c r="FCC402" s="95">
        <v>45109</v>
      </c>
      <c r="FCD402" s="65" t="s">
        <v>11</v>
      </c>
      <c r="FCE402" s="370" t="e">
        <f>VLOOKUP(FCM402,Teams,2)</f>
        <v>#REF!</v>
      </c>
      <c r="FCF402" s="370" t="e">
        <f>VLOOKUP(FCN402,Teams,2)</f>
        <v>#REF!</v>
      </c>
      <c r="FCG402" s="464"/>
      <c r="FCH402" s="369">
        <v>0.33333333333333331</v>
      </c>
      <c r="FCI402" s="370" t="e">
        <f>VLOOKUP(FCE402,fields,2)</f>
        <v>#REF!</v>
      </c>
      <c r="FCJ402" s="73" t="s">
        <v>985</v>
      </c>
      <c r="FCK402" s="95">
        <v>45109</v>
      </c>
      <c r="FCL402" s="65" t="s">
        <v>11</v>
      </c>
      <c r="FCM402" s="370" t="e">
        <f>VLOOKUP(FCU402,Teams,2)</f>
        <v>#REF!</v>
      </c>
      <c r="FCN402" s="370" t="e">
        <f>VLOOKUP(FCV402,Teams,2)</f>
        <v>#REF!</v>
      </c>
      <c r="FCO402" s="464"/>
      <c r="FCP402" s="369">
        <v>0.33333333333333331</v>
      </c>
      <c r="FCQ402" s="370" t="e">
        <f>VLOOKUP(FCM402,fields,2)</f>
        <v>#REF!</v>
      </c>
      <c r="FCR402" s="73" t="s">
        <v>985</v>
      </c>
      <c r="FCS402" s="95">
        <v>45109</v>
      </c>
      <c r="FCT402" s="65" t="s">
        <v>11</v>
      </c>
      <c r="FCU402" s="370" t="e">
        <f>VLOOKUP(FDC402,Teams,2)</f>
        <v>#REF!</v>
      </c>
      <c r="FCV402" s="370" t="e">
        <f>VLOOKUP(FDD402,Teams,2)</f>
        <v>#REF!</v>
      </c>
      <c r="FCW402" s="464"/>
      <c r="FCX402" s="369">
        <v>0.33333333333333331</v>
      </c>
      <c r="FCY402" s="370" t="e">
        <f>VLOOKUP(FCU402,fields,2)</f>
        <v>#REF!</v>
      </c>
      <c r="FCZ402" s="73" t="s">
        <v>985</v>
      </c>
      <c r="FDA402" s="95">
        <v>45109</v>
      </c>
      <c r="FDB402" s="65" t="s">
        <v>11</v>
      </c>
      <c r="FDC402" s="370" t="e">
        <f>VLOOKUP(FDK402,Teams,2)</f>
        <v>#REF!</v>
      </c>
      <c r="FDD402" s="370" t="e">
        <f>VLOOKUP(FDL402,Teams,2)</f>
        <v>#REF!</v>
      </c>
      <c r="FDE402" s="464"/>
      <c r="FDF402" s="369">
        <v>0.33333333333333331</v>
      </c>
      <c r="FDG402" s="370" t="e">
        <f>VLOOKUP(FDC402,fields,2)</f>
        <v>#REF!</v>
      </c>
      <c r="FDH402" s="73" t="s">
        <v>985</v>
      </c>
      <c r="FDI402" s="95">
        <v>45109</v>
      </c>
      <c r="FDJ402" s="65" t="s">
        <v>11</v>
      </c>
      <c r="FDK402" s="370" t="e">
        <f>VLOOKUP(FDS402,Teams,2)</f>
        <v>#REF!</v>
      </c>
      <c r="FDL402" s="370" t="e">
        <f>VLOOKUP(FDT402,Teams,2)</f>
        <v>#REF!</v>
      </c>
      <c r="FDM402" s="464"/>
      <c r="FDN402" s="369">
        <v>0.33333333333333331</v>
      </c>
      <c r="FDO402" s="370" t="e">
        <f>VLOOKUP(FDK402,fields,2)</f>
        <v>#REF!</v>
      </c>
      <c r="FDP402" s="73" t="s">
        <v>985</v>
      </c>
      <c r="FDQ402" s="95">
        <v>45109</v>
      </c>
      <c r="FDR402" s="65" t="s">
        <v>11</v>
      </c>
      <c r="FDS402" s="370" t="e">
        <f>VLOOKUP(FEA402,Teams,2)</f>
        <v>#REF!</v>
      </c>
      <c r="FDT402" s="370" t="e">
        <f>VLOOKUP(FEB402,Teams,2)</f>
        <v>#REF!</v>
      </c>
      <c r="FDU402" s="464"/>
      <c r="FDV402" s="369">
        <v>0.33333333333333331</v>
      </c>
      <c r="FDW402" s="370" t="e">
        <f>VLOOKUP(FDS402,fields,2)</f>
        <v>#REF!</v>
      </c>
      <c r="FDX402" s="73" t="s">
        <v>985</v>
      </c>
      <c r="FDY402" s="95">
        <v>45109</v>
      </c>
      <c r="FDZ402" s="65" t="s">
        <v>11</v>
      </c>
      <c r="FEA402" s="370" t="e">
        <f>VLOOKUP(FEI402,Teams,2)</f>
        <v>#REF!</v>
      </c>
      <c r="FEB402" s="370" t="e">
        <f>VLOOKUP(FEJ402,Teams,2)</f>
        <v>#REF!</v>
      </c>
      <c r="FEC402" s="464"/>
      <c r="FED402" s="369">
        <v>0.33333333333333331</v>
      </c>
      <c r="FEE402" s="370" t="e">
        <f>VLOOKUP(FEA402,fields,2)</f>
        <v>#REF!</v>
      </c>
      <c r="FEF402" s="73" t="s">
        <v>985</v>
      </c>
      <c r="FEG402" s="95">
        <v>45109</v>
      </c>
      <c r="FEH402" s="65" t="s">
        <v>11</v>
      </c>
      <c r="FEI402" s="370" t="e">
        <f>VLOOKUP(FEQ402,Teams,2)</f>
        <v>#REF!</v>
      </c>
      <c r="FEJ402" s="370" t="e">
        <f>VLOOKUP(FER402,Teams,2)</f>
        <v>#REF!</v>
      </c>
      <c r="FEK402" s="464"/>
      <c r="FEL402" s="369">
        <v>0.33333333333333331</v>
      </c>
      <c r="FEM402" s="370" t="e">
        <f>VLOOKUP(FEI402,fields,2)</f>
        <v>#REF!</v>
      </c>
      <c r="FEN402" s="73" t="s">
        <v>985</v>
      </c>
      <c r="FEO402" s="95">
        <v>45109</v>
      </c>
      <c r="FEP402" s="65" t="s">
        <v>11</v>
      </c>
      <c r="FEQ402" s="370" t="e">
        <f>VLOOKUP(FEY402,Teams,2)</f>
        <v>#REF!</v>
      </c>
      <c r="FER402" s="370" t="e">
        <f>VLOOKUP(FEZ402,Teams,2)</f>
        <v>#REF!</v>
      </c>
      <c r="FES402" s="464"/>
      <c r="FET402" s="369">
        <v>0.33333333333333331</v>
      </c>
      <c r="FEU402" s="370" t="e">
        <f>VLOOKUP(FEQ402,fields,2)</f>
        <v>#REF!</v>
      </c>
      <c r="FEV402" s="73" t="s">
        <v>985</v>
      </c>
      <c r="FEW402" s="95">
        <v>45109</v>
      </c>
      <c r="FEX402" s="65" t="s">
        <v>11</v>
      </c>
      <c r="FEY402" s="370" t="e">
        <f>VLOOKUP(FFG402,Teams,2)</f>
        <v>#REF!</v>
      </c>
      <c r="FEZ402" s="370" t="e">
        <f>VLOOKUP(FFH402,Teams,2)</f>
        <v>#REF!</v>
      </c>
      <c r="FFA402" s="464"/>
      <c r="FFB402" s="369">
        <v>0.33333333333333331</v>
      </c>
      <c r="FFC402" s="370" t="e">
        <f>VLOOKUP(FEY402,fields,2)</f>
        <v>#REF!</v>
      </c>
      <c r="FFD402" s="73" t="s">
        <v>985</v>
      </c>
      <c r="FFE402" s="95">
        <v>45109</v>
      </c>
      <c r="FFF402" s="65" t="s">
        <v>11</v>
      </c>
      <c r="FFG402" s="370" t="e">
        <f>VLOOKUP(FFO402,Teams,2)</f>
        <v>#REF!</v>
      </c>
      <c r="FFH402" s="370" t="e">
        <f>VLOOKUP(FFP402,Teams,2)</f>
        <v>#REF!</v>
      </c>
      <c r="FFI402" s="464"/>
      <c r="FFJ402" s="369">
        <v>0.33333333333333331</v>
      </c>
      <c r="FFK402" s="370" t="e">
        <f>VLOOKUP(FFG402,fields,2)</f>
        <v>#REF!</v>
      </c>
      <c r="FFL402" s="73" t="s">
        <v>985</v>
      </c>
      <c r="FFM402" s="95">
        <v>45109</v>
      </c>
      <c r="FFN402" s="65" t="s">
        <v>11</v>
      </c>
      <c r="FFO402" s="370" t="e">
        <f>VLOOKUP(FFW402,Teams,2)</f>
        <v>#REF!</v>
      </c>
      <c r="FFP402" s="370" t="e">
        <f>VLOOKUP(FFX402,Teams,2)</f>
        <v>#REF!</v>
      </c>
      <c r="FFQ402" s="464"/>
      <c r="FFR402" s="369">
        <v>0.33333333333333331</v>
      </c>
      <c r="FFS402" s="370" t="e">
        <f>VLOOKUP(FFO402,fields,2)</f>
        <v>#REF!</v>
      </c>
      <c r="FFT402" s="73" t="s">
        <v>985</v>
      </c>
      <c r="FFU402" s="95">
        <v>45109</v>
      </c>
      <c r="FFV402" s="65" t="s">
        <v>11</v>
      </c>
      <c r="FFW402" s="370" t="e">
        <f>VLOOKUP(FGE402,Teams,2)</f>
        <v>#REF!</v>
      </c>
      <c r="FFX402" s="370" t="e">
        <f>VLOOKUP(FGF402,Teams,2)</f>
        <v>#REF!</v>
      </c>
      <c r="FFY402" s="464"/>
      <c r="FFZ402" s="369">
        <v>0.33333333333333331</v>
      </c>
      <c r="FGA402" s="370" t="e">
        <f>VLOOKUP(FFW402,fields,2)</f>
        <v>#REF!</v>
      </c>
      <c r="FGB402" s="73" t="s">
        <v>985</v>
      </c>
      <c r="FGC402" s="95">
        <v>45109</v>
      </c>
      <c r="FGD402" s="65" t="s">
        <v>11</v>
      </c>
      <c r="FGE402" s="370" t="e">
        <f>VLOOKUP(FGM402,Teams,2)</f>
        <v>#REF!</v>
      </c>
      <c r="FGF402" s="370" t="e">
        <f>VLOOKUP(FGN402,Teams,2)</f>
        <v>#REF!</v>
      </c>
      <c r="FGG402" s="464"/>
      <c r="FGH402" s="369">
        <v>0.33333333333333331</v>
      </c>
      <c r="FGI402" s="370" t="e">
        <f>VLOOKUP(FGE402,fields,2)</f>
        <v>#REF!</v>
      </c>
      <c r="FGJ402" s="73" t="s">
        <v>985</v>
      </c>
      <c r="FGK402" s="95">
        <v>45109</v>
      </c>
      <c r="FGL402" s="65" t="s">
        <v>11</v>
      </c>
      <c r="FGM402" s="370" t="e">
        <f>VLOOKUP(FGU402,Teams,2)</f>
        <v>#REF!</v>
      </c>
      <c r="FGN402" s="370" t="e">
        <f>VLOOKUP(FGV402,Teams,2)</f>
        <v>#REF!</v>
      </c>
      <c r="FGO402" s="464"/>
      <c r="FGP402" s="369">
        <v>0.33333333333333331</v>
      </c>
      <c r="FGQ402" s="370" t="e">
        <f>VLOOKUP(FGM402,fields,2)</f>
        <v>#REF!</v>
      </c>
      <c r="FGR402" s="73" t="s">
        <v>985</v>
      </c>
      <c r="FGS402" s="95">
        <v>45109</v>
      </c>
      <c r="FGT402" s="65" t="s">
        <v>11</v>
      </c>
      <c r="FGU402" s="370" t="e">
        <f>VLOOKUP(FHC402,Teams,2)</f>
        <v>#REF!</v>
      </c>
      <c r="FGV402" s="370" t="e">
        <f>VLOOKUP(FHD402,Teams,2)</f>
        <v>#REF!</v>
      </c>
      <c r="FGW402" s="464"/>
      <c r="FGX402" s="369">
        <v>0.33333333333333331</v>
      </c>
      <c r="FGY402" s="370" t="e">
        <f>VLOOKUP(FGU402,fields,2)</f>
        <v>#REF!</v>
      </c>
      <c r="FGZ402" s="73" t="s">
        <v>985</v>
      </c>
      <c r="FHA402" s="95">
        <v>45109</v>
      </c>
      <c r="FHB402" s="65" t="s">
        <v>11</v>
      </c>
      <c r="FHC402" s="370" t="e">
        <f>VLOOKUP(FHK402,Teams,2)</f>
        <v>#REF!</v>
      </c>
      <c r="FHD402" s="370" t="e">
        <f>VLOOKUP(FHL402,Teams,2)</f>
        <v>#REF!</v>
      </c>
      <c r="FHE402" s="464"/>
      <c r="FHF402" s="369">
        <v>0.33333333333333331</v>
      </c>
      <c r="FHG402" s="370" t="e">
        <f>VLOOKUP(FHC402,fields,2)</f>
        <v>#REF!</v>
      </c>
      <c r="FHH402" s="73" t="s">
        <v>985</v>
      </c>
      <c r="FHI402" s="95">
        <v>45109</v>
      </c>
      <c r="FHJ402" s="65" t="s">
        <v>11</v>
      </c>
      <c r="FHK402" s="370" t="e">
        <f>VLOOKUP(FHS402,Teams,2)</f>
        <v>#REF!</v>
      </c>
      <c r="FHL402" s="370" t="e">
        <f>VLOOKUP(FHT402,Teams,2)</f>
        <v>#REF!</v>
      </c>
      <c r="FHM402" s="464"/>
      <c r="FHN402" s="369">
        <v>0.33333333333333331</v>
      </c>
      <c r="FHO402" s="370" t="e">
        <f>VLOOKUP(FHK402,fields,2)</f>
        <v>#REF!</v>
      </c>
      <c r="FHP402" s="73" t="s">
        <v>985</v>
      </c>
      <c r="FHQ402" s="95">
        <v>45109</v>
      </c>
      <c r="FHR402" s="65" t="s">
        <v>11</v>
      </c>
      <c r="FHS402" s="370" t="e">
        <f>VLOOKUP(FIA402,Teams,2)</f>
        <v>#REF!</v>
      </c>
      <c r="FHT402" s="370" t="e">
        <f>VLOOKUP(FIB402,Teams,2)</f>
        <v>#REF!</v>
      </c>
      <c r="FHU402" s="464"/>
      <c r="FHV402" s="369">
        <v>0.33333333333333331</v>
      </c>
      <c r="FHW402" s="370" t="e">
        <f>VLOOKUP(FHS402,fields,2)</f>
        <v>#REF!</v>
      </c>
      <c r="FHX402" s="73" t="s">
        <v>985</v>
      </c>
      <c r="FHY402" s="95">
        <v>45109</v>
      </c>
      <c r="FHZ402" s="65" t="s">
        <v>11</v>
      </c>
      <c r="FIA402" s="370" t="e">
        <f>VLOOKUP(FII402,Teams,2)</f>
        <v>#REF!</v>
      </c>
      <c r="FIB402" s="370" t="e">
        <f>VLOOKUP(FIJ402,Teams,2)</f>
        <v>#REF!</v>
      </c>
      <c r="FIC402" s="464"/>
      <c r="FID402" s="369">
        <v>0.33333333333333331</v>
      </c>
      <c r="FIE402" s="370" t="e">
        <f>VLOOKUP(FIA402,fields,2)</f>
        <v>#REF!</v>
      </c>
      <c r="FIF402" s="73" t="s">
        <v>985</v>
      </c>
      <c r="FIG402" s="95">
        <v>45109</v>
      </c>
      <c r="FIH402" s="65" t="s">
        <v>11</v>
      </c>
      <c r="FII402" s="370" t="e">
        <f>VLOOKUP(FIQ402,Teams,2)</f>
        <v>#REF!</v>
      </c>
      <c r="FIJ402" s="370" t="e">
        <f>VLOOKUP(FIR402,Teams,2)</f>
        <v>#REF!</v>
      </c>
      <c r="FIK402" s="464"/>
      <c r="FIL402" s="369">
        <v>0.33333333333333331</v>
      </c>
      <c r="FIM402" s="370" t="e">
        <f>VLOOKUP(FII402,fields,2)</f>
        <v>#REF!</v>
      </c>
      <c r="FIN402" s="73" t="s">
        <v>985</v>
      </c>
      <c r="FIO402" s="95">
        <v>45109</v>
      </c>
      <c r="FIP402" s="65" t="s">
        <v>11</v>
      </c>
      <c r="FIQ402" s="370" t="e">
        <f>VLOOKUP(FIY402,Teams,2)</f>
        <v>#REF!</v>
      </c>
      <c r="FIR402" s="370" t="e">
        <f>VLOOKUP(FIZ402,Teams,2)</f>
        <v>#REF!</v>
      </c>
      <c r="FIS402" s="464"/>
      <c r="FIT402" s="369">
        <v>0.33333333333333331</v>
      </c>
      <c r="FIU402" s="370" t="e">
        <f>VLOOKUP(FIQ402,fields,2)</f>
        <v>#REF!</v>
      </c>
      <c r="FIV402" s="73" t="s">
        <v>985</v>
      </c>
      <c r="FIW402" s="95">
        <v>45109</v>
      </c>
      <c r="FIX402" s="65" t="s">
        <v>11</v>
      </c>
      <c r="FIY402" s="370" t="e">
        <f>VLOOKUP(FJG402,Teams,2)</f>
        <v>#REF!</v>
      </c>
      <c r="FIZ402" s="370" t="e">
        <f>VLOOKUP(FJH402,Teams,2)</f>
        <v>#REF!</v>
      </c>
      <c r="FJA402" s="464"/>
      <c r="FJB402" s="369">
        <v>0.33333333333333331</v>
      </c>
      <c r="FJC402" s="370" t="e">
        <f>VLOOKUP(FIY402,fields,2)</f>
        <v>#REF!</v>
      </c>
      <c r="FJD402" s="73" t="s">
        <v>985</v>
      </c>
      <c r="FJE402" s="95">
        <v>45109</v>
      </c>
      <c r="FJF402" s="65" t="s">
        <v>11</v>
      </c>
      <c r="FJG402" s="370" t="e">
        <f>VLOOKUP(FJO402,Teams,2)</f>
        <v>#REF!</v>
      </c>
      <c r="FJH402" s="370" t="e">
        <f>VLOOKUP(FJP402,Teams,2)</f>
        <v>#REF!</v>
      </c>
      <c r="FJI402" s="464"/>
      <c r="FJJ402" s="369">
        <v>0.33333333333333331</v>
      </c>
      <c r="FJK402" s="370" t="e">
        <f>VLOOKUP(FJG402,fields,2)</f>
        <v>#REF!</v>
      </c>
      <c r="FJL402" s="73" t="s">
        <v>985</v>
      </c>
      <c r="FJM402" s="95">
        <v>45109</v>
      </c>
      <c r="FJN402" s="65" t="s">
        <v>11</v>
      </c>
      <c r="FJO402" s="370" t="e">
        <f>VLOOKUP(FJW402,Teams,2)</f>
        <v>#REF!</v>
      </c>
      <c r="FJP402" s="370" t="e">
        <f>VLOOKUP(FJX402,Teams,2)</f>
        <v>#REF!</v>
      </c>
      <c r="FJQ402" s="464"/>
      <c r="FJR402" s="369">
        <v>0.33333333333333331</v>
      </c>
      <c r="FJS402" s="370" t="e">
        <f>VLOOKUP(FJO402,fields,2)</f>
        <v>#REF!</v>
      </c>
      <c r="FJT402" s="73" t="s">
        <v>985</v>
      </c>
      <c r="FJU402" s="95">
        <v>45109</v>
      </c>
      <c r="FJV402" s="65" t="s">
        <v>11</v>
      </c>
      <c r="FJW402" s="370" t="e">
        <f>VLOOKUP(FKE402,Teams,2)</f>
        <v>#REF!</v>
      </c>
      <c r="FJX402" s="370" t="e">
        <f>VLOOKUP(FKF402,Teams,2)</f>
        <v>#REF!</v>
      </c>
      <c r="FJY402" s="464"/>
      <c r="FJZ402" s="369">
        <v>0.33333333333333331</v>
      </c>
      <c r="FKA402" s="370" t="e">
        <f>VLOOKUP(FJW402,fields,2)</f>
        <v>#REF!</v>
      </c>
      <c r="FKB402" s="73" t="s">
        <v>985</v>
      </c>
      <c r="FKC402" s="95">
        <v>45109</v>
      </c>
      <c r="FKD402" s="65" t="s">
        <v>11</v>
      </c>
      <c r="FKE402" s="370" t="e">
        <f>VLOOKUP(FKM402,Teams,2)</f>
        <v>#REF!</v>
      </c>
      <c r="FKF402" s="370" t="e">
        <f>VLOOKUP(FKN402,Teams,2)</f>
        <v>#REF!</v>
      </c>
      <c r="FKG402" s="464"/>
      <c r="FKH402" s="369">
        <v>0.33333333333333331</v>
      </c>
      <c r="FKI402" s="370" t="e">
        <f>VLOOKUP(FKE402,fields,2)</f>
        <v>#REF!</v>
      </c>
      <c r="FKJ402" s="73" t="s">
        <v>985</v>
      </c>
      <c r="FKK402" s="95">
        <v>45109</v>
      </c>
      <c r="FKL402" s="65" t="s">
        <v>11</v>
      </c>
      <c r="FKM402" s="370" t="e">
        <f>VLOOKUP(FKU402,Teams,2)</f>
        <v>#REF!</v>
      </c>
      <c r="FKN402" s="370" t="e">
        <f>VLOOKUP(FKV402,Teams,2)</f>
        <v>#REF!</v>
      </c>
      <c r="FKO402" s="464"/>
      <c r="FKP402" s="369">
        <v>0.33333333333333331</v>
      </c>
      <c r="FKQ402" s="370" t="e">
        <f>VLOOKUP(FKM402,fields,2)</f>
        <v>#REF!</v>
      </c>
      <c r="FKR402" s="73" t="s">
        <v>985</v>
      </c>
      <c r="FKS402" s="95">
        <v>45109</v>
      </c>
      <c r="FKT402" s="65" t="s">
        <v>11</v>
      </c>
      <c r="FKU402" s="370" t="e">
        <f>VLOOKUP(FLC402,Teams,2)</f>
        <v>#REF!</v>
      </c>
      <c r="FKV402" s="370" t="e">
        <f>VLOOKUP(FLD402,Teams,2)</f>
        <v>#REF!</v>
      </c>
      <c r="FKW402" s="464"/>
      <c r="FKX402" s="369">
        <v>0.33333333333333331</v>
      </c>
      <c r="FKY402" s="370" t="e">
        <f>VLOOKUP(FKU402,fields,2)</f>
        <v>#REF!</v>
      </c>
      <c r="FKZ402" s="73" t="s">
        <v>985</v>
      </c>
      <c r="FLA402" s="95">
        <v>45109</v>
      </c>
      <c r="FLB402" s="65" t="s">
        <v>11</v>
      </c>
      <c r="FLC402" s="370" t="e">
        <f>VLOOKUP(FLK402,Teams,2)</f>
        <v>#REF!</v>
      </c>
      <c r="FLD402" s="370" t="e">
        <f>VLOOKUP(FLL402,Teams,2)</f>
        <v>#REF!</v>
      </c>
      <c r="FLE402" s="464"/>
      <c r="FLF402" s="369">
        <v>0.33333333333333331</v>
      </c>
      <c r="FLG402" s="370" t="e">
        <f>VLOOKUP(FLC402,fields,2)</f>
        <v>#REF!</v>
      </c>
      <c r="FLH402" s="73" t="s">
        <v>985</v>
      </c>
      <c r="FLI402" s="95">
        <v>45109</v>
      </c>
      <c r="FLJ402" s="65" t="s">
        <v>11</v>
      </c>
      <c r="FLK402" s="370" t="e">
        <f>VLOOKUP(FLS402,Teams,2)</f>
        <v>#REF!</v>
      </c>
      <c r="FLL402" s="370" t="e">
        <f>VLOOKUP(FLT402,Teams,2)</f>
        <v>#REF!</v>
      </c>
      <c r="FLM402" s="464"/>
      <c r="FLN402" s="369">
        <v>0.33333333333333331</v>
      </c>
      <c r="FLO402" s="370" t="e">
        <f>VLOOKUP(FLK402,fields,2)</f>
        <v>#REF!</v>
      </c>
      <c r="FLP402" s="73" t="s">
        <v>985</v>
      </c>
      <c r="FLQ402" s="95">
        <v>45109</v>
      </c>
      <c r="FLR402" s="65" t="s">
        <v>11</v>
      </c>
      <c r="FLS402" s="370" t="e">
        <f>VLOOKUP(FMA402,Teams,2)</f>
        <v>#REF!</v>
      </c>
      <c r="FLT402" s="370" t="e">
        <f>VLOOKUP(FMB402,Teams,2)</f>
        <v>#REF!</v>
      </c>
      <c r="FLU402" s="464"/>
      <c r="FLV402" s="369">
        <v>0.33333333333333331</v>
      </c>
      <c r="FLW402" s="370" t="e">
        <f>VLOOKUP(FLS402,fields,2)</f>
        <v>#REF!</v>
      </c>
      <c r="FLX402" s="73" t="s">
        <v>985</v>
      </c>
      <c r="FLY402" s="95">
        <v>45109</v>
      </c>
      <c r="FLZ402" s="65" t="s">
        <v>11</v>
      </c>
      <c r="FMA402" s="370" t="e">
        <f>VLOOKUP(FMI402,Teams,2)</f>
        <v>#REF!</v>
      </c>
      <c r="FMB402" s="370" t="e">
        <f>VLOOKUP(FMJ402,Teams,2)</f>
        <v>#REF!</v>
      </c>
      <c r="FMC402" s="464"/>
      <c r="FMD402" s="369">
        <v>0.33333333333333331</v>
      </c>
      <c r="FME402" s="370" t="e">
        <f>VLOOKUP(FMA402,fields,2)</f>
        <v>#REF!</v>
      </c>
      <c r="FMF402" s="73" t="s">
        <v>985</v>
      </c>
      <c r="FMG402" s="95">
        <v>45109</v>
      </c>
      <c r="FMH402" s="65" t="s">
        <v>11</v>
      </c>
      <c r="FMI402" s="370" t="e">
        <f>VLOOKUP(FMQ402,Teams,2)</f>
        <v>#REF!</v>
      </c>
      <c r="FMJ402" s="370" t="e">
        <f>VLOOKUP(FMR402,Teams,2)</f>
        <v>#REF!</v>
      </c>
      <c r="FMK402" s="464"/>
      <c r="FML402" s="369">
        <v>0.33333333333333331</v>
      </c>
      <c r="FMM402" s="370" t="e">
        <f>VLOOKUP(FMI402,fields,2)</f>
        <v>#REF!</v>
      </c>
      <c r="FMN402" s="73" t="s">
        <v>985</v>
      </c>
      <c r="FMO402" s="95">
        <v>45109</v>
      </c>
      <c r="FMP402" s="65" t="s">
        <v>11</v>
      </c>
      <c r="FMQ402" s="370" t="e">
        <f>VLOOKUP(FMY402,Teams,2)</f>
        <v>#REF!</v>
      </c>
      <c r="FMR402" s="370" t="e">
        <f>VLOOKUP(FMZ402,Teams,2)</f>
        <v>#REF!</v>
      </c>
      <c r="FMS402" s="464"/>
      <c r="FMT402" s="369">
        <v>0.33333333333333331</v>
      </c>
      <c r="FMU402" s="370" t="e">
        <f>VLOOKUP(FMQ402,fields,2)</f>
        <v>#REF!</v>
      </c>
      <c r="FMV402" s="73" t="s">
        <v>985</v>
      </c>
      <c r="FMW402" s="95">
        <v>45109</v>
      </c>
      <c r="FMX402" s="65" t="s">
        <v>11</v>
      </c>
      <c r="FMY402" s="370" t="e">
        <f>VLOOKUP(FNG402,Teams,2)</f>
        <v>#REF!</v>
      </c>
      <c r="FMZ402" s="370" t="e">
        <f>VLOOKUP(FNH402,Teams,2)</f>
        <v>#REF!</v>
      </c>
      <c r="FNA402" s="464"/>
      <c r="FNB402" s="369">
        <v>0.33333333333333331</v>
      </c>
      <c r="FNC402" s="370" t="e">
        <f>VLOOKUP(FMY402,fields,2)</f>
        <v>#REF!</v>
      </c>
      <c r="FND402" s="73" t="s">
        <v>985</v>
      </c>
      <c r="FNE402" s="95">
        <v>45109</v>
      </c>
      <c r="FNF402" s="65" t="s">
        <v>11</v>
      </c>
      <c r="FNG402" s="370" t="e">
        <f>VLOOKUP(FNO402,Teams,2)</f>
        <v>#REF!</v>
      </c>
      <c r="FNH402" s="370" t="e">
        <f>VLOOKUP(FNP402,Teams,2)</f>
        <v>#REF!</v>
      </c>
      <c r="FNI402" s="464"/>
      <c r="FNJ402" s="369">
        <v>0.33333333333333331</v>
      </c>
      <c r="FNK402" s="370" t="e">
        <f>VLOOKUP(FNG402,fields,2)</f>
        <v>#REF!</v>
      </c>
      <c r="FNL402" s="73" t="s">
        <v>985</v>
      </c>
      <c r="FNM402" s="95">
        <v>45109</v>
      </c>
      <c r="FNN402" s="65" t="s">
        <v>11</v>
      </c>
      <c r="FNO402" s="370" t="e">
        <f>VLOOKUP(FNW402,Teams,2)</f>
        <v>#REF!</v>
      </c>
      <c r="FNP402" s="370" t="e">
        <f>VLOOKUP(FNX402,Teams,2)</f>
        <v>#REF!</v>
      </c>
      <c r="FNQ402" s="464"/>
      <c r="FNR402" s="369">
        <v>0.33333333333333331</v>
      </c>
      <c r="FNS402" s="370" t="e">
        <f>VLOOKUP(FNO402,fields,2)</f>
        <v>#REF!</v>
      </c>
      <c r="FNT402" s="73" t="s">
        <v>985</v>
      </c>
      <c r="FNU402" s="95">
        <v>45109</v>
      </c>
      <c r="FNV402" s="65" t="s">
        <v>11</v>
      </c>
      <c r="FNW402" s="370" t="e">
        <f>VLOOKUP(FOE402,Teams,2)</f>
        <v>#REF!</v>
      </c>
      <c r="FNX402" s="370" t="e">
        <f>VLOOKUP(FOF402,Teams,2)</f>
        <v>#REF!</v>
      </c>
      <c r="FNY402" s="464"/>
      <c r="FNZ402" s="369">
        <v>0.33333333333333331</v>
      </c>
      <c r="FOA402" s="370" t="e">
        <f>VLOOKUP(FNW402,fields,2)</f>
        <v>#REF!</v>
      </c>
      <c r="FOB402" s="73" t="s">
        <v>985</v>
      </c>
      <c r="FOC402" s="95">
        <v>45109</v>
      </c>
      <c r="FOD402" s="65" t="s">
        <v>11</v>
      </c>
      <c r="FOE402" s="370" t="e">
        <f>VLOOKUP(FOM402,Teams,2)</f>
        <v>#REF!</v>
      </c>
      <c r="FOF402" s="370" t="e">
        <f>VLOOKUP(FON402,Teams,2)</f>
        <v>#REF!</v>
      </c>
      <c r="FOG402" s="464"/>
      <c r="FOH402" s="369">
        <v>0.33333333333333331</v>
      </c>
      <c r="FOI402" s="370" t="e">
        <f>VLOOKUP(FOE402,fields,2)</f>
        <v>#REF!</v>
      </c>
      <c r="FOJ402" s="73" t="s">
        <v>985</v>
      </c>
      <c r="FOK402" s="95">
        <v>45109</v>
      </c>
      <c r="FOL402" s="65" t="s">
        <v>11</v>
      </c>
      <c r="FOM402" s="370" t="e">
        <f>VLOOKUP(FOU402,Teams,2)</f>
        <v>#REF!</v>
      </c>
      <c r="FON402" s="370" t="e">
        <f>VLOOKUP(FOV402,Teams,2)</f>
        <v>#REF!</v>
      </c>
      <c r="FOO402" s="464"/>
      <c r="FOP402" s="369">
        <v>0.33333333333333331</v>
      </c>
      <c r="FOQ402" s="370" t="e">
        <f>VLOOKUP(FOM402,fields,2)</f>
        <v>#REF!</v>
      </c>
      <c r="FOR402" s="73" t="s">
        <v>985</v>
      </c>
      <c r="FOS402" s="95">
        <v>45109</v>
      </c>
      <c r="FOT402" s="65" t="s">
        <v>11</v>
      </c>
      <c r="FOU402" s="370" t="e">
        <f>VLOOKUP(FPC402,Teams,2)</f>
        <v>#REF!</v>
      </c>
      <c r="FOV402" s="370" t="e">
        <f>VLOOKUP(FPD402,Teams,2)</f>
        <v>#REF!</v>
      </c>
      <c r="FOW402" s="464"/>
      <c r="FOX402" s="369">
        <v>0.33333333333333331</v>
      </c>
      <c r="FOY402" s="370" t="e">
        <f>VLOOKUP(FOU402,fields,2)</f>
        <v>#REF!</v>
      </c>
      <c r="FOZ402" s="73" t="s">
        <v>985</v>
      </c>
      <c r="FPA402" s="95">
        <v>45109</v>
      </c>
      <c r="FPB402" s="65" t="s">
        <v>11</v>
      </c>
      <c r="FPC402" s="370" t="e">
        <f>VLOOKUP(FPK402,Teams,2)</f>
        <v>#REF!</v>
      </c>
      <c r="FPD402" s="370" t="e">
        <f>VLOOKUP(FPL402,Teams,2)</f>
        <v>#REF!</v>
      </c>
      <c r="FPE402" s="464"/>
      <c r="FPF402" s="369">
        <v>0.33333333333333331</v>
      </c>
      <c r="FPG402" s="370" t="e">
        <f>VLOOKUP(FPC402,fields,2)</f>
        <v>#REF!</v>
      </c>
      <c r="FPH402" s="73" t="s">
        <v>985</v>
      </c>
      <c r="FPI402" s="95">
        <v>45109</v>
      </c>
      <c r="FPJ402" s="65" t="s">
        <v>11</v>
      </c>
      <c r="FPK402" s="370" t="e">
        <f>VLOOKUP(FPS402,Teams,2)</f>
        <v>#REF!</v>
      </c>
      <c r="FPL402" s="370" t="e">
        <f>VLOOKUP(FPT402,Teams,2)</f>
        <v>#REF!</v>
      </c>
      <c r="FPM402" s="464"/>
      <c r="FPN402" s="369">
        <v>0.33333333333333331</v>
      </c>
      <c r="FPO402" s="370" t="e">
        <f>VLOOKUP(FPK402,fields,2)</f>
        <v>#REF!</v>
      </c>
      <c r="FPP402" s="73" t="s">
        <v>985</v>
      </c>
      <c r="FPQ402" s="95">
        <v>45109</v>
      </c>
      <c r="FPR402" s="65" t="s">
        <v>11</v>
      </c>
      <c r="FPS402" s="370" t="e">
        <f>VLOOKUP(FQA402,Teams,2)</f>
        <v>#REF!</v>
      </c>
      <c r="FPT402" s="370" t="e">
        <f>VLOOKUP(FQB402,Teams,2)</f>
        <v>#REF!</v>
      </c>
      <c r="FPU402" s="464"/>
      <c r="FPV402" s="369">
        <v>0.33333333333333331</v>
      </c>
      <c r="FPW402" s="370" t="e">
        <f>VLOOKUP(FPS402,fields,2)</f>
        <v>#REF!</v>
      </c>
      <c r="FPX402" s="73" t="s">
        <v>985</v>
      </c>
      <c r="FPY402" s="95">
        <v>45109</v>
      </c>
      <c r="FPZ402" s="65" t="s">
        <v>11</v>
      </c>
      <c r="FQA402" s="370" t="e">
        <f>VLOOKUP(FQI402,Teams,2)</f>
        <v>#REF!</v>
      </c>
      <c r="FQB402" s="370" t="e">
        <f>VLOOKUP(FQJ402,Teams,2)</f>
        <v>#REF!</v>
      </c>
      <c r="FQC402" s="464"/>
      <c r="FQD402" s="369">
        <v>0.33333333333333331</v>
      </c>
      <c r="FQE402" s="370" t="e">
        <f>VLOOKUP(FQA402,fields,2)</f>
        <v>#REF!</v>
      </c>
      <c r="FQF402" s="73" t="s">
        <v>985</v>
      </c>
      <c r="FQG402" s="95">
        <v>45109</v>
      </c>
      <c r="FQH402" s="65" t="s">
        <v>11</v>
      </c>
      <c r="FQI402" s="370" t="e">
        <f>VLOOKUP(FQQ402,Teams,2)</f>
        <v>#REF!</v>
      </c>
      <c r="FQJ402" s="370" t="e">
        <f>VLOOKUP(FQR402,Teams,2)</f>
        <v>#REF!</v>
      </c>
      <c r="FQK402" s="464"/>
      <c r="FQL402" s="369">
        <v>0.33333333333333331</v>
      </c>
      <c r="FQM402" s="370" t="e">
        <f>VLOOKUP(FQI402,fields,2)</f>
        <v>#REF!</v>
      </c>
      <c r="FQN402" s="73" t="s">
        <v>985</v>
      </c>
      <c r="FQO402" s="95">
        <v>45109</v>
      </c>
      <c r="FQP402" s="65" t="s">
        <v>11</v>
      </c>
      <c r="FQQ402" s="370" t="e">
        <f>VLOOKUP(FQY402,Teams,2)</f>
        <v>#REF!</v>
      </c>
      <c r="FQR402" s="370" t="e">
        <f>VLOOKUP(FQZ402,Teams,2)</f>
        <v>#REF!</v>
      </c>
      <c r="FQS402" s="464"/>
      <c r="FQT402" s="369">
        <v>0.33333333333333331</v>
      </c>
      <c r="FQU402" s="370" t="e">
        <f>VLOOKUP(FQQ402,fields,2)</f>
        <v>#REF!</v>
      </c>
      <c r="FQV402" s="73" t="s">
        <v>985</v>
      </c>
      <c r="FQW402" s="95">
        <v>45109</v>
      </c>
      <c r="FQX402" s="65" t="s">
        <v>11</v>
      </c>
      <c r="FQY402" s="370" t="e">
        <f>VLOOKUP(FRG402,Teams,2)</f>
        <v>#REF!</v>
      </c>
      <c r="FQZ402" s="370" t="e">
        <f>VLOOKUP(FRH402,Teams,2)</f>
        <v>#REF!</v>
      </c>
      <c r="FRA402" s="464"/>
      <c r="FRB402" s="369">
        <v>0.33333333333333331</v>
      </c>
      <c r="FRC402" s="370" t="e">
        <f>VLOOKUP(FQY402,fields,2)</f>
        <v>#REF!</v>
      </c>
      <c r="FRD402" s="73" t="s">
        <v>985</v>
      </c>
      <c r="FRE402" s="95">
        <v>45109</v>
      </c>
      <c r="FRF402" s="65" t="s">
        <v>11</v>
      </c>
      <c r="FRG402" s="370" t="e">
        <f>VLOOKUP(FRO402,Teams,2)</f>
        <v>#REF!</v>
      </c>
      <c r="FRH402" s="370" t="e">
        <f>VLOOKUP(FRP402,Teams,2)</f>
        <v>#REF!</v>
      </c>
      <c r="FRI402" s="464"/>
      <c r="FRJ402" s="369">
        <v>0.33333333333333331</v>
      </c>
      <c r="FRK402" s="370" t="e">
        <f>VLOOKUP(FRG402,fields,2)</f>
        <v>#REF!</v>
      </c>
      <c r="FRL402" s="73" t="s">
        <v>985</v>
      </c>
      <c r="FRM402" s="95">
        <v>45109</v>
      </c>
      <c r="FRN402" s="65" t="s">
        <v>11</v>
      </c>
      <c r="FRO402" s="370" t="e">
        <f>VLOOKUP(FRW402,Teams,2)</f>
        <v>#REF!</v>
      </c>
      <c r="FRP402" s="370" t="e">
        <f>VLOOKUP(FRX402,Teams,2)</f>
        <v>#REF!</v>
      </c>
      <c r="FRQ402" s="464"/>
      <c r="FRR402" s="369">
        <v>0.33333333333333331</v>
      </c>
      <c r="FRS402" s="370" t="e">
        <f>VLOOKUP(FRO402,fields,2)</f>
        <v>#REF!</v>
      </c>
      <c r="FRT402" s="73" t="s">
        <v>985</v>
      </c>
      <c r="FRU402" s="95">
        <v>45109</v>
      </c>
      <c r="FRV402" s="65" t="s">
        <v>11</v>
      </c>
      <c r="FRW402" s="370" t="e">
        <f>VLOOKUP(FSE402,Teams,2)</f>
        <v>#REF!</v>
      </c>
      <c r="FRX402" s="370" t="e">
        <f>VLOOKUP(FSF402,Teams,2)</f>
        <v>#REF!</v>
      </c>
      <c r="FRY402" s="464"/>
      <c r="FRZ402" s="369">
        <v>0.33333333333333331</v>
      </c>
      <c r="FSA402" s="370" t="e">
        <f>VLOOKUP(FRW402,fields,2)</f>
        <v>#REF!</v>
      </c>
      <c r="FSB402" s="73" t="s">
        <v>985</v>
      </c>
      <c r="FSC402" s="95">
        <v>45109</v>
      </c>
      <c r="FSD402" s="65" t="s">
        <v>11</v>
      </c>
      <c r="FSE402" s="370" t="e">
        <f>VLOOKUP(FSM402,Teams,2)</f>
        <v>#REF!</v>
      </c>
      <c r="FSF402" s="370" t="e">
        <f>VLOOKUP(FSN402,Teams,2)</f>
        <v>#REF!</v>
      </c>
      <c r="FSG402" s="464"/>
      <c r="FSH402" s="369">
        <v>0.33333333333333331</v>
      </c>
      <c r="FSI402" s="370" t="e">
        <f>VLOOKUP(FSE402,fields,2)</f>
        <v>#REF!</v>
      </c>
      <c r="FSJ402" s="73" t="s">
        <v>985</v>
      </c>
      <c r="FSK402" s="95">
        <v>45109</v>
      </c>
      <c r="FSL402" s="65" t="s">
        <v>11</v>
      </c>
      <c r="FSM402" s="370" t="e">
        <f>VLOOKUP(FSU402,Teams,2)</f>
        <v>#REF!</v>
      </c>
      <c r="FSN402" s="370" t="e">
        <f>VLOOKUP(FSV402,Teams,2)</f>
        <v>#REF!</v>
      </c>
      <c r="FSO402" s="464"/>
      <c r="FSP402" s="369">
        <v>0.33333333333333331</v>
      </c>
      <c r="FSQ402" s="370" t="e">
        <f>VLOOKUP(FSM402,fields,2)</f>
        <v>#REF!</v>
      </c>
      <c r="FSR402" s="73" t="s">
        <v>985</v>
      </c>
      <c r="FSS402" s="95">
        <v>45109</v>
      </c>
      <c r="FST402" s="65" t="s">
        <v>11</v>
      </c>
      <c r="FSU402" s="370" t="e">
        <f>VLOOKUP(FTC402,Teams,2)</f>
        <v>#REF!</v>
      </c>
      <c r="FSV402" s="370" t="e">
        <f>VLOOKUP(FTD402,Teams,2)</f>
        <v>#REF!</v>
      </c>
      <c r="FSW402" s="464"/>
      <c r="FSX402" s="369">
        <v>0.33333333333333331</v>
      </c>
      <c r="FSY402" s="370" t="e">
        <f>VLOOKUP(FSU402,fields,2)</f>
        <v>#REF!</v>
      </c>
      <c r="FSZ402" s="73" t="s">
        <v>985</v>
      </c>
      <c r="FTA402" s="95">
        <v>45109</v>
      </c>
      <c r="FTB402" s="65" t="s">
        <v>11</v>
      </c>
      <c r="FTC402" s="370" t="e">
        <f>VLOOKUP(FTK402,Teams,2)</f>
        <v>#REF!</v>
      </c>
      <c r="FTD402" s="370" t="e">
        <f>VLOOKUP(FTL402,Teams,2)</f>
        <v>#REF!</v>
      </c>
      <c r="FTE402" s="464"/>
      <c r="FTF402" s="369">
        <v>0.33333333333333331</v>
      </c>
      <c r="FTG402" s="370" t="e">
        <f>VLOOKUP(FTC402,fields,2)</f>
        <v>#REF!</v>
      </c>
      <c r="FTH402" s="73" t="s">
        <v>985</v>
      </c>
      <c r="FTI402" s="95">
        <v>45109</v>
      </c>
      <c r="FTJ402" s="65" t="s">
        <v>11</v>
      </c>
      <c r="FTK402" s="370" t="e">
        <f>VLOOKUP(FTS402,Teams,2)</f>
        <v>#REF!</v>
      </c>
      <c r="FTL402" s="370" t="e">
        <f>VLOOKUP(FTT402,Teams,2)</f>
        <v>#REF!</v>
      </c>
      <c r="FTM402" s="464"/>
      <c r="FTN402" s="369">
        <v>0.33333333333333331</v>
      </c>
      <c r="FTO402" s="370" t="e">
        <f>VLOOKUP(FTK402,fields,2)</f>
        <v>#REF!</v>
      </c>
      <c r="FTP402" s="73" t="s">
        <v>985</v>
      </c>
      <c r="FTQ402" s="95">
        <v>45109</v>
      </c>
      <c r="FTR402" s="65" t="s">
        <v>11</v>
      </c>
      <c r="FTS402" s="370" t="e">
        <f>VLOOKUP(FUA402,Teams,2)</f>
        <v>#REF!</v>
      </c>
      <c r="FTT402" s="370" t="e">
        <f>VLOOKUP(FUB402,Teams,2)</f>
        <v>#REF!</v>
      </c>
      <c r="FTU402" s="464"/>
      <c r="FTV402" s="369">
        <v>0.33333333333333331</v>
      </c>
      <c r="FTW402" s="370" t="e">
        <f>VLOOKUP(FTS402,fields,2)</f>
        <v>#REF!</v>
      </c>
      <c r="FTX402" s="73" t="s">
        <v>985</v>
      </c>
      <c r="FTY402" s="95">
        <v>45109</v>
      </c>
      <c r="FTZ402" s="65" t="s">
        <v>11</v>
      </c>
      <c r="FUA402" s="370" t="e">
        <f>VLOOKUP(FUI402,Teams,2)</f>
        <v>#REF!</v>
      </c>
      <c r="FUB402" s="370" t="e">
        <f>VLOOKUP(FUJ402,Teams,2)</f>
        <v>#REF!</v>
      </c>
      <c r="FUC402" s="464"/>
      <c r="FUD402" s="369">
        <v>0.33333333333333331</v>
      </c>
      <c r="FUE402" s="370" t="e">
        <f>VLOOKUP(FUA402,fields,2)</f>
        <v>#REF!</v>
      </c>
      <c r="FUF402" s="73" t="s">
        <v>985</v>
      </c>
      <c r="FUG402" s="95">
        <v>45109</v>
      </c>
      <c r="FUH402" s="65" t="s">
        <v>11</v>
      </c>
      <c r="FUI402" s="370" t="e">
        <f>VLOOKUP(FUQ402,Teams,2)</f>
        <v>#REF!</v>
      </c>
      <c r="FUJ402" s="370" t="e">
        <f>VLOOKUP(FUR402,Teams,2)</f>
        <v>#REF!</v>
      </c>
      <c r="FUK402" s="464"/>
      <c r="FUL402" s="369">
        <v>0.33333333333333331</v>
      </c>
      <c r="FUM402" s="370" t="e">
        <f>VLOOKUP(FUI402,fields,2)</f>
        <v>#REF!</v>
      </c>
      <c r="FUN402" s="73" t="s">
        <v>985</v>
      </c>
      <c r="FUO402" s="95">
        <v>45109</v>
      </c>
      <c r="FUP402" s="65" t="s">
        <v>11</v>
      </c>
      <c r="FUQ402" s="370" t="e">
        <f>VLOOKUP(FUY402,Teams,2)</f>
        <v>#REF!</v>
      </c>
      <c r="FUR402" s="370" t="e">
        <f>VLOOKUP(FUZ402,Teams,2)</f>
        <v>#REF!</v>
      </c>
      <c r="FUS402" s="464"/>
      <c r="FUT402" s="369">
        <v>0.33333333333333331</v>
      </c>
      <c r="FUU402" s="370" t="e">
        <f>VLOOKUP(FUQ402,fields,2)</f>
        <v>#REF!</v>
      </c>
      <c r="FUV402" s="73" t="s">
        <v>985</v>
      </c>
      <c r="FUW402" s="95">
        <v>45109</v>
      </c>
      <c r="FUX402" s="65" t="s">
        <v>11</v>
      </c>
      <c r="FUY402" s="370" t="e">
        <f>VLOOKUP(FVG402,Teams,2)</f>
        <v>#REF!</v>
      </c>
      <c r="FUZ402" s="370" t="e">
        <f>VLOOKUP(FVH402,Teams,2)</f>
        <v>#REF!</v>
      </c>
      <c r="FVA402" s="464"/>
      <c r="FVB402" s="369">
        <v>0.33333333333333331</v>
      </c>
      <c r="FVC402" s="370" t="e">
        <f>VLOOKUP(FUY402,fields,2)</f>
        <v>#REF!</v>
      </c>
      <c r="FVD402" s="73" t="s">
        <v>985</v>
      </c>
      <c r="FVE402" s="95">
        <v>45109</v>
      </c>
      <c r="FVF402" s="65" t="s">
        <v>11</v>
      </c>
      <c r="FVG402" s="370" t="e">
        <f>VLOOKUP(FVO402,Teams,2)</f>
        <v>#REF!</v>
      </c>
      <c r="FVH402" s="370" t="e">
        <f>VLOOKUP(FVP402,Teams,2)</f>
        <v>#REF!</v>
      </c>
      <c r="FVI402" s="464"/>
      <c r="FVJ402" s="369">
        <v>0.33333333333333331</v>
      </c>
      <c r="FVK402" s="370" t="e">
        <f>VLOOKUP(FVG402,fields,2)</f>
        <v>#REF!</v>
      </c>
      <c r="FVL402" s="73" t="s">
        <v>985</v>
      </c>
      <c r="FVM402" s="95">
        <v>45109</v>
      </c>
      <c r="FVN402" s="65" t="s">
        <v>11</v>
      </c>
      <c r="FVO402" s="370" t="e">
        <f>VLOOKUP(FVW402,Teams,2)</f>
        <v>#REF!</v>
      </c>
      <c r="FVP402" s="370" t="e">
        <f>VLOOKUP(FVX402,Teams,2)</f>
        <v>#REF!</v>
      </c>
      <c r="FVQ402" s="464"/>
      <c r="FVR402" s="369">
        <v>0.33333333333333331</v>
      </c>
      <c r="FVS402" s="370" t="e">
        <f>VLOOKUP(FVO402,fields,2)</f>
        <v>#REF!</v>
      </c>
      <c r="FVT402" s="73" t="s">
        <v>985</v>
      </c>
      <c r="FVU402" s="95">
        <v>45109</v>
      </c>
      <c r="FVV402" s="65" t="s">
        <v>11</v>
      </c>
      <c r="FVW402" s="370" t="e">
        <f>VLOOKUP(FWE402,Teams,2)</f>
        <v>#REF!</v>
      </c>
      <c r="FVX402" s="370" t="e">
        <f>VLOOKUP(FWF402,Teams,2)</f>
        <v>#REF!</v>
      </c>
      <c r="FVY402" s="464"/>
      <c r="FVZ402" s="369">
        <v>0.33333333333333331</v>
      </c>
      <c r="FWA402" s="370" t="e">
        <f>VLOOKUP(FVW402,fields,2)</f>
        <v>#REF!</v>
      </c>
      <c r="FWB402" s="73" t="s">
        <v>985</v>
      </c>
      <c r="FWC402" s="95">
        <v>45109</v>
      </c>
      <c r="FWD402" s="65" t="s">
        <v>11</v>
      </c>
      <c r="FWE402" s="370" t="e">
        <f>VLOOKUP(FWM402,Teams,2)</f>
        <v>#REF!</v>
      </c>
      <c r="FWF402" s="370" t="e">
        <f>VLOOKUP(FWN402,Teams,2)</f>
        <v>#REF!</v>
      </c>
      <c r="FWG402" s="464"/>
      <c r="FWH402" s="369">
        <v>0.33333333333333331</v>
      </c>
      <c r="FWI402" s="370" t="e">
        <f>VLOOKUP(FWE402,fields,2)</f>
        <v>#REF!</v>
      </c>
      <c r="FWJ402" s="73" t="s">
        <v>985</v>
      </c>
      <c r="FWK402" s="95">
        <v>45109</v>
      </c>
      <c r="FWL402" s="65" t="s">
        <v>11</v>
      </c>
      <c r="FWM402" s="370" t="e">
        <f>VLOOKUP(FWU402,Teams,2)</f>
        <v>#REF!</v>
      </c>
      <c r="FWN402" s="370" t="e">
        <f>VLOOKUP(FWV402,Teams,2)</f>
        <v>#REF!</v>
      </c>
      <c r="FWO402" s="464"/>
      <c r="FWP402" s="369">
        <v>0.33333333333333331</v>
      </c>
      <c r="FWQ402" s="370" t="e">
        <f>VLOOKUP(FWM402,fields,2)</f>
        <v>#REF!</v>
      </c>
      <c r="FWR402" s="73" t="s">
        <v>985</v>
      </c>
      <c r="FWS402" s="95">
        <v>45109</v>
      </c>
      <c r="FWT402" s="65" t="s">
        <v>11</v>
      </c>
      <c r="FWU402" s="370" t="e">
        <f>VLOOKUP(FXC402,Teams,2)</f>
        <v>#REF!</v>
      </c>
      <c r="FWV402" s="370" t="e">
        <f>VLOOKUP(FXD402,Teams,2)</f>
        <v>#REF!</v>
      </c>
      <c r="FWW402" s="464"/>
      <c r="FWX402" s="369">
        <v>0.33333333333333331</v>
      </c>
      <c r="FWY402" s="370" t="e">
        <f>VLOOKUP(FWU402,fields,2)</f>
        <v>#REF!</v>
      </c>
      <c r="FWZ402" s="73" t="s">
        <v>985</v>
      </c>
      <c r="FXA402" s="95">
        <v>45109</v>
      </c>
      <c r="FXB402" s="65" t="s">
        <v>11</v>
      </c>
      <c r="FXC402" s="370" t="e">
        <f>VLOOKUP(FXK402,Teams,2)</f>
        <v>#REF!</v>
      </c>
      <c r="FXD402" s="370" t="e">
        <f>VLOOKUP(FXL402,Teams,2)</f>
        <v>#REF!</v>
      </c>
      <c r="FXE402" s="464"/>
      <c r="FXF402" s="369">
        <v>0.33333333333333331</v>
      </c>
      <c r="FXG402" s="370" t="e">
        <f>VLOOKUP(FXC402,fields,2)</f>
        <v>#REF!</v>
      </c>
      <c r="FXH402" s="73" t="s">
        <v>985</v>
      </c>
      <c r="FXI402" s="95">
        <v>45109</v>
      </c>
      <c r="FXJ402" s="65" t="s">
        <v>11</v>
      </c>
      <c r="FXK402" s="370" t="e">
        <f>VLOOKUP(FXS402,Teams,2)</f>
        <v>#REF!</v>
      </c>
      <c r="FXL402" s="370" t="e">
        <f>VLOOKUP(FXT402,Teams,2)</f>
        <v>#REF!</v>
      </c>
      <c r="FXM402" s="464"/>
      <c r="FXN402" s="369">
        <v>0.33333333333333331</v>
      </c>
      <c r="FXO402" s="370" t="e">
        <f>VLOOKUP(FXK402,fields,2)</f>
        <v>#REF!</v>
      </c>
      <c r="FXP402" s="73" t="s">
        <v>985</v>
      </c>
      <c r="FXQ402" s="95">
        <v>45109</v>
      </c>
      <c r="FXR402" s="65" t="s">
        <v>11</v>
      </c>
      <c r="FXS402" s="370" t="e">
        <f>VLOOKUP(FYA402,Teams,2)</f>
        <v>#REF!</v>
      </c>
      <c r="FXT402" s="370" t="e">
        <f>VLOOKUP(FYB402,Teams,2)</f>
        <v>#REF!</v>
      </c>
      <c r="FXU402" s="464"/>
      <c r="FXV402" s="369">
        <v>0.33333333333333331</v>
      </c>
      <c r="FXW402" s="370" t="e">
        <f>VLOOKUP(FXS402,fields,2)</f>
        <v>#REF!</v>
      </c>
      <c r="FXX402" s="73" t="s">
        <v>985</v>
      </c>
      <c r="FXY402" s="95">
        <v>45109</v>
      </c>
      <c r="FXZ402" s="65" t="s">
        <v>11</v>
      </c>
      <c r="FYA402" s="370" t="e">
        <f>VLOOKUP(FYI402,Teams,2)</f>
        <v>#REF!</v>
      </c>
      <c r="FYB402" s="370" t="e">
        <f>VLOOKUP(FYJ402,Teams,2)</f>
        <v>#REF!</v>
      </c>
      <c r="FYC402" s="464"/>
      <c r="FYD402" s="369">
        <v>0.33333333333333331</v>
      </c>
      <c r="FYE402" s="370" t="e">
        <f>VLOOKUP(FYA402,fields,2)</f>
        <v>#REF!</v>
      </c>
      <c r="FYF402" s="73" t="s">
        <v>985</v>
      </c>
      <c r="FYG402" s="95">
        <v>45109</v>
      </c>
      <c r="FYH402" s="65" t="s">
        <v>11</v>
      </c>
      <c r="FYI402" s="370" t="e">
        <f>VLOOKUP(FYQ402,Teams,2)</f>
        <v>#REF!</v>
      </c>
      <c r="FYJ402" s="370" t="e">
        <f>VLOOKUP(FYR402,Teams,2)</f>
        <v>#REF!</v>
      </c>
      <c r="FYK402" s="464"/>
      <c r="FYL402" s="369">
        <v>0.33333333333333331</v>
      </c>
      <c r="FYM402" s="370" t="e">
        <f>VLOOKUP(FYI402,fields,2)</f>
        <v>#REF!</v>
      </c>
      <c r="FYN402" s="73" t="s">
        <v>985</v>
      </c>
      <c r="FYO402" s="95">
        <v>45109</v>
      </c>
      <c r="FYP402" s="65" t="s">
        <v>11</v>
      </c>
      <c r="FYQ402" s="370" t="e">
        <f>VLOOKUP(FYY402,Teams,2)</f>
        <v>#REF!</v>
      </c>
      <c r="FYR402" s="370" t="e">
        <f>VLOOKUP(FYZ402,Teams,2)</f>
        <v>#REF!</v>
      </c>
      <c r="FYS402" s="464"/>
      <c r="FYT402" s="369">
        <v>0.33333333333333331</v>
      </c>
      <c r="FYU402" s="370" t="e">
        <f>VLOOKUP(FYQ402,fields,2)</f>
        <v>#REF!</v>
      </c>
      <c r="FYV402" s="73" t="s">
        <v>985</v>
      </c>
      <c r="FYW402" s="95">
        <v>45109</v>
      </c>
      <c r="FYX402" s="65" t="s">
        <v>11</v>
      </c>
      <c r="FYY402" s="370" t="e">
        <f>VLOOKUP(FZG402,Teams,2)</f>
        <v>#REF!</v>
      </c>
      <c r="FYZ402" s="370" t="e">
        <f>VLOOKUP(FZH402,Teams,2)</f>
        <v>#REF!</v>
      </c>
      <c r="FZA402" s="464"/>
      <c r="FZB402" s="369">
        <v>0.33333333333333331</v>
      </c>
      <c r="FZC402" s="370" t="e">
        <f>VLOOKUP(FYY402,fields,2)</f>
        <v>#REF!</v>
      </c>
      <c r="FZD402" s="73" t="s">
        <v>985</v>
      </c>
      <c r="FZE402" s="95">
        <v>45109</v>
      </c>
      <c r="FZF402" s="65" t="s">
        <v>11</v>
      </c>
      <c r="FZG402" s="370" t="e">
        <f>VLOOKUP(FZO402,Teams,2)</f>
        <v>#REF!</v>
      </c>
      <c r="FZH402" s="370" t="e">
        <f>VLOOKUP(FZP402,Teams,2)</f>
        <v>#REF!</v>
      </c>
      <c r="FZI402" s="464"/>
      <c r="FZJ402" s="369">
        <v>0.33333333333333331</v>
      </c>
      <c r="FZK402" s="370" t="e">
        <f>VLOOKUP(FZG402,fields,2)</f>
        <v>#REF!</v>
      </c>
      <c r="FZL402" s="73" t="s">
        <v>985</v>
      </c>
      <c r="FZM402" s="95">
        <v>45109</v>
      </c>
      <c r="FZN402" s="65" t="s">
        <v>11</v>
      </c>
      <c r="FZO402" s="370" t="e">
        <f>VLOOKUP(FZW402,Teams,2)</f>
        <v>#REF!</v>
      </c>
      <c r="FZP402" s="370" t="e">
        <f>VLOOKUP(FZX402,Teams,2)</f>
        <v>#REF!</v>
      </c>
      <c r="FZQ402" s="464"/>
      <c r="FZR402" s="369">
        <v>0.33333333333333331</v>
      </c>
      <c r="FZS402" s="370" t="e">
        <f>VLOOKUP(FZO402,fields,2)</f>
        <v>#REF!</v>
      </c>
      <c r="FZT402" s="73" t="s">
        <v>985</v>
      </c>
      <c r="FZU402" s="95">
        <v>45109</v>
      </c>
      <c r="FZV402" s="65" t="s">
        <v>11</v>
      </c>
      <c r="FZW402" s="370" t="e">
        <f>VLOOKUP(GAE402,Teams,2)</f>
        <v>#REF!</v>
      </c>
      <c r="FZX402" s="370" t="e">
        <f>VLOOKUP(GAF402,Teams,2)</f>
        <v>#REF!</v>
      </c>
      <c r="FZY402" s="464"/>
      <c r="FZZ402" s="369">
        <v>0.33333333333333331</v>
      </c>
      <c r="GAA402" s="370" t="e">
        <f>VLOOKUP(FZW402,fields,2)</f>
        <v>#REF!</v>
      </c>
      <c r="GAB402" s="73" t="s">
        <v>985</v>
      </c>
      <c r="GAC402" s="95">
        <v>45109</v>
      </c>
      <c r="GAD402" s="65" t="s">
        <v>11</v>
      </c>
      <c r="GAE402" s="370" t="e">
        <f>VLOOKUP(GAM402,Teams,2)</f>
        <v>#REF!</v>
      </c>
      <c r="GAF402" s="370" t="e">
        <f>VLOOKUP(GAN402,Teams,2)</f>
        <v>#REF!</v>
      </c>
      <c r="GAG402" s="464"/>
      <c r="GAH402" s="369">
        <v>0.33333333333333331</v>
      </c>
      <c r="GAI402" s="370" t="e">
        <f>VLOOKUP(GAE402,fields,2)</f>
        <v>#REF!</v>
      </c>
      <c r="GAJ402" s="73" t="s">
        <v>985</v>
      </c>
      <c r="GAK402" s="95">
        <v>45109</v>
      </c>
      <c r="GAL402" s="65" t="s">
        <v>11</v>
      </c>
      <c r="GAM402" s="370" t="e">
        <f>VLOOKUP(GAU402,Teams,2)</f>
        <v>#REF!</v>
      </c>
      <c r="GAN402" s="370" t="e">
        <f>VLOOKUP(GAV402,Teams,2)</f>
        <v>#REF!</v>
      </c>
      <c r="GAO402" s="464"/>
      <c r="GAP402" s="369">
        <v>0.33333333333333331</v>
      </c>
      <c r="GAQ402" s="370" t="e">
        <f>VLOOKUP(GAM402,fields,2)</f>
        <v>#REF!</v>
      </c>
      <c r="GAR402" s="73" t="s">
        <v>985</v>
      </c>
      <c r="GAS402" s="95">
        <v>45109</v>
      </c>
      <c r="GAT402" s="65" t="s">
        <v>11</v>
      </c>
      <c r="GAU402" s="370" t="e">
        <f>VLOOKUP(GBC402,Teams,2)</f>
        <v>#REF!</v>
      </c>
      <c r="GAV402" s="370" t="e">
        <f>VLOOKUP(GBD402,Teams,2)</f>
        <v>#REF!</v>
      </c>
      <c r="GAW402" s="464"/>
      <c r="GAX402" s="369">
        <v>0.33333333333333331</v>
      </c>
      <c r="GAY402" s="370" t="e">
        <f>VLOOKUP(GAU402,fields,2)</f>
        <v>#REF!</v>
      </c>
      <c r="GAZ402" s="73" t="s">
        <v>985</v>
      </c>
      <c r="GBA402" s="95">
        <v>45109</v>
      </c>
      <c r="GBB402" s="65" t="s">
        <v>11</v>
      </c>
      <c r="GBC402" s="370" t="e">
        <f>VLOOKUP(GBK402,Teams,2)</f>
        <v>#REF!</v>
      </c>
      <c r="GBD402" s="370" t="e">
        <f>VLOOKUP(GBL402,Teams,2)</f>
        <v>#REF!</v>
      </c>
      <c r="GBE402" s="464"/>
      <c r="GBF402" s="369">
        <v>0.33333333333333331</v>
      </c>
      <c r="GBG402" s="370" t="e">
        <f>VLOOKUP(GBC402,fields,2)</f>
        <v>#REF!</v>
      </c>
      <c r="GBH402" s="73" t="s">
        <v>985</v>
      </c>
      <c r="GBI402" s="95">
        <v>45109</v>
      </c>
      <c r="GBJ402" s="65" t="s">
        <v>11</v>
      </c>
      <c r="GBK402" s="370" t="e">
        <f>VLOOKUP(GBS402,Teams,2)</f>
        <v>#REF!</v>
      </c>
      <c r="GBL402" s="370" t="e">
        <f>VLOOKUP(GBT402,Teams,2)</f>
        <v>#REF!</v>
      </c>
      <c r="GBM402" s="464"/>
      <c r="GBN402" s="369">
        <v>0.33333333333333331</v>
      </c>
      <c r="GBO402" s="370" t="e">
        <f>VLOOKUP(GBK402,fields,2)</f>
        <v>#REF!</v>
      </c>
      <c r="GBP402" s="73" t="s">
        <v>985</v>
      </c>
      <c r="GBQ402" s="95">
        <v>45109</v>
      </c>
      <c r="GBR402" s="65" t="s">
        <v>11</v>
      </c>
      <c r="GBS402" s="370" t="e">
        <f>VLOOKUP(GCA402,Teams,2)</f>
        <v>#REF!</v>
      </c>
      <c r="GBT402" s="370" t="e">
        <f>VLOOKUP(GCB402,Teams,2)</f>
        <v>#REF!</v>
      </c>
      <c r="GBU402" s="464"/>
      <c r="GBV402" s="369">
        <v>0.33333333333333331</v>
      </c>
      <c r="GBW402" s="370" t="e">
        <f>VLOOKUP(GBS402,fields,2)</f>
        <v>#REF!</v>
      </c>
      <c r="GBX402" s="73" t="s">
        <v>985</v>
      </c>
      <c r="GBY402" s="95">
        <v>45109</v>
      </c>
      <c r="GBZ402" s="65" t="s">
        <v>11</v>
      </c>
      <c r="GCA402" s="370" t="e">
        <f>VLOOKUP(GCI402,Teams,2)</f>
        <v>#REF!</v>
      </c>
      <c r="GCB402" s="370" t="e">
        <f>VLOOKUP(GCJ402,Teams,2)</f>
        <v>#REF!</v>
      </c>
      <c r="GCC402" s="464"/>
      <c r="GCD402" s="369">
        <v>0.33333333333333331</v>
      </c>
      <c r="GCE402" s="370" t="e">
        <f>VLOOKUP(GCA402,fields,2)</f>
        <v>#REF!</v>
      </c>
      <c r="GCF402" s="73" t="s">
        <v>985</v>
      </c>
      <c r="GCG402" s="95">
        <v>45109</v>
      </c>
      <c r="GCH402" s="65" t="s">
        <v>11</v>
      </c>
      <c r="GCI402" s="370" t="e">
        <f>VLOOKUP(GCQ402,Teams,2)</f>
        <v>#REF!</v>
      </c>
      <c r="GCJ402" s="370" t="e">
        <f>VLOOKUP(GCR402,Teams,2)</f>
        <v>#REF!</v>
      </c>
      <c r="GCK402" s="464"/>
      <c r="GCL402" s="369">
        <v>0.33333333333333331</v>
      </c>
      <c r="GCM402" s="370" t="e">
        <f>VLOOKUP(GCI402,fields,2)</f>
        <v>#REF!</v>
      </c>
      <c r="GCN402" s="73" t="s">
        <v>985</v>
      </c>
      <c r="GCO402" s="95">
        <v>45109</v>
      </c>
      <c r="GCP402" s="65" t="s">
        <v>11</v>
      </c>
      <c r="GCQ402" s="370" t="e">
        <f>VLOOKUP(GCY402,Teams,2)</f>
        <v>#REF!</v>
      </c>
      <c r="GCR402" s="370" t="e">
        <f>VLOOKUP(GCZ402,Teams,2)</f>
        <v>#REF!</v>
      </c>
      <c r="GCS402" s="464"/>
      <c r="GCT402" s="369">
        <v>0.33333333333333331</v>
      </c>
      <c r="GCU402" s="370" t="e">
        <f>VLOOKUP(GCQ402,fields,2)</f>
        <v>#REF!</v>
      </c>
      <c r="GCV402" s="73" t="s">
        <v>985</v>
      </c>
      <c r="GCW402" s="95">
        <v>45109</v>
      </c>
      <c r="GCX402" s="65" t="s">
        <v>11</v>
      </c>
      <c r="GCY402" s="370" t="e">
        <f>VLOOKUP(GDG402,Teams,2)</f>
        <v>#REF!</v>
      </c>
      <c r="GCZ402" s="370" t="e">
        <f>VLOOKUP(GDH402,Teams,2)</f>
        <v>#REF!</v>
      </c>
      <c r="GDA402" s="464"/>
      <c r="GDB402" s="369">
        <v>0.33333333333333331</v>
      </c>
      <c r="GDC402" s="370" t="e">
        <f>VLOOKUP(GCY402,fields,2)</f>
        <v>#REF!</v>
      </c>
      <c r="GDD402" s="73" t="s">
        <v>985</v>
      </c>
      <c r="GDE402" s="95">
        <v>45109</v>
      </c>
      <c r="GDF402" s="65" t="s">
        <v>11</v>
      </c>
      <c r="GDG402" s="370" t="e">
        <f>VLOOKUP(GDO402,Teams,2)</f>
        <v>#REF!</v>
      </c>
      <c r="GDH402" s="370" t="e">
        <f>VLOOKUP(GDP402,Teams,2)</f>
        <v>#REF!</v>
      </c>
      <c r="GDI402" s="464"/>
      <c r="GDJ402" s="369">
        <v>0.33333333333333331</v>
      </c>
      <c r="GDK402" s="370" t="e">
        <f>VLOOKUP(GDG402,fields,2)</f>
        <v>#REF!</v>
      </c>
      <c r="GDL402" s="73" t="s">
        <v>985</v>
      </c>
      <c r="GDM402" s="95">
        <v>45109</v>
      </c>
      <c r="GDN402" s="65" t="s">
        <v>11</v>
      </c>
      <c r="GDO402" s="370" t="e">
        <f>VLOOKUP(GDW402,Teams,2)</f>
        <v>#REF!</v>
      </c>
      <c r="GDP402" s="370" t="e">
        <f>VLOOKUP(GDX402,Teams,2)</f>
        <v>#REF!</v>
      </c>
      <c r="GDQ402" s="464"/>
      <c r="GDR402" s="369">
        <v>0.33333333333333331</v>
      </c>
      <c r="GDS402" s="370" t="e">
        <f>VLOOKUP(GDO402,fields,2)</f>
        <v>#REF!</v>
      </c>
      <c r="GDT402" s="73" t="s">
        <v>985</v>
      </c>
      <c r="GDU402" s="95">
        <v>45109</v>
      </c>
      <c r="GDV402" s="65" t="s">
        <v>11</v>
      </c>
      <c r="GDW402" s="370" t="e">
        <f>VLOOKUP(GEE402,Teams,2)</f>
        <v>#REF!</v>
      </c>
      <c r="GDX402" s="370" t="e">
        <f>VLOOKUP(GEF402,Teams,2)</f>
        <v>#REF!</v>
      </c>
      <c r="GDY402" s="464"/>
      <c r="GDZ402" s="369">
        <v>0.33333333333333331</v>
      </c>
      <c r="GEA402" s="370" t="e">
        <f>VLOOKUP(GDW402,fields,2)</f>
        <v>#REF!</v>
      </c>
      <c r="GEB402" s="73" t="s">
        <v>985</v>
      </c>
      <c r="GEC402" s="95">
        <v>45109</v>
      </c>
      <c r="GED402" s="65" t="s">
        <v>11</v>
      </c>
      <c r="GEE402" s="370" t="e">
        <f>VLOOKUP(GEM402,Teams,2)</f>
        <v>#REF!</v>
      </c>
      <c r="GEF402" s="370" t="e">
        <f>VLOOKUP(GEN402,Teams,2)</f>
        <v>#REF!</v>
      </c>
      <c r="GEG402" s="464"/>
      <c r="GEH402" s="369">
        <v>0.33333333333333331</v>
      </c>
      <c r="GEI402" s="370" t="e">
        <f>VLOOKUP(GEE402,fields,2)</f>
        <v>#REF!</v>
      </c>
      <c r="GEJ402" s="73" t="s">
        <v>985</v>
      </c>
      <c r="GEK402" s="95">
        <v>45109</v>
      </c>
      <c r="GEL402" s="65" t="s">
        <v>11</v>
      </c>
      <c r="GEM402" s="370" t="e">
        <f>VLOOKUP(GEU402,Teams,2)</f>
        <v>#REF!</v>
      </c>
      <c r="GEN402" s="370" t="e">
        <f>VLOOKUP(GEV402,Teams,2)</f>
        <v>#REF!</v>
      </c>
      <c r="GEO402" s="464"/>
      <c r="GEP402" s="369">
        <v>0.33333333333333331</v>
      </c>
      <c r="GEQ402" s="370" t="e">
        <f>VLOOKUP(GEM402,fields,2)</f>
        <v>#REF!</v>
      </c>
      <c r="GER402" s="73" t="s">
        <v>985</v>
      </c>
      <c r="GES402" s="95">
        <v>45109</v>
      </c>
      <c r="GET402" s="65" t="s">
        <v>11</v>
      </c>
      <c r="GEU402" s="370" t="e">
        <f>VLOOKUP(GFC402,Teams,2)</f>
        <v>#REF!</v>
      </c>
      <c r="GEV402" s="370" t="e">
        <f>VLOOKUP(GFD402,Teams,2)</f>
        <v>#REF!</v>
      </c>
      <c r="GEW402" s="464"/>
      <c r="GEX402" s="369">
        <v>0.33333333333333331</v>
      </c>
      <c r="GEY402" s="370" t="e">
        <f>VLOOKUP(GEU402,fields,2)</f>
        <v>#REF!</v>
      </c>
      <c r="GEZ402" s="73" t="s">
        <v>985</v>
      </c>
      <c r="GFA402" s="95">
        <v>45109</v>
      </c>
      <c r="GFB402" s="65" t="s">
        <v>11</v>
      </c>
      <c r="GFC402" s="370" t="e">
        <f>VLOOKUP(GFK402,Teams,2)</f>
        <v>#REF!</v>
      </c>
      <c r="GFD402" s="370" t="e">
        <f>VLOOKUP(GFL402,Teams,2)</f>
        <v>#REF!</v>
      </c>
      <c r="GFE402" s="464"/>
      <c r="GFF402" s="369">
        <v>0.33333333333333331</v>
      </c>
      <c r="GFG402" s="370" t="e">
        <f>VLOOKUP(GFC402,fields,2)</f>
        <v>#REF!</v>
      </c>
      <c r="GFH402" s="73" t="s">
        <v>985</v>
      </c>
      <c r="GFI402" s="95">
        <v>45109</v>
      </c>
      <c r="GFJ402" s="65" t="s">
        <v>11</v>
      </c>
      <c r="GFK402" s="370" t="e">
        <f>VLOOKUP(GFS402,Teams,2)</f>
        <v>#REF!</v>
      </c>
      <c r="GFL402" s="370" t="e">
        <f>VLOOKUP(GFT402,Teams,2)</f>
        <v>#REF!</v>
      </c>
      <c r="GFM402" s="464"/>
      <c r="GFN402" s="369">
        <v>0.33333333333333331</v>
      </c>
      <c r="GFO402" s="370" t="e">
        <f>VLOOKUP(GFK402,fields,2)</f>
        <v>#REF!</v>
      </c>
      <c r="GFP402" s="73" t="s">
        <v>985</v>
      </c>
      <c r="GFQ402" s="95">
        <v>45109</v>
      </c>
      <c r="GFR402" s="65" t="s">
        <v>11</v>
      </c>
      <c r="GFS402" s="370" t="e">
        <f>VLOOKUP(GGA402,Teams,2)</f>
        <v>#REF!</v>
      </c>
      <c r="GFT402" s="370" t="e">
        <f>VLOOKUP(GGB402,Teams,2)</f>
        <v>#REF!</v>
      </c>
      <c r="GFU402" s="464"/>
      <c r="GFV402" s="369">
        <v>0.33333333333333331</v>
      </c>
      <c r="GFW402" s="370" t="e">
        <f>VLOOKUP(GFS402,fields,2)</f>
        <v>#REF!</v>
      </c>
      <c r="GFX402" s="73" t="s">
        <v>985</v>
      </c>
      <c r="GFY402" s="95">
        <v>45109</v>
      </c>
      <c r="GFZ402" s="65" t="s">
        <v>11</v>
      </c>
      <c r="GGA402" s="370" t="e">
        <f>VLOOKUP(GGI402,Teams,2)</f>
        <v>#REF!</v>
      </c>
      <c r="GGB402" s="370" t="e">
        <f>VLOOKUP(GGJ402,Teams,2)</f>
        <v>#REF!</v>
      </c>
      <c r="GGC402" s="464"/>
      <c r="GGD402" s="369">
        <v>0.33333333333333331</v>
      </c>
      <c r="GGE402" s="370" t="e">
        <f>VLOOKUP(GGA402,fields,2)</f>
        <v>#REF!</v>
      </c>
      <c r="GGF402" s="73" t="s">
        <v>985</v>
      </c>
      <c r="GGG402" s="95">
        <v>45109</v>
      </c>
      <c r="GGH402" s="65" t="s">
        <v>11</v>
      </c>
      <c r="GGI402" s="370" t="e">
        <f>VLOOKUP(GGQ402,Teams,2)</f>
        <v>#REF!</v>
      </c>
      <c r="GGJ402" s="370" t="e">
        <f>VLOOKUP(GGR402,Teams,2)</f>
        <v>#REF!</v>
      </c>
      <c r="GGK402" s="464"/>
      <c r="GGL402" s="369">
        <v>0.33333333333333331</v>
      </c>
      <c r="GGM402" s="370" t="e">
        <f>VLOOKUP(GGI402,fields,2)</f>
        <v>#REF!</v>
      </c>
      <c r="GGN402" s="73" t="s">
        <v>985</v>
      </c>
      <c r="GGO402" s="95">
        <v>45109</v>
      </c>
      <c r="GGP402" s="65" t="s">
        <v>11</v>
      </c>
      <c r="GGQ402" s="370" t="e">
        <f>VLOOKUP(GGY402,Teams,2)</f>
        <v>#REF!</v>
      </c>
      <c r="GGR402" s="370" t="e">
        <f>VLOOKUP(GGZ402,Teams,2)</f>
        <v>#REF!</v>
      </c>
      <c r="GGS402" s="464"/>
      <c r="GGT402" s="369">
        <v>0.33333333333333331</v>
      </c>
      <c r="GGU402" s="370" t="e">
        <f>VLOOKUP(GGQ402,fields,2)</f>
        <v>#REF!</v>
      </c>
      <c r="GGV402" s="73" t="s">
        <v>985</v>
      </c>
      <c r="GGW402" s="95">
        <v>45109</v>
      </c>
      <c r="GGX402" s="65" t="s">
        <v>11</v>
      </c>
      <c r="GGY402" s="370" t="e">
        <f>VLOOKUP(GHG402,Teams,2)</f>
        <v>#REF!</v>
      </c>
      <c r="GGZ402" s="370" t="e">
        <f>VLOOKUP(GHH402,Teams,2)</f>
        <v>#REF!</v>
      </c>
      <c r="GHA402" s="464"/>
      <c r="GHB402" s="369">
        <v>0.33333333333333331</v>
      </c>
      <c r="GHC402" s="370" t="e">
        <f>VLOOKUP(GGY402,fields,2)</f>
        <v>#REF!</v>
      </c>
      <c r="GHD402" s="73" t="s">
        <v>985</v>
      </c>
      <c r="GHE402" s="95">
        <v>45109</v>
      </c>
      <c r="GHF402" s="65" t="s">
        <v>11</v>
      </c>
      <c r="GHG402" s="370" t="e">
        <f>VLOOKUP(GHO402,Teams,2)</f>
        <v>#REF!</v>
      </c>
      <c r="GHH402" s="370" t="e">
        <f>VLOOKUP(GHP402,Teams,2)</f>
        <v>#REF!</v>
      </c>
      <c r="GHI402" s="464"/>
      <c r="GHJ402" s="369">
        <v>0.33333333333333331</v>
      </c>
      <c r="GHK402" s="370" t="e">
        <f>VLOOKUP(GHG402,fields,2)</f>
        <v>#REF!</v>
      </c>
      <c r="GHL402" s="73" t="s">
        <v>985</v>
      </c>
      <c r="GHM402" s="95">
        <v>45109</v>
      </c>
      <c r="GHN402" s="65" t="s">
        <v>11</v>
      </c>
      <c r="GHO402" s="370" t="e">
        <f>VLOOKUP(GHW402,Teams,2)</f>
        <v>#REF!</v>
      </c>
      <c r="GHP402" s="370" t="e">
        <f>VLOOKUP(GHX402,Teams,2)</f>
        <v>#REF!</v>
      </c>
      <c r="GHQ402" s="464"/>
      <c r="GHR402" s="369">
        <v>0.33333333333333331</v>
      </c>
      <c r="GHS402" s="370" t="e">
        <f>VLOOKUP(GHO402,fields,2)</f>
        <v>#REF!</v>
      </c>
      <c r="GHT402" s="73" t="s">
        <v>985</v>
      </c>
      <c r="GHU402" s="95">
        <v>45109</v>
      </c>
      <c r="GHV402" s="65" t="s">
        <v>11</v>
      </c>
      <c r="GHW402" s="370" t="e">
        <f>VLOOKUP(GIE402,Teams,2)</f>
        <v>#REF!</v>
      </c>
      <c r="GHX402" s="370" t="e">
        <f>VLOOKUP(GIF402,Teams,2)</f>
        <v>#REF!</v>
      </c>
      <c r="GHY402" s="464"/>
      <c r="GHZ402" s="369">
        <v>0.33333333333333331</v>
      </c>
      <c r="GIA402" s="370" t="e">
        <f>VLOOKUP(GHW402,fields,2)</f>
        <v>#REF!</v>
      </c>
      <c r="GIB402" s="73" t="s">
        <v>985</v>
      </c>
      <c r="GIC402" s="95">
        <v>45109</v>
      </c>
      <c r="GID402" s="65" t="s">
        <v>11</v>
      </c>
      <c r="GIE402" s="370" t="e">
        <f>VLOOKUP(GIM402,Teams,2)</f>
        <v>#REF!</v>
      </c>
      <c r="GIF402" s="370" t="e">
        <f>VLOOKUP(GIN402,Teams,2)</f>
        <v>#REF!</v>
      </c>
      <c r="GIG402" s="464"/>
      <c r="GIH402" s="369">
        <v>0.33333333333333331</v>
      </c>
      <c r="GII402" s="370" t="e">
        <f>VLOOKUP(GIE402,fields,2)</f>
        <v>#REF!</v>
      </c>
      <c r="GIJ402" s="73" t="s">
        <v>985</v>
      </c>
      <c r="GIK402" s="95">
        <v>45109</v>
      </c>
      <c r="GIL402" s="65" t="s">
        <v>11</v>
      </c>
      <c r="GIM402" s="370" t="e">
        <f>VLOOKUP(GIU402,Teams,2)</f>
        <v>#REF!</v>
      </c>
      <c r="GIN402" s="370" t="e">
        <f>VLOOKUP(GIV402,Teams,2)</f>
        <v>#REF!</v>
      </c>
      <c r="GIO402" s="464"/>
      <c r="GIP402" s="369">
        <v>0.33333333333333331</v>
      </c>
      <c r="GIQ402" s="370" t="e">
        <f>VLOOKUP(GIM402,fields,2)</f>
        <v>#REF!</v>
      </c>
      <c r="GIR402" s="73" t="s">
        <v>985</v>
      </c>
      <c r="GIS402" s="95">
        <v>45109</v>
      </c>
      <c r="GIT402" s="65" t="s">
        <v>11</v>
      </c>
      <c r="GIU402" s="370" t="e">
        <f>VLOOKUP(GJC402,Teams,2)</f>
        <v>#REF!</v>
      </c>
      <c r="GIV402" s="370" t="e">
        <f>VLOOKUP(GJD402,Teams,2)</f>
        <v>#REF!</v>
      </c>
      <c r="GIW402" s="464"/>
      <c r="GIX402" s="369">
        <v>0.33333333333333331</v>
      </c>
      <c r="GIY402" s="370" t="e">
        <f>VLOOKUP(GIU402,fields,2)</f>
        <v>#REF!</v>
      </c>
      <c r="GIZ402" s="73" t="s">
        <v>985</v>
      </c>
      <c r="GJA402" s="95">
        <v>45109</v>
      </c>
      <c r="GJB402" s="65" t="s">
        <v>11</v>
      </c>
      <c r="GJC402" s="370" t="e">
        <f>VLOOKUP(GJK402,Teams,2)</f>
        <v>#REF!</v>
      </c>
      <c r="GJD402" s="370" t="e">
        <f>VLOOKUP(GJL402,Teams,2)</f>
        <v>#REF!</v>
      </c>
      <c r="GJE402" s="464"/>
      <c r="GJF402" s="369">
        <v>0.33333333333333331</v>
      </c>
      <c r="GJG402" s="370" t="e">
        <f>VLOOKUP(GJC402,fields,2)</f>
        <v>#REF!</v>
      </c>
      <c r="GJH402" s="73" t="s">
        <v>985</v>
      </c>
      <c r="GJI402" s="95">
        <v>45109</v>
      </c>
      <c r="GJJ402" s="65" t="s">
        <v>11</v>
      </c>
      <c r="GJK402" s="370" t="e">
        <f>VLOOKUP(GJS402,Teams,2)</f>
        <v>#REF!</v>
      </c>
      <c r="GJL402" s="370" t="e">
        <f>VLOOKUP(GJT402,Teams,2)</f>
        <v>#REF!</v>
      </c>
      <c r="GJM402" s="464"/>
      <c r="GJN402" s="369">
        <v>0.33333333333333331</v>
      </c>
      <c r="GJO402" s="370" t="e">
        <f>VLOOKUP(GJK402,fields,2)</f>
        <v>#REF!</v>
      </c>
      <c r="GJP402" s="73" t="s">
        <v>985</v>
      </c>
      <c r="GJQ402" s="95">
        <v>45109</v>
      </c>
      <c r="GJR402" s="65" t="s">
        <v>11</v>
      </c>
      <c r="GJS402" s="370" t="e">
        <f>VLOOKUP(GKA402,Teams,2)</f>
        <v>#REF!</v>
      </c>
      <c r="GJT402" s="370" t="e">
        <f>VLOOKUP(GKB402,Teams,2)</f>
        <v>#REF!</v>
      </c>
      <c r="GJU402" s="464"/>
      <c r="GJV402" s="369">
        <v>0.33333333333333331</v>
      </c>
      <c r="GJW402" s="370" t="e">
        <f>VLOOKUP(GJS402,fields,2)</f>
        <v>#REF!</v>
      </c>
      <c r="GJX402" s="73" t="s">
        <v>985</v>
      </c>
      <c r="GJY402" s="95">
        <v>45109</v>
      </c>
      <c r="GJZ402" s="65" t="s">
        <v>11</v>
      </c>
      <c r="GKA402" s="370" t="e">
        <f>VLOOKUP(GKI402,Teams,2)</f>
        <v>#REF!</v>
      </c>
      <c r="GKB402" s="370" t="e">
        <f>VLOOKUP(GKJ402,Teams,2)</f>
        <v>#REF!</v>
      </c>
      <c r="GKC402" s="464"/>
      <c r="GKD402" s="369">
        <v>0.33333333333333331</v>
      </c>
      <c r="GKE402" s="370" t="e">
        <f>VLOOKUP(GKA402,fields,2)</f>
        <v>#REF!</v>
      </c>
      <c r="GKF402" s="73" t="s">
        <v>985</v>
      </c>
      <c r="GKG402" s="95">
        <v>45109</v>
      </c>
      <c r="GKH402" s="65" t="s">
        <v>11</v>
      </c>
      <c r="GKI402" s="370" t="e">
        <f>VLOOKUP(GKQ402,Teams,2)</f>
        <v>#REF!</v>
      </c>
      <c r="GKJ402" s="370" t="e">
        <f>VLOOKUP(GKR402,Teams,2)</f>
        <v>#REF!</v>
      </c>
      <c r="GKK402" s="464"/>
      <c r="GKL402" s="369">
        <v>0.33333333333333331</v>
      </c>
      <c r="GKM402" s="370" t="e">
        <f>VLOOKUP(GKI402,fields,2)</f>
        <v>#REF!</v>
      </c>
      <c r="GKN402" s="73" t="s">
        <v>985</v>
      </c>
      <c r="GKO402" s="95">
        <v>45109</v>
      </c>
      <c r="GKP402" s="65" t="s">
        <v>11</v>
      </c>
      <c r="GKQ402" s="370" t="e">
        <f>VLOOKUP(GKY402,Teams,2)</f>
        <v>#REF!</v>
      </c>
      <c r="GKR402" s="370" t="e">
        <f>VLOOKUP(GKZ402,Teams,2)</f>
        <v>#REF!</v>
      </c>
      <c r="GKS402" s="464"/>
      <c r="GKT402" s="369">
        <v>0.33333333333333331</v>
      </c>
      <c r="GKU402" s="370" t="e">
        <f>VLOOKUP(GKQ402,fields,2)</f>
        <v>#REF!</v>
      </c>
      <c r="GKV402" s="73" t="s">
        <v>985</v>
      </c>
      <c r="GKW402" s="95">
        <v>45109</v>
      </c>
      <c r="GKX402" s="65" t="s">
        <v>11</v>
      </c>
      <c r="GKY402" s="370" t="e">
        <f>VLOOKUP(GLG402,Teams,2)</f>
        <v>#REF!</v>
      </c>
      <c r="GKZ402" s="370" t="e">
        <f>VLOOKUP(GLH402,Teams,2)</f>
        <v>#REF!</v>
      </c>
      <c r="GLA402" s="464"/>
      <c r="GLB402" s="369">
        <v>0.33333333333333331</v>
      </c>
      <c r="GLC402" s="370" t="e">
        <f>VLOOKUP(GKY402,fields,2)</f>
        <v>#REF!</v>
      </c>
      <c r="GLD402" s="73" t="s">
        <v>985</v>
      </c>
      <c r="GLE402" s="95">
        <v>45109</v>
      </c>
      <c r="GLF402" s="65" t="s">
        <v>11</v>
      </c>
      <c r="GLG402" s="370" t="e">
        <f>VLOOKUP(GLO402,Teams,2)</f>
        <v>#REF!</v>
      </c>
      <c r="GLH402" s="370" t="e">
        <f>VLOOKUP(GLP402,Teams,2)</f>
        <v>#REF!</v>
      </c>
      <c r="GLI402" s="464"/>
      <c r="GLJ402" s="369">
        <v>0.33333333333333331</v>
      </c>
      <c r="GLK402" s="370" t="e">
        <f>VLOOKUP(GLG402,fields,2)</f>
        <v>#REF!</v>
      </c>
      <c r="GLL402" s="73" t="s">
        <v>985</v>
      </c>
      <c r="GLM402" s="95">
        <v>45109</v>
      </c>
      <c r="GLN402" s="65" t="s">
        <v>11</v>
      </c>
      <c r="GLO402" s="370" t="e">
        <f>VLOOKUP(GLW402,Teams,2)</f>
        <v>#REF!</v>
      </c>
      <c r="GLP402" s="370" t="e">
        <f>VLOOKUP(GLX402,Teams,2)</f>
        <v>#REF!</v>
      </c>
      <c r="GLQ402" s="464"/>
      <c r="GLR402" s="369">
        <v>0.33333333333333331</v>
      </c>
      <c r="GLS402" s="370" t="e">
        <f>VLOOKUP(GLO402,fields,2)</f>
        <v>#REF!</v>
      </c>
      <c r="GLT402" s="73" t="s">
        <v>985</v>
      </c>
      <c r="GLU402" s="95">
        <v>45109</v>
      </c>
      <c r="GLV402" s="65" t="s">
        <v>11</v>
      </c>
      <c r="GLW402" s="370" t="e">
        <f>VLOOKUP(GME402,Teams,2)</f>
        <v>#REF!</v>
      </c>
      <c r="GLX402" s="370" t="e">
        <f>VLOOKUP(GMF402,Teams,2)</f>
        <v>#REF!</v>
      </c>
      <c r="GLY402" s="464"/>
      <c r="GLZ402" s="369">
        <v>0.33333333333333331</v>
      </c>
      <c r="GMA402" s="370" t="e">
        <f>VLOOKUP(GLW402,fields,2)</f>
        <v>#REF!</v>
      </c>
      <c r="GMB402" s="73" t="s">
        <v>985</v>
      </c>
      <c r="GMC402" s="95">
        <v>45109</v>
      </c>
      <c r="GMD402" s="65" t="s">
        <v>11</v>
      </c>
      <c r="GME402" s="370" t="e">
        <f>VLOOKUP(GMM402,Teams,2)</f>
        <v>#REF!</v>
      </c>
      <c r="GMF402" s="370" t="e">
        <f>VLOOKUP(GMN402,Teams,2)</f>
        <v>#REF!</v>
      </c>
      <c r="GMG402" s="464"/>
      <c r="GMH402" s="369">
        <v>0.33333333333333331</v>
      </c>
      <c r="GMI402" s="370" t="e">
        <f>VLOOKUP(GME402,fields,2)</f>
        <v>#REF!</v>
      </c>
      <c r="GMJ402" s="73" t="s">
        <v>985</v>
      </c>
      <c r="GMK402" s="95">
        <v>45109</v>
      </c>
      <c r="GML402" s="65" t="s">
        <v>11</v>
      </c>
      <c r="GMM402" s="370" t="e">
        <f>VLOOKUP(GMU402,Teams,2)</f>
        <v>#REF!</v>
      </c>
      <c r="GMN402" s="370" t="e">
        <f>VLOOKUP(GMV402,Teams,2)</f>
        <v>#REF!</v>
      </c>
      <c r="GMO402" s="464"/>
      <c r="GMP402" s="369">
        <v>0.33333333333333331</v>
      </c>
      <c r="GMQ402" s="370" t="e">
        <f>VLOOKUP(GMM402,fields,2)</f>
        <v>#REF!</v>
      </c>
      <c r="GMR402" s="73" t="s">
        <v>985</v>
      </c>
      <c r="GMS402" s="95">
        <v>45109</v>
      </c>
      <c r="GMT402" s="65" t="s">
        <v>11</v>
      </c>
      <c r="GMU402" s="370" t="e">
        <f>VLOOKUP(GNC402,Teams,2)</f>
        <v>#REF!</v>
      </c>
      <c r="GMV402" s="370" t="e">
        <f>VLOOKUP(GND402,Teams,2)</f>
        <v>#REF!</v>
      </c>
      <c r="GMW402" s="464"/>
      <c r="GMX402" s="369">
        <v>0.33333333333333331</v>
      </c>
      <c r="GMY402" s="370" t="e">
        <f>VLOOKUP(GMU402,fields,2)</f>
        <v>#REF!</v>
      </c>
      <c r="GMZ402" s="73" t="s">
        <v>985</v>
      </c>
      <c r="GNA402" s="95">
        <v>45109</v>
      </c>
      <c r="GNB402" s="65" t="s">
        <v>11</v>
      </c>
      <c r="GNC402" s="370" t="e">
        <f>VLOOKUP(GNK402,Teams,2)</f>
        <v>#REF!</v>
      </c>
      <c r="GND402" s="370" t="e">
        <f>VLOOKUP(GNL402,Teams,2)</f>
        <v>#REF!</v>
      </c>
      <c r="GNE402" s="464"/>
      <c r="GNF402" s="369">
        <v>0.33333333333333331</v>
      </c>
      <c r="GNG402" s="370" t="e">
        <f>VLOOKUP(GNC402,fields,2)</f>
        <v>#REF!</v>
      </c>
      <c r="GNH402" s="73" t="s">
        <v>985</v>
      </c>
      <c r="GNI402" s="95">
        <v>45109</v>
      </c>
      <c r="GNJ402" s="65" t="s">
        <v>11</v>
      </c>
      <c r="GNK402" s="370" t="e">
        <f>VLOOKUP(GNS402,Teams,2)</f>
        <v>#REF!</v>
      </c>
      <c r="GNL402" s="370" t="e">
        <f>VLOOKUP(GNT402,Teams,2)</f>
        <v>#REF!</v>
      </c>
      <c r="GNM402" s="464"/>
      <c r="GNN402" s="369">
        <v>0.33333333333333331</v>
      </c>
      <c r="GNO402" s="370" t="e">
        <f>VLOOKUP(GNK402,fields,2)</f>
        <v>#REF!</v>
      </c>
      <c r="GNP402" s="73" t="s">
        <v>985</v>
      </c>
      <c r="GNQ402" s="95">
        <v>45109</v>
      </c>
      <c r="GNR402" s="65" t="s">
        <v>11</v>
      </c>
      <c r="GNS402" s="370" t="e">
        <f>VLOOKUP(GOA402,Teams,2)</f>
        <v>#REF!</v>
      </c>
      <c r="GNT402" s="370" t="e">
        <f>VLOOKUP(GOB402,Teams,2)</f>
        <v>#REF!</v>
      </c>
      <c r="GNU402" s="464"/>
      <c r="GNV402" s="369">
        <v>0.33333333333333331</v>
      </c>
      <c r="GNW402" s="370" t="e">
        <f>VLOOKUP(GNS402,fields,2)</f>
        <v>#REF!</v>
      </c>
      <c r="GNX402" s="73" t="s">
        <v>985</v>
      </c>
      <c r="GNY402" s="95">
        <v>45109</v>
      </c>
      <c r="GNZ402" s="65" t="s">
        <v>11</v>
      </c>
      <c r="GOA402" s="370" t="e">
        <f>VLOOKUP(GOI402,Teams,2)</f>
        <v>#REF!</v>
      </c>
      <c r="GOB402" s="370" t="e">
        <f>VLOOKUP(GOJ402,Teams,2)</f>
        <v>#REF!</v>
      </c>
      <c r="GOC402" s="464"/>
      <c r="GOD402" s="369">
        <v>0.33333333333333331</v>
      </c>
      <c r="GOE402" s="370" t="e">
        <f>VLOOKUP(GOA402,fields,2)</f>
        <v>#REF!</v>
      </c>
      <c r="GOF402" s="73" t="s">
        <v>985</v>
      </c>
      <c r="GOG402" s="95">
        <v>45109</v>
      </c>
      <c r="GOH402" s="65" t="s">
        <v>11</v>
      </c>
      <c r="GOI402" s="370" t="e">
        <f>VLOOKUP(GOQ402,Teams,2)</f>
        <v>#REF!</v>
      </c>
      <c r="GOJ402" s="370" t="e">
        <f>VLOOKUP(GOR402,Teams,2)</f>
        <v>#REF!</v>
      </c>
      <c r="GOK402" s="464"/>
      <c r="GOL402" s="369">
        <v>0.33333333333333331</v>
      </c>
      <c r="GOM402" s="370" t="e">
        <f>VLOOKUP(GOI402,fields,2)</f>
        <v>#REF!</v>
      </c>
      <c r="GON402" s="73" t="s">
        <v>985</v>
      </c>
      <c r="GOO402" s="95">
        <v>45109</v>
      </c>
      <c r="GOP402" s="65" t="s">
        <v>11</v>
      </c>
      <c r="GOQ402" s="370" t="e">
        <f>VLOOKUP(GOY402,Teams,2)</f>
        <v>#REF!</v>
      </c>
      <c r="GOR402" s="370" t="e">
        <f>VLOOKUP(GOZ402,Teams,2)</f>
        <v>#REF!</v>
      </c>
      <c r="GOS402" s="464"/>
      <c r="GOT402" s="369">
        <v>0.33333333333333331</v>
      </c>
      <c r="GOU402" s="370" t="e">
        <f>VLOOKUP(GOQ402,fields,2)</f>
        <v>#REF!</v>
      </c>
      <c r="GOV402" s="73" t="s">
        <v>985</v>
      </c>
      <c r="GOW402" s="95">
        <v>45109</v>
      </c>
      <c r="GOX402" s="65" t="s">
        <v>11</v>
      </c>
      <c r="GOY402" s="370" t="e">
        <f>VLOOKUP(GPG402,Teams,2)</f>
        <v>#REF!</v>
      </c>
      <c r="GOZ402" s="370" t="e">
        <f>VLOOKUP(GPH402,Teams,2)</f>
        <v>#REF!</v>
      </c>
      <c r="GPA402" s="464"/>
      <c r="GPB402" s="369">
        <v>0.33333333333333331</v>
      </c>
      <c r="GPC402" s="370" t="e">
        <f>VLOOKUP(GOY402,fields,2)</f>
        <v>#REF!</v>
      </c>
      <c r="GPD402" s="73" t="s">
        <v>985</v>
      </c>
      <c r="GPE402" s="95">
        <v>45109</v>
      </c>
      <c r="GPF402" s="65" t="s">
        <v>11</v>
      </c>
      <c r="GPG402" s="370" t="e">
        <f>VLOOKUP(GPO402,Teams,2)</f>
        <v>#REF!</v>
      </c>
      <c r="GPH402" s="370" t="e">
        <f>VLOOKUP(GPP402,Teams,2)</f>
        <v>#REF!</v>
      </c>
      <c r="GPI402" s="464"/>
      <c r="GPJ402" s="369">
        <v>0.33333333333333331</v>
      </c>
      <c r="GPK402" s="370" t="e">
        <f>VLOOKUP(GPG402,fields,2)</f>
        <v>#REF!</v>
      </c>
      <c r="GPL402" s="73" t="s">
        <v>985</v>
      </c>
      <c r="GPM402" s="95">
        <v>45109</v>
      </c>
      <c r="GPN402" s="65" t="s">
        <v>11</v>
      </c>
      <c r="GPO402" s="370" t="e">
        <f>VLOOKUP(GPW402,Teams,2)</f>
        <v>#REF!</v>
      </c>
      <c r="GPP402" s="370" t="e">
        <f>VLOOKUP(GPX402,Teams,2)</f>
        <v>#REF!</v>
      </c>
      <c r="GPQ402" s="464"/>
      <c r="GPR402" s="369">
        <v>0.33333333333333331</v>
      </c>
      <c r="GPS402" s="370" t="e">
        <f>VLOOKUP(GPO402,fields,2)</f>
        <v>#REF!</v>
      </c>
      <c r="GPT402" s="73" t="s">
        <v>985</v>
      </c>
      <c r="GPU402" s="95">
        <v>45109</v>
      </c>
      <c r="GPV402" s="65" t="s">
        <v>11</v>
      </c>
      <c r="GPW402" s="370" t="e">
        <f>VLOOKUP(GQE402,Teams,2)</f>
        <v>#REF!</v>
      </c>
      <c r="GPX402" s="370" t="e">
        <f>VLOOKUP(GQF402,Teams,2)</f>
        <v>#REF!</v>
      </c>
      <c r="GPY402" s="464"/>
      <c r="GPZ402" s="369">
        <v>0.33333333333333331</v>
      </c>
      <c r="GQA402" s="370" t="e">
        <f>VLOOKUP(GPW402,fields,2)</f>
        <v>#REF!</v>
      </c>
      <c r="GQB402" s="73" t="s">
        <v>985</v>
      </c>
      <c r="GQC402" s="95">
        <v>45109</v>
      </c>
      <c r="GQD402" s="65" t="s">
        <v>11</v>
      </c>
      <c r="GQE402" s="370" t="e">
        <f>VLOOKUP(GQM402,Teams,2)</f>
        <v>#REF!</v>
      </c>
      <c r="GQF402" s="370" t="e">
        <f>VLOOKUP(GQN402,Teams,2)</f>
        <v>#REF!</v>
      </c>
      <c r="GQG402" s="464"/>
      <c r="GQH402" s="369">
        <v>0.33333333333333331</v>
      </c>
      <c r="GQI402" s="370" t="e">
        <f>VLOOKUP(GQE402,fields,2)</f>
        <v>#REF!</v>
      </c>
      <c r="GQJ402" s="73" t="s">
        <v>985</v>
      </c>
      <c r="GQK402" s="95">
        <v>45109</v>
      </c>
      <c r="GQL402" s="65" t="s">
        <v>11</v>
      </c>
      <c r="GQM402" s="370" t="e">
        <f>VLOOKUP(GQU402,Teams,2)</f>
        <v>#REF!</v>
      </c>
      <c r="GQN402" s="370" t="e">
        <f>VLOOKUP(GQV402,Teams,2)</f>
        <v>#REF!</v>
      </c>
      <c r="GQO402" s="464"/>
      <c r="GQP402" s="369">
        <v>0.33333333333333331</v>
      </c>
      <c r="GQQ402" s="370" t="e">
        <f>VLOOKUP(GQM402,fields,2)</f>
        <v>#REF!</v>
      </c>
      <c r="GQR402" s="73" t="s">
        <v>985</v>
      </c>
      <c r="GQS402" s="95">
        <v>45109</v>
      </c>
      <c r="GQT402" s="65" t="s">
        <v>11</v>
      </c>
      <c r="GQU402" s="370" t="e">
        <f>VLOOKUP(GRC402,Teams,2)</f>
        <v>#REF!</v>
      </c>
      <c r="GQV402" s="370" t="e">
        <f>VLOOKUP(GRD402,Teams,2)</f>
        <v>#REF!</v>
      </c>
      <c r="GQW402" s="464"/>
      <c r="GQX402" s="369">
        <v>0.33333333333333331</v>
      </c>
      <c r="GQY402" s="370" t="e">
        <f>VLOOKUP(GQU402,fields,2)</f>
        <v>#REF!</v>
      </c>
      <c r="GQZ402" s="73" t="s">
        <v>985</v>
      </c>
      <c r="GRA402" s="95">
        <v>45109</v>
      </c>
      <c r="GRB402" s="65" t="s">
        <v>11</v>
      </c>
      <c r="GRC402" s="370" t="e">
        <f>VLOOKUP(GRK402,Teams,2)</f>
        <v>#REF!</v>
      </c>
      <c r="GRD402" s="370" t="e">
        <f>VLOOKUP(GRL402,Teams,2)</f>
        <v>#REF!</v>
      </c>
      <c r="GRE402" s="464"/>
      <c r="GRF402" s="369">
        <v>0.33333333333333331</v>
      </c>
      <c r="GRG402" s="370" t="e">
        <f>VLOOKUP(GRC402,fields,2)</f>
        <v>#REF!</v>
      </c>
      <c r="GRH402" s="73" t="s">
        <v>985</v>
      </c>
      <c r="GRI402" s="95">
        <v>45109</v>
      </c>
      <c r="GRJ402" s="65" t="s">
        <v>11</v>
      </c>
      <c r="GRK402" s="370" t="e">
        <f>VLOOKUP(GRS402,Teams,2)</f>
        <v>#REF!</v>
      </c>
      <c r="GRL402" s="370" t="e">
        <f>VLOOKUP(GRT402,Teams,2)</f>
        <v>#REF!</v>
      </c>
      <c r="GRM402" s="464"/>
      <c r="GRN402" s="369">
        <v>0.33333333333333331</v>
      </c>
      <c r="GRO402" s="370" t="e">
        <f>VLOOKUP(GRK402,fields,2)</f>
        <v>#REF!</v>
      </c>
      <c r="GRP402" s="73" t="s">
        <v>985</v>
      </c>
      <c r="GRQ402" s="95">
        <v>45109</v>
      </c>
      <c r="GRR402" s="65" t="s">
        <v>11</v>
      </c>
      <c r="GRS402" s="370" t="e">
        <f>VLOOKUP(GSA402,Teams,2)</f>
        <v>#REF!</v>
      </c>
      <c r="GRT402" s="370" t="e">
        <f>VLOOKUP(GSB402,Teams,2)</f>
        <v>#REF!</v>
      </c>
      <c r="GRU402" s="464"/>
      <c r="GRV402" s="369">
        <v>0.33333333333333331</v>
      </c>
      <c r="GRW402" s="370" t="e">
        <f>VLOOKUP(GRS402,fields,2)</f>
        <v>#REF!</v>
      </c>
      <c r="GRX402" s="73" t="s">
        <v>985</v>
      </c>
      <c r="GRY402" s="95">
        <v>45109</v>
      </c>
      <c r="GRZ402" s="65" t="s">
        <v>11</v>
      </c>
      <c r="GSA402" s="370" t="e">
        <f>VLOOKUP(GSI402,Teams,2)</f>
        <v>#REF!</v>
      </c>
      <c r="GSB402" s="370" t="e">
        <f>VLOOKUP(GSJ402,Teams,2)</f>
        <v>#REF!</v>
      </c>
      <c r="GSC402" s="464"/>
      <c r="GSD402" s="369">
        <v>0.33333333333333331</v>
      </c>
      <c r="GSE402" s="370" t="e">
        <f>VLOOKUP(GSA402,fields,2)</f>
        <v>#REF!</v>
      </c>
      <c r="GSF402" s="73" t="s">
        <v>985</v>
      </c>
      <c r="GSG402" s="95">
        <v>45109</v>
      </c>
      <c r="GSH402" s="65" t="s">
        <v>11</v>
      </c>
      <c r="GSI402" s="370" t="e">
        <f>VLOOKUP(GSQ402,Teams,2)</f>
        <v>#REF!</v>
      </c>
      <c r="GSJ402" s="370" t="e">
        <f>VLOOKUP(GSR402,Teams,2)</f>
        <v>#REF!</v>
      </c>
      <c r="GSK402" s="464"/>
      <c r="GSL402" s="369">
        <v>0.33333333333333331</v>
      </c>
      <c r="GSM402" s="370" t="e">
        <f>VLOOKUP(GSI402,fields,2)</f>
        <v>#REF!</v>
      </c>
      <c r="GSN402" s="73" t="s">
        <v>985</v>
      </c>
      <c r="GSO402" s="95">
        <v>45109</v>
      </c>
      <c r="GSP402" s="65" t="s">
        <v>11</v>
      </c>
      <c r="GSQ402" s="370" t="e">
        <f>VLOOKUP(GSY402,Teams,2)</f>
        <v>#REF!</v>
      </c>
      <c r="GSR402" s="370" t="e">
        <f>VLOOKUP(GSZ402,Teams,2)</f>
        <v>#REF!</v>
      </c>
      <c r="GSS402" s="464"/>
      <c r="GST402" s="369">
        <v>0.33333333333333331</v>
      </c>
      <c r="GSU402" s="370" t="e">
        <f>VLOOKUP(GSQ402,fields,2)</f>
        <v>#REF!</v>
      </c>
      <c r="GSV402" s="73" t="s">
        <v>985</v>
      </c>
      <c r="GSW402" s="95">
        <v>45109</v>
      </c>
      <c r="GSX402" s="65" t="s">
        <v>11</v>
      </c>
      <c r="GSY402" s="370" t="e">
        <f>VLOOKUP(GTG402,Teams,2)</f>
        <v>#REF!</v>
      </c>
      <c r="GSZ402" s="370" t="e">
        <f>VLOOKUP(GTH402,Teams,2)</f>
        <v>#REF!</v>
      </c>
      <c r="GTA402" s="464"/>
      <c r="GTB402" s="369">
        <v>0.33333333333333331</v>
      </c>
      <c r="GTC402" s="370" t="e">
        <f>VLOOKUP(GSY402,fields,2)</f>
        <v>#REF!</v>
      </c>
      <c r="GTD402" s="73" t="s">
        <v>985</v>
      </c>
      <c r="GTE402" s="95">
        <v>45109</v>
      </c>
      <c r="GTF402" s="65" t="s">
        <v>11</v>
      </c>
      <c r="GTG402" s="370" t="e">
        <f>VLOOKUP(GTO402,Teams,2)</f>
        <v>#REF!</v>
      </c>
      <c r="GTH402" s="370" t="e">
        <f>VLOOKUP(GTP402,Teams,2)</f>
        <v>#REF!</v>
      </c>
      <c r="GTI402" s="464"/>
      <c r="GTJ402" s="369">
        <v>0.33333333333333331</v>
      </c>
      <c r="GTK402" s="370" t="e">
        <f>VLOOKUP(GTG402,fields,2)</f>
        <v>#REF!</v>
      </c>
      <c r="GTL402" s="73" t="s">
        <v>985</v>
      </c>
      <c r="GTM402" s="95">
        <v>45109</v>
      </c>
      <c r="GTN402" s="65" t="s">
        <v>11</v>
      </c>
      <c r="GTO402" s="370" t="e">
        <f>VLOOKUP(GTW402,Teams,2)</f>
        <v>#REF!</v>
      </c>
      <c r="GTP402" s="370" t="e">
        <f>VLOOKUP(GTX402,Teams,2)</f>
        <v>#REF!</v>
      </c>
      <c r="GTQ402" s="464"/>
      <c r="GTR402" s="369">
        <v>0.33333333333333331</v>
      </c>
      <c r="GTS402" s="370" t="e">
        <f>VLOOKUP(GTO402,fields,2)</f>
        <v>#REF!</v>
      </c>
      <c r="GTT402" s="73" t="s">
        <v>985</v>
      </c>
      <c r="GTU402" s="95">
        <v>45109</v>
      </c>
      <c r="GTV402" s="65" t="s">
        <v>11</v>
      </c>
      <c r="GTW402" s="370" t="e">
        <f>VLOOKUP(GUE402,Teams,2)</f>
        <v>#REF!</v>
      </c>
      <c r="GTX402" s="370" t="e">
        <f>VLOOKUP(GUF402,Teams,2)</f>
        <v>#REF!</v>
      </c>
      <c r="GTY402" s="464"/>
      <c r="GTZ402" s="369">
        <v>0.33333333333333331</v>
      </c>
      <c r="GUA402" s="370" t="e">
        <f>VLOOKUP(GTW402,fields,2)</f>
        <v>#REF!</v>
      </c>
      <c r="GUB402" s="73" t="s">
        <v>985</v>
      </c>
      <c r="GUC402" s="95">
        <v>45109</v>
      </c>
      <c r="GUD402" s="65" t="s">
        <v>11</v>
      </c>
      <c r="GUE402" s="370" t="e">
        <f>VLOOKUP(GUM402,Teams,2)</f>
        <v>#REF!</v>
      </c>
      <c r="GUF402" s="370" t="e">
        <f>VLOOKUP(GUN402,Teams,2)</f>
        <v>#REF!</v>
      </c>
      <c r="GUG402" s="464"/>
      <c r="GUH402" s="369">
        <v>0.33333333333333331</v>
      </c>
      <c r="GUI402" s="370" t="e">
        <f>VLOOKUP(GUE402,fields,2)</f>
        <v>#REF!</v>
      </c>
      <c r="GUJ402" s="73" t="s">
        <v>985</v>
      </c>
      <c r="GUK402" s="95">
        <v>45109</v>
      </c>
      <c r="GUL402" s="65" t="s">
        <v>11</v>
      </c>
      <c r="GUM402" s="370" t="e">
        <f>VLOOKUP(GUU402,Teams,2)</f>
        <v>#REF!</v>
      </c>
      <c r="GUN402" s="370" t="e">
        <f>VLOOKUP(GUV402,Teams,2)</f>
        <v>#REF!</v>
      </c>
      <c r="GUO402" s="464"/>
      <c r="GUP402" s="369">
        <v>0.33333333333333331</v>
      </c>
      <c r="GUQ402" s="370" t="e">
        <f>VLOOKUP(GUM402,fields,2)</f>
        <v>#REF!</v>
      </c>
      <c r="GUR402" s="73" t="s">
        <v>985</v>
      </c>
      <c r="GUS402" s="95">
        <v>45109</v>
      </c>
      <c r="GUT402" s="65" t="s">
        <v>11</v>
      </c>
      <c r="GUU402" s="370" t="e">
        <f>VLOOKUP(GVC402,Teams,2)</f>
        <v>#REF!</v>
      </c>
      <c r="GUV402" s="370" t="e">
        <f>VLOOKUP(GVD402,Teams,2)</f>
        <v>#REF!</v>
      </c>
      <c r="GUW402" s="464"/>
      <c r="GUX402" s="369">
        <v>0.33333333333333331</v>
      </c>
      <c r="GUY402" s="370" t="e">
        <f>VLOOKUP(GUU402,fields,2)</f>
        <v>#REF!</v>
      </c>
      <c r="GUZ402" s="73" t="s">
        <v>985</v>
      </c>
      <c r="GVA402" s="95">
        <v>45109</v>
      </c>
      <c r="GVB402" s="65" t="s">
        <v>11</v>
      </c>
      <c r="GVC402" s="370" t="e">
        <f>VLOOKUP(GVK402,Teams,2)</f>
        <v>#REF!</v>
      </c>
      <c r="GVD402" s="370" t="e">
        <f>VLOOKUP(GVL402,Teams,2)</f>
        <v>#REF!</v>
      </c>
      <c r="GVE402" s="464"/>
      <c r="GVF402" s="369">
        <v>0.33333333333333331</v>
      </c>
      <c r="GVG402" s="370" t="e">
        <f>VLOOKUP(GVC402,fields,2)</f>
        <v>#REF!</v>
      </c>
      <c r="GVH402" s="73" t="s">
        <v>985</v>
      </c>
      <c r="GVI402" s="95">
        <v>45109</v>
      </c>
      <c r="GVJ402" s="65" t="s">
        <v>11</v>
      </c>
      <c r="GVK402" s="370" t="e">
        <f>VLOOKUP(GVS402,Teams,2)</f>
        <v>#REF!</v>
      </c>
      <c r="GVL402" s="370" t="e">
        <f>VLOOKUP(GVT402,Teams,2)</f>
        <v>#REF!</v>
      </c>
      <c r="GVM402" s="464"/>
      <c r="GVN402" s="369">
        <v>0.33333333333333331</v>
      </c>
      <c r="GVO402" s="370" t="e">
        <f>VLOOKUP(GVK402,fields,2)</f>
        <v>#REF!</v>
      </c>
      <c r="GVP402" s="73" t="s">
        <v>985</v>
      </c>
      <c r="GVQ402" s="95">
        <v>45109</v>
      </c>
      <c r="GVR402" s="65" t="s">
        <v>11</v>
      </c>
      <c r="GVS402" s="370" t="e">
        <f>VLOOKUP(GWA402,Teams,2)</f>
        <v>#REF!</v>
      </c>
      <c r="GVT402" s="370" t="e">
        <f>VLOOKUP(GWB402,Teams,2)</f>
        <v>#REF!</v>
      </c>
      <c r="GVU402" s="464"/>
      <c r="GVV402" s="369">
        <v>0.33333333333333331</v>
      </c>
      <c r="GVW402" s="370" t="e">
        <f>VLOOKUP(GVS402,fields,2)</f>
        <v>#REF!</v>
      </c>
      <c r="GVX402" s="73" t="s">
        <v>985</v>
      </c>
      <c r="GVY402" s="95">
        <v>45109</v>
      </c>
      <c r="GVZ402" s="65" t="s">
        <v>11</v>
      </c>
      <c r="GWA402" s="370" t="e">
        <f>VLOOKUP(GWI402,Teams,2)</f>
        <v>#REF!</v>
      </c>
      <c r="GWB402" s="370" t="e">
        <f>VLOOKUP(GWJ402,Teams,2)</f>
        <v>#REF!</v>
      </c>
      <c r="GWC402" s="464"/>
      <c r="GWD402" s="369">
        <v>0.33333333333333331</v>
      </c>
      <c r="GWE402" s="370" t="e">
        <f>VLOOKUP(GWA402,fields,2)</f>
        <v>#REF!</v>
      </c>
      <c r="GWF402" s="73" t="s">
        <v>985</v>
      </c>
      <c r="GWG402" s="95">
        <v>45109</v>
      </c>
      <c r="GWH402" s="65" t="s">
        <v>11</v>
      </c>
      <c r="GWI402" s="370" t="e">
        <f>VLOOKUP(GWQ402,Teams,2)</f>
        <v>#REF!</v>
      </c>
      <c r="GWJ402" s="370" t="e">
        <f>VLOOKUP(GWR402,Teams,2)</f>
        <v>#REF!</v>
      </c>
      <c r="GWK402" s="464"/>
      <c r="GWL402" s="369">
        <v>0.33333333333333331</v>
      </c>
      <c r="GWM402" s="370" t="e">
        <f>VLOOKUP(GWI402,fields,2)</f>
        <v>#REF!</v>
      </c>
      <c r="GWN402" s="73" t="s">
        <v>985</v>
      </c>
      <c r="GWO402" s="95">
        <v>45109</v>
      </c>
      <c r="GWP402" s="65" t="s">
        <v>11</v>
      </c>
      <c r="GWQ402" s="370" t="e">
        <f>VLOOKUP(GWY402,Teams,2)</f>
        <v>#REF!</v>
      </c>
      <c r="GWR402" s="370" t="e">
        <f>VLOOKUP(GWZ402,Teams,2)</f>
        <v>#REF!</v>
      </c>
      <c r="GWS402" s="464"/>
      <c r="GWT402" s="369">
        <v>0.33333333333333331</v>
      </c>
      <c r="GWU402" s="370" t="e">
        <f>VLOOKUP(GWQ402,fields,2)</f>
        <v>#REF!</v>
      </c>
      <c r="GWV402" s="73" t="s">
        <v>985</v>
      </c>
      <c r="GWW402" s="95">
        <v>45109</v>
      </c>
      <c r="GWX402" s="65" t="s">
        <v>11</v>
      </c>
      <c r="GWY402" s="370" t="e">
        <f>VLOOKUP(GXG402,Teams,2)</f>
        <v>#REF!</v>
      </c>
      <c r="GWZ402" s="370" t="e">
        <f>VLOOKUP(GXH402,Teams,2)</f>
        <v>#REF!</v>
      </c>
      <c r="GXA402" s="464"/>
      <c r="GXB402" s="369">
        <v>0.33333333333333331</v>
      </c>
      <c r="GXC402" s="370" t="e">
        <f>VLOOKUP(GWY402,fields,2)</f>
        <v>#REF!</v>
      </c>
      <c r="GXD402" s="73" t="s">
        <v>985</v>
      </c>
      <c r="GXE402" s="95">
        <v>45109</v>
      </c>
      <c r="GXF402" s="65" t="s">
        <v>11</v>
      </c>
      <c r="GXG402" s="370" t="e">
        <f>VLOOKUP(GXO402,Teams,2)</f>
        <v>#REF!</v>
      </c>
      <c r="GXH402" s="370" t="e">
        <f>VLOOKUP(GXP402,Teams,2)</f>
        <v>#REF!</v>
      </c>
      <c r="GXI402" s="464"/>
      <c r="GXJ402" s="369">
        <v>0.33333333333333331</v>
      </c>
      <c r="GXK402" s="370" t="e">
        <f>VLOOKUP(GXG402,fields,2)</f>
        <v>#REF!</v>
      </c>
      <c r="GXL402" s="73" t="s">
        <v>985</v>
      </c>
      <c r="GXM402" s="95">
        <v>45109</v>
      </c>
      <c r="GXN402" s="65" t="s">
        <v>11</v>
      </c>
      <c r="GXO402" s="370" t="e">
        <f>VLOOKUP(GXW402,Teams,2)</f>
        <v>#REF!</v>
      </c>
      <c r="GXP402" s="370" t="e">
        <f>VLOOKUP(GXX402,Teams,2)</f>
        <v>#REF!</v>
      </c>
      <c r="GXQ402" s="464"/>
      <c r="GXR402" s="369">
        <v>0.33333333333333331</v>
      </c>
      <c r="GXS402" s="370" t="e">
        <f>VLOOKUP(GXO402,fields,2)</f>
        <v>#REF!</v>
      </c>
      <c r="GXT402" s="73" t="s">
        <v>985</v>
      </c>
      <c r="GXU402" s="95">
        <v>45109</v>
      </c>
      <c r="GXV402" s="65" t="s">
        <v>11</v>
      </c>
      <c r="GXW402" s="370" t="e">
        <f>VLOOKUP(GYE402,Teams,2)</f>
        <v>#REF!</v>
      </c>
      <c r="GXX402" s="370" t="e">
        <f>VLOOKUP(GYF402,Teams,2)</f>
        <v>#REF!</v>
      </c>
      <c r="GXY402" s="464"/>
      <c r="GXZ402" s="369">
        <v>0.33333333333333331</v>
      </c>
      <c r="GYA402" s="370" t="e">
        <f>VLOOKUP(GXW402,fields,2)</f>
        <v>#REF!</v>
      </c>
      <c r="GYB402" s="73" t="s">
        <v>985</v>
      </c>
      <c r="GYC402" s="95">
        <v>45109</v>
      </c>
      <c r="GYD402" s="65" t="s">
        <v>11</v>
      </c>
      <c r="GYE402" s="370" t="e">
        <f>VLOOKUP(GYM402,Teams,2)</f>
        <v>#REF!</v>
      </c>
      <c r="GYF402" s="370" t="e">
        <f>VLOOKUP(GYN402,Teams,2)</f>
        <v>#REF!</v>
      </c>
      <c r="GYG402" s="464"/>
      <c r="GYH402" s="369">
        <v>0.33333333333333331</v>
      </c>
      <c r="GYI402" s="370" t="e">
        <f>VLOOKUP(GYE402,fields,2)</f>
        <v>#REF!</v>
      </c>
      <c r="GYJ402" s="73" t="s">
        <v>985</v>
      </c>
      <c r="GYK402" s="95">
        <v>45109</v>
      </c>
      <c r="GYL402" s="65" t="s">
        <v>11</v>
      </c>
      <c r="GYM402" s="370" t="e">
        <f>VLOOKUP(GYU402,Teams,2)</f>
        <v>#REF!</v>
      </c>
      <c r="GYN402" s="370" t="e">
        <f>VLOOKUP(GYV402,Teams,2)</f>
        <v>#REF!</v>
      </c>
      <c r="GYO402" s="464"/>
      <c r="GYP402" s="369">
        <v>0.33333333333333331</v>
      </c>
      <c r="GYQ402" s="370" t="e">
        <f>VLOOKUP(GYM402,fields,2)</f>
        <v>#REF!</v>
      </c>
      <c r="GYR402" s="73" t="s">
        <v>985</v>
      </c>
      <c r="GYS402" s="95">
        <v>45109</v>
      </c>
      <c r="GYT402" s="65" t="s">
        <v>11</v>
      </c>
      <c r="GYU402" s="370" t="e">
        <f>VLOOKUP(GZC402,Teams,2)</f>
        <v>#REF!</v>
      </c>
      <c r="GYV402" s="370" t="e">
        <f>VLOOKUP(GZD402,Teams,2)</f>
        <v>#REF!</v>
      </c>
      <c r="GYW402" s="464"/>
      <c r="GYX402" s="369">
        <v>0.33333333333333331</v>
      </c>
      <c r="GYY402" s="370" t="e">
        <f>VLOOKUP(GYU402,fields,2)</f>
        <v>#REF!</v>
      </c>
      <c r="GYZ402" s="73" t="s">
        <v>985</v>
      </c>
      <c r="GZA402" s="95">
        <v>45109</v>
      </c>
      <c r="GZB402" s="65" t="s">
        <v>11</v>
      </c>
      <c r="GZC402" s="370" t="e">
        <f>VLOOKUP(GZK402,Teams,2)</f>
        <v>#REF!</v>
      </c>
      <c r="GZD402" s="370" t="e">
        <f>VLOOKUP(GZL402,Teams,2)</f>
        <v>#REF!</v>
      </c>
      <c r="GZE402" s="464"/>
      <c r="GZF402" s="369">
        <v>0.33333333333333331</v>
      </c>
      <c r="GZG402" s="370" t="e">
        <f>VLOOKUP(GZC402,fields,2)</f>
        <v>#REF!</v>
      </c>
      <c r="GZH402" s="73" t="s">
        <v>985</v>
      </c>
      <c r="GZI402" s="95">
        <v>45109</v>
      </c>
      <c r="GZJ402" s="65" t="s">
        <v>11</v>
      </c>
      <c r="GZK402" s="370" t="e">
        <f>VLOOKUP(GZS402,Teams,2)</f>
        <v>#REF!</v>
      </c>
      <c r="GZL402" s="370" t="e">
        <f>VLOOKUP(GZT402,Teams,2)</f>
        <v>#REF!</v>
      </c>
      <c r="GZM402" s="464"/>
      <c r="GZN402" s="369">
        <v>0.33333333333333331</v>
      </c>
      <c r="GZO402" s="370" t="e">
        <f>VLOOKUP(GZK402,fields,2)</f>
        <v>#REF!</v>
      </c>
      <c r="GZP402" s="73" t="s">
        <v>985</v>
      </c>
      <c r="GZQ402" s="95">
        <v>45109</v>
      </c>
      <c r="GZR402" s="65" t="s">
        <v>11</v>
      </c>
      <c r="GZS402" s="370" t="e">
        <f>VLOOKUP(HAA402,Teams,2)</f>
        <v>#REF!</v>
      </c>
      <c r="GZT402" s="370" t="e">
        <f>VLOOKUP(HAB402,Teams,2)</f>
        <v>#REF!</v>
      </c>
      <c r="GZU402" s="464"/>
      <c r="GZV402" s="369">
        <v>0.33333333333333331</v>
      </c>
      <c r="GZW402" s="370" t="e">
        <f>VLOOKUP(GZS402,fields,2)</f>
        <v>#REF!</v>
      </c>
      <c r="GZX402" s="73" t="s">
        <v>985</v>
      </c>
      <c r="GZY402" s="95">
        <v>45109</v>
      </c>
      <c r="GZZ402" s="65" t="s">
        <v>11</v>
      </c>
      <c r="HAA402" s="370" t="e">
        <f>VLOOKUP(HAI402,Teams,2)</f>
        <v>#REF!</v>
      </c>
      <c r="HAB402" s="370" t="e">
        <f>VLOOKUP(HAJ402,Teams,2)</f>
        <v>#REF!</v>
      </c>
      <c r="HAC402" s="464"/>
      <c r="HAD402" s="369">
        <v>0.33333333333333331</v>
      </c>
      <c r="HAE402" s="370" t="e">
        <f>VLOOKUP(HAA402,fields,2)</f>
        <v>#REF!</v>
      </c>
      <c r="HAF402" s="73" t="s">
        <v>985</v>
      </c>
      <c r="HAG402" s="95">
        <v>45109</v>
      </c>
      <c r="HAH402" s="65" t="s">
        <v>11</v>
      </c>
      <c r="HAI402" s="370" t="e">
        <f>VLOOKUP(HAQ402,Teams,2)</f>
        <v>#REF!</v>
      </c>
      <c r="HAJ402" s="370" t="e">
        <f>VLOOKUP(HAR402,Teams,2)</f>
        <v>#REF!</v>
      </c>
      <c r="HAK402" s="464"/>
      <c r="HAL402" s="369">
        <v>0.33333333333333331</v>
      </c>
      <c r="HAM402" s="370" t="e">
        <f>VLOOKUP(HAI402,fields,2)</f>
        <v>#REF!</v>
      </c>
      <c r="HAN402" s="73" t="s">
        <v>985</v>
      </c>
      <c r="HAO402" s="95">
        <v>45109</v>
      </c>
      <c r="HAP402" s="65" t="s">
        <v>11</v>
      </c>
      <c r="HAQ402" s="370" t="e">
        <f>VLOOKUP(HAY402,Teams,2)</f>
        <v>#REF!</v>
      </c>
      <c r="HAR402" s="370" t="e">
        <f>VLOOKUP(HAZ402,Teams,2)</f>
        <v>#REF!</v>
      </c>
      <c r="HAS402" s="464"/>
      <c r="HAT402" s="369">
        <v>0.33333333333333331</v>
      </c>
      <c r="HAU402" s="370" t="e">
        <f>VLOOKUP(HAQ402,fields,2)</f>
        <v>#REF!</v>
      </c>
      <c r="HAV402" s="73" t="s">
        <v>985</v>
      </c>
      <c r="HAW402" s="95">
        <v>45109</v>
      </c>
      <c r="HAX402" s="65" t="s">
        <v>11</v>
      </c>
      <c r="HAY402" s="370" t="e">
        <f>VLOOKUP(HBG402,Teams,2)</f>
        <v>#REF!</v>
      </c>
      <c r="HAZ402" s="370" t="e">
        <f>VLOOKUP(HBH402,Teams,2)</f>
        <v>#REF!</v>
      </c>
      <c r="HBA402" s="464"/>
      <c r="HBB402" s="369">
        <v>0.33333333333333331</v>
      </c>
      <c r="HBC402" s="370" t="e">
        <f>VLOOKUP(HAY402,fields,2)</f>
        <v>#REF!</v>
      </c>
      <c r="HBD402" s="73" t="s">
        <v>985</v>
      </c>
      <c r="HBE402" s="95">
        <v>45109</v>
      </c>
      <c r="HBF402" s="65" t="s">
        <v>11</v>
      </c>
      <c r="HBG402" s="370" t="e">
        <f>VLOOKUP(HBO402,Teams,2)</f>
        <v>#REF!</v>
      </c>
      <c r="HBH402" s="370" t="e">
        <f>VLOOKUP(HBP402,Teams,2)</f>
        <v>#REF!</v>
      </c>
      <c r="HBI402" s="464"/>
      <c r="HBJ402" s="369">
        <v>0.33333333333333331</v>
      </c>
      <c r="HBK402" s="370" t="e">
        <f>VLOOKUP(HBG402,fields,2)</f>
        <v>#REF!</v>
      </c>
      <c r="HBL402" s="73" t="s">
        <v>985</v>
      </c>
      <c r="HBM402" s="95">
        <v>45109</v>
      </c>
      <c r="HBN402" s="65" t="s">
        <v>11</v>
      </c>
      <c r="HBO402" s="370" t="e">
        <f>VLOOKUP(HBW402,Teams,2)</f>
        <v>#REF!</v>
      </c>
      <c r="HBP402" s="370" t="e">
        <f>VLOOKUP(HBX402,Teams,2)</f>
        <v>#REF!</v>
      </c>
      <c r="HBQ402" s="464"/>
      <c r="HBR402" s="369">
        <v>0.33333333333333331</v>
      </c>
      <c r="HBS402" s="370" t="e">
        <f>VLOOKUP(HBO402,fields,2)</f>
        <v>#REF!</v>
      </c>
      <c r="HBT402" s="73" t="s">
        <v>985</v>
      </c>
      <c r="HBU402" s="95">
        <v>45109</v>
      </c>
      <c r="HBV402" s="65" t="s">
        <v>11</v>
      </c>
      <c r="HBW402" s="370" t="e">
        <f>VLOOKUP(HCE402,Teams,2)</f>
        <v>#REF!</v>
      </c>
      <c r="HBX402" s="370" t="e">
        <f>VLOOKUP(HCF402,Teams,2)</f>
        <v>#REF!</v>
      </c>
      <c r="HBY402" s="464"/>
      <c r="HBZ402" s="369">
        <v>0.33333333333333331</v>
      </c>
      <c r="HCA402" s="370" t="e">
        <f>VLOOKUP(HBW402,fields,2)</f>
        <v>#REF!</v>
      </c>
      <c r="HCB402" s="73" t="s">
        <v>985</v>
      </c>
      <c r="HCC402" s="95">
        <v>45109</v>
      </c>
      <c r="HCD402" s="65" t="s">
        <v>11</v>
      </c>
      <c r="HCE402" s="370" t="e">
        <f>VLOOKUP(HCM402,Teams,2)</f>
        <v>#REF!</v>
      </c>
      <c r="HCF402" s="370" t="e">
        <f>VLOOKUP(HCN402,Teams,2)</f>
        <v>#REF!</v>
      </c>
      <c r="HCG402" s="464"/>
      <c r="HCH402" s="369">
        <v>0.33333333333333331</v>
      </c>
      <c r="HCI402" s="370" t="e">
        <f>VLOOKUP(HCE402,fields,2)</f>
        <v>#REF!</v>
      </c>
      <c r="HCJ402" s="73" t="s">
        <v>985</v>
      </c>
      <c r="HCK402" s="95">
        <v>45109</v>
      </c>
      <c r="HCL402" s="65" t="s">
        <v>11</v>
      </c>
      <c r="HCM402" s="370" t="e">
        <f>VLOOKUP(HCU402,Teams,2)</f>
        <v>#REF!</v>
      </c>
      <c r="HCN402" s="370" t="e">
        <f>VLOOKUP(HCV402,Teams,2)</f>
        <v>#REF!</v>
      </c>
      <c r="HCO402" s="464"/>
      <c r="HCP402" s="369">
        <v>0.33333333333333331</v>
      </c>
      <c r="HCQ402" s="370" t="e">
        <f>VLOOKUP(HCM402,fields,2)</f>
        <v>#REF!</v>
      </c>
      <c r="HCR402" s="73" t="s">
        <v>985</v>
      </c>
      <c r="HCS402" s="95">
        <v>45109</v>
      </c>
      <c r="HCT402" s="65" t="s">
        <v>11</v>
      </c>
      <c r="HCU402" s="370" t="e">
        <f>VLOOKUP(HDC402,Teams,2)</f>
        <v>#REF!</v>
      </c>
      <c r="HCV402" s="370" t="e">
        <f>VLOOKUP(HDD402,Teams,2)</f>
        <v>#REF!</v>
      </c>
      <c r="HCW402" s="464"/>
      <c r="HCX402" s="369">
        <v>0.33333333333333331</v>
      </c>
      <c r="HCY402" s="370" t="e">
        <f>VLOOKUP(HCU402,fields,2)</f>
        <v>#REF!</v>
      </c>
      <c r="HCZ402" s="73" t="s">
        <v>985</v>
      </c>
      <c r="HDA402" s="95">
        <v>45109</v>
      </c>
      <c r="HDB402" s="65" t="s">
        <v>11</v>
      </c>
      <c r="HDC402" s="370" t="e">
        <f>VLOOKUP(HDK402,Teams,2)</f>
        <v>#REF!</v>
      </c>
      <c r="HDD402" s="370" t="e">
        <f>VLOOKUP(HDL402,Teams,2)</f>
        <v>#REF!</v>
      </c>
      <c r="HDE402" s="464"/>
      <c r="HDF402" s="369">
        <v>0.33333333333333331</v>
      </c>
      <c r="HDG402" s="370" t="e">
        <f>VLOOKUP(HDC402,fields,2)</f>
        <v>#REF!</v>
      </c>
      <c r="HDH402" s="73" t="s">
        <v>985</v>
      </c>
      <c r="HDI402" s="95">
        <v>45109</v>
      </c>
      <c r="HDJ402" s="65" t="s">
        <v>11</v>
      </c>
      <c r="HDK402" s="370" t="e">
        <f>VLOOKUP(HDS402,Teams,2)</f>
        <v>#REF!</v>
      </c>
      <c r="HDL402" s="370" t="e">
        <f>VLOOKUP(HDT402,Teams,2)</f>
        <v>#REF!</v>
      </c>
      <c r="HDM402" s="464"/>
      <c r="HDN402" s="369">
        <v>0.33333333333333331</v>
      </c>
      <c r="HDO402" s="370" t="e">
        <f>VLOOKUP(HDK402,fields,2)</f>
        <v>#REF!</v>
      </c>
      <c r="HDP402" s="73" t="s">
        <v>985</v>
      </c>
      <c r="HDQ402" s="95">
        <v>45109</v>
      </c>
      <c r="HDR402" s="65" t="s">
        <v>11</v>
      </c>
      <c r="HDS402" s="370" t="e">
        <f>VLOOKUP(HEA402,Teams,2)</f>
        <v>#REF!</v>
      </c>
      <c r="HDT402" s="370" t="e">
        <f>VLOOKUP(HEB402,Teams,2)</f>
        <v>#REF!</v>
      </c>
      <c r="HDU402" s="464"/>
      <c r="HDV402" s="369">
        <v>0.33333333333333331</v>
      </c>
      <c r="HDW402" s="370" t="e">
        <f>VLOOKUP(HDS402,fields,2)</f>
        <v>#REF!</v>
      </c>
      <c r="HDX402" s="73" t="s">
        <v>985</v>
      </c>
      <c r="HDY402" s="95">
        <v>45109</v>
      </c>
      <c r="HDZ402" s="65" t="s">
        <v>11</v>
      </c>
      <c r="HEA402" s="370" t="e">
        <f>VLOOKUP(HEI402,Teams,2)</f>
        <v>#REF!</v>
      </c>
      <c r="HEB402" s="370" t="e">
        <f>VLOOKUP(HEJ402,Teams,2)</f>
        <v>#REF!</v>
      </c>
      <c r="HEC402" s="464"/>
      <c r="HED402" s="369">
        <v>0.33333333333333331</v>
      </c>
      <c r="HEE402" s="370" t="e">
        <f>VLOOKUP(HEA402,fields,2)</f>
        <v>#REF!</v>
      </c>
      <c r="HEF402" s="73" t="s">
        <v>985</v>
      </c>
      <c r="HEG402" s="95">
        <v>45109</v>
      </c>
      <c r="HEH402" s="65" t="s">
        <v>11</v>
      </c>
      <c r="HEI402" s="370" t="e">
        <f>VLOOKUP(HEQ402,Teams,2)</f>
        <v>#REF!</v>
      </c>
      <c r="HEJ402" s="370" t="e">
        <f>VLOOKUP(HER402,Teams,2)</f>
        <v>#REF!</v>
      </c>
      <c r="HEK402" s="464"/>
      <c r="HEL402" s="369">
        <v>0.33333333333333331</v>
      </c>
      <c r="HEM402" s="370" t="e">
        <f>VLOOKUP(HEI402,fields,2)</f>
        <v>#REF!</v>
      </c>
      <c r="HEN402" s="73" t="s">
        <v>985</v>
      </c>
      <c r="HEO402" s="95">
        <v>45109</v>
      </c>
      <c r="HEP402" s="65" t="s">
        <v>11</v>
      </c>
      <c r="HEQ402" s="370" t="e">
        <f>VLOOKUP(HEY402,Teams,2)</f>
        <v>#REF!</v>
      </c>
      <c r="HER402" s="370" t="e">
        <f>VLOOKUP(HEZ402,Teams,2)</f>
        <v>#REF!</v>
      </c>
      <c r="HES402" s="464"/>
      <c r="HET402" s="369">
        <v>0.33333333333333331</v>
      </c>
      <c r="HEU402" s="370" t="e">
        <f>VLOOKUP(HEQ402,fields,2)</f>
        <v>#REF!</v>
      </c>
      <c r="HEV402" s="73" t="s">
        <v>985</v>
      </c>
      <c r="HEW402" s="95">
        <v>45109</v>
      </c>
      <c r="HEX402" s="65" t="s">
        <v>11</v>
      </c>
      <c r="HEY402" s="370" t="e">
        <f>VLOOKUP(HFG402,Teams,2)</f>
        <v>#REF!</v>
      </c>
      <c r="HEZ402" s="370" t="e">
        <f>VLOOKUP(HFH402,Teams,2)</f>
        <v>#REF!</v>
      </c>
      <c r="HFA402" s="464"/>
      <c r="HFB402" s="369">
        <v>0.33333333333333331</v>
      </c>
      <c r="HFC402" s="370" t="e">
        <f>VLOOKUP(HEY402,fields,2)</f>
        <v>#REF!</v>
      </c>
      <c r="HFD402" s="73" t="s">
        <v>985</v>
      </c>
      <c r="HFE402" s="95">
        <v>45109</v>
      </c>
      <c r="HFF402" s="65" t="s">
        <v>11</v>
      </c>
      <c r="HFG402" s="370" t="e">
        <f>VLOOKUP(HFO402,Teams,2)</f>
        <v>#REF!</v>
      </c>
      <c r="HFH402" s="370" t="e">
        <f>VLOOKUP(HFP402,Teams,2)</f>
        <v>#REF!</v>
      </c>
      <c r="HFI402" s="464"/>
      <c r="HFJ402" s="369">
        <v>0.33333333333333331</v>
      </c>
      <c r="HFK402" s="370" t="e">
        <f>VLOOKUP(HFG402,fields,2)</f>
        <v>#REF!</v>
      </c>
      <c r="HFL402" s="73" t="s">
        <v>985</v>
      </c>
      <c r="HFM402" s="95">
        <v>45109</v>
      </c>
      <c r="HFN402" s="65" t="s">
        <v>11</v>
      </c>
      <c r="HFO402" s="370" t="e">
        <f>VLOOKUP(HFW402,Teams,2)</f>
        <v>#REF!</v>
      </c>
      <c r="HFP402" s="370" t="e">
        <f>VLOOKUP(HFX402,Teams,2)</f>
        <v>#REF!</v>
      </c>
      <c r="HFQ402" s="464"/>
      <c r="HFR402" s="369">
        <v>0.33333333333333331</v>
      </c>
      <c r="HFS402" s="370" t="e">
        <f>VLOOKUP(HFO402,fields,2)</f>
        <v>#REF!</v>
      </c>
      <c r="HFT402" s="73" t="s">
        <v>985</v>
      </c>
      <c r="HFU402" s="95">
        <v>45109</v>
      </c>
      <c r="HFV402" s="65" t="s">
        <v>11</v>
      </c>
      <c r="HFW402" s="370" t="e">
        <f>VLOOKUP(HGE402,Teams,2)</f>
        <v>#REF!</v>
      </c>
      <c r="HFX402" s="370" t="e">
        <f>VLOOKUP(HGF402,Teams,2)</f>
        <v>#REF!</v>
      </c>
      <c r="HFY402" s="464"/>
      <c r="HFZ402" s="369">
        <v>0.33333333333333331</v>
      </c>
      <c r="HGA402" s="370" t="e">
        <f>VLOOKUP(HFW402,fields,2)</f>
        <v>#REF!</v>
      </c>
      <c r="HGB402" s="73" t="s">
        <v>985</v>
      </c>
      <c r="HGC402" s="95">
        <v>45109</v>
      </c>
      <c r="HGD402" s="65" t="s">
        <v>11</v>
      </c>
      <c r="HGE402" s="370" t="e">
        <f>VLOOKUP(HGM402,Teams,2)</f>
        <v>#REF!</v>
      </c>
      <c r="HGF402" s="370" t="e">
        <f>VLOOKUP(HGN402,Teams,2)</f>
        <v>#REF!</v>
      </c>
      <c r="HGG402" s="464"/>
      <c r="HGH402" s="369">
        <v>0.33333333333333331</v>
      </c>
      <c r="HGI402" s="370" t="e">
        <f>VLOOKUP(HGE402,fields,2)</f>
        <v>#REF!</v>
      </c>
      <c r="HGJ402" s="73" t="s">
        <v>985</v>
      </c>
      <c r="HGK402" s="95">
        <v>45109</v>
      </c>
      <c r="HGL402" s="65" t="s">
        <v>11</v>
      </c>
      <c r="HGM402" s="370" t="e">
        <f>VLOOKUP(HGU402,Teams,2)</f>
        <v>#REF!</v>
      </c>
      <c r="HGN402" s="370" t="e">
        <f>VLOOKUP(HGV402,Teams,2)</f>
        <v>#REF!</v>
      </c>
      <c r="HGO402" s="464"/>
      <c r="HGP402" s="369">
        <v>0.33333333333333331</v>
      </c>
      <c r="HGQ402" s="370" t="e">
        <f>VLOOKUP(HGM402,fields,2)</f>
        <v>#REF!</v>
      </c>
      <c r="HGR402" s="73" t="s">
        <v>985</v>
      </c>
      <c r="HGS402" s="95">
        <v>45109</v>
      </c>
      <c r="HGT402" s="65" t="s">
        <v>11</v>
      </c>
      <c r="HGU402" s="370" t="e">
        <f>VLOOKUP(HHC402,Teams,2)</f>
        <v>#REF!</v>
      </c>
      <c r="HGV402" s="370" t="e">
        <f>VLOOKUP(HHD402,Teams,2)</f>
        <v>#REF!</v>
      </c>
      <c r="HGW402" s="464"/>
      <c r="HGX402" s="369">
        <v>0.33333333333333331</v>
      </c>
      <c r="HGY402" s="370" t="e">
        <f>VLOOKUP(HGU402,fields,2)</f>
        <v>#REF!</v>
      </c>
      <c r="HGZ402" s="73" t="s">
        <v>985</v>
      </c>
      <c r="HHA402" s="95">
        <v>45109</v>
      </c>
      <c r="HHB402" s="65" t="s">
        <v>11</v>
      </c>
      <c r="HHC402" s="370" t="e">
        <f>VLOOKUP(HHK402,Teams,2)</f>
        <v>#REF!</v>
      </c>
      <c r="HHD402" s="370" t="e">
        <f>VLOOKUP(HHL402,Teams,2)</f>
        <v>#REF!</v>
      </c>
      <c r="HHE402" s="464"/>
      <c r="HHF402" s="369">
        <v>0.33333333333333331</v>
      </c>
      <c r="HHG402" s="370" t="e">
        <f>VLOOKUP(HHC402,fields,2)</f>
        <v>#REF!</v>
      </c>
      <c r="HHH402" s="73" t="s">
        <v>985</v>
      </c>
      <c r="HHI402" s="95">
        <v>45109</v>
      </c>
      <c r="HHJ402" s="65" t="s">
        <v>11</v>
      </c>
      <c r="HHK402" s="370" t="e">
        <f>VLOOKUP(HHS402,Teams,2)</f>
        <v>#REF!</v>
      </c>
      <c r="HHL402" s="370" t="e">
        <f>VLOOKUP(HHT402,Teams,2)</f>
        <v>#REF!</v>
      </c>
      <c r="HHM402" s="464"/>
      <c r="HHN402" s="369">
        <v>0.33333333333333331</v>
      </c>
      <c r="HHO402" s="370" t="e">
        <f>VLOOKUP(HHK402,fields,2)</f>
        <v>#REF!</v>
      </c>
      <c r="HHP402" s="73" t="s">
        <v>985</v>
      </c>
      <c r="HHQ402" s="95">
        <v>45109</v>
      </c>
      <c r="HHR402" s="65" t="s">
        <v>11</v>
      </c>
      <c r="HHS402" s="370" t="e">
        <f>VLOOKUP(HIA402,Teams,2)</f>
        <v>#REF!</v>
      </c>
      <c r="HHT402" s="370" t="e">
        <f>VLOOKUP(HIB402,Teams,2)</f>
        <v>#REF!</v>
      </c>
      <c r="HHU402" s="464"/>
      <c r="HHV402" s="369">
        <v>0.33333333333333331</v>
      </c>
      <c r="HHW402" s="370" t="e">
        <f>VLOOKUP(HHS402,fields,2)</f>
        <v>#REF!</v>
      </c>
      <c r="HHX402" s="73" t="s">
        <v>985</v>
      </c>
      <c r="HHY402" s="95">
        <v>45109</v>
      </c>
      <c r="HHZ402" s="65" t="s">
        <v>11</v>
      </c>
      <c r="HIA402" s="370" t="e">
        <f>VLOOKUP(HII402,Teams,2)</f>
        <v>#REF!</v>
      </c>
      <c r="HIB402" s="370" t="e">
        <f>VLOOKUP(HIJ402,Teams,2)</f>
        <v>#REF!</v>
      </c>
      <c r="HIC402" s="464"/>
      <c r="HID402" s="369">
        <v>0.33333333333333331</v>
      </c>
      <c r="HIE402" s="370" t="e">
        <f>VLOOKUP(HIA402,fields,2)</f>
        <v>#REF!</v>
      </c>
      <c r="HIF402" s="73" t="s">
        <v>985</v>
      </c>
      <c r="HIG402" s="95">
        <v>45109</v>
      </c>
      <c r="HIH402" s="65" t="s">
        <v>11</v>
      </c>
      <c r="HII402" s="370" t="e">
        <f>VLOOKUP(HIQ402,Teams,2)</f>
        <v>#REF!</v>
      </c>
      <c r="HIJ402" s="370" t="e">
        <f>VLOOKUP(HIR402,Teams,2)</f>
        <v>#REF!</v>
      </c>
      <c r="HIK402" s="464"/>
      <c r="HIL402" s="369">
        <v>0.33333333333333331</v>
      </c>
      <c r="HIM402" s="370" t="e">
        <f>VLOOKUP(HII402,fields,2)</f>
        <v>#REF!</v>
      </c>
      <c r="HIN402" s="73" t="s">
        <v>985</v>
      </c>
      <c r="HIO402" s="95">
        <v>45109</v>
      </c>
      <c r="HIP402" s="65" t="s">
        <v>11</v>
      </c>
      <c r="HIQ402" s="370" t="e">
        <f>VLOOKUP(HIY402,Teams,2)</f>
        <v>#REF!</v>
      </c>
      <c r="HIR402" s="370" t="e">
        <f>VLOOKUP(HIZ402,Teams,2)</f>
        <v>#REF!</v>
      </c>
      <c r="HIS402" s="464"/>
      <c r="HIT402" s="369">
        <v>0.33333333333333331</v>
      </c>
      <c r="HIU402" s="370" t="e">
        <f>VLOOKUP(HIQ402,fields,2)</f>
        <v>#REF!</v>
      </c>
      <c r="HIV402" s="73" t="s">
        <v>985</v>
      </c>
      <c r="HIW402" s="95">
        <v>45109</v>
      </c>
      <c r="HIX402" s="65" t="s">
        <v>11</v>
      </c>
      <c r="HIY402" s="370" t="e">
        <f>VLOOKUP(HJG402,Teams,2)</f>
        <v>#REF!</v>
      </c>
      <c r="HIZ402" s="370" t="e">
        <f>VLOOKUP(HJH402,Teams,2)</f>
        <v>#REF!</v>
      </c>
      <c r="HJA402" s="464"/>
      <c r="HJB402" s="369">
        <v>0.33333333333333331</v>
      </c>
      <c r="HJC402" s="370" t="e">
        <f>VLOOKUP(HIY402,fields,2)</f>
        <v>#REF!</v>
      </c>
      <c r="HJD402" s="73" t="s">
        <v>985</v>
      </c>
      <c r="HJE402" s="95">
        <v>45109</v>
      </c>
      <c r="HJF402" s="65" t="s">
        <v>11</v>
      </c>
      <c r="HJG402" s="370" t="e">
        <f>VLOOKUP(HJO402,Teams,2)</f>
        <v>#REF!</v>
      </c>
      <c r="HJH402" s="370" t="e">
        <f>VLOOKUP(HJP402,Teams,2)</f>
        <v>#REF!</v>
      </c>
      <c r="HJI402" s="464"/>
      <c r="HJJ402" s="369">
        <v>0.33333333333333331</v>
      </c>
      <c r="HJK402" s="370" t="e">
        <f>VLOOKUP(HJG402,fields,2)</f>
        <v>#REF!</v>
      </c>
      <c r="HJL402" s="73" t="s">
        <v>985</v>
      </c>
      <c r="HJM402" s="95">
        <v>45109</v>
      </c>
      <c r="HJN402" s="65" t="s">
        <v>11</v>
      </c>
      <c r="HJO402" s="370" t="e">
        <f>VLOOKUP(HJW402,Teams,2)</f>
        <v>#REF!</v>
      </c>
      <c r="HJP402" s="370" t="e">
        <f>VLOOKUP(HJX402,Teams,2)</f>
        <v>#REF!</v>
      </c>
      <c r="HJQ402" s="464"/>
      <c r="HJR402" s="369">
        <v>0.33333333333333331</v>
      </c>
      <c r="HJS402" s="370" t="e">
        <f>VLOOKUP(HJO402,fields,2)</f>
        <v>#REF!</v>
      </c>
      <c r="HJT402" s="73" t="s">
        <v>985</v>
      </c>
      <c r="HJU402" s="95">
        <v>45109</v>
      </c>
      <c r="HJV402" s="65" t="s">
        <v>11</v>
      </c>
      <c r="HJW402" s="370" t="e">
        <f>VLOOKUP(HKE402,Teams,2)</f>
        <v>#REF!</v>
      </c>
      <c r="HJX402" s="370" t="e">
        <f>VLOOKUP(HKF402,Teams,2)</f>
        <v>#REF!</v>
      </c>
      <c r="HJY402" s="464"/>
      <c r="HJZ402" s="369">
        <v>0.33333333333333331</v>
      </c>
      <c r="HKA402" s="370" t="e">
        <f>VLOOKUP(HJW402,fields,2)</f>
        <v>#REF!</v>
      </c>
      <c r="HKB402" s="73" t="s">
        <v>985</v>
      </c>
      <c r="HKC402" s="95">
        <v>45109</v>
      </c>
      <c r="HKD402" s="65" t="s">
        <v>11</v>
      </c>
      <c r="HKE402" s="370" t="e">
        <f>VLOOKUP(HKM402,Teams,2)</f>
        <v>#REF!</v>
      </c>
      <c r="HKF402" s="370" t="e">
        <f>VLOOKUP(HKN402,Teams,2)</f>
        <v>#REF!</v>
      </c>
      <c r="HKG402" s="464"/>
      <c r="HKH402" s="369">
        <v>0.33333333333333331</v>
      </c>
      <c r="HKI402" s="370" t="e">
        <f>VLOOKUP(HKE402,fields,2)</f>
        <v>#REF!</v>
      </c>
      <c r="HKJ402" s="73" t="s">
        <v>985</v>
      </c>
      <c r="HKK402" s="95">
        <v>45109</v>
      </c>
      <c r="HKL402" s="65" t="s">
        <v>11</v>
      </c>
      <c r="HKM402" s="370" t="e">
        <f>VLOOKUP(HKU402,Teams,2)</f>
        <v>#REF!</v>
      </c>
      <c r="HKN402" s="370" t="e">
        <f>VLOOKUP(HKV402,Teams,2)</f>
        <v>#REF!</v>
      </c>
      <c r="HKO402" s="464"/>
      <c r="HKP402" s="369">
        <v>0.33333333333333331</v>
      </c>
      <c r="HKQ402" s="370" t="e">
        <f>VLOOKUP(HKM402,fields,2)</f>
        <v>#REF!</v>
      </c>
      <c r="HKR402" s="73" t="s">
        <v>985</v>
      </c>
      <c r="HKS402" s="95">
        <v>45109</v>
      </c>
      <c r="HKT402" s="65" t="s">
        <v>11</v>
      </c>
      <c r="HKU402" s="370" t="e">
        <f>VLOOKUP(HLC402,Teams,2)</f>
        <v>#REF!</v>
      </c>
      <c r="HKV402" s="370" t="e">
        <f>VLOOKUP(HLD402,Teams,2)</f>
        <v>#REF!</v>
      </c>
      <c r="HKW402" s="464"/>
      <c r="HKX402" s="369">
        <v>0.33333333333333331</v>
      </c>
      <c r="HKY402" s="370" t="e">
        <f>VLOOKUP(HKU402,fields,2)</f>
        <v>#REF!</v>
      </c>
      <c r="HKZ402" s="73" t="s">
        <v>985</v>
      </c>
      <c r="HLA402" s="95">
        <v>45109</v>
      </c>
      <c r="HLB402" s="65" t="s">
        <v>11</v>
      </c>
      <c r="HLC402" s="370" t="e">
        <f>VLOOKUP(HLK402,Teams,2)</f>
        <v>#REF!</v>
      </c>
      <c r="HLD402" s="370" t="e">
        <f>VLOOKUP(HLL402,Teams,2)</f>
        <v>#REF!</v>
      </c>
      <c r="HLE402" s="464"/>
      <c r="HLF402" s="369">
        <v>0.33333333333333331</v>
      </c>
      <c r="HLG402" s="370" t="e">
        <f>VLOOKUP(HLC402,fields,2)</f>
        <v>#REF!</v>
      </c>
      <c r="HLH402" s="73" t="s">
        <v>985</v>
      </c>
      <c r="HLI402" s="95">
        <v>45109</v>
      </c>
      <c r="HLJ402" s="65" t="s">
        <v>11</v>
      </c>
      <c r="HLK402" s="370" t="e">
        <f>VLOOKUP(HLS402,Teams,2)</f>
        <v>#REF!</v>
      </c>
      <c r="HLL402" s="370" t="e">
        <f>VLOOKUP(HLT402,Teams,2)</f>
        <v>#REF!</v>
      </c>
      <c r="HLM402" s="464"/>
      <c r="HLN402" s="369">
        <v>0.33333333333333331</v>
      </c>
      <c r="HLO402" s="370" t="e">
        <f>VLOOKUP(HLK402,fields,2)</f>
        <v>#REF!</v>
      </c>
      <c r="HLP402" s="73" t="s">
        <v>985</v>
      </c>
      <c r="HLQ402" s="95">
        <v>45109</v>
      </c>
      <c r="HLR402" s="65" t="s">
        <v>11</v>
      </c>
      <c r="HLS402" s="370" t="e">
        <f>VLOOKUP(HMA402,Teams,2)</f>
        <v>#REF!</v>
      </c>
      <c r="HLT402" s="370" t="e">
        <f>VLOOKUP(HMB402,Teams,2)</f>
        <v>#REF!</v>
      </c>
      <c r="HLU402" s="464"/>
      <c r="HLV402" s="369">
        <v>0.33333333333333331</v>
      </c>
      <c r="HLW402" s="370" t="e">
        <f>VLOOKUP(HLS402,fields,2)</f>
        <v>#REF!</v>
      </c>
      <c r="HLX402" s="73" t="s">
        <v>985</v>
      </c>
      <c r="HLY402" s="95">
        <v>45109</v>
      </c>
      <c r="HLZ402" s="65" t="s">
        <v>11</v>
      </c>
      <c r="HMA402" s="370" t="e">
        <f>VLOOKUP(HMI402,Teams,2)</f>
        <v>#REF!</v>
      </c>
      <c r="HMB402" s="370" t="e">
        <f>VLOOKUP(HMJ402,Teams,2)</f>
        <v>#REF!</v>
      </c>
      <c r="HMC402" s="464"/>
      <c r="HMD402" s="369">
        <v>0.33333333333333331</v>
      </c>
      <c r="HME402" s="370" t="e">
        <f>VLOOKUP(HMA402,fields,2)</f>
        <v>#REF!</v>
      </c>
      <c r="HMF402" s="73" t="s">
        <v>985</v>
      </c>
      <c r="HMG402" s="95">
        <v>45109</v>
      </c>
      <c r="HMH402" s="65" t="s">
        <v>11</v>
      </c>
      <c r="HMI402" s="370" t="e">
        <f>VLOOKUP(HMQ402,Teams,2)</f>
        <v>#REF!</v>
      </c>
      <c r="HMJ402" s="370" t="e">
        <f>VLOOKUP(HMR402,Teams,2)</f>
        <v>#REF!</v>
      </c>
      <c r="HMK402" s="464"/>
      <c r="HML402" s="369">
        <v>0.33333333333333331</v>
      </c>
      <c r="HMM402" s="370" t="e">
        <f>VLOOKUP(HMI402,fields,2)</f>
        <v>#REF!</v>
      </c>
      <c r="HMN402" s="73" t="s">
        <v>985</v>
      </c>
      <c r="HMO402" s="95">
        <v>45109</v>
      </c>
      <c r="HMP402" s="65" t="s">
        <v>11</v>
      </c>
      <c r="HMQ402" s="370" t="e">
        <f>VLOOKUP(HMY402,Teams,2)</f>
        <v>#REF!</v>
      </c>
      <c r="HMR402" s="370" t="e">
        <f>VLOOKUP(HMZ402,Teams,2)</f>
        <v>#REF!</v>
      </c>
      <c r="HMS402" s="464"/>
      <c r="HMT402" s="369">
        <v>0.33333333333333331</v>
      </c>
      <c r="HMU402" s="370" t="e">
        <f>VLOOKUP(HMQ402,fields,2)</f>
        <v>#REF!</v>
      </c>
      <c r="HMV402" s="73" t="s">
        <v>985</v>
      </c>
      <c r="HMW402" s="95">
        <v>45109</v>
      </c>
      <c r="HMX402" s="65" t="s">
        <v>11</v>
      </c>
      <c r="HMY402" s="370" t="e">
        <f>VLOOKUP(HNG402,Teams,2)</f>
        <v>#REF!</v>
      </c>
      <c r="HMZ402" s="370" t="e">
        <f>VLOOKUP(HNH402,Teams,2)</f>
        <v>#REF!</v>
      </c>
      <c r="HNA402" s="464"/>
      <c r="HNB402" s="369">
        <v>0.33333333333333331</v>
      </c>
      <c r="HNC402" s="370" t="e">
        <f>VLOOKUP(HMY402,fields,2)</f>
        <v>#REF!</v>
      </c>
      <c r="HND402" s="73" t="s">
        <v>985</v>
      </c>
      <c r="HNE402" s="95">
        <v>45109</v>
      </c>
      <c r="HNF402" s="65" t="s">
        <v>11</v>
      </c>
      <c r="HNG402" s="370" t="e">
        <f>VLOOKUP(HNO402,Teams,2)</f>
        <v>#REF!</v>
      </c>
      <c r="HNH402" s="370" t="e">
        <f>VLOOKUP(HNP402,Teams,2)</f>
        <v>#REF!</v>
      </c>
      <c r="HNI402" s="464"/>
      <c r="HNJ402" s="369">
        <v>0.33333333333333331</v>
      </c>
      <c r="HNK402" s="370" t="e">
        <f>VLOOKUP(HNG402,fields,2)</f>
        <v>#REF!</v>
      </c>
      <c r="HNL402" s="73" t="s">
        <v>985</v>
      </c>
      <c r="HNM402" s="95">
        <v>45109</v>
      </c>
      <c r="HNN402" s="65" t="s">
        <v>11</v>
      </c>
      <c r="HNO402" s="370" t="e">
        <f>VLOOKUP(HNW402,Teams,2)</f>
        <v>#REF!</v>
      </c>
      <c r="HNP402" s="370" t="e">
        <f>VLOOKUP(HNX402,Teams,2)</f>
        <v>#REF!</v>
      </c>
      <c r="HNQ402" s="464"/>
      <c r="HNR402" s="369">
        <v>0.33333333333333331</v>
      </c>
      <c r="HNS402" s="370" t="e">
        <f>VLOOKUP(HNO402,fields,2)</f>
        <v>#REF!</v>
      </c>
      <c r="HNT402" s="73" t="s">
        <v>985</v>
      </c>
      <c r="HNU402" s="95">
        <v>45109</v>
      </c>
      <c r="HNV402" s="65" t="s">
        <v>11</v>
      </c>
      <c r="HNW402" s="370" t="e">
        <f>VLOOKUP(HOE402,Teams,2)</f>
        <v>#REF!</v>
      </c>
      <c r="HNX402" s="370" t="e">
        <f>VLOOKUP(HOF402,Teams,2)</f>
        <v>#REF!</v>
      </c>
      <c r="HNY402" s="464"/>
      <c r="HNZ402" s="369">
        <v>0.33333333333333331</v>
      </c>
      <c r="HOA402" s="370" t="e">
        <f>VLOOKUP(HNW402,fields,2)</f>
        <v>#REF!</v>
      </c>
      <c r="HOB402" s="73" t="s">
        <v>985</v>
      </c>
      <c r="HOC402" s="95">
        <v>45109</v>
      </c>
      <c r="HOD402" s="65" t="s">
        <v>11</v>
      </c>
      <c r="HOE402" s="370" t="e">
        <f>VLOOKUP(HOM402,Teams,2)</f>
        <v>#REF!</v>
      </c>
      <c r="HOF402" s="370" t="e">
        <f>VLOOKUP(HON402,Teams,2)</f>
        <v>#REF!</v>
      </c>
      <c r="HOG402" s="464"/>
      <c r="HOH402" s="369">
        <v>0.33333333333333331</v>
      </c>
      <c r="HOI402" s="370" t="e">
        <f>VLOOKUP(HOE402,fields,2)</f>
        <v>#REF!</v>
      </c>
      <c r="HOJ402" s="73" t="s">
        <v>985</v>
      </c>
      <c r="HOK402" s="95">
        <v>45109</v>
      </c>
      <c r="HOL402" s="65" t="s">
        <v>11</v>
      </c>
      <c r="HOM402" s="370" t="e">
        <f>VLOOKUP(HOU402,Teams,2)</f>
        <v>#REF!</v>
      </c>
      <c r="HON402" s="370" t="e">
        <f>VLOOKUP(HOV402,Teams,2)</f>
        <v>#REF!</v>
      </c>
      <c r="HOO402" s="464"/>
      <c r="HOP402" s="369">
        <v>0.33333333333333331</v>
      </c>
      <c r="HOQ402" s="370" t="e">
        <f>VLOOKUP(HOM402,fields,2)</f>
        <v>#REF!</v>
      </c>
      <c r="HOR402" s="73" t="s">
        <v>985</v>
      </c>
      <c r="HOS402" s="95">
        <v>45109</v>
      </c>
      <c r="HOT402" s="65" t="s">
        <v>11</v>
      </c>
      <c r="HOU402" s="370" t="e">
        <f>VLOOKUP(HPC402,Teams,2)</f>
        <v>#REF!</v>
      </c>
      <c r="HOV402" s="370" t="e">
        <f>VLOOKUP(HPD402,Teams,2)</f>
        <v>#REF!</v>
      </c>
      <c r="HOW402" s="464"/>
      <c r="HOX402" s="369">
        <v>0.33333333333333331</v>
      </c>
      <c r="HOY402" s="370" t="e">
        <f>VLOOKUP(HOU402,fields,2)</f>
        <v>#REF!</v>
      </c>
      <c r="HOZ402" s="73" t="s">
        <v>985</v>
      </c>
      <c r="HPA402" s="95">
        <v>45109</v>
      </c>
      <c r="HPB402" s="65" t="s">
        <v>11</v>
      </c>
      <c r="HPC402" s="370" t="e">
        <f>VLOOKUP(HPK402,Teams,2)</f>
        <v>#REF!</v>
      </c>
      <c r="HPD402" s="370" t="e">
        <f>VLOOKUP(HPL402,Teams,2)</f>
        <v>#REF!</v>
      </c>
      <c r="HPE402" s="464"/>
      <c r="HPF402" s="369">
        <v>0.33333333333333331</v>
      </c>
      <c r="HPG402" s="370" t="e">
        <f>VLOOKUP(HPC402,fields,2)</f>
        <v>#REF!</v>
      </c>
      <c r="HPH402" s="73" t="s">
        <v>985</v>
      </c>
      <c r="HPI402" s="95">
        <v>45109</v>
      </c>
      <c r="HPJ402" s="65" t="s">
        <v>11</v>
      </c>
      <c r="HPK402" s="370" t="e">
        <f>VLOOKUP(HPS402,Teams,2)</f>
        <v>#REF!</v>
      </c>
      <c r="HPL402" s="370" t="e">
        <f>VLOOKUP(HPT402,Teams,2)</f>
        <v>#REF!</v>
      </c>
      <c r="HPM402" s="464"/>
      <c r="HPN402" s="369">
        <v>0.33333333333333331</v>
      </c>
      <c r="HPO402" s="370" t="e">
        <f>VLOOKUP(HPK402,fields,2)</f>
        <v>#REF!</v>
      </c>
      <c r="HPP402" s="73" t="s">
        <v>985</v>
      </c>
      <c r="HPQ402" s="95">
        <v>45109</v>
      </c>
      <c r="HPR402" s="65" t="s">
        <v>11</v>
      </c>
      <c r="HPS402" s="370" t="e">
        <f>VLOOKUP(HQA402,Teams,2)</f>
        <v>#REF!</v>
      </c>
      <c r="HPT402" s="370" t="e">
        <f>VLOOKUP(HQB402,Teams,2)</f>
        <v>#REF!</v>
      </c>
      <c r="HPU402" s="464"/>
      <c r="HPV402" s="369">
        <v>0.33333333333333331</v>
      </c>
      <c r="HPW402" s="370" t="e">
        <f>VLOOKUP(HPS402,fields,2)</f>
        <v>#REF!</v>
      </c>
      <c r="HPX402" s="73" t="s">
        <v>985</v>
      </c>
      <c r="HPY402" s="95">
        <v>45109</v>
      </c>
      <c r="HPZ402" s="65" t="s">
        <v>11</v>
      </c>
      <c r="HQA402" s="370" t="e">
        <f>VLOOKUP(HQI402,Teams,2)</f>
        <v>#REF!</v>
      </c>
      <c r="HQB402" s="370" t="e">
        <f>VLOOKUP(HQJ402,Teams,2)</f>
        <v>#REF!</v>
      </c>
      <c r="HQC402" s="464"/>
      <c r="HQD402" s="369">
        <v>0.33333333333333331</v>
      </c>
      <c r="HQE402" s="370" t="e">
        <f>VLOOKUP(HQA402,fields,2)</f>
        <v>#REF!</v>
      </c>
      <c r="HQF402" s="73" t="s">
        <v>985</v>
      </c>
      <c r="HQG402" s="95">
        <v>45109</v>
      </c>
      <c r="HQH402" s="65" t="s">
        <v>11</v>
      </c>
      <c r="HQI402" s="370" t="e">
        <f>VLOOKUP(HQQ402,Teams,2)</f>
        <v>#REF!</v>
      </c>
      <c r="HQJ402" s="370" t="e">
        <f>VLOOKUP(HQR402,Teams,2)</f>
        <v>#REF!</v>
      </c>
      <c r="HQK402" s="464"/>
      <c r="HQL402" s="369">
        <v>0.33333333333333331</v>
      </c>
      <c r="HQM402" s="370" t="e">
        <f>VLOOKUP(HQI402,fields,2)</f>
        <v>#REF!</v>
      </c>
      <c r="HQN402" s="73" t="s">
        <v>985</v>
      </c>
      <c r="HQO402" s="95">
        <v>45109</v>
      </c>
      <c r="HQP402" s="65" t="s">
        <v>11</v>
      </c>
      <c r="HQQ402" s="370" t="e">
        <f>VLOOKUP(HQY402,Teams,2)</f>
        <v>#REF!</v>
      </c>
      <c r="HQR402" s="370" t="e">
        <f>VLOOKUP(HQZ402,Teams,2)</f>
        <v>#REF!</v>
      </c>
      <c r="HQS402" s="464"/>
      <c r="HQT402" s="369">
        <v>0.33333333333333331</v>
      </c>
      <c r="HQU402" s="370" t="e">
        <f>VLOOKUP(HQQ402,fields,2)</f>
        <v>#REF!</v>
      </c>
      <c r="HQV402" s="73" t="s">
        <v>985</v>
      </c>
      <c r="HQW402" s="95">
        <v>45109</v>
      </c>
      <c r="HQX402" s="65" t="s">
        <v>11</v>
      </c>
      <c r="HQY402" s="370" t="e">
        <f>VLOOKUP(HRG402,Teams,2)</f>
        <v>#REF!</v>
      </c>
      <c r="HQZ402" s="370" t="e">
        <f>VLOOKUP(HRH402,Teams,2)</f>
        <v>#REF!</v>
      </c>
      <c r="HRA402" s="464"/>
      <c r="HRB402" s="369">
        <v>0.33333333333333331</v>
      </c>
      <c r="HRC402" s="370" t="e">
        <f>VLOOKUP(HQY402,fields,2)</f>
        <v>#REF!</v>
      </c>
      <c r="HRD402" s="73" t="s">
        <v>985</v>
      </c>
      <c r="HRE402" s="95">
        <v>45109</v>
      </c>
      <c r="HRF402" s="65" t="s">
        <v>11</v>
      </c>
      <c r="HRG402" s="370" t="e">
        <f>VLOOKUP(HRO402,Teams,2)</f>
        <v>#REF!</v>
      </c>
      <c r="HRH402" s="370" t="e">
        <f>VLOOKUP(HRP402,Teams,2)</f>
        <v>#REF!</v>
      </c>
      <c r="HRI402" s="464"/>
      <c r="HRJ402" s="369">
        <v>0.33333333333333331</v>
      </c>
      <c r="HRK402" s="370" t="e">
        <f>VLOOKUP(HRG402,fields,2)</f>
        <v>#REF!</v>
      </c>
      <c r="HRL402" s="73" t="s">
        <v>985</v>
      </c>
      <c r="HRM402" s="95">
        <v>45109</v>
      </c>
      <c r="HRN402" s="65" t="s">
        <v>11</v>
      </c>
      <c r="HRO402" s="370" t="e">
        <f>VLOOKUP(HRW402,Teams,2)</f>
        <v>#REF!</v>
      </c>
      <c r="HRP402" s="370" t="e">
        <f>VLOOKUP(HRX402,Teams,2)</f>
        <v>#REF!</v>
      </c>
      <c r="HRQ402" s="464"/>
      <c r="HRR402" s="369">
        <v>0.33333333333333331</v>
      </c>
      <c r="HRS402" s="370" t="e">
        <f>VLOOKUP(HRO402,fields,2)</f>
        <v>#REF!</v>
      </c>
      <c r="HRT402" s="73" t="s">
        <v>985</v>
      </c>
      <c r="HRU402" s="95">
        <v>45109</v>
      </c>
      <c r="HRV402" s="65" t="s">
        <v>11</v>
      </c>
      <c r="HRW402" s="370" t="e">
        <f>VLOOKUP(HSE402,Teams,2)</f>
        <v>#REF!</v>
      </c>
      <c r="HRX402" s="370" t="e">
        <f>VLOOKUP(HSF402,Teams,2)</f>
        <v>#REF!</v>
      </c>
      <c r="HRY402" s="464"/>
      <c r="HRZ402" s="369">
        <v>0.33333333333333331</v>
      </c>
      <c r="HSA402" s="370" t="e">
        <f>VLOOKUP(HRW402,fields,2)</f>
        <v>#REF!</v>
      </c>
      <c r="HSB402" s="73" t="s">
        <v>985</v>
      </c>
      <c r="HSC402" s="95">
        <v>45109</v>
      </c>
      <c r="HSD402" s="65" t="s">
        <v>11</v>
      </c>
      <c r="HSE402" s="370" t="e">
        <f>VLOOKUP(HSM402,Teams,2)</f>
        <v>#REF!</v>
      </c>
      <c r="HSF402" s="370" t="e">
        <f>VLOOKUP(HSN402,Teams,2)</f>
        <v>#REF!</v>
      </c>
      <c r="HSG402" s="464"/>
      <c r="HSH402" s="369">
        <v>0.33333333333333331</v>
      </c>
      <c r="HSI402" s="370" t="e">
        <f>VLOOKUP(HSE402,fields,2)</f>
        <v>#REF!</v>
      </c>
      <c r="HSJ402" s="73" t="s">
        <v>985</v>
      </c>
      <c r="HSK402" s="95">
        <v>45109</v>
      </c>
      <c r="HSL402" s="65" t="s">
        <v>11</v>
      </c>
      <c r="HSM402" s="370" t="e">
        <f>VLOOKUP(HSU402,Teams,2)</f>
        <v>#REF!</v>
      </c>
      <c r="HSN402" s="370" t="e">
        <f>VLOOKUP(HSV402,Teams,2)</f>
        <v>#REF!</v>
      </c>
      <c r="HSO402" s="464"/>
      <c r="HSP402" s="369">
        <v>0.33333333333333331</v>
      </c>
      <c r="HSQ402" s="370" t="e">
        <f>VLOOKUP(HSM402,fields,2)</f>
        <v>#REF!</v>
      </c>
      <c r="HSR402" s="73" t="s">
        <v>985</v>
      </c>
      <c r="HSS402" s="95">
        <v>45109</v>
      </c>
      <c r="HST402" s="65" t="s">
        <v>11</v>
      </c>
      <c r="HSU402" s="370" t="e">
        <f>VLOOKUP(HTC402,Teams,2)</f>
        <v>#REF!</v>
      </c>
      <c r="HSV402" s="370" t="e">
        <f>VLOOKUP(HTD402,Teams,2)</f>
        <v>#REF!</v>
      </c>
      <c r="HSW402" s="464"/>
      <c r="HSX402" s="369">
        <v>0.33333333333333331</v>
      </c>
      <c r="HSY402" s="370" t="e">
        <f>VLOOKUP(HSU402,fields,2)</f>
        <v>#REF!</v>
      </c>
      <c r="HSZ402" s="73" t="s">
        <v>985</v>
      </c>
      <c r="HTA402" s="95">
        <v>45109</v>
      </c>
      <c r="HTB402" s="65" t="s">
        <v>11</v>
      </c>
      <c r="HTC402" s="370" t="e">
        <f>VLOOKUP(HTK402,Teams,2)</f>
        <v>#REF!</v>
      </c>
      <c r="HTD402" s="370" t="e">
        <f>VLOOKUP(HTL402,Teams,2)</f>
        <v>#REF!</v>
      </c>
      <c r="HTE402" s="464"/>
      <c r="HTF402" s="369">
        <v>0.33333333333333331</v>
      </c>
      <c r="HTG402" s="370" t="e">
        <f>VLOOKUP(HTC402,fields,2)</f>
        <v>#REF!</v>
      </c>
      <c r="HTH402" s="73" t="s">
        <v>985</v>
      </c>
      <c r="HTI402" s="95">
        <v>45109</v>
      </c>
      <c r="HTJ402" s="65" t="s">
        <v>11</v>
      </c>
      <c r="HTK402" s="370" t="e">
        <f>VLOOKUP(HTS402,Teams,2)</f>
        <v>#REF!</v>
      </c>
      <c r="HTL402" s="370" t="e">
        <f>VLOOKUP(HTT402,Teams,2)</f>
        <v>#REF!</v>
      </c>
      <c r="HTM402" s="464"/>
      <c r="HTN402" s="369">
        <v>0.33333333333333331</v>
      </c>
      <c r="HTO402" s="370" t="e">
        <f>VLOOKUP(HTK402,fields,2)</f>
        <v>#REF!</v>
      </c>
      <c r="HTP402" s="73" t="s">
        <v>985</v>
      </c>
      <c r="HTQ402" s="95">
        <v>45109</v>
      </c>
      <c r="HTR402" s="65" t="s">
        <v>11</v>
      </c>
      <c r="HTS402" s="370" t="e">
        <f>VLOOKUP(HUA402,Teams,2)</f>
        <v>#REF!</v>
      </c>
      <c r="HTT402" s="370" t="e">
        <f>VLOOKUP(HUB402,Teams,2)</f>
        <v>#REF!</v>
      </c>
      <c r="HTU402" s="464"/>
      <c r="HTV402" s="369">
        <v>0.33333333333333331</v>
      </c>
      <c r="HTW402" s="370" t="e">
        <f>VLOOKUP(HTS402,fields,2)</f>
        <v>#REF!</v>
      </c>
      <c r="HTX402" s="73" t="s">
        <v>985</v>
      </c>
      <c r="HTY402" s="95">
        <v>45109</v>
      </c>
      <c r="HTZ402" s="65" t="s">
        <v>11</v>
      </c>
      <c r="HUA402" s="370" t="e">
        <f>VLOOKUP(HUI402,Teams,2)</f>
        <v>#REF!</v>
      </c>
      <c r="HUB402" s="370" t="e">
        <f>VLOOKUP(HUJ402,Teams,2)</f>
        <v>#REF!</v>
      </c>
      <c r="HUC402" s="464"/>
      <c r="HUD402" s="369">
        <v>0.33333333333333331</v>
      </c>
      <c r="HUE402" s="370" t="e">
        <f>VLOOKUP(HUA402,fields,2)</f>
        <v>#REF!</v>
      </c>
      <c r="HUF402" s="73" t="s">
        <v>985</v>
      </c>
      <c r="HUG402" s="95">
        <v>45109</v>
      </c>
      <c r="HUH402" s="65" t="s">
        <v>11</v>
      </c>
      <c r="HUI402" s="370" t="e">
        <f>VLOOKUP(HUQ402,Teams,2)</f>
        <v>#REF!</v>
      </c>
      <c r="HUJ402" s="370" t="e">
        <f>VLOOKUP(HUR402,Teams,2)</f>
        <v>#REF!</v>
      </c>
      <c r="HUK402" s="464"/>
      <c r="HUL402" s="369">
        <v>0.33333333333333331</v>
      </c>
      <c r="HUM402" s="370" t="e">
        <f>VLOOKUP(HUI402,fields,2)</f>
        <v>#REF!</v>
      </c>
      <c r="HUN402" s="73" t="s">
        <v>985</v>
      </c>
      <c r="HUO402" s="95">
        <v>45109</v>
      </c>
      <c r="HUP402" s="65" t="s">
        <v>11</v>
      </c>
      <c r="HUQ402" s="370" t="e">
        <f>VLOOKUP(HUY402,Teams,2)</f>
        <v>#REF!</v>
      </c>
      <c r="HUR402" s="370" t="e">
        <f>VLOOKUP(HUZ402,Teams,2)</f>
        <v>#REF!</v>
      </c>
      <c r="HUS402" s="464"/>
      <c r="HUT402" s="369">
        <v>0.33333333333333331</v>
      </c>
      <c r="HUU402" s="370" t="e">
        <f>VLOOKUP(HUQ402,fields,2)</f>
        <v>#REF!</v>
      </c>
      <c r="HUV402" s="73" t="s">
        <v>985</v>
      </c>
      <c r="HUW402" s="95">
        <v>45109</v>
      </c>
      <c r="HUX402" s="65" t="s">
        <v>11</v>
      </c>
      <c r="HUY402" s="370" t="e">
        <f>VLOOKUP(HVG402,Teams,2)</f>
        <v>#REF!</v>
      </c>
      <c r="HUZ402" s="370" t="e">
        <f>VLOOKUP(HVH402,Teams,2)</f>
        <v>#REF!</v>
      </c>
      <c r="HVA402" s="464"/>
      <c r="HVB402" s="369">
        <v>0.33333333333333331</v>
      </c>
      <c r="HVC402" s="370" t="e">
        <f>VLOOKUP(HUY402,fields,2)</f>
        <v>#REF!</v>
      </c>
      <c r="HVD402" s="73" t="s">
        <v>985</v>
      </c>
      <c r="HVE402" s="95">
        <v>45109</v>
      </c>
      <c r="HVF402" s="65" t="s">
        <v>11</v>
      </c>
      <c r="HVG402" s="370" t="e">
        <f>VLOOKUP(HVO402,Teams,2)</f>
        <v>#REF!</v>
      </c>
      <c r="HVH402" s="370" t="e">
        <f>VLOOKUP(HVP402,Teams,2)</f>
        <v>#REF!</v>
      </c>
      <c r="HVI402" s="464"/>
      <c r="HVJ402" s="369">
        <v>0.33333333333333331</v>
      </c>
      <c r="HVK402" s="370" t="e">
        <f>VLOOKUP(HVG402,fields,2)</f>
        <v>#REF!</v>
      </c>
      <c r="HVL402" s="73" t="s">
        <v>985</v>
      </c>
      <c r="HVM402" s="95">
        <v>45109</v>
      </c>
      <c r="HVN402" s="65" t="s">
        <v>11</v>
      </c>
      <c r="HVO402" s="370" t="e">
        <f>VLOOKUP(HVW402,Teams,2)</f>
        <v>#REF!</v>
      </c>
      <c r="HVP402" s="370" t="e">
        <f>VLOOKUP(HVX402,Teams,2)</f>
        <v>#REF!</v>
      </c>
      <c r="HVQ402" s="464"/>
      <c r="HVR402" s="369">
        <v>0.33333333333333331</v>
      </c>
      <c r="HVS402" s="370" t="e">
        <f>VLOOKUP(HVO402,fields,2)</f>
        <v>#REF!</v>
      </c>
      <c r="HVT402" s="73" t="s">
        <v>985</v>
      </c>
      <c r="HVU402" s="95">
        <v>45109</v>
      </c>
      <c r="HVV402" s="65" t="s">
        <v>11</v>
      </c>
      <c r="HVW402" s="370" t="e">
        <f>VLOOKUP(HWE402,Teams,2)</f>
        <v>#REF!</v>
      </c>
      <c r="HVX402" s="370" t="e">
        <f>VLOOKUP(HWF402,Teams,2)</f>
        <v>#REF!</v>
      </c>
      <c r="HVY402" s="464"/>
      <c r="HVZ402" s="369">
        <v>0.33333333333333331</v>
      </c>
      <c r="HWA402" s="370" t="e">
        <f>VLOOKUP(HVW402,fields,2)</f>
        <v>#REF!</v>
      </c>
      <c r="HWB402" s="73" t="s">
        <v>985</v>
      </c>
      <c r="HWC402" s="95">
        <v>45109</v>
      </c>
      <c r="HWD402" s="65" t="s">
        <v>11</v>
      </c>
      <c r="HWE402" s="370" t="e">
        <f>VLOOKUP(HWM402,Teams,2)</f>
        <v>#REF!</v>
      </c>
      <c r="HWF402" s="370" t="e">
        <f>VLOOKUP(HWN402,Teams,2)</f>
        <v>#REF!</v>
      </c>
      <c r="HWG402" s="464"/>
      <c r="HWH402" s="369">
        <v>0.33333333333333331</v>
      </c>
      <c r="HWI402" s="370" t="e">
        <f>VLOOKUP(HWE402,fields,2)</f>
        <v>#REF!</v>
      </c>
      <c r="HWJ402" s="73" t="s">
        <v>985</v>
      </c>
      <c r="HWK402" s="95">
        <v>45109</v>
      </c>
      <c r="HWL402" s="65" t="s">
        <v>11</v>
      </c>
      <c r="HWM402" s="370" t="e">
        <f>VLOOKUP(HWU402,Teams,2)</f>
        <v>#REF!</v>
      </c>
      <c r="HWN402" s="370" t="e">
        <f>VLOOKUP(HWV402,Teams,2)</f>
        <v>#REF!</v>
      </c>
      <c r="HWO402" s="464"/>
      <c r="HWP402" s="369">
        <v>0.33333333333333331</v>
      </c>
      <c r="HWQ402" s="370" t="e">
        <f>VLOOKUP(HWM402,fields,2)</f>
        <v>#REF!</v>
      </c>
      <c r="HWR402" s="73" t="s">
        <v>985</v>
      </c>
      <c r="HWS402" s="95">
        <v>45109</v>
      </c>
      <c r="HWT402" s="65" t="s">
        <v>11</v>
      </c>
      <c r="HWU402" s="370" t="e">
        <f>VLOOKUP(HXC402,Teams,2)</f>
        <v>#REF!</v>
      </c>
      <c r="HWV402" s="370" t="e">
        <f>VLOOKUP(HXD402,Teams,2)</f>
        <v>#REF!</v>
      </c>
      <c r="HWW402" s="464"/>
      <c r="HWX402" s="369">
        <v>0.33333333333333331</v>
      </c>
      <c r="HWY402" s="370" t="e">
        <f>VLOOKUP(HWU402,fields,2)</f>
        <v>#REF!</v>
      </c>
      <c r="HWZ402" s="73" t="s">
        <v>985</v>
      </c>
      <c r="HXA402" s="95">
        <v>45109</v>
      </c>
      <c r="HXB402" s="65" t="s">
        <v>11</v>
      </c>
      <c r="HXC402" s="370" t="e">
        <f>VLOOKUP(HXK402,Teams,2)</f>
        <v>#REF!</v>
      </c>
      <c r="HXD402" s="370" t="e">
        <f>VLOOKUP(HXL402,Teams,2)</f>
        <v>#REF!</v>
      </c>
      <c r="HXE402" s="464"/>
      <c r="HXF402" s="369">
        <v>0.33333333333333331</v>
      </c>
      <c r="HXG402" s="370" t="e">
        <f>VLOOKUP(HXC402,fields,2)</f>
        <v>#REF!</v>
      </c>
      <c r="HXH402" s="73" t="s">
        <v>985</v>
      </c>
      <c r="HXI402" s="95">
        <v>45109</v>
      </c>
      <c r="HXJ402" s="65" t="s">
        <v>11</v>
      </c>
      <c r="HXK402" s="370" t="e">
        <f>VLOOKUP(HXS402,Teams,2)</f>
        <v>#REF!</v>
      </c>
      <c r="HXL402" s="370" t="e">
        <f>VLOOKUP(HXT402,Teams,2)</f>
        <v>#REF!</v>
      </c>
      <c r="HXM402" s="464"/>
      <c r="HXN402" s="369">
        <v>0.33333333333333331</v>
      </c>
      <c r="HXO402" s="370" t="e">
        <f>VLOOKUP(HXK402,fields,2)</f>
        <v>#REF!</v>
      </c>
      <c r="HXP402" s="73" t="s">
        <v>985</v>
      </c>
      <c r="HXQ402" s="95">
        <v>45109</v>
      </c>
      <c r="HXR402" s="65" t="s">
        <v>11</v>
      </c>
      <c r="HXS402" s="370" t="e">
        <f>VLOOKUP(HYA402,Teams,2)</f>
        <v>#REF!</v>
      </c>
      <c r="HXT402" s="370" t="e">
        <f>VLOOKUP(HYB402,Teams,2)</f>
        <v>#REF!</v>
      </c>
      <c r="HXU402" s="464"/>
      <c r="HXV402" s="369">
        <v>0.33333333333333331</v>
      </c>
      <c r="HXW402" s="370" t="e">
        <f>VLOOKUP(HXS402,fields,2)</f>
        <v>#REF!</v>
      </c>
      <c r="HXX402" s="73" t="s">
        <v>985</v>
      </c>
      <c r="HXY402" s="95">
        <v>45109</v>
      </c>
      <c r="HXZ402" s="65" t="s">
        <v>11</v>
      </c>
      <c r="HYA402" s="370" t="e">
        <f>VLOOKUP(HYI402,Teams,2)</f>
        <v>#REF!</v>
      </c>
      <c r="HYB402" s="370" t="e">
        <f>VLOOKUP(HYJ402,Teams,2)</f>
        <v>#REF!</v>
      </c>
      <c r="HYC402" s="464"/>
      <c r="HYD402" s="369">
        <v>0.33333333333333331</v>
      </c>
      <c r="HYE402" s="370" t="e">
        <f>VLOOKUP(HYA402,fields,2)</f>
        <v>#REF!</v>
      </c>
      <c r="HYF402" s="73" t="s">
        <v>985</v>
      </c>
      <c r="HYG402" s="95">
        <v>45109</v>
      </c>
      <c r="HYH402" s="65" t="s">
        <v>11</v>
      </c>
      <c r="HYI402" s="370" t="e">
        <f>VLOOKUP(HYQ402,Teams,2)</f>
        <v>#REF!</v>
      </c>
      <c r="HYJ402" s="370" t="e">
        <f>VLOOKUP(HYR402,Teams,2)</f>
        <v>#REF!</v>
      </c>
      <c r="HYK402" s="464"/>
      <c r="HYL402" s="369">
        <v>0.33333333333333331</v>
      </c>
      <c r="HYM402" s="370" t="e">
        <f>VLOOKUP(HYI402,fields,2)</f>
        <v>#REF!</v>
      </c>
      <c r="HYN402" s="73" t="s">
        <v>985</v>
      </c>
      <c r="HYO402" s="95">
        <v>45109</v>
      </c>
      <c r="HYP402" s="65" t="s">
        <v>11</v>
      </c>
      <c r="HYQ402" s="370" t="e">
        <f>VLOOKUP(HYY402,Teams,2)</f>
        <v>#REF!</v>
      </c>
      <c r="HYR402" s="370" t="e">
        <f>VLOOKUP(HYZ402,Teams,2)</f>
        <v>#REF!</v>
      </c>
      <c r="HYS402" s="464"/>
      <c r="HYT402" s="369">
        <v>0.33333333333333331</v>
      </c>
      <c r="HYU402" s="370" t="e">
        <f>VLOOKUP(HYQ402,fields,2)</f>
        <v>#REF!</v>
      </c>
      <c r="HYV402" s="73" t="s">
        <v>985</v>
      </c>
      <c r="HYW402" s="95">
        <v>45109</v>
      </c>
      <c r="HYX402" s="65" t="s">
        <v>11</v>
      </c>
      <c r="HYY402" s="370" t="e">
        <f>VLOOKUP(HZG402,Teams,2)</f>
        <v>#REF!</v>
      </c>
      <c r="HYZ402" s="370" t="e">
        <f>VLOOKUP(HZH402,Teams,2)</f>
        <v>#REF!</v>
      </c>
      <c r="HZA402" s="464"/>
      <c r="HZB402" s="369">
        <v>0.33333333333333331</v>
      </c>
      <c r="HZC402" s="370" t="e">
        <f>VLOOKUP(HYY402,fields,2)</f>
        <v>#REF!</v>
      </c>
      <c r="HZD402" s="73" t="s">
        <v>985</v>
      </c>
      <c r="HZE402" s="95">
        <v>45109</v>
      </c>
      <c r="HZF402" s="65" t="s">
        <v>11</v>
      </c>
      <c r="HZG402" s="370" t="e">
        <f>VLOOKUP(HZO402,Teams,2)</f>
        <v>#REF!</v>
      </c>
      <c r="HZH402" s="370" t="e">
        <f>VLOOKUP(HZP402,Teams,2)</f>
        <v>#REF!</v>
      </c>
      <c r="HZI402" s="464"/>
      <c r="HZJ402" s="369">
        <v>0.33333333333333331</v>
      </c>
      <c r="HZK402" s="370" t="e">
        <f>VLOOKUP(HZG402,fields,2)</f>
        <v>#REF!</v>
      </c>
      <c r="HZL402" s="73" t="s">
        <v>985</v>
      </c>
      <c r="HZM402" s="95">
        <v>45109</v>
      </c>
      <c r="HZN402" s="65" t="s">
        <v>11</v>
      </c>
      <c r="HZO402" s="370" t="e">
        <f>VLOOKUP(HZW402,Teams,2)</f>
        <v>#REF!</v>
      </c>
      <c r="HZP402" s="370" t="e">
        <f>VLOOKUP(HZX402,Teams,2)</f>
        <v>#REF!</v>
      </c>
      <c r="HZQ402" s="464"/>
      <c r="HZR402" s="369">
        <v>0.33333333333333331</v>
      </c>
      <c r="HZS402" s="370" t="e">
        <f>VLOOKUP(HZO402,fields,2)</f>
        <v>#REF!</v>
      </c>
      <c r="HZT402" s="73" t="s">
        <v>985</v>
      </c>
      <c r="HZU402" s="95">
        <v>45109</v>
      </c>
      <c r="HZV402" s="65" t="s">
        <v>11</v>
      </c>
      <c r="HZW402" s="370" t="e">
        <f>VLOOKUP(IAE402,Teams,2)</f>
        <v>#REF!</v>
      </c>
      <c r="HZX402" s="370" t="e">
        <f>VLOOKUP(IAF402,Teams,2)</f>
        <v>#REF!</v>
      </c>
      <c r="HZY402" s="464"/>
      <c r="HZZ402" s="369">
        <v>0.33333333333333331</v>
      </c>
      <c r="IAA402" s="370" t="e">
        <f>VLOOKUP(HZW402,fields,2)</f>
        <v>#REF!</v>
      </c>
      <c r="IAB402" s="73" t="s">
        <v>985</v>
      </c>
      <c r="IAC402" s="95">
        <v>45109</v>
      </c>
      <c r="IAD402" s="65" t="s">
        <v>11</v>
      </c>
      <c r="IAE402" s="370" t="e">
        <f>VLOOKUP(IAM402,Teams,2)</f>
        <v>#REF!</v>
      </c>
      <c r="IAF402" s="370" t="e">
        <f>VLOOKUP(IAN402,Teams,2)</f>
        <v>#REF!</v>
      </c>
      <c r="IAG402" s="464"/>
      <c r="IAH402" s="369">
        <v>0.33333333333333331</v>
      </c>
      <c r="IAI402" s="370" t="e">
        <f>VLOOKUP(IAE402,fields,2)</f>
        <v>#REF!</v>
      </c>
      <c r="IAJ402" s="73" t="s">
        <v>985</v>
      </c>
      <c r="IAK402" s="95">
        <v>45109</v>
      </c>
      <c r="IAL402" s="65" t="s">
        <v>11</v>
      </c>
      <c r="IAM402" s="370" t="e">
        <f>VLOOKUP(IAU402,Teams,2)</f>
        <v>#REF!</v>
      </c>
      <c r="IAN402" s="370" t="e">
        <f>VLOOKUP(IAV402,Teams,2)</f>
        <v>#REF!</v>
      </c>
      <c r="IAO402" s="464"/>
      <c r="IAP402" s="369">
        <v>0.33333333333333331</v>
      </c>
      <c r="IAQ402" s="370" t="e">
        <f>VLOOKUP(IAM402,fields,2)</f>
        <v>#REF!</v>
      </c>
      <c r="IAR402" s="73" t="s">
        <v>985</v>
      </c>
      <c r="IAS402" s="95">
        <v>45109</v>
      </c>
      <c r="IAT402" s="65" t="s">
        <v>11</v>
      </c>
      <c r="IAU402" s="370" t="e">
        <f>VLOOKUP(IBC402,Teams,2)</f>
        <v>#REF!</v>
      </c>
      <c r="IAV402" s="370" t="e">
        <f>VLOOKUP(IBD402,Teams,2)</f>
        <v>#REF!</v>
      </c>
      <c r="IAW402" s="464"/>
      <c r="IAX402" s="369">
        <v>0.33333333333333331</v>
      </c>
      <c r="IAY402" s="370" t="e">
        <f>VLOOKUP(IAU402,fields,2)</f>
        <v>#REF!</v>
      </c>
      <c r="IAZ402" s="73" t="s">
        <v>985</v>
      </c>
      <c r="IBA402" s="95">
        <v>45109</v>
      </c>
      <c r="IBB402" s="65" t="s">
        <v>11</v>
      </c>
      <c r="IBC402" s="370" t="e">
        <f>VLOOKUP(IBK402,Teams,2)</f>
        <v>#REF!</v>
      </c>
      <c r="IBD402" s="370" t="e">
        <f>VLOOKUP(IBL402,Teams,2)</f>
        <v>#REF!</v>
      </c>
      <c r="IBE402" s="464"/>
      <c r="IBF402" s="369">
        <v>0.33333333333333331</v>
      </c>
      <c r="IBG402" s="370" t="e">
        <f>VLOOKUP(IBC402,fields,2)</f>
        <v>#REF!</v>
      </c>
      <c r="IBH402" s="73" t="s">
        <v>985</v>
      </c>
      <c r="IBI402" s="95">
        <v>45109</v>
      </c>
      <c r="IBJ402" s="65" t="s">
        <v>11</v>
      </c>
      <c r="IBK402" s="370" t="e">
        <f>VLOOKUP(IBS402,Teams,2)</f>
        <v>#REF!</v>
      </c>
      <c r="IBL402" s="370" t="e">
        <f>VLOOKUP(IBT402,Teams,2)</f>
        <v>#REF!</v>
      </c>
      <c r="IBM402" s="464"/>
      <c r="IBN402" s="369">
        <v>0.33333333333333331</v>
      </c>
      <c r="IBO402" s="370" t="e">
        <f>VLOOKUP(IBK402,fields,2)</f>
        <v>#REF!</v>
      </c>
      <c r="IBP402" s="73" t="s">
        <v>985</v>
      </c>
      <c r="IBQ402" s="95">
        <v>45109</v>
      </c>
      <c r="IBR402" s="65" t="s">
        <v>11</v>
      </c>
      <c r="IBS402" s="370" t="e">
        <f>VLOOKUP(ICA402,Teams,2)</f>
        <v>#REF!</v>
      </c>
      <c r="IBT402" s="370" t="e">
        <f>VLOOKUP(ICB402,Teams,2)</f>
        <v>#REF!</v>
      </c>
      <c r="IBU402" s="464"/>
      <c r="IBV402" s="369">
        <v>0.33333333333333331</v>
      </c>
      <c r="IBW402" s="370" t="e">
        <f>VLOOKUP(IBS402,fields,2)</f>
        <v>#REF!</v>
      </c>
      <c r="IBX402" s="73" t="s">
        <v>985</v>
      </c>
      <c r="IBY402" s="95">
        <v>45109</v>
      </c>
      <c r="IBZ402" s="65" t="s">
        <v>11</v>
      </c>
      <c r="ICA402" s="370" t="e">
        <f>VLOOKUP(ICI402,Teams,2)</f>
        <v>#REF!</v>
      </c>
      <c r="ICB402" s="370" t="e">
        <f>VLOOKUP(ICJ402,Teams,2)</f>
        <v>#REF!</v>
      </c>
      <c r="ICC402" s="464"/>
      <c r="ICD402" s="369">
        <v>0.33333333333333331</v>
      </c>
      <c r="ICE402" s="370" t="e">
        <f>VLOOKUP(ICA402,fields,2)</f>
        <v>#REF!</v>
      </c>
      <c r="ICF402" s="73" t="s">
        <v>985</v>
      </c>
      <c r="ICG402" s="95">
        <v>45109</v>
      </c>
      <c r="ICH402" s="65" t="s">
        <v>11</v>
      </c>
      <c r="ICI402" s="370" t="e">
        <f>VLOOKUP(ICQ402,Teams,2)</f>
        <v>#REF!</v>
      </c>
      <c r="ICJ402" s="370" t="e">
        <f>VLOOKUP(ICR402,Teams,2)</f>
        <v>#REF!</v>
      </c>
      <c r="ICK402" s="464"/>
      <c r="ICL402" s="369">
        <v>0.33333333333333331</v>
      </c>
      <c r="ICM402" s="370" t="e">
        <f>VLOOKUP(ICI402,fields,2)</f>
        <v>#REF!</v>
      </c>
      <c r="ICN402" s="73" t="s">
        <v>985</v>
      </c>
      <c r="ICO402" s="95">
        <v>45109</v>
      </c>
      <c r="ICP402" s="65" t="s">
        <v>11</v>
      </c>
      <c r="ICQ402" s="370" t="e">
        <f>VLOOKUP(ICY402,Teams,2)</f>
        <v>#REF!</v>
      </c>
      <c r="ICR402" s="370" t="e">
        <f>VLOOKUP(ICZ402,Teams,2)</f>
        <v>#REF!</v>
      </c>
      <c r="ICS402" s="464"/>
      <c r="ICT402" s="369">
        <v>0.33333333333333331</v>
      </c>
      <c r="ICU402" s="370" t="e">
        <f>VLOOKUP(ICQ402,fields,2)</f>
        <v>#REF!</v>
      </c>
      <c r="ICV402" s="73" t="s">
        <v>985</v>
      </c>
      <c r="ICW402" s="95">
        <v>45109</v>
      </c>
      <c r="ICX402" s="65" t="s">
        <v>11</v>
      </c>
      <c r="ICY402" s="370" t="e">
        <f>VLOOKUP(IDG402,Teams,2)</f>
        <v>#REF!</v>
      </c>
      <c r="ICZ402" s="370" t="e">
        <f>VLOOKUP(IDH402,Teams,2)</f>
        <v>#REF!</v>
      </c>
      <c r="IDA402" s="464"/>
      <c r="IDB402" s="369">
        <v>0.33333333333333331</v>
      </c>
      <c r="IDC402" s="370" t="e">
        <f>VLOOKUP(ICY402,fields,2)</f>
        <v>#REF!</v>
      </c>
      <c r="IDD402" s="73" t="s">
        <v>985</v>
      </c>
      <c r="IDE402" s="95">
        <v>45109</v>
      </c>
      <c r="IDF402" s="65" t="s">
        <v>11</v>
      </c>
      <c r="IDG402" s="370" t="e">
        <f>VLOOKUP(IDO402,Teams,2)</f>
        <v>#REF!</v>
      </c>
      <c r="IDH402" s="370" t="e">
        <f>VLOOKUP(IDP402,Teams,2)</f>
        <v>#REF!</v>
      </c>
      <c r="IDI402" s="464"/>
      <c r="IDJ402" s="369">
        <v>0.33333333333333331</v>
      </c>
      <c r="IDK402" s="370" t="e">
        <f>VLOOKUP(IDG402,fields,2)</f>
        <v>#REF!</v>
      </c>
      <c r="IDL402" s="73" t="s">
        <v>985</v>
      </c>
      <c r="IDM402" s="95">
        <v>45109</v>
      </c>
      <c r="IDN402" s="65" t="s">
        <v>11</v>
      </c>
      <c r="IDO402" s="370" t="e">
        <f>VLOOKUP(IDW402,Teams,2)</f>
        <v>#REF!</v>
      </c>
      <c r="IDP402" s="370" t="e">
        <f>VLOOKUP(IDX402,Teams,2)</f>
        <v>#REF!</v>
      </c>
      <c r="IDQ402" s="464"/>
      <c r="IDR402" s="369">
        <v>0.33333333333333331</v>
      </c>
      <c r="IDS402" s="370" t="e">
        <f>VLOOKUP(IDO402,fields,2)</f>
        <v>#REF!</v>
      </c>
      <c r="IDT402" s="73" t="s">
        <v>985</v>
      </c>
      <c r="IDU402" s="95">
        <v>45109</v>
      </c>
      <c r="IDV402" s="65" t="s">
        <v>11</v>
      </c>
      <c r="IDW402" s="370" t="e">
        <f>VLOOKUP(IEE402,Teams,2)</f>
        <v>#REF!</v>
      </c>
      <c r="IDX402" s="370" t="e">
        <f>VLOOKUP(IEF402,Teams,2)</f>
        <v>#REF!</v>
      </c>
      <c r="IDY402" s="464"/>
      <c r="IDZ402" s="369">
        <v>0.33333333333333331</v>
      </c>
      <c r="IEA402" s="370" t="e">
        <f>VLOOKUP(IDW402,fields,2)</f>
        <v>#REF!</v>
      </c>
      <c r="IEB402" s="73" t="s">
        <v>985</v>
      </c>
      <c r="IEC402" s="95">
        <v>45109</v>
      </c>
      <c r="IED402" s="65" t="s">
        <v>11</v>
      </c>
      <c r="IEE402" s="370" t="e">
        <f>VLOOKUP(IEM402,Teams,2)</f>
        <v>#REF!</v>
      </c>
      <c r="IEF402" s="370" t="e">
        <f>VLOOKUP(IEN402,Teams,2)</f>
        <v>#REF!</v>
      </c>
      <c r="IEG402" s="464"/>
      <c r="IEH402" s="369">
        <v>0.33333333333333331</v>
      </c>
      <c r="IEI402" s="370" t="e">
        <f>VLOOKUP(IEE402,fields,2)</f>
        <v>#REF!</v>
      </c>
      <c r="IEJ402" s="73" t="s">
        <v>985</v>
      </c>
      <c r="IEK402" s="95">
        <v>45109</v>
      </c>
      <c r="IEL402" s="65" t="s">
        <v>11</v>
      </c>
      <c r="IEM402" s="370" t="e">
        <f>VLOOKUP(IEU402,Teams,2)</f>
        <v>#REF!</v>
      </c>
      <c r="IEN402" s="370" t="e">
        <f>VLOOKUP(IEV402,Teams,2)</f>
        <v>#REF!</v>
      </c>
      <c r="IEO402" s="464"/>
      <c r="IEP402" s="369">
        <v>0.33333333333333331</v>
      </c>
      <c r="IEQ402" s="370" t="e">
        <f>VLOOKUP(IEM402,fields,2)</f>
        <v>#REF!</v>
      </c>
      <c r="IER402" s="73" t="s">
        <v>985</v>
      </c>
      <c r="IES402" s="95">
        <v>45109</v>
      </c>
      <c r="IET402" s="65" t="s">
        <v>11</v>
      </c>
      <c r="IEU402" s="370" t="e">
        <f>VLOOKUP(IFC402,Teams,2)</f>
        <v>#REF!</v>
      </c>
      <c r="IEV402" s="370" t="e">
        <f>VLOOKUP(IFD402,Teams,2)</f>
        <v>#REF!</v>
      </c>
      <c r="IEW402" s="464"/>
      <c r="IEX402" s="369">
        <v>0.33333333333333331</v>
      </c>
      <c r="IEY402" s="370" t="e">
        <f>VLOOKUP(IEU402,fields,2)</f>
        <v>#REF!</v>
      </c>
      <c r="IEZ402" s="73" t="s">
        <v>985</v>
      </c>
      <c r="IFA402" s="95">
        <v>45109</v>
      </c>
      <c r="IFB402" s="65" t="s">
        <v>11</v>
      </c>
      <c r="IFC402" s="370" t="e">
        <f>VLOOKUP(IFK402,Teams,2)</f>
        <v>#REF!</v>
      </c>
      <c r="IFD402" s="370" t="e">
        <f>VLOOKUP(IFL402,Teams,2)</f>
        <v>#REF!</v>
      </c>
      <c r="IFE402" s="464"/>
      <c r="IFF402" s="369">
        <v>0.33333333333333331</v>
      </c>
      <c r="IFG402" s="370" t="e">
        <f>VLOOKUP(IFC402,fields,2)</f>
        <v>#REF!</v>
      </c>
      <c r="IFH402" s="73" t="s">
        <v>985</v>
      </c>
      <c r="IFI402" s="95">
        <v>45109</v>
      </c>
      <c r="IFJ402" s="65" t="s">
        <v>11</v>
      </c>
      <c r="IFK402" s="370" t="e">
        <f>VLOOKUP(IFS402,Teams,2)</f>
        <v>#REF!</v>
      </c>
      <c r="IFL402" s="370" t="e">
        <f>VLOOKUP(IFT402,Teams,2)</f>
        <v>#REF!</v>
      </c>
      <c r="IFM402" s="464"/>
      <c r="IFN402" s="369">
        <v>0.33333333333333331</v>
      </c>
      <c r="IFO402" s="370" t="e">
        <f>VLOOKUP(IFK402,fields,2)</f>
        <v>#REF!</v>
      </c>
      <c r="IFP402" s="73" t="s">
        <v>985</v>
      </c>
      <c r="IFQ402" s="95">
        <v>45109</v>
      </c>
      <c r="IFR402" s="65" t="s">
        <v>11</v>
      </c>
      <c r="IFS402" s="370" t="e">
        <f>VLOOKUP(IGA402,Teams,2)</f>
        <v>#REF!</v>
      </c>
      <c r="IFT402" s="370" t="e">
        <f>VLOOKUP(IGB402,Teams,2)</f>
        <v>#REF!</v>
      </c>
      <c r="IFU402" s="464"/>
      <c r="IFV402" s="369">
        <v>0.33333333333333331</v>
      </c>
      <c r="IFW402" s="370" t="e">
        <f>VLOOKUP(IFS402,fields,2)</f>
        <v>#REF!</v>
      </c>
      <c r="IFX402" s="73" t="s">
        <v>985</v>
      </c>
      <c r="IFY402" s="95">
        <v>45109</v>
      </c>
      <c r="IFZ402" s="65" t="s">
        <v>11</v>
      </c>
      <c r="IGA402" s="370" t="e">
        <f>VLOOKUP(IGI402,Teams,2)</f>
        <v>#REF!</v>
      </c>
      <c r="IGB402" s="370" t="e">
        <f>VLOOKUP(IGJ402,Teams,2)</f>
        <v>#REF!</v>
      </c>
      <c r="IGC402" s="464"/>
      <c r="IGD402" s="369">
        <v>0.33333333333333331</v>
      </c>
      <c r="IGE402" s="370" t="e">
        <f>VLOOKUP(IGA402,fields,2)</f>
        <v>#REF!</v>
      </c>
      <c r="IGF402" s="73" t="s">
        <v>985</v>
      </c>
      <c r="IGG402" s="95">
        <v>45109</v>
      </c>
      <c r="IGH402" s="65" t="s">
        <v>11</v>
      </c>
      <c r="IGI402" s="370" t="e">
        <f>VLOOKUP(IGQ402,Teams,2)</f>
        <v>#REF!</v>
      </c>
      <c r="IGJ402" s="370" t="e">
        <f>VLOOKUP(IGR402,Teams,2)</f>
        <v>#REF!</v>
      </c>
      <c r="IGK402" s="464"/>
      <c r="IGL402" s="369">
        <v>0.33333333333333331</v>
      </c>
      <c r="IGM402" s="370" t="e">
        <f>VLOOKUP(IGI402,fields,2)</f>
        <v>#REF!</v>
      </c>
      <c r="IGN402" s="73" t="s">
        <v>985</v>
      </c>
      <c r="IGO402" s="95">
        <v>45109</v>
      </c>
      <c r="IGP402" s="65" t="s">
        <v>11</v>
      </c>
      <c r="IGQ402" s="370" t="e">
        <f>VLOOKUP(IGY402,Teams,2)</f>
        <v>#REF!</v>
      </c>
      <c r="IGR402" s="370" t="e">
        <f>VLOOKUP(IGZ402,Teams,2)</f>
        <v>#REF!</v>
      </c>
      <c r="IGS402" s="464"/>
      <c r="IGT402" s="369">
        <v>0.33333333333333331</v>
      </c>
      <c r="IGU402" s="370" t="e">
        <f>VLOOKUP(IGQ402,fields,2)</f>
        <v>#REF!</v>
      </c>
      <c r="IGV402" s="73" t="s">
        <v>985</v>
      </c>
      <c r="IGW402" s="95">
        <v>45109</v>
      </c>
      <c r="IGX402" s="65" t="s">
        <v>11</v>
      </c>
      <c r="IGY402" s="370" t="e">
        <f>VLOOKUP(IHG402,Teams,2)</f>
        <v>#REF!</v>
      </c>
      <c r="IGZ402" s="370" t="e">
        <f>VLOOKUP(IHH402,Teams,2)</f>
        <v>#REF!</v>
      </c>
      <c r="IHA402" s="464"/>
      <c r="IHB402" s="369">
        <v>0.33333333333333331</v>
      </c>
      <c r="IHC402" s="370" t="e">
        <f>VLOOKUP(IGY402,fields,2)</f>
        <v>#REF!</v>
      </c>
      <c r="IHD402" s="73" t="s">
        <v>985</v>
      </c>
      <c r="IHE402" s="95">
        <v>45109</v>
      </c>
      <c r="IHF402" s="65" t="s">
        <v>11</v>
      </c>
      <c r="IHG402" s="370" t="e">
        <f>VLOOKUP(IHO402,Teams,2)</f>
        <v>#REF!</v>
      </c>
      <c r="IHH402" s="370" t="e">
        <f>VLOOKUP(IHP402,Teams,2)</f>
        <v>#REF!</v>
      </c>
      <c r="IHI402" s="464"/>
      <c r="IHJ402" s="369">
        <v>0.33333333333333331</v>
      </c>
      <c r="IHK402" s="370" t="e">
        <f>VLOOKUP(IHG402,fields,2)</f>
        <v>#REF!</v>
      </c>
      <c r="IHL402" s="73" t="s">
        <v>985</v>
      </c>
      <c r="IHM402" s="95">
        <v>45109</v>
      </c>
      <c r="IHN402" s="65" t="s">
        <v>11</v>
      </c>
      <c r="IHO402" s="370" t="e">
        <f>VLOOKUP(IHW402,Teams,2)</f>
        <v>#REF!</v>
      </c>
      <c r="IHP402" s="370" t="e">
        <f>VLOOKUP(IHX402,Teams,2)</f>
        <v>#REF!</v>
      </c>
      <c r="IHQ402" s="464"/>
      <c r="IHR402" s="369">
        <v>0.33333333333333331</v>
      </c>
      <c r="IHS402" s="370" t="e">
        <f>VLOOKUP(IHO402,fields,2)</f>
        <v>#REF!</v>
      </c>
      <c r="IHT402" s="73" t="s">
        <v>985</v>
      </c>
      <c r="IHU402" s="95">
        <v>45109</v>
      </c>
      <c r="IHV402" s="65" t="s">
        <v>11</v>
      </c>
      <c r="IHW402" s="370" t="e">
        <f>VLOOKUP(IIE402,Teams,2)</f>
        <v>#REF!</v>
      </c>
      <c r="IHX402" s="370" t="e">
        <f>VLOOKUP(IIF402,Teams,2)</f>
        <v>#REF!</v>
      </c>
      <c r="IHY402" s="464"/>
      <c r="IHZ402" s="369">
        <v>0.33333333333333331</v>
      </c>
      <c r="IIA402" s="370" t="e">
        <f>VLOOKUP(IHW402,fields,2)</f>
        <v>#REF!</v>
      </c>
      <c r="IIB402" s="73" t="s">
        <v>985</v>
      </c>
      <c r="IIC402" s="95">
        <v>45109</v>
      </c>
      <c r="IID402" s="65" t="s">
        <v>11</v>
      </c>
      <c r="IIE402" s="370" t="e">
        <f>VLOOKUP(IIM402,Teams,2)</f>
        <v>#REF!</v>
      </c>
      <c r="IIF402" s="370" t="e">
        <f>VLOOKUP(IIN402,Teams,2)</f>
        <v>#REF!</v>
      </c>
      <c r="IIG402" s="464"/>
      <c r="IIH402" s="369">
        <v>0.33333333333333331</v>
      </c>
      <c r="III402" s="370" t="e">
        <f>VLOOKUP(IIE402,fields,2)</f>
        <v>#REF!</v>
      </c>
      <c r="IIJ402" s="73" t="s">
        <v>985</v>
      </c>
      <c r="IIK402" s="95">
        <v>45109</v>
      </c>
      <c r="IIL402" s="65" t="s">
        <v>11</v>
      </c>
      <c r="IIM402" s="370" t="e">
        <f>VLOOKUP(IIU402,Teams,2)</f>
        <v>#REF!</v>
      </c>
      <c r="IIN402" s="370" t="e">
        <f>VLOOKUP(IIV402,Teams,2)</f>
        <v>#REF!</v>
      </c>
      <c r="IIO402" s="464"/>
      <c r="IIP402" s="369">
        <v>0.33333333333333331</v>
      </c>
      <c r="IIQ402" s="370" t="e">
        <f>VLOOKUP(IIM402,fields,2)</f>
        <v>#REF!</v>
      </c>
      <c r="IIR402" s="73" t="s">
        <v>985</v>
      </c>
      <c r="IIS402" s="95">
        <v>45109</v>
      </c>
      <c r="IIT402" s="65" t="s">
        <v>11</v>
      </c>
      <c r="IIU402" s="370" t="e">
        <f>VLOOKUP(IJC402,Teams,2)</f>
        <v>#REF!</v>
      </c>
      <c r="IIV402" s="370" t="e">
        <f>VLOOKUP(IJD402,Teams,2)</f>
        <v>#REF!</v>
      </c>
      <c r="IIW402" s="464"/>
      <c r="IIX402" s="369">
        <v>0.33333333333333331</v>
      </c>
      <c r="IIY402" s="370" t="e">
        <f>VLOOKUP(IIU402,fields,2)</f>
        <v>#REF!</v>
      </c>
      <c r="IIZ402" s="73" t="s">
        <v>985</v>
      </c>
      <c r="IJA402" s="95">
        <v>45109</v>
      </c>
      <c r="IJB402" s="65" t="s">
        <v>11</v>
      </c>
      <c r="IJC402" s="370" t="e">
        <f>VLOOKUP(IJK402,Teams,2)</f>
        <v>#REF!</v>
      </c>
      <c r="IJD402" s="370" t="e">
        <f>VLOOKUP(IJL402,Teams,2)</f>
        <v>#REF!</v>
      </c>
      <c r="IJE402" s="464"/>
      <c r="IJF402" s="369">
        <v>0.33333333333333331</v>
      </c>
      <c r="IJG402" s="370" t="e">
        <f>VLOOKUP(IJC402,fields,2)</f>
        <v>#REF!</v>
      </c>
      <c r="IJH402" s="73" t="s">
        <v>985</v>
      </c>
      <c r="IJI402" s="95">
        <v>45109</v>
      </c>
      <c r="IJJ402" s="65" t="s">
        <v>11</v>
      </c>
      <c r="IJK402" s="370" t="e">
        <f>VLOOKUP(IJS402,Teams,2)</f>
        <v>#REF!</v>
      </c>
      <c r="IJL402" s="370" t="e">
        <f>VLOOKUP(IJT402,Teams,2)</f>
        <v>#REF!</v>
      </c>
      <c r="IJM402" s="464"/>
      <c r="IJN402" s="369">
        <v>0.33333333333333331</v>
      </c>
      <c r="IJO402" s="370" t="e">
        <f>VLOOKUP(IJK402,fields,2)</f>
        <v>#REF!</v>
      </c>
      <c r="IJP402" s="73" t="s">
        <v>985</v>
      </c>
      <c r="IJQ402" s="95">
        <v>45109</v>
      </c>
      <c r="IJR402" s="65" t="s">
        <v>11</v>
      </c>
      <c r="IJS402" s="370" t="e">
        <f>VLOOKUP(IKA402,Teams,2)</f>
        <v>#REF!</v>
      </c>
      <c r="IJT402" s="370" t="e">
        <f>VLOOKUP(IKB402,Teams,2)</f>
        <v>#REF!</v>
      </c>
      <c r="IJU402" s="464"/>
      <c r="IJV402" s="369">
        <v>0.33333333333333331</v>
      </c>
      <c r="IJW402" s="370" t="e">
        <f>VLOOKUP(IJS402,fields,2)</f>
        <v>#REF!</v>
      </c>
      <c r="IJX402" s="73" t="s">
        <v>985</v>
      </c>
      <c r="IJY402" s="95">
        <v>45109</v>
      </c>
      <c r="IJZ402" s="65" t="s">
        <v>11</v>
      </c>
      <c r="IKA402" s="370" t="e">
        <f>VLOOKUP(IKI402,Teams,2)</f>
        <v>#REF!</v>
      </c>
      <c r="IKB402" s="370" t="e">
        <f>VLOOKUP(IKJ402,Teams,2)</f>
        <v>#REF!</v>
      </c>
      <c r="IKC402" s="464"/>
      <c r="IKD402" s="369">
        <v>0.33333333333333331</v>
      </c>
      <c r="IKE402" s="370" t="e">
        <f>VLOOKUP(IKA402,fields,2)</f>
        <v>#REF!</v>
      </c>
      <c r="IKF402" s="73" t="s">
        <v>985</v>
      </c>
      <c r="IKG402" s="95">
        <v>45109</v>
      </c>
      <c r="IKH402" s="65" t="s">
        <v>11</v>
      </c>
      <c r="IKI402" s="370" t="e">
        <f>VLOOKUP(IKQ402,Teams,2)</f>
        <v>#REF!</v>
      </c>
      <c r="IKJ402" s="370" t="e">
        <f>VLOOKUP(IKR402,Teams,2)</f>
        <v>#REF!</v>
      </c>
      <c r="IKK402" s="464"/>
      <c r="IKL402" s="369">
        <v>0.33333333333333331</v>
      </c>
      <c r="IKM402" s="370" t="e">
        <f>VLOOKUP(IKI402,fields,2)</f>
        <v>#REF!</v>
      </c>
      <c r="IKN402" s="73" t="s">
        <v>985</v>
      </c>
      <c r="IKO402" s="95">
        <v>45109</v>
      </c>
      <c r="IKP402" s="65" t="s">
        <v>11</v>
      </c>
      <c r="IKQ402" s="370" t="e">
        <f>VLOOKUP(IKY402,Teams,2)</f>
        <v>#REF!</v>
      </c>
      <c r="IKR402" s="370" t="e">
        <f>VLOOKUP(IKZ402,Teams,2)</f>
        <v>#REF!</v>
      </c>
      <c r="IKS402" s="464"/>
      <c r="IKT402" s="369">
        <v>0.33333333333333331</v>
      </c>
      <c r="IKU402" s="370" t="e">
        <f>VLOOKUP(IKQ402,fields,2)</f>
        <v>#REF!</v>
      </c>
      <c r="IKV402" s="73" t="s">
        <v>985</v>
      </c>
      <c r="IKW402" s="95">
        <v>45109</v>
      </c>
      <c r="IKX402" s="65" t="s">
        <v>11</v>
      </c>
      <c r="IKY402" s="370" t="e">
        <f>VLOOKUP(ILG402,Teams,2)</f>
        <v>#REF!</v>
      </c>
      <c r="IKZ402" s="370" t="e">
        <f>VLOOKUP(ILH402,Teams,2)</f>
        <v>#REF!</v>
      </c>
      <c r="ILA402" s="464"/>
      <c r="ILB402" s="369">
        <v>0.33333333333333331</v>
      </c>
      <c r="ILC402" s="370" t="e">
        <f>VLOOKUP(IKY402,fields,2)</f>
        <v>#REF!</v>
      </c>
      <c r="ILD402" s="73" t="s">
        <v>985</v>
      </c>
      <c r="ILE402" s="95">
        <v>45109</v>
      </c>
      <c r="ILF402" s="65" t="s">
        <v>11</v>
      </c>
      <c r="ILG402" s="370" t="e">
        <f>VLOOKUP(ILO402,Teams,2)</f>
        <v>#REF!</v>
      </c>
      <c r="ILH402" s="370" t="e">
        <f>VLOOKUP(ILP402,Teams,2)</f>
        <v>#REF!</v>
      </c>
      <c r="ILI402" s="464"/>
      <c r="ILJ402" s="369">
        <v>0.33333333333333331</v>
      </c>
      <c r="ILK402" s="370" t="e">
        <f>VLOOKUP(ILG402,fields,2)</f>
        <v>#REF!</v>
      </c>
      <c r="ILL402" s="73" t="s">
        <v>985</v>
      </c>
      <c r="ILM402" s="95">
        <v>45109</v>
      </c>
      <c r="ILN402" s="65" t="s">
        <v>11</v>
      </c>
      <c r="ILO402" s="370" t="e">
        <f>VLOOKUP(ILW402,Teams,2)</f>
        <v>#REF!</v>
      </c>
      <c r="ILP402" s="370" t="e">
        <f>VLOOKUP(ILX402,Teams,2)</f>
        <v>#REF!</v>
      </c>
      <c r="ILQ402" s="464"/>
      <c r="ILR402" s="369">
        <v>0.33333333333333331</v>
      </c>
      <c r="ILS402" s="370" t="e">
        <f>VLOOKUP(ILO402,fields,2)</f>
        <v>#REF!</v>
      </c>
      <c r="ILT402" s="73" t="s">
        <v>985</v>
      </c>
      <c r="ILU402" s="95">
        <v>45109</v>
      </c>
      <c r="ILV402" s="65" t="s">
        <v>11</v>
      </c>
      <c r="ILW402" s="370" t="e">
        <f>VLOOKUP(IME402,Teams,2)</f>
        <v>#REF!</v>
      </c>
      <c r="ILX402" s="370" t="e">
        <f>VLOOKUP(IMF402,Teams,2)</f>
        <v>#REF!</v>
      </c>
      <c r="ILY402" s="464"/>
      <c r="ILZ402" s="369">
        <v>0.33333333333333331</v>
      </c>
      <c r="IMA402" s="370" t="e">
        <f>VLOOKUP(ILW402,fields,2)</f>
        <v>#REF!</v>
      </c>
      <c r="IMB402" s="73" t="s">
        <v>985</v>
      </c>
      <c r="IMC402" s="95">
        <v>45109</v>
      </c>
      <c r="IMD402" s="65" t="s">
        <v>11</v>
      </c>
      <c r="IME402" s="370" t="e">
        <f>VLOOKUP(IMM402,Teams,2)</f>
        <v>#REF!</v>
      </c>
      <c r="IMF402" s="370" t="e">
        <f>VLOOKUP(IMN402,Teams,2)</f>
        <v>#REF!</v>
      </c>
      <c r="IMG402" s="464"/>
      <c r="IMH402" s="369">
        <v>0.33333333333333331</v>
      </c>
      <c r="IMI402" s="370" t="e">
        <f>VLOOKUP(IME402,fields,2)</f>
        <v>#REF!</v>
      </c>
      <c r="IMJ402" s="73" t="s">
        <v>985</v>
      </c>
      <c r="IMK402" s="95">
        <v>45109</v>
      </c>
      <c r="IML402" s="65" t="s">
        <v>11</v>
      </c>
      <c r="IMM402" s="370" t="e">
        <f>VLOOKUP(IMU402,Teams,2)</f>
        <v>#REF!</v>
      </c>
      <c r="IMN402" s="370" t="e">
        <f>VLOOKUP(IMV402,Teams,2)</f>
        <v>#REF!</v>
      </c>
      <c r="IMO402" s="464"/>
      <c r="IMP402" s="369">
        <v>0.33333333333333331</v>
      </c>
      <c r="IMQ402" s="370" t="e">
        <f>VLOOKUP(IMM402,fields,2)</f>
        <v>#REF!</v>
      </c>
      <c r="IMR402" s="73" t="s">
        <v>985</v>
      </c>
      <c r="IMS402" s="95">
        <v>45109</v>
      </c>
      <c r="IMT402" s="65" t="s">
        <v>11</v>
      </c>
      <c r="IMU402" s="370" t="e">
        <f>VLOOKUP(INC402,Teams,2)</f>
        <v>#REF!</v>
      </c>
      <c r="IMV402" s="370" t="e">
        <f>VLOOKUP(IND402,Teams,2)</f>
        <v>#REF!</v>
      </c>
      <c r="IMW402" s="464"/>
      <c r="IMX402" s="369">
        <v>0.33333333333333331</v>
      </c>
      <c r="IMY402" s="370" t="e">
        <f>VLOOKUP(IMU402,fields,2)</f>
        <v>#REF!</v>
      </c>
      <c r="IMZ402" s="73" t="s">
        <v>985</v>
      </c>
      <c r="INA402" s="95">
        <v>45109</v>
      </c>
      <c r="INB402" s="65" t="s">
        <v>11</v>
      </c>
      <c r="INC402" s="370" t="e">
        <f>VLOOKUP(INK402,Teams,2)</f>
        <v>#REF!</v>
      </c>
      <c r="IND402" s="370" t="e">
        <f>VLOOKUP(INL402,Teams,2)</f>
        <v>#REF!</v>
      </c>
      <c r="INE402" s="464"/>
      <c r="INF402" s="369">
        <v>0.33333333333333331</v>
      </c>
      <c r="ING402" s="370" t="e">
        <f>VLOOKUP(INC402,fields,2)</f>
        <v>#REF!</v>
      </c>
      <c r="INH402" s="73" t="s">
        <v>985</v>
      </c>
      <c r="INI402" s="95">
        <v>45109</v>
      </c>
      <c r="INJ402" s="65" t="s">
        <v>11</v>
      </c>
      <c r="INK402" s="370" t="e">
        <f>VLOOKUP(INS402,Teams,2)</f>
        <v>#REF!</v>
      </c>
      <c r="INL402" s="370" t="e">
        <f>VLOOKUP(INT402,Teams,2)</f>
        <v>#REF!</v>
      </c>
      <c r="INM402" s="464"/>
      <c r="INN402" s="369">
        <v>0.33333333333333331</v>
      </c>
      <c r="INO402" s="370" t="e">
        <f>VLOOKUP(INK402,fields,2)</f>
        <v>#REF!</v>
      </c>
      <c r="INP402" s="73" t="s">
        <v>985</v>
      </c>
      <c r="INQ402" s="95">
        <v>45109</v>
      </c>
      <c r="INR402" s="65" t="s">
        <v>11</v>
      </c>
      <c r="INS402" s="370" t="e">
        <f>VLOOKUP(IOA402,Teams,2)</f>
        <v>#REF!</v>
      </c>
      <c r="INT402" s="370" t="e">
        <f>VLOOKUP(IOB402,Teams,2)</f>
        <v>#REF!</v>
      </c>
      <c r="INU402" s="464"/>
      <c r="INV402" s="369">
        <v>0.33333333333333331</v>
      </c>
      <c r="INW402" s="370" t="e">
        <f>VLOOKUP(INS402,fields,2)</f>
        <v>#REF!</v>
      </c>
      <c r="INX402" s="73" t="s">
        <v>985</v>
      </c>
      <c r="INY402" s="95">
        <v>45109</v>
      </c>
      <c r="INZ402" s="65" t="s">
        <v>11</v>
      </c>
      <c r="IOA402" s="370" t="e">
        <f>VLOOKUP(IOI402,Teams,2)</f>
        <v>#REF!</v>
      </c>
      <c r="IOB402" s="370" t="e">
        <f>VLOOKUP(IOJ402,Teams,2)</f>
        <v>#REF!</v>
      </c>
      <c r="IOC402" s="464"/>
      <c r="IOD402" s="369">
        <v>0.33333333333333331</v>
      </c>
      <c r="IOE402" s="370" t="e">
        <f>VLOOKUP(IOA402,fields,2)</f>
        <v>#REF!</v>
      </c>
      <c r="IOF402" s="73" t="s">
        <v>985</v>
      </c>
      <c r="IOG402" s="95">
        <v>45109</v>
      </c>
      <c r="IOH402" s="65" t="s">
        <v>11</v>
      </c>
      <c r="IOI402" s="370" t="e">
        <f>VLOOKUP(IOQ402,Teams,2)</f>
        <v>#REF!</v>
      </c>
      <c r="IOJ402" s="370" t="e">
        <f>VLOOKUP(IOR402,Teams,2)</f>
        <v>#REF!</v>
      </c>
      <c r="IOK402" s="464"/>
      <c r="IOL402" s="369">
        <v>0.33333333333333331</v>
      </c>
      <c r="IOM402" s="370" t="e">
        <f>VLOOKUP(IOI402,fields,2)</f>
        <v>#REF!</v>
      </c>
      <c r="ION402" s="73" t="s">
        <v>985</v>
      </c>
      <c r="IOO402" s="95">
        <v>45109</v>
      </c>
      <c r="IOP402" s="65" t="s">
        <v>11</v>
      </c>
      <c r="IOQ402" s="370" t="e">
        <f>VLOOKUP(IOY402,Teams,2)</f>
        <v>#REF!</v>
      </c>
      <c r="IOR402" s="370" t="e">
        <f>VLOOKUP(IOZ402,Teams,2)</f>
        <v>#REF!</v>
      </c>
      <c r="IOS402" s="464"/>
      <c r="IOT402" s="369">
        <v>0.33333333333333331</v>
      </c>
      <c r="IOU402" s="370" t="e">
        <f>VLOOKUP(IOQ402,fields,2)</f>
        <v>#REF!</v>
      </c>
      <c r="IOV402" s="73" t="s">
        <v>985</v>
      </c>
      <c r="IOW402" s="95">
        <v>45109</v>
      </c>
      <c r="IOX402" s="65" t="s">
        <v>11</v>
      </c>
      <c r="IOY402" s="370" t="e">
        <f>VLOOKUP(IPG402,Teams,2)</f>
        <v>#REF!</v>
      </c>
      <c r="IOZ402" s="370" t="e">
        <f>VLOOKUP(IPH402,Teams,2)</f>
        <v>#REF!</v>
      </c>
      <c r="IPA402" s="464"/>
      <c r="IPB402" s="369">
        <v>0.33333333333333331</v>
      </c>
      <c r="IPC402" s="370" t="e">
        <f>VLOOKUP(IOY402,fields,2)</f>
        <v>#REF!</v>
      </c>
      <c r="IPD402" s="73" t="s">
        <v>985</v>
      </c>
      <c r="IPE402" s="95">
        <v>45109</v>
      </c>
      <c r="IPF402" s="65" t="s">
        <v>11</v>
      </c>
      <c r="IPG402" s="370" t="e">
        <f>VLOOKUP(IPO402,Teams,2)</f>
        <v>#REF!</v>
      </c>
      <c r="IPH402" s="370" t="e">
        <f>VLOOKUP(IPP402,Teams,2)</f>
        <v>#REF!</v>
      </c>
      <c r="IPI402" s="464"/>
      <c r="IPJ402" s="369">
        <v>0.33333333333333331</v>
      </c>
      <c r="IPK402" s="370" t="e">
        <f>VLOOKUP(IPG402,fields,2)</f>
        <v>#REF!</v>
      </c>
      <c r="IPL402" s="73" t="s">
        <v>985</v>
      </c>
      <c r="IPM402" s="95">
        <v>45109</v>
      </c>
      <c r="IPN402" s="65" t="s">
        <v>11</v>
      </c>
      <c r="IPO402" s="370" t="e">
        <f>VLOOKUP(IPW402,Teams,2)</f>
        <v>#REF!</v>
      </c>
      <c r="IPP402" s="370" t="e">
        <f>VLOOKUP(IPX402,Teams,2)</f>
        <v>#REF!</v>
      </c>
      <c r="IPQ402" s="464"/>
      <c r="IPR402" s="369">
        <v>0.33333333333333331</v>
      </c>
      <c r="IPS402" s="370" t="e">
        <f>VLOOKUP(IPO402,fields,2)</f>
        <v>#REF!</v>
      </c>
      <c r="IPT402" s="73" t="s">
        <v>985</v>
      </c>
      <c r="IPU402" s="95">
        <v>45109</v>
      </c>
      <c r="IPV402" s="65" t="s">
        <v>11</v>
      </c>
      <c r="IPW402" s="370" t="e">
        <f>VLOOKUP(IQE402,Teams,2)</f>
        <v>#REF!</v>
      </c>
      <c r="IPX402" s="370" t="e">
        <f>VLOOKUP(IQF402,Teams,2)</f>
        <v>#REF!</v>
      </c>
      <c r="IPY402" s="464"/>
      <c r="IPZ402" s="369">
        <v>0.33333333333333331</v>
      </c>
      <c r="IQA402" s="370" t="e">
        <f>VLOOKUP(IPW402,fields,2)</f>
        <v>#REF!</v>
      </c>
      <c r="IQB402" s="73" t="s">
        <v>985</v>
      </c>
      <c r="IQC402" s="95">
        <v>45109</v>
      </c>
      <c r="IQD402" s="65" t="s">
        <v>11</v>
      </c>
      <c r="IQE402" s="370" t="e">
        <f>VLOOKUP(IQM402,Teams,2)</f>
        <v>#REF!</v>
      </c>
      <c r="IQF402" s="370" t="e">
        <f>VLOOKUP(IQN402,Teams,2)</f>
        <v>#REF!</v>
      </c>
      <c r="IQG402" s="464"/>
      <c r="IQH402" s="369">
        <v>0.33333333333333331</v>
      </c>
      <c r="IQI402" s="370" t="e">
        <f>VLOOKUP(IQE402,fields,2)</f>
        <v>#REF!</v>
      </c>
      <c r="IQJ402" s="73" t="s">
        <v>985</v>
      </c>
      <c r="IQK402" s="95">
        <v>45109</v>
      </c>
      <c r="IQL402" s="65" t="s">
        <v>11</v>
      </c>
      <c r="IQM402" s="370" t="e">
        <f>VLOOKUP(IQU402,Teams,2)</f>
        <v>#REF!</v>
      </c>
      <c r="IQN402" s="370" t="e">
        <f>VLOOKUP(IQV402,Teams,2)</f>
        <v>#REF!</v>
      </c>
      <c r="IQO402" s="464"/>
      <c r="IQP402" s="369">
        <v>0.33333333333333331</v>
      </c>
      <c r="IQQ402" s="370" t="e">
        <f>VLOOKUP(IQM402,fields,2)</f>
        <v>#REF!</v>
      </c>
      <c r="IQR402" s="73" t="s">
        <v>985</v>
      </c>
      <c r="IQS402" s="95">
        <v>45109</v>
      </c>
      <c r="IQT402" s="65" t="s">
        <v>11</v>
      </c>
      <c r="IQU402" s="370" t="e">
        <f>VLOOKUP(IRC402,Teams,2)</f>
        <v>#REF!</v>
      </c>
      <c r="IQV402" s="370" t="e">
        <f>VLOOKUP(IRD402,Teams,2)</f>
        <v>#REF!</v>
      </c>
      <c r="IQW402" s="464"/>
      <c r="IQX402" s="369">
        <v>0.33333333333333331</v>
      </c>
      <c r="IQY402" s="370" t="e">
        <f>VLOOKUP(IQU402,fields,2)</f>
        <v>#REF!</v>
      </c>
      <c r="IQZ402" s="73" t="s">
        <v>985</v>
      </c>
      <c r="IRA402" s="95">
        <v>45109</v>
      </c>
      <c r="IRB402" s="65" t="s">
        <v>11</v>
      </c>
      <c r="IRC402" s="370" t="e">
        <f>VLOOKUP(IRK402,Teams,2)</f>
        <v>#REF!</v>
      </c>
      <c r="IRD402" s="370" t="e">
        <f>VLOOKUP(IRL402,Teams,2)</f>
        <v>#REF!</v>
      </c>
      <c r="IRE402" s="464"/>
      <c r="IRF402" s="369">
        <v>0.33333333333333331</v>
      </c>
      <c r="IRG402" s="370" t="e">
        <f>VLOOKUP(IRC402,fields,2)</f>
        <v>#REF!</v>
      </c>
      <c r="IRH402" s="73" t="s">
        <v>985</v>
      </c>
      <c r="IRI402" s="95">
        <v>45109</v>
      </c>
      <c r="IRJ402" s="65" t="s">
        <v>11</v>
      </c>
      <c r="IRK402" s="370" t="e">
        <f>VLOOKUP(IRS402,Teams,2)</f>
        <v>#REF!</v>
      </c>
      <c r="IRL402" s="370" t="e">
        <f>VLOOKUP(IRT402,Teams,2)</f>
        <v>#REF!</v>
      </c>
      <c r="IRM402" s="464"/>
      <c r="IRN402" s="369">
        <v>0.33333333333333331</v>
      </c>
      <c r="IRO402" s="370" t="e">
        <f>VLOOKUP(IRK402,fields,2)</f>
        <v>#REF!</v>
      </c>
      <c r="IRP402" s="73" t="s">
        <v>985</v>
      </c>
      <c r="IRQ402" s="95">
        <v>45109</v>
      </c>
      <c r="IRR402" s="65" t="s">
        <v>11</v>
      </c>
      <c r="IRS402" s="370" t="e">
        <f>VLOOKUP(ISA402,Teams,2)</f>
        <v>#REF!</v>
      </c>
      <c r="IRT402" s="370" t="e">
        <f>VLOOKUP(ISB402,Teams,2)</f>
        <v>#REF!</v>
      </c>
      <c r="IRU402" s="464"/>
      <c r="IRV402" s="369">
        <v>0.33333333333333331</v>
      </c>
      <c r="IRW402" s="370" t="e">
        <f>VLOOKUP(IRS402,fields,2)</f>
        <v>#REF!</v>
      </c>
      <c r="IRX402" s="73" t="s">
        <v>985</v>
      </c>
      <c r="IRY402" s="95">
        <v>45109</v>
      </c>
      <c r="IRZ402" s="65" t="s">
        <v>11</v>
      </c>
      <c r="ISA402" s="370" t="e">
        <f>VLOOKUP(ISI402,Teams,2)</f>
        <v>#REF!</v>
      </c>
      <c r="ISB402" s="370" t="e">
        <f>VLOOKUP(ISJ402,Teams,2)</f>
        <v>#REF!</v>
      </c>
      <c r="ISC402" s="464"/>
      <c r="ISD402" s="369">
        <v>0.33333333333333331</v>
      </c>
      <c r="ISE402" s="370" t="e">
        <f>VLOOKUP(ISA402,fields,2)</f>
        <v>#REF!</v>
      </c>
      <c r="ISF402" s="73" t="s">
        <v>985</v>
      </c>
      <c r="ISG402" s="95">
        <v>45109</v>
      </c>
      <c r="ISH402" s="65" t="s">
        <v>11</v>
      </c>
      <c r="ISI402" s="370" t="e">
        <f>VLOOKUP(ISQ402,Teams,2)</f>
        <v>#REF!</v>
      </c>
      <c r="ISJ402" s="370" t="e">
        <f>VLOOKUP(ISR402,Teams,2)</f>
        <v>#REF!</v>
      </c>
      <c r="ISK402" s="464"/>
      <c r="ISL402" s="369">
        <v>0.33333333333333331</v>
      </c>
      <c r="ISM402" s="370" t="e">
        <f>VLOOKUP(ISI402,fields,2)</f>
        <v>#REF!</v>
      </c>
      <c r="ISN402" s="73" t="s">
        <v>985</v>
      </c>
      <c r="ISO402" s="95">
        <v>45109</v>
      </c>
      <c r="ISP402" s="65" t="s">
        <v>11</v>
      </c>
      <c r="ISQ402" s="370" t="e">
        <f>VLOOKUP(ISY402,Teams,2)</f>
        <v>#REF!</v>
      </c>
      <c r="ISR402" s="370" t="e">
        <f>VLOOKUP(ISZ402,Teams,2)</f>
        <v>#REF!</v>
      </c>
      <c r="ISS402" s="464"/>
      <c r="IST402" s="369">
        <v>0.33333333333333331</v>
      </c>
      <c r="ISU402" s="370" t="e">
        <f>VLOOKUP(ISQ402,fields,2)</f>
        <v>#REF!</v>
      </c>
      <c r="ISV402" s="73" t="s">
        <v>985</v>
      </c>
      <c r="ISW402" s="95">
        <v>45109</v>
      </c>
      <c r="ISX402" s="65" t="s">
        <v>11</v>
      </c>
      <c r="ISY402" s="370" t="e">
        <f>VLOOKUP(ITG402,Teams,2)</f>
        <v>#REF!</v>
      </c>
      <c r="ISZ402" s="370" t="e">
        <f>VLOOKUP(ITH402,Teams,2)</f>
        <v>#REF!</v>
      </c>
      <c r="ITA402" s="464"/>
      <c r="ITB402" s="369">
        <v>0.33333333333333331</v>
      </c>
      <c r="ITC402" s="370" t="e">
        <f>VLOOKUP(ISY402,fields,2)</f>
        <v>#REF!</v>
      </c>
      <c r="ITD402" s="73" t="s">
        <v>985</v>
      </c>
      <c r="ITE402" s="95">
        <v>45109</v>
      </c>
      <c r="ITF402" s="65" t="s">
        <v>11</v>
      </c>
      <c r="ITG402" s="370" t="e">
        <f>VLOOKUP(ITO402,Teams,2)</f>
        <v>#REF!</v>
      </c>
      <c r="ITH402" s="370" t="e">
        <f>VLOOKUP(ITP402,Teams,2)</f>
        <v>#REF!</v>
      </c>
      <c r="ITI402" s="464"/>
      <c r="ITJ402" s="369">
        <v>0.33333333333333331</v>
      </c>
      <c r="ITK402" s="370" t="e">
        <f>VLOOKUP(ITG402,fields,2)</f>
        <v>#REF!</v>
      </c>
      <c r="ITL402" s="73" t="s">
        <v>985</v>
      </c>
      <c r="ITM402" s="95">
        <v>45109</v>
      </c>
      <c r="ITN402" s="65" t="s">
        <v>11</v>
      </c>
      <c r="ITO402" s="370" t="e">
        <f>VLOOKUP(ITW402,Teams,2)</f>
        <v>#REF!</v>
      </c>
      <c r="ITP402" s="370" t="e">
        <f>VLOOKUP(ITX402,Teams,2)</f>
        <v>#REF!</v>
      </c>
      <c r="ITQ402" s="464"/>
      <c r="ITR402" s="369">
        <v>0.33333333333333331</v>
      </c>
      <c r="ITS402" s="370" t="e">
        <f>VLOOKUP(ITO402,fields,2)</f>
        <v>#REF!</v>
      </c>
      <c r="ITT402" s="73" t="s">
        <v>985</v>
      </c>
      <c r="ITU402" s="95">
        <v>45109</v>
      </c>
      <c r="ITV402" s="65" t="s">
        <v>11</v>
      </c>
      <c r="ITW402" s="370" t="e">
        <f>VLOOKUP(IUE402,Teams,2)</f>
        <v>#REF!</v>
      </c>
      <c r="ITX402" s="370" t="e">
        <f>VLOOKUP(IUF402,Teams,2)</f>
        <v>#REF!</v>
      </c>
      <c r="ITY402" s="464"/>
      <c r="ITZ402" s="369">
        <v>0.33333333333333331</v>
      </c>
      <c r="IUA402" s="370" t="e">
        <f>VLOOKUP(ITW402,fields,2)</f>
        <v>#REF!</v>
      </c>
      <c r="IUB402" s="73" t="s">
        <v>985</v>
      </c>
      <c r="IUC402" s="95">
        <v>45109</v>
      </c>
      <c r="IUD402" s="65" t="s">
        <v>11</v>
      </c>
      <c r="IUE402" s="370" t="e">
        <f>VLOOKUP(IUM402,Teams,2)</f>
        <v>#REF!</v>
      </c>
      <c r="IUF402" s="370" t="e">
        <f>VLOOKUP(IUN402,Teams,2)</f>
        <v>#REF!</v>
      </c>
      <c r="IUG402" s="464"/>
      <c r="IUH402" s="369">
        <v>0.33333333333333331</v>
      </c>
      <c r="IUI402" s="370" t="e">
        <f>VLOOKUP(IUE402,fields,2)</f>
        <v>#REF!</v>
      </c>
      <c r="IUJ402" s="73" t="s">
        <v>985</v>
      </c>
      <c r="IUK402" s="95">
        <v>45109</v>
      </c>
      <c r="IUL402" s="65" t="s">
        <v>11</v>
      </c>
      <c r="IUM402" s="370" t="e">
        <f>VLOOKUP(IUU402,Teams,2)</f>
        <v>#REF!</v>
      </c>
      <c r="IUN402" s="370" t="e">
        <f>VLOOKUP(IUV402,Teams,2)</f>
        <v>#REF!</v>
      </c>
      <c r="IUO402" s="464"/>
      <c r="IUP402" s="369">
        <v>0.33333333333333331</v>
      </c>
      <c r="IUQ402" s="370" t="e">
        <f>VLOOKUP(IUM402,fields,2)</f>
        <v>#REF!</v>
      </c>
      <c r="IUR402" s="73" t="s">
        <v>985</v>
      </c>
      <c r="IUS402" s="95">
        <v>45109</v>
      </c>
      <c r="IUT402" s="65" t="s">
        <v>11</v>
      </c>
      <c r="IUU402" s="370" t="e">
        <f>VLOOKUP(IVC402,Teams,2)</f>
        <v>#REF!</v>
      </c>
      <c r="IUV402" s="370" t="e">
        <f>VLOOKUP(IVD402,Teams,2)</f>
        <v>#REF!</v>
      </c>
      <c r="IUW402" s="464"/>
      <c r="IUX402" s="369">
        <v>0.33333333333333331</v>
      </c>
      <c r="IUY402" s="370" t="e">
        <f>VLOOKUP(IUU402,fields,2)</f>
        <v>#REF!</v>
      </c>
      <c r="IUZ402" s="73" t="s">
        <v>985</v>
      </c>
      <c r="IVA402" s="95">
        <v>45109</v>
      </c>
      <c r="IVB402" s="65" t="s">
        <v>11</v>
      </c>
      <c r="IVC402" s="370" t="e">
        <f>VLOOKUP(IVK402,Teams,2)</f>
        <v>#REF!</v>
      </c>
      <c r="IVD402" s="370" t="e">
        <f>VLOOKUP(IVL402,Teams,2)</f>
        <v>#REF!</v>
      </c>
      <c r="IVE402" s="464"/>
      <c r="IVF402" s="369">
        <v>0.33333333333333331</v>
      </c>
      <c r="IVG402" s="370" t="e">
        <f>VLOOKUP(IVC402,fields,2)</f>
        <v>#REF!</v>
      </c>
      <c r="IVH402" s="73" t="s">
        <v>985</v>
      </c>
      <c r="IVI402" s="95">
        <v>45109</v>
      </c>
      <c r="IVJ402" s="65" t="s">
        <v>11</v>
      </c>
      <c r="IVK402" s="370" t="e">
        <f>VLOOKUP(IVS402,Teams,2)</f>
        <v>#REF!</v>
      </c>
      <c r="IVL402" s="370" t="e">
        <f>VLOOKUP(IVT402,Teams,2)</f>
        <v>#REF!</v>
      </c>
      <c r="IVM402" s="464"/>
      <c r="IVN402" s="369">
        <v>0.33333333333333331</v>
      </c>
      <c r="IVO402" s="370" t="e">
        <f>VLOOKUP(IVK402,fields,2)</f>
        <v>#REF!</v>
      </c>
      <c r="IVP402" s="73" t="s">
        <v>985</v>
      </c>
      <c r="IVQ402" s="95">
        <v>45109</v>
      </c>
      <c r="IVR402" s="65" t="s">
        <v>11</v>
      </c>
      <c r="IVS402" s="370" t="e">
        <f>VLOOKUP(IWA402,Teams,2)</f>
        <v>#REF!</v>
      </c>
      <c r="IVT402" s="370" t="e">
        <f>VLOOKUP(IWB402,Teams,2)</f>
        <v>#REF!</v>
      </c>
      <c r="IVU402" s="464"/>
      <c r="IVV402" s="369">
        <v>0.33333333333333331</v>
      </c>
      <c r="IVW402" s="370" t="e">
        <f>VLOOKUP(IVS402,fields,2)</f>
        <v>#REF!</v>
      </c>
      <c r="IVX402" s="73" t="s">
        <v>985</v>
      </c>
      <c r="IVY402" s="95">
        <v>45109</v>
      </c>
      <c r="IVZ402" s="65" t="s">
        <v>11</v>
      </c>
      <c r="IWA402" s="370" t="e">
        <f>VLOOKUP(IWI402,Teams,2)</f>
        <v>#REF!</v>
      </c>
      <c r="IWB402" s="370" t="e">
        <f>VLOOKUP(IWJ402,Teams,2)</f>
        <v>#REF!</v>
      </c>
      <c r="IWC402" s="464"/>
      <c r="IWD402" s="369">
        <v>0.33333333333333331</v>
      </c>
      <c r="IWE402" s="370" t="e">
        <f>VLOOKUP(IWA402,fields,2)</f>
        <v>#REF!</v>
      </c>
      <c r="IWF402" s="73" t="s">
        <v>985</v>
      </c>
      <c r="IWG402" s="95">
        <v>45109</v>
      </c>
      <c r="IWH402" s="65" t="s">
        <v>11</v>
      </c>
      <c r="IWI402" s="370" t="e">
        <f>VLOOKUP(IWQ402,Teams,2)</f>
        <v>#REF!</v>
      </c>
      <c r="IWJ402" s="370" t="e">
        <f>VLOOKUP(IWR402,Teams,2)</f>
        <v>#REF!</v>
      </c>
      <c r="IWK402" s="464"/>
      <c r="IWL402" s="369">
        <v>0.33333333333333331</v>
      </c>
      <c r="IWM402" s="370" t="e">
        <f>VLOOKUP(IWI402,fields,2)</f>
        <v>#REF!</v>
      </c>
      <c r="IWN402" s="73" t="s">
        <v>985</v>
      </c>
      <c r="IWO402" s="95">
        <v>45109</v>
      </c>
      <c r="IWP402" s="65" t="s">
        <v>11</v>
      </c>
      <c r="IWQ402" s="370" t="e">
        <f>VLOOKUP(IWY402,Teams,2)</f>
        <v>#REF!</v>
      </c>
      <c r="IWR402" s="370" t="e">
        <f>VLOOKUP(IWZ402,Teams,2)</f>
        <v>#REF!</v>
      </c>
      <c r="IWS402" s="464"/>
      <c r="IWT402" s="369">
        <v>0.33333333333333331</v>
      </c>
      <c r="IWU402" s="370" t="e">
        <f>VLOOKUP(IWQ402,fields,2)</f>
        <v>#REF!</v>
      </c>
      <c r="IWV402" s="73" t="s">
        <v>985</v>
      </c>
      <c r="IWW402" s="95">
        <v>45109</v>
      </c>
      <c r="IWX402" s="65" t="s">
        <v>11</v>
      </c>
      <c r="IWY402" s="370" t="e">
        <f>VLOOKUP(IXG402,Teams,2)</f>
        <v>#REF!</v>
      </c>
      <c r="IWZ402" s="370" t="e">
        <f>VLOOKUP(IXH402,Teams,2)</f>
        <v>#REF!</v>
      </c>
      <c r="IXA402" s="464"/>
      <c r="IXB402" s="369">
        <v>0.33333333333333331</v>
      </c>
      <c r="IXC402" s="370" t="e">
        <f>VLOOKUP(IWY402,fields,2)</f>
        <v>#REF!</v>
      </c>
      <c r="IXD402" s="73" t="s">
        <v>985</v>
      </c>
      <c r="IXE402" s="95">
        <v>45109</v>
      </c>
      <c r="IXF402" s="65" t="s">
        <v>11</v>
      </c>
      <c r="IXG402" s="370" t="e">
        <f>VLOOKUP(IXO402,Teams,2)</f>
        <v>#REF!</v>
      </c>
      <c r="IXH402" s="370" t="e">
        <f>VLOOKUP(IXP402,Teams,2)</f>
        <v>#REF!</v>
      </c>
      <c r="IXI402" s="464"/>
      <c r="IXJ402" s="369">
        <v>0.33333333333333331</v>
      </c>
      <c r="IXK402" s="370" t="e">
        <f>VLOOKUP(IXG402,fields,2)</f>
        <v>#REF!</v>
      </c>
      <c r="IXL402" s="73" t="s">
        <v>985</v>
      </c>
      <c r="IXM402" s="95">
        <v>45109</v>
      </c>
      <c r="IXN402" s="65" t="s">
        <v>11</v>
      </c>
      <c r="IXO402" s="370" t="e">
        <f>VLOOKUP(IXW402,Teams,2)</f>
        <v>#REF!</v>
      </c>
      <c r="IXP402" s="370" t="e">
        <f>VLOOKUP(IXX402,Teams,2)</f>
        <v>#REF!</v>
      </c>
      <c r="IXQ402" s="464"/>
      <c r="IXR402" s="369">
        <v>0.33333333333333331</v>
      </c>
      <c r="IXS402" s="370" t="e">
        <f>VLOOKUP(IXO402,fields,2)</f>
        <v>#REF!</v>
      </c>
      <c r="IXT402" s="73" t="s">
        <v>985</v>
      </c>
      <c r="IXU402" s="95">
        <v>45109</v>
      </c>
      <c r="IXV402" s="65" t="s">
        <v>11</v>
      </c>
      <c r="IXW402" s="370" t="e">
        <f>VLOOKUP(IYE402,Teams,2)</f>
        <v>#REF!</v>
      </c>
      <c r="IXX402" s="370" t="e">
        <f>VLOOKUP(IYF402,Teams,2)</f>
        <v>#REF!</v>
      </c>
      <c r="IXY402" s="464"/>
      <c r="IXZ402" s="369">
        <v>0.33333333333333331</v>
      </c>
      <c r="IYA402" s="370" t="e">
        <f>VLOOKUP(IXW402,fields,2)</f>
        <v>#REF!</v>
      </c>
      <c r="IYB402" s="73" t="s">
        <v>985</v>
      </c>
      <c r="IYC402" s="95">
        <v>45109</v>
      </c>
      <c r="IYD402" s="65" t="s">
        <v>11</v>
      </c>
      <c r="IYE402" s="370" t="e">
        <f>VLOOKUP(IYM402,Teams,2)</f>
        <v>#REF!</v>
      </c>
      <c r="IYF402" s="370" t="e">
        <f>VLOOKUP(IYN402,Teams,2)</f>
        <v>#REF!</v>
      </c>
      <c r="IYG402" s="464"/>
      <c r="IYH402" s="369">
        <v>0.33333333333333331</v>
      </c>
      <c r="IYI402" s="370" t="e">
        <f>VLOOKUP(IYE402,fields,2)</f>
        <v>#REF!</v>
      </c>
      <c r="IYJ402" s="73" t="s">
        <v>985</v>
      </c>
      <c r="IYK402" s="95">
        <v>45109</v>
      </c>
      <c r="IYL402" s="65" t="s">
        <v>11</v>
      </c>
      <c r="IYM402" s="370" t="e">
        <f>VLOOKUP(IYU402,Teams,2)</f>
        <v>#REF!</v>
      </c>
      <c r="IYN402" s="370" t="e">
        <f>VLOOKUP(IYV402,Teams,2)</f>
        <v>#REF!</v>
      </c>
      <c r="IYO402" s="464"/>
      <c r="IYP402" s="369">
        <v>0.33333333333333331</v>
      </c>
      <c r="IYQ402" s="370" t="e">
        <f>VLOOKUP(IYM402,fields,2)</f>
        <v>#REF!</v>
      </c>
      <c r="IYR402" s="73" t="s">
        <v>985</v>
      </c>
      <c r="IYS402" s="95">
        <v>45109</v>
      </c>
      <c r="IYT402" s="65" t="s">
        <v>11</v>
      </c>
      <c r="IYU402" s="370" t="e">
        <f>VLOOKUP(IZC402,Teams,2)</f>
        <v>#REF!</v>
      </c>
      <c r="IYV402" s="370" t="e">
        <f>VLOOKUP(IZD402,Teams,2)</f>
        <v>#REF!</v>
      </c>
      <c r="IYW402" s="464"/>
      <c r="IYX402" s="369">
        <v>0.33333333333333331</v>
      </c>
      <c r="IYY402" s="370" t="e">
        <f>VLOOKUP(IYU402,fields,2)</f>
        <v>#REF!</v>
      </c>
      <c r="IYZ402" s="73" t="s">
        <v>985</v>
      </c>
      <c r="IZA402" s="95">
        <v>45109</v>
      </c>
      <c r="IZB402" s="65" t="s">
        <v>11</v>
      </c>
      <c r="IZC402" s="370" t="e">
        <f>VLOOKUP(IZK402,Teams,2)</f>
        <v>#REF!</v>
      </c>
      <c r="IZD402" s="370" t="e">
        <f>VLOOKUP(IZL402,Teams,2)</f>
        <v>#REF!</v>
      </c>
      <c r="IZE402" s="464"/>
      <c r="IZF402" s="369">
        <v>0.33333333333333331</v>
      </c>
      <c r="IZG402" s="370" t="e">
        <f>VLOOKUP(IZC402,fields,2)</f>
        <v>#REF!</v>
      </c>
      <c r="IZH402" s="73" t="s">
        <v>985</v>
      </c>
      <c r="IZI402" s="95">
        <v>45109</v>
      </c>
      <c r="IZJ402" s="65" t="s">
        <v>11</v>
      </c>
      <c r="IZK402" s="370" t="e">
        <f>VLOOKUP(IZS402,Teams,2)</f>
        <v>#REF!</v>
      </c>
      <c r="IZL402" s="370" t="e">
        <f>VLOOKUP(IZT402,Teams,2)</f>
        <v>#REF!</v>
      </c>
      <c r="IZM402" s="464"/>
      <c r="IZN402" s="369">
        <v>0.33333333333333331</v>
      </c>
      <c r="IZO402" s="370" t="e">
        <f>VLOOKUP(IZK402,fields,2)</f>
        <v>#REF!</v>
      </c>
      <c r="IZP402" s="73" t="s">
        <v>985</v>
      </c>
      <c r="IZQ402" s="95">
        <v>45109</v>
      </c>
      <c r="IZR402" s="65" t="s">
        <v>11</v>
      </c>
      <c r="IZS402" s="370" t="e">
        <f>VLOOKUP(JAA402,Teams,2)</f>
        <v>#REF!</v>
      </c>
      <c r="IZT402" s="370" t="e">
        <f>VLOOKUP(JAB402,Teams,2)</f>
        <v>#REF!</v>
      </c>
      <c r="IZU402" s="464"/>
      <c r="IZV402" s="369">
        <v>0.33333333333333331</v>
      </c>
      <c r="IZW402" s="370" t="e">
        <f>VLOOKUP(IZS402,fields,2)</f>
        <v>#REF!</v>
      </c>
      <c r="IZX402" s="73" t="s">
        <v>985</v>
      </c>
      <c r="IZY402" s="95">
        <v>45109</v>
      </c>
      <c r="IZZ402" s="65" t="s">
        <v>11</v>
      </c>
      <c r="JAA402" s="370" t="e">
        <f>VLOOKUP(JAI402,Teams,2)</f>
        <v>#REF!</v>
      </c>
      <c r="JAB402" s="370" t="e">
        <f>VLOOKUP(JAJ402,Teams,2)</f>
        <v>#REF!</v>
      </c>
      <c r="JAC402" s="464"/>
      <c r="JAD402" s="369">
        <v>0.33333333333333331</v>
      </c>
      <c r="JAE402" s="370" t="e">
        <f>VLOOKUP(JAA402,fields,2)</f>
        <v>#REF!</v>
      </c>
      <c r="JAF402" s="73" t="s">
        <v>985</v>
      </c>
      <c r="JAG402" s="95">
        <v>45109</v>
      </c>
      <c r="JAH402" s="65" t="s">
        <v>11</v>
      </c>
      <c r="JAI402" s="370" t="e">
        <f>VLOOKUP(JAQ402,Teams,2)</f>
        <v>#REF!</v>
      </c>
      <c r="JAJ402" s="370" t="e">
        <f>VLOOKUP(JAR402,Teams,2)</f>
        <v>#REF!</v>
      </c>
      <c r="JAK402" s="464"/>
      <c r="JAL402" s="369">
        <v>0.33333333333333331</v>
      </c>
      <c r="JAM402" s="370" t="e">
        <f>VLOOKUP(JAI402,fields,2)</f>
        <v>#REF!</v>
      </c>
      <c r="JAN402" s="73" t="s">
        <v>985</v>
      </c>
      <c r="JAO402" s="95">
        <v>45109</v>
      </c>
      <c r="JAP402" s="65" t="s">
        <v>11</v>
      </c>
      <c r="JAQ402" s="370" t="e">
        <f>VLOOKUP(JAY402,Teams,2)</f>
        <v>#REF!</v>
      </c>
      <c r="JAR402" s="370" t="e">
        <f>VLOOKUP(JAZ402,Teams,2)</f>
        <v>#REF!</v>
      </c>
      <c r="JAS402" s="464"/>
      <c r="JAT402" s="369">
        <v>0.33333333333333331</v>
      </c>
      <c r="JAU402" s="370" t="e">
        <f>VLOOKUP(JAQ402,fields,2)</f>
        <v>#REF!</v>
      </c>
      <c r="JAV402" s="73" t="s">
        <v>985</v>
      </c>
      <c r="JAW402" s="95">
        <v>45109</v>
      </c>
      <c r="JAX402" s="65" t="s">
        <v>11</v>
      </c>
      <c r="JAY402" s="370" t="e">
        <f>VLOOKUP(JBG402,Teams,2)</f>
        <v>#REF!</v>
      </c>
      <c r="JAZ402" s="370" t="e">
        <f>VLOOKUP(JBH402,Teams,2)</f>
        <v>#REF!</v>
      </c>
      <c r="JBA402" s="464"/>
      <c r="JBB402" s="369">
        <v>0.33333333333333331</v>
      </c>
      <c r="JBC402" s="370" t="e">
        <f>VLOOKUP(JAY402,fields,2)</f>
        <v>#REF!</v>
      </c>
      <c r="JBD402" s="73" t="s">
        <v>985</v>
      </c>
      <c r="JBE402" s="95">
        <v>45109</v>
      </c>
      <c r="JBF402" s="65" t="s">
        <v>11</v>
      </c>
      <c r="JBG402" s="370" t="e">
        <f>VLOOKUP(JBO402,Teams,2)</f>
        <v>#REF!</v>
      </c>
      <c r="JBH402" s="370" t="e">
        <f>VLOOKUP(JBP402,Teams,2)</f>
        <v>#REF!</v>
      </c>
      <c r="JBI402" s="464"/>
      <c r="JBJ402" s="369">
        <v>0.33333333333333331</v>
      </c>
      <c r="JBK402" s="370" t="e">
        <f>VLOOKUP(JBG402,fields,2)</f>
        <v>#REF!</v>
      </c>
      <c r="JBL402" s="73" t="s">
        <v>985</v>
      </c>
      <c r="JBM402" s="95">
        <v>45109</v>
      </c>
      <c r="JBN402" s="65" t="s">
        <v>11</v>
      </c>
      <c r="JBO402" s="370" t="e">
        <f>VLOOKUP(JBW402,Teams,2)</f>
        <v>#REF!</v>
      </c>
      <c r="JBP402" s="370" t="e">
        <f>VLOOKUP(JBX402,Teams,2)</f>
        <v>#REF!</v>
      </c>
      <c r="JBQ402" s="464"/>
      <c r="JBR402" s="369">
        <v>0.33333333333333331</v>
      </c>
      <c r="JBS402" s="370" t="e">
        <f>VLOOKUP(JBO402,fields,2)</f>
        <v>#REF!</v>
      </c>
      <c r="JBT402" s="73" t="s">
        <v>985</v>
      </c>
      <c r="JBU402" s="95">
        <v>45109</v>
      </c>
      <c r="JBV402" s="65" t="s">
        <v>11</v>
      </c>
      <c r="JBW402" s="370" t="e">
        <f>VLOOKUP(JCE402,Teams,2)</f>
        <v>#REF!</v>
      </c>
      <c r="JBX402" s="370" t="e">
        <f>VLOOKUP(JCF402,Teams,2)</f>
        <v>#REF!</v>
      </c>
      <c r="JBY402" s="464"/>
      <c r="JBZ402" s="369">
        <v>0.33333333333333331</v>
      </c>
      <c r="JCA402" s="370" t="e">
        <f>VLOOKUP(JBW402,fields,2)</f>
        <v>#REF!</v>
      </c>
      <c r="JCB402" s="73" t="s">
        <v>985</v>
      </c>
      <c r="JCC402" s="95">
        <v>45109</v>
      </c>
      <c r="JCD402" s="65" t="s">
        <v>11</v>
      </c>
      <c r="JCE402" s="370" t="e">
        <f>VLOOKUP(JCM402,Teams,2)</f>
        <v>#REF!</v>
      </c>
      <c r="JCF402" s="370" t="e">
        <f>VLOOKUP(JCN402,Teams,2)</f>
        <v>#REF!</v>
      </c>
      <c r="JCG402" s="464"/>
      <c r="JCH402" s="369">
        <v>0.33333333333333331</v>
      </c>
      <c r="JCI402" s="370" t="e">
        <f>VLOOKUP(JCE402,fields,2)</f>
        <v>#REF!</v>
      </c>
      <c r="JCJ402" s="73" t="s">
        <v>985</v>
      </c>
      <c r="JCK402" s="95">
        <v>45109</v>
      </c>
      <c r="JCL402" s="65" t="s">
        <v>11</v>
      </c>
      <c r="JCM402" s="370" t="e">
        <f>VLOOKUP(JCU402,Teams,2)</f>
        <v>#REF!</v>
      </c>
      <c r="JCN402" s="370" t="e">
        <f>VLOOKUP(JCV402,Teams,2)</f>
        <v>#REF!</v>
      </c>
      <c r="JCO402" s="464"/>
      <c r="JCP402" s="369">
        <v>0.33333333333333331</v>
      </c>
      <c r="JCQ402" s="370" t="e">
        <f>VLOOKUP(JCM402,fields,2)</f>
        <v>#REF!</v>
      </c>
      <c r="JCR402" s="73" t="s">
        <v>985</v>
      </c>
      <c r="JCS402" s="95">
        <v>45109</v>
      </c>
      <c r="JCT402" s="65" t="s">
        <v>11</v>
      </c>
      <c r="JCU402" s="370" t="e">
        <f>VLOOKUP(JDC402,Teams,2)</f>
        <v>#REF!</v>
      </c>
      <c r="JCV402" s="370" t="e">
        <f>VLOOKUP(JDD402,Teams,2)</f>
        <v>#REF!</v>
      </c>
      <c r="JCW402" s="464"/>
      <c r="JCX402" s="369">
        <v>0.33333333333333331</v>
      </c>
      <c r="JCY402" s="370" t="e">
        <f>VLOOKUP(JCU402,fields,2)</f>
        <v>#REF!</v>
      </c>
      <c r="JCZ402" s="73" t="s">
        <v>985</v>
      </c>
      <c r="JDA402" s="95">
        <v>45109</v>
      </c>
      <c r="JDB402" s="65" t="s">
        <v>11</v>
      </c>
      <c r="JDC402" s="370" t="e">
        <f>VLOOKUP(JDK402,Teams,2)</f>
        <v>#REF!</v>
      </c>
      <c r="JDD402" s="370" t="e">
        <f>VLOOKUP(JDL402,Teams,2)</f>
        <v>#REF!</v>
      </c>
      <c r="JDE402" s="464"/>
      <c r="JDF402" s="369">
        <v>0.33333333333333331</v>
      </c>
      <c r="JDG402" s="370" t="e">
        <f>VLOOKUP(JDC402,fields,2)</f>
        <v>#REF!</v>
      </c>
      <c r="JDH402" s="73" t="s">
        <v>985</v>
      </c>
      <c r="JDI402" s="95">
        <v>45109</v>
      </c>
      <c r="JDJ402" s="65" t="s">
        <v>11</v>
      </c>
      <c r="JDK402" s="370" t="e">
        <f>VLOOKUP(JDS402,Teams,2)</f>
        <v>#REF!</v>
      </c>
      <c r="JDL402" s="370" t="e">
        <f>VLOOKUP(JDT402,Teams,2)</f>
        <v>#REF!</v>
      </c>
      <c r="JDM402" s="464"/>
      <c r="JDN402" s="369">
        <v>0.33333333333333331</v>
      </c>
      <c r="JDO402" s="370" t="e">
        <f>VLOOKUP(JDK402,fields,2)</f>
        <v>#REF!</v>
      </c>
      <c r="JDP402" s="73" t="s">
        <v>985</v>
      </c>
      <c r="JDQ402" s="95">
        <v>45109</v>
      </c>
      <c r="JDR402" s="65" t="s">
        <v>11</v>
      </c>
      <c r="JDS402" s="370" t="e">
        <f>VLOOKUP(JEA402,Teams,2)</f>
        <v>#REF!</v>
      </c>
      <c r="JDT402" s="370" t="e">
        <f>VLOOKUP(JEB402,Teams,2)</f>
        <v>#REF!</v>
      </c>
      <c r="JDU402" s="464"/>
      <c r="JDV402" s="369">
        <v>0.33333333333333331</v>
      </c>
      <c r="JDW402" s="370" t="e">
        <f>VLOOKUP(JDS402,fields,2)</f>
        <v>#REF!</v>
      </c>
      <c r="JDX402" s="73" t="s">
        <v>985</v>
      </c>
      <c r="JDY402" s="95">
        <v>45109</v>
      </c>
      <c r="JDZ402" s="65" t="s">
        <v>11</v>
      </c>
      <c r="JEA402" s="370" t="e">
        <f>VLOOKUP(JEI402,Teams,2)</f>
        <v>#REF!</v>
      </c>
      <c r="JEB402" s="370" t="e">
        <f>VLOOKUP(JEJ402,Teams,2)</f>
        <v>#REF!</v>
      </c>
      <c r="JEC402" s="464"/>
      <c r="JED402" s="369">
        <v>0.33333333333333331</v>
      </c>
      <c r="JEE402" s="370" t="e">
        <f>VLOOKUP(JEA402,fields,2)</f>
        <v>#REF!</v>
      </c>
      <c r="JEF402" s="73" t="s">
        <v>985</v>
      </c>
      <c r="JEG402" s="95">
        <v>45109</v>
      </c>
      <c r="JEH402" s="65" t="s">
        <v>11</v>
      </c>
      <c r="JEI402" s="370" t="e">
        <f>VLOOKUP(JEQ402,Teams,2)</f>
        <v>#REF!</v>
      </c>
      <c r="JEJ402" s="370" t="e">
        <f>VLOOKUP(JER402,Teams,2)</f>
        <v>#REF!</v>
      </c>
      <c r="JEK402" s="464"/>
      <c r="JEL402" s="369">
        <v>0.33333333333333331</v>
      </c>
      <c r="JEM402" s="370" t="e">
        <f>VLOOKUP(JEI402,fields,2)</f>
        <v>#REF!</v>
      </c>
      <c r="JEN402" s="73" t="s">
        <v>985</v>
      </c>
      <c r="JEO402" s="95">
        <v>45109</v>
      </c>
      <c r="JEP402" s="65" t="s">
        <v>11</v>
      </c>
      <c r="JEQ402" s="370" t="e">
        <f>VLOOKUP(JEY402,Teams,2)</f>
        <v>#REF!</v>
      </c>
      <c r="JER402" s="370" t="e">
        <f>VLOOKUP(JEZ402,Teams,2)</f>
        <v>#REF!</v>
      </c>
      <c r="JES402" s="464"/>
      <c r="JET402" s="369">
        <v>0.33333333333333331</v>
      </c>
      <c r="JEU402" s="370" t="e">
        <f>VLOOKUP(JEQ402,fields,2)</f>
        <v>#REF!</v>
      </c>
      <c r="JEV402" s="73" t="s">
        <v>985</v>
      </c>
      <c r="JEW402" s="95">
        <v>45109</v>
      </c>
      <c r="JEX402" s="65" t="s">
        <v>11</v>
      </c>
      <c r="JEY402" s="370" t="e">
        <f>VLOOKUP(JFG402,Teams,2)</f>
        <v>#REF!</v>
      </c>
      <c r="JEZ402" s="370" t="e">
        <f>VLOOKUP(JFH402,Teams,2)</f>
        <v>#REF!</v>
      </c>
      <c r="JFA402" s="464"/>
      <c r="JFB402" s="369">
        <v>0.33333333333333331</v>
      </c>
      <c r="JFC402" s="370" t="e">
        <f>VLOOKUP(JEY402,fields,2)</f>
        <v>#REF!</v>
      </c>
      <c r="JFD402" s="73" t="s">
        <v>985</v>
      </c>
      <c r="JFE402" s="95">
        <v>45109</v>
      </c>
      <c r="JFF402" s="65" t="s">
        <v>11</v>
      </c>
      <c r="JFG402" s="370" t="e">
        <f>VLOOKUP(JFO402,Teams,2)</f>
        <v>#REF!</v>
      </c>
      <c r="JFH402" s="370" t="e">
        <f>VLOOKUP(JFP402,Teams,2)</f>
        <v>#REF!</v>
      </c>
      <c r="JFI402" s="464"/>
      <c r="JFJ402" s="369">
        <v>0.33333333333333331</v>
      </c>
      <c r="JFK402" s="370" t="e">
        <f>VLOOKUP(JFG402,fields,2)</f>
        <v>#REF!</v>
      </c>
      <c r="JFL402" s="73" t="s">
        <v>985</v>
      </c>
      <c r="JFM402" s="95">
        <v>45109</v>
      </c>
      <c r="JFN402" s="65" t="s">
        <v>11</v>
      </c>
      <c r="JFO402" s="370" t="e">
        <f>VLOOKUP(JFW402,Teams,2)</f>
        <v>#REF!</v>
      </c>
      <c r="JFP402" s="370" t="e">
        <f>VLOOKUP(JFX402,Teams,2)</f>
        <v>#REF!</v>
      </c>
      <c r="JFQ402" s="464"/>
      <c r="JFR402" s="369">
        <v>0.33333333333333331</v>
      </c>
      <c r="JFS402" s="370" t="e">
        <f>VLOOKUP(JFO402,fields,2)</f>
        <v>#REF!</v>
      </c>
      <c r="JFT402" s="73" t="s">
        <v>985</v>
      </c>
      <c r="JFU402" s="95">
        <v>45109</v>
      </c>
      <c r="JFV402" s="65" t="s">
        <v>11</v>
      </c>
      <c r="JFW402" s="370" t="e">
        <f>VLOOKUP(JGE402,Teams,2)</f>
        <v>#REF!</v>
      </c>
      <c r="JFX402" s="370" t="e">
        <f>VLOOKUP(JGF402,Teams,2)</f>
        <v>#REF!</v>
      </c>
      <c r="JFY402" s="464"/>
      <c r="JFZ402" s="369">
        <v>0.33333333333333331</v>
      </c>
      <c r="JGA402" s="370" t="e">
        <f>VLOOKUP(JFW402,fields,2)</f>
        <v>#REF!</v>
      </c>
      <c r="JGB402" s="73" t="s">
        <v>985</v>
      </c>
      <c r="JGC402" s="95">
        <v>45109</v>
      </c>
      <c r="JGD402" s="65" t="s">
        <v>11</v>
      </c>
      <c r="JGE402" s="370" t="e">
        <f>VLOOKUP(JGM402,Teams,2)</f>
        <v>#REF!</v>
      </c>
      <c r="JGF402" s="370" t="e">
        <f>VLOOKUP(JGN402,Teams,2)</f>
        <v>#REF!</v>
      </c>
      <c r="JGG402" s="464"/>
      <c r="JGH402" s="369">
        <v>0.33333333333333331</v>
      </c>
      <c r="JGI402" s="370" t="e">
        <f>VLOOKUP(JGE402,fields,2)</f>
        <v>#REF!</v>
      </c>
      <c r="JGJ402" s="73" t="s">
        <v>985</v>
      </c>
      <c r="JGK402" s="95">
        <v>45109</v>
      </c>
      <c r="JGL402" s="65" t="s">
        <v>11</v>
      </c>
      <c r="JGM402" s="370" t="e">
        <f>VLOOKUP(JGU402,Teams,2)</f>
        <v>#REF!</v>
      </c>
      <c r="JGN402" s="370" t="e">
        <f>VLOOKUP(JGV402,Teams,2)</f>
        <v>#REF!</v>
      </c>
      <c r="JGO402" s="464"/>
      <c r="JGP402" s="369">
        <v>0.33333333333333331</v>
      </c>
      <c r="JGQ402" s="370" t="e">
        <f>VLOOKUP(JGM402,fields,2)</f>
        <v>#REF!</v>
      </c>
      <c r="JGR402" s="73" t="s">
        <v>985</v>
      </c>
      <c r="JGS402" s="95">
        <v>45109</v>
      </c>
      <c r="JGT402" s="65" t="s">
        <v>11</v>
      </c>
      <c r="JGU402" s="370" t="e">
        <f>VLOOKUP(JHC402,Teams,2)</f>
        <v>#REF!</v>
      </c>
      <c r="JGV402" s="370" t="e">
        <f>VLOOKUP(JHD402,Teams,2)</f>
        <v>#REF!</v>
      </c>
      <c r="JGW402" s="464"/>
      <c r="JGX402" s="369">
        <v>0.33333333333333331</v>
      </c>
      <c r="JGY402" s="370" t="e">
        <f>VLOOKUP(JGU402,fields,2)</f>
        <v>#REF!</v>
      </c>
      <c r="JGZ402" s="73" t="s">
        <v>985</v>
      </c>
      <c r="JHA402" s="95">
        <v>45109</v>
      </c>
      <c r="JHB402" s="65" t="s">
        <v>11</v>
      </c>
      <c r="JHC402" s="370" t="e">
        <f>VLOOKUP(JHK402,Teams,2)</f>
        <v>#REF!</v>
      </c>
      <c r="JHD402" s="370" t="e">
        <f>VLOOKUP(JHL402,Teams,2)</f>
        <v>#REF!</v>
      </c>
      <c r="JHE402" s="464"/>
      <c r="JHF402" s="369">
        <v>0.33333333333333331</v>
      </c>
      <c r="JHG402" s="370" t="e">
        <f>VLOOKUP(JHC402,fields,2)</f>
        <v>#REF!</v>
      </c>
      <c r="JHH402" s="73" t="s">
        <v>985</v>
      </c>
      <c r="JHI402" s="95">
        <v>45109</v>
      </c>
      <c r="JHJ402" s="65" t="s">
        <v>11</v>
      </c>
      <c r="JHK402" s="370" t="e">
        <f>VLOOKUP(JHS402,Teams,2)</f>
        <v>#REF!</v>
      </c>
      <c r="JHL402" s="370" t="e">
        <f>VLOOKUP(JHT402,Teams,2)</f>
        <v>#REF!</v>
      </c>
      <c r="JHM402" s="464"/>
      <c r="JHN402" s="369">
        <v>0.33333333333333331</v>
      </c>
      <c r="JHO402" s="370" t="e">
        <f>VLOOKUP(JHK402,fields,2)</f>
        <v>#REF!</v>
      </c>
      <c r="JHP402" s="73" t="s">
        <v>985</v>
      </c>
      <c r="JHQ402" s="95">
        <v>45109</v>
      </c>
      <c r="JHR402" s="65" t="s">
        <v>11</v>
      </c>
      <c r="JHS402" s="370" t="e">
        <f>VLOOKUP(JIA402,Teams,2)</f>
        <v>#REF!</v>
      </c>
      <c r="JHT402" s="370" t="e">
        <f>VLOOKUP(JIB402,Teams,2)</f>
        <v>#REF!</v>
      </c>
      <c r="JHU402" s="464"/>
      <c r="JHV402" s="369">
        <v>0.33333333333333331</v>
      </c>
      <c r="JHW402" s="370" t="e">
        <f>VLOOKUP(JHS402,fields,2)</f>
        <v>#REF!</v>
      </c>
      <c r="JHX402" s="73" t="s">
        <v>985</v>
      </c>
      <c r="JHY402" s="95">
        <v>45109</v>
      </c>
      <c r="JHZ402" s="65" t="s">
        <v>11</v>
      </c>
      <c r="JIA402" s="370" t="e">
        <f>VLOOKUP(JII402,Teams,2)</f>
        <v>#REF!</v>
      </c>
      <c r="JIB402" s="370" t="e">
        <f>VLOOKUP(JIJ402,Teams,2)</f>
        <v>#REF!</v>
      </c>
      <c r="JIC402" s="464"/>
      <c r="JID402" s="369">
        <v>0.33333333333333331</v>
      </c>
      <c r="JIE402" s="370" t="e">
        <f>VLOOKUP(JIA402,fields,2)</f>
        <v>#REF!</v>
      </c>
      <c r="JIF402" s="73" t="s">
        <v>985</v>
      </c>
      <c r="JIG402" s="95">
        <v>45109</v>
      </c>
      <c r="JIH402" s="65" t="s">
        <v>11</v>
      </c>
      <c r="JII402" s="370" t="e">
        <f>VLOOKUP(JIQ402,Teams,2)</f>
        <v>#REF!</v>
      </c>
      <c r="JIJ402" s="370" t="e">
        <f>VLOOKUP(JIR402,Teams,2)</f>
        <v>#REF!</v>
      </c>
      <c r="JIK402" s="464"/>
      <c r="JIL402" s="369">
        <v>0.33333333333333331</v>
      </c>
      <c r="JIM402" s="370" t="e">
        <f>VLOOKUP(JII402,fields,2)</f>
        <v>#REF!</v>
      </c>
      <c r="JIN402" s="73" t="s">
        <v>985</v>
      </c>
      <c r="JIO402" s="95">
        <v>45109</v>
      </c>
      <c r="JIP402" s="65" t="s">
        <v>11</v>
      </c>
      <c r="JIQ402" s="370" t="e">
        <f>VLOOKUP(JIY402,Teams,2)</f>
        <v>#REF!</v>
      </c>
      <c r="JIR402" s="370" t="e">
        <f>VLOOKUP(JIZ402,Teams,2)</f>
        <v>#REF!</v>
      </c>
      <c r="JIS402" s="464"/>
      <c r="JIT402" s="369">
        <v>0.33333333333333331</v>
      </c>
      <c r="JIU402" s="370" t="e">
        <f>VLOOKUP(JIQ402,fields,2)</f>
        <v>#REF!</v>
      </c>
      <c r="JIV402" s="73" t="s">
        <v>985</v>
      </c>
      <c r="JIW402" s="95">
        <v>45109</v>
      </c>
      <c r="JIX402" s="65" t="s">
        <v>11</v>
      </c>
      <c r="JIY402" s="370" t="e">
        <f>VLOOKUP(JJG402,Teams,2)</f>
        <v>#REF!</v>
      </c>
      <c r="JIZ402" s="370" t="e">
        <f>VLOOKUP(JJH402,Teams,2)</f>
        <v>#REF!</v>
      </c>
      <c r="JJA402" s="464"/>
      <c r="JJB402" s="369">
        <v>0.33333333333333331</v>
      </c>
      <c r="JJC402" s="370" t="e">
        <f>VLOOKUP(JIY402,fields,2)</f>
        <v>#REF!</v>
      </c>
      <c r="JJD402" s="73" t="s">
        <v>985</v>
      </c>
      <c r="JJE402" s="95">
        <v>45109</v>
      </c>
      <c r="JJF402" s="65" t="s">
        <v>11</v>
      </c>
      <c r="JJG402" s="370" t="e">
        <f>VLOOKUP(JJO402,Teams,2)</f>
        <v>#REF!</v>
      </c>
      <c r="JJH402" s="370" t="e">
        <f>VLOOKUP(JJP402,Teams,2)</f>
        <v>#REF!</v>
      </c>
      <c r="JJI402" s="464"/>
      <c r="JJJ402" s="369">
        <v>0.33333333333333331</v>
      </c>
      <c r="JJK402" s="370" t="e">
        <f>VLOOKUP(JJG402,fields,2)</f>
        <v>#REF!</v>
      </c>
      <c r="JJL402" s="73" t="s">
        <v>985</v>
      </c>
      <c r="JJM402" s="95">
        <v>45109</v>
      </c>
      <c r="JJN402" s="65" t="s">
        <v>11</v>
      </c>
      <c r="JJO402" s="370" t="e">
        <f>VLOOKUP(JJW402,Teams,2)</f>
        <v>#REF!</v>
      </c>
      <c r="JJP402" s="370" t="e">
        <f>VLOOKUP(JJX402,Teams,2)</f>
        <v>#REF!</v>
      </c>
      <c r="JJQ402" s="464"/>
      <c r="JJR402" s="369">
        <v>0.33333333333333331</v>
      </c>
      <c r="JJS402" s="370" t="e">
        <f>VLOOKUP(JJO402,fields,2)</f>
        <v>#REF!</v>
      </c>
      <c r="JJT402" s="73" t="s">
        <v>985</v>
      </c>
      <c r="JJU402" s="95">
        <v>45109</v>
      </c>
      <c r="JJV402" s="65" t="s">
        <v>11</v>
      </c>
      <c r="JJW402" s="370" t="e">
        <f>VLOOKUP(JKE402,Teams,2)</f>
        <v>#REF!</v>
      </c>
      <c r="JJX402" s="370" t="e">
        <f>VLOOKUP(JKF402,Teams,2)</f>
        <v>#REF!</v>
      </c>
      <c r="JJY402" s="464"/>
      <c r="JJZ402" s="369">
        <v>0.33333333333333331</v>
      </c>
      <c r="JKA402" s="370" t="e">
        <f>VLOOKUP(JJW402,fields,2)</f>
        <v>#REF!</v>
      </c>
      <c r="JKB402" s="73" t="s">
        <v>985</v>
      </c>
      <c r="JKC402" s="95">
        <v>45109</v>
      </c>
      <c r="JKD402" s="65" t="s">
        <v>11</v>
      </c>
      <c r="JKE402" s="370" t="e">
        <f>VLOOKUP(JKM402,Teams,2)</f>
        <v>#REF!</v>
      </c>
      <c r="JKF402" s="370" t="e">
        <f>VLOOKUP(JKN402,Teams,2)</f>
        <v>#REF!</v>
      </c>
      <c r="JKG402" s="464"/>
      <c r="JKH402" s="369">
        <v>0.33333333333333331</v>
      </c>
      <c r="JKI402" s="370" t="e">
        <f>VLOOKUP(JKE402,fields,2)</f>
        <v>#REF!</v>
      </c>
      <c r="JKJ402" s="73" t="s">
        <v>985</v>
      </c>
      <c r="JKK402" s="95">
        <v>45109</v>
      </c>
      <c r="JKL402" s="65" t="s">
        <v>11</v>
      </c>
      <c r="JKM402" s="370" t="e">
        <f>VLOOKUP(JKU402,Teams,2)</f>
        <v>#REF!</v>
      </c>
      <c r="JKN402" s="370" t="e">
        <f>VLOOKUP(JKV402,Teams,2)</f>
        <v>#REF!</v>
      </c>
      <c r="JKO402" s="464"/>
      <c r="JKP402" s="369">
        <v>0.33333333333333331</v>
      </c>
      <c r="JKQ402" s="370" t="e">
        <f>VLOOKUP(JKM402,fields,2)</f>
        <v>#REF!</v>
      </c>
      <c r="JKR402" s="73" t="s">
        <v>985</v>
      </c>
      <c r="JKS402" s="95">
        <v>45109</v>
      </c>
      <c r="JKT402" s="65" t="s">
        <v>11</v>
      </c>
      <c r="JKU402" s="370" t="e">
        <f>VLOOKUP(JLC402,Teams,2)</f>
        <v>#REF!</v>
      </c>
      <c r="JKV402" s="370" t="e">
        <f>VLOOKUP(JLD402,Teams,2)</f>
        <v>#REF!</v>
      </c>
      <c r="JKW402" s="464"/>
      <c r="JKX402" s="369">
        <v>0.33333333333333331</v>
      </c>
      <c r="JKY402" s="370" t="e">
        <f>VLOOKUP(JKU402,fields,2)</f>
        <v>#REF!</v>
      </c>
      <c r="JKZ402" s="73" t="s">
        <v>985</v>
      </c>
      <c r="JLA402" s="95">
        <v>45109</v>
      </c>
      <c r="JLB402" s="65" t="s">
        <v>11</v>
      </c>
      <c r="JLC402" s="370" t="e">
        <f>VLOOKUP(JLK402,Teams,2)</f>
        <v>#REF!</v>
      </c>
      <c r="JLD402" s="370" t="e">
        <f>VLOOKUP(JLL402,Teams,2)</f>
        <v>#REF!</v>
      </c>
      <c r="JLE402" s="464"/>
      <c r="JLF402" s="369">
        <v>0.33333333333333331</v>
      </c>
      <c r="JLG402" s="370" t="e">
        <f>VLOOKUP(JLC402,fields,2)</f>
        <v>#REF!</v>
      </c>
      <c r="JLH402" s="73" t="s">
        <v>985</v>
      </c>
      <c r="JLI402" s="95">
        <v>45109</v>
      </c>
      <c r="JLJ402" s="65" t="s">
        <v>11</v>
      </c>
      <c r="JLK402" s="370" t="e">
        <f>VLOOKUP(JLS402,Teams,2)</f>
        <v>#REF!</v>
      </c>
      <c r="JLL402" s="370" t="e">
        <f>VLOOKUP(JLT402,Teams,2)</f>
        <v>#REF!</v>
      </c>
      <c r="JLM402" s="464"/>
      <c r="JLN402" s="369">
        <v>0.33333333333333331</v>
      </c>
      <c r="JLO402" s="370" t="e">
        <f>VLOOKUP(JLK402,fields,2)</f>
        <v>#REF!</v>
      </c>
      <c r="JLP402" s="73" t="s">
        <v>985</v>
      </c>
      <c r="JLQ402" s="95">
        <v>45109</v>
      </c>
      <c r="JLR402" s="65" t="s">
        <v>11</v>
      </c>
      <c r="JLS402" s="370" t="e">
        <f>VLOOKUP(JMA402,Teams,2)</f>
        <v>#REF!</v>
      </c>
      <c r="JLT402" s="370" t="e">
        <f>VLOOKUP(JMB402,Teams,2)</f>
        <v>#REF!</v>
      </c>
      <c r="JLU402" s="464"/>
      <c r="JLV402" s="369">
        <v>0.33333333333333331</v>
      </c>
      <c r="JLW402" s="370" t="e">
        <f>VLOOKUP(JLS402,fields,2)</f>
        <v>#REF!</v>
      </c>
      <c r="JLX402" s="73" t="s">
        <v>985</v>
      </c>
      <c r="JLY402" s="95">
        <v>45109</v>
      </c>
      <c r="JLZ402" s="65" t="s">
        <v>11</v>
      </c>
      <c r="JMA402" s="370" t="e">
        <f>VLOOKUP(JMI402,Teams,2)</f>
        <v>#REF!</v>
      </c>
      <c r="JMB402" s="370" t="e">
        <f>VLOOKUP(JMJ402,Teams,2)</f>
        <v>#REF!</v>
      </c>
      <c r="JMC402" s="464"/>
      <c r="JMD402" s="369">
        <v>0.33333333333333331</v>
      </c>
      <c r="JME402" s="370" t="e">
        <f>VLOOKUP(JMA402,fields,2)</f>
        <v>#REF!</v>
      </c>
      <c r="JMF402" s="73" t="s">
        <v>985</v>
      </c>
      <c r="JMG402" s="95">
        <v>45109</v>
      </c>
      <c r="JMH402" s="65" t="s">
        <v>11</v>
      </c>
      <c r="JMI402" s="370" t="e">
        <f>VLOOKUP(JMQ402,Teams,2)</f>
        <v>#REF!</v>
      </c>
      <c r="JMJ402" s="370" t="e">
        <f>VLOOKUP(JMR402,Teams,2)</f>
        <v>#REF!</v>
      </c>
      <c r="JMK402" s="464"/>
      <c r="JML402" s="369">
        <v>0.33333333333333331</v>
      </c>
      <c r="JMM402" s="370" t="e">
        <f>VLOOKUP(JMI402,fields,2)</f>
        <v>#REF!</v>
      </c>
      <c r="JMN402" s="73" t="s">
        <v>985</v>
      </c>
      <c r="JMO402" s="95">
        <v>45109</v>
      </c>
      <c r="JMP402" s="65" t="s">
        <v>11</v>
      </c>
      <c r="JMQ402" s="370" t="e">
        <f>VLOOKUP(JMY402,Teams,2)</f>
        <v>#REF!</v>
      </c>
      <c r="JMR402" s="370" t="e">
        <f>VLOOKUP(JMZ402,Teams,2)</f>
        <v>#REF!</v>
      </c>
      <c r="JMS402" s="464"/>
      <c r="JMT402" s="369">
        <v>0.33333333333333331</v>
      </c>
      <c r="JMU402" s="370" t="e">
        <f>VLOOKUP(JMQ402,fields,2)</f>
        <v>#REF!</v>
      </c>
      <c r="JMV402" s="73" t="s">
        <v>985</v>
      </c>
      <c r="JMW402" s="95">
        <v>45109</v>
      </c>
      <c r="JMX402" s="65" t="s">
        <v>11</v>
      </c>
      <c r="JMY402" s="370" t="e">
        <f>VLOOKUP(JNG402,Teams,2)</f>
        <v>#REF!</v>
      </c>
      <c r="JMZ402" s="370" t="e">
        <f>VLOOKUP(JNH402,Teams,2)</f>
        <v>#REF!</v>
      </c>
      <c r="JNA402" s="464"/>
      <c r="JNB402" s="369">
        <v>0.33333333333333331</v>
      </c>
      <c r="JNC402" s="370" t="e">
        <f>VLOOKUP(JMY402,fields,2)</f>
        <v>#REF!</v>
      </c>
      <c r="JND402" s="73" t="s">
        <v>985</v>
      </c>
      <c r="JNE402" s="95">
        <v>45109</v>
      </c>
      <c r="JNF402" s="65" t="s">
        <v>11</v>
      </c>
      <c r="JNG402" s="370" t="e">
        <f>VLOOKUP(JNO402,Teams,2)</f>
        <v>#REF!</v>
      </c>
      <c r="JNH402" s="370" t="e">
        <f>VLOOKUP(JNP402,Teams,2)</f>
        <v>#REF!</v>
      </c>
      <c r="JNI402" s="464"/>
      <c r="JNJ402" s="369">
        <v>0.33333333333333331</v>
      </c>
      <c r="JNK402" s="370" t="e">
        <f>VLOOKUP(JNG402,fields,2)</f>
        <v>#REF!</v>
      </c>
      <c r="JNL402" s="73" t="s">
        <v>985</v>
      </c>
      <c r="JNM402" s="95">
        <v>45109</v>
      </c>
      <c r="JNN402" s="65" t="s">
        <v>11</v>
      </c>
      <c r="JNO402" s="370" t="e">
        <f>VLOOKUP(JNW402,Teams,2)</f>
        <v>#REF!</v>
      </c>
      <c r="JNP402" s="370" t="e">
        <f>VLOOKUP(JNX402,Teams,2)</f>
        <v>#REF!</v>
      </c>
      <c r="JNQ402" s="464"/>
      <c r="JNR402" s="369">
        <v>0.33333333333333331</v>
      </c>
      <c r="JNS402" s="370" t="e">
        <f>VLOOKUP(JNO402,fields,2)</f>
        <v>#REF!</v>
      </c>
      <c r="JNT402" s="73" t="s">
        <v>985</v>
      </c>
      <c r="JNU402" s="95">
        <v>45109</v>
      </c>
      <c r="JNV402" s="65" t="s">
        <v>11</v>
      </c>
      <c r="JNW402" s="370" t="e">
        <f>VLOOKUP(JOE402,Teams,2)</f>
        <v>#REF!</v>
      </c>
      <c r="JNX402" s="370" t="e">
        <f>VLOOKUP(JOF402,Teams,2)</f>
        <v>#REF!</v>
      </c>
      <c r="JNY402" s="464"/>
      <c r="JNZ402" s="369">
        <v>0.33333333333333331</v>
      </c>
      <c r="JOA402" s="370" t="e">
        <f>VLOOKUP(JNW402,fields,2)</f>
        <v>#REF!</v>
      </c>
      <c r="JOB402" s="73" t="s">
        <v>985</v>
      </c>
      <c r="JOC402" s="95">
        <v>45109</v>
      </c>
      <c r="JOD402" s="65" t="s">
        <v>11</v>
      </c>
      <c r="JOE402" s="370" t="e">
        <f>VLOOKUP(JOM402,Teams,2)</f>
        <v>#REF!</v>
      </c>
      <c r="JOF402" s="370" t="e">
        <f>VLOOKUP(JON402,Teams,2)</f>
        <v>#REF!</v>
      </c>
      <c r="JOG402" s="464"/>
      <c r="JOH402" s="369">
        <v>0.33333333333333331</v>
      </c>
      <c r="JOI402" s="370" t="e">
        <f>VLOOKUP(JOE402,fields,2)</f>
        <v>#REF!</v>
      </c>
      <c r="JOJ402" s="73" t="s">
        <v>985</v>
      </c>
      <c r="JOK402" s="95">
        <v>45109</v>
      </c>
      <c r="JOL402" s="65" t="s">
        <v>11</v>
      </c>
      <c r="JOM402" s="370" t="e">
        <f>VLOOKUP(JOU402,Teams,2)</f>
        <v>#REF!</v>
      </c>
      <c r="JON402" s="370" t="e">
        <f>VLOOKUP(JOV402,Teams,2)</f>
        <v>#REF!</v>
      </c>
      <c r="JOO402" s="464"/>
      <c r="JOP402" s="369">
        <v>0.33333333333333331</v>
      </c>
      <c r="JOQ402" s="370" t="e">
        <f>VLOOKUP(JOM402,fields,2)</f>
        <v>#REF!</v>
      </c>
      <c r="JOR402" s="73" t="s">
        <v>985</v>
      </c>
      <c r="JOS402" s="95">
        <v>45109</v>
      </c>
      <c r="JOT402" s="65" t="s">
        <v>11</v>
      </c>
      <c r="JOU402" s="370" t="e">
        <f>VLOOKUP(JPC402,Teams,2)</f>
        <v>#REF!</v>
      </c>
      <c r="JOV402" s="370" t="e">
        <f>VLOOKUP(JPD402,Teams,2)</f>
        <v>#REF!</v>
      </c>
      <c r="JOW402" s="464"/>
      <c r="JOX402" s="369">
        <v>0.33333333333333331</v>
      </c>
      <c r="JOY402" s="370" t="e">
        <f>VLOOKUP(JOU402,fields,2)</f>
        <v>#REF!</v>
      </c>
      <c r="JOZ402" s="73" t="s">
        <v>985</v>
      </c>
      <c r="JPA402" s="95">
        <v>45109</v>
      </c>
      <c r="JPB402" s="65" t="s">
        <v>11</v>
      </c>
      <c r="JPC402" s="370" t="e">
        <f>VLOOKUP(JPK402,Teams,2)</f>
        <v>#REF!</v>
      </c>
      <c r="JPD402" s="370" t="e">
        <f>VLOOKUP(JPL402,Teams,2)</f>
        <v>#REF!</v>
      </c>
      <c r="JPE402" s="464"/>
      <c r="JPF402" s="369">
        <v>0.33333333333333331</v>
      </c>
      <c r="JPG402" s="370" t="e">
        <f>VLOOKUP(JPC402,fields,2)</f>
        <v>#REF!</v>
      </c>
      <c r="JPH402" s="73" t="s">
        <v>985</v>
      </c>
      <c r="JPI402" s="95">
        <v>45109</v>
      </c>
      <c r="JPJ402" s="65" t="s">
        <v>11</v>
      </c>
      <c r="JPK402" s="370" t="e">
        <f>VLOOKUP(JPS402,Teams,2)</f>
        <v>#REF!</v>
      </c>
      <c r="JPL402" s="370" t="e">
        <f>VLOOKUP(JPT402,Teams,2)</f>
        <v>#REF!</v>
      </c>
      <c r="JPM402" s="464"/>
      <c r="JPN402" s="369">
        <v>0.33333333333333331</v>
      </c>
      <c r="JPO402" s="370" t="e">
        <f>VLOOKUP(JPK402,fields,2)</f>
        <v>#REF!</v>
      </c>
      <c r="JPP402" s="73" t="s">
        <v>985</v>
      </c>
      <c r="JPQ402" s="95">
        <v>45109</v>
      </c>
      <c r="JPR402" s="65" t="s">
        <v>11</v>
      </c>
      <c r="JPS402" s="370" t="e">
        <f>VLOOKUP(JQA402,Teams,2)</f>
        <v>#REF!</v>
      </c>
      <c r="JPT402" s="370" t="e">
        <f>VLOOKUP(JQB402,Teams,2)</f>
        <v>#REF!</v>
      </c>
      <c r="JPU402" s="464"/>
      <c r="JPV402" s="369">
        <v>0.33333333333333331</v>
      </c>
      <c r="JPW402" s="370" t="e">
        <f>VLOOKUP(JPS402,fields,2)</f>
        <v>#REF!</v>
      </c>
      <c r="JPX402" s="73" t="s">
        <v>985</v>
      </c>
      <c r="JPY402" s="95">
        <v>45109</v>
      </c>
      <c r="JPZ402" s="65" t="s">
        <v>11</v>
      </c>
      <c r="JQA402" s="370" t="e">
        <f>VLOOKUP(JQI402,Teams,2)</f>
        <v>#REF!</v>
      </c>
      <c r="JQB402" s="370" t="e">
        <f>VLOOKUP(JQJ402,Teams,2)</f>
        <v>#REF!</v>
      </c>
      <c r="JQC402" s="464"/>
      <c r="JQD402" s="369">
        <v>0.33333333333333331</v>
      </c>
      <c r="JQE402" s="370" t="e">
        <f>VLOOKUP(JQA402,fields,2)</f>
        <v>#REF!</v>
      </c>
      <c r="JQF402" s="73" t="s">
        <v>985</v>
      </c>
      <c r="JQG402" s="95">
        <v>45109</v>
      </c>
      <c r="JQH402" s="65" t="s">
        <v>11</v>
      </c>
      <c r="JQI402" s="370" t="e">
        <f>VLOOKUP(JQQ402,Teams,2)</f>
        <v>#REF!</v>
      </c>
      <c r="JQJ402" s="370" t="e">
        <f>VLOOKUP(JQR402,Teams,2)</f>
        <v>#REF!</v>
      </c>
      <c r="JQK402" s="464"/>
      <c r="JQL402" s="369">
        <v>0.33333333333333331</v>
      </c>
      <c r="JQM402" s="370" t="e">
        <f>VLOOKUP(JQI402,fields,2)</f>
        <v>#REF!</v>
      </c>
      <c r="JQN402" s="73" t="s">
        <v>985</v>
      </c>
      <c r="JQO402" s="95">
        <v>45109</v>
      </c>
      <c r="JQP402" s="65" t="s">
        <v>11</v>
      </c>
      <c r="JQQ402" s="370" t="e">
        <f>VLOOKUP(JQY402,Teams,2)</f>
        <v>#REF!</v>
      </c>
      <c r="JQR402" s="370" t="e">
        <f>VLOOKUP(JQZ402,Teams,2)</f>
        <v>#REF!</v>
      </c>
      <c r="JQS402" s="464"/>
      <c r="JQT402" s="369">
        <v>0.33333333333333331</v>
      </c>
      <c r="JQU402" s="370" t="e">
        <f>VLOOKUP(JQQ402,fields,2)</f>
        <v>#REF!</v>
      </c>
      <c r="JQV402" s="73" t="s">
        <v>985</v>
      </c>
      <c r="JQW402" s="95">
        <v>45109</v>
      </c>
      <c r="JQX402" s="65" t="s">
        <v>11</v>
      </c>
      <c r="JQY402" s="370" t="e">
        <f>VLOOKUP(JRG402,Teams,2)</f>
        <v>#REF!</v>
      </c>
      <c r="JQZ402" s="370" t="e">
        <f>VLOOKUP(JRH402,Teams,2)</f>
        <v>#REF!</v>
      </c>
      <c r="JRA402" s="464"/>
      <c r="JRB402" s="369">
        <v>0.33333333333333331</v>
      </c>
      <c r="JRC402" s="370" t="e">
        <f>VLOOKUP(JQY402,fields,2)</f>
        <v>#REF!</v>
      </c>
      <c r="JRD402" s="73" t="s">
        <v>985</v>
      </c>
      <c r="JRE402" s="95">
        <v>45109</v>
      </c>
      <c r="JRF402" s="65" t="s">
        <v>11</v>
      </c>
      <c r="JRG402" s="370" t="e">
        <f>VLOOKUP(JRO402,Teams,2)</f>
        <v>#REF!</v>
      </c>
      <c r="JRH402" s="370" t="e">
        <f>VLOOKUP(JRP402,Teams,2)</f>
        <v>#REF!</v>
      </c>
      <c r="JRI402" s="464"/>
      <c r="JRJ402" s="369">
        <v>0.33333333333333331</v>
      </c>
      <c r="JRK402" s="370" t="e">
        <f>VLOOKUP(JRG402,fields,2)</f>
        <v>#REF!</v>
      </c>
      <c r="JRL402" s="73" t="s">
        <v>985</v>
      </c>
      <c r="JRM402" s="95">
        <v>45109</v>
      </c>
      <c r="JRN402" s="65" t="s">
        <v>11</v>
      </c>
      <c r="JRO402" s="370" t="e">
        <f>VLOOKUP(JRW402,Teams,2)</f>
        <v>#REF!</v>
      </c>
      <c r="JRP402" s="370" t="e">
        <f>VLOOKUP(JRX402,Teams,2)</f>
        <v>#REF!</v>
      </c>
      <c r="JRQ402" s="464"/>
      <c r="JRR402" s="369">
        <v>0.33333333333333331</v>
      </c>
      <c r="JRS402" s="370" t="e">
        <f>VLOOKUP(JRO402,fields,2)</f>
        <v>#REF!</v>
      </c>
      <c r="JRT402" s="73" t="s">
        <v>985</v>
      </c>
      <c r="JRU402" s="95">
        <v>45109</v>
      </c>
      <c r="JRV402" s="65" t="s">
        <v>11</v>
      </c>
      <c r="JRW402" s="370" t="e">
        <f>VLOOKUP(JSE402,Teams,2)</f>
        <v>#REF!</v>
      </c>
      <c r="JRX402" s="370" t="e">
        <f>VLOOKUP(JSF402,Teams,2)</f>
        <v>#REF!</v>
      </c>
      <c r="JRY402" s="464"/>
      <c r="JRZ402" s="369">
        <v>0.33333333333333331</v>
      </c>
      <c r="JSA402" s="370" t="e">
        <f>VLOOKUP(JRW402,fields,2)</f>
        <v>#REF!</v>
      </c>
      <c r="JSB402" s="73" t="s">
        <v>985</v>
      </c>
      <c r="JSC402" s="95">
        <v>45109</v>
      </c>
      <c r="JSD402" s="65" t="s">
        <v>11</v>
      </c>
      <c r="JSE402" s="370" t="e">
        <f>VLOOKUP(JSM402,Teams,2)</f>
        <v>#REF!</v>
      </c>
      <c r="JSF402" s="370" t="e">
        <f>VLOOKUP(JSN402,Teams,2)</f>
        <v>#REF!</v>
      </c>
      <c r="JSG402" s="464"/>
      <c r="JSH402" s="369">
        <v>0.33333333333333331</v>
      </c>
      <c r="JSI402" s="370" t="e">
        <f>VLOOKUP(JSE402,fields,2)</f>
        <v>#REF!</v>
      </c>
      <c r="JSJ402" s="73" t="s">
        <v>985</v>
      </c>
      <c r="JSK402" s="95">
        <v>45109</v>
      </c>
      <c r="JSL402" s="65" t="s">
        <v>11</v>
      </c>
      <c r="JSM402" s="370" t="e">
        <f>VLOOKUP(JSU402,Teams,2)</f>
        <v>#REF!</v>
      </c>
      <c r="JSN402" s="370" t="e">
        <f>VLOOKUP(JSV402,Teams,2)</f>
        <v>#REF!</v>
      </c>
      <c r="JSO402" s="464"/>
      <c r="JSP402" s="369">
        <v>0.33333333333333331</v>
      </c>
      <c r="JSQ402" s="370" t="e">
        <f>VLOOKUP(JSM402,fields,2)</f>
        <v>#REF!</v>
      </c>
      <c r="JSR402" s="73" t="s">
        <v>985</v>
      </c>
      <c r="JSS402" s="95">
        <v>45109</v>
      </c>
      <c r="JST402" s="65" t="s">
        <v>11</v>
      </c>
      <c r="JSU402" s="370" t="e">
        <f>VLOOKUP(JTC402,Teams,2)</f>
        <v>#REF!</v>
      </c>
      <c r="JSV402" s="370" t="e">
        <f>VLOOKUP(JTD402,Teams,2)</f>
        <v>#REF!</v>
      </c>
      <c r="JSW402" s="464"/>
      <c r="JSX402" s="369">
        <v>0.33333333333333331</v>
      </c>
      <c r="JSY402" s="370" t="e">
        <f>VLOOKUP(JSU402,fields,2)</f>
        <v>#REF!</v>
      </c>
      <c r="JSZ402" s="73" t="s">
        <v>985</v>
      </c>
      <c r="JTA402" s="95">
        <v>45109</v>
      </c>
      <c r="JTB402" s="65" t="s">
        <v>11</v>
      </c>
      <c r="JTC402" s="370" t="e">
        <f>VLOOKUP(JTK402,Teams,2)</f>
        <v>#REF!</v>
      </c>
      <c r="JTD402" s="370" t="e">
        <f>VLOOKUP(JTL402,Teams,2)</f>
        <v>#REF!</v>
      </c>
      <c r="JTE402" s="464"/>
      <c r="JTF402" s="369">
        <v>0.33333333333333331</v>
      </c>
      <c r="JTG402" s="370" t="e">
        <f>VLOOKUP(JTC402,fields,2)</f>
        <v>#REF!</v>
      </c>
      <c r="JTH402" s="73" t="s">
        <v>985</v>
      </c>
      <c r="JTI402" s="95">
        <v>45109</v>
      </c>
      <c r="JTJ402" s="65" t="s">
        <v>11</v>
      </c>
      <c r="JTK402" s="370" t="e">
        <f>VLOOKUP(JTS402,Teams,2)</f>
        <v>#REF!</v>
      </c>
      <c r="JTL402" s="370" t="e">
        <f>VLOOKUP(JTT402,Teams,2)</f>
        <v>#REF!</v>
      </c>
      <c r="JTM402" s="464"/>
      <c r="JTN402" s="369">
        <v>0.33333333333333331</v>
      </c>
      <c r="JTO402" s="370" t="e">
        <f>VLOOKUP(JTK402,fields,2)</f>
        <v>#REF!</v>
      </c>
      <c r="JTP402" s="73" t="s">
        <v>985</v>
      </c>
      <c r="JTQ402" s="95">
        <v>45109</v>
      </c>
      <c r="JTR402" s="65" t="s">
        <v>11</v>
      </c>
      <c r="JTS402" s="370" t="e">
        <f>VLOOKUP(JUA402,Teams,2)</f>
        <v>#REF!</v>
      </c>
      <c r="JTT402" s="370" t="e">
        <f>VLOOKUP(JUB402,Teams,2)</f>
        <v>#REF!</v>
      </c>
      <c r="JTU402" s="464"/>
      <c r="JTV402" s="369">
        <v>0.33333333333333331</v>
      </c>
      <c r="JTW402" s="370" t="e">
        <f>VLOOKUP(JTS402,fields,2)</f>
        <v>#REF!</v>
      </c>
      <c r="JTX402" s="73" t="s">
        <v>985</v>
      </c>
      <c r="JTY402" s="95">
        <v>45109</v>
      </c>
      <c r="JTZ402" s="65" t="s">
        <v>11</v>
      </c>
      <c r="JUA402" s="370" t="e">
        <f>VLOOKUP(JUI402,Teams,2)</f>
        <v>#REF!</v>
      </c>
      <c r="JUB402" s="370" t="e">
        <f>VLOOKUP(JUJ402,Teams,2)</f>
        <v>#REF!</v>
      </c>
      <c r="JUC402" s="464"/>
      <c r="JUD402" s="369">
        <v>0.33333333333333331</v>
      </c>
      <c r="JUE402" s="370" t="e">
        <f>VLOOKUP(JUA402,fields,2)</f>
        <v>#REF!</v>
      </c>
      <c r="JUF402" s="73" t="s">
        <v>985</v>
      </c>
      <c r="JUG402" s="95">
        <v>45109</v>
      </c>
      <c r="JUH402" s="65" t="s">
        <v>11</v>
      </c>
      <c r="JUI402" s="370" t="e">
        <f>VLOOKUP(JUQ402,Teams,2)</f>
        <v>#REF!</v>
      </c>
      <c r="JUJ402" s="370" t="e">
        <f>VLOOKUP(JUR402,Teams,2)</f>
        <v>#REF!</v>
      </c>
      <c r="JUK402" s="464"/>
      <c r="JUL402" s="369">
        <v>0.33333333333333331</v>
      </c>
      <c r="JUM402" s="370" t="e">
        <f>VLOOKUP(JUI402,fields,2)</f>
        <v>#REF!</v>
      </c>
      <c r="JUN402" s="73" t="s">
        <v>985</v>
      </c>
      <c r="JUO402" s="95">
        <v>45109</v>
      </c>
      <c r="JUP402" s="65" t="s">
        <v>11</v>
      </c>
      <c r="JUQ402" s="370" t="e">
        <f>VLOOKUP(JUY402,Teams,2)</f>
        <v>#REF!</v>
      </c>
      <c r="JUR402" s="370" t="e">
        <f>VLOOKUP(JUZ402,Teams,2)</f>
        <v>#REF!</v>
      </c>
      <c r="JUS402" s="464"/>
      <c r="JUT402" s="369">
        <v>0.33333333333333331</v>
      </c>
      <c r="JUU402" s="370" t="e">
        <f>VLOOKUP(JUQ402,fields,2)</f>
        <v>#REF!</v>
      </c>
      <c r="JUV402" s="73" t="s">
        <v>985</v>
      </c>
      <c r="JUW402" s="95">
        <v>45109</v>
      </c>
      <c r="JUX402" s="65" t="s">
        <v>11</v>
      </c>
      <c r="JUY402" s="370" t="e">
        <f>VLOOKUP(JVG402,Teams,2)</f>
        <v>#REF!</v>
      </c>
      <c r="JUZ402" s="370" t="e">
        <f>VLOOKUP(JVH402,Teams,2)</f>
        <v>#REF!</v>
      </c>
      <c r="JVA402" s="464"/>
      <c r="JVB402" s="369">
        <v>0.33333333333333331</v>
      </c>
      <c r="JVC402" s="370" t="e">
        <f>VLOOKUP(JUY402,fields,2)</f>
        <v>#REF!</v>
      </c>
      <c r="JVD402" s="73" t="s">
        <v>985</v>
      </c>
      <c r="JVE402" s="95">
        <v>45109</v>
      </c>
      <c r="JVF402" s="65" t="s">
        <v>11</v>
      </c>
      <c r="JVG402" s="370" t="e">
        <f>VLOOKUP(JVO402,Teams,2)</f>
        <v>#REF!</v>
      </c>
      <c r="JVH402" s="370" t="e">
        <f>VLOOKUP(JVP402,Teams,2)</f>
        <v>#REF!</v>
      </c>
      <c r="JVI402" s="464"/>
      <c r="JVJ402" s="369">
        <v>0.33333333333333331</v>
      </c>
      <c r="JVK402" s="370" t="e">
        <f>VLOOKUP(JVG402,fields,2)</f>
        <v>#REF!</v>
      </c>
      <c r="JVL402" s="73" t="s">
        <v>985</v>
      </c>
      <c r="JVM402" s="95">
        <v>45109</v>
      </c>
      <c r="JVN402" s="65" t="s">
        <v>11</v>
      </c>
      <c r="JVO402" s="370" t="e">
        <f>VLOOKUP(JVW402,Teams,2)</f>
        <v>#REF!</v>
      </c>
      <c r="JVP402" s="370" t="e">
        <f>VLOOKUP(JVX402,Teams,2)</f>
        <v>#REF!</v>
      </c>
      <c r="JVQ402" s="464"/>
      <c r="JVR402" s="369">
        <v>0.33333333333333331</v>
      </c>
      <c r="JVS402" s="370" t="e">
        <f>VLOOKUP(JVO402,fields,2)</f>
        <v>#REF!</v>
      </c>
      <c r="JVT402" s="73" t="s">
        <v>985</v>
      </c>
      <c r="JVU402" s="95">
        <v>45109</v>
      </c>
      <c r="JVV402" s="65" t="s">
        <v>11</v>
      </c>
      <c r="JVW402" s="370" t="e">
        <f>VLOOKUP(JWE402,Teams,2)</f>
        <v>#REF!</v>
      </c>
      <c r="JVX402" s="370" t="e">
        <f>VLOOKUP(JWF402,Teams,2)</f>
        <v>#REF!</v>
      </c>
      <c r="JVY402" s="464"/>
      <c r="JVZ402" s="369">
        <v>0.33333333333333331</v>
      </c>
      <c r="JWA402" s="370" t="e">
        <f>VLOOKUP(JVW402,fields,2)</f>
        <v>#REF!</v>
      </c>
      <c r="JWB402" s="73" t="s">
        <v>985</v>
      </c>
      <c r="JWC402" s="95">
        <v>45109</v>
      </c>
      <c r="JWD402" s="65" t="s">
        <v>11</v>
      </c>
      <c r="JWE402" s="370" t="e">
        <f>VLOOKUP(JWM402,Teams,2)</f>
        <v>#REF!</v>
      </c>
      <c r="JWF402" s="370" t="e">
        <f>VLOOKUP(JWN402,Teams,2)</f>
        <v>#REF!</v>
      </c>
      <c r="JWG402" s="464"/>
      <c r="JWH402" s="369">
        <v>0.33333333333333331</v>
      </c>
      <c r="JWI402" s="370" t="e">
        <f>VLOOKUP(JWE402,fields,2)</f>
        <v>#REF!</v>
      </c>
      <c r="JWJ402" s="73" t="s">
        <v>985</v>
      </c>
      <c r="JWK402" s="95">
        <v>45109</v>
      </c>
      <c r="JWL402" s="65" t="s">
        <v>11</v>
      </c>
      <c r="JWM402" s="370" t="e">
        <f>VLOOKUP(JWU402,Teams,2)</f>
        <v>#REF!</v>
      </c>
      <c r="JWN402" s="370" t="e">
        <f>VLOOKUP(JWV402,Teams,2)</f>
        <v>#REF!</v>
      </c>
      <c r="JWO402" s="464"/>
      <c r="JWP402" s="369">
        <v>0.33333333333333331</v>
      </c>
      <c r="JWQ402" s="370" t="e">
        <f>VLOOKUP(JWM402,fields,2)</f>
        <v>#REF!</v>
      </c>
      <c r="JWR402" s="73" t="s">
        <v>985</v>
      </c>
      <c r="JWS402" s="95">
        <v>45109</v>
      </c>
      <c r="JWT402" s="65" t="s">
        <v>11</v>
      </c>
      <c r="JWU402" s="370" t="e">
        <f>VLOOKUP(JXC402,Teams,2)</f>
        <v>#REF!</v>
      </c>
      <c r="JWV402" s="370" t="e">
        <f>VLOOKUP(JXD402,Teams,2)</f>
        <v>#REF!</v>
      </c>
      <c r="JWW402" s="464"/>
      <c r="JWX402" s="369">
        <v>0.33333333333333331</v>
      </c>
      <c r="JWY402" s="370" t="e">
        <f>VLOOKUP(JWU402,fields,2)</f>
        <v>#REF!</v>
      </c>
      <c r="JWZ402" s="73" t="s">
        <v>985</v>
      </c>
      <c r="JXA402" s="95">
        <v>45109</v>
      </c>
      <c r="JXB402" s="65" t="s">
        <v>11</v>
      </c>
      <c r="JXC402" s="370" t="e">
        <f>VLOOKUP(JXK402,Teams,2)</f>
        <v>#REF!</v>
      </c>
      <c r="JXD402" s="370" t="e">
        <f>VLOOKUP(JXL402,Teams,2)</f>
        <v>#REF!</v>
      </c>
      <c r="JXE402" s="464"/>
      <c r="JXF402" s="369">
        <v>0.33333333333333331</v>
      </c>
      <c r="JXG402" s="370" t="e">
        <f>VLOOKUP(JXC402,fields,2)</f>
        <v>#REF!</v>
      </c>
      <c r="JXH402" s="73" t="s">
        <v>985</v>
      </c>
      <c r="JXI402" s="95">
        <v>45109</v>
      </c>
      <c r="JXJ402" s="65" t="s">
        <v>11</v>
      </c>
      <c r="JXK402" s="370" t="e">
        <f>VLOOKUP(JXS402,Teams,2)</f>
        <v>#REF!</v>
      </c>
      <c r="JXL402" s="370" t="e">
        <f>VLOOKUP(JXT402,Teams,2)</f>
        <v>#REF!</v>
      </c>
      <c r="JXM402" s="464"/>
      <c r="JXN402" s="369">
        <v>0.33333333333333331</v>
      </c>
      <c r="JXO402" s="370" t="e">
        <f>VLOOKUP(JXK402,fields,2)</f>
        <v>#REF!</v>
      </c>
      <c r="JXP402" s="73" t="s">
        <v>985</v>
      </c>
      <c r="JXQ402" s="95">
        <v>45109</v>
      </c>
      <c r="JXR402" s="65" t="s">
        <v>11</v>
      </c>
      <c r="JXS402" s="370" t="e">
        <f>VLOOKUP(JYA402,Teams,2)</f>
        <v>#REF!</v>
      </c>
      <c r="JXT402" s="370" t="e">
        <f>VLOOKUP(JYB402,Teams,2)</f>
        <v>#REF!</v>
      </c>
      <c r="JXU402" s="464"/>
      <c r="JXV402" s="369">
        <v>0.33333333333333331</v>
      </c>
      <c r="JXW402" s="370" t="e">
        <f>VLOOKUP(JXS402,fields,2)</f>
        <v>#REF!</v>
      </c>
      <c r="JXX402" s="73" t="s">
        <v>985</v>
      </c>
      <c r="JXY402" s="95">
        <v>45109</v>
      </c>
      <c r="JXZ402" s="65" t="s">
        <v>11</v>
      </c>
      <c r="JYA402" s="370" t="e">
        <f>VLOOKUP(JYI402,Teams,2)</f>
        <v>#REF!</v>
      </c>
      <c r="JYB402" s="370" t="e">
        <f>VLOOKUP(JYJ402,Teams,2)</f>
        <v>#REF!</v>
      </c>
      <c r="JYC402" s="464"/>
      <c r="JYD402" s="369">
        <v>0.33333333333333331</v>
      </c>
      <c r="JYE402" s="370" t="e">
        <f>VLOOKUP(JYA402,fields,2)</f>
        <v>#REF!</v>
      </c>
      <c r="JYF402" s="73" t="s">
        <v>985</v>
      </c>
      <c r="JYG402" s="95">
        <v>45109</v>
      </c>
      <c r="JYH402" s="65" t="s">
        <v>11</v>
      </c>
      <c r="JYI402" s="370" t="e">
        <f>VLOOKUP(JYQ402,Teams,2)</f>
        <v>#REF!</v>
      </c>
      <c r="JYJ402" s="370" t="e">
        <f>VLOOKUP(JYR402,Teams,2)</f>
        <v>#REF!</v>
      </c>
      <c r="JYK402" s="464"/>
      <c r="JYL402" s="369">
        <v>0.33333333333333331</v>
      </c>
      <c r="JYM402" s="370" t="e">
        <f>VLOOKUP(JYI402,fields,2)</f>
        <v>#REF!</v>
      </c>
      <c r="JYN402" s="73" t="s">
        <v>985</v>
      </c>
      <c r="JYO402" s="95">
        <v>45109</v>
      </c>
      <c r="JYP402" s="65" t="s">
        <v>11</v>
      </c>
      <c r="JYQ402" s="370" t="e">
        <f>VLOOKUP(JYY402,Teams,2)</f>
        <v>#REF!</v>
      </c>
      <c r="JYR402" s="370" t="e">
        <f>VLOOKUP(JYZ402,Teams,2)</f>
        <v>#REF!</v>
      </c>
      <c r="JYS402" s="464"/>
      <c r="JYT402" s="369">
        <v>0.33333333333333331</v>
      </c>
      <c r="JYU402" s="370" t="e">
        <f>VLOOKUP(JYQ402,fields,2)</f>
        <v>#REF!</v>
      </c>
      <c r="JYV402" s="73" t="s">
        <v>985</v>
      </c>
      <c r="JYW402" s="95">
        <v>45109</v>
      </c>
      <c r="JYX402" s="65" t="s">
        <v>11</v>
      </c>
      <c r="JYY402" s="370" t="e">
        <f>VLOOKUP(JZG402,Teams,2)</f>
        <v>#REF!</v>
      </c>
      <c r="JYZ402" s="370" t="e">
        <f>VLOOKUP(JZH402,Teams,2)</f>
        <v>#REF!</v>
      </c>
      <c r="JZA402" s="464"/>
      <c r="JZB402" s="369">
        <v>0.33333333333333331</v>
      </c>
      <c r="JZC402" s="370" t="e">
        <f>VLOOKUP(JYY402,fields,2)</f>
        <v>#REF!</v>
      </c>
      <c r="JZD402" s="73" t="s">
        <v>985</v>
      </c>
      <c r="JZE402" s="95">
        <v>45109</v>
      </c>
      <c r="JZF402" s="65" t="s">
        <v>11</v>
      </c>
      <c r="JZG402" s="370" t="e">
        <f>VLOOKUP(JZO402,Teams,2)</f>
        <v>#REF!</v>
      </c>
      <c r="JZH402" s="370" t="e">
        <f>VLOOKUP(JZP402,Teams,2)</f>
        <v>#REF!</v>
      </c>
      <c r="JZI402" s="464"/>
      <c r="JZJ402" s="369">
        <v>0.33333333333333331</v>
      </c>
      <c r="JZK402" s="370" t="e">
        <f>VLOOKUP(JZG402,fields,2)</f>
        <v>#REF!</v>
      </c>
      <c r="JZL402" s="73" t="s">
        <v>985</v>
      </c>
      <c r="JZM402" s="95">
        <v>45109</v>
      </c>
      <c r="JZN402" s="65" t="s">
        <v>11</v>
      </c>
      <c r="JZO402" s="370" t="e">
        <f>VLOOKUP(JZW402,Teams,2)</f>
        <v>#REF!</v>
      </c>
      <c r="JZP402" s="370" t="e">
        <f>VLOOKUP(JZX402,Teams,2)</f>
        <v>#REF!</v>
      </c>
      <c r="JZQ402" s="464"/>
      <c r="JZR402" s="369">
        <v>0.33333333333333331</v>
      </c>
      <c r="JZS402" s="370" t="e">
        <f>VLOOKUP(JZO402,fields,2)</f>
        <v>#REF!</v>
      </c>
      <c r="JZT402" s="73" t="s">
        <v>985</v>
      </c>
      <c r="JZU402" s="95">
        <v>45109</v>
      </c>
      <c r="JZV402" s="65" t="s">
        <v>11</v>
      </c>
      <c r="JZW402" s="370" t="e">
        <f>VLOOKUP(KAE402,Teams,2)</f>
        <v>#REF!</v>
      </c>
      <c r="JZX402" s="370" t="e">
        <f>VLOOKUP(KAF402,Teams,2)</f>
        <v>#REF!</v>
      </c>
      <c r="JZY402" s="464"/>
      <c r="JZZ402" s="369">
        <v>0.33333333333333331</v>
      </c>
      <c r="KAA402" s="370" t="e">
        <f>VLOOKUP(JZW402,fields,2)</f>
        <v>#REF!</v>
      </c>
      <c r="KAB402" s="73" t="s">
        <v>985</v>
      </c>
      <c r="KAC402" s="95">
        <v>45109</v>
      </c>
      <c r="KAD402" s="65" t="s">
        <v>11</v>
      </c>
      <c r="KAE402" s="370" t="e">
        <f>VLOOKUP(KAM402,Teams,2)</f>
        <v>#REF!</v>
      </c>
      <c r="KAF402" s="370" t="e">
        <f>VLOOKUP(KAN402,Teams,2)</f>
        <v>#REF!</v>
      </c>
      <c r="KAG402" s="464"/>
      <c r="KAH402" s="369">
        <v>0.33333333333333331</v>
      </c>
      <c r="KAI402" s="370" t="e">
        <f>VLOOKUP(KAE402,fields,2)</f>
        <v>#REF!</v>
      </c>
      <c r="KAJ402" s="73" t="s">
        <v>985</v>
      </c>
      <c r="KAK402" s="95">
        <v>45109</v>
      </c>
      <c r="KAL402" s="65" t="s">
        <v>11</v>
      </c>
      <c r="KAM402" s="370" t="e">
        <f>VLOOKUP(KAU402,Teams,2)</f>
        <v>#REF!</v>
      </c>
      <c r="KAN402" s="370" t="e">
        <f>VLOOKUP(KAV402,Teams,2)</f>
        <v>#REF!</v>
      </c>
      <c r="KAO402" s="464"/>
      <c r="KAP402" s="369">
        <v>0.33333333333333331</v>
      </c>
      <c r="KAQ402" s="370" t="e">
        <f>VLOOKUP(KAM402,fields,2)</f>
        <v>#REF!</v>
      </c>
      <c r="KAR402" s="73" t="s">
        <v>985</v>
      </c>
      <c r="KAS402" s="95">
        <v>45109</v>
      </c>
      <c r="KAT402" s="65" t="s">
        <v>11</v>
      </c>
      <c r="KAU402" s="370" t="e">
        <f>VLOOKUP(KBC402,Teams,2)</f>
        <v>#REF!</v>
      </c>
      <c r="KAV402" s="370" t="e">
        <f>VLOOKUP(KBD402,Teams,2)</f>
        <v>#REF!</v>
      </c>
      <c r="KAW402" s="464"/>
      <c r="KAX402" s="369">
        <v>0.33333333333333331</v>
      </c>
      <c r="KAY402" s="370" t="e">
        <f>VLOOKUP(KAU402,fields,2)</f>
        <v>#REF!</v>
      </c>
      <c r="KAZ402" s="73" t="s">
        <v>985</v>
      </c>
      <c r="KBA402" s="95">
        <v>45109</v>
      </c>
      <c r="KBB402" s="65" t="s">
        <v>11</v>
      </c>
      <c r="KBC402" s="370" t="e">
        <f>VLOOKUP(KBK402,Teams,2)</f>
        <v>#REF!</v>
      </c>
      <c r="KBD402" s="370" t="e">
        <f>VLOOKUP(KBL402,Teams,2)</f>
        <v>#REF!</v>
      </c>
      <c r="KBE402" s="464"/>
      <c r="KBF402" s="369">
        <v>0.33333333333333331</v>
      </c>
      <c r="KBG402" s="370" t="e">
        <f>VLOOKUP(KBC402,fields,2)</f>
        <v>#REF!</v>
      </c>
      <c r="KBH402" s="73" t="s">
        <v>985</v>
      </c>
      <c r="KBI402" s="95">
        <v>45109</v>
      </c>
      <c r="KBJ402" s="65" t="s">
        <v>11</v>
      </c>
      <c r="KBK402" s="370" t="e">
        <f>VLOOKUP(KBS402,Teams,2)</f>
        <v>#REF!</v>
      </c>
      <c r="KBL402" s="370" t="e">
        <f>VLOOKUP(KBT402,Teams,2)</f>
        <v>#REF!</v>
      </c>
      <c r="KBM402" s="464"/>
      <c r="KBN402" s="369">
        <v>0.33333333333333331</v>
      </c>
      <c r="KBO402" s="370" t="e">
        <f>VLOOKUP(KBK402,fields,2)</f>
        <v>#REF!</v>
      </c>
      <c r="KBP402" s="73" t="s">
        <v>985</v>
      </c>
      <c r="KBQ402" s="95">
        <v>45109</v>
      </c>
      <c r="KBR402" s="65" t="s">
        <v>11</v>
      </c>
      <c r="KBS402" s="370" t="e">
        <f>VLOOKUP(KCA402,Teams,2)</f>
        <v>#REF!</v>
      </c>
      <c r="KBT402" s="370" t="e">
        <f>VLOOKUP(KCB402,Teams,2)</f>
        <v>#REF!</v>
      </c>
      <c r="KBU402" s="464"/>
      <c r="KBV402" s="369">
        <v>0.33333333333333331</v>
      </c>
      <c r="KBW402" s="370" t="e">
        <f>VLOOKUP(KBS402,fields,2)</f>
        <v>#REF!</v>
      </c>
      <c r="KBX402" s="73" t="s">
        <v>985</v>
      </c>
      <c r="KBY402" s="95">
        <v>45109</v>
      </c>
      <c r="KBZ402" s="65" t="s">
        <v>11</v>
      </c>
      <c r="KCA402" s="370" t="e">
        <f>VLOOKUP(KCI402,Teams,2)</f>
        <v>#REF!</v>
      </c>
      <c r="KCB402" s="370" t="e">
        <f>VLOOKUP(KCJ402,Teams,2)</f>
        <v>#REF!</v>
      </c>
      <c r="KCC402" s="464"/>
      <c r="KCD402" s="369">
        <v>0.33333333333333331</v>
      </c>
      <c r="KCE402" s="370" t="e">
        <f>VLOOKUP(KCA402,fields,2)</f>
        <v>#REF!</v>
      </c>
      <c r="KCF402" s="73" t="s">
        <v>985</v>
      </c>
      <c r="KCG402" s="95">
        <v>45109</v>
      </c>
      <c r="KCH402" s="65" t="s">
        <v>11</v>
      </c>
      <c r="KCI402" s="370" t="e">
        <f>VLOOKUP(KCQ402,Teams,2)</f>
        <v>#REF!</v>
      </c>
      <c r="KCJ402" s="370" t="e">
        <f>VLOOKUP(KCR402,Teams,2)</f>
        <v>#REF!</v>
      </c>
      <c r="KCK402" s="464"/>
      <c r="KCL402" s="369">
        <v>0.33333333333333331</v>
      </c>
      <c r="KCM402" s="370" t="e">
        <f>VLOOKUP(KCI402,fields,2)</f>
        <v>#REF!</v>
      </c>
      <c r="KCN402" s="73" t="s">
        <v>985</v>
      </c>
      <c r="KCO402" s="95">
        <v>45109</v>
      </c>
      <c r="KCP402" s="65" t="s">
        <v>11</v>
      </c>
      <c r="KCQ402" s="370" t="e">
        <f>VLOOKUP(KCY402,Teams,2)</f>
        <v>#REF!</v>
      </c>
      <c r="KCR402" s="370" t="e">
        <f>VLOOKUP(KCZ402,Teams,2)</f>
        <v>#REF!</v>
      </c>
      <c r="KCS402" s="464"/>
      <c r="KCT402" s="369">
        <v>0.33333333333333331</v>
      </c>
      <c r="KCU402" s="370" t="e">
        <f>VLOOKUP(KCQ402,fields,2)</f>
        <v>#REF!</v>
      </c>
      <c r="KCV402" s="73" t="s">
        <v>985</v>
      </c>
      <c r="KCW402" s="95">
        <v>45109</v>
      </c>
      <c r="KCX402" s="65" t="s">
        <v>11</v>
      </c>
      <c r="KCY402" s="370" t="e">
        <f>VLOOKUP(KDG402,Teams,2)</f>
        <v>#REF!</v>
      </c>
      <c r="KCZ402" s="370" t="e">
        <f>VLOOKUP(KDH402,Teams,2)</f>
        <v>#REF!</v>
      </c>
      <c r="KDA402" s="464"/>
      <c r="KDB402" s="369">
        <v>0.33333333333333331</v>
      </c>
      <c r="KDC402" s="370" t="e">
        <f>VLOOKUP(KCY402,fields,2)</f>
        <v>#REF!</v>
      </c>
      <c r="KDD402" s="73" t="s">
        <v>985</v>
      </c>
      <c r="KDE402" s="95">
        <v>45109</v>
      </c>
      <c r="KDF402" s="65" t="s">
        <v>11</v>
      </c>
      <c r="KDG402" s="370" t="e">
        <f>VLOOKUP(KDO402,Teams,2)</f>
        <v>#REF!</v>
      </c>
      <c r="KDH402" s="370" t="e">
        <f>VLOOKUP(KDP402,Teams,2)</f>
        <v>#REF!</v>
      </c>
      <c r="KDI402" s="464"/>
      <c r="KDJ402" s="369">
        <v>0.33333333333333331</v>
      </c>
      <c r="KDK402" s="370" t="e">
        <f>VLOOKUP(KDG402,fields,2)</f>
        <v>#REF!</v>
      </c>
      <c r="KDL402" s="73" t="s">
        <v>985</v>
      </c>
      <c r="KDM402" s="95">
        <v>45109</v>
      </c>
      <c r="KDN402" s="65" t="s">
        <v>11</v>
      </c>
      <c r="KDO402" s="370" t="e">
        <f>VLOOKUP(KDW402,Teams,2)</f>
        <v>#REF!</v>
      </c>
      <c r="KDP402" s="370" t="e">
        <f>VLOOKUP(KDX402,Teams,2)</f>
        <v>#REF!</v>
      </c>
      <c r="KDQ402" s="464"/>
      <c r="KDR402" s="369">
        <v>0.33333333333333331</v>
      </c>
      <c r="KDS402" s="370" t="e">
        <f>VLOOKUP(KDO402,fields,2)</f>
        <v>#REF!</v>
      </c>
      <c r="KDT402" s="73" t="s">
        <v>985</v>
      </c>
      <c r="KDU402" s="95">
        <v>45109</v>
      </c>
      <c r="KDV402" s="65" t="s">
        <v>11</v>
      </c>
      <c r="KDW402" s="370" t="e">
        <f>VLOOKUP(KEE402,Teams,2)</f>
        <v>#REF!</v>
      </c>
      <c r="KDX402" s="370" t="e">
        <f>VLOOKUP(KEF402,Teams,2)</f>
        <v>#REF!</v>
      </c>
      <c r="KDY402" s="464"/>
      <c r="KDZ402" s="369">
        <v>0.33333333333333331</v>
      </c>
      <c r="KEA402" s="370" t="e">
        <f>VLOOKUP(KDW402,fields,2)</f>
        <v>#REF!</v>
      </c>
      <c r="KEB402" s="73" t="s">
        <v>985</v>
      </c>
      <c r="KEC402" s="95">
        <v>45109</v>
      </c>
      <c r="KED402" s="65" t="s">
        <v>11</v>
      </c>
      <c r="KEE402" s="370" t="e">
        <f>VLOOKUP(KEM402,Teams,2)</f>
        <v>#REF!</v>
      </c>
      <c r="KEF402" s="370" t="e">
        <f>VLOOKUP(KEN402,Teams,2)</f>
        <v>#REF!</v>
      </c>
      <c r="KEG402" s="464"/>
      <c r="KEH402" s="369">
        <v>0.33333333333333331</v>
      </c>
      <c r="KEI402" s="370" t="e">
        <f>VLOOKUP(KEE402,fields,2)</f>
        <v>#REF!</v>
      </c>
      <c r="KEJ402" s="73" t="s">
        <v>985</v>
      </c>
      <c r="KEK402" s="95">
        <v>45109</v>
      </c>
      <c r="KEL402" s="65" t="s">
        <v>11</v>
      </c>
      <c r="KEM402" s="370" t="e">
        <f>VLOOKUP(KEU402,Teams,2)</f>
        <v>#REF!</v>
      </c>
      <c r="KEN402" s="370" t="e">
        <f>VLOOKUP(KEV402,Teams,2)</f>
        <v>#REF!</v>
      </c>
      <c r="KEO402" s="464"/>
      <c r="KEP402" s="369">
        <v>0.33333333333333331</v>
      </c>
      <c r="KEQ402" s="370" t="e">
        <f>VLOOKUP(KEM402,fields,2)</f>
        <v>#REF!</v>
      </c>
      <c r="KER402" s="73" t="s">
        <v>985</v>
      </c>
      <c r="KES402" s="95">
        <v>45109</v>
      </c>
      <c r="KET402" s="65" t="s">
        <v>11</v>
      </c>
      <c r="KEU402" s="370" t="e">
        <f>VLOOKUP(KFC402,Teams,2)</f>
        <v>#REF!</v>
      </c>
      <c r="KEV402" s="370" t="e">
        <f>VLOOKUP(KFD402,Teams,2)</f>
        <v>#REF!</v>
      </c>
      <c r="KEW402" s="464"/>
      <c r="KEX402" s="369">
        <v>0.33333333333333331</v>
      </c>
      <c r="KEY402" s="370" t="e">
        <f>VLOOKUP(KEU402,fields,2)</f>
        <v>#REF!</v>
      </c>
      <c r="KEZ402" s="73" t="s">
        <v>985</v>
      </c>
      <c r="KFA402" s="95">
        <v>45109</v>
      </c>
      <c r="KFB402" s="65" t="s">
        <v>11</v>
      </c>
      <c r="KFC402" s="370" t="e">
        <f>VLOOKUP(KFK402,Teams,2)</f>
        <v>#REF!</v>
      </c>
      <c r="KFD402" s="370" t="e">
        <f>VLOOKUP(KFL402,Teams,2)</f>
        <v>#REF!</v>
      </c>
      <c r="KFE402" s="464"/>
      <c r="KFF402" s="369">
        <v>0.33333333333333331</v>
      </c>
      <c r="KFG402" s="370" t="e">
        <f>VLOOKUP(KFC402,fields,2)</f>
        <v>#REF!</v>
      </c>
      <c r="KFH402" s="73" t="s">
        <v>985</v>
      </c>
      <c r="KFI402" s="95">
        <v>45109</v>
      </c>
      <c r="KFJ402" s="65" t="s">
        <v>11</v>
      </c>
      <c r="KFK402" s="370" t="e">
        <f>VLOOKUP(KFS402,Teams,2)</f>
        <v>#REF!</v>
      </c>
      <c r="KFL402" s="370" t="e">
        <f>VLOOKUP(KFT402,Teams,2)</f>
        <v>#REF!</v>
      </c>
      <c r="KFM402" s="464"/>
      <c r="KFN402" s="369">
        <v>0.33333333333333331</v>
      </c>
      <c r="KFO402" s="370" t="e">
        <f>VLOOKUP(KFK402,fields,2)</f>
        <v>#REF!</v>
      </c>
      <c r="KFP402" s="73" t="s">
        <v>985</v>
      </c>
      <c r="KFQ402" s="95">
        <v>45109</v>
      </c>
      <c r="KFR402" s="65" t="s">
        <v>11</v>
      </c>
      <c r="KFS402" s="370" t="e">
        <f>VLOOKUP(KGA402,Teams,2)</f>
        <v>#REF!</v>
      </c>
      <c r="KFT402" s="370" t="e">
        <f>VLOOKUP(KGB402,Teams,2)</f>
        <v>#REF!</v>
      </c>
      <c r="KFU402" s="464"/>
      <c r="KFV402" s="369">
        <v>0.33333333333333331</v>
      </c>
      <c r="KFW402" s="370" t="e">
        <f>VLOOKUP(KFS402,fields,2)</f>
        <v>#REF!</v>
      </c>
      <c r="KFX402" s="73" t="s">
        <v>985</v>
      </c>
      <c r="KFY402" s="95">
        <v>45109</v>
      </c>
      <c r="KFZ402" s="65" t="s">
        <v>11</v>
      </c>
      <c r="KGA402" s="370" t="e">
        <f>VLOOKUP(KGI402,Teams,2)</f>
        <v>#REF!</v>
      </c>
      <c r="KGB402" s="370" t="e">
        <f>VLOOKUP(KGJ402,Teams,2)</f>
        <v>#REF!</v>
      </c>
      <c r="KGC402" s="464"/>
      <c r="KGD402" s="369">
        <v>0.33333333333333331</v>
      </c>
      <c r="KGE402" s="370" t="e">
        <f>VLOOKUP(KGA402,fields,2)</f>
        <v>#REF!</v>
      </c>
      <c r="KGF402" s="73" t="s">
        <v>985</v>
      </c>
      <c r="KGG402" s="95">
        <v>45109</v>
      </c>
      <c r="KGH402" s="65" t="s">
        <v>11</v>
      </c>
      <c r="KGI402" s="370" t="e">
        <f>VLOOKUP(KGQ402,Teams,2)</f>
        <v>#REF!</v>
      </c>
      <c r="KGJ402" s="370" t="e">
        <f>VLOOKUP(KGR402,Teams,2)</f>
        <v>#REF!</v>
      </c>
      <c r="KGK402" s="464"/>
      <c r="KGL402" s="369">
        <v>0.33333333333333331</v>
      </c>
      <c r="KGM402" s="370" t="e">
        <f>VLOOKUP(KGI402,fields,2)</f>
        <v>#REF!</v>
      </c>
      <c r="KGN402" s="73" t="s">
        <v>985</v>
      </c>
      <c r="KGO402" s="95">
        <v>45109</v>
      </c>
      <c r="KGP402" s="65" t="s">
        <v>11</v>
      </c>
      <c r="KGQ402" s="370" t="e">
        <f>VLOOKUP(KGY402,Teams,2)</f>
        <v>#REF!</v>
      </c>
      <c r="KGR402" s="370" t="e">
        <f>VLOOKUP(KGZ402,Teams,2)</f>
        <v>#REF!</v>
      </c>
      <c r="KGS402" s="464"/>
      <c r="KGT402" s="369">
        <v>0.33333333333333331</v>
      </c>
      <c r="KGU402" s="370" t="e">
        <f>VLOOKUP(KGQ402,fields,2)</f>
        <v>#REF!</v>
      </c>
      <c r="KGV402" s="73" t="s">
        <v>985</v>
      </c>
      <c r="KGW402" s="95">
        <v>45109</v>
      </c>
      <c r="KGX402" s="65" t="s">
        <v>11</v>
      </c>
      <c r="KGY402" s="370" t="e">
        <f>VLOOKUP(KHG402,Teams,2)</f>
        <v>#REF!</v>
      </c>
      <c r="KGZ402" s="370" t="e">
        <f>VLOOKUP(KHH402,Teams,2)</f>
        <v>#REF!</v>
      </c>
      <c r="KHA402" s="464"/>
      <c r="KHB402" s="369">
        <v>0.33333333333333331</v>
      </c>
      <c r="KHC402" s="370" t="e">
        <f>VLOOKUP(KGY402,fields,2)</f>
        <v>#REF!</v>
      </c>
      <c r="KHD402" s="73" t="s">
        <v>985</v>
      </c>
      <c r="KHE402" s="95">
        <v>45109</v>
      </c>
      <c r="KHF402" s="65" t="s">
        <v>11</v>
      </c>
      <c r="KHG402" s="370" t="e">
        <f>VLOOKUP(KHO402,Teams,2)</f>
        <v>#REF!</v>
      </c>
      <c r="KHH402" s="370" t="e">
        <f>VLOOKUP(KHP402,Teams,2)</f>
        <v>#REF!</v>
      </c>
      <c r="KHI402" s="464"/>
      <c r="KHJ402" s="369">
        <v>0.33333333333333331</v>
      </c>
      <c r="KHK402" s="370" t="e">
        <f>VLOOKUP(KHG402,fields,2)</f>
        <v>#REF!</v>
      </c>
      <c r="KHL402" s="73" t="s">
        <v>985</v>
      </c>
      <c r="KHM402" s="95">
        <v>45109</v>
      </c>
      <c r="KHN402" s="65" t="s">
        <v>11</v>
      </c>
      <c r="KHO402" s="370" t="e">
        <f>VLOOKUP(KHW402,Teams,2)</f>
        <v>#REF!</v>
      </c>
      <c r="KHP402" s="370" t="e">
        <f>VLOOKUP(KHX402,Teams,2)</f>
        <v>#REF!</v>
      </c>
      <c r="KHQ402" s="464"/>
      <c r="KHR402" s="369">
        <v>0.33333333333333331</v>
      </c>
      <c r="KHS402" s="370" t="e">
        <f>VLOOKUP(KHO402,fields,2)</f>
        <v>#REF!</v>
      </c>
      <c r="KHT402" s="73" t="s">
        <v>985</v>
      </c>
      <c r="KHU402" s="95">
        <v>45109</v>
      </c>
      <c r="KHV402" s="65" t="s">
        <v>11</v>
      </c>
      <c r="KHW402" s="370" t="e">
        <f>VLOOKUP(KIE402,Teams,2)</f>
        <v>#REF!</v>
      </c>
      <c r="KHX402" s="370" t="e">
        <f>VLOOKUP(KIF402,Teams,2)</f>
        <v>#REF!</v>
      </c>
      <c r="KHY402" s="464"/>
      <c r="KHZ402" s="369">
        <v>0.33333333333333331</v>
      </c>
      <c r="KIA402" s="370" t="e">
        <f>VLOOKUP(KHW402,fields,2)</f>
        <v>#REF!</v>
      </c>
      <c r="KIB402" s="73" t="s">
        <v>985</v>
      </c>
      <c r="KIC402" s="95">
        <v>45109</v>
      </c>
      <c r="KID402" s="65" t="s">
        <v>11</v>
      </c>
      <c r="KIE402" s="370" t="e">
        <f>VLOOKUP(KIM402,Teams,2)</f>
        <v>#REF!</v>
      </c>
      <c r="KIF402" s="370" t="e">
        <f>VLOOKUP(KIN402,Teams,2)</f>
        <v>#REF!</v>
      </c>
      <c r="KIG402" s="464"/>
      <c r="KIH402" s="369">
        <v>0.33333333333333331</v>
      </c>
      <c r="KII402" s="370" t="e">
        <f>VLOOKUP(KIE402,fields,2)</f>
        <v>#REF!</v>
      </c>
      <c r="KIJ402" s="73" t="s">
        <v>985</v>
      </c>
      <c r="KIK402" s="95">
        <v>45109</v>
      </c>
      <c r="KIL402" s="65" t="s">
        <v>11</v>
      </c>
      <c r="KIM402" s="370" t="e">
        <f>VLOOKUP(KIU402,Teams,2)</f>
        <v>#REF!</v>
      </c>
      <c r="KIN402" s="370" t="e">
        <f>VLOOKUP(KIV402,Teams,2)</f>
        <v>#REF!</v>
      </c>
      <c r="KIO402" s="464"/>
      <c r="KIP402" s="369">
        <v>0.33333333333333331</v>
      </c>
      <c r="KIQ402" s="370" t="e">
        <f>VLOOKUP(KIM402,fields,2)</f>
        <v>#REF!</v>
      </c>
      <c r="KIR402" s="73" t="s">
        <v>985</v>
      </c>
      <c r="KIS402" s="95">
        <v>45109</v>
      </c>
      <c r="KIT402" s="65" t="s">
        <v>11</v>
      </c>
      <c r="KIU402" s="370" t="e">
        <f>VLOOKUP(KJC402,Teams,2)</f>
        <v>#REF!</v>
      </c>
      <c r="KIV402" s="370" t="e">
        <f>VLOOKUP(KJD402,Teams,2)</f>
        <v>#REF!</v>
      </c>
      <c r="KIW402" s="464"/>
      <c r="KIX402" s="369">
        <v>0.33333333333333331</v>
      </c>
      <c r="KIY402" s="370" t="e">
        <f>VLOOKUP(KIU402,fields,2)</f>
        <v>#REF!</v>
      </c>
      <c r="KIZ402" s="73" t="s">
        <v>985</v>
      </c>
      <c r="KJA402" s="95">
        <v>45109</v>
      </c>
      <c r="KJB402" s="65" t="s">
        <v>11</v>
      </c>
      <c r="KJC402" s="370" t="e">
        <f>VLOOKUP(KJK402,Teams,2)</f>
        <v>#REF!</v>
      </c>
      <c r="KJD402" s="370" t="e">
        <f>VLOOKUP(KJL402,Teams,2)</f>
        <v>#REF!</v>
      </c>
      <c r="KJE402" s="464"/>
      <c r="KJF402" s="369">
        <v>0.33333333333333331</v>
      </c>
      <c r="KJG402" s="370" t="e">
        <f>VLOOKUP(KJC402,fields,2)</f>
        <v>#REF!</v>
      </c>
      <c r="KJH402" s="73" t="s">
        <v>985</v>
      </c>
      <c r="KJI402" s="95">
        <v>45109</v>
      </c>
      <c r="KJJ402" s="65" t="s">
        <v>11</v>
      </c>
      <c r="KJK402" s="370" t="e">
        <f>VLOOKUP(KJS402,Teams,2)</f>
        <v>#REF!</v>
      </c>
      <c r="KJL402" s="370" t="e">
        <f>VLOOKUP(KJT402,Teams,2)</f>
        <v>#REF!</v>
      </c>
      <c r="KJM402" s="464"/>
      <c r="KJN402" s="369">
        <v>0.33333333333333331</v>
      </c>
      <c r="KJO402" s="370" t="e">
        <f>VLOOKUP(KJK402,fields,2)</f>
        <v>#REF!</v>
      </c>
      <c r="KJP402" s="73" t="s">
        <v>985</v>
      </c>
      <c r="KJQ402" s="95">
        <v>45109</v>
      </c>
      <c r="KJR402" s="65" t="s">
        <v>11</v>
      </c>
      <c r="KJS402" s="370" t="e">
        <f>VLOOKUP(KKA402,Teams,2)</f>
        <v>#REF!</v>
      </c>
      <c r="KJT402" s="370" t="e">
        <f>VLOOKUP(KKB402,Teams,2)</f>
        <v>#REF!</v>
      </c>
      <c r="KJU402" s="464"/>
      <c r="KJV402" s="369">
        <v>0.33333333333333331</v>
      </c>
      <c r="KJW402" s="370" t="e">
        <f>VLOOKUP(KJS402,fields,2)</f>
        <v>#REF!</v>
      </c>
      <c r="KJX402" s="73" t="s">
        <v>985</v>
      </c>
      <c r="KJY402" s="95">
        <v>45109</v>
      </c>
      <c r="KJZ402" s="65" t="s">
        <v>11</v>
      </c>
      <c r="KKA402" s="370" t="e">
        <f>VLOOKUP(KKI402,Teams,2)</f>
        <v>#REF!</v>
      </c>
      <c r="KKB402" s="370" t="e">
        <f>VLOOKUP(KKJ402,Teams,2)</f>
        <v>#REF!</v>
      </c>
      <c r="KKC402" s="464"/>
      <c r="KKD402" s="369">
        <v>0.33333333333333331</v>
      </c>
      <c r="KKE402" s="370" t="e">
        <f>VLOOKUP(KKA402,fields,2)</f>
        <v>#REF!</v>
      </c>
      <c r="KKF402" s="73" t="s">
        <v>985</v>
      </c>
      <c r="KKG402" s="95">
        <v>45109</v>
      </c>
      <c r="KKH402" s="65" t="s">
        <v>11</v>
      </c>
      <c r="KKI402" s="370" t="e">
        <f>VLOOKUP(KKQ402,Teams,2)</f>
        <v>#REF!</v>
      </c>
      <c r="KKJ402" s="370" t="e">
        <f>VLOOKUP(KKR402,Teams,2)</f>
        <v>#REF!</v>
      </c>
      <c r="KKK402" s="464"/>
      <c r="KKL402" s="369">
        <v>0.33333333333333331</v>
      </c>
      <c r="KKM402" s="370" t="e">
        <f>VLOOKUP(KKI402,fields,2)</f>
        <v>#REF!</v>
      </c>
      <c r="KKN402" s="73" t="s">
        <v>985</v>
      </c>
      <c r="KKO402" s="95">
        <v>45109</v>
      </c>
      <c r="KKP402" s="65" t="s">
        <v>11</v>
      </c>
      <c r="KKQ402" s="370" t="e">
        <f>VLOOKUP(KKY402,Teams,2)</f>
        <v>#REF!</v>
      </c>
      <c r="KKR402" s="370" t="e">
        <f>VLOOKUP(KKZ402,Teams,2)</f>
        <v>#REF!</v>
      </c>
      <c r="KKS402" s="464"/>
      <c r="KKT402" s="369">
        <v>0.33333333333333331</v>
      </c>
      <c r="KKU402" s="370" t="e">
        <f>VLOOKUP(KKQ402,fields,2)</f>
        <v>#REF!</v>
      </c>
      <c r="KKV402" s="73" t="s">
        <v>985</v>
      </c>
      <c r="KKW402" s="95">
        <v>45109</v>
      </c>
      <c r="KKX402" s="65" t="s">
        <v>11</v>
      </c>
      <c r="KKY402" s="370" t="e">
        <f>VLOOKUP(KLG402,Teams,2)</f>
        <v>#REF!</v>
      </c>
      <c r="KKZ402" s="370" t="e">
        <f>VLOOKUP(KLH402,Teams,2)</f>
        <v>#REF!</v>
      </c>
      <c r="KLA402" s="464"/>
      <c r="KLB402" s="369">
        <v>0.33333333333333331</v>
      </c>
      <c r="KLC402" s="370" t="e">
        <f>VLOOKUP(KKY402,fields,2)</f>
        <v>#REF!</v>
      </c>
      <c r="KLD402" s="73" t="s">
        <v>985</v>
      </c>
      <c r="KLE402" s="95">
        <v>45109</v>
      </c>
      <c r="KLF402" s="65" t="s">
        <v>11</v>
      </c>
      <c r="KLG402" s="370" t="e">
        <f>VLOOKUP(KLO402,Teams,2)</f>
        <v>#REF!</v>
      </c>
      <c r="KLH402" s="370" t="e">
        <f>VLOOKUP(KLP402,Teams,2)</f>
        <v>#REF!</v>
      </c>
      <c r="KLI402" s="464"/>
      <c r="KLJ402" s="369">
        <v>0.33333333333333331</v>
      </c>
      <c r="KLK402" s="370" t="e">
        <f>VLOOKUP(KLG402,fields,2)</f>
        <v>#REF!</v>
      </c>
      <c r="KLL402" s="73" t="s">
        <v>985</v>
      </c>
      <c r="KLM402" s="95">
        <v>45109</v>
      </c>
      <c r="KLN402" s="65" t="s">
        <v>11</v>
      </c>
      <c r="KLO402" s="370" t="e">
        <f>VLOOKUP(KLW402,Teams,2)</f>
        <v>#REF!</v>
      </c>
      <c r="KLP402" s="370" t="e">
        <f>VLOOKUP(KLX402,Teams,2)</f>
        <v>#REF!</v>
      </c>
      <c r="KLQ402" s="464"/>
      <c r="KLR402" s="369">
        <v>0.33333333333333331</v>
      </c>
      <c r="KLS402" s="370" t="e">
        <f>VLOOKUP(KLO402,fields,2)</f>
        <v>#REF!</v>
      </c>
      <c r="KLT402" s="73" t="s">
        <v>985</v>
      </c>
      <c r="KLU402" s="95">
        <v>45109</v>
      </c>
      <c r="KLV402" s="65" t="s">
        <v>11</v>
      </c>
      <c r="KLW402" s="370" t="e">
        <f>VLOOKUP(KME402,Teams,2)</f>
        <v>#REF!</v>
      </c>
      <c r="KLX402" s="370" t="e">
        <f>VLOOKUP(KMF402,Teams,2)</f>
        <v>#REF!</v>
      </c>
      <c r="KLY402" s="464"/>
      <c r="KLZ402" s="369">
        <v>0.33333333333333331</v>
      </c>
      <c r="KMA402" s="370" t="e">
        <f>VLOOKUP(KLW402,fields,2)</f>
        <v>#REF!</v>
      </c>
      <c r="KMB402" s="73" t="s">
        <v>985</v>
      </c>
      <c r="KMC402" s="95">
        <v>45109</v>
      </c>
      <c r="KMD402" s="65" t="s">
        <v>11</v>
      </c>
      <c r="KME402" s="370" t="e">
        <f>VLOOKUP(KMM402,Teams,2)</f>
        <v>#REF!</v>
      </c>
      <c r="KMF402" s="370" t="e">
        <f>VLOOKUP(KMN402,Teams,2)</f>
        <v>#REF!</v>
      </c>
      <c r="KMG402" s="464"/>
      <c r="KMH402" s="369">
        <v>0.33333333333333331</v>
      </c>
      <c r="KMI402" s="370" t="e">
        <f>VLOOKUP(KME402,fields,2)</f>
        <v>#REF!</v>
      </c>
      <c r="KMJ402" s="73" t="s">
        <v>985</v>
      </c>
      <c r="KMK402" s="95">
        <v>45109</v>
      </c>
      <c r="KML402" s="65" t="s">
        <v>11</v>
      </c>
      <c r="KMM402" s="370" t="e">
        <f>VLOOKUP(KMU402,Teams,2)</f>
        <v>#REF!</v>
      </c>
      <c r="KMN402" s="370" t="e">
        <f>VLOOKUP(KMV402,Teams,2)</f>
        <v>#REF!</v>
      </c>
      <c r="KMO402" s="464"/>
      <c r="KMP402" s="369">
        <v>0.33333333333333331</v>
      </c>
      <c r="KMQ402" s="370" t="e">
        <f>VLOOKUP(KMM402,fields,2)</f>
        <v>#REF!</v>
      </c>
      <c r="KMR402" s="73" t="s">
        <v>985</v>
      </c>
      <c r="KMS402" s="95">
        <v>45109</v>
      </c>
      <c r="KMT402" s="65" t="s">
        <v>11</v>
      </c>
      <c r="KMU402" s="370" t="e">
        <f>VLOOKUP(KNC402,Teams,2)</f>
        <v>#REF!</v>
      </c>
      <c r="KMV402" s="370" t="e">
        <f>VLOOKUP(KND402,Teams,2)</f>
        <v>#REF!</v>
      </c>
      <c r="KMW402" s="464"/>
      <c r="KMX402" s="369">
        <v>0.33333333333333331</v>
      </c>
      <c r="KMY402" s="370" t="e">
        <f>VLOOKUP(KMU402,fields,2)</f>
        <v>#REF!</v>
      </c>
      <c r="KMZ402" s="73" t="s">
        <v>985</v>
      </c>
      <c r="KNA402" s="95">
        <v>45109</v>
      </c>
      <c r="KNB402" s="65" t="s">
        <v>11</v>
      </c>
      <c r="KNC402" s="370" t="e">
        <f>VLOOKUP(KNK402,Teams,2)</f>
        <v>#REF!</v>
      </c>
      <c r="KND402" s="370" t="e">
        <f>VLOOKUP(KNL402,Teams,2)</f>
        <v>#REF!</v>
      </c>
      <c r="KNE402" s="464"/>
      <c r="KNF402" s="369">
        <v>0.33333333333333331</v>
      </c>
      <c r="KNG402" s="370" t="e">
        <f>VLOOKUP(KNC402,fields,2)</f>
        <v>#REF!</v>
      </c>
      <c r="KNH402" s="73" t="s">
        <v>985</v>
      </c>
      <c r="KNI402" s="95">
        <v>45109</v>
      </c>
      <c r="KNJ402" s="65" t="s">
        <v>11</v>
      </c>
      <c r="KNK402" s="370" t="e">
        <f>VLOOKUP(KNS402,Teams,2)</f>
        <v>#REF!</v>
      </c>
      <c r="KNL402" s="370" t="e">
        <f>VLOOKUP(KNT402,Teams,2)</f>
        <v>#REF!</v>
      </c>
      <c r="KNM402" s="464"/>
      <c r="KNN402" s="369">
        <v>0.33333333333333331</v>
      </c>
      <c r="KNO402" s="370" t="e">
        <f>VLOOKUP(KNK402,fields,2)</f>
        <v>#REF!</v>
      </c>
      <c r="KNP402" s="73" t="s">
        <v>985</v>
      </c>
      <c r="KNQ402" s="95">
        <v>45109</v>
      </c>
      <c r="KNR402" s="65" t="s">
        <v>11</v>
      </c>
      <c r="KNS402" s="370" t="e">
        <f>VLOOKUP(KOA402,Teams,2)</f>
        <v>#REF!</v>
      </c>
      <c r="KNT402" s="370" t="e">
        <f>VLOOKUP(KOB402,Teams,2)</f>
        <v>#REF!</v>
      </c>
      <c r="KNU402" s="464"/>
      <c r="KNV402" s="369">
        <v>0.33333333333333331</v>
      </c>
      <c r="KNW402" s="370" t="e">
        <f>VLOOKUP(KNS402,fields,2)</f>
        <v>#REF!</v>
      </c>
      <c r="KNX402" s="73" t="s">
        <v>985</v>
      </c>
      <c r="KNY402" s="95">
        <v>45109</v>
      </c>
      <c r="KNZ402" s="65" t="s">
        <v>11</v>
      </c>
      <c r="KOA402" s="370" t="e">
        <f>VLOOKUP(KOI402,Teams,2)</f>
        <v>#REF!</v>
      </c>
      <c r="KOB402" s="370" t="e">
        <f>VLOOKUP(KOJ402,Teams,2)</f>
        <v>#REF!</v>
      </c>
      <c r="KOC402" s="464"/>
      <c r="KOD402" s="369">
        <v>0.33333333333333331</v>
      </c>
      <c r="KOE402" s="370" t="e">
        <f>VLOOKUP(KOA402,fields,2)</f>
        <v>#REF!</v>
      </c>
      <c r="KOF402" s="73" t="s">
        <v>985</v>
      </c>
      <c r="KOG402" s="95">
        <v>45109</v>
      </c>
      <c r="KOH402" s="65" t="s">
        <v>11</v>
      </c>
      <c r="KOI402" s="370" t="e">
        <f>VLOOKUP(KOQ402,Teams,2)</f>
        <v>#REF!</v>
      </c>
      <c r="KOJ402" s="370" t="e">
        <f>VLOOKUP(KOR402,Teams,2)</f>
        <v>#REF!</v>
      </c>
      <c r="KOK402" s="464"/>
      <c r="KOL402" s="369">
        <v>0.33333333333333331</v>
      </c>
      <c r="KOM402" s="370" t="e">
        <f>VLOOKUP(KOI402,fields,2)</f>
        <v>#REF!</v>
      </c>
      <c r="KON402" s="73" t="s">
        <v>985</v>
      </c>
      <c r="KOO402" s="95">
        <v>45109</v>
      </c>
      <c r="KOP402" s="65" t="s">
        <v>11</v>
      </c>
      <c r="KOQ402" s="370" t="e">
        <f>VLOOKUP(KOY402,Teams,2)</f>
        <v>#REF!</v>
      </c>
      <c r="KOR402" s="370" t="e">
        <f>VLOOKUP(KOZ402,Teams,2)</f>
        <v>#REF!</v>
      </c>
      <c r="KOS402" s="464"/>
      <c r="KOT402" s="369">
        <v>0.33333333333333331</v>
      </c>
      <c r="KOU402" s="370" t="e">
        <f>VLOOKUP(KOQ402,fields,2)</f>
        <v>#REF!</v>
      </c>
      <c r="KOV402" s="73" t="s">
        <v>985</v>
      </c>
      <c r="KOW402" s="95">
        <v>45109</v>
      </c>
      <c r="KOX402" s="65" t="s">
        <v>11</v>
      </c>
      <c r="KOY402" s="370" t="e">
        <f>VLOOKUP(KPG402,Teams,2)</f>
        <v>#REF!</v>
      </c>
      <c r="KOZ402" s="370" t="e">
        <f>VLOOKUP(KPH402,Teams,2)</f>
        <v>#REF!</v>
      </c>
      <c r="KPA402" s="464"/>
      <c r="KPB402" s="369">
        <v>0.33333333333333331</v>
      </c>
      <c r="KPC402" s="370" t="e">
        <f>VLOOKUP(KOY402,fields,2)</f>
        <v>#REF!</v>
      </c>
      <c r="KPD402" s="73" t="s">
        <v>985</v>
      </c>
      <c r="KPE402" s="95">
        <v>45109</v>
      </c>
      <c r="KPF402" s="65" t="s">
        <v>11</v>
      </c>
      <c r="KPG402" s="370" t="e">
        <f>VLOOKUP(KPO402,Teams,2)</f>
        <v>#REF!</v>
      </c>
      <c r="KPH402" s="370" t="e">
        <f>VLOOKUP(KPP402,Teams,2)</f>
        <v>#REF!</v>
      </c>
      <c r="KPI402" s="464"/>
      <c r="KPJ402" s="369">
        <v>0.33333333333333331</v>
      </c>
      <c r="KPK402" s="370" t="e">
        <f>VLOOKUP(KPG402,fields,2)</f>
        <v>#REF!</v>
      </c>
      <c r="KPL402" s="73" t="s">
        <v>985</v>
      </c>
      <c r="KPM402" s="95">
        <v>45109</v>
      </c>
      <c r="KPN402" s="65" t="s">
        <v>11</v>
      </c>
      <c r="KPO402" s="370" t="e">
        <f>VLOOKUP(KPW402,Teams,2)</f>
        <v>#REF!</v>
      </c>
      <c r="KPP402" s="370" t="e">
        <f>VLOOKUP(KPX402,Teams,2)</f>
        <v>#REF!</v>
      </c>
      <c r="KPQ402" s="464"/>
      <c r="KPR402" s="369">
        <v>0.33333333333333331</v>
      </c>
      <c r="KPS402" s="370" t="e">
        <f>VLOOKUP(KPO402,fields,2)</f>
        <v>#REF!</v>
      </c>
      <c r="KPT402" s="73" t="s">
        <v>985</v>
      </c>
      <c r="KPU402" s="95">
        <v>45109</v>
      </c>
      <c r="KPV402" s="65" t="s">
        <v>11</v>
      </c>
      <c r="KPW402" s="370" t="e">
        <f>VLOOKUP(KQE402,Teams,2)</f>
        <v>#REF!</v>
      </c>
      <c r="KPX402" s="370" t="e">
        <f>VLOOKUP(KQF402,Teams,2)</f>
        <v>#REF!</v>
      </c>
      <c r="KPY402" s="464"/>
      <c r="KPZ402" s="369">
        <v>0.33333333333333331</v>
      </c>
      <c r="KQA402" s="370" t="e">
        <f>VLOOKUP(KPW402,fields,2)</f>
        <v>#REF!</v>
      </c>
      <c r="KQB402" s="73" t="s">
        <v>985</v>
      </c>
      <c r="KQC402" s="95">
        <v>45109</v>
      </c>
      <c r="KQD402" s="65" t="s">
        <v>11</v>
      </c>
      <c r="KQE402" s="370" t="e">
        <f>VLOOKUP(KQM402,Teams,2)</f>
        <v>#REF!</v>
      </c>
      <c r="KQF402" s="370" t="e">
        <f>VLOOKUP(KQN402,Teams,2)</f>
        <v>#REF!</v>
      </c>
      <c r="KQG402" s="464"/>
      <c r="KQH402" s="369">
        <v>0.33333333333333331</v>
      </c>
      <c r="KQI402" s="370" t="e">
        <f>VLOOKUP(KQE402,fields,2)</f>
        <v>#REF!</v>
      </c>
      <c r="KQJ402" s="73" t="s">
        <v>985</v>
      </c>
      <c r="KQK402" s="95">
        <v>45109</v>
      </c>
      <c r="KQL402" s="65" t="s">
        <v>11</v>
      </c>
      <c r="KQM402" s="370" t="e">
        <f>VLOOKUP(KQU402,Teams,2)</f>
        <v>#REF!</v>
      </c>
      <c r="KQN402" s="370" t="e">
        <f>VLOOKUP(KQV402,Teams,2)</f>
        <v>#REF!</v>
      </c>
      <c r="KQO402" s="464"/>
      <c r="KQP402" s="369">
        <v>0.33333333333333331</v>
      </c>
      <c r="KQQ402" s="370" t="e">
        <f>VLOOKUP(KQM402,fields,2)</f>
        <v>#REF!</v>
      </c>
      <c r="KQR402" s="73" t="s">
        <v>985</v>
      </c>
      <c r="KQS402" s="95">
        <v>45109</v>
      </c>
      <c r="KQT402" s="65" t="s">
        <v>11</v>
      </c>
      <c r="KQU402" s="370" t="e">
        <f>VLOOKUP(KRC402,Teams,2)</f>
        <v>#REF!</v>
      </c>
      <c r="KQV402" s="370" t="e">
        <f>VLOOKUP(KRD402,Teams,2)</f>
        <v>#REF!</v>
      </c>
      <c r="KQW402" s="464"/>
      <c r="KQX402" s="369">
        <v>0.33333333333333331</v>
      </c>
      <c r="KQY402" s="370" t="e">
        <f>VLOOKUP(KQU402,fields,2)</f>
        <v>#REF!</v>
      </c>
      <c r="KQZ402" s="73" t="s">
        <v>985</v>
      </c>
      <c r="KRA402" s="95">
        <v>45109</v>
      </c>
      <c r="KRB402" s="65" t="s">
        <v>11</v>
      </c>
      <c r="KRC402" s="370" t="e">
        <f>VLOOKUP(KRK402,Teams,2)</f>
        <v>#REF!</v>
      </c>
      <c r="KRD402" s="370" t="e">
        <f>VLOOKUP(KRL402,Teams,2)</f>
        <v>#REF!</v>
      </c>
      <c r="KRE402" s="464"/>
      <c r="KRF402" s="369">
        <v>0.33333333333333331</v>
      </c>
      <c r="KRG402" s="370" t="e">
        <f>VLOOKUP(KRC402,fields,2)</f>
        <v>#REF!</v>
      </c>
      <c r="KRH402" s="73" t="s">
        <v>985</v>
      </c>
      <c r="KRI402" s="95">
        <v>45109</v>
      </c>
      <c r="KRJ402" s="65" t="s">
        <v>11</v>
      </c>
      <c r="KRK402" s="370" t="e">
        <f>VLOOKUP(KRS402,Teams,2)</f>
        <v>#REF!</v>
      </c>
      <c r="KRL402" s="370" t="e">
        <f>VLOOKUP(KRT402,Teams,2)</f>
        <v>#REF!</v>
      </c>
      <c r="KRM402" s="464"/>
      <c r="KRN402" s="369">
        <v>0.33333333333333331</v>
      </c>
      <c r="KRO402" s="370" t="e">
        <f>VLOOKUP(KRK402,fields,2)</f>
        <v>#REF!</v>
      </c>
      <c r="KRP402" s="73" t="s">
        <v>985</v>
      </c>
      <c r="KRQ402" s="95">
        <v>45109</v>
      </c>
      <c r="KRR402" s="65" t="s">
        <v>11</v>
      </c>
      <c r="KRS402" s="370" t="e">
        <f>VLOOKUP(KSA402,Teams,2)</f>
        <v>#REF!</v>
      </c>
      <c r="KRT402" s="370" t="e">
        <f>VLOOKUP(KSB402,Teams,2)</f>
        <v>#REF!</v>
      </c>
      <c r="KRU402" s="464"/>
      <c r="KRV402" s="369">
        <v>0.33333333333333331</v>
      </c>
      <c r="KRW402" s="370" t="e">
        <f>VLOOKUP(KRS402,fields,2)</f>
        <v>#REF!</v>
      </c>
      <c r="KRX402" s="73" t="s">
        <v>985</v>
      </c>
      <c r="KRY402" s="95">
        <v>45109</v>
      </c>
      <c r="KRZ402" s="65" t="s">
        <v>11</v>
      </c>
      <c r="KSA402" s="370" t="e">
        <f>VLOOKUP(KSI402,Teams,2)</f>
        <v>#REF!</v>
      </c>
      <c r="KSB402" s="370" t="e">
        <f>VLOOKUP(KSJ402,Teams,2)</f>
        <v>#REF!</v>
      </c>
      <c r="KSC402" s="464"/>
      <c r="KSD402" s="369">
        <v>0.33333333333333331</v>
      </c>
      <c r="KSE402" s="370" t="e">
        <f>VLOOKUP(KSA402,fields,2)</f>
        <v>#REF!</v>
      </c>
      <c r="KSF402" s="73" t="s">
        <v>985</v>
      </c>
      <c r="KSG402" s="95">
        <v>45109</v>
      </c>
      <c r="KSH402" s="65" t="s">
        <v>11</v>
      </c>
      <c r="KSI402" s="370" t="e">
        <f>VLOOKUP(KSQ402,Teams,2)</f>
        <v>#REF!</v>
      </c>
      <c r="KSJ402" s="370" t="e">
        <f>VLOOKUP(KSR402,Teams,2)</f>
        <v>#REF!</v>
      </c>
      <c r="KSK402" s="464"/>
      <c r="KSL402" s="369">
        <v>0.33333333333333331</v>
      </c>
      <c r="KSM402" s="370" t="e">
        <f>VLOOKUP(KSI402,fields,2)</f>
        <v>#REF!</v>
      </c>
      <c r="KSN402" s="73" t="s">
        <v>985</v>
      </c>
      <c r="KSO402" s="95">
        <v>45109</v>
      </c>
      <c r="KSP402" s="65" t="s">
        <v>11</v>
      </c>
      <c r="KSQ402" s="370" t="e">
        <f>VLOOKUP(KSY402,Teams,2)</f>
        <v>#REF!</v>
      </c>
      <c r="KSR402" s="370" t="e">
        <f>VLOOKUP(KSZ402,Teams,2)</f>
        <v>#REF!</v>
      </c>
      <c r="KSS402" s="464"/>
      <c r="KST402" s="369">
        <v>0.33333333333333331</v>
      </c>
      <c r="KSU402" s="370" t="e">
        <f>VLOOKUP(KSQ402,fields,2)</f>
        <v>#REF!</v>
      </c>
      <c r="KSV402" s="73" t="s">
        <v>985</v>
      </c>
      <c r="KSW402" s="95">
        <v>45109</v>
      </c>
      <c r="KSX402" s="65" t="s">
        <v>11</v>
      </c>
      <c r="KSY402" s="370" t="e">
        <f>VLOOKUP(KTG402,Teams,2)</f>
        <v>#REF!</v>
      </c>
      <c r="KSZ402" s="370" t="e">
        <f>VLOOKUP(KTH402,Teams,2)</f>
        <v>#REF!</v>
      </c>
      <c r="KTA402" s="464"/>
      <c r="KTB402" s="369">
        <v>0.33333333333333331</v>
      </c>
      <c r="KTC402" s="370" t="e">
        <f>VLOOKUP(KSY402,fields,2)</f>
        <v>#REF!</v>
      </c>
      <c r="KTD402" s="73" t="s">
        <v>985</v>
      </c>
      <c r="KTE402" s="95">
        <v>45109</v>
      </c>
      <c r="KTF402" s="65" t="s">
        <v>11</v>
      </c>
      <c r="KTG402" s="370" t="e">
        <f>VLOOKUP(KTO402,Teams,2)</f>
        <v>#REF!</v>
      </c>
      <c r="KTH402" s="370" t="e">
        <f>VLOOKUP(KTP402,Teams,2)</f>
        <v>#REF!</v>
      </c>
      <c r="KTI402" s="464"/>
      <c r="KTJ402" s="369">
        <v>0.33333333333333331</v>
      </c>
      <c r="KTK402" s="370" t="e">
        <f>VLOOKUP(KTG402,fields,2)</f>
        <v>#REF!</v>
      </c>
      <c r="KTL402" s="73" t="s">
        <v>985</v>
      </c>
      <c r="KTM402" s="95">
        <v>45109</v>
      </c>
      <c r="KTN402" s="65" t="s">
        <v>11</v>
      </c>
      <c r="KTO402" s="370" t="e">
        <f>VLOOKUP(KTW402,Teams,2)</f>
        <v>#REF!</v>
      </c>
      <c r="KTP402" s="370" t="e">
        <f>VLOOKUP(KTX402,Teams,2)</f>
        <v>#REF!</v>
      </c>
      <c r="KTQ402" s="464"/>
      <c r="KTR402" s="369">
        <v>0.33333333333333331</v>
      </c>
      <c r="KTS402" s="370" t="e">
        <f>VLOOKUP(KTO402,fields,2)</f>
        <v>#REF!</v>
      </c>
      <c r="KTT402" s="73" t="s">
        <v>985</v>
      </c>
      <c r="KTU402" s="95">
        <v>45109</v>
      </c>
      <c r="KTV402" s="65" t="s">
        <v>11</v>
      </c>
      <c r="KTW402" s="370" t="e">
        <f>VLOOKUP(KUE402,Teams,2)</f>
        <v>#REF!</v>
      </c>
      <c r="KTX402" s="370" t="e">
        <f>VLOOKUP(KUF402,Teams,2)</f>
        <v>#REF!</v>
      </c>
      <c r="KTY402" s="464"/>
      <c r="KTZ402" s="369">
        <v>0.33333333333333331</v>
      </c>
      <c r="KUA402" s="370" t="e">
        <f>VLOOKUP(KTW402,fields,2)</f>
        <v>#REF!</v>
      </c>
      <c r="KUB402" s="73" t="s">
        <v>985</v>
      </c>
      <c r="KUC402" s="95">
        <v>45109</v>
      </c>
      <c r="KUD402" s="65" t="s">
        <v>11</v>
      </c>
      <c r="KUE402" s="370" t="e">
        <f>VLOOKUP(KUM402,Teams,2)</f>
        <v>#REF!</v>
      </c>
      <c r="KUF402" s="370" t="e">
        <f>VLOOKUP(KUN402,Teams,2)</f>
        <v>#REF!</v>
      </c>
      <c r="KUG402" s="464"/>
      <c r="KUH402" s="369">
        <v>0.33333333333333331</v>
      </c>
      <c r="KUI402" s="370" t="e">
        <f>VLOOKUP(KUE402,fields,2)</f>
        <v>#REF!</v>
      </c>
      <c r="KUJ402" s="73" t="s">
        <v>985</v>
      </c>
      <c r="KUK402" s="95">
        <v>45109</v>
      </c>
      <c r="KUL402" s="65" t="s">
        <v>11</v>
      </c>
      <c r="KUM402" s="370" t="e">
        <f>VLOOKUP(KUU402,Teams,2)</f>
        <v>#REF!</v>
      </c>
      <c r="KUN402" s="370" t="e">
        <f>VLOOKUP(KUV402,Teams,2)</f>
        <v>#REF!</v>
      </c>
      <c r="KUO402" s="464"/>
      <c r="KUP402" s="369">
        <v>0.33333333333333331</v>
      </c>
      <c r="KUQ402" s="370" t="e">
        <f>VLOOKUP(KUM402,fields,2)</f>
        <v>#REF!</v>
      </c>
      <c r="KUR402" s="73" t="s">
        <v>985</v>
      </c>
      <c r="KUS402" s="95">
        <v>45109</v>
      </c>
      <c r="KUT402" s="65" t="s">
        <v>11</v>
      </c>
      <c r="KUU402" s="370" t="e">
        <f>VLOOKUP(KVC402,Teams,2)</f>
        <v>#REF!</v>
      </c>
      <c r="KUV402" s="370" t="e">
        <f>VLOOKUP(KVD402,Teams,2)</f>
        <v>#REF!</v>
      </c>
      <c r="KUW402" s="464"/>
      <c r="KUX402" s="369">
        <v>0.33333333333333331</v>
      </c>
      <c r="KUY402" s="370" t="e">
        <f>VLOOKUP(KUU402,fields,2)</f>
        <v>#REF!</v>
      </c>
      <c r="KUZ402" s="73" t="s">
        <v>985</v>
      </c>
      <c r="KVA402" s="95">
        <v>45109</v>
      </c>
      <c r="KVB402" s="65" t="s">
        <v>11</v>
      </c>
      <c r="KVC402" s="370" t="e">
        <f>VLOOKUP(KVK402,Teams,2)</f>
        <v>#REF!</v>
      </c>
      <c r="KVD402" s="370" t="e">
        <f>VLOOKUP(KVL402,Teams,2)</f>
        <v>#REF!</v>
      </c>
      <c r="KVE402" s="464"/>
      <c r="KVF402" s="369">
        <v>0.33333333333333331</v>
      </c>
      <c r="KVG402" s="370" t="e">
        <f>VLOOKUP(KVC402,fields,2)</f>
        <v>#REF!</v>
      </c>
      <c r="KVH402" s="73" t="s">
        <v>985</v>
      </c>
      <c r="KVI402" s="95">
        <v>45109</v>
      </c>
      <c r="KVJ402" s="65" t="s">
        <v>11</v>
      </c>
      <c r="KVK402" s="370" t="e">
        <f>VLOOKUP(KVS402,Teams,2)</f>
        <v>#REF!</v>
      </c>
      <c r="KVL402" s="370" t="e">
        <f>VLOOKUP(KVT402,Teams,2)</f>
        <v>#REF!</v>
      </c>
      <c r="KVM402" s="464"/>
      <c r="KVN402" s="369">
        <v>0.33333333333333331</v>
      </c>
      <c r="KVO402" s="370" t="e">
        <f>VLOOKUP(KVK402,fields,2)</f>
        <v>#REF!</v>
      </c>
      <c r="KVP402" s="73" t="s">
        <v>985</v>
      </c>
      <c r="KVQ402" s="95">
        <v>45109</v>
      </c>
      <c r="KVR402" s="65" t="s">
        <v>11</v>
      </c>
      <c r="KVS402" s="370" t="e">
        <f>VLOOKUP(KWA402,Teams,2)</f>
        <v>#REF!</v>
      </c>
      <c r="KVT402" s="370" t="e">
        <f>VLOOKUP(KWB402,Teams,2)</f>
        <v>#REF!</v>
      </c>
      <c r="KVU402" s="464"/>
      <c r="KVV402" s="369">
        <v>0.33333333333333331</v>
      </c>
      <c r="KVW402" s="370" t="e">
        <f>VLOOKUP(KVS402,fields,2)</f>
        <v>#REF!</v>
      </c>
      <c r="KVX402" s="73" t="s">
        <v>985</v>
      </c>
      <c r="KVY402" s="95">
        <v>45109</v>
      </c>
      <c r="KVZ402" s="65" t="s">
        <v>11</v>
      </c>
      <c r="KWA402" s="370" t="e">
        <f>VLOOKUP(KWI402,Teams,2)</f>
        <v>#REF!</v>
      </c>
      <c r="KWB402" s="370" t="e">
        <f>VLOOKUP(KWJ402,Teams,2)</f>
        <v>#REF!</v>
      </c>
      <c r="KWC402" s="464"/>
      <c r="KWD402" s="369">
        <v>0.33333333333333331</v>
      </c>
      <c r="KWE402" s="370" t="e">
        <f>VLOOKUP(KWA402,fields,2)</f>
        <v>#REF!</v>
      </c>
      <c r="KWF402" s="73" t="s">
        <v>985</v>
      </c>
      <c r="KWG402" s="95">
        <v>45109</v>
      </c>
      <c r="KWH402" s="65" t="s">
        <v>11</v>
      </c>
      <c r="KWI402" s="370" t="e">
        <f>VLOOKUP(KWQ402,Teams,2)</f>
        <v>#REF!</v>
      </c>
      <c r="KWJ402" s="370" t="e">
        <f>VLOOKUP(KWR402,Teams,2)</f>
        <v>#REF!</v>
      </c>
      <c r="KWK402" s="464"/>
      <c r="KWL402" s="369">
        <v>0.33333333333333331</v>
      </c>
      <c r="KWM402" s="370" t="e">
        <f>VLOOKUP(KWI402,fields,2)</f>
        <v>#REF!</v>
      </c>
      <c r="KWN402" s="73" t="s">
        <v>985</v>
      </c>
      <c r="KWO402" s="95">
        <v>45109</v>
      </c>
      <c r="KWP402" s="65" t="s">
        <v>11</v>
      </c>
      <c r="KWQ402" s="370" t="e">
        <f>VLOOKUP(KWY402,Teams,2)</f>
        <v>#REF!</v>
      </c>
      <c r="KWR402" s="370" t="e">
        <f>VLOOKUP(KWZ402,Teams,2)</f>
        <v>#REF!</v>
      </c>
      <c r="KWS402" s="464"/>
      <c r="KWT402" s="369">
        <v>0.33333333333333331</v>
      </c>
      <c r="KWU402" s="370" t="e">
        <f>VLOOKUP(KWQ402,fields,2)</f>
        <v>#REF!</v>
      </c>
      <c r="KWV402" s="73" t="s">
        <v>985</v>
      </c>
      <c r="KWW402" s="95">
        <v>45109</v>
      </c>
      <c r="KWX402" s="65" t="s">
        <v>11</v>
      </c>
      <c r="KWY402" s="370" t="e">
        <f>VLOOKUP(KXG402,Teams,2)</f>
        <v>#REF!</v>
      </c>
      <c r="KWZ402" s="370" t="e">
        <f>VLOOKUP(KXH402,Teams,2)</f>
        <v>#REF!</v>
      </c>
      <c r="KXA402" s="464"/>
      <c r="KXB402" s="369">
        <v>0.33333333333333331</v>
      </c>
      <c r="KXC402" s="370" t="e">
        <f>VLOOKUP(KWY402,fields,2)</f>
        <v>#REF!</v>
      </c>
      <c r="KXD402" s="73" t="s">
        <v>985</v>
      </c>
      <c r="KXE402" s="95">
        <v>45109</v>
      </c>
      <c r="KXF402" s="65" t="s">
        <v>11</v>
      </c>
      <c r="KXG402" s="370" t="e">
        <f>VLOOKUP(KXO402,Teams,2)</f>
        <v>#REF!</v>
      </c>
      <c r="KXH402" s="370" t="e">
        <f>VLOOKUP(KXP402,Teams,2)</f>
        <v>#REF!</v>
      </c>
      <c r="KXI402" s="464"/>
      <c r="KXJ402" s="369">
        <v>0.33333333333333331</v>
      </c>
      <c r="KXK402" s="370" t="e">
        <f>VLOOKUP(KXG402,fields,2)</f>
        <v>#REF!</v>
      </c>
      <c r="KXL402" s="73" t="s">
        <v>985</v>
      </c>
      <c r="KXM402" s="95">
        <v>45109</v>
      </c>
      <c r="KXN402" s="65" t="s">
        <v>11</v>
      </c>
      <c r="KXO402" s="370" t="e">
        <f>VLOOKUP(KXW402,Teams,2)</f>
        <v>#REF!</v>
      </c>
      <c r="KXP402" s="370" t="e">
        <f>VLOOKUP(KXX402,Teams,2)</f>
        <v>#REF!</v>
      </c>
      <c r="KXQ402" s="464"/>
      <c r="KXR402" s="369">
        <v>0.33333333333333331</v>
      </c>
      <c r="KXS402" s="370" t="e">
        <f>VLOOKUP(KXO402,fields,2)</f>
        <v>#REF!</v>
      </c>
      <c r="KXT402" s="73" t="s">
        <v>985</v>
      </c>
      <c r="KXU402" s="95">
        <v>45109</v>
      </c>
      <c r="KXV402" s="65" t="s">
        <v>11</v>
      </c>
      <c r="KXW402" s="370" t="e">
        <f>VLOOKUP(KYE402,Teams,2)</f>
        <v>#REF!</v>
      </c>
      <c r="KXX402" s="370" t="e">
        <f>VLOOKUP(KYF402,Teams,2)</f>
        <v>#REF!</v>
      </c>
      <c r="KXY402" s="464"/>
      <c r="KXZ402" s="369">
        <v>0.33333333333333331</v>
      </c>
      <c r="KYA402" s="370" t="e">
        <f>VLOOKUP(KXW402,fields,2)</f>
        <v>#REF!</v>
      </c>
      <c r="KYB402" s="73" t="s">
        <v>985</v>
      </c>
      <c r="KYC402" s="95">
        <v>45109</v>
      </c>
      <c r="KYD402" s="65" t="s">
        <v>11</v>
      </c>
      <c r="KYE402" s="370" t="e">
        <f>VLOOKUP(KYM402,Teams,2)</f>
        <v>#REF!</v>
      </c>
      <c r="KYF402" s="370" t="e">
        <f>VLOOKUP(KYN402,Teams,2)</f>
        <v>#REF!</v>
      </c>
      <c r="KYG402" s="464"/>
      <c r="KYH402" s="369">
        <v>0.33333333333333331</v>
      </c>
      <c r="KYI402" s="370" t="e">
        <f>VLOOKUP(KYE402,fields,2)</f>
        <v>#REF!</v>
      </c>
      <c r="KYJ402" s="73" t="s">
        <v>985</v>
      </c>
      <c r="KYK402" s="95">
        <v>45109</v>
      </c>
      <c r="KYL402" s="65" t="s">
        <v>11</v>
      </c>
      <c r="KYM402" s="370" t="e">
        <f>VLOOKUP(KYU402,Teams,2)</f>
        <v>#REF!</v>
      </c>
      <c r="KYN402" s="370" t="e">
        <f>VLOOKUP(KYV402,Teams,2)</f>
        <v>#REF!</v>
      </c>
      <c r="KYO402" s="464"/>
      <c r="KYP402" s="369">
        <v>0.33333333333333331</v>
      </c>
      <c r="KYQ402" s="370" t="e">
        <f>VLOOKUP(KYM402,fields,2)</f>
        <v>#REF!</v>
      </c>
      <c r="KYR402" s="73" t="s">
        <v>985</v>
      </c>
      <c r="KYS402" s="95">
        <v>45109</v>
      </c>
      <c r="KYT402" s="65" t="s">
        <v>11</v>
      </c>
      <c r="KYU402" s="370" t="e">
        <f>VLOOKUP(KZC402,Teams,2)</f>
        <v>#REF!</v>
      </c>
      <c r="KYV402" s="370" t="e">
        <f>VLOOKUP(KZD402,Teams,2)</f>
        <v>#REF!</v>
      </c>
      <c r="KYW402" s="464"/>
      <c r="KYX402" s="369">
        <v>0.33333333333333331</v>
      </c>
      <c r="KYY402" s="370" t="e">
        <f>VLOOKUP(KYU402,fields,2)</f>
        <v>#REF!</v>
      </c>
      <c r="KYZ402" s="73" t="s">
        <v>985</v>
      </c>
      <c r="KZA402" s="95">
        <v>45109</v>
      </c>
      <c r="KZB402" s="65" t="s">
        <v>11</v>
      </c>
      <c r="KZC402" s="370" t="e">
        <f>VLOOKUP(KZK402,Teams,2)</f>
        <v>#REF!</v>
      </c>
      <c r="KZD402" s="370" t="e">
        <f>VLOOKUP(KZL402,Teams,2)</f>
        <v>#REF!</v>
      </c>
      <c r="KZE402" s="464"/>
      <c r="KZF402" s="369">
        <v>0.33333333333333331</v>
      </c>
      <c r="KZG402" s="370" t="e">
        <f>VLOOKUP(KZC402,fields,2)</f>
        <v>#REF!</v>
      </c>
      <c r="KZH402" s="73" t="s">
        <v>985</v>
      </c>
      <c r="KZI402" s="95">
        <v>45109</v>
      </c>
      <c r="KZJ402" s="65" t="s">
        <v>11</v>
      </c>
      <c r="KZK402" s="370" t="e">
        <f>VLOOKUP(KZS402,Teams,2)</f>
        <v>#REF!</v>
      </c>
      <c r="KZL402" s="370" t="e">
        <f>VLOOKUP(KZT402,Teams,2)</f>
        <v>#REF!</v>
      </c>
      <c r="KZM402" s="464"/>
      <c r="KZN402" s="369">
        <v>0.33333333333333331</v>
      </c>
      <c r="KZO402" s="370" t="e">
        <f>VLOOKUP(KZK402,fields,2)</f>
        <v>#REF!</v>
      </c>
      <c r="KZP402" s="73" t="s">
        <v>985</v>
      </c>
      <c r="KZQ402" s="95">
        <v>45109</v>
      </c>
      <c r="KZR402" s="65" t="s">
        <v>11</v>
      </c>
      <c r="KZS402" s="370" t="e">
        <f>VLOOKUP(LAA402,Teams,2)</f>
        <v>#REF!</v>
      </c>
      <c r="KZT402" s="370" t="e">
        <f>VLOOKUP(LAB402,Teams,2)</f>
        <v>#REF!</v>
      </c>
      <c r="KZU402" s="464"/>
      <c r="KZV402" s="369">
        <v>0.33333333333333331</v>
      </c>
      <c r="KZW402" s="370" t="e">
        <f>VLOOKUP(KZS402,fields,2)</f>
        <v>#REF!</v>
      </c>
      <c r="KZX402" s="73" t="s">
        <v>985</v>
      </c>
      <c r="KZY402" s="95">
        <v>45109</v>
      </c>
      <c r="KZZ402" s="65" t="s">
        <v>11</v>
      </c>
      <c r="LAA402" s="370" t="e">
        <f>VLOOKUP(LAI402,Teams,2)</f>
        <v>#REF!</v>
      </c>
      <c r="LAB402" s="370" t="e">
        <f>VLOOKUP(LAJ402,Teams,2)</f>
        <v>#REF!</v>
      </c>
      <c r="LAC402" s="464"/>
      <c r="LAD402" s="369">
        <v>0.33333333333333331</v>
      </c>
      <c r="LAE402" s="370" t="e">
        <f>VLOOKUP(LAA402,fields,2)</f>
        <v>#REF!</v>
      </c>
      <c r="LAF402" s="73" t="s">
        <v>985</v>
      </c>
      <c r="LAG402" s="95">
        <v>45109</v>
      </c>
      <c r="LAH402" s="65" t="s">
        <v>11</v>
      </c>
      <c r="LAI402" s="370" t="e">
        <f>VLOOKUP(LAQ402,Teams,2)</f>
        <v>#REF!</v>
      </c>
      <c r="LAJ402" s="370" t="e">
        <f>VLOOKUP(LAR402,Teams,2)</f>
        <v>#REF!</v>
      </c>
      <c r="LAK402" s="464"/>
      <c r="LAL402" s="369">
        <v>0.33333333333333331</v>
      </c>
      <c r="LAM402" s="370" t="e">
        <f>VLOOKUP(LAI402,fields,2)</f>
        <v>#REF!</v>
      </c>
      <c r="LAN402" s="73" t="s">
        <v>985</v>
      </c>
      <c r="LAO402" s="95">
        <v>45109</v>
      </c>
      <c r="LAP402" s="65" t="s">
        <v>11</v>
      </c>
      <c r="LAQ402" s="370" t="e">
        <f>VLOOKUP(LAY402,Teams,2)</f>
        <v>#REF!</v>
      </c>
      <c r="LAR402" s="370" t="e">
        <f>VLOOKUP(LAZ402,Teams,2)</f>
        <v>#REF!</v>
      </c>
      <c r="LAS402" s="464"/>
      <c r="LAT402" s="369">
        <v>0.33333333333333331</v>
      </c>
      <c r="LAU402" s="370" t="e">
        <f>VLOOKUP(LAQ402,fields,2)</f>
        <v>#REF!</v>
      </c>
      <c r="LAV402" s="73" t="s">
        <v>985</v>
      </c>
      <c r="LAW402" s="95">
        <v>45109</v>
      </c>
      <c r="LAX402" s="65" t="s">
        <v>11</v>
      </c>
      <c r="LAY402" s="370" t="e">
        <f>VLOOKUP(LBG402,Teams,2)</f>
        <v>#REF!</v>
      </c>
      <c r="LAZ402" s="370" t="e">
        <f>VLOOKUP(LBH402,Teams,2)</f>
        <v>#REF!</v>
      </c>
      <c r="LBA402" s="464"/>
      <c r="LBB402" s="369">
        <v>0.33333333333333331</v>
      </c>
      <c r="LBC402" s="370" t="e">
        <f>VLOOKUP(LAY402,fields,2)</f>
        <v>#REF!</v>
      </c>
      <c r="LBD402" s="73" t="s">
        <v>985</v>
      </c>
      <c r="LBE402" s="95">
        <v>45109</v>
      </c>
      <c r="LBF402" s="65" t="s">
        <v>11</v>
      </c>
      <c r="LBG402" s="370" t="e">
        <f>VLOOKUP(LBO402,Teams,2)</f>
        <v>#REF!</v>
      </c>
      <c r="LBH402" s="370" t="e">
        <f>VLOOKUP(LBP402,Teams,2)</f>
        <v>#REF!</v>
      </c>
      <c r="LBI402" s="464"/>
      <c r="LBJ402" s="369">
        <v>0.33333333333333331</v>
      </c>
      <c r="LBK402" s="370" t="e">
        <f>VLOOKUP(LBG402,fields,2)</f>
        <v>#REF!</v>
      </c>
      <c r="LBL402" s="73" t="s">
        <v>985</v>
      </c>
      <c r="LBM402" s="95">
        <v>45109</v>
      </c>
      <c r="LBN402" s="65" t="s">
        <v>11</v>
      </c>
      <c r="LBO402" s="370" t="e">
        <f>VLOOKUP(LBW402,Teams,2)</f>
        <v>#REF!</v>
      </c>
      <c r="LBP402" s="370" t="e">
        <f>VLOOKUP(LBX402,Teams,2)</f>
        <v>#REF!</v>
      </c>
      <c r="LBQ402" s="464"/>
      <c r="LBR402" s="369">
        <v>0.33333333333333331</v>
      </c>
      <c r="LBS402" s="370" t="e">
        <f>VLOOKUP(LBO402,fields,2)</f>
        <v>#REF!</v>
      </c>
      <c r="LBT402" s="73" t="s">
        <v>985</v>
      </c>
      <c r="LBU402" s="95">
        <v>45109</v>
      </c>
      <c r="LBV402" s="65" t="s">
        <v>11</v>
      </c>
      <c r="LBW402" s="370" t="e">
        <f>VLOOKUP(LCE402,Teams,2)</f>
        <v>#REF!</v>
      </c>
      <c r="LBX402" s="370" t="e">
        <f>VLOOKUP(LCF402,Teams,2)</f>
        <v>#REF!</v>
      </c>
      <c r="LBY402" s="464"/>
      <c r="LBZ402" s="369">
        <v>0.33333333333333331</v>
      </c>
      <c r="LCA402" s="370" t="e">
        <f>VLOOKUP(LBW402,fields,2)</f>
        <v>#REF!</v>
      </c>
      <c r="LCB402" s="73" t="s">
        <v>985</v>
      </c>
      <c r="LCC402" s="95">
        <v>45109</v>
      </c>
      <c r="LCD402" s="65" t="s">
        <v>11</v>
      </c>
      <c r="LCE402" s="370" t="e">
        <f>VLOOKUP(LCM402,Teams,2)</f>
        <v>#REF!</v>
      </c>
      <c r="LCF402" s="370" t="e">
        <f>VLOOKUP(LCN402,Teams,2)</f>
        <v>#REF!</v>
      </c>
      <c r="LCG402" s="464"/>
      <c r="LCH402" s="369">
        <v>0.33333333333333331</v>
      </c>
      <c r="LCI402" s="370" t="e">
        <f>VLOOKUP(LCE402,fields,2)</f>
        <v>#REF!</v>
      </c>
      <c r="LCJ402" s="73" t="s">
        <v>985</v>
      </c>
      <c r="LCK402" s="95">
        <v>45109</v>
      </c>
      <c r="LCL402" s="65" t="s">
        <v>11</v>
      </c>
      <c r="LCM402" s="370" t="e">
        <f>VLOOKUP(LCU402,Teams,2)</f>
        <v>#REF!</v>
      </c>
      <c r="LCN402" s="370" t="e">
        <f>VLOOKUP(LCV402,Teams,2)</f>
        <v>#REF!</v>
      </c>
      <c r="LCO402" s="464"/>
      <c r="LCP402" s="369">
        <v>0.33333333333333331</v>
      </c>
      <c r="LCQ402" s="370" t="e">
        <f>VLOOKUP(LCM402,fields,2)</f>
        <v>#REF!</v>
      </c>
      <c r="LCR402" s="73" t="s">
        <v>985</v>
      </c>
      <c r="LCS402" s="95">
        <v>45109</v>
      </c>
      <c r="LCT402" s="65" t="s">
        <v>11</v>
      </c>
      <c r="LCU402" s="370" t="e">
        <f>VLOOKUP(LDC402,Teams,2)</f>
        <v>#REF!</v>
      </c>
      <c r="LCV402" s="370" t="e">
        <f>VLOOKUP(LDD402,Teams,2)</f>
        <v>#REF!</v>
      </c>
      <c r="LCW402" s="464"/>
      <c r="LCX402" s="369">
        <v>0.33333333333333331</v>
      </c>
      <c r="LCY402" s="370" t="e">
        <f>VLOOKUP(LCU402,fields,2)</f>
        <v>#REF!</v>
      </c>
      <c r="LCZ402" s="73" t="s">
        <v>985</v>
      </c>
      <c r="LDA402" s="95">
        <v>45109</v>
      </c>
      <c r="LDB402" s="65" t="s">
        <v>11</v>
      </c>
      <c r="LDC402" s="370" t="e">
        <f>VLOOKUP(LDK402,Teams,2)</f>
        <v>#REF!</v>
      </c>
      <c r="LDD402" s="370" t="e">
        <f>VLOOKUP(LDL402,Teams,2)</f>
        <v>#REF!</v>
      </c>
      <c r="LDE402" s="464"/>
      <c r="LDF402" s="369">
        <v>0.33333333333333331</v>
      </c>
      <c r="LDG402" s="370" t="e">
        <f>VLOOKUP(LDC402,fields,2)</f>
        <v>#REF!</v>
      </c>
      <c r="LDH402" s="73" t="s">
        <v>985</v>
      </c>
      <c r="LDI402" s="95">
        <v>45109</v>
      </c>
      <c r="LDJ402" s="65" t="s">
        <v>11</v>
      </c>
      <c r="LDK402" s="370" t="e">
        <f>VLOOKUP(LDS402,Teams,2)</f>
        <v>#REF!</v>
      </c>
      <c r="LDL402" s="370" t="e">
        <f>VLOOKUP(LDT402,Teams,2)</f>
        <v>#REF!</v>
      </c>
      <c r="LDM402" s="464"/>
      <c r="LDN402" s="369">
        <v>0.33333333333333331</v>
      </c>
      <c r="LDO402" s="370" t="e">
        <f>VLOOKUP(LDK402,fields,2)</f>
        <v>#REF!</v>
      </c>
      <c r="LDP402" s="73" t="s">
        <v>985</v>
      </c>
      <c r="LDQ402" s="95">
        <v>45109</v>
      </c>
      <c r="LDR402" s="65" t="s">
        <v>11</v>
      </c>
      <c r="LDS402" s="370" t="e">
        <f>VLOOKUP(LEA402,Teams,2)</f>
        <v>#REF!</v>
      </c>
      <c r="LDT402" s="370" t="e">
        <f>VLOOKUP(LEB402,Teams,2)</f>
        <v>#REF!</v>
      </c>
      <c r="LDU402" s="464"/>
      <c r="LDV402" s="369">
        <v>0.33333333333333331</v>
      </c>
      <c r="LDW402" s="370" t="e">
        <f>VLOOKUP(LDS402,fields,2)</f>
        <v>#REF!</v>
      </c>
      <c r="LDX402" s="73" t="s">
        <v>985</v>
      </c>
      <c r="LDY402" s="95">
        <v>45109</v>
      </c>
      <c r="LDZ402" s="65" t="s">
        <v>11</v>
      </c>
      <c r="LEA402" s="370" t="e">
        <f>VLOOKUP(LEI402,Teams,2)</f>
        <v>#REF!</v>
      </c>
      <c r="LEB402" s="370" t="e">
        <f>VLOOKUP(LEJ402,Teams,2)</f>
        <v>#REF!</v>
      </c>
      <c r="LEC402" s="464"/>
      <c r="LED402" s="369">
        <v>0.33333333333333331</v>
      </c>
      <c r="LEE402" s="370" t="e">
        <f>VLOOKUP(LEA402,fields,2)</f>
        <v>#REF!</v>
      </c>
      <c r="LEF402" s="73" t="s">
        <v>985</v>
      </c>
      <c r="LEG402" s="95">
        <v>45109</v>
      </c>
      <c r="LEH402" s="65" t="s">
        <v>11</v>
      </c>
      <c r="LEI402" s="370" t="e">
        <f>VLOOKUP(LEQ402,Teams,2)</f>
        <v>#REF!</v>
      </c>
      <c r="LEJ402" s="370" t="e">
        <f>VLOOKUP(LER402,Teams,2)</f>
        <v>#REF!</v>
      </c>
      <c r="LEK402" s="464"/>
      <c r="LEL402" s="369">
        <v>0.33333333333333331</v>
      </c>
      <c r="LEM402" s="370" t="e">
        <f>VLOOKUP(LEI402,fields,2)</f>
        <v>#REF!</v>
      </c>
      <c r="LEN402" s="73" t="s">
        <v>985</v>
      </c>
      <c r="LEO402" s="95">
        <v>45109</v>
      </c>
      <c r="LEP402" s="65" t="s">
        <v>11</v>
      </c>
      <c r="LEQ402" s="370" t="e">
        <f>VLOOKUP(LEY402,Teams,2)</f>
        <v>#REF!</v>
      </c>
      <c r="LER402" s="370" t="e">
        <f>VLOOKUP(LEZ402,Teams,2)</f>
        <v>#REF!</v>
      </c>
      <c r="LES402" s="464"/>
      <c r="LET402" s="369">
        <v>0.33333333333333331</v>
      </c>
      <c r="LEU402" s="370" t="e">
        <f>VLOOKUP(LEQ402,fields,2)</f>
        <v>#REF!</v>
      </c>
      <c r="LEV402" s="73" t="s">
        <v>985</v>
      </c>
      <c r="LEW402" s="95">
        <v>45109</v>
      </c>
      <c r="LEX402" s="65" t="s">
        <v>11</v>
      </c>
      <c r="LEY402" s="370" t="e">
        <f>VLOOKUP(LFG402,Teams,2)</f>
        <v>#REF!</v>
      </c>
      <c r="LEZ402" s="370" t="e">
        <f>VLOOKUP(LFH402,Teams,2)</f>
        <v>#REF!</v>
      </c>
      <c r="LFA402" s="464"/>
      <c r="LFB402" s="369">
        <v>0.33333333333333331</v>
      </c>
      <c r="LFC402" s="370" t="e">
        <f>VLOOKUP(LEY402,fields,2)</f>
        <v>#REF!</v>
      </c>
      <c r="LFD402" s="73" t="s">
        <v>985</v>
      </c>
      <c r="LFE402" s="95">
        <v>45109</v>
      </c>
      <c r="LFF402" s="65" t="s">
        <v>11</v>
      </c>
      <c r="LFG402" s="370" t="e">
        <f>VLOOKUP(LFO402,Teams,2)</f>
        <v>#REF!</v>
      </c>
      <c r="LFH402" s="370" t="e">
        <f>VLOOKUP(LFP402,Teams,2)</f>
        <v>#REF!</v>
      </c>
      <c r="LFI402" s="464"/>
      <c r="LFJ402" s="369">
        <v>0.33333333333333331</v>
      </c>
      <c r="LFK402" s="370" t="e">
        <f>VLOOKUP(LFG402,fields,2)</f>
        <v>#REF!</v>
      </c>
      <c r="LFL402" s="73" t="s">
        <v>985</v>
      </c>
      <c r="LFM402" s="95">
        <v>45109</v>
      </c>
      <c r="LFN402" s="65" t="s">
        <v>11</v>
      </c>
      <c r="LFO402" s="370" t="e">
        <f>VLOOKUP(LFW402,Teams,2)</f>
        <v>#REF!</v>
      </c>
      <c r="LFP402" s="370" t="e">
        <f>VLOOKUP(LFX402,Teams,2)</f>
        <v>#REF!</v>
      </c>
      <c r="LFQ402" s="464"/>
      <c r="LFR402" s="369">
        <v>0.33333333333333331</v>
      </c>
      <c r="LFS402" s="370" t="e">
        <f>VLOOKUP(LFO402,fields,2)</f>
        <v>#REF!</v>
      </c>
      <c r="LFT402" s="73" t="s">
        <v>985</v>
      </c>
      <c r="LFU402" s="95">
        <v>45109</v>
      </c>
      <c r="LFV402" s="65" t="s">
        <v>11</v>
      </c>
      <c r="LFW402" s="370" t="e">
        <f>VLOOKUP(LGE402,Teams,2)</f>
        <v>#REF!</v>
      </c>
      <c r="LFX402" s="370" t="e">
        <f>VLOOKUP(LGF402,Teams,2)</f>
        <v>#REF!</v>
      </c>
      <c r="LFY402" s="464"/>
      <c r="LFZ402" s="369">
        <v>0.33333333333333331</v>
      </c>
      <c r="LGA402" s="370" t="e">
        <f>VLOOKUP(LFW402,fields,2)</f>
        <v>#REF!</v>
      </c>
      <c r="LGB402" s="73" t="s">
        <v>985</v>
      </c>
      <c r="LGC402" s="95">
        <v>45109</v>
      </c>
      <c r="LGD402" s="65" t="s">
        <v>11</v>
      </c>
      <c r="LGE402" s="370" t="e">
        <f>VLOOKUP(LGM402,Teams,2)</f>
        <v>#REF!</v>
      </c>
      <c r="LGF402" s="370" t="e">
        <f>VLOOKUP(LGN402,Teams,2)</f>
        <v>#REF!</v>
      </c>
      <c r="LGG402" s="464"/>
      <c r="LGH402" s="369">
        <v>0.33333333333333331</v>
      </c>
      <c r="LGI402" s="370" t="e">
        <f>VLOOKUP(LGE402,fields,2)</f>
        <v>#REF!</v>
      </c>
      <c r="LGJ402" s="73" t="s">
        <v>985</v>
      </c>
      <c r="LGK402" s="95">
        <v>45109</v>
      </c>
      <c r="LGL402" s="65" t="s">
        <v>11</v>
      </c>
      <c r="LGM402" s="370" t="e">
        <f>VLOOKUP(LGU402,Teams,2)</f>
        <v>#REF!</v>
      </c>
      <c r="LGN402" s="370" t="e">
        <f>VLOOKUP(LGV402,Teams,2)</f>
        <v>#REF!</v>
      </c>
      <c r="LGO402" s="464"/>
      <c r="LGP402" s="369">
        <v>0.33333333333333331</v>
      </c>
      <c r="LGQ402" s="370" t="e">
        <f>VLOOKUP(LGM402,fields,2)</f>
        <v>#REF!</v>
      </c>
      <c r="LGR402" s="73" t="s">
        <v>985</v>
      </c>
      <c r="LGS402" s="95">
        <v>45109</v>
      </c>
      <c r="LGT402" s="65" t="s">
        <v>11</v>
      </c>
      <c r="LGU402" s="370" t="e">
        <f>VLOOKUP(LHC402,Teams,2)</f>
        <v>#REF!</v>
      </c>
      <c r="LGV402" s="370" t="e">
        <f>VLOOKUP(LHD402,Teams,2)</f>
        <v>#REF!</v>
      </c>
      <c r="LGW402" s="464"/>
      <c r="LGX402" s="369">
        <v>0.33333333333333331</v>
      </c>
      <c r="LGY402" s="370" t="e">
        <f>VLOOKUP(LGU402,fields,2)</f>
        <v>#REF!</v>
      </c>
      <c r="LGZ402" s="73" t="s">
        <v>985</v>
      </c>
      <c r="LHA402" s="95">
        <v>45109</v>
      </c>
      <c r="LHB402" s="65" t="s">
        <v>11</v>
      </c>
      <c r="LHC402" s="370" t="e">
        <f>VLOOKUP(LHK402,Teams,2)</f>
        <v>#REF!</v>
      </c>
      <c r="LHD402" s="370" t="e">
        <f>VLOOKUP(LHL402,Teams,2)</f>
        <v>#REF!</v>
      </c>
      <c r="LHE402" s="464"/>
      <c r="LHF402" s="369">
        <v>0.33333333333333331</v>
      </c>
      <c r="LHG402" s="370" t="e">
        <f>VLOOKUP(LHC402,fields,2)</f>
        <v>#REF!</v>
      </c>
      <c r="LHH402" s="73" t="s">
        <v>985</v>
      </c>
      <c r="LHI402" s="95">
        <v>45109</v>
      </c>
      <c r="LHJ402" s="65" t="s">
        <v>11</v>
      </c>
      <c r="LHK402" s="370" t="e">
        <f>VLOOKUP(LHS402,Teams,2)</f>
        <v>#REF!</v>
      </c>
      <c r="LHL402" s="370" t="e">
        <f>VLOOKUP(LHT402,Teams,2)</f>
        <v>#REF!</v>
      </c>
      <c r="LHM402" s="464"/>
      <c r="LHN402" s="369">
        <v>0.33333333333333331</v>
      </c>
      <c r="LHO402" s="370" t="e">
        <f>VLOOKUP(LHK402,fields,2)</f>
        <v>#REF!</v>
      </c>
      <c r="LHP402" s="73" t="s">
        <v>985</v>
      </c>
      <c r="LHQ402" s="95">
        <v>45109</v>
      </c>
      <c r="LHR402" s="65" t="s">
        <v>11</v>
      </c>
      <c r="LHS402" s="370" t="e">
        <f>VLOOKUP(LIA402,Teams,2)</f>
        <v>#REF!</v>
      </c>
      <c r="LHT402" s="370" t="e">
        <f>VLOOKUP(LIB402,Teams,2)</f>
        <v>#REF!</v>
      </c>
      <c r="LHU402" s="464"/>
      <c r="LHV402" s="369">
        <v>0.33333333333333331</v>
      </c>
      <c r="LHW402" s="370" t="e">
        <f>VLOOKUP(LHS402,fields,2)</f>
        <v>#REF!</v>
      </c>
      <c r="LHX402" s="73" t="s">
        <v>985</v>
      </c>
      <c r="LHY402" s="95">
        <v>45109</v>
      </c>
      <c r="LHZ402" s="65" t="s">
        <v>11</v>
      </c>
      <c r="LIA402" s="370" t="e">
        <f>VLOOKUP(LII402,Teams,2)</f>
        <v>#REF!</v>
      </c>
      <c r="LIB402" s="370" t="e">
        <f>VLOOKUP(LIJ402,Teams,2)</f>
        <v>#REF!</v>
      </c>
      <c r="LIC402" s="464"/>
      <c r="LID402" s="369">
        <v>0.33333333333333331</v>
      </c>
      <c r="LIE402" s="370" t="e">
        <f>VLOOKUP(LIA402,fields,2)</f>
        <v>#REF!</v>
      </c>
      <c r="LIF402" s="73" t="s">
        <v>985</v>
      </c>
      <c r="LIG402" s="95">
        <v>45109</v>
      </c>
      <c r="LIH402" s="65" t="s">
        <v>11</v>
      </c>
      <c r="LII402" s="370" t="e">
        <f>VLOOKUP(LIQ402,Teams,2)</f>
        <v>#REF!</v>
      </c>
      <c r="LIJ402" s="370" t="e">
        <f>VLOOKUP(LIR402,Teams,2)</f>
        <v>#REF!</v>
      </c>
      <c r="LIK402" s="464"/>
      <c r="LIL402" s="369">
        <v>0.33333333333333331</v>
      </c>
      <c r="LIM402" s="370" t="e">
        <f>VLOOKUP(LII402,fields,2)</f>
        <v>#REF!</v>
      </c>
      <c r="LIN402" s="73" t="s">
        <v>985</v>
      </c>
      <c r="LIO402" s="95">
        <v>45109</v>
      </c>
      <c r="LIP402" s="65" t="s">
        <v>11</v>
      </c>
      <c r="LIQ402" s="370" t="e">
        <f>VLOOKUP(LIY402,Teams,2)</f>
        <v>#REF!</v>
      </c>
      <c r="LIR402" s="370" t="e">
        <f>VLOOKUP(LIZ402,Teams,2)</f>
        <v>#REF!</v>
      </c>
      <c r="LIS402" s="464"/>
      <c r="LIT402" s="369">
        <v>0.33333333333333331</v>
      </c>
      <c r="LIU402" s="370" t="e">
        <f>VLOOKUP(LIQ402,fields,2)</f>
        <v>#REF!</v>
      </c>
      <c r="LIV402" s="73" t="s">
        <v>985</v>
      </c>
      <c r="LIW402" s="95">
        <v>45109</v>
      </c>
      <c r="LIX402" s="65" t="s">
        <v>11</v>
      </c>
      <c r="LIY402" s="370" t="e">
        <f>VLOOKUP(LJG402,Teams,2)</f>
        <v>#REF!</v>
      </c>
      <c r="LIZ402" s="370" t="e">
        <f>VLOOKUP(LJH402,Teams,2)</f>
        <v>#REF!</v>
      </c>
      <c r="LJA402" s="464"/>
      <c r="LJB402" s="369">
        <v>0.33333333333333331</v>
      </c>
      <c r="LJC402" s="370" t="e">
        <f>VLOOKUP(LIY402,fields,2)</f>
        <v>#REF!</v>
      </c>
      <c r="LJD402" s="73" t="s">
        <v>985</v>
      </c>
      <c r="LJE402" s="95">
        <v>45109</v>
      </c>
      <c r="LJF402" s="65" t="s">
        <v>11</v>
      </c>
      <c r="LJG402" s="370" t="e">
        <f>VLOOKUP(LJO402,Teams,2)</f>
        <v>#REF!</v>
      </c>
      <c r="LJH402" s="370" t="e">
        <f>VLOOKUP(LJP402,Teams,2)</f>
        <v>#REF!</v>
      </c>
      <c r="LJI402" s="464"/>
      <c r="LJJ402" s="369">
        <v>0.33333333333333331</v>
      </c>
      <c r="LJK402" s="370" t="e">
        <f>VLOOKUP(LJG402,fields,2)</f>
        <v>#REF!</v>
      </c>
      <c r="LJL402" s="73" t="s">
        <v>985</v>
      </c>
      <c r="LJM402" s="95">
        <v>45109</v>
      </c>
      <c r="LJN402" s="65" t="s">
        <v>11</v>
      </c>
      <c r="LJO402" s="370" t="e">
        <f>VLOOKUP(LJW402,Teams,2)</f>
        <v>#REF!</v>
      </c>
      <c r="LJP402" s="370" t="e">
        <f>VLOOKUP(LJX402,Teams,2)</f>
        <v>#REF!</v>
      </c>
      <c r="LJQ402" s="464"/>
      <c r="LJR402" s="369">
        <v>0.33333333333333331</v>
      </c>
      <c r="LJS402" s="370" t="e">
        <f>VLOOKUP(LJO402,fields,2)</f>
        <v>#REF!</v>
      </c>
      <c r="LJT402" s="73" t="s">
        <v>985</v>
      </c>
      <c r="LJU402" s="95">
        <v>45109</v>
      </c>
      <c r="LJV402" s="65" t="s">
        <v>11</v>
      </c>
      <c r="LJW402" s="370" t="e">
        <f>VLOOKUP(LKE402,Teams,2)</f>
        <v>#REF!</v>
      </c>
      <c r="LJX402" s="370" t="e">
        <f>VLOOKUP(LKF402,Teams,2)</f>
        <v>#REF!</v>
      </c>
      <c r="LJY402" s="464"/>
      <c r="LJZ402" s="369">
        <v>0.33333333333333331</v>
      </c>
      <c r="LKA402" s="370" t="e">
        <f>VLOOKUP(LJW402,fields,2)</f>
        <v>#REF!</v>
      </c>
      <c r="LKB402" s="73" t="s">
        <v>985</v>
      </c>
      <c r="LKC402" s="95">
        <v>45109</v>
      </c>
      <c r="LKD402" s="65" t="s">
        <v>11</v>
      </c>
      <c r="LKE402" s="370" t="e">
        <f>VLOOKUP(LKM402,Teams,2)</f>
        <v>#REF!</v>
      </c>
      <c r="LKF402" s="370" t="e">
        <f>VLOOKUP(LKN402,Teams,2)</f>
        <v>#REF!</v>
      </c>
      <c r="LKG402" s="464"/>
      <c r="LKH402" s="369">
        <v>0.33333333333333331</v>
      </c>
      <c r="LKI402" s="370" t="e">
        <f>VLOOKUP(LKE402,fields,2)</f>
        <v>#REF!</v>
      </c>
      <c r="LKJ402" s="73" t="s">
        <v>985</v>
      </c>
      <c r="LKK402" s="95">
        <v>45109</v>
      </c>
      <c r="LKL402" s="65" t="s">
        <v>11</v>
      </c>
      <c r="LKM402" s="370" t="e">
        <f>VLOOKUP(LKU402,Teams,2)</f>
        <v>#REF!</v>
      </c>
      <c r="LKN402" s="370" t="e">
        <f>VLOOKUP(LKV402,Teams,2)</f>
        <v>#REF!</v>
      </c>
      <c r="LKO402" s="464"/>
      <c r="LKP402" s="369">
        <v>0.33333333333333331</v>
      </c>
      <c r="LKQ402" s="370" t="e">
        <f>VLOOKUP(LKM402,fields,2)</f>
        <v>#REF!</v>
      </c>
      <c r="LKR402" s="73" t="s">
        <v>985</v>
      </c>
      <c r="LKS402" s="95">
        <v>45109</v>
      </c>
      <c r="LKT402" s="65" t="s">
        <v>11</v>
      </c>
      <c r="LKU402" s="370" t="e">
        <f>VLOOKUP(LLC402,Teams,2)</f>
        <v>#REF!</v>
      </c>
      <c r="LKV402" s="370" t="e">
        <f>VLOOKUP(LLD402,Teams,2)</f>
        <v>#REF!</v>
      </c>
      <c r="LKW402" s="464"/>
      <c r="LKX402" s="369">
        <v>0.33333333333333331</v>
      </c>
      <c r="LKY402" s="370" t="e">
        <f>VLOOKUP(LKU402,fields,2)</f>
        <v>#REF!</v>
      </c>
      <c r="LKZ402" s="73" t="s">
        <v>985</v>
      </c>
      <c r="LLA402" s="95">
        <v>45109</v>
      </c>
      <c r="LLB402" s="65" t="s">
        <v>11</v>
      </c>
      <c r="LLC402" s="370" t="e">
        <f>VLOOKUP(LLK402,Teams,2)</f>
        <v>#REF!</v>
      </c>
      <c r="LLD402" s="370" t="e">
        <f>VLOOKUP(LLL402,Teams,2)</f>
        <v>#REF!</v>
      </c>
      <c r="LLE402" s="464"/>
      <c r="LLF402" s="369">
        <v>0.33333333333333331</v>
      </c>
      <c r="LLG402" s="370" t="e">
        <f>VLOOKUP(LLC402,fields,2)</f>
        <v>#REF!</v>
      </c>
      <c r="LLH402" s="73" t="s">
        <v>985</v>
      </c>
      <c r="LLI402" s="95">
        <v>45109</v>
      </c>
      <c r="LLJ402" s="65" t="s">
        <v>11</v>
      </c>
      <c r="LLK402" s="370" t="e">
        <f>VLOOKUP(LLS402,Teams,2)</f>
        <v>#REF!</v>
      </c>
      <c r="LLL402" s="370" t="e">
        <f>VLOOKUP(LLT402,Teams,2)</f>
        <v>#REF!</v>
      </c>
      <c r="LLM402" s="464"/>
      <c r="LLN402" s="369">
        <v>0.33333333333333331</v>
      </c>
      <c r="LLO402" s="370" t="e">
        <f>VLOOKUP(LLK402,fields,2)</f>
        <v>#REF!</v>
      </c>
      <c r="LLP402" s="73" t="s">
        <v>985</v>
      </c>
      <c r="LLQ402" s="95">
        <v>45109</v>
      </c>
      <c r="LLR402" s="65" t="s">
        <v>11</v>
      </c>
      <c r="LLS402" s="370" t="e">
        <f>VLOOKUP(LMA402,Teams,2)</f>
        <v>#REF!</v>
      </c>
      <c r="LLT402" s="370" t="e">
        <f>VLOOKUP(LMB402,Teams,2)</f>
        <v>#REF!</v>
      </c>
      <c r="LLU402" s="464"/>
      <c r="LLV402" s="369">
        <v>0.33333333333333331</v>
      </c>
      <c r="LLW402" s="370" t="e">
        <f>VLOOKUP(LLS402,fields,2)</f>
        <v>#REF!</v>
      </c>
      <c r="LLX402" s="73" t="s">
        <v>985</v>
      </c>
      <c r="LLY402" s="95">
        <v>45109</v>
      </c>
      <c r="LLZ402" s="65" t="s">
        <v>11</v>
      </c>
      <c r="LMA402" s="370" t="e">
        <f>VLOOKUP(LMI402,Teams,2)</f>
        <v>#REF!</v>
      </c>
      <c r="LMB402" s="370" t="e">
        <f>VLOOKUP(LMJ402,Teams,2)</f>
        <v>#REF!</v>
      </c>
      <c r="LMC402" s="464"/>
      <c r="LMD402" s="369">
        <v>0.33333333333333331</v>
      </c>
      <c r="LME402" s="370" t="e">
        <f>VLOOKUP(LMA402,fields,2)</f>
        <v>#REF!</v>
      </c>
      <c r="LMF402" s="73" t="s">
        <v>985</v>
      </c>
      <c r="LMG402" s="95">
        <v>45109</v>
      </c>
      <c r="LMH402" s="65" t="s">
        <v>11</v>
      </c>
      <c r="LMI402" s="370" t="e">
        <f>VLOOKUP(LMQ402,Teams,2)</f>
        <v>#REF!</v>
      </c>
      <c r="LMJ402" s="370" t="e">
        <f>VLOOKUP(LMR402,Teams,2)</f>
        <v>#REF!</v>
      </c>
      <c r="LMK402" s="464"/>
      <c r="LML402" s="369">
        <v>0.33333333333333331</v>
      </c>
      <c r="LMM402" s="370" t="e">
        <f>VLOOKUP(LMI402,fields,2)</f>
        <v>#REF!</v>
      </c>
      <c r="LMN402" s="73" t="s">
        <v>985</v>
      </c>
      <c r="LMO402" s="95">
        <v>45109</v>
      </c>
      <c r="LMP402" s="65" t="s">
        <v>11</v>
      </c>
      <c r="LMQ402" s="370" t="e">
        <f>VLOOKUP(LMY402,Teams,2)</f>
        <v>#REF!</v>
      </c>
      <c r="LMR402" s="370" t="e">
        <f>VLOOKUP(LMZ402,Teams,2)</f>
        <v>#REF!</v>
      </c>
      <c r="LMS402" s="464"/>
      <c r="LMT402" s="369">
        <v>0.33333333333333331</v>
      </c>
      <c r="LMU402" s="370" t="e">
        <f>VLOOKUP(LMQ402,fields,2)</f>
        <v>#REF!</v>
      </c>
      <c r="LMV402" s="73" t="s">
        <v>985</v>
      </c>
      <c r="LMW402" s="95">
        <v>45109</v>
      </c>
      <c r="LMX402" s="65" t="s">
        <v>11</v>
      </c>
      <c r="LMY402" s="370" t="e">
        <f>VLOOKUP(LNG402,Teams,2)</f>
        <v>#REF!</v>
      </c>
      <c r="LMZ402" s="370" t="e">
        <f>VLOOKUP(LNH402,Teams,2)</f>
        <v>#REF!</v>
      </c>
      <c r="LNA402" s="464"/>
      <c r="LNB402" s="369">
        <v>0.33333333333333331</v>
      </c>
      <c r="LNC402" s="370" t="e">
        <f>VLOOKUP(LMY402,fields,2)</f>
        <v>#REF!</v>
      </c>
      <c r="LND402" s="73" t="s">
        <v>985</v>
      </c>
      <c r="LNE402" s="95">
        <v>45109</v>
      </c>
      <c r="LNF402" s="65" t="s">
        <v>11</v>
      </c>
      <c r="LNG402" s="370" t="e">
        <f>VLOOKUP(LNO402,Teams,2)</f>
        <v>#REF!</v>
      </c>
      <c r="LNH402" s="370" t="e">
        <f>VLOOKUP(LNP402,Teams,2)</f>
        <v>#REF!</v>
      </c>
      <c r="LNI402" s="464"/>
      <c r="LNJ402" s="369">
        <v>0.33333333333333331</v>
      </c>
      <c r="LNK402" s="370" t="e">
        <f>VLOOKUP(LNG402,fields,2)</f>
        <v>#REF!</v>
      </c>
      <c r="LNL402" s="73" t="s">
        <v>985</v>
      </c>
      <c r="LNM402" s="95">
        <v>45109</v>
      </c>
      <c r="LNN402" s="65" t="s">
        <v>11</v>
      </c>
      <c r="LNO402" s="370" t="e">
        <f>VLOOKUP(LNW402,Teams,2)</f>
        <v>#REF!</v>
      </c>
      <c r="LNP402" s="370" t="e">
        <f>VLOOKUP(LNX402,Teams,2)</f>
        <v>#REF!</v>
      </c>
      <c r="LNQ402" s="464"/>
      <c r="LNR402" s="369">
        <v>0.33333333333333331</v>
      </c>
      <c r="LNS402" s="370" t="e">
        <f>VLOOKUP(LNO402,fields,2)</f>
        <v>#REF!</v>
      </c>
      <c r="LNT402" s="73" t="s">
        <v>985</v>
      </c>
      <c r="LNU402" s="95">
        <v>45109</v>
      </c>
      <c r="LNV402" s="65" t="s">
        <v>11</v>
      </c>
      <c r="LNW402" s="370" t="e">
        <f>VLOOKUP(LOE402,Teams,2)</f>
        <v>#REF!</v>
      </c>
      <c r="LNX402" s="370" t="e">
        <f>VLOOKUP(LOF402,Teams,2)</f>
        <v>#REF!</v>
      </c>
      <c r="LNY402" s="464"/>
      <c r="LNZ402" s="369">
        <v>0.33333333333333331</v>
      </c>
      <c r="LOA402" s="370" t="e">
        <f>VLOOKUP(LNW402,fields,2)</f>
        <v>#REF!</v>
      </c>
      <c r="LOB402" s="73" t="s">
        <v>985</v>
      </c>
      <c r="LOC402" s="95">
        <v>45109</v>
      </c>
      <c r="LOD402" s="65" t="s">
        <v>11</v>
      </c>
      <c r="LOE402" s="370" t="e">
        <f>VLOOKUP(LOM402,Teams,2)</f>
        <v>#REF!</v>
      </c>
      <c r="LOF402" s="370" t="e">
        <f>VLOOKUP(LON402,Teams,2)</f>
        <v>#REF!</v>
      </c>
      <c r="LOG402" s="464"/>
      <c r="LOH402" s="369">
        <v>0.33333333333333331</v>
      </c>
      <c r="LOI402" s="370" t="e">
        <f>VLOOKUP(LOE402,fields,2)</f>
        <v>#REF!</v>
      </c>
      <c r="LOJ402" s="73" t="s">
        <v>985</v>
      </c>
      <c r="LOK402" s="95">
        <v>45109</v>
      </c>
      <c r="LOL402" s="65" t="s">
        <v>11</v>
      </c>
      <c r="LOM402" s="370" t="e">
        <f>VLOOKUP(LOU402,Teams,2)</f>
        <v>#REF!</v>
      </c>
      <c r="LON402" s="370" t="e">
        <f>VLOOKUP(LOV402,Teams,2)</f>
        <v>#REF!</v>
      </c>
      <c r="LOO402" s="464"/>
      <c r="LOP402" s="369">
        <v>0.33333333333333331</v>
      </c>
      <c r="LOQ402" s="370" t="e">
        <f>VLOOKUP(LOM402,fields,2)</f>
        <v>#REF!</v>
      </c>
      <c r="LOR402" s="73" t="s">
        <v>985</v>
      </c>
      <c r="LOS402" s="95">
        <v>45109</v>
      </c>
      <c r="LOT402" s="65" t="s">
        <v>11</v>
      </c>
      <c r="LOU402" s="370" t="e">
        <f>VLOOKUP(LPC402,Teams,2)</f>
        <v>#REF!</v>
      </c>
      <c r="LOV402" s="370" t="e">
        <f>VLOOKUP(LPD402,Teams,2)</f>
        <v>#REF!</v>
      </c>
      <c r="LOW402" s="464"/>
      <c r="LOX402" s="369">
        <v>0.33333333333333331</v>
      </c>
      <c r="LOY402" s="370" t="e">
        <f>VLOOKUP(LOU402,fields,2)</f>
        <v>#REF!</v>
      </c>
      <c r="LOZ402" s="73" t="s">
        <v>985</v>
      </c>
      <c r="LPA402" s="95">
        <v>45109</v>
      </c>
      <c r="LPB402" s="65" t="s">
        <v>11</v>
      </c>
      <c r="LPC402" s="370" t="e">
        <f>VLOOKUP(LPK402,Teams,2)</f>
        <v>#REF!</v>
      </c>
      <c r="LPD402" s="370" t="e">
        <f>VLOOKUP(LPL402,Teams,2)</f>
        <v>#REF!</v>
      </c>
      <c r="LPE402" s="464"/>
      <c r="LPF402" s="369">
        <v>0.33333333333333331</v>
      </c>
      <c r="LPG402" s="370" t="e">
        <f>VLOOKUP(LPC402,fields,2)</f>
        <v>#REF!</v>
      </c>
      <c r="LPH402" s="73" t="s">
        <v>985</v>
      </c>
      <c r="LPI402" s="95">
        <v>45109</v>
      </c>
      <c r="LPJ402" s="65" t="s">
        <v>11</v>
      </c>
      <c r="LPK402" s="370" t="e">
        <f>VLOOKUP(LPS402,Teams,2)</f>
        <v>#REF!</v>
      </c>
      <c r="LPL402" s="370" t="e">
        <f>VLOOKUP(LPT402,Teams,2)</f>
        <v>#REF!</v>
      </c>
      <c r="LPM402" s="464"/>
      <c r="LPN402" s="369">
        <v>0.33333333333333331</v>
      </c>
      <c r="LPO402" s="370" t="e">
        <f>VLOOKUP(LPK402,fields,2)</f>
        <v>#REF!</v>
      </c>
      <c r="LPP402" s="73" t="s">
        <v>985</v>
      </c>
      <c r="LPQ402" s="95">
        <v>45109</v>
      </c>
      <c r="LPR402" s="65" t="s">
        <v>11</v>
      </c>
      <c r="LPS402" s="370" t="e">
        <f>VLOOKUP(LQA402,Teams,2)</f>
        <v>#REF!</v>
      </c>
      <c r="LPT402" s="370" t="e">
        <f>VLOOKUP(LQB402,Teams,2)</f>
        <v>#REF!</v>
      </c>
      <c r="LPU402" s="464"/>
      <c r="LPV402" s="369">
        <v>0.33333333333333331</v>
      </c>
      <c r="LPW402" s="370" t="e">
        <f>VLOOKUP(LPS402,fields,2)</f>
        <v>#REF!</v>
      </c>
      <c r="LPX402" s="73" t="s">
        <v>985</v>
      </c>
      <c r="LPY402" s="95">
        <v>45109</v>
      </c>
      <c r="LPZ402" s="65" t="s">
        <v>11</v>
      </c>
      <c r="LQA402" s="370" t="e">
        <f>VLOOKUP(LQI402,Teams,2)</f>
        <v>#REF!</v>
      </c>
      <c r="LQB402" s="370" t="e">
        <f>VLOOKUP(LQJ402,Teams,2)</f>
        <v>#REF!</v>
      </c>
      <c r="LQC402" s="464"/>
      <c r="LQD402" s="369">
        <v>0.33333333333333331</v>
      </c>
      <c r="LQE402" s="370" t="e">
        <f>VLOOKUP(LQA402,fields,2)</f>
        <v>#REF!</v>
      </c>
      <c r="LQF402" s="73" t="s">
        <v>985</v>
      </c>
      <c r="LQG402" s="95">
        <v>45109</v>
      </c>
      <c r="LQH402" s="65" t="s">
        <v>11</v>
      </c>
      <c r="LQI402" s="370" t="e">
        <f>VLOOKUP(LQQ402,Teams,2)</f>
        <v>#REF!</v>
      </c>
      <c r="LQJ402" s="370" t="e">
        <f>VLOOKUP(LQR402,Teams,2)</f>
        <v>#REF!</v>
      </c>
      <c r="LQK402" s="464"/>
      <c r="LQL402" s="369">
        <v>0.33333333333333331</v>
      </c>
      <c r="LQM402" s="370" t="e">
        <f>VLOOKUP(LQI402,fields,2)</f>
        <v>#REF!</v>
      </c>
      <c r="LQN402" s="73" t="s">
        <v>985</v>
      </c>
      <c r="LQO402" s="95">
        <v>45109</v>
      </c>
      <c r="LQP402" s="65" t="s">
        <v>11</v>
      </c>
      <c r="LQQ402" s="370" t="e">
        <f>VLOOKUP(LQY402,Teams,2)</f>
        <v>#REF!</v>
      </c>
      <c r="LQR402" s="370" t="e">
        <f>VLOOKUP(LQZ402,Teams,2)</f>
        <v>#REF!</v>
      </c>
      <c r="LQS402" s="464"/>
      <c r="LQT402" s="369">
        <v>0.33333333333333331</v>
      </c>
      <c r="LQU402" s="370" t="e">
        <f>VLOOKUP(LQQ402,fields,2)</f>
        <v>#REF!</v>
      </c>
      <c r="LQV402" s="73" t="s">
        <v>985</v>
      </c>
      <c r="LQW402" s="95">
        <v>45109</v>
      </c>
      <c r="LQX402" s="65" t="s">
        <v>11</v>
      </c>
      <c r="LQY402" s="370" t="e">
        <f>VLOOKUP(LRG402,Teams,2)</f>
        <v>#REF!</v>
      </c>
      <c r="LQZ402" s="370" t="e">
        <f>VLOOKUP(LRH402,Teams,2)</f>
        <v>#REF!</v>
      </c>
      <c r="LRA402" s="464"/>
      <c r="LRB402" s="369">
        <v>0.33333333333333331</v>
      </c>
      <c r="LRC402" s="370" t="e">
        <f>VLOOKUP(LQY402,fields,2)</f>
        <v>#REF!</v>
      </c>
      <c r="LRD402" s="73" t="s">
        <v>985</v>
      </c>
      <c r="LRE402" s="95">
        <v>45109</v>
      </c>
      <c r="LRF402" s="65" t="s">
        <v>11</v>
      </c>
      <c r="LRG402" s="370" t="e">
        <f>VLOOKUP(LRO402,Teams,2)</f>
        <v>#REF!</v>
      </c>
      <c r="LRH402" s="370" t="e">
        <f>VLOOKUP(LRP402,Teams,2)</f>
        <v>#REF!</v>
      </c>
      <c r="LRI402" s="464"/>
      <c r="LRJ402" s="369">
        <v>0.33333333333333331</v>
      </c>
      <c r="LRK402" s="370" t="e">
        <f>VLOOKUP(LRG402,fields,2)</f>
        <v>#REF!</v>
      </c>
      <c r="LRL402" s="73" t="s">
        <v>985</v>
      </c>
      <c r="LRM402" s="95">
        <v>45109</v>
      </c>
      <c r="LRN402" s="65" t="s">
        <v>11</v>
      </c>
      <c r="LRO402" s="370" t="e">
        <f>VLOOKUP(LRW402,Teams,2)</f>
        <v>#REF!</v>
      </c>
      <c r="LRP402" s="370" t="e">
        <f>VLOOKUP(LRX402,Teams,2)</f>
        <v>#REF!</v>
      </c>
      <c r="LRQ402" s="464"/>
      <c r="LRR402" s="369">
        <v>0.33333333333333331</v>
      </c>
      <c r="LRS402" s="370" t="e">
        <f>VLOOKUP(LRO402,fields,2)</f>
        <v>#REF!</v>
      </c>
      <c r="LRT402" s="73" t="s">
        <v>985</v>
      </c>
      <c r="LRU402" s="95">
        <v>45109</v>
      </c>
      <c r="LRV402" s="65" t="s">
        <v>11</v>
      </c>
      <c r="LRW402" s="370" t="e">
        <f>VLOOKUP(LSE402,Teams,2)</f>
        <v>#REF!</v>
      </c>
      <c r="LRX402" s="370" t="e">
        <f>VLOOKUP(LSF402,Teams,2)</f>
        <v>#REF!</v>
      </c>
      <c r="LRY402" s="464"/>
      <c r="LRZ402" s="369">
        <v>0.33333333333333331</v>
      </c>
      <c r="LSA402" s="370" t="e">
        <f>VLOOKUP(LRW402,fields,2)</f>
        <v>#REF!</v>
      </c>
      <c r="LSB402" s="73" t="s">
        <v>985</v>
      </c>
      <c r="LSC402" s="95">
        <v>45109</v>
      </c>
      <c r="LSD402" s="65" t="s">
        <v>11</v>
      </c>
      <c r="LSE402" s="370" t="e">
        <f>VLOOKUP(LSM402,Teams,2)</f>
        <v>#REF!</v>
      </c>
      <c r="LSF402" s="370" t="e">
        <f>VLOOKUP(LSN402,Teams,2)</f>
        <v>#REF!</v>
      </c>
      <c r="LSG402" s="464"/>
      <c r="LSH402" s="369">
        <v>0.33333333333333331</v>
      </c>
      <c r="LSI402" s="370" t="e">
        <f>VLOOKUP(LSE402,fields,2)</f>
        <v>#REF!</v>
      </c>
      <c r="LSJ402" s="73" t="s">
        <v>985</v>
      </c>
      <c r="LSK402" s="95">
        <v>45109</v>
      </c>
      <c r="LSL402" s="65" t="s">
        <v>11</v>
      </c>
      <c r="LSM402" s="370" t="e">
        <f>VLOOKUP(LSU402,Teams,2)</f>
        <v>#REF!</v>
      </c>
      <c r="LSN402" s="370" t="e">
        <f>VLOOKUP(LSV402,Teams,2)</f>
        <v>#REF!</v>
      </c>
      <c r="LSO402" s="464"/>
      <c r="LSP402" s="369">
        <v>0.33333333333333331</v>
      </c>
      <c r="LSQ402" s="370" t="e">
        <f>VLOOKUP(LSM402,fields,2)</f>
        <v>#REF!</v>
      </c>
      <c r="LSR402" s="73" t="s">
        <v>985</v>
      </c>
      <c r="LSS402" s="95">
        <v>45109</v>
      </c>
      <c r="LST402" s="65" t="s">
        <v>11</v>
      </c>
      <c r="LSU402" s="370" t="e">
        <f>VLOOKUP(LTC402,Teams,2)</f>
        <v>#REF!</v>
      </c>
      <c r="LSV402" s="370" t="e">
        <f>VLOOKUP(LTD402,Teams,2)</f>
        <v>#REF!</v>
      </c>
      <c r="LSW402" s="464"/>
      <c r="LSX402" s="369">
        <v>0.33333333333333331</v>
      </c>
      <c r="LSY402" s="370" t="e">
        <f>VLOOKUP(LSU402,fields,2)</f>
        <v>#REF!</v>
      </c>
      <c r="LSZ402" s="73" t="s">
        <v>985</v>
      </c>
      <c r="LTA402" s="95">
        <v>45109</v>
      </c>
      <c r="LTB402" s="65" t="s">
        <v>11</v>
      </c>
      <c r="LTC402" s="370" t="e">
        <f>VLOOKUP(LTK402,Teams,2)</f>
        <v>#REF!</v>
      </c>
      <c r="LTD402" s="370" t="e">
        <f>VLOOKUP(LTL402,Teams,2)</f>
        <v>#REF!</v>
      </c>
      <c r="LTE402" s="464"/>
      <c r="LTF402" s="369">
        <v>0.33333333333333331</v>
      </c>
      <c r="LTG402" s="370" t="e">
        <f>VLOOKUP(LTC402,fields,2)</f>
        <v>#REF!</v>
      </c>
      <c r="LTH402" s="73" t="s">
        <v>985</v>
      </c>
      <c r="LTI402" s="95">
        <v>45109</v>
      </c>
      <c r="LTJ402" s="65" t="s">
        <v>11</v>
      </c>
      <c r="LTK402" s="370" t="e">
        <f>VLOOKUP(LTS402,Teams,2)</f>
        <v>#REF!</v>
      </c>
      <c r="LTL402" s="370" t="e">
        <f>VLOOKUP(LTT402,Teams,2)</f>
        <v>#REF!</v>
      </c>
      <c r="LTM402" s="464"/>
      <c r="LTN402" s="369">
        <v>0.33333333333333331</v>
      </c>
      <c r="LTO402" s="370" t="e">
        <f>VLOOKUP(LTK402,fields,2)</f>
        <v>#REF!</v>
      </c>
      <c r="LTP402" s="73" t="s">
        <v>985</v>
      </c>
      <c r="LTQ402" s="95">
        <v>45109</v>
      </c>
      <c r="LTR402" s="65" t="s">
        <v>11</v>
      </c>
      <c r="LTS402" s="370" t="e">
        <f>VLOOKUP(LUA402,Teams,2)</f>
        <v>#REF!</v>
      </c>
      <c r="LTT402" s="370" t="e">
        <f>VLOOKUP(LUB402,Teams,2)</f>
        <v>#REF!</v>
      </c>
      <c r="LTU402" s="464"/>
      <c r="LTV402" s="369">
        <v>0.33333333333333331</v>
      </c>
      <c r="LTW402" s="370" t="e">
        <f>VLOOKUP(LTS402,fields,2)</f>
        <v>#REF!</v>
      </c>
      <c r="LTX402" s="73" t="s">
        <v>985</v>
      </c>
      <c r="LTY402" s="95">
        <v>45109</v>
      </c>
      <c r="LTZ402" s="65" t="s">
        <v>11</v>
      </c>
      <c r="LUA402" s="370" t="e">
        <f>VLOOKUP(LUI402,Teams,2)</f>
        <v>#REF!</v>
      </c>
      <c r="LUB402" s="370" t="e">
        <f>VLOOKUP(LUJ402,Teams,2)</f>
        <v>#REF!</v>
      </c>
      <c r="LUC402" s="464"/>
      <c r="LUD402" s="369">
        <v>0.33333333333333331</v>
      </c>
      <c r="LUE402" s="370" t="e">
        <f>VLOOKUP(LUA402,fields,2)</f>
        <v>#REF!</v>
      </c>
      <c r="LUF402" s="73" t="s">
        <v>985</v>
      </c>
      <c r="LUG402" s="95">
        <v>45109</v>
      </c>
      <c r="LUH402" s="65" t="s">
        <v>11</v>
      </c>
      <c r="LUI402" s="370" t="e">
        <f>VLOOKUP(LUQ402,Teams,2)</f>
        <v>#REF!</v>
      </c>
      <c r="LUJ402" s="370" t="e">
        <f>VLOOKUP(LUR402,Teams,2)</f>
        <v>#REF!</v>
      </c>
      <c r="LUK402" s="464"/>
      <c r="LUL402" s="369">
        <v>0.33333333333333331</v>
      </c>
      <c r="LUM402" s="370" t="e">
        <f>VLOOKUP(LUI402,fields,2)</f>
        <v>#REF!</v>
      </c>
      <c r="LUN402" s="73" t="s">
        <v>985</v>
      </c>
      <c r="LUO402" s="95">
        <v>45109</v>
      </c>
      <c r="LUP402" s="65" t="s">
        <v>11</v>
      </c>
      <c r="LUQ402" s="370" t="e">
        <f>VLOOKUP(LUY402,Teams,2)</f>
        <v>#REF!</v>
      </c>
      <c r="LUR402" s="370" t="e">
        <f>VLOOKUP(LUZ402,Teams,2)</f>
        <v>#REF!</v>
      </c>
      <c r="LUS402" s="464"/>
      <c r="LUT402" s="369">
        <v>0.33333333333333331</v>
      </c>
      <c r="LUU402" s="370" t="e">
        <f>VLOOKUP(LUQ402,fields,2)</f>
        <v>#REF!</v>
      </c>
      <c r="LUV402" s="73" t="s">
        <v>985</v>
      </c>
      <c r="LUW402" s="95">
        <v>45109</v>
      </c>
      <c r="LUX402" s="65" t="s">
        <v>11</v>
      </c>
      <c r="LUY402" s="370" t="e">
        <f>VLOOKUP(LVG402,Teams,2)</f>
        <v>#REF!</v>
      </c>
      <c r="LUZ402" s="370" t="e">
        <f>VLOOKUP(LVH402,Teams,2)</f>
        <v>#REF!</v>
      </c>
      <c r="LVA402" s="464"/>
      <c r="LVB402" s="369">
        <v>0.33333333333333331</v>
      </c>
      <c r="LVC402" s="370" t="e">
        <f>VLOOKUP(LUY402,fields,2)</f>
        <v>#REF!</v>
      </c>
      <c r="LVD402" s="73" t="s">
        <v>985</v>
      </c>
      <c r="LVE402" s="95">
        <v>45109</v>
      </c>
      <c r="LVF402" s="65" t="s">
        <v>11</v>
      </c>
      <c r="LVG402" s="370" t="e">
        <f>VLOOKUP(LVO402,Teams,2)</f>
        <v>#REF!</v>
      </c>
      <c r="LVH402" s="370" t="e">
        <f>VLOOKUP(LVP402,Teams,2)</f>
        <v>#REF!</v>
      </c>
      <c r="LVI402" s="464"/>
      <c r="LVJ402" s="369">
        <v>0.33333333333333331</v>
      </c>
      <c r="LVK402" s="370" t="e">
        <f>VLOOKUP(LVG402,fields,2)</f>
        <v>#REF!</v>
      </c>
      <c r="LVL402" s="73" t="s">
        <v>985</v>
      </c>
      <c r="LVM402" s="95">
        <v>45109</v>
      </c>
      <c r="LVN402" s="65" t="s">
        <v>11</v>
      </c>
      <c r="LVO402" s="370" t="e">
        <f>VLOOKUP(LVW402,Teams,2)</f>
        <v>#REF!</v>
      </c>
      <c r="LVP402" s="370" t="e">
        <f>VLOOKUP(LVX402,Teams,2)</f>
        <v>#REF!</v>
      </c>
      <c r="LVQ402" s="464"/>
      <c r="LVR402" s="369">
        <v>0.33333333333333331</v>
      </c>
      <c r="LVS402" s="370" t="e">
        <f>VLOOKUP(LVO402,fields,2)</f>
        <v>#REF!</v>
      </c>
      <c r="LVT402" s="73" t="s">
        <v>985</v>
      </c>
      <c r="LVU402" s="95">
        <v>45109</v>
      </c>
      <c r="LVV402" s="65" t="s">
        <v>11</v>
      </c>
      <c r="LVW402" s="370" t="e">
        <f>VLOOKUP(LWE402,Teams,2)</f>
        <v>#REF!</v>
      </c>
      <c r="LVX402" s="370" t="e">
        <f>VLOOKUP(LWF402,Teams,2)</f>
        <v>#REF!</v>
      </c>
      <c r="LVY402" s="464"/>
      <c r="LVZ402" s="369">
        <v>0.33333333333333331</v>
      </c>
      <c r="LWA402" s="370" t="e">
        <f>VLOOKUP(LVW402,fields,2)</f>
        <v>#REF!</v>
      </c>
      <c r="LWB402" s="73" t="s">
        <v>985</v>
      </c>
      <c r="LWC402" s="95">
        <v>45109</v>
      </c>
      <c r="LWD402" s="65" t="s">
        <v>11</v>
      </c>
      <c r="LWE402" s="370" t="e">
        <f>VLOOKUP(LWM402,Teams,2)</f>
        <v>#REF!</v>
      </c>
      <c r="LWF402" s="370" t="e">
        <f>VLOOKUP(LWN402,Teams,2)</f>
        <v>#REF!</v>
      </c>
      <c r="LWG402" s="464"/>
      <c r="LWH402" s="369">
        <v>0.33333333333333331</v>
      </c>
      <c r="LWI402" s="370" t="e">
        <f>VLOOKUP(LWE402,fields,2)</f>
        <v>#REF!</v>
      </c>
      <c r="LWJ402" s="73" t="s">
        <v>985</v>
      </c>
      <c r="LWK402" s="95">
        <v>45109</v>
      </c>
      <c r="LWL402" s="65" t="s">
        <v>11</v>
      </c>
      <c r="LWM402" s="370" t="e">
        <f>VLOOKUP(LWU402,Teams,2)</f>
        <v>#REF!</v>
      </c>
      <c r="LWN402" s="370" t="e">
        <f>VLOOKUP(LWV402,Teams,2)</f>
        <v>#REF!</v>
      </c>
      <c r="LWO402" s="464"/>
      <c r="LWP402" s="369">
        <v>0.33333333333333331</v>
      </c>
      <c r="LWQ402" s="370" t="e">
        <f>VLOOKUP(LWM402,fields,2)</f>
        <v>#REF!</v>
      </c>
      <c r="LWR402" s="73" t="s">
        <v>985</v>
      </c>
      <c r="LWS402" s="95">
        <v>45109</v>
      </c>
      <c r="LWT402" s="65" t="s">
        <v>11</v>
      </c>
      <c r="LWU402" s="370" t="e">
        <f>VLOOKUP(LXC402,Teams,2)</f>
        <v>#REF!</v>
      </c>
      <c r="LWV402" s="370" t="e">
        <f>VLOOKUP(LXD402,Teams,2)</f>
        <v>#REF!</v>
      </c>
      <c r="LWW402" s="464"/>
      <c r="LWX402" s="369">
        <v>0.33333333333333331</v>
      </c>
      <c r="LWY402" s="370" t="e">
        <f>VLOOKUP(LWU402,fields,2)</f>
        <v>#REF!</v>
      </c>
      <c r="LWZ402" s="73" t="s">
        <v>985</v>
      </c>
      <c r="LXA402" s="95">
        <v>45109</v>
      </c>
      <c r="LXB402" s="65" t="s">
        <v>11</v>
      </c>
      <c r="LXC402" s="370" t="e">
        <f>VLOOKUP(LXK402,Teams,2)</f>
        <v>#REF!</v>
      </c>
      <c r="LXD402" s="370" t="e">
        <f>VLOOKUP(LXL402,Teams,2)</f>
        <v>#REF!</v>
      </c>
      <c r="LXE402" s="464"/>
      <c r="LXF402" s="369">
        <v>0.33333333333333331</v>
      </c>
      <c r="LXG402" s="370" t="e">
        <f>VLOOKUP(LXC402,fields,2)</f>
        <v>#REF!</v>
      </c>
      <c r="LXH402" s="73" t="s">
        <v>985</v>
      </c>
      <c r="LXI402" s="95">
        <v>45109</v>
      </c>
      <c r="LXJ402" s="65" t="s">
        <v>11</v>
      </c>
      <c r="LXK402" s="370" t="e">
        <f>VLOOKUP(LXS402,Teams,2)</f>
        <v>#REF!</v>
      </c>
      <c r="LXL402" s="370" t="e">
        <f>VLOOKUP(LXT402,Teams,2)</f>
        <v>#REF!</v>
      </c>
      <c r="LXM402" s="464"/>
      <c r="LXN402" s="369">
        <v>0.33333333333333331</v>
      </c>
      <c r="LXO402" s="370" t="e">
        <f>VLOOKUP(LXK402,fields,2)</f>
        <v>#REF!</v>
      </c>
      <c r="LXP402" s="73" t="s">
        <v>985</v>
      </c>
      <c r="LXQ402" s="95">
        <v>45109</v>
      </c>
      <c r="LXR402" s="65" t="s">
        <v>11</v>
      </c>
      <c r="LXS402" s="370" t="e">
        <f>VLOOKUP(LYA402,Teams,2)</f>
        <v>#REF!</v>
      </c>
      <c r="LXT402" s="370" t="e">
        <f>VLOOKUP(LYB402,Teams,2)</f>
        <v>#REF!</v>
      </c>
      <c r="LXU402" s="464"/>
      <c r="LXV402" s="369">
        <v>0.33333333333333331</v>
      </c>
      <c r="LXW402" s="370" t="e">
        <f>VLOOKUP(LXS402,fields,2)</f>
        <v>#REF!</v>
      </c>
      <c r="LXX402" s="73" t="s">
        <v>985</v>
      </c>
      <c r="LXY402" s="95">
        <v>45109</v>
      </c>
      <c r="LXZ402" s="65" t="s">
        <v>11</v>
      </c>
      <c r="LYA402" s="370" t="e">
        <f>VLOOKUP(LYI402,Teams,2)</f>
        <v>#REF!</v>
      </c>
      <c r="LYB402" s="370" t="e">
        <f>VLOOKUP(LYJ402,Teams,2)</f>
        <v>#REF!</v>
      </c>
      <c r="LYC402" s="464"/>
      <c r="LYD402" s="369">
        <v>0.33333333333333331</v>
      </c>
      <c r="LYE402" s="370" t="e">
        <f>VLOOKUP(LYA402,fields,2)</f>
        <v>#REF!</v>
      </c>
      <c r="LYF402" s="73" t="s">
        <v>985</v>
      </c>
      <c r="LYG402" s="95">
        <v>45109</v>
      </c>
      <c r="LYH402" s="65" t="s">
        <v>11</v>
      </c>
      <c r="LYI402" s="370" t="e">
        <f>VLOOKUP(LYQ402,Teams,2)</f>
        <v>#REF!</v>
      </c>
      <c r="LYJ402" s="370" t="e">
        <f>VLOOKUP(LYR402,Teams,2)</f>
        <v>#REF!</v>
      </c>
      <c r="LYK402" s="464"/>
      <c r="LYL402" s="369">
        <v>0.33333333333333331</v>
      </c>
      <c r="LYM402" s="370" t="e">
        <f>VLOOKUP(LYI402,fields,2)</f>
        <v>#REF!</v>
      </c>
      <c r="LYN402" s="73" t="s">
        <v>985</v>
      </c>
      <c r="LYO402" s="95">
        <v>45109</v>
      </c>
      <c r="LYP402" s="65" t="s">
        <v>11</v>
      </c>
      <c r="LYQ402" s="370" t="e">
        <f>VLOOKUP(LYY402,Teams,2)</f>
        <v>#REF!</v>
      </c>
      <c r="LYR402" s="370" t="e">
        <f>VLOOKUP(LYZ402,Teams,2)</f>
        <v>#REF!</v>
      </c>
      <c r="LYS402" s="464"/>
      <c r="LYT402" s="369">
        <v>0.33333333333333331</v>
      </c>
      <c r="LYU402" s="370" t="e">
        <f>VLOOKUP(LYQ402,fields,2)</f>
        <v>#REF!</v>
      </c>
      <c r="LYV402" s="73" t="s">
        <v>985</v>
      </c>
      <c r="LYW402" s="95">
        <v>45109</v>
      </c>
      <c r="LYX402" s="65" t="s">
        <v>11</v>
      </c>
      <c r="LYY402" s="370" t="e">
        <f>VLOOKUP(LZG402,Teams,2)</f>
        <v>#REF!</v>
      </c>
      <c r="LYZ402" s="370" t="e">
        <f>VLOOKUP(LZH402,Teams,2)</f>
        <v>#REF!</v>
      </c>
      <c r="LZA402" s="464"/>
      <c r="LZB402" s="369">
        <v>0.33333333333333331</v>
      </c>
      <c r="LZC402" s="370" t="e">
        <f>VLOOKUP(LYY402,fields,2)</f>
        <v>#REF!</v>
      </c>
      <c r="LZD402" s="73" t="s">
        <v>985</v>
      </c>
      <c r="LZE402" s="95">
        <v>45109</v>
      </c>
      <c r="LZF402" s="65" t="s">
        <v>11</v>
      </c>
      <c r="LZG402" s="370" t="e">
        <f>VLOOKUP(LZO402,Teams,2)</f>
        <v>#REF!</v>
      </c>
      <c r="LZH402" s="370" t="e">
        <f>VLOOKUP(LZP402,Teams,2)</f>
        <v>#REF!</v>
      </c>
      <c r="LZI402" s="464"/>
      <c r="LZJ402" s="369">
        <v>0.33333333333333331</v>
      </c>
      <c r="LZK402" s="370" t="e">
        <f>VLOOKUP(LZG402,fields,2)</f>
        <v>#REF!</v>
      </c>
      <c r="LZL402" s="73" t="s">
        <v>985</v>
      </c>
      <c r="LZM402" s="95">
        <v>45109</v>
      </c>
      <c r="LZN402" s="65" t="s">
        <v>11</v>
      </c>
      <c r="LZO402" s="370" t="e">
        <f>VLOOKUP(LZW402,Teams,2)</f>
        <v>#REF!</v>
      </c>
      <c r="LZP402" s="370" t="e">
        <f>VLOOKUP(LZX402,Teams,2)</f>
        <v>#REF!</v>
      </c>
      <c r="LZQ402" s="464"/>
      <c r="LZR402" s="369">
        <v>0.33333333333333331</v>
      </c>
      <c r="LZS402" s="370" t="e">
        <f>VLOOKUP(LZO402,fields,2)</f>
        <v>#REF!</v>
      </c>
      <c r="LZT402" s="73" t="s">
        <v>985</v>
      </c>
      <c r="LZU402" s="95">
        <v>45109</v>
      </c>
      <c r="LZV402" s="65" t="s">
        <v>11</v>
      </c>
      <c r="LZW402" s="370" t="e">
        <f>VLOOKUP(MAE402,Teams,2)</f>
        <v>#REF!</v>
      </c>
      <c r="LZX402" s="370" t="e">
        <f>VLOOKUP(MAF402,Teams,2)</f>
        <v>#REF!</v>
      </c>
      <c r="LZY402" s="464"/>
      <c r="LZZ402" s="369">
        <v>0.33333333333333331</v>
      </c>
      <c r="MAA402" s="370" t="e">
        <f>VLOOKUP(LZW402,fields,2)</f>
        <v>#REF!</v>
      </c>
      <c r="MAB402" s="73" t="s">
        <v>985</v>
      </c>
      <c r="MAC402" s="95">
        <v>45109</v>
      </c>
      <c r="MAD402" s="65" t="s">
        <v>11</v>
      </c>
      <c r="MAE402" s="370" t="e">
        <f>VLOOKUP(MAM402,Teams,2)</f>
        <v>#REF!</v>
      </c>
      <c r="MAF402" s="370" t="e">
        <f>VLOOKUP(MAN402,Teams,2)</f>
        <v>#REF!</v>
      </c>
      <c r="MAG402" s="464"/>
      <c r="MAH402" s="369">
        <v>0.33333333333333331</v>
      </c>
      <c r="MAI402" s="370" t="e">
        <f>VLOOKUP(MAE402,fields,2)</f>
        <v>#REF!</v>
      </c>
      <c r="MAJ402" s="73" t="s">
        <v>985</v>
      </c>
      <c r="MAK402" s="95">
        <v>45109</v>
      </c>
      <c r="MAL402" s="65" t="s">
        <v>11</v>
      </c>
      <c r="MAM402" s="370" t="e">
        <f>VLOOKUP(MAU402,Teams,2)</f>
        <v>#REF!</v>
      </c>
      <c r="MAN402" s="370" t="e">
        <f>VLOOKUP(MAV402,Teams,2)</f>
        <v>#REF!</v>
      </c>
      <c r="MAO402" s="464"/>
      <c r="MAP402" s="369">
        <v>0.33333333333333331</v>
      </c>
      <c r="MAQ402" s="370" t="e">
        <f>VLOOKUP(MAM402,fields,2)</f>
        <v>#REF!</v>
      </c>
      <c r="MAR402" s="73" t="s">
        <v>985</v>
      </c>
      <c r="MAS402" s="95">
        <v>45109</v>
      </c>
      <c r="MAT402" s="65" t="s">
        <v>11</v>
      </c>
      <c r="MAU402" s="370" t="e">
        <f>VLOOKUP(MBC402,Teams,2)</f>
        <v>#REF!</v>
      </c>
      <c r="MAV402" s="370" t="e">
        <f>VLOOKUP(MBD402,Teams,2)</f>
        <v>#REF!</v>
      </c>
      <c r="MAW402" s="464"/>
      <c r="MAX402" s="369">
        <v>0.33333333333333331</v>
      </c>
      <c r="MAY402" s="370" t="e">
        <f>VLOOKUP(MAU402,fields,2)</f>
        <v>#REF!</v>
      </c>
      <c r="MAZ402" s="73" t="s">
        <v>985</v>
      </c>
      <c r="MBA402" s="95">
        <v>45109</v>
      </c>
      <c r="MBB402" s="65" t="s">
        <v>11</v>
      </c>
      <c r="MBC402" s="370" t="e">
        <f>VLOOKUP(MBK402,Teams,2)</f>
        <v>#REF!</v>
      </c>
      <c r="MBD402" s="370" t="e">
        <f>VLOOKUP(MBL402,Teams,2)</f>
        <v>#REF!</v>
      </c>
      <c r="MBE402" s="464"/>
      <c r="MBF402" s="369">
        <v>0.33333333333333331</v>
      </c>
      <c r="MBG402" s="370" t="e">
        <f>VLOOKUP(MBC402,fields,2)</f>
        <v>#REF!</v>
      </c>
      <c r="MBH402" s="73" t="s">
        <v>985</v>
      </c>
      <c r="MBI402" s="95">
        <v>45109</v>
      </c>
      <c r="MBJ402" s="65" t="s">
        <v>11</v>
      </c>
      <c r="MBK402" s="370" t="e">
        <f>VLOOKUP(MBS402,Teams,2)</f>
        <v>#REF!</v>
      </c>
      <c r="MBL402" s="370" t="e">
        <f>VLOOKUP(MBT402,Teams,2)</f>
        <v>#REF!</v>
      </c>
      <c r="MBM402" s="464"/>
      <c r="MBN402" s="369">
        <v>0.33333333333333331</v>
      </c>
      <c r="MBO402" s="370" t="e">
        <f>VLOOKUP(MBK402,fields,2)</f>
        <v>#REF!</v>
      </c>
      <c r="MBP402" s="73" t="s">
        <v>985</v>
      </c>
      <c r="MBQ402" s="95">
        <v>45109</v>
      </c>
      <c r="MBR402" s="65" t="s">
        <v>11</v>
      </c>
      <c r="MBS402" s="370" t="e">
        <f>VLOOKUP(MCA402,Teams,2)</f>
        <v>#REF!</v>
      </c>
      <c r="MBT402" s="370" t="e">
        <f>VLOOKUP(MCB402,Teams,2)</f>
        <v>#REF!</v>
      </c>
      <c r="MBU402" s="464"/>
      <c r="MBV402" s="369">
        <v>0.33333333333333331</v>
      </c>
      <c r="MBW402" s="370" t="e">
        <f>VLOOKUP(MBS402,fields,2)</f>
        <v>#REF!</v>
      </c>
      <c r="MBX402" s="73" t="s">
        <v>985</v>
      </c>
      <c r="MBY402" s="95">
        <v>45109</v>
      </c>
      <c r="MBZ402" s="65" t="s">
        <v>11</v>
      </c>
      <c r="MCA402" s="370" t="e">
        <f>VLOOKUP(MCI402,Teams,2)</f>
        <v>#REF!</v>
      </c>
      <c r="MCB402" s="370" t="e">
        <f>VLOOKUP(MCJ402,Teams,2)</f>
        <v>#REF!</v>
      </c>
      <c r="MCC402" s="464"/>
      <c r="MCD402" s="369">
        <v>0.33333333333333331</v>
      </c>
      <c r="MCE402" s="370" t="e">
        <f>VLOOKUP(MCA402,fields,2)</f>
        <v>#REF!</v>
      </c>
      <c r="MCF402" s="73" t="s">
        <v>985</v>
      </c>
      <c r="MCG402" s="95">
        <v>45109</v>
      </c>
      <c r="MCH402" s="65" t="s">
        <v>11</v>
      </c>
      <c r="MCI402" s="370" t="e">
        <f>VLOOKUP(MCQ402,Teams,2)</f>
        <v>#REF!</v>
      </c>
      <c r="MCJ402" s="370" t="e">
        <f>VLOOKUP(MCR402,Teams,2)</f>
        <v>#REF!</v>
      </c>
      <c r="MCK402" s="464"/>
      <c r="MCL402" s="369">
        <v>0.33333333333333331</v>
      </c>
      <c r="MCM402" s="370" t="e">
        <f>VLOOKUP(MCI402,fields,2)</f>
        <v>#REF!</v>
      </c>
      <c r="MCN402" s="73" t="s">
        <v>985</v>
      </c>
      <c r="MCO402" s="95">
        <v>45109</v>
      </c>
      <c r="MCP402" s="65" t="s">
        <v>11</v>
      </c>
      <c r="MCQ402" s="370" t="e">
        <f>VLOOKUP(MCY402,Teams,2)</f>
        <v>#REF!</v>
      </c>
      <c r="MCR402" s="370" t="e">
        <f>VLOOKUP(MCZ402,Teams,2)</f>
        <v>#REF!</v>
      </c>
      <c r="MCS402" s="464"/>
      <c r="MCT402" s="369">
        <v>0.33333333333333331</v>
      </c>
      <c r="MCU402" s="370" t="e">
        <f>VLOOKUP(MCQ402,fields,2)</f>
        <v>#REF!</v>
      </c>
      <c r="MCV402" s="73" t="s">
        <v>985</v>
      </c>
      <c r="MCW402" s="95">
        <v>45109</v>
      </c>
      <c r="MCX402" s="65" t="s">
        <v>11</v>
      </c>
      <c r="MCY402" s="370" t="e">
        <f>VLOOKUP(MDG402,Teams,2)</f>
        <v>#REF!</v>
      </c>
      <c r="MCZ402" s="370" t="e">
        <f>VLOOKUP(MDH402,Teams,2)</f>
        <v>#REF!</v>
      </c>
      <c r="MDA402" s="464"/>
      <c r="MDB402" s="369">
        <v>0.33333333333333331</v>
      </c>
      <c r="MDC402" s="370" t="e">
        <f>VLOOKUP(MCY402,fields,2)</f>
        <v>#REF!</v>
      </c>
      <c r="MDD402" s="73" t="s">
        <v>985</v>
      </c>
      <c r="MDE402" s="95">
        <v>45109</v>
      </c>
      <c r="MDF402" s="65" t="s">
        <v>11</v>
      </c>
      <c r="MDG402" s="370" t="e">
        <f>VLOOKUP(MDO402,Teams,2)</f>
        <v>#REF!</v>
      </c>
      <c r="MDH402" s="370" t="e">
        <f>VLOOKUP(MDP402,Teams,2)</f>
        <v>#REF!</v>
      </c>
      <c r="MDI402" s="464"/>
      <c r="MDJ402" s="369">
        <v>0.33333333333333331</v>
      </c>
      <c r="MDK402" s="370" t="e">
        <f>VLOOKUP(MDG402,fields,2)</f>
        <v>#REF!</v>
      </c>
      <c r="MDL402" s="73" t="s">
        <v>985</v>
      </c>
      <c r="MDM402" s="95">
        <v>45109</v>
      </c>
      <c r="MDN402" s="65" t="s">
        <v>11</v>
      </c>
      <c r="MDO402" s="370" t="e">
        <f>VLOOKUP(MDW402,Teams,2)</f>
        <v>#REF!</v>
      </c>
      <c r="MDP402" s="370" t="e">
        <f>VLOOKUP(MDX402,Teams,2)</f>
        <v>#REF!</v>
      </c>
      <c r="MDQ402" s="464"/>
      <c r="MDR402" s="369">
        <v>0.33333333333333331</v>
      </c>
      <c r="MDS402" s="370" t="e">
        <f>VLOOKUP(MDO402,fields,2)</f>
        <v>#REF!</v>
      </c>
      <c r="MDT402" s="73" t="s">
        <v>985</v>
      </c>
      <c r="MDU402" s="95">
        <v>45109</v>
      </c>
      <c r="MDV402" s="65" t="s">
        <v>11</v>
      </c>
      <c r="MDW402" s="370" t="e">
        <f>VLOOKUP(MEE402,Teams,2)</f>
        <v>#REF!</v>
      </c>
      <c r="MDX402" s="370" t="e">
        <f>VLOOKUP(MEF402,Teams,2)</f>
        <v>#REF!</v>
      </c>
      <c r="MDY402" s="464"/>
      <c r="MDZ402" s="369">
        <v>0.33333333333333331</v>
      </c>
      <c r="MEA402" s="370" t="e">
        <f>VLOOKUP(MDW402,fields,2)</f>
        <v>#REF!</v>
      </c>
      <c r="MEB402" s="73" t="s">
        <v>985</v>
      </c>
      <c r="MEC402" s="95">
        <v>45109</v>
      </c>
      <c r="MED402" s="65" t="s">
        <v>11</v>
      </c>
      <c r="MEE402" s="370" t="e">
        <f>VLOOKUP(MEM402,Teams,2)</f>
        <v>#REF!</v>
      </c>
      <c r="MEF402" s="370" t="e">
        <f>VLOOKUP(MEN402,Teams,2)</f>
        <v>#REF!</v>
      </c>
      <c r="MEG402" s="464"/>
      <c r="MEH402" s="369">
        <v>0.33333333333333331</v>
      </c>
      <c r="MEI402" s="370" t="e">
        <f>VLOOKUP(MEE402,fields,2)</f>
        <v>#REF!</v>
      </c>
      <c r="MEJ402" s="73" t="s">
        <v>985</v>
      </c>
      <c r="MEK402" s="95">
        <v>45109</v>
      </c>
      <c r="MEL402" s="65" t="s">
        <v>11</v>
      </c>
      <c r="MEM402" s="370" t="e">
        <f>VLOOKUP(MEU402,Teams,2)</f>
        <v>#REF!</v>
      </c>
      <c r="MEN402" s="370" t="e">
        <f>VLOOKUP(MEV402,Teams,2)</f>
        <v>#REF!</v>
      </c>
      <c r="MEO402" s="464"/>
      <c r="MEP402" s="369">
        <v>0.33333333333333331</v>
      </c>
      <c r="MEQ402" s="370" t="e">
        <f>VLOOKUP(MEM402,fields,2)</f>
        <v>#REF!</v>
      </c>
      <c r="MER402" s="73" t="s">
        <v>985</v>
      </c>
      <c r="MES402" s="95">
        <v>45109</v>
      </c>
      <c r="MET402" s="65" t="s">
        <v>11</v>
      </c>
      <c r="MEU402" s="370" t="e">
        <f>VLOOKUP(MFC402,Teams,2)</f>
        <v>#REF!</v>
      </c>
      <c r="MEV402" s="370" t="e">
        <f>VLOOKUP(MFD402,Teams,2)</f>
        <v>#REF!</v>
      </c>
      <c r="MEW402" s="464"/>
      <c r="MEX402" s="369">
        <v>0.33333333333333331</v>
      </c>
      <c r="MEY402" s="370" t="e">
        <f>VLOOKUP(MEU402,fields,2)</f>
        <v>#REF!</v>
      </c>
      <c r="MEZ402" s="73" t="s">
        <v>985</v>
      </c>
      <c r="MFA402" s="95">
        <v>45109</v>
      </c>
      <c r="MFB402" s="65" t="s">
        <v>11</v>
      </c>
      <c r="MFC402" s="370" t="e">
        <f>VLOOKUP(MFK402,Teams,2)</f>
        <v>#REF!</v>
      </c>
      <c r="MFD402" s="370" t="e">
        <f>VLOOKUP(MFL402,Teams,2)</f>
        <v>#REF!</v>
      </c>
      <c r="MFE402" s="464"/>
      <c r="MFF402" s="369">
        <v>0.33333333333333331</v>
      </c>
      <c r="MFG402" s="370" t="e">
        <f>VLOOKUP(MFC402,fields,2)</f>
        <v>#REF!</v>
      </c>
      <c r="MFH402" s="73" t="s">
        <v>985</v>
      </c>
      <c r="MFI402" s="95">
        <v>45109</v>
      </c>
      <c r="MFJ402" s="65" t="s">
        <v>11</v>
      </c>
      <c r="MFK402" s="370" t="e">
        <f>VLOOKUP(MFS402,Teams,2)</f>
        <v>#REF!</v>
      </c>
      <c r="MFL402" s="370" t="e">
        <f>VLOOKUP(MFT402,Teams,2)</f>
        <v>#REF!</v>
      </c>
      <c r="MFM402" s="464"/>
      <c r="MFN402" s="369">
        <v>0.33333333333333331</v>
      </c>
      <c r="MFO402" s="370" t="e">
        <f>VLOOKUP(MFK402,fields,2)</f>
        <v>#REF!</v>
      </c>
      <c r="MFP402" s="73" t="s">
        <v>985</v>
      </c>
      <c r="MFQ402" s="95">
        <v>45109</v>
      </c>
      <c r="MFR402" s="65" t="s">
        <v>11</v>
      </c>
      <c r="MFS402" s="370" t="e">
        <f>VLOOKUP(MGA402,Teams,2)</f>
        <v>#REF!</v>
      </c>
      <c r="MFT402" s="370" t="e">
        <f>VLOOKUP(MGB402,Teams,2)</f>
        <v>#REF!</v>
      </c>
      <c r="MFU402" s="464"/>
      <c r="MFV402" s="369">
        <v>0.33333333333333331</v>
      </c>
      <c r="MFW402" s="370" t="e">
        <f>VLOOKUP(MFS402,fields,2)</f>
        <v>#REF!</v>
      </c>
      <c r="MFX402" s="73" t="s">
        <v>985</v>
      </c>
      <c r="MFY402" s="95">
        <v>45109</v>
      </c>
      <c r="MFZ402" s="65" t="s">
        <v>11</v>
      </c>
      <c r="MGA402" s="370" t="e">
        <f>VLOOKUP(MGI402,Teams,2)</f>
        <v>#REF!</v>
      </c>
      <c r="MGB402" s="370" t="e">
        <f>VLOOKUP(MGJ402,Teams,2)</f>
        <v>#REF!</v>
      </c>
      <c r="MGC402" s="464"/>
      <c r="MGD402" s="369">
        <v>0.33333333333333331</v>
      </c>
      <c r="MGE402" s="370" t="e">
        <f>VLOOKUP(MGA402,fields,2)</f>
        <v>#REF!</v>
      </c>
      <c r="MGF402" s="73" t="s">
        <v>985</v>
      </c>
      <c r="MGG402" s="95">
        <v>45109</v>
      </c>
      <c r="MGH402" s="65" t="s">
        <v>11</v>
      </c>
      <c r="MGI402" s="370" t="e">
        <f>VLOOKUP(MGQ402,Teams,2)</f>
        <v>#REF!</v>
      </c>
      <c r="MGJ402" s="370" t="e">
        <f>VLOOKUP(MGR402,Teams,2)</f>
        <v>#REF!</v>
      </c>
      <c r="MGK402" s="464"/>
      <c r="MGL402" s="369">
        <v>0.33333333333333331</v>
      </c>
      <c r="MGM402" s="370" t="e">
        <f>VLOOKUP(MGI402,fields,2)</f>
        <v>#REF!</v>
      </c>
      <c r="MGN402" s="73" t="s">
        <v>985</v>
      </c>
      <c r="MGO402" s="95">
        <v>45109</v>
      </c>
      <c r="MGP402" s="65" t="s">
        <v>11</v>
      </c>
      <c r="MGQ402" s="370" t="e">
        <f>VLOOKUP(MGY402,Teams,2)</f>
        <v>#REF!</v>
      </c>
      <c r="MGR402" s="370" t="e">
        <f>VLOOKUP(MGZ402,Teams,2)</f>
        <v>#REF!</v>
      </c>
      <c r="MGS402" s="464"/>
      <c r="MGT402" s="369">
        <v>0.33333333333333331</v>
      </c>
      <c r="MGU402" s="370" t="e">
        <f>VLOOKUP(MGQ402,fields,2)</f>
        <v>#REF!</v>
      </c>
      <c r="MGV402" s="73" t="s">
        <v>985</v>
      </c>
      <c r="MGW402" s="95">
        <v>45109</v>
      </c>
      <c r="MGX402" s="65" t="s">
        <v>11</v>
      </c>
      <c r="MGY402" s="370" t="e">
        <f>VLOOKUP(MHG402,Teams,2)</f>
        <v>#REF!</v>
      </c>
      <c r="MGZ402" s="370" t="e">
        <f>VLOOKUP(MHH402,Teams,2)</f>
        <v>#REF!</v>
      </c>
      <c r="MHA402" s="464"/>
      <c r="MHB402" s="369">
        <v>0.33333333333333331</v>
      </c>
      <c r="MHC402" s="370" t="e">
        <f>VLOOKUP(MGY402,fields,2)</f>
        <v>#REF!</v>
      </c>
      <c r="MHD402" s="73" t="s">
        <v>985</v>
      </c>
      <c r="MHE402" s="95">
        <v>45109</v>
      </c>
      <c r="MHF402" s="65" t="s">
        <v>11</v>
      </c>
      <c r="MHG402" s="370" t="e">
        <f>VLOOKUP(MHO402,Teams,2)</f>
        <v>#REF!</v>
      </c>
      <c r="MHH402" s="370" t="e">
        <f>VLOOKUP(MHP402,Teams,2)</f>
        <v>#REF!</v>
      </c>
      <c r="MHI402" s="464"/>
      <c r="MHJ402" s="369">
        <v>0.33333333333333331</v>
      </c>
      <c r="MHK402" s="370" t="e">
        <f>VLOOKUP(MHG402,fields,2)</f>
        <v>#REF!</v>
      </c>
      <c r="MHL402" s="73" t="s">
        <v>985</v>
      </c>
      <c r="MHM402" s="95">
        <v>45109</v>
      </c>
      <c r="MHN402" s="65" t="s">
        <v>11</v>
      </c>
      <c r="MHO402" s="370" t="e">
        <f>VLOOKUP(MHW402,Teams,2)</f>
        <v>#REF!</v>
      </c>
      <c r="MHP402" s="370" t="e">
        <f>VLOOKUP(MHX402,Teams,2)</f>
        <v>#REF!</v>
      </c>
      <c r="MHQ402" s="464"/>
      <c r="MHR402" s="369">
        <v>0.33333333333333331</v>
      </c>
      <c r="MHS402" s="370" t="e">
        <f>VLOOKUP(MHO402,fields,2)</f>
        <v>#REF!</v>
      </c>
      <c r="MHT402" s="73" t="s">
        <v>985</v>
      </c>
      <c r="MHU402" s="95">
        <v>45109</v>
      </c>
      <c r="MHV402" s="65" t="s">
        <v>11</v>
      </c>
      <c r="MHW402" s="370" t="e">
        <f>VLOOKUP(MIE402,Teams,2)</f>
        <v>#REF!</v>
      </c>
      <c r="MHX402" s="370" t="e">
        <f>VLOOKUP(MIF402,Teams,2)</f>
        <v>#REF!</v>
      </c>
      <c r="MHY402" s="464"/>
      <c r="MHZ402" s="369">
        <v>0.33333333333333331</v>
      </c>
      <c r="MIA402" s="370" t="e">
        <f>VLOOKUP(MHW402,fields,2)</f>
        <v>#REF!</v>
      </c>
      <c r="MIB402" s="73" t="s">
        <v>985</v>
      </c>
      <c r="MIC402" s="95">
        <v>45109</v>
      </c>
      <c r="MID402" s="65" t="s">
        <v>11</v>
      </c>
      <c r="MIE402" s="370" t="e">
        <f>VLOOKUP(MIM402,Teams,2)</f>
        <v>#REF!</v>
      </c>
      <c r="MIF402" s="370" t="e">
        <f>VLOOKUP(MIN402,Teams,2)</f>
        <v>#REF!</v>
      </c>
      <c r="MIG402" s="464"/>
      <c r="MIH402" s="369">
        <v>0.33333333333333331</v>
      </c>
      <c r="MII402" s="370" t="e">
        <f>VLOOKUP(MIE402,fields,2)</f>
        <v>#REF!</v>
      </c>
      <c r="MIJ402" s="73" t="s">
        <v>985</v>
      </c>
      <c r="MIK402" s="95">
        <v>45109</v>
      </c>
      <c r="MIL402" s="65" t="s">
        <v>11</v>
      </c>
      <c r="MIM402" s="370" t="e">
        <f>VLOOKUP(MIU402,Teams,2)</f>
        <v>#REF!</v>
      </c>
      <c r="MIN402" s="370" t="e">
        <f>VLOOKUP(MIV402,Teams,2)</f>
        <v>#REF!</v>
      </c>
      <c r="MIO402" s="464"/>
      <c r="MIP402" s="369">
        <v>0.33333333333333331</v>
      </c>
      <c r="MIQ402" s="370" t="e">
        <f>VLOOKUP(MIM402,fields,2)</f>
        <v>#REF!</v>
      </c>
      <c r="MIR402" s="73" t="s">
        <v>985</v>
      </c>
      <c r="MIS402" s="95">
        <v>45109</v>
      </c>
      <c r="MIT402" s="65" t="s">
        <v>11</v>
      </c>
      <c r="MIU402" s="370" t="e">
        <f>VLOOKUP(MJC402,Teams,2)</f>
        <v>#REF!</v>
      </c>
      <c r="MIV402" s="370" t="e">
        <f>VLOOKUP(MJD402,Teams,2)</f>
        <v>#REF!</v>
      </c>
      <c r="MIW402" s="464"/>
      <c r="MIX402" s="369">
        <v>0.33333333333333331</v>
      </c>
      <c r="MIY402" s="370" t="e">
        <f>VLOOKUP(MIU402,fields,2)</f>
        <v>#REF!</v>
      </c>
      <c r="MIZ402" s="73" t="s">
        <v>985</v>
      </c>
      <c r="MJA402" s="95">
        <v>45109</v>
      </c>
      <c r="MJB402" s="65" t="s">
        <v>11</v>
      </c>
      <c r="MJC402" s="370" t="e">
        <f>VLOOKUP(MJK402,Teams,2)</f>
        <v>#REF!</v>
      </c>
      <c r="MJD402" s="370" t="e">
        <f>VLOOKUP(MJL402,Teams,2)</f>
        <v>#REF!</v>
      </c>
      <c r="MJE402" s="464"/>
      <c r="MJF402" s="369">
        <v>0.33333333333333331</v>
      </c>
      <c r="MJG402" s="370" t="e">
        <f>VLOOKUP(MJC402,fields,2)</f>
        <v>#REF!</v>
      </c>
      <c r="MJH402" s="73" t="s">
        <v>985</v>
      </c>
      <c r="MJI402" s="95">
        <v>45109</v>
      </c>
      <c r="MJJ402" s="65" t="s">
        <v>11</v>
      </c>
      <c r="MJK402" s="370" t="e">
        <f>VLOOKUP(MJS402,Teams,2)</f>
        <v>#REF!</v>
      </c>
      <c r="MJL402" s="370" t="e">
        <f>VLOOKUP(MJT402,Teams,2)</f>
        <v>#REF!</v>
      </c>
      <c r="MJM402" s="464"/>
      <c r="MJN402" s="369">
        <v>0.33333333333333331</v>
      </c>
      <c r="MJO402" s="370" t="e">
        <f>VLOOKUP(MJK402,fields,2)</f>
        <v>#REF!</v>
      </c>
      <c r="MJP402" s="73" t="s">
        <v>985</v>
      </c>
      <c r="MJQ402" s="95">
        <v>45109</v>
      </c>
      <c r="MJR402" s="65" t="s">
        <v>11</v>
      </c>
      <c r="MJS402" s="370" t="e">
        <f>VLOOKUP(MKA402,Teams,2)</f>
        <v>#REF!</v>
      </c>
      <c r="MJT402" s="370" t="e">
        <f>VLOOKUP(MKB402,Teams,2)</f>
        <v>#REF!</v>
      </c>
      <c r="MJU402" s="464"/>
      <c r="MJV402" s="369">
        <v>0.33333333333333331</v>
      </c>
      <c r="MJW402" s="370" t="e">
        <f>VLOOKUP(MJS402,fields,2)</f>
        <v>#REF!</v>
      </c>
      <c r="MJX402" s="73" t="s">
        <v>985</v>
      </c>
      <c r="MJY402" s="95">
        <v>45109</v>
      </c>
      <c r="MJZ402" s="65" t="s">
        <v>11</v>
      </c>
      <c r="MKA402" s="370" t="e">
        <f>VLOOKUP(MKI402,Teams,2)</f>
        <v>#REF!</v>
      </c>
      <c r="MKB402" s="370" t="e">
        <f>VLOOKUP(MKJ402,Teams,2)</f>
        <v>#REF!</v>
      </c>
      <c r="MKC402" s="464"/>
      <c r="MKD402" s="369">
        <v>0.33333333333333331</v>
      </c>
      <c r="MKE402" s="370" t="e">
        <f>VLOOKUP(MKA402,fields,2)</f>
        <v>#REF!</v>
      </c>
      <c r="MKF402" s="73" t="s">
        <v>985</v>
      </c>
      <c r="MKG402" s="95">
        <v>45109</v>
      </c>
      <c r="MKH402" s="65" t="s">
        <v>11</v>
      </c>
      <c r="MKI402" s="370" t="e">
        <f>VLOOKUP(MKQ402,Teams,2)</f>
        <v>#REF!</v>
      </c>
      <c r="MKJ402" s="370" t="e">
        <f>VLOOKUP(MKR402,Teams,2)</f>
        <v>#REF!</v>
      </c>
      <c r="MKK402" s="464"/>
      <c r="MKL402" s="369">
        <v>0.33333333333333331</v>
      </c>
      <c r="MKM402" s="370" t="e">
        <f>VLOOKUP(MKI402,fields,2)</f>
        <v>#REF!</v>
      </c>
      <c r="MKN402" s="73" t="s">
        <v>985</v>
      </c>
      <c r="MKO402" s="95">
        <v>45109</v>
      </c>
      <c r="MKP402" s="65" t="s">
        <v>11</v>
      </c>
      <c r="MKQ402" s="370" t="e">
        <f>VLOOKUP(MKY402,Teams,2)</f>
        <v>#REF!</v>
      </c>
      <c r="MKR402" s="370" t="e">
        <f>VLOOKUP(MKZ402,Teams,2)</f>
        <v>#REF!</v>
      </c>
      <c r="MKS402" s="464"/>
      <c r="MKT402" s="369">
        <v>0.33333333333333331</v>
      </c>
      <c r="MKU402" s="370" t="e">
        <f>VLOOKUP(MKQ402,fields,2)</f>
        <v>#REF!</v>
      </c>
      <c r="MKV402" s="73" t="s">
        <v>985</v>
      </c>
      <c r="MKW402" s="95">
        <v>45109</v>
      </c>
      <c r="MKX402" s="65" t="s">
        <v>11</v>
      </c>
      <c r="MKY402" s="370" t="e">
        <f>VLOOKUP(MLG402,Teams,2)</f>
        <v>#REF!</v>
      </c>
      <c r="MKZ402" s="370" t="e">
        <f>VLOOKUP(MLH402,Teams,2)</f>
        <v>#REF!</v>
      </c>
      <c r="MLA402" s="464"/>
      <c r="MLB402" s="369">
        <v>0.33333333333333331</v>
      </c>
      <c r="MLC402" s="370" t="e">
        <f>VLOOKUP(MKY402,fields,2)</f>
        <v>#REF!</v>
      </c>
      <c r="MLD402" s="73" t="s">
        <v>985</v>
      </c>
      <c r="MLE402" s="95">
        <v>45109</v>
      </c>
      <c r="MLF402" s="65" t="s">
        <v>11</v>
      </c>
      <c r="MLG402" s="370" t="e">
        <f>VLOOKUP(MLO402,Teams,2)</f>
        <v>#REF!</v>
      </c>
      <c r="MLH402" s="370" t="e">
        <f>VLOOKUP(MLP402,Teams,2)</f>
        <v>#REF!</v>
      </c>
      <c r="MLI402" s="464"/>
      <c r="MLJ402" s="369">
        <v>0.33333333333333331</v>
      </c>
      <c r="MLK402" s="370" t="e">
        <f>VLOOKUP(MLG402,fields,2)</f>
        <v>#REF!</v>
      </c>
      <c r="MLL402" s="73" t="s">
        <v>985</v>
      </c>
      <c r="MLM402" s="95">
        <v>45109</v>
      </c>
      <c r="MLN402" s="65" t="s">
        <v>11</v>
      </c>
      <c r="MLO402" s="370" t="e">
        <f>VLOOKUP(MLW402,Teams,2)</f>
        <v>#REF!</v>
      </c>
      <c r="MLP402" s="370" t="e">
        <f>VLOOKUP(MLX402,Teams,2)</f>
        <v>#REF!</v>
      </c>
      <c r="MLQ402" s="464"/>
      <c r="MLR402" s="369">
        <v>0.33333333333333331</v>
      </c>
      <c r="MLS402" s="370" t="e">
        <f>VLOOKUP(MLO402,fields,2)</f>
        <v>#REF!</v>
      </c>
      <c r="MLT402" s="73" t="s">
        <v>985</v>
      </c>
      <c r="MLU402" s="95">
        <v>45109</v>
      </c>
      <c r="MLV402" s="65" t="s">
        <v>11</v>
      </c>
      <c r="MLW402" s="370" t="e">
        <f>VLOOKUP(MME402,Teams,2)</f>
        <v>#REF!</v>
      </c>
      <c r="MLX402" s="370" t="e">
        <f>VLOOKUP(MMF402,Teams,2)</f>
        <v>#REF!</v>
      </c>
      <c r="MLY402" s="464"/>
      <c r="MLZ402" s="369">
        <v>0.33333333333333331</v>
      </c>
      <c r="MMA402" s="370" t="e">
        <f>VLOOKUP(MLW402,fields,2)</f>
        <v>#REF!</v>
      </c>
      <c r="MMB402" s="73" t="s">
        <v>985</v>
      </c>
      <c r="MMC402" s="95">
        <v>45109</v>
      </c>
      <c r="MMD402" s="65" t="s">
        <v>11</v>
      </c>
      <c r="MME402" s="370" t="e">
        <f>VLOOKUP(MMM402,Teams,2)</f>
        <v>#REF!</v>
      </c>
      <c r="MMF402" s="370" t="e">
        <f>VLOOKUP(MMN402,Teams,2)</f>
        <v>#REF!</v>
      </c>
      <c r="MMG402" s="464"/>
      <c r="MMH402" s="369">
        <v>0.33333333333333331</v>
      </c>
      <c r="MMI402" s="370" t="e">
        <f>VLOOKUP(MME402,fields,2)</f>
        <v>#REF!</v>
      </c>
      <c r="MMJ402" s="73" t="s">
        <v>985</v>
      </c>
      <c r="MMK402" s="95">
        <v>45109</v>
      </c>
      <c r="MML402" s="65" t="s">
        <v>11</v>
      </c>
      <c r="MMM402" s="370" t="e">
        <f>VLOOKUP(MMU402,Teams,2)</f>
        <v>#REF!</v>
      </c>
      <c r="MMN402" s="370" t="e">
        <f>VLOOKUP(MMV402,Teams,2)</f>
        <v>#REF!</v>
      </c>
      <c r="MMO402" s="464"/>
      <c r="MMP402" s="369">
        <v>0.33333333333333331</v>
      </c>
      <c r="MMQ402" s="370" t="e">
        <f>VLOOKUP(MMM402,fields,2)</f>
        <v>#REF!</v>
      </c>
      <c r="MMR402" s="73" t="s">
        <v>985</v>
      </c>
      <c r="MMS402" s="95">
        <v>45109</v>
      </c>
      <c r="MMT402" s="65" t="s">
        <v>11</v>
      </c>
      <c r="MMU402" s="370" t="e">
        <f>VLOOKUP(MNC402,Teams,2)</f>
        <v>#REF!</v>
      </c>
      <c r="MMV402" s="370" t="e">
        <f>VLOOKUP(MND402,Teams,2)</f>
        <v>#REF!</v>
      </c>
      <c r="MMW402" s="464"/>
      <c r="MMX402" s="369">
        <v>0.33333333333333331</v>
      </c>
      <c r="MMY402" s="370" t="e">
        <f>VLOOKUP(MMU402,fields,2)</f>
        <v>#REF!</v>
      </c>
      <c r="MMZ402" s="73" t="s">
        <v>985</v>
      </c>
      <c r="MNA402" s="95">
        <v>45109</v>
      </c>
      <c r="MNB402" s="65" t="s">
        <v>11</v>
      </c>
      <c r="MNC402" s="370" t="e">
        <f>VLOOKUP(MNK402,Teams,2)</f>
        <v>#REF!</v>
      </c>
      <c r="MND402" s="370" t="e">
        <f>VLOOKUP(MNL402,Teams,2)</f>
        <v>#REF!</v>
      </c>
      <c r="MNE402" s="464"/>
      <c r="MNF402" s="369">
        <v>0.33333333333333331</v>
      </c>
      <c r="MNG402" s="370" t="e">
        <f>VLOOKUP(MNC402,fields,2)</f>
        <v>#REF!</v>
      </c>
      <c r="MNH402" s="73" t="s">
        <v>985</v>
      </c>
      <c r="MNI402" s="95">
        <v>45109</v>
      </c>
      <c r="MNJ402" s="65" t="s">
        <v>11</v>
      </c>
      <c r="MNK402" s="370" t="e">
        <f>VLOOKUP(MNS402,Teams,2)</f>
        <v>#REF!</v>
      </c>
      <c r="MNL402" s="370" t="e">
        <f>VLOOKUP(MNT402,Teams,2)</f>
        <v>#REF!</v>
      </c>
      <c r="MNM402" s="464"/>
      <c r="MNN402" s="369">
        <v>0.33333333333333331</v>
      </c>
      <c r="MNO402" s="370" t="e">
        <f>VLOOKUP(MNK402,fields,2)</f>
        <v>#REF!</v>
      </c>
      <c r="MNP402" s="73" t="s">
        <v>985</v>
      </c>
      <c r="MNQ402" s="95">
        <v>45109</v>
      </c>
      <c r="MNR402" s="65" t="s">
        <v>11</v>
      </c>
      <c r="MNS402" s="370" t="e">
        <f>VLOOKUP(MOA402,Teams,2)</f>
        <v>#REF!</v>
      </c>
      <c r="MNT402" s="370" t="e">
        <f>VLOOKUP(MOB402,Teams,2)</f>
        <v>#REF!</v>
      </c>
      <c r="MNU402" s="464"/>
      <c r="MNV402" s="369">
        <v>0.33333333333333331</v>
      </c>
      <c r="MNW402" s="370" t="e">
        <f>VLOOKUP(MNS402,fields,2)</f>
        <v>#REF!</v>
      </c>
      <c r="MNX402" s="73" t="s">
        <v>985</v>
      </c>
      <c r="MNY402" s="95">
        <v>45109</v>
      </c>
      <c r="MNZ402" s="65" t="s">
        <v>11</v>
      </c>
      <c r="MOA402" s="370" t="e">
        <f>VLOOKUP(MOI402,Teams,2)</f>
        <v>#REF!</v>
      </c>
      <c r="MOB402" s="370" t="e">
        <f>VLOOKUP(MOJ402,Teams,2)</f>
        <v>#REF!</v>
      </c>
      <c r="MOC402" s="464"/>
      <c r="MOD402" s="369">
        <v>0.33333333333333331</v>
      </c>
      <c r="MOE402" s="370" t="e">
        <f>VLOOKUP(MOA402,fields,2)</f>
        <v>#REF!</v>
      </c>
      <c r="MOF402" s="73" t="s">
        <v>985</v>
      </c>
      <c r="MOG402" s="95">
        <v>45109</v>
      </c>
      <c r="MOH402" s="65" t="s">
        <v>11</v>
      </c>
      <c r="MOI402" s="370" t="e">
        <f>VLOOKUP(MOQ402,Teams,2)</f>
        <v>#REF!</v>
      </c>
      <c r="MOJ402" s="370" t="e">
        <f>VLOOKUP(MOR402,Teams,2)</f>
        <v>#REF!</v>
      </c>
      <c r="MOK402" s="464"/>
      <c r="MOL402" s="369">
        <v>0.33333333333333331</v>
      </c>
      <c r="MOM402" s="370" t="e">
        <f>VLOOKUP(MOI402,fields,2)</f>
        <v>#REF!</v>
      </c>
      <c r="MON402" s="73" t="s">
        <v>985</v>
      </c>
      <c r="MOO402" s="95">
        <v>45109</v>
      </c>
      <c r="MOP402" s="65" t="s">
        <v>11</v>
      </c>
      <c r="MOQ402" s="370" t="e">
        <f>VLOOKUP(MOY402,Teams,2)</f>
        <v>#REF!</v>
      </c>
      <c r="MOR402" s="370" t="e">
        <f>VLOOKUP(MOZ402,Teams,2)</f>
        <v>#REF!</v>
      </c>
      <c r="MOS402" s="464"/>
      <c r="MOT402" s="369">
        <v>0.33333333333333331</v>
      </c>
      <c r="MOU402" s="370" t="e">
        <f>VLOOKUP(MOQ402,fields,2)</f>
        <v>#REF!</v>
      </c>
      <c r="MOV402" s="73" t="s">
        <v>985</v>
      </c>
      <c r="MOW402" s="95">
        <v>45109</v>
      </c>
      <c r="MOX402" s="65" t="s">
        <v>11</v>
      </c>
      <c r="MOY402" s="370" t="e">
        <f>VLOOKUP(MPG402,Teams,2)</f>
        <v>#REF!</v>
      </c>
      <c r="MOZ402" s="370" t="e">
        <f>VLOOKUP(MPH402,Teams,2)</f>
        <v>#REF!</v>
      </c>
      <c r="MPA402" s="464"/>
      <c r="MPB402" s="369">
        <v>0.33333333333333331</v>
      </c>
      <c r="MPC402" s="370" t="e">
        <f>VLOOKUP(MOY402,fields,2)</f>
        <v>#REF!</v>
      </c>
      <c r="MPD402" s="73" t="s">
        <v>985</v>
      </c>
      <c r="MPE402" s="95">
        <v>45109</v>
      </c>
      <c r="MPF402" s="65" t="s">
        <v>11</v>
      </c>
      <c r="MPG402" s="370" t="e">
        <f>VLOOKUP(MPO402,Teams,2)</f>
        <v>#REF!</v>
      </c>
      <c r="MPH402" s="370" t="e">
        <f>VLOOKUP(MPP402,Teams,2)</f>
        <v>#REF!</v>
      </c>
      <c r="MPI402" s="464"/>
      <c r="MPJ402" s="369">
        <v>0.33333333333333331</v>
      </c>
      <c r="MPK402" s="370" t="e">
        <f>VLOOKUP(MPG402,fields,2)</f>
        <v>#REF!</v>
      </c>
      <c r="MPL402" s="73" t="s">
        <v>985</v>
      </c>
      <c r="MPM402" s="95">
        <v>45109</v>
      </c>
      <c r="MPN402" s="65" t="s">
        <v>11</v>
      </c>
      <c r="MPO402" s="370" t="e">
        <f>VLOOKUP(MPW402,Teams,2)</f>
        <v>#REF!</v>
      </c>
      <c r="MPP402" s="370" t="e">
        <f>VLOOKUP(MPX402,Teams,2)</f>
        <v>#REF!</v>
      </c>
      <c r="MPQ402" s="464"/>
      <c r="MPR402" s="369">
        <v>0.33333333333333331</v>
      </c>
      <c r="MPS402" s="370" t="e">
        <f>VLOOKUP(MPO402,fields,2)</f>
        <v>#REF!</v>
      </c>
      <c r="MPT402" s="73" t="s">
        <v>985</v>
      </c>
      <c r="MPU402" s="95">
        <v>45109</v>
      </c>
      <c r="MPV402" s="65" t="s">
        <v>11</v>
      </c>
      <c r="MPW402" s="370" t="e">
        <f>VLOOKUP(MQE402,Teams,2)</f>
        <v>#REF!</v>
      </c>
      <c r="MPX402" s="370" t="e">
        <f>VLOOKUP(MQF402,Teams,2)</f>
        <v>#REF!</v>
      </c>
      <c r="MPY402" s="464"/>
      <c r="MPZ402" s="369">
        <v>0.33333333333333331</v>
      </c>
      <c r="MQA402" s="370" t="e">
        <f>VLOOKUP(MPW402,fields,2)</f>
        <v>#REF!</v>
      </c>
      <c r="MQB402" s="73" t="s">
        <v>985</v>
      </c>
      <c r="MQC402" s="95">
        <v>45109</v>
      </c>
      <c r="MQD402" s="65" t="s">
        <v>11</v>
      </c>
      <c r="MQE402" s="370" t="e">
        <f>VLOOKUP(MQM402,Teams,2)</f>
        <v>#REF!</v>
      </c>
      <c r="MQF402" s="370" t="e">
        <f>VLOOKUP(MQN402,Teams,2)</f>
        <v>#REF!</v>
      </c>
      <c r="MQG402" s="464"/>
      <c r="MQH402" s="369">
        <v>0.33333333333333331</v>
      </c>
      <c r="MQI402" s="370" t="e">
        <f>VLOOKUP(MQE402,fields,2)</f>
        <v>#REF!</v>
      </c>
      <c r="MQJ402" s="73" t="s">
        <v>985</v>
      </c>
      <c r="MQK402" s="95">
        <v>45109</v>
      </c>
      <c r="MQL402" s="65" t="s">
        <v>11</v>
      </c>
      <c r="MQM402" s="370" t="e">
        <f>VLOOKUP(MQU402,Teams,2)</f>
        <v>#REF!</v>
      </c>
      <c r="MQN402" s="370" t="e">
        <f>VLOOKUP(MQV402,Teams,2)</f>
        <v>#REF!</v>
      </c>
      <c r="MQO402" s="464"/>
      <c r="MQP402" s="369">
        <v>0.33333333333333331</v>
      </c>
      <c r="MQQ402" s="370" t="e">
        <f>VLOOKUP(MQM402,fields,2)</f>
        <v>#REF!</v>
      </c>
      <c r="MQR402" s="73" t="s">
        <v>985</v>
      </c>
      <c r="MQS402" s="95">
        <v>45109</v>
      </c>
      <c r="MQT402" s="65" t="s">
        <v>11</v>
      </c>
      <c r="MQU402" s="370" t="e">
        <f>VLOOKUP(MRC402,Teams,2)</f>
        <v>#REF!</v>
      </c>
      <c r="MQV402" s="370" t="e">
        <f>VLOOKUP(MRD402,Teams,2)</f>
        <v>#REF!</v>
      </c>
      <c r="MQW402" s="464"/>
      <c r="MQX402" s="369">
        <v>0.33333333333333331</v>
      </c>
      <c r="MQY402" s="370" t="e">
        <f>VLOOKUP(MQU402,fields,2)</f>
        <v>#REF!</v>
      </c>
      <c r="MQZ402" s="73" t="s">
        <v>985</v>
      </c>
      <c r="MRA402" s="95">
        <v>45109</v>
      </c>
      <c r="MRB402" s="65" t="s">
        <v>11</v>
      </c>
      <c r="MRC402" s="370" t="e">
        <f>VLOOKUP(MRK402,Teams,2)</f>
        <v>#REF!</v>
      </c>
      <c r="MRD402" s="370" t="e">
        <f>VLOOKUP(MRL402,Teams,2)</f>
        <v>#REF!</v>
      </c>
      <c r="MRE402" s="464"/>
      <c r="MRF402" s="369">
        <v>0.33333333333333331</v>
      </c>
      <c r="MRG402" s="370" t="e">
        <f>VLOOKUP(MRC402,fields,2)</f>
        <v>#REF!</v>
      </c>
      <c r="MRH402" s="73" t="s">
        <v>985</v>
      </c>
      <c r="MRI402" s="95">
        <v>45109</v>
      </c>
      <c r="MRJ402" s="65" t="s">
        <v>11</v>
      </c>
      <c r="MRK402" s="370" t="e">
        <f>VLOOKUP(MRS402,Teams,2)</f>
        <v>#REF!</v>
      </c>
      <c r="MRL402" s="370" t="e">
        <f>VLOOKUP(MRT402,Teams,2)</f>
        <v>#REF!</v>
      </c>
      <c r="MRM402" s="464"/>
      <c r="MRN402" s="369">
        <v>0.33333333333333331</v>
      </c>
      <c r="MRO402" s="370" t="e">
        <f>VLOOKUP(MRK402,fields,2)</f>
        <v>#REF!</v>
      </c>
      <c r="MRP402" s="73" t="s">
        <v>985</v>
      </c>
      <c r="MRQ402" s="95">
        <v>45109</v>
      </c>
      <c r="MRR402" s="65" t="s">
        <v>11</v>
      </c>
      <c r="MRS402" s="370" t="e">
        <f>VLOOKUP(MSA402,Teams,2)</f>
        <v>#REF!</v>
      </c>
      <c r="MRT402" s="370" t="e">
        <f>VLOOKUP(MSB402,Teams,2)</f>
        <v>#REF!</v>
      </c>
      <c r="MRU402" s="464"/>
      <c r="MRV402" s="369">
        <v>0.33333333333333331</v>
      </c>
      <c r="MRW402" s="370" t="e">
        <f>VLOOKUP(MRS402,fields,2)</f>
        <v>#REF!</v>
      </c>
      <c r="MRX402" s="73" t="s">
        <v>985</v>
      </c>
      <c r="MRY402" s="95">
        <v>45109</v>
      </c>
      <c r="MRZ402" s="65" t="s">
        <v>11</v>
      </c>
      <c r="MSA402" s="370" t="e">
        <f>VLOOKUP(MSI402,Teams,2)</f>
        <v>#REF!</v>
      </c>
      <c r="MSB402" s="370" t="e">
        <f>VLOOKUP(MSJ402,Teams,2)</f>
        <v>#REF!</v>
      </c>
      <c r="MSC402" s="464"/>
      <c r="MSD402" s="369">
        <v>0.33333333333333331</v>
      </c>
      <c r="MSE402" s="370" t="e">
        <f>VLOOKUP(MSA402,fields,2)</f>
        <v>#REF!</v>
      </c>
      <c r="MSF402" s="73" t="s">
        <v>985</v>
      </c>
      <c r="MSG402" s="95">
        <v>45109</v>
      </c>
      <c r="MSH402" s="65" t="s">
        <v>11</v>
      </c>
      <c r="MSI402" s="370" t="e">
        <f>VLOOKUP(MSQ402,Teams,2)</f>
        <v>#REF!</v>
      </c>
      <c r="MSJ402" s="370" t="e">
        <f>VLOOKUP(MSR402,Teams,2)</f>
        <v>#REF!</v>
      </c>
      <c r="MSK402" s="464"/>
      <c r="MSL402" s="369">
        <v>0.33333333333333331</v>
      </c>
      <c r="MSM402" s="370" t="e">
        <f>VLOOKUP(MSI402,fields,2)</f>
        <v>#REF!</v>
      </c>
      <c r="MSN402" s="73" t="s">
        <v>985</v>
      </c>
      <c r="MSO402" s="95">
        <v>45109</v>
      </c>
      <c r="MSP402" s="65" t="s">
        <v>11</v>
      </c>
      <c r="MSQ402" s="370" t="e">
        <f>VLOOKUP(MSY402,Teams,2)</f>
        <v>#REF!</v>
      </c>
      <c r="MSR402" s="370" t="e">
        <f>VLOOKUP(MSZ402,Teams,2)</f>
        <v>#REF!</v>
      </c>
      <c r="MSS402" s="464"/>
      <c r="MST402" s="369">
        <v>0.33333333333333331</v>
      </c>
      <c r="MSU402" s="370" t="e">
        <f>VLOOKUP(MSQ402,fields,2)</f>
        <v>#REF!</v>
      </c>
      <c r="MSV402" s="73" t="s">
        <v>985</v>
      </c>
      <c r="MSW402" s="95">
        <v>45109</v>
      </c>
      <c r="MSX402" s="65" t="s">
        <v>11</v>
      </c>
      <c r="MSY402" s="370" t="e">
        <f>VLOOKUP(MTG402,Teams,2)</f>
        <v>#REF!</v>
      </c>
      <c r="MSZ402" s="370" t="e">
        <f>VLOOKUP(MTH402,Teams,2)</f>
        <v>#REF!</v>
      </c>
      <c r="MTA402" s="464"/>
      <c r="MTB402" s="369">
        <v>0.33333333333333331</v>
      </c>
      <c r="MTC402" s="370" t="e">
        <f>VLOOKUP(MSY402,fields,2)</f>
        <v>#REF!</v>
      </c>
      <c r="MTD402" s="73" t="s">
        <v>985</v>
      </c>
      <c r="MTE402" s="95">
        <v>45109</v>
      </c>
      <c r="MTF402" s="65" t="s">
        <v>11</v>
      </c>
      <c r="MTG402" s="370" t="e">
        <f>VLOOKUP(MTO402,Teams,2)</f>
        <v>#REF!</v>
      </c>
      <c r="MTH402" s="370" t="e">
        <f>VLOOKUP(MTP402,Teams,2)</f>
        <v>#REF!</v>
      </c>
      <c r="MTI402" s="464"/>
      <c r="MTJ402" s="369">
        <v>0.33333333333333331</v>
      </c>
      <c r="MTK402" s="370" t="e">
        <f>VLOOKUP(MTG402,fields,2)</f>
        <v>#REF!</v>
      </c>
      <c r="MTL402" s="73" t="s">
        <v>985</v>
      </c>
      <c r="MTM402" s="95">
        <v>45109</v>
      </c>
      <c r="MTN402" s="65" t="s">
        <v>11</v>
      </c>
      <c r="MTO402" s="370" t="e">
        <f>VLOOKUP(MTW402,Teams,2)</f>
        <v>#REF!</v>
      </c>
      <c r="MTP402" s="370" t="e">
        <f>VLOOKUP(MTX402,Teams,2)</f>
        <v>#REF!</v>
      </c>
      <c r="MTQ402" s="464"/>
      <c r="MTR402" s="369">
        <v>0.33333333333333331</v>
      </c>
      <c r="MTS402" s="370" t="e">
        <f>VLOOKUP(MTO402,fields,2)</f>
        <v>#REF!</v>
      </c>
      <c r="MTT402" s="73" t="s">
        <v>985</v>
      </c>
      <c r="MTU402" s="95">
        <v>45109</v>
      </c>
      <c r="MTV402" s="65" t="s">
        <v>11</v>
      </c>
      <c r="MTW402" s="370" t="e">
        <f>VLOOKUP(MUE402,Teams,2)</f>
        <v>#REF!</v>
      </c>
      <c r="MTX402" s="370" t="e">
        <f>VLOOKUP(MUF402,Teams,2)</f>
        <v>#REF!</v>
      </c>
      <c r="MTY402" s="464"/>
      <c r="MTZ402" s="369">
        <v>0.33333333333333331</v>
      </c>
      <c r="MUA402" s="370" t="e">
        <f>VLOOKUP(MTW402,fields,2)</f>
        <v>#REF!</v>
      </c>
      <c r="MUB402" s="73" t="s">
        <v>985</v>
      </c>
      <c r="MUC402" s="95">
        <v>45109</v>
      </c>
      <c r="MUD402" s="65" t="s">
        <v>11</v>
      </c>
      <c r="MUE402" s="370" t="e">
        <f>VLOOKUP(MUM402,Teams,2)</f>
        <v>#REF!</v>
      </c>
      <c r="MUF402" s="370" t="e">
        <f>VLOOKUP(MUN402,Teams,2)</f>
        <v>#REF!</v>
      </c>
      <c r="MUG402" s="464"/>
      <c r="MUH402" s="369">
        <v>0.33333333333333331</v>
      </c>
      <c r="MUI402" s="370" t="e">
        <f>VLOOKUP(MUE402,fields,2)</f>
        <v>#REF!</v>
      </c>
      <c r="MUJ402" s="73" t="s">
        <v>985</v>
      </c>
      <c r="MUK402" s="95">
        <v>45109</v>
      </c>
      <c r="MUL402" s="65" t="s">
        <v>11</v>
      </c>
      <c r="MUM402" s="370" t="e">
        <f>VLOOKUP(MUU402,Teams,2)</f>
        <v>#REF!</v>
      </c>
      <c r="MUN402" s="370" t="e">
        <f>VLOOKUP(MUV402,Teams,2)</f>
        <v>#REF!</v>
      </c>
      <c r="MUO402" s="464"/>
      <c r="MUP402" s="369">
        <v>0.33333333333333331</v>
      </c>
      <c r="MUQ402" s="370" t="e">
        <f>VLOOKUP(MUM402,fields,2)</f>
        <v>#REF!</v>
      </c>
      <c r="MUR402" s="73" t="s">
        <v>985</v>
      </c>
      <c r="MUS402" s="95">
        <v>45109</v>
      </c>
      <c r="MUT402" s="65" t="s">
        <v>11</v>
      </c>
      <c r="MUU402" s="370" t="e">
        <f>VLOOKUP(MVC402,Teams,2)</f>
        <v>#REF!</v>
      </c>
      <c r="MUV402" s="370" t="e">
        <f>VLOOKUP(MVD402,Teams,2)</f>
        <v>#REF!</v>
      </c>
      <c r="MUW402" s="464"/>
      <c r="MUX402" s="369">
        <v>0.33333333333333331</v>
      </c>
      <c r="MUY402" s="370" t="e">
        <f>VLOOKUP(MUU402,fields,2)</f>
        <v>#REF!</v>
      </c>
      <c r="MUZ402" s="73" t="s">
        <v>985</v>
      </c>
      <c r="MVA402" s="95">
        <v>45109</v>
      </c>
      <c r="MVB402" s="65" t="s">
        <v>11</v>
      </c>
      <c r="MVC402" s="370" t="e">
        <f>VLOOKUP(MVK402,Teams,2)</f>
        <v>#REF!</v>
      </c>
      <c r="MVD402" s="370" t="e">
        <f>VLOOKUP(MVL402,Teams,2)</f>
        <v>#REF!</v>
      </c>
      <c r="MVE402" s="464"/>
      <c r="MVF402" s="369">
        <v>0.33333333333333331</v>
      </c>
      <c r="MVG402" s="370" t="e">
        <f>VLOOKUP(MVC402,fields,2)</f>
        <v>#REF!</v>
      </c>
      <c r="MVH402" s="73" t="s">
        <v>985</v>
      </c>
      <c r="MVI402" s="95">
        <v>45109</v>
      </c>
      <c r="MVJ402" s="65" t="s">
        <v>11</v>
      </c>
      <c r="MVK402" s="370" t="e">
        <f>VLOOKUP(MVS402,Teams,2)</f>
        <v>#REF!</v>
      </c>
      <c r="MVL402" s="370" t="e">
        <f>VLOOKUP(MVT402,Teams,2)</f>
        <v>#REF!</v>
      </c>
      <c r="MVM402" s="464"/>
      <c r="MVN402" s="369">
        <v>0.33333333333333331</v>
      </c>
      <c r="MVO402" s="370" t="e">
        <f>VLOOKUP(MVK402,fields,2)</f>
        <v>#REF!</v>
      </c>
      <c r="MVP402" s="73" t="s">
        <v>985</v>
      </c>
      <c r="MVQ402" s="95">
        <v>45109</v>
      </c>
      <c r="MVR402" s="65" t="s">
        <v>11</v>
      </c>
      <c r="MVS402" s="370" t="e">
        <f>VLOOKUP(MWA402,Teams,2)</f>
        <v>#REF!</v>
      </c>
      <c r="MVT402" s="370" t="e">
        <f>VLOOKUP(MWB402,Teams,2)</f>
        <v>#REF!</v>
      </c>
      <c r="MVU402" s="464"/>
      <c r="MVV402" s="369">
        <v>0.33333333333333331</v>
      </c>
      <c r="MVW402" s="370" t="e">
        <f>VLOOKUP(MVS402,fields,2)</f>
        <v>#REF!</v>
      </c>
      <c r="MVX402" s="73" t="s">
        <v>985</v>
      </c>
      <c r="MVY402" s="95">
        <v>45109</v>
      </c>
      <c r="MVZ402" s="65" t="s">
        <v>11</v>
      </c>
      <c r="MWA402" s="370" t="e">
        <f>VLOOKUP(MWI402,Teams,2)</f>
        <v>#REF!</v>
      </c>
      <c r="MWB402" s="370" t="e">
        <f>VLOOKUP(MWJ402,Teams,2)</f>
        <v>#REF!</v>
      </c>
      <c r="MWC402" s="464"/>
      <c r="MWD402" s="369">
        <v>0.33333333333333331</v>
      </c>
      <c r="MWE402" s="370" t="e">
        <f>VLOOKUP(MWA402,fields,2)</f>
        <v>#REF!</v>
      </c>
      <c r="MWF402" s="73" t="s">
        <v>985</v>
      </c>
      <c r="MWG402" s="95">
        <v>45109</v>
      </c>
      <c r="MWH402" s="65" t="s">
        <v>11</v>
      </c>
      <c r="MWI402" s="370" t="e">
        <f>VLOOKUP(MWQ402,Teams,2)</f>
        <v>#REF!</v>
      </c>
      <c r="MWJ402" s="370" t="e">
        <f>VLOOKUP(MWR402,Teams,2)</f>
        <v>#REF!</v>
      </c>
      <c r="MWK402" s="464"/>
      <c r="MWL402" s="369">
        <v>0.33333333333333331</v>
      </c>
      <c r="MWM402" s="370" t="e">
        <f>VLOOKUP(MWI402,fields,2)</f>
        <v>#REF!</v>
      </c>
      <c r="MWN402" s="73" t="s">
        <v>985</v>
      </c>
      <c r="MWO402" s="95">
        <v>45109</v>
      </c>
      <c r="MWP402" s="65" t="s">
        <v>11</v>
      </c>
      <c r="MWQ402" s="370" t="e">
        <f>VLOOKUP(MWY402,Teams,2)</f>
        <v>#REF!</v>
      </c>
      <c r="MWR402" s="370" t="e">
        <f>VLOOKUP(MWZ402,Teams,2)</f>
        <v>#REF!</v>
      </c>
      <c r="MWS402" s="464"/>
      <c r="MWT402" s="369">
        <v>0.33333333333333331</v>
      </c>
      <c r="MWU402" s="370" t="e">
        <f>VLOOKUP(MWQ402,fields,2)</f>
        <v>#REF!</v>
      </c>
      <c r="MWV402" s="73" t="s">
        <v>985</v>
      </c>
      <c r="MWW402" s="95">
        <v>45109</v>
      </c>
      <c r="MWX402" s="65" t="s">
        <v>11</v>
      </c>
      <c r="MWY402" s="370" t="e">
        <f>VLOOKUP(MXG402,Teams,2)</f>
        <v>#REF!</v>
      </c>
      <c r="MWZ402" s="370" t="e">
        <f>VLOOKUP(MXH402,Teams,2)</f>
        <v>#REF!</v>
      </c>
      <c r="MXA402" s="464"/>
      <c r="MXB402" s="369">
        <v>0.33333333333333331</v>
      </c>
      <c r="MXC402" s="370" t="e">
        <f>VLOOKUP(MWY402,fields,2)</f>
        <v>#REF!</v>
      </c>
      <c r="MXD402" s="73" t="s">
        <v>985</v>
      </c>
      <c r="MXE402" s="95">
        <v>45109</v>
      </c>
      <c r="MXF402" s="65" t="s">
        <v>11</v>
      </c>
      <c r="MXG402" s="370" t="e">
        <f>VLOOKUP(MXO402,Teams,2)</f>
        <v>#REF!</v>
      </c>
      <c r="MXH402" s="370" t="e">
        <f>VLOOKUP(MXP402,Teams,2)</f>
        <v>#REF!</v>
      </c>
      <c r="MXI402" s="464"/>
      <c r="MXJ402" s="369">
        <v>0.33333333333333331</v>
      </c>
      <c r="MXK402" s="370" t="e">
        <f>VLOOKUP(MXG402,fields,2)</f>
        <v>#REF!</v>
      </c>
      <c r="MXL402" s="73" t="s">
        <v>985</v>
      </c>
      <c r="MXM402" s="95">
        <v>45109</v>
      </c>
      <c r="MXN402" s="65" t="s">
        <v>11</v>
      </c>
      <c r="MXO402" s="370" t="e">
        <f>VLOOKUP(MXW402,Teams,2)</f>
        <v>#REF!</v>
      </c>
      <c r="MXP402" s="370" t="e">
        <f>VLOOKUP(MXX402,Teams,2)</f>
        <v>#REF!</v>
      </c>
      <c r="MXQ402" s="464"/>
      <c r="MXR402" s="369">
        <v>0.33333333333333331</v>
      </c>
      <c r="MXS402" s="370" t="e">
        <f>VLOOKUP(MXO402,fields,2)</f>
        <v>#REF!</v>
      </c>
      <c r="MXT402" s="73" t="s">
        <v>985</v>
      </c>
      <c r="MXU402" s="95">
        <v>45109</v>
      </c>
      <c r="MXV402" s="65" t="s">
        <v>11</v>
      </c>
      <c r="MXW402" s="370" t="e">
        <f>VLOOKUP(MYE402,Teams,2)</f>
        <v>#REF!</v>
      </c>
      <c r="MXX402" s="370" t="e">
        <f>VLOOKUP(MYF402,Teams,2)</f>
        <v>#REF!</v>
      </c>
      <c r="MXY402" s="464"/>
      <c r="MXZ402" s="369">
        <v>0.33333333333333331</v>
      </c>
      <c r="MYA402" s="370" t="e">
        <f>VLOOKUP(MXW402,fields,2)</f>
        <v>#REF!</v>
      </c>
      <c r="MYB402" s="73" t="s">
        <v>985</v>
      </c>
      <c r="MYC402" s="95">
        <v>45109</v>
      </c>
      <c r="MYD402" s="65" t="s">
        <v>11</v>
      </c>
      <c r="MYE402" s="370" t="e">
        <f>VLOOKUP(MYM402,Teams,2)</f>
        <v>#REF!</v>
      </c>
      <c r="MYF402" s="370" t="e">
        <f>VLOOKUP(MYN402,Teams,2)</f>
        <v>#REF!</v>
      </c>
      <c r="MYG402" s="464"/>
      <c r="MYH402" s="369">
        <v>0.33333333333333331</v>
      </c>
      <c r="MYI402" s="370" t="e">
        <f>VLOOKUP(MYE402,fields,2)</f>
        <v>#REF!</v>
      </c>
      <c r="MYJ402" s="73" t="s">
        <v>985</v>
      </c>
      <c r="MYK402" s="95">
        <v>45109</v>
      </c>
      <c r="MYL402" s="65" t="s">
        <v>11</v>
      </c>
      <c r="MYM402" s="370" t="e">
        <f>VLOOKUP(MYU402,Teams,2)</f>
        <v>#REF!</v>
      </c>
      <c r="MYN402" s="370" t="e">
        <f>VLOOKUP(MYV402,Teams,2)</f>
        <v>#REF!</v>
      </c>
      <c r="MYO402" s="464"/>
      <c r="MYP402" s="369">
        <v>0.33333333333333331</v>
      </c>
      <c r="MYQ402" s="370" t="e">
        <f>VLOOKUP(MYM402,fields,2)</f>
        <v>#REF!</v>
      </c>
      <c r="MYR402" s="73" t="s">
        <v>985</v>
      </c>
      <c r="MYS402" s="95">
        <v>45109</v>
      </c>
      <c r="MYT402" s="65" t="s">
        <v>11</v>
      </c>
      <c r="MYU402" s="370" t="e">
        <f>VLOOKUP(MZC402,Teams,2)</f>
        <v>#REF!</v>
      </c>
      <c r="MYV402" s="370" t="e">
        <f>VLOOKUP(MZD402,Teams,2)</f>
        <v>#REF!</v>
      </c>
      <c r="MYW402" s="464"/>
      <c r="MYX402" s="369">
        <v>0.33333333333333331</v>
      </c>
      <c r="MYY402" s="370" t="e">
        <f>VLOOKUP(MYU402,fields,2)</f>
        <v>#REF!</v>
      </c>
      <c r="MYZ402" s="73" t="s">
        <v>985</v>
      </c>
      <c r="MZA402" s="95">
        <v>45109</v>
      </c>
      <c r="MZB402" s="65" t="s">
        <v>11</v>
      </c>
      <c r="MZC402" s="370" t="e">
        <f>VLOOKUP(MZK402,Teams,2)</f>
        <v>#REF!</v>
      </c>
      <c r="MZD402" s="370" t="e">
        <f>VLOOKUP(MZL402,Teams,2)</f>
        <v>#REF!</v>
      </c>
      <c r="MZE402" s="464"/>
      <c r="MZF402" s="369">
        <v>0.33333333333333331</v>
      </c>
      <c r="MZG402" s="370" t="e">
        <f>VLOOKUP(MZC402,fields,2)</f>
        <v>#REF!</v>
      </c>
      <c r="MZH402" s="73" t="s">
        <v>985</v>
      </c>
      <c r="MZI402" s="95">
        <v>45109</v>
      </c>
      <c r="MZJ402" s="65" t="s">
        <v>11</v>
      </c>
      <c r="MZK402" s="370" t="e">
        <f>VLOOKUP(MZS402,Teams,2)</f>
        <v>#REF!</v>
      </c>
      <c r="MZL402" s="370" t="e">
        <f>VLOOKUP(MZT402,Teams,2)</f>
        <v>#REF!</v>
      </c>
      <c r="MZM402" s="464"/>
      <c r="MZN402" s="369">
        <v>0.33333333333333331</v>
      </c>
      <c r="MZO402" s="370" t="e">
        <f>VLOOKUP(MZK402,fields,2)</f>
        <v>#REF!</v>
      </c>
      <c r="MZP402" s="73" t="s">
        <v>985</v>
      </c>
      <c r="MZQ402" s="95">
        <v>45109</v>
      </c>
      <c r="MZR402" s="65" t="s">
        <v>11</v>
      </c>
      <c r="MZS402" s="370" t="e">
        <f>VLOOKUP(NAA402,Teams,2)</f>
        <v>#REF!</v>
      </c>
      <c r="MZT402" s="370" t="e">
        <f>VLOOKUP(NAB402,Teams,2)</f>
        <v>#REF!</v>
      </c>
      <c r="MZU402" s="464"/>
      <c r="MZV402" s="369">
        <v>0.33333333333333331</v>
      </c>
      <c r="MZW402" s="370" t="e">
        <f>VLOOKUP(MZS402,fields,2)</f>
        <v>#REF!</v>
      </c>
      <c r="MZX402" s="73" t="s">
        <v>985</v>
      </c>
      <c r="MZY402" s="95">
        <v>45109</v>
      </c>
      <c r="MZZ402" s="65" t="s">
        <v>11</v>
      </c>
      <c r="NAA402" s="370" t="e">
        <f>VLOOKUP(NAI402,Teams,2)</f>
        <v>#REF!</v>
      </c>
      <c r="NAB402" s="370" t="e">
        <f>VLOOKUP(NAJ402,Teams,2)</f>
        <v>#REF!</v>
      </c>
      <c r="NAC402" s="464"/>
      <c r="NAD402" s="369">
        <v>0.33333333333333331</v>
      </c>
      <c r="NAE402" s="370" t="e">
        <f>VLOOKUP(NAA402,fields,2)</f>
        <v>#REF!</v>
      </c>
      <c r="NAF402" s="73" t="s">
        <v>985</v>
      </c>
      <c r="NAG402" s="95">
        <v>45109</v>
      </c>
      <c r="NAH402" s="65" t="s">
        <v>11</v>
      </c>
      <c r="NAI402" s="370" t="e">
        <f>VLOOKUP(NAQ402,Teams,2)</f>
        <v>#REF!</v>
      </c>
      <c r="NAJ402" s="370" t="e">
        <f>VLOOKUP(NAR402,Teams,2)</f>
        <v>#REF!</v>
      </c>
      <c r="NAK402" s="464"/>
      <c r="NAL402" s="369">
        <v>0.33333333333333331</v>
      </c>
      <c r="NAM402" s="370" t="e">
        <f>VLOOKUP(NAI402,fields,2)</f>
        <v>#REF!</v>
      </c>
      <c r="NAN402" s="73" t="s">
        <v>985</v>
      </c>
      <c r="NAO402" s="95">
        <v>45109</v>
      </c>
      <c r="NAP402" s="65" t="s">
        <v>11</v>
      </c>
      <c r="NAQ402" s="370" t="e">
        <f>VLOOKUP(NAY402,Teams,2)</f>
        <v>#REF!</v>
      </c>
      <c r="NAR402" s="370" t="e">
        <f>VLOOKUP(NAZ402,Teams,2)</f>
        <v>#REF!</v>
      </c>
      <c r="NAS402" s="464"/>
      <c r="NAT402" s="369">
        <v>0.33333333333333331</v>
      </c>
      <c r="NAU402" s="370" t="e">
        <f>VLOOKUP(NAQ402,fields,2)</f>
        <v>#REF!</v>
      </c>
      <c r="NAV402" s="73" t="s">
        <v>985</v>
      </c>
      <c r="NAW402" s="95">
        <v>45109</v>
      </c>
      <c r="NAX402" s="65" t="s">
        <v>11</v>
      </c>
      <c r="NAY402" s="370" t="e">
        <f>VLOOKUP(NBG402,Teams,2)</f>
        <v>#REF!</v>
      </c>
      <c r="NAZ402" s="370" t="e">
        <f>VLOOKUP(NBH402,Teams,2)</f>
        <v>#REF!</v>
      </c>
      <c r="NBA402" s="464"/>
      <c r="NBB402" s="369">
        <v>0.33333333333333331</v>
      </c>
      <c r="NBC402" s="370" t="e">
        <f>VLOOKUP(NAY402,fields,2)</f>
        <v>#REF!</v>
      </c>
      <c r="NBD402" s="73" t="s">
        <v>985</v>
      </c>
      <c r="NBE402" s="95">
        <v>45109</v>
      </c>
      <c r="NBF402" s="65" t="s">
        <v>11</v>
      </c>
      <c r="NBG402" s="370" t="e">
        <f>VLOOKUP(NBO402,Teams,2)</f>
        <v>#REF!</v>
      </c>
      <c r="NBH402" s="370" t="e">
        <f>VLOOKUP(NBP402,Teams,2)</f>
        <v>#REF!</v>
      </c>
      <c r="NBI402" s="464"/>
      <c r="NBJ402" s="369">
        <v>0.33333333333333331</v>
      </c>
      <c r="NBK402" s="370" t="e">
        <f>VLOOKUP(NBG402,fields,2)</f>
        <v>#REF!</v>
      </c>
      <c r="NBL402" s="73" t="s">
        <v>985</v>
      </c>
      <c r="NBM402" s="95">
        <v>45109</v>
      </c>
      <c r="NBN402" s="65" t="s">
        <v>11</v>
      </c>
      <c r="NBO402" s="370" t="e">
        <f>VLOOKUP(NBW402,Teams,2)</f>
        <v>#REF!</v>
      </c>
      <c r="NBP402" s="370" t="e">
        <f>VLOOKUP(NBX402,Teams,2)</f>
        <v>#REF!</v>
      </c>
      <c r="NBQ402" s="464"/>
      <c r="NBR402" s="369">
        <v>0.33333333333333331</v>
      </c>
      <c r="NBS402" s="370" t="e">
        <f>VLOOKUP(NBO402,fields,2)</f>
        <v>#REF!</v>
      </c>
      <c r="NBT402" s="73" t="s">
        <v>985</v>
      </c>
      <c r="NBU402" s="95">
        <v>45109</v>
      </c>
      <c r="NBV402" s="65" t="s">
        <v>11</v>
      </c>
      <c r="NBW402" s="370" t="e">
        <f>VLOOKUP(NCE402,Teams,2)</f>
        <v>#REF!</v>
      </c>
      <c r="NBX402" s="370" t="e">
        <f>VLOOKUP(NCF402,Teams,2)</f>
        <v>#REF!</v>
      </c>
      <c r="NBY402" s="464"/>
      <c r="NBZ402" s="369">
        <v>0.33333333333333331</v>
      </c>
      <c r="NCA402" s="370" t="e">
        <f>VLOOKUP(NBW402,fields,2)</f>
        <v>#REF!</v>
      </c>
      <c r="NCB402" s="73" t="s">
        <v>985</v>
      </c>
      <c r="NCC402" s="95">
        <v>45109</v>
      </c>
      <c r="NCD402" s="65" t="s">
        <v>11</v>
      </c>
      <c r="NCE402" s="370" t="e">
        <f>VLOOKUP(NCM402,Teams,2)</f>
        <v>#REF!</v>
      </c>
      <c r="NCF402" s="370" t="e">
        <f>VLOOKUP(NCN402,Teams,2)</f>
        <v>#REF!</v>
      </c>
      <c r="NCG402" s="464"/>
      <c r="NCH402" s="369">
        <v>0.33333333333333331</v>
      </c>
      <c r="NCI402" s="370" t="e">
        <f>VLOOKUP(NCE402,fields,2)</f>
        <v>#REF!</v>
      </c>
      <c r="NCJ402" s="73" t="s">
        <v>985</v>
      </c>
      <c r="NCK402" s="95">
        <v>45109</v>
      </c>
      <c r="NCL402" s="65" t="s">
        <v>11</v>
      </c>
      <c r="NCM402" s="370" t="e">
        <f>VLOOKUP(NCU402,Teams,2)</f>
        <v>#REF!</v>
      </c>
      <c r="NCN402" s="370" t="e">
        <f>VLOOKUP(NCV402,Teams,2)</f>
        <v>#REF!</v>
      </c>
      <c r="NCO402" s="464"/>
      <c r="NCP402" s="369">
        <v>0.33333333333333331</v>
      </c>
      <c r="NCQ402" s="370" t="e">
        <f>VLOOKUP(NCM402,fields,2)</f>
        <v>#REF!</v>
      </c>
      <c r="NCR402" s="73" t="s">
        <v>985</v>
      </c>
      <c r="NCS402" s="95">
        <v>45109</v>
      </c>
      <c r="NCT402" s="65" t="s">
        <v>11</v>
      </c>
      <c r="NCU402" s="370" t="e">
        <f>VLOOKUP(NDC402,Teams,2)</f>
        <v>#REF!</v>
      </c>
      <c r="NCV402" s="370" t="e">
        <f>VLOOKUP(NDD402,Teams,2)</f>
        <v>#REF!</v>
      </c>
      <c r="NCW402" s="464"/>
      <c r="NCX402" s="369">
        <v>0.33333333333333331</v>
      </c>
      <c r="NCY402" s="370" t="e">
        <f>VLOOKUP(NCU402,fields,2)</f>
        <v>#REF!</v>
      </c>
      <c r="NCZ402" s="73" t="s">
        <v>985</v>
      </c>
      <c r="NDA402" s="95">
        <v>45109</v>
      </c>
      <c r="NDB402" s="65" t="s">
        <v>11</v>
      </c>
      <c r="NDC402" s="370" t="e">
        <f>VLOOKUP(NDK402,Teams,2)</f>
        <v>#REF!</v>
      </c>
      <c r="NDD402" s="370" t="e">
        <f>VLOOKUP(NDL402,Teams,2)</f>
        <v>#REF!</v>
      </c>
      <c r="NDE402" s="464"/>
      <c r="NDF402" s="369">
        <v>0.33333333333333331</v>
      </c>
      <c r="NDG402" s="370" t="e">
        <f>VLOOKUP(NDC402,fields,2)</f>
        <v>#REF!</v>
      </c>
      <c r="NDH402" s="73" t="s">
        <v>985</v>
      </c>
      <c r="NDI402" s="95">
        <v>45109</v>
      </c>
      <c r="NDJ402" s="65" t="s">
        <v>11</v>
      </c>
      <c r="NDK402" s="370" t="e">
        <f>VLOOKUP(NDS402,Teams,2)</f>
        <v>#REF!</v>
      </c>
      <c r="NDL402" s="370" t="e">
        <f>VLOOKUP(NDT402,Teams,2)</f>
        <v>#REF!</v>
      </c>
      <c r="NDM402" s="464"/>
      <c r="NDN402" s="369">
        <v>0.33333333333333331</v>
      </c>
      <c r="NDO402" s="370" t="e">
        <f>VLOOKUP(NDK402,fields,2)</f>
        <v>#REF!</v>
      </c>
      <c r="NDP402" s="73" t="s">
        <v>985</v>
      </c>
      <c r="NDQ402" s="95">
        <v>45109</v>
      </c>
      <c r="NDR402" s="65" t="s">
        <v>11</v>
      </c>
      <c r="NDS402" s="370" t="e">
        <f>VLOOKUP(NEA402,Teams,2)</f>
        <v>#REF!</v>
      </c>
      <c r="NDT402" s="370" t="e">
        <f>VLOOKUP(NEB402,Teams,2)</f>
        <v>#REF!</v>
      </c>
      <c r="NDU402" s="464"/>
      <c r="NDV402" s="369">
        <v>0.33333333333333331</v>
      </c>
      <c r="NDW402" s="370" t="e">
        <f>VLOOKUP(NDS402,fields,2)</f>
        <v>#REF!</v>
      </c>
      <c r="NDX402" s="73" t="s">
        <v>985</v>
      </c>
      <c r="NDY402" s="95">
        <v>45109</v>
      </c>
      <c r="NDZ402" s="65" t="s">
        <v>11</v>
      </c>
      <c r="NEA402" s="370" t="e">
        <f>VLOOKUP(NEI402,Teams,2)</f>
        <v>#REF!</v>
      </c>
      <c r="NEB402" s="370" t="e">
        <f>VLOOKUP(NEJ402,Teams,2)</f>
        <v>#REF!</v>
      </c>
      <c r="NEC402" s="464"/>
      <c r="NED402" s="369">
        <v>0.33333333333333331</v>
      </c>
      <c r="NEE402" s="370" t="e">
        <f>VLOOKUP(NEA402,fields,2)</f>
        <v>#REF!</v>
      </c>
      <c r="NEF402" s="73" t="s">
        <v>985</v>
      </c>
      <c r="NEG402" s="95">
        <v>45109</v>
      </c>
      <c r="NEH402" s="65" t="s">
        <v>11</v>
      </c>
      <c r="NEI402" s="370" t="e">
        <f>VLOOKUP(NEQ402,Teams,2)</f>
        <v>#REF!</v>
      </c>
      <c r="NEJ402" s="370" t="e">
        <f>VLOOKUP(NER402,Teams,2)</f>
        <v>#REF!</v>
      </c>
      <c r="NEK402" s="464"/>
      <c r="NEL402" s="369">
        <v>0.33333333333333331</v>
      </c>
      <c r="NEM402" s="370" t="e">
        <f>VLOOKUP(NEI402,fields,2)</f>
        <v>#REF!</v>
      </c>
      <c r="NEN402" s="73" t="s">
        <v>985</v>
      </c>
      <c r="NEO402" s="95">
        <v>45109</v>
      </c>
      <c r="NEP402" s="65" t="s">
        <v>11</v>
      </c>
      <c r="NEQ402" s="370" t="e">
        <f>VLOOKUP(NEY402,Teams,2)</f>
        <v>#REF!</v>
      </c>
      <c r="NER402" s="370" t="e">
        <f>VLOOKUP(NEZ402,Teams,2)</f>
        <v>#REF!</v>
      </c>
      <c r="NES402" s="464"/>
      <c r="NET402" s="369">
        <v>0.33333333333333331</v>
      </c>
      <c r="NEU402" s="370" t="e">
        <f>VLOOKUP(NEQ402,fields,2)</f>
        <v>#REF!</v>
      </c>
      <c r="NEV402" s="73" t="s">
        <v>985</v>
      </c>
      <c r="NEW402" s="95">
        <v>45109</v>
      </c>
      <c r="NEX402" s="65" t="s">
        <v>11</v>
      </c>
      <c r="NEY402" s="370" t="e">
        <f>VLOOKUP(NFG402,Teams,2)</f>
        <v>#REF!</v>
      </c>
      <c r="NEZ402" s="370" t="e">
        <f>VLOOKUP(NFH402,Teams,2)</f>
        <v>#REF!</v>
      </c>
      <c r="NFA402" s="464"/>
      <c r="NFB402" s="369">
        <v>0.33333333333333331</v>
      </c>
      <c r="NFC402" s="370" t="e">
        <f>VLOOKUP(NEY402,fields,2)</f>
        <v>#REF!</v>
      </c>
      <c r="NFD402" s="73" t="s">
        <v>985</v>
      </c>
      <c r="NFE402" s="95">
        <v>45109</v>
      </c>
      <c r="NFF402" s="65" t="s">
        <v>11</v>
      </c>
      <c r="NFG402" s="370" t="e">
        <f>VLOOKUP(NFO402,Teams,2)</f>
        <v>#REF!</v>
      </c>
      <c r="NFH402" s="370" t="e">
        <f>VLOOKUP(NFP402,Teams,2)</f>
        <v>#REF!</v>
      </c>
      <c r="NFI402" s="464"/>
      <c r="NFJ402" s="369">
        <v>0.33333333333333331</v>
      </c>
      <c r="NFK402" s="370" t="e">
        <f>VLOOKUP(NFG402,fields,2)</f>
        <v>#REF!</v>
      </c>
      <c r="NFL402" s="73" t="s">
        <v>985</v>
      </c>
      <c r="NFM402" s="95">
        <v>45109</v>
      </c>
      <c r="NFN402" s="65" t="s">
        <v>11</v>
      </c>
      <c r="NFO402" s="370" t="e">
        <f>VLOOKUP(NFW402,Teams,2)</f>
        <v>#REF!</v>
      </c>
      <c r="NFP402" s="370" t="e">
        <f>VLOOKUP(NFX402,Teams,2)</f>
        <v>#REF!</v>
      </c>
      <c r="NFQ402" s="464"/>
      <c r="NFR402" s="369">
        <v>0.33333333333333331</v>
      </c>
      <c r="NFS402" s="370" t="e">
        <f>VLOOKUP(NFO402,fields,2)</f>
        <v>#REF!</v>
      </c>
      <c r="NFT402" s="73" t="s">
        <v>985</v>
      </c>
      <c r="NFU402" s="95">
        <v>45109</v>
      </c>
      <c r="NFV402" s="65" t="s">
        <v>11</v>
      </c>
      <c r="NFW402" s="370" t="e">
        <f>VLOOKUP(NGE402,Teams,2)</f>
        <v>#REF!</v>
      </c>
      <c r="NFX402" s="370" t="e">
        <f>VLOOKUP(NGF402,Teams,2)</f>
        <v>#REF!</v>
      </c>
      <c r="NFY402" s="464"/>
      <c r="NFZ402" s="369">
        <v>0.33333333333333331</v>
      </c>
      <c r="NGA402" s="370" t="e">
        <f>VLOOKUP(NFW402,fields,2)</f>
        <v>#REF!</v>
      </c>
      <c r="NGB402" s="73" t="s">
        <v>985</v>
      </c>
      <c r="NGC402" s="95">
        <v>45109</v>
      </c>
      <c r="NGD402" s="65" t="s">
        <v>11</v>
      </c>
      <c r="NGE402" s="370" t="e">
        <f>VLOOKUP(NGM402,Teams,2)</f>
        <v>#REF!</v>
      </c>
      <c r="NGF402" s="370" t="e">
        <f>VLOOKUP(NGN402,Teams,2)</f>
        <v>#REF!</v>
      </c>
      <c r="NGG402" s="464"/>
      <c r="NGH402" s="369">
        <v>0.33333333333333331</v>
      </c>
      <c r="NGI402" s="370" t="e">
        <f>VLOOKUP(NGE402,fields,2)</f>
        <v>#REF!</v>
      </c>
      <c r="NGJ402" s="73" t="s">
        <v>985</v>
      </c>
      <c r="NGK402" s="95">
        <v>45109</v>
      </c>
      <c r="NGL402" s="65" t="s">
        <v>11</v>
      </c>
      <c r="NGM402" s="370" t="e">
        <f>VLOOKUP(NGU402,Teams,2)</f>
        <v>#REF!</v>
      </c>
      <c r="NGN402" s="370" t="e">
        <f>VLOOKUP(NGV402,Teams,2)</f>
        <v>#REF!</v>
      </c>
      <c r="NGO402" s="464"/>
      <c r="NGP402" s="369">
        <v>0.33333333333333331</v>
      </c>
      <c r="NGQ402" s="370" t="e">
        <f>VLOOKUP(NGM402,fields,2)</f>
        <v>#REF!</v>
      </c>
      <c r="NGR402" s="73" t="s">
        <v>985</v>
      </c>
      <c r="NGS402" s="95">
        <v>45109</v>
      </c>
      <c r="NGT402" s="65" t="s">
        <v>11</v>
      </c>
      <c r="NGU402" s="370" t="e">
        <f>VLOOKUP(NHC402,Teams,2)</f>
        <v>#REF!</v>
      </c>
      <c r="NGV402" s="370" t="e">
        <f>VLOOKUP(NHD402,Teams,2)</f>
        <v>#REF!</v>
      </c>
      <c r="NGW402" s="464"/>
      <c r="NGX402" s="369">
        <v>0.33333333333333331</v>
      </c>
      <c r="NGY402" s="370" t="e">
        <f>VLOOKUP(NGU402,fields,2)</f>
        <v>#REF!</v>
      </c>
      <c r="NGZ402" s="73" t="s">
        <v>985</v>
      </c>
      <c r="NHA402" s="95">
        <v>45109</v>
      </c>
      <c r="NHB402" s="65" t="s">
        <v>11</v>
      </c>
      <c r="NHC402" s="370" t="e">
        <f>VLOOKUP(NHK402,Teams,2)</f>
        <v>#REF!</v>
      </c>
      <c r="NHD402" s="370" t="e">
        <f>VLOOKUP(NHL402,Teams,2)</f>
        <v>#REF!</v>
      </c>
      <c r="NHE402" s="464"/>
      <c r="NHF402" s="369">
        <v>0.33333333333333331</v>
      </c>
      <c r="NHG402" s="370" t="e">
        <f>VLOOKUP(NHC402,fields,2)</f>
        <v>#REF!</v>
      </c>
      <c r="NHH402" s="73" t="s">
        <v>985</v>
      </c>
      <c r="NHI402" s="95">
        <v>45109</v>
      </c>
      <c r="NHJ402" s="65" t="s">
        <v>11</v>
      </c>
      <c r="NHK402" s="370" t="e">
        <f>VLOOKUP(NHS402,Teams,2)</f>
        <v>#REF!</v>
      </c>
      <c r="NHL402" s="370" t="e">
        <f>VLOOKUP(NHT402,Teams,2)</f>
        <v>#REF!</v>
      </c>
      <c r="NHM402" s="464"/>
      <c r="NHN402" s="369">
        <v>0.33333333333333331</v>
      </c>
      <c r="NHO402" s="370" t="e">
        <f>VLOOKUP(NHK402,fields,2)</f>
        <v>#REF!</v>
      </c>
      <c r="NHP402" s="73" t="s">
        <v>985</v>
      </c>
      <c r="NHQ402" s="95">
        <v>45109</v>
      </c>
      <c r="NHR402" s="65" t="s">
        <v>11</v>
      </c>
      <c r="NHS402" s="370" t="e">
        <f>VLOOKUP(NIA402,Teams,2)</f>
        <v>#REF!</v>
      </c>
      <c r="NHT402" s="370" t="e">
        <f>VLOOKUP(NIB402,Teams,2)</f>
        <v>#REF!</v>
      </c>
      <c r="NHU402" s="464"/>
      <c r="NHV402" s="369">
        <v>0.33333333333333331</v>
      </c>
      <c r="NHW402" s="370" t="e">
        <f>VLOOKUP(NHS402,fields,2)</f>
        <v>#REF!</v>
      </c>
      <c r="NHX402" s="73" t="s">
        <v>985</v>
      </c>
      <c r="NHY402" s="95">
        <v>45109</v>
      </c>
      <c r="NHZ402" s="65" t="s">
        <v>11</v>
      </c>
      <c r="NIA402" s="370" t="e">
        <f>VLOOKUP(NII402,Teams,2)</f>
        <v>#REF!</v>
      </c>
      <c r="NIB402" s="370" t="e">
        <f>VLOOKUP(NIJ402,Teams,2)</f>
        <v>#REF!</v>
      </c>
      <c r="NIC402" s="464"/>
      <c r="NID402" s="369">
        <v>0.33333333333333331</v>
      </c>
      <c r="NIE402" s="370" t="e">
        <f>VLOOKUP(NIA402,fields,2)</f>
        <v>#REF!</v>
      </c>
      <c r="NIF402" s="73" t="s">
        <v>985</v>
      </c>
      <c r="NIG402" s="95">
        <v>45109</v>
      </c>
      <c r="NIH402" s="65" t="s">
        <v>11</v>
      </c>
      <c r="NII402" s="370" t="e">
        <f>VLOOKUP(NIQ402,Teams,2)</f>
        <v>#REF!</v>
      </c>
      <c r="NIJ402" s="370" t="e">
        <f>VLOOKUP(NIR402,Teams,2)</f>
        <v>#REF!</v>
      </c>
      <c r="NIK402" s="464"/>
      <c r="NIL402" s="369">
        <v>0.33333333333333331</v>
      </c>
      <c r="NIM402" s="370" t="e">
        <f>VLOOKUP(NII402,fields,2)</f>
        <v>#REF!</v>
      </c>
      <c r="NIN402" s="73" t="s">
        <v>985</v>
      </c>
      <c r="NIO402" s="95">
        <v>45109</v>
      </c>
      <c r="NIP402" s="65" t="s">
        <v>11</v>
      </c>
      <c r="NIQ402" s="370" t="e">
        <f>VLOOKUP(NIY402,Teams,2)</f>
        <v>#REF!</v>
      </c>
      <c r="NIR402" s="370" t="e">
        <f>VLOOKUP(NIZ402,Teams,2)</f>
        <v>#REF!</v>
      </c>
      <c r="NIS402" s="464"/>
      <c r="NIT402" s="369">
        <v>0.33333333333333331</v>
      </c>
      <c r="NIU402" s="370" t="e">
        <f>VLOOKUP(NIQ402,fields,2)</f>
        <v>#REF!</v>
      </c>
      <c r="NIV402" s="73" t="s">
        <v>985</v>
      </c>
      <c r="NIW402" s="95">
        <v>45109</v>
      </c>
      <c r="NIX402" s="65" t="s">
        <v>11</v>
      </c>
      <c r="NIY402" s="370" t="e">
        <f>VLOOKUP(NJG402,Teams,2)</f>
        <v>#REF!</v>
      </c>
      <c r="NIZ402" s="370" t="e">
        <f>VLOOKUP(NJH402,Teams,2)</f>
        <v>#REF!</v>
      </c>
      <c r="NJA402" s="464"/>
      <c r="NJB402" s="369">
        <v>0.33333333333333331</v>
      </c>
      <c r="NJC402" s="370" t="e">
        <f>VLOOKUP(NIY402,fields,2)</f>
        <v>#REF!</v>
      </c>
      <c r="NJD402" s="73" t="s">
        <v>985</v>
      </c>
      <c r="NJE402" s="95">
        <v>45109</v>
      </c>
      <c r="NJF402" s="65" t="s">
        <v>11</v>
      </c>
      <c r="NJG402" s="370" t="e">
        <f>VLOOKUP(NJO402,Teams,2)</f>
        <v>#REF!</v>
      </c>
      <c r="NJH402" s="370" t="e">
        <f>VLOOKUP(NJP402,Teams,2)</f>
        <v>#REF!</v>
      </c>
      <c r="NJI402" s="464"/>
      <c r="NJJ402" s="369">
        <v>0.33333333333333331</v>
      </c>
      <c r="NJK402" s="370" t="e">
        <f>VLOOKUP(NJG402,fields,2)</f>
        <v>#REF!</v>
      </c>
      <c r="NJL402" s="73" t="s">
        <v>985</v>
      </c>
      <c r="NJM402" s="95">
        <v>45109</v>
      </c>
      <c r="NJN402" s="65" t="s">
        <v>11</v>
      </c>
      <c r="NJO402" s="370" t="e">
        <f>VLOOKUP(NJW402,Teams,2)</f>
        <v>#REF!</v>
      </c>
      <c r="NJP402" s="370" t="e">
        <f>VLOOKUP(NJX402,Teams,2)</f>
        <v>#REF!</v>
      </c>
      <c r="NJQ402" s="464"/>
      <c r="NJR402" s="369">
        <v>0.33333333333333331</v>
      </c>
      <c r="NJS402" s="370" t="e">
        <f>VLOOKUP(NJO402,fields,2)</f>
        <v>#REF!</v>
      </c>
      <c r="NJT402" s="73" t="s">
        <v>985</v>
      </c>
      <c r="NJU402" s="95">
        <v>45109</v>
      </c>
      <c r="NJV402" s="65" t="s">
        <v>11</v>
      </c>
      <c r="NJW402" s="370" t="e">
        <f>VLOOKUP(NKE402,Teams,2)</f>
        <v>#REF!</v>
      </c>
      <c r="NJX402" s="370" t="e">
        <f>VLOOKUP(NKF402,Teams,2)</f>
        <v>#REF!</v>
      </c>
      <c r="NJY402" s="464"/>
      <c r="NJZ402" s="369">
        <v>0.33333333333333331</v>
      </c>
      <c r="NKA402" s="370" t="e">
        <f>VLOOKUP(NJW402,fields,2)</f>
        <v>#REF!</v>
      </c>
      <c r="NKB402" s="73" t="s">
        <v>985</v>
      </c>
      <c r="NKC402" s="95">
        <v>45109</v>
      </c>
      <c r="NKD402" s="65" t="s">
        <v>11</v>
      </c>
      <c r="NKE402" s="370" t="e">
        <f>VLOOKUP(NKM402,Teams,2)</f>
        <v>#REF!</v>
      </c>
      <c r="NKF402" s="370" t="e">
        <f>VLOOKUP(NKN402,Teams,2)</f>
        <v>#REF!</v>
      </c>
      <c r="NKG402" s="464"/>
      <c r="NKH402" s="369">
        <v>0.33333333333333331</v>
      </c>
      <c r="NKI402" s="370" t="e">
        <f>VLOOKUP(NKE402,fields,2)</f>
        <v>#REF!</v>
      </c>
      <c r="NKJ402" s="73" t="s">
        <v>985</v>
      </c>
      <c r="NKK402" s="95">
        <v>45109</v>
      </c>
      <c r="NKL402" s="65" t="s">
        <v>11</v>
      </c>
      <c r="NKM402" s="370" t="e">
        <f>VLOOKUP(NKU402,Teams,2)</f>
        <v>#REF!</v>
      </c>
      <c r="NKN402" s="370" t="e">
        <f>VLOOKUP(NKV402,Teams,2)</f>
        <v>#REF!</v>
      </c>
      <c r="NKO402" s="464"/>
      <c r="NKP402" s="369">
        <v>0.33333333333333331</v>
      </c>
      <c r="NKQ402" s="370" t="e">
        <f>VLOOKUP(NKM402,fields,2)</f>
        <v>#REF!</v>
      </c>
      <c r="NKR402" s="73" t="s">
        <v>985</v>
      </c>
      <c r="NKS402" s="95">
        <v>45109</v>
      </c>
      <c r="NKT402" s="65" t="s">
        <v>11</v>
      </c>
      <c r="NKU402" s="370" t="e">
        <f>VLOOKUP(NLC402,Teams,2)</f>
        <v>#REF!</v>
      </c>
      <c r="NKV402" s="370" t="e">
        <f>VLOOKUP(NLD402,Teams,2)</f>
        <v>#REF!</v>
      </c>
      <c r="NKW402" s="464"/>
      <c r="NKX402" s="369">
        <v>0.33333333333333331</v>
      </c>
      <c r="NKY402" s="370" t="e">
        <f>VLOOKUP(NKU402,fields,2)</f>
        <v>#REF!</v>
      </c>
      <c r="NKZ402" s="73" t="s">
        <v>985</v>
      </c>
      <c r="NLA402" s="95">
        <v>45109</v>
      </c>
      <c r="NLB402" s="65" t="s">
        <v>11</v>
      </c>
      <c r="NLC402" s="370" t="e">
        <f>VLOOKUP(NLK402,Teams,2)</f>
        <v>#REF!</v>
      </c>
      <c r="NLD402" s="370" t="e">
        <f>VLOOKUP(NLL402,Teams,2)</f>
        <v>#REF!</v>
      </c>
      <c r="NLE402" s="464"/>
      <c r="NLF402" s="369">
        <v>0.33333333333333331</v>
      </c>
      <c r="NLG402" s="370" t="e">
        <f>VLOOKUP(NLC402,fields,2)</f>
        <v>#REF!</v>
      </c>
      <c r="NLH402" s="73" t="s">
        <v>985</v>
      </c>
      <c r="NLI402" s="95">
        <v>45109</v>
      </c>
      <c r="NLJ402" s="65" t="s">
        <v>11</v>
      </c>
      <c r="NLK402" s="370" t="e">
        <f>VLOOKUP(NLS402,Teams,2)</f>
        <v>#REF!</v>
      </c>
      <c r="NLL402" s="370" t="e">
        <f>VLOOKUP(NLT402,Teams,2)</f>
        <v>#REF!</v>
      </c>
      <c r="NLM402" s="464"/>
      <c r="NLN402" s="369">
        <v>0.33333333333333331</v>
      </c>
      <c r="NLO402" s="370" t="e">
        <f>VLOOKUP(NLK402,fields,2)</f>
        <v>#REF!</v>
      </c>
      <c r="NLP402" s="73" t="s">
        <v>985</v>
      </c>
      <c r="NLQ402" s="95">
        <v>45109</v>
      </c>
      <c r="NLR402" s="65" t="s">
        <v>11</v>
      </c>
      <c r="NLS402" s="370" t="e">
        <f>VLOOKUP(NMA402,Teams,2)</f>
        <v>#REF!</v>
      </c>
      <c r="NLT402" s="370" t="e">
        <f>VLOOKUP(NMB402,Teams,2)</f>
        <v>#REF!</v>
      </c>
      <c r="NLU402" s="464"/>
      <c r="NLV402" s="369">
        <v>0.33333333333333331</v>
      </c>
      <c r="NLW402" s="370" t="e">
        <f>VLOOKUP(NLS402,fields,2)</f>
        <v>#REF!</v>
      </c>
      <c r="NLX402" s="73" t="s">
        <v>985</v>
      </c>
      <c r="NLY402" s="95">
        <v>45109</v>
      </c>
      <c r="NLZ402" s="65" t="s">
        <v>11</v>
      </c>
      <c r="NMA402" s="370" t="e">
        <f>VLOOKUP(NMI402,Teams,2)</f>
        <v>#REF!</v>
      </c>
      <c r="NMB402" s="370" t="e">
        <f>VLOOKUP(NMJ402,Teams,2)</f>
        <v>#REF!</v>
      </c>
      <c r="NMC402" s="464"/>
      <c r="NMD402" s="369">
        <v>0.33333333333333331</v>
      </c>
      <c r="NME402" s="370" t="e">
        <f>VLOOKUP(NMA402,fields,2)</f>
        <v>#REF!</v>
      </c>
      <c r="NMF402" s="73" t="s">
        <v>985</v>
      </c>
      <c r="NMG402" s="95">
        <v>45109</v>
      </c>
      <c r="NMH402" s="65" t="s">
        <v>11</v>
      </c>
      <c r="NMI402" s="370" t="e">
        <f>VLOOKUP(NMQ402,Teams,2)</f>
        <v>#REF!</v>
      </c>
      <c r="NMJ402" s="370" t="e">
        <f>VLOOKUP(NMR402,Teams,2)</f>
        <v>#REF!</v>
      </c>
      <c r="NMK402" s="464"/>
      <c r="NML402" s="369">
        <v>0.33333333333333331</v>
      </c>
      <c r="NMM402" s="370" t="e">
        <f>VLOOKUP(NMI402,fields,2)</f>
        <v>#REF!</v>
      </c>
      <c r="NMN402" s="73" t="s">
        <v>985</v>
      </c>
      <c r="NMO402" s="95">
        <v>45109</v>
      </c>
      <c r="NMP402" s="65" t="s">
        <v>11</v>
      </c>
      <c r="NMQ402" s="370" t="e">
        <f>VLOOKUP(NMY402,Teams,2)</f>
        <v>#REF!</v>
      </c>
      <c r="NMR402" s="370" t="e">
        <f>VLOOKUP(NMZ402,Teams,2)</f>
        <v>#REF!</v>
      </c>
      <c r="NMS402" s="464"/>
      <c r="NMT402" s="369">
        <v>0.33333333333333331</v>
      </c>
      <c r="NMU402" s="370" t="e">
        <f>VLOOKUP(NMQ402,fields,2)</f>
        <v>#REF!</v>
      </c>
      <c r="NMV402" s="73" t="s">
        <v>985</v>
      </c>
      <c r="NMW402" s="95">
        <v>45109</v>
      </c>
      <c r="NMX402" s="65" t="s">
        <v>11</v>
      </c>
      <c r="NMY402" s="370" t="e">
        <f>VLOOKUP(NNG402,Teams,2)</f>
        <v>#REF!</v>
      </c>
      <c r="NMZ402" s="370" t="e">
        <f>VLOOKUP(NNH402,Teams,2)</f>
        <v>#REF!</v>
      </c>
      <c r="NNA402" s="464"/>
      <c r="NNB402" s="369">
        <v>0.33333333333333331</v>
      </c>
      <c r="NNC402" s="370" t="e">
        <f>VLOOKUP(NMY402,fields,2)</f>
        <v>#REF!</v>
      </c>
      <c r="NND402" s="73" t="s">
        <v>985</v>
      </c>
      <c r="NNE402" s="95">
        <v>45109</v>
      </c>
      <c r="NNF402" s="65" t="s">
        <v>11</v>
      </c>
      <c r="NNG402" s="370" t="e">
        <f>VLOOKUP(NNO402,Teams,2)</f>
        <v>#REF!</v>
      </c>
      <c r="NNH402" s="370" t="e">
        <f>VLOOKUP(NNP402,Teams,2)</f>
        <v>#REF!</v>
      </c>
      <c r="NNI402" s="464"/>
      <c r="NNJ402" s="369">
        <v>0.33333333333333331</v>
      </c>
      <c r="NNK402" s="370" t="e">
        <f>VLOOKUP(NNG402,fields,2)</f>
        <v>#REF!</v>
      </c>
      <c r="NNL402" s="73" t="s">
        <v>985</v>
      </c>
      <c r="NNM402" s="95">
        <v>45109</v>
      </c>
      <c r="NNN402" s="65" t="s">
        <v>11</v>
      </c>
      <c r="NNO402" s="370" t="e">
        <f>VLOOKUP(NNW402,Teams,2)</f>
        <v>#REF!</v>
      </c>
      <c r="NNP402" s="370" t="e">
        <f>VLOOKUP(NNX402,Teams,2)</f>
        <v>#REF!</v>
      </c>
      <c r="NNQ402" s="464"/>
      <c r="NNR402" s="369">
        <v>0.33333333333333331</v>
      </c>
      <c r="NNS402" s="370" t="e">
        <f>VLOOKUP(NNO402,fields,2)</f>
        <v>#REF!</v>
      </c>
      <c r="NNT402" s="73" t="s">
        <v>985</v>
      </c>
      <c r="NNU402" s="95">
        <v>45109</v>
      </c>
      <c r="NNV402" s="65" t="s">
        <v>11</v>
      </c>
      <c r="NNW402" s="370" t="e">
        <f>VLOOKUP(NOE402,Teams,2)</f>
        <v>#REF!</v>
      </c>
      <c r="NNX402" s="370" t="e">
        <f>VLOOKUP(NOF402,Teams,2)</f>
        <v>#REF!</v>
      </c>
      <c r="NNY402" s="464"/>
      <c r="NNZ402" s="369">
        <v>0.33333333333333331</v>
      </c>
      <c r="NOA402" s="370" t="e">
        <f>VLOOKUP(NNW402,fields,2)</f>
        <v>#REF!</v>
      </c>
      <c r="NOB402" s="73" t="s">
        <v>985</v>
      </c>
      <c r="NOC402" s="95">
        <v>45109</v>
      </c>
      <c r="NOD402" s="65" t="s">
        <v>11</v>
      </c>
      <c r="NOE402" s="370" t="e">
        <f>VLOOKUP(NOM402,Teams,2)</f>
        <v>#REF!</v>
      </c>
      <c r="NOF402" s="370" t="e">
        <f>VLOOKUP(NON402,Teams,2)</f>
        <v>#REF!</v>
      </c>
      <c r="NOG402" s="464"/>
      <c r="NOH402" s="369">
        <v>0.33333333333333331</v>
      </c>
      <c r="NOI402" s="370" t="e">
        <f>VLOOKUP(NOE402,fields,2)</f>
        <v>#REF!</v>
      </c>
      <c r="NOJ402" s="73" t="s">
        <v>985</v>
      </c>
      <c r="NOK402" s="95">
        <v>45109</v>
      </c>
      <c r="NOL402" s="65" t="s">
        <v>11</v>
      </c>
      <c r="NOM402" s="370" t="e">
        <f>VLOOKUP(NOU402,Teams,2)</f>
        <v>#REF!</v>
      </c>
      <c r="NON402" s="370" t="e">
        <f>VLOOKUP(NOV402,Teams,2)</f>
        <v>#REF!</v>
      </c>
      <c r="NOO402" s="464"/>
      <c r="NOP402" s="369">
        <v>0.33333333333333331</v>
      </c>
      <c r="NOQ402" s="370" t="e">
        <f>VLOOKUP(NOM402,fields,2)</f>
        <v>#REF!</v>
      </c>
      <c r="NOR402" s="73" t="s">
        <v>985</v>
      </c>
      <c r="NOS402" s="95">
        <v>45109</v>
      </c>
      <c r="NOT402" s="65" t="s">
        <v>11</v>
      </c>
      <c r="NOU402" s="370" t="e">
        <f>VLOOKUP(NPC402,Teams,2)</f>
        <v>#REF!</v>
      </c>
      <c r="NOV402" s="370" t="e">
        <f>VLOOKUP(NPD402,Teams,2)</f>
        <v>#REF!</v>
      </c>
      <c r="NOW402" s="464"/>
      <c r="NOX402" s="369">
        <v>0.33333333333333331</v>
      </c>
      <c r="NOY402" s="370" t="e">
        <f>VLOOKUP(NOU402,fields,2)</f>
        <v>#REF!</v>
      </c>
      <c r="NOZ402" s="73" t="s">
        <v>985</v>
      </c>
      <c r="NPA402" s="95">
        <v>45109</v>
      </c>
      <c r="NPB402" s="65" t="s">
        <v>11</v>
      </c>
      <c r="NPC402" s="370" t="e">
        <f>VLOOKUP(NPK402,Teams,2)</f>
        <v>#REF!</v>
      </c>
      <c r="NPD402" s="370" t="e">
        <f>VLOOKUP(NPL402,Teams,2)</f>
        <v>#REF!</v>
      </c>
      <c r="NPE402" s="464"/>
      <c r="NPF402" s="369">
        <v>0.33333333333333331</v>
      </c>
      <c r="NPG402" s="370" t="e">
        <f>VLOOKUP(NPC402,fields,2)</f>
        <v>#REF!</v>
      </c>
      <c r="NPH402" s="73" t="s">
        <v>985</v>
      </c>
      <c r="NPI402" s="95">
        <v>45109</v>
      </c>
      <c r="NPJ402" s="65" t="s">
        <v>11</v>
      </c>
      <c r="NPK402" s="370" t="e">
        <f>VLOOKUP(NPS402,Teams,2)</f>
        <v>#REF!</v>
      </c>
      <c r="NPL402" s="370" t="e">
        <f>VLOOKUP(NPT402,Teams,2)</f>
        <v>#REF!</v>
      </c>
      <c r="NPM402" s="464"/>
      <c r="NPN402" s="369">
        <v>0.33333333333333331</v>
      </c>
      <c r="NPO402" s="370" t="e">
        <f>VLOOKUP(NPK402,fields,2)</f>
        <v>#REF!</v>
      </c>
      <c r="NPP402" s="73" t="s">
        <v>985</v>
      </c>
      <c r="NPQ402" s="95">
        <v>45109</v>
      </c>
      <c r="NPR402" s="65" t="s">
        <v>11</v>
      </c>
      <c r="NPS402" s="370" t="e">
        <f>VLOOKUP(NQA402,Teams,2)</f>
        <v>#REF!</v>
      </c>
      <c r="NPT402" s="370" t="e">
        <f>VLOOKUP(NQB402,Teams,2)</f>
        <v>#REF!</v>
      </c>
      <c r="NPU402" s="464"/>
      <c r="NPV402" s="369">
        <v>0.33333333333333331</v>
      </c>
      <c r="NPW402" s="370" t="e">
        <f>VLOOKUP(NPS402,fields,2)</f>
        <v>#REF!</v>
      </c>
      <c r="NPX402" s="73" t="s">
        <v>985</v>
      </c>
      <c r="NPY402" s="95">
        <v>45109</v>
      </c>
      <c r="NPZ402" s="65" t="s">
        <v>11</v>
      </c>
      <c r="NQA402" s="370" t="e">
        <f>VLOOKUP(NQI402,Teams,2)</f>
        <v>#REF!</v>
      </c>
      <c r="NQB402" s="370" t="e">
        <f>VLOOKUP(NQJ402,Teams,2)</f>
        <v>#REF!</v>
      </c>
      <c r="NQC402" s="464"/>
      <c r="NQD402" s="369">
        <v>0.33333333333333331</v>
      </c>
      <c r="NQE402" s="370" t="e">
        <f>VLOOKUP(NQA402,fields,2)</f>
        <v>#REF!</v>
      </c>
      <c r="NQF402" s="73" t="s">
        <v>985</v>
      </c>
      <c r="NQG402" s="95">
        <v>45109</v>
      </c>
      <c r="NQH402" s="65" t="s">
        <v>11</v>
      </c>
      <c r="NQI402" s="370" t="e">
        <f>VLOOKUP(NQQ402,Teams,2)</f>
        <v>#REF!</v>
      </c>
      <c r="NQJ402" s="370" t="e">
        <f>VLOOKUP(NQR402,Teams,2)</f>
        <v>#REF!</v>
      </c>
      <c r="NQK402" s="464"/>
      <c r="NQL402" s="369">
        <v>0.33333333333333331</v>
      </c>
      <c r="NQM402" s="370" t="e">
        <f>VLOOKUP(NQI402,fields,2)</f>
        <v>#REF!</v>
      </c>
      <c r="NQN402" s="73" t="s">
        <v>985</v>
      </c>
      <c r="NQO402" s="95">
        <v>45109</v>
      </c>
      <c r="NQP402" s="65" t="s">
        <v>11</v>
      </c>
      <c r="NQQ402" s="370" t="e">
        <f>VLOOKUP(NQY402,Teams,2)</f>
        <v>#REF!</v>
      </c>
      <c r="NQR402" s="370" t="e">
        <f>VLOOKUP(NQZ402,Teams,2)</f>
        <v>#REF!</v>
      </c>
      <c r="NQS402" s="464"/>
      <c r="NQT402" s="369">
        <v>0.33333333333333331</v>
      </c>
      <c r="NQU402" s="370" t="e">
        <f>VLOOKUP(NQQ402,fields,2)</f>
        <v>#REF!</v>
      </c>
      <c r="NQV402" s="73" t="s">
        <v>985</v>
      </c>
      <c r="NQW402" s="95">
        <v>45109</v>
      </c>
      <c r="NQX402" s="65" t="s">
        <v>11</v>
      </c>
      <c r="NQY402" s="370" t="e">
        <f>VLOOKUP(NRG402,Teams,2)</f>
        <v>#REF!</v>
      </c>
      <c r="NQZ402" s="370" t="e">
        <f>VLOOKUP(NRH402,Teams,2)</f>
        <v>#REF!</v>
      </c>
      <c r="NRA402" s="464"/>
      <c r="NRB402" s="369">
        <v>0.33333333333333331</v>
      </c>
      <c r="NRC402" s="370" t="e">
        <f>VLOOKUP(NQY402,fields,2)</f>
        <v>#REF!</v>
      </c>
      <c r="NRD402" s="73" t="s">
        <v>985</v>
      </c>
      <c r="NRE402" s="95">
        <v>45109</v>
      </c>
      <c r="NRF402" s="65" t="s">
        <v>11</v>
      </c>
      <c r="NRG402" s="370" t="e">
        <f>VLOOKUP(NRO402,Teams,2)</f>
        <v>#REF!</v>
      </c>
      <c r="NRH402" s="370" t="e">
        <f>VLOOKUP(NRP402,Teams,2)</f>
        <v>#REF!</v>
      </c>
      <c r="NRI402" s="464"/>
      <c r="NRJ402" s="369">
        <v>0.33333333333333331</v>
      </c>
      <c r="NRK402" s="370" t="e">
        <f>VLOOKUP(NRG402,fields,2)</f>
        <v>#REF!</v>
      </c>
      <c r="NRL402" s="73" t="s">
        <v>985</v>
      </c>
      <c r="NRM402" s="95">
        <v>45109</v>
      </c>
      <c r="NRN402" s="65" t="s">
        <v>11</v>
      </c>
      <c r="NRO402" s="370" t="e">
        <f>VLOOKUP(NRW402,Teams,2)</f>
        <v>#REF!</v>
      </c>
      <c r="NRP402" s="370" t="e">
        <f>VLOOKUP(NRX402,Teams,2)</f>
        <v>#REF!</v>
      </c>
      <c r="NRQ402" s="464"/>
      <c r="NRR402" s="369">
        <v>0.33333333333333331</v>
      </c>
      <c r="NRS402" s="370" t="e">
        <f>VLOOKUP(NRO402,fields,2)</f>
        <v>#REF!</v>
      </c>
      <c r="NRT402" s="73" t="s">
        <v>985</v>
      </c>
      <c r="NRU402" s="95">
        <v>45109</v>
      </c>
      <c r="NRV402" s="65" t="s">
        <v>11</v>
      </c>
      <c r="NRW402" s="370" t="e">
        <f>VLOOKUP(NSE402,Teams,2)</f>
        <v>#REF!</v>
      </c>
      <c r="NRX402" s="370" t="e">
        <f>VLOOKUP(NSF402,Teams,2)</f>
        <v>#REF!</v>
      </c>
      <c r="NRY402" s="464"/>
      <c r="NRZ402" s="369">
        <v>0.33333333333333331</v>
      </c>
      <c r="NSA402" s="370" t="e">
        <f>VLOOKUP(NRW402,fields,2)</f>
        <v>#REF!</v>
      </c>
      <c r="NSB402" s="73" t="s">
        <v>985</v>
      </c>
      <c r="NSC402" s="95">
        <v>45109</v>
      </c>
      <c r="NSD402" s="65" t="s">
        <v>11</v>
      </c>
      <c r="NSE402" s="370" t="e">
        <f>VLOOKUP(NSM402,Teams,2)</f>
        <v>#REF!</v>
      </c>
      <c r="NSF402" s="370" t="e">
        <f>VLOOKUP(NSN402,Teams,2)</f>
        <v>#REF!</v>
      </c>
      <c r="NSG402" s="464"/>
      <c r="NSH402" s="369">
        <v>0.33333333333333331</v>
      </c>
      <c r="NSI402" s="370" t="e">
        <f>VLOOKUP(NSE402,fields,2)</f>
        <v>#REF!</v>
      </c>
      <c r="NSJ402" s="73" t="s">
        <v>985</v>
      </c>
      <c r="NSK402" s="95">
        <v>45109</v>
      </c>
      <c r="NSL402" s="65" t="s">
        <v>11</v>
      </c>
      <c r="NSM402" s="370" t="e">
        <f>VLOOKUP(NSU402,Teams,2)</f>
        <v>#REF!</v>
      </c>
      <c r="NSN402" s="370" t="e">
        <f>VLOOKUP(NSV402,Teams,2)</f>
        <v>#REF!</v>
      </c>
      <c r="NSO402" s="464"/>
      <c r="NSP402" s="369">
        <v>0.33333333333333331</v>
      </c>
      <c r="NSQ402" s="370" t="e">
        <f>VLOOKUP(NSM402,fields,2)</f>
        <v>#REF!</v>
      </c>
      <c r="NSR402" s="73" t="s">
        <v>985</v>
      </c>
      <c r="NSS402" s="95">
        <v>45109</v>
      </c>
      <c r="NST402" s="65" t="s">
        <v>11</v>
      </c>
      <c r="NSU402" s="370" t="e">
        <f>VLOOKUP(NTC402,Teams,2)</f>
        <v>#REF!</v>
      </c>
      <c r="NSV402" s="370" t="e">
        <f>VLOOKUP(NTD402,Teams,2)</f>
        <v>#REF!</v>
      </c>
      <c r="NSW402" s="464"/>
      <c r="NSX402" s="369">
        <v>0.33333333333333331</v>
      </c>
      <c r="NSY402" s="370" t="e">
        <f>VLOOKUP(NSU402,fields,2)</f>
        <v>#REF!</v>
      </c>
      <c r="NSZ402" s="73" t="s">
        <v>985</v>
      </c>
      <c r="NTA402" s="95">
        <v>45109</v>
      </c>
      <c r="NTB402" s="65" t="s">
        <v>11</v>
      </c>
      <c r="NTC402" s="370" t="e">
        <f>VLOOKUP(NTK402,Teams,2)</f>
        <v>#REF!</v>
      </c>
      <c r="NTD402" s="370" t="e">
        <f>VLOOKUP(NTL402,Teams,2)</f>
        <v>#REF!</v>
      </c>
      <c r="NTE402" s="464"/>
      <c r="NTF402" s="369">
        <v>0.33333333333333331</v>
      </c>
      <c r="NTG402" s="370" t="e">
        <f>VLOOKUP(NTC402,fields,2)</f>
        <v>#REF!</v>
      </c>
      <c r="NTH402" s="73" t="s">
        <v>985</v>
      </c>
      <c r="NTI402" s="95">
        <v>45109</v>
      </c>
      <c r="NTJ402" s="65" t="s">
        <v>11</v>
      </c>
      <c r="NTK402" s="370" t="e">
        <f>VLOOKUP(NTS402,Teams,2)</f>
        <v>#REF!</v>
      </c>
      <c r="NTL402" s="370" t="e">
        <f>VLOOKUP(NTT402,Teams,2)</f>
        <v>#REF!</v>
      </c>
      <c r="NTM402" s="464"/>
      <c r="NTN402" s="369">
        <v>0.33333333333333331</v>
      </c>
      <c r="NTO402" s="370" t="e">
        <f>VLOOKUP(NTK402,fields,2)</f>
        <v>#REF!</v>
      </c>
      <c r="NTP402" s="73" t="s">
        <v>985</v>
      </c>
      <c r="NTQ402" s="95">
        <v>45109</v>
      </c>
      <c r="NTR402" s="65" t="s">
        <v>11</v>
      </c>
      <c r="NTS402" s="370" t="e">
        <f>VLOOKUP(NUA402,Teams,2)</f>
        <v>#REF!</v>
      </c>
      <c r="NTT402" s="370" t="e">
        <f>VLOOKUP(NUB402,Teams,2)</f>
        <v>#REF!</v>
      </c>
      <c r="NTU402" s="464"/>
      <c r="NTV402" s="369">
        <v>0.33333333333333331</v>
      </c>
      <c r="NTW402" s="370" t="e">
        <f>VLOOKUP(NTS402,fields,2)</f>
        <v>#REF!</v>
      </c>
      <c r="NTX402" s="73" t="s">
        <v>985</v>
      </c>
      <c r="NTY402" s="95">
        <v>45109</v>
      </c>
      <c r="NTZ402" s="65" t="s">
        <v>11</v>
      </c>
      <c r="NUA402" s="370" t="e">
        <f>VLOOKUP(NUI402,Teams,2)</f>
        <v>#REF!</v>
      </c>
      <c r="NUB402" s="370" t="e">
        <f>VLOOKUP(NUJ402,Teams,2)</f>
        <v>#REF!</v>
      </c>
      <c r="NUC402" s="464"/>
      <c r="NUD402" s="369">
        <v>0.33333333333333331</v>
      </c>
      <c r="NUE402" s="370" t="e">
        <f>VLOOKUP(NUA402,fields,2)</f>
        <v>#REF!</v>
      </c>
      <c r="NUF402" s="73" t="s">
        <v>985</v>
      </c>
      <c r="NUG402" s="95">
        <v>45109</v>
      </c>
      <c r="NUH402" s="65" t="s">
        <v>11</v>
      </c>
      <c r="NUI402" s="370" t="e">
        <f>VLOOKUP(NUQ402,Teams,2)</f>
        <v>#REF!</v>
      </c>
      <c r="NUJ402" s="370" t="e">
        <f>VLOOKUP(NUR402,Teams,2)</f>
        <v>#REF!</v>
      </c>
      <c r="NUK402" s="464"/>
      <c r="NUL402" s="369">
        <v>0.33333333333333331</v>
      </c>
      <c r="NUM402" s="370" t="e">
        <f>VLOOKUP(NUI402,fields,2)</f>
        <v>#REF!</v>
      </c>
      <c r="NUN402" s="73" t="s">
        <v>985</v>
      </c>
      <c r="NUO402" s="95">
        <v>45109</v>
      </c>
      <c r="NUP402" s="65" t="s">
        <v>11</v>
      </c>
      <c r="NUQ402" s="370" t="e">
        <f>VLOOKUP(NUY402,Teams,2)</f>
        <v>#REF!</v>
      </c>
      <c r="NUR402" s="370" t="e">
        <f>VLOOKUP(NUZ402,Teams,2)</f>
        <v>#REF!</v>
      </c>
      <c r="NUS402" s="464"/>
      <c r="NUT402" s="369">
        <v>0.33333333333333331</v>
      </c>
      <c r="NUU402" s="370" t="e">
        <f>VLOOKUP(NUQ402,fields,2)</f>
        <v>#REF!</v>
      </c>
      <c r="NUV402" s="73" t="s">
        <v>985</v>
      </c>
      <c r="NUW402" s="95">
        <v>45109</v>
      </c>
      <c r="NUX402" s="65" t="s">
        <v>11</v>
      </c>
      <c r="NUY402" s="370" t="e">
        <f>VLOOKUP(NVG402,Teams,2)</f>
        <v>#REF!</v>
      </c>
      <c r="NUZ402" s="370" t="e">
        <f>VLOOKUP(NVH402,Teams,2)</f>
        <v>#REF!</v>
      </c>
      <c r="NVA402" s="464"/>
      <c r="NVB402" s="369">
        <v>0.33333333333333331</v>
      </c>
      <c r="NVC402" s="370" t="e">
        <f>VLOOKUP(NUY402,fields,2)</f>
        <v>#REF!</v>
      </c>
      <c r="NVD402" s="73" t="s">
        <v>985</v>
      </c>
      <c r="NVE402" s="95">
        <v>45109</v>
      </c>
      <c r="NVF402" s="65" t="s">
        <v>11</v>
      </c>
      <c r="NVG402" s="370" t="e">
        <f>VLOOKUP(NVO402,Teams,2)</f>
        <v>#REF!</v>
      </c>
      <c r="NVH402" s="370" t="e">
        <f>VLOOKUP(NVP402,Teams,2)</f>
        <v>#REF!</v>
      </c>
      <c r="NVI402" s="464"/>
      <c r="NVJ402" s="369">
        <v>0.33333333333333331</v>
      </c>
      <c r="NVK402" s="370" t="e">
        <f>VLOOKUP(NVG402,fields,2)</f>
        <v>#REF!</v>
      </c>
      <c r="NVL402" s="73" t="s">
        <v>985</v>
      </c>
      <c r="NVM402" s="95">
        <v>45109</v>
      </c>
      <c r="NVN402" s="65" t="s">
        <v>11</v>
      </c>
      <c r="NVO402" s="370" t="e">
        <f>VLOOKUP(NVW402,Teams,2)</f>
        <v>#REF!</v>
      </c>
      <c r="NVP402" s="370" t="e">
        <f>VLOOKUP(NVX402,Teams,2)</f>
        <v>#REF!</v>
      </c>
      <c r="NVQ402" s="464"/>
      <c r="NVR402" s="369">
        <v>0.33333333333333331</v>
      </c>
      <c r="NVS402" s="370" t="e">
        <f>VLOOKUP(NVO402,fields,2)</f>
        <v>#REF!</v>
      </c>
      <c r="NVT402" s="73" t="s">
        <v>985</v>
      </c>
      <c r="NVU402" s="95">
        <v>45109</v>
      </c>
      <c r="NVV402" s="65" t="s">
        <v>11</v>
      </c>
      <c r="NVW402" s="370" t="e">
        <f>VLOOKUP(NWE402,Teams,2)</f>
        <v>#REF!</v>
      </c>
      <c r="NVX402" s="370" t="e">
        <f>VLOOKUP(NWF402,Teams,2)</f>
        <v>#REF!</v>
      </c>
      <c r="NVY402" s="464"/>
      <c r="NVZ402" s="369">
        <v>0.33333333333333331</v>
      </c>
      <c r="NWA402" s="370" t="e">
        <f>VLOOKUP(NVW402,fields,2)</f>
        <v>#REF!</v>
      </c>
      <c r="NWB402" s="73" t="s">
        <v>985</v>
      </c>
      <c r="NWC402" s="95">
        <v>45109</v>
      </c>
      <c r="NWD402" s="65" t="s">
        <v>11</v>
      </c>
      <c r="NWE402" s="370" t="e">
        <f>VLOOKUP(NWM402,Teams,2)</f>
        <v>#REF!</v>
      </c>
      <c r="NWF402" s="370" t="e">
        <f>VLOOKUP(NWN402,Teams,2)</f>
        <v>#REF!</v>
      </c>
      <c r="NWG402" s="464"/>
      <c r="NWH402" s="369">
        <v>0.33333333333333331</v>
      </c>
      <c r="NWI402" s="370" t="e">
        <f>VLOOKUP(NWE402,fields,2)</f>
        <v>#REF!</v>
      </c>
      <c r="NWJ402" s="73" t="s">
        <v>985</v>
      </c>
      <c r="NWK402" s="95">
        <v>45109</v>
      </c>
      <c r="NWL402" s="65" t="s">
        <v>11</v>
      </c>
      <c r="NWM402" s="370" t="e">
        <f>VLOOKUP(NWU402,Teams,2)</f>
        <v>#REF!</v>
      </c>
      <c r="NWN402" s="370" t="e">
        <f>VLOOKUP(NWV402,Teams,2)</f>
        <v>#REF!</v>
      </c>
      <c r="NWO402" s="464"/>
      <c r="NWP402" s="369">
        <v>0.33333333333333331</v>
      </c>
      <c r="NWQ402" s="370" t="e">
        <f>VLOOKUP(NWM402,fields,2)</f>
        <v>#REF!</v>
      </c>
      <c r="NWR402" s="73" t="s">
        <v>985</v>
      </c>
      <c r="NWS402" s="95">
        <v>45109</v>
      </c>
      <c r="NWT402" s="65" t="s">
        <v>11</v>
      </c>
      <c r="NWU402" s="370" t="e">
        <f>VLOOKUP(NXC402,Teams,2)</f>
        <v>#REF!</v>
      </c>
      <c r="NWV402" s="370" t="e">
        <f>VLOOKUP(NXD402,Teams,2)</f>
        <v>#REF!</v>
      </c>
      <c r="NWW402" s="464"/>
      <c r="NWX402" s="369">
        <v>0.33333333333333331</v>
      </c>
      <c r="NWY402" s="370" t="e">
        <f>VLOOKUP(NWU402,fields,2)</f>
        <v>#REF!</v>
      </c>
      <c r="NWZ402" s="73" t="s">
        <v>985</v>
      </c>
      <c r="NXA402" s="95">
        <v>45109</v>
      </c>
      <c r="NXB402" s="65" t="s">
        <v>11</v>
      </c>
      <c r="NXC402" s="370" t="e">
        <f>VLOOKUP(NXK402,Teams,2)</f>
        <v>#REF!</v>
      </c>
      <c r="NXD402" s="370" t="e">
        <f>VLOOKUP(NXL402,Teams,2)</f>
        <v>#REF!</v>
      </c>
      <c r="NXE402" s="464"/>
      <c r="NXF402" s="369">
        <v>0.33333333333333331</v>
      </c>
      <c r="NXG402" s="370" t="e">
        <f>VLOOKUP(NXC402,fields,2)</f>
        <v>#REF!</v>
      </c>
      <c r="NXH402" s="73" t="s">
        <v>985</v>
      </c>
      <c r="NXI402" s="95">
        <v>45109</v>
      </c>
      <c r="NXJ402" s="65" t="s">
        <v>11</v>
      </c>
      <c r="NXK402" s="370" t="e">
        <f>VLOOKUP(NXS402,Teams,2)</f>
        <v>#REF!</v>
      </c>
      <c r="NXL402" s="370" t="e">
        <f>VLOOKUP(NXT402,Teams,2)</f>
        <v>#REF!</v>
      </c>
      <c r="NXM402" s="464"/>
      <c r="NXN402" s="369">
        <v>0.33333333333333331</v>
      </c>
      <c r="NXO402" s="370" t="e">
        <f>VLOOKUP(NXK402,fields,2)</f>
        <v>#REF!</v>
      </c>
      <c r="NXP402" s="73" t="s">
        <v>985</v>
      </c>
      <c r="NXQ402" s="95">
        <v>45109</v>
      </c>
      <c r="NXR402" s="65" t="s">
        <v>11</v>
      </c>
      <c r="NXS402" s="370" t="e">
        <f>VLOOKUP(NYA402,Teams,2)</f>
        <v>#REF!</v>
      </c>
      <c r="NXT402" s="370" t="e">
        <f>VLOOKUP(NYB402,Teams,2)</f>
        <v>#REF!</v>
      </c>
      <c r="NXU402" s="464"/>
      <c r="NXV402" s="369">
        <v>0.33333333333333331</v>
      </c>
      <c r="NXW402" s="370" t="e">
        <f>VLOOKUP(NXS402,fields,2)</f>
        <v>#REF!</v>
      </c>
      <c r="NXX402" s="73" t="s">
        <v>985</v>
      </c>
      <c r="NXY402" s="95">
        <v>45109</v>
      </c>
      <c r="NXZ402" s="65" t="s">
        <v>11</v>
      </c>
      <c r="NYA402" s="370" t="e">
        <f>VLOOKUP(NYI402,Teams,2)</f>
        <v>#REF!</v>
      </c>
      <c r="NYB402" s="370" t="e">
        <f>VLOOKUP(NYJ402,Teams,2)</f>
        <v>#REF!</v>
      </c>
      <c r="NYC402" s="464"/>
      <c r="NYD402" s="369">
        <v>0.33333333333333331</v>
      </c>
      <c r="NYE402" s="370" t="e">
        <f>VLOOKUP(NYA402,fields,2)</f>
        <v>#REF!</v>
      </c>
      <c r="NYF402" s="73" t="s">
        <v>985</v>
      </c>
      <c r="NYG402" s="95">
        <v>45109</v>
      </c>
      <c r="NYH402" s="65" t="s">
        <v>11</v>
      </c>
      <c r="NYI402" s="370" t="e">
        <f>VLOOKUP(NYQ402,Teams,2)</f>
        <v>#REF!</v>
      </c>
      <c r="NYJ402" s="370" t="e">
        <f>VLOOKUP(NYR402,Teams,2)</f>
        <v>#REF!</v>
      </c>
      <c r="NYK402" s="464"/>
      <c r="NYL402" s="369">
        <v>0.33333333333333331</v>
      </c>
      <c r="NYM402" s="370" t="e">
        <f>VLOOKUP(NYI402,fields,2)</f>
        <v>#REF!</v>
      </c>
      <c r="NYN402" s="73" t="s">
        <v>985</v>
      </c>
      <c r="NYO402" s="95">
        <v>45109</v>
      </c>
      <c r="NYP402" s="65" t="s">
        <v>11</v>
      </c>
      <c r="NYQ402" s="370" t="e">
        <f>VLOOKUP(NYY402,Teams,2)</f>
        <v>#REF!</v>
      </c>
      <c r="NYR402" s="370" t="e">
        <f>VLOOKUP(NYZ402,Teams,2)</f>
        <v>#REF!</v>
      </c>
      <c r="NYS402" s="464"/>
      <c r="NYT402" s="369">
        <v>0.33333333333333331</v>
      </c>
      <c r="NYU402" s="370" t="e">
        <f>VLOOKUP(NYQ402,fields,2)</f>
        <v>#REF!</v>
      </c>
      <c r="NYV402" s="73" t="s">
        <v>985</v>
      </c>
      <c r="NYW402" s="95">
        <v>45109</v>
      </c>
      <c r="NYX402" s="65" t="s">
        <v>11</v>
      </c>
      <c r="NYY402" s="370" t="e">
        <f>VLOOKUP(NZG402,Teams,2)</f>
        <v>#REF!</v>
      </c>
      <c r="NYZ402" s="370" t="e">
        <f>VLOOKUP(NZH402,Teams,2)</f>
        <v>#REF!</v>
      </c>
      <c r="NZA402" s="464"/>
      <c r="NZB402" s="369">
        <v>0.33333333333333331</v>
      </c>
      <c r="NZC402" s="370" t="e">
        <f>VLOOKUP(NYY402,fields,2)</f>
        <v>#REF!</v>
      </c>
      <c r="NZD402" s="73" t="s">
        <v>985</v>
      </c>
      <c r="NZE402" s="95">
        <v>45109</v>
      </c>
      <c r="NZF402" s="65" t="s">
        <v>11</v>
      </c>
      <c r="NZG402" s="370" t="e">
        <f>VLOOKUP(NZO402,Teams,2)</f>
        <v>#REF!</v>
      </c>
      <c r="NZH402" s="370" t="e">
        <f>VLOOKUP(NZP402,Teams,2)</f>
        <v>#REF!</v>
      </c>
      <c r="NZI402" s="464"/>
      <c r="NZJ402" s="369">
        <v>0.33333333333333331</v>
      </c>
      <c r="NZK402" s="370" t="e">
        <f>VLOOKUP(NZG402,fields,2)</f>
        <v>#REF!</v>
      </c>
      <c r="NZL402" s="73" t="s">
        <v>985</v>
      </c>
      <c r="NZM402" s="95">
        <v>45109</v>
      </c>
      <c r="NZN402" s="65" t="s">
        <v>11</v>
      </c>
      <c r="NZO402" s="370" t="e">
        <f>VLOOKUP(NZW402,Teams,2)</f>
        <v>#REF!</v>
      </c>
      <c r="NZP402" s="370" t="e">
        <f>VLOOKUP(NZX402,Teams,2)</f>
        <v>#REF!</v>
      </c>
      <c r="NZQ402" s="464"/>
      <c r="NZR402" s="369">
        <v>0.33333333333333331</v>
      </c>
      <c r="NZS402" s="370" t="e">
        <f>VLOOKUP(NZO402,fields,2)</f>
        <v>#REF!</v>
      </c>
      <c r="NZT402" s="73" t="s">
        <v>985</v>
      </c>
      <c r="NZU402" s="95">
        <v>45109</v>
      </c>
      <c r="NZV402" s="65" t="s">
        <v>11</v>
      </c>
      <c r="NZW402" s="370" t="e">
        <f>VLOOKUP(OAE402,Teams,2)</f>
        <v>#REF!</v>
      </c>
      <c r="NZX402" s="370" t="e">
        <f>VLOOKUP(OAF402,Teams,2)</f>
        <v>#REF!</v>
      </c>
      <c r="NZY402" s="464"/>
      <c r="NZZ402" s="369">
        <v>0.33333333333333331</v>
      </c>
      <c r="OAA402" s="370" t="e">
        <f>VLOOKUP(NZW402,fields,2)</f>
        <v>#REF!</v>
      </c>
      <c r="OAB402" s="73" t="s">
        <v>985</v>
      </c>
      <c r="OAC402" s="95">
        <v>45109</v>
      </c>
      <c r="OAD402" s="65" t="s">
        <v>11</v>
      </c>
      <c r="OAE402" s="370" t="e">
        <f>VLOOKUP(OAM402,Teams,2)</f>
        <v>#REF!</v>
      </c>
      <c r="OAF402" s="370" t="e">
        <f>VLOOKUP(OAN402,Teams,2)</f>
        <v>#REF!</v>
      </c>
      <c r="OAG402" s="464"/>
      <c r="OAH402" s="369">
        <v>0.33333333333333331</v>
      </c>
      <c r="OAI402" s="370" t="e">
        <f>VLOOKUP(OAE402,fields,2)</f>
        <v>#REF!</v>
      </c>
      <c r="OAJ402" s="73" t="s">
        <v>985</v>
      </c>
      <c r="OAK402" s="95">
        <v>45109</v>
      </c>
      <c r="OAL402" s="65" t="s">
        <v>11</v>
      </c>
      <c r="OAM402" s="370" t="e">
        <f>VLOOKUP(OAU402,Teams,2)</f>
        <v>#REF!</v>
      </c>
      <c r="OAN402" s="370" t="e">
        <f>VLOOKUP(OAV402,Teams,2)</f>
        <v>#REF!</v>
      </c>
      <c r="OAO402" s="464"/>
      <c r="OAP402" s="369">
        <v>0.33333333333333331</v>
      </c>
      <c r="OAQ402" s="370" t="e">
        <f>VLOOKUP(OAM402,fields,2)</f>
        <v>#REF!</v>
      </c>
      <c r="OAR402" s="73" t="s">
        <v>985</v>
      </c>
      <c r="OAS402" s="95">
        <v>45109</v>
      </c>
      <c r="OAT402" s="65" t="s">
        <v>11</v>
      </c>
      <c r="OAU402" s="370" t="e">
        <f>VLOOKUP(OBC402,Teams,2)</f>
        <v>#REF!</v>
      </c>
      <c r="OAV402" s="370" t="e">
        <f>VLOOKUP(OBD402,Teams,2)</f>
        <v>#REF!</v>
      </c>
      <c r="OAW402" s="464"/>
      <c r="OAX402" s="369">
        <v>0.33333333333333331</v>
      </c>
      <c r="OAY402" s="370" t="e">
        <f>VLOOKUP(OAU402,fields,2)</f>
        <v>#REF!</v>
      </c>
      <c r="OAZ402" s="73" t="s">
        <v>985</v>
      </c>
      <c r="OBA402" s="95">
        <v>45109</v>
      </c>
      <c r="OBB402" s="65" t="s">
        <v>11</v>
      </c>
      <c r="OBC402" s="370" t="e">
        <f>VLOOKUP(OBK402,Teams,2)</f>
        <v>#REF!</v>
      </c>
      <c r="OBD402" s="370" t="e">
        <f>VLOOKUP(OBL402,Teams,2)</f>
        <v>#REF!</v>
      </c>
      <c r="OBE402" s="464"/>
      <c r="OBF402" s="369">
        <v>0.33333333333333331</v>
      </c>
      <c r="OBG402" s="370" t="e">
        <f>VLOOKUP(OBC402,fields,2)</f>
        <v>#REF!</v>
      </c>
      <c r="OBH402" s="73" t="s">
        <v>985</v>
      </c>
      <c r="OBI402" s="95">
        <v>45109</v>
      </c>
      <c r="OBJ402" s="65" t="s">
        <v>11</v>
      </c>
      <c r="OBK402" s="370" t="e">
        <f>VLOOKUP(OBS402,Teams,2)</f>
        <v>#REF!</v>
      </c>
      <c r="OBL402" s="370" t="e">
        <f>VLOOKUP(OBT402,Teams,2)</f>
        <v>#REF!</v>
      </c>
      <c r="OBM402" s="464"/>
      <c r="OBN402" s="369">
        <v>0.33333333333333331</v>
      </c>
      <c r="OBO402" s="370" t="e">
        <f>VLOOKUP(OBK402,fields,2)</f>
        <v>#REF!</v>
      </c>
      <c r="OBP402" s="73" t="s">
        <v>985</v>
      </c>
      <c r="OBQ402" s="95">
        <v>45109</v>
      </c>
      <c r="OBR402" s="65" t="s">
        <v>11</v>
      </c>
      <c r="OBS402" s="370" t="e">
        <f>VLOOKUP(OCA402,Teams,2)</f>
        <v>#REF!</v>
      </c>
      <c r="OBT402" s="370" t="e">
        <f>VLOOKUP(OCB402,Teams,2)</f>
        <v>#REF!</v>
      </c>
      <c r="OBU402" s="464"/>
      <c r="OBV402" s="369">
        <v>0.33333333333333331</v>
      </c>
      <c r="OBW402" s="370" t="e">
        <f>VLOOKUP(OBS402,fields,2)</f>
        <v>#REF!</v>
      </c>
      <c r="OBX402" s="73" t="s">
        <v>985</v>
      </c>
      <c r="OBY402" s="95">
        <v>45109</v>
      </c>
      <c r="OBZ402" s="65" t="s">
        <v>11</v>
      </c>
      <c r="OCA402" s="370" t="e">
        <f>VLOOKUP(OCI402,Teams,2)</f>
        <v>#REF!</v>
      </c>
      <c r="OCB402" s="370" t="e">
        <f>VLOOKUP(OCJ402,Teams,2)</f>
        <v>#REF!</v>
      </c>
      <c r="OCC402" s="464"/>
      <c r="OCD402" s="369">
        <v>0.33333333333333331</v>
      </c>
      <c r="OCE402" s="370" t="e">
        <f>VLOOKUP(OCA402,fields,2)</f>
        <v>#REF!</v>
      </c>
      <c r="OCF402" s="73" t="s">
        <v>985</v>
      </c>
      <c r="OCG402" s="95">
        <v>45109</v>
      </c>
      <c r="OCH402" s="65" t="s">
        <v>11</v>
      </c>
      <c r="OCI402" s="370" t="e">
        <f>VLOOKUP(OCQ402,Teams,2)</f>
        <v>#REF!</v>
      </c>
      <c r="OCJ402" s="370" t="e">
        <f>VLOOKUP(OCR402,Teams,2)</f>
        <v>#REF!</v>
      </c>
      <c r="OCK402" s="464"/>
      <c r="OCL402" s="369">
        <v>0.33333333333333331</v>
      </c>
      <c r="OCM402" s="370" t="e">
        <f>VLOOKUP(OCI402,fields,2)</f>
        <v>#REF!</v>
      </c>
      <c r="OCN402" s="73" t="s">
        <v>985</v>
      </c>
      <c r="OCO402" s="95">
        <v>45109</v>
      </c>
      <c r="OCP402" s="65" t="s">
        <v>11</v>
      </c>
      <c r="OCQ402" s="370" t="e">
        <f>VLOOKUP(OCY402,Teams,2)</f>
        <v>#REF!</v>
      </c>
      <c r="OCR402" s="370" t="e">
        <f>VLOOKUP(OCZ402,Teams,2)</f>
        <v>#REF!</v>
      </c>
      <c r="OCS402" s="464"/>
      <c r="OCT402" s="369">
        <v>0.33333333333333331</v>
      </c>
      <c r="OCU402" s="370" t="e">
        <f>VLOOKUP(OCQ402,fields,2)</f>
        <v>#REF!</v>
      </c>
      <c r="OCV402" s="73" t="s">
        <v>985</v>
      </c>
      <c r="OCW402" s="95">
        <v>45109</v>
      </c>
      <c r="OCX402" s="65" t="s">
        <v>11</v>
      </c>
      <c r="OCY402" s="370" t="e">
        <f>VLOOKUP(ODG402,Teams,2)</f>
        <v>#REF!</v>
      </c>
      <c r="OCZ402" s="370" t="e">
        <f>VLOOKUP(ODH402,Teams,2)</f>
        <v>#REF!</v>
      </c>
      <c r="ODA402" s="464"/>
      <c r="ODB402" s="369">
        <v>0.33333333333333331</v>
      </c>
      <c r="ODC402" s="370" t="e">
        <f>VLOOKUP(OCY402,fields,2)</f>
        <v>#REF!</v>
      </c>
      <c r="ODD402" s="73" t="s">
        <v>985</v>
      </c>
      <c r="ODE402" s="95">
        <v>45109</v>
      </c>
      <c r="ODF402" s="65" t="s">
        <v>11</v>
      </c>
      <c r="ODG402" s="370" t="e">
        <f>VLOOKUP(ODO402,Teams,2)</f>
        <v>#REF!</v>
      </c>
      <c r="ODH402" s="370" t="e">
        <f>VLOOKUP(ODP402,Teams,2)</f>
        <v>#REF!</v>
      </c>
      <c r="ODI402" s="464"/>
      <c r="ODJ402" s="369">
        <v>0.33333333333333331</v>
      </c>
      <c r="ODK402" s="370" t="e">
        <f>VLOOKUP(ODG402,fields,2)</f>
        <v>#REF!</v>
      </c>
      <c r="ODL402" s="73" t="s">
        <v>985</v>
      </c>
      <c r="ODM402" s="95">
        <v>45109</v>
      </c>
      <c r="ODN402" s="65" t="s">
        <v>11</v>
      </c>
      <c r="ODO402" s="370" t="e">
        <f>VLOOKUP(ODW402,Teams,2)</f>
        <v>#REF!</v>
      </c>
      <c r="ODP402" s="370" t="e">
        <f>VLOOKUP(ODX402,Teams,2)</f>
        <v>#REF!</v>
      </c>
      <c r="ODQ402" s="464"/>
      <c r="ODR402" s="369">
        <v>0.33333333333333331</v>
      </c>
      <c r="ODS402" s="370" t="e">
        <f>VLOOKUP(ODO402,fields,2)</f>
        <v>#REF!</v>
      </c>
      <c r="ODT402" s="73" t="s">
        <v>985</v>
      </c>
      <c r="ODU402" s="95">
        <v>45109</v>
      </c>
      <c r="ODV402" s="65" t="s">
        <v>11</v>
      </c>
      <c r="ODW402" s="370" t="e">
        <f>VLOOKUP(OEE402,Teams,2)</f>
        <v>#REF!</v>
      </c>
      <c r="ODX402" s="370" t="e">
        <f>VLOOKUP(OEF402,Teams,2)</f>
        <v>#REF!</v>
      </c>
      <c r="ODY402" s="464"/>
      <c r="ODZ402" s="369">
        <v>0.33333333333333331</v>
      </c>
      <c r="OEA402" s="370" t="e">
        <f>VLOOKUP(ODW402,fields,2)</f>
        <v>#REF!</v>
      </c>
      <c r="OEB402" s="73" t="s">
        <v>985</v>
      </c>
      <c r="OEC402" s="95">
        <v>45109</v>
      </c>
      <c r="OED402" s="65" t="s">
        <v>11</v>
      </c>
      <c r="OEE402" s="370" t="e">
        <f>VLOOKUP(OEM402,Teams,2)</f>
        <v>#REF!</v>
      </c>
      <c r="OEF402" s="370" t="e">
        <f>VLOOKUP(OEN402,Teams,2)</f>
        <v>#REF!</v>
      </c>
      <c r="OEG402" s="464"/>
      <c r="OEH402" s="369">
        <v>0.33333333333333331</v>
      </c>
      <c r="OEI402" s="370" t="e">
        <f>VLOOKUP(OEE402,fields,2)</f>
        <v>#REF!</v>
      </c>
      <c r="OEJ402" s="73" t="s">
        <v>985</v>
      </c>
      <c r="OEK402" s="95">
        <v>45109</v>
      </c>
      <c r="OEL402" s="65" t="s">
        <v>11</v>
      </c>
      <c r="OEM402" s="370" t="e">
        <f>VLOOKUP(OEU402,Teams,2)</f>
        <v>#REF!</v>
      </c>
      <c r="OEN402" s="370" t="e">
        <f>VLOOKUP(OEV402,Teams,2)</f>
        <v>#REF!</v>
      </c>
      <c r="OEO402" s="464"/>
      <c r="OEP402" s="369">
        <v>0.33333333333333331</v>
      </c>
      <c r="OEQ402" s="370" t="e">
        <f>VLOOKUP(OEM402,fields,2)</f>
        <v>#REF!</v>
      </c>
      <c r="OER402" s="73" t="s">
        <v>985</v>
      </c>
      <c r="OES402" s="95">
        <v>45109</v>
      </c>
      <c r="OET402" s="65" t="s">
        <v>11</v>
      </c>
      <c r="OEU402" s="370" t="e">
        <f>VLOOKUP(OFC402,Teams,2)</f>
        <v>#REF!</v>
      </c>
      <c r="OEV402" s="370" t="e">
        <f>VLOOKUP(OFD402,Teams,2)</f>
        <v>#REF!</v>
      </c>
      <c r="OEW402" s="464"/>
      <c r="OEX402" s="369">
        <v>0.33333333333333331</v>
      </c>
      <c r="OEY402" s="370" t="e">
        <f>VLOOKUP(OEU402,fields,2)</f>
        <v>#REF!</v>
      </c>
      <c r="OEZ402" s="73" t="s">
        <v>985</v>
      </c>
      <c r="OFA402" s="95">
        <v>45109</v>
      </c>
      <c r="OFB402" s="65" t="s">
        <v>11</v>
      </c>
      <c r="OFC402" s="370" t="e">
        <f>VLOOKUP(OFK402,Teams,2)</f>
        <v>#REF!</v>
      </c>
      <c r="OFD402" s="370" t="e">
        <f>VLOOKUP(OFL402,Teams,2)</f>
        <v>#REF!</v>
      </c>
      <c r="OFE402" s="464"/>
      <c r="OFF402" s="369">
        <v>0.33333333333333331</v>
      </c>
      <c r="OFG402" s="370" t="e">
        <f>VLOOKUP(OFC402,fields,2)</f>
        <v>#REF!</v>
      </c>
      <c r="OFH402" s="73" t="s">
        <v>985</v>
      </c>
      <c r="OFI402" s="95">
        <v>45109</v>
      </c>
      <c r="OFJ402" s="65" t="s">
        <v>11</v>
      </c>
      <c r="OFK402" s="370" t="e">
        <f>VLOOKUP(OFS402,Teams,2)</f>
        <v>#REF!</v>
      </c>
      <c r="OFL402" s="370" t="e">
        <f>VLOOKUP(OFT402,Teams,2)</f>
        <v>#REF!</v>
      </c>
      <c r="OFM402" s="464"/>
      <c r="OFN402" s="369">
        <v>0.33333333333333331</v>
      </c>
      <c r="OFO402" s="370" t="e">
        <f>VLOOKUP(OFK402,fields,2)</f>
        <v>#REF!</v>
      </c>
      <c r="OFP402" s="73" t="s">
        <v>985</v>
      </c>
      <c r="OFQ402" s="95">
        <v>45109</v>
      </c>
      <c r="OFR402" s="65" t="s">
        <v>11</v>
      </c>
      <c r="OFS402" s="370" t="e">
        <f>VLOOKUP(OGA402,Teams,2)</f>
        <v>#REF!</v>
      </c>
      <c r="OFT402" s="370" t="e">
        <f>VLOOKUP(OGB402,Teams,2)</f>
        <v>#REF!</v>
      </c>
      <c r="OFU402" s="464"/>
      <c r="OFV402" s="369">
        <v>0.33333333333333331</v>
      </c>
      <c r="OFW402" s="370" t="e">
        <f>VLOOKUP(OFS402,fields,2)</f>
        <v>#REF!</v>
      </c>
      <c r="OFX402" s="73" t="s">
        <v>985</v>
      </c>
      <c r="OFY402" s="95">
        <v>45109</v>
      </c>
      <c r="OFZ402" s="65" t="s">
        <v>11</v>
      </c>
      <c r="OGA402" s="370" t="e">
        <f>VLOOKUP(OGI402,Teams,2)</f>
        <v>#REF!</v>
      </c>
      <c r="OGB402" s="370" t="e">
        <f>VLOOKUP(OGJ402,Teams,2)</f>
        <v>#REF!</v>
      </c>
      <c r="OGC402" s="464"/>
      <c r="OGD402" s="369">
        <v>0.33333333333333331</v>
      </c>
      <c r="OGE402" s="370" t="e">
        <f>VLOOKUP(OGA402,fields,2)</f>
        <v>#REF!</v>
      </c>
      <c r="OGF402" s="73" t="s">
        <v>985</v>
      </c>
      <c r="OGG402" s="95">
        <v>45109</v>
      </c>
      <c r="OGH402" s="65" t="s">
        <v>11</v>
      </c>
      <c r="OGI402" s="370" t="e">
        <f>VLOOKUP(OGQ402,Teams,2)</f>
        <v>#REF!</v>
      </c>
      <c r="OGJ402" s="370" t="e">
        <f>VLOOKUP(OGR402,Teams,2)</f>
        <v>#REF!</v>
      </c>
      <c r="OGK402" s="464"/>
      <c r="OGL402" s="369">
        <v>0.33333333333333331</v>
      </c>
      <c r="OGM402" s="370" t="e">
        <f>VLOOKUP(OGI402,fields,2)</f>
        <v>#REF!</v>
      </c>
      <c r="OGN402" s="73" t="s">
        <v>985</v>
      </c>
      <c r="OGO402" s="95">
        <v>45109</v>
      </c>
      <c r="OGP402" s="65" t="s">
        <v>11</v>
      </c>
      <c r="OGQ402" s="370" t="e">
        <f>VLOOKUP(OGY402,Teams,2)</f>
        <v>#REF!</v>
      </c>
      <c r="OGR402" s="370" t="e">
        <f>VLOOKUP(OGZ402,Teams,2)</f>
        <v>#REF!</v>
      </c>
      <c r="OGS402" s="464"/>
      <c r="OGT402" s="369">
        <v>0.33333333333333331</v>
      </c>
      <c r="OGU402" s="370" t="e">
        <f>VLOOKUP(OGQ402,fields,2)</f>
        <v>#REF!</v>
      </c>
      <c r="OGV402" s="73" t="s">
        <v>985</v>
      </c>
      <c r="OGW402" s="95">
        <v>45109</v>
      </c>
      <c r="OGX402" s="65" t="s">
        <v>11</v>
      </c>
      <c r="OGY402" s="370" t="e">
        <f>VLOOKUP(OHG402,Teams,2)</f>
        <v>#REF!</v>
      </c>
      <c r="OGZ402" s="370" t="e">
        <f>VLOOKUP(OHH402,Teams,2)</f>
        <v>#REF!</v>
      </c>
      <c r="OHA402" s="464"/>
      <c r="OHB402" s="369">
        <v>0.33333333333333331</v>
      </c>
      <c r="OHC402" s="370" t="e">
        <f>VLOOKUP(OGY402,fields,2)</f>
        <v>#REF!</v>
      </c>
      <c r="OHD402" s="73" t="s">
        <v>985</v>
      </c>
      <c r="OHE402" s="95">
        <v>45109</v>
      </c>
      <c r="OHF402" s="65" t="s">
        <v>11</v>
      </c>
      <c r="OHG402" s="370" t="e">
        <f>VLOOKUP(OHO402,Teams,2)</f>
        <v>#REF!</v>
      </c>
      <c r="OHH402" s="370" t="e">
        <f>VLOOKUP(OHP402,Teams,2)</f>
        <v>#REF!</v>
      </c>
      <c r="OHI402" s="464"/>
      <c r="OHJ402" s="369">
        <v>0.33333333333333331</v>
      </c>
      <c r="OHK402" s="370" t="e">
        <f>VLOOKUP(OHG402,fields,2)</f>
        <v>#REF!</v>
      </c>
      <c r="OHL402" s="73" t="s">
        <v>985</v>
      </c>
      <c r="OHM402" s="95">
        <v>45109</v>
      </c>
      <c r="OHN402" s="65" t="s">
        <v>11</v>
      </c>
      <c r="OHO402" s="370" t="e">
        <f>VLOOKUP(OHW402,Teams,2)</f>
        <v>#REF!</v>
      </c>
      <c r="OHP402" s="370" t="e">
        <f>VLOOKUP(OHX402,Teams,2)</f>
        <v>#REF!</v>
      </c>
      <c r="OHQ402" s="464"/>
      <c r="OHR402" s="369">
        <v>0.33333333333333331</v>
      </c>
      <c r="OHS402" s="370" t="e">
        <f>VLOOKUP(OHO402,fields,2)</f>
        <v>#REF!</v>
      </c>
      <c r="OHT402" s="73" t="s">
        <v>985</v>
      </c>
      <c r="OHU402" s="95">
        <v>45109</v>
      </c>
      <c r="OHV402" s="65" t="s">
        <v>11</v>
      </c>
      <c r="OHW402" s="370" t="e">
        <f>VLOOKUP(OIE402,Teams,2)</f>
        <v>#REF!</v>
      </c>
      <c r="OHX402" s="370" t="e">
        <f>VLOOKUP(OIF402,Teams,2)</f>
        <v>#REF!</v>
      </c>
      <c r="OHY402" s="464"/>
      <c r="OHZ402" s="369">
        <v>0.33333333333333331</v>
      </c>
      <c r="OIA402" s="370" t="e">
        <f>VLOOKUP(OHW402,fields,2)</f>
        <v>#REF!</v>
      </c>
      <c r="OIB402" s="73" t="s">
        <v>985</v>
      </c>
      <c r="OIC402" s="95">
        <v>45109</v>
      </c>
      <c r="OID402" s="65" t="s">
        <v>11</v>
      </c>
      <c r="OIE402" s="370" t="e">
        <f>VLOOKUP(OIM402,Teams,2)</f>
        <v>#REF!</v>
      </c>
      <c r="OIF402" s="370" t="e">
        <f>VLOOKUP(OIN402,Teams,2)</f>
        <v>#REF!</v>
      </c>
      <c r="OIG402" s="464"/>
      <c r="OIH402" s="369">
        <v>0.33333333333333331</v>
      </c>
      <c r="OII402" s="370" t="e">
        <f>VLOOKUP(OIE402,fields,2)</f>
        <v>#REF!</v>
      </c>
      <c r="OIJ402" s="73" t="s">
        <v>985</v>
      </c>
      <c r="OIK402" s="95">
        <v>45109</v>
      </c>
      <c r="OIL402" s="65" t="s">
        <v>11</v>
      </c>
      <c r="OIM402" s="370" t="e">
        <f>VLOOKUP(OIU402,Teams,2)</f>
        <v>#REF!</v>
      </c>
      <c r="OIN402" s="370" t="e">
        <f>VLOOKUP(OIV402,Teams,2)</f>
        <v>#REF!</v>
      </c>
      <c r="OIO402" s="464"/>
      <c r="OIP402" s="369">
        <v>0.33333333333333331</v>
      </c>
      <c r="OIQ402" s="370" t="e">
        <f>VLOOKUP(OIM402,fields,2)</f>
        <v>#REF!</v>
      </c>
      <c r="OIR402" s="73" t="s">
        <v>985</v>
      </c>
      <c r="OIS402" s="95">
        <v>45109</v>
      </c>
      <c r="OIT402" s="65" t="s">
        <v>11</v>
      </c>
      <c r="OIU402" s="370" t="e">
        <f>VLOOKUP(OJC402,Teams,2)</f>
        <v>#REF!</v>
      </c>
      <c r="OIV402" s="370" t="e">
        <f>VLOOKUP(OJD402,Teams,2)</f>
        <v>#REF!</v>
      </c>
      <c r="OIW402" s="464"/>
      <c r="OIX402" s="369">
        <v>0.33333333333333331</v>
      </c>
      <c r="OIY402" s="370" t="e">
        <f>VLOOKUP(OIU402,fields,2)</f>
        <v>#REF!</v>
      </c>
      <c r="OIZ402" s="73" t="s">
        <v>985</v>
      </c>
      <c r="OJA402" s="95">
        <v>45109</v>
      </c>
      <c r="OJB402" s="65" t="s">
        <v>11</v>
      </c>
      <c r="OJC402" s="370" t="e">
        <f>VLOOKUP(OJK402,Teams,2)</f>
        <v>#REF!</v>
      </c>
      <c r="OJD402" s="370" t="e">
        <f>VLOOKUP(OJL402,Teams,2)</f>
        <v>#REF!</v>
      </c>
      <c r="OJE402" s="464"/>
      <c r="OJF402" s="369">
        <v>0.33333333333333331</v>
      </c>
      <c r="OJG402" s="370" t="e">
        <f>VLOOKUP(OJC402,fields,2)</f>
        <v>#REF!</v>
      </c>
      <c r="OJH402" s="73" t="s">
        <v>985</v>
      </c>
      <c r="OJI402" s="95">
        <v>45109</v>
      </c>
      <c r="OJJ402" s="65" t="s">
        <v>11</v>
      </c>
      <c r="OJK402" s="370" t="e">
        <f>VLOOKUP(OJS402,Teams,2)</f>
        <v>#REF!</v>
      </c>
      <c r="OJL402" s="370" t="e">
        <f>VLOOKUP(OJT402,Teams,2)</f>
        <v>#REF!</v>
      </c>
      <c r="OJM402" s="464"/>
      <c r="OJN402" s="369">
        <v>0.33333333333333331</v>
      </c>
      <c r="OJO402" s="370" t="e">
        <f>VLOOKUP(OJK402,fields,2)</f>
        <v>#REF!</v>
      </c>
      <c r="OJP402" s="73" t="s">
        <v>985</v>
      </c>
      <c r="OJQ402" s="95">
        <v>45109</v>
      </c>
      <c r="OJR402" s="65" t="s">
        <v>11</v>
      </c>
      <c r="OJS402" s="370" t="e">
        <f>VLOOKUP(OKA402,Teams,2)</f>
        <v>#REF!</v>
      </c>
      <c r="OJT402" s="370" t="e">
        <f>VLOOKUP(OKB402,Teams,2)</f>
        <v>#REF!</v>
      </c>
      <c r="OJU402" s="464"/>
      <c r="OJV402" s="369">
        <v>0.33333333333333331</v>
      </c>
      <c r="OJW402" s="370" t="e">
        <f>VLOOKUP(OJS402,fields,2)</f>
        <v>#REF!</v>
      </c>
      <c r="OJX402" s="73" t="s">
        <v>985</v>
      </c>
      <c r="OJY402" s="95">
        <v>45109</v>
      </c>
      <c r="OJZ402" s="65" t="s">
        <v>11</v>
      </c>
      <c r="OKA402" s="370" t="e">
        <f>VLOOKUP(OKI402,Teams,2)</f>
        <v>#REF!</v>
      </c>
      <c r="OKB402" s="370" t="e">
        <f>VLOOKUP(OKJ402,Teams,2)</f>
        <v>#REF!</v>
      </c>
      <c r="OKC402" s="464"/>
      <c r="OKD402" s="369">
        <v>0.33333333333333331</v>
      </c>
      <c r="OKE402" s="370" t="e">
        <f>VLOOKUP(OKA402,fields,2)</f>
        <v>#REF!</v>
      </c>
      <c r="OKF402" s="73" t="s">
        <v>985</v>
      </c>
      <c r="OKG402" s="95">
        <v>45109</v>
      </c>
      <c r="OKH402" s="65" t="s">
        <v>11</v>
      </c>
      <c r="OKI402" s="370" t="e">
        <f>VLOOKUP(OKQ402,Teams,2)</f>
        <v>#REF!</v>
      </c>
      <c r="OKJ402" s="370" t="e">
        <f>VLOOKUP(OKR402,Teams,2)</f>
        <v>#REF!</v>
      </c>
      <c r="OKK402" s="464"/>
      <c r="OKL402" s="369">
        <v>0.33333333333333331</v>
      </c>
      <c r="OKM402" s="370" t="e">
        <f>VLOOKUP(OKI402,fields,2)</f>
        <v>#REF!</v>
      </c>
      <c r="OKN402" s="73" t="s">
        <v>985</v>
      </c>
      <c r="OKO402" s="95">
        <v>45109</v>
      </c>
      <c r="OKP402" s="65" t="s">
        <v>11</v>
      </c>
      <c r="OKQ402" s="370" t="e">
        <f>VLOOKUP(OKY402,Teams,2)</f>
        <v>#REF!</v>
      </c>
      <c r="OKR402" s="370" t="e">
        <f>VLOOKUP(OKZ402,Teams,2)</f>
        <v>#REF!</v>
      </c>
      <c r="OKS402" s="464"/>
      <c r="OKT402" s="369">
        <v>0.33333333333333331</v>
      </c>
      <c r="OKU402" s="370" t="e">
        <f>VLOOKUP(OKQ402,fields,2)</f>
        <v>#REF!</v>
      </c>
      <c r="OKV402" s="73" t="s">
        <v>985</v>
      </c>
      <c r="OKW402" s="95">
        <v>45109</v>
      </c>
      <c r="OKX402" s="65" t="s">
        <v>11</v>
      </c>
      <c r="OKY402" s="370" t="e">
        <f>VLOOKUP(OLG402,Teams,2)</f>
        <v>#REF!</v>
      </c>
      <c r="OKZ402" s="370" t="e">
        <f>VLOOKUP(OLH402,Teams,2)</f>
        <v>#REF!</v>
      </c>
      <c r="OLA402" s="464"/>
      <c r="OLB402" s="369">
        <v>0.33333333333333331</v>
      </c>
      <c r="OLC402" s="370" t="e">
        <f>VLOOKUP(OKY402,fields,2)</f>
        <v>#REF!</v>
      </c>
      <c r="OLD402" s="73" t="s">
        <v>985</v>
      </c>
      <c r="OLE402" s="95">
        <v>45109</v>
      </c>
      <c r="OLF402" s="65" t="s">
        <v>11</v>
      </c>
      <c r="OLG402" s="370" t="e">
        <f>VLOOKUP(OLO402,Teams,2)</f>
        <v>#REF!</v>
      </c>
      <c r="OLH402" s="370" t="e">
        <f>VLOOKUP(OLP402,Teams,2)</f>
        <v>#REF!</v>
      </c>
      <c r="OLI402" s="464"/>
      <c r="OLJ402" s="369">
        <v>0.33333333333333331</v>
      </c>
      <c r="OLK402" s="370" t="e">
        <f>VLOOKUP(OLG402,fields,2)</f>
        <v>#REF!</v>
      </c>
      <c r="OLL402" s="73" t="s">
        <v>985</v>
      </c>
      <c r="OLM402" s="95">
        <v>45109</v>
      </c>
      <c r="OLN402" s="65" t="s">
        <v>11</v>
      </c>
      <c r="OLO402" s="370" t="e">
        <f>VLOOKUP(OLW402,Teams,2)</f>
        <v>#REF!</v>
      </c>
      <c r="OLP402" s="370" t="e">
        <f>VLOOKUP(OLX402,Teams,2)</f>
        <v>#REF!</v>
      </c>
      <c r="OLQ402" s="464"/>
      <c r="OLR402" s="369">
        <v>0.33333333333333331</v>
      </c>
      <c r="OLS402" s="370" t="e">
        <f>VLOOKUP(OLO402,fields,2)</f>
        <v>#REF!</v>
      </c>
      <c r="OLT402" s="73" t="s">
        <v>985</v>
      </c>
      <c r="OLU402" s="95">
        <v>45109</v>
      </c>
      <c r="OLV402" s="65" t="s">
        <v>11</v>
      </c>
      <c r="OLW402" s="370" t="e">
        <f>VLOOKUP(OME402,Teams,2)</f>
        <v>#REF!</v>
      </c>
      <c r="OLX402" s="370" t="e">
        <f>VLOOKUP(OMF402,Teams,2)</f>
        <v>#REF!</v>
      </c>
      <c r="OLY402" s="464"/>
      <c r="OLZ402" s="369">
        <v>0.33333333333333331</v>
      </c>
      <c r="OMA402" s="370" t="e">
        <f>VLOOKUP(OLW402,fields,2)</f>
        <v>#REF!</v>
      </c>
      <c r="OMB402" s="73" t="s">
        <v>985</v>
      </c>
      <c r="OMC402" s="95">
        <v>45109</v>
      </c>
      <c r="OMD402" s="65" t="s">
        <v>11</v>
      </c>
      <c r="OME402" s="370" t="e">
        <f>VLOOKUP(OMM402,Teams,2)</f>
        <v>#REF!</v>
      </c>
      <c r="OMF402" s="370" t="e">
        <f>VLOOKUP(OMN402,Teams,2)</f>
        <v>#REF!</v>
      </c>
      <c r="OMG402" s="464"/>
      <c r="OMH402" s="369">
        <v>0.33333333333333331</v>
      </c>
      <c r="OMI402" s="370" t="e">
        <f>VLOOKUP(OME402,fields,2)</f>
        <v>#REF!</v>
      </c>
      <c r="OMJ402" s="73" t="s">
        <v>985</v>
      </c>
      <c r="OMK402" s="95">
        <v>45109</v>
      </c>
      <c r="OML402" s="65" t="s">
        <v>11</v>
      </c>
      <c r="OMM402" s="370" t="e">
        <f>VLOOKUP(OMU402,Teams,2)</f>
        <v>#REF!</v>
      </c>
      <c r="OMN402" s="370" t="e">
        <f>VLOOKUP(OMV402,Teams,2)</f>
        <v>#REF!</v>
      </c>
      <c r="OMO402" s="464"/>
      <c r="OMP402" s="369">
        <v>0.33333333333333331</v>
      </c>
      <c r="OMQ402" s="370" t="e">
        <f>VLOOKUP(OMM402,fields,2)</f>
        <v>#REF!</v>
      </c>
      <c r="OMR402" s="73" t="s">
        <v>985</v>
      </c>
      <c r="OMS402" s="95">
        <v>45109</v>
      </c>
      <c r="OMT402" s="65" t="s">
        <v>11</v>
      </c>
      <c r="OMU402" s="370" t="e">
        <f>VLOOKUP(ONC402,Teams,2)</f>
        <v>#REF!</v>
      </c>
      <c r="OMV402" s="370" t="e">
        <f>VLOOKUP(OND402,Teams,2)</f>
        <v>#REF!</v>
      </c>
      <c r="OMW402" s="464"/>
      <c r="OMX402" s="369">
        <v>0.33333333333333331</v>
      </c>
      <c r="OMY402" s="370" t="e">
        <f>VLOOKUP(OMU402,fields,2)</f>
        <v>#REF!</v>
      </c>
      <c r="OMZ402" s="73" t="s">
        <v>985</v>
      </c>
      <c r="ONA402" s="95">
        <v>45109</v>
      </c>
      <c r="ONB402" s="65" t="s">
        <v>11</v>
      </c>
      <c r="ONC402" s="370" t="e">
        <f>VLOOKUP(ONK402,Teams,2)</f>
        <v>#REF!</v>
      </c>
      <c r="OND402" s="370" t="e">
        <f>VLOOKUP(ONL402,Teams,2)</f>
        <v>#REF!</v>
      </c>
      <c r="ONE402" s="464"/>
      <c r="ONF402" s="369">
        <v>0.33333333333333331</v>
      </c>
      <c r="ONG402" s="370" t="e">
        <f>VLOOKUP(ONC402,fields,2)</f>
        <v>#REF!</v>
      </c>
      <c r="ONH402" s="73" t="s">
        <v>985</v>
      </c>
      <c r="ONI402" s="95">
        <v>45109</v>
      </c>
      <c r="ONJ402" s="65" t="s">
        <v>11</v>
      </c>
      <c r="ONK402" s="370" t="e">
        <f>VLOOKUP(ONS402,Teams,2)</f>
        <v>#REF!</v>
      </c>
      <c r="ONL402" s="370" t="e">
        <f>VLOOKUP(ONT402,Teams,2)</f>
        <v>#REF!</v>
      </c>
      <c r="ONM402" s="464"/>
      <c r="ONN402" s="369">
        <v>0.33333333333333331</v>
      </c>
      <c r="ONO402" s="370" t="e">
        <f>VLOOKUP(ONK402,fields,2)</f>
        <v>#REF!</v>
      </c>
      <c r="ONP402" s="73" t="s">
        <v>985</v>
      </c>
      <c r="ONQ402" s="95">
        <v>45109</v>
      </c>
      <c r="ONR402" s="65" t="s">
        <v>11</v>
      </c>
      <c r="ONS402" s="370" t="e">
        <f>VLOOKUP(OOA402,Teams,2)</f>
        <v>#REF!</v>
      </c>
      <c r="ONT402" s="370" t="e">
        <f>VLOOKUP(OOB402,Teams,2)</f>
        <v>#REF!</v>
      </c>
      <c r="ONU402" s="464"/>
      <c r="ONV402" s="369">
        <v>0.33333333333333331</v>
      </c>
      <c r="ONW402" s="370" t="e">
        <f>VLOOKUP(ONS402,fields,2)</f>
        <v>#REF!</v>
      </c>
      <c r="ONX402" s="73" t="s">
        <v>985</v>
      </c>
      <c r="ONY402" s="95">
        <v>45109</v>
      </c>
      <c r="ONZ402" s="65" t="s">
        <v>11</v>
      </c>
      <c r="OOA402" s="370" t="e">
        <f>VLOOKUP(OOI402,Teams,2)</f>
        <v>#REF!</v>
      </c>
      <c r="OOB402" s="370" t="e">
        <f>VLOOKUP(OOJ402,Teams,2)</f>
        <v>#REF!</v>
      </c>
      <c r="OOC402" s="464"/>
      <c r="OOD402" s="369">
        <v>0.33333333333333331</v>
      </c>
      <c r="OOE402" s="370" t="e">
        <f>VLOOKUP(OOA402,fields,2)</f>
        <v>#REF!</v>
      </c>
      <c r="OOF402" s="73" t="s">
        <v>985</v>
      </c>
      <c r="OOG402" s="95">
        <v>45109</v>
      </c>
      <c r="OOH402" s="65" t="s">
        <v>11</v>
      </c>
      <c r="OOI402" s="370" t="e">
        <f>VLOOKUP(OOQ402,Teams,2)</f>
        <v>#REF!</v>
      </c>
      <c r="OOJ402" s="370" t="e">
        <f>VLOOKUP(OOR402,Teams,2)</f>
        <v>#REF!</v>
      </c>
      <c r="OOK402" s="464"/>
      <c r="OOL402" s="369">
        <v>0.33333333333333331</v>
      </c>
      <c r="OOM402" s="370" t="e">
        <f>VLOOKUP(OOI402,fields,2)</f>
        <v>#REF!</v>
      </c>
      <c r="OON402" s="73" t="s">
        <v>985</v>
      </c>
      <c r="OOO402" s="95">
        <v>45109</v>
      </c>
      <c r="OOP402" s="65" t="s">
        <v>11</v>
      </c>
      <c r="OOQ402" s="370" t="e">
        <f>VLOOKUP(OOY402,Teams,2)</f>
        <v>#REF!</v>
      </c>
      <c r="OOR402" s="370" t="e">
        <f>VLOOKUP(OOZ402,Teams,2)</f>
        <v>#REF!</v>
      </c>
      <c r="OOS402" s="464"/>
      <c r="OOT402" s="369">
        <v>0.33333333333333331</v>
      </c>
      <c r="OOU402" s="370" t="e">
        <f>VLOOKUP(OOQ402,fields,2)</f>
        <v>#REF!</v>
      </c>
      <c r="OOV402" s="73" t="s">
        <v>985</v>
      </c>
      <c r="OOW402" s="95">
        <v>45109</v>
      </c>
      <c r="OOX402" s="65" t="s">
        <v>11</v>
      </c>
      <c r="OOY402" s="370" t="e">
        <f>VLOOKUP(OPG402,Teams,2)</f>
        <v>#REF!</v>
      </c>
      <c r="OOZ402" s="370" t="e">
        <f>VLOOKUP(OPH402,Teams,2)</f>
        <v>#REF!</v>
      </c>
      <c r="OPA402" s="464"/>
      <c r="OPB402" s="369">
        <v>0.33333333333333331</v>
      </c>
      <c r="OPC402" s="370" t="e">
        <f>VLOOKUP(OOY402,fields,2)</f>
        <v>#REF!</v>
      </c>
      <c r="OPD402" s="73" t="s">
        <v>985</v>
      </c>
      <c r="OPE402" s="95">
        <v>45109</v>
      </c>
      <c r="OPF402" s="65" t="s">
        <v>11</v>
      </c>
      <c r="OPG402" s="370" t="e">
        <f>VLOOKUP(OPO402,Teams,2)</f>
        <v>#REF!</v>
      </c>
      <c r="OPH402" s="370" t="e">
        <f>VLOOKUP(OPP402,Teams,2)</f>
        <v>#REF!</v>
      </c>
      <c r="OPI402" s="464"/>
      <c r="OPJ402" s="369">
        <v>0.33333333333333331</v>
      </c>
      <c r="OPK402" s="370" t="e">
        <f>VLOOKUP(OPG402,fields,2)</f>
        <v>#REF!</v>
      </c>
      <c r="OPL402" s="73" t="s">
        <v>985</v>
      </c>
      <c r="OPM402" s="95">
        <v>45109</v>
      </c>
      <c r="OPN402" s="65" t="s">
        <v>11</v>
      </c>
      <c r="OPO402" s="370" t="e">
        <f>VLOOKUP(OPW402,Teams,2)</f>
        <v>#REF!</v>
      </c>
      <c r="OPP402" s="370" t="e">
        <f>VLOOKUP(OPX402,Teams,2)</f>
        <v>#REF!</v>
      </c>
      <c r="OPQ402" s="464"/>
      <c r="OPR402" s="369">
        <v>0.33333333333333331</v>
      </c>
      <c r="OPS402" s="370" t="e">
        <f>VLOOKUP(OPO402,fields,2)</f>
        <v>#REF!</v>
      </c>
      <c r="OPT402" s="73" t="s">
        <v>985</v>
      </c>
      <c r="OPU402" s="95">
        <v>45109</v>
      </c>
      <c r="OPV402" s="65" t="s">
        <v>11</v>
      </c>
      <c r="OPW402" s="370" t="e">
        <f>VLOOKUP(OQE402,Teams,2)</f>
        <v>#REF!</v>
      </c>
      <c r="OPX402" s="370" t="e">
        <f>VLOOKUP(OQF402,Teams,2)</f>
        <v>#REF!</v>
      </c>
      <c r="OPY402" s="464"/>
      <c r="OPZ402" s="369">
        <v>0.33333333333333331</v>
      </c>
      <c r="OQA402" s="370" t="e">
        <f>VLOOKUP(OPW402,fields,2)</f>
        <v>#REF!</v>
      </c>
      <c r="OQB402" s="73" t="s">
        <v>985</v>
      </c>
      <c r="OQC402" s="95">
        <v>45109</v>
      </c>
      <c r="OQD402" s="65" t="s">
        <v>11</v>
      </c>
      <c r="OQE402" s="370" t="e">
        <f>VLOOKUP(OQM402,Teams,2)</f>
        <v>#REF!</v>
      </c>
      <c r="OQF402" s="370" t="e">
        <f>VLOOKUP(OQN402,Teams,2)</f>
        <v>#REF!</v>
      </c>
      <c r="OQG402" s="464"/>
      <c r="OQH402" s="369">
        <v>0.33333333333333331</v>
      </c>
      <c r="OQI402" s="370" t="e">
        <f>VLOOKUP(OQE402,fields,2)</f>
        <v>#REF!</v>
      </c>
      <c r="OQJ402" s="73" t="s">
        <v>985</v>
      </c>
      <c r="OQK402" s="95">
        <v>45109</v>
      </c>
      <c r="OQL402" s="65" t="s">
        <v>11</v>
      </c>
      <c r="OQM402" s="370" t="e">
        <f>VLOOKUP(OQU402,Teams,2)</f>
        <v>#REF!</v>
      </c>
      <c r="OQN402" s="370" t="e">
        <f>VLOOKUP(OQV402,Teams,2)</f>
        <v>#REF!</v>
      </c>
      <c r="OQO402" s="464"/>
      <c r="OQP402" s="369">
        <v>0.33333333333333331</v>
      </c>
      <c r="OQQ402" s="370" t="e">
        <f>VLOOKUP(OQM402,fields,2)</f>
        <v>#REF!</v>
      </c>
      <c r="OQR402" s="73" t="s">
        <v>985</v>
      </c>
      <c r="OQS402" s="95">
        <v>45109</v>
      </c>
      <c r="OQT402" s="65" t="s">
        <v>11</v>
      </c>
      <c r="OQU402" s="370" t="e">
        <f>VLOOKUP(ORC402,Teams,2)</f>
        <v>#REF!</v>
      </c>
      <c r="OQV402" s="370" t="e">
        <f>VLOOKUP(ORD402,Teams,2)</f>
        <v>#REF!</v>
      </c>
      <c r="OQW402" s="464"/>
      <c r="OQX402" s="369">
        <v>0.33333333333333331</v>
      </c>
      <c r="OQY402" s="370" t="e">
        <f>VLOOKUP(OQU402,fields,2)</f>
        <v>#REF!</v>
      </c>
      <c r="OQZ402" s="73" t="s">
        <v>985</v>
      </c>
      <c r="ORA402" s="95">
        <v>45109</v>
      </c>
      <c r="ORB402" s="65" t="s">
        <v>11</v>
      </c>
      <c r="ORC402" s="370" t="e">
        <f>VLOOKUP(ORK402,Teams,2)</f>
        <v>#REF!</v>
      </c>
      <c r="ORD402" s="370" t="e">
        <f>VLOOKUP(ORL402,Teams,2)</f>
        <v>#REF!</v>
      </c>
      <c r="ORE402" s="464"/>
      <c r="ORF402" s="369">
        <v>0.33333333333333331</v>
      </c>
      <c r="ORG402" s="370" t="e">
        <f>VLOOKUP(ORC402,fields,2)</f>
        <v>#REF!</v>
      </c>
      <c r="ORH402" s="73" t="s">
        <v>985</v>
      </c>
      <c r="ORI402" s="95">
        <v>45109</v>
      </c>
      <c r="ORJ402" s="65" t="s">
        <v>11</v>
      </c>
      <c r="ORK402" s="370" t="e">
        <f>VLOOKUP(ORS402,Teams,2)</f>
        <v>#REF!</v>
      </c>
      <c r="ORL402" s="370" t="e">
        <f>VLOOKUP(ORT402,Teams,2)</f>
        <v>#REF!</v>
      </c>
      <c r="ORM402" s="464"/>
      <c r="ORN402" s="369">
        <v>0.33333333333333331</v>
      </c>
      <c r="ORO402" s="370" t="e">
        <f>VLOOKUP(ORK402,fields,2)</f>
        <v>#REF!</v>
      </c>
      <c r="ORP402" s="73" t="s">
        <v>985</v>
      </c>
      <c r="ORQ402" s="95">
        <v>45109</v>
      </c>
      <c r="ORR402" s="65" t="s">
        <v>11</v>
      </c>
      <c r="ORS402" s="370" t="e">
        <f>VLOOKUP(OSA402,Teams,2)</f>
        <v>#REF!</v>
      </c>
      <c r="ORT402" s="370" t="e">
        <f>VLOOKUP(OSB402,Teams,2)</f>
        <v>#REF!</v>
      </c>
      <c r="ORU402" s="464"/>
      <c r="ORV402" s="369">
        <v>0.33333333333333331</v>
      </c>
      <c r="ORW402" s="370" t="e">
        <f>VLOOKUP(ORS402,fields,2)</f>
        <v>#REF!</v>
      </c>
      <c r="ORX402" s="73" t="s">
        <v>985</v>
      </c>
      <c r="ORY402" s="95">
        <v>45109</v>
      </c>
      <c r="ORZ402" s="65" t="s">
        <v>11</v>
      </c>
      <c r="OSA402" s="370" t="e">
        <f>VLOOKUP(OSI402,Teams,2)</f>
        <v>#REF!</v>
      </c>
      <c r="OSB402" s="370" t="e">
        <f>VLOOKUP(OSJ402,Teams,2)</f>
        <v>#REF!</v>
      </c>
      <c r="OSC402" s="464"/>
      <c r="OSD402" s="369">
        <v>0.33333333333333331</v>
      </c>
      <c r="OSE402" s="370" t="e">
        <f>VLOOKUP(OSA402,fields,2)</f>
        <v>#REF!</v>
      </c>
      <c r="OSF402" s="73" t="s">
        <v>985</v>
      </c>
      <c r="OSG402" s="95">
        <v>45109</v>
      </c>
      <c r="OSH402" s="65" t="s">
        <v>11</v>
      </c>
      <c r="OSI402" s="370" t="e">
        <f>VLOOKUP(OSQ402,Teams,2)</f>
        <v>#REF!</v>
      </c>
      <c r="OSJ402" s="370" t="e">
        <f>VLOOKUP(OSR402,Teams,2)</f>
        <v>#REF!</v>
      </c>
      <c r="OSK402" s="464"/>
      <c r="OSL402" s="369">
        <v>0.33333333333333331</v>
      </c>
      <c r="OSM402" s="370" t="e">
        <f>VLOOKUP(OSI402,fields,2)</f>
        <v>#REF!</v>
      </c>
      <c r="OSN402" s="73" t="s">
        <v>985</v>
      </c>
      <c r="OSO402" s="95">
        <v>45109</v>
      </c>
      <c r="OSP402" s="65" t="s">
        <v>11</v>
      </c>
      <c r="OSQ402" s="370" t="e">
        <f>VLOOKUP(OSY402,Teams,2)</f>
        <v>#REF!</v>
      </c>
      <c r="OSR402" s="370" t="e">
        <f>VLOOKUP(OSZ402,Teams,2)</f>
        <v>#REF!</v>
      </c>
      <c r="OSS402" s="464"/>
      <c r="OST402" s="369">
        <v>0.33333333333333331</v>
      </c>
      <c r="OSU402" s="370" t="e">
        <f>VLOOKUP(OSQ402,fields,2)</f>
        <v>#REF!</v>
      </c>
      <c r="OSV402" s="73" t="s">
        <v>985</v>
      </c>
      <c r="OSW402" s="95">
        <v>45109</v>
      </c>
      <c r="OSX402" s="65" t="s">
        <v>11</v>
      </c>
      <c r="OSY402" s="370" t="e">
        <f>VLOOKUP(OTG402,Teams,2)</f>
        <v>#REF!</v>
      </c>
      <c r="OSZ402" s="370" t="e">
        <f>VLOOKUP(OTH402,Teams,2)</f>
        <v>#REF!</v>
      </c>
      <c r="OTA402" s="464"/>
      <c r="OTB402" s="369">
        <v>0.33333333333333331</v>
      </c>
      <c r="OTC402" s="370" t="e">
        <f>VLOOKUP(OSY402,fields,2)</f>
        <v>#REF!</v>
      </c>
      <c r="OTD402" s="73" t="s">
        <v>985</v>
      </c>
      <c r="OTE402" s="95">
        <v>45109</v>
      </c>
      <c r="OTF402" s="65" t="s">
        <v>11</v>
      </c>
      <c r="OTG402" s="370" t="e">
        <f>VLOOKUP(OTO402,Teams,2)</f>
        <v>#REF!</v>
      </c>
      <c r="OTH402" s="370" t="e">
        <f>VLOOKUP(OTP402,Teams,2)</f>
        <v>#REF!</v>
      </c>
      <c r="OTI402" s="464"/>
      <c r="OTJ402" s="369">
        <v>0.33333333333333331</v>
      </c>
      <c r="OTK402" s="370" t="e">
        <f>VLOOKUP(OTG402,fields,2)</f>
        <v>#REF!</v>
      </c>
      <c r="OTL402" s="73" t="s">
        <v>985</v>
      </c>
      <c r="OTM402" s="95">
        <v>45109</v>
      </c>
      <c r="OTN402" s="65" t="s">
        <v>11</v>
      </c>
      <c r="OTO402" s="370" t="e">
        <f>VLOOKUP(OTW402,Teams,2)</f>
        <v>#REF!</v>
      </c>
      <c r="OTP402" s="370" t="e">
        <f>VLOOKUP(OTX402,Teams,2)</f>
        <v>#REF!</v>
      </c>
      <c r="OTQ402" s="464"/>
      <c r="OTR402" s="369">
        <v>0.33333333333333331</v>
      </c>
      <c r="OTS402" s="370" t="e">
        <f>VLOOKUP(OTO402,fields,2)</f>
        <v>#REF!</v>
      </c>
      <c r="OTT402" s="73" t="s">
        <v>985</v>
      </c>
      <c r="OTU402" s="95">
        <v>45109</v>
      </c>
      <c r="OTV402" s="65" t="s">
        <v>11</v>
      </c>
      <c r="OTW402" s="370" t="e">
        <f>VLOOKUP(OUE402,Teams,2)</f>
        <v>#REF!</v>
      </c>
      <c r="OTX402" s="370" t="e">
        <f>VLOOKUP(OUF402,Teams,2)</f>
        <v>#REF!</v>
      </c>
      <c r="OTY402" s="464"/>
      <c r="OTZ402" s="369">
        <v>0.33333333333333331</v>
      </c>
      <c r="OUA402" s="370" t="e">
        <f>VLOOKUP(OTW402,fields,2)</f>
        <v>#REF!</v>
      </c>
      <c r="OUB402" s="73" t="s">
        <v>985</v>
      </c>
      <c r="OUC402" s="95">
        <v>45109</v>
      </c>
      <c r="OUD402" s="65" t="s">
        <v>11</v>
      </c>
      <c r="OUE402" s="370" t="e">
        <f>VLOOKUP(OUM402,Teams,2)</f>
        <v>#REF!</v>
      </c>
      <c r="OUF402" s="370" t="e">
        <f>VLOOKUP(OUN402,Teams,2)</f>
        <v>#REF!</v>
      </c>
      <c r="OUG402" s="464"/>
      <c r="OUH402" s="369">
        <v>0.33333333333333331</v>
      </c>
      <c r="OUI402" s="370" t="e">
        <f>VLOOKUP(OUE402,fields,2)</f>
        <v>#REF!</v>
      </c>
      <c r="OUJ402" s="73" t="s">
        <v>985</v>
      </c>
      <c r="OUK402" s="95">
        <v>45109</v>
      </c>
      <c r="OUL402" s="65" t="s">
        <v>11</v>
      </c>
      <c r="OUM402" s="370" t="e">
        <f>VLOOKUP(OUU402,Teams,2)</f>
        <v>#REF!</v>
      </c>
      <c r="OUN402" s="370" t="e">
        <f>VLOOKUP(OUV402,Teams,2)</f>
        <v>#REF!</v>
      </c>
      <c r="OUO402" s="464"/>
      <c r="OUP402" s="369">
        <v>0.33333333333333331</v>
      </c>
      <c r="OUQ402" s="370" t="e">
        <f>VLOOKUP(OUM402,fields,2)</f>
        <v>#REF!</v>
      </c>
      <c r="OUR402" s="73" t="s">
        <v>985</v>
      </c>
      <c r="OUS402" s="95">
        <v>45109</v>
      </c>
      <c r="OUT402" s="65" t="s">
        <v>11</v>
      </c>
      <c r="OUU402" s="370" t="e">
        <f>VLOOKUP(OVC402,Teams,2)</f>
        <v>#REF!</v>
      </c>
      <c r="OUV402" s="370" t="e">
        <f>VLOOKUP(OVD402,Teams,2)</f>
        <v>#REF!</v>
      </c>
      <c r="OUW402" s="464"/>
      <c r="OUX402" s="369">
        <v>0.33333333333333331</v>
      </c>
      <c r="OUY402" s="370" t="e">
        <f>VLOOKUP(OUU402,fields,2)</f>
        <v>#REF!</v>
      </c>
      <c r="OUZ402" s="73" t="s">
        <v>985</v>
      </c>
      <c r="OVA402" s="95">
        <v>45109</v>
      </c>
      <c r="OVB402" s="65" t="s">
        <v>11</v>
      </c>
      <c r="OVC402" s="370" t="e">
        <f>VLOOKUP(OVK402,Teams,2)</f>
        <v>#REF!</v>
      </c>
      <c r="OVD402" s="370" t="e">
        <f>VLOOKUP(OVL402,Teams,2)</f>
        <v>#REF!</v>
      </c>
      <c r="OVE402" s="464"/>
      <c r="OVF402" s="369">
        <v>0.33333333333333331</v>
      </c>
      <c r="OVG402" s="370" t="e">
        <f>VLOOKUP(OVC402,fields,2)</f>
        <v>#REF!</v>
      </c>
      <c r="OVH402" s="73" t="s">
        <v>985</v>
      </c>
      <c r="OVI402" s="95">
        <v>45109</v>
      </c>
      <c r="OVJ402" s="65" t="s">
        <v>11</v>
      </c>
      <c r="OVK402" s="370" t="e">
        <f>VLOOKUP(OVS402,Teams,2)</f>
        <v>#REF!</v>
      </c>
      <c r="OVL402" s="370" t="e">
        <f>VLOOKUP(OVT402,Teams,2)</f>
        <v>#REF!</v>
      </c>
      <c r="OVM402" s="464"/>
      <c r="OVN402" s="369">
        <v>0.33333333333333331</v>
      </c>
      <c r="OVO402" s="370" t="e">
        <f>VLOOKUP(OVK402,fields,2)</f>
        <v>#REF!</v>
      </c>
      <c r="OVP402" s="73" t="s">
        <v>985</v>
      </c>
      <c r="OVQ402" s="95">
        <v>45109</v>
      </c>
      <c r="OVR402" s="65" t="s">
        <v>11</v>
      </c>
      <c r="OVS402" s="370" t="e">
        <f>VLOOKUP(OWA402,Teams,2)</f>
        <v>#REF!</v>
      </c>
      <c r="OVT402" s="370" t="e">
        <f>VLOOKUP(OWB402,Teams,2)</f>
        <v>#REF!</v>
      </c>
      <c r="OVU402" s="464"/>
      <c r="OVV402" s="369">
        <v>0.33333333333333331</v>
      </c>
      <c r="OVW402" s="370" t="e">
        <f>VLOOKUP(OVS402,fields,2)</f>
        <v>#REF!</v>
      </c>
      <c r="OVX402" s="73" t="s">
        <v>985</v>
      </c>
      <c r="OVY402" s="95">
        <v>45109</v>
      </c>
      <c r="OVZ402" s="65" t="s">
        <v>11</v>
      </c>
      <c r="OWA402" s="370" t="e">
        <f>VLOOKUP(OWI402,Teams,2)</f>
        <v>#REF!</v>
      </c>
      <c r="OWB402" s="370" t="e">
        <f>VLOOKUP(OWJ402,Teams,2)</f>
        <v>#REF!</v>
      </c>
      <c r="OWC402" s="464"/>
      <c r="OWD402" s="369">
        <v>0.33333333333333331</v>
      </c>
      <c r="OWE402" s="370" t="e">
        <f>VLOOKUP(OWA402,fields,2)</f>
        <v>#REF!</v>
      </c>
      <c r="OWF402" s="73" t="s">
        <v>985</v>
      </c>
      <c r="OWG402" s="95">
        <v>45109</v>
      </c>
      <c r="OWH402" s="65" t="s">
        <v>11</v>
      </c>
      <c r="OWI402" s="370" t="e">
        <f>VLOOKUP(OWQ402,Teams,2)</f>
        <v>#REF!</v>
      </c>
      <c r="OWJ402" s="370" t="e">
        <f>VLOOKUP(OWR402,Teams,2)</f>
        <v>#REF!</v>
      </c>
      <c r="OWK402" s="464"/>
      <c r="OWL402" s="369">
        <v>0.33333333333333331</v>
      </c>
      <c r="OWM402" s="370" t="e">
        <f>VLOOKUP(OWI402,fields,2)</f>
        <v>#REF!</v>
      </c>
      <c r="OWN402" s="73" t="s">
        <v>985</v>
      </c>
      <c r="OWO402" s="95">
        <v>45109</v>
      </c>
      <c r="OWP402" s="65" t="s">
        <v>11</v>
      </c>
      <c r="OWQ402" s="370" t="e">
        <f>VLOOKUP(OWY402,Teams,2)</f>
        <v>#REF!</v>
      </c>
      <c r="OWR402" s="370" t="e">
        <f>VLOOKUP(OWZ402,Teams,2)</f>
        <v>#REF!</v>
      </c>
      <c r="OWS402" s="464"/>
      <c r="OWT402" s="369">
        <v>0.33333333333333331</v>
      </c>
      <c r="OWU402" s="370" t="e">
        <f>VLOOKUP(OWQ402,fields,2)</f>
        <v>#REF!</v>
      </c>
      <c r="OWV402" s="73" t="s">
        <v>985</v>
      </c>
      <c r="OWW402" s="95">
        <v>45109</v>
      </c>
      <c r="OWX402" s="65" t="s">
        <v>11</v>
      </c>
      <c r="OWY402" s="370" t="e">
        <f>VLOOKUP(OXG402,Teams,2)</f>
        <v>#REF!</v>
      </c>
      <c r="OWZ402" s="370" t="e">
        <f>VLOOKUP(OXH402,Teams,2)</f>
        <v>#REF!</v>
      </c>
      <c r="OXA402" s="464"/>
      <c r="OXB402" s="369">
        <v>0.33333333333333331</v>
      </c>
      <c r="OXC402" s="370" t="e">
        <f>VLOOKUP(OWY402,fields,2)</f>
        <v>#REF!</v>
      </c>
      <c r="OXD402" s="73" t="s">
        <v>985</v>
      </c>
      <c r="OXE402" s="95">
        <v>45109</v>
      </c>
      <c r="OXF402" s="65" t="s">
        <v>11</v>
      </c>
      <c r="OXG402" s="370" t="e">
        <f>VLOOKUP(OXO402,Teams,2)</f>
        <v>#REF!</v>
      </c>
      <c r="OXH402" s="370" t="e">
        <f>VLOOKUP(OXP402,Teams,2)</f>
        <v>#REF!</v>
      </c>
      <c r="OXI402" s="464"/>
      <c r="OXJ402" s="369">
        <v>0.33333333333333331</v>
      </c>
      <c r="OXK402" s="370" t="e">
        <f>VLOOKUP(OXG402,fields,2)</f>
        <v>#REF!</v>
      </c>
      <c r="OXL402" s="73" t="s">
        <v>985</v>
      </c>
      <c r="OXM402" s="95">
        <v>45109</v>
      </c>
      <c r="OXN402" s="65" t="s">
        <v>11</v>
      </c>
      <c r="OXO402" s="370" t="e">
        <f>VLOOKUP(OXW402,Teams,2)</f>
        <v>#REF!</v>
      </c>
      <c r="OXP402" s="370" t="e">
        <f>VLOOKUP(OXX402,Teams,2)</f>
        <v>#REF!</v>
      </c>
      <c r="OXQ402" s="464"/>
      <c r="OXR402" s="369">
        <v>0.33333333333333331</v>
      </c>
      <c r="OXS402" s="370" t="e">
        <f>VLOOKUP(OXO402,fields,2)</f>
        <v>#REF!</v>
      </c>
      <c r="OXT402" s="73" t="s">
        <v>985</v>
      </c>
      <c r="OXU402" s="95">
        <v>45109</v>
      </c>
      <c r="OXV402" s="65" t="s">
        <v>11</v>
      </c>
      <c r="OXW402" s="370" t="e">
        <f>VLOOKUP(OYE402,Teams,2)</f>
        <v>#REF!</v>
      </c>
      <c r="OXX402" s="370" t="e">
        <f>VLOOKUP(OYF402,Teams,2)</f>
        <v>#REF!</v>
      </c>
      <c r="OXY402" s="464"/>
      <c r="OXZ402" s="369">
        <v>0.33333333333333331</v>
      </c>
      <c r="OYA402" s="370" t="e">
        <f>VLOOKUP(OXW402,fields,2)</f>
        <v>#REF!</v>
      </c>
      <c r="OYB402" s="73" t="s">
        <v>985</v>
      </c>
      <c r="OYC402" s="95">
        <v>45109</v>
      </c>
      <c r="OYD402" s="65" t="s">
        <v>11</v>
      </c>
      <c r="OYE402" s="370" t="e">
        <f>VLOOKUP(OYM402,Teams,2)</f>
        <v>#REF!</v>
      </c>
      <c r="OYF402" s="370" t="e">
        <f>VLOOKUP(OYN402,Teams,2)</f>
        <v>#REF!</v>
      </c>
      <c r="OYG402" s="464"/>
      <c r="OYH402" s="369">
        <v>0.33333333333333331</v>
      </c>
      <c r="OYI402" s="370" t="e">
        <f>VLOOKUP(OYE402,fields,2)</f>
        <v>#REF!</v>
      </c>
      <c r="OYJ402" s="73" t="s">
        <v>985</v>
      </c>
      <c r="OYK402" s="95">
        <v>45109</v>
      </c>
      <c r="OYL402" s="65" t="s">
        <v>11</v>
      </c>
      <c r="OYM402" s="370" t="e">
        <f>VLOOKUP(OYU402,Teams,2)</f>
        <v>#REF!</v>
      </c>
      <c r="OYN402" s="370" t="e">
        <f>VLOOKUP(OYV402,Teams,2)</f>
        <v>#REF!</v>
      </c>
      <c r="OYO402" s="464"/>
      <c r="OYP402" s="369">
        <v>0.33333333333333331</v>
      </c>
      <c r="OYQ402" s="370" t="e">
        <f>VLOOKUP(OYM402,fields,2)</f>
        <v>#REF!</v>
      </c>
      <c r="OYR402" s="73" t="s">
        <v>985</v>
      </c>
      <c r="OYS402" s="95">
        <v>45109</v>
      </c>
      <c r="OYT402" s="65" t="s">
        <v>11</v>
      </c>
      <c r="OYU402" s="370" t="e">
        <f>VLOOKUP(OZC402,Teams,2)</f>
        <v>#REF!</v>
      </c>
      <c r="OYV402" s="370" t="e">
        <f>VLOOKUP(OZD402,Teams,2)</f>
        <v>#REF!</v>
      </c>
      <c r="OYW402" s="464"/>
      <c r="OYX402" s="369">
        <v>0.33333333333333331</v>
      </c>
      <c r="OYY402" s="370" t="e">
        <f>VLOOKUP(OYU402,fields,2)</f>
        <v>#REF!</v>
      </c>
      <c r="OYZ402" s="73" t="s">
        <v>985</v>
      </c>
      <c r="OZA402" s="95">
        <v>45109</v>
      </c>
      <c r="OZB402" s="65" t="s">
        <v>11</v>
      </c>
      <c r="OZC402" s="370" t="e">
        <f>VLOOKUP(OZK402,Teams,2)</f>
        <v>#REF!</v>
      </c>
      <c r="OZD402" s="370" t="e">
        <f>VLOOKUP(OZL402,Teams,2)</f>
        <v>#REF!</v>
      </c>
      <c r="OZE402" s="464"/>
      <c r="OZF402" s="369">
        <v>0.33333333333333331</v>
      </c>
      <c r="OZG402" s="370" t="e">
        <f>VLOOKUP(OZC402,fields,2)</f>
        <v>#REF!</v>
      </c>
      <c r="OZH402" s="73" t="s">
        <v>985</v>
      </c>
      <c r="OZI402" s="95">
        <v>45109</v>
      </c>
      <c r="OZJ402" s="65" t="s">
        <v>11</v>
      </c>
      <c r="OZK402" s="370" t="e">
        <f>VLOOKUP(OZS402,Teams,2)</f>
        <v>#REF!</v>
      </c>
      <c r="OZL402" s="370" t="e">
        <f>VLOOKUP(OZT402,Teams,2)</f>
        <v>#REF!</v>
      </c>
      <c r="OZM402" s="464"/>
      <c r="OZN402" s="369">
        <v>0.33333333333333331</v>
      </c>
      <c r="OZO402" s="370" t="e">
        <f>VLOOKUP(OZK402,fields,2)</f>
        <v>#REF!</v>
      </c>
      <c r="OZP402" s="73" t="s">
        <v>985</v>
      </c>
      <c r="OZQ402" s="95">
        <v>45109</v>
      </c>
      <c r="OZR402" s="65" t="s">
        <v>11</v>
      </c>
      <c r="OZS402" s="370" t="e">
        <f>VLOOKUP(PAA402,Teams,2)</f>
        <v>#REF!</v>
      </c>
      <c r="OZT402" s="370" t="e">
        <f>VLOOKUP(PAB402,Teams,2)</f>
        <v>#REF!</v>
      </c>
      <c r="OZU402" s="464"/>
      <c r="OZV402" s="369">
        <v>0.33333333333333331</v>
      </c>
      <c r="OZW402" s="370" t="e">
        <f>VLOOKUP(OZS402,fields,2)</f>
        <v>#REF!</v>
      </c>
      <c r="OZX402" s="73" t="s">
        <v>985</v>
      </c>
      <c r="OZY402" s="95">
        <v>45109</v>
      </c>
      <c r="OZZ402" s="65" t="s">
        <v>11</v>
      </c>
      <c r="PAA402" s="370" t="e">
        <f>VLOOKUP(PAI402,Teams,2)</f>
        <v>#REF!</v>
      </c>
      <c r="PAB402" s="370" t="e">
        <f>VLOOKUP(PAJ402,Teams,2)</f>
        <v>#REF!</v>
      </c>
      <c r="PAC402" s="464"/>
      <c r="PAD402" s="369">
        <v>0.33333333333333331</v>
      </c>
      <c r="PAE402" s="370" t="e">
        <f>VLOOKUP(PAA402,fields,2)</f>
        <v>#REF!</v>
      </c>
      <c r="PAF402" s="73" t="s">
        <v>985</v>
      </c>
      <c r="PAG402" s="95">
        <v>45109</v>
      </c>
      <c r="PAH402" s="65" t="s">
        <v>11</v>
      </c>
      <c r="PAI402" s="370" t="e">
        <f>VLOOKUP(PAQ402,Teams,2)</f>
        <v>#REF!</v>
      </c>
      <c r="PAJ402" s="370" t="e">
        <f>VLOOKUP(PAR402,Teams,2)</f>
        <v>#REF!</v>
      </c>
      <c r="PAK402" s="464"/>
      <c r="PAL402" s="369">
        <v>0.33333333333333331</v>
      </c>
      <c r="PAM402" s="370" t="e">
        <f>VLOOKUP(PAI402,fields,2)</f>
        <v>#REF!</v>
      </c>
      <c r="PAN402" s="73" t="s">
        <v>985</v>
      </c>
      <c r="PAO402" s="95">
        <v>45109</v>
      </c>
      <c r="PAP402" s="65" t="s">
        <v>11</v>
      </c>
      <c r="PAQ402" s="370" t="e">
        <f>VLOOKUP(PAY402,Teams,2)</f>
        <v>#REF!</v>
      </c>
      <c r="PAR402" s="370" t="e">
        <f>VLOOKUP(PAZ402,Teams,2)</f>
        <v>#REF!</v>
      </c>
      <c r="PAS402" s="464"/>
      <c r="PAT402" s="369">
        <v>0.33333333333333331</v>
      </c>
      <c r="PAU402" s="370" t="e">
        <f>VLOOKUP(PAQ402,fields,2)</f>
        <v>#REF!</v>
      </c>
      <c r="PAV402" s="73" t="s">
        <v>985</v>
      </c>
      <c r="PAW402" s="95">
        <v>45109</v>
      </c>
      <c r="PAX402" s="65" t="s">
        <v>11</v>
      </c>
      <c r="PAY402" s="370" t="e">
        <f>VLOOKUP(PBG402,Teams,2)</f>
        <v>#REF!</v>
      </c>
      <c r="PAZ402" s="370" t="e">
        <f>VLOOKUP(PBH402,Teams,2)</f>
        <v>#REF!</v>
      </c>
      <c r="PBA402" s="464"/>
      <c r="PBB402" s="369">
        <v>0.33333333333333331</v>
      </c>
      <c r="PBC402" s="370" t="e">
        <f>VLOOKUP(PAY402,fields,2)</f>
        <v>#REF!</v>
      </c>
      <c r="PBD402" s="73" t="s">
        <v>985</v>
      </c>
      <c r="PBE402" s="95">
        <v>45109</v>
      </c>
      <c r="PBF402" s="65" t="s">
        <v>11</v>
      </c>
      <c r="PBG402" s="370" t="e">
        <f>VLOOKUP(PBO402,Teams,2)</f>
        <v>#REF!</v>
      </c>
      <c r="PBH402" s="370" t="e">
        <f>VLOOKUP(PBP402,Teams,2)</f>
        <v>#REF!</v>
      </c>
      <c r="PBI402" s="464"/>
      <c r="PBJ402" s="369">
        <v>0.33333333333333331</v>
      </c>
      <c r="PBK402" s="370" t="e">
        <f>VLOOKUP(PBG402,fields,2)</f>
        <v>#REF!</v>
      </c>
      <c r="PBL402" s="73" t="s">
        <v>985</v>
      </c>
      <c r="PBM402" s="95">
        <v>45109</v>
      </c>
      <c r="PBN402" s="65" t="s">
        <v>11</v>
      </c>
      <c r="PBO402" s="370" t="e">
        <f>VLOOKUP(PBW402,Teams,2)</f>
        <v>#REF!</v>
      </c>
      <c r="PBP402" s="370" t="e">
        <f>VLOOKUP(PBX402,Teams,2)</f>
        <v>#REF!</v>
      </c>
      <c r="PBQ402" s="464"/>
      <c r="PBR402" s="369">
        <v>0.33333333333333331</v>
      </c>
      <c r="PBS402" s="370" t="e">
        <f>VLOOKUP(PBO402,fields,2)</f>
        <v>#REF!</v>
      </c>
      <c r="PBT402" s="73" t="s">
        <v>985</v>
      </c>
      <c r="PBU402" s="95">
        <v>45109</v>
      </c>
      <c r="PBV402" s="65" t="s">
        <v>11</v>
      </c>
      <c r="PBW402" s="370" t="e">
        <f>VLOOKUP(PCE402,Teams,2)</f>
        <v>#REF!</v>
      </c>
      <c r="PBX402" s="370" t="e">
        <f>VLOOKUP(PCF402,Teams,2)</f>
        <v>#REF!</v>
      </c>
      <c r="PBY402" s="464"/>
      <c r="PBZ402" s="369">
        <v>0.33333333333333331</v>
      </c>
      <c r="PCA402" s="370" t="e">
        <f>VLOOKUP(PBW402,fields,2)</f>
        <v>#REF!</v>
      </c>
      <c r="PCB402" s="73" t="s">
        <v>985</v>
      </c>
      <c r="PCC402" s="95">
        <v>45109</v>
      </c>
      <c r="PCD402" s="65" t="s">
        <v>11</v>
      </c>
      <c r="PCE402" s="370" t="e">
        <f>VLOOKUP(PCM402,Teams,2)</f>
        <v>#REF!</v>
      </c>
      <c r="PCF402" s="370" t="e">
        <f>VLOOKUP(PCN402,Teams,2)</f>
        <v>#REF!</v>
      </c>
      <c r="PCG402" s="464"/>
      <c r="PCH402" s="369">
        <v>0.33333333333333331</v>
      </c>
      <c r="PCI402" s="370" t="e">
        <f>VLOOKUP(PCE402,fields,2)</f>
        <v>#REF!</v>
      </c>
      <c r="PCJ402" s="73" t="s">
        <v>985</v>
      </c>
      <c r="PCK402" s="95">
        <v>45109</v>
      </c>
      <c r="PCL402" s="65" t="s">
        <v>11</v>
      </c>
      <c r="PCM402" s="370" t="e">
        <f>VLOOKUP(PCU402,Teams,2)</f>
        <v>#REF!</v>
      </c>
      <c r="PCN402" s="370" t="e">
        <f>VLOOKUP(PCV402,Teams,2)</f>
        <v>#REF!</v>
      </c>
      <c r="PCO402" s="464"/>
      <c r="PCP402" s="369">
        <v>0.33333333333333331</v>
      </c>
      <c r="PCQ402" s="370" t="e">
        <f>VLOOKUP(PCM402,fields,2)</f>
        <v>#REF!</v>
      </c>
      <c r="PCR402" s="73" t="s">
        <v>985</v>
      </c>
      <c r="PCS402" s="95">
        <v>45109</v>
      </c>
      <c r="PCT402" s="65" t="s">
        <v>11</v>
      </c>
      <c r="PCU402" s="370" t="e">
        <f>VLOOKUP(PDC402,Teams,2)</f>
        <v>#REF!</v>
      </c>
      <c r="PCV402" s="370" t="e">
        <f>VLOOKUP(PDD402,Teams,2)</f>
        <v>#REF!</v>
      </c>
      <c r="PCW402" s="464"/>
      <c r="PCX402" s="369">
        <v>0.33333333333333331</v>
      </c>
      <c r="PCY402" s="370" t="e">
        <f>VLOOKUP(PCU402,fields,2)</f>
        <v>#REF!</v>
      </c>
      <c r="PCZ402" s="73" t="s">
        <v>985</v>
      </c>
      <c r="PDA402" s="95">
        <v>45109</v>
      </c>
      <c r="PDB402" s="65" t="s">
        <v>11</v>
      </c>
      <c r="PDC402" s="370" t="e">
        <f>VLOOKUP(PDK402,Teams,2)</f>
        <v>#REF!</v>
      </c>
      <c r="PDD402" s="370" t="e">
        <f>VLOOKUP(PDL402,Teams,2)</f>
        <v>#REF!</v>
      </c>
      <c r="PDE402" s="464"/>
      <c r="PDF402" s="369">
        <v>0.33333333333333331</v>
      </c>
      <c r="PDG402" s="370" t="e">
        <f>VLOOKUP(PDC402,fields,2)</f>
        <v>#REF!</v>
      </c>
      <c r="PDH402" s="73" t="s">
        <v>985</v>
      </c>
      <c r="PDI402" s="95">
        <v>45109</v>
      </c>
      <c r="PDJ402" s="65" t="s">
        <v>11</v>
      </c>
      <c r="PDK402" s="370" t="e">
        <f>VLOOKUP(PDS402,Teams,2)</f>
        <v>#REF!</v>
      </c>
      <c r="PDL402" s="370" t="e">
        <f>VLOOKUP(PDT402,Teams,2)</f>
        <v>#REF!</v>
      </c>
      <c r="PDM402" s="464"/>
      <c r="PDN402" s="369">
        <v>0.33333333333333331</v>
      </c>
      <c r="PDO402" s="370" t="e">
        <f>VLOOKUP(PDK402,fields,2)</f>
        <v>#REF!</v>
      </c>
      <c r="PDP402" s="73" t="s">
        <v>985</v>
      </c>
      <c r="PDQ402" s="95">
        <v>45109</v>
      </c>
      <c r="PDR402" s="65" t="s">
        <v>11</v>
      </c>
      <c r="PDS402" s="370" t="e">
        <f>VLOOKUP(PEA402,Teams,2)</f>
        <v>#REF!</v>
      </c>
      <c r="PDT402" s="370" t="e">
        <f>VLOOKUP(PEB402,Teams,2)</f>
        <v>#REF!</v>
      </c>
      <c r="PDU402" s="464"/>
      <c r="PDV402" s="369">
        <v>0.33333333333333331</v>
      </c>
      <c r="PDW402" s="370" t="e">
        <f>VLOOKUP(PDS402,fields,2)</f>
        <v>#REF!</v>
      </c>
      <c r="PDX402" s="73" t="s">
        <v>985</v>
      </c>
      <c r="PDY402" s="95">
        <v>45109</v>
      </c>
      <c r="PDZ402" s="65" t="s">
        <v>11</v>
      </c>
      <c r="PEA402" s="370" t="e">
        <f>VLOOKUP(PEI402,Teams,2)</f>
        <v>#REF!</v>
      </c>
      <c r="PEB402" s="370" t="e">
        <f>VLOOKUP(PEJ402,Teams,2)</f>
        <v>#REF!</v>
      </c>
      <c r="PEC402" s="464"/>
      <c r="PED402" s="369">
        <v>0.33333333333333331</v>
      </c>
      <c r="PEE402" s="370" t="e">
        <f>VLOOKUP(PEA402,fields,2)</f>
        <v>#REF!</v>
      </c>
      <c r="PEF402" s="73" t="s">
        <v>985</v>
      </c>
      <c r="PEG402" s="95">
        <v>45109</v>
      </c>
      <c r="PEH402" s="65" t="s">
        <v>11</v>
      </c>
      <c r="PEI402" s="370" t="e">
        <f>VLOOKUP(PEQ402,Teams,2)</f>
        <v>#REF!</v>
      </c>
      <c r="PEJ402" s="370" t="e">
        <f>VLOOKUP(PER402,Teams,2)</f>
        <v>#REF!</v>
      </c>
      <c r="PEK402" s="464"/>
      <c r="PEL402" s="369">
        <v>0.33333333333333331</v>
      </c>
      <c r="PEM402" s="370" t="e">
        <f>VLOOKUP(PEI402,fields,2)</f>
        <v>#REF!</v>
      </c>
      <c r="PEN402" s="73" t="s">
        <v>985</v>
      </c>
      <c r="PEO402" s="95">
        <v>45109</v>
      </c>
      <c r="PEP402" s="65" t="s">
        <v>11</v>
      </c>
      <c r="PEQ402" s="370" t="e">
        <f>VLOOKUP(PEY402,Teams,2)</f>
        <v>#REF!</v>
      </c>
      <c r="PER402" s="370" t="e">
        <f>VLOOKUP(PEZ402,Teams,2)</f>
        <v>#REF!</v>
      </c>
      <c r="PES402" s="464"/>
      <c r="PET402" s="369">
        <v>0.33333333333333331</v>
      </c>
      <c r="PEU402" s="370" t="e">
        <f>VLOOKUP(PEQ402,fields,2)</f>
        <v>#REF!</v>
      </c>
      <c r="PEV402" s="73" t="s">
        <v>985</v>
      </c>
      <c r="PEW402" s="95">
        <v>45109</v>
      </c>
      <c r="PEX402" s="65" t="s">
        <v>11</v>
      </c>
      <c r="PEY402" s="370" t="e">
        <f>VLOOKUP(PFG402,Teams,2)</f>
        <v>#REF!</v>
      </c>
      <c r="PEZ402" s="370" t="e">
        <f>VLOOKUP(PFH402,Teams,2)</f>
        <v>#REF!</v>
      </c>
      <c r="PFA402" s="464"/>
      <c r="PFB402" s="369">
        <v>0.33333333333333331</v>
      </c>
      <c r="PFC402" s="370" t="e">
        <f>VLOOKUP(PEY402,fields,2)</f>
        <v>#REF!</v>
      </c>
      <c r="PFD402" s="73" t="s">
        <v>985</v>
      </c>
      <c r="PFE402" s="95">
        <v>45109</v>
      </c>
      <c r="PFF402" s="65" t="s">
        <v>11</v>
      </c>
      <c r="PFG402" s="370" t="e">
        <f>VLOOKUP(PFO402,Teams,2)</f>
        <v>#REF!</v>
      </c>
      <c r="PFH402" s="370" t="e">
        <f>VLOOKUP(PFP402,Teams,2)</f>
        <v>#REF!</v>
      </c>
      <c r="PFI402" s="464"/>
      <c r="PFJ402" s="369">
        <v>0.33333333333333331</v>
      </c>
      <c r="PFK402" s="370" t="e">
        <f>VLOOKUP(PFG402,fields,2)</f>
        <v>#REF!</v>
      </c>
      <c r="PFL402" s="73" t="s">
        <v>985</v>
      </c>
      <c r="PFM402" s="95">
        <v>45109</v>
      </c>
      <c r="PFN402" s="65" t="s">
        <v>11</v>
      </c>
      <c r="PFO402" s="370" t="e">
        <f>VLOOKUP(PFW402,Teams,2)</f>
        <v>#REF!</v>
      </c>
      <c r="PFP402" s="370" t="e">
        <f>VLOOKUP(PFX402,Teams,2)</f>
        <v>#REF!</v>
      </c>
      <c r="PFQ402" s="464"/>
      <c r="PFR402" s="369">
        <v>0.33333333333333331</v>
      </c>
      <c r="PFS402" s="370" t="e">
        <f>VLOOKUP(PFO402,fields,2)</f>
        <v>#REF!</v>
      </c>
      <c r="PFT402" s="73" t="s">
        <v>985</v>
      </c>
      <c r="PFU402" s="95">
        <v>45109</v>
      </c>
      <c r="PFV402" s="65" t="s">
        <v>11</v>
      </c>
      <c r="PFW402" s="370" t="e">
        <f>VLOOKUP(PGE402,Teams,2)</f>
        <v>#REF!</v>
      </c>
      <c r="PFX402" s="370" t="e">
        <f>VLOOKUP(PGF402,Teams,2)</f>
        <v>#REF!</v>
      </c>
      <c r="PFY402" s="464"/>
      <c r="PFZ402" s="369">
        <v>0.33333333333333331</v>
      </c>
      <c r="PGA402" s="370" t="e">
        <f>VLOOKUP(PFW402,fields,2)</f>
        <v>#REF!</v>
      </c>
      <c r="PGB402" s="73" t="s">
        <v>985</v>
      </c>
      <c r="PGC402" s="95">
        <v>45109</v>
      </c>
      <c r="PGD402" s="65" t="s">
        <v>11</v>
      </c>
      <c r="PGE402" s="370" t="e">
        <f>VLOOKUP(PGM402,Teams,2)</f>
        <v>#REF!</v>
      </c>
      <c r="PGF402" s="370" t="e">
        <f>VLOOKUP(PGN402,Teams,2)</f>
        <v>#REF!</v>
      </c>
      <c r="PGG402" s="464"/>
      <c r="PGH402" s="369">
        <v>0.33333333333333331</v>
      </c>
      <c r="PGI402" s="370" t="e">
        <f>VLOOKUP(PGE402,fields,2)</f>
        <v>#REF!</v>
      </c>
      <c r="PGJ402" s="73" t="s">
        <v>985</v>
      </c>
      <c r="PGK402" s="95">
        <v>45109</v>
      </c>
      <c r="PGL402" s="65" t="s">
        <v>11</v>
      </c>
      <c r="PGM402" s="370" t="e">
        <f>VLOOKUP(PGU402,Teams,2)</f>
        <v>#REF!</v>
      </c>
      <c r="PGN402" s="370" t="e">
        <f>VLOOKUP(PGV402,Teams,2)</f>
        <v>#REF!</v>
      </c>
      <c r="PGO402" s="464"/>
      <c r="PGP402" s="369">
        <v>0.33333333333333331</v>
      </c>
      <c r="PGQ402" s="370" t="e">
        <f>VLOOKUP(PGM402,fields,2)</f>
        <v>#REF!</v>
      </c>
      <c r="PGR402" s="73" t="s">
        <v>985</v>
      </c>
      <c r="PGS402" s="95">
        <v>45109</v>
      </c>
      <c r="PGT402" s="65" t="s">
        <v>11</v>
      </c>
      <c r="PGU402" s="370" t="e">
        <f>VLOOKUP(PHC402,Teams,2)</f>
        <v>#REF!</v>
      </c>
      <c r="PGV402" s="370" t="e">
        <f>VLOOKUP(PHD402,Teams,2)</f>
        <v>#REF!</v>
      </c>
      <c r="PGW402" s="464"/>
      <c r="PGX402" s="369">
        <v>0.33333333333333331</v>
      </c>
      <c r="PGY402" s="370" t="e">
        <f>VLOOKUP(PGU402,fields,2)</f>
        <v>#REF!</v>
      </c>
      <c r="PGZ402" s="73" t="s">
        <v>985</v>
      </c>
      <c r="PHA402" s="95">
        <v>45109</v>
      </c>
      <c r="PHB402" s="65" t="s">
        <v>11</v>
      </c>
      <c r="PHC402" s="370" t="e">
        <f>VLOOKUP(PHK402,Teams,2)</f>
        <v>#REF!</v>
      </c>
      <c r="PHD402" s="370" t="e">
        <f>VLOOKUP(PHL402,Teams,2)</f>
        <v>#REF!</v>
      </c>
      <c r="PHE402" s="464"/>
      <c r="PHF402" s="369">
        <v>0.33333333333333331</v>
      </c>
      <c r="PHG402" s="370" t="e">
        <f>VLOOKUP(PHC402,fields,2)</f>
        <v>#REF!</v>
      </c>
      <c r="PHH402" s="73" t="s">
        <v>985</v>
      </c>
      <c r="PHI402" s="95">
        <v>45109</v>
      </c>
      <c r="PHJ402" s="65" t="s">
        <v>11</v>
      </c>
      <c r="PHK402" s="370" t="e">
        <f>VLOOKUP(PHS402,Teams,2)</f>
        <v>#REF!</v>
      </c>
      <c r="PHL402" s="370" t="e">
        <f>VLOOKUP(PHT402,Teams,2)</f>
        <v>#REF!</v>
      </c>
      <c r="PHM402" s="464"/>
      <c r="PHN402" s="369">
        <v>0.33333333333333331</v>
      </c>
      <c r="PHO402" s="370" t="e">
        <f>VLOOKUP(PHK402,fields,2)</f>
        <v>#REF!</v>
      </c>
      <c r="PHP402" s="73" t="s">
        <v>985</v>
      </c>
      <c r="PHQ402" s="95">
        <v>45109</v>
      </c>
      <c r="PHR402" s="65" t="s">
        <v>11</v>
      </c>
      <c r="PHS402" s="370" t="e">
        <f>VLOOKUP(PIA402,Teams,2)</f>
        <v>#REF!</v>
      </c>
      <c r="PHT402" s="370" t="e">
        <f>VLOOKUP(PIB402,Teams,2)</f>
        <v>#REF!</v>
      </c>
      <c r="PHU402" s="464"/>
      <c r="PHV402" s="369">
        <v>0.33333333333333331</v>
      </c>
      <c r="PHW402" s="370" t="e">
        <f>VLOOKUP(PHS402,fields,2)</f>
        <v>#REF!</v>
      </c>
      <c r="PHX402" s="73" t="s">
        <v>985</v>
      </c>
      <c r="PHY402" s="95">
        <v>45109</v>
      </c>
      <c r="PHZ402" s="65" t="s">
        <v>11</v>
      </c>
      <c r="PIA402" s="370" t="e">
        <f>VLOOKUP(PII402,Teams,2)</f>
        <v>#REF!</v>
      </c>
      <c r="PIB402" s="370" t="e">
        <f>VLOOKUP(PIJ402,Teams,2)</f>
        <v>#REF!</v>
      </c>
      <c r="PIC402" s="464"/>
      <c r="PID402" s="369">
        <v>0.33333333333333331</v>
      </c>
      <c r="PIE402" s="370" t="e">
        <f>VLOOKUP(PIA402,fields,2)</f>
        <v>#REF!</v>
      </c>
      <c r="PIF402" s="73" t="s">
        <v>985</v>
      </c>
      <c r="PIG402" s="95">
        <v>45109</v>
      </c>
      <c r="PIH402" s="65" t="s">
        <v>11</v>
      </c>
      <c r="PII402" s="370" t="e">
        <f>VLOOKUP(PIQ402,Teams,2)</f>
        <v>#REF!</v>
      </c>
      <c r="PIJ402" s="370" t="e">
        <f>VLOOKUP(PIR402,Teams,2)</f>
        <v>#REF!</v>
      </c>
      <c r="PIK402" s="464"/>
      <c r="PIL402" s="369">
        <v>0.33333333333333331</v>
      </c>
      <c r="PIM402" s="370" t="e">
        <f>VLOOKUP(PII402,fields,2)</f>
        <v>#REF!</v>
      </c>
      <c r="PIN402" s="73" t="s">
        <v>985</v>
      </c>
      <c r="PIO402" s="95">
        <v>45109</v>
      </c>
      <c r="PIP402" s="65" t="s">
        <v>11</v>
      </c>
      <c r="PIQ402" s="370" t="e">
        <f>VLOOKUP(PIY402,Teams,2)</f>
        <v>#REF!</v>
      </c>
      <c r="PIR402" s="370" t="e">
        <f>VLOOKUP(PIZ402,Teams,2)</f>
        <v>#REF!</v>
      </c>
      <c r="PIS402" s="464"/>
      <c r="PIT402" s="369">
        <v>0.33333333333333331</v>
      </c>
      <c r="PIU402" s="370" t="e">
        <f>VLOOKUP(PIQ402,fields,2)</f>
        <v>#REF!</v>
      </c>
      <c r="PIV402" s="73" t="s">
        <v>985</v>
      </c>
      <c r="PIW402" s="95">
        <v>45109</v>
      </c>
      <c r="PIX402" s="65" t="s">
        <v>11</v>
      </c>
      <c r="PIY402" s="370" t="e">
        <f>VLOOKUP(PJG402,Teams,2)</f>
        <v>#REF!</v>
      </c>
      <c r="PIZ402" s="370" t="e">
        <f>VLOOKUP(PJH402,Teams,2)</f>
        <v>#REF!</v>
      </c>
      <c r="PJA402" s="464"/>
      <c r="PJB402" s="369">
        <v>0.33333333333333331</v>
      </c>
      <c r="PJC402" s="370" t="e">
        <f>VLOOKUP(PIY402,fields,2)</f>
        <v>#REF!</v>
      </c>
      <c r="PJD402" s="73" t="s">
        <v>985</v>
      </c>
      <c r="PJE402" s="95">
        <v>45109</v>
      </c>
      <c r="PJF402" s="65" t="s">
        <v>11</v>
      </c>
      <c r="PJG402" s="370" t="e">
        <f>VLOOKUP(PJO402,Teams,2)</f>
        <v>#REF!</v>
      </c>
      <c r="PJH402" s="370" t="e">
        <f>VLOOKUP(PJP402,Teams,2)</f>
        <v>#REF!</v>
      </c>
      <c r="PJI402" s="464"/>
      <c r="PJJ402" s="369">
        <v>0.33333333333333331</v>
      </c>
      <c r="PJK402" s="370" t="e">
        <f>VLOOKUP(PJG402,fields,2)</f>
        <v>#REF!</v>
      </c>
      <c r="PJL402" s="73" t="s">
        <v>985</v>
      </c>
      <c r="PJM402" s="95">
        <v>45109</v>
      </c>
      <c r="PJN402" s="65" t="s">
        <v>11</v>
      </c>
      <c r="PJO402" s="370" t="e">
        <f>VLOOKUP(PJW402,Teams,2)</f>
        <v>#REF!</v>
      </c>
      <c r="PJP402" s="370" t="e">
        <f>VLOOKUP(PJX402,Teams,2)</f>
        <v>#REF!</v>
      </c>
      <c r="PJQ402" s="464"/>
      <c r="PJR402" s="369">
        <v>0.33333333333333331</v>
      </c>
      <c r="PJS402" s="370" t="e">
        <f>VLOOKUP(PJO402,fields,2)</f>
        <v>#REF!</v>
      </c>
      <c r="PJT402" s="73" t="s">
        <v>985</v>
      </c>
      <c r="PJU402" s="95">
        <v>45109</v>
      </c>
      <c r="PJV402" s="65" t="s">
        <v>11</v>
      </c>
      <c r="PJW402" s="370" t="e">
        <f>VLOOKUP(PKE402,Teams,2)</f>
        <v>#REF!</v>
      </c>
      <c r="PJX402" s="370" t="e">
        <f>VLOOKUP(PKF402,Teams,2)</f>
        <v>#REF!</v>
      </c>
      <c r="PJY402" s="464"/>
      <c r="PJZ402" s="369">
        <v>0.33333333333333331</v>
      </c>
      <c r="PKA402" s="370" t="e">
        <f>VLOOKUP(PJW402,fields,2)</f>
        <v>#REF!</v>
      </c>
      <c r="PKB402" s="73" t="s">
        <v>985</v>
      </c>
      <c r="PKC402" s="95">
        <v>45109</v>
      </c>
      <c r="PKD402" s="65" t="s">
        <v>11</v>
      </c>
      <c r="PKE402" s="370" t="e">
        <f>VLOOKUP(PKM402,Teams,2)</f>
        <v>#REF!</v>
      </c>
      <c r="PKF402" s="370" t="e">
        <f>VLOOKUP(PKN402,Teams,2)</f>
        <v>#REF!</v>
      </c>
      <c r="PKG402" s="464"/>
      <c r="PKH402" s="369">
        <v>0.33333333333333331</v>
      </c>
      <c r="PKI402" s="370" t="e">
        <f>VLOOKUP(PKE402,fields,2)</f>
        <v>#REF!</v>
      </c>
      <c r="PKJ402" s="73" t="s">
        <v>985</v>
      </c>
      <c r="PKK402" s="95">
        <v>45109</v>
      </c>
      <c r="PKL402" s="65" t="s">
        <v>11</v>
      </c>
      <c r="PKM402" s="370" t="e">
        <f>VLOOKUP(PKU402,Teams,2)</f>
        <v>#REF!</v>
      </c>
      <c r="PKN402" s="370" t="e">
        <f>VLOOKUP(PKV402,Teams,2)</f>
        <v>#REF!</v>
      </c>
      <c r="PKO402" s="464"/>
      <c r="PKP402" s="369">
        <v>0.33333333333333331</v>
      </c>
      <c r="PKQ402" s="370" t="e">
        <f>VLOOKUP(PKM402,fields,2)</f>
        <v>#REF!</v>
      </c>
      <c r="PKR402" s="73" t="s">
        <v>985</v>
      </c>
      <c r="PKS402" s="95">
        <v>45109</v>
      </c>
      <c r="PKT402" s="65" t="s">
        <v>11</v>
      </c>
      <c r="PKU402" s="370" t="e">
        <f>VLOOKUP(PLC402,Teams,2)</f>
        <v>#REF!</v>
      </c>
      <c r="PKV402" s="370" t="e">
        <f>VLOOKUP(PLD402,Teams,2)</f>
        <v>#REF!</v>
      </c>
      <c r="PKW402" s="464"/>
      <c r="PKX402" s="369">
        <v>0.33333333333333331</v>
      </c>
      <c r="PKY402" s="370" t="e">
        <f>VLOOKUP(PKU402,fields,2)</f>
        <v>#REF!</v>
      </c>
      <c r="PKZ402" s="73" t="s">
        <v>985</v>
      </c>
      <c r="PLA402" s="95">
        <v>45109</v>
      </c>
      <c r="PLB402" s="65" t="s">
        <v>11</v>
      </c>
      <c r="PLC402" s="370" t="e">
        <f>VLOOKUP(PLK402,Teams,2)</f>
        <v>#REF!</v>
      </c>
      <c r="PLD402" s="370" t="e">
        <f>VLOOKUP(PLL402,Teams,2)</f>
        <v>#REF!</v>
      </c>
      <c r="PLE402" s="464"/>
      <c r="PLF402" s="369">
        <v>0.33333333333333331</v>
      </c>
      <c r="PLG402" s="370" t="e">
        <f>VLOOKUP(PLC402,fields,2)</f>
        <v>#REF!</v>
      </c>
      <c r="PLH402" s="73" t="s">
        <v>985</v>
      </c>
      <c r="PLI402" s="95">
        <v>45109</v>
      </c>
      <c r="PLJ402" s="65" t="s">
        <v>11</v>
      </c>
      <c r="PLK402" s="370" t="e">
        <f>VLOOKUP(PLS402,Teams,2)</f>
        <v>#REF!</v>
      </c>
      <c r="PLL402" s="370" t="e">
        <f>VLOOKUP(PLT402,Teams,2)</f>
        <v>#REF!</v>
      </c>
      <c r="PLM402" s="464"/>
      <c r="PLN402" s="369">
        <v>0.33333333333333331</v>
      </c>
      <c r="PLO402" s="370" t="e">
        <f>VLOOKUP(PLK402,fields,2)</f>
        <v>#REF!</v>
      </c>
      <c r="PLP402" s="73" t="s">
        <v>985</v>
      </c>
      <c r="PLQ402" s="95">
        <v>45109</v>
      </c>
      <c r="PLR402" s="65" t="s">
        <v>11</v>
      </c>
      <c r="PLS402" s="370" t="e">
        <f>VLOOKUP(PMA402,Teams,2)</f>
        <v>#REF!</v>
      </c>
      <c r="PLT402" s="370" t="e">
        <f>VLOOKUP(PMB402,Teams,2)</f>
        <v>#REF!</v>
      </c>
      <c r="PLU402" s="464"/>
      <c r="PLV402" s="369">
        <v>0.33333333333333331</v>
      </c>
      <c r="PLW402" s="370" t="e">
        <f>VLOOKUP(PLS402,fields,2)</f>
        <v>#REF!</v>
      </c>
      <c r="PLX402" s="73" t="s">
        <v>985</v>
      </c>
      <c r="PLY402" s="95">
        <v>45109</v>
      </c>
      <c r="PLZ402" s="65" t="s">
        <v>11</v>
      </c>
      <c r="PMA402" s="370" t="e">
        <f>VLOOKUP(PMI402,Teams,2)</f>
        <v>#REF!</v>
      </c>
      <c r="PMB402" s="370" t="e">
        <f>VLOOKUP(PMJ402,Teams,2)</f>
        <v>#REF!</v>
      </c>
      <c r="PMC402" s="464"/>
      <c r="PMD402" s="369">
        <v>0.33333333333333331</v>
      </c>
      <c r="PME402" s="370" t="e">
        <f>VLOOKUP(PMA402,fields,2)</f>
        <v>#REF!</v>
      </c>
      <c r="PMF402" s="73" t="s">
        <v>985</v>
      </c>
      <c r="PMG402" s="95">
        <v>45109</v>
      </c>
      <c r="PMH402" s="65" t="s">
        <v>11</v>
      </c>
      <c r="PMI402" s="370" t="e">
        <f>VLOOKUP(PMQ402,Teams,2)</f>
        <v>#REF!</v>
      </c>
      <c r="PMJ402" s="370" t="e">
        <f>VLOOKUP(PMR402,Teams,2)</f>
        <v>#REF!</v>
      </c>
      <c r="PMK402" s="464"/>
      <c r="PML402" s="369">
        <v>0.33333333333333331</v>
      </c>
      <c r="PMM402" s="370" t="e">
        <f>VLOOKUP(PMI402,fields,2)</f>
        <v>#REF!</v>
      </c>
      <c r="PMN402" s="73" t="s">
        <v>985</v>
      </c>
      <c r="PMO402" s="95">
        <v>45109</v>
      </c>
      <c r="PMP402" s="65" t="s">
        <v>11</v>
      </c>
      <c r="PMQ402" s="370" t="e">
        <f>VLOOKUP(PMY402,Teams,2)</f>
        <v>#REF!</v>
      </c>
      <c r="PMR402" s="370" t="e">
        <f>VLOOKUP(PMZ402,Teams,2)</f>
        <v>#REF!</v>
      </c>
      <c r="PMS402" s="464"/>
      <c r="PMT402" s="369">
        <v>0.33333333333333331</v>
      </c>
      <c r="PMU402" s="370" t="e">
        <f>VLOOKUP(PMQ402,fields,2)</f>
        <v>#REF!</v>
      </c>
      <c r="PMV402" s="73" t="s">
        <v>985</v>
      </c>
      <c r="PMW402" s="95">
        <v>45109</v>
      </c>
      <c r="PMX402" s="65" t="s">
        <v>11</v>
      </c>
      <c r="PMY402" s="370" t="e">
        <f>VLOOKUP(PNG402,Teams,2)</f>
        <v>#REF!</v>
      </c>
      <c r="PMZ402" s="370" t="e">
        <f>VLOOKUP(PNH402,Teams,2)</f>
        <v>#REF!</v>
      </c>
      <c r="PNA402" s="464"/>
      <c r="PNB402" s="369">
        <v>0.33333333333333331</v>
      </c>
      <c r="PNC402" s="370" t="e">
        <f>VLOOKUP(PMY402,fields,2)</f>
        <v>#REF!</v>
      </c>
      <c r="PND402" s="73" t="s">
        <v>985</v>
      </c>
      <c r="PNE402" s="95">
        <v>45109</v>
      </c>
      <c r="PNF402" s="65" t="s">
        <v>11</v>
      </c>
      <c r="PNG402" s="370" t="e">
        <f>VLOOKUP(PNO402,Teams,2)</f>
        <v>#REF!</v>
      </c>
      <c r="PNH402" s="370" t="e">
        <f>VLOOKUP(PNP402,Teams,2)</f>
        <v>#REF!</v>
      </c>
      <c r="PNI402" s="464"/>
      <c r="PNJ402" s="369">
        <v>0.33333333333333331</v>
      </c>
      <c r="PNK402" s="370" t="e">
        <f>VLOOKUP(PNG402,fields,2)</f>
        <v>#REF!</v>
      </c>
      <c r="PNL402" s="73" t="s">
        <v>985</v>
      </c>
      <c r="PNM402" s="95">
        <v>45109</v>
      </c>
      <c r="PNN402" s="65" t="s">
        <v>11</v>
      </c>
      <c r="PNO402" s="370" t="e">
        <f>VLOOKUP(PNW402,Teams,2)</f>
        <v>#REF!</v>
      </c>
      <c r="PNP402" s="370" t="e">
        <f>VLOOKUP(PNX402,Teams,2)</f>
        <v>#REF!</v>
      </c>
      <c r="PNQ402" s="464"/>
      <c r="PNR402" s="369">
        <v>0.33333333333333331</v>
      </c>
      <c r="PNS402" s="370" t="e">
        <f>VLOOKUP(PNO402,fields,2)</f>
        <v>#REF!</v>
      </c>
      <c r="PNT402" s="73" t="s">
        <v>985</v>
      </c>
      <c r="PNU402" s="95">
        <v>45109</v>
      </c>
      <c r="PNV402" s="65" t="s">
        <v>11</v>
      </c>
      <c r="PNW402" s="370" t="e">
        <f>VLOOKUP(POE402,Teams,2)</f>
        <v>#REF!</v>
      </c>
      <c r="PNX402" s="370" t="e">
        <f>VLOOKUP(POF402,Teams,2)</f>
        <v>#REF!</v>
      </c>
      <c r="PNY402" s="464"/>
      <c r="PNZ402" s="369">
        <v>0.33333333333333331</v>
      </c>
      <c r="POA402" s="370" t="e">
        <f>VLOOKUP(PNW402,fields,2)</f>
        <v>#REF!</v>
      </c>
      <c r="POB402" s="73" t="s">
        <v>985</v>
      </c>
      <c r="POC402" s="95">
        <v>45109</v>
      </c>
      <c r="POD402" s="65" t="s">
        <v>11</v>
      </c>
      <c r="POE402" s="370" t="e">
        <f>VLOOKUP(POM402,Teams,2)</f>
        <v>#REF!</v>
      </c>
      <c r="POF402" s="370" t="e">
        <f>VLOOKUP(PON402,Teams,2)</f>
        <v>#REF!</v>
      </c>
      <c r="POG402" s="464"/>
      <c r="POH402" s="369">
        <v>0.33333333333333331</v>
      </c>
      <c r="POI402" s="370" t="e">
        <f>VLOOKUP(POE402,fields,2)</f>
        <v>#REF!</v>
      </c>
      <c r="POJ402" s="73" t="s">
        <v>985</v>
      </c>
      <c r="POK402" s="95">
        <v>45109</v>
      </c>
      <c r="POL402" s="65" t="s">
        <v>11</v>
      </c>
      <c r="POM402" s="370" t="e">
        <f>VLOOKUP(POU402,Teams,2)</f>
        <v>#REF!</v>
      </c>
      <c r="PON402" s="370" t="e">
        <f>VLOOKUP(POV402,Teams,2)</f>
        <v>#REF!</v>
      </c>
      <c r="POO402" s="464"/>
      <c r="POP402" s="369">
        <v>0.33333333333333331</v>
      </c>
      <c r="POQ402" s="370" t="e">
        <f>VLOOKUP(POM402,fields,2)</f>
        <v>#REF!</v>
      </c>
      <c r="POR402" s="73" t="s">
        <v>985</v>
      </c>
      <c r="POS402" s="95">
        <v>45109</v>
      </c>
      <c r="POT402" s="65" t="s">
        <v>11</v>
      </c>
      <c r="POU402" s="370" t="e">
        <f>VLOOKUP(PPC402,Teams,2)</f>
        <v>#REF!</v>
      </c>
      <c r="POV402" s="370" t="e">
        <f>VLOOKUP(PPD402,Teams,2)</f>
        <v>#REF!</v>
      </c>
      <c r="POW402" s="464"/>
      <c r="POX402" s="369">
        <v>0.33333333333333331</v>
      </c>
      <c r="POY402" s="370" t="e">
        <f>VLOOKUP(POU402,fields,2)</f>
        <v>#REF!</v>
      </c>
      <c r="POZ402" s="73" t="s">
        <v>985</v>
      </c>
      <c r="PPA402" s="95">
        <v>45109</v>
      </c>
      <c r="PPB402" s="65" t="s">
        <v>11</v>
      </c>
      <c r="PPC402" s="370" t="e">
        <f>VLOOKUP(PPK402,Teams,2)</f>
        <v>#REF!</v>
      </c>
      <c r="PPD402" s="370" t="e">
        <f>VLOOKUP(PPL402,Teams,2)</f>
        <v>#REF!</v>
      </c>
      <c r="PPE402" s="464"/>
      <c r="PPF402" s="369">
        <v>0.33333333333333331</v>
      </c>
      <c r="PPG402" s="370" t="e">
        <f>VLOOKUP(PPC402,fields,2)</f>
        <v>#REF!</v>
      </c>
      <c r="PPH402" s="73" t="s">
        <v>985</v>
      </c>
      <c r="PPI402" s="95">
        <v>45109</v>
      </c>
      <c r="PPJ402" s="65" t="s">
        <v>11</v>
      </c>
      <c r="PPK402" s="370" t="e">
        <f>VLOOKUP(PPS402,Teams,2)</f>
        <v>#REF!</v>
      </c>
      <c r="PPL402" s="370" t="e">
        <f>VLOOKUP(PPT402,Teams,2)</f>
        <v>#REF!</v>
      </c>
      <c r="PPM402" s="464"/>
      <c r="PPN402" s="369">
        <v>0.33333333333333331</v>
      </c>
      <c r="PPO402" s="370" t="e">
        <f>VLOOKUP(PPK402,fields,2)</f>
        <v>#REF!</v>
      </c>
      <c r="PPP402" s="73" t="s">
        <v>985</v>
      </c>
      <c r="PPQ402" s="95">
        <v>45109</v>
      </c>
      <c r="PPR402" s="65" t="s">
        <v>11</v>
      </c>
      <c r="PPS402" s="370" t="e">
        <f>VLOOKUP(PQA402,Teams,2)</f>
        <v>#REF!</v>
      </c>
      <c r="PPT402" s="370" t="e">
        <f>VLOOKUP(PQB402,Teams,2)</f>
        <v>#REF!</v>
      </c>
      <c r="PPU402" s="464"/>
      <c r="PPV402" s="369">
        <v>0.33333333333333331</v>
      </c>
      <c r="PPW402" s="370" t="e">
        <f>VLOOKUP(PPS402,fields,2)</f>
        <v>#REF!</v>
      </c>
      <c r="PPX402" s="73" t="s">
        <v>985</v>
      </c>
      <c r="PPY402" s="95">
        <v>45109</v>
      </c>
      <c r="PPZ402" s="65" t="s">
        <v>11</v>
      </c>
      <c r="PQA402" s="370" t="e">
        <f>VLOOKUP(PQI402,Teams,2)</f>
        <v>#REF!</v>
      </c>
      <c r="PQB402" s="370" t="e">
        <f>VLOOKUP(PQJ402,Teams,2)</f>
        <v>#REF!</v>
      </c>
      <c r="PQC402" s="464"/>
      <c r="PQD402" s="369">
        <v>0.33333333333333331</v>
      </c>
      <c r="PQE402" s="370" t="e">
        <f>VLOOKUP(PQA402,fields,2)</f>
        <v>#REF!</v>
      </c>
      <c r="PQF402" s="73" t="s">
        <v>985</v>
      </c>
      <c r="PQG402" s="95">
        <v>45109</v>
      </c>
      <c r="PQH402" s="65" t="s">
        <v>11</v>
      </c>
      <c r="PQI402" s="370" t="e">
        <f>VLOOKUP(PQQ402,Teams,2)</f>
        <v>#REF!</v>
      </c>
      <c r="PQJ402" s="370" t="e">
        <f>VLOOKUP(PQR402,Teams,2)</f>
        <v>#REF!</v>
      </c>
      <c r="PQK402" s="464"/>
      <c r="PQL402" s="369">
        <v>0.33333333333333331</v>
      </c>
      <c r="PQM402" s="370" t="e">
        <f>VLOOKUP(PQI402,fields,2)</f>
        <v>#REF!</v>
      </c>
      <c r="PQN402" s="73" t="s">
        <v>985</v>
      </c>
      <c r="PQO402" s="95">
        <v>45109</v>
      </c>
      <c r="PQP402" s="65" t="s">
        <v>11</v>
      </c>
      <c r="PQQ402" s="370" t="e">
        <f>VLOOKUP(PQY402,Teams,2)</f>
        <v>#REF!</v>
      </c>
      <c r="PQR402" s="370" t="e">
        <f>VLOOKUP(PQZ402,Teams,2)</f>
        <v>#REF!</v>
      </c>
      <c r="PQS402" s="464"/>
      <c r="PQT402" s="369">
        <v>0.33333333333333331</v>
      </c>
      <c r="PQU402" s="370" t="e">
        <f>VLOOKUP(PQQ402,fields,2)</f>
        <v>#REF!</v>
      </c>
      <c r="PQV402" s="73" t="s">
        <v>985</v>
      </c>
      <c r="PQW402" s="95">
        <v>45109</v>
      </c>
      <c r="PQX402" s="65" t="s">
        <v>11</v>
      </c>
      <c r="PQY402" s="370" t="e">
        <f>VLOOKUP(PRG402,Teams,2)</f>
        <v>#REF!</v>
      </c>
      <c r="PQZ402" s="370" t="e">
        <f>VLOOKUP(PRH402,Teams,2)</f>
        <v>#REF!</v>
      </c>
      <c r="PRA402" s="464"/>
      <c r="PRB402" s="369">
        <v>0.33333333333333331</v>
      </c>
      <c r="PRC402" s="370" t="e">
        <f>VLOOKUP(PQY402,fields,2)</f>
        <v>#REF!</v>
      </c>
      <c r="PRD402" s="73" t="s">
        <v>985</v>
      </c>
      <c r="PRE402" s="95">
        <v>45109</v>
      </c>
      <c r="PRF402" s="65" t="s">
        <v>11</v>
      </c>
      <c r="PRG402" s="370" t="e">
        <f>VLOOKUP(PRO402,Teams,2)</f>
        <v>#REF!</v>
      </c>
      <c r="PRH402" s="370" t="e">
        <f>VLOOKUP(PRP402,Teams,2)</f>
        <v>#REF!</v>
      </c>
      <c r="PRI402" s="464"/>
      <c r="PRJ402" s="369">
        <v>0.33333333333333331</v>
      </c>
      <c r="PRK402" s="370" t="e">
        <f>VLOOKUP(PRG402,fields,2)</f>
        <v>#REF!</v>
      </c>
      <c r="PRL402" s="73" t="s">
        <v>985</v>
      </c>
      <c r="PRM402" s="95">
        <v>45109</v>
      </c>
      <c r="PRN402" s="65" t="s">
        <v>11</v>
      </c>
      <c r="PRO402" s="370" t="e">
        <f>VLOOKUP(PRW402,Teams,2)</f>
        <v>#REF!</v>
      </c>
      <c r="PRP402" s="370" t="e">
        <f>VLOOKUP(PRX402,Teams,2)</f>
        <v>#REF!</v>
      </c>
      <c r="PRQ402" s="464"/>
      <c r="PRR402" s="369">
        <v>0.33333333333333331</v>
      </c>
      <c r="PRS402" s="370" t="e">
        <f>VLOOKUP(PRO402,fields,2)</f>
        <v>#REF!</v>
      </c>
      <c r="PRT402" s="73" t="s">
        <v>985</v>
      </c>
      <c r="PRU402" s="95">
        <v>45109</v>
      </c>
      <c r="PRV402" s="65" t="s">
        <v>11</v>
      </c>
      <c r="PRW402" s="370" t="e">
        <f>VLOOKUP(PSE402,Teams,2)</f>
        <v>#REF!</v>
      </c>
      <c r="PRX402" s="370" t="e">
        <f>VLOOKUP(PSF402,Teams,2)</f>
        <v>#REF!</v>
      </c>
      <c r="PRY402" s="464"/>
      <c r="PRZ402" s="369">
        <v>0.33333333333333331</v>
      </c>
      <c r="PSA402" s="370" t="e">
        <f>VLOOKUP(PRW402,fields,2)</f>
        <v>#REF!</v>
      </c>
      <c r="PSB402" s="73" t="s">
        <v>985</v>
      </c>
      <c r="PSC402" s="95">
        <v>45109</v>
      </c>
      <c r="PSD402" s="65" t="s">
        <v>11</v>
      </c>
      <c r="PSE402" s="370" t="e">
        <f>VLOOKUP(PSM402,Teams,2)</f>
        <v>#REF!</v>
      </c>
      <c r="PSF402" s="370" t="e">
        <f>VLOOKUP(PSN402,Teams,2)</f>
        <v>#REF!</v>
      </c>
      <c r="PSG402" s="464"/>
      <c r="PSH402" s="369">
        <v>0.33333333333333331</v>
      </c>
      <c r="PSI402" s="370" t="e">
        <f>VLOOKUP(PSE402,fields,2)</f>
        <v>#REF!</v>
      </c>
      <c r="PSJ402" s="73" t="s">
        <v>985</v>
      </c>
      <c r="PSK402" s="95">
        <v>45109</v>
      </c>
      <c r="PSL402" s="65" t="s">
        <v>11</v>
      </c>
      <c r="PSM402" s="370" t="e">
        <f>VLOOKUP(PSU402,Teams,2)</f>
        <v>#REF!</v>
      </c>
      <c r="PSN402" s="370" t="e">
        <f>VLOOKUP(PSV402,Teams,2)</f>
        <v>#REF!</v>
      </c>
      <c r="PSO402" s="464"/>
      <c r="PSP402" s="369">
        <v>0.33333333333333331</v>
      </c>
      <c r="PSQ402" s="370" t="e">
        <f>VLOOKUP(PSM402,fields,2)</f>
        <v>#REF!</v>
      </c>
      <c r="PSR402" s="73" t="s">
        <v>985</v>
      </c>
      <c r="PSS402" s="95">
        <v>45109</v>
      </c>
      <c r="PST402" s="65" t="s">
        <v>11</v>
      </c>
      <c r="PSU402" s="370" t="e">
        <f>VLOOKUP(PTC402,Teams,2)</f>
        <v>#REF!</v>
      </c>
      <c r="PSV402" s="370" t="e">
        <f>VLOOKUP(PTD402,Teams,2)</f>
        <v>#REF!</v>
      </c>
      <c r="PSW402" s="464"/>
      <c r="PSX402" s="369">
        <v>0.33333333333333331</v>
      </c>
      <c r="PSY402" s="370" t="e">
        <f>VLOOKUP(PSU402,fields,2)</f>
        <v>#REF!</v>
      </c>
      <c r="PSZ402" s="73" t="s">
        <v>985</v>
      </c>
      <c r="PTA402" s="95">
        <v>45109</v>
      </c>
      <c r="PTB402" s="65" t="s">
        <v>11</v>
      </c>
      <c r="PTC402" s="370" t="e">
        <f>VLOOKUP(PTK402,Teams,2)</f>
        <v>#REF!</v>
      </c>
      <c r="PTD402" s="370" t="e">
        <f>VLOOKUP(PTL402,Teams,2)</f>
        <v>#REF!</v>
      </c>
      <c r="PTE402" s="464"/>
      <c r="PTF402" s="369">
        <v>0.33333333333333331</v>
      </c>
      <c r="PTG402" s="370" t="e">
        <f>VLOOKUP(PTC402,fields,2)</f>
        <v>#REF!</v>
      </c>
      <c r="PTH402" s="73" t="s">
        <v>985</v>
      </c>
      <c r="PTI402" s="95">
        <v>45109</v>
      </c>
      <c r="PTJ402" s="65" t="s">
        <v>11</v>
      </c>
      <c r="PTK402" s="370" t="e">
        <f>VLOOKUP(PTS402,Teams,2)</f>
        <v>#REF!</v>
      </c>
      <c r="PTL402" s="370" t="e">
        <f>VLOOKUP(PTT402,Teams,2)</f>
        <v>#REF!</v>
      </c>
      <c r="PTM402" s="464"/>
      <c r="PTN402" s="369">
        <v>0.33333333333333331</v>
      </c>
      <c r="PTO402" s="370" t="e">
        <f>VLOOKUP(PTK402,fields,2)</f>
        <v>#REF!</v>
      </c>
      <c r="PTP402" s="73" t="s">
        <v>985</v>
      </c>
      <c r="PTQ402" s="95">
        <v>45109</v>
      </c>
      <c r="PTR402" s="65" t="s">
        <v>11</v>
      </c>
      <c r="PTS402" s="370" t="e">
        <f>VLOOKUP(PUA402,Teams,2)</f>
        <v>#REF!</v>
      </c>
      <c r="PTT402" s="370" t="e">
        <f>VLOOKUP(PUB402,Teams,2)</f>
        <v>#REF!</v>
      </c>
      <c r="PTU402" s="464"/>
      <c r="PTV402" s="369">
        <v>0.33333333333333331</v>
      </c>
      <c r="PTW402" s="370" t="e">
        <f>VLOOKUP(PTS402,fields,2)</f>
        <v>#REF!</v>
      </c>
      <c r="PTX402" s="73" t="s">
        <v>985</v>
      </c>
      <c r="PTY402" s="95">
        <v>45109</v>
      </c>
      <c r="PTZ402" s="65" t="s">
        <v>11</v>
      </c>
      <c r="PUA402" s="370" t="e">
        <f>VLOOKUP(PUI402,Teams,2)</f>
        <v>#REF!</v>
      </c>
      <c r="PUB402" s="370" t="e">
        <f>VLOOKUP(PUJ402,Teams,2)</f>
        <v>#REF!</v>
      </c>
      <c r="PUC402" s="464"/>
      <c r="PUD402" s="369">
        <v>0.33333333333333331</v>
      </c>
      <c r="PUE402" s="370" t="e">
        <f>VLOOKUP(PUA402,fields,2)</f>
        <v>#REF!</v>
      </c>
      <c r="PUF402" s="73" t="s">
        <v>985</v>
      </c>
      <c r="PUG402" s="95">
        <v>45109</v>
      </c>
      <c r="PUH402" s="65" t="s">
        <v>11</v>
      </c>
      <c r="PUI402" s="370" t="e">
        <f>VLOOKUP(PUQ402,Teams,2)</f>
        <v>#REF!</v>
      </c>
      <c r="PUJ402" s="370" t="e">
        <f>VLOOKUP(PUR402,Teams,2)</f>
        <v>#REF!</v>
      </c>
      <c r="PUK402" s="464"/>
      <c r="PUL402" s="369">
        <v>0.33333333333333331</v>
      </c>
      <c r="PUM402" s="370" t="e">
        <f>VLOOKUP(PUI402,fields,2)</f>
        <v>#REF!</v>
      </c>
      <c r="PUN402" s="73" t="s">
        <v>985</v>
      </c>
      <c r="PUO402" s="95">
        <v>45109</v>
      </c>
      <c r="PUP402" s="65" t="s">
        <v>11</v>
      </c>
      <c r="PUQ402" s="370" t="e">
        <f>VLOOKUP(PUY402,Teams,2)</f>
        <v>#REF!</v>
      </c>
      <c r="PUR402" s="370" t="e">
        <f>VLOOKUP(PUZ402,Teams,2)</f>
        <v>#REF!</v>
      </c>
      <c r="PUS402" s="464"/>
      <c r="PUT402" s="369">
        <v>0.33333333333333331</v>
      </c>
      <c r="PUU402" s="370" t="e">
        <f>VLOOKUP(PUQ402,fields,2)</f>
        <v>#REF!</v>
      </c>
      <c r="PUV402" s="73" t="s">
        <v>985</v>
      </c>
      <c r="PUW402" s="95">
        <v>45109</v>
      </c>
      <c r="PUX402" s="65" t="s">
        <v>11</v>
      </c>
      <c r="PUY402" s="370" t="e">
        <f>VLOOKUP(PVG402,Teams,2)</f>
        <v>#REF!</v>
      </c>
      <c r="PUZ402" s="370" t="e">
        <f>VLOOKUP(PVH402,Teams,2)</f>
        <v>#REF!</v>
      </c>
      <c r="PVA402" s="464"/>
      <c r="PVB402" s="369">
        <v>0.33333333333333331</v>
      </c>
      <c r="PVC402" s="370" t="e">
        <f>VLOOKUP(PUY402,fields,2)</f>
        <v>#REF!</v>
      </c>
      <c r="PVD402" s="73" t="s">
        <v>985</v>
      </c>
      <c r="PVE402" s="95">
        <v>45109</v>
      </c>
      <c r="PVF402" s="65" t="s">
        <v>11</v>
      </c>
      <c r="PVG402" s="370" t="e">
        <f>VLOOKUP(PVO402,Teams,2)</f>
        <v>#REF!</v>
      </c>
      <c r="PVH402" s="370" t="e">
        <f>VLOOKUP(PVP402,Teams,2)</f>
        <v>#REF!</v>
      </c>
      <c r="PVI402" s="464"/>
      <c r="PVJ402" s="369">
        <v>0.33333333333333331</v>
      </c>
      <c r="PVK402" s="370" t="e">
        <f>VLOOKUP(PVG402,fields,2)</f>
        <v>#REF!</v>
      </c>
      <c r="PVL402" s="73" t="s">
        <v>985</v>
      </c>
      <c r="PVM402" s="95">
        <v>45109</v>
      </c>
      <c r="PVN402" s="65" t="s">
        <v>11</v>
      </c>
      <c r="PVO402" s="370" t="e">
        <f>VLOOKUP(PVW402,Teams,2)</f>
        <v>#REF!</v>
      </c>
      <c r="PVP402" s="370" t="e">
        <f>VLOOKUP(PVX402,Teams,2)</f>
        <v>#REF!</v>
      </c>
      <c r="PVQ402" s="464"/>
      <c r="PVR402" s="369">
        <v>0.33333333333333331</v>
      </c>
      <c r="PVS402" s="370" t="e">
        <f>VLOOKUP(PVO402,fields,2)</f>
        <v>#REF!</v>
      </c>
      <c r="PVT402" s="73" t="s">
        <v>985</v>
      </c>
      <c r="PVU402" s="95">
        <v>45109</v>
      </c>
      <c r="PVV402" s="65" t="s">
        <v>11</v>
      </c>
      <c r="PVW402" s="370" t="e">
        <f>VLOOKUP(PWE402,Teams,2)</f>
        <v>#REF!</v>
      </c>
      <c r="PVX402" s="370" t="e">
        <f>VLOOKUP(PWF402,Teams,2)</f>
        <v>#REF!</v>
      </c>
      <c r="PVY402" s="464"/>
      <c r="PVZ402" s="369">
        <v>0.33333333333333331</v>
      </c>
      <c r="PWA402" s="370" t="e">
        <f>VLOOKUP(PVW402,fields,2)</f>
        <v>#REF!</v>
      </c>
      <c r="PWB402" s="73" t="s">
        <v>985</v>
      </c>
      <c r="PWC402" s="95">
        <v>45109</v>
      </c>
      <c r="PWD402" s="65" t="s">
        <v>11</v>
      </c>
      <c r="PWE402" s="370" t="e">
        <f>VLOOKUP(PWM402,Teams,2)</f>
        <v>#REF!</v>
      </c>
      <c r="PWF402" s="370" t="e">
        <f>VLOOKUP(PWN402,Teams,2)</f>
        <v>#REF!</v>
      </c>
      <c r="PWG402" s="464"/>
      <c r="PWH402" s="369">
        <v>0.33333333333333331</v>
      </c>
      <c r="PWI402" s="370" t="e">
        <f>VLOOKUP(PWE402,fields,2)</f>
        <v>#REF!</v>
      </c>
      <c r="PWJ402" s="73" t="s">
        <v>985</v>
      </c>
      <c r="PWK402" s="95">
        <v>45109</v>
      </c>
      <c r="PWL402" s="65" t="s">
        <v>11</v>
      </c>
      <c r="PWM402" s="370" t="e">
        <f>VLOOKUP(PWU402,Teams,2)</f>
        <v>#REF!</v>
      </c>
      <c r="PWN402" s="370" t="e">
        <f>VLOOKUP(PWV402,Teams,2)</f>
        <v>#REF!</v>
      </c>
      <c r="PWO402" s="464"/>
      <c r="PWP402" s="369">
        <v>0.33333333333333331</v>
      </c>
      <c r="PWQ402" s="370" t="e">
        <f>VLOOKUP(PWM402,fields,2)</f>
        <v>#REF!</v>
      </c>
      <c r="PWR402" s="73" t="s">
        <v>985</v>
      </c>
      <c r="PWS402" s="95">
        <v>45109</v>
      </c>
      <c r="PWT402" s="65" t="s">
        <v>11</v>
      </c>
      <c r="PWU402" s="370" t="e">
        <f>VLOOKUP(PXC402,Teams,2)</f>
        <v>#REF!</v>
      </c>
      <c r="PWV402" s="370" t="e">
        <f>VLOOKUP(PXD402,Teams,2)</f>
        <v>#REF!</v>
      </c>
      <c r="PWW402" s="464"/>
      <c r="PWX402" s="369">
        <v>0.33333333333333331</v>
      </c>
      <c r="PWY402" s="370" t="e">
        <f>VLOOKUP(PWU402,fields,2)</f>
        <v>#REF!</v>
      </c>
      <c r="PWZ402" s="73" t="s">
        <v>985</v>
      </c>
      <c r="PXA402" s="95">
        <v>45109</v>
      </c>
      <c r="PXB402" s="65" t="s">
        <v>11</v>
      </c>
      <c r="PXC402" s="370" t="e">
        <f>VLOOKUP(PXK402,Teams,2)</f>
        <v>#REF!</v>
      </c>
      <c r="PXD402" s="370" t="e">
        <f>VLOOKUP(PXL402,Teams,2)</f>
        <v>#REF!</v>
      </c>
      <c r="PXE402" s="464"/>
      <c r="PXF402" s="369">
        <v>0.33333333333333331</v>
      </c>
      <c r="PXG402" s="370" t="e">
        <f>VLOOKUP(PXC402,fields,2)</f>
        <v>#REF!</v>
      </c>
      <c r="PXH402" s="73" t="s">
        <v>985</v>
      </c>
      <c r="PXI402" s="95">
        <v>45109</v>
      </c>
      <c r="PXJ402" s="65" t="s">
        <v>11</v>
      </c>
      <c r="PXK402" s="370" t="e">
        <f>VLOOKUP(PXS402,Teams,2)</f>
        <v>#REF!</v>
      </c>
      <c r="PXL402" s="370" t="e">
        <f>VLOOKUP(PXT402,Teams,2)</f>
        <v>#REF!</v>
      </c>
      <c r="PXM402" s="464"/>
      <c r="PXN402" s="369">
        <v>0.33333333333333331</v>
      </c>
      <c r="PXO402" s="370" t="e">
        <f>VLOOKUP(PXK402,fields,2)</f>
        <v>#REF!</v>
      </c>
      <c r="PXP402" s="73" t="s">
        <v>985</v>
      </c>
      <c r="PXQ402" s="95">
        <v>45109</v>
      </c>
      <c r="PXR402" s="65" t="s">
        <v>11</v>
      </c>
      <c r="PXS402" s="370" t="e">
        <f>VLOOKUP(PYA402,Teams,2)</f>
        <v>#REF!</v>
      </c>
      <c r="PXT402" s="370" t="e">
        <f>VLOOKUP(PYB402,Teams,2)</f>
        <v>#REF!</v>
      </c>
      <c r="PXU402" s="464"/>
      <c r="PXV402" s="369">
        <v>0.33333333333333331</v>
      </c>
      <c r="PXW402" s="370" t="e">
        <f>VLOOKUP(PXS402,fields,2)</f>
        <v>#REF!</v>
      </c>
      <c r="PXX402" s="73" t="s">
        <v>985</v>
      </c>
      <c r="PXY402" s="95">
        <v>45109</v>
      </c>
      <c r="PXZ402" s="65" t="s">
        <v>11</v>
      </c>
      <c r="PYA402" s="370" t="e">
        <f>VLOOKUP(PYI402,Teams,2)</f>
        <v>#REF!</v>
      </c>
      <c r="PYB402" s="370" t="e">
        <f>VLOOKUP(PYJ402,Teams,2)</f>
        <v>#REF!</v>
      </c>
      <c r="PYC402" s="464"/>
      <c r="PYD402" s="369">
        <v>0.33333333333333331</v>
      </c>
      <c r="PYE402" s="370" t="e">
        <f>VLOOKUP(PYA402,fields,2)</f>
        <v>#REF!</v>
      </c>
      <c r="PYF402" s="73" t="s">
        <v>985</v>
      </c>
      <c r="PYG402" s="95">
        <v>45109</v>
      </c>
      <c r="PYH402" s="65" t="s">
        <v>11</v>
      </c>
      <c r="PYI402" s="370" t="e">
        <f>VLOOKUP(PYQ402,Teams,2)</f>
        <v>#REF!</v>
      </c>
      <c r="PYJ402" s="370" t="e">
        <f>VLOOKUP(PYR402,Teams,2)</f>
        <v>#REF!</v>
      </c>
      <c r="PYK402" s="464"/>
      <c r="PYL402" s="369">
        <v>0.33333333333333331</v>
      </c>
      <c r="PYM402" s="370" t="e">
        <f>VLOOKUP(PYI402,fields,2)</f>
        <v>#REF!</v>
      </c>
      <c r="PYN402" s="73" t="s">
        <v>985</v>
      </c>
      <c r="PYO402" s="95">
        <v>45109</v>
      </c>
      <c r="PYP402" s="65" t="s">
        <v>11</v>
      </c>
      <c r="PYQ402" s="370" t="e">
        <f>VLOOKUP(PYY402,Teams,2)</f>
        <v>#REF!</v>
      </c>
      <c r="PYR402" s="370" t="e">
        <f>VLOOKUP(PYZ402,Teams,2)</f>
        <v>#REF!</v>
      </c>
      <c r="PYS402" s="464"/>
      <c r="PYT402" s="369">
        <v>0.33333333333333331</v>
      </c>
      <c r="PYU402" s="370" t="e">
        <f>VLOOKUP(PYQ402,fields,2)</f>
        <v>#REF!</v>
      </c>
      <c r="PYV402" s="73" t="s">
        <v>985</v>
      </c>
      <c r="PYW402" s="95">
        <v>45109</v>
      </c>
      <c r="PYX402" s="65" t="s">
        <v>11</v>
      </c>
      <c r="PYY402" s="370" t="e">
        <f>VLOOKUP(PZG402,Teams,2)</f>
        <v>#REF!</v>
      </c>
      <c r="PYZ402" s="370" t="e">
        <f>VLOOKUP(PZH402,Teams,2)</f>
        <v>#REF!</v>
      </c>
      <c r="PZA402" s="464"/>
      <c r="PZB402" s="369">
        <v>0.33333333333333331</v>
      </c>
      <c r="PZC402" s="370" t="e">
        <f>VLOOKUP(PYY402,fields,2)</f>
        <v>#REF!</v>
      </c>
      <c r="PZD402" s="73" t="s">
        <v>985</v>
      </c>
      <c r="PZE402" s="95">
        <v>45109</v>
      </c>
      <c r="PZF402" s="65" t="s">
        <v>11</v>
      </c>
      <c r="PZG402" s="370" t="e">
        <f>VLOOKUP(PZO402,Teams,2)</f>
        <v>#REF!</v>
      </c>
      <c r="PZH402" s="370" t="e">
        <f>VLOOKUP(PZP402,Teams,2)</f>
        <v>#REF!</v>
      </c>
      <c r="PZI402" s="464"/>
      <c r="PZJ402" s="369">
        <v>0.33333333333333331</v>
      </c>
      <c r="PZK402" s="370" t="e">
        <f>VLOOKUP(PZG402,fields,2)</f>
        <v>#REF!</v>
      </c>
      <c r="PZL402" s="73" t="s">
        <v>985</v>
      </c>
      <c r="PZM402" s="95">
        <v>45109</v>
      </c>
      <c r="PZN402" s="65" t="s">
        <v>11</v>
      </c>
      <c r="PZO402" s="370" t="e">
        <f>VLOOKUP(PZW402,Teams,2)</f>
        <v>#REF!</v>
      </c>
      <c r="PZP402" s="370" t="e">
        <f>VLOOKUP(PZX402,Teams,2)</f>
        <v>#REF!</v>
      </c>
      <c r="PZQ402" s="464"/>
      <c r="PZR402" s="369">
        <v>0.33333333333333331</v>
      </c>
      <c r="PZS402" s="370" t="e">
        <f>VLOOKUP(PZO402,fields,2)</f>
        <v>#REF!</v>
      </c>
      <c r="PZT402" s="73" t="s">
        <v>985</v>
      </c>
      <c r="PZU402" s="95">
        <v>45109</v>
      </c>
      <c r="PZV402" s="65" t="s">
        <v>11</v>
      </c>
      <c r="PZW402" s="370" t="e">
        <f>VLOOKUP(QAE402,Teams,2)</f>
        <v>#REF!</v>
      </c>
      <c r="PZX402" s="370" t="e">
        <f>VLOOKUP(QAF402,Teams,2)</f>
        <v>#REF!</v>
      </c>
      <c r="PZY402" s="464"/>
      <c r="PZZ402" s="369">
        <v>0.33333333333333331</v>
      </c>
      <c r="QAA402" s="370" t="e">
        <f>VLOOKUP(PZW402,fields,2)</f>
        <v>#REF!</v>
      </c>
      <c r="QAB402" s="73" t="s">
        <v>985</v>
      </c>
      <c r="QAC402" s="95">
        <v>45109</v>
      </c>
      <c r="QAD402" s="65" t="s">
        <v>11</v>
      </c>
      <c r="QAE402" s="370" t="e">
        <f>VLOOKUP(QAM402,Teams,2)</f>
        <v>#REF!</v>
      </c>
      <c r="QAF402" s="370" t="e">
        <f>VLOOKUP(QAN402,Teams,2)</f>
        <v>#REF!</v>
      </c>
      <c r="QAG402" s="464"/>
      <c r="QAH402" s="369">
        <v>0.33333333333333331</v>
      </c>
      <c r="QAI402" s="370" t="e">
        <f>VLOOKUP(QAE402,fields,2)</f>
        <v>#REF!</v>
      </c>
      <c r="QAJ402" s="73" t="s">
        <v>985</v>
      </c>
      <c r="QAK402" s="95">
        <v>45109</v>
      </c>
      <c r="QAL402" s="65" t="s">
        <v>11</v>
      </c>
      <c r="QAM402" s="370" t="e">
        <f>VLOOKUP(QAU402,Teams,2)</f>
        <v>#REF!</v>
      </c>
      <c r="QAN402" s="370" t="e">
        <f>VLOOKUP(QAV402,Teams,2)</f>
        <v>#REF!</v>
      </c>
      <c r="QAO402" s="464"/>
      <c r="QAP402" s="369">
        <v>0.33333333333333331</v>
      </c>
      <c r="QAQ402" s="370" t="e">
        <f>VLOOKUP(QAM402,fields,2)</f>
        <v>#REF!</v>
      </c>
      <c r="QAR402" s="73" t="s">
        <v>985</v>
      </c>
      <c r="QAS402" s="95">
        <v>45109</v>
      </c>
      <c r="QAT402" s="65" t="s">
        <v>11</v>
      </c>
      <c r="QAU402" s="370" t="e">
        <f>VLOOKUP(QBC402,Teams,2)</f>
        <v>#REF!</v>
      </c>
      <c r="QAV402" s="370" t="e">
        <f>VLOOKUP(QBD402,Teams,2)</f>
        <v>#REF!</v>
      </c>
      <c r="QAW402" s="464"/>
      <c r="QAX402" s="369">
        <v>0.33333333333333331</v>
      </c>
      <c r="QAY402" s="370" t="e">
        <f>VLOOKUP(QAU402,fields,2)</f>
        <v>#REF!</v>
      </c>
      <c r="QAZ402" s="73" t="s">
        <v>985</v>
      </c>
      <c r="QBA402" s="95">
        <v>45109</v>
      </c>
      <c r="QBB402" s="65" t="s">
        <v>11</v>
      </c>
      <c r="QBC402" s="370" t="e">
        <f>VLOOKUP(QBK402,Teams,2)</f>
        <v>#REF!</v>
      </c>
      <c r="QBD402" s="370" t="e">
        <f>VLOOKUP(QBL402,Teams,2)</f>
        <v>#REF!</v>
      </c>
      <c r="QBE402" s="464"/>
      <c r="QBF402" s="369">
        <v>0.33333333333333331</v>
      </c>
      <c r="QBG402" s="370" t="e">
        <f>VLOOKUP(QBC402,fields,2)</f>
        <v>#REF!</v>
      </c>
      <c r="QBH402" s="73" t="s">
        <v>985</v>
      </c>
      <c r="QBI402" s="95">
        <v>45109</v>
      </c>
      <c r="QBJ402" s="65" t="s">
        <v>11</v>
      </c>
      <c r="QBK402" s="370" t="e">
        <f>VLOOKUP(QBS402,Teams,2)</f>
        <v>#REF!</v>
      </c>
      <c r="QBL402" s="370" t="e">
        <f>VLOOKUP(QBT402,Teams,2)</f>
        <v>#REF!</v>
      </c>
      <c r="QBM402" s="464"/>
      <c r="QBN402" s="369">
        <v>0.33333333333333331</v>
      </c>
      <c r="QBO402" s="370" t="e">
        <f>VLOOKUP(QBK402,fields,2)</f>
        <v>#REF!</v>
      </c>
      <c r="QBP402" s="73" t="s">
        <v>985</v>
      </c>
      <c r="QBQ402" s="95">
        <v>45109</v>
      </c>
      <c r="QBR402" s="65" t="s">
        <v>11</v>
      </c>
      <c r="QBS402" s="370" t="e">
        <f>VLOOKUP(QCA402,Teams,2)</f>
        <v>#REF!</v>
      </c>
      <c r="QBT402" s="370" t="e">
        <f>VLOOKUP(QCB402,Teams,2)</f>
        <v>#REF!</v>
      </c>
      <c r="QBU402" s="464"/>
      <c r="QBV402" s="369">
        <v>0.33333333333333331</v>
      </c>
      <c r="QBW402" s="370" t="e">
        <f>VLOOKUP(QBS402,fields,2)</f>
        <v>#REF!</v>
      </c>
      <c r="QBX402" s="73" t="s">
        <v>985</v>
      </c>
      <c r="QBY402" s="95">
        <v>45109</v>
      </c>
      <c r="QBZ402" s="65" t="s">
        <v>11</v>
      </c>
      <c r="QCA402" s="370" t="e">
        <f>VLOOKUP(QCI402,Teams,2)</f>
        <v>#REF!</v>
      </c>
      <c r="QCB402" s="370" t="e">
        <f>VLOOKUP(QCJ402,Teams,2)</f>
        <v>#REF!</v>
      </c>
      <c r="QCC402" s="464"/>
      <c r="QCD402" s="369">
        <v>0.33333333333333331</v>
      </c>
      <c r="QCE402" s="370" t="e">
        <f>VLOOKUP(QCA402,fields,2)</f>
        <v>#REF!</v>
      </c>
      <c r="QCF402" s="73" t="s">
        <v>985</v>
      </c>
      <c r="QCG402" s="95">
        <v>45109</v>
      </c>
      <c r="QCH402" s="65" t="s">
        <v>11</v>
      </c>
      <c r="QCI402" s="370" t="e">
        <f>VLOOKUP(QCQ402,Teams,2)</f>
        <v>#REF!</v>
      </c>
      <c r="QCJ402" s="370" t="e">
        <f>VLOOKUP(QCR402,Teams,2)</f>
        <v>#REF!</v>
      </c>
      <c r="QCK402" s="464"/>
      <c r="QCL402" s="369">
        <v>0.33333333333333331</v>
      </c>
      <c r="QCM402" s="370" t="e">
        <f>VLOOKUP(QCI402,fields,2)</f>
        <v>#REF!</v>
      </c>
      <c r="QCN402" s="73" t="s">
        <v>985</v>
      </c>
      <c r="QCO402" s="95">
        <v>45109</v>
      </c>
      <c r="QCP402" s="65" t="s">
        <v>11</v>
      </c>
      <c r="QCQ402" s="370" t="e">
        <f>VLOOKUP(QCY402,Teams,2)</f>
        <v>#REF!</v>
      </c>
      <c r="QCR402" s="370" t="e">
        <f>VLOOKUP(QCZ402,Teams,2)</f>
        <v>#REF!</v>
      </c>
      <c r="QCS402" s="464"/>
      <c r="QCT402" s="369">
        <v>0.33333333333333331</v>
      </c>
      <c r="QCU402" s="370" t="e">
        <f>VLOOKUP(QCQ402,fields,2)</f>
        <v>#REF!</v>
      </c>
      <c r="QCV402" s="73" t="s">
        <v>985</v>
      </c>
      <c r="QCW402" s="95">
        <v>45109</v>
      </c>
      <c r="QCX402" s="65" t="s">
        <v>11</v>
      </c>
      <c r="QCY402" s="370" t="e">
        <f>VLOOKUP(QDG402,Teams,2)</f>
        <v>#REF!</v>
      </c>
      <c r="QCZ402" s="370" t="e">
        <f>VLOOKUP(QDH402,Teams,2)</f>
        <v>#REF!</v>
      </c>
      <c r="QDA402" s="464"/>
      <c r="QDB402" s="369">
        <v>0.33333333333333331</v>
      </c>
      <c r="QDC402" s="370" t="e">
        <f>VLOOKUP(QCY402,fields,2)</f>
        <v>#REF!</v>
      </c>
      <c r="QDD402" s="73" t="s">
        <v>985</v>
      </c>
      <c r="QDE402" s="95">
        <v>45109</v>
      </c>
      <c r="QDF402" s="65" t="s">
        <v>11</v>
      </c>
      <c r="QDG402" s="370" t="e">
        <f>VLOOKUP(QDO402,Teams,2)</f>
        <v>#REF!</v>
      </c>
      <c r="QDH402" s="370" t="e">
        <f>VLOOKUP(QDP402,Teams,2)</f>
        <v>#REF!</v>
      </c>
      <c r="QDI402" s="464"/>
      <c r="QDJ402" s="369">
        <v>0.33333333333333331</v>
      </c>
      <c r="QDK402" s="370" t="e">
        <f>VLOOKUP(QDG402,fields,2)</f>
        <v>#REF!</v>
      </c>
      <c r="QDL402" s="73" t="s">
        <v>985</v>
      </c>
      <c r="QDM402" s="95">
        <v>45109</v>
      </c>
      <c r="QDN402" s="65" t="s">
        <v>11</v>
      </c>
      <c r="QDO402" s="370" t="e">
        <f>VLOOKUP(QDW402,Teams,2)</f>
        <v>#REF!</v>
      </c>
      <c r="QDP402" s="370" t="e">
        <f>VLOOKUP(QDX402,Teams,2)</f>
        <v>#REF!</v>
      </c>
      <c r="QDQ402" s="464"/>
      <c r="QDR402" s="369">
        <v>0.33333333333333331</v>
      </c>
      <c r="QDS402" s="370" t="e">
        <f>VLOOKUP(QDO402,fields,2)</f>
        <v>#REF!</v>
      </c>
      <c r="QDT402" s="73" t="s">
        <v>985</v>
      </c>
      <c r="QDU402" s="95">
        <v>45109</v>
      </c>
      <c r="QDV402" s="65" t="s">
        <v>11</v>
      </c>
      <c r="QDW402" s="370" t="e">
        <f>VLOOKUP(QEE402,Teams,2)</f>
        <v>#REF!</v>
      </c>
      <c r="QDX402" s="370" t="e">
        <f>VLOOKUP(QEF402,Teams,2)</f>
        <v>#REF!</v>
      </c>
      <c r="QDY402" s="464"/>
      <c r="QDZ402" s="369">
        <v>0.33333333333333331</v>
      </c>
      <c r="QEA402" s="370" t="e">
        <f>VLOOKUP(QDW402,fields,2)</f>
        <v>#REF!</v>
      </c>
      <c r="QEB402" s="73" t="s">
        <v>985</v>
      </c>
      <c r="QEC402" s="95">
        <v>45109</v>
      </c>
      <c r="QED402" s="65" t="s">
        <v>11</v>
      </c>
      <c r="QEE402" s="370" t="e">
        <f>VLOOKUP(QEM402,Teams,2)</f>
        <v>#REF!</v>
      </c>
      <c r="QEF402" s="370" t="e">
        <f>VLOOKUP(QEN402,Teams,2)</f>
        <v>#REF!</v>
      </c>
      <c r="QEG402" s="464"/>
      <c r="QEH402" s="369">
        <v>0.33333333333333331</v>
      </c>
      <c r="QEI402" s="370" t="e">
        <f>VLOOKUP(QEE402,fields,2)</f>
        <v>#REF!</v>
      </c>
      <c r="QEJ402" s="73" t="s">
        <v>985</v>
      </c>
      <c r="QEK402" s="95">
        <v>45109</v>
      </c>
      <c r="QEL402" s="65" t="s">
        <v>11</v>
      </c>
      <c r="QEM402" s="370" t="e">
        <f>VLOOKUP(QEU402,Teams,2)</f>
        <v>#REF!</v>
      </c>
      <c r="QEN402" s="370" t="e">
        <f>VLOOKUP(QEV402,Teams,2)</f>
        <v>#REF!</v>
      </c>
      <c r="QEO402" s="464"/>
      <c r="QEP402" s="369">
        <v>0.33333333333333331</v>
      </c>
      <c r="QEQ402" s="370" t="e">
        <f>VLOOKUP(QEM402,fields,2)</f>
        <v>#REF!</v>
      </c>
      <c r="QER402" s="73" t="s">
        <v>985</v>
      </c>
      <c r="QES402" s="95">
        <v>45109</v>
      </c>
      <c r="QET402" s="65" t="s">
        <v>11</v>
      </c>
      <c r="QEU402" s="370" t="e">
        <f>VLOOKUP(QFC402,Teams,2)</f>
        <v>#REF!</v>
      </c>
      <c r="QEV402" s="370" t="e">
        <f>VLOOKUP(QFD402,Teams,2)</f>
        <v>#REF!</v>
      </c>
      <c r="QEW402" s="464"/>
      <c r="QEX402" s="369">
        <v>0.33333333333333331</v>
      </c>
      <c r="QEY402" s="370" t="e">
        <f>VLOOKUP(QEU402,fields,2)</f>
        <v>#REF!</v>
      </c>
      <c r="QEZ402" s="73" t="s">
        <v>985</v>
      </c>
      <c r="QFA402" s="95">
        <v>45109</v>
      </c>
      <c r="QFB402" s="65" t="s">
        <v>11</v>
      </c>
      <c r="QFC402" s="370" t="e">
        <f>VLOOKUP(QFK402,Teams,2)</f>
        <v>#REF!</v>
      </c>
      <c r="QFD402" s="370" t="e">
        <f>VLOOKUP(QFL402,Teams,2)</f>
        <v>#REF!</v>
      </c>
      <c r="QFE402" s="464"/>
      <c r="QFF402" s="369">
        <v>0.33333333333333331</v>
      </c>
      <c r="QFG402" s="370" t="e">
        <f>VLOOKUP(QFC402,fields,2)</f>
        <v>#REF!</v>
      </c>
      <c r="QFH402" s="73" t="s">
        <v>985</v>
      </c>
      <c r="QFI402" s="95">
        <v>45109</v>
      </c>
      <c r="QFJ402" s="65" t="s">
        <v>11</v>
      </c>
      <c r="QFK402" s="370" t="e">
        <f>VLOOKUP(QFS402,Teams,2)</f>
        <v>#REF!</v>
      </c>
      <c r="QFL402" s="370" t="e">
        <f>VLOOKUP(QFT402,Teams,2)</f>
        <v>#REF!</v>
      </c>
      <c r="QFM402" s="464"/>
      <c r="QFN402" s="369">
        <v>0.33333333333333331</v>
      </c>
      <c r="QFO402" s="370" t="e">
        <f>VLOOKUP(QFK402,fields,2)</f>
        <v>#REF!</v>
      </c>
      <c r="QFP402" s="73" t="s">
        <v>985</v>
      </c>
      <c r="QFQ402" s="95">
        <v>45109</v>
      </c>
      <c r="QFR402" s="65" t="s">
        <v>11</v>
      </c>
      <c r="QFS402" s="370" t="e">
        <f>VLOOKUP(QGA402,Teams,2)</f>
        <v>#REF!</v>
      </c>
      <c r="QFT402" s="370" t="e">
        <f>VLOOKUP(QGB402,Teams,2)</f>
        <v>#REF!</v>
      </c>
      <c r="QFU402" s="464"/>
      <c r="QFV402" s="369">
        <v>0.33333333333333331</v>
      </c>
      <c r="QFW402" s="370" t="e">
        <f>VLOOKUP(QFS402,fields,2)</f>
        <v>#REF!</v>
      </c>
      <c r="QFX402" s="73" t="s">
        <v>985</v>
      </c>
      <c r="QFY402" s="95">
        <v>45109</v>
      </c>
      <c r="QFZ402" s="65" t="s">
        <v>11</v>
      </c>
      <c r="QGA402" s="370" t="e">
        <f>VLOOKUP(QGI402,Teams,2)</f>
        <v>#REF!</v>
      </c>
      <c r="QGB402" s="370" t="e">
        <f>VLOOKUP(QGJ402,Teams,2)</f>
        <v>#REF!</v>
      </c>
      <c r="QGC402" s="464"/>
      <c r="QGD402" s="369">
        <v>0.33333333333333331</v>
      </c>
      <c r="QGE402" s="370" t="e">
        <f>VLOOKUP(QGA402,fields,2)</f>
        <v>#REF!</v>
      </c>
      <c r="QGF402" s="73" t="s">
        <v>985</v>
      </c>
      <c r="QGG402" s="95">
        <v>45109</v>
      </c>
      <c r="QGH402" s="65" t="s">
        <v>11</v>
      </c>
      <c r="QGI402" s="370" t="e">
        <f>VLOOKUP(QGQ402,Teams,2)</f>
        <v>#REF!</v>
      </c>
      <c r="QGJ402" s="370" t="e">
        <f>VLOOKUP(QGR402,Teams,2)</f>
        <v>#REF!</v>
      </c>
      <c r="QGK402" s="464"/>
      <c r="QGL402" s="369">
        <v>0.33333333333333331</v>
      </c>
      <c r="QGM402" s="370" t="e">
        <f>VLOOKUP(QGI402,fields,2)</f>
        <v>#REF!</v>
      </c>
      <c r="QGN402" s="73" t="s">
        <v>985</v>
      </c>
      <c r="QGO402" s="95">
        <v>45109</v>
      </c>
      <c r="QGP402" s="65" t="s">
        <v>11</v>
      </c>
      <c r="QGQ402" s="370" t="e">
        <f>VLOOKUP(QGY402,Teams,2)</f>
        <v>#REF!</v>
      </c>
      <c r="QGR402" s="370" t="e">
        <f>VLOOKUP(QGZ402,Teams,2)</f>
        <v>#REF!</v>
      </c>
      <c r="QGS402" s="464"/>
      <c r="QGT402" s="369">
        <v>0.33333333333333331</v>
      </c>
      <c r="QGU402" s="370" t="e">
        <f>VLOOKUP(QGQ402,fields,2)</f>
        <v>#REF!</v>
      </c>
      <c r="QGV402" s="73" t="s">
        <v>985</v>
      </c>
      <c r="QGW402" s="95">
        <v>45109</v>
      </c>
      <c r="QGX402" s="65" t="s">
        <v>11</v>
      </c>
      <c r="QGY402" s="370" t="e">
        <f>VLOOKUP(QHG402,Teams,2)</f>
        <v>#REF!</v>
      </c>
      <c r="QGZ402" s="370" t="e">
        <f>VLOOKUP(QHH402,Teams,2)</f>
        <v>#REF!</v>
      </c>
      <c r="QHA402" s="464"/>
      <c r="QHB402" s="369">
        <v>0.33333333333333331</v>
      </c>
      <c r="QHC402" s="370" t="e">
        <f>VLOOKUP(QGY402,fields,2)</f>
        <v>#REF!</v>
      </c>
      <c r="QHD402" s="73" t="s">
        <v>985</v>
      </c>
      <c r="QHE402" s="95">
        <v>45109</v>
      </c>
      <c r="QHF402" s="65" t="s">
        <v>11</v>
      </c>
      <c r="QHG402" s="370" t="e">
        <f>VLOOKUP(QHO402,Teams,2)</f>
        <v>#REF!</v>
      </c>
      <c r="QHH402" s="370" t="e">
        <f>VLOOKUP(QHP402,Teams,2)</f>
        <v>#REF!</v>
      </c>
      <c r="QHI402" s="464"/>
      <c r="QHJ402" s="369">
        <v>0.33333333333333331</v>
      </c>
      <c r="QHK402" s="370" t="e">
        <f>VLOOKUP(QHG402,fields,2)</f>
        <v>#REF!</v>
      </c>
      <c r="QHL402" s="73" t="s">
        <v>985</v>
      </c>
      <c r="QHM402" s="95">
        <v>45109</v>
      </c>
      <c r="QHN402" s="65" t="s">
        <v>11</v>
      </c>
      <c r="QHO402" s="370" t="e">
        <f>VLOOKUP(QHW402,Teams,2)</f>
        <v>#REF!</v>
      </c>
      <c r="QHP402" s="370" t="e">
        <f>VLOOKUP(QHX402,Teams,2)</f>
        <v>#REF!</v>
      </c>
      <c r="QHQ402" s="464"/>
      <c r="QHR402" s="369">
        <v>0.33333333333333331</v>
      </c>
      <c r="QHS402" s="370" t="e">
        <f>VLOOKUP(QHO402,fields,2)</f>
        <v>#REF!</v>
      </c>
      <c r="QHT402" s="73" t="s">
        <v>985</v>
      </c>
      <c r="QHU402" s="95">
        <v>45109</v>
      </c>
      <c r="QHV402" s="65" t="s">
        <v>11</v>
      </c>
      <c r="QHW402" s="370" t="e">
        <f>VLOOKUP(QIE402,Teams,2)</f>
        <v>#REF!</v>
      </c>
      <c r="QHX402" s="370" t="e">
        <f>VLOOKUP(QIF402,Teams,2)</f>
        <v>#REF!</v>
      </c>
      <c r="QHY402" s="464"/>
      <c r="QHZ402" s="369">
        <v>0.33333333333333331</v>
      </c>
      <c r="QIA402" s="370" t="e">
        <f>VLOOKUP(QHW402,fields,2)</f>
        <v>#REF!</v>
      </c>
      <c r="QIB402" s="73" t="s">
        <v>985</v>
      </c>
      <c r="QIC402" s="95">
        <v>45109</v>
      </c>
      <c r="QID402" s="65" t="s">
        <v>11</v>
      </c>
      <c r="QIE402" s="370" t="e">
        <f>VLOOKUP(QIM402,Teams,2)</f>
        <v>#REF!</v>
      </c>
      <c r="QIF402" s="370" t="e">
        <f>VLOOKUP(QIN402,Teams,2)</f>
        <v>#REF!</v>
      </c>
      <c r="QIG402" s="464"/>
      <c r="QIH402" s="369">
        <v>0.33333333333333331</v>
      </c>
      <c r="QII402" s="370" t="e">
        <f>VLOOKUP(QIE402,fields,2)</f>
        <v>#REF!</v>
      </c>
      <c r="QIJ402" s="73" t="s">
        <v>985</v>
      </c>
      <c r="QIK402" s="95">
        <v>45109</v>
      </c>
      <c r="QIL402" s="65" t="s">
        <v>11</v>
      </c>
      <c r="QIM402" s="370" t="e">
        <f>VLOOKUP(QIU402,Teams,2)</f>
        <v>#REF!</v>
      </c>
      <c r="QIN402" s="370" t="e">
        <f>VLOOKUP(QIV402,Teams,2)</f>
        <v>#REF!</v>
      </c>
      <c r="QIO402" s="464"/>
      <c r="QIP402" s="369">
        <v>0.33333333333333331</v>
      </c>
      <c r="QIQ402" s="370" t="e">
        <f>VLOOKUP(QIM402,fields,2)</f>
        <v>#REF!</v>
      </c>
      <c r="QIR402" s="73" t="s">
        <v>985</v>
      </c>
      <c r="QIS402" s="95">
        <v>45109</v>
      </c>
      <c r="QIT402" s="65" t="s">
        <v>11</v>
      </c>
      <c r="QIU402" s="370" t="e">
        <f>VLOOKUP(QJC402,Teams,2)</f>
        <v>#REF!</v>
      </c>
      <c r="QIV402" s="370" t="e">
        <f>VLOOKUP(QJD402,Teams,2)</f>
        <v>#REF!</v>
      </c>
      <c r="QIW402" s="464"/>
      <c r="QIX402" s="369">
        <v>0.33333333333333331</v>
      </c>
      <c r="QIY402" s="370" t="e">
        <f>VLOOKUP(QIU402,fields,2)</f>
        <v>#REF!</v>
      </c>
      <c r="QIZ402" s="73" t="s">
        <v>985</v>
      </c>
      <c r="QJA402" s="95">
        <v>45109</v>
      </c>
      <c r="QJB402" s="65" t="s">
        <v>11</v>
      </c>
      <c r="QJC402" s="370" t="e">
        <f>VLOOKUP(QJK402,Teams,2)</f>
        <v>#REF!</v>
      </c>
      <c r="QJD402" s="370" t="e">
        <f>VLOOKUP(QJL402,Teams,2)</f>
        <v>#REF!</v>
      </c>
      <c r="QJE402" s="464"/>
      <c r="QJF402" s="369">
        <v>0.33333333333333331</v>
      </c>
      <c r="QJG402" s="370" t="e">
        <f>VLOOKUP(QJC402,fields,2)</f>
        <v>#REF!</v>
      </c>
      <c r="QJH402" s="73" t="s">
        <v>985</v>
      </c>
      <c r="QJI402" s="95">
        <v>45109</v>
      </c>
      <c r="QJJ402" s="65" t="s">
        <v>11</v>
      </c>
      <c r="QJK402" s="370" t="e">
        <f>VLOOKUP(QJS402,Teams,2)</f>
        <v>#REF!</v>
      </c>
      <c r="QJL402" s="370" t="e">
        <f>VLOOKUP(QJT402,Teams,2)</f>
        <v>#REF!</v>
      </c>
      <c r="QJM402" s="464"/>
      <c r="QJN402" s="369">
        <v>0.33333333333333331</v>
      </c>
      <c r="QJO402" s="370" t="e">
        <f>VLOOKUP(QJK402,fields,2)</f>
        <v>#REF!</v>
      </c>
      <c r="QJP402" s="73" t="s">
        <v>985</v>
      </c>
      <c r="QJQ402" s="95">
        <v>45109</v>
      </c>
      <c r="QJR402" s="65" t="s">
        <v>11</v>
      </c>
      <c r="QJS402" s="370" t="e">
        <f>VLOOKUP(QKA402,Teams,2)</f>
        <v>#REF!</v>
      </c>
      <c r="QJT402" s="370" t="e">
        <f>VLOOKUP(QKB402,Teams,2)</f>
        <v>#REF!</v>
      </c>
      <c r="QJU402" s="464"/>
      <c r="QJV402" s="369">
        <v>0.33333333333333331</v>
      </c>
      <c r="QJW402" s="370" t="e">
        <f>VLOOKUP(QJS402,fields,2)</f>
        <v>#REF!</v>
      </c>
      <c r="QJX402" s="73" t="s">
        <v>985</v>
      </c>
      <c r="QJY402" s="95">
        <v>45109</v>
      </c>
      <c r="QJZ402" s="65" t="s">
        <v>11</v>
      </c>
      <c r="QKA402" s="370" t="e">
        <f>VLOOKUP(QKI402,Teams,2)</f>
        <v>#REF!</v>
      </c>
      <c r="QKB402" s="370" t="e">
        <f>VLOOKUP(QKJ402,Teams,2)</f>
        <v>#REF!</v>
      </c>
      <c r="QKC402" s="464"/>
      <c r="QKD402" s="369">
        <v>0.33333333333333331</v>
      </c>
      <c r="QKE402" s="370" t="e">
        <f>VLOOKUP(QKA402,fields,2)</f>
        <v>#REF!</v>
      </c>
      <c r="QKF402" s="73" t="s">
        <v>985</v>
      </c>
      <c r="QKG402" s="95">
        <v>45109</v>
      </c>
      <c r="QKH402" s="65" t="s">
        <v>11</v>
      </c>
      <c r="QKI402" s="370" t="e">
        <f>VLOOKUP(QKQ402,Teams,2)</f>
        <v>#REF!</v>
      </c>
      <c r="QKJ402" s="370" t="e">
        <f>VLOOKUP(QKR402,Teams,2)</f>
        <v>#REF!</v>
      </c>
      <c r="QKK402" s="464"/>
      <c r="QKL402" s="369">
        <v>0.33333333333333331</v>
      </c>
      <c r="QKM402" s="370" t="e">
        <f>VLOOKUP(QKI402,fields,2)</f>
        <v>#REF!</v>
      </c>
      <c r="QKN402" s="73" t="s">
        <v>985</v>
      </c>
      <c r="QKO402" s="95">
        <v>45109</v>
      </c>
      <c r="QKP402" s="65" t="s">
        <v>11</v>
      </c>
      <c r="QKQ402" s="370" t="e">
        <f>VLOOKUP(QKY402,Teams,2)</f>
        <v>#REF!</v>
      </c>
      <c r="QKR402" s="370" t="e">
        <f>VLOOKUP(QKZ402,Teams,2)</f>
        <v>#REF!</v>
      </c>
      <c r="QKS402" s="464"/>
      <c r="QKT402" s="369">
        <v>0.33333333333333331</v>
      </c>
      <c r="QKU402" s="370" t="e">
        <f>VLOOKUP(QKQ402,fields,2)</f>
        <v>#REF!</v>
      </c>
      <c r="QKV402" s="73" t="s">
        <v>985</v>
      </c>
      <c r="QKW402" s="95">
        <v>45109</v>
      </c>
      <c r="QKX402" s="65" t="s">
        <v>11</v>
      </c>
      <c r="QKY402" s="370" t="e">
        <f>VLOOKUP(QLG402,Teams,2)</f>
        <v>#REF!</v>
      </c>
      <c r="QKZ402" s="370" t="e">
        <f>VLOOKUP(QLH402,Teams,2)</f>
        <v>#REF!</v>
      </c>
      <c r="QLA402" s="464"/>
      <c r="QLB402" s="369">
        <v>0.33333333333333331</v>
      </c>
      <c r="QLC402" s="370" t="e">
        <f>VLOOKUP(QKY402,fields,2)</f>
        <v>#REF!</v>
      </c>
      <c r="QLD402" s="73" t="s">
        <v>985</v>
      </c>
      <c r="QLE402" s="95">
        <v>45109</v>
      </c>
      <c r="QLF402" s="65" t="s">
        <v>11</v>
      </c>
      <c r="QLG402" s="370" t="e">
        <f>VLOOKUP(QLO402,Teams,2)</f>
        <v>#REF!</v>
      </c>
      <c r="QLH402" s="370" t="e">
        <f>VLOOKUP(QLP402,Teams,2)</f>
        <v>#REF!</v>
      </c>
      <c r="QLI402" s="464"/>
      <c r="QLJ402" s="369">
        <v>0.33333333333333331</v>
      </c>
      <c r="QLK402" s="370" t="e">
        <f>VLOOKUP(QLG402,fields,2)</f>
        <v>#REF!</v>
      </c>
      <c r="QLL402" s="73" t="s">
        <v>985</v>
      </c>
      <c r="QLM402" s="95">
        <v>45109</v>
      </c>
      <c r="QLN402" s="65" t="s">
        <v>11</v>
      </c>
      <c r="QLO402" s="370" t="e">
        <f>VLOOKUP(QLW402,Teams,2)</f>
        <v>#REF!</v>
      </c>
      <c r="QLP402" s="370" t="e">
        <f>VLOOKUP(QLX402,Teams,2)</f>
        <v>#REF!</v>
      </c>
      <c r="QLQ402" s="464"/>
      <c r="QLR402" s="369">
        <v>0.33333333333333331</v>
      </c>
      <c r="QLS402" s="370" t="e">
        <f>VLOOKUP(QLO402,fields,2)</f>
        <v>#REF!</v>
      </c>
      <c r="QLT402" s="73" t="s">
        <v>985</v>
      </c>
      <c r="QLU402" s="95">
        <v>45109</v>
      </c>
      <c r="QLV402" s="65" t="s">
        <v>11</v>
      </c>
      <c r="QLW402" s="370" t="e">
        <f>VLOOKUP(QME402,Teams,2)</f>
        <v>#REF!</v>
      </c>
      <c r="QLX402" s="370" t="e">
        <f>VLOOKUP(QMF402,Teams,2)</f>
        <v>#REF!</v>
      </c>
      <c r="QLY402" s="464"/>
      <c r="QLZ402" s="369">
        <v>0.33333333333333331</v>
      </c>
      <c r="QMA402" s="370" t="e">
        <f>VLOOKUP(QLW402,fields,2)</f>
        <v>#REF!</v>
      </c>
      <c r="QMB402" s="73" t="s">
        <v>985</v>
      </c>
      <c r="QMC402" s="95">
        <v>45109</v>
      </c>
      <c r="QMD402" s="65" t="s">
        <v>11</v>
      </c>
      <c r="QME402" s="370" t="e">
        <f>VLOOKUP(QMM402,Teams,2)</f>
        <v>#REF!</v>
      </c>
      <c r="QMF402" s="370" t="e">
        <f>VLOOKUP(QMN402,Teams,2)</f>
        <v>#REF!</v>
      </c>
      <c r="QMG402" s="464"/>
      <c r="QMH402" s="369">
        <v>0.33333333333333331</v>
      </c>
      <c r="QMI402" s="370" t="e">
        <f>VLOOKUP(QME402,fields,2)</f>
        <v>#REF!</v>
      </c>
      <c r="QMJ402" s="73" t="s">
        <v>985</v>
      </c>
      <c r="QMK402" s="95">
        <v>45109</v>
      </c>
      <c r="QML402" s="65" t="s">
        <v>11</v>
      </c>
      <c r="QMM402" s="370" t="e">
        <f>VLOOKUP(QMU402,Teams,2)</f>
        <v>#REF!</v>
      </c>
      <c r="QMN402" s="370" t="e">
        <f>VLOOKUP(QMV402,Teams,2)</f>
        <v>#REF!</v>
      </c>
      <c r="QMO402" s="464"/>
      <c r="QMP402" s="369">
        <v>0.33333333333333331</v>
      </c>
      <c r="QMQ402" s="370" t="e">
        <f>VLOOKUP(QMM402,fields,2)</f>
        <v>#REF!</v>
      </c>
      <c r="QMR402" s="73" t="s">
        <v>985</v>
      </c>
      <c r="QMS402" s="95">
        <v>45109</v>
      </c>
      <c r="QMT402" s="65" t="s">
        <v>11</v>
      </c>
      <c r="QMU402" s="370" t="e">
        <f>VLOOKUP(QNC402,Teams,2)</f>
        <v>#REF!</v>
      </c>
      <c r="QMV402" s="370" t="e">
        <f>VLOOKUP(QND402,Teams,2)</f>
        <v>#REF!</v>
      </c>
      <c r="QMW402" s="464"/>
      <c r="QMX402" s="369">
        <v>0.33333333333333331</v>
      </c>
      <c r="QMY402" s="370" t="e">
        <f>VLOOKUP(QMU402,fields,2)</f>
        <v>#REF!</v>
      </c>
      <c r="QMZ402" s="73" t="s">
        <v>985</v>
      </c>
      <c r="QNA402" s="95">
        <v>45109</v>
      </c>
      <c r="QNB402" s="65" t="s">
        <v>11</v>
      </c>
      <c r="QNC402" s="370" t="e">
        <f>VLOOKUP(QNK402,Teams,2)</f>
        <v>#REF!</v>
      </c>
      <c r="QND402" s="370" t="e">
        <f>VLOOKUP(QNL402,Teams,2)</f>
        <v>#REF!</v>
      </c>
      <c r="QNE402" s="464"/>
      <c r="QNF402" s="369">
        <v>0.33333333333333331</v>
      </c>
      <c r="QNG402" s="370" t="e">
        <f>VLOOKUP(QNC402,fields,2)</f>
        <v>#REF!</v>
      </c>
      <c r="QNH402" s="73" t="s">
        <v>985</v>
      </c>
      <c r="QNI402" s="95">
        <v>45109</v>
      </c>
      <c r="QNJ402" s="65" t="s">
        <v>11</v>
      </c>
      <c r="QNK402" s="370" t="e">
        <f>VLOOKUP(QNS402,Teams,2)</f>
        <v>#REF!</v>
      </c>
      <c r="QNL402" s="370" t="e">
        <f>VLOOKUP(QNT402,Teams,2)</f>
        <v>#REF!</v>
      </c>
      <c r="QNM402" s="464"/>
      <c r="QNN402" s="369">
        <v>0.33333333333333331</v>
      </c>
      <c r="QNO402" s="370" t="e">
        <f>VLOOKUP(QNK402,fields,2)</f>
        <v>#REF!</v>
      </c>
      <c r="QNP402" s="73" t="s">
        <v>985</v>
      </c>
      <c r="QNQ402" s="95">
        <v>45109</v>
      </c>
      <c r="QNR402" s="65" t="s">
        <v>11</v>
      </c>
      <c r="QNS402" s="370" t="e">
        <f>VLOOKUP(QOA402,Teams,2)</f>
        <v>#REF!</v>
      </c>
      <c r="QNT402" s="370" t="e">
        <f>VLOOKUP(QOB402,Teams,2)</f>
        <v>#REF!</v>
      </c>
      <c r="QNU402" s="464"/>
      <c r="QNV402" s="369">
        <v>0.33333333333333331</v>
      </c>
      <c r="QNW402" s="370" t="e">
        <f>VLOOKUP(QNS402,fields,2)</f>
        <v>#REF!</v>
      </c>
      <c r="QNX402" s="73" t="s">
        <v>985</v>
      </c>
      <c r="QNY402" s="95">
        <v>45109</v>
      </c>
      <c r="QNZ402" s="65" t="s">
        <v>11</v>
      </c>
      <c r="QOA402" s="370" t="e">
        <f>VLOOKUP(QOI402,Teams,2)</f>
        <v>#REF!</v>
      </c>
      <c r="QOB402" s="370" t="e">
        <f>VLOOKUP(QOJ402,Teams,2)</f>
        <v>#REF!</v>
      </c>
      <c r="QOC402" s="464"/>
      <c r="QOD402" s="369">
        <v>0.33333333333333331</v>
      </c>
      <c r="QOE402" s="370" t="e">
        <f>VLOOKUP(QOA402,fields,2)</f>
        <v>#REF!</v>
      </c>
      <c r="QOF402" s="73" t="s">
        <v>985</v>
      </c>
      <c r="QOG402" s="95">
        <v>45109</v>
      </c>
      <c r="QOH402" s="65" t="s">
        <v>11</v>
      </c>
      <c r="QOI402" s="370" t="e">
        <f>VLOOKUP(QOQ402,Teams,2)</f>
        <v>#REF!</v>
      </c>
      <c r="QOJ402" s="370" t="e">
        <f>VLOOKUP(QOR402,Teams,2)</f>
        <v>#REF!</v>
      </c>
      <c r="QOK402" s="464"/>
      <c r="QOL402" s="369">
        <v>0.33333333333333331</v>
      </c>
      <c r="QOM402" s="370" t="e">
        <f>VLOOKUP(QOI402,fields,2)</f>
        <v>#REF!</v>
      </c>
      <c r="QON402" s="73" t="s">
        <v>985</v>
      </c>
      <c r="QOO402" s="95">
        <v>45109</v>
      </c>
      <c r="QOP402" s="65" t="s">
        <v>11</v>
      </c>
      <c r="QOQ402" s="370" t="e">
        <f>VLOOKUP(QOY402,Teams,2)</f>
        <v>#REF!</v>
      </c>
      <c r="QOR402" s="370" t="e">
        <f>VLOOKUP(QOZ402,Teams,2)</f>
        <v>#REF!</v>
      </c>
      <c r="QOS402" s="464"/>
      <c r="QOT402" s="369">
        <v>0.33333333333333331</v>
      </c>
      <c r="QOU402" s="370" t="e">
        <f>VLOOKUP(QOQ402,fields,2)</f>
        <v>#REF!</v>
      </c>
      <c r="QOV402" s="73" t="s">
        <v>985</v>
      </c>
      <c r="QOW402" s="95">
        <v>45109</v>
      </c>
      <c r="QOX402" s="65" t="s">
        <v>11</v>
      </c>
      <c r="QOY402" s="370" t="e">
        <f>VLOOKUP(QPG402,Teams,2)</f>
        <v>#REF!</v>
      </c>
      <c r="QOZ402" s="370" t="e">
        <f>VLOOKUP(QPH402,Teams,2)</f>
        <v>#REF!</v>
      </c>
      <c r="QPA402" s="464"/>
      <c r="QPB402" s="369">
        <v>0.33333333333333331</v>
      </c>
      <c r="QPC402" s="370" t="e">
        <f>VLOOKUP(QOY402,fields,2)</f>
        <v>#REF!</v>
      </c>
      <c r="QPD402" s="73" t="s">
        <v>985</v>
      </c>
      <c r="QPE402" s="95">
        <v>45109</v>
      </c>
      <c r="QPF402" s="65" t="s">
        <v>11</v>
      </c>
      <c r="QPG402" s="370" t="e">
        <f>VLOOKUP(QPO402,Teams,2)</f>
        <v>#REF!</v>
      </c>
      <c r="QPH402" s="370" t="e">
        <f>VLOOKUP(QPP402,Teams,2)</f>
        <v>#REF!</v>
      </c>
      <c r="QPI402" s="464"/>
      <c r="QPJ402" s="369">
        <v>0.33333333333333331</v>
      </c>
      <c r="QPK402" s="370" t="e">
        <f>VLOOKUP(QPG402,fields,2)</f>
        <v>#REF!</v>
      </c>
      <c r="QPL402" s="73" t="s">
        <v>985</v>
      </c>
      <c r="QPM402" s="95">
        <v>45109</v>
      </c>
      <c r="QPN402" s="65" t="s">
        <v>11</v>
      </c>
      <c r="QPO402" s="370" t="e">
        <f>VLOOKUP(QPW402,Teams,2)</f>
        <v>#REF!</v>
      </c>
      <c r="QPP402" s="370" t="e">
        <f>VLOOKUP(QPX402,Teams,2)</f>
        <v>#REF!</v>
      </c>
      <c r="QPQ402" s="464"/>
      <c r="QPR402" s="369">
        <v>0.33333333333333331</v>
      </c>
      <c r="QPS402" s="370" t="e">
        <f>VLOOKUP(QPO402,fields,2)</f>
        <v>#REF!</v>
      </c>
      <c r="QPT402" s="73" t="s">
        <v>985</v>
      </c>
      <c r="QPU402" s="95">
        <v>45109</v>
      </c>
      <c r="QPV402" s="65" t="s">
        <v>11</v>
      </c>
      <c r="QPW402" s="370" t="e">
        <f>VLOOKUP(QQE402,Teams,2)</f>
        <v>#REF!</v>
      </c>
      <c r="QPX402" s="370" t="e">
        <f>VLOOKUP(QQF402,Teams,2)</f>
        <v>#REF!</v>
      </c>
      <c r="QPY402" s="464"/>
      <c r="QPZ402" s="369">
        <v>0.33333333333333331</v>
      </c>
      <c r="QQA402" s="370" t="e">
        <f>VLOOKUP(QPW402,fields,2)</f>
        <v>#REF!</v>
      </c>
      <c r="QQB402" s="73" t="s">
        <v>985</v>
      </c>
      <c r="QQC402" s="95">
        <v>45109</v>
      </c>
      <c r="QQD402" s="65" t="s">
        <v>11</v>
      </c>
      <c r="QQE402" s="370" t="e">
        <f>VLOOKUP(QQM402,Teams,2)</f>
        <v>#REF!</v>
      </c>
      <c r="QQF402" s="370" t="e">
        <f>VLOOKUP(QQN402,Teams,2)</f>
        <v>#REF!</v>
      </c>
      <c r="QQG402" s="464"/>
      <c r="QQH402" s="369">
        <v>0.33333333333333331</v>
      </c>
      <c r="QQI402" s="370" t="e">
        <f>VLOOKUP(QQE402,fields,2)</f>
        <v>#REF!</v>
      </c>
      <c r="QQJ402" s="73" t="s">
        <v>985</v>
      </c>
      <c r="QQK402" s="95">
        <v>45109</v>
      </c>
      <c r="QQL402" s="65" t="s">
        <v>11</v>
      </c>
      <c r="QQM402" s="370" t="e">
        <f>VLOOKUP(QQU402,Teams,2)</f>
        <v>#REF!</v>
      </c>
      <c r="QQN402" s="370" t="e">
        <f>VLOOKUP(QQV402,Teams,2)</f>
        <v>#REF!</v>
      </c>
      <c r="QQO402" s="464"/>
      <c r="QQP402" s="369">
        <v>0.33333333333333331</v>
      </c>
      <c r="QQQ402" s="370" t="e">
        <f>VLOOKUP(QQM402,fields,2)</f>
        <v>#REF!</v>
      </c>
      <c r="QQR402" s="73" t="s">
        <v>985</v>
      </c>
      <c r="QQS402" s="95">
        <v>45109</v>
      </c>
      <c r="QQT402" s="65" t="s">
        <v>11</v>
      </c>
      <c r="QQU402" s="370" t="e">
        <f>VLOOKUP(QRC402,Teams,2)</f>
        <v>#REF!</v>
      </c>
      <c r="QQV402" s="370" t="e">
        <f>VLOOKUP(QRD402,Teams,2)</f>
        <v>#REF!</v>
      </c>
      <c r="QQW402" s="464"/>
      <c r="QQX402" s="369">
        <v>0.33333333333333331</v>
      </c>
      <c r="QQY402" s="370" t="e">
        <f>VLOOKUP(QQU402,fields,2)</f>
        <v>#REF!</v>
      </c>
      <c r="QQZ402" s="73" t="s">
        <v>985</v>
      </c>
      <c r="QRA402" s="95">
        <v>45109</v>
      </c>
      <c r="QRB402" s="65" t="s">
        <v>11</v>
      </c>
      <c r="QRC402" s="370" t="e">
        <f>VLOOKUP(QRK402,Teams,2)</f>
        <v>#REF!</v>
      </c>
      <c r="QRD402" s="370" t="e">
        <f>VLOOKUP(QRL402,Teams,2)</f>
        <v>#REF!</v>
      </c>
      <c r="QRE402" s="464"/>
      <c r="QRF402" s="369">
        <v>0.33333333333333331</v>
      </c>
      <c r="QRG402" s="370" t="e">
        <f>VLOOKUP(QRC402,fields,2)</f>
        <v>#REF!</v>
      </c>
      <c r="QRH402" s="73" t="s">
        <v>985</v>
      </c>
      <c r="QRI402" s="95">
        <v>45109</v>
      </c>
      <c r="QRJ402" s="65" t="s">
        <v>11</v>
      </c>
      <c r="QRK402" s="370" t="e">
        <f>VLOOKUP(QRS402,Teams,2)</f>
        <v>#REF!</v>
      </c>
      <c r="QRL402" s="370" t="e">
        <f>VLOOKUP(QRT402,Teams,2)</f>
        <v>#REF!</v>
      </c>
      <c r="QRM402" s="464"/>
      <c r="QRN402" s="369">
        <v>0.33333333333333331</v>
      </c>
      <c r="QRO402" s="370" t="e">
        <f>VLOOKUP(QRK402,fields,2)</f>
        <v>#REF!</v>
      </c>
      <c r="QRP402" s="73" t="s">
        <v>985</v>
      </c>
      <c r="QRQ402" s="95">
        <v>45109</v>
      </c>
      <c r="QRR402" s="65" t="s">
        <v>11</v>
      </c>
      <c r="QRS402" s="370" t="e">
        <f>VLOOKUP(QSA402,Teams,2)</f>
        <v>#REF!</v>
      </c>
      <c r="QRT402" s="370" t="e">
        <f>VLOOKUP(QSB402,Teams,2)</f>
        <v>#REF!</v>
      </c>
      <c r="QRU402" s="464"/>
      <c r="QRV402" s="369">
        <v>0.33333333333333331</v>
      </c>
      <c r="QRW402" s="370" t="e">
        <f>VLOOKUP(QRS402,fields,2)</f>
        <v>#REF!</v>
      </c>
      <c r="QRX402" s="73" t="s">
        <v>985</v>
      </c>
      <c r="QRY402" s="95">
        <v>45109</v>
      </c>
      <c r="QRZ402" s="65" t="s">
        <v>11</v>
      </c>
      <c r="QSA402" s="370" t="e">
        <f>VLOOKUP(QSI402,Teams,2)</f>
        <v>#REF!</v>
      </c>
      <c r="QSB402" s="370" t="e">
        <f>VLOOKUP(QSJ402,Teams,2)</f>
        <v>#REF!</v>
      </c>
      <c r="QSC402" s="464"/>
      <c r="QSD402" s="369">
        <v>0.33333333333333331</v>
      </c>
      <c r="QSE402" s="370" t="e">
        <f>VLOOKUP(QSA402,fields,2)</f>
        <v>#REF!</v>
      </c>
      <c r="QSF402" s="73" t="s">
        <v>985</v>
      </c>
      <c r="QSG402" s="95">
        <v>45109</v>
      </c>
      <c r="QSH402" s="65" t="s">
        <v>11</v>
      </c>
      <c r="QSI402" s="370" t="e">
        <f>VLOOKUP(QSQ402,Teams,2)</f>
        <v>#REF!</v>
      </c>
      <c r="QSJ402" s="370" t="e">
        <f>VLOOKUP(QSR402,Teams,2)</f>
        <v>#REF!</v>
      </c>
      <c r="QSK402" s="464"/>
      <c r="QSL402" s="369">
        <v>0.33333333333333331</v>
      </c>
      <c r="QSM402" s="370" t="e">
        <f>VLOOKUP(QSI402,fields,2)</f>
        <v>#REF!</v>
      </c>
      <c r="QSN402" s="73" t="s">
        <v>985</v>
      </c>
      <c r="QSO402" s="95">
        <v>45109</v>
      </c>
      <c r="QSP402" s="65" t="s">
        <v>11</v>
      </c>
      <c r="QSQ402" s="370" t="e">
        <f>VLOOKUP(QSY402,Teams,2)</f>
        <v>#REF!</v>
      </c>
      <c r="QSR402" s="370" t="e">
        <f>VLOOKUP(QSZ402,Teams,2)</f>
        <v>#REF!</v>
      </c>
      <c r="QSS402" s="464"/>
      <c r="QST402" s="369">
        <v>0.33333333333333331</v>
      </c>
      <c r="QSU402" s="370" t="e">
        <f>VLOOKUP(QSQ402,fields,2)</f>
        <v>#REF!</v>
      </c>
      <c r="QSV402" s="73" t="s">
        <v>985</v>
      </c>
      <c r="QSW402" s="95">
        <v>45109</v>
      </c>
      <c r="QSX402" s="65" t="s">
        <v>11</v>
      </c>
      <c r="QSY402" s="370" t="e">
        <f>VLOOKUP(QTG402,Teams,2)</f>
        <v>#REF!</v>
      </c>
      <c r="QSZ402" s="370" t="e">
        <f>VLOOKUP(QTH402,Teams,2)</f>
        <v>#REF!</v>
      </c>
      <c r="QTA402" s="464"/>
      <c r="QTB402" s="369">
        <v>0.33333333333333331</v>
      </c>
      <c r="QTC402" s="370" t="e">
        <f>VLOOKUP(QSY402,fields,2)</f>
        <v>#REF!</v>
      </c>
      <c r="QTD402" s="73" t="s">
        <v>985</v>
      </c>
      <c r="QTE402" s="95">
        <v>45109</v>
      </c>
      <c r="QTF402" s="65" t="s">
        <v>11</v>
      </c>
      <c r="QTG402" s="370" t="e">
        <f>VLOOKUP(QTO402,Teams,2)</f>
        <v>#REF!</v>
      </c>
      <c r="QTH402" s="370" t="e">
        <f>VLOOKUP(QTP402,Teams,2)</f>
        <v>#REF!</v>
      </c>
      <c r="QTI402" s="464"/>
      <c r="QTJ402" s="369">
        <v>0.33333333333333331</v>
      </c>
      <c r="QTK402" s="370" t="e">
        <f>VLOOKUP(QTG402,fields,2)</f>
        <v>#REF!</v>
      </c>
      <c r="QTL402" s="73" t="s">
        <v>985</v>
      </c>
      <c r="QTM402" s="95">
        <v>45109</v>
      </c>
      <c r="QTN402" s="65" t="s">
        <v>11</v>
      </c>
      <c r="QTO402" s="370" t="e">
        <f>VLOOKUP(QTW402,Teams,2)</f>
        <v>#REF!</v>
      </c>
      <c r="QTP402" s="370" t="e">
        <f>VLOOKUP(QTX402,Teams,2)</f>
        <v>#REF!</v>
      </c>
      <c r="QTQ402" s="464"/>
      <c r="QTR402" s="369">
        <v>0.33333333333333331</v>
      </c>
      <c r="QTS402" s="370" t="e">
        <f>VLOOKUP(QTO402,fields,2)</f>
        <v>#REF!</v>
      </c>
      <c r="QTT402" s="73" t="s">
        <v>985</v>
      </c>
      <c r="QTU402" s="95">
        <v>45109</v>
      </c>
      <c r="QTV402" s="65" t="s">
        <v>11</v>
      </c>
      <c r="QTW402" s="370" t="e">
        <f>VLOOKUP(QUE402,Teams,2)</f>
        <v>#REF!</v>
      </c>
      <c r="QTX402" s="370" t="e">
        <f>VLOOKUP(QUF402,Teams,2)</f>
        <v>#REF!</v>
      </c>
      <c r="QTY402" s="464"/>
      <c r="QTZ402" s="369">
        <v>0.33333333333333331</v>
      </c>
      <c r="QUA402" s="370" t="e">
        <f>VLOOKUP(QTW402,fields,2)</f>
        <v>#REF!</v>
      </c>
      <c r="QUB402" s="73" t="s">
        <v>985</v>
      </c>
      <c r="QUC402" s="95">
        <v>45109</v>
      </c>
      <c r="QUD402" s="65" t="s">
        <v>11</v>
      </c>
      <c r="QUE402" s="370" t="e">
        <f>VLOOKUP(QUM402,Teams,2)</f>
        <v>#REF!</v>
      </c>
      <c r="QUF402" s="370" t="e">
        <f>VLOOKUP(QUN402,Teams,2)</f>
        <v>#REF!</v>
      </c>
      <c r="QUG402" s="464"/>
      <c r="QUH402" s="369">
        <v>0.33333333333333331</v>
      </c>
      <c r="QUI402" s="370" t="e">
        <f>VLOOKUP(QUE402,fields,2)</f>
        <v>#REF!</v>
      </c>
      <c r="QUJ402" s="73" t="s">
        <v>985</v>
      </c>
      <c r="QUK402" s="95">
        <v>45109</v>
      </c>
      <c r="QUL402" s="65" t="s">
        <v>11</v>
      </c>
      <c r="QUM402" s="370" t="e">
        <f>VLOOKUP(QUU402,Teams,2)</f>
        <v>#REF!</v>
      </c>
      <c r="QUN402" s="370" t="e">
        <f>VLOOKUP(QUV402,Teams,2)</f>
        <v>#REF!</v>
      </c>
      <c r="QUO402" s="464"/>
      <c r="QUP402" s="369">
        <v>0.33333333333333331</v>
      </c>
      <c r="QUQ402" s="370" t="e">
        <f>VLOOKUP(QUM402,fields,2)</f>
        <v>#REF!</v>
      </c>
      <c r="QUR402" s="73" t="s">
        <v>985</v>
      </c>
      <c r="QUS402" s="95">
        <v>45109</v>
      </c>
      <c r="QUT402" s="65" t="s">
        <v>11</v>
      </c>
      <c r="QUU402" s="370" t="e">
        <f>VLOOKUP(QVC402,Teams,2)</f>
        <v>#REF!</v>
      </c>
      <c r="QUV402" s="370" t="e">
        <f>VLOOKUP(QVD402,Teams,2)</f>
        <v>#REF!</v>
      </c>
      <c r="QUW402" s="464"/>
      <c r="QUX402" s="369">
        <v>0.33333333333333331</v>
      </c>
      <c r="QUY402" s="370" t="e">
        <f>VLOOKUP(QUU402,fields,2)</f>
        <v>#REF!</v>
      </c>
      <c r="QUZ402" s="73" t="s">
        <v>985</v>
      </c>
      <c r="QVA402" s="95">
        <v>45109</v>
      </c>
      <c r="QVB402" s="65" t="s">
        <v>11</v>
      </c>
      <c r="QVC402" s="370" t="e">
        <f>VLOOKUP(QVK402,Teams,2)</f>
        <v>#REF!</v>
      </c>
      <c r="QVD402" s="370" t="e">
        <f>VLOOKUP(QVL402,Teams,2)</f>
        <v>#REF!</v>
      </c>
      <c r="QVE402" s="464"/>
      <c r="QVF402" s="369">
        <v>0.33333333333333331</v>
      </c>
      <c r="QVG402" s="370" t="e">
        <f>VLOOKUP(QVC402,fields,2)</f>
        <v>#REF!</v>
      </c>
      <c r="QVH402" s="73" t="s">
        <v>985</v>
      </c>
      <c r="QVI402" s="95">
        <v>45109</v>
      </c>
      <c r="QVJ402" s="65" t="s">
        <v>11</v>
      </c>
      <c r="QVK402" s="370" t="e">
        <f>VLOOKUP(QVS402,Teams,2)</f>
        <v>#REF!</v>
      </c>
      <c r="QVL402" s="370" t="e">
        <f>VLOOKUP(QVT402,Teams,2)</f>
        <v>#REF!</v>
      </c>
      <c r="QVM402" s="464"/>
      <c r="QVN402" s="369">
        <v>0.33333333333333331</v>
      </c>
      <c r="QVO402" s="370" t="e">
        <f>VLOOKUP(QVK402,fields,2)</f>
        <v>#REF!</v>
      </c>
      <c r="QVP402" s="73" t="s">
        <v>985</v>
      </c>
      <c r="QVQ402" s="95">
        <v>45109</v>
      </c>
      <c r="QVR402" s="65" t="s">
        <v>11</v>
      </c>
      <c r="QVS402" s="370" t="e">
        <f>VLOOKUP(QWA402,Teams,2)</f>
        <v>#REF!</v>
      </c>
      <c r="QVT402" s="370" t="e">
        <f>VLOOKUP(QWB402,Teams,2)</f>
        <v>#REF!</v>
      </c>
      <c r="QVU402" s="464"/>
      <c r="QVV402" s="369">
        <v>0.33333333333333331</v>
      </c>
      <c r="QVW402" s="370" t="e">
        <f>VLOOKUP(QVS402,fields,2)</f>
        <v>#REF!</v>
      </c>
      <c r="QVX402" s="73" t="s">
        <v>985</v>
      </c>
      <c r="QVY402" s="95">
        <v>45109</v>
      </c>
      <c r="QVZ402" s="65" t="s">
        <v>11</v>
      </c>
      <c r="QWA402" s="370" t="e">
        <f>VLOOKUP(QWI402,Teams,2)</f>
        <v>#REF!</v>
      </c>
      <c r="QWB402" s="370" t="e">
        <f>VLOOKUP(QWJ402,Teams,2)</f>
        <v>#REF!</v>
      </c>
      <c r="QWC402" s="464"/>
      <c r="QWD402" s="369">
        <v>0.33333333333333331</v>
      </c>
      <c r="QWE402" s="370" t="e">
        <f>VLOOKUP(QWA402,fields,2)</f>
        <v>#REF!</v>
      </c>
      <c r="QWF402" s="73" t="s">
        <v>985</v>
      </c>
      <c r="QWG402" s="95">
        <v>45109</v>
      </c>
      <c r="QWH402" s="65" t="s">
        <v>11</v>
      </c>
      <c r="QWI402" s="370" t="e">
        <f>VLOOKUP(QWQ402,Teams,2)</f>
        <v>#REF!</v>
      </c>
      <c r="QWJ402" s="370" t="e">
        <f>VLOOKUP(QWR402,Teams,2)</f>
        <v>#REF!</v>
      </c>
      <c r="QWK402" s="464"/>
      <c r="QWL402" s="369">
        <v>0.33333333333333331</v>
      </c>
      <c r="QWM402" s="370" t="e">
        <f>VLOOKUP(QWI402,fields,2)</f>
        <v>#REF!</v>
      </c>
      <c r="QWN402" s="73" t="s">
        <v>985</v>
      </c>
      <c r="QWO402" s="95">
        <v>45109</v>
      </c>
      <c r="QWP402" s="65" t="s">
        <v>11</v>
      </c>
      <c r="QWQ402" s="370" t="e">
        <f>VLOOKUP(QWY402,Teams,2)</f>
        <v>#REF!</v>
      </c>
      <c r="QWR402" s="370" t="e">
        <f>VLOOKUP(QWZ402,Teams,2)</f>
        <v>#REF!</v>
      </c>
      <c r="QWS402" s="464"/>
      <c r="QWT402" s="369">
        <v>0.33333333333333331</v>
      </c>
      <c r="QWU402" s="370" t="e">
        <f>VLOOKUP(QWQ402,fields,2)</f>
        <v>#REF!</v>
      </c>
      <c r="QWV402" s="73" t="s">
        <v>985</v>
      </c>
      <c r="QWW402" s="95">
        <v>45109</v>
      </c>
      <c r="QWX402" s="65" t="s">
        <v>11</v>
      </c>
      <c r="QWY402" s="370" t="e">
        <f>VLOOKUP(QXG402,Teams,2)</f>
        <v>#REF!</v>
      </c>
      <c r="QWZ402" s="370" t="e">
        <f>VLOOKUP(QXH402,Teams,2)</f>
        <v>#REF!</v>
      </c>
      <c r="QXA402" s="464"/>
      <c r="QXB402" s="369">
        <v>0.33333333333333331</v>
      </c>
      <c r="QXC402" s="370" t="e">
        <f>VLOOKUP(QWY402,fields,2)</f>
        <v>#REF!</v>
      </c>
      <c r="QXD402" s="73" t="s">
        <v>985</v>
      </c>
      <c r="QXE402" s="95">
        <v>45109</v>
      </c>
      <c r="QXF402" s="65" t="s">
        <v>11</v>
      </c>
      <c r="QXG402" s="370" t="e">
        <f>VLOOKUP(QXO402,Teams,2)</f>
        <v>#REF!</v>
      </c>
      <c r="QXH402" s="370" t="e">
        <f>VLOOKUP(QXP402,Teams,2)</f>
        <v>#REF!</v>
      </c>
      <c r="QXI402" s="464"/>
      <c r="QXJ402" s="369">
        <v>0.33333333333333331</v>
      </c>
      <c r="QXK402" s="370" t="e">
        <f>VLOOKUP(QXG402,fields,2)</f>
        <v>#REF!</v>
      </c>
      <c r="QXL402" s="73" t="s">
        <v>985</v>
      </c>
      <c r="QXM402" s="95">
        <v>45109</v>
      </c>
      <c r="QXN402" s="65" t="s">
        <v>11</v>
      </c>
      <c r="QXO402" s="370" t="e">
        <f>VLOOKUP(QXW402,Teams,2)</f>
        <v>#REF!</v>
      </c>
      <c r="QXP402" s="370" t="e">
        <f>VLOOKUP(QXX402,Teams,2)</f>
        <v>#REF!</v>
      </c>
      <c r="QXQ402" s="464"/>
      <c r="QXR402" s="369">
        <v>0.33333333333333331</v>
      </c>
      <c r="QXS402" s="370" t="e">
        <f>VLOOKUP(QXO402,fields,2)</f>
        <v>#REF!</v>
      </c>
      <c r="QXT402" s="73" t="s">
        <v>985</v>
      </c>
      <c r="QXU402" s="95">
        <v>45109</v>
      </c>
      <c r="QXV402" s="65" t="s">
        <v>11</v>
      </c>
      <c r="QXW402" s="370" t="e">
        <f>VLOOKUP(QYE402,Teams,2)</f>
        <v>#REF!</v>
      </c>
      <c r="QXX402" s="370" t="e">
        <f>VLOOKUP(QYF402,Teams,2)</f>
        <v>#REF!</v>
      </c>
      <c r="QXY402" s="464"/>
      <c r="QXZ402" s="369">
        <v>0.33333333333333331</v>
      </c>
      <c r="QYA402" s="370" t="e">
        <f>VLOOKUP(QXW402,fields,2)</f>
        <v>#REF!</v>
      </c>
      <c r="QYB402" s="73" t="s">
        <v>985</v>
      </c>
      <c r="QYC402" s="95">
        <v>45109</v>
      </c>
      <c r="QYD402" s="65" t="s">
        <v>11</v>
      </c>
      <c r="QYE402" s="370" t="e">
        <f>VLOOKUP(QYM402,Teams,2)</f>
        <v>#REF!</v>
      </c>
      <c r="QYF402" s="370" t="e">
        <f>VLOOKUP(QYN402,Teams,2)</f>
        <v>#REF!</v>
      </c>
      <c r="QYG402" s="464"/>
      <c r="QYH402" s="369">
        <v>0.33333333333333331</v>
      </c>
      <c r="QYI402" s="370" t="e">
        <f>VLOOKUP(QYE402,fields,2)</f>
        <v>#REF!</v>
      </c>
      <c r="QYJ402" s="73" t="s">
        <v>985</v>
      </c>
      <c r="QYK402" s="95">
        <v>45109</v>
      </c>
      <c r="QYL402" s="65" t="s">
        <v>11</v>
      </c>
      <c r="QYM402" s="370" t="e">
        <f>VLOOKUP(QYU402,Teams,2)</f>
        <v>#REF!</v>
      </c>
      <c r="QYN402" s="370" t="e">
        <f>VLOOKUP(QYV402,Teams,2)</f>
        <v>#REF!</v>
      </c>
      <c r="QYO402" s="464"/>
      <c r="QYP402" s="369">
        <v>0.33333333333333331</v>
      </c>
      <c r="QYQ402" s="370" t="e">
        <f>VLOOKUP(QYM402,fields,2)</f>
        <v>#REF!</v>
      </c>
      <c r="QYR402" s="73" t="s">
        <v>985</v>
      </c>
      <c r="QYS402" s="95">
        <v>45109</v>
      </c>
      <c r="QYT402" s="65" t="s">
        <v>11</v>
      </c>
      <c r="QYU402" s="370" t="e">
        <f>VLOOKUP(QZC402,Teams,2)</f>
        <v>#REF!</v>
      </c>
      <c r="QYV402" s="370" t="e">
        <f>VLOOKUP(QZD402,Teams,2)</f>
        <v>#REF!</v>
      </c>
      <c r="QYW402" s="464"/>
      <c r="QYX402" s="369">
        <v>0.33333333333333331</v>
      </c>
      <c r="QYY402" s="370" t="e">
        <f>VLOOKUP(QYU402,fields,2)</f>
        <v>#REF!</v>
      </c>
      <c r="QYZ402" s="73" t="s">
        <v>985</v>
      </c>
      <c r="QZA402" s="95">
        <v>45109</v>
      </c>
      <c r="QZB402" s="65" t="s">
        <v>11</v>
      </c>
      <c r="QZC402" s="370" t="e">
        <f>VLOOKUP(QZK402,Teams,2)</f>
        <v>#REF!</v>
      </c>
      <c r="QZD402" s="370" t="e">
        <f>VLOOKUP(QZL402,Teams,2)</f>
        <v>#REF!</v>
      </c>
      <c r="QZE402" s="464"/>
      <c r="QZF402" s="369">
        <v>0.33333333333333331</v>
      </c>
      <c r="QZG402" s="370" t="e">
        <f>VLOOKUP(QZC402,fields,2)</f>
        <v>#REF!</v>
      </c>
      <c r="QZH402" s="73" t="s">
        <v>985</v>
      </c>
      <c r="QZI402" s="95">
        <v>45109</v>
      </c>
      <c r="QZJ402" s="65" t="s">
        <v>11</v>
      </c>
      <c r="QZK402" s="370" t="e">
        <f>VLOOKUP(QZS402,Teams,2)</f>
        <v>#REF!</v>
      </c>
      <c r="QZL402" s="370" t="e">
        <f>VLOOKUP(QZT402,Teams,2)</f>
        <v>#REF!</v>
      </c>
      <c r="QZM402" s="464"/>
      <c r="QZN402" s="369">
        <v>0.33333333333333331</v>
      </c>
      <c r="QZO402" s="370" t="e">
        <f>VLOOKUP(QZK402,fields,2)</f>
        <v>#REF!</v>
      </c>
      <c r="QZP402" s="73" t="s">
        <v>985</v>
      </c>
      <c r="QZQ402" s="95">
        <v>45109</v>
      </c>
      <c r="QZR402" s="65" t="s">
        <v>11</v>
      </c>
      <c r="QZS402" s="370" t="e">
        <f>VLOOKUP(RAA402,Teams,2)</f>
        <v>#REF!</v>
      </c>
      <c r="QZT402" s="370" t="e">
        <f>VLOOKUP(RAB402,Teams,2)</f>
        <v>#REF!</v>
      </c>
      <c r="QZU402" s="464"/>
      <c r="QZV402" s="369">
        <v>0.33333333333333331</v>
      </c>
      <c r="QZW402" s="370" t="e">
        <f>VLOOKUP(QZS402,fields,2)</f>
        <v>#REF!</v>
      </c>
      <c r="QZX402" s="73" t="s">
        <v>985</v>
      </c>
      <c r="QZY402" s="95">
        <v>45109</v>
      </c>
      <c r="QZZ402" s="65" t="s">
        <v>11</v>
      </c>
      <c r="RAA402" s="370" t="e">
        <f>VLOOKUP(RAI402,Teams,2)</f>
        <v>#REF!</v>
      </c>
      <c r="RAB402" s="370" t="e">
        <f>VLOOKUP(RAJ402,Teams,2)</f>
        <v>#REF!</v>
      </c>
      <c r="RAC402" s="464"/>
      <c r="RAD402" s="369">
        <v>0.33333333333333331</v>
      </c>
      <c r="RAE402" s="370" t="e">
        <f>VLOOKUP(RAA402,fields,2)</f>
        <v>#REF!</v>
      </c>
      <c r="RAF402" s="73" t="s">
        <v>985</v>
      </c>
      <c r="RAG402" s="95">
        <v>45109</v>
      </c>
      <c r="RAH402" s="65" t="s">
        <v>11</v>
      </c>
      <c r="RAI402" s="370" t="e">
        <f>VLOOKUP(RAQ402,Teams,2)</f>
        <v>#REF!</v>
      </c>
      <c r="RAJ402" s="370" t="e">
        <f>VLOOKUP(RAR402,Teams,2)</f>
        <v>#REF!</v>
      </c>
      <c r="RAK402" s="464"/>
      <c r="RAL402" s="369">
        <v>0.33333333333333331</v>
      </c>
      <c r="RAM402" s="370" t="e">
        <f>VLOOKUP(RAI402,fields,2)</f>
        <v>#REF!</v>
      </c>
      <c r="RAN402" s="73" t="s">
        <v>985</v>
      </c>
      <c r="RAO402" s="95">
        <v>45109</v>
      </c>
      <c r="RAP402" s="65" t="s">
        <v>11</v>
      </c>
      <c r="RAQ402" s="370" t="e">
        <f>VLOOKUP(RAY402,Teams,2)</f>
        <v>#REF!</v>
      </c>
      <c r="RAR402" s="370" t="e">
        <f>VLOOKUP(RAZ402,Teams,2)</f>
        <v>#REF!</v>
      </c>
      <c r="RAS402" s="464"/>
      <c r="RAT402" s="369">
        <v>0.33333333333333331</v>
      </c>
      <c r="RAU402" s="370" t="e">
        <f>VLOOKUP(RAQ402,fields,2)</f>
        <v>#REF!</v>
      </c>
      <c r="RAV402" s="73" t="s">
        <v>985</v>
      </c>
      <c r="RAW402" s="95">
        <v>45109</v>
      </c>
      <c r="RAX402" s="65" t="s">
        <v>11</v>
      </c>
      <c r="RAY402" s="370" t="e">
        <f>VLOOKUP(RBG402,Teams,2)</f>
        <v>#REF!</v>
      </c>
      <c r="RAZ402" s="370" t="e">
        <f>VLOOKUP(RBH402,Teams,2)</f>
        <v>#REF!</v>
      </c>
      <c r="RBA402" s="464"/>
      <c r="RBB402" s="369">
        <v>0.33333333333333331</v>
      </c>
      <c r="RBC402" s="370" t="e">
        <f>VLOOKUP(RAY402,fields,2)</f>
        <v>#REF!</v>
      </c>
      <c r="RBD402" s="73" t="s">
        <v>985</v>
      </c>
      <c r="RBE402" s="95">
        <v>45109</v>
      </c>
      <c r="RBF402" s="65" t="s">
        <v>11</v>
      </c>
      <c r="RBG402" s="370" t="e">
        <f>VLOOKUP(RBO402,Teams,2)</f>
        <v>#REF!</v>
      </c>
      <c r="RBH402" s="370" t="e">
        <f>VLOOKUP(RBP402,Teams,2)</f>
        <v>#REF!</v>
      </c>
      <c r="RBI402" s="464"/>
      <c r="RBJ402" s="369">
        <v>0.33333333333333331</v>
      </c>
      <c r="RBK402" s="370" t="e">
        <f>VLOOKUP(RBG402,fields,2)</f>
        <v>#REF!</v>
      </c>
      <c r="RBL402" s="73" t="s">
        <v>985</v>
      </c>
      <c r="RBM402" s="95">
        <v>45109</v>
      </c>
      <c r="RBN402" s="65" t="s">
        <v>11</v>
      </c>
      <c r="RBO402" s="370" t="e">
        <f>VLOOKUP(RBW402,Teams,2)</f>
        <v>#REF!</v>
      </c>
      <c r="RBP402" s="370" t="e">
        <f>VLOOKUP(RBX402,Teams,2)</f>
        <v>#REF!</v>
      </c>
      <c r="RBQ402" s="464"/>
      <c r="RBR402" s="369">
        <v>0.33333333333333331</v>
      </c>
      <c r="RBS402" s="370" t="e">
        <f>VLOOKUP(RBO402,fields,2)</f>
        <v>#REF!</v>
      </c>
      <c r="RBT402" s="73" t="s">
        <v>985</v>
      </c>
      <c r="RBU402" s="95">
        <v>45109</v>
      </c>
      <c r="RBV402" s="65" t="s">
        <v>11</v>
      </c>
      <c r="RBW402" s="370" t="e">
        <f>VLOOKUP(RCE402,Teams,2)</f>
        <v>#REF!</v>
      </c>
      <c r="RBX402" s="370" t="e">
        <f>VLOOKUP(RCF402,Teams,2)</f>
        <v>#REF!</v>
      </c>
      <c r="RBY402" s="464"/>
      <c r="RBZ402" s="369">
        <v>0.33333333333333331</v>
      </c>
      <c r="RCA402" s="370" t="e">
        <f>VLOOKUP(RBW402,fields,2)</f>
        <v>#REF!</v>
      </c>
      <c r="RCB402" s="73" t="s">
        <v>985</v>
      </c>
      <c r="RCC402" s="95">
        <v>45109</v>
      </c>
      <c r="RCD402" s="65" t="s">
        <v>11</v>
      </c>
      <c r="RCE402" s="370" t="e">
        <f>VLOOKUP(RCM402,Teams,2)</f>
        <v>#REF!</v>
      </c>
      <c r="RCF402" s="370" t="e">
        <f>VLOOKUP(RCN402,Teams,2)</f>
        <v>#REF!</v>
      </c>
      <c r="RCG402" s="464"/>
      <c r="RCH402" s="369">
        <v>0.33333333333333331</v>
      </c>
      <c r="RCI402" s="370" t="e">
        <f>VLOOKUP(RCE402,fields,2)</f>
        <v>#REF!</v>
      </c>
      <c r="RCJ402" s="73" t="s">
        <v>985</v>
      </c>
      <c r="RCK402" s="95">
        <v>45109</v>
      </c>
      <c r="RCL402" s="65" t="s">
        <v>11</v>
      </c>
      <c r="RCM402" s="370" t="e">
        <f>VLOOKUP(RCU402,Teams,2)</f>
        <v>#REF!</v>
      </c>
      <c r="RCN402" s="370" t="e">
        <f>VLOOKUP(RCV402,Teams,2)</f>
        <v>#REF!</v>
      </c>
      <c r="RCO402" s="464"/>
      <c r="RCP402" s="369">
        <v>0.33333333333333331</v>
      </c>
      <c r="RCQ402" s="370" t="e">
        <f>VLOOKUP(RCM402,fields,2)</f>
        <v>#REF!</v>
      </c>
      <c r="RCR402" s="73" t="s">
        <v>985</v>
      </c>
      <c r="RCS402" s="95">
        <v>45109</v>
      </c>
      <c r="RCT402" s="65" t="s">
        <v>11</v>
      </c>
      <c r="RCU402" s="370" t="e">
        <f>VLOOKUP(RDC402,Teams,2)</f>
        <v>#REF!</v>
      </c>
      <c r="RCV402" s="370" t="e">
        <f>VLOOKUP(RDD402,Teams,2)</f>
        <v>#REF!</v>
      </c>
      <c r="RCW402" s="464"/>
      <c r="RCX402" s="369">
        <v>0.33333333333333331</v>
      </c>
      <c r="RCY402" s="370" t="e">
        <f>VLOOKUP(RCU402,fields,2)</f>
        <v>#REF!</v>
      </c>
      <c r="RCZ402" s="73" t="s">
        <v>985</v>
      </c>
      <c r="RDA402" s="95">
        <v>45109</v>
      </c>
      <c r="RDB402" s="65" t="s">
        <v>11</v>
      </c>
      <c r="RDC402" s="370" t="e">
        <f>VLOOKUP(RDK402,Teams,2)</f>
        <v>#REF!</v>
      </c>
      <c r="RDD402" s="370" t="e">
        <f>VLOOKUP(RDL402,Teams,2)</f>
        <v>#REF!</v>
      </c>
      <c r="RDE402" s="464"/>
      <c r="RDF402" s="369">
        <v>0.33333333333333331</v>
      </c>
      <c r="RDG402" s="370" t="e">
        <f>VLOOKUP(RDC402,fields,2)</f>
        <v>#REF!</v>
      </c>
      <c r="RDH402" s="73" t="s">
        <v>985</v>
      </c>
      <c r="RDI402" s="95">
        <v>45109</v>
      </c>
      <c r="RDJ402" s="65" t="s">
        <v>11</v>
      </c>
      <c r="RDK402" s="370" t="e">
        <f>VLOOKUP(RDS402,Teams,2)</f>
        <v>#REF!</v>
      </c>
      <c r="RDL402" s="370" t="e">
        <f>VLOOKUP(RDT402,Teams,2)</f>
        <v>#REF!</v>
      </c>
      <c r="RDM402" s="464"/>
      <c r="RDN402" s="369">
        <v>0.33333333333333331</v>
      </c>
      <c r="RDO402" s="370" t="e">
        <f>VLOOKUP(RDK402,fields,2)</f>
        <v>#REF!</v>
      </c>
      <c r="RDP402" s="73" t="s">
        <v>985</v>
      </c>
      <c r="RDQ402" s="95">
        <v>45109</v>
      </c>
      <c r="RDR402" s="65" t="s">
        <v>11</v>
      </c>
      <c r="RDS402" s="370" t="e">
        <f>VLOOKUP(REA402,Teams,2)</f>
        <v>#REF!</v>
      </c>
      <c r="RDT402" s="370" t="e">
        <f>VLOOKUP(REB402,Teams,2)</f>
        <v>#REF!</v>
      </c>
      <c r="RDU402" s="464"/>
      <c r="RDV402" s="369">
        <v>0.33333333333333331</v>
      </c>
      <c r="RDW402" s="370" t="e">
        <f>VLOOKUP(RDS402,fields,2)</f>
        <v>#REF!</v>
      </c>
      <c r="RDX402" s="73" t="s">
        <v>985</v>
      </c>
      <c r="RDY402" s="95">
        <v>45109</v>
      </c>
      <c r="RDZ402" s="65" t="s">
        <v>11</v>
      </c>
      <c r="REA402" s="370" t="e">
        <f>VLOOKUP(REI402,Teams,2)</f>
        <v>#REF!</v>
      </c>
      <c r="REB402" s="370" t="e">
        <f>VLOOKUP(REJ402,Teams,2)</f>
        <v>#REF!</v>
      </c>
      <c r="REC402" s="464"/>
      <c r="RED402" s="369">
        <v>0.33333333333333331</v>
      </c>
      <c r="REE402" s="370" t="e">
        <f>VLOOKUP(REA402,fields,2)</f>
        <v>#REF!</v>
      </c>
      <c r="REF402" s="73" t="s">
        <v>985</v>
      </c>
      <c r="REG402" s="95">
        <v>45109</v>
      </c>
      <c r="REH402" s="65" t="s">
        <v>11</v>
      </c>
      <c r="REI402" s="370" t="e">
        <f>VLOOKUP(REQ402,Teams,2)</f>
        <v>#REF!</v>
      </c>
      <c r="REJ402" s="370" t="e">
        <f>VLOOKUP(RER402,Teams,2)</f>
        <v>#REF!</v>
      </c>
      <c r="REK402" s="464"/>
      <c r="REL402" s="369">
        <v>0.33333333333333331</v>
      </c>
      <c r="REM402" s="370" t="e">
        <f>VLOOKUP(REI402,fields,2)</f>
        <v>#REF!</v>
      </c>
      <c r="REN402" s="73" t="s">
        <v>985</v>
      </c>
      <c r="REO402" s="95">
        <v>45109</v>
      </c>
      <c r="REP402" s="65" t="s">
        <v>11</v>
      </c>
      <c r="REQ402" s="370" t="e">
        <f>VLOOKUP(REY402,Teams,2)</f>
        <v>#REF!</v>
      </c>
      <c r="RER402" s="370" t="e">
        <f>VLOOKUP(REZ402,Teams,2)</f>
        <v>#REF!</v>
      </c>
      <c r="RES402" s="464"/>
      <c r="RET402" s="369">
        <v>0.33333333333333331</v>
      </c>
      <c r="REU402" s="370" t="e">
        <f>VLOOKUP(REQ402,fields,2)</f>
        <v>#REF!</v>
      </c>
      <c r="REV402" s="73" t="s">
        <v>985</v>
      </c>
      <c r="REW402" s="95">
        <v>45109</v>
      </c>
      <c r="REX402" s="65" t="s">
        <v>11</v>
      </c>
      <c r="REY402" s="370" t="e">
        <f>VLOOKUP(RFG402,Teams,2)</f>
        <v>#REF!</v>
      </c>
      <c r="REZ402" s="370" t="e">
        <f>VLOOKUP(RFH402,Teams,2)</f>
        <v>#REF!</v>
      </c>
      <c r="RFA402" s="464"/>
      <c r="RFB402" s="369">
        <v>0.33333333333333331</v>
      </c>
      <c r="RFC402" s="370" t="e">
        <f>VLOOKUP(REY402,fields,2)</f>
        <v>#REF!</v>
      </c>
      <c r="RFD402" s="73" t="s">
        <v>985</v>
      </c>
      <c r="RFE402" s="95">
        <v>45109</v>
      </c>
      <c r="RFF402" s="65" t="s">
        <v>11</v>
      </c>
      <c r="RFG402" s="370" t="e">
        <f>VLOOKUP(RFO402,Teams,2)</f>
        <v>#REF!</v>
      </c>
      <c r="RFH402" s="370" t="e">
        <f>VLOOKUP(RFP402,Teams,2)</f>
        <v>#REF!</v>
      </c>
      <c r="RFI402" s="464"/>
      <c r="RFJ402" s="369">
        <v>0.33333333333333331</v>
      </c>
      <c r="RFK402" s="370" t="e">
        <f>VLOOKUP(RFG402,fields,2)</f>
        <v>#REF!</v>
      </c>
      <c r="RFL402" s="73" t="s">
        <v>985</v>
      </c>
      <c r="RFM402" s="95">
        <v>45109</v>
      </c>
      <c r="RFN402" s="65" t="s">
        <v>11</v>
      </c>
      <c r="RFO402" s="370" t="e">
        <f>VLOOKUP(RFW402,Teams,2)</f>
        <v>#REF!</v>
      </c>
      <c r="RFP402" s="370" t="e">
        <f>VLOOKUP(RFX402,Teams,2)</f>
        <v>#REF!</v>
      </c>
      <c r="RFQ402" s="464"/>
      <c r="RFR402" s="369">
        <v>0.33333333333333331</v>
      </c>
      <c r="RFS402" s="370" t="e">
        <f>VLOOKUP(RFO402,fields,2)</f>
        <v>#REF!</v>
      </c>
      <c r="RFT402" s="73" t="s">
        <v>985</v>
      </c>
      <c r="RFU402" s="95">
        <v>45109</v>
      </c>
      <c r="RFV402" s="65" t="s">
        <v>11</v>
      </c>
      <c r="RFW402" s="370" t="e">
        <f>VLOOKUP(RGE402,Teams,2)</f>
        <v>#REF!</v>
      </c>
      <c r="RFX402" s="370" t="e">
        <f>VLOOKUP(RGF402,Teams,2)</f>
        <v>#REF!</v>
      </c>
      <c r="RFY402" s="464"/>
      <c r="RFZ402" s="369">
        <v>0.33333333333333331</v>
      </c>
      <c r="RGA402" s="370" t="e">
        <f>VLOOKUP(RFW402,fields,2)</f>
        <v>#REF!</v>
      </c>
      <c r="RGB402" s="73" t="s">
        <v>985</v>
      </c>
      <c r="RGC402" s="95">
        <v>45109</v>
      </c>
      <c r="RGD402" s="65" t="s">
        <v>11</v>
      </c>
      <c r="RGE402" s="370" t="e">
        <f>VLOOKUP(RGM402,Teams,2)</f>
        <v>#REF!</v>
      </c>
      <c r="RGF402" s="370" t="e">
        <f>VLOOKUP(RGN402,Teams,2)</f>
        <v>#REF!</v>
      </c>
      <c r="RGG402" s="464"/>
      <c r="RGH402" s="369">
        <v>0.33333333333333331</v>
      </c>
      <c r="RGI402" s="370" t="e">
        <f>VLOOKUP(RGE402,fields,2)</f>
        <v>#REF!</v>
      </c>
      <c r="RGJ402" s="73" t="s">
        <v>985</v>
      </c>
      <c r="RGK402" s="95">
        <v>45109</v>
      </c>
      <c r="RGL402" s="65" t="s">
        <v>11</v>
      </c>
      <c r="RGM402" s="370" t="e">
        <f>VLOOKUP(RGU402,Teams,2)</f>
        <v>#REF!</v>
      </c>
      <c r="RGN402" s="370" t="e">
        <f>VLOOKUP(RGV402,Teams,2)</f>
        <v>#REF!</v>
      </c>
      <c r="RGO402" s="464"/>
      <c r="RGP402" s="369">
        <v>0.33333333333333331</v>
      </c>
      <c r="RGQ402" s="370" t="e">
        <f>VLOOKUP(RGM402,fields,2)</f>
        <v>#REF!</v>
      </c>
      <c r="RGR402" s="73" t="s">
        <v>985</v>
      </c>
      <c r="RGS402" s="95">
        <v>45109</v>
      </c>
      <c r="RGT402" s="65" t="s">
        <v>11</v>
      </c>
      <c r="RGU402" s="370" t="e">
        <f>VLOOKUP(RHC402,Teams,2)</f>
        <v>#REF!</v>
      </c>
      <c r="RGV402" s="370" t="e">
        <f>VLOOKUP(RHD402,Teams,2)</f>
        <v>#REF!</v>
      </c>
      <c r="RGW402" s="464"/>
      <c r="RGX402" s="369">
        <v>0.33333333333333331</v>
      </c>
      <c r="RGY402" s="370" t="e">
        <f>VLOOKUP(RGU402,fields,2)</f>
        <v>#REF!</v>
      </c>
      <c r="RGZ402" s="73" t="s">
        <v>985</v>
      </c>
      <c r="RHA402" s="95">
        <v>45109</v>
      </c>
      <c r="RHB402" s="65" t="s">
        <v>11</v>
      </c>
      <c r="RHC402" s="370" t="e">
        <f>VLOOKUP(RHK402,Teams,2)</f>
        <v>#REF!</v>
      </c>
      <c r="RHD402" s="370" t="e">
        <f>VLOOKUP(RHL402,Teams,2)</f>
        <v>#REF!</v>
      </c>
      <c r="RHE402" s="464"/>
      <c r="RHF402" s="369">
        <v>0.33333333333333331</v>
      </c>
      <c r="RHG402" s="370" t="e">
        <f>VLOOKUP(RHC402,fields,2)</f>
        <v>#REF!</v>
      </c>
      <c r="RHH402" s="73" t="s">
        <v>985</v>
      </c>
      <c r="RHI402" s="95">
        <v>45109</v>
      </c>
      <c r="RHJ402" s="65" t="s">
        <v>11</v>
      </c>
      <c r="RHK402" s="370" t="e">
        <f>VLOOKUP(RHS402,Teams,2)</f>
        <v>#REF!</v>
      </c>
      <c r="RHL402" s="370" t="e">
        <f>VLOOKUP(RHT402,Teams,2)</f>
        <v>#REF!</v>
      </c>
      <c r="RHM402" s="464"/>
      <c r="RHN402" s="369">
        <v>0.33333333333333331</v>
      </c>
      <c r="RHO402" s="370" t="e">
        <f>VLOOKUP(RHK402,fields,2)</f>
        <v>#REF!</v>
      </c>
      <c r="RHP402" s="73" t="s">
        <v>985</v>
      </c>
      <c r="RHQ402" s="95">
        <v>45109</v>
      </c>
      <c r="RHR402" s="65" t="s">
        <v>11</v>
      </c>
      <c r="RHS402" s="370" t="e">
        <f>VLOOKUP(RIA402,Teams,2)</f>
        <v>#REF!</v>
      </c>
      <c r="RHT402" s="370" t="e">
        <f>VLOOKUP(RIB402,Teams,2)</f>
        <v>#REF!</v>
      </c>
      <c r="RHU402" s="464"/>
      <c r="RHV402" s="369">
        <v>0.33333333333333331</v>
      </c>
      <c r="RHW402" s="370" t="e">
        <f>VLOOKUP(RHS402,fields,2)</f>
        <v>#REF!</v>
      </c>
      <c r="RHX402" s="73" t="s">
        <v>985</v>
      </c>
      <c r="RHY402" s="95">
        <v>45109</v>
      </c>
      <c r="RHZ402" s="65" t="s">
        <v>11</v>
      </c>
      <c r="RIA402" s="370" t="e">
        <f>VLOOKUP(RII402,Teams,2)</f>
        <v>#REF!</v>
      </c>
      <c r="RIB402" s="370" t="e">
        <f>VLOOKUP(RIJ402,Teams,2)</f>
        <v>#REF!</v>
      </c>
      <c r="RIC402" s="464"/>
      <c r="RID402" s="369">
        <v>0.33333333333333331</v>
      </c>
      <c r="RIE402" s="370" t="e">
        <f>VLOOKUP(RIA402,fields,2)</f>
        <v>#REF!</v>
      </c>
      <c r="RIF402" s="73" t="s">
        <v>985</v>
      </c>
      <c r="RIG402" s="95">
        <v>45109</v>
      </c>
      <c r="RIH402" s="65" t="s">
        <v>11</v>
      </c>
      <c r="RII402" s="370" t="e">
        <f>VLOOKUP(RIQ402,Teams,2)</f>
        <v>#REF!</v>
      </c>
      <c r="RIJ402" s="370" t="e">
        <f>VLOOKUP(RIR402,Teams,2)</f>
        <v>#REF!</v>
      </c>
      <c r="RIK402" s="464"/>
      <c r="RIL402" s="369">
        <v>0.33333333333333331</v>
      </c>
      <c r="RIM402" s="370" t="e">
        <f>VLOOKUP(RII402,fields,2)</f>
        <v>#REF!</v>
      </c>
      <c r="RIN402" s="73" t="s">
        <v>985</v>
      </c>
      <c r="RIO402" s="95">
        <v>45109</v>
      </c>
      <c r="RIP402" s="65" t="s">
        <v>11</v>
      </c>
      <c r="RIQ402" s="370" t="e">
        <f>VLOOKUP(RIY402,Teams,2)</f>
        <v>#REF!</v>
      </c>
      <c r="RIR402" s="370" t="e">
        <f>VLOOKUP(RIZ402,Teams,2)</f>
        <v>#REF!</v>
      </c>
      <c r="RIS402" s="464"/>
      <c r="RIT402" s="369">
        <v>0.33333333333333331</v>
      </c>
      <c r="RIU402" s="370" t="e">
        <f>VLOOKUP(RIQ402,fields,2)</f>
        <v>#REF!</v>
      </c>
      <c r="RIV402" s="73" t="s">
        <v>985</v>
      </c>
      <c r="RIW402" s="95">
        <v>45109</v>
      </c>
      <c r="RIX402" s="65" t="s">
        <v>11</v>
      </c>
      <c r="RIY402" s="370" t="e">
        <f>VLOOKUP(RJG402,Teams,2)</f>
        <v>#REF!</v>
      </c>
      <c r="RIZ402" s="370" t="e">
        <f>VLOOKUP(RJH402,Teams,2)</f>
        <v>#REF!</v>
      </c>
      <c r="RJA402" s="464"/>
      <c r="RJB402" s="369">
        <v>0.33333333333333331</v>
      </c>
      <c r="RJC402" s="370" t="e">
        <f>VLOOKUP(RIY402,fields,2)</f>
        <v>#REF!</v>
      </c>
      <c r="RJD402" s="73" t="s">
        <v>985</v>
      </c>
      <c r="RJE402" s="95">
        <v>45109</v>
      </c>
      <c r="RJF402" s="65" t="s">
        <v>11</v>
      </c>
      <c r="RJG402" s="370" t="e">
        <f>VLOOKUP(RJO402,Teams,2)</f>
        <v>#REF!</v>
      </c>
      <c r="RJH402" s="370" t="e">
        <f>VLOOKUP(RJP402,Teams,2)</f>
        <v>#REF!</v>
      </c>
      <c r="RJI402" s="464"/>
      <c r="RJJ402" s="369">
        <v>0.33333333333333331</v>
      </c>
      <c r="RJK402" s="370" t="e">
        <f>VLOOKUP(RJG402,fields,2)</f>
        <v>#REF!</v>
      </c>
      <c r="RJL402" s="73" t="s">
        <v>985</v>
      </c>
      <c r="RJM402" s="95">
        <v>45109</v>
      </c>
      <c r="RJN402" s="65" t="s">
        <v>11</v>
      </c>
      <c r="RJO402" s="370" t="e">
        <f>VLOOKUP(RJW402,Teams,2)</f>
        <v>#REF!</v>
      </c>
      <c r="RJP402" s="370" t="e">
        <f>VLOOKUP(RJX402,Teams,2)</f>
        <v>#REF!</v>
      </c>
      <c r="RJQ402" s="464"/>
      <c r="RJR402" s="369">
        <v>0.33333333333333331</v>
      </c>
      <c r="RJS402" s="370" t="e">
        <f>VLOOKUP(RJO402,fields,2)</f>
        <v>#REF!</v>
      </c>
      <c r="RJT402" s="73" t="s">
        <v>985</v>
      </c>
      <c r="RJU402" s="95">
        <v>45109</v>
      </c>
      <c r="RJV402" s="65" t="s">
        <v>11</v>
      </c>
      <c r="RJW402" s="370" t="e">
        <f>VLOOKUP(RKE402,Teams,2)</f>
        <v>#REF!</v>
      </c>
      <c r="RJX402" s="370" t="e">
        <f>VLOOKUP(RKF402,Teams,2)</f>
        <v>#REF!</v>
      </c>
      <c r="RJY402" s="464"/>
      <c r="RJZ402" s="369">
        <v>0.33333333333333331</v>
      </c>
      <c r="RKA402" s="370" t="e">
        <f>VLOOKUP(RJW402,fields,2)</f>
        <v>#REF!</v>
      </c>
      <c r="RKB402" s="73" t="s">
        <v>985</v>
      </c>
      <c r="RKC402" s="95">
        <v>45109</v>
      </c>
      <c r="RKD402" s="65" t="s">
        <v>11</v>
      </c>
      <c r="RKE402" s="370" t="e">
        <f>VLOOKUP(RKM402,Teams,2)</f>
        <v>#REF!</v>
      </c>
      <c r="RKF402" s="370" t="e">
        <f>VLOOKUP(RKN402,Teams,2)</f>
        <v>#REF!</v>
      </c>
      <c r="RKG402" s="464"/>
      <c r="RKH402" s="369">
        <v>0.33333333333333331</v>
      </c>
      <c r="RKI402" s="370" t="e">
        <f>VLOOKUP(RKE402,fields,2)</f>
        <v>#REF!</v>
      </c>
      <c r="RKJ402" s="73" t="s">
        <v>985</v>
      </c>
      <c r="RKK402" s="95">
        <v>45109</v>
      </c>
      <c r="RKL402" s="65" t="s">
        <v>11</v>
      </c>
      <c r="RKM402" s="370" t="e">
        <f>VLOOKUP(RKU402,Teams,2)</f>
        <v>#REF!</v>
      </c>
      <c r="RKN402" s="370" t="e">
        <f>VLOOKUP(RKV402,Teams,2)</f>
        <v>#REF!</v>
      </c>
      <c r="RKO402" s="464"/>
      <c r="RKP402" s="369">
        <v>0.33333333333333331</v>
      </c>
      <c r="RKQ402" s="370" t="e">
        <f>VLOOKUP(RKM402,fields,2)</f>
        <v>#REF!</v>
      </c>
      <c r="RKR402" s="73" t="s">
        <v>985</v>
      </c>
      <c r="RKS402" s="95">
        <v>45109</v>
      </c>
      <c r="RKT402" s="65" t="s">
        <v>11</v>
      </c>
      <c r="RKU402" s="370" t="e">
        <f>VLOOKUP(RLC402,Teams,2)</f>
        <v>#REF!</v>
      </c>
      <c r="RKV402" s="370" t="e">
        <f>VLOOKUP(RLD402,Teams,2)</f>
        <v>#REF!</v>
      </c>
      <c r="RKW402" s="464"/>
      <c r="RKX402" s="369">
        <v>0.33333333333333331</v>
      </c>
      <c r="RKY402" s="370" t="e">
        <f>VLOOKUP(RKU402,fields,2)</f>
        <v>#REF!</v>
      </c>
      <c r="RKZ402" s="73" t="s">
        <v>985</v>
      </c>
      <c r="RLA402" s="95">
        <v>45109</v>
      </c>
      <c r="RLB402" s="65" t="s">
        <v>11</v>
      </c>
      <c r="RLC402" s="370" t="e">
        <f>VLOOKUP(RLK402,Teams,2)</f>
        <v>#REF!</v>
      </c>
      <c r="RLD402" s="370" t="e">
        <f>VLOOKUP(RLL402,Teams,2)</f>
        <v>#REF!</v>
      </c>
      <c r="RLE402" s="464"/>
      <c r="RLF402" s="369">
        <v>0.33333333333333331</v>
      </c>
      <c r="RLG402" s="370" t="e">
        <f>VLOOKUP(RLC402,fields,2)</f>
        <v>#REF!</v>
      </c>
      <c r="RLH402" s="73" t="s">
        <v>985</v>
      </c>
      <c r="RLI402" s="95">
        <v>45109</v>
      </c>
      <c r="RLJ402" s="65" t="s">
        <v>11</v>
      </c>
      <c r="RLK402" s="370" t="e">
        <f>VLOOKUP(RLS402,Teams,2)</f>
        <v>#REF!</v>
      </c>
      <c r="RLL402" s="370" t="e">
        <f>VLOOKUP(RLT402,Teams,2)</f>
        <v>#REF!</v>
      </c>
      <c r="RLM402" s="464"/>
      <c r="RLN402" s="369">
        <v>0.33333333333333331</v>
      </c>
      <c r="RLO402" s="370" t="e">
        <f>VLOOKUP(RLK402,fields,2)</f>
        <v>#REF!</v>
      </c>
      <c r="RLP402" s="73" t="s">
        <v>985</v>
      </c>
      <c r="RLQ402" s="95">
        <v>45109</v>
      </c>
      <c r="RLR402" s="65" t="s">
        <v>11</v>
      </c>
      <c r="RLS402" s="370" t="e">
        <f>VLOOKUP(RMA402,Teams,2)</f>
        <v>#REF!</v>
      </c>
      <c r="RLT402" s="370" t="e">
        <f>VLOOKUP(RMB402,Teams,2)</f>
        <v>#REF!</v>
      </c>
      <c r="RLU402" s="464"/>
      <c r="RLV402" s="369">
        <v>0.33333333333333331</v>
      </c>
      <c r="RLW402" s="370" t="e">
        <f>VLOOKUP(RLS402,fields,2)</f>
        <v>#REF!</v>
      </c>
      <c r="RLX402" s="73" t="s">
        <v>985</v>
      </c>
      <c r="RLY402" s="95">
        <v>45109</v>
      </c>
      <c r="RLZ402" s="65" t="s">
        <v>11</v>
      </c>
      <c r="RMA402" s="370" t="e">
        <f>VLOOKUP(RMI402,Teams,2)</f>
        <v>#REF!</v>
      </c>
      <c r="RMB402" s="370" t="e">
        <f>VLOOKUP(RMJ402,Teams,2)</f>
        <v>#REF!</v>
      </c>
      <c r="RMC402" s="464"/>
      <c r="RMD402" s="369">
        <v>0.33333333333333331</v>
      </c>
      <c r="RME402" s="370" t="e">
        <f>VLOOKUP(RMA402,fields,2)</f>
        <v>#REF!</v>
      </c>
      <c r="RMF402" s="73" t="s">
        <v>985</v>
      </c>
      <c r="RMG402" s="95">
        <v>45109</v>
      </c>
      <c r="RMH402" s="65" t="s">
        <v>11</v>
      </c>
      <c r="RMI402" s="370" t="e">
        <f>VLOOKUP(RMQ402,Teams,2)</f>
        <v>#REF!</v>
      </c>
      <c r="RMJ402" s="370" t="e">
        <f>VLOOKUP(RMR402,Teams,2)</f>
        <v>#REF!</v>
      </c>
      <c r="RMK402" s="464"/>
      <c r="RML402" s="369">
        <v>0.33333333333333331</v>
      </c>
      <c r="RMM402" s="370" t="e">
        <f>VLOOKUP(RMI402,fields,2)</f>
        <v>#REF!</v>
      </c>
      <c r="RMN402" s="73" t="s">
        <v>985</v>
      </c>
      <c r="RMO402" s="95">
        <v>45109</v>
      </c>
      <c r="RMP402" s="65" t="s">
        <v>11</v>
      </c>
      <c r="RMQ402" s="370" t="e">
        <f>VLOOKUP(RMY402,Teams,2)</f>
        <v>#REF!</v>
      </c>
      <c r="RMR402" s="370" t="e">
        <f>VLOOKUP(RMZ402,Teams,2)</f>
        <v>#REF!</v>
      </c>
      <c r="RMS402" s="464"/>
      <c r="RMT402" s="369">
        <v>0.33333333333333331</v>
      </c>
      <c r="RMU402" s="370" t="e">
        <f>VLOOKUP(RMQ402,fields,2)</f>
        <v>#REF!</v>
      </c>
      <c r="RMV402" s="73" t="s">
        <v>985</v>
      </c>
      <c r="RMW402" s="95">
        <v>45109</v>
      </c>
      <c r="RMX402" s="65" t="s">
        <v>11</v>
      </c>
      <c r="RMY402" s="370" t="e">
        <f>VLOOKUP(RNG402,Teams,2)</f>
        <v>#REF!</v>
      </c>
      <c r="RMZ402" s="370" t="e">
        <f>VLOOKUP(RNH402,Teams,2)</f>
        <v>#REF!</v>
      </c>
      <c r="RNA402" s="464"/>
      <c r="RNB402" s="369">
        <v>0.33333333333333331</v>
      </c>
      <c r="RNC402" s="370" t="e">
        <f>VLOOKUP(RMY402,fields,2)</f>
        <v>#REF!</v>
      </c>
      <c r="RND402" s="73" t="s">
        <v>985</v>
      </c>
      <c r="RNE402" s="95">
        <v>45109</v>
      </c>
      <c r="RNF402" s="65" t="s">
        <v>11</v>
      </c>
      <c r="RNG402" s="370" t="e">
        <f>VLOOKUP(RNO402,Teams,2)</f>
        <v>#REF!</v>
      </c>
      <c r="RNH402" s="370" t="e">
        <f>VLOOKUP(RNP402,Teams,2)</f>
        <v>#REF!</v>
      </c>
      <c r="RNI402" s="464"/>
      <c r="RNJ402" s="369">
        <v>0.33333333333333331</v>
      </c>
      <c r="RNK402" s="370" t="e">
        <f>VLOOKUP(RNG402,fields,2)</f>
        <v>#REF!</v>
      </c>
      <c r="RNL402" s="73" t="s">
        <v>985</v>
      </c>
      <c r="RNM402" s="95">
        <v>45109</v>
      </c>
      <c r="RNN402" s="65" t="s">
        <v>11</v>
      </c>
      <c r="RNO402" s="370" t="e">
        <f>VLOOKUP(RNW402,Teams,2)</f>
        <v>#REF!</v>
      </c>
      <c r="RNP402" s="370" t="e">
        <f>VLOOKUP(RNX402,Teams,2)</f>
        <v>#REF!</v>
      </c>
      <c r="RNQ402" s="464"/>
      <c r="RNR402" s="369">
        <v>0.33333333333333331</v>
      </c>
      <c r="RNS402" s="370" t="e">
        <f>VLOOKUP(RNO402,fields,2)</f>
        <v>#REF!</v>
      </c>
      <c r="RNT402" s="73" t="s">
        <v>985</v>
      </c>
      <c r="RNU402" s="95">
        <v>45109</v>
      </c>
      <c r="RNV402" s="65" t="s">
        <v>11</v>
      </c>
      <c r="RNW402" s="370" t="e">
        <f>VLOOKUP(ROE402,Teams,2)</f>
        <v>#REF!</v>
      </c>
      <c r="RNX402" s="370" t="e">
        <f>VLOOKUP(ROF402,Teams,2)</f>
        <v>#REF!</v>
      </c>
      <c r="RNY402" s="464"/>
      <c r="RNZ402" s="369">
        <v>0.33333333333333331</v>
      </c>
      <c r="ROA402" s="370" t="e">
        <f>VLOOKUP(RNW402,fields,2)</f>
        <v>#REF!</v>
      </c>
      <c r="ROB402" s="73" t="s">
        <v>985</v>
      </c>
      <c r="ROC402" s="95">
        <v>45109</v>
      </c>
      <c r="ROD402" s="65" t="s">
        <v>11</v>
      </c>
      <c r="ROE402" s="370" t="e">
        <f>VLOOKUP(ROM402,Teams,2)</f>
        <v>#REF!</v>
      </c>
      <c r="ROF402" s="370" t="e">
        <f>VLOOKUP(RON402,Teams,2)</f>
        <v>#REF!</v>
      </c>
      <c r="ROG402" s="464"/>
      <c r="ROH402" s="369">
        <v>0.33333333333333331</v>
      </c>
      <c r="ROI402" s="370" t="e">
        <f>VLOOKUP(ROE402,fields,2)</f>
        <v>#REF!</v>
      </c>
      <c r="ROJ402" s="73" t="s">
        <v>985</v>
      </c>
      <c r="ROK402" s="95">
        <v>45109</v>
      </c>
      <c r="ROL402" s="65" t="s">
        <v>11</v>
      </c>
      <c r="ROM402" s="370" t="e">
        <f>VLOOKUP(ROU402,Teams,2)</f>
        <v>#REF!</v>
      </c>
      <c r="RON402" s="370" t="e">
        <f>VLOOKUP(ROV402,Teams,2)</f>
        <v>#REF!</v>
      </c>
      <c r="ROO402" s="464"/>
      <c r="ROP402" s="369">
        <v>0.33333333333333331</v>
      </c>
      <c r="ROQ402" s="370" t="e">
        <f>VLOOKUP(ROM402,fields,2)</f>
        <v>#REF!</v>
      </c>
      <c r="ROR402" s="73" t="s">
        <v>985</v>
      </c>
      <c r="ROS402" s="95">
        <v>45109</v>
      </c>
      <c r="ROT402" s="65" t="s">
        <v>11</v>
      </c>
      <c r="ROU402" s="370" t="e">
        <f>VLOOKUP(RPC402,Teams,2)</f>
        <v>#REF!</v>
      </c>
      <c r="ROV402" s="370" t="e">
        <f>VLOOKUP(RPD402,Teams,2)</f>
        <v>#REF!</v>
      </c>
      <c r="ROW402" s="464"/>
      <c r="ROX402" s="369">
        <v>0.33333333333333331</v>
      </c>
      <c r="ROY402" s="370" t="e">
        <f>VLOOKUP(ROU402,fields,2)</f>
        <v>#REF!</v>
      </c>
      <c r="ROZ402" s="73" t="s">
        <v>985</v>
      </c>
      <c r="RPA402" s="95">
        <v>45109</v>
      </c>
      <c r="RPB402" s="65" t="s">
        <v>11</v>
      </c>
      <c r="RPC402" s="370" t="e">
        <f>VLOOKUP(RPK402,Teams,2)</f>
        <v>#REF!</v>
      </c>
      <c r="RPD402" s="370" t="e">
        <f>VLOOKUP(RPL402,Teams,2)</f>
        <v>#REF!</v>
      </c>
      <c r="RPE402" s="464"/>
      <c r="RPF402" s="369">
        <v>0.33333333333333331</v>
      </c>
      <c r="RPG402" s="370" t="e">
        <f>VLOOKUP(RPC402,fields,2)</f>
        <v>#REF!</v>
      </c>
      <c r="RPH402" s="73" t="s">
        <v>985</v>
      </c>
      <c r="RPI402" s="95">
        <v>45109</v>
      </c>
      <c r="RPJ402" s="65" t="s">
        <v>11</v>
      </c>
      <c r="RPK402" s="370" t="e">
        <f>VLOOKUP(RPS402,Teams,2)</f>
        <v>#REF!</v>
      </c>
      <c r="RPL402" s="370" t="e">
        <f>VLOOKUP(RPT402,Teams,2)</f>
        <v>#REF!</v>
      </c>
      <c r="RPM402" s="464"/>
      <c r="RPN402" s="369">
        <v>0.33333333333333331</v>
      </c>
      <c r="RPO402" s="370" t="e">
        <f>VLOOKUP(RPK402,fields,2)</f>
        <v>#REF!</v>
      </c>
      <c r="RPP402" s="73" t="s">
        <v>985</v>
      </c>
      <c r="RPQ402" s="95">
        <v>45109</v>
      </c>
      <c r="RPR402" s="65" t="s">
        <v>11</v>
      </c>
      <c r="RPS402" s="370" t="e">
        <f>VLOOKUP(RQA402,Teams,2)</f>
        <v>#REF!</v>
      </c>
      <c r="RPT402" s="370" t="e">
        <f>VLOOKUP(RQB402,Teams,2)</f>
        <v>#REF!</v>
      </c>
      <c r="RPU402" s="464"/>
      <c r="RPV402" s="369">
        <v>0.33333333333333331</v>
      </c>
      <c r="RPW402" s="370" t="e">
        <f>VLOOKUP(RPS402,fields,2)</f>
        <v>#REF!</v>
      </c>
      <c r="RPX402" s="73" t="s">
        <v>985</v>
      </c>
      <c r="RPY402" s="95">
        <v>45109</v>
      </c>
      <c r="RPZ402" s="65" t="s">
        <v>11</v>
      </c>
      <c r="RQA402" s="370" t="e">
        <f>VLOOKUP(RQI402,Teams,2)</f>
        <v>#REF!</v>
      </c>
      <c r="RQB402" s="370" t="e">
        <f>VLOOKUP(RQJ402,Teams,2)</f>
        <v>#REF!</v>
      </c>
      <c r="RQC402" s="464"/>
      <c r="RQD402" s="369">
        <v>0.33333333333333331</v>
      </c>
      <c r="RQE402" s="370" t="e">
        <f>VLOOKUP(RQA402,fields,2)</f>
        <v>#REF!</v>
      </c>
      <c r="RQF402" s="73" t="s">
        <v>985</v>
      </c>
      <c r="RQG402" s="95">
        <v>45109</v>
      </c>
      <c r="RQH402" s="65" t="s">
        <v>11</v>
      </c>
      <c r="RQI402" s="370" t="e">
        <f>VLOOKUP(RQQ402,Teams,2)</f>
        <v>#REF!</v>
      </c>
      <c r="RQJ402" s="370" t="e">
        <f>VLOOKUP(RQR402,Teams,2)</f>
        <v>#REF!</v>
      </c>
      <c r="RQK402" s="464"/>
      <c r="RQL402" s="369">
        <v>0.33333333333333331</v>
      </c>
      <c r="RQM402" s="370" t="e">
        <f>VLOOKUP(RQI402,fields,2)</f>
        <v>#REF!</v>
      </c>
      <c r="RQN402" s="73" t="s">
        <v>985</v>
      </c>
      <c r="RQO402" s="95">
        <v>45109</v>
      </c>
      <c r="RQP402" s="65" t="s">
        <v>11</v>
      </c>
      <c r="RQQ402" s="370" t="e">
        <f>VLOOKUP(RQY402,Teams,2)</f>
        <v>#REF!</v>
      </c>
      <c r="RQR402" s="370" t="e">
        <f>VLOOKUP(RQZ402,Teams,2)</f>
        <v>#REF!</v>
      </c>
      <c r="RQS402" s="464"/>
      <c r="RQT402" s="369">
        <v>0.33333333333333331</v>
      </c>
      <c r="RQU402" s="370" t="e">
        <f>VLOOKUP(RQQ402,fields,2)</f>
        <v>#REF!</v>
      </c>
      <c r="RQV402" s="73" t="s">
        <v>985</v>
      </c>
      <c r="RQW402" s="95">
        <v>45109</v>
      </c>
      <c r="RQX402" s="65" t="s">
        <v>11</v>
      </c>
      <c r="RQY402" s="370" t="e">
        <f>VLOOKUP(RRG402,Teams,2)</f>
        <v>#REF!</v>
      </c>
      <c r="RQZ402" s="370" t="e">
        <f>VLOOKUP(RRH402,Teams,2)</f>
        <v>#REF!</v>
      </c>
      <c r="RRA402" s="464"/>
      <c r="RRB402" s="369">
        <v>0.33333333333333331</v>
      </c>
      <c r="RRC402" s="370" t="e">
        <f>VLOOKUP(RQY402,fields,2)</f>
        <v>#REF!</v>
      </c>
      <c r="RRD402" s="73" t="s">
        <v>985</v>
      </c>
      <c r="RRE402" s="95">
        <v>45109</v>
      </c>
      <c r="RRF402" s="65" t="s">
        <v>11</v>
      </c>
      <c r="RRG402" s="370" t="e">
        <f>VLOOKUP(RRO402,Teams,2)</f>
        <v>#REF!</v>
      </c>
      <c r="RRH402" s="370" t="e">
        <f>VLOOKUP(RRP402,Teams,2)</f>
        <v>#REF!</v>
      </c>
      <c r="RRI402" s="464"/>
      <c r="RRJ402" s="369">
        <v>0.33333333333333331</v>
      </c>
      <c r="RRK402" s="370" t="e">
        <f>VLOOKUP(RRG402,fields,2)</f>
        <v>#REF!</v>
      </c>
      <c r="RRL402" s="73" t="s">
        <v>985</v>
      </c>
      <c r="RRM402" s="95">
        <v>45109</v>
      </c>
      <c r="RRN402" s="65" t="s">
        <v>11</v>
      </c>
      <c r="RRO402" s="370" t="e">
        <f>VLOOKUP(RRW402,Teams,2)</f>
        <v>#REF!</v>
      </c>
      <c r="RRP402" s="370" t="e">
        <f>VLOOKUP(RRX402,Teams,2)</f>
        <v>#REF!</v>
      </c>
      <c r="RRQ402" s="464"/>
      <c r="RRR402" s="369">
        <v>0.33333333333333331</v>
      </c>
      <c r="RRS402" s="370" t="e">
        <f>VLOOKUP(RRO402,fields,2)</f>
        <v>#REF!</v>
      </c>
      <c r="RRT402" s="73" t="s">
        <v>985</v>
      </c>
      <c r="RRU402" s="95">
        <v>45109</v>
      </c>
      <c r="RRV402" s="65" t="s">
        <v>11</v>
      </c>
      <c r="RRW402" s="370" t="e">
        <f>VLOOKUP(RSE402,Teams,2)</f>
        <v>#REF!</v>
      </c>
      <c r="RRX402" s="370" t="e">
        <f>VLOOKUP(RSF402,Teams,2)</f>
        <v>#REF!</v>
      </c>
      <c r="RRY402" s="464"/>
      <c r="RRZ402" s="369">
        <v>0.33333333333333331</v>
      </c>
      <c r="RSA402" s="370" t="e">
        <f>VLOOKUP(RRW402,fields,2)</f>
        <v>#REF!</v>
      </c>
      <c r="RSB402" s="73" t="s">
        <v>985</v>
      </c>
      <c r="RSC402" s="95">
        <v>45109</v>
      </c>
      <c r="RSD402" s="65" t="s">
        <v>11</v>
      </c>
      <c r="RSE402" s="370" t="e">
        <f>VLOOKUP(RSM402,Teams,2)</f>
        <v>#REF!</v>
      </c>
      <c r="RSF402" s="370" t="e">
        <f>VLOOKUP(RSN402,Teams,2)</f>
        <v>#REF!</v>
      </c>
      <c r="RSG402" s="464"/>
      <c r="RSH402" s="369">
        <v>0.33333333333333331</v>
      </c>
      <c r="RSI402" s="370" t="e">
        <f>VLOOKUP(RSE402,fields,2)</f>
        <v>#REF!</v>
      </c>
      <c r="RSJ402" s="73" t="s">
        <v>985</v>
      </c>
      <c r="RSK402" s="95">
        <v>45109</v>
      </c>
      <c r="RSL402" s="65" t="s">
        <v>11</v>
      </c>
      <c r="RSM402" s="370" t="e">
        <f>VLOOKUP(RSU402,Teams,2)</f>
        <v>#REF!</v>
      </c>
      <c r="RSN402" s="370" t="e">
        <f>VLOOKUP(RSV402,Teams,2)</f>
        <v>#REF!</v>
      </c>
      <c r="RSO402" s="464"/>
      <c r="RSP402" s="369">
        <v>0.33333333333333331</v>
      </c>
      <c r="RSQ402" s="370" t="e">
        <f>VLOOKUP(RSM402,fields,2)</f>
        <v>#REF!</v>
      </c>
      <c r="RSR402" s="73" t="s">
        <v>985</v>
      </c>
      <c r="RSS402" s="95">
        <v>45109</v>
      </c>
      <c r="RST402" s="65" t="s">
        <v>11</v>
      </c>
      <c r="RSU402" s="370" t="e">
        <f>VLOOKUP(RTC402,Teams,2)</f>
        <v>#REF!</v>
      </c>
      <c r="RSV402" s="370" t="e">
        <f>VLOOKUP(RTD402,Teams,2)</f>
        <v>#REF!</v>
      </c>
      <c r="RSW402" s="464"/>
      <c r="RSX402" s="369">
        <v>0.33333333333333331</v>
      </c>
      <c r="RSY402" s="370" t="e">
        <f>VLOOKUP(RSU402,fields,2)</f>
        <v>#REF!</v>
      </c>
      <c r="RSZ402" s="73" t="s">
        <v>985</v>
      </c>
      <c r="RTA402" s="95">
        <v>45109</v>
      </c>
      <c r="RTB402" s="65" t="s">
        <v>11</v>
      </c>
      <c r="RTC402" s="370" t="e">
        <f>VLOOKUP(RTK402,Teams,2)</f>
        <v>#REF!</v>
      </c>
      <c r="RTD402" s="370" t="e">
        <f>VLOOKUP(RTL402,Teams,2)</f>
        <v>#REF!</v>
      </c>
      <c r="RTE402" s="464"/>
      <c r="RTF402" s="369">
        <v>0.33333333333333331</v>
      </c>
      <c r="RTG402" s="370" t="e">
        <f>VLOOKUP(RTC402,fields,2)</f>
        <v>#REF!</v>
      </c>
      <c r="RTH402" s="73" t="s">
        <v>985</v>
      </c>
      <c r="RTI402" s="95">
        <v>45109</v>
      </c>
      <c r="RTJ402" s="65" t="s">
        <v>11</v>
      </c>
      <c r="RTK402" s="370" t="e">
        <f>VLOOKUP(RTS402,Teams,2)</f>
        <v>#REF!</v>
      </c>
      <c r="RTL402" s="370" t="e">
        <f>VLOOKUP(RTT402,Teams,2)</f>
        <v>#REF!</v>
      </c>
      <c r="RTM402" s="464"/>
      <c r="RTN402" s="369">
        <v>0.33333333333333331</v>
      </c>
      <c r="RTO402" s="370" t="e">
        <f>VLOOKUP(RTK402,fields,2)</f>
        <v>#REF!</v>
      </c>
      <c r="RTP402" s="73" t="s">
        <v>985</v>
      </c>
      <c r="RTQ402" s="95">
        <v>45109</v>
      </c>
      <c r="RTR402" s="65" t="s">
        <v>11</v>
      </c>
      <c r="RTS402" s="370" t="e">
        <f>VLOOKUP(RUA402,Teams,2)</f>
        <v>#REF!</v>
      </c>
      <c r="RTT402" s="370" t="e">
        <f>VLOOKUP(RUB402,Teams,2)</f>
        <v>#REF!</v>
      </c>
      <c r="RTU402" s="464"/>
      <c r="RTV402" s="369">
        <v>0.33333333333333331</v>
      </c>
      <c r="RTW402" s="370" t="e">
        <f>VLOOKUP(RTS402,fields,2)</f>
        <v>#REF!</v>
      </c>
      <c r="RTX402" s="73" t="s">
        <v>985</v>
      </c>
      <c r="RTY402" s="95">
        <v>45109</v>
      </c>
      <c r="RTZ402" s="65" t="s">
        <v>11</v>
      </c>
      <c r="RUA402" s="370" t="e">
        <f>VLOOKUP(RUI402,Teams,2)</f>
        <v>#REF!</v>
      </c>
      <c r="RUB402" s="370" t="e">
        <f>VLOOKUP(RUJ402,Teams,2)</f>
        <v>#REF!</v>
      </c>
      <c r="RUC402" s="464"/>
      <c r="RUD402" s="369">
        <v>0.33333333333333331</v>
      </c>
      <c r="RUE402" s="370" t="e">
        <f>VLOOKUP(RUA402,fields,2)</f>
        <v>#REF!</v>
      </c>
      <c r="RUF402" s="73" t="s">
        <v>985</v>
      </c>
      <c r="RUG402" s="95">
        <v>45109</v>
      </c>
      <c r="RUH402" s="65" t="s">
        <v>11</v>
      </c>
      <c r="RUI402" s="370" t="e">
        <f>VLOOKUP(RUQ402,Teams,2)</f>
        <v>#REF!</v>
      </c>
      <c r="RUJ402" s="370" t="e">
        <f>VLOOKUP(RUR402,Teams,2)</f>
        <v>#REF!</v>
      </c>
      <c r="RUK402" s="464"/>
      <c r="RUL402" s="369">
        <v>0.33333333333333331</v>
      </c>
      <c r="RUM402" s="370" t="e">
        <f>VLOOKUP(RUI402,fields,2)</f>
        <v>#REF!</v>
      </c>
      <c r="RUN402" s="73" t="s">
        <v>985</v>
      </c>
      <c r="RUO402" s="95">
        <v>45109</v>
      </c>
      <c r="RUP402" s="65" t="s">
        <v>11</v>
      </c>
      <c r="RUQ402" s="370" t="e">
        <f>VLOOKUP(RUY402,Teams,2)</f>
        <v>#REF!</v>
      </c>
      <c r="RUR402" s="370" t="e">
        <f>VLOOKUP(RUZ402,Teams,2)</f>
        <v>#REF!</v>
      </c>
      <c r="RUS402" s="464"/>
      <c r="RUT402" s="369">
        <v>0.33333333333333331</v>
      </c>
      <c r="RUU402" s="370" t="e">
        <f>VLOOKUP(RUQ402,fields,2)</f>
        <v>#REF!</v>
      </c>
      <c r="RUV402" s="73" t="s">
        <v>985</v>
      </c>
      <c r="RUW402" s="95">
        <v>45109</v>
      </c>
      <c r="RUX402" s="65" t="s">
        <v>11</v>
      </c>
      <c r="RUY402" s="370" t="e">
        <f>VLOOKUP(RVG402,Teams,2)</f>
        <v>#REF!</v>
      </c>
      <c r="RUZ402" s="370" t="e">
        <f>VLOOKUP(RVH402,Teams,2)</f>
        <v>#REF!</v>
      </c>
      <c r="RVA402" s="464"/>
      <c r="RVB402" s="369">
        <v>0.33333333333333331</v>
      </c>
      <c r="RVC402" s="370" t="e">
        <f>VLOOKUP(RUY402,fields,2)</f>
        <v>#REF!</v>
      </c>
      <c r="RVD402" s="73" t="s">
        <v>985</v>
      </c>
      <c r="RVE402" s="95">
        <v>45109</v>
      </c>
      <c r="RVF402" s="65" t="s">
        <v>11</v>
      </c>
      <c r="RVG402" s="370" t="e">
        <f>VLOOKUP(RVO402,Teams,2)</f>
        <v>#REF!</v>
      </c>
      <c r="RVH402" s="370" t="e">
        <f>VLOOKUP(RVP402,Teams,2)</f>
        <v>#REF!</v>
      </c>
      <c r="RVI402" s="464"/>
      <c r="RVJ402" s="369">
        <v>0.33333333333333331</v>
      </c>
      <c r="RVK402" s="370" t="e">
        <f>VLOOKUP(RVG402,fields,2)</f>
        <v>#REF!</v>
      </c>
      <c r="RVL402" s="73" t="s">
        <v>985</v>
      </c>
      <c r="RVM402" s="95">
        <v>45109</v>
      </c>
      <c r="RVN402" s="65" t="s">
        <v>11</v>
      </c>
      <c r="RVO402" s="370" t="e">
        <f>VLOOKUP(RVW402,Teams,2)</f>
        <v>#REF!</v>
      </c>
      <c r="RVP402" s="370" t="e">
        <f>VLOOKUP(RVX402,Teams,2)</f>
        <v>#REF!</v>
      </c>
      <c r="RVQ402" s="464"/>
      <c r="RVR402" s="369">
        <v>0.33333333333333331</v>
      </c>
      <c r="RVS402" s="370" t="e">
        <f>VLOOKUP(RVO402,fields,2)</f>
        <v>#REF!</v>
      </c>
      <c r="RVT402" s="73" t="s">
        <v>985</v>
      </c>
      <c r="RVU402" s="95">
        <v>45109</v>
      </c>
      <c r="RVV402" s="65" t="s">
        <v>11</v>
      </c>
      <c r="RVW402" s="370" t="e">
        <f>VLOOKUP(RWE402,Teams,2)</f>
        <v>#REF!</v>
      </c>
      <c r="RVX402" s="370" t="e">
        <f>VLOOKUP(RWF402,Teams,2)</f>
        <v>#REF!</v>
      </c>
      <c r="RVY402" s="464"/>
      <c r="RVZ402" s="369">
        <v>0.33333333333333331</v>
      </c>
      <c r="RWA402" s="370" t="e">
        <f>VLOOKUP(RVW402,fields,2)</f>
        <v>#REF!</v>
      </c>
      <c r="RWB402" s="73" t="s">
        <v>985</v>
      </c>
      <c r="RWC402" s="95">
        <v>45109</v>
      </c>
      <c r="RWD402" s="65" t="s">
        <v>11</v>
      </c>
      <c r="RWE402" s="370" t="e">
        <f>VLOOKUP(RWM402,Teams,2)</f>
        <v>#REF!</v>
      </c>
      <c r="RWF402" s="370" t="e">
        <f>VLOOKUP(RWN402,Teams,2)</f>
        <v>#REF!</v>
      </c>
      <c r="RWG402" s="464"/>
      <c r="RWH402" s="369">
        <v>0.33333333333333331</v>
      </c>
      <c r="RWI402" s="370" t="e">
        <f>VLOOKUP(RWE402,fields,2)</f>
        <v>#REF!</v>
      </c>
      <c r="RWJ402" s="73" t="s">
        <v>985</v>
      </c>
      <c r="RWK402" s="95">
        <v>45109</v>
      </c>
      <c r="RWL402" s="65" t="s">
        <v>11</v>
      </c>
      <c r="RWM402" s="370" t="e">
        <f>VLOOKUP(RWU402,Teams,2)</f>
        <v>#REF!</v>
      </c>
      <c r="RWN402" s="370" t="e">
        <f>VLOOKUP(RWV402,Teams,2)</f>
        <v>#REF!</v>
      </c>
      <c r="RWO402" s="464"/>
      <c r="RWP402" s="369">
        <v>0.33333333333333331</v>
      </c>
      <c r="RWQ402" s="370" t="e">
        <f>VLOOKUP(RWM402,fields,2)</f>
        <v>#REF!</v>
      </c>
      <c r="RWR402" s="73" t="s">
        <v>985</v>
      </c>
      <c r="RWS402" s="95">
        <v>45109</v>
      </c>
      <c r="RWT402" s="65" t="s">
        <v>11</v>
      </c>
      <c r="RWU402" s="370" t="e">
        <f>VLOOKUP(RXC402,Teams,2)</f>
        <v>#REF!</v>
      </c>
      <c r="RWV402" s="370" t="e">
        <f>VLOOKUP(RXD402,Teams,2)</f>
        <v>#REF!</v>
      </c>
      <c r="RWW402" s="464"/>
      <c r="RWX402" s="369">
        <v>0.33333333333333331</v>
      </c>
      <c r="RWY402" s="370" t="e">
        <f>VLOOKUP(RWU402,fields,2)</f>
        <v>#REF!</v>
      </c>
      <c r="RWZ402" s="73" t="s">
        <v>985</v>
      </c>
      <c r="RXA402" s="95">
        <v>45109</v>
      </c>
      <c r="RXB402" s="65" t="s">
        <v>11</v>
      </c>
      <c r="RXC402" s="370" t="e">
        <f>VLOOKUP(RXK402,Teams,2)</f>
        <v>#REF!</v>
      </c>
      <c r="RXD402" s="370" t="e">
        <f>VLOOKUP(RXL402,Teams,2)</f>
        <v>#REF!</v>
      </c>
      <c r="RXE402" s="464"/>
      <c r="RXF402" s="369">
        <v>0.33333333333333331</v>
      </c>
      <c r="RXG402" s="370" t="e">
        <f>VLOOKUP(RXC402,fields,2)</f>
        <v>#REF!</v>
      </c>
      <c r="RXH402" s="73" t="s">
        <v>985</v>
      </c>
      <c r="RXI402" s="95">
        <v>45109</v>
      </c>
      <c r="RXJ402" s="65" t="s">
        <v>11</v>
      </c>
      <c r="RXK402" s="370" t="e">
        <f>VLOOKUP(RXS402,Teams,2)</f>
        <v>#REF!</v>
      </c>
      <c r="RXL402" s="370" t="e">
        <f>VLOOKUP(RXT402,Teams,2)</f>
        <v>#REF!</v>
      </c>
      <c r="RXM402" s="464"/>
      <c r="RXN402" s="369">
        <v>0.33333333333333331</v>
      </c>
      <c r="RXO402" s="370" t="e">
        <f>VLOOKUP(RXK402,fields,2)</f>
        <v>#REF!</v>
      </c>
      <c r="RXP402" s="73" t="s">
        <v>985</v>
      </c>
      <c r="RXQ402" s="95">
        <v>45109</v>
      </c>
      <c r="RXR402" s="65" t="s">
        <v>11</v>
      </c>
      <c r="RXS402" s="370" t="e">
        <f>VLOOKUP(RYA402,Teams,2)</f>
        <v>#REF!</v>
      </c>
      <c r="RXT402" s="370" t="e">
        <f>VLOOKUP(RYB402,Teams,2)</f>
        <v>#REF!</v>
      </c>
      <c r="RXU402" s="464"/>
      <c r="RXV402" s="369">
        <v>0.33333333333333331</v>
      </c>
      <c r="RXW402" s="370" t="e">
        <f>VLOOKUP(RXS402,fields,2)</f>
        <v>#REF!</v>
      </c>
      <c r="RXX402" s="73" t="s">
        <v>985</v>
      </c>
      <c r="RXY402" s="95">
        <v>45109</v>
      </c>
      <c r="RXZ402" s="65" t="s">
        <v>11</v>
      </c>
      <c r="RYA402" s="370" t="e">
        <f>VLOOKUP(RYI402,Teams,2)</f>
        <v>#REF!</v>
      </c>
      <c r="RYB402" s="370" t="e">
        <f>VLOOKUP(RYJ402,Teams,2)</f>
        <v>#REF!</v>
      </c>
      <c r="RYC402" s="464"/>
      <c r="RYD402" s="369">
        <v>0.33333333333333331</v>
      </c>
      <c r="RYE402" s="370" t="e">
        <f>VLOOKUP(RYA402,fields,2)</f>
        <v>#REF!</v>
      </c>
      <c r="RYF402" s="73" t="s">
        <v>985</v>
      </c>
      <c r="RYG402" s="95">
        <v>45109</v>
      </c>
      <c r="RYH402" s="65" t="s">
        <v>11</v>
      </c>
      <c r="RYI402" s="370" t="e">
        <f>VLOOKUP(RYQ402,Teams,2)</f>
        <v>#REF!</v>
      </c>
      <c r="RYJ402" s="370" t="e">
        <f>VLOOKUP(RYR402,Teams,2)</f>
        <v>#REF!</v>
      </c>
      <c r="RYK402" s="464"/>
      <c r="RYL402" s="369">
        <v>0.33333333333333331</v>
      </c>
      <c r="RYM402" s="370" t="e">
        <f>VLOOKUP(RYI402,fields,2)</f>
        <v>#REF!</v>
      </c>
      <c r="RYN402" s="73" t="s">
        <v>985</v>
      </c>
      <c r="RYO402" s="95">
        <v>45109</v>
      </c>
      <c r="RYP402" s="65" t="s">
        <v>11</v>
      </c>
      <c r="RYQ402" s="370" t="e">
        <f>VLOOKUP(RYY402,Teams,2)</f>
        <v>#REF!</v>
      </c>
      <c r="RYR402" s="370" t="e">
        <f>VLOOKUP(RYZ402,Teams,2)</f>
        <v>#REF!</v>
      </c>
      <c r="RYS402" s="464"/>
      <c r="RYT402" s="369">
        <v>0.33333333333333331</v>
      </c>
      <c r="RYU402" s="370" t="e">
        <f>VLOOKUP(RYQ402,fields,2)</f>
        <v>#REF!</v>
      </c>
      <c r="RYV402" s="73" t="s">
        <v>985</v>
      </c>
      <c r="RYW402" s="95">
        <v>45109</v>
      </c>
      <c r="RYX402" s="65" t="s">
        <v>11</v>
      </c>
      <c r="RYY402" s="370" t="e">
        <f>VLOOKUP(RZG402,Teams,2)</f>
        <v>#REF!</v>
      </c>
      <c r="RYZ402" s="370" t="e">
        <f>VLOOKUP(RZH402,Teams,2)</f>
        <v>#REF!</v>
      </c>
      <c r="RZA402" s="464"/>
      <c r="RZB402" s="369">
        <v>0.33333333333333331</v>
      </c>
      <c r="RZC402" s="370" t="e">
        <f>VLOOKUP(RYY402,fields,2)</f>
        <v>#REF!</v>
      </c>
      <c r="RZD402" s="73" t="s">
        <v>985</v>
      </c>
      <c r="RZE402" s="95">
        <v>45109</v>
      </c>
      <c r="RZF402" s="65" t="s">
        <v>11</v>
      </c>
      <c r="RZG402" s="370" t="e">
        <f>VLOOKUP(RZO402,Teams,2)</f>
        <v>#REF!</v>
      </c>
      <c r="RZH402" s="370" t="e">
        <f>VLOOKUP(RZP402,Teams,2)</f>
        <v>#REF!</v>
      </c>
      <c r="RZI402" s="464"/>
      <c r="RZJ402" s="369">
        <v>0.33333333333333331</v>
      </c>
      <c r="RZK402" s="370" t="e">
        <f>VLOOKUP(RZG402,fields,2)</f>
        <v>#REF!</v>
      </c>
      <c r="RZL402" s="73" t="s">
        <v>985</v>
      </c>
      <c r="RZM402" s="95">
        <v>45109</v>
      </c>
      <c r="RZN402" s="65" t="s">
        <v>11</v>
      </c>
      <c r="RZO402" s="370" t="e">
        <f>VLOOKUP(RZW402,Teams,2)</f>
        <v>#REF!</v>
      </c>
      <c r="RZP402" s="370" t="e">
        <f>VLOOKUP(RZX402,Teams,2)</f>
        <v>#REF!</v>
      </c>
      <c r="RZQ402" s="464"/>
      <c r="RZR402" s="369">
        <v>0.33333333333333331</v>
      </c>
      <c r="RZS402" s="370" t="e">
        <f>VLOOKUP(RZO402,fields,2)</f>
        <v>#REF!</v>
      </c>
      <c r="RZT402" s="73" t="s">
        <v>985</v>
      </c>
      <c r="RZU402" s="95">
        <v>45109</v>
      </c>
      <c r="RZV402" s="65" t="s">
        <v>11</v>
      </c>
      <c r="RZW402" s="370" t="e">
        <f>VLOOKUP(SAE402,Teams,2)</f>
        <v>#REF!</v>
      </c>
      <c r="RZX402" s="370" t="e">
        <f>VLOOKUP(SAF402,Teams,2)</f>
        <v>#REF!</v>
      </c>
      <c r="RZY402" s="464"/>
      <c r="RZZ402" s="369">
        <v>0.33333333333333331</v>
      </c>
      <c r="SAA402" s="370" t="e">
        <f>VLOOKUP(RZW402,fields,2)</f>
        <v>#REF!</v>
      </c>
      <c r="SAB402" s="73" t="s">
        <v>985</v>
      </c>
      <c r="SAC402" s="95">
        <v>45109</v>
      </c>
      <c r="SAD402" s="65" t="s">
        <v>11</v>
      </c>
      <c r="SAE402" s="370" t="e">
        <f>VLOOKUP(SAM402,Teams,2)</f>
        <v>#REF!</v>
      </c>
      <c r="SAF402" s="370" t="e">
        <f>VLOOKUP(SAN402,Teams,2)</f>
        <v>#REF!</v>
      </c>
      <c r="SAG402" s="464"/>
      <c r="SAH402" s="369">
        <v>0.33333333333333331</v>
      </c>
      <c r="SAI402" s="370" t="e">
        <f>VLOOKUP(SAE402,fields,2)</f>
        <v>#REF!</v>
      </c>
      <c r="SAJ402" s="73" t="s">
        <v>985</v>
      </c>
      <c r="SAK402" s="95">
        <v>45109</v>
      </c>
      <c r="SAL402" s="65" t="s">
        <v>11</v>
      </c>
      <c r="SAM402" s="370" t="e">
        <f>VLOOKUP(SAU402,Teams,2)</f>
        <v>#REF!</v>
      </c>
      <c r="SAN402" s="370" t="e">
        <f>VLOOKUP(SAV402,Teams,2)</f>
        <v>#REF!</v>
      </c>
      <c r="SAO402" s="464"/>
      <c r="SAP402" s="369">
        <v>0.33333333333333331</v>
      </c>
      <c r="SAQ402" s="370" t="e">
        <f>VLOOKUP(SAM402,fields,2)</f>
        <v>#REF!</v>
      </c>
      <c r="SAR402" s="73" t="s">
        <v>985</v>
      </c>
      <c r="SAS402" s="95">
        <v>45109</v>
      </c>
      <c r="SAT402" s="65" t="s">
        <v>11</v>
      </c>
      <c r="SAU402" s="370" t="e">
        <f>VLOOKUP(SBC402,Teams,2)</f>
        <v>#REF!</v>
      </c>
      <c r="SAV402" s="370" t="e">
        <f>VLOOKUP(SBD402,Teams,2)</f>
        <v>#REF!</v>
      </c>
      <c r="SAW402" s="464"/>
      <c r="SAX402" s="369">
        <v>0.33333333333333331</v>
      </c>
      <c r="SAY402" s="370" t="e">
        <f>VLOOKUP(SAU402,fields,2)</f>
        <v>#REF!</v>
      </c>
      <c r="SAZ402" s="73" t="s">
        <v>985</v>
      </c>
      <c r="SBA402" s="95">
        <v>45109</v>
      </c>
      <c r="SBB402" s="65" t="s">
        <v>11</v>
      </c>
      <c r="SBC402" s="370" t="e">
        <f>VLOOKUP(SBK402,Teams,2)</f>
        <v>#REF!</v>
      </c>
      <c r="SBD402" s="370" t="e">
        <f>VLOOKUP(SBL402,Teams,2)</f>
        <v>#REF!</v>
      </c>
      <c r="SBE402" s="464"/>
      <c r="SBF402" s="369">
        <v>0.33333333333333331</v>
      </c>
      <c r="SBG402" s="370" t="e">
        <f>VLOOKUP(SBC402,fields,2)</f>
        <v>#REF!</v>
      </c>
      <c r="SBH402" s="73" t="s">
        <v>985</v>
      </c>
      <c r="SBI402" s="95">
        <v>45109</v>
      </c>
      <c r="SBJ402" s="65" t="s">
        <v>11</v>
      </c>
      <c r="SBK402" s="370" t="e">
        <f>VLOOKUP(SBS402,Teams,2)</f>
        <v>#REF!</v>
      </c>
      <c r="SBL402" s="370" t="e">
        <f>VLOOKUP(SBT402,Teams,2)</f>
        <v>#REF!</v>
      </c>
      <c r="SBM402" s="464"/>
      <c r="SBN402" s="369">
        <v>0.33333333333333331</v>
      </c>
      <c r="SBO402" s="370" t="e">
        <f>VLOOKUP(SBK402,fields,2)</f>
        <v>#REF!</v>
      </c>
      <c r="SBP402" s="73" t="s">
        <v>985</v>
      </c>
      <c r="SBQ402" s="95">
        <v>45109</v>
      </c>
      <c r="SBR402" s="65" t="s">
        <v>11</v>
      </c>
      <c r="SBS402" s="370" t="e">
        <f>VLOOKUP(SCA402,Teams,2)</f>
        <v>#REF!</v>
      </c>
      <c r="SBT402" s="370" t="e">
        <f>VLOOKUP(SCB402,Teams,2)</f>
        <v>#REF!</v>
      </c>
      <c r="SBU402" s="464"/>
      <c r="SBV402" s="369">
        <v>0.33333333333333331</v>
      </c>
      <c r="SBW402" s="370" t="e">
        <f>VLOOKUP(SBS402,fields,2)</f>
        <v>#REF!</v>
      </c>
      <c r="SBX402" s="73" t="s">
        <v>985</v>
      </c>
      <c r="SBY402" s="95">
        <v>45109</v>
      </c>
      <c r="SBZ402" s="65" t="s">
        <v>11</v>
      </c>
      <c r="SCA402" s="370" t="e">
        <f>VLOOKUP(SCI402,Teams,2)</f>
        <v>#REF!</v>
      </c>
      <c r="SCB402" s="370" t="e">
        <f>VLOOKUP(SCJ402,Teams,2)</f>
        <v>#REF!</v>
      </c>
      <c r="SCC402" s="464"/>
      <c r="SCD402" s="369">
        <v>0.33333333333333331</v>
      </c>
      <c r="SCE402" s="370" t="e">
        <f>VLOOKUP(SCA402,fields,2)</f>
        <v>#REF!</v>
      </c>
      <c r="SCF402" s="73" t="s">
        <v>985</v>
      </c>
      <c r="SCG402" s="95">
        <v>45109</v>
      </c>
      <c r="SCH402" s="65" t="s">
        <v>11</v>
      </c>
      <c r="SCI402" s="370" t="e">
        <f>VLOOKUP(SCQ402,Teams,2)</f>
        <v>#REF!</v>
      </c>
      <c r="SCJ402" s="370" t="e">
        <f>VLOOKUP(SCR402,Teams,2)</f>
        <v>#REF!</v>
      </c>
      <c r="SCK402" s="464"/>
      <c r="SCL402" s="369">
        <v>0.33333333333333331</v>
      </c>
      <c r="SCM402" s="370" t="e">
        <f>VLOOKUP(SCI402,fields,2)</f>
        <v>#REF!</v>
      </c>
      <c r="SCN402" s="73" t="s">
        <v>985</v>
      </c>
      <c r="SCO402" s="95">
        <v>45109</v>
      </c>
      <c r="SCP402" s="65" t="s">
        <v>11</v>
      </c>
      <c r="SCQ402" s="370" t="e">
        <f>VLOOKUP(SCY402,Teams,2)</f>
        <v>#REF!</v>
      </c>
      <c r="SCR402" s="370" t="e">
        <f>VLOOKUP(SCZ402,Teams,2)</f>
        <v>#REF!</v>
      </c>
      <c r="SCS402" s="464"/>
      <c r="SCT402" s="369">
        <v>0.33333333333333331</v>
      </c>
      <c r="SCU402" s="370" t="e">
        <f>VLOOKUP(SCQ402,fields,2)</f>
        <v>#REF!</v>
      </c>
      <c r="SCV402" s="73" t="s">
        <v>985</v>
      </c>
      <c r="SCW402" s="95">
        <v>45109</v>
      </c>
      <c r="SCX402" s="65" t="s">
        <v>11</v>
      </c>
      <c r="SCY402" s="370" t="e">
        <f>VLOOKUP(SDG402,Teams,2)</f>
        <v>#REF!</v>
      </c>
      <c r="SCZ402" s="370" t="e">
        <f>VLOOKUP(SDH402,Teams,2)</f>
        <v>#REF!</v>
      </c>
      <c r="SDA402" s="464"/>
      <c r="SDB402" s="369">
        <v>0.33333333333333331</v>
      </c>
      <c r="SDC402" s="370" t="e">
        <f>VLOOKUP(SCY402,fields,2)</f>
        <v>#REF!</v>
      </c>
      <c r="SDD402" s="73" t="s">
        <v>985</v>
      </c>
      <c r="SDE402" s="95">
        <v>45109</v>
      </c>
      <c r="SDF402" s="65" t="s">
        <v>11</v>
      </c>
      <c r="SDG402" s="370" t="e">
        <f>VLOOKUP(SDO402,Teams,2)</f>
        <v>#REF!</v>
      </c>
      <c r="SDH402" s="370" t="e">
        <f>VLOOKUP(SDP402,Teams,2)</f>
        <v>#REF!</v>
      </c>
      <c r="SDI402" s="464"/>
      <c r="SDJ402" s="369">
        <v>0.33333333333333331</v>
      </c>
      <c r="SDK402" s="370" t="e">
        <f>VLOOKUP(SDG402,fields,2)</f>
        <v>#REF!</v>
      </c>
      <c r="SDL402" s="73" t="s">
        <v>985</v>
      </c>
      <c r="SDM402" s="95">
        <v>45109</v>
      </c>
      <c r="SDN402" s="65" t="s">
        <v>11</v>
      </c>
      <c r="SDO402" s="370" t="e">
        <f>VLOOKUP(SDW402,Teams,2)</f>
        <v>#REF!</v>
      </c>
      <c r="SDP402" s="370" t="e">
        <f>VLOOKUP(SDX402,Teams,2)</f>
        <v>#REF!</v>
      </c>
      <c r="SDQ402" s="464"/>
      <c r="SDR402" s="369">
        <v>0.33333333333333331</v>
      </c>
      <c r="SDS402" s="370" t="e">
        <f>VLOOKUP(SDO402,fields,2)</f>
        <v>#REF!</v>
      </c>
      <c r="SDT402" s="73" t="s">
        <v>985</v>
      </c>
      <c r="SDU402" s="95">
        <v>45109</v>
      </c>
      <c r="SDV402" s="65" t="s">
        <v>11</v>
      </c>
      <c r="SDW402" s="370" t="e">
        <f>VLOOKUP(SEE402,Teams,2)</f>
        <v>#REF!</v>
      </c>
      <c r="SDX402" s="370" t="e">
        <f>VLOOKUP(SEF402,Teams,2)</f>
        <v>#REF!</v>
      </c>
      <c r="SDY402" s="464"/>
      <c r="SDZ402" s="369">
        <v>0.33333333333333331</v>
      </c>
      <c r="SEA402" s="370" t="e">
        <f>VLOOKUP(SDW402,fields,2)</f>
        <v>#REF!</v>
      </c>
      <c r="SEB402" s="73" t="s">
        <v>985</v>
      </c>
      <c r="SEC402" s="95">
        <v>45109</v>
      </c>
      <c r="SED402" s="65" t="s">
        <v>11</v>
      </c>
      <c r="SEE402" s="370" t="e">
        <f>VLOOKUP(SEM402,Teams,2)</f>
        <v>#REF!</v>
      </c>
      <c r="SEF402" s="370" t="e">
        <f>VLOOKUP(SEN402,Teams,2)</f>
        <v>#REF!</v>
      </c>
      <c r="SEG402" s="464"/>
      <c r="SEH402" s="369">
        <v>0.33333333333333331</v>
      </c>
      <c r="SEI402" s="370" t="e">
        <f>VLOOKUP(SEE402,fields,2)</f>
        <v>#REF!</v>
      </c>
      <c r="SEJ402" s="73" t="s">
        <v>985</v>
      </c>
      <c r="SEK402" s="95">
        <v>45109</v>
      </c>
      <c r="SEL402" s="65" t="s">
        <v>11</v>
      </c>
      <c r="SEM402" s="370" t="e">
        <f>VLOOKUP(SEU402,Teams,2)</f>
        <v>#REF!</v>
      </c>
      <c r="SEN402" s="370" t="e">
        <f>VLOOKUP(SEV402,Teams,2)</f>
        <v>#REF!</v>
      </c>
      <c r="SEO402" s="464"/>
      <c r="SEP402" s="369">
        <v>0.33333333333333331</v>
      </c>
      <c r="SEQ402" s="370" t="e">
        <f>VLOOKUP(SEM402,fields,2)</f>
        <v>#REF!</v>
      </c>
      <c r="SER402" s="73" t="s">
        <v>985</v>
      </c>
      <c r="SES402" s="95">
        <v>45109</v>
      </c>
      <c r="SET402" s="65" t="s">
        <v>11</v>
      </c>
      <c r="SEU402" s="370" t="e">
        <f>VLOOKUP(SFC402,Teams,2)</f>
        <v>#REF!</v>
      </c>
      <c r="SEV402" s="370" t="e">
        <f>VLOOKUP(SFD402,Teams,2)</f>
        <v>#REF!</v>
      </c>
      <c r="SEW402" s="464"/>
      <c r="SEX402" s="369">
        <v>0.33333333333333331</v>
      </c>
      <c r="SEY402" s="370" t="e">
        <f>VLOOKUP(SEU402,fields,2)</f>
        <v>#REF!</v>
      </c>
      <c r="SEZ402" s="73" t="s">
        <v>985</v>
      </c>
      <c r="SFA402" s="95">
        <v>45109</v>
      </c>
      <c r="SFB402" s="65" t="s">
        <v>11</v>
      </c>
      <c r="SFC402" s="370" t="e">
        <f>VLOOKUP(SFK402,Teams,2)</f>
        <v>#REF!</v>
      </c>
      <c r="SFD402" s="370" t="e">
        <f>VLOOKUP(SFL402,Teams,2)</f>
        <v>#REF!</v>
      </c>
      <c r="SFE402" s="464"/>
      <c r="SFF402" s="369">
        <v>0.33333333333333331</v>
      </c>
      <c r="SFG402" s="370" t="e">
        <f>VLOOKUP(SFC402,fields,2)</f>
        <v>#REF!</v>
      </c>
      <c r="SFH402" s="73" t="s">
        <v>985</v>
      </c>
      <c r="SFI402" s="95">
        <v>45109</v>
      </c>
      <c r="SFJ402" s="65" t="s">
        <v>11</v>
      </c>
      <c r="SFK402" s="370" t="e">
        <f>VLOOKUP(SFS402,Teams,2)</f>
        <v>#REF!</v>
      </c>
      <c r="SFL402" s="370" t="e">
        <f>VLOOKUP(SFT402,Teams,2)</f>
        <v>#REF!</v>
      </c>
      <c r="SFM402" s="464"/>
      <c r="SFN402" s="369">
        <v>0.33333333333333331</v>
      </c>
      <c r="SFO402" s="370" t="e">
        <f>VLOOKUP(SFK402,fields,2)</f>
        <v>#REF!</v>
      </c>
      <c r="SFP402" s="73" t="s">
        <v>985</v>
      </c>
      <c r="SFQ402" s="95">
        <v>45109</v>
      </c>
      <c r="SFR402" s="65" t="s">
        <v>11</v>
      </c>
      <c r="SFS402" s="370" t="e">
        <f>VLOOKUP(SGA402,Teams,2)</f>
        <v>#REF!</v>
      </c>
      <c r="SFT402" s="370" t="e">
        <f>VLOOKUP(SGB402,Teams,2)</f>
        <v>#REF!</v>
      </c>
      <c r="SFU402" s="464"/>
      <c r="SFV402" s="369">
        <v>0.33333333333333331</v>
      </c>
      <c r="SFW402" s="370" t="e">
        <f>VLOOKUP(SFS402,fields,2)</f>
        <v>#REF!</v>
      </c>
      <c r="SFX402" s="73" t="s">
        <v>985</v>
      </c>
      <c r="SFY402" s="95">
        <v>45109</v>
      </c>
      <c r="SFZ402" s="65" t="s">
        <v>11</v>
      </c>
      <c r="SGA402" s="370" t="e">
        <f>VLOOKUP(SGI402,Teams,2)</f>
        <v>#REF!</v>
      </c>
      <c r="SGB402" s="370" t="e">
        <f>VLOOKUP(SGJ402,Teams,2)</f>
        <v>#REF!</v>
      </c>
      <c r="SGC402" s="464"/>
      <c r="SGD402" s="369">
        <v>0.33333333333333331</v>
      </c>
      <c r="SGE402" s="370" t="e">
        <f>VLOOKUP(SGA402,fields,2)</f>
        <v>#REF!</v>
      </c>
      <c r="SGF402" s="73" t="s">
        <v>985</v>
      </c>
      <c r="SGG402" s="95">
        <v>45109</v>
      </c>
      <c r="SGH402" s="65" t="s">
        <v>11</v>
      </c>
      <c r="SGI402" s="370" t="e">
        <f>VLOOKUP(SGQ402,Teams,2)</f>
        <v>#REF!</v>
      </c>
      <c r="SGJ402" s="370" t="e">
        <f>VLOOKUP(SGR402,Teams,2)</f>
        <v>#REF!</v>
      </c>
      <c r="SGK402" s="464"/>
      <c r="SGL402" s="369">
        <v>0.33333333333333331</v>
      </c>
      <c r="SGM402" s="370" t="e">
        <f>VLOOKUP(SGI402,fields,2)</f>
        <v>#REF!</v>
      </c>
      <c r="SGN402" s="73" t="s">
        <v>985</v>
      </c>
      <c r="SGO402" s="95">
        <v>45109</v>
      </c>
      <c r="SGP402" s="65" t="s">
        <v>11</v>
      </c>
      <c r="SGQ402" s="370" t="e">
        <f>VLOOKUP(SGY402,Teams,2)</f>
        <v>#REF!</v>
      </c>
      <c r="SGR402" s="370" t="e">
        <f>VLOOKUP(SGZ402,Teams,2)</f>
        <v>#REF!</v>
      </c>
      <c r="SGS402" s="464"/>
      <c r="SGT402" s="369">
        <v>0.33333333333333331</v>
      </c>
      <c r="SGU402" s="370" t="e">
        <f>VLOOKUP(SGQ402,fields,2)</f>
        <v>#REF!</v>
      </c>
      <c r="SGV402" s="73" t="s">
        <v>985</v>
      </c>
      <c r="SGW402" s="95">
        <v>45109</v>
      </c>
      <c r="SGX402" s="65" t="s">
        <v>11</v>
      </c>
      <c r="SGY402" s="370" t="e">
        <f>VLOOKUP(SHG402,Teams,2)</f>
        <v>#REF!</v>
      </c>
      <c r="SGZ402" s="370" t="e">
        <f>VLOOKUP(SHH402,Teams,2)</f>
        <v>#REF!</v>
      </c>
      <c r="SHA402" s="464"/>
      <c r="SHB402" s="369">
        <v>0.33333333333333331</v>
      </c>
      <c r="SHC402" s="370" t="e">
        <f>VLOOKUP(SGY402,fields,2)</f>
        <v>#REF!</v>
      </c>
      <c r="SHD402" s="73" t="s">
        <v>985</v>
      </c>
      <c r="SHE402" s="95">
        <v>45109</v>
      </c>
      <c r="SHF402" s="65" t="s">
        <v>11</v>
      </c>
      <c r="SHG402" s="370" t="e">
        <f>VLOOKUP(SHO402,Teams,2)</f>
        <v>#REF!</v>
      </c>
      <c r="SHH402" s="370" t="e">
        <f>VLOOKUP(SHP402,Teams,2)</f>
        <v>#REF!</v>
      </c>
      <c r="SHI402" s="464"/>
      <c r="SHJ402" s="369">
        <v>0.33333333333333331</v>
      </c>
      <c r="SHK402" s="370" t="e">
        <f>VLOOKUP(SHG402,fields,2)</f>
        <v>#REF!</v>
      </c>
      <c r="SHL402" s="73" t="s">
        <v>985</v>
      </c>
      <c r="SHM402" s="95">
        <v>45109</v>
      </c>
      <c r="SHN402" s="65" t="s">
        <v>11</v>
      </c>
      <c r="SHO402" s="370" t="e">
        <f>VLOOKUP(SHW402,Teams,2)</f>
        <v>#REF!</v>
      </c>
      <c r="SHP402" s="370" t="e">
        <f>VLOOKUP(SHX402,Teams,2)</f>
        <v>#REF!</v>
      </c>
      <c r="SHQ402" s="464"/>
      <c r="SHR402" s="369">
        <v>0.33333333333333331</v>
      </c>
      <c r="SHS402" s="370" t="e">
        <f>VLOOKUP(SHO402,fields,2)</f>
        <v>#REF!</v>
      </c>
      <c r="SHT402" s="73" t="s">
        <v>985</v>
      </c>
      <c r="SHU402" s="95">
        <v>45109</v>
      </c>
      <c r="SHV402" s="65" t="s">
        <v>11</v>
      </c>
      <c r="SHW402" s="370" t="e">
        <f>VLOOKUP(SIE402,Teams,2)</f>
        <v>#REF!</v>
      </c>
      <c r="SHX402" s="370" t="e">
        <f>VLOOKUP(SIF402,Teams,2)</f>
        <v>#REF!</v>
      </c>
      <c r="SHY402" s="464"/>
      <c r="SHZ402" s="369">
        <v>0.33333333333333331</v>
      </c>
      <c r="SIA402" s="370" t="e">
        <f>VLOOKUP(SHW402,fields,2)</f>
        <v>#REF!</v>
      </c>
      <c r="SIB402" s="73" t="s">
        <v>985</v>
      </c>
      <c r="SIC402" s="95">
        <v>45109</v>
      </c>
      <c r="SID402" s="65" t="s">
        <v>11</v>
      </c>
      <c r="SIE402" s="370" t="e">
        <f>VLOOKUP(SIM402,Teams,2)</f>
        <v>#REF!</v>
      </c>
      <c r="SIF402" s="370" t="e">
        <f>VLOOKUP(SIN402,Teams,2)</f>
        <v>#REF!</v>
      </c>
      <c r="SIG402" s="464"/>
      <c r="SIH402" s="369">
        <v>0.33333333333333331</v>
      </c>
      <c r="SII402" s="370" t="e">
        <f>VLOOKUP(SIE402,fields,2)</f>
        <v>#REF!</v>
      </c>
      <c r="SIJ402" s="73" t="s">
        <v>985</v>
      </c>
      <c r="SIK402" s="95">
        <v>45109</v>
      </c>
      <c r="SIL402" s="65" t="s">
        <v>11</v>
      </c>
      <c r="SIM402" s="370" t="e">
        <f>VLOOKUP(SIU402,Teams,2)</f>
        <v>#REF!</v>
      </c>
      <c r="SIN402" s="370" t="e">
        <f>VLOOKUP(SIV402,Teams,2)</f>
        <v>#REF!</v>
      </c>
      <c r="SIO402" s="464"/>
      <c r="SIP402" s="369">
        <v>0.33333333333333331</v>
      </c>
      <c r="SIQ402" s="370" t="e">
        <f>VLOOKUP(SIM402,fields,2)</f>
        <v>#REF!</v>
      </c>
      <c r="SIR402" s="73" t="s">
        <v>985</v>
      </c>
      <c r="SIS402" s="95">
        <v>45109</v>
      </c>
      <c r="SIT402" s="65" t="s">
        <v>11</v>
      </c>
      <c r="SIU402" s="370" t="e">
        <f>VLOOKUP(SJC402,Teams,2)</f>
        <v>#REF!</v>
      </c>
      <c r="SIV402" s="370" t="e">
        <f>VLOOKUP(SJD402,Teams,2)</f>
        <v>#REF!</v>
      </c>
      <c r="SIW402" s="464"/>
      <c r="SIX402" s="369">
        <v>0.33333333333333331</v>
      </c>
      <c r="SIY402" s="370" t="e">
        <f>VLOOKUP(SIU402,fields,2)</f>
        <v>#REF!</v>
      </c>
      <c r="SIZ402" s="73" t="s">
        <v>985</v>
      </c>
      <c r="SJA402" s="95">
        <v>45109</v>
      </c>
      <c r="SJB402" s="65" t="s">
        <v>11</v>
      </c>
      <c r="SJC402" s="370" t="e">
        <f>VLOOKUP(SJK402,Teams,2)</f>
        <v>#REF!</v>
      </c>
      <c r="SJD402" s="370" t="e">
        <f>VLOOKUP(SJL402,Teams,2)</f>
        <v>#REF!</v>
      </c>
      <c r="SJE402" s="464"/>
      <c r="SJF402" s="369">
        <v>0.33333333333333331</v>
      </c>
      <c r="SJG402" s="370" t="e">
        <f>VLOOKUP(SJC402,fields,2)</f>
        <v>#REF!</v>
      </c>
      <c r="SJH402" s="73" t="s">
        <v>985</v>
      </c>
      <c r="SJI402" s="95">
        <v>45109</v>
      </c>
      <c r="SJJ402" s="65" t="s">
        <v>11</v>
      </c>
      <c r="SJK402" s="370" t="e">
        <f>VLOOKUP(SJS402,Teams,2)</f>
        <v>#REF!</v>
      </c>
      <c r="SJL402" s="370" t="e">
        <f>VLOOKUP(SJT402,Teams,2)</f>
        <v>#REF!</v>
      </c>
      <c r="SJM402" s="464"/>
      <c r="SJN402" s="369">
        <v>0.33333333333333331</v>
      </c>
      <c r="SJO402" s="370" t="e">
        <f>VLOOKUP(SJK402,fields,2)</f>
        <v>#REF!</v>
      </c>
      <c r="SJP402" s="73" t="s">
        <v>985</v>
      </c>
      <c r="SJQ402" s="95">
        <v>45109</v>
      </c>
      <c r="SJR402" s="65" t="s">
        <v>11</v>
      </c>
      <c r="SJS402" s="370" t="e">
        <f>VLOOKUP(SKA402,Teams,2)</f>
        <v>#REF!</v>
      </c>
      <c r="SJT402" s="370" t="e">
        <f>VLOOKUP(SKB402,Teams,2)</f>
        <v>#REF!</v>
      </c>
      <c r="SJU402" s="464"/>
      <c r="SJV402" s="369">
        <v>0.33333333333333331</v>
      </c>
      <c r="SJW402" s="370" t="e">
        <f>VLOOKUP(SJS402,fields,2)</f>
        <v>#REF!</v>
      </c>
      <c r="SJX402" s="73" t="s">
        <v>985</v>
      </c>
      <c r="SJY402" s="95">
        <v>45109</v>
      </c>
      <c r="SJZ402" s="65" t="s">
        <v>11</v>
      </c>
      <c r="SKA402" s="370" t="e">
        <f>VLOOKUP(SKI402,Teams,2)</f>
        <v>#REF!</v>
      </c>
      <c r="SKB402" s="370" t="e">
        <f>VLOOKUP(SKJ402,Teams,2)</f>
        <v>#REF!</v>
      </c>
      <c r="SKC402" s="464"/>
      <c r="SKD402" s="369">
        <v>0.33333333333333331</v>
      </c>
      <c r="SKE402" s="370" t="e">
        <f>VLOOKUP(SKA402,fields,2)</f>
        <v>#REF!</v>
      </c>
      <c r="SKF402" s="73" t="s">
        <v>985</v>
      </c>
      <c r="SKG402" s="95">
        <v>45109</v>
      </c>
      <c r="SKH402" s="65" t="s">
        <v>11</v>
      </c>
      <c r="SKI402" s="370" t="e">
        <f>VLOOKUP(SKQ402,Teams,2)</f>
        <v>#REF!</v>
      </c>
      <c r="SKJ402" s="370" t="e">
        <f>VLOOKUP(SKR402,Teams,2)</f>
        <v>#REF!</v>
      </c>
      <c r="SKK402" s="464"/>
      <c r="SKL402" s="369">
        <v>0.33333333333333331</v>
      </c>
      <c r="SKM402" s="370" t="e">
        <f>VLOOKUP(SKI402,fields,2)</f>
        <v>#REF!</v>
      </c>
      <c r="SKN402" s="73" t="s">
        <v>985</v>
      </c>
      <c r="SKO402" s="95">
        <v>45109</v>
      </c>
      <c r="SKP402" s="65" t="s">
        <v>11</v>
      </c>
      <c r="SKQ402" s="370" t="e">
        <f>VLOOKUP(SKY402,Teams,2)</f>
        <v>#REF!</v>
      </c>
      <c r="SKR402" s="370" t="e">
        <f>VLOOKUP(SKZ402,Teams,2)</f>
        <v>#REF!</v>
      </c>
      <c r="SKS402" s="464"/>
      <c r="SKT402" s="369">
        <v>0.33333333333333331</v>
      </c>
      <c r="SKU402" s="370" t="e">
        <f>VLOOKUP(SKQ402,fields,2)</f>
        <v>#REF!</v>
      </c>
      <c r="SKV402" s="73" t="s">
        <v>985</v>
      </c>
      <c r="SKW402" s="95">
        <v>45109</v>
      </c>
      <c r="SKX402" s="65" t="s">
        <v>11</v>
      </c>
      <c r="SKY402" s="370" t="e">
        <f>VLOOKUP(SLG402,Teams,2)</f>
        <v>#REF!</v>
      </c>
      <c r="SKZ402" s="370" t="e">
        <f>VLOOKUP(SLH402,Teams,2)</f>
        <v>#REF!</v>
      </c>
      <c r="SLA402" s="464"/>
      <c r="SLB402" s="369">
        <v>0.33333333333333331</v>
      </c>
      <c r="SLC402" s="370" t="e">
        <f>VLOOKUP(SKY402,fields,2)</f>
        <v>#REF!</v>
      </c>
      <c r="SLD402" s="73" t="s">
        <v>985</v>
      </c>
      <c r="SLE402" s="95">
        <v>45109</v>
      </c>
      <c r="SLF402" s="65" t="s">
        <v>11</v>
      </c>
      <c r="SLG402" s="370" t="e">
        <f>VLOOKUP(SLO402,Teams,2)</f>
        <v>#REF!</v>
      </c>
      <c r="SLH402" s="370" t="e">
        <f>VLOOKUP(SLP402,Teams,2)</f>
        <v>#REF!</v>
      </c>
      <c r="SLI402" s="464"/>
      <c r="SLJ402" s="369">
        <v>0.33333333333333331</v>
      </c>
      <c r="SLK402" s="370" t="e">
        <f>VLOOKUP(SLG402,fields,2)</f>
        <v>#REF!</v>
      </c>
      <c r="SLL402" s="73" t="s">
        <v>985</v>
      </c>
      <c r="SLM402" s="95">
        <v>45109</v>
      </c>
      <c r="SLN402" s="65" t="s">
        <v>11</v>
      </c>
      <c r="SLO402" s="370" t="e">
        <f>VLOOKUP(SLW402,Teams,2)</f>
        <v>#REF!</v>
      </c>
      <c r="SLP402" s="370" t="e">
        <f>VLOOKUP(SLX402,Teams,2)</f>
        <v>#REF!</v>
      </c>
      <c r="SLQ402" s="464"/>
      <c r="SLR402" s="369">
        <v>0.33333333333333331</v>
      </c>
      <c r="SLS402" s="370" t="e">
        <f>VLOOKUP(SLO402,fields,2)</f>
        <v>#REF!</v>
      </c>
      <c r="SLT402" s="73" t="s">
        <v>985</v>
      </c>
      <c r="SLU402" s="95">
        <v>45109</v>
      </c>
      <c r="SLV402" s="65" t="s">
        <v>11</v>
      </c>
      <c r="SLW402" s="370" t="e">
        <f>VLOOKUP(SME402,Teams,2)</f>
        <v>#REF!</v>
      </c>
      <c r="SLX402" s="370" t="e">
        <f>VLOOKUP(SMF402,Teams,2)</f>
        <v>#REF!</v>
      </c>
      <c r="SLY402" s="464"/>
      <c r="SLZ402" s="369">
        <v>0.33333333333333331</v>
      </c>
      <c r="SMA402" s="370" t="e">
        <f>VLOOKUP(SLW402,fields,2)</f>
        <v>#REF!</v>
      </c>
      <c r="SMB402" s="73" t="s">
        <v>985</v>
      </c>
      <c r="SMC402" s="95">
        <v>45109</v>
      </c>
      <c r="SMD402" s="65" t="s">
        <v>11</v>
      </c>
      <c r="SME402" s="370" t="e">
        <f>VLOOKUP(SMM402,Teams,2)</f>
        <v>#REF!</v>
      </c>
      <c r="SMF402" s="370" t="e">
        <f>VLOOKUP(SMN402,Teams,2)</f>
        <v>#REF!</v>
      </c>
      <c r="SMG402" s="464"/>
      <c r="SMH402" s="369">
        <v>0.33333333333333331</v>
      </c>
      <c r="SMI402" s="370" t="e">
        <f>VLOOKUP(SME402,fields,2)</f>
        <v>#REF!</v>
      </c>
      <c r="SMJ402" s="73" t="s">
        <v>985</v>
      </c>
      <c r="SMK402" s="95">
        <v>45109</v>
      </c>
      <c r="SML402" s="65" t="s">
        <v>11</v>
      </c>
      <c r="SMM402" s="370" t="e">
        <f>VLOOKUP(SMU402,Teams,2)</f>
        <v>#REF!</v>
      </c>
      <c r="SMN402" s="370" t="e">
        <f>VLOOKUP(SMV402,Teams,2)</f>
        <v>#REF!</v>
      </c>
      <c r="SMO402" s="464"/>
      <c r="SMP402" s="369">
        <v>0.33333333333333331</v>
      </c>
      <c r="SMQ402" s="370" t="e">
        <f>VLOOKUP(SMM402,fields,2)</f>
        <v>#REF!</v>
      </c>
      <c r="SMR402" s="73" t="s">
        <v>985</v>
      </c>
      <c r="SMS402" s="95">
        <v>45109</v>
      </c>
      <c r="SMT402" s="65" t="s">
        <v>11</v>
      </c>
      <c r="SMU402" s="370" t="e">
        <f>VLOOKUP(SNC402,Teams,2)</f>
        <v>#REF!</v>
      </c>
      <c r="SMV402" s="370" t="e">
        <f>VLOOKUP(SND402,Teams,2)</f>
        <v>#REF!</v>
      </c>
      <c r="SMW402" s="464"/>
      <c r="SMX402" s="369">
        <v>0.33333333333333331</v>
      </c>
      <c r="SMY402" s="370" t="e">
        <f>VLOOKUP(SMU402,fields,2)</f>
        <v>#REF!</v>
      </c>
      <c r="SMZ402" s="73" t="s">
        <v>985</v>
      </c>
      <c r="SNA402" s="95">
        <v>45109</v>
      </c>
      <c r="SNB402" s="65" t="s">
        <v>11</v>
      </c>
      <c r="SNC402" s="370" t="e">
        <f>VLOOKUP(SNK402,Teams,2)</f>
        <v>#REF!</v>
      </c>
      <c r="SND402" s="370" t="e">
        <f>VLOOKUP(SNL402,Teams,2)</f>
        <v>#REF!</v>
      </c>
      <c r="SNE402" s="464"/>
      <c r="SNF402" s="369">
        <v>0.33333333333333331</v>
      </c>
      <c r="SNG402" s="370" t="e">
        <f>VLOOKUP(SNC402,fields,2)</f>
        <v>#REF!</v>
      </c>
      <c r="SNH402" s="73" t="s">
        <v>985</v>
      </c>
      <c r="SNI402" s="95">
        <v>45109</v>
      </c>
      <c r="SNJ402" s="65" t="s">
        <v>11</v>
      </c>
      <c r="SNK402" s="370" t="e">
        <f>VLOOKUP(SNS402,Teams,2)</f>
        <v>#REF!</v>
      </c>
      <c r="SNL402" s="370" t="e">
        <f>VLOOKUP(SNT402,Teams,2)</f>
        <v>#REF!</v>
      </c>
      <c r="SNM402" s="464"/>
      <c r="SNN402" s="369">
        <v>0.33333333333333331</v>
      </c>
      <c r="SNO402" s="370" t="e">
        <f>VLOOKUP(SNK402,fields,2)</f>
        <v>#REF!</v>
      </c>
      <c r="SNP402" s="73" t="s">
        <v>985</v>
      </c>
      <c r="SNQ402" s="95">
        <v>45109</v>
      </c>
      <c r="SNR402" s="65" t="s">
        <v>11</v>
      </c>
      <c r="SNS402" s="370" t="e">
        <f>VLOOKUP(SOA402,Teams,2)</f>
        <v>#REF!</v>
      </c>
      <c r="SNT402" s="370" t="e">
        <f>VLOOKUP(SOB402,Teams,2)</f>
        <v>#REF!</v>
      </c>
      <c r="SNU402" s="464"/>
      <c r="SNV402" s="369">
        <v>0.33333333333333331</v>
      </c>
      <c r="SNW402" s="370" t="e">
        <f>VLOOKUP(SNS402,fields,2)</f>
        <v>#REF!</v>
      </c>
      <c r="SNX402" s="73" t="s">
        <v>985</v>
      </c>
      <c r="SNY402" s="95">
        <v>45109</v>
      </c>
      <c r="SNZ402" s="65" t="s">
        <v>11</v>
      </c>
      <c r="SOA402" s="370" t="e">
        <f>VLOOKUP(SOI402,Teams,2)</f>
        <v>#REF!</v>
      </c>
      <c r="SOB402" s="370" t="e">
        <f>VLOOKUP(SOJ402,Teams,2)</f>
        <v>#REF!</v>
      </c>
      <c r="SOC402" s="464"/>
      <c r="SOD402" s="369">
        <v>0.33333333333333331</v>
      </c>
      <c r="SOE402" s="370" t="e">
        <f>VLOOKUP(SOA402,fields,2)</f>
        <v>#REF!</v>
      </c>
      <c r="SOF402" s="73" t="s">
        <v>985</v>
      </c>
      <c r="SOG402" s="95">
        <v>45109</v>
      </c>
      <c r="SOH402" s="65" t="s">
        <v>11</v>
      </c>
      <c r="SOI402" s="370" t="e">
        <f>VLOOKUP(SOQ402,Teams,2)</f>
        <v>#REF!</v>
      </c>
      <c r="SOJ402" s="370" t="e">
        <f>VLOOKUP(SOR402,Teams,2)</f>
        <v>#REF!</v>
      </c>
      <c r="SOK402" s="464"/>
      <c r="SOL402" s="369">
        <v>0.33333333333333331</v>
      </c>
      <c r="SOM402" s="370" t="e">
        <f>VLOOKUP(SOI402,fields,2)</f>
        <v>#REF!</v>
      </c>
      <c r="SON402" s="73" t="s">
        <v>985</v>
      </c>
      <c r="SOO402" s="95">
        <v>45109</v>
      </c>
      <c r="SOP402" s="65" t="s">
        <v>11</v>
      </c>
      <c r="SOQ402" s="370" t="e">
        <f>VLOOKUP(SOY402,Teams,2)</f>
        <v>#REF!</v>
      </c>
      <c r="SOR402" s="370" t="e">
        <f>VLOOKUP(SOZ402,Teams,2)</f>
        <v>#REF!</v>
      </c>
      <c r="SOS402" s="464"/>
      <c r="SOT402" s="369">
        <v>0.33333333333333331</v>
      </c>
      <c r="SOU402" s="370" t="e">
        <f>VLOOKUP(SOQ402,fields,2)</f>
        <v>#REF!</v>
      </c>
      <c r="SOV402" s="73" t="s">
        <v>985</v>
      </c>
      <c r="SOW402" s="95">
        <v>45109</v>
      </c>
      <c r="SOX402" s="65" t="s">
        <v>11</v>
      </c>
      <c r="SOY402" s="370" t="e">
        <f>VLOOKUP(SPG402,Teams,2)</f>
        <v>#REF!</v>
      </c>
      <c r="SOZ402" s="370" t="e">
        <f>VLOOKUP(SPH402,Teams,2)</f>
        <v>#REF!</v>
      </c>
      <c r="SPA402" s="464"/>
      <c r="SPB402" s="369">
        <v>0.33333333333333331</v>
      </c>
      <c r="SPC402" s="370" t="e">
        <f>VLOOKUP(SOY402,fields,2)</f>
        <v>#REF!</v>
      </c>
      <c r="SPD402" s="73" t="s">
        <v>985</v>
      </c>
      <c r="SPE402" s="95">
        <v>45109</v>
      </c>
      <c r="SPF402" s="65" t="s">
        <v>11</v>
      </c>
      <c r="SPG402" s="370" t="e">
        <f>VLOOKUP(SPO402,Teams,2)</f>
        <v>#REF!</v>
      </c>
      <c r="SPH402" s="370" t="e">
        <f>VLOOKUP(SPP402,Teams,2)</f>
        <v>#REF!</v>
      </c>
      <c r="SPI402" s="464"/>
      <c r="SPJ402" s="369">
        <v>0.33333333333333331</v>
      </c>
      <c r="SPK402" s="370" t="e">
        <f>VLOOKUP(SPG402,fields,2)</f>
        <v>#REF!</v>
      </c>
      <c r="SPL402" s="73" t="s">
        <v>985</v>
      </c>
      <c r="SPM402" s="95">
        <v>45109</v>
      </c>
      <c r="SPN402" s="65" t="s">
        <v>11</v>
      </c>
      <c r="SPO402" s="370" t="e">
        <f>VLOOKUP(SPW402,Teams,2)</f>
        <v>#REF!</v>
      </c>
      <c r="SPP402" s="370" t="e">
        <f>VLOOKUP(SPX402,Teams,2)</f>
        <v>#REF!</v>
      </c>
      <c r="SPQ402" s="464"/>
      <c r="SPR402" s="369">
        <v>0.33333333333333331</v>
      </c>
      <c r="SPS402" s="370" t="e">
        <f>VLOOKUP(SPO402,fields,2)</f>
        <v>#REF!</v>
      </c>
      <c r="SPT402" s="73" t="s">
        <v>985</v>
      </c>
      <c r="SPU402" s="95">
        <v>45109</v>
      </c>
      <c r="SPV402" s="65" t="s">
        <v>11</v>
      </c>
      <c r="SPW402" s="370" t="e">
        <f>VLOOKUP(SQE402,Teams,2)</f>
        <v>#REF!</v>
      </c>
      <c r="SPX402" s="370" t="e">
        <f>VLOOKUP(SQF402,Teams,2)</f>
        <v>#REF!</v>
      </c>
      <c r="SPY402" s="464"/>
      <c r="SPZ402" s="369">
        <v>0.33333333333333331</v>
      </c>
      <c r="SQA402" s="370" t="e">
        <f>VLOOKUP(SPW402,fields,2)</f>
        <v>#REF!</v>
      </c>
      <c r="SQB402" s="73" t="s">
        <v>985</v>
      </c>
      <c r="SQC402" s="95">
        <v>45109</v>
      </c>
      <c r="SQD402" s="65" t="s">
        <v>11</v>
      </c>
      <c r="SQE402" s="370" t="e">
        <f>VLOOKUP(SQM402,Teams,2)</f>
        <v>#REF!</v>
      </c>
      <c r="SQF402" s="370" t="e">
        <f>VLOOKUP(SQN402,Teams,2)</f>
        <v>#REF!</v>
      </c>
      <c r="SQG402" s="464"/>
      <c r="SQH402" s="369">
        <v>0.33333333333333331</v>
      </c>
      <c r="SQI402" s="370" t="e">
        <f>VLOOKUP(SQE402,fields,2)</f>
        <v>#REF!</v>
      </c>
      <c r="SQJ402" s="73" t="s">
        <v>985</v>
      </c>
      <c r="SQK402" s="95">
        <v>45109</v>
      </c>
      <c r="SQL402" s="65" t="s">
        <v>11</v>
      </c>
      <c r="SQM402" s="370" t="e">
        <f>VLOOKUP(SQU402,Teams,2)</f>
        <v>#REF!</v>
      </c>
      <c r="SQN402" s="370" t="e">
        <f>VLOOKUP(SQV402,Teams,2)</f>
        <v>#REF!</v>
      </c>
      <c r="SQO402" s="464"/>
      <c r="SQP402" s="369">
        <v>0.33333333333333331</v>
      </c>
      <c r="SQQ402" s="370" t="e">
        <f>VLOOKUP(SQM402,fields,2)</f>
        <v>#REF!</v>
      </c>
      <c r="SQR402" s="73" t="s">
        <v>985</v>
      </c>
      <c r="SQS402" s="95">
        <v>45109</v>
      </c>
      <c r="SQT402" s="65" t="s">
        <v>11</v>
      </c>
      <c r="SQU402" s="370" t="e">
        <f>VLOOKUP(SRC402,Teams,2)</f>
        <v>#REF!</v>
      </c>
      <c r="SQV402" s="370" t="e">
        <f>VLOOKUP(SRD402,Teams,2)</f>
        <v>#REF!</v>
      </c>
      <c r="SQW402" s="464"/>
      <c r="SQX402" s="369">
        <v>0.33333333333333331</v>
      </c>
      <c r="SQY402" s="370" t="e">
        <f>VLOOKUP(SQU402,fields,2)</f>
        <v>#REF!</v>
      </c>
      <c r="SQZ402" s="73" t="s">
        <v>985</v>
      </c>
      <c r="SRA402" s="95">
        <v>45109</v>
      </c>
      <c r="SRB402" s="65" t="s">
        <v>11</v>
      </c>
      <c r="SRC402" s="370" t="e">
        <f>VLOOKUP(SRK402,Teams,2)</f>
        <v>#REF!</v>
      </c>
      <c r="SRD402" s="370" t="e">
        <f>VLOOKUP(SRL402,Teams,2)</f>
        <v>#REF!</v>
      </c>
      <c r="SRE402" s="464"/>
      <c r="SRF402" s="369">
        <v>0.33333333333333331</v>
      </c>
      <c r="SRG402" s="370" t="e">
        <f>VLOOKUP(SRC402,fields,2)</f>
        <v>#REF!</v>
      </c>
      <c r="SRH402" s="73" t="s">
        <v>985</v>
      </c>
      <c r="SRI402" s="95">
        <v>45109</v>
      </c>
      <c r="SRJ402" s="65" t="s">
        <v>11</v>
      </c>
      <c r="SRK402" s="370" t="e">
        <f>VLOOKUP(SRS402,Teams,2)</f>
        <v>#REF!</v>
      </c>
      <c r="SRL402" s="370" t="e">
        <f>VLOOKUP(SRT402,Teams,2)</f>
        <v>#REF!</v>
      </c>
      <c r="SRM402" s="464"/>
      <c r="SRN402" s="369">
        <v>0.33333333333333331</v>
      </c>
      <c r="SRO402" s="370" t="e">
        <f>VLOOKUP(SRK402,fields,2)</f>
        <v>#REF!</v>
      </c>
      <c r="SRP402" s="73" t="s">
        <v>985</v>
      </c>
      <c r="SRQ402" s="95">
        <v>45109</v>
      </c>
      <c r="SRR402" s="65" t="s">
        <v>11</v>
      </c>
      <c r="SRS402" s="370" t="e">
        <f>VLOOKUP(SSA402,Teams,2)</f>
        <v>#REF!</v>
      </c>
      <c r="SRT402" s="370" t="e">
        <f>VLOOKUP(SSB402,Teams,2)</f>
        <v>#REF!</v>
      </c>
      <c r="SRU402" s="464"/>
      <c r="SRV402" s="369">
        <v>0.33333333333333331</v>
      </c>
      <c r="SRW402" s="370" t="e">
        <f>VLOOKUP(SRS402,fields,2)</f>
        <v>#REF!</v>
      </c>
      <c r="SRX402" s="73" t="s">
        <v>985</v>
      </c>
      <c r="SRY402" s="95">
        <v>45109</v>
      </c>
      <c r="SRZ402" s="65" t="s">
        <v>11</v>
      </c>
      <c r="SSA402" s="370" t="e">
        <f>VLOOKUP(SSI402,Teams,2)</f>
        <v>#REF!</v>
      </c>
      <c r="SSB402" s="370" t="e">
        <f>VLOOKUP(SSJ402,Teams,2)</f>
        <v>#REF!</v>
      </c>
      <c r="SSC402" s="464"/>
      <c r="SSD402" s="369">
        <v>0.33333333333333331</v>
      </c>
      <c r="SSE402" s="370" t="e">
        <f>VLOOKUP(SSA402,fields,2)</f>
        <v>#REF!</v>
      </c>
      <c r="SSF402" s="73" t="s">
        <v>985</v>
      </c>
      <c r="SSG402" s="95">
        <v>45109</v>
      </c>
      <c r="SSH402" s="65" t="s">
        <v>11</v>
      </c>
      <c r="SSI402" s="370" t="e">
        <f>VLOOKUP(SSQ402,Teams,2)</f>
        <v>#REF!</v>
      </c>
      <c r="SSJ402" s="370" t="e">
        <f>VLOOKUP(SSR402,Teams,2)</f>
        <v>#REF!</v>
      </c>
      <c r="SSK402" s="464"/>
      <c r="SSL402" s="369">
        <v>0.33333333333333331</v>
      </c>
      <c r="SSM402" s="370" t="e">
        <f>VLOOKUP(SSI402,fields,2)</f>
        <v>#REF!</v>
      </c>
      <c r="SSN402" s="73" t="s">
        <v>985</v>
      </c>
      <c r="SSO402" s="95">
        <v>45109</v>
      </c>
      <c r="SSP402" s="65" t="s">
        <v>11</v>
      </c>
      <c r="SSQ402" s="370" t="e">
        <f>VLOOKUP(SSY402,Teams,2)</f>
        <v>#REF!</v>
      </c>
      <c r="SSR402" s="370" t="e">
        <f>VLOOKUP(SSZ402,Teams,2)</f>
        <v>#REF!</v>
      </c>
      <c r="SSS402" s="464"/>
      <c r="SST402" s="369">
        <v>0.33333333333333331</v>
      </c>
      <c r="SSU402" s="370" t="e">
        <f>VLOOKUP(SSQ402,fields,2)</f>
        <v>#REF!</v>
      </c>
      <c r="SSV402" s="73" t="s">
        <v>985</v>
      </c>
      <c r="SSW402" s="95">
        <v>45109</v>
      </c>
      <c r="SSX402" s="65" t="s">
        <v>11</v>
      </c>
      <c r="SSY402" s="370" t="e">
        <f>VLOOKUP(STG402,Teams,2)</f>
        <v>#REF!</v>
      </c>
      <c r="SSZ402" s="370" t="e">
        <f>VLOOKUP(STH402,Teams,2)</f>
        <v>#REF!</v>
      </c>
      <c r="STA402" s="464"/>
      <c r="STB402" s="369">
        <v>0.33333333333333331</v>
      </c>
      <c r="STC402" s="370" t="e">
        <f>VLOOKUP(SSY402,fields,2)</f>
        <v>#REF!</v>
      </c>
      <c r="STD402" s="73" t="s">
        <v>985</v>
      </c>
      <c r="STE402" s="95">
        <v>45109</v>
      </c>
      <c r="STF402" s="65" t="s">
        <v>11</v>
      </c>
      <c r="STG402" s="370" t="e">
        <f>VLOOKUP(STO402,Teams,2)</f>
        <v>#REF!</v>
      </c>
      <c r="STH402" s="370" t="e">
        <f>VLOOKUP(STP402,Teams,2)</f>
        <v>#REF!</v>
      </c>
      <c r="STI402" s="464"/>
      <c r="STJ402" s="369">
        <v>0.33333333333333331</v>
      </c>
      <c r="STK402" s="370" t="e">
        <f>VLOOKUP(STG402,fields,2)</f>
        <v>#REF!</v>
      </c>
      <c r="STL402" s="73" t="s">
        <v>985</v>
      </c>
      <c r="STM402" s="95">
        <v>45109</v>
      </c>
      <c r="STN402" s="65" t="s">
        <v>11</v>
      </c>
      <c r="STO402" s="370" t="e">
        <f>VLOOKUP(STW402,Teams,2)</f>
        <v>#REF!</v>
      </c>
      <c r="STP402" s="370" t="e">
        <f>VLOOKUP(STX402,Teams,2)</f>
        <v>#REF!</v>
      </c>
      <c r="STQ402" s="464"/>
      <c r="STR402" s="369">
        <v>0.33333333333333331</v>
      </c>
      <c r="STS402" s="370" t="e">
        <f>VLOOKUP(STO402,fields,2)</f>
        <v>#REF!</v>
      </c>
      <c r="STT402" s="73" t="s">
        <v>985</v>
      </c>
      <c r="STU402" s="95">
        <v>45109</v>
      </c>
      <c r="STV402" s="65" t="s">
        <v>11</v>
      </c>
      <c r="STW402" s="370" t="e">
        <f>VLOOKUP(SUE402,Teams,2)</f>
        <v>#REF!</v>
      </c>
      <c r="STX402" s="370" t="e">
        <f>VLOOKUP(SUF402,Teams,2)</f>
        <v>#REF!</v>
      </c>
      <c r="STY402" s="464"/>
      <c r="STZ402" s="369">
        <v>0.33333333333333331</v>
      </c>
      <c r="SUA402" s="370" t="e">
        <f>VLOOKUP(STW402,fields,2)</f>
        <v>#REF!</v>
      </c>
      <c r="SUB402" s="73" t="s">
        <v>985</v>
      </c>
      <c r="SUC402" s="95">
        <v>45109</v>
      </c>
      <c r="SUD402" s="65" t="s">
        <v>11</v>
      </c>
      <c r="SUE402" s="370" t="e">
        <f>VLOOKUP(SUM402,Teams,2)</f>
        <v>#REF!</v>
      </c>
      <c r="SUF402" s="370" t="e">
        <f>VLOOKUP(SUN402,Teams,2)</f>
        <v>#REF!</v>
      </c>
      <c r="SUG402" s="464"/>
      <c r="SUH402" s="369">
        <v>0.33333333333333331</v>
      </c>
      <c r="SUI402" s="370" t="e">
        <f>VLOOKUP(SUE402,fields,2)</f>
        <v>#REF!</v>
      </c>
      <c r="SUJ402" s="73" t="s">
        <v>985</v>
      </c>
      <c r="SUK402" s="95">
        <v>45109</v>
      </c>
      <c r="SUL402" s="65" t="s">
        <v>11</v>
      </c>
      <c r="SUM402" s="370" t="e">
        <f>VLOOKUP(SUU402,Teams,2)</f>
        <v>#REF!</v>
      </c>
      <c r="SUN402" s="370" t="e">
        <f>VLOOKUP(SUV402,Teams,2)</f>
        <v>#REF!</v>
      </c>
      <c r="SUO402" s="464"/>
      <c r="SUP402" s="369">
        <v>0.33333333333333331</v>
      </c>
      <c r="SUQ402" s="370" t="e">
        <f>VLOOKUP(SUM402,fields,2)</f>
        <v>#REF!</v>
      </c>
      <c r="SUR402" s="73" t="s">
        <v>985</v>
      </c>
      <c r="SUS402" s="95">
        <v>45109</v>
      </c>
      <c r="SUT402" s="65" t="s">
        <v>11</v>
      </c>
      <c r="SUU402" s="370" t="e">
        <f>VLOOKUP(SVC402,Teams,2)</f>
        <v>#REF!</v>
      </c>
      <c r="SUV402" s="370" t="e">
        <f>VLOOKUP(SVD402,Teams,2)</f>
        <v>#REF!</v>
      </c>
      <c r="SUW402" s="464"/>
      <c r="SUX402" s="369">
        <v>0.33333333333333331</v>
      </c>
      <c r="SUY402" s="370" t="e">
        <f>VLOOKUP(SUU402,fields,2)</f>
        <v>#REF!</v>
      </c>
      <c r="SUZ402" s="73" t="s">
        <v>985</v>
      </c>
      <c r="SVA402" s="95">
        <v>45109</v>
      </c>
      <c r="SVB402" s="65" t="s">
        <v>11</v>
      </c>
      <c r="SVC402" s="370" t="e">
        <f>VLOOKUP(SVK402,Teams,2)</f>
        <v>#REF!</v>
      </c>
      <c r="SVD402" s="370" t="e">
        <f>VLOOKUP(SVL402,Teams,2)</f>
        <v>#REF!</v>
      </c>
      <c r="SVE402" s="464"/>
      <c r="SVF402" s="369">
        <v>0.33333333333333331</v>
      </c>
      <c r="SVG402" s="370" t="e">
        <f>VLOOKUP(SVC402,fields,2)</f>
        <v>#REF!</v>
      </c>
      <c r="SVH402" s="73" t="s">
        <v>985</v>
      </c>
      <c r="SVI402" s="95">
        <v>45109</v>
      </c>
      <c r="SVJ402" s="65" t="s">
        <v>11</v>
      </c>
      <c r="SVK402" s="370" t="e">
        <f>VLOOKUP(SVS402,Teams,2)</f>
        <v>#REF!</v>
      </c>
      <c r="SVL402" s="370" t="e">
        <f>VLOOKUP(SVT402,Teams,2)</f>
        <v>#REF!</v>
      </c>
      <c r="SVM402" s="464"/>
      <c r="SVN402" s="369">
        <v>0.33333333333333331</v>
      </c>
      <c r="SVO402" s="370" t="e">
        <f>VLOOKUP(SVK402,fields,2)</f>
        <v>#REF!</v>
      </c>
      <c r="SVP402" s="73" t="s">
        <v>985</v>
      </c>
      <c r="SVQ402" s="95">
        <v>45109</v>
      </c>
      <c r="SVR402" s="65" t="s">
        <v>11</v>
      </c>
      <c r="SVS402" s="370" t="e">
        <f>VLOOKUP(SWA402,Teams,2)</f>
        <v>#REF!</v>
      </c>
      <c r="SVT402" s="370" t="e">
        <f>VLOOKUP(SWB402,Teams,2)</f>
        <v>#REF!</v>
      </c>
      <c r="SVU402" s="464"/>
      <c r="SVV402" s="369">
        <v>0.33333333333333331</v>
      </c>
      <c r="SVW402" s="370" t="e">
        <f>VLOOKUP(SVS402,fields,2)</f>
        <v>#REF!</v>
      </c>
      <c r="SVX402" s="73" t="s">
        <v>985</v>
      </c>
      <c r="SVY402" s="95">
        <v>45109</v>
      </c>
      <c r="SVZ402" s="65" t="s">
        <v>11</v>
      </c>
      <c r="SWA402" s="370" t="e">
        <f>VLOOKUP(SWI402,Teams,2)</f>
        <v>#REF!</v>
      </c>
      <c r="SWB402" s="370" t="e">
        <f>VLOOKUP(SWJ402,Teams,2)</f>
        <v>#REF!</v>
      </c>
      <c r="SWC402" s="464"/>
      <c r="SWD402" s="369">
        <v>0.33333333333333331</v>
      </c>
      <c r="SWE402" s="370" t="e">
        <f>VLOOKUP(SWA402,fields,2)</f>
        <v>#REF!</v>
      </c>
      <c r="SWF402" s="73" t="s">
        <v>985</v>
      </c>
      <c r="SWG402" s="95">
        <v>45109</v>
      </c>
      <c r="SWH402" s="65" t="s">
        <v>11</v>
      </c>
      <c r="SWI402" s="370" t="e">
        <f>VLOOKUP(SWQ402,Teams,2)</f>
        <v>#REF!</v>
      </c>
      <c r="SWJ402" s="370" t="e">
        <f>VLOOKUP(SWR402,Teams,2)</f>
        <v>#REF!</v>
      </c>
      <c r="SWK402" s="464"/>
      <c r="SWL402" s="369">
        <v>0.33333333333333331</v>
      </c>
      <c r="SWM402" s="370" t="e">
        <f>VLOOKUP(SWI402,fields,2)</f>
        <v>#REF!</v>
      </c>
      <c r="SWN402" s="73" t="s">
        <v>985</v>
      </c>
      <c r="SWO402" s="95">
        <v>45109</v>
      </c>
      <c r="SWP402" s="65" t="s">
        <v>11</v>
      </c>
      <c r="SWQ402" s="370" t="e">
        <f>VLOOKUP(SWY402,Teams,2)</f>
        <v>#REF!</v>
      </c>
      <c r="SWR402" s="370" t="e">
        <f>VLOOKUP(SWZ402,Teams,2)</f>
        <v>#REF!</v>
      </c>
      <c r="SWS402" s="464"/>
      <c r="SWT402" s="369">
        <v>0.33333333333333331</v>
      </c>
      <c r="SWU402" s="370" t="e">
        <f>VLOOKUP(SWQ402,fields,2)</f>
        <v>#REF!</v>
      </c>
      <c r="SWV402" s="73" t="s">
        <v>985</v>
      </c>
      <c r="SWW402" s="95">
        <v>45109</v>
      </c>
      <c r="SWX402" s="65" t="s">
        <v>11</v>
      </c>
      <c r="SWY402" s="370" t="e">
        <f>VLOOKUP(SXG402,Teams,2)</f>
        <v>#REF!</v>
      </c>
      <c r="SWZ402" s="370" t="e">
        <f>VLOOKUP(SXH402,Teams,2)</f>
        <v>#REF!</v>
      </c>
      <c r="SXA402" s="464"/>
      <c r="SXB402" s="369">
        <v>0.33333333333333331</v>
      </c>
      <c r="SXC402" s="370" t="e">
        <f>VLOOKUP(SWY402,fields,2)</f>
        <v>#REF!</v>
      </c>
      <c r="SXD402" s="73" t="s">
        <v>985</v>
      </c>
      <c r="SXE402" s="95">
        <v>45109</v>
      </c>
      <c r="SXF402" s="65" t="s">
        <v>11</v>
      </c>
      <c r="SXG402" s="370" t="e">
        <f>VLOOKUP(SXO402,Teams,2)</f>
        <v>#REF!</v>
      </c>
      <c r="SXH402" s="370" t="e">
        <f>VLOOKUP(SXP402,Teams,2)</f>
        <v>#REF!</v>
      </c>
      <c r="SXI402" s="464"/>
      <c r="SXJ402" s="369">
        <v>0.33333333333333331</v>
      </c>
      <c r="SXK402" s="370" t="e">
        <f>VLOOKUP(SXG402,fields,2)</f>
        <v>#REF!</v>
      </c>
      <c r="SXL402" s="73" t="s">
        <v>985</v>
      </c>
      <c r="SXM402" s="95">
        <v>45109</v>
      </c>
      <c r="SXN402" s="65" t="s">
        <v>11</v>
      </c>
      <c r="SXO402" s="370" t="e">
        <f>VLOOKUP(SXW402,Teams,2)</f>
        <v>#REF!</v>
      </c>
      <c r="SXP402" s="370" t="e">
        <f>VLOOKUP(SXX402,Teams,2)</f>
        <v>#REF!</v>
      </c>
      <c r="SXQ402" s="464"/>
      <c r="SXR402" s="369">
        <v>0.33333333333333331</v>
      </c>
      <c r="SXS402" s="370" t="e">
        <f>VLOOKUP(SXO402,fields,2)</f>
        <v>#REF!</v>
      </c>
      <c r="SXT402" s="73" t="s">
        <v>985</v>
      </c>
      <c r="SXU402" s="95">
        <v>45109</v>
      </c>
      <c r="SXV402" s="65" t="s">
        <v>11</v>
      </c>
      <c r="SXW402" s="370" t="e">
        <f>VLOOKUP(SYE402,Teams,2)</f>
        <v>#REF!</v>
      </c>
      <c r="SXX402" s="370" t="e">
        <f>VLOOKUP(SYF402,Teams,2)</f>
        <v>#REF!</v>
      </c>
      <c r="SXY402" s="464"/>
      <c r="SXZ402" s="369">
        <v>0.33333333333333331</v>
      </c>
      <c r="SYA402" s="370" t="e">
        <f>VLOOKUP(SXW402,fields,2)</f>
        <v>#REF!</v>
      </c>
      <c r="SYB402" s="73" t="s">
        <v>985</v>
      </c>
      <c r="SYC402" s="95">
        <v>45109</v>
      </c>
      <c r="SYD402" s="65" t="s">
        <v>11</v>
      </c>
      <c r="SYE402" s="370" t="e">
        <f>VLOOKUP(SYM402,Teams,2)</f>
        <v>#REF!</v>
      </c>
      <c r="SYF402" s="370" t="e">
        <f>VLOOKUP(SYN402,Teams,2)</f>
        <v>#REF!</v>
      </c>
      <c r="SYG402" s="464"/>
      <c r="SYH402" s="369">
        <v>0.33333333333333331</v>
      </c>
      <c r="SYI402" s="370" t="e">
        <f>VLOOKUP(SYE402,fields,2)</f>
        <v>#REF!</v>
      </c>
      <c r="SYJ402" s="73" t="s">
        <v>985</v>
      </c>
      <c r="SYK402" s="95">
        <v>45109</v>
      </c>
      <c r="SYL402" s="65" t="s">
        <v>11</v>
      </c>
      <c r="SYM402" s="370" t="e">
        <f>VLOOKUP(SYU402,Teams,2)</f>
        <v>#REF!</v>
      </c>
      <c r="SYN402" s="370" t="e">
        <f>VLOOKUP(SYV402,Teams,2)</f>
        <v>#REF!</v>
      </c>
      <c r="SYO402" s="464"/>
      <c r="SYP402" s="369">
        <v>0.33333333333333331</v>
      </c>
      <c r="SYQ402" s="370" t="e">
        <f>VLOOKUP(SYM402,fields,2)</f>
        <v>#REF!</v>
      </c>
      <c r="SYR402" s="73" t="s">
        <v>985</v>
      </c>
      <c r="SYS402" s="95">
        <v>45109</v>
      </c>
      <c r="SYT402" s="65" t="s">
        <v>11</v>
      </c>
      <c r="SYU402" s="370" t="e">
        <f>VLOOKUP(SZC402,Teams,2)</f>
        <v>#REF!</v>
      </c>
      <c r="SYV402" s="370" t="e">
        <f>VLOOKUP(SZD402,Teams,2)</f>
        <v>#REF!</v>
      </c>
      <c r="SYW402" s="464"/>
      <c r="SYX402" s="369">
        <v>0.33333333333333331</v>
      </c>
      <c r="SYY402" s="370" t="e">
        <f>VLOOKUP(SYU402,fields,2)</f>
        <v>#REF!</v>
      </c>
      <c r="SYZ402" s="73" t="s">
        <v>985</v>
      </c>
      <c r="SZA402" s="95">
        <v>45109</v>
      </c>
      <c r="SZB402" s="65" t="s">
        <v>11</v>
      </c>
      <c r="SZC402" s="370" t="e">
        <f>VLOOKUP(SZK402,Teams,2)</f>
        <v>#REF!</v>
      </c>
      <c r="SZD402" s="370" t="e">
        <f>VLOOKUP(SZL402,Teams,2)</f>
        <v>#REF!</v>
      </c>
      <c r="SZE402" s="464"/>
      <c r="SZF402" s="369">
        <v>0.33333333333333331</v>
      </c>
      <c r="SZG402" s="370" t="e">
        <f>VLOOKUP(SZC402,fields,2)</f>
        <v>#REF!</v>
      </c>
      <c r="SZH402" s="73" t="s">
        <v>985</v>
      </c>
      <c r="SZI402" s="95">
        <v>45109</v>
      </c>
      <c r="SZJ402" s="65" t="s">
        <v>11</v>
      </c>
      <c r="SZK402" s="370" t="e">
        <f>VLOOKUP(SZS402,Teams,2)</f>
        <v>#REF!</v>
      </c>
      <c r="SZL402" s="370" t="e">
        <f>VLOOKUP(SZT402,Teams,2)</f>
        <v>#REF!</v>
      </c>
      <c r="SZM402" s="464"/>
      <c r="SZN402" s="369">
        <v>0.33333333333333331</v>
      </c>
      <c r="SZO402" s="370" t="e">
        <f>VLOOKUP(SZK402,fields,2)</f>
        <v>#REF!</v>
      </c>
      <c r="SZP402" s="73" t="s">
        <v>985</v>
      </c>
      <c r="SZQ402" s="95">
        <v>45109</v>
      </c>
      <c r="SZR402" s="65" t="s">
        <v>11</v>
      </c>
      <c r="SZS402" s="370" t="e">
        <f>VLOOKUP(TAA402,Teams,2)</f>
        <v>#REF!</v>
      </c>
      <c r="SZT402" s="370" t="e">
        <f>VLOOKUP(TAB402,Teams,2)</f>
        <v>#REF!</v>
      </c>
      <c r="SZU402" s="464"/>
      <c r="SZV402" s="369">
        <v>0.33333333333333331</v>
      </c>
      <c r="SZW402" s="370" t="e">
        <f>VLOOKUP(SZS402,fields,2)</f>
        <v>#REF!</v>
      </c>
      <c r="SZX402" s="73" t="s">
        <v>985</v>
      </c>
      <c r="SZY402" s="95">
        <v>45109</v>
      </c>
      <c r="SZZ402" s="65" t="s">
        <v>11</v>
      </c>
      <c r="TAA402" s="370" t="e">
        <f>VLOOKUP(TAI402,Teams,2)</f>
        <v>#REF!</v>
      </c>
      <c r="TAB402" s="370" t="e">
        <f>VLOOKUP(TAJ402,Teams,2)</f>
        <v>#REF!</v>
      </c>
      <c r="TAC402" s="464"/>
      <c r="TAD402" s="369">
        <v>0.33333333333333331</v>
      </c>
      <c r="TAE402" s="370" t="e">
        <f>VLOOKUP(TAA402,fields,2)</f>
        <v>#REF!</v>
      </c>
      <c r="TAF402" s="73" t="s">
        <v>985</v>
      </c>
      <c r="TAG402" s="95">
        <v>45109</v>
      </c>
      <c r="TAH402" s="65" t="s">
        <v>11</v>
      </c>
      <c r="TAI402" s="370" t="e">
        <f>VLOOKUP(TAQ402,Teams,2)</f>
        <v>#REF!</v>
      </c>
      <c r="TAJ402" s="370" t="e">
        <f>VLOOKUP(TAR402,Teams,2)</f>
        <v>#REF!</v>
      </c>
      <c r="TAK402" s="464"/>
      <c r="TAL402" s="369">
        <v>0.33333333333333331</v>
      </c>
      <c r="TAM402" s="370" t="e">
        <f>VLOOKUP(TAI402,fields,2)</f>
        <v>#REF!</v>
      </c>
      <c r="TAN402" s="73" t="s">
        <v>985</v>
      </c>
      <c r="TAO402" s="95">
        <v>45109</v>
      </c>
      <c r="TAP402" s="65" t="s">
        <v>11</v>
      </c>
      <c r="TAQ402" s="370" t="e">
        <f>VLOOKUP(TAY402,Teams,2)</f>
        <v>#REF!</v>
      </c>
      <c r="TAR402" s="370" t="e">
        <f>VLOOKUP(TAZ402,Teams,2)</f>
        <v>#REF!</v>
      </c>
      <c r="TAS402" s="464"/>
      <c r="TAT402" s="369">
        <v>0.33333333333333331</v>
      </c>
      <c r="TAU402" s="370" t="e">
        <f>VLOOKUP(TAQ402,fields,2)</f>
        <v>#REF!</v>
      </c>
      <c r="TAV402" s="73" t="s">
        <v>985</v>
      </c>
      <c r="TAW402" s="95">
        <v>45109</v>
      </c>
      <c r="TAX402" s="65" t="s">
        <v>11</v>
      </c>
      <c r="TAY402" s="370" t="e">
        <f>VLOOKUP(TBG402,Teams,2)</f>
        <v>#REF!</v>
      </c>
      <c r="TAZ402" s="370" t="e">
        <f>VLOOKUP(TBH402,Teams,2)</f>
        <v>#REF!</v>
      </c>
      <c r="TBA402" s="464"/>
      <c r="TBB402" s="369">
        <v>0.33333333333333331</v>
      </c>
      <c r="TBC402" s="370" t="e">
        <f>VLOOKUP(TAY402,fields,2)</f>
        <v>#REF!</v>
      </c>
      <c r="TBD402" s="73" t="s">
        <v>985</v>
      </c>
      <c r="TBE402" s="95">
        <v>45109</v>
      </c>
      <c r="TBF402" s="65" t="s">
        <v>11</v>
      </c>
      <c r="TBG402" s="370" t="e">
        <f>VLOOKUP(TBO402,Teams,2)</f>
        <v>#REF!</v>
      </c>
      <c r="TBH402" s="370" t="e">
        <f>VLOOKUP(TBP402,Teams,2)</f>
        <v>#REF!</v>
      </c>
      <c r="TBI402" s="464"/>
      <c r="TBJ402" s="369">
        <v>0.33333333333333331</v>
      </c>
      <c r="TBK402" s="370" t="e">
        <f>VLOOKUP(TBG402,fields,2)</f>
        <v>#REF!</v>
      </c>
      <c r="TBL402" s="73" t="s">
        <v>985</v>
      </c>
      <c r="TBM402" s="95">
        <v>45109</v>
      </c>
      <c r="TBN402" s="65" t="s">
        <v>11</v>
      </c>
      <c r="TBO402" s="370" t="e">
        <f>VLOOKUP(TBW402,Teams,2)</f>
        <v>#REF!</v>
      </c>
      <c r="TBP402" s="370" t="e">
        <f>VLOOKUP(TBX402,Teams,2)</f>
        <v>#REF!</v>
      </c>
      <c r="TBQ402" s="464"/>
      <c r="TBR402" s="369">
        <v>0.33333333333333331</v>
      </c>
      <c r="TBS402" s="370" t="e">
        <f>VLOOKUP(TBO402,fields,2)</f>
        <v>#REF!</v>
      </c>
      <c r="TBT402" s="73" t="s">
        <v>985</v>
      </c>
      <c r="TBU402" s="95">
        <v>45109</v>
      </c>
      <c r="TBV402" s="65" t="s">
        <v>11</v>
      </c>
      <c r="TBW402" s="370" t="e">
        <f>VLOOKUP(TCE402,Teams,2)</f>
        <v>#REF!</v>
      </c>
      <c r="TBX402" s="370" t="e">
        <f>VLOOKUP(TCF402,Teams,2)</f>
        <v>#REF!</v>
      </c>
      <c r="TBY402" s="464"/>
      <c r="TBZ402" s="369">
        <v>0.33333333333333331</v>
      </c>
      <c r="TCA402" s="370" t="e">
        <f>VLOOKUP(TBW402,fields,2)</f>
        <v>#REF!</v>
      </c>
      <c r="TCB402" s="73" t="s">
        <v>985</v>
      </c>
      <c r="TCC402" s="95">
        <v>45109</v>
      </c>
      <c r="TCD402" s="65" t="s">
        <v>11</v>
      </c>
      <c r="TCE402" s="370" t="e">
        <f>VLOOKUP(TCM402,Teams,2)</f>
        <v>#REF!</v>
      </c>
      <c r="TCF402" s="370" t="e">
        <f>VLOOKUP(TCN402,Teams,2)</f>
        <v>#REF!</v>
      </c>
      <c r="TCG402" s="464"/>
      <c r="TCH402" s="369">
        <v>0.33333333333333331</v>
      </c>
      <c r="TCI402" s="370" t="e">
        <f>VLOOKUP(TCE402,fields,2)</f>
        <v>#REF!</v>
      </c>
      <c r="TCJ402" s="73" t="s">
        <v>985</v>
      </c>
      <c r="TCK402" s="95">
        <v>45109</v>
      </c>
      <c r="TCL402" s="65" t="s">
        <v>11</v>
      </c>
      <c r="TCM402" s="370" t="e">
        <f>VLOOKUP(TCU402,Teams,2)</f>
        <v>#REF!</v>
      </c>
      <c r="TCN402" s="370" t="e">
        <f>VLOOKUP(TCV402,Teams,2)</f>
        <v>#REF!</v>
      </c>
      <c r="TCO402" s="464"/>
      <c r="TCP402" s="369">
        <v>0.33333333333333331</v>
      </c>
      <c r="TCQ402" s="370" t="e">
        <f>VLOOKUP(TCM402,fields,2)</f>
        <v>#REF!</v>
      </c>
      <c r="TCR402" s="73" t="s">
        <v>985</v>
      </c>
      <c r="TCS402" s="95">
        <v>45109</v>
      </c>
      <c r="TCT402" s="65" t="s">
        <v>11</v>
      </c>
      <c r="TCU402" s="370" t="e">
        <f>VLOOKUP(TDC402,Teams,2)</f>
        <v>#REF!</v>
      </c>
      <c r="TCV402" s="370" t="e">
        <f>VLOOKUP(TDD402,Teams,2)</f>
        <v>#REF!</v>
      </c>
      <c r="TCW402" s="464"/>
      <c r="TCX402" s="369">
        <v>0.33333333333333331</v>
      </c>
      <c r="TCY402" s="370" t="e">
        <f>VLOOKUP(TCU402,fields,2)</f>
        <v>#REF!</v>
      </c>
      <c r="TCZ402" s="73" t="s">
        <v>985</v>
      </c>
      <c r="TDA402" s="95">
        <v>45109</v>
      </c>
      <c r="TDB402" s="65" t="s">
        <v>11</v>
      </c>
      <c r="TDC402" s="370" t="e">
        <f>VLOOKUP(TDK402,Teams,2)</f>
        <v>#REF!</v>
      </c>
      <c r="TDD402" s="370" t="e">
        <f>VLOOKUP(TDL402,Teams,2)</f>
        <v>#REF!</v>
      </c>
      <c r="TDE402" s="464"/>
      <c r="TDF402" s="369">
        <v>0.33333333333333331</v>
      </c>
      <c r="TDG402" s="370" t="e">
        <f>VLOOKUP(TDC402,fields,2)</f>
        <v>#REF!</v>
      </c>
      <c r="TDH402" s="73" t="s">
        <v>985</v>
      </c>
      <c r="TDI402" s="95">
        <v>45109</v>
      </c>
      <c r="TDJ402" s="65" t="s">
        <v>11</v>
      </c>
      <c r="TDK402" s="370" t="e">
        <f>VLOOKUP(TDS402,Teams,2)</f>
        <v>#REF!</v>
      </c>
      <c r="TDL402" s="370" t="e">
        <f>VLOOKUP(TDT402,Teams,2)</f>
        <v>#REF!</v>
      </c>
      <c r="TDM402" s="464"/>
      <c r="TDN402" s="369">
        <v>0.33333333333333331</v>
      </c>
      <c r="TDO402" s="370" t="e">
        <f>VLOOKUP(TDK402,fields,2)</f>
        <v>#REF!</v>
      </c>
      <c r="TDP402" s="73" t="s">
        <v>985</v>
      </c>
      <c r="TDQ402" s="95">
        <v>45109</v>
      </c>
      <c r="TDR402" s="65" t="s">
        <v>11</v>
      </c>
      <c r="TDS402" s="370" t="e">
        <f>VLOOKUP(TEA402,Teams,2)</f>
        <v>#REF!</v>
      </c>
      <c r="TDT402" s="370" t="e">
        <f>VLOOKUP(TEB402,Teams,2)</f>
        <v>#REF!</v>
      </c>
      <c r="TDU402" s="464"/>
      <c r="TDV402" s="369">
        <v>0.33333333333333331</v>
      </c>
      <c r="TDW402" s="370" t="e">
        <f>VLOOKUP(TDS402,fields,2)</f>
        <v>#REF!</v>
      </c>
      <c r="TDX402" s="73" t="s">
        <v>985</v>
      </c>
      <c r="TDY402" s="95">
        <v>45109</v>
      </c>
      <c r="TDZ402" s="65" t="s">
        <v>11</v>
      </c>
      <c r="TEA402" s="370" t="e">
        <f>VLOOKUP(TEI402,Teams,2)</f>
        <v>#REF!</v>
      </c>
      <c r="TEB402" s="370" t="e">
        <f>VLOOKUP(TEJ402,Teams,2)</f>
        <v>#REF!</v>
      </c>
      <c r="TEC402" s="464"/>
      <c r="TED402" s="369">
        <v>0.33333333333333331</v>
      </c>
      <c r="TEE402" s="370" t="e">
        <f>VLOOKUP(TEA402,fields,2)</f>
        <v>#REF!</v>
      </c>
      <c r="TEF402" s="73" t="s">
        <v>985</v>
      </c>
      <c r="TEG402" s="95">
        <v>45109</v>
      </c>
      <c r="TEH402" s="65" t="s">
        <v>11</v>
      </c>
      <c r="TEI402" s="370" t="e">
        <f>VLOOKUP(TEQ402,Teams,2)</f>
        <v>#REF!</v>
      </c>
      <c r="TEJ402" s="370" t="e">
        <f>VLOOKUP(TER402,Teams,2)</f>
        <v>#REF!</v>
      </c>
      <c r="TEK402" s="464"/>
      <c r="TEL402" s="369">
        <v>0.33333333333333331</v>
      </c>
      <c r="TEM402" s="370" t="e">
        <f>VLOOKUP(TEI402,fields,2)</f>
        <v>#REF!</v>
      </c>
      <c r="TEN402" s="73" t="s">
        <v>985</v>
      </c>
      <c r="TEO402" s="95">
        <v>45109</v>
      </c>
      <c r="TEP402" s="65" t="s">
        <v>11</v>
      </c>
      <c r="TEQ402" s="370" t="e">
        <f>VLOOKUP(TEY402,Teams,2)</f>
        <v>#REF!</v>
      </c>
      <c r="TER402" s="370" t="e">
        <f>VLOOKUP(TEZ402,Teams,2)</f>
        <v>#REF!</v>
      </c>
      <c r="TES402" s="464"/>
      <c r="TET402" s="369">
        <v>0.33333333333333331</v>
      </c>
      <c r="TEU402" s="370" t="e">
        <f>VLOOKUP(TEQ402,fields,2)</f>
        <v>#REF!</v>
      </c>
      <c r="TEV402" s="73" t="s">
        <v>985</v>
      </c>
      <c r="TEW402" s="95">
        <v>45109</v>
      </c>
      <c r="TEX402" s="65" t="s">
        <v>11</v>
      </c>
      <c r="TEY402" s="370" t="e">
        <f>VLOOKUP(TFG402,Teams,2)</f>
        <v>#REF!</v>
      </c>
      <c r="TEZ402" s="370" t="e">
        <f>VLOOKUP(TFH402,Teams,2)</f>
        <v>#REF!</v>
      </c>
      <c r="TFA402" s="464"/>
      <c r="TFB402" s="369">
        <v>0.33333333333333331</v>
      </c>
      <c r="TFC402" s="370" t="e">
        <f>VLOOKUP(TEY402,fields,2)</f>
        <v>#REF!</v>
      </c>
      <c r="TFD402" s="73" t="s">
        <v>985</v>
      </c>
      <c r="TFE402" s="95">
        <v>45109</v>
      </c>
      <c r="TFF402" s="65" t="s">
        <v>11</v>
      </c>
      <c r="TFG402" s="370" t="e">
        <f>VLOOKUP(TFO402,Teams,2)</f>
        <v>#REF!</v>
      </c>
      <c r="TFH402" s="370" t="e">
        <f>VLOOKUP(TFP402,Teams,2)</f>
        <v>#REF!</v>
      </c>
      <c r="TFI402" s="464"/>
      <c r="TFJ402" s="369">
        <v>0.33333333333333331</v>
      </c>
      <c r="TFK402" s="370" t="e">
        <f>VLOOKUP(TFG402,fields,2)</f>
        <v>#REF!</v>
      </c>
      <c r="TFL402" s="73" t="s">
        <v>985</v>
      </c>
      <c r="TFM402" s="95">
        <v>45109</v>
      </c>
      <c r="TFN402" s="65" t="s">
        <v>11</v>
      </c>
      <c r="TFO402" s="370" t="e">
        <f>VLOOKUP(TFW402,Teams,2)</f>
        <v>#REF!</v>
      </c>
      <c r="TFP402" s="370" t="e">
        <f>VLOOKUP(TFX402,Teams,2)</f>
        <v>#REF!</v>
      </c>
      <c r="TFQ402" s="464"/>
      <c r="TFR402" s="369">
        <v>0.33333333333333331</v>
      </c>
      <c r="TFS402" s="370" t="e">
        <f>VLOOKUP(TFO402,fields,2)</f>
        <v>#REF!</v>
      </c>
      <c r="TFT402" s="73" t="s">
        <v>985</v>
      </c>
      <c r="TFU402" s="95">
        <v>45109</v>
      </c>
      <c r="TFV402" s="65" t="s">
        <v>11</v>
      </c>
      <c r="TFW402" s="370" t="e">
        <f>VLOOKUP(TGE402,Teams,2)</f>
        <v>#REF!</v>
      </c>
      <c r="TFX402" s="370" t="e">
        <f>VLOOKUP(TGF402,Teams,2)</f>
        <v>#REF!</v>
      </c>
      <c r="TFY402" s="464"/>
      <c r="TFZ402" s="369">
        <v>0.33333333333333331</v>
      </c>
      <c r="TGA402" s="370" t="e">
        <f>VLOOKUP(TFW402,fields,2)</f>
        <v>#REF!</v>
      </c>
      <c r="TGB402" s="73" t="s">
        <v>985</v>
      </c>
      <c r="TGC402" s="95">
        <v>45109</v>
      </c>
      <c r="TGD402" s="65" t="s">
        <v>11</v>
      </c>
      <c r="TGE402" s="370" t="e">
        <f>VLOOKUP(TGM402,Teams,2)</f>
        <v>#REF!</v>
      </c>
      <c r="TGF402" s="370" t="e">
        <f>VLOOKUP(TGN402,Teams,2)</f>
        <v>#REF!</v>
      </c>
      <c r="TGG402" s="464"/>
      <c r="TGH402" s="369">
        <v>0.33333333333333331</v>
      </c>
      <c r="TGI402" s="370" t="e">
        <f>VLOOKUP(TGE402,fields,2)</f>
        <v>#REF!</v>
      </c>
      <c r="TGJ402" s="73" t="s">
        <v>985</v>
      </c>
      <c r="TGK402" s="95">
        <v>45109</v>
      </c>
      <c r="TGL402" s="65" t="s">
        <v>11</v>
      </c>
      <c r="TGM402" s="370" t="e">
        <f>VLOOKUP(TGU402,Teams,2)</f>
        <v>#REF!</v>
      </c>
      <c r="TGN402" s="370" t="e">
        <f>VLOOKUP(TGV402,Teams,2)</f>
        <v>#REF!</v>
      </c>
      <c r="TGO402" s="464"/>
      <c r="TGP402" s="369">
        <v>0.33333333333333331</v>
      </c>
      <c r="TGQ402" s="370" t="e">
        <f>VLOOKUP(TGM402,fields,2)</f>
        <v>#REF!</v>
      </c>
      <c r="TGR402" s="73" t="s">
        <v>985</v>
      </c>
      <c r="TGS402" s="95">
        <v>45109</v>
      </c>
      <c r="TGT402" s="65" t="s">
        <v>11</v>
      </c>
      <c r="TGU402" s="370" t="e">
        <f>VLOOKUP(THC402,Teams,2)</f>
        <v>#REF!</v>
      </c>
      <c r="TGV402" s="370" t="e">
        <f>VLOOKUP(THD402,Teams,2)</f>
        <v>#REF!</v>
      </c>
      <c r="TGW402" s="464"/>
      <c r="TGX402" s="369">
        <v>0.33333333333333331</v>
      </c>
      <c r="TGY402" s="370" t="e">
        <f>VLOOKUP(TGU402,fields,2)</f>
        <v>#REF!</v>
      </c>
      <c r="TGZ402" s="73" t="s">
        <v>985</v>
      </c>
      <c r="THA402" s="95">
        <v>45109</v>
      </c>
      <c r="THB402" s="65" t="s">
        <v>11</v>
      </c>
      <c r="THC402" s="370" t="e">
        <f>VLOOKUP(THK402,Teams,2)</f>
        <v>#REF!</v>
      </c>
      <c r="THD402" s="370" t="e">
        <f>VLOOKUP(THL402,Teams,2)</f>
        <v>#REF!</v>
      </c>
      <c r="THE402" s="464"/>
      <c r="THF402" s="369">
        <v>0.33333333333333331</v>
      </c>
      <c r="THG402" s="370" t="e">
        <f>VLOOKUP(THC402,fields,2)</f>
        <v>#REF!</v>
      </c>
      <c r="THH402" s="73" t="s">
        <v>985</v>
      </c>
      <c r="THI402" s="95">
        <v>45109</v>
      </c>
      <c r="THJ402" s="65" t="s">
        <v>11</v>
      </c>
      <c r="THK402" s="370" t="e">
        <f>VLOOKUP(THS402,Teams,2)</f>
        <v>#REF!</v>
      </c>
      <c r="THL402" s="370" t="e">
        <f>VLOOKUP(THT402,Teams,2)</f>
        <v>#REF!</v>
      </c>
      <c r="THM402" s="464"/>
      <c r="THN402" s="369">
        <v>0.33333333333333331</v>
      </c>
      <c r="THO402" s="370" t="e">
        <f>VLOOKUP(THK402,fields,2)</f>
        <v>#REF!</v>
      </c>
      <c r="THP402" s="73" t="s">
        <v>985</v>
      </c>
      <c r="THQ402" s="95">
        <v>45109</v>
      </c>
      <c r="THR402" s="65" t="s">
        <v>11</v>
      </c>
      <c r="THS402" s="370" t="e">
        <f>VLOOKUP(TIA402,Teams,2)</f>
        <v>#REF!</v>
      </c>
      <c r="THT402" s="370" t="e">
        <f>VLOOKUP(TIB402,Teams,2)</f>
        <v>#REF!</v>
      </c>
      <c r="THU402" s="464"/>
      <c r="THV402" s="369">
        <v>0.33333333333333331</v>
      </c>
      <c r="THW402" s="370" t="e">
        <f>VLOOKUP(THS402,fields,2)</f>
        <v>#REF!</v>
      </c>
      <c r="THX402" s="73" t="s">
        <v>985</v>
      </c>
      <c r="THY402" s="95">
        <v>45109</v>
      </c>
      <c r="THZ402" s="65" t="s">
        <v>11</v>
      </c>
      <c r="TIA402" s="370" t="e">
        <f>VLOOKUP(TII402,Teams,2)</f>
        <v>#REF!</v>
      </c>
      <c r="TIB402" s="370" t="e">
        <f>VLOOKUP(TIJ402,Teams,2)</f>
        <v>#REF!</v>
      </c>
      <c r="TIC402" s="464"/>
      <c r="TID402" s="369">
        <v>0.33333333333333331</v>
      </c>
      <c r="TIE402" s="370" t="e">
        <f>VLOOKUP(TIA402,fields,2)</f>
        <v>#REF!</v>
      </c>
      <c r="TIF402" s="73" t="s">
        <v>985</v>
      </c>
      <c r="TIG402" s="95">
        <v>45109</v>
      </c>
      <c r="TIH402" s="65" t="s">
        <v>11</v>
      </c>
      <c r="TII402" s="370" t="e">
        <f>VLOOKUP(TIQ402,Teams,2)</f>
        <v>#REF!</v>
      </c>
      <c r="TIJ402" s="370" t="e">
        <f>VLOOKUP(TIR402,Teams,2)</f>
        <v>#REF!</v>
      </c>
      <c r="TIK402" s="464"/>
      <c r="TIL402" s="369">
        <v>0.33333333333333331</v>
      </c>
      <c r="TIM402" s="370" t="e">
        <f>VLOOKUP(TII402,fields,2)</f>
        <v>#REF!</v>
      </c>
      <c r="TIN402" s="73" t="s">
        <v>985</v>
      </c>
      <c r="TIO402" s="95">
        <v>45109</v>
      </c>
      <c r="TIP402" s="65" t="s">
        <v>11</v>
      </c>
      <c r="TIQ402" s="370" t="e">
        <f>VLOOKUP(TIY402,Teams,2)</f>
        <v>#REF!</v>
      </c>
      <c r="TIR402" s="370" t="e">
        <f>VLOOKUP(TIZ402,Teams,2)</f>
        <v>#REF!</v>
      </c>
      <c r="TIS402" s="464"/>
      <c r="TIT402" s="369">
        <v>0.33333333333333331</v>
      </c>
      <c r="TIU402" s="370" t="e">
        <f>VLOOKUP(TIQ402,fields,2)</f>
        <v>#REF!</v>
      </c>
      <c r="TIV402" s="73" t="s">
        <v>985</v>
      </c>
      <c r="TIW402" s="95">
        <v>45109</v>
      </c>
      <c r="TIX402" s="65" t="s">
        <v>11</v>
      </c>
      <c r="TIY402" s="370" t="e">
        <f>VLOOKUP(TJG402,Teams,2)</f>
        <v>#REF!</v>
      </c>
      <c r="TIZ402" s="370" t="e">
        <f>VLOOKUP(TJH402,Teams,2)</f>
        <v>#REF!</v>
      </c>
      <c r="TJA402" s="464"/>
      <c r="TJB402" s="369">
        <v>0.33333333333333331</v>
      </c>
      <c r="TJC402" s="370" t="e">
        <f>VLOOKUP(TIY402,fields,2)</f>
        <v>#REF!</v>
      </c>
      <c r="TJD402" s="73" t="s">
        <v>985</v>
      </c>
      <c r="TJE402" s="95">
        <v>45109</v>
      </c>
      <c r="TJF402" s="65" t="s">
        <v>11</v>
      </c>
      <c r="TJG402" s="370" t="e">
        <f>VLOOKUP(TJO402,Teams,2)</f>
        <v>#REF!</v>
      </c>
      <c r="TJH402" s="370" t="e">
        <f>VLOOKUP(TJP402,Teams,2)</f>
        <v>#REF!</v>
      </c>
      <c r="TJI402" s="464"/>
      <c r="TJJ402" s="369">
        <v>0.33333333333333331</v>
      </c>
      <c r="TJK402" s="370" t="e">
        <f>VLOOKUP(TJG402,fields,2)</f>
        <v>#REF!</v>
      </c>
      <c r="TJL402" s="73" t="s">
        <v>985</v>
      </c>
      <c r="TJM402" s="95">
        <v>45109</v>
      </c>
      <c r="TJN402" s="65" t="s">
        <v>11</v>
      </c>
      <c r="TJO402" s="370" t="e">
        <f>VLOOKUP(TJW402,Teams,2)</f>
        <v>#REF!</v>
      </c>
      <c r="TJP402" s="370" t="e">
        <f>VLOOKUP(TJX402,Teams,2)</f>
        <v>#REF!</v>
      </c>
      <c r="TJQ402" s="464"/>
      <c r="TJR402" s="369">
        <v>0.33333333333333331</v>
      </c>
      <c r="TJS402" s="370" t="e">
        <f>VLOOKUP(TJO402,fields,2)</f>
        <v>#REF!</v>
      </c>
      <c r="TJT402" s="73" t="s">
        <v>985</v>
      </c>
      <c r="TJU402" s="95">
        <v>45109</v>
      </c>
      <c r="TJV402" s="65" t="s">
        <v>11</v>
      </c>
      <c r="TJW402" s="370" t="e">
        <f>VLOOKUP(TKE402,Teams,2)</f>
        <v>#REF!</v>
      </c>
      <c r="TJX402" s="370" t="e">
        <f>VLOOKUP(TKF402,Teams,2)</f>
        <v>#REF!</v>
      </c>
      <c r="TJY402" s="464"/>
      <c r="TJZ402" s="369">
        <v>0.33333333333333331</v>
      </c>
      <c r="TKA402" s="370" t="e">
        <f>VLOOKUP(TJW402,fields,2)</f>
        <v>#REF!</v>
      </c>
      <c r="TKB402" s="73" t="s">
        <v>985</v>
      </c>
      <c r="TKC402" s="95">
        <v>45109</v>
      </c>
      <c r="TKD402" s="65" t="s">
        <v>11</v>
      </c>
      <c r="TKE402" s="370" t="e">
        <f>VLOOKUP(TKM402,Teams,2)</f>
        <v>#REF!</v>
      </c>
      <c r="TKF402" s="370" t="e">
        <f>VLOOKUP(TKN402,Teams,2)</f>
        <v>#REF!</v>
      </c>
      <c r="TKG402" s="464"/>
      <c r="TKH402" s="369">
        <v>0.33333333333333331</v>
      </c>
      <c r="TKI402" s="370" t="e">
        <f>VLOOKUP(TKE402,fields,2)</f>
        <v>#REF!</v>
      </c>
      <c r="TKJ402" s="73" t="s">
        <v>985</v>
      </c>
      <c r="TKK402" s="95">
        <v>45109</v>
      </c>
      <c r="TKL402" s="65" t="s">
        <v>11</v>
      </c>
      <c r="TKM402" s="370" t="e">
        <f>VLOOKUP(TKU402,Teams,2)</f>
        <v>#REF!</v>
      </c>
      <c r="TKN402" s="370" t="e">
        <f>VLOOKUP(TKV402,Teams,2)</f>
        <v>#REF!</v>
      </c>
      <c r="TKO402" s="464"/>
      <c r="TKP402" s="369">
        <v>0.33333333333333331</v>
      </c>
      <c r="TKQ402" s="370" t="e">
        <f>VLOOKUP(TKM402,fields,2)</f>
        <v>#REF!</v>
      </c>
      <c r="TKR402" s="73" t="s">
        <v>985</v>
      </c>
      <c r="TKS402" s="95">
        <v>45109</v>
      </c>
      <c r="TKT402" s="65" t="s">
        <v>11</v>
      </c>
      <c r="TKU402" s="370" t="e">
        <f>VLOOKUP(TLC402,Teams,2)</f>
        <v>#REF!</v>
      </c>
      <c r="TKV402" s="370" t="e">
        <f>VLOOKUP(TLD402,Teams,2)</f>
        <v>#REF!</v>
      </c>
      <c r="TKW402" s="464"/>
      <c r="TKX402" s="369">
        <v>0.33333333333333331</v>
      </c>
      <c r="TKY402" s="370" t="e">
        <f>VLOOKUP(TKU402,fields,2)</f>
        <v>#REF!</v>
      </c>
      <c r="TKZ402" s="73" t="s">
        <v>985</v>
      </c>
      <c r="TLA402" s="95">
        <v>45109</v>
      </c>
      <c r="TLB402" s="65" t="s">
        <v>11</v>
      </c>
      <c r="TLC402" s="370" t="e">
        <f>VLOOKUP(TLK402,Teams,2)</f>
        <v>#REF!</v>
      </c>
      <c r="TLD402" s="370" t="e">
        <f>VLOOKUP(TLL402,Teams,2)</f>
        <v>#REF!</v>
      </c>
      <c r="TLE402" s="464"/>
      <c r="TLF402" s="369">
        <v>0.33333333333333331</v>
      </c>
      <c r="TLG402" s="370" t="e">
        <f>VLOOKUP(TLC402,fields,2)</f>
        <v>#REF!</v>
      </c>
      <c r="TLH402" s="73" t="s">
        <v>985</v>
      </c>
      <c r="TLI402" s="95">
        <v>45109</v>
      </c>
      <c r="TLJ402" s="65" t="s">
        <v>11</v>
      </c>
      <c r="TLK402" s="370" t="e">
        <f>VLOOKUP(TLS402,Teams,2)</f>
        <v>#REF!</v>
      </c>
      <c r="TLL402" s="370" t="e">
        <f>VLOOKUP(TLT402,Teams,2)</f>
        <v>#REF!</v>
      </c>
      <c r="TLM402" s="464"/>
      <c r="TLN402" s="369">
        <v>0.33333333333333331</v>
      </c>
      <c r="TLO402" s="370" t="e">
        <f>VLOOKUP(TLK402,fields,2)</f>
        <v>#REF!</v>
      </c>
      <c r="TLP402" s="73" t="s">
        <v>985</v>
      </c>
      <c r="TLQ402" s="95">
        <v>45109</v>
      </c>
      <c r="TLR402" s="65" t="s">
        <v>11</v>
      </c>
      <c r="TLS402" s="370" t="e">
        <f>VLOOKUP(TMA402,Teams,2)</f>
        <v>#REF!</v>
      </c>
      <c r="TLT402" s="370" t="e">
        <f>VLOOKUP(TMB402,Teams,2)</f>
        <v>#REF!</v>
      </c>
      <c r="TLU402" s="464"/>
      <c r="TLV402" s="369">
        <v>0.33333333333333331</v>
      </c>
      <c r="TLW402" s="370" t="e">
        <f>VLOOKUP(TLS402,fields,2)</f>
        <v>#REF!</v>
      </c>
      <c r="TLX402" s="73" t="s">
        <v>985</v>
      </c>
      <c r="TLY402" s="95">
        <v>45109</v>
      </c>
      <c r="TLZ402" s="65" t="s">
        <v>11</v>
      </c>
      <c r="TMA402" s="370" t="e">
        <f>VLOOKUP(TMI402,Teams,2)</f>
        <v>#REF!</v>
      </c>
      <c r="TMB402" s="370" t="e">
        <f>VLOOKUP(TMJ402,Teams,2)</f>
        <v>#REF!</v>
      </c>
      <c r="TMC402" s="464"/>
      <c r="TMD402" s="369">
        <v>0.33333333333333331</v>
      </c>
      <c r="TME402" s="370" t="e">
        <f>VLOOKUP(TMA402,fields,2)</f>
        <v>#REF!</v>
      </c>
      <c r="TMF402" s="73" t="s">
        <v>985</v>
      </c>
      <c r="TMG402" s="95">
        <v>45109</v>
      </c>
      <c r="TMH402" s="65" t="s">
        <v>11</v>
      </c>
      <c r="TMI402" s="370" t="e">
        <f>VLOOKUP(TMQ402,Teams,2)</f>
        <v>#REF!</v>
      </c>
      <c r="TMJ402" s="370" t="e">
        <f>VLOOKUP(TMR402,Teams,2)</f>
        <v>#REF!</v>
      </c>
      <c r="TMK402" s="464"/>
      <c r="TML402" s="369">
        <v>0.33333333333333331</v>
      </c>
      <c r="TMM402" s="370" t="e">
        <f>VLOOKUP(TMI402,fields,2)</f>
        <v>#REF!</v>
      </c>
      <c r="TMN402" s="73" t="s">
        <v>985</v>
      </c>
      <c r="TMO402" s="95">
        <v>45109</v>
      </c>
      <c r="TMP402" s="65" t="s">
        <v>11</v>
      </c>
      <c r="TMQ402" s="370" t="e">
        <f>VLOOKUP(TMY402,Teams,2)</f>
        <v>#REF!</v>
      </c>
      <c r="TMR402" s="370" t="e">
        <f>VLOOKUP(TMZ402,Teams,2)</f>
        <v>#REF!</v>
      </c>
      <c r="TMS402" s="464"/>
      <c r="TMT402" s="369">
        <v>0.33333333333333331</v>
      </c>
      <c r="TMU402" s="370" t="e">
        <f>VLOOKUP(TMQ402,fields,2)</f>
        <v>#REF!</v>
      </c>
      <c r="TMV402" s="73" t="s">
        <v>985</v>
      </c>
      <c r="TMW402" s="95">
        <v>45109</v>
      </c>
      <c r="TMX402" s="65" t="s">
        <v>11</v>
      </c>
      <c r="TMY402" s="370" t="e">
        <f>VLOOKUP(TNG402,Teams,2)</f>
        <v>#REF!</v>
      </c>
      <c r="TMZ402" s="370" t="e">
        <f>VLOOKUP(TNH402,Teams,2)</f>
        <v>#REF!</v>
      </c>
      <c r="TNA402" s="464"/>
      <c r="TNB402" s="369">
        <v>0.33333333333333331</v>
      </c>
      <c r="TNC402" s="370" t="e">
        <f>VLOOKUP(TMY402,fields,2)</f>
        <v>#REF!</v>
      </c>
      <c r="TND402" s="73" t="s">
        <v>985</v>
      </c>
      <c r="TNE402" s="95">
        <v>45109</v>
      </c>
      <c r="TNF402" s="65" t="s">
        <v>11</v>
      </c>
      <c r="TNG402" s="370" t="e">
        <f>VLOOKUP(TNO402,Teams,2)</f>
        <v>#REF!</v>
      </c>
      <c r="TNH402" s="370" t="e">
        <f>VLOOKUP(TNP402,Teams,2)</f>
        <v>#REF!</v>
      </c>
      <c r="TNI402" s="464"/>
      <c r="TNJ402" s="369">
        <v>0.33333333333333331</v>
      </c>
      <c r="TNK402" s="370" t="e">
        <f>VLOOKUP(TNG402,fields,2)</f>
        <v>#REF!</v>
      </c>
      <c r="TNL402" s="73" t="s">
        <v>985</v>
      </c>
      <c r="TNM402" s="95">
        <v>45109</v>
      </c>
      <c r="TNN402" s="65" t="s">
        <v>11</v>
      </c>
      <c r="TNO402" s="370" t="e">
        <f>VLOOKUP(TNW402,Teams,2)</f>
        <v>#REF!</v>
      </c>
      <c r="TNP402" s="370" t="e">
        <f>VLOOKUP(TNX402,Teams,2)</f>
        <v>#REF!</v>
      </c>
      <c r="TNQ402" s="464"/>
      <c r="TNR402" s="369">
        <v>0.33333333333333331</v>
      </c>
      <c r="TNS402" s="370" t="e">
        <f>VLOOKUP(TNO402,fields,2)</f>
        <v>#REF!</v>
      </c>
      <c r="TNT402" s="73" t="s">
        <v>985</v>
      </c>
      <c r="TNU402" s="95">
        <v>45109</v>
      </c>
      <c r="TNV402" s="65" t="s">
        <v>11</v>
      </c>
      <c r="TNW402" s="370" t="e">
        <f>VLOOKUP(TOE402,Teams,2)</f>
        <v>#REF!</v>
      </c>
      <c r="TNX402" s="370" t="e">
        <f>VLOOKUP(TOF402,Teams,2)</f>
        <v>#REF!</v>
      </c>
      <c r="TNY402" s="464"/>
      <c r="TNZ402" s="369">
        <v>0.33333333333333331</v>
      </c>
      <c r="TOA402" s="370" t="e">
        <f>VLOOKUP(TNW402,fields,2)</f>
        <v>#REF!</v>
      </c>
      <c r="TOB402" s="73" t="s">
        <v>985</v>
      </c>
      <c r="TOC402" s="95">
        <v>45109</v>
      </c>
      <c r="TOD402" s="65" t="s">
        <v>11</v>
      </c>
      <c r="TOE402" s="370" t="e">
        <f>VLOOKUP(TOM402,Teams,2)</f>
        <v>#REF!</v>
      </c>
      <c r="TOF402" s="370" t="e">
        <f>VLOOKUP(TON402,Teams,2)</f>
        <v>#REF!</v>
      </c>
      <c r="TOG402" s="464"/>
      <c r="TOH402" s="369">
        <v>0.33333333333333331</v>
      </c>
      <c r="TOI402" s="370" t="e">
        <f>VLOOKUP(TOE402,fields,2)</f>
        <v>#REF!</v>
      </c>
      <c r="TOJ402" s="73" t="s">
        <v>985</v>
      </c>
      <c r="TOK402" s="95">
        <v>45109</v>
      </c>
      <c r="TOL402" s="65" t="s">
        <v>11</v>
      </c>
      <c r="TOM402" s="370" t="e">
        <f>VLOOKUP(TOU402,Teams,2)</f>
        <v>#REF!</v>
      </c>
      <c r="TON402" s="370" t="e">
        <f>VLOOKUP(TOV402,Teams,2)</f>
        <v>#REF!</v>
      </c>
      <c r="TOO402" s="464"/>
      <c r="TOP402" s="369">
        <v>0.33333333333333331</v>
      </c>
      <c r="TOQ402" s="370" t="e">
        <f>VLOOKUP(TOM402,fields,2)</f>
        <v>#REF!</v>
      </c>
      <c r="TOR402" s="73" t="s">
        <v>985</v>
      </c>
      <c r="TOS402" s="95">
        <v>45109</v>
      </c>
      <c r="TOT402" s="65" t="s">
        <v>11</v>
      </c>
      <c r="TOU402" s="370" t="e">
        <f>VLOOKUP(TPC402,Teams,2)</f>
        <v>#REF!</v>
      </c>
      <c r="TOV402" s="370" t="e">
        <f>VLOOKUP(TPD402,Teams,2)</f>
        <v>#REF!</v>
      </c>
      <c r="TOW402" s="464"/>
      <c r="TOX402" s="369">
        <v>0.33333333333333331</v>
      </c>
      <c r="TOY402" s="370" t="e">
        <f>VLOOKUP(TOU402,fields,2)</f>
        <v>#REF!</v>
      </c>
      <c r="TOZ402" s="73" t="s">
        <v>985</v>
      </c>
      <c r="TPA402" s="95">
        <v>45109</v>
      </c>
      <c r="TPB402" s="65" t="s">
        <v>11</v>
      </c>
      <c r="TPC402" s="370" t="e">
        <f>VLOOKUP(TPK402,Teams,2)</f>
        <v>#REF!</v>
      </c>
      <c r="TPD402" s="370" t="e">
        <f>VLOOKUP(TPL402,Teams,2)</f>
        <v>#REF!</v>
      </c>
      <c r="TPE402" s="464"/>
      <c r="TPF402" s="369">
        <v>0.33333333333333331</v>
      </c>
      <c r="TPG402" s="370" t="e">
        <f>VLOOKUP(TPC402,fields,2)</f>
        <v>#REF!</v>
      </c>
      <c r="TPH402" s="73" t="s">
        <v>985</v>
      </c>
      <c r="TPI402" s="95">
        <v>45109</v>
      </c>
      <c r="TPJ402" s="65" t="s">
        <v>11</v>
      </c>
      <c r="TPK402" s="370" t="e">
        <f>VLOOKUP(TPS402,Teams,2)</f>
        <v>#REF!</v>
      </c>
      <c r="TPL402" s="370" t="e">
        <f>VLOOKUP(TPT402,Teams,2)</f>
        <v>#REF!</v>
      </c>
      <c r="TPM402" s="464"/>
      <c r="TPN402" s="369">
        <v>0.33333333333333331</v>
      </c>
      <c r="TPO402" s="370" t="e">
        <f>VLOOKUP(TPK402,fields,2)</f>
        <v>#REF!</v>
      </c>
      <c r="TPP402" s="73" t="s">
        <v>985</v>
      </c>
      <c r="TPQ402" s="95">
        <v>45109</v>
      </c>
      <c r="TPR402" s="65" t="s">
        <v>11</v>
      </c>
      <c r="TPS402" s="370" t="e">
        <f>VLOOKUP(TQA402,Teams,2)</f>
        <v>#REF!</v>
      </c>
      <c r="TPT402" s="370" t="e">
        <f>VLOOKUP(TQB402,Teams,2)</f>
        <v>#REF!</v>
      </c>
      <c r="TPU402" s="464"/>
      <c r="TPV402" s="369">
        <v>0.33333333333333331</v>
      </c>
      <c r="TPW402" s="370" t="e">
        <f>VLOOKUP(TPS402,fields,2)</f>
        <v>#REF!</v>
      </c>
      <c r="TPX402" s="73" t="s">
        <v>985</v>
      </c>
      <c r="TPY402" s="95">
        <v>45109</v>
      </c>
      <c r="TPZ402" s="65" t="s">
        <v>11</v>
      </c>
      <c r="TQA402" s="370" t="e">
        <f>VLOOKUP(TQI402,Teams,2)</f>
        <v>#REF!</v>
      </c>
      <c r="TQB402" s="370" t="e">
        <f>VLOOKUP(TQJ402,Teams,2)</f>
        <v>#REF!</v>
      </c>
      <c r="TQC402" s="464"/>
      <c r="TQD402" s="369">
        <v>0.33333333333333331</v>
      </c>
      <c r="TQE402" s="370" t="e">
        <f>VLOOKUP(TQA402,fields,2)</f>
        <v>#REF!</v>
      </c>
      <c r="TQF402" s="73" t="s">
        <v>985</v>
      </c>
      <c r="TQG402" s="95">
        <v>45109</v>
      </c>
      <c r="TQH402" s="65" t="s">
        <v>11</v>
      </c>
      <c r="TQI402" s="370" t="e">
        <f>VLOOKUP(TQQ402,Teams,2)</f>
        <v>#REF!</v>
      </c>
      <c r="TQJ402" s="370" t="e">
        <f>VLOOKUP(TQR402,Teams,2)</f>
        <v>#REF!</v>
      </c>
      <c r="TQK402" s="464"/>
      <c r="TQL402" s="369">
        <v>0.33333333333333331</v>
      </c>
      <c r="TQM402" s="370" t="e">
        <f>VLOOKUP(TQI402,fields,2)</f>
        <v>#REF!</v>
      </c>
      <c r="TQN402" s="73" t="s">
        <v>985</v>
      </c>
      <c r="TQO402" s="95">
        <v>45109</v>
      </c>
      <c r="TQP402" s="65" t="s">
        <v>11</v>
      </c>
      <c r="TQQ402" s="370" t="e">
        <f>VLOOKUP(TQY402,Teams,2)</f>
        <v>#REF!</v>
      </c>
      <c r="TQR402" s="370" t="e">
        <f>VLOOKUP(TQZ402,Teams,2)</f>
        <v>#REF!</v>
      </c>
      <c r="TQS402" s="464"/>
      <c r="TQT402" s="369">
        <v>0.33333333333333331</v>
      </c>
      <c r="TQU402" s="370" t="e">
        <f>VLOOKUP(TQQ402,fields,2)</f>
        <v>#REF!</v>
      </c>
      <c r="TQV402" s="73" t="s">
        <v>985</v>
      </c>
      <c r="TQW402" s="95">
        <v>45109</v>
      </c>
      <c r="TQX402" s="65" t="s">
        <v>11</v>
      </c>
      <c r="TQY402" s="370" t="e">
        <f>VLOOKUP(TRG402,Teams,2)</f>
        <v>#REF!</v>
      </c>
      <c r="TQZ402" s="370" t="e">
        <f>VLOOKUP(TRH402,Teams,2)</f>
        <v>#REF!</v>
      </c>
      <c r="TRA402" s="464"/>
      <c r="TRB402" s="369">
        <v>0.33333333333333331</v>
      </c>
      <c r="TRC402" s="370" t="e">
        <f>VLOOKUP(TQY402,fields,2)</f>
        <v>#REF!</v>
      </c>
      <c r="TRD402" s="73" t="s">
        <v>985</v>
      </c>
      <c r="TRE402" s="95">
        <v>45109</v>
      </c>
      <c r="TRF402" s="65" t="s">
        <v>11</v>
      </c>
      <c r="TRG402" s="370" t="e">
        <f>VLOOKUP(TRO402,Teams,2)</f>
        <v>#REF!</v>
      </c>
      <c r="TRH402" s="370" t="e">
        <f>VLOOKUP(TRP402,Teams,2)</f>
        <v>#REF!</v>
      </c>
      <c r="TRI402" s="464"/>
      <c r="TRJ402" s="369">
        <v>0.33333333333333331</v>
      </c>
      <c r="TRK402" s="370" t="e">
        <f>VLOOKUP(TRG402,fields,2)</f>
        <v>#REF!</v>
      </c>
      <c r="TRL402" s="73" t="s">
        <v>985</v>
      </c>
      <c r="TRM402" s="95">
        <v>45109</v>
      </c>
      <c r="TRN402" s="65" t="s">
        <v>11</v>
      </c>
      <c r="TRO402" s="370" t="e">
        <f>VLOOKUP(TRW402,Teams,2)</f>
        <v>#REF!</v>
      </c>
      <c r="TRP402" s="370" t="e">
        <f>VLOOKUP(TRX402,Teams,2)</f>
        <v>#REF!</v>
      </c>
      <c r="TRQ402" s="464"/>
      <c r="TRR402" s="369">
        <v>0.33333333333333331</v>
      </c>
      <c r="TRS402" s="370" t="e">
        <f>VLOOKUP(TRO402,fields,2)</f>
        <v>#REF!</v>
      </c>
      <c r="TRT402" s="73" t="s">
        <v>985</v>
      </c>
      <c r="TRU402" s="95">
        <v>45109</v>
      </c>
      <c r="TRV402" s="65" t="s">
        <v>11</v>
      </c>
      <c r="TRW402" s="370" t="e">
        <f>VLOOKUP(TSE402,Teams,2)</f>
        <v>#REF!</v>
      </c>
      <c r="TRX402" s="370" t="e">
        <f>VLOOKUP(TSF402,Teams,2)</f>
        <v>#REF!</v>
      </c>
      <c r="TRY402" s="464"/>
      <c r="TRZ402" s="369">
        <v>0.33333333333333331</v>
      </c>
      <c r="TSA402" s="370" t="e">
        <f>VLOOKUP(TRW402,fields,2)</f>
        <v>#REF!</v>
      </c>
      <c r="TSB402" s="73" t="s">
        <v>985</v>
      </c>
      <c r="TSC402" s="95">
        <v>45109</v>
      </c>
      <c r="TSD402" s="65" t="s">
        <v>11</v>
      </c>
      <c r="TSE402" s="370" t="e">
        <f>VLOOKUP(TSM402,Teams,2)</f>
        <v>#REF!</v>
      </c>
      <c r="TSF402" s="370" t="e">
        <f>VLOOKUP(TSN402,Teams,2)</f>
        <v>#REF!</v>
      </c>
      <c r="TSG402" s="464"/>
      <c r="TSH402" s="369">
        <v>0.33333333333333331</v>
      </c>
      <c r="TSI402" s="370" t="e">
        <f>VLOOKUP(TSE402,fields,2)</f>
        <v>#REF!</v>
      </c>
      <c r="TSJ402" s="73" t="s">
        <v>985</v>
      </c>
      <c r="TSK402" s="95">
        <v>45109</v>
      </c>
      <c r="TSL402" s="65" t="s">
        <v>11</v>
      </c>
      <c r="TSM402" s="370" t="e">
        <f>VLOOKUP(TSU402,Teams,2)</f>
        <v>#REF!</v>
      </c>
      <c r="TSN402" s="370" t="e">
        <f>VLOOKUP(TSV402,Teams,2)</f>
        <v>#REF!</v>
      </c>
      <c r="TSO402" s="464"/>
      <c r="TSP402" s="369">
        <v>0.33333333333333331</v>
      </c>
      <c r="TSQ402" s="370" t="e">
        <f>VLOOKUP(TSM402,fields,2)</f>
        <v>#REF!</v>
      </c>
      <c r="TSR402" s="73" t="s">
        <v>985</v>
      </c>
      <c r="TSS402" s="95">
        <v>45109</v>
      </c>
      <c r="TST402" s="65" t="s">
        <v>11</v>
      </c>
      <c r="TSU402" s="370" t="e">
        <f>VLOOKUP(TTC402,Teams,2)</f>
        <v>#REF!</v>
      </c>
      <c r="TSV402" s="370" t="e">
        <f>VLOOKUP(TTD402,Teams,2)</f>
        <v>#REF!</v>
      </c>
      <c r="TSW402" s="464"/>
      <c r="TSX402" s="369">
        <v>0.33333333333333331</v>
      </c>
      <c r="TSY402" s="370" t="e">
        <f>VLOOKUP(TSU402,fields,2)</f>
        <v>#REF!</v>
      </c>
      <c r="TSZ402" s="73" t="s">
        <v>985</v>
      </c>
      <c r="TTA402" s="95">
        <v>45109</v>
      </c>
      <c r="TTB402" s="65" t="s">
        <v>11</v>
      </c>
      <c r="TTC402" s="370" t="e">
        <f>VLOOKUP(TTK402,Teams,2)</f>
        <v>#REF!</v>
      </c>
      <c r="TTD402" s="370" t="e">
        <f>VLOOKUP(TTL402,Teams,2)</f>
        <v>#REF!</v>
      </c>
      <c r="TTE402" s="464"/>
      <c r="TTF402" s="369">
        <v>0.33333333333333331</v>
      </c>
      <c r="TTG402" s="370" t="e">
        <f>VLOOKUP(TTC402,fields,2)</f>
        <v>#REF!</v>
      </c>
      <c r="TTH402" s="73" t="s">
        <v>985</v>
      </c>
      <c r="TTI402" s="95">
        <v>45109</v>
      </c>
      <c r="TTJ402" s="65" t="s">
        <v>11</v>
      </c>
      <c r="TTK402" s="370" t="e">
        <f>VLOOKUP(TTS402,Teams,2)</f>
        <v>#REF!</v>
      </c>
      <c r="TTL402" s="370" t="e">
        <f>VLOOKUP(TTT402,Teams,2)</f>
        <v>#REF!</v>
      </c>
      <c r="TTM402" s="464"/>
      <c r="TTN402" s="369">
        <v>0.33333333333333331</v>
      </c>
      <c r="TTO402" s="370" t="e">
        <f>VLOOKUP(TTK402,fields,2)</f>
        <v>#REF!</v>
      </c>
      <c r="TTP402" s="73" t="s">
        <v>985</v>
      </c>
      <c r="TTQ402" s="95">
        <v>45109</v>
      </c>
      <c r="TTR402" s="65" t="s">
        <v>11</v>
      </c>
      <c r="TTS402" s="370" t="e">
        <f>VLOOKUP(TUA402,Teams,2)</f>
        <v>#REF!</v>
      </c>
      <c r="TTT402" s="370" t="e">
        <f>VLOOKUP(TUB402,Teams,2)</f>
        <v>#REF!</v>
      </c>
      <c r="TTU402" s="464"/>
      <c r="TTV402" s="369">
        <v>0.33333333333333331</v>
      </c>
      <c r="TTW402" s="370" t="e">
        <f>VLOOKUP(TTS402,fields,2)</f>
        <v>#REF!</v>
      </c>
      <c r="TTX402" s="73" t="s">
        <v>985</v>
      </c>
      <c r="TTY402" s="95">
        <v>45109</v>
      </c>
      <c r="TTZ402" s="65" t="s">
        <v>11</v>
      </c>
      <c r="TUA402" s="370" t="e">
        <f>VLOOKUP(TUI402,Teams,2)</f>
        <v>#REF!</v>
      </c>
      <c r="TUB402" s="370" t="e">
        <f>VLOOKUP(TUJ402,Teams,2)</f>
        <v>#REF!</v>
      </c>
      <c r="TUC402" s="464"/>
      <c r="TUD402" s="369">
        <v>0.33333333333333331</v>
      </c>
      <c r="TUE402" s="370" t="e">
        <f>VLOOKUP(TUA402,fields,2)</f>
        <v>#REF!</v>
      </c>
      <c r="TUF402" s="73" t="s">
        <v>985</v>
      </c>
      <c r="TUG402" s="95">
        <v>45109</v>
      </c>
      <c r="TUH402" s="65" t="s">
        <v>11</v>
      </c>
      <c r="TUI402" s="370" t="e">
        <f>VLOOKUP(TUQ402,Teams,2)</f>
        <v>#REF!</v>
      </c>
      <c r="TUJ402" s="370" t="e">
        <f>VLOOKUP(TUR402,Teams,2)</f>
        <v>#REF!</v>
      </c>
      <c r="TUK402" s="464"/>
      <c r="TUL402" s="369">
        <v>0.33333333333333331</v>
      </c>
      <c r="TUM402" s="370" t="e">
        <f>VLOOKUP(TUI402,fields,2)</f>
        <v>#REF!</v>
      </c>
      <c r="TUN402" s="73" t="s">
        <v>985</v>
      </c>
      <c r="TUO402" s="95">
        <v>45109</v>
      </c>
      <c r="TUP402" s="65" t="s">
        <v>11</v>
      </c>
      <c r="TUQ402" s="370" t="e">
        <f>VLOOKUP(TUY402,Teams,2)</f>
        <v>#REF!</v>
      </c>
      <c r="TUR402" s="370" t="e">
        <f>VLOOKUP(TUZ402,Teams,2)</f>
        <v>#REF!</v>
      </c>
      <c r="TUS402" s="464"/>
      <c r="TUT402" s="369">
        <v>0.33333333333333331</v>
      </c>
      <c r="TUU402" s="370" t="e">
        <f>VLOOKUP(TUQ402,fields,2)</f>
        <v>#REF!</v>
      </c>
      <c r="TUV402" s="73" t="s">
        <v>985</v>
      </c>
      <c r="TUW402" s="95">
        <v>45109</v>
      </c>
      <c r="TUX402" s="65" t="s">
        <v>11</v>
      </c>
      <c r="TUY402" s="370" t="e">
        <f>VLOOKUP(TVG402,Teams,2)</f>
        <v>#REF!</v>
      </c>
      <c r="TUZ402" s="370" t="e">
        <f>VLOOKUP(TVH402,Teams,2)</f>
        <v>#REF!</v>
      </c>
      <c r="TVA402" s="464"/>
      <c r="TVB402" s="369">
        <v>0.33333333333333331</v>
      </c>
      <c r="TVC402" s="370" t="e">
        <f>VLOOKUP(TUY402,fields,2)</f>
        <v>#REF!</v>
      </c>
      <c r="TVD402" s="73" t="s">
        <v>985</v>
      </c>
      <c r="TVE402" s="95">
        <v>45109</v>
      </c>
      <c r="TVF402" s="65" t="s">
        <v>11</v>
      </c>
      <c r="TVG402" s="370" t="e">
        <f>VLOOKUP(TVO402,Teams,2)</f>
        <v>#REF!</v>
      </c>
      <c r="TVH402" s="370" t="e">
        <f>VLOOKUP(TVP402,Teams,2)</f>
        <v>#REF!</v>
      </c>
      <c r="TVI402" s="464"/>
      <c r="TVJ402" s="369">
        <v>0.33333333333333331</v>
      </c>
      <c r="TVK402" s="370" t="e">
        <f>VLOOKUP(TVG402,fields,2)</f>
        <v>#REF!</v>
      </c>
      <c r="TVL402" s="73" t="s">
        <v>985</v>
      </c>
      <c r="TVM402" s="95">
        <v>45109</v>
      </c>
      <c r="TVN402" s="65" t="s">
        <v>11</v>
      </c>
      <c r="TVO402" s="370" t="e">
        <f>VLOOKUP(TVW402,Teams,2)</f>
        <v>#REF!</v>
      </c>
      <c r="TVP402" s="370" t="e">
        <f>VLOOKUP(TVX402,Teams,2)</f>
        <v>#REF!</v>
      </c>
      <c r="TVQ402" s="464"/>
      <c r="TVR402" s="369">
        <v>0.33333333333333331</v>
      </c>
      <c r="TVS402" s="370" t="e">
        <f>VLOOKUP(TVO402,fields,2)</f>
        <v>#REF!</v>
      </c>
      <c r="TVT402" s="73" t="s">
        <v>985</v>
      </c>
      <c r="TVU402" s="95">
        <v>45109</v>
      </c>
      <c r="TVV402" s="65" t="s">
        <v>11</v>
      </c>
      <c r="TVW402" s="370" t="e">
        <f>VLOOKUP(TWE402,Teams,2)</f>
        <v>#REF!</v>
      </c>
      <c r="TVX402" s="370" t="e">
        <f>VLOOKUP(TWF402,Teams,2)</f>
        <v>#REF!</v>
      </c>
      <c r="TVY402" s="464"/>
      <c r="TVZ402" s="369">
        <v>0.33333333333333331</v>
      </c>
      <c r="TWA402" s="370" t="e">
        <f>VLOOKUP(TVW402,fields,2)</f>
        <v>#REF!</v>
      </c>
      <c r="TWB402" s="73" t="s">
        <v>985</v>
      </c>
      <c r="TWC402" s="95">
        <v>45109</v>
      </c>
      <c r="TWD402" s="65" t="s">
        <v>11</v>
      </c>
      <c r="TWE402" s="370" t="e">
        <f>VLOOKUP(TWM402,Teams,2)</f>
        <v>#REF!</v>
      </c>
      <c r="TWF402" s="370" t="e">
        <f>VLOOKUP(TWN402,Teams,2)</f>
        <v>#REF!</v>
      </c>
      <c r="TWG402" s="464"/>
      <c r="TWH402" s="369">
        <v>0.33333333333333331</v>
      </c>
      <c r="TWI402" s="370" t="e">
        <f>VLOOKUP(TWE402,fields,2)</f>
        <v>#REF!</v>
      </c>
      <c r="TWJ402" s="73" t="s">
        <v>985</v>
      </c>
      <c r="TWK402" s="95">
        <v>45109</v>
      </c>
      <c r="TWL402" s="65" t="s">
        <v>11</v>
      </c>
      <c r="TWM402" s="370" t="e">
        <f>VLOOKUP(TWU402,Teams,2)</f>
        <v>#REF!</v>
      </c>
      <c r="TWN402" s="370" t="e">
        <f>VLOOKUP(TWV402,Teams,2)</f>
        <v>#REF!</v>
      </c>
      <c r="TWO402" s="464"/>
      <c r="TWP402" s="369">
        <v>0.33333333333333331</v>
      </c>
      <c r="TWQ402" s="370" t="e">
        <f>VLOOKUP(TWM402,fields,2)</f>
        <v>#REF!</v>
      </c>
      <c r="TWR402" s="73" t="s">
        <v>985</v>
      </c>
      <c r="TWS402" s="95">
        <v>45109</v>
      </c>
      <c r="TWT402" s="65" t="s">
        <v>11</v>
      </c>
      <c r="TWU402" s="370" t="e">
        <f>VLOOKUP(TXC402,Teams,2)</f>
        <v>#REF!</v>
      </c>
      <c r="TWV402" s="370" t="e">
        <f>VLOOKUP(TXD402,Teams,2)</f>
        <v>#REF!</v>
      </c>
      <c r="TWW402" s="464"/>
      <c r="TWX402" s="369">
        <v>0.33333333333333331</v>
      </c>
      <c r="TWY402" s="370" t="e">
        <f>VLOOKUP(TWU402,fields,2)</f>
        <v>#REF!</v>
      </c>
      <c r="TWZ402" s="73" t="s">
        <v>985</v>
      </c>
      <c r="TXA402" s="95">
        <v>45109</v>
      </c>
      <c r="TXB402" s="65" t="s">
        <v>11</v>
      </c>
      <c r="TXC402" s="370" t="e">
        <f>VLOOKUP(TXK402,Teams,2)</f>
        <v>#REF!</v>
      </c>
      <c r="TXD402" s="370" t="e">
        <f>VLOOKUP(TXL402,Teams,2)</f>
        <v>#REF!</v>
      </c>
      <c r="TXE402" s="464"/>
      <c r="TXF402" s="369">
        <v>0.33333333333333331</v>
      </c>
      <c r="TXG402" s="370" t="e">
        <f>VLOOKUP(TXC402,fields,2)</f>
        <v>#REF!</v>
      </c>
      <c r="TXH402" s="73" t="s">
        <v>985</v>
      </c>
      <c r="TXI402" s="95">
        <v>45109</v>
      </c>
      <c r="TXJ402" s="65" t="s">
        <v>11</v>
      </c>
      <c r="TXK402" s="370" t="e">
        <f>VLOOKUP(TXS402,Teams,2)</f>
        <v>#REF!</v>
      </c>
      <c r="TXL402" s="370" t="e">
        <f>VLOOKUP(TXT402,Teams,2)</f>
        <v>#REF!</v>
      </c>
      <c r="TXM402" s="464"/>
      <c r="TXN402" s="369">
        <v>0.33333333333333331</v>
      </c>
      <c r="TXO402" s="370" t="e">
        <f>VLOOKUP(TXK402,fields,2)</f>
        <v>#REF!</v>
      </c>
      <c r="TXP402" s="73" t="s">
        <v>985</v>
      </c>
      <c r="TXQ402" s="95">
        <v>45109</v>
      </c>
      <c r="TXR402" s="65" t="s">
        <v>11</v>
      </c>
      <c r="TXS402" s="370" t="e">
        <f>VLOOKUP(TYA402,Teams,2)</f>
        <v>#REF!</v>
      </c>
      <c r="TXT402" s="370" t="e">
        <f>VLOOKUP(TYB402,Teams,2)</f>
        <v>#REF!</v>
      </c>
      <c r="TXU402" s="464"/>
      <c r="TXV402" s="369">
        <v>0.33333333333333331</v>
      </c>
      <c r="TXW402" s="370" t="e">
        <f>VLOOKUP(TXS402,fields,2)</f>
        <v>#REF!</v>
      </c>
      <c r="TXX402" s="73" t="s">
        <v>985</v>
      </c>
      <c r="TXY402" s="95">
        <v>45109</v>
      </c>
      <c r="TXZ402" s="65" t="s">
        <v>11</v>
      </c>
      <c r="TYA402" s="370" t="e">
        <f>VLOOKUP(TYI402,Teams,2)</f>
        <v>#REF!</v>
      </c>
      <c r="TYB402" s="370" t="e">
        <f>VLOOKUP(TYJ402,Teams,2)</f>
        <v>#REF!</v>
      </c>
      <c r="TYC402" s="464"/>
      <c r="TYD402" s="369">
        <v>0.33333333333333331</v>
      </c>
      <c r="TYE402" s="370" t="e">
        <f>VLOOKUP(TYA402,fields,2)</f>
        <v>#REF!</v>
      </c>
      <c r="TYF402" s="73" t="s">
        <v>985</v>
      </c>
      <c r="TYG402" s="95">
        <v>45109</v>
      </c>
      <c r="TYH402" s="65" t="s">
        <v>11</v>
      </c>
      <c r="TYI402" s="370" t="e">
        <f>VLOOKUP(TYQ402,Teams,2)</f>
        <v>#REF!</v>
      </c>
      <c r="TYJ402" s="370" t="e">
        <f>VLOOKUP(TYR402,Teams,2)</f>
        <v>#REF!</v>
      </c>
      <c r="TYK402" s="464"/>
      <c r="TYL402" s="369">
        <v>0.33333333333333331</v>
      </c>
      <c r="TYM402" s="370" t="e">
        <f>VLOOKUP(TYI402,fields,2)</f>
        <v>#REF!</v>
      </c>
      <c r="TYN402" s="73" t="s">
        <v>985</v>
      </c>
      <c r="TYO402" s="95">
        <v>45109</v>
      </c>
      <c r="TYP402" s="65" t="s">
        <v>11</v>
      </c>
      <c r="TYQ402" s="370" t="e">
        <f>VLOOKUP(TYY402,Teams,2)</f>
        <v>#REF!</v>
      </c>
      <c r="TYR402" s="370" t="e">
        <f>VLOOKUP(TYZ402,Teams,2)</f>
        <v>#REF!</v>
      </c>
      <c r="TYS402" s="464"/>
      <c r="TYT402" s="369">
        <v>0.33333333333333331</v>
      </c>
      <c r="TYU402" s="370" t="e">
        <f>VLOOKUP(TYQ402,fields,2)</f>
        <v>#REF!</v>
      </c>
      <c r="TYV402" s="73" t="s">
        <v>985</v>
      </c>
      <c r="TYW402" s="95">
        <v>45109</v>
      </c>
      <c r="TYX402" s="65" t="s">
        <v>11</v>
      </c>
      <c r="TYY402" s="370" t="e">
        <f>VLOOKUP(TZG402,Teams,2)</f>
        <v>#REF!</v>
      </c>
      <c r="TYZ402" s="370" t="e">
        <f>VLOOKUP(TZH402,Teams,2)</f>
        <v>#REF!</v>
      </c>
      <c r="TZA402" s="464"/>
      <c r="TZB402" s="369">
        <v>0.33333333333333331</v>
      </c>
      <c r="TZC402" s="370" t="e">
        <f>VLOOKUP(TYY402,fields,2)</f>
        <v>#REF!</v>
      </c>
      <c r="TZD402" s="73" t="s">
        <v>985</v>
      </c>
      <c r="TZE402" s="95">
        <v>45109</v>
      </c>
      <c r="TZF402" s="65" t="s">
        <v>11</v>
      </c>
      <c r="TZG402" s="370" t="e">
        <f>VLOOKUP(TZO402,Teams,2)</f>
        <v>#REF!</v>
      </c>
      <c r="TZH402" s="370" t="e">
        <f>VLOOKUP(TZP402,Teams,2)</f>
        <v>#REF!</v>
      </c>
      <c r="TZI402" s="464"/>
      <c r="TZJ402" s="369">
        <v>0.33333333333333331</v>
      </c>
      <c r="TZK402" s="370" t="e">
        <f>VLOOKUP(TZG402,fields,2)</f>
        <v>#REF!</v>
      </c>
      <c r="TZL402" s="73" t="s">
        <v>985</v>
      </c>
      <c r="TZM402" s="95">
        <v>45109</v>
      </c>
      <c r="TZN402" s="65" t="s">
        <v>11</v>
      </c>
      <c r="TZO402" s="370" t="e">
        <f>VLOOKUP(TZW402,Teams,2)</f>
        <v>#REF!</v>
      </c>
      <c r="TZP402" s="370" t="e">
        <f>VLOOKUP(TZX402,Teams,2)</f>
        <v>#REF!</v>
      </c>
      <c r="TZQ402" s="464"/>
      <c r="TZR402" s="369">
        <v>0.33333333333333331</v>
      </c>
      <c r="TZS402" s="370" t="e">
        <f>VLOOKUP(TZO402,fields,2)</f>
        <v>#REF!</v>
      </c>
      <c r="TZT402" s="73" t="s">
        <v>985</v>
      </c>
      <c r="TZU402" s="95">
        <v>45109</v>
      </c>
      <c r="TZV402" s="65" t="s">
        <v>11</v>
      </c>
      <c r="TZW402" s="370" t="e">
        <f>VLOOKUP(UAE402,Teams,2)</f>
        <v>#REF!</v>
      </c>
      <c r="TZX402" s="370" t="e">
        <f>VLOOKUP(UAF402,Teams,2)</f>
        <v>#REF!</v>
      </c>
      <c r="TZY402" s="464"/>
      <c r="TZZ402" s="369">
        <v>0.33333333333333331</v>
      </c>
      <c r="UAA402" s="370" t="e">
        <f>VLOOKUP(TZW402,fields,2)</f>
        <v>#REF!</v>
      </c>
      <c r="UAB402" s="73" t="s">
        <v>985</v>
      </c>
      <c r="UAC402" s="95">
        <v>45109</v>
      </c>
      <c r="UAD402" s="65" t="s">
        <v>11</v>
      </c>
      <c r="UAE402" s="370" t="e">
        <f>VLOOKUP(UAM402,Teams,2)</f>
        <v>#REF!</v>
      </c>
      <c r="UAF402" s="370" t="e">
        <f>VLOOKUP(UAN402,Teams,2)</f>
        <v>#REF!</v>
      </c>
      <c r="UAG402" s="464"/>
      <c r="UAH402" s="369">
        <v>0.33333333333333331</v>
      </c>
      <c r="UAI402" s="370" t="e">
        <f>VLOOKUP(UAE402,fields,2)</f>
        <v>#REF!</v>
      </c>
      <c r="UAJ402" s="73" t="s">
        <v>985</v>
      </c>
      <c r="UAK402" s="95">
        <v>45109</v>
      </c>
      <c r="UAL402" s="65" t="s">
        <v>11</v>
      </c>
      <c r="UAM402" s="370" t="e">
        <f>VLOOKUP(UAU402,Teams,2)</f>
        <v>#REF!</v>
      </c>
      <c r="UAN402" s="370" t="e">
        <f>VLOOKUP(UAV402,Teams,2)</f>
        <v>#REF!</v>
      </c>
      <c r="UAO402" s="464"/>
      <c r="UAP402" s="369">
        <v>0.33333333333333331</v>
      </c>
      <c r="UAQ402" s="370" t="e">
        <f>VLOOKUP(UAM402,fields,2)</f>
        <v>#REF!</v>
      </c>
      <c r="UAR402" s="73" t="s">
        <v>985</v>
      </c>
      <c r="UAS402" s="95">
        <v>45109</v>
      </c>
      <c r="UAT402" s="65" t="s">
        <v>11</v>
      </c>
      <c r="UAU402" s="370" t="e">
        <f>VLOOKUP(UBC402,Teams,2)</f>
        <v>#REF!</v>
      </c>
      <c r="UAV402" s="370" t="e">
        <f>VLOOKUP(UBD402,Teams,2)</f>
        <v>#REF!</v>
      </c>
      <c r="UAW402" s="464"/>
      <c r="UAX402" s="369">
        <v>0.33333333333333331</v>
      </c>
      <c r="UAY402" s="370" t="e">
        <f>VLOOKUP(UAU402,fields,2)</f>
        <v>#REF!</v>
      </c>
      <c r="UAZ402" s="73" t="s">
        <v>985</v>
      </c>
      <c r="UBA402" s="95">
        <v>45109</v>
      </c>
      <c r="UBB402" s="65" t="s">
        <v>11</v>
      </c>
      <c r="UBC402" s="370" t="e">
        <f>VLOOKUP(UBK402,Teams,2)</f>
        <v>#REF!</v>
      </c>
      <c r="UBD402" s="370" t="e">
        <f>VLOOKUP(UBL402,Teams,2)</f>
        <v>#REF!</v>
      </c>
      <c r="UBE402" s="464"/>
      <c r="UBF402" s="369">
        <v>0.33333333333333331</v>
      </c>
      <c r="UBG402" s="370" t="e">
        <f>VLOOKUP(UBC402,fields,2)</f>
        <v>#REF!</v>
      </c>
      <c r="UBH402" s="73" t="s">
        <v>985</v>
      </c>
      <c r="UBI402" s="95">
        <v>45109</v>
      </c>
      <c r="UBJ402" s="65" t="s">
        <v>11</v>
      </c>
      <c r="UBK402" s="370" t="e">
        <f>VLOOKUP(UBS402,Teams,2)</f>
        <v>#REF!</v>
      </c>
      <c r="UBL402" s="370" t="e">
        <f>VLOOKUP(UBT402,Teams,2)</f>
        <v>#REF!</v>
      </c>
      <c r="UBM402" s="464"/>
      <c r="UBN402" s="369">
        <v>0.33333333333333331</v>
      </c>
      <c r="UBO402" s="370" t="e">
        <f>VLOOKUP(UBK402,fields,2)</f>
        <v>#REF!</v>
      </c>
      <c r="UBP402" s="73" t="s">
        <v>985</v>
      </c>
      <c r="UBQ402" s="95">
        <v>45109</v>
      </c>
      <c r="UBR402" s="65" t="s">
        <v>11</v>
      </c>
      <c r="UBS402" s="370" t="e">
        <f>VLOOKUP(UCA402,Teams,2)</f>
        <v>#REF!</v>
      </c>
      <c r="UBT402" s="370" t="e">
        <f>VLOOKUP(UCB402,Teams,2)</f>
        <v>#REF!</v>
      </c>
      <c r="UBU402" s="464"/>
      <c r="UBV402" s="369">
        <v>0.33333333333333331</v>
      </c>
      <c r="UBW402" s="370" t="e">
        <f>VLOOKUP(UBS402,fields,2)</f>
        <v>#REF!</v>
      </c>
      <c r="UBX402" s="73" t="s">
        <v>985</v>
      </c>
      <c r="UBY402" s="95">
        <v>45109</v>
      </c>
      <c r="UBZ402" s="65" t="s">
        <v>11</v>
      </c>
      <c r="UCA402" s="370" t="e">
        <f>VLOOKUP(UCI402,Teams,2)</f>
        <v>#REF!</v>
      </c>
      <c r="UCB402" s="370" t="e">
        <f>VLOOKUP(UCJ402,Teams,2)</f>
        <v>#REF!</v>
      </c>
      <c r="UCC402" s="464"/>
      <c r="UCD402" s="369">
        <v>0.33333333333333331</v>
      </c>
      <c r="UCE402" s="370" t="e">
        <f>VLOOKUP(UCA402,fields,2)</f>
        <v>#REF!</v>
      </c>
      <c r="UCF402" s="73" t="s">
        <v>985</v>
      </c>
      <c r="UCG402" s="95">
        <v>45109</v>
      </c>
      <c r="UCH402" s="65" t="s">
        <v>11</v>
      </c>
      <c r="UCI402" s="370" t="e">
        <f>VLOOKUP(UCQ402,Teams,2)</f>
        <v>#REF!</v>
      </c>
      <c r="UCJ402" s="370" t="e">
        <f>VLOOKUP(UCR402,Teams,2)</f>
        <v>#REF!</v>
      </c>
      <c r="UCK402" s="464"/>
      <c r="UCL402" s="369">
        <v>0.33333333333333331</v>
      </c>
      <c r="UCM402" s="370" t="e">
        <f>VLOOKUP(UCI402,fields,2)</f>
        <v>#REF!</v>
      </c>
      <c r="UCN402" s="73" t="s">
        <v>985</v>
      </c>
      <c r="UCO402" s="95">
        <v>45109</v>
      </c>
      <c r="UCP402" s="65" t="s">
        <v>11</v>
      </c>
      <c r="UCQ402" s="370" t="e">
        <f>VLOOKUP(UCY402,Teams,2)</f>
        <v>#REF!</v>
      </c>
      <c r="UCR402" s="370" t="e">
        <f>VLOOKUP(UCZ402,Teams,2)</f>
        <v>#REF!</v>
      </c>
      <c r="UCS402" s="464"/>
      <c r="UCT402" s="369">
        <v>0.33333333333333331</v>
      </c>
      <c r="UCU402" s="370" t="e">
        <f>VLOOKUP(UCQ402,fields,2)</f>
        <v>#REF!</v>
      </c>
      <c r="UCV402" s="73" t="s">
        <v>985</v>
      </c>
      <c r="UCW402" s="95">
        <v>45109</v>
      </c>
      <c r="UCX402" s="65" t="s">
        <v>11</v>
      </c>
      <c r="UCY402" s="370" t="e">
        <f>VLOOKUP(UDG402,Teams,2)</f>
        <v>#REF!</v>
      </c>
      <c r="UCZ402" s="370" t="e">
        <f>VLOOKUP(UDH402,Teams,2)</f>
        <v>#REF!</v>
      </c>
      <c r="UDA402" s="464"/>
      <c r="UDB402" s="369">
        <v>0.33333333333333331</v>
      </c>
      <c r="UDC402" s="370" t="e">
        <f>VLOOKUP(UCY402,fields,2)</f>
        <v>#REF!</v>
      </c>
      <c r="UDD402" s="73" t="s">
        <v>985</v>
      </c>
      <c r="UDE402" s="95">
        <v>45109</v>
      </c>
      <c r="UDF402" s="65" t="s">
        <v>11</v>
      </c>
      <c r="UDG402" s="370" t="e">
        <f>VLOOKUP(UDO402,Teams,2)</f>
        <v>#REF!</v>
      </c>
      <c r="UDH402" s="370" t="e">
        <f>VLOOKUP(UDP402,Teams,2)</f>
        <v>#REF!</v>
      </c>
      <c r="UDI402" s="464"/>
      <c r="UDJ402" s="369">
        <v>0.33333333333333331</v>
      </c>
      <c r="UDK402" s="370" t="e">
        <f>VLOOKUP(UDG402,fields,2)</f>
        <v>#REF!</v>
      </c>
      <c r="UDL402" s="73" t="s">
        <v>985</v>
      </c>
      <c r="UDM402" s="95">
        <v>45109</v>
      </c>
      <c r="UDN402" s="65" t="s">
        <v>11</v>
      </c>
      <c r="UDO402" s="370" t="e">
        <f>VLOOKUP(UDW402,Teams,2)</f>
        <v>#REF!</v>
      </c>
      <c r="UDP402" s="370" t="e">
        <f>VLOOKUP(UDX402,Teams,2)</f>
        <v>#REF!</v>
      </c>
      <c r="UDQ402" s="464"/>
      <c r="UDR402" s="369">
        <v>0.33333333333333331</v>
      </c>
      <c r="UDS402" s="370" t="e">
        <f>VLOOKUP(UDO402,fields,2)</f>
        <v>#REF!</v>
      </c>
      <c r="UDT402" s="73" t="s">
        <v>985</v>
      </c>
      <c r="UDU402" s="95">
        <v>45109</v>
      </c>
      <c r="UDV402" s="65" t="s">
        <v>11</v>
      </c>
      <c r="UDW402" s="370" t="e">
        <f>VLOOKUP(UEE402,Teams,2)</f>
        <v>#REF!</v>
      </c>
      <c r="UDX402" s="370" t="e">
        <f>VLOOKUP(UEF402,Teams,2)</f>
        <v>#REF!</v>
      </c>
      <c r="UDY402" s="464"/>
      <c r="UDZ402" s="369">
        <v>0.33333333333333331</v>
      </c>
      <c r="UEA402" s="370" t="e">
        <f>VLOOKUP(UDW402,fields,2)</f>
        <v>#REF!</v>
      </c>
      <c r="UEB402" s="73" t="s">
        <v>985</v>
      </c>
      <c r="UEC402" s="95">
        <v>45109</v>
      </c>
      <c r="UED402" s="65" t="s">
        <v>11</v>
      </c>
      <c r="UEE402" s="370" t="e">
        <f>VLOOKUP(UEM402,Teams,2)</f>
        <v>#REF!</v>
      </c>
      <c r="UEF402" s="370" t="e">
        <f>VLOOKUP(UEN402,Teams,2)</f>
        <v>#REF!</v>
      </c>
      <c r="UEG402" s="464"/>
      <c r="UEH402" s="369">
        <v>0.33333333333333331</v>
      </c>
      <c r="UEI402" s="370" t="e">
        <f>VLOOKUP(UEE402,fields,2)</f>
        <v>#REF!</v>
      </c>
      <c r="UEJ402" s="73" t="s">
        <v>985</v>
      </c>
      <c r="UEK402" s="95">
        <v>45109</v>
      </c>
      <c r="UEL402" s="65" t="s">
        <v>11</v>
      </c>
      <c r="UEM402" s="370" t="e">
        <f>VLOOKUP(UEU402,Teams,2)</f>
        <v>#REF!</v>
      </c>
      <c r="UEN402" s="370" t="e">
        <f>VLOOKUP(UEV402,Teams,2)</f>
        <v>#REF!</v>
      </c>
      <c r="UEO402" s="464"/>
      <c r="UEP402" s="369">
        <v>0.33333333333333331</v>
      </c>
      <c r="UEQ402" s="370" t="e">
        <f>VLOOKUP(UEM402,fields,2)</f>
        <v>#REF!</v>
      </c>
      <c r="UER402" s="73" t="s">
        <v>985</v>
      </c>
      <c r="UES402" s="95">
        <v>45109</v>
      </c>
      <c r="UET402" s="65" t="s">
        <v>11</v>
      </c>
      <c r="UEU402" s="370" t="e">
        <f>VLOOKUP(UFC402,Teams,2)</f>
        <v>#REF!</v>
      </c>
      <c r="UEV402" s="370" t="e">
        <f>VLOOKUP(UFD402,Teams,2)</f>
        <v>#REF!</v>
      </c>
      <c r="UEW402" s="464"/>
      <c r="UEX402" s="369">
        <v>0.33333333333333331</v>
      </c>
      <c r="UEY402" s="370" t="e">
        <f>VLOOKUP(UEU402,fields,2)</f>
        <v>#REF!</v>
      </c>
      <c r="UEZ402" s="73" t="s">
        <v>985</v>
      </c>
      <c r="UFA402" s="95">
        <v>45109</v>
      </c>
      <c r="UFB402" s="65" t="s">
        <v>11</v>
      </c>
      <c r="UFC402" s="370" t="e">
        <f>VLOOKUP(UFK402,Teams,2)</f>
        <v>#REF!</v>
      </c>
      <c r="UFD402" s="370" t="e">
        <f>VLOOKUP(UFL402,Teams,2)</f>
        <v>#REF!</v>
      </c>
      <c r="UFE402" s="464"/>
      <c r="UFF402" s="369">
        <v>0.33333333333333331</v>
      </c>
      <c r="UFG402" s="370" t="e">
        <f>VLOOKUP(UFC402,fields,2)</f>
        <v>#REF!</v>
      </c>
      <c r="UFH402" s="73" t="s">
        <v>985</v>
      </c>
      <c r="UFI402" s="95">
        <v>45109</v>
      </c>
      <c r="UFJ402" s="65" t="s">
        <v>11</v>
      </c>
      <c r="UFK402" s="370" t="e">
        <f>VLOOKUP(UFS402,Teams,2)</f>
        <v>#REF!</v>
      </c>
      <c r="UFL402" s="370" t="e">
        <f>VLOOKUP(UFT402,Teams,2)</f>
        <v>#REF!</v>
      </c>
      <c r="UFM402" s="464"/>
      <c r="UFN402" s="369">
        <v>0.33333333333333331</v>
      </c>
      <c r="UFO402" s="370" t="e">
        <f>VLOOKUP(UFK402,fields,2)</f>
        <v>#REF!</v>
      </c>
      <c r="UFP402" s="73" t="s">
        <v>985</v>
      </c>
      <c r="UFQ402" s="95">
        <v>45109</v>
      </c>
      <c r="UFR402" s="65" t="s">
        <v>11</v>
      </c>
      <c r="UFS402" s="370" t="e">
        <f>VLOOKUP(UGA402,Teams,2)</f>
        <v>#REF!</v>
      </c>
      <c r="UFT402" s="370" t="e">
        <f>VLOOKUP(UGB402,Teams,2)</f>
        <v>#REF!</v>
      </c>
      <c r="UFU402" s="464"/>
      <c r="UFV402" s="369">
        <v>0.33333333333333331</v>
      </c>
      <c r="UFW402" s="370" t="e">
        <f>VLOOKUP(UFS402,fields,2)</f>
        <v>#REF!</v>
      </c>
      <c r="UFX402" s="73" t="s">
        <v>985</v>
      </c>
      <c r="UFY402" s="95">
        <v>45109</v>
      </c>
      <c r="UFZ402" s="65" t="s">
        <v>11</v>
      </c>
      <c r="UGA402" s="370" t="e">
        <f>VLOOKUP(UGI402,Teams,2)</f>
        <v>#REF!</v>
      </c>
      <c r="UGB402" s="370" t="e">
        <f>VLOOKUP(UGJ402,Teams,2)</f>
        <v>#REF!</v>
      </c>
      <c r="UGC402" s="464"/>
      <c r="UGD402" s="369">
        <v>0.33333333333333331</v>
      </c>
      <c r="UGE402" s="370" t="e">
        <f>VLOOKUP(UGA402,fields,2)</f>
        <v>#REF!</v>
      </c>
      <c r="UGF402" s="73" t="s">
        <v>985</v>
      </c>
      <c r="UGG402" s="95">
        <v>45109</v>
      </c>
      <c r="UGH402" s="65" t="s">
        <v>11</v>
      </c>
      <c r="UGI402" s="370" t="e">
        <f>VLOOKUP(UGQ402,Teams,2)</f>
        <v>#REF!</v>
      </c>
      <c r="UGJ402" s="370" t="e">
        <f>VLOOKUP(UGR402,Teams,2)</f>
        <v>#REF!</v>
      </c>
      <c r="UGK402" s="464"/>
      <c r="UGL402" s="369">
        <v>0.33333333333333331</v>
      </c>
      <c r="UGM402" s="370" t="e">
        <f>VLOOKUP(UGI402,fields,2)</f>
        <v>#REF!</v>
      </c>
      <c r="UGN402" s="73" t="s">
        <v>985</v>
      </c>
      <c r="UGO402" s="95">
        <v>45109</v>
      </c>
      <c r="UGP402" s="65" t="s">
        <v>11</v>
      </c>
      <c r="UGQ402" s="370" t="e">
        <f>VLOOKUP(UGY402,Teams,2)</f>
        <v>#REF!</v>
      </c>
      <c r="UGR402" s="370" t="e">
        <f>VLOOKUP(UGZ402,Teams,2)</f>
        <v>#REF!</v>
      </c>
      <c r="UGS402" s="464"/>
      <c r="UGT402" s="369">
        <v>0.33333333333333331</v>
      </c>
      <c r="UGU402" s="370" t="e">
        <f>VLOOKUP(UGQ402,fields,2)</f>
        <v>#REF!</v>
      </c>
      <c r="UGV402" s="73" t="s">
        <v>985</v>
      </c>
      <c r="UGW402" s="95">
        <v>45109</v>
      </c>
      <c r="UGX402" s="65" t="s">
        <v>11</v>
      </c>
      <c r="UGY402" s="370" t="e">
        <f>VLOOKUP(UHG402,Teams,2)</f>
        <v>#REF!</v>
      </c>
      <c r="UGZ402" s="370" t="e">
        <f>VLOOKUP(UHH402,Teams,2)</f>
        <v>#REF!</v>
      </c>
      <c r="UHA402" s="464"/>
      <c r="UHB402" s="369">
        <v>0.33333333333333331</v>
      </c>
      <c r="UHC402" s="370" t="e">
        <f>VLOOKUP(UGY402,fields,2)</f>
        <v>#REF!</v>
      </c>
      <c r="UHD402" s="73" t="s">
        <v>985</v>
      </c>
      <c r="UHE402" s="95">
        <v>45109</v>
      </c>
      <c r="UHF402" s="65" t="s">
        <v>11</v>
      </c>
      <c r="UHG402" s="370" t="e">
        <f>VLOOKUP(UHO402,Teams,2)</f>
        <v>#REF!</v>
      </c>
      <c r="UHH402" s="370" t="e">
        <f>VLOOKUP(UHP402,Teams,2)</f>
        <v>#REF!</v>
      </c>
      <c r="UHI402" s="464"/>
      <c r="UHJ402" s="369">
        <v>0.33333333333333331</v>
      </c>
      <c r="UHK402" s="370" t="e">
        <f>VLOOKUP(UHG402,fields,2)</f>
        <v>#REF!</v>
      </c>
      <c r="UHL402" s="73" t="s">
        <v>985</v>
      </c>
      <c r="UHM402" s="95">
        <v>45109</v>
      </c>
      <c r="UHN402" s="65" t="s">
        <v>11</v>
      </c>
      <c r="UHO402" s="370" t="e">
        <f>VLOOKUP(UHW402,Teams,2)</f>
        <v>#REF!</v>
      </c>
      <c r="UHP402" s="370" t="e">
        <f>VLOOKUP(UHX402,Teams,2)</f>
        <v>#REF!</v>
      </c>
      <c r="UHQ402" s="464"/>
      <c r="UHR402" s="369">
        <v>0.33333333333333331</v>
      </c>
      <c r="UHS402" s="370" t="e">
        <f>VLOOKUP(UHO402,fields,2)</f>
        <v>#REF!</v>
      </c>
      <c r="UHT402" s="73" t="s">
        <v>985</v>
      </c>
      <c r="UHU402" s="95">
        <v>45109</v>
      </c>
      <c r="UHV402" s="65" t="s">
        <v>11</v>
      </c>
      <c r="UHW402" s="370" t="e">
        <f>VLOOKUP(UIE402,Teams,2)</f>
        <v>#REF!</v>
      </c>
      <c r="UHX402" s="370" t="e">
        <f>VLOOKUP(UIF402,Teams,2)</f>
        <v>#REF!</v>
      </c>
      <c r="UHY402" s="464"/>
      <c r="UHZ402" s="369">
        <v>0.33333333333333331</v>
      </c>
      <c r="UIA402" s="370" t="e">
        <f>VLOOKUP(UHW402,fields,2)</f>
        <v>#REF!</v>
      </c>
      <c r="UIB402" s="73" t="s">
        <v>985</v>
      </c>
      <c r="UIC402" s="95">
        <v>45109</v>
      </c>
      <c r="UID402" s="65" t="s">
        <v>11</v>
      </c>
      <c r="UIE402" s="370" t="e">
        <f>VLOOKUP(UIM402,Teams,2)</f>
        <v>#REF!</v>
      </c>
      <c r="UIF402" s="370" t="e">
        <f>VLOOKUP(UIN402,Teams,2)</f>
        <v>#REF!</v>
      </c>
      <c r="UIG402" s="464"/>
      <c r="UIH402" s="369">
        <v>0.33333333333333331</v>
      </c>
      <c r="UII402" s="370" t="e">
        <f>VLOOKUP(UIE402,fields,2)</f>
        <v>#REF!</v>
      </c>
      <c r="UIJ402" s="73" t="s">
        <v>985</v>
      </c>
      <c r="UIK402" s="95">
        <v>45109</v>
      </c>
      <c r="UIL402" s="65" t="s">
        <v>11</v>
      </c>
      <c r="UIM402" s="370" t="e">
        <f>VLOOKUP(UIU402,Teams,2)</f>
        <v>#REF!</v>
      </c>
      <c r="UIN402" s="370" t="e">
        <f>VLOOKUP(UIV402,Teams,2)</f>
        <v>#REF!</v>
      </c>
      <c r="UIO402" s="464"/>
      <c r="UIP402" s="369">
        <v>0.33333333333333331</v>
      </c>
      <c r="UIQ402" s="370" t="e">
        <f>VLOOKUP(UIM402,fields,2)</f>
        <v>#REF!</v>
      </c>
      <c r="UIR402" s="73" t="s">
        <v>985</v>
      </c>
      <c r="UIS402" s="95">
        <v>45109</v>
      </c>
      <c r="UIT402" s="65" t="s">
        <v>11</v>
      </c>
      <c r="UIU402" s="370" t="e">
        <f>VLOOKUP(UJC402,Teams,2)</f>
        <v>#REF!</v>
      </c>
      <c r="UIV402" s="370" t="e">
        <f>VLOOKUP(UJD402,Teams,2)</f>
        <v>#REF!</v>
      </c>
      <c r="UIW402" s="464"/>
      <c r="UIX402" s="369">
        <v>0.33333333333333331</v>
      </c>
      <c r="UIY402" s="370" t="e">
        <f>VLOOKUP(UIU402,fields,2)</f>
        <v>#REF!</v>
      </c>
      <c r="UIZ402" s="73" t="s">
        <v>985</v>
      </c>
      <c r="UJA402" s="95">
        <v>45109</v>
      </c>
      <c r="UJB402" s="65" t="s">
        <v>11</v>
      </c>
      <c r="UJC402" s="370" t="e">
        <f>VLOOKUP(UJK402,Teams,2)</f>
        <v>#REF!</v>
      </c>
      <c r="UJD402" s="370" t="e">
        <f>VLOOKUP(UJL402,Teams,2)</f>
        <v>#REF!</v>
      </c>
      <c r="UJE402" s="464"/>
      <c r="UJF402" s="369">
        <v>0.33333333333333331</v>
      </c>
      <c r="UJG402" s="370" t="e">
        <f>VLOOKUP(UJC402,fields,2)</f>
        <v>#REF!</v>
      </c>
      <c r="UJH402" s="73" t="s">
        <v>985</v>
      </c>
      <c r="UJI402" s="95">
        <v>45109</v>
      </c>
      <c r="UJJ402" s="65" t="s">
        <v>11</v>
      </c>
      <c r="UJK402" s="370" t="e">
        <f>VLOOKUP(UJS402,Teams,2)</f>
        <v>#REF!</v>
      </c>
      <c r="UJL402" s="370" t="e">
        <f>VLOOKUP(UJT402,Teams,2)</f>
        <v>#REF!</v>
      </c>
      <c r="UJM402" s="464"/>
      <c r="UJN402" s="369">
        <v>0.33333333333333331</v>
      </c>
      <c r="UJO402" s="370" t="e">
        <f>VLOOKUP(UJK402,fields,2)</f>
        <v>#REF!</v>
      </c>
      <c r="UJP402" s="73" t="s">
        <v>985</v>
      </c>
      <c r="UJQ402" s="95">
        <v>45109</v>
      </c>
      <c r="UJR402" s="65" t="s">
        <v>11</v>
      </c>
      <c r="UJS402" s="370" t="e">
        <f>VLOOKUP(UKA402,Teams,2)</f>
        <v>#REF!</v>
      </c>
      <c r="UJT402" s="370" t="e">
        <f>VLOOKUP(UKB402,Teams,2)</f>
        <v>#REF!</v>
      </c>
      <c r="UJU402" s="464"/>
      <c r="UJV402" s="369">
        <v>0.33333333333333331</v>
      </c>
      <c r="UJW402" s="370" t="e">
        <f>VLOOKUP(UJS402,fields,2)</f>
        <v>#REF!</v>
      </c>
      <c r="UJX402" s="73" t="s">
        <v>985</v>
      </c>
      <c r="UJY402" s="95">
        <v>45109</v>
      </c>
      <c r="UJZ402" s="65" t="s">
        <v>11</v>
      </c>
      <c r="UKA402" s="370" t="e">
        <f>VLOOKUP(UKI402,Teams,2)</f>
        <v>#REF!</v>
      </c>
      <c r="UKB402" s="370" t="e">
        <f>VLOOKUP(UKJ402,Teams,2)</f>
        <v>#REF!</v>
      </c>
      <c r="UKC402" s="464"/>
      <c r="UKD402" s="369">
        <v>0.33333333333333331</v>
      </c>
      <c r="UKE402" s="370" t="e">
        <f>VLOOKUP(UKA402,fields,2)</f>
        <v>#REF!</v>
      </c>
      <c r="UKF402" s="73" t="s">
        <v>985</v>
      </c>
      <c r="UKG402" s="95">
        <v>45109</v>
      </c>
      <c r="UKH402" s="65" t="s">
        <v>11</v>
      </c>
      <c r="UKI402" s="370" t="e">
        <f>VLOOKUP(UKQ402,Teams,2)</f>
        <v>#REF!</v>
      </c>
      <c r="UKJ402" s="370" t="e">
        <f>VLOOKUP(UKR402,Teams,2)</f>
        <v>#REF!</v>
      </c>
      <c r="UKK402" s="464"/>
      <c r="UKL402" s="369">
        <v>0.33333333333333331</v>
      </c>
      <c r="UKM402" s="370" t="e">
        <f>VLOOKUP(UKI402,fields,2)</f>
        <v>#REF!</v>
      </c>
      <c r="UKN402" s="73" t="s">
        <v>985</v>
      </c>
      <c r="UKO402" s="95">
        <v>45109</v>
      </c>
      <c r="UKP402" s="65" t="s">
        <v>11</v>
      </c>
      <c r="UKQ402" s="370" t="e">
        <f>VLOOKUP(UKY402,Teams,2)</f>
        <v>#REF!</v>
      </c>
      <c r="UKR402" s="370" t="e">
        <f>VLOOKUP(UKZ402,Teams,2)</f>
        <v>#REF!</v>
      </c>
      <c r="UKS402" s="464"/>
      <c r="UKT402" s="369">
        <v>0.33333333333333331</v>
      </c>
      <c r="UKU402" s="370" t="e">
        <f>VLOOKUP(UKQ402,fields,2)</f>
        <v>#REF!</v>
      </c>
      <c r="UKV402" s="73" t="s">
        <v>985</v>
      </c>
      <c r="UKW402" s="95">
        <v>45109</v>
      </c>
      <c r="UKX402" s="65" t="s">
        <v>11</v>
      </c>
      <c r="UKY402" s="370" t="e">
        <f>VLOOKUP(ULG402,Teams,2)</f>
        <v>#REF!</v>
      </c>
      <c r="UKZ402" s="370" t="e">
        <f>VLOOKUP(ULH402,Teams,2)</f>
        <v>#REF!</v>
      </c>
      <c r="ULA402" s="464"/>
      <c r="ULB402" s="369">
        <v>0.33333333333333331</v>
      </c>
      <c r="ULC402" s="370" t="e">
        <f>VLOOKUP(UKY402,fields,2)</f>
        <v>#REF!</v>
      </c>
      <c r="ULD402" s="73" t="s">
        <v>985</v>
      </c>
      <c r="ULE402" s="95">
        <v>45109</v>
      </c>
      <c r="ULF402" s="65" t="s">
        <v>11</v>
      </c>
      <c r="ULG402" s="370" t="e">
        <f>VLOOKUP(ULO402,Teams,2)</f>
        <v>#REF!</v>
      </c>
      <c r="ULH402" s="370" t="e">
        <f>VLOOKUP(ULP402,Teams,2)</f>
        <v>#REF!</v>
      </c>
      <c r="ULI402" s="464"/>
      <c r="ULJ402" s="369">
        <v>0.33333333333333331</v>
      </c>
      <c r="ULK402" s="370" t="e">
        <f>VLOOKUP(ULG402,fields,2)</f>
        <v>#REF!</v>
      </c>
      <c r="ULL402" s="73" t="s">
        <v>985</v>
      </c>
      <c r="ULM402" s="95">
        <v>45109</v>
      </c>
      <c r="ULN402" s="65" t="s">
        <v>11</v>
      </c>
      <c r="ULO402" s="370" t="e">
        <f>VLOOKUP(ULW402,Teams,2)</f>
        <v>#REF!</v>
      </c>
      <c r="ULP402" s="370" t="e">
        <f>VLOOKUP(ULX402,Teams,2)</f>
        <v>#REF!</v>
      </c>
      <c r="ULQ402" s="464"/>
      <c r="ULR402" s="369">
        <v>0.33333333333333331</v>
      </c>
      <c r="ULS402" s="370" t="e">
        <f>VLOOKUP(ULO402,fields,2)</f>
        <v>#REF!</v>
      </c>
      <c r="ULT402" s="73" t="s">
        <v>985</v>
      </c>
      <c r="ULU402" s="95">
        <v>45109</v>
      </c>
      <c r="ULV402" s="65" t="s">
        <v>11</v>
      </c>
      <c r="ULW402" s="370" t="e">
        <f>VLOOKUP(UME402,Teams,2)</f>
        <v>#REF!</v>
      </c>
      <c r="ULX402" s="370" t="e">
        <f>VLOOKUP(UMF402,Teams,2)</f>
        <v>#REF!</v>
      </c>
      <c r="ULY402" s="464"/>
      <c r="ULZ402" s="369">
        <v>0.33333333333333331</v>
      </c>
      <c r="UMA402" s="370" t="e">
        <f>VLOOKUP(ULW402,fields,2)</f>
        <v>#REF!</v>
      </c>
      <c r="UMB402" s="73" t="s">
        <v>985</v>
      </c>
      <c r="UMC402" s="95">
        <v>45109</v>
      </c>
      <c r="UMD402" s="65" t="s">
        <v>11</v>
      </c>
      <c r="UME402" s="370" t="e">
        <f>VLOOKUP(UMM402,Teams,2)</f>
        <v>#REF!</v>
      </c>
      <c r="UMF402" s="370" t="e">
        <f>VLOOKUP(UMN402,Teams,2)</f>
        <v>#REF!</v>
      </c>
      <c r="UMG402" s="464"/>
      <c r="UMH402" s="369">
        <v>0.33333333333333331</v>
      </c>
      <c r="UMI402" s="370" t="e">
        <f>VLOOKUP(UME402,fields,2)</f>
        <v>#REF!</v>
      </c>
      <c r="UMJ402" s="73" t="s">
        <v>985</v>
      </c>
      <c r="UMK402" s="95">
        <v>45109</v>
      </c>
      <c r="UML402" s="65" t="s">
        <v>11</v>
      </c>
      <c r="UMM402" s="370" t="e">
        <f>VLOOKUP(UMU402,Teams,2)</f>
        <v>#REF!</v>
      </c>
      <c r="UMN402" s="370" t="e">
        <f>VLOOKUP(UMV402,Teams,2)</f>
        <v>#REF!</v>
      </c>
      <c r="UMO402" s="464"/>
      <c r="UMP402" s="369">
        <v>0.33333333333333331</v>
      </c>
      <c r="UMQ402" s="370" t="e">
        <f>VLOOKUP(UMM402,fields,2)</f>
        <v>#REF!</v>
      </c>
      <c r="UMR402" s="73" t="s">
        <v>985</v>
      </c>
      <c r="UMS402" s="95">
        <v>45109</v>
      </c>
      <c r="UMT402" s="65" t="s">
        <v>11</v>
      </c>
      <c r="UMU402" s="370" t="e">
        <f>VLOOKUP(UNC402,Teams,2)</f>
        <v>#REF!</v>
      </c>
      <c r="UMV402" s="370" t="e">
        <f>VLOOKUP(UND402,Teams,2)</f>
        <v>#REF!</v>
      </c>
      <c r="UMW402" s="464"/>
      <c r="UMX402" s="369">
        <v>0.33333333333333331</v>
      </c>
      <c r="UMY402" s="370" t="e">
        <f>VLOOKUP(UMU402,fields,2)</f>
        <v>#REF!</v>
      </c>
      <c r="UMZ402" s="73" t="s">
        <v>985</v>
      </c>
      <c r="UNA402" s="95">
        <v>45109</v>
      </c>
      <c r="UNB402" s="65" t="s">
        <v>11</v>
      </c>
      <c r="UNC402" s="370" t="e">
        <f>VLOOKUP(UNK402,Teams,2)</f>
        <v>#REF!</v>
      </c>
      <c r="UND402" s="370" t="e">
        <f>VLOOKUP(UNL402,Teams,2)</f>
        <v>#REF!</v>
      </c>
      <c r="UNE402" s="464"/>
      <c r="UNF402" s="369">
        <v>0.33333333333333331</v>
      </c>
      <c r="UNG402" s="370" t="e">
        <f>VLOOKUP(UNC402,fields,2)</f>
        <v>#REF!</v>
      </c>
      <c r="UNH402" s="73" t="s">
        <v>985</v>
      </c>
      <c r="UNI402" s="95">
        <v>45109</v>
      </c>
      <c r="UNJ402" s="65" t="s">
        <v>11</v>
      </c>
      <c r="UNK402" s="370" t="e">
        <f>VLOOKUP(UNS402,Teams,2)</f>
        <v>#REF!</v>
      </c>
      <c r="UNL402" s="370" t="e">
        <f>VLOOKUP(UNT402,Teams,2)</f>
        <v>#REF!</v>
      </c>
      <c r="UNM402" s="464"/>
      <c r="UNN402" s="369">
        <v>0.33333333333333331</v>
      </c>
      <c r="UNO402" s="370" t="e">
        <f>VLOOKUP(UNK402,fields,2)</f>
        <v>#REF!</v>
      </c>
      <c r="UNP402" s="73" t="s">
        <v>985</v>
      </c>
      <c r="UNQ402" s="95">
        <v>45109</v>
      </c>
      <c r="UNR402" s="65" t="s">
        <v>11</v>
      </c>
      <c r="UNS402" s="370" t="e">
        <f>VLOOKUP(UOA402,Teams,2)</f>
        <v>#REF!</v>
      </c>
      <c r="UNT402" s="370" t="e">
        <f>VLOOKUP(UOB402,Teams,2)</f>
        <v>#REF!</v>
      </c>
      <c r="UNU402" s="464"/>
      <c r="UNV402" s="369">
        <v>0.33333333333333331</v>
      </c>
      <c r="UNW402" s="370" t="e">
        <f>VLOOKUP(UNS402,fields,2)</f>
        <v>#REF!</v>
      </c>
      <c r="UNX402" s="73" t="s">
        <v>985</v>
      </c>
      <c r="UNY402" s="95">
        <v>45109</v>
      </c>
      <c r="UNZ402" s="65" t="s">
        <v>11</v>
      </c>
      <c r="UOA402" s="370" t="e">
        <f>VLOOKUP(UOI402,Teams,2)</f>
        <v>#REF!</v>
      </c>
      <c r="UOB402" s="370" t="e">
        <f>VLOOKUP(UOJ402,Teams,2)</f>
        <v>#REF!</v>
      </c>
      <c r="UOC402" s="464"/>
      <c r="UOD402" s="369">
        <v>0.33333333333333331</v>
      </c>
      <c r="UOE402" s="370" t="e">
        <f>VLOOKUP(UOA402,fields,2)</f>
        <v>#REF!</v>
      </c>
      <c r="UOF402" s="73" t="s">
        <v>985</v>
      </c>
      <c r="UOG402" s="95">
        <v>45109</v>
      </c>
      <c r="UOH402" s="65" t="s">
        <v>11</v>
      </c>
      <c r="UOI402" s="370" t="e">
        <f>VLOOKUP(UOQ402,Teams,2)</f>
        <v>#REF!</v>
      </c>
      <c r="UOJ402" s="370" t="e">
        <f>VLOOKUP(UOR402,Teams,2)</f>
        <v>#REF!</v>
      </c>
      <c r="UOK402" s="464"/>
      <c r="UOL402" s="369">
        <v>0.33333333333333331</v>
      </c>
      <c r="UOM402" s="370" t="e">
        <f>VLOOKUP(UOI402,fields,2)</f>
        <v>#REF!</v>
      </c>
      <c r="UON402" s="73" t="s">
        <v>985</v>
      </c>
      <c r="UOO402" s="95">
        <v>45109</v>
      </c>
      <c r="UOP402" s="65" t="s">
        <v>11</v>
      </c>
      <c r="UOQ402" s="370" t="e">
        <f>VLOOKUP(UOY402,Teams,2)</f>
        <v>#REF!</v>
      </c>
      <c r="UOR402" s="370" t="e">
        <f>VLOOKUP(UOZ402,Teams,2)</f>
        <v>#REF!</v>
      </c>
      <c r="UOS402" s="464"/>
      <c r="UOT402" s="369">
        <v>0.33333333333333331</v>
      </c>
      <c r="UOU402" s="370" t="e">
        <f>VLOOKUP(UOQ402,fields,2)</f>
        <v>#REF!</v>
      </c>
      <c r="UOV402" s="73" t="s">
        <v>985</v>
      </c>
      <c r="UOW402" s="95">
        <v>45109</v>
      </c>
      <c r="UOX402" s="65" t="s">
        <v>11</v>
      </c>
      <c r="UOY402" s="370" t="e">
        <f>VLOOKUP(UPG402,Teams,2)</f>
        <v>#REF!</v>
      </c>
      <c r="UOZ402" s="370" t="e">
        <f>VLOOKUP(UPH402,Teams,2)</f>
        <v>#REF!</v>
      </c>
      <c r="UPA402" s="464"/>
      <c r="UPB402" s="369">
        <v>0.33333333333333331</v>
      </c>
      <c r="UPC402" s="370" t="e">
        <f>VLOOKUP(UOY402,fields,2)</f>
        <v>#REF!</v>
      </c>
      <c r="UPD402" s="73" t="s">
        <v>985</v>
      </c>
      <c r="UPE402" s="95">
        <v>45109</v>
      </c>
      <c r="UPF402" s="65" t="s">
        <v>11</v>
      </c>
      <c r="UPG402" s="370" t="e">
        <f>VLOOKUP(UPO402,Teams,2)</f>
        <v>#REF!</v>
      </c>
      <c r="UPH402" s="370" t="e">
        <f>VLOOKUP(UPP402,Teams,2)</f>
        <v>#REF!</v>
      </c>
      <c r="UPI402" s="464"/>
      <c r="UPJ402" s="369">
        <v>0.33333333333333331</v>
      </c>
      <c r="UPK402" s="370" t="e">
        <f>VLOOKUP(UPG402,fields,2)</f>
        <v>#REF!</v>
      </c>
      <c r="UPL402" s="73" t="s">
        <v>985</v>
      </c>
      <c r="UPM402" s="95">
        <v>45109</v>
      </c>
      <c r="UPN402" s="65" t="s">
        <v>11</v>
      </c>
      <c r="UPO402" s="370" t="e">
        <f>VLOOKUP(UPW402,Teams,2)</f>
        <v>#REF!</v>
      </c>
      <c r="UPP402" s="370" t="e">
        <f>VLOOKUP(UPX402,Teams,2)</f>
        <v>#REF!</v>
      </c>
      <c r="UPQ402" s="464"/>
      <c r="UPR402" s="369">
        <v>0.33333333333333331</v>
      </c>
      <c r="UPS402" s="370" t="e">
        <f>VLOOKUP(UPO402,fields,2)</f>
        <v>#REF!</v>
      </c>
      <c r="UPT402" s="73" t="s">
        <v>985</v>
      </c>
      <c r="UPU402" s="95">
        <v>45109</v>
      </c>
      <c r="UPV402" s="65" t="s">
        <v>11</v>
      </c>
      <c r="UPW402" s="370" t="e">
        <f>VLOOKUP(UQE402,Teams,2)</f>
        <v>#REF!</v>
      </c>
      <c r="UPX402" s="370" t="e">
        <f>VLOOKUP(UQF402,Teams,2)</f>
        <v>#REF!</v>
      </c>
      <c r="UPY402" s="464"/>
      <c r="UPZ402" s="369">
        <v>0.33333333333333331</v>
      </c>
      <c r="UQA402" s="370" t="e">
        <f>VLOOKUP(UPW402,fields,2)</f>
        <v>#REF!</v>
      </c>
      <c r="UQB402" s="73" t="s">
        <v>985</v>
      </c>
      <c r="UQC402" s="95">
        <v>45109</v>
      </c>
      <c r="UQD402" s="65" t="s">
        <v>11</v>
      </c>
      <c r="UQE402" s="370" t="e">
        <f>VLOOKUP(UQM402,Teams,2)</f>
        <v>#REF!</v>
      </c>
      <c r="UQF402" s="370" t="e">
        <f>VLOOKUP(UQN402,Teams,2)</f>
        <v>#REF!</v>
      </c>
      <c r="UQG402" s="464"/>
      <c r="UQH402" s="369">
        <v>0.33333333333333331</v>
      </c>
      <c r="UQI402" s="370" t="e">
        <f>VLOOKUP(UQE402,fields,2)</f>
        <v>#REF!</v>
      </c>
      <c r="UQJ402" s="73" t="s">
        <v>985</v>
      </c>
      <c r="UQK402" s="95">
        <v>45109</v>
      </c>
      <c r="UQL402" s="65" t="s">
        <v>11</v>
      </c>
      <c r="UQM402" s="370" t="e">
        <f>VLOOKUP(UQU402,Teams,2)</f>
        <v>#REF!</v>
      </c>
      <c r="UQN402" s="370" t="e">
        <f>VLOOKUP(UQV402,Teams,2)</f>
        <v>#REF!</v>
      </c>
      <c r="UQO402" s="464"/>
      <c r="UQP402" s="369">
        <v>0.33333333333333331</v>
      </c>
      <c r="UQQ402" s="370" t="e">
        <f>VLOOKUP(UQM402,fields,2)</f>
        <v>#REF!</v>
      </c>
      <c r="UQR402" s="73" t="s">
        <v>985</v>
      </c>
      <c r="UQS402" s="95">
        <v>45109</v>
      </c>
      <c r="UQT402" s="65" t="s">
        <v>11</v>
      </c>
      <c r="UQU402" s="370" t="e">
        <f>VLOOKUP(URC402,Teams,2)</f>
        <v>#REF!</v>
      </c>
      <c r="UQV402" s="370" t="e">
        <f>VLOOKUP(URD402,Teams,2)</f>
        <v>#REF!</v>
      </c>
      <c r="UQW402" s="464"/>
      <c r="UQX402" s="369">
        <v>0.33333333333333331</v>
      </c>
      <c r="UQY402" s="370" t="e">
        <f>VLOOKUP(UQU402,fields,2)</f>
        <v>#REF!</v>
      </c>
      <c r="UQZ402" s="73" t="s">
        <v>985</v>
      </c>
      <c r="URA402" s="95">
        <v>45109</v>
      </c>
      <c r="URB402" s="65" t="s">
        <v>11</v>
      </c>
      <c r="URC402" s="370" t="e">
        <f>VLOOKUP(URK402,Teams,2)</f>
        <v>#REF!</v>
      </c>
      <c r="URD402" s="370" t="e">
        <f>VLOOKUP(URL402,Teams,2)</f>
        <v>#REF!</v>
      </c>
      <c r="URE402" s="464"/>
      <c r="URF402" s="369">
        <v>0.33333333333333331</v>
      </c>
      <c r="URG402" s="370" t="e">
        <f>VLOOKUP(URC402,fields,2)</f>
        <v>#REF!</v>
      </c>
      <c r="URH402" s="73" t="s">
        <v>985</v>
      </c>
      <c r="URI402" s="95">
        <v>45109</v>
      </c>
      <c r="URJ402" s="65" t="s">
        <v>11</v>
      </c>
      <c r="URK402" s="370" t="e">
        <f>VLOOKUP(URS402,Teams,2)</f>
        <v>#REF!</v>
      </c>
      <c r="URL402" s="370" t="e">
        <f>VLOOKUP(URT402,Teams,2)</f>
        <v>#REF!</v>
      </c>
      <c r="URM402" s="464"/>
      <c r="URN402" s="369">
        <v>0.33333333333333331</v>
      </c>
      <c r="URO402" s="370" t="e">
        <f>VLOOKUP(URK402,fields,2)</f>
        <v>#REF!</v>
      </c>
      <c r="URP402" s="73" t="s">
        <v>985</v>
      </c>
      <c r="URQ402" s="95">
        <v>45109</v>
      </c>
      <c r="URR402" s="65" t="s">
        <v>11</v>
      </c>
      <c r="URS402" s="370" t="e">
        <f>VLOOKUP(USA402,Teams,2)</f>
        <v>#REF!</v>
      </c>
      <c r="URT402" s="370" t="e">
        <f>VLOOKUP(USB402,Teams,2)</f>
        <v>#REF!</v>
      </c>
      <c r="URU402" s="464"/>
      <c r="URV402" s="369">
        <v>0.33333333333333331</v>
      </c>
      <c r="URW402" s="370" t="e">
        <f>VLOOKUP(URS402,fields,2)</f>
        <v>#REF!</v>
      </c>
      <c r="URX402" s="73" t="s">
        <v>985</v>
      </c>
      <c r="URY402" s="95">
        <v>45109</v>
      </c>
      <c r="URZ402" s="65" t="s">
        <v>11</v>
      </c>
      <c r="USA402" s="370" t="e">
        <f>VLOOKUP(USI402,Teams,2)</f>
        <v>#REF!</v>
      </c>
      <c r="USB402" s="370" t="e">
        <f>VLOOKUP(USJ402,Teams,2)</f>
        <v>#REF!</v>
      </c>
      <c r="USC402" s="464"/>
      <c r="USD402" s="369">
        <v>0.33333333333333331</v>
      </c>
      <c r="USE402" s="370" t="e">
        <f>VLOOKUP(USA402,fields,2)</f>
        <v>#REF!</v>
      </c>
      <c r="USF402" s="73" t="s">
        <v>985</v>
      </c>
      <c r="USG402" s="95">
        <v>45109</v>
      </c>
      <c r="USH402" s="65" t="s">
        <v>11</v>
      </c>
      <c r="USI402" s="370" t="e">
        <f>VLOOKUP(USQ402,Teams,2)</f>
        <v>#REF!</v>
      </c>
      <c r="USJ402" s="370" t="e">
        <f>VLOOKUP(USR402,Teams,2)</f>
        <v>#REF!</v>
      </c>
      <c r="USK402" s="464"/>
      <c r="USL402" s="369">
        <v>0.33333333333333331</v>
      </c>
      <c r="USM402" s="370" t="e">
        <f>VLOOKUP(USI402,fields,2)</f>
        <v>#REF!</v>
      </c>
      <c r="USN402" s="73" t="s">
        <v>985</v>
      </c>
      <c r="USO402" s="95">
        <v>45109</v>
      </c>
      <c r="USP402" s="65" t="s">
        <v>11</v>
      </c>
      <c r="USQ402" s="370" t="e">
        <f>VLOOKUP(USY402,Teams,2)</f>
        <v>#REF!</v>
      </c>
      <c r="USR402" s="370" t="e">
        <f>VLOOKUP(USZ402,Teams,2)</f>
        <v>#REF!</v>
      </c>
      <c r="USS402" s="464"/>
      <c r="UST402" s="369">
        <v>0.33333333333333331</v>
      </c>
      <c r="USU402" s="370" t="e">
        <f>VLOOKUP(USQ402,fields,2)</f>
        <v>#REF!</v>
      </c>
      <c r="USV402" s="73" t="s">
        <v>985</v>
      </c>
      <c r="USW402" s="95">
        <v>45109</v>
      </c>
      <c r="USX402" s="65" t="s">
        <v>11</v>
      </c>
      <c r="USY402" s="370" t="e">
        <f>VLOOKUP(UTG402,Teams,2)</f>
        <v>#REF!</v>
      </c>
      <c r="USZ402" s="370" t="e">
        <f>VLOOKUP(UTH402,Teams,2)</f>
        <v>#REF!</v>
      </c>
      <c r="UTA402" s="464"/>
      <c r="UTB402" s="369">
        <v>0.33333333333333331</v>
      </c>
      <c r="UTC402" s="370" t="e">
        <f>VLOOKUP(USY402,fields,2)</f>
        <v>#REF!</v>
      </c>
      <c r="UTD402" s="73" t="s">
        <v>985</v>
      </c>
      <c r="UTE402" s="95">
        <v>45109</v>
      </c>
      <c r="UTF402" s="65" t="s">
        <v>11</v>
      </c>
      <c r="UTG402" s="370" t="e">
        <f>VLOOKUP(UTO402,Teams,2)</f>
        <v>#REF!</v>
      </c>
      <c r="UTH402" s="370" t="e">
        <f>VLOOKUP(UTP402,Teams,2)</f>
        <v>#REF!</v>
      </c>
      <c r="UTI402" s="464"/>
      <c r="UTJ402" s="369">
        <v>0.33333333333333331</v>
      </c>
      <c r="UTK402" s="370" t="e">
        <f>VLOOKUP(UTG402,fields,2)</f>
        <v>#REF!</v>
      </c>
      <c r="UTL402" s="73" t="s">
        <v>985</v>
      </c>
      <c r="UTM402" s="95">
        <v>45109</v>
      </c>
      <c r="UTN402" s="65" t="s">
        <v>11</v>
      </c>
      <c r="UTO402" s="370" t="e">
        <f>VLOOKUP(UTW402,Teams,2)</f>
        <v>#REF!</v>
      </c>
      <c r="UTP402" s="370" t="e">
        <f>VLOOKUP(UTX402,Teams,2)</f>
        <v>#REF!</v>
      </c>
      <c r="UTQ402" s="464"/>
      <c r="UTR402" s="369">
        <v>0.33333333333333331</v>
      </c>
      <c r="UTS402" s="370" t="e">
        <f>VLOOKUP(UTO402,fields,2)</f>
        <v>#REF!</v>
      </c>
      <c r="UTT402" s="73" t="s">
        <v>985</v>
      </c>
      <c r="UTU402" s="95">
        <v>45109</v>
      </c>
      <c r="UTV402" s="65" t="s">
        <v>11</v>
      </c>
      <c r="UTW402" s="370" t="e">
        <f>VLOOKUP(UUE402,Teams,2)</f>
        <v>#REF!</v>
      </c>
      <c r="UTX402" s="370" t="e">
        <f>VLOOKUP(UUF402,Teams,2)</f>
        <v>#REF!</v>
      </c>
      <c r="UTY402" s="464"/>
      <c r="UTZ402" s="369">
        <v>0.33333333333333331</v>
      </c>
      <c r="UUA402" s="370" t="e">
        <f>VLOOKUP(UTW402,fields,2)</f>
        <v>#REF!</v>
      </c>
      <c r="UUB402" s="73" t="s">
        <v>985</v>
      </c>
      <c r="UUC402" s="95">
        <v>45109</v>
      </c>
      <c r="UUD402" s="65" t="s">
        <v>11</v>
      </c>
      <c r="UUE402" s="370" t="e">
        <f>VLOOKUP(UUM402,Teams,2)</f>
        <v>#REF!</v>
      </c>
      <c r="UUF402" s="370" t="e">
        <f>VLOOKUP(UUN402,Teams,2)</f>
        <v>#REF!</v>
      </c>
      <c r="UUG402" s="464"/>
      <c r="UUH402" s="369">
        <v>0.33333333333333331</v>
      </c>
      <c r="UUI402" s="370" t="e">
        <f>VLOOKUP(UUE402,fields,2)</f>
        <v>#REF!</v>
      </c>
      <c r="UUJ402" s="73" t="s">
        <v>985</v>
      </c>
      <c r="UUK402" s="95">
        <v>45109</v>
      </c>
      <c r="UUL402" s="65" t="s">
        <v>11</v>
      </c>
      <c r="UUM402" s="370" t="e">
        <f>VLOOKUP(UUU402,Teams,2)</f>
        <v>#REF!</v>
      </c>
      <c r="UUN402" s="370" t="e">
        <f>VLOOKUP(UUV402,Teams,2)</f>
        <v>#REF!</v>
      </c>
      <c r="UUO402" s="464"/>
      <c r="UUP402" s="369">
        <v>0.33333333333333331</v>
      </c>
      <c r="UUQ402" s="370" t="e">
        <f>VLOOKUP(UUM402,fields,2)</f>
        <v>#REF!</v>
      </c>
      <c r="UUR402" s="73" t="s">
        <v>985</v>
      </c>
      <c r="UUS402" s="95">
        <v>45109</v>
      </c>
      <c r="UUT402" s="65" t="s">
        <v>11</v>
      </c>
      <c r="UUU402" s="370" t="e">
        <f>VLOOKUP(UVC402,Teams,2)</f>
        <v>#REF!</v>
      </c>
      <c r="UUV402" s="370" t="e">
        <f>VLOOKUP(UVD402,Teams,2)</f>
        <v>#REF!</v>
      </c>
      <c r="UUW402" s="464"/>
      <c r="UUX402" s="369">
        <v>0.33333333333333331</v>
      </c>
      <c r="UUY402" s="370" t="e">
        <f>VLOOKUP(UUU402,fields,2)</f>
        <v>#REF!</v>
      </c>
      <c r="UUZ402" s="73" t="s">
        <v>985</v>
      </c>
      <c r="UVA402" s="95">
        <v>45109</v>
      </c>
      <c r="UVB402" s="65" t="s">
        <v>11</v>
      </c>
      <c r="UVC402" s="370" t="e">
        <f>VLOOKUP(UVK402,Teams,2)</f>
        <v>#REF!</v>
      </c>
      <c r="UVD402" s="370" t="e">
        <f>VLOOKUP(UVL402,Teams,2)</f>
        <v>#REF!</v>
      </c>
      <c r="UVE402" s="464"/>
      <c r="UVF402" s="369">
        <v>0.33333333333333331</v>
      </c>
      <c r="UVG402" s="370" t="e">
        <f>VLOOKUP(UVC402,fields,2)</f>
        <v>#REF!</v>
      </c>
      <c r="UVH402" s="73" t="s">
        <v>985</v>
      </c>
      <c r="UVI402" s="95">
        <v>45109</v>
      </c>
      <c r="UVJ402" s="65" t="s">
        <v>11</v>
      </c>
      <c r="UVK402" s="370" t="e">
        <f>VLOOKUP(UVS402,Teams,2)</f>
        <v>#REF!</v>
      </c>
      <c r="UVL402" s="370" t="e">
        <f>VLOOKUP(UVT402,Teams,2)</f>
        <v>#REF!</v>
      </c>
      <c r="UVM402" s="464"/>
      <c r="UVN402" s="369">
        <v>0.33333333333333331</v>
      </c>
      <c r="UVO402" s="370" t="e">
        <f>VLOOKUP(UVK402,fields,2)</f>
        <v>#REF!</v>
      </c>
      <c r="UVP402" s="73" t="s">
        <v>985</v>
      </c>
      <c r="UVQ402" s="95">
        <v>45109</v>
      </c>
      <c r="UVR402" s="65" t="s">
        <v>11</v>
      </c>
      <c r="UVS402" s="370" t="e">
        <f>VLOOKUP(UWA402,Teams,2)</f>
        <v>#REF!</v>
      </c>
      <c r="UVT402" s="370" t="e">
        <f>VLOOKUP(UWB402,Teams,2)</f>
        <v>#REF!</v>
      </c>
      <c r="UVU402" s="464"/>
      <c r="UVV402" s="369">
        <v>0.33333333333333331</v>
      </c>
      <c r="UVW402" s="370" t="e">
        <f>VLOOKUP(UVS402,fields,2)</f>
        <v>#REF!</v>
      </c>
      <c r="UVX402" s="73" t="s">
        <v>985</v>
      </c>
      <c r="UVY402" s="95">
        <v>45109</v>
      </c>
      <c r="UVZ402" s="65" t="s">
        <v>11</v>
      </c>
      <c r="UWA402" s="370" t="e">
        <f>VLOOKUP(UWI402,Teams,2)</f>
        <v>#REF!</v>
      </c>
      <c r="UWB402" s="370" t="e">
        <f>VLOOKUP(UWJ402,Teams,2)</f>
        <v>#REF!</v>
      </c>
      <c r="UWC402" s="464"/>
      <c r="UWD402" s="369">
        <v>0.33333333333333331</v>
      </c>
      <c r="UWE402" s="370" t="e">
        <f>VLOOKUP(UWA402,fields,2)</f>
        <v>#REF!</v>
      </c>
      <c r="UWF402" s="73" t="s">
        <v>985</v>
      </c>
      <c r="UWG402" s="95">
        <v>45109</v>
      </c>
      <c r="UWH402" s="65" t="s">
        <v>11</v>
      </c>
      <c r="UWI402" s="370" t="e">
        <f>VLOOKUP(UWQ402,Teams,2)</f>
        <v>#REF!</v>
      </c>
      <c r="UWJ402" s="370" t="e">
        <f>VLOOKUP(UWR402,Teams,2)</f>
        <v>#REF!</v>
      </c>
      <c r="UWK402" s="464"/>
      <c r="UWL402" s="369">
        <v>0.33333333333333331</v>
      </c>
      <c r="UWM402" s="370" t="e">
        <f>VLOOKUP(UWI402,fields,2)</f>
        <v>#REF!</v>
      </c>
      <c r="UWN402" s="73" t="s">
        <v>985</v>
      </c>
      <c r="UWO402" s="95">
        <v>45109</v>
      </c>
      <c r="UWP402" s="65" t="s">
        <v>11</v>
      </c>
      <c r="UWQ402" s="370" t="e">
        <f>VLOOKUP(UWY402,Teams,2)</f>
        <v>#REF!</v>
      </c>
      <c r="UWR402" s="370" t="e">
        <f>VLOOKUP(UWZ402,Teams,2)</f>
        <v>#REF!</v>
      </c>
      <c r="UWS402" s="464"/>
      <c r="UWT402" s="369">
        <v>0.33333333333333331</v>
      </c>
      <c r="UWU402" s="370" t="e">
        <f>VLOOKUP(UWQ402,fields,2)</f>
        <v>#REF!</v>
      </c>
      <c r="UWV402" s="73" t="s">
        <v>985</v>
      </c>
      <c r="UWW402" s="95">
        <v>45109</v>
      </c>
      <c r="UWX402" s="65" t="s">
        <v>11</v>
      </c>
      <c r="UWY402" s="370" t="e">
        <f>VLOOKUP(UXG402,Teams,2)</f>
        <v>#REF!</v>
      </c>
      <c r="UWZ402" s="370" t="e">
        <f>VLOOKUP(UXH402,Teams,2)</f>
        <v>#REF!</v>
      </c>
      <c r="UXA402" s="464"/>
      <c r="UXB402" s="369">
        <v>0.33333333333333331</v>
      </c>
      <c r="UXC402" s="370" t="e">
        <f>VLOOKUP(UWY402,fields,2)</f>
        <v>#REF!</v>
      </c>
      <c r="UXD402" s="73" t="s">
        <v>985</v>
      </c>
      <c r="UXE402" s="95">
        <v>45109</v>
      </c>
      <c r="UXF402" s="65" t="s">
        <v>11</v>
      </c>
      <c r="UXG402" s="370" t="e">
        <f>VLOOKUP(UXO402,Teams,2)</f>
        <v>#REF!</v>
      </c>
      <c r="UXH402" s="370" t="e">
        <f>VLOOKUP(UXP402,Teams,2)</f>
        <v>#REF!</v>
      </c>
      <c r="UXI402" s="464"/>
      <c r="UXJ402" s="369">
        <v>0.33333333333333331</v>
      </c>
      <c r="UXK402" s="370" t="e">
        <f>VLOOKUP(UXG402,fields,2)</f>
        <v>#REF!</v>
      </c>
      <c r="UXL402" s="73" t="s">
        <v>985</v>
      </c>
      <c r="UXM402" s="95">
        <v>45109</v>
      </c>
      <c r="UXN402" s="65" t="s">
        <v>11</v>
      </c>
      <c r="UXO402" s="370" t="e">
        <f>VLOOKUP(UXW402,Teams,2)</f>
        <v>#REF!</v>
      </c>
      <c r="UXP402" s="370" t="e">
        <f>VLOOKUP(UXX402,Teams,2)</f>
        <v>#REF!</v>
      </c>
      <c r="UXQ402" s="464"/>
      <c r="UXR402" s="369">
        <v>0.33333333333333331</v>
      </c>
      <c r="UXS402" s="370" t="e">
        <f>VLOOKUP(UXO402,fields,2)</f>
        <v>#REF!</v>
      </c>
      <c r="UXT402" s="73" t="s">
        <v>985</v>
      </c>
      <c r="UXU402" s="95">
        <v>45109</v>
      </c>
      <c r="UXV402" s="65" t="s">
        <v>11</v>
      </c>
      <c r="UXW402" s="370" t="e">
        <f>VLOOKUP(UYE402,Teams,2)</f>
        <v>#REF!</v>
      </c>
      <c r="UXX402" s="370" t="e">
        <f>VLOOKUP(UYF402,Teams,2)</f>
        <v>#REF!</v>
      </c>
      <c r="UXY402" s="464"/>
      <c r="UXZ402" s="369">
        <v>0.33333333333333331</v>
      </c>
      <c r="UYA402" s="370" t="e">
        <f>VLOOKUP(UXW402,fields,2)</f>
        <v>#REF!</v>
      </c>
      <c r="UYB402" s="73" t="s">
        <v>985</v>
      </c>
      <c r="UYC402" s="95">
        <v>45109</v>
      </c>
      <c r="UYD402" s="65" t="s">
        <v>11</v>
      </c>
      <c r="UYE402" s="370" t="e">
        <f>VLOOKUP(UYM402,Teams,2)</f>
        <v>#REF!</v>
      </c>
      <c r="UYF402" s="370" t="e">
        <f>VLOOKUP(UYN402,Teams,2)</f>
        <v>#REF!</v>
      </c>
      <c r="UYG402" s="464"/>
      <c r="UYH402" s="369">
        <v>0.33333333333333331</v>
      </c>
      <c r="UYI402" s="370" t="e">
        <f>VLOOKUP(UYE402,fields,2)</f>
        <v>#REF!</v>
      </c>
      <c r="UYJ402" s="73" t="s">
        <v>985</v>
      </c>
      <c r="UYK402" s="95">
        <v>45109</v>
      </c>
      <c r="UYL402" s="65" t="s">
        <v>11</v>
      </c>
      <c r="UYM402" s="370" t="e">
        <f>VLOOKUP(UYU402,Teams,2)</f>
        <v>#REF!</v>
      </c>
      <c r="UYN402" s="370" t="e">
        <f>VLOOKUP(UYV402,Teams,2)</f>
        <v>#REF!</v>
      </c>
      <c r="UYO402" s="464"/>
      <c r="UYP402" s="369">
        <v>0.33333333333333331</v>
      </c>
      <c r="UYQ402" s="370" t="e">
        <f>VLOOKUP(UYM402,fields,2)</f>
        <v>#REF!</v>
      </c>
      <c r="UYR402" s="73" t="s">
        <v>985</v>
      </c>
      <c r="UYS402" s="95">
        <v>45109</v>
      </c>
      <c r="UYT402" s="65" t="s">
        <v>11</v>
      </c>
      <c r="UYU402" s="370" t="e">
        <f>VLOOKUP(UZC402,Teams,2)</f>
        <v>#REF!</v>
      </c>
      <c r="UYV402" s="370" t="e">
        <f>VLOOKUP(UZD402,Teams,2)</f>
        <v>#REF!</v>
      </c>
      <c r="UYW402" s="464"/>
      <c r="UYX402" s="369">
        <v>0.33333333333333331</v>
      </c>
      <c r="UYY402" s="370" t="e">
        <f>VLOOKUP(UYU402,fields,2)</f>
        <v>#REF!</v>
      </c>
      <c r="UYZ402" s="73" t="s">
        <v>985</v>
      </c>
      <c r="UZA402" s="95">
        <v>45109</v>
      </c>
      <c r="UZB402" s="65" t="s">
        <v>11</v>
      </c>
      <c r="UZC402" s="370" t="e">
        <f>VLOOKUP(UZK402,Teams,2)</f>
        <v>#REF!</v>
      </c>
      <c r="UZD402" s="370" t="e">
        <f>VLOOKUP(UZL402,Teams,2)</f>
        <v>#REF!</v>
      </c>
      <c r="UZE402" s="464"/>
      <c r="UZF402" s="369">
        <v>0.33333333333333331</v>
      </c>
      <c r="UZG402" s="370" t="e">
        <f>VLOOKUP(UZC402,fields,2)</f>
        <v>#REF!</v>
      </c>
      <c r="UZH402" s="73" t="s">
        <v>985</v>
      </c>
      <c r="UZI402" s="95">
        <v>45109</v>
      </c>
      <c r="UZJ402" s="65" t="s">
        <v>11</v>
      </c>
      <c r="UZK402" s="370" t="e">
        <f>VLOOKUP(UZS402,Teams,2)</f>
        <v>#REF!</v>
      </c>
      <c r="UZL402" s="370" t="e">
        <f>VLOOKUP(UZT402,Teams,2)</f>
        <v>#REF!</v>
      </c>
      <c r="UZM402" s="464"/>
      <c r="UZN402" s="369">
        <v>0.33333333333333331</v>
      </c>
      <c r="UZO402" s="370" t="e">
        <f>VLOOKUP(UZK402,fields,2)</f>
        <v>#REF!</v>
      </c>
      <c r="UZP402" s="73" t="s">
        <v>985</v>
      </c>
      <c r="UZQ402" s="95">
        <v>45109</v>
      </c>
      <c r="UZR402" s="65" t="s">
        <v>11</v>
      </c>
      <c r="UZS402" s="370" t="e">
        <f>VLOOKUP(VAA402,Teams,2)</f>
        <v>#REF!</v>
      </c>
      <c r="UZT402" s="370" t="e">
        <f>VLOOKUP(VAB402,Teams,2)</f>
        <v>#REF!</v>
      </c>
      <c r="UZU402" s="464"/>
      <c r="UZV402" s="369">
        <v>0.33333333333333331</v>
      </c>
      <c r="UZW402" s="370" t="e">
        <f>VLOOKUP(UZS402,fields,2)</f>
        <v>#REF!</v>
      </c>
      <c r="UZX402" s="73" t="s">
        <v>985</v>
      </c>
      <c r="UZY402" s="95">
        <v>45109</v>
      </c>
      <c r="UZZ402" s="65" t="s">
        <v>11</v>
      </c>
      <c r="VAA402" s="370" t="e">
        <f>VLOOKUP(VAI402,Teams,2)</f>
        <v>#REF!</v>
      </c>
      <c r="VAB402" s="370" t="e">
        <f>VLOOKUP(VAJ402,Teams,2)</f>
        <v>#REF!</v>
      </c>
      <c r="VAC402" s="464"/>
      <c r="VAD402" s="369">
        <v>0.33333333333333331</v>
      </c>
      <c r="VAE402" s="370" t="e">
        <f>VLOOKUP(VAA402,fields,2)</f>
        <v>#REF!</v>
      </c>
      <c r="VAF402" s="73" t="s">
        <v>985</v>
      </c>
      <c r="VAG402" s="95">
        <v>45109</v>
      </c>
      <c r="VAH402" s="65" t="s">
        <v>11</v>
      </c>
      <c r="VAI402" s="370" t="e">
        <f>VLOOKUP(VAQ402,Teams,2)</f>
        <v>#REF!</v>
      </c>
      <c r="VAJ402" s="370" t="e">
        <f>VLOOKUP(VAR402,Teams,2)</f>
        <v>#REF!</v>
      </c>
      <c r="VAK402" s="464"/>
      <c r="VAL402" s="369">
        <v>0.33333333333333331</v>
      </c>
      <c r="VAM402" s="370" t="e">
        <f>VLOOKUP(VAI402,fields,2)</f>
        <v>#REF!</v>
      </c>
      <c r="VAN402" s="73" t="s">
        <v>985</v>
      </c>
      <c r="VAO402" s="95">
        <v>45109</v>
      </c>
      <c r="VAP402" s="65" t="s">
        <v>11</v>
      </c>
      <c r="VAQ402" s="370" t="e">
        <f>VLOOKUP(VAY402,Teams,2)</f>
        <v>#REF!</v>
      </c>
      <c r="VAR402" s="370" t="e">
        <f>VLOOKUP(VAZ402,Teams,2)</f>
        <v>#REF!</v>
      </c>
      <c r="VAS402" s="464"/>
      <c r="VAT402" s="369">
        <v>0.33333333333333331</v>
      </c>
      <c r="VAU402" s="370" t="e">
        <f>VLOOKUP(VAQ402,fields,2)</f>
        <v>#REF!</v>
      </c>
      <c r="VAV402" s="73" t="s">
        <v>985</v>
      </c>
      <c r="VAW402" s="95">
        <v>45109</v>
      </c>
      <c r="VAX402" s="65" t="s">
        <v>11</v>
      </c>
      <c r="VAY402" s="370" t="e">
        <f>VLOOKUP(VBG402,Teams,2)</f>
        <v>#REF!</v>
      </c>
      <c r="VAZ402" s="370" t="e">
        <f>VLOOKUP(VBH402,Teams,2)</f>
        <v>#REF!</v>
      </c>
      <c r="VBA402" s="464"/>
      <c r="VBB402" s="369">
        <v>0.33333333333333331</v>
      </c>
      <c r="VBC402" s="370" t="e">
        <f>VLOOKUP(VAY402,fields,2)</f>
        <v>#REF!</v>
      </c>
      <c r="VBD402" s="73" t="s">
        <v>985</v>
      </c>
      <c r="VBE402" s="95">
        <v>45109</v>
      </c>
      <c r="VBF402" s="65" t="s">
        <v>11</v>
      </c>
      <c r="VBG402" s="370" t="e">
        <f>VLOOKUP(VBO402,Teams,2)</f>
        <v>#REF!</v>
      </c>
      <c r="VBH402" s="370" t="e">
        <f>VLOOKUP(VBP402,Teams,2)</f>
        <v>#REF!</v>
      </c>
      <c r="VBI402" s="464"/>
      <c r="VBJ402" s="369">
        <v>0.33333333333333331</v>
      </c>
      <c r="VBK402" s="370" t="e">
        <f>VLOOKUP(VBG402,fields,2)</f>
        <v>#REF!</v>
      </c>
      <c r="VBL402" s="73" t="s">
        <v>985</v>
      </c>
      <c r="VBM402" s="95">
        <v>45109</v>
      </c>
      <c r="VBN402" s="65" t="s">
        <v>11</v>
      </c>
      <c r="VBO402" s="370" t="e">
        <f>VLOOKUP(VBW402,Teams,2)</f>
        <v>#REF!</v>
      </c>
      <c r="VBP402" s="370" t="e">
        <f>VLOOKUP(VBX402,Teams,2)</f>
        <v>#REF!</v>
      </c>
      <c r="VBQ402" s="464"/>
      <c r="VBR402" s="369">
        <v>0.33333333333333331</v>
      </c>
      <c r="VBS402" s="370" t="e">
        <f>VLOOKUP(VBO402,fields,2)</f>
        <v>#REF!</v>
      </c>
      <c r="VBT402" s="73" t="s">
        <v>985</v>
      </c>
      <c r="VBU402" s="95">
        <v>45109</v>
      </c>
      <c r="VBV402" s="65" t="s">
        <v>11</v>
      </c>
      <c r="VBW402" s="370" t="e">
        <f>VLOOKUP(VCE402,Teams,2)</f>
        <v>#REF!</v>
      </c>
      <c r="VBX402" s="370" t="e">
        <f>VLOOKUP(VCF402,Teams,2)</f>
        <v>#REF!</v>
      </c>
      <c r="VBY402" s="464"/>
      <c r="VBZ402" s="369">
        <v>0.33333333333333331</v>
      </c>
      <c r="VCA402" s="370" t="e">
        <f>VLOOKUP(VBW402,fields,2)</f>
        <v>#REF!</v>
      </c>
      <c r="VCB402" s="73" t="s">
        <v>985</v>
      </c>
      <c r="VCC402" s="95">
        <v>45109</v>
      </c>
      <c r="VCD402" s="65" t="s">
        <v>11</v>
      </c>
      <c r="VCE402" s="370" t="e">
        <f>VLOOKUP(VCM402,Teams,2)</f>
        <v>#REF!</v>
      </c>
      <c r="VCF402" s="370" t="e">
        <f>VLOOKUP(VCN402,Teams,2)</f>
        <v>#REF!</v>
      </c>
      <c r="VCG402" s="464"/>
      <c r="VCH402" s="369">
        <v>0.33333333333333331</v>
      </c>
      <c r="VCI402" s="370" t="e">
        <f>VLOOKUP(VCE402,fields,2)</f>
        <v>#REF!</v>
      </c>
      <c r="VCJ402" s="73" t="s">
        <v>985</v>
      </c>
      <c r="VCK402" s="95">
        <v>45109</v>
      </c>
      <c r="VCL402" s="65" t="s">
        <v>11</v>
      </c>
      <c r="VCM402" s="370" t="e">
        <f>VLOOKUP(VCU402,Teams,2)</f>
        <v>#REF!</v>
      </c>
      <c r="VCN402" s="370" t="e">
        <f>VLOOKUP(VCV402,Teams,2)</f>
        <v>#REF!</v>
      </c>
      <c r="VCO402" s="464"/>
      <c r="VCP402" s="369">
        <v>0.33333333333333331</v>
      </c>
      <c r="VCQ402" s="370" t="e">
        <f>VLOOKUP(VCM402,fields,2)</f>
        <v>#REF!</v>
      </c>
      <c r="VCR402" s="73" t="s">
        <v>985</v>
      </c>
      <c r="VCS402" s="95">
        <v>45109</v>
      </c>
      <c r="VCT402" s="65" t="s">
        <v>11</v>
      </c>
      <c r="VCU402" s="370" t="e">
        <f>VLOOKUP(VDC402,Teams,2)</f>
        <v>#REF!</v>
      </c>
      <c r="VCV402" s="370" t="e">
        <f>VLOOKUP(VDD402,Teams,2)</f>
        <v>#REF!</v>
      </c>
      <c r="VCW402" s="464"/>
      <c r="VCX402" s="369">
        <v>0.33333333333333331</v>
      </c>
      <c r="VCY402" s="370" t="e">
        <f>VLOOKUP(VCU402,fields,2)</f>
        <v>#REF!</v>
      </c>
      <c r="VCZ402" s="73" t="s">
        <v>985</v>
      </c>
      <c r="VDA402" s="95">
        <v>45109</v>
      </c>
      <c r="VDB402" s="65" t="s">
        <v>11</v>
      </c>
      <c r="VDC402" s="370" t="e">
        <f>VLOOKUP(VDK402,Teams,2)</f>
        <v>#REF!</v>
      </c>
      <c r="VDD402" s="370" t="e">
        <f>VLOOKUP(VDL402,Teams,2)</f>
        <v>#REF!</v>
      </c>
      <c r="VDE402" s="464"/>
      <c r="VDF402" s="369">
        <v>0.33333333333333331</v>
      </c>
      <c r="VDG402" s="370" t="e">
        <f>VLOOKUP(VDC402,fields,2)</f>
        <v>#REF!</v>
      </c>
      <c r="VDH402" s="73" t="s">
        <v>985</v>
      </c>
      <c r="VDI402" s="95">
        <v>45109</v>
      </c>
      <c r="VDJ402" s="65" t="s">
        <v>11</v>
      </c>
      <c r="VDK402" s="370" t="e">
        <f>VLOOKUP(VDS402,Teams,2)</f>
        <v>#REF!</v>
      </c>
      <c r="VDL402" s="370" t="e">
        <f>VLOOKUP(VDT402,Teams,2)</f>
        <v>#REF!</v>
      </c>
      <c r="VDM402" s="464"/>
      <c r="VDN402" s="369">
        <v>0.33333333333333331</v>
      </c>
      <c r="VDO402" s="370" t="e">
        <f>VLOOKUP(VDK402,fields,2)</f>
        <v>#REF!</v>
      </c>
      <c r="VDP402" s="73" t="s">
        <v>985</v>
      </c>
      <c r="VDQ402" s="95">
        <v>45109</v>
      </c>
      <c r="VDR402" s="65" t="s">
        <v>11</v>
      </c>
      <c r="VDS402" s="370" t="e">
        <f>VLOOKUP(VEA402,Teams,2)</f>
        <v>#REF!</v>
      </c>
      <c r="VDT402" s="370" t="e">
        <f>VLOOKUP(VEB402,Teams,2)</f>
        <v>#REF!</v>
      </c>
      <c r="VDU402" s="464"/>
      <c r="VDV402" s="369">
        <v>0.33333333333333331</v>
      </c>
      <c r="VDW402" s="370" t="e">
        <f>VLOOKUP(VDS402,fields,2)</f>
        <v>#REF!</v>
      </c>
      <c r="VDX402" s="73" t="s">
        <v>985</v>
      </c>
      <c r="VDY402" s="95">
        <v>45109</v>
      </c>
      <c r="VDZ402" s="65" t="s">
        <v>11</v>
      </c>
      <c r="VEA402" s="370" t="e">
        <f>VLOOKUP(VEI402,Teams,2)</f>
        <v>#REF!</v>
      </c>
      <c r="VEB402" s="370" t="e">
        <f>VLOOKUP(VEJ402,Teams,2)</f>
        <v>#REF!</v>
      </c>
      <c r="VEC402" s="464"/>
      <c r="VED402" s="369">
        <v>0.33333333333333331</v>
      </c>
      <c r="VEE402" s="370" t="e">
        <f>VLOOKUP(VEA402,fields,2)</f>
        <v>#REF!</v>
      </c>
      <c r="VEF402" s="73" t="s">
        <v>985</v>
      </c>
      <c r="VEG402" s="95">
        <v>45109</v>
      </c>
      <c r="VEH402" s="65" t="s">
        <v>11</v>
      </c>
      <c r="VEI402" s="370" t="e">
        <f>VLOOKUP(VEQ402,Teams,2)</f>
        <v>#REF!</v>
      </c>
      <c r="VEJ402" s="370" t="e">
        <f>VLOOKUP(VER402,Teams,2)</f>
        <v>#REF!</v>
      </c>
      <c r="VEK402" s="464"/>
      <c r="VEL402" s="369">
        <v>0.33333333333333331</v>
      </c>
      <c r="VEM402" s="370" t="e">
        <f>VLOOKUP(VEI402,fields,2)</f>
        <v>#REF!</v>
      </c>
      <c r="VEN402" s="73" t="s">
        <v>985</v>
      </c>
      <c r="VEO402" s="95">
        <v>45109</v>
      </c>
      <c r="VEP402" s="65" t="s">
        <v>11</v>
      </c>
      <c r="VEQ402" s="370" t="e">
        <f>VLOOKUP(VEY402,Teams,2)</f>
        <v>#REF!</v>
      </c>
      <c r="VER402" s="370" t="e">
        <f>VLOOKUP(VEZ402,Teams,2)</f>
        <v>#REF!</v>
      </c>
      <c r="VES402" s="464"/>
      <c r="VET402" s="369">
        <v>0.33333333333333331</v>
      </c>
      <c r="VEU402" s="370" t="e">
        <f>VLOOKUP(VEQ402,fields,2)</f>
        <v>#REF!</v>
      </c>
      <c r="VEV402" s="73" t="s">
        <v>985</v>
      </c>
      <c r="VEW402" s="95">
        <v>45109</v>
      </c>
      <c r="VEX402" s="65" t="s">
        <v>11</v>
      </c>
      <c r="VEY402" s="370" t="e">
        <f>VLOOKUP(VFG402,Teams,2)</f>
        <v>#REF!</v>
      </c>
      <c r="VEZ402" s="370" t="e">
        <f>VLOOKUP(VFH402,Teams,2)</f>
        <v>#REF!</v>
      </c>
      <c r="VFA402" s="464"/>
      <c r="VFB402" s="369">
        <v>0.33333333333333331</v>
      </c>
      <c r="VFC402" s="370" t="e">
        <f>VLOOKUP(VEY402,fields,2)</f>
        <v>#REF!</v>
      </c>
      <c r="VFD402" s="73" t="s">
        <v>985</v>
      </c>
      <c r="VFE402" s="95">
        <v>45109</v>
      </c>
      <c r="VFF402" s="65" t="s">
        <v>11</v>
      </c>
      <c r="VFG402" s="370" t="e">
        <f>VLOOKUP(VFO402,Teams,2)</f>
        <v>#REF!</v>
      </c>
      <c r="VFH402" s="370" t="e">
        <f>VLOOKUP(VFP402,Teams,2)</f>
        <v>#REF!</v>
      </c>
      <c r="VFI402" s="464"/>
      <c r="VFJ402" s="369">
        <v>0.33333333333333331</v>
      </c>
      <c r="VFK402" s="370" t="e">
        <f>VLOOKUP(VFG402,fields,2)</f>
        <v>#REF!</v>
      </c>
      <c r="VFL402" s="73" t="s">
        <v>985</v>
      </c>
      <c r="VFM402" s="95">
        <v>45109</v>
      </c>
      <c r="VFN402" s="65" t="s">
        <v>11</v>
      </c>
      <c r="VFO402" s="370" t="e">
        <f>VLOOKUP(VFW402,Teams,2)</f>
        <v>#REF!</v>
      </c>
      <c r="VFP402" s="370" t="e">
        <f>VLOOKUP(VFX402,Teams,2)</f>
        <v>#REF!</v>
      </c>
      <c r="VFQ402" s="464"/>
      <c r="VFR402" s="369">
        <v>0.33333333333333331</v>
      </c>
      <c r="VFS402" s="370" t="e">
        <f>VLOOKUP(VFO402,fields,2)</f>
        <v>#REF!</v>
      </c>
      <c r="VFT402" s="73" t="s">
        <v>985</v>
      </c>
      <c r="VFU402" s="95">
        <v>45109</v>
      </c>
      <c r="VFV402" s="65" t="s">
        <v>11</v>
      </c>
      <c r="VFW402" s="370" t="e">
        <f>VLOOKUP(VGE402,Teams,2)</f>
        <v>#REF!</v>
      </c>
      <c r="VFX402" s="370" t="e">
        <f>VLOOKUP(VGF402,Teams,2)</f>
        <v>#REF!</v>
      </c>
      <c r="VFY402" s="464"/>
      <c r="VFZ402" s="369">
        <v>0.33333333333333331</v>
      </c>
      <c r="VGA402" s="370" t="e">
        <f>VLOOKUP(VFW402,fields,2)</f>
        <v>#REF!</v>
      </c>
      <c r="VGB402" s="73" t="s">
        <v>985</v>
      </c>
      <c r="VGC402" s="95">
        <v>45109</v>
      </c>
      <c r="VGD402" s="65" t="s">
        <v>11</v>
      </c>
      <c r="VGE402" s="370" t="e">
        <f>VLOOKUP(VGM402,Teams,2)</f>
        <v>#REF!</v>
      </c>
      <c r="VGF402" s="370" t="e">
        <f>VLOOKUP(VGN402,Teams,2)</f>
        <v>#REF!</v>
      </c>
      <c r="VGG402" s="464"/>
      <c r="VGH402" s="369">
        <v>0.33333333333333331</v>
      </c>
      <c r="VGI402" s="370" t="e">
        <f>VLOOKUP(VGE402,fields,2)</f>
        <v>#REF!</v>
      </c>
      <c r="VGJ402" s="73" t="s">
        <v>985</v>
      </c>
      <c r="VGK402" s="95">
        <v>45109</v>
      </c>
      <c r="VGL402" s="65" t="s">
        <v>11</v>
      </c>
      <c r="VGM402" s="370" t="e">
        <f>VLOOKUP(VGU402,Teams,2)</f>
        <v>#REF!</v>
      </c>
      <c r="VGN402" s="370" t="e">
        <f>VLOOKUP(VGV402,Teams,2)</f>
        <v>#REF!</v>
      </c>
      <c r="VGO402" s="464"/>
      <c r="VGP402" s="369">
        <v>0.33333333333333331</v>
      </c>
      <c r="VGQ402" s="370" t="e">
        <f>VLOOKUP(VGM402,fields,2)</f>
        <v>#REF!</v>
      </c>
      <c r="VGR402" s="73" t="s">
        <v>985</v>
      </c>
      <c r="VGS402" s="95">
        <v>45109</v>
      </c>
      <c r="VGT402" s="65" t="s">
        <v>11</v>
      </c>
      <c r="VGU402" s="370" t="e">
        <f>VLOOKUP(VHC402,Teams,2)</f>
        <v>#REF!</v>
      </c>
      <c r="VGV402" s="370" t="e">
        <f>VLOOKUP(VHD402,Teams,2)</f>
        <v>#REF!</v>
      </c>
      <c r="VGW402" s="464"/>
      <c r="VGX402" s="369">
        <v>0.33333333333333331</v>
      </c>
      <c r="VGY402" s="370" t="e">
        <f>VLOOKUP(VGU402,fields,2)</f>
        <v>#REF!</v>
      </c>
      <c r="VGZ402" s="73" t="s">
        <v>985</v>
      </c>
      <c r="VHA402" s="95">
        <v>45109</v>
      </c>
      <c r="VHB402" s="65" t="s">
        <v>11</v>
      </c>
      <c r="VHC402" s="370" t="e">
        <f>VLOOKUP(VHK402,Teams,2)</f>
        <v>#REF!</v>
      </c>
      <c r="VHD402" s="370" t="e">
        <f>VLOOKUP(VHL402,Teams,2)</f>
        <v>#REF!</v>
      </c>
      <c r="VHE402" s="464"/>
      <c r="VHF402" s="369">
        <v>0.33333333333333331</v>
      </c>
      <c r="VHG402" s="370" t="e">
        <f>VLOOKUP(VHC402,fields,2)</f>
        <v>#REF!</v>
      </c>
      <c r="VHH402" s="73" t="s">
        <v>985</v>
      </c>
      <c r="VHI402" s="95">
        <v>45109</v>
      </c>
      <c r="VHJ402" s="65" t="s">
        <v>11</v>
      </c>
      <c r="VHK402" s="370" t="e">
        <f>VLOOKUP(VHS402,Teams,2)</f>
        <v>#REF!</v>
      </c>
      <c r="VHL402" s="370" t="e">
        <f>VLOOKUP(VHT402,Teams,2)</f>
        <v>#REF!</v>
      </c>
      <c r="VHM402" s="464"/>
      <c r="VHN402" s="369">
        <v>0.33333333333333331</v>
      </c>
      <c r="VHO402" s="370" t="e">
        <f>VLOOKUP(VHK402,fields,2)</f>
        <v>#REF!</v>
      </c>
      <c r="VHP402" s="73" t="s">
        <v>985</v>
      </c>
      <c r="VHQ402" s="95">
        <v>45109</v>
      </c>
      <c r="VHR402" s="65" t="s">
        <v>11</v>
      </c>
      <c r="VHS402" s="370" t="e">
        <f>VLOOKUP(VIA402,Teams,2)</f>
        <v>#REF!</v>
      </c>
      <c r="VHT402" s="370" t="e">
        <f>VLOOKUP(VIB402,Teams,2)</f>
        <v>#REF!</v>
      </c>
      <c r="VHU402" s="464"/>
      <c r="VHV402" s="369">
        <v>0.33333333333333331</v>
      </c>
      <c r="VHW402" s="370" t="e">
        <f>VLOOKUP(VHS402,fields,2)</f>
        <v>#REF!</v>
      </c>
      <c r="VHX402" s="73" t="s">
        <v>985</v>
      </c>
      <c r="VHY402" s="95">
        <v>45109</v>
      </c>
      <c r="VHZ402" s="65" t="s">
        <v>11</v>
      </c>
      <c r="VIA402" s="370" t="e">
        <f>VLOOKUP(VII402,Teams,2)</f>
        <v>#REF!</v>
      </c>
      <c r="VIB402" s="370" t="e">
        <f>VLOOKUP(VIJ402,Teams,2)</f>
        <v>#REF!</v>
      </c>
      <c r="VIC402" s="464"/>
      <c r="VID402" s="369">
        <v>0.33333333333333331</v>
      </c>
      <c r="VIE402" s="370" t="e">
        <f>VLOOKUP(VIA402,fields,2)</f>
        <v>#REF!</v>
      </c>
      <c r="VIF402" s="73" t="s">
        <v>985</v>
      </c>
      <c r="VIG402" s="95">
        <v>45109</v>
      </c>
      <c r="VIH402" s="65" t="s">
        <v>11</v>
      </c>
      <c r="VII402" s="370" t="e">
        <f>VLOOKUP(VIQ402,Teams,2)</f>
        <v>#REF!</v>
      </c>
      <c r="VIJ402" s="370" t="e">
        <f>VLOOKUP(VIR402,Teams,2)</f>
        <v>#REF!</v>
      </c>
      <c r="VIK402" s="464"/>
      <c r="VIL402" s="369">
        <v>0.33333333333333331</v>
      </c>
      <c r="VIM402" s="370" t="e">
        <f>VLOOKUP(VII402,fields,2)</f>
        <v>#REF!</v>
      </c>
      <c r="VIN402" s="73" t="s">
        <v>985</v>
      </c>
      <c r="VIO402" s="95">
        <v>45109</v>
      </c>
      <c r="VIP402" s="65" t="s">
        <v>11</v>
      </c>
      <c r="VIQ402" s="370" t="e">
        <f>VLOOKUP(VIY402,Teams,2)</f>
        <v>#REF!</v>
      </c>
      <c r="VIR402" s="370" t="e">
        <f>VLOOKUP(VIZ402,Teams,2)</f>
        <v>#REF!</v>
      </c>
      <c r="VIS402" s="464"/>
      <c r="VIT402" s="369">
        <v>0.33333333333333331</v>
      </c>
      <c r="VIU402" s="370" t="e">
        <f>VLOOKUP(VIQ402,fields,2)</f>
        <v>#REF!</v>
      </c>
      <c r="VIV402" s="73" t="s">
        <v>985</v>
      </c>
      <c r="VIW402" s="95">
        <v>45109</v>
      </c>
      <c r="VIX402" s="65" t="s">
        <v>11</v>
      </c>
      <c r="VIY402" s="370" t="e">
        <f>VLOOKUP(VJG402,Teams,2)</f>
        <v>#REF!</v>
      </c>
      <c r="VIZ402" s="370" t="e">
        <f>VLOOKUP(VJH402,Teams,2)</f>
        <v>#REF!</v>
      </c>
      <c r="VJA402" s="464"/>
      <c r="VJB402" s="369">
        <v>0.33333333333333331</v>
      </c>
      <c r="VJC402" s="370" t="e">
        <f>VLOOKUP(VIY402,fields,2)</f>
        <v>#REF!</v>
      </c>
      <c r="VJD402" s="73" t="s">
        <v>985</v>
      </c>
      <c r="VJE402" s="95">
        <v>45109</v>
      </c>
      <c r="VJF402" s="65" t="s">
        <v>11</v>
      </c>
      <c r="VJG402" s="370" t="e">
        <f>VLOOKUP(VJO402,Teams,2)</f>
        <v>#REF!</v>
      </c>
      <c r="VJH402" s="370" t="e">
        <f>VLOOKUP(VJP402,Teams,2)</f>
        <v>#REF!</v>
      </c>
      <c r="VJI402" s="464"/>
      <c r="VJJ402" s="369">
        <v>0.33333333333333331</v>
      </c>
      <c r="VJK402" s="370" t="e">
        <f>VLOOKUP(VJG402,fields,2)</f>
        <v>#REF!</v>
      </c>
      <c r="VJL402" s="73" t="s">
        <v>985</v>
      </c>
      <c r="VJM402" s="95">
        <v>45109</v>
      </c>
      <c r="VJN402" s="65" t="s">
        <v>11</v>
      </c>
      <c r="VJO402" s="370" t="e">
        <f>VLOOKUP(VJW402,Teams,2)</f>
        <v>#REF!</v>
      </c>
      <c r="VJP402" s="370" t="e">
        <f>VLOOKUP(VJX402,Teams,2)</f>
        <v>#REF!</v>
      </c>
      <c r="VJQ402" s="464"/>
      <c r="VJR402" s="369">
        <v>0.33333333333333331</v>
      </c>
      <c r="VJS402" s="370" t="e">
        <f>VLOOKUP(VJO402,fields,2)</f>
        <v>#REF!</v>
      </c>
      <c r="VJT402" s="73" t="s">
        <v>985</v>
      </c>
      <c r="VJU402" s="95">
        <v>45109</v>
      </c>
      <c r="VJV402" s="65" t="s">
        <v>11</v>
      </c>
      <c r="VJW402" s="370" t="e">
        <f>VLOOKUP(VKE402,Teams,2)</f>
        <v>#REF!</v>
      </c>
      <c r="VJX402" s="370" t="e">
        <f>VLOOKUP(VKF402,Teams,2)</f>
        <v>#REF!</v>
      </c>
      <c r="VJY402" s="464"/>
      <c r="VJZ402" s="369">
        <v>0.33333333333333331</v>
      </c>
      <c r="VKA402" s="370" t="e">
        <f>VLOOKUP(VJW402,fields,2)</f>
        <v>#REF!</v>
      </c>
      <c r="VKB402" s="73" t="s">
        <v>985</v>
      </c>
      <c r="VKC402" s="95">
        <v>45109</v>
      </c>
      <c r="VKD402" s="65" t="s">
        <v>11</v>
      </c>
      <c r="VKE402" s="370" t="e">
        <f>VLOOKUP(VKM402,Teams,2)</f>
        <v>#REF!</v>
      </c>
      <c r="VKF402" s="370" t="e">
        <f>VLOOKUP(VKN402,Teams,2)</f>
        <v>#REF!</v>
      </c>
      <c r="VKG402" s="464"/>
      <c r="VKH402" s="369">
        <v>0.33333333333333331</v>
      </c>
      <c r="VKI402" s="370" t="e">
        <f>VLOOKUP(VKE402,fields,2)</f>
        <v>#REF!</v>
      </c>
      <c r="VKJ402" s="73" t="s">
        <v>985</v>
      </c>
      <c r="VKK402" s="95">
        <v>45109</v>
      </c>
      <c r="VKL402" s="65" t="s">
        <v>11</v>
      </c>
      <c r="VKM402" s="370" t="e">
        <f>VLOOKUP(VKU402,Teams,2)</f>
        <v>#REF!</v>
      </c>
      <c r="VKN402" s="370" t="e">
        <f>VLOOKUP(VKV402,Teams,2)</f>
        <v>#REF!</v>
      </c>
      <c r="VKO402" s="464"/>
      <c r="VKP402" s="369">
        <v>0.33333333333333331</v>
      </c>
      <c r="VKQ402" s="370" t="e">
        <f>VLOOKUP(VKM402,fields,2)</f>
        <v>#REF!</v>
      </c>
      <c r="VKR402" s="73" t="s">
        <v>985</v>
      </c>
      <c r="VKS402" s="95">
        <v>45109</v>
      </c>
      <c r="VKT402" s="65" t="s">
        <v>11</v>
      </c>
      <c r="VKU402" s="370" t="e">
        <f>VLOOKUP(VLC402,Teams,2)</f>
        <v>#REF!</v>
      </c>
      <c r="VKV402" s="370" t="e">
        <f>VLOOKUP(VLD402,Teams,2)</f>
        <v>#REF!</v>
      </c>
      <c r="VKW402" s="464"/>
      <c r="VKX402" s="369">
        <v>0.33333333333333331</v>
      </c>
      <c r="VKY402" s="370" t="e">
        <f>VLOOKUP(VKU402,fields,2)</f>
        <v>#REF!</v>
      </c>
      <c r="VKZ402" s="73" t="s">
        <v>985</v>
      </c>
      <c r="VLA402" s="95">
        <v>45109</v>
      </c>
      <c r="VLB402" s="65" t="s">
        <v>11</v>
      </c>
      <c r="VLC402" s="370" t="e">
        <f>VLOOKUP(VLK402,Teams,2)</f>
        <v>#REF!</v>
      </c>
      <c r="VLD402" s="370" t="e">
        <f>VLOOKUP(VLL402,Teams,2)</f>
        <v>#REF!</v>
      </c>
      <c r="VLE402" s="464"/>
      <c r="VLF402" s="369">
        <v>0.33333333333333331</v>
      </c>
      <c r="VLG402" s="370" t="e">
        <f>VLOOKUP(VLC402,fields,2)</f>
        <v>#REF!</v>
      </c>
      <c r="VLH402" s="73" t="s">
        <v>985</v>
      </c>
      <c r="VLI402" s="95">
        <v>45109</v>
      </c>
      <c r="VLJ402" s="65" t="s">
        <v>11</v>
      </c>
      <c r="VLK402" s="370" t="e">
        <f>VLOOKUP(VLS402,Teams,2)</f>
        <v>#REF!</v>
      </c>
      <c r="VLL402" s="370" t="e">
        <f>VLOOKUP(VLT402,Teams,2)</f>
        <v>#REF!</v>
      </c>
      <c r="VLM402" s="464"/>
      <c r="VLN402" s="369">
        <v>0.33333333333333331</v>
      </c>
      <c r="VLO402" s="370" t="e">
        <f>VLOOKUP(VLK402,fields,2)</f>
        <v>#REF!</v>
      </c>
      <c r="VLP402" s="73" t="s">
        <v>985</v>
      </c>
      <c r="VLQ402" s="95">
        <v>45109</v>
      </c>
      <c r="VLR402" s="65" t="s">
        <v>11</v>
      </c>
      <c r="VLS402" s="370" t="e">
        <f>VLOOKUP(VMA402,Teams,2)</f>
        <v>#REF!</v>
      </c>
      <c r="VLT402" s="370" t="e">
        <f>VLOOKUP(VMB402,Teams,2)</f>
        <v>#REF!</v>
      </c>
      <c r="VLU402" s="464"/>
      <c r="VLV402" s="369">
        <v>0.33333333333333331</v>
      </c>
      <c r="VLW402" s="370" t="e">
        <f>VLOOKUP(VLS402,fields,2)</f>
        <v>#REF!</v>
      </c>
      <c r="VLX402" s="73" t="s">
        <v>985</v>
      </c>
      <c r="VLY402" s="95">
        <v>45109</v>
      </c>
      <c r="VLZ402" s="65" t="s">
        <v>11</v>
      </c>
      <c r="VMA402" s="370" t="e">
        <f>VLOOKUP(VMI402,Teams,2)</f>
        <v>#REF!</v>
      </c>
      <c r="VMB402" s="370" t="e">
        <f>VLOOKUP(VMJ402,Teams,2)</f>
        <v>#REF!</v>
      </c>
      <c r="VMC402" s="464"/>
      <c r="VMD402" s="369">
        <v>0.33333333333333331</v>
      </c>
      <c r="VME402" s="370" t="e">
        <f>VLOOKUP(VMA402,fields,2)</f>
        <v>#REF!</v>
      </c>
      <c r="VMF402" s="73" t="s">
        <v>985</v>
      </c>
      <c r="VMG402" s="95">
        <v>45109</v>
      </c>
      <c r="VMH402" s="65" t="s">
        <v>11</v>
      </c>
      <c r="VMI402" s="370" t="e">
        <f>VLOOKUP(VMQ402,Teams,2)</f>
        <v>#REF!</v>
      </c>
      <c r="VMJ402" s="370" t="e">
        <f>VLOOKUP(VMR402,Teams,2)</f>
        <v>#REF!</v>
      </c>
      <c r="VMK402" s="464"/>
      <c r="VML402" s="369">
        <v>0.33333333333333331</v>
      </c>
      <c r="VMM402" s="370" t="e">
        <f>VLOOKUP(VMI402,fields,2)</f>
        <v>#REF!</v>
      </c>
      <c r="VMN402" s="73" t="s">
        <v>985</v>
      </c>
      <c r="VMO402" s="95">
        <v>45109</v>
      </c>
      <c r="VMP402" s="65" t="s">
        <v>11</v>
      </c>
      <c r="VMQ402" s="370" t="e">
        <f>VLOOKUP(VMY402,Teams,2)</f>
        <v>#REF!</v>
      </c>
      <c r="VMR402" s="370" t="e">
        <f>VLOOKUP(VMZ402,Teams,2)</f>
        <v>#REF!</v>
      </c>
      <c r="VMS402" s="464"/>
      <c r="VMT402" s="369">
        <v>0.33333333333333331</v>
      </c>
      <c r="VMU402" s="370" t="e">
        <f>VLOOKUP(VMQ402,fields,2)</f>
        <v>#REF!</v>
      </c>
      <c r="VMV402" s="73" t="s">
        <v>985</v>
      </c>
      <c r="VMW402" s="95">
        <v>45109</v>
      </c>
      <c r="VMX402" s="65" t="s">
        <v>11</v>
      </c>
      <c r="VMY402" s="370" t="e">
        <f>VLOOKUP(VNG402,Teams,2)</f>
        <v>#REF!</v>
      </c>
      <c r="VMZ402" s="370" t="e">
        <f>VLOOKUP(VNH402,Teams,2)</f>
        <v>#REF!</v>
      </c>
      <c r="VNA402" s="464"/>
      <c r="VNB402" s="369">
        <v>0.33333333333333331</v>
      </c>
      <c r="VNC402" s="370" t="e">
        <f>VLOOKUP(VMY402,fields,2)</f>
        <v>#REF!</v>
      </c>
      <c r="VND402" s="73" t="s">
        <v>985</v>
      </c>
      <c r="VNE402" s="95">
        <v>45109</v>
      </c>
      <c r="VNF402" s="65" t="s">
        <v>11</v>
      </c>
      <c r="VNG402" s="370" t="e">
        <f>VLOOKUP(VNO402,Teams,2)</f>
        <v>#REF!</v>
      </c>
      <c r="VNH402" s="370" t="e">
        <f>VLOOKUP(VNP402,Teams,2)</f>
        <v>#REF!</v>
      </c>
      <c r="VNI402" s="464"/>
      <c r="VNJ402" s="369">
        <v>0.33333333333333331</v>
      </c>
      <c r="VNK402" s="370" t="e">
        <f>VLOOKUP(VNG402,fields,2)</f>
        <v>#REF!</v>
      </c>
      <c r="VNL402" s="73" t="s">
        <v>985</v>
      </c>
      <c r="VNM402" s="95">
        <v>45109</v>
      </c>
      <c r="VNN402" s="65" t="s">
        <v>11</v>
      </c>
      <c r="VNO402" s="370" t="e">
        <f>VLOOKUP(VNW402,Teams,2)</f>
        <v>#REF!</v>
      </c>
      <c r="VNP402" s="370" t="e">
        <f>VLOOKUP(VNX402,Teams,2)</f>
        <v>#REF!</v>
      </c>
      <c r="VNQ402" s="464"/>
      <c r="VNR402" s="369">
        <v>0.33333333333333331</v>
      </c>
      <c r="VNS402" s="370" t="e">
        <f>VLOOKUP(VNO402,fields,2)</f>
        <v>#REF!</v>
      </c>
      <c r="VNT402" s="73" t="s">
        <v>985</v>
      </c>
      <c r="VNU402" s="95">
        <v>45109</v>
      </c>
      <c r="VNV402" s="65" t="s">
        <v>11</v>
      </c>
      <c r="VNW402" s="370" t="e">
        <f>VLOOKUP(VOE402,Teams,2)</f>
        <v>#REF!</v>
      </c>
      <c r="VNX402" s="370" t="e">
        <f>VLOOKUP(VOF402,Teams,2)</f>
        <v>#REF!</v>
      </c>
      <c r="VNY402" s="464"/>
      <c r="VNZ402" s="369">
        <v>0.33333333333333331</v>
      </c>
      <c r="VOA402" s="370" t="e">
        <f>VLOOKUP(VNW402,fields,2)</f>
        <v>#REF!</v>
      </c>
      <c r="VOB402" s="73" t="s">
        <v>985</v>
      </c>
      <c r="VOC402" s="95">
        <v>45109</v>
      </c>
      <c r="VOD402" s="65" t="s">
        <v>11</v>
      </c>
      <c r="VOE402" s="370" t="e">
        <f>VLOOKUP(VOM402,Teams,2)</f>
        <v>#REF!</v>
      </c>
      <c r="VOF402" s="370" t="e">
        <f>VLOOKUP(VON402,Teams,2)</f>
        <v>#REF!</v>
      </c>
      <c r="VOG402" s="464"/>
      <c r="VOH402" s="369">
        <v>0.33333333333333331</v>
      </c>
      <c r="VOI402" s="370" t="e">
        <f>VLOOKUP(VOE402,fields,2)</f>
        <v>#REF!</v>
      </c>
      <c r="VOJ402" s="73" t="s">
        <v>985</v>
      </c>
      <c r="VOK402" s="95">
        <v>45109</v>
      </c>
      <c r="VOL402" s="65" t="s">
        <v>11</v>
      </c>
      <c r="VOM402" s="370" t="e">
        <f>VLOOKUP(VOU402,Teams,2)</f>
        <v>#REF!</v>
      </c>
      <c r="VON402" s="370" t="e">
        <f>VLOOKUP(VOV402,Teams,2)</f>
        <v>#REF!</v>
      </c>
      <c r="VOO402" s="464"/>
      <c r="VOP402" s="369">
        <v>0.33333333333333331</v>
      </c>
      <c r="VOQ402" s="370" t="e">
        <f>VLOOKUP(VOM402,fields,2)</f>
        <v>#REF!</v>
      </c>
      <c r="VOR402" s="73" t="s">
        <v>985</v>
      </c>
      <c r="VOS402" s="95">
        <v>45109</v>
      </c>
      <c r="VOT402" s="65" t="s">
        <v>11</v>
      </c>
      <c r="VOU402" s="370" t="e">
        <f>VLOOKUP(VPC402,Teams,2)</f>
        <v>#REF!</v>
      </c>
      <c r="VOV402" s="370" t="e">
        <f>VLOOKUP(VPD402,Teams,2)</f>
        <v>#REF!</v>
      </c>
      <c r="VOW402" s="464"/>
      <c r="VOX402" s="369">
        <v>0.33333333333333331</v>
      </c>
      <c r="VOY402" s="370" t="e">
        <f>VLOOKUP(VOU402,fields,2)</f>
        <v>#REF!</v>
      </c>
      <c r="VOZ402" s="73" t="s">
        <v>985</v>
      </c>
      <c r="VPA402" s="95">
        <v>45109</v>
      </c>
      <c r="VPB402" s="65" t="s">
        <v>11</v>
      </c>
      <c r="VPC402" s="370" t="e">
        <f>VLOOKUP(VPK402,Teams,2)</f>
        <v>#REF!</v>
      </c>
      <c r="VPD402" s="370" t="e">
        <f>VLOOKUP(VPL402,Teams,2)</f>
        <v>#REF!</v>
      </c>
      <c r="VPE402" s="464"/>
      <c r="VPF402" s="369">
        <v>0.33333333333333331</v>
      </c>
      <c r="VPG402" s="370" t="e">
        <f>VLOOKUP(VPC402,fields,2)</f>
        <v>#REF!</v>
      </c>
      <c r="VPH402" s="73" t="s">
        <v>985</v>
      </c>
      <c r="VPI402" s="95">
        <v>45109</v>
      </c>
      <c r="VPJ402" s="65" t="s">
        <v>11</v>
      </c>
      <c r="VPK402" s="370" t="e">
        <f>VLOOKUP(VPS402,Teams,2)</f>
        <v>#REF!</v>
      </c>
      <c r="VPL402" s="370" t="e">
        <f>VLOOKUP(VPT402,Teams,2)</f>
        <v>#REF!</v>
      </c>
      <c r="VPM402" s="464"/>
      <c r="VPN402" s="369">
        <v>0.33333333333333331</v>
      </c>
      <c r="VPO402" s="370" t="e">
        <f>VLOOKUP(VPK402,fields,2)</f>
        <v>#REF!</v>
      </c>
      <c r="VPP402" s="73" t="s">
        <v>985</v>
      </c>
      <c r="VPQ402" s="95">
        <v>45109</v>
      </c>
      <c r="VPR402" s="65" t="s">
        <v>11</v>
      </c>
      <c r="VPS402" s="370" t="e">
        <f>VLOOKUP(VQA402,Teams,2)</f>
        <v>#REF!</v>
      </c>
      <c r="VPT402" s="370" t="e">
        <f>VLOOKUP(VQB402,Teams,2)</f>
        <v>#REF!</v>
      </c>
      <c r="VPU402" s="464"/>
      <c r="VPV402" s="369">
        <v>0.33333333333333331</v>
      </c>
      <c r="VPW402" s="370" t="e">
        <f>VLOOKUP(VPS402,fields,2)</f>
        <v>#REF!</v>
      </c>
      <c r="VPX402" s="73" t="s">
        <v>985</v>
      </c>
      <c r="VPY402" s="95">
        <v>45109</v>
      </c>
      <c r="VPZ402" s="65" t="s">
        <v>11</v>
      </c>
      <c r="VQA402" s="370" t="e">
        <f>VLOOKUP(VQI402,Teams,2)</f>
        <v>#REF!</v>
      </c>
      <c r="VQB402" s="370" t="e">
        <f>VLOOKUP(VQJ402,Teams,2)</f>
        <v>#REF!</v>
      </c>
      <c r="VQC402" s="464"/>
      <c r="VQD402" s="369">
        <v>0.33333333333333331</v>
      </c>
      <c r="VQE402" s="370" t="e">
        <f>VLOOKUP(VQA402,fields,2)</f>
        <v>#REF!</v>
      </c>
      <c r="VQF402" s="73" t="s">
        <v>985</v>
      </c>
      <c r="VQG402" s="95">
        <v>45109</v>
      </c>
      <c r="VQH402" s="65" t="s">
        <v>11</v>
      </c>
      <c r="VQI402" s="370" t="e">
        <f>VLOOKUP(VQQ402,Teams,2)</f>
        <v>#REF!</v>
      </c>
      <c r="VQJ402" s="370" t="e">
        <f>VLOOKUP(VQR402,Teams,2)</f>
        <v>#REF!</v>
      </c>
      <c r="VQK402" s="464"/>
      <c r="VQL402" s="369">
        <v>0.33333333333333331</v>
      </c>
      <c r="VQM402" s="370" t="e">
        <f>VLOOKUP(VQI402,fields,2)</f>
        <v>#REF!</v>
      </c>
      <c r="VQN402" s="73" t="s">
        <v>985</v>
      </c>
      <c r="VQO402" s="95">
        <v>45109</v>
      </c>
      <c r="VQP402" s="65" t="s">
        <v>11</v>
      </c>
      <c r="VQQ402" s="370" t="e">
        <f>VLOOKUP(VQY402,Teams,2)</f>
        <v>#REF!</v>
      </c>
      <c r="VQR402" s="370" t="e">
        <f>VLOOKUP(VQZ402,Teams,2)</f>
        <v>#REF!</v>
      </c>
      <c r="VQS402" s="464"/>
      <c r="VQT402" s="369">
        <v>0.33333333333333331</v>
      </c>
      <c r="VQU402" s="370" t="e">
        <f>VLOOKUP(VQQ402,fields,2)</f>
        <v>#REF!</v>
      </c>
      <c r="VQV402" s="73" t="s">
        <v>985</v>
      </c>
      <c r="VQW402" s="95">
        <v>45109</v>
      </c>
      <c r="VQX402" s="65" t="s">
        <v>11</v>
      </c>
      <c r="VQY402" s="370" t="e">
        <f>VLOOKUP(VRG402,Teams,2)</f>
        <v>#REF!</v>
      </c>
      <c r="VQZ402" s="370" t="e">
        <f>VLOOKUP(VRH402,Teams,2)</f>
        <v>#REF!</v>
      </c>
      <c r="VRA402" s="464"/>
      <c r="VRB402" s="369">
        <v>0.33333333333333331</v>
      </c>
      <c r="VRC402" s="370" t="e">
        <f>VLOOKUP(VQY402,fields,2)</f>
        <v>#REF!</v>
      </c>
      <c r="VRD402" s="73" t="s">
        <v>985</v>
      </c>
      <c r="VRE402" s="95">
        <v>45109</v>
      </c>
      <c r="VRF402" s="65" t="s">
        <v>11</v>
      </c>
      <c r="VRG402" s="370" t="e">
        <f>VLOOKUP(VRO402,Teams,2)</f>
        <v>#REF!</v>
      </c>
      <c r="VRH402" s="370" t="e">
        <f>VLOOKUP(VRP402,Teams,2)</f>
        <v>#REF!</v>
      </c>
      <c r="VRI402" s="464"/>
      <c r="VRJ402" s="369">
        <v>0.33333333333333331</v>
      </c>
      <c r="VRK402" s="370" t="e">
        <f>VLOOKUP(VRG402,fields,2)</f>
        <v>#REF!</v>
      </c>
      <c r="VRL402" s="73" t="s">
        <v>985</v>
      </c>
      <c r="VRM402" s="95">
        <v>45109</v>
      </c>
      <c r="VRN402" s="65" t="s">
        <v>11</v>
      </c>
      <c r="VRO402" s="370" t="e">
        <f>VLOOKUP(VRW402,Teams,2)</f>
        <v>#REF!</v>
      </c>
      <c r="VRP402" s="370" t="e">
        <f>VLOOKUP(VRX402,Teams,2)</f>
        <v>#REF!</v>
      </c>
      <c r="VRQ402" s="464"/>
      <c r="VRR402" s="369">
        <v>0.33333333333333331</v>
      </c>
      <c r="VRS402" s="370" t="e">
        <f>VLOOKUP(VRO402,fields,2)</f>
        <v>#REF!</v>
      </c>
      <c r="VRT402" s="73" t="s">
        <v>985</v>
      </c>
      <c r="VRU402" s="95">
        <v>45109</v>
      </c>
      <c r="VRV402" s="65" t="s">
        <v>11</v>
      </c>
      <c r="VRW402" s="370" t="e">
        <f>VLOOKUP(VSE402,Teams,2)</f>
        <v>#REF!</v>
      </c>
      <c r="VRX402" s="370" t="e">
        <f>VLOOKUP(VSF402,Teams,2)</f>
        <v>#REF!</v>
      </c>
      <c r="VRY402" s="464"/>
      <c r="VRZ402" s="369">
        <v>0.33333333333333331</v>
      </c>
      <c r="VSA402" s="370" t="e">
        <f>VLOOKUP(VRW402,fields,2)</f>
        <v>#REF!</v>
      </c>
      <c r="VSB402" s="73" t="s">
        <v>985</v>
      </c>
      <c r="VSC402" s="95">
        <v>45109</v>
      </c>
      <c r="VSD402" s="65" t="s">
        <v>11</v>
      </c>
      <c r="VSE402" s="370" t="e">
        <f>VLOOKUP(VSM402,Teams,2)</f>
        <v>#REF!</v>
      </c>
      <c r="VSF402" s="370" t="e">
        <f>VLOOKUP(VSN402,Teams,2)</f>
        <v>#REF!</v>
      </c>
      <c r="VSG402" s="464"/>
      <c r="VSH402" s="369">
        <v>0.33333333333333331</v>
      </c>
      <c r="VSI402" s="370" t="e">
        <f>VLOOKUP(VSE402,fields,2)</f>
        <v>#REF!</v>
      </c>
      <c r="VSJ402" s="73" t="s">
        <v>985</v>
      </c>
      <c r="VSK402" s="95">
        <v>45109</v>
      </c>
      <c r="VSL402" s="65" t="s">
        <v>11</v>
      </c>
      <c r="VSM402" s="370" t="e">
        <f>VLOOKUP(VSU402,Teams,2)</f>
        <v>#REF!</v>
      </c>
      <c r="VSN402" s="370" t="e">
        <f>VLOOKUP(VSV402,Teams,2)</f>
        <v>#REF!</v>
      </c>
      <c r="VSO402" s="464"/>
      <c r="VSP402" s="369">
        <v>0.33333333333333331</v>
      </c>
      <c r="VSQ402" s="370" t="e">
        <f>VLOOKUP(VSM402,fields,2)</f>
        <v>#REF!</v>
      </c>
      <c r="VSR402" s="73" t="s">
        <v>985</v>
      </c>
      <c r="VSS402" s="95">
        <v>45109</v>
      </c>
      <c r="VST402" s="65" t="s">
        <v>11</v>
      </c>
      <c r="VSU402" s="370" t="e">
        <f>VLOOKUP(VTC402,Teams,2)</f>
        <v>#REF!</v>
      </c>
      <c r="VSV402" s="370" t="e">
        <f>VLOOKUP(VTD402,Teams,2)</f>
        <v>#REF!</v>
      </c>
      <c r="VSW402" s="464"/>
      <c r="VSX402" s="369">
        <v>0.33333333333333331</v>
      </c>
      <c r="VSY402" s="370" t="e">
        <f>VLOOKUP(VSU402,fields,2)</f>
        <v>#REF!</v>
      </c>
      <c r="VSZ402" s="73" t="s">
        <v>985</v>
      </c>
      <c r="VTA402" s="95">
        <v>45109</v>
      </c>
      <c r="VTB402" s="65" t="s">
        <v>11</v>
      </c>
      <c r="VTC402" s="370" t="e">
        <f>VLOOKUP(VTK402,Teams,2)</f>
        <v>#REF!</v>
      </c>
      <c r="VTD402" s="370" t="e">
        <f>VLOOKUP(VTL402,Teams,2)</f>
        <v>#REF!</v>
      </c>
      <c r="VTE402" s="464"/>
      <c r="VTF402" s="369">
        <v>0.33333333333333331</v>
      </c>
      <c r="VTG402" s="370" t="e">
        <f>VLOOKUP(VTC402,fields,2)</f>
        <v>#REF!</v>
      </c>
      <c r="VTH402" s="73" t="s">
        <v>985</v>
      </c>
      <c r="VTI402" s="95">
        <v>45109</v>
      </c>
      <c r="VTJ402" s="65" t="s">
        <v>11</v>
      </c>
      <c r="VTK402" s="370" t="e">
        <f>VLOOKUP(VTS402,Teams,2)</f>
        <v>#REF!</v>
      </c>
      <c r="VTL402" s="370" t="e">
        <f>VLOOKUP(VTT402,Teams,2)</f>
        <v>#REF!</v>
      </c>
      <c r="VTM402" s="464"/>
      <c r="VTN402" s="369">
        <v>0.33333333333333331</v>
      </c>
      <c r="VTO402" s="370" t="e">
        <f>VLOOKUP(VTK402,fields,2)</f>
        <v>#REF!</v>
      </c>
      <c r="VTP402" s="73" t="s">
        <v>985</v>
      </c>
      <c r="VTQ402" s="95">
        <v>45109</v>
      </c>
      <c r="VTR402" s="65" t="s">
        <v>11</v>
      </c>
      <c r="VTS402" s="370" t="e">
        <f>VLOOKUP(VUA402,Teams,2)</f>
        <v>#REF!</v>
      </c>
      <c r="VTT402" s="370" t="e">
        <f>VLOOKUP(VUB402,Teams,2)</f>
        <v>#REF!</v>
      </c>
      <c r="VTU402" s="464"/>
      <c r="VTV402" s="369">
        <v>0.33333333333333331</v>
      </c>
      <c r="VTW402" s="370" t="e">
        <f>VLOOKUP(VTS402,fields,2)</f>
        <v>#REF!</v>
      </c>
      <c r="VTX402" s="73" t="s">
        <v>985</v>
      </c>
      <c r="VTY402" s="95">
        <v>45109</v>
      </c>
      <c r="VTZ402" s="65" t="s">
        <v>11</v>
      </c>
      <c r="VUA402" s="370" t="e">
        <f>VLOOKUP(VUI402,Teams,2)</f>
        <v>#REF!</v>
      </c>
      <c r="VUB402" s="370" t="e">
        <f>VLOOKUP(VUJ402,Teams,2)</f>
        <v>#REF!</v>
      </c>
      <c r="VUC402" s="464"/>
      <c r="VUD402" s="369">
        <v>0.33333333333333331</v>
      </c>
      <c r="VUE402" s="370" t="e">
        <f>VLOOKUP(VUA402,fields,2)</f>
        <v>#REF!</v>
      </c>
      <c r="VUF402" s="73" t="s">
        <v>985</v>
      </c>
      <c r="VUG402" s="95">
        <v>45109</v>
      </c>
      <c r="VUH402" s="65" t="s">
        <v>11</v>
      </c>
      <c r="VUI402" s="370" t="e">
        <f>VLOOKUP(VUQ402,Teams,2)</f>
        <v>#REF!</v>
      </c>
      <c r="VUJ402" s="370" t="e">
        <f>VLOOKUP(VUR402,Teams,2)</f>
        <v>#REF!</v>
      </c>
      <c r="VUK402" s="464"/>
      <c r="VUL402" s="369">
        <v>0.33333333333333331</v>
      </c>
      <c r="VUM402" s="370" t="e">
        <f>VLOOKUP(VUI402,fields,2)</f>
        <v>#REF!</v>
      </c>
      <c r="VUN402" s="73" t="s">
        <v>985</v>
      </c>
      <c r="VUO402" s="95">
        <v>45109</v>
      </c>
      <c r="VUP402" s="65" t="s">
        <v>11</v>
      </c>
      <c r="VUQ402" s="370" t="e">
        <f>VLOOKUP(VUY402,Teams,2)</f>
        <v>#REF!</v>
      </c>
      <c r="VUR402" s="370" t="e">
        <f>VLOOKUP(VUZ402,Teams,2)</f>
        <v>#REF!</v>
      </c>
      <c r="VUS402" s="464"/>
      <c r="VUT402" s="369">
        <v>0.33333333333333331</v>
      </c>
      <c r="VUU402" s="370" t="e">
        <f>VLOOKUP(VUQ402,fields,2)</f>
        <v>#REF!</v>
      </c>
      <c r="VUV402" s="73" t="s">
        <v>985</v>
      </c>
      <c r="VUW402" s="95">
        <v>45109</v>
      </c>
      <c r="VUX402" s="65" t="s">
        <v>11</v>
      </c>
      <c r="VUY402" s="370" t="e">
        <f>VLOOKUP(VVG402,Teams,2)</f>
        <v>#REF!</v>
      </c>
      <c r="VUZ402" s="370" t="e">
        <f>VLOOKUP(VVH402,Teams,2)</f>
        <v>#REF!</v>
      </c>
      <c r="VVA402" s="464"/>
      <c r="VVB402" s="369">
        <v>0.33333333333333331</v>
      </c>
      <c r="VVC402" s="370" t="e">
        <f>VLOOKUP(VUY402,fields,2)</f>
        <v>#REF!</v>
      </c>
      <c r="VVD402" s="73" t="s">
        <v>985</v>
      </c>
      <c r="VVE402" s="95">
        <v>45109</v>
      </c>
      <c r="VVF402" s="65" t="s">
        <v>11</v>
      </c>
      <c r="VVG402" s="370" t="e">
        <f>VLOOKUP(VVO402,Teams,2)</f>
        <v>#REF!</v>
      </c>
      <c r="VVH402" s="370" t="e">
        <f>VLOOKUP(VVP402,Teams,2)</f>
        <v>#REF!</v>
      </c>
      <c r="VVI402" s="464"/>
      <c r="VVJ402" s="369">
        <v>0.33333333333333331</v>
      </c>
      <c r="VVK402" s="370" t="e">
        <f>VLOOKUP(VVG402,fields,2)</f>
        <v>#REF!</v>
      </c>
      <c r="VVL402" s="73" t="s">
        <v>985</v>
      </c>
      <c r="VVM402" s="95">
        <v>45109</v>
      </c>
      <c r="VVN402" s="65" t="s">
        <v>11</v>
      </c>
      <c r="VVO402" s="370" t="e">
        <f>VLOOKUP(VVW402,Teams,2)</f>
        <v>#REF!</v>
      </c>
      <c r="VVP402" s="370" t="e">
        <f>VLOOKUP(VVX402,Teams,2)</f>
        <v>#REF!</v>
      </c>
      <c r="VVQ402" s="464"/>
      <c r="VVR402" s="369">
        <v>0.33333333333333331</v>
      </c>
      <c r="VVS402" s="370" t="e">
        <f>VLOOKUP(VVO402,fields,2)</f>
        <v>#REF!</v>
      </c>
      <c r="VVT402" s="73" t="s">
        <v>985</v>
      </c>
      <c r="VVU402" s="95">
        <v>45109</v>
      </c>
      <c r="VVV402" s="65" t="s">
        <v>11</v>
      </c>
      <c r="VVW402" s="370" t="e">
        <f>VLOOKUP(VWE402,Teams,2)</f>
        <v>#REF!</v>
      </c>
      <c r="VVX402" s="370" t="e">
        <f>VLOOKUP(VWF402,Teams,2)</f>
        <v>#REF!</v>
      </c>
      <c r="VVY402" s="464"/>
      <c r="VVZ402" s="369">
        <v>0.33333333333333331</v>
      </c>
      <c r="VWA402" s="370" t="e">
        <f>VLOOKUP(VVW402,fields,2)</f>
        <v>#REF!</v>
      </c>
      <c r="VWB402" s="73" t="s">
        <v>985</v>
      </c>
      <c r="VWC402" s="95">
        <v>45109</v>
      </c>
      <c r="VWD402" s="65" t="s">
        <v>11</v>
      </c>
      <c r="VWE402" s="370" t="e">
        <f>VLOOKUP(VWM402,Teams,2)</f>
        <v>#REF!</v>
      </c>
      <c r="VWF402" s="370" t="e">
        <f>VLOOKUP(VWN402,Teams,2)</f>
        <v>#REF!</v>
      </c>
      <c r="VWG402" s="464"/>
      <c r="VWH402" s="369">
        <v>0.33333333333333331</v>
      </c>
      <c r="VWI402" s="370" t="e">
        <f>VLOOKUP(VWE402,fields,2)</f>
        <v>#REF!</v>
      </c>
      <c r="VWJ402" s="73" t="s">
        <v>985</v>
      </c>
      <c r="VWK402" s="95">
        <v>45109</v>
      </c>
      <c r="VWL402" s="65" t="s">
        <v>11</v>
      </c>
      <c r="VWM402" s="370" t="e">
        <f>VLOOKUP(VWU402,Teams,2)</f>
        <v>#REF!</v>
      </c>
      <c r="VWN402" s="370" t="e">
        <f>VLOOKUP(VWV402,Teams,2)</f>
        <v>#REF!</v>
      </c>
      <c r="VWO402" s="464"/>
      <c r="VWP402" s="369">
        <v>0.33333333333333331</v>
      </c>
      <c r="VWQ402" s="370" t="e">
        <f>VLOOKUP(VWM402,fields,2)</f>
        <v>#REF!</v>
      </c>
      <c r="VWR402" s="73" t="s">
        <v>985</v>
      </c>
      <c r="VWS402" s="95">
        <v>45109</v>
      </c>
      <c r="VWT402" s="65" t="s">
        <v>11</v>
      </c>
      <c r="VWU402" s="370" t="e">
        <f>VLOOKUP(VXC402,Teams,2)</f>
        <v>#REF!</v>
      </c>
      <c r="VWV402" s="370" t="e">
        <f>VLOOKUP(VXD402,Teams,2)</f>
        <v>#REF!</v>
      </c>
      <c r="VWW402" s="464"/>
      <c r="VWX402" s="369">
        <v>0.33333333333333331</v>
      </c>
      <c r="VWY402" s="370" t="e">
        <f>VLOOKUP(VWU402,fields,2)</f>
        <v>#REF!</v>
      </c>
      <c r="VWZ402" s="73" t="s">
        <v>985</v>
      </c>
      <c r="VXA402" s="95">
        <v>45109</v>
      </c>
      <c r="VXB402" s="65" t="s">
        <v>11</v>
      </c>
      <c r="VXC402" s="370" t="e">
        <f>VLOOKUP(VXK402,Teams,2)</f>
        <v>#REF!</v>
      </c>
      <c r="VXD402" s="370" t="e">
        <f>VLOOKUP(VXL402,Teams,2)</f>
        <v>#REF!</v>
      </c>
      <c r="VXE402" s="464"/>
      <c r="VXF402" s="369">
        <v>0.33333333333333331</v>
      </c>
      <c r="VXG402" s="370" t="e">
        <f>VLOOKUP(VXC402,fields,2)</f>
        <v>#REF!</v>
      </c>
      <c r="VXH402" s="73" t="s">
        <v>985</v>
      </c>
      <c r="VXI402" s="95">
        <v>45109</v>
      </c>
      <c r="VXJ402" s="65" t="s">
        <v>11</v>
      </c>
      <c r="VXK402" s="370" t="e">
        <f>VLOOKUP(VXS402,Teams,2)</f>
        <v>#REF!</v>
      </c>
      <c r="VXL402" s="370" t="e">
        <f>VLOOKUP(VXT402,Teams,2)</f>
        <v>#REF!</v>
      </c>
      <c r="VXM402" s="464"/>
      <c r="VXN402" s="369">
        <v>0.33333333333333331</v>
      </c>
      <c r="VXO402" s="370" t="e">
        <f>VLOOKUP(VXK402,fields,2)</f>
        <v>#REF!</v>
      </c>
      <c r="VXP402" s="73" t="s">
        <v>985</v>
      </c>
      <c r="VXQ402" s="95">
        <v>45109</v>
      </c>
      <c r="VXR402" s="65" t="s">
        <v>11</v>
      </c>
      <c r="VXS402" s="370" t="e">
        <f>VLOOKUP(VYA402,Teams,2)</f>
        <v>#REF!</v>
      </c>
      <c r="VXT402" s="370" t="e">
        <f>VLOOKUP(VYB402,Teams,2)</f>
        <v>#REF!</v>
      </c>
      <c r="VXU402" s="464"/>
      <c r="VXV402" s="369">
        <v>0.33333333333333331</v>
      </c>
      <c r="VXW402" s="370" t="e">
        <f>VLOOKUP(VXS402,fields,2)</f>
        <v>#REF!</v>
      </c>
      <c r="VXX402" s="73" t="s">
        <v>985</v>
      </c>
      <c r="VXY402" s="95">
        <v>45109</v>
      </c>
      <c r="VXZ402" s="65" t="s">
        <v>11</v>
      </c>
      <c r="VYA402" s="370" t="e">
        <f>VLOOKUP(VYI402,Teams,2)</f>
        <v>#REF!</v>
      </c>
      <c r="VYB402" s="370" t="e">
        <f>VLOOKUP(VYJ402,Teams,2)</f>
        <v>#REF!</v>
      </c>
      <c r="VYC402" s="464"/>
      <c r="VYD402" s="369">
        <v>0.33333333333333331</v>
      </c>
      <c r="VYE402" s="370" t="e">
        <f>VLOOKUP(VYA402,fields,2)</f>
        <v>#REF!</v>
      </c>
      <c r="VYF402" s="73" t="s">
        <v>985</v>
      </c>
      <c r="VYG402" s="95">
        <v>45109</v>
      </c>
      <c r="VYH402" s="65" t="s">
        <v>11</v>
      </c>
      <c r="VYI402" s="370" t="e">
        <f>VLOOKUP(VYQ402,Teams,2)</f>
        <v>#REF!</v>
      </c>
      <c r="VYJ402" s="370" t="e">
        <f>VLOOKUP(VYR402,Teams,2)</f>
        <v>#REF!</v>
      </c>
      <c r="VYK402" s="464"/>
      <c r="VYL402" s="369">
        <v>0.33333333333333331</v>
      </c>
      <c r="VYM402" s="370" t="e">
        <f>VLOOKUP(VYI402,fields,2)</f>
        <v>#REF!</v>
      </c>
      <c r="VYN402" s="73" t="s">
        <v>985</v>
      </c>
      <c r="VYO402" s="95">
        <v>45109</v>
      </c>
      <c r="VYP402" s="65" t="s">
        <v>11</v>
      </c>
      <c r="VYQ402" s="370" t="e">
        <f>VLOOKUP(VYY402,Teams,2)</f>
        <v>#REF!</v>
      </c>
      <c r="VYR402" s="370" t="e">
        <f>VLOOKUP(VYZ402,Teams,2)</f>
        <v>#REF!</v>
      </c>
      <c r="VYS402" s="464"/>
      <c r="VYT402" s="369">
        <v>0.33333333333333331</v>
      </c>
      <c r="VYU402" s="370" t="e">
        <f>VLOOKUP(VYQ402,fields,2)</f>
        <v>#REF!</v>
      </c>
      <c r="VYV402" s="73" t="s">
        <v>985</v>
      </c>
      <c r="VYW402" s="95">
        <v>45109</v>
      </c>
      <c r="VYX402" s="65" t="s">
        <v>11</v>
      </c>
      <c r="VYY402" s="370" t="e">
        <f>VLOOKUP(VZG402,Teams,2)</f>
        <v>#REF!</v>
      </c>
      <c r="VYZ402" s="370" t="e">
        <f>VLOOKUP(VZH402,Teams,2)</f>
        <v>#REF!</v>
      </c>
      <c r="VZA402" s="464"/>
      <c r="VZB402" s="369">
        <v>0.33333333333333331</v>
      </c>
      <c r="VZC402" s="370" t="e">
        <f>VLOOKUP(VYY402,fields,2)</f>
        <v>#REF!</v>
      </c>
      <c r="VZD402" s="73" t="s">
        <v>985</v>
      </c>
      <c r="VZE402" s="95">
        <v>45109</v>
      </c>
      <c r="VZF402" s="65" t="s">
        <v>11</v>
      </c>
      <c r="VZG402" s="370" t="e">
        <f>VLOOKUP(VZO402,Teams,2)</f>
        <v>#REF!</v>
      </c>
      <c r="VZH402" s="370" t="e">
        <f>VLOOKUP(VZP402,Teams,2)</f>
        <v>#REF!</v>
      </c>
      <c r="VZI402" s="464"/>
      <c r="VZJ402" s="369">
        <v>0.33333333333333331</v>
      </c>
      <c r="VZK402" s="370" t="e">
        <f>VLOOKUP(VZG402,fields,2)</f>
        <v>#REF!</v>
      </c>
      <c r="VZL402" s="73" t="s">
        <v>985</v>
      </c>
      <c r="VZM402" s="95">
        <v>45109</v>
      </c>
      <c r="VZN402" s="65" t="s">
        <v>11</v>
      </c>
      <c r="VZO402" s="370" t="e">
        <f>VLOOKUP(VZW402,Teams,2)</f>
        <v>#REF!</v>
      </c>
      <c r="VZP402" s="370" t="e">
        <f>VLOOKUP(VZX402,Teams,2)</f>
        <v>#REF!</v>
      </c>
      <c r="VZQ402" s="464"/>
      <c r="VZR402" s="369">
        <v>0.33333333333333331</v>
      </c>
      <c r="VZS402" s="370" t="e">
        <f>VLOOKUP(VZO402,fields,2)</f>
        <v>#REF!</v>
      </c>
      <c r="VZT402" s="73" t="s">
        <v>985</v>
      </c>
      <c r="VZU402" s="95">
        <v>45109</v>
      </c>
      <c r="VZV402" s="65" t="s">
        <v>11</v>
      </c>
      <c r="VZW402" s="370" t="e">
        <f>VLOOKUP(WAE402,Teams,2)</f>
        <v>#REF!</v>
      </c>
      <c r="VZX402" s="370" t="e">
        <f>VLOOKUP(WAF402,Teams,2)</f>
        <v>#REF!</v>
      </c>
      <c r="VZY402" s="464"/>
      <c r="VZZ402" s="369">
        <v>0.33333333333333331</v>
      </c>
      <c r="WAA402" s="370" t="e">
        <f>VLOOKUP(VZW402,fields,2)</f>
        <v>#REF!</v>
      </c>
      <c r="WAB402" s="73" t="s">
        <v>985</v>
      </c>
      <c r="WAC402" s="95">
        <v>45109</v>
      </c>
      <c r="WAD402" s="65" t="s">
        <v>11</v>
      </c>
      <c r="WAE402" s="370" t="e">
        <f>VLOOKUP(WAM402,Teams,2)</f>
        <v>#REF!</v>
      </c>
      <c r="WAF402" s="370" t="e">
        <f>VLOOKUP(WAN402,Teams,2)</f>
        <v>#REF!</v>
      </c>
      <c r="WAG402" s="464"/>
      <c r="WAH402" s="369">
        <v>0.33333333333333331</v>
      </c>
      <c r="WAI402" s="370" t="e">
        <f>VLOOKUP(WAE402,fields,2)</f>
        <v>#REF!</v>
      </c>
      <c r="WAJ402" s="73" t="s">
        <v>985</v>
      </c>
      <c r="WAK402" s="95">
        <v>45109</v>
      </c>
      <c r="WAL402" s="65" t="s">
        <v>11</v>
      </c>
      <c r="WAM402" s="370" t="e">
        <f>VLOOKUP(WAU402,Teams,2)</f>
        <v>#REF!</v>
      </c>
      <c r="WAN402" s="370" t="e">
        <f>VLOOKUP(WAV402,Teams,2)</f>
        <v>#REF!</v>
      </c>
      <c r="WAO402" s="464"/>
      <c r="WAP402" s="369">
        <v>0.33333333333333331</v>
      </c>
      <c r="WAQ402" s="370" t="e">
        <f>VLOOKUP(WAM402,fields,2)</f>
        <v>#REF!</v>
      </c>
      <c r="WAR402" s="73" t="s">
        <v>985</v>
      </c>
      <c r="WAS402" s="95">
        <v>45109</v>
      </c>
      <c r="WAT402" s="65" t="s">
        <v>11</v>
      </c>
      <c r="WAU402" s="370" t="e">
        <f>VLOOKUP(WBC402,Teams,2)</f>
        <v>#REF!</v>
      </c>
      <c r="WAV402" s="370" t="e">
        <f>VLOOKUP(WBD402,Teams,2)</f>
        <v>#REF!</v>
      </c>
      <c r="WAW402" s="464"/>
      <c r="WAX402" s="369">
        <v>0.33333333333333331</v>
      </c>
      <c r="WAY402" s="370" t="e">
        <f>VLOOKUP(WAU402,fields,2)</f>
        <v>#REF!</v>
      </c>
      <c r="WAZ402" s="73" t="s">
        <v>985</v>
      </c>
      <c r="WBA402" s="95">
        <v>45109</v>
      </c>
      <c r="WBB402" s="65" t="s">
        <v>11</v>
      </c>
      <c r="WBC402" s="370" t="e">
        <f>VLOOKUP(WBK402,Teams,2)</f>
        <v>#REF!</v>
      </c>
      <c r="WBD402" s="370" t="e">
        <f>VLOOKUP(WBL402,Teams,2)</f>
        <v>#REF!</v>
      </c>
      <c r="WBE402" s="464"/>
      <c r="WBF402" s="369">
        <v>0.33333333333333331</v>
      </c>
      <c r="WBG402" s="370" t="e">
        <f>VLOOKUP(WBC402,fields,2)</f>
        <v>#REF!</v>
      </c>
      <c r="WBH402" s="73" t="s">
        <v>985</v>
      </c>
      <c r="WBI402" s="95">
        <v>45109</v>
      </c>
      <c r="WBJ402" s="65" t="s">
        <v>11</v>
      </c>
      <c r="WBK402" s="370" t="e">
        <f>VLOOKUP(WBS402,Teams,2)</f>
        <v>#REF!</v>
      </c>
      <c r="WBL402" s="370" t="e">
        <f>VLOOKUP(WBT402,Teams,2)</f>
        <v>#REF!</v>
      </c>
      <c r="WBM402" s="464"/>
      <c r="WBN402" s="369">
        <v>0.33333333333333331</v>
      </c>
      <c r="WBO402" s="370" t="e">
        <f>VLOOKUP(WBK402,fields,2)</f>
        <v>#REF!</v>
      </c>
      <c r="WBP402" s="73" t="s">
        <v>985</v>
      </c>
      <c r="WBQ402" s="95">
        <v>45109</v>
      </c>
      <c r="WBR402" s="65" t="s">
        <v>11</v>
      </c>
      <c r="WBS402" s="370" t="e">
        <f>VLOOKUP(WCA402,Teams,2)</f>
        <v>#REF!</v>
      </c>
      <c r="WBT402" s="370" t="e">
        <f>VLOOKUP(WCB402,Teams,2)</f>
        <v>#REF!</v>
      </c>
      <c r="WBU402" s="464"/>
      <c r="WBV402" s="369">
        <v>0.33333333333333331</v>
      </c>
      <c r="WBW402" s="370" t="e">
        <f>VLOOKUP(WBS402,fields,2)</f>
        <v>#REF!</v>
      </c>
      <c r="WBX402" s="73" t="s">
        <v>985</v>
      </c>
      <c r="WBY402" s="95">
        <v>45109</v>
      </c>
      <c r="WBZ402" s="65" t="s">
        <v>11</v>
      </c>
      <c r="WCA402" s="370" t="e">
        <f>VLOOKUP(WCI402,Teams,2)</f>
        <v>#REF!</v>
      </c>
      <c r="WCB402" s="370" t="e">
        <f>VLOOKUP(WCJ402,Teams,2)</f>
        <v>#REF!</v>
      </c>
      <c r="WCC402" s="464"/>
      <c r="WCD402" s="369">
        <v>0.33333333333333331</v>
      </c>
      <c r="WCE402" s="370" t="e">
        <f>VLOOKUP(WCA402,fields,2)</f>
        <v>#REF!</v>
      </c>
      <c r="WCF402" s="73" t="s">
        <v>985</v>
      </c>
      <c r="WCG402" s="95">
        <v>45109</v>
      </c>
      <c r="WCH402" s="65" t="s">
        <v>11</v>
      </c>
      <c r="WCI402" s="370" t="e">
        <f>VLOOKUP(WCQ402,Teams,2)</f>
        <v>#REF!</v>
      </c>
      <c r="WCJ402" s="370" t="e">
        <f>VLOOKUP(WCR402,Teams,2)</f>
        <v>#REF!</v>
      </c>
      <c r="WCK402" s="464"/>
      <c r="WCL402" s="369">
        <v>0.33333333333333331</v>
      </c>
      <c r="WCM402" s="370" t="e">
        <f>VLOOKUP(WCI402,fields,2)</f>
        <v>#REF!</v>
      </c>
      <c r="WCN402" s="73" t="s">
        <v>985</v>
      </c>
      <c r="WCO402" s="95">
        <v>45109</v>
      </c>
      <c r="WCP402" s="65" t="s">
        <v>11</v>
      </c>
      <c r="WCQ402" s="370" t="e">
        <f>VLOOKUP(WCY402,Teams,2)</f>
        <v>#REF!</v>
      </c>
      <c r="WCR402" s="370" t="e">
        <f>VLOOKUP(WCZ402,Teams,2)</f>
        <v>#REF!</v>
      </c>
      <c r="WCS402" s="464"/>
      <c r="WCT402" s="369">
        <v>0.33333333333333331</v>
      </c>
      <c r="WCU402" s="370" t="e">
        <f>VLOOKUP(WCQ402,fields,2)</f>
        <v>#REF!</v>
      </c>
      <c r="WCV402" s="73" t="s">
        <v>985</v>
      </c>
      <c r="WCW402" s="95">
        <v>45109</v>
      </c>
      <c r="WCX402" s="65" t="s">
        <v>11</v>
      </c>
      <c r="WCY402" s="370" t="e">
        <f>VLOOKUP(WDG402,Teams,2)</f>
        <v>#REF!</v>
      </c>
      <c r="WCZ402" s="370" t="e">
        <f>VLOOKUP(WDH402,Teams,2)</f>
        <v>#REF!</v>
      </c>
      <c r="WDA402" s="464"/>
      <c r="WDB402" s="369">
        <v>0.33333333333333331</v>
      </c>
      <c r="WDC402" s="370" t="e">
        <f>VLOOKUP(WCY402,fields,2)</f>
        <v>#REF!</v>
      </c>
      <c r="WDD402" s="73" t="s">
        <v>985</v>
      </c>
      <c r="WDE402" s="95">
        <v>45109</v>
      </c>
      <c r="WDF402" s="65" t="s">
        <v>11</v>
      </c>
      <c r="WDG402" s="370" t="e">
        <f>VLOOKUP(WDO402,Teams,2)</f>
        <v>#REF!</v>
      </c>
      <c r="WDH402" s="370" t="e">
        <f>VLOOKUP(WDP402,Teams,2)</f>
        <v>#REF!</v>
      </c>
      <c r="WDI402" s="464"/>
      <c r="WDJ402" s="369">
        <v>0.33333333333333331</v>
      </c>
      <c r="WDK402" s="370" t="e">
        <f>VLOOKUP(WDG402,fields,2)</f>
        <v>#REF!</v>
      </c>
      <c r="WDL402" s="73" t="s">
        <v>985</v>
      </c>
      <c r="WDM402" s="95">
        <v>45109</v>
      </c>
      <c r="WDN402" s="65" t="s">
        <v>11</v>
      </c>
      <c r="WDO402" s="370" t="e">
        <f>VLOOKUP(WDW402,Teams,2)</f>
        <v>#REF!</v>
      </c>
      <c r="WDP402" s="370" t="e">
        <f>VLOOKUP(WDX402,Teams,2)</f>
        <v>#REF!</v>
      </c>
      <c r="WDQ402" s="464"/>
      <c r="WDR402" s="369">
        <v>0.33333333333333331</v>
      </c>
      <c r="WDS402" s="370" t="e">
        <f>VLOOKUP(WDO402,fields,2)</f>
        <v>#REF!</v>
      </c>
      <c r="WDT402" s="73" t="s">
        <v>985</v>
      </c>
      <c r="WDU402" s="95">
        <v>45109</v>
      </c>
      <c r="WDV402" s="65" t="s">
        <v>11</v>
      </c>
      <c r="WDW402" s="370" t="e">
        <f>VLOOKUP(WEE402,Teams,2)</f>
        <v>#REF!</v>
      </c>
      <c r="WDX402" s="370" t="e">
        <f>VLOOKUP(WEF402,Teams,2)</f>
        <v>#REF!</v>
      </c>
      <c r="WDY402" s="464"/>
      <c r="WDZ402" s="369">
        <v>0.33333333333333331</v>
      </c>
      <c r="WEA402" s="370" t="e">
        <f>VLOOKUP(WDW402,fields,2)</f>
        <v>#REF!</v>
      </c>
      <c r="WEB402" s="73" t="s">
        <v>985</v>
      </c>
      <c r="WEC402" s="95">
        <v>45109</v>
      </c>
      <c r="WED402" s="65" t="s">
        <v>11</v>
      </c>
      <c r="WEE402" s="370" t="e">
        <f>VLOOKUP(WEM402,Teams,2)</f>
        <v>#REF!</v>
      </c>
      <c r="WEF402" s="370" t="e">
        <f>VLOOKUP(WEN402,Teams,2)</f>
        <v>#REF!</v>
      </c>
      <c r="WEG402" s="464"/>
      <c r="WEH402" s="369">
        <v>0.33333333333333331</v>
      </c>
      <c r="WEI402" s="370" t="e">
        <f>VLOOKUP(WEE402,fields,2)</f>
        <v>#REF!</v>
      </c>
      <c r="WEJ402" s="73" t="s">
        <v>985</v>
      </c>
      <c r="WEK402" s="95">
        <v>45109</v>
      </c>
      <c r="WEL402" s="65" t="s">
        <v>11</v>
      </c>
      <c r="WEM402" s="370" t="e">
        <f>VLOOKUP(WEU402,Teams,2)</f>
        <v>#REF!</v>
      </c>
      <c r="WEN402" s="370" t="e">
        <f>VLOOKUP(WEV402,Teams,2)</f>
        <v>#REF!</v>
      </c>
      <c r="WEO402" s="464"/>
      <c r="WEP402" s="369">
        <v>0.33333333333333331</v>
      </c>
      <c r="WEQ402" s="370" t="e">
        <f>VLOOKUP(WEM402,fields,2)</f>
        <v>#REF!</v>
      </c>
      <c r="WER402" s="73" t="s">
        <v>985</v>
      </c>
      <c r="WES402" s="95">
        <v>45109</v>
      </c>
      <c r="WET402" s="65" t="s">
        <v>11</v>
      </c>
      <c r="WEU402" s="370" t="e">
        <f>VLOOKUP(WFC402,Teams,2)</f>
        <v>#REF!</v>
      </c>
      <c r="WEV402" s="370" t="e">
        <f>VLOOKUP(WFD402,Teams,2)</f>
        <v>#REF!</v>
      </c>
      <c r="WEW402" s="464"/>
      <c r="WEX402" s="369">
        <v>0.33333333333333331</v>
      </c>
      <c r="WEY402" s="370" t="e">
        <f>VLOOKUP(WEU402,fields,2)</f>
        <v>#REF!</v>
      </c>
      <c r="WEZ402" s="73" t="s">
        <v>985</v>
      </c>
      <c r="WFA402" s="95">
        <v>45109</v>
      </c>
      <c r="WFB402" s="65" t="s">
        <v>11</v>
      </c>
      <c r="WFC402" s="370" t="e">
        <f>VLOOKUP(WFK402,Teams,2)</f>
        <v>#REF!</v>
      </c>
      <c r="WFD402" s="370" t="e">
        <f>VLOOKUP(WFL402,Teams,2)</f>
        <v>#REF!</v>
      </c>
      <c r="WFE402" s="464"/>
      <c r="WFF402" s="369">
        <v>0.33333333333333331</v>
      </c>
      <c r="WFG402" s="370" t="e">
        <f>VLOOKUP(WFC402,fields,2)</f>
        <v>#REF!</v>
      </c>
      <c r="WFH402" s="73" t="s">
        <v>985</v>
      </c>
      <c r="WFI402" s="95">
        <v>45109</v>
      </c>
      <c r="WFJ402" s="65" t="s">
        <v>11</v>
      </c>
      <c r="WFK402" s="370" t="e">
        <f>VLOOKUP(WFS402,Teams,2)</f>
        <v>#REF!</v>
      </c>
      <c r="WFL402" s="370" t="e">
        <f>VLOOKUP(WFT402,Teams,2)</f>
        <v>#REF!</v>
      </c>
      <c r="WFM402" s="464"/>
      <c r="WFN402" s="369">
        <v>0.33333333333333331</v>
      </c>
      <c r="WFO402" s="370" t="e">
        <f>VLOOKUP(WFK402,fields,2)</f>
        <v>#REF!</v>
      </c>
      <c r="WFP402" s="73" t="s">
        <v>985</v>
      </c>
      <c r="WFQ402" s="95">
        <v>45109</v>
      </c>
      <c r="WFR402" s="65" t="s">
        <v>11</v>
      </c>
      <c r="WFS402" s="370" t="e">
        <f>VLOOKUP(WGA402,Teams,2)</f>
        <v>#REF!</v>
      </c>
      <c r="WFT402" s="370" t="e">
        <f>VLOOKUP(WGB402,Teams,2)</f>
        <v>#REF!</v>
      </c>
      <c r="WFU402" s="464"/>
      <c r="WFV402" s="369">
        <v>0.33333333333333331</v>
      </c>
      <c r="WFW402" s="370" t="e">
        <f>VLOOKUP(WFS402,fields,2)</f>
        <v>#REF!</v>
      </c>
      <c r="WFX402" s="73" t="s">
        <v>985</v>
      </c>
      <c r="WFY402" s="95">
        <v>45109</v>
      </c>
      <c r="WFZ402" s="65" t="s">
        <v>11</v>
      </c>
      <c r="WGA402" s="370" t="e">
        <f>VLOOKUP(WGI402,Teams,2)</f>
        <v>#REF!</v>
      </c>
      <c r="WGB402" s="370" t="e">
        <f>VLOOKUP(WGJ402,Teams,2)</f>
        <v>#REF!</v>
      </c>
      <c r="WGC402" s="464"/>
      <c r="WGD402" s="369">
        <v>0.33333333333333331</v>
      </c>
      <c r="WGE402" s="370" t="e">
        <f>VLOOKUP(WGA402,fields,2)</f>
        <v>#REF!</v>
      </c>
      <c r="WGF402" s="73" t="s">
        <v>985</v>
      </c>
      <c r="WGG402" s="95">
        <v>45109</v>
      </c>
      <c r="WGH402" s="65" t="s">
        <v>11</v>
      </c>
      <c r="WGI402" s="370" t="e">
        <f>VLOOKUP(WGQ402,Teams,2)</f>
        <v>#REF!</v>
      </c>
      <c r="WGJ402" s="370" t="e">
        <f>VLOOKUP(WGR402,Teams,2)</f>
        <v>#REF!</v>
      </c>
      <c r="WGK402" s="464"/>
      <c r="WGL402" s="369">
        <v>0.33333333333333331</v>
      </c>
      <c r="WGM402" s="370" t="e">
        <f>VLOOKUP(WGI402,fields,2)</f>
        <v>#REF!</v>
      </c>
      <c r="WGN402" s="73" t="s">
        <v>985</v>
      </c>
      <c r="WGO402" s="95">
        <v>45109</v>
      </c>
      <c r="WGP402" s="65" t="s">
        <v>11</v>
      </c>
      <c r="WGQ402" s="370" t="e">
        <f>VLOOKUP(WGY402,Teams,2)</f>
        <v>#REF!</v>
      </c>
      <c r="WGR402" s="370" t="e">
        <f>VLOOKUP(WGZ402,Teams,2)</f>
        <v>#REF!</v>
      </c>
      <c r="WGS402" s="464"/>
      <c r="WGT402" s="369">
        <v>0.33333333333333331</v>
      </c>
      <c r="WGU402" s="370" t="e">
        <f>VLOOKUP(WGQ402,fields,2)</f>
        <v>#REF!</v>
      </c>
      <c r="WGV402" s="73" t="s">
        <v>985</v>
      </c>
      <c r="WGW402" s="95">
        <v>45109</v>
      </c>
      <c r="WGX402" s="65" t="s">
        <v>11</v>
      </c>
      <c r="WGY402" s="370" t="e">
        <f>VLOOKUP(WHG402,Teams,2)</f>
        <v>#REF!</v>
      </c>
      <c r="WGZ402" s="370" t="e">
        <f>VLOOKUP(WHH402,Teams,2)</f>
        <v>#REF!</v>
      </c>
      <c r="WHA402" s="464"/>
      <c r="WHB402" s="369">
        <v>0.33333333333333331</v>
      </c>
      <c r="WHC402" s="370" t="e">
        <f>VLOOKUP(WGY402,fields,2)</f>
        <v>#REF!</v>
      </c>
      <c r="WHD402" s="73" t="s">
        <v>985</v>
      </c>
      <c r="WHE402" s="95">
        <v>45109</v>
      </c>
      <c r="WHF402" s="65" t="s">
        <v>11</v>
      </c>
      <c r="WHG402" s="370" t="e">
        <f>VLOOKUP(WHO402,Teams,2)</f>
        <v>#REF!</v>
      </c>
      <c r="WHH402" s="370" t="e">
        <f>VLOOKUP(WHP402,Teams,2)</f>
        <v>#REF!</v>
      </c>
      <c r="WHI402" s="464"/>
      <c r="WHJ402" s="369">
        <v>0.33333333333333331</v>
      </c>
      <c r="WHK402" s="370" t="e">
        <f>VLOOKUP(WHG402,fields,2)</f>
        <v>#REF!</v>
      </c>
      <c r="WHL402" s="73" t="s">
        <v>985</v>
      </c>
      <c r="WHM402" s="95">
        <v>45109</v>
      </c>
      <c r="WHN402" s="65" t="s">
        <v>11</v>
      </c>
      <c r="WHO402" s="370" t="e">
        <f>VLOOKUP(WHW402,Teams,2)</f>
        <v>#REF!</v>
      </c>
      <c r="WHP402" s="370" t="e">
        <f>VLOOKUP(WHX402,Teams,2)</f>
        <v>#REF!</v>
      </c>
      <c r="WHQ402" s="464"/>
      <c r="WHR402" s="369">
        <v>0.33333333333333331</v>
      </c>
      <c r="WHS402" s="370" t="e">
        <f>VLOOKUP(WHO402,fields,2)</f>
        <v>#REF!</v>
      </c>
      <c r="WHT402" s="73" t="s">
        <v>985</v>
      </c>
      <c r="WHU402" s="95">
        <v>45109</v>
      </c>
      <c r="WHV402" s="65" t="s">
        <v>11</v>
      </c>
      <c r="WHW402" s="370" t="e">
        <f>VLOOKUP(WIE402,Teams,2)</f>
        <v>#REF!</v>
      </c>
      <c r="WHX402" s="370" t="e">
        <f>VLOOKUP(WIF402,Teams,2)</f>
        <v>#REF!</v>
      </c>
      <c r="WHY402" s="464"/>
      <c r="WHZ402" s="369">
        <v>0.33333333333333331</v>
      </c>
      <c r="WIA402" s="370" t="e">
        <f>VLOOKUP(WHW402,fields,2)</f>
        <v>#REF!</v>
      </c>
      <c r="WIB402" s="73" t="s">
        <v>985</v>
      </c>
      <c r="WIC402" s="95">
        <v>45109</v>
      </c>
      <c r="WID402" s="65" t="s">
        <v>11</v>
      </c>
      <c r="WIE402" s="370" t="e">
        <f>VLOOKUP(WIM402,Teams,2)</f>
        <v>#REF!</v>
      </c>
      <c r="WIF402" s="370" t="e">
        <f>VLOOKUP(WIN402,Teams,2)</f>
        <v>#REF!</v>
      </c>
      <c r="WIG402" s="464"/>
      <c r="WIH402" s="369">
        <v>0.33333333333333331</v>
      </c>
      <c r="WII402" s="370" t="e">
        <f>VLOOKUP(WIE402,fields,2)</f>
        <v>#REF!</v>
      </c>
      <c r="WIJ402" s="73" t="s">
        <v>985</v>
      </c>
      <c r="WIK402" s="95">
        <v>45109</v>
      </c>
      <c r="WIL402" s="65" t="s">
        <v>11</v>
      </c>
      <c r="WIM402" s="370" t="e">
        <f>VLOOKUP(WIU402,Teams,2)</f>
        <v>#REF!</v>
      </c>
      <c r="WIN402" s="370" t="e">
        <f>VLOOKUP(WIV402,Teams,2)</f>
        <v>#REF!</v>
      </c>
      <c r="WIO402" s="464"/>
      <c r="WIP402" s="369">
        <v>0.33333333333333331</v>
      </c>
      <c r="WIQ402" s="370" t="e">
        <f>VLOOKUP(WIM402,fields,2)</f>
        <v>#REF!</v>
      </c>
      <c r="WIR402" s="73" t="s">
        <v>985</v>
      </c>
      <c r="WIS402" s="95">
        <v>45109</v>
      </c>
      <c r="WIT402" s="65" t="s">
        <v>11</v>
      </c>
      <c r="WIU402" s="370" t="e">
        <f>VLOOKUP(WJC402,Teams,2)</f>
        <v>#REF!</v>
      </c>
      <c r="WIV402" s="370" t="e">
        <f>VLOOKUP(WJD402,Teams,2)</f>
        <v>#REF!</v>
      </c>
      <c r="WIW402" s="464"/>
      <c r="WIX402" s="369">
        <v>0.33333333333333331</v>
      </c>
      <c r="WIY402" s="370" t="e">
        <f>VLOOKUP(WIU402,fields,2)</f>
        <v>#REF!</v>
      </c>
      <c r="WIZ402" s="73" t="s">
        <v>985</v>
      </c>
      <c r="WJA402" s="95">
        <v>45109</v>
      </c>
      <c r="WJB402" s="65" t="s">
        <v>11</v>
      </c>
      <c r="WJC402" s="370" t="e">
        <f>VLOOKUP(WJK402,Teams,2)</f>
        <v>#REF!</v>
      </c>
      <c r="WJD402" s="370" t="e">
        <f>VLOOKUP(WJL402,Teams,2)</f>
        <v>#REF!</v>
      </c>
      <c r="WJE402" s="464"/>
      <c r="WJF402" s="369">
        <v>0.33333333333333331</v>
      </c>
      <c r="WJG402" s="370" t="e">
        <f>VLOOKUP(WJC402,fields,2)</f>
        <v>#REF!</v>
      </c>
      <c r="WJH402" s="73" t="s">
        <v>985</v>
      </c>
      <c r="WJI402" s="95">
        <v>45109</v>
      </c>
      <c r="WJJ402" s="65" t="s">
        <v>11</v>
      </c>
      <c r="WJK402" s="370" t="e">
        <f>VLOOKUP(WJS402,Teams,2)</f>
        <v>#REF!</v>
      </c>
      <c r="WJL402" s="370" t="e">
        <f>VLOOKUP(WJT402,Teams,2)</f>
        <v>#REF!</v>
      </c>
      <c r="WJM402" s="464"/>
      <c r="WJN402" s="369">
        <v>0.33333333333333331</v>
      </c>
      <c r="WJO402" s="370" t="e">
        <f>VLOOKUP(WJK402,fields,2)</f>
        <v>#REF!</v>
      </c>
      <c r="WJP402" s="73" t="s">
        <v>985</v>
      </c>
      <c r="WJQ402" s="95">
        <v>45109</v>
      </c>
      <c r="WJR402" s="65" t="s">
        <v>11</v>
      </c>
      <c r="WJS402" s="370" t="e">
        <f>VLOOKUP(WKA402,Teams,2)</f>
        <v>#REF!</v>
      </c>
      <c r="WJT402" s="370" t="e">
        <f>VLOOKUP(WKB402,Teams,2)</f>
        <v>#REF!</v>
      </c>
      <c r="WJU402" s="464"/>
      <c r="WJV402" s="369">
        <v>0.33333333333333331</v>
      </c>
      <c r="WJW402" s="370" t="e">
        <f>VLOOKUP(WJS402,fields,2)</f>
        <v>#REF!</v>
      </c>
      <c r="WJX402" s="73" t="s">
        <v>985</v>
      </c>
      <c r="WJY402" s="95">
        <v>45109</v>
      </c>
      <c r="WJZ402" s="65" t="s">
        <v>11</v>
      </c>
      <c r="WKA402" s="370" t="e">
        <f>VLOOKUP(WKI402,Teams,2)</f>
        <v>#REF!</v>
      </c>
      <c r="WKB402" s="370" t="e">
        <f>VLOOKUP(WKJ402,Teams,2)</f>
        <v>#REF!</v>
      </c>
      <c r="WKC402" s="464"/>
      <c r="WKD402" s="369">
        <v>0.33333333333333331</v>
      </c>
      <c r="WKE402" s="370" t="e">
        <f>VLOOKUP(WKA402,fields,2)</f>
        <v>#REF!</v>
      </c>
      <c r="WKF402" s="73" t="s">
        <v>985</v>
      </c>
      <c r="WKG402" s="95">
        <v>45109</v>
      </c>
      <c r="WKH402" s="65" t="s">
        <v>11</v>
      </c>
      <c r="WKI402" s="370" t="e">
        <f>VLOOKUP(WKQ402,Teams,2)</f>
        <v>#REF!</v>
      </c>
      <c r="WKJ402" s="370" t="e">
        <f>VLOOKUP(WKR402,Teams,2)</f>
        <v>#REF!</v>
      </c>
      <c r="WKK402" s="464"/>
      <c r="WKL402" s="369">
        <v>0.33333333333333331</v>
      </c>
      <c r="WKM402" s="370" t="e">
        <f>VLOOKUP(WKI402,fields,2)</f>
        <v>#REF!</v>
      </c>
      <c r="WKN402" s="73" t="s">
        <v>985</v>
      </c>
      <c r="WKO402" s="95">
        <v>45109</v>
      </c>
      <c r="WKP402" s="65" t="s">
        <v>11</v>
      </c>
      <c r="WKQ402" s="370" t="e">
        <f>VLOOKUP(WKY402,Teams,2)</f>
        <v>#REF!</v>
      </c>
      <c r="WKR402" s="370" t="e">
        <f>VLOOKUP(WKZ402,Teams,2)</f>
        <v>#REF!</v>
      </c>
      <c r="WKS402" s="464"/>
      <c r="WKT402" s="369">
        <v>0.33333333333333331</v>
      </c>
      <c r="WKU402" s="370" t="e">
        <f>VLOOKUP(WKQ402,fields,2)</f>
        <v>#REF!</v>
      </c>
      <c r="WKV402" s="73" t="s">
        <v>985</v>
      </c>
      <c r="WKW402" s="95">
        <v>45109</v>
      </c>
      <c r="WKX402" s="65" t="s">
        <v>11</v>
      </c>
      <c r="WKY402" s="370" t="e">
        <f>VLOOKUP(WLG402,Teams,2)</f>
        <v>#REF!</v>
      </c>
      <c r="WKZ402" s="370" t="e">
        <f>VLOOKUP(WLH402,Teams,2)</f>
        <v>#REF!</v>
      </c>
      <c r="WLA402" s="464"/>
      <c r="WLB402" s="369">
        <v>0.33333333333333331</v>
      </c>
      <c r="WLC402" s="370" t="e">
        <f>VLOOKUP(WKY402,fields,2)</f>
        <v>#REF!</v>
      </c>
      <c r="WLD402" s="73" t="s">
        <v>985</v>
      </c>
      <c r="WLE402" s="95">
        <v>45109</v>
      </c>
      <c r="WLF402" s="65" t="s">
        <v>11</v>
      </c>
      <c r="WLG402" s="370" t="e">
        <f>VLOOKUP(WLO402,Teams,2)</f>
        <v>#REF!</v>
      </c>
      <c r="WLH402" s="370" t="e">
        <f>VLOOKUP(WLP402,Teams,2)</f>
        <v>#REF!</v>
      </c>
      <c r="WLI402" s="464"/>
      <c r="WLJ402" s="369">
        <v>0.33333333333333331</v>
      </c>
      <c r="WLK402" s="370" t="e">
        <f>VLOOKUP(WLG402,fields,2)</f>
        <v>#REF!</v>
      </c>
      <c r="WLL402" s="73" t="s">
        <v>985</v>
      </c>
      <c r="WLM402" s="95">
        <v>45109</v>
      </c>
      <c r="WLN402" s="65" t="s">
        <v>11</v>
      </c>
      <c r="WLO402" s="370" t="e">
        <f>VLOOKUP(WLW402,Teams,2)</f>
        <v>#REF!</v>
      </c>
      <c r="WLP402" s="370" t="e">
        <f>VLOOKUP(WLX402,Teams,2)</f>
        <v>#REF!</v>
      </c>
      <c r="WLQ402" s="464"/>
      <c r="WLR402" s="369">
        <v>0.33333333333333331</v>
      </c>
      <c r="WLS402" s="370" t="e">
        <f>VLOOKUP(WLO402,fields,2)</f>
        <v>#REF!</v>
      </c>
      <c r="WLT402" s="73" t="s">
        <v>985</v>
      </c>
      <c r="WLU402" s="95">
        <v>45109</v>
      </c>
      <c r="WLV402" s="65" t="s">
        <v>11</v>
      </c>
      <c r="WLW402" s="370" t="e">
        <f>VLOOKUP(WME402,Teams,2)</f>
        <v>#REF!</v>
      </c>
      <c r="WLX402" s="370" t="e">
        <f>VLOOKUP(WMF402,Teams,2)</f>
        <v>#REF!</v>
      </c>
      <c r="WLY402" s="464"/>
      <c r="WLZ402" s="369">
        <v>0.33333333333333331</v>
      </c>
      <c r="WMA402" s="370" t="e">
        <f>VLOOKUP(WLW402,fields,2)</f>
        <v>#REF!</v>
      </c>
      <c r="WMB402" s="73" t="s">
        <v>985</v>
      </c>
      <c r="WMC402" s="95">
        <v>45109</v>
      </c>
      <c r="WMD402" s="65" t="s">
        <v>11</v>
      </c>
      <c r="WME402" s="370" t="e">
        <f>VLOOKUP(WMM402,Teams,2)</f>
        <v>#REF!</v>
      </c>
      <c r="WMF402" s="370" t="e">
        <f>VLOOKUP(WMN402,Teams,2)</f>
        <v>#REF!</v>
      </c>
      <c r="WMG402" s="464"/>
      <c r="WMH402" s="369">
        <v>0.33333333333333331</v>
      </c>
      <c r="WMI402" s="370" t="e">
        <f>VLOOKUP(WME402,fields,2)</f>
        <v>#REF!</v>
      </c>
      <c r="WMJ402" s="73" t="s">
        <v>985</v>
      </c>
      <c r="WMK402" s="95">
        <v>45109</v>
      </c>
      <c r="WML402" s="65" t="s">
        <v>11</v>
      </c>
      <c r="WMM402" s="370" t="e">
        <f>VLOOKUP(WMU402,Teams,2)</f>
        <v>#REF!</v>
      </c>
      <c r="WMN402" s="370" t="e">
        <f>VLOOKUP(WMV402,Teams,2)</f>
        <v>#REF!</v>
      </c>
      <c r="WMO402" s="464"/>
      <c r="WMP402" s="369">
        <v>0.33333333333333331</v>
      </c>
      <c r="WMQ402" s="370" t="e">
        <f>VLOOKUP(WMM402,fields,2)</f>
        <v>#REF!</v>
      </c>
      <c r="WMR402" s="73" t="s">
        <v>985</v>
      </c>
      <c r="WMS402" s="95">
        <v>45109</v>
      </c>
      <c r="WMT402" s="65" t="s">
        <v>11</v>
      </c>
      <c r="WMU402" s="370" t="e">
        <f>VLOOKUP(WNC402,Teams,2)</f>
        <v>#REF!</v>
      </c>
      <c r="WMV402" s="370" t="e">
        <f>VLOOKUP(WND402,Teams,2)</f>
        <v>#REF!</v>
      </c>
      <c r="WMW402" s="464"/>
      <c r="WMX402" s="369">
        <v>0.33333333333333331</v>
      </c>
      <c r="WMY402" s="370" t="e">
        <f>VLOOKUP(WMU402,fields,2)</f>
        <v>#REF!</v>
      </c>
      <c r="WMZ402" s="73" t="s">
        <v>985</v>
      </c>
      <c r="WNA402" s="95">
        <v>45109</v>
      </c>
      <c r="WNB402" s="65" t="s">
        <v>11</v>
      </c>
      <c r="WNC402" s="370" t="e">
        <f>VLOOKUP(WNK402,Teams,2)</f>
        <v>#REF!</v>
      </c>
      <c r="WND402" s="370" t="e">
        <f>VLOOKUP(WNL402,Teams,2)</f>
        <v>#REF!</v>
      </c>
      <c r="WNE402" s="464"/>
      <c r="WNF402" s="369">
        <v>0.33333333333333331</v>
      </c>
      <c r="WNG402" s="370" t="e">
        <f>VLOOKUP(WNC402,fields,2)</f>
        <v>#REF!</v>
      </c>
      <c r="WNH402" s="73" t="s">
        <v>985</v>
      </c>
      <c r="WNI402" s="95">
        <v>45109</v>
      </c>
      <c r="WNJ402" s="65" t="s">
        <v>11</v>
      </c>
      <c r="WNK402" s="370" t="e">
        <f>VLOOKUP(WNS402,Teams,2)</f>
        <v>#REF!</v>
      </c>
      <c r="WNL402" s="370" t="e">
        <f>VLOOKUP(WNT402,Teams,2)</f>
        <v>#REF!</v>
      </c>
      <c r="WNM402" s="464"/>
      <c r="WNN402" s="369">
        <v>0.33333333333333331</v>
      </c>
      <c r="WNO402" s="370" t="e">
        <f>VLOOKUP(WNK402,fields,2)</f>
        <v>#REF!</v>
      </c>
      <c r="WNP402" s="73" t="s">
        <v>985</v>
      </c>
      <c r="WNQ402" s="95">
        <v>45109</v>
      </c>
      <c r="WNR402" s="65" t="s">
        <v>11</v>
      </c>
      <c r="WNS402" s="370" t="e">
        <f>VLOOKUP(WOA402,Teams,2)</f>
        <v>#REF!</v>
      </c>
      <c r="WNT402" s="370" t="e">
        <f>VLOOKUP(WOB402,Teams,2)</f>
        <v>#REF!</v>
      </c>
      <c r="WNU402" s="464"/>
      <c r="WNV402" s="369">
        <v>0.33333333333333331</v>
      </c>
      <c r="WNW402" s="370" t="e">
        <f>VLOOKUP(WNS402,fields,2)</f>
        <v>#REF!</v>
      </c>
      <c r="WNX402" s="73" t="s">
        <v>985</v>
      </c>
      <c r="WNY402" s="95">
        <v>45109</v>
      </c>
      <c r="WNZ402" s="65" t="s">
        <v>11</v>
      </c>
      <c r="WOA402" s="370" t="e">
        <f>VLOOKUP(WOI402,Teams,2)</f>
        <v>#REF!</v>
      </c>
      <c r="WOB402" s="370" t="e">
        <f>VLOOKUP(WOJ402,Teams,2)</f>
        <v>#REF!</v>
      </c>
      <c r="WOC402" s="464"/>
      <c r="WOD402" s="369">
        <v>0.33333333333333331</v>
      </c>
      <c r="WOE402" s="370" t="e">
        <f>VLOOKUP(WOA402,fields,2)</f>
        <v>#REF!</v>
      </c>
      <c r="WOF402" s="73" t="s">
        <v>985</v>
      </c>
      <c r="WOG402" s="95">
        <v>45109</v>
      </c>
      <c r="WOH402" s="65" t="s">
        <v>11</v>
      </c>
      <c r="WOI402" s="370" t="e">
        <f>VLOOKUP(WOQ402,Teams,2)</f>
        <v>#REF!</v>
      </c>
      <c r="WOJ402" s="370" t="e">
        <f>VLOOKUP(WOR402,Teams,2)</f>
        <v>#REF!</v>
      </c>
      <c r="WOK402" s="464"/>
      <c r="WOL402" s="369">
        <v>0.33333333333333331</v>
      </c>
      <c r="WOM402" s="370" t="e">
        <f>VLOOKUP(WOI402,fields,2)</f>
        <v>#REF!</v>
      </c>
      <c r="WON402" s="73" t="s">
        <v>985</v>
      </c>
      <c r="WOO402" s="95">
        <v>45109</v>
      </c>
      <c r="WOP402" s="65" t="s">
        <v>11</v>
      </c>
      <c r="WOQ402" s="370" t="e">
        <f>VLOOKUP(WOY402,Teams,2)</f>
        <v>#REF!</v>
      </c>
      <c r="WOR402" s="370" t="e">
        <f>VLOOKUP(WOZ402,Teams,2)</f>
        <v>#REF!</v>
      </c>
      <c r="WOS402" s="464"/>
      <c r="WOT402" s="369">
        <v>0.33333333333333331</v>
      </c>
      <c r="WOU402" s="370" t="e">
        <f>VLOOKUP(WOQ402,fields,2)</f>
        <v>#REF!</v>
      </c>
      <c r="WOV402" s="73" t="s">
        <v>985</v>
      </c>
      <c r="WOW402" s="95">
        <v>45109</v>
      </c>
      <c r="WOX402" s="65" t="s">
        <v>11</v>
      </c>
      <c r="WOY402" s="370" t="e">
        <f>VLOOKUP(WPG402,Teams,2)</f>
        <v>#REF!</v>
      </c>
      <c r="WOZ402" s="370" t="e">
        <f>VLOOKUP(WPH402,Teams,2)</f>
        <v>#REF!</v>
      </c>
      <c r="WPA402" s="464"/>
      <c r="WPB402" s="369">
        <v>0.33333333333333331</v>
      </c>
      <c r="WPC402" s="370" t="e">
        <f>VLOOKUP(WOY402,fields,2)</f>
        <v>#REF!</v>
      </c>
      <c r="WPD402" s="73" t="s">
        <v>985</v>
      </c>
      <c r="WPE402" s="95">
        <v>45109</v>
      </c>
      <c r="WPF402" s="65" t="s">
        <v>11</v>
      </c>
      <c r="WPG402" s="370" t="e">
        <f>VLOOKUP(WPO402,Teams,2)</f>
        <v>#REF!</v>
      </c>
      <c r="WPH402" s="370" t="e">
        <f>VLOOKUP(WPP402,Teams,2)</f>
        <v>#REF!</v>
      </c>
      <c r="WPI402" s="464"/>
      <c r="WPJ402" s="369">
        <v>0.33333333333333331</v>
      </c>
      <c r="WPK402" s="370" t="e">
        <f>VLOOKUP(WPG402,fields,2)</f>
        <v>#REF!</v>
      </c>
      <c r="WPL402" s="73" t="s">
        <v>985</v>
      </c>
      <c r="WPM402" s="95">
        <v>45109</v>
      </c>
      <c r="WPN402" s="65" t="s">
        <v>11</v>
      </c>
      <c r="WPO402" s="370" t="e">
        <f>VLOOKUP(WPW402,Teams,2)</f>
        <v>#REF!</v>
      </c>
      <c r="WPP402" s="370" t="e">
        <f>VLOOKUP(WPX402,Teams,2)</f>
        <v>#REF!</v>
      </c>
      <c r="WPQ402" s="464"/>
      <c r="WPR402" s="369">
        <v>0.33333333333333331</v>
      </c>
      <c r="WPS402" s="370" t="e">
        <f>VLOOKUP(WPO402,fields,2)</f>
        <v>#REF!</v>
      </c>
      <c r="WPT402" s="73" t="s">
        <v>985</v>
      </c>
      <c r="WPU402" s="95">
        <v>45109</v>
      </c>
      <c r="WPV402" s="65" t="s">
        <v>11</v>
      </c>
      <c r="WPW402" s="370" t="e">
        <f>VLOOKUP(WQE402,Teams,2)</f>
        <v>#REF!</v>
      </c>
      <c r="WPX402" s="370" t="e">
        <f>VLOOKUP(WQF402,Teams,2)</f>
        <v>#REF!</v>
      </c>
      <c r="WPY402" s="464"/>
      <c r="WPZ402" s="369">
        <v>0.33333333333333331</v>
      </c>
      <c r="WQA402" s="370" t="e">
        <f>VLOOKUP(WPW402,fields,2)</f>
        <v>#REF!</v>
      </c>
      <c r="WQB402" s="73" t="s">
        <v>985</v>
      </c>
      <c r="WQC402" s="95">
        <v>45109</v>
      </c>
      <c r="WQD402" s="65" t="s">
        <v>11</v>
      </c>
      <c r="WQE402" s="370" t="e">
        <f>VLOOKUP(WQM402,Teams,2)</f>
        <v>#REF!</v>
      </c>
      <c r="WQF402" s="370" t="e">
        <f>VLOOKUP(WQN402,Teams,2)</f>
        <v>#REF!</v>
      </c>
      <c r="WQG402" s="464"/>
      <c r="WQH402" s="369">
        <v>0.33333333333333331</v>
      </c>
      <c r="WQI402" s="370" t="e">
        <f>VLOOKUP(WQE402,fields,2)</f>
        <v>#REF!</v>
      </c>
      <c r="WQJ402" s="73" t="s">
        <v>985</v>
      </c>
      <c r="WQK402" s="95">
        <v>45109</v>
      </c>
      <c r="WQL402" s="65" t="s">
        <v>11</v>
      </c>
      <c r="WQM402" s="370" t="e">
        <f>VLOOKUP(WQU402,Teams,2)</f>
        <v>#REF!</v>
      </c>
      <c r="WQN402" s="370" t="e">
        <f>VLOOKUP(WQV402,Teams,2)</f>
        <v>#REF!</v>
      </c>
      <c r="WQO402" s="464"/>
      <c r="WQP402" s="369">
        <v>0.33333333333333331</v>
      </c>
      <c r="WQQ402" s="370" t="e">
        <f>VLOOKUP(WQM402,fields,2)</f>
        <v>#REF!</v>
      </c>
      <c r="WQR402" s="73" t="s">
        <v>985</v>
      </c>
      <c r="WQS402" s="95">
        <v>45109</v>
      </c>
      <c r="WQT402" s="65" t="s">
        <v>11</v>
      </c>
      <c r="WQU402" s="370" t="e">
        <f>VLOOKUP(WRC402,Teams,2)</f>
        <v>#REF!</v>
      </c>
      <c r="WQV402" s="370" t="e">
        <f>VLOOKUP(WRD402,Teams,2)</f>
        <v>#REF!</v>
      </c>
      <c r="WQW402" s="464"/>
      <c r="WQX402" s="369">
        <v>0.33333333333333331</v>
      </c>
      <c r="WQY402" s="370" t="e">
        <f>VLOOKUP(WQU402,fields,2)</f>
        <v>#REF!</v>
      </c>
      <c r="WQZ402" s="73" t="s">
        <v>985</v>
      </c>
      <c r="WRA402" s="95">
        <v>45109</v>
      </c>
      <c r="WRB402" s="65" t="s">
        <v>11</v>
      </c>
      <c r="WRC402" s="370" t="e">
        <f>VLOOKUP(WRK402,Teams,2)</f>
        <v>#REF!</v>
      </c>
      <c r="WRD402" s="370" t="e">
        <f>VLOOKUP(WRL402,Teams,2)</f>
        <v>#REF!</v>
      </c>
      <c r="WRE402" s="464"/>
      <c r="WRF402" s="369">
        <v>0.33333333333333331</v>
      </c>
      <c r="WRG402" s="370" t="e">
        <f>VLOOKUP(WRC402,fields,2)</f>
        <v>#REF!</v>
      </c>
      <c r="WRH402" s="73" t="s">
        <v>985</v>
      </c>
      <c r="WRI402" s="95">
        <v>45109</v>
      </c>
      <c r="WRJ402" s="65" t="s">
        <v>11</v>
      </c>
      <c r="WRK402" s="370" t="e">
        <f>VLOOKUP(WRS402,Teams,2)</f>
        <v>#REF!</v>
      </c>
      <c r="WRL402" s="370" t="e">
        <f>VLOOKUP(WRT402,Teams,2)</f>
        <v>#REF!</v>
      </c>
      <c r="WRM402" s="464"/>
      <c r="WRN402" s="369">
        <v>0.33333333333333331</v>
      </c>
      <c r="WRO402" s="370" t="e">
        <f>VLOOKUP(WRK402,fields,2)</f>
        <v>#REF!</v>
      </c>
      <c r="WRP402" s="73" t="s">
        <v>985</v>
      </c>
      <c r="WRQ402" s="95">
        <v>45109</v>
      </c>
      <c r="WRR402" s="65" t="s">
        <v>11</v>
      </c>
      <c r="WRS402" s="370" t="e">
        <f>VLOOKUP(WSA402,Teams,2)</f>
        <v>#REF!</v>
      </c>
      <c r="WRT402" s="370" t="e">
        <f>VLOOKUP(WSB402,Teams,2)</f>
        <v>#REF!</v>
      </c>
      <c r="WRU402" s="464"/>
      <c r="WRV402" s="369">
        <v>0.33333333333333331</v>
      </c>
      <c r="WRW402" s="370" t="e">
        <f>VLOOKUP(WRS402,fields,2)</f>
        <v>#REF!</v>
      </c>
      <c r="WRX402" s="73" t="s">
        <v>985</v>
      </c>
      <c r="WRY402" s="95">
        <v>45109</v>
      </c>
      <c r="WRZ402" s="65" t="s">
        <v>11</v>
      </c>
      <c r="WSA402" s="370" t="e">
        <f>VLOOKUP(WSI402,Teams,2)</f>
        <v>#REF!</v>
      </c>
      <c r="WSB402" s="370" t="e">
        <f>VLOOKUP(WSJ402,Teams,2)</f>
        <v>#REF!</v>
      </c>
      <c r="WSC402" s="464"/>
      <c r="WSD402" s="369">
        <v>0.33333333333333331</v>
      </c>
      <c r="WSE402" s="370" t="e">
        <f>VLOOKUP(WSA402,fields,2)</f>
        <v>#REF!</v>
      </c>
      <c r="WSF402" s="73" t="s">
        <v>985</v>
      </c>
      <c r="WSG402" s="95">
        <v>45109</v>
      </c>
      <c r="WSH402" s="65" t="s">
        <v>11</v>
      </c>
      <c r="WSI402" s="370" t="e">
        <f>VLOOKUP(WSQ402,Teams,2)</f>
        <v>#REF!</v>
      </c>
      <c r="WSJ402" s="370" t="e">
        <f>VLOOKUP(WSR402,Teams,2)</f>
        <v>#REF!</v>
      </c>
      <c r="WSK402" s="464"/>
      <c r="WSL402" s="369">
        <v>0.33333333333333331</v>
      </c>
      <c r="WSM402" s="370" t="e">
        <f>VLOOKUP(WSI402,fields,2)</f>
        <v>#REF!</v>
      </c>
      <c r="WSN402" s="73" t="s">
        <v>985</v>
      </c>
      <c r="WSO402" s="95">
        <v>45109</v>
      </c>
      <c r="WSP402" s="65" t="s">
        <v>11</v>
      </c>
      <c r="WSQ402" s="370" t="e">
        <f>VLOOKUP(WSY402,Teams,2)</f>
        <v>#REF!</v>
      </c>
      <c r="WSR402" s="370" t="e">
        <f>VLOOKUP(WSZ402,Teams,2)</f>
        <v>#REF!</v>
      </c>
      <c r="WSS402" s="464"/>
      <c r="WST402" s="369">
        <v>0.33333333333333331</v>
      </c>
      <c r="WSU402" s="370" t="e">
        <f>VLOOKUP(WSQ402,fields,2)</f>
        <v>#REF!</v>
      </c>
      <c r="WSV402" s="73" t="s">
        <v>985</v>
      </c>
      <c r="WSW402" s="95">
        <v>45109</v>
      </c>
      <c r="WSX402" s="65" t="s">
        <v>11</v>
      </c>
      <c r="WSY402" s="370" t="e">
        <f>VLOOKUP(WTG402,Teams,2)</f>
        <v>#REF!</v>
      </c>
      <c r="WSZ402" s="370" t="e">
        <f>VLOOKUP(WTH402,Teams,2)</f>
        <v>#REF!</v>
      </c>
      <c r="WTA402" s="464"/>
      <c r="WTB402" s="369">
        <v>0.33333333333333331</v>
      </c>
      <c r="WTC402" s="370" t="e">
        <f>VLOOKUP(WSY402,fields,2)</f>
        <v>#REF!</v>
      </c>
      <c r="WTD402" s="73" t="s">
        <v>985</v>
      </c>
      <c r="WTE402" s="95">
        <v>45109</v>
      </c>
      <c r="WTF402" s="65" t="s">
        <v>11</v>
      </c>
      <c r="WTG402" s="370" t="e">
        <f>VLOOKUP(WTO402,Teams,2)</f>
        <v>#REF!</v>
      </c>
      <c r="WTH402" s="370" t="e">
        <f>VLOOKUP(WTP402,Teams,2)</f>
        <v>#REF!</v>
      </c>
      <c r="WTI402" s="464"/>
      <c r="WTJ402" s="369">
        <v>0.33333333333333331</v>
      </c>
      <c r="WTK402" s="370" t="e">
        <f>VLOOKUP(WTG402,fields,2)</f>
        <v>#REF!</v>
      </c>
      <c r="WTL402" s="73" t="s">
        <v>985</v>
      </c>
      <c r="WTM402" s="95">
        <v>45109</v>
      </c>
      <c r="WTN402" s="65" t="s">
        <v>11</v>
      </c>
      <c r="WTO402" s="370" t="e">
        <f>VLOOKUP(WTW402,Teams,2)</f>
        <v>#REF!</v>
      </c>
      <c r="WTP402" s="370" t="e">
        <f>VLOOKUP(WTX402,Teams,2)</f>
        <v>#REF!</v>
      </c>
      <c r="WTQ402" s="464"/>
      <c r="WTR402" s="369">
        <v>0.33333333333333331</v>
      </c>
      <c r="WTS402" s="370" t="e">
        <f>VLOOKUP(WTO402,fields,2)</f>
        <v>#REF!</v>
      </c>
      <c r="WTT402" s="73" t="s">
        <v>985</v>
      </c>
      <c r="WTU402" s="95">
        <v>45109</v>
      </c>
      <c r="WTV402" s="65" t="s">
        <v>11</v>
      </c>
      <c r="WTW402" s="370" t="e">
        <f>VLOOKUP(WUE402,Teams,2)</f>
        <v>#REF!</v>
      </c>
      <c r="WTX402" s="370" t="e">
        <f>VLOOKUP(WUF402,Teams,2)</f>
        <v>#REF!</v>
      </c>
      <c r="WTY402" s="464"/>
      <c r="WTZ402" s="369">
        <v>0.33333333333333331</v>
      </c>
      <c r="WUA402" s="370" t="e">
        <f>VLOOKUP(WTW402,fields,2)</f>
        <v>#REF!</v>
      </c>
      <c r="WUB402" s="73" t="s">
        <v>985</v>
      </c>
      <c r="WUC402" s="95">
        <v>45109</v>
      </c>
      <c r="WUD402" s="65" t="s">
        <v>11</v>
      </c>
      <c r="WUE402" s="370" t="e">
        <f>VLOOKUP(WUM402,Teams,2)</f>
        <v>#REF!</v>
      </c>
      <c r="WUF402" s="370" t="e">
        <f>VLOOKUP(WUN402,Teams,2)</f>
        <v>#REF!</v>
      </c>
      <c r="WUG402" s="464"/>
      <c r="WUH402" s="369">
        <v>0.33333333333333331</v>
      </c>
      <c r="WUI402" s="370" t="e">
        <f>VLOOKUP(WUE402,fields,2)</f>
        <v>#REF!</v>
      </c>
      <c r="WUJ402" s="73" t="s">
        <v>985</v>
      </c>
      <c r="WUK402" s="95">
        <v>45109</v>
      </c>
      <c r="WUL402" s="65" t="s">
        <v>11</v>
      </c>
      <c r="WUM402" s="370" t="e">
        <f>VLOOKUP(WUU402,Teams,2)</f>
        <v>#REF!</v>
      </c>
      <c r="WUN402" s="370" t="e">
        <f>VLOOKUP(WUV402,Teams,2)</f>
        <v>#REF!</v>
      </c>
      <c r="WUO402" s="464"/>
      <c r="WUP402" s="369">
        <v>0.33333333333333331</v>
      </c>
      <c r="WUQ402" s="370" t="e">
        <f>VLOOKUP(WUM402,fields,2)</f>
        <v>#REF!</v>
      </c>
      <c r="WUR402" s="73" t="s">
        <v>985</v>
      </c>
      <c r="WUS402" s="95">
        <v>45109</v>
      </c>
      <c r="WUT402" s="65" t="s">
        <v>11</v>
      </c>
      <c r="WUU402" s="370" t="e">
        <f>VLOOKUP(WVC402,Teams,2)</f>
        <v>#REF!</v>
      </c>
      <c r="WUV402" s="370" t="e">
        <f>VLOOKUP(WVD402,Teams,2)</f>
        <v>#REF!</v>
      </c>
      <c r="WUW402" s="464"/>
      <c r="WUX402" s="369">
        <v>0.33333333333333331</v>
      </c>
      <c r="WUY402" s="370" t="e">
        <f>VLOOKUP(WUU402,fields,2)</f>
        <v>#REF!</v>
      </c>
      <c r="WUZ402" s="73" t="s">
        <v>985</v>
      </c>
      <c r="WVA402" s="95">
        <v>45109</v>
      </c>
      <c r="WVB402" s="65" t="s">
        <v>11</v>
      </c>
      <c r="WVC402" s="370" t="e">
        <f>VLOOKUP(WVK402,Teams,2)</f>
        <v>#REF!</v>
      </c>
      <c r="WVD402" s="370" t="e">
        <f>VLOOKUP(WVL402,Teams,2)</f>
        <v>#REF!</v>
      </c>
      <c r="WVE402" s="464"/>
      <c r="WVF402" s="369">
        <v>0.33333333333333331</v>
      </c>
      <c r="WVG402" s="370" t="e">
        <f>VLOOKUP(WVC402,fields,2)</f>
        <v>#REF!</v>
      </c>
      <c r="WVH402" s="73" t="s">
        <v>985</v>
      </c>
      <c r="WVI402" s="95">
        <v>45109</v>
      </c>
      <c r="WVJ402" s="65" t="s">
        <v>11</v>
      </c>
      <c r="WVK402" s="370" t="e">
        <f>VLOOKUP(WVS402,Teams,2)</f>
        <v>#REF!</v>
      </c>
      <c r="WVL402" s="370" t="e">
        <f>VLOOKUP(WVT402,Teams,2)</f>
        <v>#REF!</v>
      </c>
      <c r="WVM402" s="464"/>
      <c r="WVN402" s="369">
        <v>0.33333333333333331</v>
      </c>
      <c r="WVO402" s="370" t="e">
        <f>VLOOKUP(WVK402,fields,2)</f>
        <v>#REF!</v>
      </c>
      <c r="WVP402" s="73" t="s">
        <v>985</v>
      </c>
      <c r="WVQ402" s="95">
        <v>45109</v>
      </c>
      <c r="WVR402" s="65" t="s">
        <v>11</v>
      </c>
      <c r="WVS402" s="370" t="e">
        <f>VLOOKUP(WWA402,Teams,2)</f>
        <v>#REF!</v>
      </c>
      <c r="WVT402" s="370" t="e">
        <f>VLOOKUP(WWB402,Teams,2)</f>
        <v>#REF!</v>
      </c>
      <c r="WVU402" s="464"/>
      <c r="WVV402" s="369">
        <v>0.33333333333333331</v>
      </c>
      <c r="WVW402" s="370" t="e">
        <f>VLOOKUP(WVS402,fields,2)</f>
        <v>#REF!</v>
      </c>
      <c r="WVX402" s="73" t="s">
        <v>985</v>
      </c>
      <c r="WVY402" s="95">
        <v>45109</v>
      </c>
      <c r="WVZ402" s="65" t="s">
        <v>11</v>
      </c>
      <c r="WWA402" s="370" t="e">
        <f>VLOOKUP(WWI402,Teams,2)</f>
        <v>#REF!</v>
      </c>
      <c r="WWB402" s="370" t="e">
        <f>VLOOKUP(WWJ402,Teams,2)</f>
        <v>#REF!</v>
      </c>
      <c r="WWC402" s="464"/>
      <c r="WWD402" s="369">
        <v>0.33333333333333331</v>
      </c>
      <c r="WWE402" s="370" t="e">
        <f>VLOOKUP(WWA402,fields,2)</f>
        <v>#REF!</v>
      </c>
      <c r="WWF402" s="73" t="s">
        <v>985</v>
      </c>
      <c r="WWG402" s="95">
        <v>45109</v>
      </c>
      <c r="WWH402" s="65" t="s">
        <v>11</v>
      </c>
      <c r="WWI402" s="370" t="e">
        <f>VLOOKUP(WWQ402,Teams,2)</f>
        <v>#REF!</v>
      </c>
      <c r="WWJ402" s="370" t="e">
        <f>VLOOKUP(WWR402,Teams,2)</f>
        <v>#REF!</v>
      </c>
      <c r="WWK402" s="464"/>
      <c r="WWL402" s="369">
        <v>0.33333333333333331</v>
      </c>
      <c r="WWM402" s="370" t="e">
        <f>VLOOKUP(WWI402,fields,2)</f>
        <v>#REF!</v>
      </c>
      <c r="WWN402" s="73" t="s">
        <v>985</v>
      </c>
      <c r="WWO402" s="95">
        <v>45109</v>
      </c>
      <c r="WWP402" s="65" t="s">
        <v>11</v>
      </c>
      <c r="WWQ402" s="370" t="e">
        <f>VLOOKUP(WWY402,Teams,2)</f>
        <v>#REF!</v>
      </c>
      <c r="WWR402" s="370" t="e">
        <f>VLOOKUP(WWZ402,Teams,2)</f>
        <v>#REF!</v>
      </c>
      <c r="WWS402" s="464"/>
      <c r="WWT402" s="369">
        <v>0.33333333333333331</v>
      </c>
      <c r="WWU402" s="370" t="e">
        <f>VLOOKUP(WWQ402,fields,2)</f>
        <v>#REF!</v>
      </c>
      <c r="WWV402" s="73" t="s">
        <v>985</v>
      </c>
      <c r="WWW402" s="95">
        <v>45109</v>
      </c>
      <c r="WWX402" s="65" t="s">
        <v>11</v>
      </c>
      <c r="WWY402" s="370" t="e">
        <f>VLOOKUP(WXG402,Teams,2)</f>
        <v>#REF!</v>
      </c>
      <c r="WWZ402" s="370" t="e">
        <f>VLOOKUP(WXH402,Teams,2)</f>
        <v>#REF!</v>
      </c>
      <c r="WXA402" s="464"/>
      <c r="WXB402" s="369">
        <v>0.33333333333333331</v>
      </c>
      <c r="WXC402" s="370" t="e">
        <f>VLOOKUP(WWY402,fields,2)</f>
        <v>#REF!</v>
      </c>
      <c r="WXD402" s="73" t="s">
        <v>985</v>
      </c>
      <c r="WXE402" s="95">
        <v>45109</v>
      </c>
      <c r="WXF402" s="65" t="s">
        <v>11</v>
      </c>
      <c r="WXG402" s="370" t="e">
        <f>VLOOKUP(WXO402,Teams,2)</f>
        <v>#REF!</v>
      </c>
      <c r="WXH402" s="370" t="e">
        <f>VLOOKUP(WXP402,Teams,2)</f>
        <v>#REF!</v>
      </c>
      <c r="WXI402" s="464"/>
      <c r="WXJ402" s="369">
        <v>0.33333333333333331</v>
      </c>
      <c r="WXK402" s="370" t="e">
        <f>VLOOKUP(WXG402,fields,2)</f>
        <v>#REF!</v>
      </c>
      <c r="WXL402" s="73" t="s">
        <v>985</v>
      </c>
      <c r="WXM402" s="95">
        <v>45109</v>
      </c>
      <c r="WXN402" s="65" t="s">
        <v>11</v>
      </c>
      <c r="WXO402" s="370" t="e">
        <f>VLOOKUP(WXW402,Teams,2)</f>
        <v>#REF!</v>
      </c>
      <c r="WXP402" s="370" t="e">
        <f>VLOOKUP(WXX402,Teams,2)</f>
        <v>#REF!</v>
      </c>
      <c r="WXQ402" s="464"/>
      <c r="WXR402" s="369">
        <v>0.33333333333333331</v>
      </c>
      <c r="WXS402" s="370" t="e">
        <f>VLOOKUP(WXO402,fields,2)</f>
        <v>#REF!</v>
      </c>
      <c r="WXT402" s="73" t="s">
        <v>985</v>
      </c>
      <c r="WXU402" s="95">
        <v>45109</v>
      </c>
      <c r="WXV402" s="65" t="s">
        <v>11</v>
      </c>
      <c r="WXW402" s="370" t="e">
        <f>VLOOKUP(WYE402,Teams,2)</f>
        <v>#REF!</v>
      </c>
      <c r="WXX402" s="370" t="e">
        <f>VLOOKUP(WYF402,Teams,2)</f>
        <v>#REF!</v>
      </c>
      <c r="WXY402" s="464"/>
      <c r="WXZ402" s="369">
        <v>0.33333333333333331</v>
      </c>
      <c r="WYA402" s="370" t="e">
        <f>VLOOKUP(WXW402,fields,2)</f>
        <v>#REF!</v>
      </c>
      <c r="WYB402" s="73" t="s">
        <v>985</v>
      </c>
      <c r="WYC402" s="95">
        <v>45109</v>
      </c>
      <c r="WYD402" s="65" t="s">
        <v>11</v>
      </c>
      <c r="WYE402" s="370" t="e">
        <f>VLOOKUP(WYM402,Teams,2)</f>
        <v>#REF!</v>
      </c>
      <c r="WYF402" s="370" t="e">
        <f>VLOOKUP(WYN402,Teams,2)</f>
        <v>#REF!</v>
      </c>
      <c r="WYG402" s="464"/>
      <c r="WYH402" s="369">
        <v>0.33333333333333331</v>
      </c>
      <c r="WYI402" s="370" t="e">
        <f>VLOOKUP(WYE402,fields,2)</f>
        <v>#REF!</v>
      </c>
      <c r="WYJ402" s="73" t="s">
        <v>985</v>
      </c>
      <c r="WYK402" s="95">
        <v>45109</v>
      </c>
      <c r="WYL402" s="65" t="s">
        <v>11</v>
      </c>
      <c r="WYM402" s="370" t="e">
        <f>VLOOKUP(WYU402,Teams,2)</f>
        <v>#REF!</v>
      </c>
      <c r="WYN402" s="370" t="e">
        <f>VLOOKUP(WYV402,Teams,2)</f>
        <v>#REF!</v>
      </c>
      <c r="WYO402" s="464"/>
      <c r="WYP402" s="369">
        <v>0.33333333333333331</v>
      </c>
      <c r="WYQ402" s="370" t="e">
        <f>VLOOKUP(WYM402,fields,2)</f>
        <v>#REF!</v>
      </c>
      <c r="WYR402" s="73" t="s">
        <v>985</v>
      </c>
      <c r="WYS402" s="95">
        <v>45109</v>
      </c>
      <c r="WYT402" s="65" t="s">
        <v>11</v>
      </c>
      <c r="WYU402" s="370" t="e">
        <f>VLOOKUP(WZC402,Teams,2)</f>
        <v>#REF!</v>
      </c>
      <c r="WYV402" s="370" t="e">
        <f>VLOOKUP(WZD402,Teams,2)</f>
        <v>#REF!</v>
      </c>
      <c r="WYW402" s="464"/>
      <c r="WYX402" s="369">
        <v>0.33333333333333331</v>
      </c>
      <c r="WYY402" s="370" t="e">
        <f>VLOOKUP(WYU402,fields,2)</f>
        <v>#REF!</v>
      </c>
      <c r="WYZ402" s="73" t="s">
        <v>985</v>
      </c>
      <c r="WZA402" s="95">
        <v>45109</v>
      </c>
      <c r="WZB402" s="65" t="s">
        <v>11</v>
      </c>
      <c r="WZC402" s="370" t="e">
        <f>VLOOKUP(WZK402,Teams,2)</f>
        <v>#REF!</v>
      </c>
      <c r="WZD402" s="370" t="e">
        <f>VLOOKUP(WZL402,Teams,2)</f>
        <v>#REF!</v>
      </c>
      <c r="WZE402" s="464"/>
      <c r="WZF402" s="369">
        <v>0.33333333333333331</v>
      </c>
      <c r="WZG402" s="370" t="e">
        <f>VLOOKUP(WZC402,fields,2)</f>
        <v>#REF!</v>
      </c>
      <c r="WZH402" s="73" t="s">
        <v>985</v>
      </c>
      <c r="WZI402" s="95">
        <v>45109</v>
      </c>
      <c r="WZJ402" s="65" t="s">
        <v>11</v>
      </c>
      <c r="WZK402" s="370" t="e">
        <f>VLOOKUP(WZS402,Teams,2)</f>
        <v>#REF!</v>
      </c>
      <c r="WZL402" s="370" t="e">
        <f>VLOOKUP(WZT402,Teams,2)</f>
        <v>#REF!</v>
      </c>
      <c r="WZM402" s="464"/>
      <c r="WZN402" s="369">
        <v>0.33333333333333331</v>
      </c>
      <c r="WZO402" s="370" t="e">
        <f>VLOOKUP(WZK402,fields,2)</f>
        <v>#REF!</v>
      </c>
      <c r="WZP402" s="73" t="s">
        <v>985</v>
      </c>
      <c r="WZQ402" s="95">
        <v>45109</v>
      </c>
      <c r="WZR402" s="65" t="s">
        <v>11</v>
      </c>
      <c r="WZS402" s="370" t="e">
        <f>VLOOKUP(XAA402,Teams,2)</f>
        <v>#REF!</v>
      </c>
      <c r="WZT402" s="370" t="e">
        <f>VLOOKUP(XAB402,Teams,2)</f>
        <v>#REF!</v>
      </c>
      <c r="WZU402" s="464"/>
      <c r="WZV402" s="369">
        <v>0.33333333333333331</v>
      </c>
      <c r="WZW402" s="370" t="e">
        <f>VLOOKUP(WZS402,fields,2)</f>
        <v>#REF!</v>
      </c>
      <c r="WZX402" s="73" t="s">
        <v>985</v>
      </c>
      <c r="WZY402" s="95">
        <v>45109</v>
      </c>
      <c r="WZZ402" s="65" t="s">
        <v>11</v>
      </c>
      <c r="XAA402" s="370" t="e">
        <f>VLOOKUP(XAI402,Teams,2)</f>
        <v>#REF!</v>
      </c>
      <c r="XAB402" s="370" t="e">
        <f>VLOOKUP(XAJ402,Teams,2)</f>
        <v>#REF!</v>
      </c>
      <c r="XAC402" s="464"/>
      <c r="XAD402" s="369">
        <v>0.33333333333333331</v>
      </c>
      <c r="XAE402" s="370" t="e">
        <f>VLOOKUP(XAA402,fields,2)</f>
        <v>#REF!</v>
      </c>
      <c r="XAF402" s="73" t="s">
        <v>985</v>
      </c>
      <c r="XAG402" s="95">
        <v>45109</v>
      </c>
      <c r="XAH402" s="65" t="s">
        <v>11</v>
      </c>
      <c r="XAI402" s="370" t="e">
        <f>VLOOKUP(XAQ402,Teams,2)</f>
        <v>#REF!</v>
      </c>
      <c r="XAJ402" s="370" t="e">
        <f>VLOOKUP(XAR402,Teams,2)</f>
        <v>#REF!</v>
      </c>
      <c r="XAK402" s="464"/>
      <c r="XAL402" s="369">
        <v>0.33333333333333331</v>
      </c>
      <c r="XAM402" s="370" t="e">
        <f>VLOOKUP(XAI402,fields,2)</f>
        <v>#REF!</v>
      </c>
      <c r="XAN402" s="73" t="s">
        <v>985</v>
      </c>
      <c r="XAO402" s="95">
        <v>45109</v>
      </c>
      <c r="XAP402" s="65" t="s">
        <v>11</v>
      </c>
      <c r="XAQ402" s="370" t="e">
        <f>VLOOKUP(XAY402,Teams,2)</f>
        <v>#REF!</v>
      </c>
      <c r="XAR402" s="370" t="e">
        <f>VLOOKUP(XAZ402,Teams,2)</f>
        <v>#REF!</v>
      </c>
      <c r="XAS402" s="464"/>
      <c r="XAT402" s="369">
        <v>0.33333333333333331</v>
      </c>
      <c r="XAU402" s="370" t="e">
        <f>VLOOKUP(XAQ402,fields,2)</f>
        <v>#REF!</v>
      </c>
      <c r="XAV402" s="73" t="s">
        <v>985</v>
      </c>
      <c r="XAW402" s="95">
        <v>45109</v>
      </c>
      <c r="XAX402" s="65" t="s">
        <v>11</v>
      </c>
      <c r="XAY402" s="370" t="e">
        <f>VLOOKUP(XBG402,Teams,2)</f>
        <v>#REF!</v>
      </c>
      <c r="XAZ402" s="370" t="e">
        <f>VLOOKUP(XBH402,Teams,2)</f>
        <v>#REF!</v>
      </c>
      <c r="XBA402" s="464"/>
      <c r="XBB402" s="369">
        <v>0.33333333333333331</v>
      </c>
      <c r="XBC402" s="370" t="e">
        <f>VLOOKUP(XAY402,fields,2)</f>
        <v>#REF!</v>
      </c>
      <c r="XBD402" s="73" t="s">
        <v>985</v>
      </c>
      <c r="XBE402" s="95">
        <v>45109</v>
      </c>
      <c r="XBF402" s="65" t="s">
        <v>11</v>
      </c>
      <c r="XBG402" s="370" t="e">
        <f>VLOOKUP(XBO402,Teams,2)</f>
        <v>#REF!</v>
      </c>
      <c r="XBH402" s="370" t="e">
        <f>VLOOKUP(XBP402,Teams,2)</f>
        <v>#REF!</v>
      </c>
      <c r="XBI402" s="464"/>
      <c r="XBJ402" s="369">
        <v>0.33333333333333331</v>
      </c>
      <c r="XBK402" s="370" t="e">
        <f>VLOOKUP(XBG402,fields,2)</f>
        <v>#REF!</v>
      </c>
      <c r="XBL402" s="73" t="s">
        <v>985</v>
      </c>
      <c r="XBM402" s="95">
        <v>45109</v>
      </c>
      <c r="XBN402" s="65" t="s">
        <v>11</v>
      </c>
      <c r="XBO402" s="370" t="e">
        <f>VLOOKUP(XBW402,Teams,2)</f>
        <v>#REF!</v>
      </c>
      <c r="XBP402" s="370" t="e">
        <f>VLOOKUP(XBX402,Teams,2)</f>
        <v>#REF!</v>
      </c>
      <c r="XBQ402" s="464"/>
      <c r="XBR402" s="369">
        <v>0.33333333333333331</v>
      </c>
      <c r="XBS402" s="370" t="e">
        <f>VLOOKUP(XBO402,fields,2)</f>
        <v>#REF!</v>
      </c>
      <c r="XBT402" s="73" t="s">
        <v>985</v>
      </c>
      <c r="XBU402" s="95">
        <v>45109</v>
      </c>
      <c r="XBV402" s="65" t="s">
        <v>11</v>
      </c>
      <c r="XBW402" s="370" t="e">
        <f>VLOOKUP(XCE402,Teams,2)</f>
        <v>#REF!</v>
      </c>
      <c r="XBX402" s="370" t="e">
        <f>VLOOKUP(XCF402,Teams,2)</f>
        <v>#REF!</v>
      </c>
      <c r="XBY402" s="464"/>
      <c r="XBZ402" s="369">
        <v>0.33333333333333331</v>
      </c>
      <c r="XCA402" s="370" t="e">
        <f>VLOOKUP(XBW402,fields,2)</f>
        <v>#REF!</v>
      </c>
      <c r="XCB402" s="73" t="s">
        <v>985</v>
      </c>
      <c r="XCC402" s="95">
        <v>45109</v>
      </c>
      <c r="XCD402" s="65" t="s">
        <v>11</v>
      </c>
      <c r="XCE402" s="370" t="e">
        <f>VLOOKUP(XCM402,Teams,2)</f>
        <v>#REF!</v>
      </c>
      <c r="XCF402" s="370" t="e">
        <f>VLOOKUP(XCN402,Teams,2)</f>
        <v>#REF!</v>
      </c>
      <c r="XCG402" s="464"/>
      <c r="XCH402" s="369">
        <v>0.33333333333333331</v>
      </c>
      <c r="XCI402" s="370" t="e">
        <f>VLOOKUP(XCE402,fields,2)</f>
        <v>#REF!</v>
      </c>
      <c r="XCJ402" s="73" t="s">
        <v>985</v>
      </c>
      <c r="XCK402" s="95">
        <v>45109</v>
      </c>
      <c r="XCL402" s="65" t="s">
        <v>11</v>
      </c>
      <c r="XCM402" s="370" t="e">
        <f>VLOOKUP(XCU402,Teams,2)</f>
        <v>#REF!</v>
      </c>
      <c r="XCN402" s="370" t="e">
        <f>VLOOKUP(XCV402,Teams,2)</f>
        <v>#REF!</v>
      </c>
      <c r="XCO402" s="464"/>
      <c r="XCP402" s="369">
        <v>0.33333333333333331</v>
      </c>
      <c r="XCQ402" s="370" t="e">
        <f>VLOOKUP(XCM402,fields,2)</f>
        <v>#REF!</v>
      </c>
      <c r="XCR402" s="73" t="s">
        <v>985</v>
      </c>
      <c r="XCS402" s="95">
        <v>45109</v>
      </c>
      <c r="XCT402" s="65" t="s">
        <v>11</v>
      </c>
      <c r="XCU402" s="370" t="e">
        <f>VLOOKUP(XDC402,Teams,2)</f>
        <v>#REF!</v>
      </c>
      <c r="XCV402" s="370" t="e">
        <f>VLOOKUP(XDD402,Teams,2)</f>
        <v>#REF!</v>
      </c>
      <c r="XCW402" s="464"/>
      <c r="XCX402" s="369">
        <v>0.33333333333333331</v>
      </c>
      <c r="XCY402" s="370" t="e">
        <f>VLOOKUP(XCU402,fields,2)</f>
        <v>#REF!</v>
      </c>
      <c r="XCZ402" s="73" t="s">
        <v>985</v>
      </c>
      <c r="XDA402" s="95">
        <v>45109</v>
      </c>
      <c r="XDB402" s="65" t="s">
        <v>11</v>
      </c>
      <c r="XDC402" s="370" t="e">
        <f>VLOOKUP(XDK402,Teams,2)</f>
        <v>#REF!</v>
      </c>
      <c r="XDD402" s="370" t="e">
        <f>VLOOKUP(XDL402,Teams,2)</f>
        <v>#REF!</v>
      </c>
      <c r="XDE402" s="464"/>
      <c r="XDF402" s="369">
        <v>0.33333333333333331</v>
      </c>
      <c r="XDG402" s="370" t="e">
        <f>VLOOKUP(XDC402,fields,2)</f>
        <v>#REF!</v>
      </c>
      <c r="XDH402" s="73" t="s">
        <v>985</v>
      </c>
      <c r="XDI402" s="95">
        <v>45109</v>
      </c>
      <c r="XDJ402" s="65" t="s">
        <v>11</v>
      </c>
      <c r="XDK402" s="370" t="e">
        <f>VLOOKUP(XDS402,Teams,2)</f>
        <v>#REF!</v>
      </c>
      <c r="XDL402" s="370" t="e">
        <f>VLOOKUP(XDT402,Teams,2)</f>
        <v>#REF!</v>
      </c>
      <c r="XDM402" s="464"/>
      <c r="XDN402" s="369">
        <v>0.33333333333333331</v>
      </c>
      <c r="XDO402" s="370" t="e">
        <f>VLOOKUP(XDK402,fields,2)</f>
        <v>#REF!</v>
      </c>
      <c r="XDP402" s="73" t="s">
        <v>985</v>
      </c>
      <c r="XDQ402" s="95">
        <v>45109</v>
      </c>
      <c r="XDR402" s="65" t="s">
        <v>11</v>
      </c>
      <c r="XDS402" s="370" t="e">
        <f>VLOOKUP(XEA402,Teams,2)</f>
        <v>#REF!</v>
      </c>
      <c r="XDT402" s="370" t="e">
        <f>VLOOKUP(XEB402,Teams,2)</f>
        <v>#REF!</v>
      </c>
      <c r="XDU402" s="464"/>
      <c r="XDV402" s="369">
        <v>0.33333333333333331</v>
      </c>
      <c r="XDW402" s="370" t="e">
        <f>VLOOKUP(XDS402,fields,2)</f>
        <v>#REF!</v>
      </c>
      <c r="XDX402" s="73" t="s">
        <v>985</v>
      </c>
      <c r="XDY402" s="95">
        <v>45109</v>
      </c>
      <c r="XDZ402" s="65" t="s">
        <v>11</v>
      </c>
      <c r="XEA402" s="370" t="e">
        <f>VLOOKUP(XEI402,Teams,2)</f>
        <v>#REF!</v>
      </c>
      <c r="XEB402" s="370" t="e">
        <f>VLOOKUP(XEJ402,Teams,2)</f>
        <v>#REF!</v>
      </c>
      <c r="XEC402" s="464"/>
      <c r="XED402" s="369">
        <v>0.33333333333333331</v>
      </c>
      <c r="XEE402" s="370" t="e">
        <f>VLOOKUP(XEA402,fields,2)</f>
        <v>#REF!</v>
      </c>
      <c r="XEF402" s="73" t="s">
        <v>985</v>
      </c>
      <c r="XEG402" s="95">
        <v>45109</v>
      </c>
      <c r="XEH402" s="65" t="s">
        <v>11</v>
      </c>
      <c r="XEI402" s="370" t="e">
        <f>VLOOKUP(XEQ402,Teams,2)</f>
        <v>#REF!</v>
      </c>
      <c r="XEJ402" s="370" t="e">
        <f>VLOOKUP(XER402,Teams,2)</f>
        <v>#REF!</v>
      </c>
      <c r="XEK402" s="464"/>
      <c r="XEL402" s="369">
        <v>0.33333333333333331</v>
      </c>
      <c r="XEM402" s="370" t="e">
        <f>VLOOKUP(XEI402,fields,2)</f>
        <v>#REF!</v>
      </c>
      <c r="XEN402" s="73" t="s">
        <v>985</v>
      </c>
      <c r="XEO402" s="95">
        <v>45109</v>
      </c>
      <c r="XEP402" s="65" t="s">
        <v>11</v>
      </c>
      <c r="XEQ402" s="370" t="e">
        <f>VLOOKUP(XEY402,Teams,2)</f>
        <v>#REF!</v>
      </c>
      <c r="XER402" s="370" t="e">
        <f>VLOOKUP(XEZ402,Teams,2)</f>
        <v>#REF!</v>
      </c>
      <c r="XES402" s="464"/>
      <c r="XET402" s="369">
        <v>0.33333333333333331</v>
      </c>
      <c r="XEU402" s="370" t="e">
        <f>VLOOKUP(XEQ402,fields,2)</f>
        <v>#REF!</v>
      </c>
      <c r="XEV402" s="73" t="s">
        <v>985</v>
      </c>
      <c r="XEW402" s="95">
        <v>45109</v>
      </c>
      <c r="XEX402" s="65" t="s">
        <v>11</v>
      </c>
      <c r="XEY402" s="370" t="e">
        <f>VLOOKUP(#REF!,Teams,2)</f>
        <v>#REF!</v>
      </c>
      <c r="XEZ402" s="370" t="e">
        <f>VLOOKUP(#REF!,Teams,2)</f>
        <v>#REF!</v>
      </c>
      <c r="XFA402" s="464"/>
      <c r="XFB402" s="369">
        <v>0.33333333333333331</v>
      </c>
      <c r="XFC402" s="370" t="e">
        <f>VLOOKUP(XEY402,fields,2)</f>
        <v>#REF!</v>
      </c>
      <c r="XFD402" s="73" t="s">
        <v>985</v>
      </c>
    </row>
    <row r="403" spans="1:16384" ht="12.75" customHeight="1" x14ac:dyDescent="0.35">
      <c r="A403" s="22">
        <v>400</v>
      </c>
      <c r="B403" s="257" t="s">
        <v>0</v>
      </c>
      <c r="C403" s="95">
        <v>45116</v>
      </c>
      <c r="D403" s="65" t="s">
        <v>11</v>
      </c>
      <c r="E403" s="483" t="s">
        <v>740</v>
      </c>
      <c r="F403" s="483" t="s">
        <v>26</v>
      </c>
      <c r="G403" s="464">
        <v>40</v>
      </c>
      <c r="H403" s="369">
        <v>0.33333333333333331</v>
      </c>
      <c r="I403" s="370" t="s">
        <v>691</v>
      </c>
      <c r="J403" s="73" t="s">
        <v>985</v>
      </c>
      <c r="K403" s="16"/>
      <c r="L403"/>
      <c r="M403" s="319" t="s">
        <v>161</v>
      </c>
      <c r="N403" s="319" t="s">
        <v>108</v>
      </c>
      <c r="O403" s="403"/>
      <c r="P403" s="358"/>
      <c r="Q403" s="474"/>
      <c r="R403" s="455"/>
      <c r="S403" s="403"/>
      <c r="T403" s="403"/>
      <c r="U403" s="473"/>
      <c r="V403" s="472"/>
      <c r="W403" s="403"/>
      <c r="X403" s="358"/>
      <c r="Y403" s="474"/>
      <c r="Z403" s="455"/>
      <c r="AA403" s="403"/>
      <c r="AB403" s="403"/>
      <c r="AC403" s="473"/>
      <c r="AD403" s="472"/>
      <c r="AE403" s="403"/>
      <c r="AF403" s="358"/>
      <c r="AG403" s="474"/>
      <c r="AH403" s="455"/>
      <c r="AI403" s="403"/>
      <c r="AJ403" s="403"/>
      <c r="AK403" s="473"/>
      <c r="AL403" s="472"/>
      <c r="AM403" s="403"/>
      <c r="AN403" s="358"/>
      <c r="AO403" s="474"/>
      <c r="AP403" s="455"/>
      <c r="AQ403" s="403"/>
      <c r="AR403" s="403"/>
      <c r="AS403" s="473"/>
      <c r="AT403" s="472"/>
      <c r="AU403" s="403"/>
      <c r="AV403" s="358"/>
      <c r="AW403" s="474"/>
      <c r="AX403" s="455"/>
      <c r="AY403" s="403"/>
      <c r="AZ403" s="403"/>
      <c r="BA403" s="473"/>
      <c r="BB403" s="472"/>
      <c r="BC403" s="403"/>
      <c r="BD403" s="358"/>
      <c r="BE403" s="474"/>
      <c r="BF403" s="455"/>
      <c r="BG403" s="403"/>
      <c r="BH403" s="403"/>
      <c r="BI403" s="473"/>
      <c r="BJ403" s="472"/>
      <c r="BK403" s="403"/>
      <c r="BL403" s="358"/>
      <c r="BM403" s="474"/>
      <c r="BN403" s="455"/>
      <c r="BO403" s="403"/>
      <c r="BP403" s="403"/>
      <c r="BQ403" s="473"/>
      <c r="BR403" s="472"/>
      <c r="BS403" s="403"/>
      <c r="BT403" s="358"/>
      <c r="BU403" s="474"/>
      <c r="BV403" s="455"/>
      <c r="BW403" s="403"/>
      <c r="BX403" s="403"/>
      <c r="BY403" s="473"/>
      <c r="BZ403" s="472"/>
      <c r="CA403" s="403"/>
      <c r="CB403" s="358"/>
      <c r="CC403" s="474"/>
      <c r="CD403" s="455"/>
      <c r="CE403" s="403"/>
      <c r="CF403" s="403"/>
      <c r="CG403" s="473"/>
      <c r="CH403" s="472"/>
      <c r="CI403" s="403"/>
      <c r="CJ403" s="358"/>
      <c r="CK403" s="474"/>
      <c r="CL403" s="455"/>
      <c r="CM403" s="403"/>
      <c r="CN403" s="403"/>
      <c r="CO403" s="473"/>
      <c r="CP403" s="472"/>
      <c r="CQ403" s="403"/>
      <c r="CR403" s="358"/>
      <c r="CS403" s="474"/>
      <c r="CT403" s="455"/>
      <c r="CU403" s="403"/>
      <c r="CV403" s="403"/>
      <c r="CW403" s="473"/>
      <c r="CX403" s="472"/>
      <c r="CY403" s="403"/>
      <c r="CZ403" s="358"/>
      <c r="DA403" s="474"/>
      <c r="DB403" s="455"/>
      <c r="DC403" s="403"/>
      <c r="DD403" s="403"/>
      <c r="DE403" s="473"/>
      <c r="DF403" s="472"/>
      <c r="DG403" s="403"/>
      <c r="DH403" s="358"/>
      <c r="DI403" s="474"/>
      <c r="DJ403" s="455"/>
      <c r="DK403" s="403"/>
      <c r="DL403" s="403"/>
      <c r="DM403" s="473"/>
      <c r="DN403" s="472"/>
      <c r="DO403" s="403"/>
      <c r="DP403" s="358"/>
      <c r="DQ403" s="474"/>
      <c r="DR403" s="455"/>
      <c r="DS403" s="403"/>
      <c r="DT403" s="403"/>
      <c r="DU403" s="473"/>
      <c r="DV403" s="472"/>
      <c r="DW403" s="403"/>
      <c r="DX403" s="358"/>
      <c r="DY403" s="474"/>
      <c r="DZ403" s="455"/>
      <c r="EA403" s="403"/>
      <c r="EB403" s="403"/>
      <c r="EC403" s="473"/>
      <c r="ED403" s="472"/>
      <c r="EE403" s="403"/>
      <c r="EF403" s="358"/>
      <c r="EG403" s="474"/>
      <c r="EH403" s="455"/>
      <c r="EI403" s="403"/>
      <c r="EJ403" s="403"/>
      <c r="EK403" s="473"/>
      <c r="EL403" s="472"/>
      <c r="EM403" s="403"/>
      <c r="EN403" s="358"/>
      <c r="EO403" s="474"/>
      <c r="EP403" s="455"/>
      <c r="EQ403" s="403"/>
      <c r="ER403" s="403"/>
      <c r="ES403" s="473"/>
      <c r="ET403" s="472"/>
      <c r="EU403" s="403"/>
      <c r="EV403" s="358"/>
      <c r="EW403" s="474"/>
      <c r="EX403" s="455"/>
      <c r="EY403" s="403"/>
      <c r="EZ403" s="403"/>
      <c r="FA403" s="473"/>
      <c r="FB403" s="472"/>
      <c r="FC403" s="403"/>
      <c r="FD403" s="358"/>
      <c r="FE403" s="474"/>
      <c r="FF403" s="455"/>
      <c r="FG403" s="403"/>
      <c r="FH403" s="403"/>
      <c r="FI403" s="473"/>
      <c r="FJ403" s="472"/>
      <c r="FK403" s="403"/>
      <c r="FL403" s="358"/>
      <c r="FM403" s="474"/>
      <c r="FN403" s="455"/>
      <c r="FO403" s="403"/>
      <c r="FP403" s="403"/>
      <c r="FQ403" s="473"/>
      <c r="FR403" s="472"/>
      <c r="FS403" s="403"/>
      <c r="FT403" s="358"/>
      <c r="FU403" s="474"/>
      <c r="FV403" s="455"/>
      <c r="FW403" s="403"/>
      <c r="FX403" s="403"/>
      <c r="FY403" s="473"/>
      <c r="FZ403" s="472"/>
      <c r="GA403" s="403"/>
      <c r="GB403" s="358"/>
      <c r="GC403" s="474"/>
      <c r="GD403" s="455"/>
      <c r="GE403" s="403"/>
      <c r="GF403" s="403"/>
      <c r="GG403" s="473"/>
      <c r="GH403" s="472"/>
      <c r="GI403" s="403"/>
      <c r="GJ403" s="358"/>
      <c r="GK403" s="474"/>
      <c r="GL403" s="455"/>
      <c r="GM403" s="403"/>
      <c r="GN403" s="403"/>
      <c r="GO403" s="473"/>
      <c r="GP403" s="472"/>
      <c r="GQ403" s="403"/>
      <c r="GR403" s="358"/>
      <c r="GS403" s="474"/>
      <c r="GT403" s="455"/>
      <c r="GU403" s="403"/>
      <c r="GV403" s="403"/>
      <c r="GW403" s="473"/>
      <c r="GX403" s="472"/>
      <c r="GY403" s="403"/>
      <c r="GZ403" s="358"/>
      <c r="HA403" s="474"/>
      <c r="HB403" s="455"/>
      <c r="HC403" s="403"/>
      <c r="HD403" s="403"/>
      <c r="HE403" s="473"/>
      <c r="HF403" s="472"/>
      <c r="HG403" s="403"/>
      <c r="HH403" s="358"/>
      <c r="HI403" s="474"/>
      <c r="HJ403" s="455"/>
      <c r="HK403" s="403"/>
      <c r="HL403" s="403"/>
      <c r="HM403" s="473"/>
      <c r="HN403" s="472"/>
      <c r="HO403" s="403"/>
      <c r="HP403" s="358"/>
      <c r="HQ403" s="474"/>
      <c r="HR403" s="455"/>
      <c r="HS403" s="403"/>
      <c r="HT403" s="403"/>
      <c r="HU403" s="473"/>
      <c r="HV403" s="472"/>
      <c r="HW403" s="403"/>
      <c r="HX403" s="358"/>
      <c r="HY403" s="474"/>
      <c r="HZ403" s="455"/>
      <c r="IA403" s="403"/>
      <c r="IB403" s="403"/>
      <c r="IC403" s="473"/>
      <c r="ID403" s="472"/>
      <c r="IE403" s="403"/>
      <c r="IF403" s="358"/>
      <c r="IG403" s="474"/>
      <c r="IH403" s="455"/>
      <c r="II403" s="403"/>
      <c r="IJ403" s="403"/>
      <c r="IK403" s="473"/>
      <c r="IL403" s="472"/>
      <c r="IM403" s="403"/>
      <c r="IN403" s="358"/>
      <c r="IO403" s="474"/>
      <c r="IP403" s="455"/>
      <c r="IQ403" s="403"/>
      <c r="IR403" s="403"/>
      <c r="IS403" s="473"/>
      <c r="IT403" s="472"/>
      <c r="IU403" s="403"/>
      <c r="IV403" s="358"/>
      <c r="IW403" s="474"/>
      <c r="IX403" s="455"/>
      <c r="IY403" s="403"/>
      <c r="IZ403" s="403"/>
      <c r="JA403" s="473"/>
      <c r="JB403" s="472"/>
      <c r="JC403" s="403"/>
      <c r="JD403" s="358"/>
      <c r="JE403" s="474"/>
      <c r="JF403" s="455"/>
      <c r="JG403" s="403"/>
      <c r="JH403" s="403"/>
      <c r="JI403" s="473"/>
      <c r="JJ403" s="472"/>
      <c r="JK403" s="403"/>
      <c r="JL403" s="358"/>
      <c r="JM403" s="474"/>
      <c r="JN403" s="455"/>
      <c r="JO403" s="403"/>
      <c r="JP403" s="403"/>
      <c r="JQ403" s="473"/>
      <c r="JR403" s="472"/>
      <c r="JS403" s="403"/>
      <c r="JT403" s="358"/>
      <c r="JU403" s="474"/>
      <c r="JV403" s="455"/>
      <c r="JW403" s="403"/>
      <c r="JX403" s="403"/>
      <c r="JY403" s="473"/>
      <c r="JZ403" s="472"/>
      <c r="KA403" s="403"/>
      <c r="KB403" s="358"/>
      <c r="KC403" s="474"/>
      <c r="KD403" s="455"/>
      <c r="KE403" s="403"/>
      <c r="KF403" s="403"/>
      <c r="KG403" s="473"/>
      <c r="KH403" s="472"/>
      <c r="KI403" s="403"/>
      <c r="KJ403" s="358"/>
      <c r="KK403" s="474"/>
      <c r="KL403" s="455"/>
      <c r="KM403" s="403"/>
      <c r="KN403" s="403"/>
      <c r="KO403" s="473"/>
      <c r="KP403" s="472"/>
      <c r="KQ403" s="403"/>
      <c r="KR403" s="358"/>
      <c r="KS403" s="474"/>
      <c r="KT403" s="455"/>
      <c r="KU403" s="403"/>
      <c r="KV403" s="403"/>
      <c r="KW403" s="473"/>
      <c r="KX403" s="472"/>
      <c r="KY403" s="403"/>
      <c r="KZ403" s="358"/>
      <c r="LA403" s="474"/>
      <c r="LB403" s="455"/>
      <c r="LC403" s="403"/>
      <c r="LD403" s="403"/>
      <c r="LE403" s="473"/>
      <c r="LF403" s="472"/>
      <c r="LG403" s="403"/>
      <c r="LH403" s="358"/>
      <c r="LI403" s="474"/>
      <c r="LJ403" s="455"/>
      <c r="LK403" s="403"/>
      <c r="LL403" s="403"/>
      <c r="LM403" s="473"/>
      <c r="LN403" s="472"/>
      <c r="LO403" s="403"/>
      <c r="LP403" s="358"/>
      <c r="LQ403" s="474"/>
      <c r="LR403" s="455"/>
      <c r="LS403" s="403"/>
      <c r="LT403" s="403"/>
      <c r="LU403" s="473"/>
      <c r="LV403" s="472"/>
      <c r="LW403" s="403"/>
      <c r="LX403" s="358"/>
      <c r="LY403" s="474"/>
      <c r="LZ403" s="455"/>
      <c r="MA403" s="403"/>
      <c r="MB403" s="403"/>
      <c r="MC403" s="473"/>
      <c r="MD403" s="472"/>
      <c r="ME403" s="403"/>
      <c r="MF403" s="358"/>
      <c r="MG403" s="474"/>
      <c r="MH403" s="455"/>
      <c r="MI403" s="403"/>
      <c r="MJ403" s="403"/>
      <c r="MK403" s="473"/>
      <c r="ML403" s="472"/>
      <c r="MM403" s="403"/>
      <c r="MN403" s="358"/>
      <c r="MO403" s="474"/>
      <c r="MP403" s="455"/>
      <c r="MQ403" s="403"/>
      <c r="MR403" s="403"/>
      <c r="MS403" s="473"/>
      <c r="MT403" s="472"/>
      <c r="MU403" s="403"/>
      <c r="MV403" s="358"/>
      <c r="MW403" s="474"/>
      <c r="MX403" s="455"/>
      <c r="MY403" s="403"/>
      <c r="MZ403" s="403"/>
      <c r="NA403" s="473"/>
      <c r="NB403" s="472"/>
      <c r="NC403" s="403"/>
      <c r="ND403" s="358"/>
      <c r="NE403" s="474"/>
      <c r="NF403" s="455"/>
      <c r="NG403" s="403"/>
      <c r="NH403" s="403"/>
      <c r="NI403" s="473"/>
      <c r="NJ403" s="472"/>
      <c r="NK403" s="403"/>
      <c r="NL403" s="358"/>
      <c r="NM403" s="474"/>
      <c r="NN403" s="455"/>
      <c r="NO403" s="403"/>
      <c r="NP403" s="403"/>
      <c r="NQ403" s="473"/>
      <c r="NR403" s="472"/>
      <c r="NS403" s="403"/>
      <c r="NT403" s="358"/>
      <c r="NU403" s="474"/>
      <c r="NV403" s="455"/>
      <c r="NW403" s="403"/>
      <c r="NX403" s="403"/>
      <c r="NY403" s="473"/>
      <c r="NZ403" s="472"/>
      <c r="OA403" s="403"/>
      <c r="OB403" s="358"/>
      <c r="OC403" s="474"/>
      <c r="OD403" s="455"/>
      <c r="OE403" s="403"/>
      <c r="OF403" s="403"/>
      <c r="OG403" s="473"/>
      <c r="OH403" s="472"/>
      <c r="OI403" s="403"/>
      <c r="OJ403" s="358"/>
      <c r="OK403" s="474"/>
      <c r="OL403" s="455"/>
      <c r="OM403" s="403"/>
      <c r="ON403" s="403"/>
      <c r="OO403" s="473"/>
      <c r="OP403" s="472"/>
      <c r="OQ403" s="403"/>
      <c r="OR403" s="358"/>
      <c r="OS403" s="474"/>
      <c r="OT403" s="455"/>
      <c r="OU403" s="403"/>
      <c r="OV403" s="403"/>
      <c r="OW403" s="473"/>
      <c r="OX403" s="472"/>
      <c r="OY403" s="403"/>
      <c r="OZ403" s="358"/>
      <c r="PA403" s="474"/>
      <c r="PB403" s="455"/>
      <c r="PC403" s="403"/>
      <c r="PD403" s="403"/>
      <c r="PE403" s="473"/>
      <c r="PF403" s="472"/>
      <c r="PG403" s="403"/>
      <c r="PH403" s="358"/>
      <c r="PI403" s="474"/>
      <c r="PJ403" s="455"/>
      <c r="PK403" s="403"/>
      <c r="PL403" s="403"/>
      <c r="PM403" s="473"/>
      <c r="PN403" s="472"/>
      <c r="PO403" s="403"/>
      <c r="PP403" s="358"/>
      <c r="PQ403" s="474"/>
      <c r="PR403" s="455"/>
      <c r="PS403" s="403"/>
      <c r="PT403" s="403"/>
      <c r="PU403" s="473"/>
      <c r="PV403" s="472"/>
      <c r="PW403" s="403"/>
      <c r="PX403" s="358"/>
      <c r="PY403" s="474"/>
      <c r="PZ403" s="455"/>
      <c r="QA403" s="403"/>
      <c r="QB403" s="403"/>
      <c r="QC403" s="473"/>
      <c r="QD403" s="472"/>
      <c r="QE403" s="403"/>
      <c r="QF403" s="358"/>
      <c r="QG403" s="474"/>
      <c r="QH403" s="455"/>
      <c r="QI403" s="403"/>
      <c r="QJ403" s="403"/>
      <c r="QK403" s="473"/>
      <c r="QL403" s="472"/>
      <c r="QM403" s="403"/>
      <c r="QN403" s="358"/>
      <c r="QO403" s="474"/>
      <c r="QP403" s="455"/>
      <c r="QQ403" s="403"/>
      <c r="QR403" s="403"/>
      <c r="QS403" s="473"/>
      <c r="QT403" s="472"/>
      <c r="QU403" s="403"/>
      <c r="QV403" s="358"/>
      <c r="QW403" s="474"/>
      <c r="QX403" s="455"/>
      <c r="QY403" s="403"/>
      <c r="QZ403" s="403"/>
      <c r="RA403" s="473"/>
      <c r="RB403" s="472"/>
      <c r="RC403" s="403"/>
      <c r="RD403" s="358"/>
      <c r="RE403" s="474"/>
      <c r="RF403" s="455"/>
      <c r="RG403" s="403"/>
      <c r="RH403" s="403"/>
      <c r="RI403" s="473"/>
      <c r="RJ403" s="472"/>
      <c r="RK403" s="403"/>
      <c r="RL403" s="358"/>
      <c r="RM403" s="474"/>
      <c r="RN403" s="455"/>
      <c r="RO403" s="403"/>
      <c r="RP403" s="403"/>
      <c r="RQ403" s="473"/>
      <c r="RR403" s="472"/>
      <c r="RS403" s="403"/>
      <c r="RT403" s="358"/>
      <c r="RU403" s="474"/>
      <c r="RV403" s="455"/>
      <c r="RW403" s="403"/>
      <c r="RX403" s="403"/>
      <c r="RY403" s="473"/>
      <c r="RZ403" s="472"/>
      <c r="SA403" s="403"/>
      <c r="SB403" s="358"/>
      <c r="SC403" s="474"/>
      <c r="SD403" s="455"/>
      <c r="SE403" s="403"/>
      <c r="SF403" s="403"/>
      <c r="SG403" s="473"/>
      <c r="SH403" s="472"/>
      <c r="SI403" s="403"/>
      <c r="SJ403" s="358"/>
      <c r="SK403" s="474"/>
      <c r="SL403" s="455"/>
      <c r="SM403" s="403"/>
      <c r="SN403" s="403"/>
      <c r="SO403" s="473"/>
      <c r="SP403" s="472"/>
      <c r="SQ403" s="403"/>
      <c r="SR403" s="358"/>
      <c r="SS403" s="474"/>
      <c r="ST403" s="455"/>
      <c r="SU403" s="403"/>
      <c r="SV403" s="403"/>
      <c r="SW403" s="473"/>
      <c r="SX403" s="472"/>
      <c r="SY403" s="403"/>
      <c r="SZ403" s="358"/>
      <c r="TA403" s="474"/>
      <c r="TB403" s="455"/>
      <c r="TC403" s="403"/>
      <c r="TD403" s="403"/>
      <c r="TE403" s="473"/>
      <c r="TF403" s="472"/>
      <c r="TG403" s="403"/>
      <c r="TH403" s="358"/>
      <c r="TI403" s="474"/>
      <c r="TJ403" s="455"/>
      <c r="TK403" s="403"/>
      <c r="TL403" s="403"/>
      <c r="TM403" s="473"/>
      <c r="TN403" s="472"/>
      <c r="TO403" s="403"/>
      <c r="TP403" s="358"/>
      <c r="TQ403" s="474"/>
      <c r="TR403" s="455"/>
      <c r="TS403" s="403"/>
      <c r="TT403" s="403"/>
      <c r="TU403" s="473"/>
      <c r="TV403" s="472"/>
      <c r="TW403" s="403"/>
      <c r="TX403" s="358"/>
      <c r="TY403" s="474"/>
      <c r="TZ403" s="455"/>
      <c r="UA403" s="403"/>
      <c r="UB403" s="403"/>
      <c r="UC403" s="473"/>
      <c r="UD403" s="472"/>
      <c r="UE403" s="403"/>
      <c r="UF403" s="358"/>
      <c r="UG403" s="474"/>
      <c r="UH403" s="455"/>
      <c r="UI403" s="403"/>
      <c r="UJ403" s="403"/>
      <c r="UK403" s="473"/>
      <c r="UL403" s="472"/>
      <c r="UM403" s="403"/>
      <c r="UN403" s="358"/>
      <c r="UO403" s="474"/>
      <c r="UP403" s="455"/>
      <c r="UQ403" s="403"/>
      <c r="UR403" s="403"/>
      <c r="US403" s="473"/>
      <c r="UT403" s="472"/>
      <c r="UU403" s="403"/>
      <c r="UV403" s="358"/>
      <c r="UW403" s="474"/>
      <c r="UX403" s="455"/>
      <c r="UY403" s="403"/>
      <c r="UZ403" s="403"/>
      <c r="VA403" s="473"/>
      <c r="VB403" s="472"/>
      <c r="VC403" s="403"/>
      <c r="VD403" s="358"/>
      <c r="VE403" s="474"/>
      <c r="VF403" s="455"/>
      <c r="VG403" s="403"/>
      <c r="VH403" s="403"/>
      <c r="VI403" s="473"/>
      <c r="VJ403" s="472"/>
      <c r="VK403" s="403"/>
      <c r="VL403" s="358"/>
      <c r="VM403" s="474"/>
      <c r="VN403" s="455"/>
      <c r="VO403" s="403"/>
      <c r="VP403" s="403"/>
      <c r="VQ403" s="473"/>
      <c r="VR403" s="472"/>
      <c r="VS403" s="403"/>
      <c r="VT403" s="358"/>
      <c r="VU403" s="474"/>
      <c r="VV403" s="455"/>
      <c r="VW403" s="403"/>
      <c r="VX403" s="403"/>
      <c r="VY403" s="473"/>
      <c r="VZ403" s="472"/>
      <c r="WA403" s="403"/>
      <c r="WB403" s="358"/>
      <c r="WC403" s="474"/>
      <c r="WD403" s="455"/>
      <c r="WE403" s="403"/>
      <c r="WF403" s="403"/>
      <c r="WG403" s="473"/>
      <c r="WH403" s="472"/>
      <c r="WI403" s="403"/>
      <c r="WJ403" s="358"/>
      <c r="WK403" s="474"/>
      <c r="WL403" s="455"/>
      <c r="WM403" s="403"/>
      <c r="WN403" s="403"/>
      <c r="WO403" s="473"/>
      <c r="WP403" s="472"/>
      <c r="WQ403" s="403"/>
      <c r="WR403" s="358"/>
      <c r="WS403" s="474"/>
      <c r="WT403" s="455"/>
      <c r="WU403" s="403"/>
      <c r="WV403" s="403"/>
      <c r="WW403" s="473"/>
      <c r="WX403" s="472"/>
      <c r="WY403" s="403"/>
      <c r="WZ403" s="358"/>
      <c r="XA403" s="474"/>
      <c r="XB403" s="455"/>
      <c r="XC403" s="403"/>
      <c r="XD403" s="403"/>
      <c r="XE403" s="473"/>
      <c r="XF403" s="472"/>
      <c r="XG403" s="403"/>
      <c r="XH403" s="358"/>
      <c r="XI403" s="474"/>
      <c r="XJ403" s="455"/>
      <c r="XK403" s="403"/>
      <c r="XL403" s="403"/>
      <c r="XM403" s="473"/>
      <c r="XN403" s="472"/>
      <c r="XO403" s="403"/>
      <c r="XP403" s="358"/>
      <c r="XQ403" s="474"/>
      <c r="XR403" s="455"/>
      <c r="XS403" s="403"/>
      <c r="XT403" s="403"/>
      <c r="XU403" s="473"/>
      <c r="XV403" s="472"/>
      <c r="XW403" s="403"/>
      <c r="XX403" s="358"/>
      <c r="XY403" s="474"/>
      <c r="XZ403" s="455"/>
      <c r="YA403" s="403"/>
      <c r="YB403" s="403"/>
      <c r="YC403" s="473"/>
      <c r="YD403" s="472"/>
      <c r="YE403" s="403"/>
      <c r="YF403" s="358"/>
      <c r="YG403" s="474"/>
      <c r="YH403" s="455"/>
      <c r="YI403" s="403"/>
      <c r="YJ403" s="403"/>
      <c r="YK403" s="473"/>
      <c r="YL403" s="472"/>
      <c r="YM403" s="403"/>
      <c r="YN403" s="358"/>
      <c r="YO403" s="474"/>
      <c r="YP403" s="455"/>
      <c r="YQ403" s="403"/>
      <c r="YR403" s="403"/>
      <c r="YS403" s="473"/>
      <c r="YT403" s="472"/>
      <c r="YU403" s="403"/>
      <c r="YV403" s="358"/>
      <c r="YW403" s="474"/>
      <c r="YX403" s="455"/>
      <c r="YY403" s="403"/>
      <c r="YZ403" s="403"/>
      <c r="ZA403" s="473"/>
      <c r="ZB403" s="472"/>
      <c r="ZC403" s="403"/>
      <c r="ZD403" s="358"/>
      <c r="ZE403" s="474"/>
      <c r="ZF403" s="455"/>
      <c r="ZG403" s="403"/>
      <c r="ZH403" s="403"/>
      <c r="ZI403" s="473"/>
      <c r="ZJ403" s="472"/>
      <c r="ZK403" s="403"/>
      <c r="ZL403" s="358"/>
      <c r="ZM403" s="474"/>
      <c r="ZN403" s="455"/>
      <c r="ZO403" s="403"/>
      <c r="ZP403" s="403"/>
      <c r="ZQ403" s="473"/>
      <c r="ZR403" s="472"/>
      <c r="ZS403" s="403"/>
      <c r="ZT403" s="358"/>
      <c r="ZU403" s="474"/>
      <c r="ZV403" s="455"/>
      <c r="ZW403" s="403"/>
      <c r="ZX403" s="403"/>
      <c r="ZY403" s="473"/>
      <c r="ZZ403" s="472"/>
      <c r="AAA403" s="403"/>
      <c r="AAB403" s="358"/>
      <c r="AAC403" s="474"/>
      <c r="AAD403" s="455"/>
      <c r="AAE403" s="403"/>
      <c r="AAF403" s="403"/>
      <c r="AAG403" s="473"/>
      <c r="AAH403" s="472"/>
      <c r="AAI403" s="403"/>
      <c r="AAJ403" s="358"/>
      <c r="AAK403" s="474"/>
      <c r="AAL403" s="455"/>
      <c r="AAM403" s="403"/>
      <c r="AAN403" s="403"/>
      <c r="AAO403" s="473"/>
      <c r="AAP403" s="472"/>
      <c r="AAQ403" s="403"/>
      <c r="AAR403" s="358"/>
      <c r="AAS403" s="474"/>
      <c r="AAT403" s="455"/>
      <c r="AAU403" s="403"/>
      <c r="AAV403" s="403"/>
      <c r="AAW403" s="473"/>
      <c r="AAX403" s="472"/>
      <c r="AAY403" s="403"/>
      <c r="AAZ403" s="358"/>
      <c r="ABA403" s="474"/>
      <c r="ABB403" s="455"/>
      <c r="ABC403" s="403"/>
      <c r="ABD403" s="403"/>
      <c r="ABE403" s="473"/>
      <c r="ABF403" s="472"/>
      <c r="ABG403" s="403"/>
      <c r="ABH403" s="358"/>
      <c r="ABI403" s="474"/>
      <c r="ABJ403" s="455"/>
      <c r="ABK403" s="403"/>
      <c r="ABL403" s="403"/>
      <c r="ABM403" s="473"/>
      <c r="ABN403" s="472"/>
      <c r="ABO403" s="403"/>
      <c r="ABP403" s="358"/>
      <c r="ABQ403" s="474"/>
      <c r="ABR403" s="455"/>
      <c r="ABS403" s="403"/>
      <c r="ABT403" s="403"/>
      <c r="ABU403" s="473"/>
      <c r="ABV403" s="472"/>
      <c r="ABW403" s="403"/>
      <c r="ABX403" s="358"/>
      <c r="ABY403" s="474"/>
      <c r="ABZ403" s="455"/>
      <c r="ACA403" s="403"/>
      <c r="ACB403" s="403"/>
      <c r="ACC403" s="473"/>
      <c r="ACD403" s="472"/>
      <c r="ACE403" s="403"/>
      <c r="ACF403" s="358"/>
      <c r="ACG403" s="474"/>
      <c r="ACH403" s="455"/>
      <c r="ACI403" s="403"/>
      <c r="ACJ403" s="403"/>
      <c r="ACK403" s="473"/>
      <c r="ACL403" s="472"/>
      <c r="ACM403" s="403"/>
      <c r="ACN403" s="358"/>
      <c r="ACO403" s="474"/>
      <c r="ACP403" s="455"/>
      <c r="ACQ403" s="403"/>
      <c r="ACR403" s="403"/>
      <c r="ACS403" s="473"/>
      <c r="ACT403" s="472"/>
      <c r="ACU403" s="403"/>
      <c r="ACV403" s="358"/>
      <c r="ACW403" s="474"/>
      <c r="ACX403" s="455"/>
      <c r="ACY403" s="403"/>
      <c r="ACZ403" s="403"/>
      <c r="ADA403" s="473"/>
      <c r="ADB403" s="472"/>
      <c r="ADC403" s="403"/>
      <c r="ADD403" s="358"/>
      <c r="ADE403" s="474"/>
      <c r="ADF403" s="455"/>
      <c r="ADG403" s="403"/>
      <c r="ADH403" s="403"/>
      <c r="ADI403" s="473"/>
      <c r="ADJ403" s="472"/>
      <c r="ADK403" s="403"/>
      <c r="ADL403" s="358"/>
      <c r="ADM403" s="474"/>
      <c r="ADN403" s="455"/>
      <c r="ADO403" s="403"/>
      <c r="ADP403" s="403"/>
      <c r="ADQ403" s="473"/>
      <c r="ADR403" s="472"/>
      <c r="ADS403" s="403"/>
      <c r="ADT403" s="358"/>
      <c r="ADU403" s="474"/>
      <c r="ADV403" s="455"/>
      <c r="ADW403" s="403"/>
      <c r="ADX403" s="403"/>
      <c r="ADY403" s="473"/>
      <c r="ADZ403" s="472"/>
      <c r="AEA403" s="403"/>
      <c r="AEB403" s="358"/>
      <c r="AEC403" s="474"/>
      <c r="AED403" s="455"/>
      <c r="AEE403" s="403"/>
      <c r="AEF403" s="403"/>
      <c r="AEG403" s="473"/>
      <c r="AEH403" s="472"/>
      <c r="AEI403" s="403"/>
      <c r="AEJ403" s="358"/>
      <c r="AEK403" s="474"/>
      <c r="AEL403" s="455"/>
      <c r="AEM403" s="403"/>
      <c r="AEN403" s="403"/>
      <c r="AEO403" s="473"/>
      <c r="AEP403" s="472"/>
      <c r="AEQ403" s="403"/>
      <c r="AER403" s="358"/>
      <c r="AES403" s="474"/>
      <c r="AET403" s="455"/>
      <c r="AEU403" s="403"/>
      <c r="AEV403" s="403"/>
      <c r="AEW403" s="473"/>
      <c r="AEX403" s="472"/>
      <c r="AEY403" s="403"/>
      <c r="AEZ403" s="358"/>
      <c r="AFA403" s="474"/>
      <c r="AFB403" s="455"/>
      <c r="AFC403" s="403"/>
      <c r="AFD403" s="403"/>
      <c r="AFE403" s="473"/>
      <c r="AFF403" s="472"/>
      <c r="AFG403" s="403"/>
      <c r="AFH403" s="358"/>
      <c r="AFI403" s="474"/>
      <c r="AFJ403" s="455"/>
      <c r="AFK403" s="403"/>
      <c r="AFL403" s="403"/>
      <c r="AFM403" s="473"/>
      <c r="AFN403" s="472"/>
      <c r="AFO403" s="403"/>
      <c r="AFP403" s="358"/>
      <c r="AFQ403" s="474"/>
      <c r="AFR403" s="455"/>
      <c r="AFS403" s="403"/>
      <c r="AFT403" s="403"/>
      <c r="AFU403" s="473"/>
      <c r="AFV403" s="472"/>
      <c r="AFW403" s="403"/>
      <c r="AFX403" s="358"/>
      <c r="AFY403" s="474"/>
      <c r="AFZ403" s="455"/>
      <c r="AGA403" s="403"/>
      <c r="AGB403" s="403"/>
      <c r="AGC403" s="473"/>
      <c r="AGD403" s="472"/>
      <c r="AGE403" s="403"/>
      <c r="AGF403" s="358"/>
      <c r="AGG403" s="474"/>
      <c r="AGH403" s="455"/>
      <c r="AGI403" s="403"/>
      <c r="AGJ403" s="403"/>
      <c r="AGK403" s="473"/>
      <c r="AGL403" s="472"/>
      <c r="AGM403" s="403"/>
      <c r="AGN403" s="358"/>
      <c r="AGO403" s="474"/>
      <c r="AGP403" s="455"/>
      <c r="AGQ403" s="403"/>
      <c r="AGR403" s="403"/>
      <c r="AGS403" s="473"/>
      <c r="AGT403" s="472"/>
      <c r="AGU403" s="403"/>
      <c r="AGV403" s="358"/>
      <c r="AGW403" s="474"/>
      <c r="AGX403" s="455"/>
      <c r="AGY403" s="403"/>
      <c r="AGZ403" s="403"/>
      <c r="AHA403" s="473"/>
      <c r="AHB403" s="472"/>
      <c r="AHC403" s="403"/>
      <c r="AHD403" s="358"/>
      <c r="AHE403" s="474"/>
      <c r="AHF403" s="455"/>
      <c r="AHG403" s="403"/>
      <c r="AHH403" s="403"/>
      <c r="AHI403" s="473"/>
      <c r="AHJ403" s="472"/>
      <c r="AHK403" s="403"/>
      <c r="AHL403" s="358"/>
      <c r="AHM403" s="474"/>
      <c r="AHN403" s="455"/>
      <c r="AHO403" s="403"/>
      <c r="AHP403" s="403"/>
      <c r="AHQ403" s="473"/>
      <c r="AHR403" s="472"/>
      <c r="AHS403" s="403"/>
      <c r="AHT403" s="358"/>
      <c r="AHU403" s="474"/>
      <c r="AHV403" s="455"/>
      <c r="AHW403" s="403"/>
      <c r="AHX403" s="403"/>
      <c r="AHY403" s="473"/>
      <c r="AHZ403" s="472"/>
      <c r="AIA403" s="403"/>
      <c r="AIB403" s="358"/>
      <c r="AIC403" s="474"/>
      <c r="AID403" s="455"/>
      <c r="AIE403" s="403"/>
      <c r="AIF403" s="403"/>
      <c r="AIG403" s="473"/>
      <c r="AIH403" s="472"/>
      <c r="AII403" s="403"/>
      <c r="AIJ403" s="358"/>
      <c r="AIK403" s="474"/>
      <c r="AIL403" s="455"/>
      <c r="AIM403" s="403"/>
      <c r="AIN403" s="403"/>
      <c r="AIO403" s="473"/>
      <c r="AIP403" s="472"/>
      <c r="AIQ403" s="403"/>
      <c r="AIR403" s="358"/>
      <c r="AIS403" s="474"/>
      <c r="AIT403" s="455"/>
      <c r="AIU403" s="403"/>
      <c r="AIV403" s="403"/>
      <c r="AIW403" s="473"/>
      <c r="AIX403" s="472"/>
      <c r="AIY403" s="403"/>
      <c r="AIZ403" s="358"/>
      <c r="AJA403" s="474"/>
      <c r="AJB403" s="455"/>
      <c r="AJC403" s="403"/>
      <c r="AJD403" s="403"/>
      <c r="AJE403" s="473"/>
      <c r="AJF403" s="472"/>
      <c r="AJG403" s="403"/>
      <c r="AJH403" s="358"/>
      <c r="AJI403" s="474"/>
      <c r="AJJ403" s="455"/>
      <c r="AJK403" s="403"/>
      <c r="AJL403" s="403"/>
      <c r="AJM403" s="473"/>
      <c r="AJN403" s="472"/>
      <c r="AJO403" s="403"/>
      <c r="AJP403" s="358"/>
      <c r="AJQ403" s="474"/>
      <c r="AJR403" s="455"/>
      <c r="AJS403" s="403"/>
      <c r="AJT403" s="403"/>
      <c r="AJU403" s="473"/>
      <c r="AJV403" s="472"/>
      <c r="AJW403" s="403"/>
      <c r="AJX403" s="358"/>
      <c r="AJY403" s="474"/>
      <c r="AJZ403" s="455"/>
      <c r="AKA403" s="403"/>
      <c r="AKB403" s="403"/>
      <c r="AKC403" s="473"/>
      <c r="AKD403" s="472"/>
      <c r="AKE403" s="403"/>
      <c r="AKF403" s="358"/>
      <c r="AKG403" s="474"/>
      <c r="AKH403" s="455"/>
      <c r="AKI403" s="403"/>
      <c r="AKJ403" s="403"/>
      <c r="AKK403" s="473"/>
      <c r="AKL403" s="472"/>
      <c r="AKM403" s="403"/>
      <c r="AKN403" s="358"/>
      <c r="AKO403" s="474"/>
      <c r="AKP403" s="455"/>
      <c r="AKQ403" s="403"/>
      <c r="AKR403" s="403"/>
      <c r="AKS403" s="473"/>
      <c r="AKT403" s="472"/>
      <c r="AKU403" s="403"/>
      <c r="AKV403" s="358"/>
      <c r="AKW403" s="474"/>
      <c r="AKX403" s="455"/>
      <c r="AKY403" s="403"/>
      <c r="AKZ403" s="403"/>
      <c r="ALA403" s="473"/>
      <c r="ALB403" s="472"/>
      <c r="ALC403" s="403"/>
      <c r="ALD403" s="358"/>
      <c r="ALE403" s="474"/>
      <c r="ALF403" s="455"/>
      <c r="ALG403" s="403"/>
      <c r="ALH403" s="403"/>
      <c r="ALI403" s="473"/>
      <c r="ALJ403" s="472"/>
      <c r="ALK403" s="403"/>
      <c r="ALL403" s="358"/>
      <c r="ALM403" s="474"/>
      <c r="ALN403" s="455"/>
      <c r="ALO403" s="403"/>
      <c r="ALP403" s="403"/>
      <c r="ALQ403" s="473"/>
      <c r="ALR403" s="472"/>
      <c r="ALS403" s="403"/>
      <c r="ALT403" s="358"/>
      <c r="ALU403" s="474"/>
      <c r="ALV403" s="455"/>
      <c r="ALW403" s="403"/>
      <c r="ALX403" s="403"/>
      <c r="ALY403" s="473"/>
      <c r="ALZ403" s="472"/>
      <c r="AMA403" s="403"/>
      <c r="AMB403" s="358"/>
      <c r="AMC403" s="474"/>
      <c r="AMD403" s="455"/>
      <c r="AME403" s="403"/>
      <c r="AMF403" s="403"/>
      <c r="AMG403" s="473"/>
      <c r="AMH403" s="472"/>
      <c r="AMI403" s="403"/>
      <c r="AMJ403" s="358"/>
      <c r="AMK403" s="474"/>
      <c r="AML403" s="455"/>
      <c r="AMM403" s="403"/>
      <c r="AMN403" s="403"/>
      <c r="AMO403" s="473"/>
      <c r="AMP403" s="472"/>
      <c r="AMQ403" s="403"/>
      <c r="AMR403" s="358"/>
      <c r="AMS403" s="474"/>
      <c r="AMT403" s="455"/>
      <c r="AMU403" s="403"/>
      <c r="AMV403" s="403"/>
      <c r="AMW403" s="473"/>
      <c r="AMX403" s="472"/>
      <c r="AMY403" s="403"/>
      <c r="AMZ403" s="358"/>
      <c r="ANA403" s="474"/>
      <c r="ANB403" s="455"/>
      <c r="ANC403" s="403"/>
      <c r="AND403" s="403"/>
      <c r="ANE403" s="473"/>
      <c r="ANF403" s="472"/>
      <c r="ANG403" s="403"/>
      <c r="ANH403" s="358"/>
      <c r="ANI403" s="474"/>
      <c r="ANJ403" s="455"/>
      <c r="ANK403" s="403"/>
      <c r="ANL403" s="403"/>
      <c r="ANM403" s="473"/>
      <c r="ANN403" s="472"/>
      <c r="ANO403" s="403"/>
      <c r="ANP403" s="358"/>
      <c r="ANQ403" s="474"/>
      <c r="ANR403" s="455"/>
      <c r="ANS403" s="403"/>
      <c r="ANT403" s="403"/>
      <c r="ANU403" s="473"/>
      <c r="ANV403" s="472"/>
      <c r="ANW403" s="403"/>
      <c r="ANX403" s="358"/>
      <c r="ANY403" s="474"/>
      <c r="ANZ403" s="455"/>
      <c r="AOA403" s="403"/>
      <c r="AOB403" s="403"/>
      <c r="AOC403" s="473"/>
      <c r="AOD403" s="472"/>
      <c r="AOE403" s="403"/>
      <c r="AOF403" s="358"/>
      <c r="AOG403" s="474"/>
      <c r="AOH403" s="455"/>
      <c r="AOI403" s="403"/>
      <c r="AOJ403" s="403"/>
      <c r="AOK403" s="473"/>
      <c r="AOL403" s="472"/>
      <c r="AOM403" s="403"/>
      <c r="AON403" s="358"/>
      <c r="AOO403" s="474"/>
      <c r="AOP403" s="455"/>
      <c r="AOQ403" s="403"/>
      <c r="AOR403" s="403"/>
      <c r="AOS403" s="473"/>
      <c r="AOT403" s="472"/>
      <c r="AOU403" s="403"/>
      <c r="AOV403" s="358"/>
      <c r="AOW403" s="474"/>
      <c r="AOX403" s="455"/>
      <c r="AOY403" s="403"/>
      <c r="AOZ403" s="403"/>
      <c r="APA403" s="473"/>
      <c r="APB403" s="472"/>
      <c r="APC403" s="403"/>
      <c r="APD403" s="358"/>
      <c r="APE403" s="474"/>
      <c r="APF403" s="455"/>
      <c r="APG403" s="403"/>
      <c r="APH403" s="403"/>
      <c r="API403" s="473"/>
      <c r="APJ403" s="472"/>
      <c r="APK403" s="403"/>
      <c r="APL403" s="358"/>
      <c r="APM403" s="474"/>
      <c r="APN403" s="455"/>
      <c r="APO403" s="403"/>
      <c r="APP403" s="403"/>
      <c r="APQ403" s="473"/>
      <c r="APR403" s="472"/>
      <c r="APS403" s="403"/>
      <c r="APT403" s="358"/>
      <c r="APU403" s="474"/>
      <c r="APV403" s="455"/>
      <c r="APW403" s="403"/>
      <c r="APX403" s="403"/>
      <c r="APY403" s="473"/>
      <c r="APZ403" s="472"/>
      <c r="AQA403" s="403"/>
      <c r="AQB403" s="358"/>
      <c r="AQC403" s="474"/>
      <c r="AQD403" s="455"/>
      <c r="AQE403" s="403"/>
      <c r="AQF403" s="403"/>
      <c r="AQG403" s="473"/>
      <c r="AQH403" s="472"/>
      <c r="AQI403" s="403"/>
      <c r="AQJ403" s="358"/>
      <c r="AQK403" s="474"/>
      <c r="AQL403" s="455"/>
      <c r="AQM403" s="403"/>
      <c r="AQN403" s="403"/>
      <c r="AQO403" s="473"/>
      <c r="AQP403" s="472"/>
      <c r="AQQ403" s="403"/>
      <c r="AQR403" s="358"/>
      <c r="AQS403" s="474"/>
      <c r="AQT403" s="455"/>
      <c r="AQU403" s="403"/>
      <c r="AQV403" s="403"/>
      <c r="AQW403" s="473"/>
      <c r="AQX403" s="472"/>
      <c r="AQY403" s="403"/>
      <c r="AQZ403" s="358"/>
      <c r="ARA403" s="474"/>
      <c r="ARB403" s="455"/>
      <c r="ARC403" s="403"/>
      <c r="ARD403" s="403"/>
      <c r="ARE403" s="473"/>
      <c r="ARF403" s="472"/>
      <c r="ARG403" s="403"/>
      <c r="ARH403" s="358"/>
      <c r="ARI403" s="474"/>
      <c r="ARJ403" s="455"/>
      <c r="ARK403" s="403"/>
      <c r="ARL403" s="403"/>
      <c r="ARM403" s="473"/>
      <c r="ARN403" s="472"/>
      <c r="ARO403" s="403"/>
      <c r="ARP403" s="358"/>
      <c r="ARQ403" s="474"/>
      <c r="ARR403" s="455"/>
      <c r="ARS403" s="403"/>
      <c r="ART403" s="403"/>
      <c r="ARU403" s="473"/>
      <c r="ARV403" s="472"/>
      <c r="ARW403" s="403"/>
      <c r="ARX403" s="358"/>
      <c r="ARY403" s="474"/>
      <c r="ARZ403" s="455"/>
      <c r="ASA403" s="403"/>
      <c r="ASB403" s="403"/>
      <c r="ASC403" s="473"/>
      <c r="ASD403" s="472"/>
      <c r="ASE403" s="403"/>
      <c r="ASF403" s="358"/>
      <c r="ASG403" s="474"/>
      <c r="ASH403" s="455"/>
      <c r="ASI403" s="403"/>
      <c r="ASJ403" s="403"/>
      <c r="ASK403" s="473"/>
      <c r="ASL403" s="472"/>
      <c r="ASM403" s="403"/>
      <c r="ASN403" s="358"/>
      <c r="ASO403" s="474"/>
      <c r="ASP403" s="455"/>
      <c r="ASQ403" s="403"/>
      <c r="ASR403" s="403"/>
      <c r="ASS403" s="473"/>
      <c r="AST403" s="472"/>
      <c r="ASU403" s="403"/>
      <c r="ASV403" s="358"/>
      <c r="ASW403" s="474"/>
      <c r="ASX403" s="455"/>
      <c r="ASY403" s="403"/>
      <c r="ASZ403" s="403"/>
      <c r="ATA403" s="473"/>
      <c r="ATB403" s="472"/>
      <c r="ATC403" s="403"/>
      <c r="ATD403" s="358"/>
      <c r="ATE403" s="474"/>
      <c r="ATF403" s="455"/>
      <c r="ATG403" s="403"/>
      <c r="ATH403" s="403"/>
      <c r="ATI403" s="473"/>
      <c r="ATJ403" s="472"/>
      <c r="ATK403" s="403"/>
      <c r="ATL403" s="358"/>
      <c r="ATM403" s="474"/>
      <c r="ATN403" s="455"/>
      <c r="ATO403" s="403"/>
      <c r="ATP403" s="403"/>
      <c r="ATQ403" s="473"/>
      <c r="ATR403" s="472"/>
      <c r="ATS403" s="403"/>
      <c r="ATT403" s="358"/>
      <c r="ATU403" s="474"/>
      <c r="ATV403" s="455"/>
      <c r="ATW403" s="403"/>
      <c r="ATX403" s="403"/>
      <c r="ATY403" s="473"/>
      <c r="ATZ403" s="472"/>
      <c r="AUA403" s="403"/>
      <c r="AUB403" s="358"/>
      <c r="AUC403" s="474"/>
      <c r="AUD403" s="455"/>
      <c r="AUE403" s="403"/>
      <c r="AUF403" s="403"/>
      <c r="AUG403" s="473"/>
      <c r="AUH403" s="472"/>
      <c r="AUI403" s="403"/>
      <c r="AUJ403" s="358"/>
      <c r="AUK403" s="474"/>
      <c r="AUL403" s="455"/>
      <c r="AUM403" s="403"/>
      <c r="AUN403" s="403"/>
      <c r="AUO403" s="473"/>
      <c r="AUP403" s="472"/>
      <c r="AUQ403" s="403"/>
      <c r="AUR403" s="358"/>
      <c r="AUS403" s="474"/>
      <c r="AUT403" s="455"/>
      <c r="AUU403" s="403"/>
      <c r="AUV403" s="403"/>
      <c r="AUW403" s="473"/>
      <c r="AUX403" s="472"/>
      <c r="AUY403" s="403"/>
      <c r="AUZ403" s="358"/>
      <c r="AVA403" s="474"/>
      <c r="AVB403" s="455"/>
      <c r="AVC403" s="403"/>
      <c r="AVD403" s="403"/>
      <c r="AVE403" s="473"/>
      <c r="AVF403" s="472"/>
      <c r="AVG403" s="403"/>
      <c r="AVH403" s="358"/>
      <c r="AVI403" s="474"/>
      <c r="AVJ403" s="455"/>
      <c r="AVK403" s="403"/>
      <c r="AVL403" s="403"/>
      <c r="AVM403" s="473"/>
      <c r="AVN403" s="472"/>
      <c r="AVO403" s="403"/>
      <c r="AVP403" s="358"/>
      <c r="AVQ403" s="474"/>
      <c r="AVR403" s="455"/>
      <c r="AVS403" s="403"/>
      <c r="AVT403" s="403"/>
      <c r="AVU403" s="473"/>
      <c r="AVV403" s="472"/>
      <c r="AVW403" s="403"/>
      <c r="AVX403" s="358"/>
      <c r="AVY403" s="474"/>
      <c r="AVZ403" s="455"/>
      <c r="AWA403" s="403"/>
      <c r="AWB403" s="403"/>
      <c r="AWC403" s="473"/>
      <c r="AWD403" s="472"/>
      <c r="AWE403" s="403"/>
      <c r="AWF403" s="358"/>
      <c r="AWG403" s="474"/>
      <c r="AWH403" s="455"/>
      <c r="AWI403" s="403"/>
      <c r="AWJ403" s="403"/>
      <c r="AWK403" s="473"/>
      <c r="AWL403" s="472"/>
      <c r="AWM403" s="403"/>
      <c r="AWN403" s="358"/>
      <c r="AWO403" s="474"/>
      <c r="AWP403" s="455"/>
      <c r="AWQ403" s="403"/>
      <c r="AWR403" s="403"/>
      <c r="AWS403" s="473"/>
      <c r="AWT403" s="472"/>
      <c r="AWU403" s="403"/>
      <c r="AWV403" s="358"/>
      <c r="AWW403" s="474"/>
      <c r="AWX403" s="455"/>
      <c r="AWY403" s="403"/>
      <c r="AWZ403" s="403"/>
      <c r="AXA403" s="473"/>
      <c r="AXB403" s="472"/>
      <c r="AXC403" s="403"/>
      <c r="AXD403" s="358"/>
      <c r="AXE403" s="474"/>
      <c r="AXF403" s="455"/>
      <c r="AXG403" s="403"/>
      <c r="AXH403" s="403"/>
      <c r="AXI403" s="473"/>
      <c r="AXJ403" s="472"/>
      <c r="AXK403" s="403"/>
      <c r="AXL403" s="358"/>
      <c r="AXM403" s="474"/>
      <c r="AXN403" s="455"/>
      <c r="AXO403" s="403"/>
      <c r="AXP403" s="403"/>
      <c r="AXQ403" s="473"/>
      <c r="AXR403" s="472"/>
      <c r="AXS403" s="403"/>
      <c r="AXT403" s="358"/>
      <c r="AXU403" s="474"/>
      <c r="AXV403" s="455"/>
      <c r="AXW403" s="403"/>
      <c r="AXX403" s="403"/>
      <c r="AXY403" s="473"/>
      <c r="AXZ403" s="472"/>
      <c r="AYA403" s="403"/>
      <c r="AYB403" s="358"/>
      <c r="AYC403" s="474"/>
      <c r="AYD403" s="455"/>
      <c r="AYE403" s="403"/>
      <c r="AYF403" s="403"/>
      <c r="AYG403" s="473"/>
      <c r="AYH403" s="472"/>
      <c r="AYI403" s="403"/>
      <c r="AYJ403" s="358"/>
      <c r="AYK403" s="474"/>
      <c r="AYL403" s="455"/>
      <c r="AYM403" s="403"/>
      <c r="AYN403" s="403"/>
      <c r="AYO403" s="473"/>
      <c r="AYP403" s="472"/>
      <c r="AYQ403" s="403"/>
      <c r="AYR403" s="358"/>
      <c r="AYS403" s="474"/>
      <c r="AYT403" s="455"/>
      <c r="AYU403" s="403"/>
      <c r="AYV403" s="403"/>
      <c r="AYW403" s="473"/>
      <c r="AYX403" s="472"/>
      <c r="AYY403" s="403"/>
      <c r="AYZ403" s="358"/>
      <c r="AZA403" s="474"/>
      <c r="AZB403" s="455"/>
      <c r="AZC403" s="403"/>
      <c r="AZD403" s="403"/>
      <c r="AZE403" s="473"/>
      <c r="AZF403" s="472"/>
      <c r="AZG403" s="403"/>
      <c r="AZH403" s="358"/>
      <c r="AZI403" s="474"/>
      <c r="AZJ403" s="455"/>
      <c r="AZK403" s="403"/>
      <c r="AZL403" s="403"/>
      <c r="AZM403" s="473"/>
      <c r="AZN403" s="472"/>
      <c r="AZO403" s="403"/>
      <c r="AZP403" s="358"/>
      <c r="AZQ403" s="474"/>
      <c r="AZR403" s="455"/>
      <c r="AZS403" s="403"/>
      <c r="AZT403" s="403"/>
      <c r="AZU403" s="473"/>
      <c r="AZV403" s="472"/>
      <c r="AZW403" s="403"/>
      <c r="AZX403" s="358"/>
      <c r="AZY403" s="474"/>
      <c r="AZZ403" s="455"/>
      <c r="BAA403" s="403"/>
      <c r="BAB403" s="403"/>
      <c r="BAC403" s="473"/>
      <c r="BAD403" s="472"/>
      <c r="BAE403" s="403"/>
      <c r="BAF403" s="358"/>
      <c r="BAG403" s="474"/>
      <c r="BAH403" s="455"/>
      <c r="BAI403" s="403"/>
      <c r="BAJ403" s="403"/>
      <c r="BAK403" s="473"/>
      <c r="BAL403" s="472"/>
      <c r="BAM403" s="403"/>
      <c r="BAN403" s="358"/>
      <c r="BAO403" s="474"/>
      <c r="BAP403" s="455"/>
      <c r="BAQ403" s="403"/>
      <c r="BAR403" s="403"/>
      <c r="BAS403" s="473"/>
      <c r="BAT403" s="472"/>
      <c r="BAU403" s="403"/>
      <c r="BAV403" s="358"/>
      <c r="BAW403" s="474"/>
      <c r="BAX403" s="455"/>
      <c r="BAY403" s="403"/>
      <c r="BAZ403" s="403"/>
      <c r="BBA403" s="473"/>
      <c r="BBB403" s="472"/>
      <c r="BBC403" s="403"/>
      <c r="BBD403" s="358"/>
      <c r="BBE403" s="474"/>
      <c r="BBF403" s="455"/>
      <c r="BBG403" s="403"/>
      <c r="BBH403" s="403"/>
      <c r="BBI403" s="473"/>
      <c r="BBJ403" s="472"/>
      <c r="BBK403" s="403"/>
      <c r="BBL403" s="358"/>
      <c r="BBM403" s="474"/>
      <c r="BBN403" s="455"/>
      <c r="BBO403" s="403"/>
      <c r="BBP403" s="403"/>
      <c r="BBQ403" s="473"/>
      <c r="BBR403" s="472"/>
      <c r="BBS403" s="403"/>
      <c r="BBT403" s="358"/>
      <c r="BBU403" s="474"/>
      <c r="BBV403" s="455"/>
      <c r="BBW403" s="403"/>
      <c r="BBX403" s="403"/>
      <c r="BBY403" s="473"/>
      <c r="BBZ403" s="472"/>
      <c r="BCA403" s="403"/>
      <c r="BCB403" s="358"/>
      <c r="BCC403" s="474"/>
      <c r="BCD403" s="455"/>
      <c r="BCE403" s="403"/>
      <c r="BCF403" s="403"/>
      <c r="BCG403" s="473"/>
      <c r="BCH403" s="472"/>
      <c r="BCI403" s="403"/>
      <c r="BCJ403" s="358"/>
      <c r="BCK403" s="474"/>
      <c r="BCL403" s="455"/>
      <c r="BCM403" s="403"/>
      <c r="BCN403" s="403"/>
      <c r="BCO403" s="473"/>
      <c r="BCP403" s="472"/>
      <c r="BCQ403" s="403"/>
      <c r="BCR403" s="358"/>
      <c r="BCS403" s="474"/>
      <c r="BCT403" s="455"/>
      <c r="BCU403" s="403"/>
      <c r="BCV403" s="403"/>
      <c r="BCW403" s="473"/>
      <c r="BCX403" s="472"/>
      <c r="BCY403" s="403"/>
      <c r="BCZ403" s="358"/>
      <c r="BDA403" s="474"/>
      <c r="BDB403" s="455"/>
      <c r="BDC403" s="403"/>
      <c r="BDD403" s="403"/>
      <c r="BDE403" s="473"/>
      <c r="BDF403" s="472"/>
      <c r="BDG403" s="403"/>
      <c r="BDH403" s="358"/>
      <c r="BDI403" s="474"/>
      <c r="BDJ403" s="455"/>
      <c r="BDK403" s="403"/>
      <c r="BDL403" s="403"/>
      <c r="BDM403" s="473"/>
      <c r="BDN403" s="472"/>
      <c r="BDO403" s="403"/>
      <c r="BDP403" s="358"/>
      <c r="BDQ403" s="474"/>
      <c r="BDR403" s="455"/>
      <c r="BDS403" s="403"/>
      <c r="BDT403" s="403"/>
      <c r="BDU403" s="473"/>
      <c r="BDV403" s="472"/>
      <c r="BDW403" s="403"/>
      <c r="BDX403" s="358"/>
      <c r="BDY403" s="474"/>
      <c r="BDZ403" s="455"/>
      <c r="BEA403" s="403"/>
      <c r="BEB403" s="403"/>
      <c r="BEC403" s="473"/>
      <c r="BED403" s="472"/>
      <c r="BEE403" s="403"/>
      <c r="BEF403" s="358"/>
      <c r="BEG403" s="474"/>
      <c r="BEH403" s="455"/>
      <c r="BEI403" s="403"/>
      <c r="BEJ403" s="403"/>
      <c r="BEK403" s="473"/>
      <c r="BEL403" s="472"/>
      <c r="BEM403" s="403"/>
      <c r="BEN403" s="358"/>
      <c r="BEO403" s="474"/>
      <c r="BEP403" s="455"/>
      <c r="BEQ403" s="403"/>
      <c r="BER403" s="403"/>
      <c r="BES403" s="473"/>
      <c r="BET403" s="472"/>
      <c r="BEU403" s="403"/>
      <c r="BEV403" s="358"/>
      <c r="BEW403" s="474"/>
      <c r="BEX403" s="455"/>
      <c r="BEY403" s="403"/>
      <c r="BEZ403" s="403"/>
      <c r="BFA403" s="473"/>
      <c r="BFB403" s="472"/>
      <c r="BFC403" s="403"/>
      <c r="BFD403" s="358"/>
      <c r="BFE403" s="474"/>
      <c r="BFF403" s="455"/>
      <c r="BFG403" s="403"/>
      <c r="BFH403" s="403"/>
      <c r="BFI403" s="473"/>
      <c r="BFJ403" s="472"/>
      <c r="BFK403" s="403"/>
      <c r="BFL403" s="358"/>
      <c r="BFM403" s="474"/>
      <c r="BFN403" s="455"/>
      <c r="BFO403" s="403"/>
      <c r="BFP403" s="403"/>
      <c r="BFQ403" s="473"/>
      <c r="BFR403" s="472"/>
      <c r="BFS403" s="403"/>
      <c r="BFT403" s="358"/>
      <c r="BFU403" s="474"/>
      <c r="BFV403" s="455"/>
      <c r="BFW403" s="403"/>
      <c r="BFX403" s="403"/>
      <c r="BFY403" s="473"/>
      <c r="BFZ403" s="472"/>
      <c r="BGA403" s="403"/>
      <c r="BGB403" s="358"/>
      <c r="BGC403" s="474"/>
      <c r="BGD403" s="455"/>
      <c r="BGE403" s="403"/>
      <c r="BGF403" s="403"/>
      <c r="BGG403" s="473"/>
      <c r="BGH403" s="472"/>
      <c r="BGI403" s="403"/>
      <c r="BGJ403" s="358"/>
      <c r="BGK403" s="474"/>
      <c r="BGL403" s="455"/>
      <c r="BGM403" s="403"/>
      <c r="BGN403" s="403"/>
      <c r="BGO403" s="473"/>
      <c r="BGP403" s="472"/>
      <c r="BGQ403" s="403"/>
      <c r="BGR403" s="358"/>
      <c r="BGS403" s="474"/>
      <c r="BGT403" s="455"/>
      <c r="BGU403" s="403"/>
      <c r="BGV403" s="403"/>
      <c r="BGW403" s="473"/>
      <c r="BGX403" s="472"/>
      <c r="BGY403" s="403"/>
      <c r="BGZ403" s="358"/>
      <c r="BHA403" s="474"/>
      <c r="BHB403" s="455"/>
      <c r="BHC403" s="403"/>
      <c r="BHD403" s="403"/>
      <c r="BHE403" s="473"/>
      <c r="BHF403" s="472"/>
      <c r="BHG403" s="403"/>
      <c r="BHH403" s="358"/>
      <c r="BHI403" s="474"/>
      <c r="BHJ403" s="455"/>
      <c r="BHK403" s="403"/>
      <c r="BHL403" s="403"/>
      <c r="BHM403" s="473"/>
      <c r="BHN403" s="472"/>
      <c r="BHO403" s="403"/>
      <c r="BHP403" s="358"/>
      <c r="BHQ403" s="474"/>
      <c r="BHR403" s="455"/>
      <c r="BHS403" s="403"/>
      <c r="BHT403" s="403"/>
      <c r="BHU403" s="473"/>
      <c r="BHV403" s="472"/>
      <c r="BHW403" s="403"/>
      <c r="BHX403" s="358"/>
      <c r="BHY403" s="474"/>
      <c r="BHZ403" s="455"/>
      <c r="BIA403" s="403"/>
      <c r="BIB403" s="403"/>
      <c r="BIC403" s="473"/>
      <c r="BID403" s="472"/>
      <c r="BIE403" s="403"/>
      <c r="BIF403" s="358"/>
      <c r="BIG403" s="474"/>
      <c r="BIH403" s="455"/>
      <c r="BII403" s="403"/>
      <c r="BIJ403" s="403"/>
      <c r="BIK403" s="473"/>
      <c r="BIL403" s="472"/>
      <c r="BIM403" s="403"/>
      <c r="BIN403" s="358"/>
      <c r="BIO403" s="474"/>
      <c r="BIP403" s="455"/>
      <c r="BIQ403" s="403"/>
      <c r="BIR403" s="403"/>
      <c r="BIS403" s="473"/>
      <c r="BIT403" s="472"/>
      <c r="BIU403" s="403"/>
      <c r="BIV403" s="358"/>
      <c r="BIW403" s="474"/>
      <c r="BIX403" s="455"/>
      <c r="BIY403" s="403"/>
      <c r="BIZ403" s="403"/>
      <c r="BJA403" s="473"/>
      <c r="BJB403" s="472"/>
      <c r="BJC403" s="403"/>
      <c r="BJD403" s="358"/>
      <c r="BJE403" s="474"/>
      <c r="BJF403" s="455"/>
      <c r="BJG403" s="403"/>
      <c r="BJH403" s="403"/>
      <c r="BJI403" s="473"/>
      <c r="BJJ403" s="472"/>
      <c r="BJK403" s="403"/>
      <c r="BJL403" s="358"/>
      <c r="BJM403" s="474"/>
      <c r="BJN403" s="455"/>
      <c r="BJO403" s="403"/>
      <c r="BJP403" s="403"/>
      <c r="BJQ403" s="473"/>
      <c r="BJR403" s="472"/>
      <c r="BJS403" s="403"/>
      <c r="BJT403" s="358"/>
      <c r="BJU403" s="474"/>
      <c r="BJV403" s="455"/>
      <c r="BJW403" s="403"/>
      <c r="BJX403" s="403"/>
      <c r="BJY403" s="473"/>
      <c r="BJZ403" s="472"/>
      <c r="BKA403" s="403"/>
      <c r="BKB403" s="358"/>
      <c r="BKC403" s="474"/>
      <c r="BKD403" s="455"/>
      <c r="BKE403" s="403"/>
      <c r="BKF403" s="403"/>
      <c r="BKG403" s="473"/>
      <c r="BKH403" s="472"/>
      <c r="BKI403" s="403"/>
      <c r="BKJ403" s="358"/>
      <c r="BKK403" s="474"/>
      <c r="BKL403" s="455"/>
      <c r="BKM403" s="403"/>
      <c r="BKN403" s="403"/>
      <c r="BKO403" s="473"/>
      <c r="BKP403" s="472"/>
      <c r="BKQ403" s="403"/>
      <c r="BKR403" s="358"/>
      <c r="BKS403" s="474"/>
      <c r="BKT403" s="455"/>
      <c r="BKU403" s="403"/>
      <c r="BKV403" s="403"/>
      <c r="BKW403" s="473"/>
      <c r="BKX403" s="472"/>
      <c r="BKY403" s="403"/>
      <c r="BKZ403" s="358"/>
      <c r="BLA403" s="474"/>
      <c r="BLB403" s="455"/>
      <c r="BLC403" s="403"/>
      <c r="BLD403" s="403"/>
      <c r="BLE403" s="473"/>
      <c r="BLF403" s="472"/>
      <c r="BLG403" s="403"/>
      <c r="BLH403" s="358"/>
      <c r="BLI403" s="474"/>
      <c r="BLJ403" s="455"/>
      <c r="BLK403" s="403"/>
      <c r="BLL403" s="403"/>
      <c r="BLM403" s="473"/>
      <c r="BLN403" s="472"/>
      <c r="BLO403" s="403"/>
      <c r="BLP403" s="358"/>
      <c r="BLQ403" s="474"/>
      <c r="BLR403" s="455"/>
      <c r="BLS403" s="403"/>
      <c r="BLT403" s="403"/>
      <c r="BLU403" s="473"/>
      <c r="BLV403" s="472"/>
      <c r="BLW403" s="403"/>
      <c r="BLX403" s="358"/>
      <c r="BLY403" s="474"/>
      <c r="BLZ403" s="455"/>
      <c r="BMA403" s="403"/>
      <c r="BMB403" s="403"/>
      <c r="BMC403" s="473"/>
      <c r="BMD403" s="472"/>
      <c r="BME403" s="403"/>
      <c r="BMF403" s="358"/>
      <c r="BMG403" s="474"/>
      <c r="BMH403" s="455"/>
      <c r="BMI403" s="403"/>
      <c r="BMJ403" s="403"/>
      <c r="BMK403" s="473"/>
      <c r="BML403" s="472"/>
      <c r="BMM403" s="403"/>
      <c r="BMN403" s="358"/>
      <c r="BMO403" s="474"/>
      <c r="BMP403" s="455"/>
      <c r="BMQ403" s="403"/>
      <c r="BMR403" s="403"/>
      <c r="BMS403" s="473"/>
      <c r="BMT403" s="472"/>
      <c r="BMU403" s="403"/>
      <c r="BMV403" s="358"/>
      <c r="BMW403" s="474"/>
      <c r="BMX403" s="455"/>
      <c r="BMY403" s="403"/>
      <c r="BMZ403" s="403"/>
      <c r="BNA403" s="473"/>
      <c r="BNB403" s="472"/>
      <c r="BNC403" s="403"/>
      <c r="BND403" s="358"/>
      <c r="BNE403" s="474"/>
      <c r="BNF403" s="455"/>
      <c r="BNG403" s="403"/>
      <c r="BNH403" s="403"/>
      <c r="BNI403" s="473"/>
      <c r="BNJ403" s="472"/>
      <c r="BNK403" s="403"/>
      <c r="BNL403" s="358"/>
      <c r="BNM403" s="474"/>
      <c r="BNN403" s="455"/>
      <c r="BNO403" s="403"/>
      <c r="BNP403" s="403"/>
      <c r="BNQ403" s="473"/>
      <c r="BNR403" s="472"/>
      <c r="BNS403" s="403"/>
      <c r="BNT403" s="358"/>
      <c r="BNU403" s="474"/>
      <c r="BNV403" s="455"/>
      <c r="BNW403" s="403"/>
      <c r="BNX403" s="403"/>
      <c r="BNY403" s="473"/>
      <c r="BNZ403" s="472"/>
      <c r="BOA403" s="403"/>
      <c r="BOB403" s="358"/>
      <c r="BOC403" s="474"/>
      <c r="BOD403" s="455"/>
      <c r="BOE403" s="403"/>
      <c r="BOF403" s="403"/>
      <c r="BOG403" s="473"/>
      <c r="BOH403" s="472"/>
      <c r="BOI403" s="403"/>
      <c r="BOJ403" s="358"/>
      <c r="BOK403" s="474"/>
      <c r="BOL403" s="455"/>
      <c r="BOM403" s="403"/>
      <c r="BON403" s="403"/>
      <c r="BOO403" s="473"/>
      <c r="BOP403" s="472"/>
      <c r="BOQ403" s="403"/>
      <c r="BOR403" s="358"/>
      <c r="BOS403" s="474"/>
      <c r="BOT403" s="455"/>
      <c r="BOU403" s="403"/>
      <c r="BOV403" s="403"/>
      <c r="BOW403" s="473"/>
      <c r="BOX403" s="472"/>
      <c r="BOY403" s="403"/>
      <c r="BOZ403" s="358"/>
      <c r="BPA403" s="474"/>
      <c r="BPB403" s="455"/>
      <c r="BPC403" s="403"/>
      <c r="BPD403" s="403"/>
      <c r="BPE403" s="473"/>
      <c r="BPF403" s="472"/>
      <c r="BPG403" s="403"/>
      <c r="BPH403" s="358"/>
      <c r="BPI403" s="474"/>
      <c r="BPJ403" s="455"/>
      <c r="BPK403" s="403"/>
      <c r="BPL403" s="403"/>
      <c r="BPM403" s="473"/>
      <c r="BPN403" s="472"/>
      <c r="BPO403" s="403"/>
      <c r="BPP403" s="358"/>
      <c r="BPQ403" s="474"/>
      <c r="BPR403" s="455"/>
      <c r="BPS403" s="403"/>
      <c r="BPT403" s="403"/>
      <c r="BPU403" s="473"/>
      <c r="BPV403" s="472"/>
      <c r="BPW403" s="403"/>
      <c r="BPX403" s="358"/>
      <c r="BPY403" s="474"/>
      <c r="BPZ403" s="455"/>
      <c r="BQA403" s="403"/>
      <c r="BQB403" s="403"/>
      <c r="BQC403" s="473"/>
      <c r="BQD403" s="472"/>
      <c r="BQE403" s="403"/>
      <c r="BQF403" s="358"/>
      <c r="BQG403" s="474"/>
      <c r="BQH403" s="455"/>
      <c r="BQI403" s="403"/>
      <c r="BQJ403" s="403"/>
      <c r="BQK403" s="473"/>
      <c r="BQL403" s="472"/>
      <c r="BQM403" s="403"/>
      <c r="BQN403" s="358"/>
      <c r="BQO403" s="474"/>
      <c r="BQP403" s="455"/>
      <c r="BQQ403" s="403"/>
      <c r="BQR403" s="403"/>
      <c r="BQS403" s="473"/>
      <c r="BQT403" s="472"/>
      <c r="BQU403" s="403"/>
      <c r="BQV403" s="358"/>
      <c r="BQW403" s="474"/>
      <c r="BQX403" s="455"/>
      <c r="BQY403" s="403"/>
      <c r="BQZ403" s="403"/>
      <c r="BRA403" s="473"/>
      <c r="BRB403" s="472"/>
      <c r="BRC403" s="403"/>
      <c r="BRD403" s="358"/>
      <c r="BRE403" s="474"/>
      <c r="BRF403" s="455"/>
      <c r="BRG403" s="403"/>
      <c r="BRH403" s="403"/>
      <c r="BRI403" s="473"/>
      <c r="BRJ403" s="472"/>
      <c r="BRK403" s="403"/>
      <c r="BRL403" s="358"/>
      <c r="BRM403" s="474"/>
      <c r="BRN403" s="455"/>
      <c r="BRO403" s="403"/>
      <c r="BRP403" s="403"/>
      <c r="BRQ403" s="473"/>
      <c r="BRR403" s="472"/>
      <c r="BRS403" s="403"/>
      <c r="BRT403" s="358"/>
      <c r="BRU403" s="474"/>
      <c r="BRV403" s="455"/>
      <c r="BRW403" s="403"/>
      <c r="BRX403" s="403"/>
      <c r="BRY403" s="473"/>
      <c r="BRZ403" s="472"/>
      <c r="BSA403" s="403"/>
      <c r="BSB403" s="358"/>
      <c r="BSC403" s="474"/>
      <c r="BSD403" s="455"/>
      <c r="BSE403" s="403"/>
      <c r="BSF403" s="403"/>
      <c r="BSG403" s="473"/>
      <c r="BSH403" s="472"/>
      <c r="BSI403" s="403"/>
      <c r="BSJ403" s="358"/>
      <c r="BSK403" s="474"/>
      <c r="BSL403" s="455"/>
      <c r="BSM403" s="403"/>
      <c r="BSN403" s="403"/>
      <c r="BSO403" s="473"/>
      <c r="BSP403" s="472"/>
      <c r="BSQ403" s="403"/>
      <c r="BSR403" s="358"/>
      <c r="BSS403" s="474"/>
      <c r="BST403" s="455"/>
      <c r="BSU403" s="403"/>
      <c r="BSV403" s="403"/>
      <c r="BSW403" s="473"/>
      <c r="BSX403" s="472"/>
      <c r="BSY403" s="403"/>
      <c r="BSZ403" s="358"/>
      <c r="BTA403" s="474"/>
      <c r="BTB403" s="455"/>
      <c r="BTC403" s="403"/>
      <c r="BTD403" s="403"/>
      <c r="BTE403" s="473"/>
      <c r="BTF403" s="472"/>
      <c r="BTG403" s="403"/>
      <c r="BTH403" s="358"/>
      <c r="BTI403" s="474"/>
      <c r="BTJ403" s="455"/>
      <c r="BTK403" s="403"/>
      <c r="BTL403" s="403"/>
      <c r="BTM403" s="473"/>
      <c r="BTN403" s="472"/>
      <c r="BTO403" s="403"/>
      <c r="BTP403" s="358"/>
      <c r="BTQ403" s="474"/>
      <c r="BTR403" s="455"/>
      <c r="BTS403" s="403"/>
      <c r="BTT403" s="403"/>
      <c r="BTU403" s="473"/>
      <c r="BTV403" s="472"/>
      <c r="BTW403" s="403"/>
      <c r="BTX403" s="358"/>
      <c r="BTY403" s="474"/>
      <c r="BTZ403" s="455"/>
      <c r="BUA403" s="403"/>
      <c r="BUB403" s="403"/>
      <c r="BUC403" s="473"/>
      <c r="BUD403" s="472"/>
      <c r="BUE403" s="403"/>
      <c r="BUF403" s="358"/>
      <c r="BUG403" s="474"/>
      <c r="BUH403" s="455"/>
      <c r="BUI403" s="403"/>
      <c r="BUJ403" s="403"/>
      <c r="BUK403" s="473"/>
      <c r="BUL403" s="472"/>
      <c r="BUM403" s="403"/>
      <c r="BUN403" s="358"/>
      <c r="BUO403" s="474"/>
      <c r="BUP403" s="455"/>
      <c r="BUQ403" s="403"/>
      <c r="BUR403" s="403"/>
      <c r="BUS403" s="473"/>
      <c r="BUT403" s="472"/>
      <c r="BUU403" s="403"/>
      <c r="BUV403" s="358"/>
      <c r="BUW403" s="474"/>
      <c r="BUX403" s="455"/>
      <c r="BUY403" s="403"/>
      <c r="BUZ403" s="403"/>
      <c r="BVA403" s="473"/>
      <c r="BVB403" s="472"/>
      <c r="BVC403" s="403"/>
      <c r="BVD403" s="358"/>
      <c r="BVE403" s="474"/>
      <c r="BVF403" s="455"/>
      <c r="BVG403" s="403"/>
      <c r="BVH403" s="403"/>
      <c r="BVI403" s="473"/>
      <c r="BVJ403" s="472"/>
      <c r="BVK403" s="403"/>
      <c r="BVL403" s="358"/>
      <c r="BVM403" s="474"/>
      <c r="BVN403" s="455"/>
      <c r="BVO403" s="403"/>
      <c r="BVP403" s="403"/>
      <c r="BVQ403" s="473"/>
      <c r="BVR403" s="472"/>
      <c r="BVS403" s="403"/>
      <c r="BVT403" s="358"/>
      <c r="BVU403" s="474"/>
      <c r="BVV403" s="455"/>
      <c r="BVW403" s="403"/>
      <c r="BVX403" s="403"/>
      <c r="BVY403" s="473"/>
      <c r="BVZ403" s="472"/>
      <c r="BWA403" s="403"/>
      <c r="BWB403" s="358"/>
      <c r="BWC403" s="474"/>
      <c r="BWD403" s="455"/>
      <c r="BWE403" s="403"/>
      <c r="BWF403" s="403"/>
      <c r="BWG403" s="473"/>
      <c r="BWH403" s="472"/>
      <c r="BWI403" s="403"/>
      <c r="BWJ403" s="358"/>
      <c r="BWK403" s="474"/>
      <c r="BWL403" s="455"/>
      <c r="BWM403" s="403"/>
      <c r="BWN403" s="403"/>
      <c r="BWO403" s="473"/>
      <c r="BWP403" s="472"/>
      <c r="BWQ403" s="403"/>
      <c r="BWR403" s="358"/>
      <c r="BWS403" s="474"/>
      <c r="BWT403" s="455"/>
      <c r="BWU403" s="403"/>
      <c r="BWV403" s="403"/>
      <c r="BWW403" s="473"/>
      <c r="BWX403" s="472"/>
      <c r="BWY403" s="403"/>
      <c r="BWZ403" s="358"/>
      <c r="BXA403" s="474"/>
      <c r="BXB403" s="455"/>
      <c r="BXC403" s="403"/>
      <c r="BXD403" s="403"/>
      <c r="BXE403" s="473"/>
      <c r="BXF403" s="472"/>
      <c r="BXG403" s="403"/>
      <c r="BXH403" s="358"/>
      <c r="BXI403" s="474"/>
      <c r="BXJ403" s="455"/>
      <c r="BXK403" s="403"/>
      <c r="BXL403" s="403"/>
      <c r="BXM403" s="473"/>
      <c r="BXN403" s="472"/>
      <c r="BXO403" s="403"/>
      <c r="BXP403" s="358"/>
      <c r="BXQ403" s="474"/>
      <c r="BXR403" s="455"/>
      <c r="BXS403" s="403"/>
      <c r="BXT403" s="403"/>
      <c r="BXU403" s="473"/>
      <c r="BXV403" s="472"/>
      <c r="BXW403" s="403"/>
      <c r="BXX403" s="358"/>
      <c r="BXY403" s="474"/>
      <c r="BXZ403" s="455"/>
      <c r="BYA403" s="403"/>
      <c r="BYB403" s="403"/>
      <c r="BYC403" s="473"/>
      <c r="BYD403" s="472"/>
      <c r="BYE403" s="403"/>
      <c r="BYF403" s="358"/>
      <c r="BYG403" s="474"/>
      <c r="BYH403" s="455"/>
      <c r="BYI403" s="403"/>
      <c r="BYJ403" s="403"/>
      <c r="BYK403" s="473"/>
      <c r="BYL403" s="472"/>
      <c r="BYM403" s="403"/>
      <c r="BYN403" s="358"/>
      <c r="BYO403" s="474"/>
      <c r="BYP403" s="455"/>
      <c r="BYQ403" s="403"/>
      <c r="BYR403" s="403"/>
      <c r="BYS403" s="473"/>
      <c r="BYT403" s="472"/>
      <c r="BYU403" s="403"/>
      <c r="BYV403" s="358"/>
      <c r="BYW403" s="474"/>
      <c r="BYX403" s="455"/>
      <c r="BYY403" s="403"/>
      <c r="BYZ403" s="403"/>
      <c r="BZA403" s="473"/>
      <c r="BZB403" s="472"/>
      <c r="BZC403" s="403"/>
      <c r="BZD403" s="358"/>
      <c r="BZE403" s="474"/>
      <c r="BZF403" s="455"/>
      <c r="BZG403" s="403"/>
      <c r="BZH403" s="403"/>
      <c r="BZI403" s="473"/>
      <c r="BZJ403" s="472"/>
      <c r="BZK403" s="403"/>
      <c r="BZL403" s="358"/>
      <c r="BZM403" s="474"/>
      <c r="BZN403" s="455"/>
      <c r="BZO403" s="403"/>
      <c r="BZP403" s="403"/>
      <c r="BZQ403" s="473"/>
      <c r="BZR403" s="472"/>
      <c r="BZS403" s="403"/>
      <c r="BZT403" s="358"/>
      <c r="BZU403" s="474"/>
      <c r="BZV403" s="455"/>
      <c r="BZW403" s="403"/>
      <c r="BZX403" s="403"/>
      <c r="BZY403" s="473"/>
      <c r="BZZ403" s="472"/>
      <c r="CAA403" s="403"/>
      <c r="CAB403" s="358"/>
      <c r="CAC403" s="474"/>
      <c r="CAD403" s="455"/>
      <c r="CAE403" s="403"/>
      <c r="CAF403" s="403"/>
      <c r="CAG403" s="473"/>
      <c r="CAH403" s="472"/>
      <c r="CAI403" s="403"/>
      <c r="CAJ403" s="358"/>
      <c r="CAK403" s="474"/>
      <c r="CAL403" s="455"/>
      <c r="CAM403" s="403"/>
      <c r="CAN403" s="403"/>
      <c r="CAO403" s="473"/>
      <c r="CAP403" s="472"/>
      <c r="CAQ403" s="403"/>
      <c r="CAR403" s="358"/>
      <c r="CAS403" s="474"/>
      <c r="CAT403" s="455"/>
      <c r="CAU403" s="403"/>
      <c r="CAV403" s="403"/>
      <c r="CAW403" s="473"/>
      <c r="CAX403" s="472"/>
      <c r="CAY403" s="403"/>
      <c r="CAZ403" s="358"/>
      <c r="CBA403" s="474"/>
      <c r="CBB403" s="455"/>
      <c r="CBC403" s="403"/>
      <c r="CBD403" s="403"/>
      <c r="CBE403" s="473"/>
      <c r="CBF403" s="472"/>
      <c r="CBG403" s="403"/>
      <c r="CBH403" s="358"/>
      <c r="CBI403" s="474"/>
      <c r="CBJ403" s="455"/>
      <c r="CBK403" s="403"/>
      <c r="CBL403" s="403"/>
      <c r="CBM403" s="473"/>
      <c r="CBN403" s="472"/>
      <c r="CBO403" s="403"/>
      <c r="CBP403" s="358"/>
      <c r="CBQ403" s="474"/>
      <c r="CBR403" s="455"/>
      <c r="CBS403" s="403"/>
      <c r="CBT403" s="403"/>
      <c r="CBU403" s="473"/>
      <c r="CBV403" s="472"/>
      <c r="CBW403" s="403"/>
      <c r="CBX403" s="358"/>
      <c r="CBY403" s="474"/>
      <c r="CBZ403" s="455"/>
      <c r="CCA403" s="403"/>
      <c r="CCB403" s="403"/>
      <c r="CCC403" s="473"/>
      <c r="CCD403" s="472"/>
      <c r="CCE403" s="403"/>
      <c r="CCF403" s="358"/>
      <c r="CCG403" s="474"/>
      <c r="CCH403" s="455"/>
      <c r="CCI403" s="403"/>
      <c r="CCJ403" s="403"/>
      <c r="CCK403" s="473"/>
      <c r="CCL403" s="472"/>
      <c r="CCM403" s="403"/>
      <c r="CCN403" s="358"/>
      <c r="CCO403" s="474"/>
      <c r="CCP403" s="455"/>
      <c r="CCQ403" s="403"/>
      <c r="CCR403" s="403"/>
      <c r="CCS403" s="473"/>
      <c r="CCT403" s="472"/>
      <c r="CCU403" s="403"/>
      <c r="CCV403" s="358"/>
      <c r="CCW403" s="474"/>
      <c r="CCX403" s="455"/>
      <c r="CCY403" s="403"/>
      <c r="CCZ403" s="403"/>
      <c r="CDA403" s="473"/>
      <c r="CDB403" s="472"/>
      <c r="CDC403" s="403"/>
      <c r="CDD403" s="358"/>
      <c r="CDE403" s="474"/>
      <c r="CDF403" s="455"/>
      <c r="CDG403" s="403"/>
      <c r="CDH403" s="403"/>
      <c r="CDI403" s="473"/>
      <c r="CDJ403" s="472"/>
      <c r="CDK403" s="403"/>
      <c r="CDL403" s="358"/>
      <c r="CDM403" s="474"/>
      <c r="CDN403" s="455"/>
      <c r="CDO403" s="403"/>
      <c r="CDP403" s="403"/>
      <c r="CDQ403" s="473"/>
      <c r="CDR403" s="472"/>
      <c r="CDS403" s="403"/>
      <c r="CDT403" s="358"/>
      <c r="CDU403" s="474"/>
      <c r="CDV403" s="455"/>
      <c r="CDW403" s="403"/>
      <c r="CDX403" s="403"/>
      <c r="CDY403" s="473"/>
      <c r="CDZ403" s="472"/>
      <c r="CEA403" s="403"/>
      <c r="CEB403" s="358"/>
      <c r="CEC403" s="474"/>
      <c r="CED403" s="455"/>
      <c r="CEE403" s="403"/>
      <c r="CEF403" s="403"/>
      <c r="CEG403" s="473"/>
      <c r="CEH403" s="472"/>
      <c r="CEI403" s="403"/>
      <c r="CEJ403" s="358"/>
      <c r="CEK403" s="474"/>
      <c r="CEL403" s="455"/>
      <c r="CEM403" s="403"/>
      <c r="CEN403" s="403"/>
      <c r="CEO403" s="473"/>
      <c r="CEP403" s="472"/>
      <c r="CEQ403" s="403"/>
      <c r="CER403" s="358"/>
      <c r="CES403" s="474"/>
      <c r="CET403" s="455"/>
      <c r="CEU403" s="403"/>
      <c r="CEV403" s="403"/>
      <c r="CEW403" s="473"/>
      <c r="CEX403" s="472"/>
      <c r="CEY403" s="403"/>
      <c r="CEZ403" s="358"/>
      <c r="CFA403" s="474"/>
      <c r="CFB403" s="455"/>
      <c r="CFC403" s="403"/>
      <c r="CFD403" s="403"/>
      <c r="CFE403" s="473"/>
      <c r="CFF403" s="472"/>
      <c r="CFG403" s="403"/>
      <c r="CFH403" s="358"/>
      <c r="CFI403" s="474"/>
      <c r="CFJ403" s="455"/>
      <c r="CFK403" s="403"/>
      <c r="CFL403" s="403"/>
      <c r="CFM403" s="473"/>
      <c r="CFN403" s="472"/>
      <c r="CFO403" s="403"/>
      <c r="CFP403" s="358"/>
      <c r="CFQ403" s="474"/>
      <c r="CFR403" s="455"/>
      <c r="CFS403" s="403"/>
      <c r="CFT403" s="403"/>
      <c r="CFU403" s="473"/>
      <c r="CFV403" s="472"/>
      <c r="CFW403" s="403"/>
      <c r="CFX403" s="358"/>
      <c r="CFY403" s="474"/>
      <c r="CFZ403" s="455"/>
      <c r="CGA403" s="403"/>
      <c r="CGB403" s="403"/>
      <c r="CGC403" s="473"/>
      <c r="CGD403" s="472"/>
      <c r="CGE403" s="403"/>
      <c r="CGF403" s="358"/>
      <c r="CGG403" s="474"/>
      <c r="CGH403" s="455"/>
      <c r="CGI403" s="403"/>
      <c r="CGJ403" s="403"/>
      <c r="CGK403" s="473"/>
      <c r="CGL403" s="472"/>
      <c r="CGM403" s="403"/>
      <c r="CGN403" s="358"/>
      <c r="CGO403" s="474"/>
      <c r="CGP403" s="455"/>
      <c r="CGQ403" s="403"/>
      <c r="CGR403" s="403"/>
      <c r="CGS403" s="473"/>
      <c r="CGT403" s="472"/>
      <c r="CGU403" s="403"/>
      <c r="CGV403" s="358"/>
      <c r="CGW403" s="474"/>
      <c r="CGX403" s="455"/>
      <c r="CGY403" s="403"/>
      <c r="CGZ403" s="403"/>
      <c r="CHA403" s="473"/>
      <c r="CHB403" s="472"/>
      <c r="CHC403" s="403"/>
      <c r="CHD403" s="358"/>
      <c r="CHE403" s="474"/>
      <c r="CHF403" s="455"/>
      <c r="CHG403" s="403"/>
      <c r="CHH403" s="403"/>
      <c r="CHI403" s="473"/>
      <c r="CHJ403" s="472"/>
      <c r="CHK403" s="403"/>
      <c r="CHL403" s="358"/>
      <c r="CHM403" s="474"/>
      <c r="CHN403" s="455"/>
      <c r="CHO403" s="403"/>
      <c r="CHP403" s="403"/>
      <c r="CHQ403" s="473"/>
      <c r="CHR403" s="472"/>
      <c r="CHS403" s="403"/>
      <c r="CHT403" s="358"/>
      <c r="CHU403" s="474"/>
      <c r="CHV403" s="455"/>
      <c r="CHW403" s="403"/>
      <c r="CHX403" s="403"/>
      <c r="CHY403" s="473"/>
      <c r="CHZ403" s="472"/>
      <c r="CIA403" s="403"/>
      <c r="CIB403" s="358"/>
      <c r="CIC403" s="474"/>
      <c r="CID403" s="455"/>
      <c r="CIE403" s="403"/>
      <c r="CIF403" s="403"/>
      <c r="CIG403" s="473"/>
      <c r="CIH403" s="472"/>
      <c r="CII403" s="403"/>
      <c r="CIJ403" s="358"/>
      <c r="CIK403" s="474"/>
      <c r="CIL403" s="455"/>
      <c r="CIM403" s="403"/>
      <c r="CIN403" s="403"/>
      <c r="CIO403" s="473"/>
      <c r="CIP403" s="472"/>
      <c r="CIQ403" s="403"/>
      <c r="CIR403" s="358"/>
      <c r="CIS403" s="474"/>
      <c r="CIT403" s="455"/>
      <c r="CIU403" s="403"/>
      <c r="CIV403" s="403"/>
      <c r="CIW403" s="473"/>
      <c r="CIX403" s="472"/>
      <c r="CIY403" s="403"/>
      <c r="CIZ403" s="358"/>
      <c r="CJA403" s="474"/>
      <c r="CJB403" s="455"/>
      <c r="CJC403" s="403"/>
      <c r="CJD403" s="403"/>
      <c r="CJE403" s="473"/>
      <c r="CJF403" s="472"/>
      <c r="CJG403" s="403"/>
      <c r="CJH403" s="358"/>
      <c r="CJI403" s="474"/>
      <c r="CJJ403" s="455"/>
      <c r="CJK403" s="403"/>
      <c r="CJL403" s="403"/>
      <c r="CJM403" s="473"/>
      <c r="CJN403" s="472"/>
      <c r="CJO403" s="403"/>
      <c r="CJP403" s="358"/>
      <c r="CJQ403" s="474"/>
      <c r="CJR403" s="455"/>
      <c r="CJS403" s="403"/>
      <c r="CJT403" s="403"/>
      <c r="CJU403" s="473"/>
      <c r="CJV403" s="472"/>
      <c r="CJW403" s="403"/>
      <c r="CJX403" s="358"/>
      <c r="CJY403" s="474"/>
      <c r="CJZ403" s="455"/>
      <c r="CKA403" s="403"/>
      <c r="CKB403" s="403"/>
      <c r="CKC403" s="473"/>
      <c r="CKD403" s="472"/>
      <c r="CKE403" s="403"/>
      <c r="CKF403" s="358"/>
      <c r="CKG403" s="474"/>
      <c r="CKH403" s="455"/>
      <c r="CKI403" s="403"/>
      <c r="CKJ403" s="403"/>
      <c r="CKK403" s="473"/>
      <c r="CKL403" s="472"/>
      <c r="CKM403" s="403"/>
      <c r="CKN403" s="358"/>
      <c r="CKO403" s="474"/>
      <c r="CKP403" s="455"/>
      <c r="CKQ403" s="403"/>
      <c r="CKR403" s="403"/>
      <c r="CKS403" s="473"/>
      <c r="CKT403" s="472"/>
      <c r="CKU403" s="403"/>
      <c r="CKV403" s="358"/>
      <c r="CKW403" s="474"/>
      <c r="CKX403" s="455"/>
      <c r="CKY403" s="403"/>
      <c r="CKZ403" s="403"/>
      <c r="CLA403" s="473"/>
      <c r="CLB403" s="472"/>
      <c r="CLC403" s="403"/>
      <c r="CLD403" s="358"/>
      <c r="CLE403" s="474"/>
      <c r="CLF403" s="455"/>
      <c r="CLG403" s="403"/>
      <c r="CLH403" s="403"/>
      <c r="CLI403" s="473"/>
      <c r="CLJ403" s="472"/>
      <c r="CLK403" s="403"/>
      <c r="CLL403" s="358"/>
      <c r="CLM403" s="474"/>
      <c r="CLN403" s="455"/>
      <c r="CLO403" s="403"/>
      <c r="CLP403" s="403"/>
      <c r="CLQ403" s="473"/>
      <c r="CLR403" s="472"/>
      <c r="CLS403" s="403"/>
      <c r="CLT403" s="358"/>
      <c r="CLU403" s="474"/>
      <c r="CLV403" s="455"/>
      <c r="CLW403" s="403"/>
      <c r="CLX403" s="403"/>
      <c r="CLY403" s="473"/>
      <c r="CLZ403" s="472"/>
      <c r="CMA403" s="403"/>
      <c r="CMB403" s="358"/>
      <c r="CMC403" s="474"/>
      <c r="CMD403" s="455"/>
      <c r="CME403" s="403"/>
      <c r="CMF403" s="403"/>
      <c r="CMG403" s="473"/>
      <c r="CMH403" s="472"/>
      <c r="CMI403" s="403"/>
      <c r="CMJ403" s="358"/>
      <c r="CMK403" s="474"/>
      <c r="CML403" s="455"/>
      <c r="CMM403" s="403"/>
      <c r="CMN403" s="403"/>
      <c r="CMO403" s="473"/>
      <c r="CMP403" s="472"/>
      <c r="CMQ403" s="403"/>
      <c r="CMR403" s="358"/>
      <c r="CMS403" s="474"/>
      <c r="CMT403" s="455"/>
      <c r="CMU403" s="403"/>
      <c r="CMV403" s="403"/>
      <c r="CMW403" s="473"/>
      <c r="CMX403" s="472"/>
      <c r="CMY403" s="403"/>
      <c r="CMZ403" s="358"/>
      <c r="CNA403" s="474"/>
      <c r="CNB403" s="455"/>
      <c r="CNC403" s="403"/>
      <c r="CND403" s="403"/>
      <c r="CNE403" s="473"/>
      <c r="CNF403" s="472"/>
      <c r="CNG403" s="403"/>
      <c r="CNH403" s="358"/>
      <c r="CNI403" s="474"/>
      <c r="CNJ403" s="455"/>
      <c r="CNK403" s="403"/>
      <c r="CNL403" s="403"/>
      <c r="CNM403" s="473"/>
      <c r="CNN403" s="472"/>
      <c r="CNO403" s="403"/>
      <c r="CNP403" s="358"/>
      <c r="CNQ403" s="474"/>
      <c r="CNR403" s="455"/>
      <c r="CNS403" s="403"/>
      <c r="CNT403" s="403"/>
      <c r="CNU403" s="473"/>
      <c r="CNV403" s="472"/>
      <c r="CNW403" s="403"/>
      <c r="CNX403" s="358"/>
      <c r="CNY403" s="474"/>
      <c r="CNZ403" s="455"/>
      <c r="COA403" s="403"/>
      <c r="COB403" s="403"/>
      <c r="COC403" s="473"/>
      <c r="COD403" s="472"/>
      <c r="COE403" s="403"/>
      <c r="COF403" s="358"/>
      <c r="COG403" s="474"/>
      <c r="COH403" s="455"/>
      <c r="COI403" s="403"/>
      <c r="COJ403" s="403"/>
      <c r="COK403" s="473"/>
      <c r="COL403" s="472"/>
      <c r="COM403" s="403"/>
      <c r="CON403" s="358"/>
      <c r="COO403" s="474"/>
      <c r="COP403" s="455"/>
      <c r="COQ403" s="403"/>
      <c r="COR403" s="403"/>
      <c r="COS403" s="473"/>
      <c r="COT403" s="472"/>
      <c r="COU403" s="403"/>
      <c r="COV403" s="358"/>
      <c r="COW403" s="474"/>
      <c r="COX403" s="455"/>
      <c r="COY403" s="403"/>
      <c r="COZ403" s="403"/>
      <c r="CPA403" s="473"/>
      <c r="CPB403" s="472"/>
      <c r="CPC403" s="403"/>
      <c r="CPD403" s="358"/>
      <c r="CPE403" s="474"/>
      <c r="CPF403" s="455"/>
      <c r="CPG403" s="403"/>
      <c r="CPH403" s="403"/>
      <c r="CPI403" s="473"/>
      <c r="CPJ403" s="472"/>
      <c r="CPK403" s="403"/>
      <c r="CPL403" s="358"/>
      <c r="CPM403" s="474"/>
      <c r="CPN403" s="455"/>
      <c r="CPO403" s="403"/>
      <c r="CPP403" s="403"/>
      <c r="CPQ403" s="473"/>
      <c r="CPR403" s="472"/>
      <c r="CPS403" s="403"/>
      <c r="CPT403" s="358"/>
      <c r="CPU403" s="474"/>
      <c r="CPV403" s="455"/>
      <c r="CPW403" s="403"/>
      <c r="CPX403" s="403"/>
      <c r="CPY403" s="473"/>
      <c r="CPZ403" s="472"/>
      <c r="CQA403" s="403"/>
      <c r="CQB403" s="358"/>
      <c r="CQC403" s="474"/>
      <c r="CQD403" s="455"/>
      <c r="CQE403" s="403"/>
      <c r="CQF403" s="403"/>
      <c r="CQG403" s="473"/>
      <c r="CQH403" s="472"/>
      <c r="CQI403" s="403"/>
      <c r="CQJ403" s="358"/>
      <c r="CQK403" s="474"/>
      <c r="CQL403" s="455"/>
      <c r="CQM403" s="403"/>
      <c r="CQN403" s="403"/>
      <c r="CQO403" s="473"/>
      <c r="CQP403" s="472"/>
      <c r="CQQ403" s="403"/>
      <c r="CQR403" s="358"/>
      <c r="CQS403" s="474"/>
      <c r="CQT403" s="455"/>
      <c r="CQU403" s="403"/>
      <c r="CQV403" s="403"/>
      <c r="CQW403" s="473"/>
      <c r="CQX403" s="472"/>
      <c r="CQY403" s="403"/>
      <c r="CQZ403" s="358"/>
      <c r="CRA403" s="474"/>
      <c r="CRB403" s="455"/>
      <c r="CRC403" s="403"/>
      <c r="CRD403" s="403"/>
      <c r="CRE403" s="473"/>
      <c r="CRF403" s="472"/>
      <c r="CRG403" s="403"/>
      <c r="CRH403" s="358"/>
      <c r="CRI403" s="474"/>
      <c r="CRJ403" s="455"/>
      <c r="CRK403" s="403"/>
      <c r="CRL403" s="403"/>
      <c r="CRM403" s="473"/>
      <c r="CRN403" s="472"/>
      <c r="CRO403" s="403"/>
      <c r="CRP403" s="358"/>
      <c r="CRQ403" s="474"/>
      <c r="CRR403" s="455"/>
      <c r="CRS403" s="403"/>
      <c r="CRT403" s="403"/>
      <c r="CRU403" s="473"/>
      <c r="CRV403" s="472"/>
      <c r="CRW403" s="403"/>
      <c r="CRX403" s="358"/>
      <c r="CRY403" s="474"/>
      <c r="CRZ403" s="455"/>
      <c r="CSA403" s="403"/>
      <c r="CSB403" s="403"/>
      <c r="CSC403" s="473"/>
      <c r="CSD403" s="472"/>
      <c r="CSE403" s="403"/>
      <c r="CSF403" s="358"/>
      <c r="CSG403" s="474"/>
      <c r="CSH403" s="455"/>
      <c r="CSI403" s="403"/>
      <c r="CSJ403" s="403"/>
      <c r="CSK403" s="473"/>
      <c r="CSL403" s="472"/>
      <c r="CSM403" s="403"/>
      <c r="CSN403" s="358"/>
      <c r="CSO403" s="474"/>
      <c r="CSP403" s="455"/>
      <c r="CSQ403" s="403"/>
      <c r="CSR403" s="403"/>
      <c r="CSS403" s="473"/>
      <c r="CST403" s="472"/>
      <c r="CSU403" s="403"/>
      <c r="CSV403" s="358"/>
      <c r="CSW403" s="474"/>
      <c r="CSX403" s="455"/>
      <c r="CSY403" s="403"/>
      <c r="CSZ403" s="403"/>
      <c r="CTA403" s="473"/>
      <c r="CTB403" s="472"/>
      <c r="CTC403" s="403"/>
      <c r="CTD403" s="358"/>
      <c r="CTE403" s="474"/>
      <c r="CTF403" s="455"/>
      <c r="CTG403" s="403"/>
      <c r="CTH403" s="403"/>
      <c r="CTI403" s="473"/>
      <c r="CTJ403" s="472"/>
      <c r="CTK403" s="403"/>
      <c r="CTL403" s="358"/>
      <c r="CTM403" s="474"/>
      <c r="CTN403" s="455"/>
      <c r="CTO403" s="403"/>
      <c r="CTP403" s="403"/>
      <c r="CTQ403" s="473"/>
      <c r="CTR403" s="472"/>
      <c r="CTS403" s="403"/>
      <c r="CTT403" s="358"/>
      <c r="CTU403" s="474"/>
      <c r="CTV403" s="455"/>
      <c r="CTW403" s="403"/>
      <c r="CTX403" s="403"/>
      <c r="CTY403" s="473"/>
      <c r="CTZ403" s="472"/>
      <c r="CUA403" s="403"/>
      <c r="CUB403" s="358"/>
      <c r="CUC403" s="474"/>
      <c r="CUD403" s="455"/>
      <c r="CUE403" s="403"/>
      <c r="CUF403" s="403"/>
      <c r="CUG403" s="473"/>
      <c r="CUH403" s="472"/>
      <c r="CUI403" s="403"/>
      <c r="CUJ403" s="358"/>
      <c r="CUK403" s="474"/>
      <c r="CUL403" s="455"/>
      <c r="CUM403" s="403"/>
      <c r="CUN403" s="403"/>
      <c r="CUO403" s="473"/>
      <c r="CUP403" s="472"/>
      <c r="CUQ403" s="403"/>
      <c r="CUR403" s="358"/>
      <c r="CUS403" s="474"/>
      <c r="CUT403" s="455"/>
      <c r="CUU403" s="403"/>
      <c r="CUV403" s="403"/>
      <c r="CUW403" s="473"/>
      <c r="CUX403" s="472"/>
      <c r="CUY403" s="403"/>
      <c r="CUZ403" s="358"/>
      <c r="CVA403" s="474"/>
      <c r="CVB403" s="455"/>
      <c r="CVC403" s="403"/>
      <c r="CVD403" s="403"/>
      <c r="CVE403" s="473"/>
      <c r="CVF403" s="472"/>
      <c r="CVG403" s="403"/>
      <c r="CVH403" s="358"/>
      <c r="CVI403" s="474"/>
      <c r="CVJ403" s="455"/>
      <c r="CVK403" s="403"/>
      <c r="CVL403" s="403"/>
      <c r="CVM403" s="473"/>
      <c r="CVN403" s="472"/>
      <c r="CVO403" s="403"/>
      <c r="CVP403" s="358"/>
      <c r="CVQ403" s="474"/>
      <c r="CVR403" s="455"/>
      <c r="CVS403" s="403"/>
      <c r="CVT403" s="403"/>
      <c r="CVU403" s="473"/>
      <c r="CVV403" s="472"/>
      <c r="CVW403" s="403"/>
      <c r="CVX403" s="358"/>
      <c r="CVY403" s="474"/>
      <c r="CVZ403" s="455"/>
      <c r="CWA403" s="403"/>
      <c r="CWB403" s="403"/>
      <c r="CWC403" s="473"/>
      <c r="CWD403" s="472"/>
      <c r="CWE403" s="403"/>
      <c r="CWF403" s="358"/>
      <c r="CWG403" s="474"/>
      <c r="CWH403" s="455"/>
      <c r="CWI403" s="403"/>
      <c r="CWJ403" s="403"/>
      <c r="CWK403" s="473"/>
      <c r="CWL403" s="472"/>
      <c r="CWM403" s="403"/>
      <c r="CWN403" s="358"/>
      <c r="CWO403" s="474"/>
      <c r="CWP403" s="455"/>
      <c r="CWQ403" s="403"/>
      <c r="CWR403" s="403"/>
      <c r="CWS403" s="473"/>
      <c r="CWT403" s="472"/>
      <c r="CWU403" s="403"/>
      <c r="CWV403" s="358"/>
      <c r="CWW403" s="474"/>
      <c r="CWX403" s="455"/>
      <c r="CWY403" s="403"/>
      <c r="CWZ403" s="403"/>
      <c r="CXA403" s="473"/>
      <c r="CXB403" s="472"/>
      <c r="CXC403" s="403"/>
      <c r="CXD403" s="358"/>
      <c r="CXE403" s="474"/>
      <c r="CXF403" s="455"/>
      <c r="CXG403" s="403"/>
      <c r="CXH403" s="403"/>
      <c r="CXI403" s="473"/>
      <c r="CXJ403" s="472"/>
      <c r="CXK403" s="403"/>
      <c r="CXL403" s="358"/>
      <c r="CXM403" s="474"/>
      <c r="CXN403" s="455"/>
      <c r="CXO403" s="403"/>
      <c r="CXP403" s="403"/>
      <c r="CXQ403" s="473"/>
      <c r="CXR403" s="472"/>
      <c r="CXS403" s="403"/>
      <c r="CXT403" s="358"/>
      <c r="CXU403" s="474"/>
      <c r="CXV403" s="455"/>
      <c r="CXW403" s="403"/>
      <c r="CXX403" s="403"/>
      <c r="CXY403" s="473"/>
      <c r="CXZ403" s="472"/>
      <c r="CYA403" s="403"/>
      <c r="CYB403" s="358"/>
      <c r="CYC403" s="474"/>
      <c r="CYD403" s="455"/>
      <c r="CYE403" s="403"/>
      <c r="CYF403" s="403"/>
      <c r="CYG403" s="473"/>
      <c r="CYH403" s="472"/>
      <c r="CYI403" s="403"/>
      <c r="CYJ403" s="358"/>
      <c r="CYK403" s="474"/>
      <c r="CYL403" s="455"/>
      <c r="CYM403" s="403"/>
      <c r="CYN403" s="403"/>
      <c r="CYO403" s="473"/>
      <c r="CYP403" s="472"/>
      <c r="CYQ403" s="403"/>
      <c r="CYR403" s="358"/>
      <c r="CYS403" s="474"/>
      <c r="CYT403" s="455"/>
      <c r="CYU403" s="403"/>
      <c r="CYV403" s="403"/>
      <c r="CYW403" s="473"/>
      <c r="CYX403" s="472"/>
      <c r="CYY403" s="403"/>
      <c r="CYZ403" s="358"/>
      <c r="CZA403" s="474"/>
      <c r="CZB403" s="455"/>
      <c r="CZC403" s="403"/>
      <c r="CZD403" s="403"/>
      <c r="CZE403" s="473"/>
      <c r="CZF403" s="472"/>
      <c r="CZG403" s="403"/>
      <c r="CZH403" s="358"/>
      <c r="CZI403" s="474"/>
      <c r="CZJ403" s="455"/>
      <c r="CZK403" s="403"/>
      <c r="CZL403" s="403"/>
      <c r="CZM403" s="473"/>
      <c r="CZN403" s="472"/>
      <c r="CZO403" s="403"/>
      <c r="CZP403" s="358"/>
      <c r="CZQ403" s="474"/>
      <c r="CZR403" s="455"/>
      <c r="CZS403" s="403"/>
      <c r="CZT403" s="403"/>
      <c r="CZU403" s="473"/>
      <c r="CZV403" s="472"/>
      <c r="CZW403" s="403"/>
      <c r="CZX403" s="358"/>
      <c r="CZY403" s="474"/>
      <c r="CZZ403" s="455"/>
      <c r="DAA403" s="403"/>
      <c r="DAB403" s="403"/>
      <c r="DAC403" s="473"/>
      <c r="DAD403" s="472"/>
      <c r="DAE403" s="403"/>
      <c r="DAF403" s="358"/>
      <c r="DAG403" s="474"/>
      <c r="DAH403" s="455"/>
      <c r="DAI403" s="403"/>
      <c r="DAJ403" s="403"/>
      <c r="DAK403" s="473"/>
      <c r="DAL403" s="472"/>
      <c r="DAM403" s="403"/>
      <c r="DAN403" s="358"/>
      <c r="DAO403" s="474"/>
      <c r="DAP403" s="455"/>
      <c r="DAQ403" s="403"/>
      <c r="DAR403" s="403"/>
      <c r="DAS403" s="473"/>
      <c r="DAT403" s="472"/>
      <c r="DAU403" s="403"/>
      <c r="DAV403" s="358"/>
      <c r="DAW403" s="474"/>
      <c r="DAX403" s="455"/>
      <c r="DAY403" s="403"/>
      <c r="DAZ403" s="403"/>
      <c r="DBA403" s="473"/>
      <c r="DBB403" s="472"/>
      <c r="DBC403" s="403"/>
      <c r="DBD403" s="358"/>
      <c r="DBE403" s="474"/>
      <c r="DBF403" s="455"/>
      <c r="DBG403" s="403"/>
      <c r="DBH403" s="403"/>
      <c r="DBI403" s="473"/>
      <c r="DBJ403" s="472"/>
      <c r="DBK403" s="403"/>
      <c r="DBL403" s="358"/>
      <c r="DBM403" s="474"/>
      <c r="DBN403" s="455"/>
      <c r="DBO403" s="403"/>
      <c r="DBP403" s="403"/>
      <c r="DBQ403" s="473"/>
      <c r="DBR403" s="472"/>
      <c r="DBS403" s="403"/>
      <c r="DBT403" s="358"/>
      <c r="DBU403" s="474"/>
      <c r="DBV403" s="455"/>
      <c r="DBW403" s="403"/>
      <c r="DBX403" s="403"/>
      <c r="DBY403" s="473"/>
      <c r="DBZ403" s="472"/>
      <c r="DCA403" s="403"/>
      <c r="DCB403" s="358"/>
      <c r="DCC403" s="474"/>
      <c r="DCD403" s="455"/>
      <c r="DCE403" s="403"/>
      <c r="DCF403" s="403"/>
      <c r="DCG403" s="473"/>
      <c r="DCH403" s="472"/>
      <c r="DCI403" s="403"/>
      <c r="DCJ403" s="358"/>
      <c r="DCK403" s="474"/>
      <c r="DCL403" s="455"/>
      <c r="DCM403" s="403"/>
      <c r="DCN403" s="403"/>
      <c r="DCO403" s="473"/>
      <c r="DCP403" s="472"/>
      <c r="DCQ403" s="403"/>
      <c r="DCR403" s="358"/>
      <c r="DCS403" s="474"/>
      <c r="DCT403" s="455"/>
      <c r="DCU403" s="403"/>
      <c r="DCV403" s="403"/>
      <c r="DCW403" s="473"/>
      <c r="DCX403" s="472"/>
      <c r="DCY403" s="403"/>
      <c r="DCZ403" s="358"/>
      <c r="DDA403" s="474"/>
      <c r="DDB403" s="455"/>
      <c r="DDC403" s="403"/>
      <c r="DDD403" s="403"/>
      <c r="DDE403" s="473"/>
      <c r="DDF403" s="472"/>
      <c r="DDG403" s="403"/>
      <c r="DDH403" s="358"/>
      <c r="DDI403" s="474"/>
      <c r="DDJ403" s="455"/>
      <c r="DDK403" s="403"/>
      <c r="DDL403" s="403"/>
      <c r="DDM403" s="473"/>
      <c r="DDN403" s="472"/>
      <c r="DDO403" s="403"/>
      <c r="DDP403" s="358"/>
      <c r="DDQ403" s="474"/>
      <c r="DDR403" s="455"/>
      <c r="DDS403" s="403"/>
      <c r="DDT403" s="403"/>
      <c r="DDU403" s="473"/>
      <c r="DDV403" s="472"/>
      <c r="DDW403" s="403"/>
      <c r="DDX403" s="358"/>
      <c r="DDY403" s="474"/>
      <c r="DDZ403" s="455"/>
      <c r="DEA403" s="403"/>
      <c r="DEB403" s="403"/>
      <c r="DEC403" s="473"/>
      <c r="DED403" s="472"/>
      <c r="DEE403" s="403"/>
      <c r="DEF403" s="358"/>
      <c r="DEG403" s="474"/>
      <c r="DEH403" s="455"/>
      <c r="DEI403" s="403"/>
      <c r="DEJ403" s="403"/>
      <c r="DEK403" s="473"/>
      <c r="DEL403" s="472"/>
      <c r="DEM403" s="403"/>
      <c r="DEN403" s="358"/>
      <c r="DEO403" s="474"/>
      <c r="DEP403" s="455"/>
      <c r="DEQ403" s="403"/>
      <c r="DER403" s="403"/>
      <c r="DES403" s="473"/>
      <c r="DET403" s="472"/>
      <c r="DEU403" s="403"/>
      <c r="DEV403" s="358"/>
      <c r="DEW403" s="474"/>
      <c r="DEX403" s="455"/>
      <c r="DEY403" s="403"/>
      <c r="DEZ403" s="403"/>
      <c r="DFA403" s="473"/>
      <c r="DFB403" s="472"/>
      <c r="DFC403" s="403"/>
      <c r="DFD403" s="358"/>
      <c r="DFE403" s="474"/>
      <c r="DFF403" s="455"/>
      <c r="DFG403" s="403"/>
      <c r="DFH403" s="403"/>
      <c r="DFI403" s="473"/>
      <c r="DFJ403" s="472"/>
      <c r="DFK403" s="403"/>
      <c r="DFL403" s="358"/>
      <c r="DFM403" s="474"/>
      <c r="DFN403" s="455"/>
      <c r="DFO403" s="403"/>
      <c r="DFP403" s="403"/>
      <c r="DFQ403" s="473"/>
      <c r="DFR403" s="472"/>
      <c r="DFS403" s="403"/>
      <c r="DFT403" s="358"/>
      <c r="DFU403" s="474"/>
      <c r="DFV403" s="455"/>
      <c r="DFW403" s="403"/>
      <c r="DFX403" s="403"/>
      <c r="DFY403" s="473"/>
      <c r="DFZ403" s="472"/>
      <c r="DGA403" s="403"/>
      <c r="DGB403" s="358"/>
      <c r="DGC403" s="474"/>
      <c r="DGD403" s="455"/>
      <c r="DGE403" s="403"/>
      <c r="DGF403" s="403"/>
      <c r="DGG403" s="473"/>
      <c r="DGH403" s="472"/>
      <c r="DGI403" s="403"/>
      <c r="DGJ403" s="358"/>
      <c r="DGK403" s="474"/>
      <c r="DGL403" s="455"/>
      <c r="DGM403" s="403"/>
      <c r="DGN403" s="403"/>
      <c r="DGO403" s="473"/>
      <c r="DGP403" s="472"/>
      <c r="DGQ403" s="403"/>
      <c r="DGR403" s="358"/>
      <c r="DGS403" s="474"/>
      <c r="DGT403" s="455"/>
      <c r="DGU403" s="403"/>
      <c r="DGV403" s="403"/>
      <c r="DGW403" s="473"/>
      <c r="DGX403" s="472"/>
      <c r="DGY403" s="403"/>
      <c r="DGZ403" s="358"/>
      <c r="DHA403" s="474"/>
      <c r="DHB403" s="455"/>
      <c r="DHC403" s="403"/>
      <c r="DHD403" s="403"/>
      <c r="DHE403" s="473"/>
      <c r="DHF403" s="472"/>
      <c r="DHG403" s="403"/>
      <c r="DHH403" s="358"/>
      <c r="DHI403" s="474"/>
      <c r="DHJ403" s="455"/>
      <c r="DHK403" s="403"/>
      <c r="DHL403" s="403"/>
      <c r="DHM403" s="473"/>
      <c r="DHN403" s="472"/>
      <c r="DHO403" s="403"/>
      <c r="DHP403" s="358"/>
      <c r="DHQ403" s="474"/>
      <c r="DHR403" s="455"/>
      <c r="DHS403" s="403"/>
      <c r="DHT403" s="403"/>
      <c r="DHU403" s="473"/>
      <c r="DHV403" s="472"/>
      <c r="DHW403" s="403"/>
      <c r="DHX403" s="358"/>
      <c r="DHY403" s="474"/>
      <c r="DHZ403" s="455"/>
      <c r="DIA403" s="403"/>
      <c r="DIB403" s="403"/>
      <c r="DIC403" s="473"/>
      <c r="DID403" s="472"/>
      <c r="DIE403" s="403"/>
      <c r="DIF403" s="358"/>
      <c r="DIG403" s="474"/>
      <c r="DIH403" s="455"/>
      <c r="DII403" s="403"/>
      <c r="DIJ403" s="403"/>
      <c r="DIK403" s="473"/>
      <c r="DIL403" s="472"/>
      <c r="DIM403" s="403"/>
      <c r="DIN403" s="358"/>
      <c r="DIO403" s="474"/>
      <c r="DIP403" s="455"/>
      <c r="DIQ403" s="403"/>
      <c r="DIR403" s="403"/>
      <c r="DIS403" s="473"/>
      <c r="DIT403" s="472"/>
      <c r="DIU403" s="403"/>
      <c r="DIV403" s="358"/>
      <c r="DIW403" s="474"/>
      <c r="DIX403" s="455"/>
      <c r="DIY403" s="403"/>
      <c r="DIZ403" s="403"/>
      <c r="DJA403" s="473"/>
      <c r="DJB403" s="472"/>
      <c r="DJC403" s="403"/>
      <c r="DJD403" s="358"/>
      <c r="DJE403" s="474"/>
      <c r="DJF403" s="455"/>
      <c r="DJG403" s="403"/>
      <c r="DJH403" s="403"/>
      <c r="DJI403" s="473"/>
      <c r="DJJ403" s="472"/>
      <c r="DJK403" s="403"/>
      <c r="DJL403" s="358"/>
      <c r="DJM403" s="474"/>
      <c r="DJN403" s="455"/>
      <c r="DJO403" s="403"/>
      <c r="DJP403" s="403"/>
      <c r="DJQ403" s="473"/>
      <c r="DJR403" s="472"/>
      <c r="DJS403" s="403"/>
      <c r="DJT403" s="358"/>
      <c r="DJU403" s="474"/>
      <c r="DJV403" s="455"/>
      <c r="DJW403" s="403"/>
      <c r="DJX403" s="403"/>
      <c r="DJY403" s="473"/>
      <c r="DJZ403" s="472"/>
      <c r="DKA403" s="403"/>
      <c r="DKB403" s="358"/>
      <c r="DKC403" s="474"/>
      <c r="DKD403" s="455"/>
      <c r="DKE403" s="403"/>
      <c r="DKF403" s="403"/>
      <c r="DKG403" s="473"/>
      <c r="DKH403" s="472"/>
      <c r="DKI403" s="403"/>
      <c r="DKJ403" s="358"/>
      <c r="DKK403" s="474"/>
      <c r="DKL403" s="455"/>
      <c r="DKM403" s="403"/>
      <c r="DKN403" s="403"/>
      <c r="DKO403" s="473"/>
      <c r="DKP403" s="472"/>
      <c r="DKQ403" s="403"/>
      <c r="DKR403" s="358"/>
      <c r="DKS403" s="474"/>
      <c r="DKT403" s="455"/>
      <c r="DKU403" s="403"/>
      <c r="DKV403" s="403"/>
      <c r="DKW403" s="473"/>
      <c r="DKX403" s="472"/>
      <c r="DKY403" s="403"/>
      <c r="DKZ403" s="358"/>
      <c r="DLA403" s="474"/>
      <c r="DLB403" s="455"/>
      <c r="DLC403" s="403"/>
      <c r="DLD403" s="403"/>
      <c r="DLE403" s="473"/>
      <c r="DLF403" s="472"/>
      <c r="DLG403" s="403"/>
      <c r="DLH403" s="358"/>
      <c r="DLI403" s="474"/>
      <c r="DLJ403" s="455"/>
      <c r="DLK403" s="403"/>
      <c r="DLL403" s="403"/>
      <c r="DLM403" s="473"/>
      <c r="DLN403" s="472"/>
      <c r="DLO403" s="403"/>
      <c r="DLP403" s="358"/>
      <c r="DLQ403" s="474"/>
      <c r="DLR403" s="455"/>
      <c r="DLS403" s="403"/>
      <c r="DLT403" s="403"/>
      <c r="DLU403" s="473"/>
      <c r="DLV403" s="472"/>
      <c r="DLW403" s="403"/>
      <c r="DLX403" s="358"/>
      <c r="DLY403" s="474"/>
      <c r="DLZ403" s="455"/>
      <c r="DMA403" s="403"/>
      <c r="DMB403" s="403"/>
      <c r="DMC403" s="473"/>
      <c r="DMD403" s="472"/>
      <c r="DME403" s="403"/>
      <c r="DMF403" s="358"/>
      <c r="DMG403" s="474"/>
      <c r="DMH403" s="455"/>
      <c r="DMI403" s="403"/>
      <c r="DMJ403" s="403"/>
      <c r="DMK403" s="473"/>
      <c r="DML403" s="472"/>
      <c r="DMM403" s="403"/>
      <c r="DMN403" s="358"/>
      <c r="DMO403" s="474"/>
      <c r="DMP403" s="455"/>
      <c r="DMQ403" s="403"/>
      <c r="DMR403" s="403"/>
      <c r="DMS403" s="473"/>
      <c r="DMT403" s="472"/>
      <c r="DMU403" s="403"/>
      <c r="DMV403" s="358"/>
      <c r="DMW403" s="474"/>
      <c r="DMX403" s="455"/>
      <c r="DMY403" s="403"/>
      <c r="DMZ403" s="403"/>
      <c r="DNA403" s="473"/>
      <c r="DNB403" s="472"/>
      <c r="DNC403" s="403"/>
      <c r="DND403" s="358"/>
      <c r="DNE403" s="474"/>
      <c r="DNF403" s="455"/>
      <c r="DNG403" s="403"/>
      <c r="DNH403" s="403"/>
      <c r="DNI403" s="473"/>
      <c r="DNJ403" s="472"/>
      <c r="DNK403" s="403"/>
      <c r="DNL403" s="358"/>
      <c r="DNM403" s="474"/>
      <c r="DNN403" s="455"/>
      <c r="DNO403" s="403"/>
      <c r="DNP403" s="403"/>
      <c r="DNQ403" s="473"/>
      <c r="DNR403" s="472"/>
      <c r="DNS403" s="403"/>
      <c r="DNT403" s="358"/>
      <c r="DNU403" s="474"/>
      <c r="DNV403" s="455"/>
      <c r="DNW403" s="403"/>
      <c r="DNX403" s="403"/>
      <c r="DNY403" s="473"/>
      <c r="DNZ403" s="472"/>
      <c r="DOA403" s="403"/>
      <c r="DOB403" s="358"/>
      <c r="DOC403" s="474"/>
      <c r="DOD403" s="455"/>
      <c r="DOE403" s="403"/>
      <c r="DOF403" s="403"/>
      <c r="DOG403" s="473"/>
      <c r="DOH403" s="472"/>
      <c r="DOI403" s="403"/>
      <c r="DOJ403" s="358"/>
      <c r="DOK403" s="474"/>
      <c r="DOL403" s="455"/>
      <c r="DOM403" s="403"/>
      <c r="DON403" s="403"/>
      <c r="DOO403" s="473"/>
      <c r="DOP403" s="472"/>
      <c r="DOQ403" s="403"/>
      <c r="DOR403" s="358"/>
      <c r="DOS403" s="474"/>
      <c r="DOT403" s="455"/>
      <c r="DOU403" s="403"/>
      <c r="DOV403" s="403"/>
      <c r="DOW403" s="473"/>
      <c r="DOX403" s="472"/>
      <c r="DOY403" s="403"/>
      <c r="DOZ403" s="358"/>
      <c r="DPA403" s="474"/>
      <c r="DPB403" s="455"/>
      <c r="DPC403" s="403"/>
      <c r="DPD403" s="403"/>
      <c r="DPE403" s="473"/>
      <c r="DPF403" s="472"/>
      <c r="DPG403" s="403"/>
      <c r="DPH403" s="358"/>
      <c r="DPI403" s="474"/>
      <c r="DPJ403" s="455"/>
      <c r="DPK403" s="403"/>
      <c r="DPL403" s="403"/>
      <c r="DPM403" s="473"/>
      <c r="DPN403" s="472"/>
      <c r="DPO403" s="403"/>
      <c r="DPP403" s="358"/>
      <c r="DPQ403" s="474"/>
      <c r="DPR403" s="455"/>
      <c r="DPS403" s="403"/>
      <c r="DPT403" s="403"/>
      <c r="DPU403" s="473"/>
      <c r="DPV403" s="472"/>
      <c r="DPW403" s="403"/>
      <c r="DPX403" s="358"/>
      <c r="DPY403" s="474"/>
      <c r="DPZ403" s="455"/>
      <c r="DQA403" s="403"/>
      <c r="DQB403" s="403"/>
      <c r="DQC403" s="473"/>
      <c r="DQD403" s="472"/>
      <c r="DQE403" s="403"/>
      <c r="DQF403" s="358"/>
      <c r="DQG403" s="474"/>
      <c r="DQH403" s="455"/>
      <c r="DQI403" s="403"/>
      <c r="DQJ403" s="403"/>
      <c r="DQK403" s="473"/>
      <c r="DQL403" s="472"/>
      <c r="DQM403" s="403"/>
      <c r="DQN403" s="358"/>
      <c r="DQO403" s="474"/>
      <c r="DQP403" s="455"/>
      <c r="DQQ403" s="403"/>
      <c r="DQR403" s="403"/>
      <c r="DQS403" s="473"/>
      <c r="DQT403" s="472"/>
      <c r="DQU403" s="403"/>
      <c r="DQV403" s="358"/>
      <c r="DQW403" s="474"/>
      <c r="DQX403" s="455"/>
      <c r="DQY403" s="403"/>
      <c r="DQZ403" s="403"/>
      <c r="DRA403" s="473"/>
      <c r="DRB403" s="472"/>
      <c r="DRC403" s="403"/>
      <c r="DRD403" s="358"/>
      <c r="DRE403" s="474"/>
      <c r="DRF403" s="455"/>
      <c r="DRG403" s="403"/>
      <c r="DRH403" s="403"/>
      <c r="DRI403" s="473"/>
      <c r="DRJ403" s="472"/>
      <c r="DRK403" s="403"/>
      <c r="DRL403" s="358"/>
      <c r="DRM403" s="474"/>
      <c r="DRN403" s="455"/>
      <c r="DRO403" s="403"/>
      <c r="DRP403" s="403"/>
      <c r="DRQ403" s="473"/>
      <c r="DRR403" s="472"/>
      <c r="DRS403" s="403"/>
      <c r="DRT403" s="358"/>
      <c r="DRU403" s="474"/>
      <c r="DRV403" s="455"/>
      <c r="DRW403" s="403"/>
      <c r="DRX403" s="403"/>
      <c r="DRY403" s="473"/>
      <c r="DRZ403" s="472"/>
      <c r="DSA403" s="403"/>
      <c r="DSB403" s="358"/>
      <c r="DSC403" s="474"/>
      <c r="DSD403" s="455"/>
      <c r="DSE403" s="403"/>
      <c r="DSF403" s="403"/>
      <c r="DSG403" s="473"/>
      <c r="DSH403" s="472"/>
      <c r="DSI403" s="403"/>
      <c r="DSJ403" s="358"/>
      <c r="DSK403" s="474"/>
      <c r="DSL403" s="455"/>
      <c r="DSM403" s="403"/>
      <c r="DSN403" s="403"/>
      <c r="DSO403" s="473"/>
      <c r="DSP403" s="472"/>
      <c r="DSQ403" s="403"/>
      <c r="DSR403" s="358"/>
      <c r="DSS403" s="474"/>
      <c r="DST403" s="455"/>
      <c r="DSU403" s="403"/>
      <c r="DSV403" s="403"/>
      <c r="DSW403" s="473"/>
      <c r="DSX403" s="472"/>
      <c r="DSY403" s="403"/>
      <c r="DSZ403" s="358"/>
      <c r="DTA403" s="474"/>
      <c r="DTB403" s="455"/>
      <c r="DTC403" s="403"/>
      <c r="DTD403" s="403"/>
      <c r="DTE403" s="473"/>
      <c r="DTF403" s="472"/>
      <c r="DTG403" s="403"/>
      <c r="DTH403" s="358"/>
      <c r="DTI403" s="474"/>
      <c r="DTJ403" s="455"/>
      <c r="DTK403" s="403"/>
      <c r="DTL403" s="403"/>
      <c r="DTM403" s="473"/>
      <c r="DTN403" s="472"/>
      <c r="DTO403" s="403"/>
      <c r="DTP403" s="358"/>
      <c r="DTQ403" s="474"/>
      <c r="DTR403" s="455"/>
      <c r="DTS403" s="403"/>
      <c r="DTT403" s="403"/>
      <c r="DTU403" s="473"/>
      <c r="DTV403" s="472"/>
      <c r="DTW403" s="403"/>
      <c r="DTX403" s="358"/>
      <c r="DTY403" s="474"/>
      <c r="DTZ403" s="455"/>
      <c r="DUA403" s="403"/>
      <c r="DUB403" s="403"/>
      <c r="DUC403" s="473"/>
      <c r="DUD403" s="472"/>
      <c r="DUE403" s="403"/>
      <c r="DUF403" s="358"/>
      <c r="DUG403" s="474"/>
      <c r="DUH403" s="455"/>
      <c r="DUI403" s="403"/>
      <c r="DUJ403" s="403"/>
      <c r="DUK403" s="473"/>
      <c r="DUL403" s="472"/>
      <c r="DUM403" s="403"/>
      <c r="DUN403" s="358"/>
      <c r="DUO403" s="474"/>
      <c r="DUP403" s="455"/>
      <c r="DUQ403" s="403"/>
      <c r="DUR403" s="403"/>
      <c r="DUS403" s="473"/>
      <c r="DUT403" s="472"/>
      <c r="DUU403" s="403"/>
      <c r="DUV403" s="358"/>
      <c r="DUW403" s="474"/>
      <c r="DUX403" s="455"/>
      <c r="DUY403" s="403"/>
      <c r="DUZ403" s="403"/>
      <c r="DVA403" s="473"/>
      <c r="DVB403" s="472"/>
      <c r="DVC403" s="403"/>
      <c r="DVD403" s="358"/>
      <c r="DVE403" s="474"/>
      <c r="DVF403" s="455"/>
      <c r="DVG403" s="403"/>
      <c r="DVH403" s="403"/>
      <c r="DVI403" s="473"/>
      <c r="DVJ403" s="472"/>
      <c r="DVK403" s="403"/>
      <c r="DVL403" s="358"/>
      <c r="DVM403" s="474"/>
      <c r="DVN403" s="455"/>
      <c r="DVO403" s="403"/>
      <c r="DVP403" s="403"/>
      <c r="DVQ403" s="473"/>
      <c r="DVR403" s="472"/>
      <c r="DVS403" s="403"/>
      <c r="DVT403" s="358"/>
      <c r="DVU403" s="474"/>
      <c r="DVV403" s="455"/>
      <c r="DVW403" s="403"/>
      <c r="DVX403" s="403"/>
      <c r="DVY403" s="473"/>
      <c r="DVZ403" s="472"/>
      <c r="DWA403" s="403"/>
      <c r="DWB403" s="358"/>
      <c r="DWC403" s="474"/>
      <c r="DWD403" s="455"/>
      <c r="DWE403" s="403"/>
      <c r="DWF403" s="403"/>
      <c r="DWG403" s="473"/>
      <c r="DWH403" s="472"/>
      <c r="DWI403" s="403"/>
      <c r="DWJ403" s="358"/>
      <c r="DWK403" s="474"/>
      <c r="DWL403" s="455"/>
      <c r="DWM403" s="403"/>
      <c r="DWN403" s="403"/>
      <c r="DWO403" s="473"/>
      <c r="DWP403" s="472"/>
      <c r="DWQ403" s="403"/>
      <c r="DWR403" s="358"/>
      <c r="DWS403" s="474"/>
      <c r="DWT403" s="455"/>
      <c r="DWU403" s="403"/>
      <c r="DWV403" s="403"/>
      <c r="DWW403" s="473"/>
      <c r="DWX403" s="472"/>
      <c r="DWY403" s="403"/>
      <c r="DWZ403" s="358"/>
      <c r="DXA403" s="474"/>
      <c r="DXB403" s="455"/>
      <c r="DXC403" s="403"/>
      <c r="DXD403" s="403"/>
      <c r="DXE403" s="473"/>
      <c r="DXF403" s="472"/>
      <c r="DXG403" s="403"/>
      <c r="DXH403" s="358"/>
      <c r="DXI403" s="474"/>
      <c r="DXJ403" s="455"/>
      <c r="DXK403" s="403"/>
      <c r="DXL403" s="403"/>
      <c r="DXM403" s="473"/>
      <c r="DXN403" s="472"/>
      <c r="DXO403" s="403"/>
      <c r="DXP403" s="358"/>
      <c r="DXQ403" s="474"/>
      <c r="DXR403" s="455"/>
      <c r="DXS403" s="403"/>
      <c r="DXT403" s="403"/>
      <c r="DXU403" s="473"/>
      <c r="DXV403" s="472"/>
      <c r="DXW403" s="403"/>
      <c r="DXX403" s="358"/>
      <c r="DXY403" s="474"/>
      <c r="DXZ403" s="455"/>
      <c r="DYA403" s="403"/>
      <c r="DYB403" s="403"/>
      <c r="DYC403" s="473"/>
      <c r="DYD403" s="472"/>
      <c r="DYE403" s="403"/>
      <c r="DYF403" s="358"/>
      <c r="DYG403" s="474"/>
      <c r="DYH403" s="455"/>
      <c r="DYI403" s="403"/>
      <c r="DYJ403" s="403"/>
      <c r="DYK403" s="473"/>
      <c r="DYL403" s="472"/>
      <c r="DYM403" s="403"/>
      <c r="DYN403" s="358"/>
      <c r="DYO403" s="474"/>
      <c r="DYP403" s="455"/>
      <c r="DYQ403" s="403"/>
      <c r="DYR403" s="403"/>
      <c r="DYS403" s="473"/>
      <c r="DYT403" s="472"/>
      <c r="DYU403" s="403"/>
      <c r="DYV403" s="358"/>
      <c r="DYW403" s="474"/>
      <c r="DYX403" s="455"/>
      <c r="DYY403" s="403"/>
      <c r="DYZ403" s="403"/>
      <c r="DZA403" s="473"/>
      <c r="DZB403" s="472"/>
      <c r="DZC403" s="403"/>
      <c r="DZD403" s="358"/>
      <c r="DZE403" s="474"/>
      <c r="DZF403" s="455"/>
      <c r="DZG403" s="403"/>
      <c r="DZH403" s="403"/>
      <c r="DZI403" s="473"/>
      <c r="DZJ403" s="472"/>
      <c r="DZK403" s="403"/>
      <c r="DZL403" s="358"/>
      <c r="DZM403" s="474"/>
      <c r="DZN403" s="455"/>
      <c r="DZO403" s="403"/>
      <c r="DZP403" s="403"/>
      <c r="DZQ403" s="473"/>
      <c r="DZR403" s="472"/>
      <c r="DZS403" s="403"/>
      <c r="DZT403" s="358"/>
      <c r="DZU403" s="474"/>
      <c r="DZV403" s="455"/>
      <c r="DZW403" s="403"/>
      <c r="DZX403" s="403"/>
      <c r="DZY403" s="473"/>
      <c r="DZZ403" s="472"/>
      <c r="EAA403" s="403"/>
      <c r="EAB403" s="358"/>
      <c r="EAC403" s="474"/>
      <c r="EAD403" s="455"/>
      <c r="EAE403" s="403"/>
      <c r="EAF403" s="403"/>
      <c r="EAG403" s="473"/>
      <c r="EAH403" s="472"/>
      <c r="EAI403" s="403"/>
      <c r="EAJ403" s="358"/>
      <c r="EAK403" s="474"/>
      <c r="EAL403" s="455"/>
      <c r="EAM403" s="403"/>
      <c r="EAN403" s="403"/>
      <c r="EAO403" s="473"/>
      <c r="EAP403" s="472"/>
      <c r="EAQ403" s="403"/>
      <c r="EAR403" s="358"/>
      <c r="EAS403" s="474"/>
      <c r="EAT403" s="455"/>
      <c r="EAU403" s="403"/>
      <c r="EAV403" s="403"/>
      <c r="EAW403" s="473"/>
      <c r="EAX403" s="472"/>
      <c r="EAY403" s="403"/>
      <c r="EAZ403" s="358"/>
      <c r="EBA403" s="474"/>
      <c r="EBB403" s="455"/>
      <c r="EBC403" s="403"/>
      <c r="EBD403" s="403"/>
      <c r="EBE403" s="473"/>
      <c r="EBF403" s="472"/>
      <c r="EBG403" s="403"/>
      <c r="EBH403" s="358"/>
      <c r="EBI403" s="474"/>
      <c r="EBJ403" s="455"/>
      <c r="EBK403" s="403"/>
      <c r="EBL403" s="403"/>
      <c r="EBM403" s="473"/>
      <c r="EBN403" s="472"/>
      <c r="EBO403" s="403"/>
      <c r="EBP403" s="358"/>
      <c r="EBQ403" s="474"/>
      <c r="EBR403" s="455"/>
      <c r="EBS403" s="403"/>
      <c r="EBT403" s="403"/>
      <c r="EBU403" s="473"/>
      <c r="EBV403" s="472"/>
      <c r="EBW403" s="403"/>
      <c r="EBX403" s="358"/>
      <c r="EBY403" s="474"/>
      <c r="EBZ403" s="455"/>
      <c r="ECA403" s="403"/>
      <c r="ECB403" s="403"/>
      <c r="ECC403" s="473"/>
      <c r="ECD403" s="472"/>
      <c r="ECE403" s="403"/>
      <c r="ECF403" s="358"/>
      <c r="ECG403" s="474"/>
      <c r="ECH403" s="455"/>
      <c r="ECI403" s="403"/>
      <c r="ECJ403" s="403"/>
      <c r="ECK403" s="473"/>
      <c r="ECL403" s="472"/>
      <c r="ECM403" s="403"/>
      <c r="ECN403" s="358"/>
      <c r="ECO403" s="474"/>
      <c r="ECP403" s="455"/>
      <c r="ECQ403" s="403"/>
      <c r="ECR403" s="403"/>
      <c r="ECS403" s="473"/>
      <c r="ECT403" s="472"/>
      <c r="ECU403" s="403"/>
      <c r="ECV403" s="358"/>
      <c r="ECW403" s="474"/>
      <c r="ECX403" s="455"/>
      <c r="ECY403" s="403"/>
      <c r="ECZ403" s="403"/>
      <c r="EDA403" s="473"/>
      <c r="EDB403" s="472"/>
      <c r="EDC403" s="403"/>
      <c r="EDD403" s="358"/>
      <c r="EDE403" s="474"/>
      <c r="EDF403" s="455"/>
      <c r="EDG403" s="403"/>
      <c r="EDH403" s="403"/>
      <c r="EDI403" s="473"/>
      <c r="EDJ403" s="472"/>
      <c r="EDK403" s="403"/>
      <c r="EDL403" s="358"/>
      <c r="EDM403" s="474"/>
      <c r="EDN403" s="455"/>
      <c r="EDO403" s="403"/>
      <c r="EDP403" s="403"/>
      <c r="EDQ403" s="473"/>
      <c r="EDR403" s="472"/>
      <c r="EDS403" s="403"/>
      <c r="EDT403" s="358"/>
      <c r="EDU403" s="474"/>
      <c r="EDV403" s="455"/>
      <c r="EDW403" s="403"/>
      <c r="EDX403" s="403"/>
      <c r="EDY403" s="473"/>
      <c r="EDZ403" s="472"/>
      <c r="EEA403" s="403"/>
      <c r="EEB403" s="358"/>
      <c r="EEC403" s="474"/>
      <c r="EED403" s="455"/>
      <c r="EEE403" s="403"/>
      <c r="EEF403" s="403"/>
      <c r="EEG403" s="473"/>
      <c r="EEH403" s="472"/>
      <c r="EEI403" s="403"/>
      <c r="EEJ403" s="358"/>
      <c r="EEK403" s="474"/>
      <c r="EEL403" s="455"/>
      <c r="EEM403" s="403"/>
      <c r="EEN403" s="403"/>
      <c r="EEO403" s="473"/>
      <c r="EEP403" s="472"/>
      <c r="EEQ403" s="403"/>
      <c r="EER403" s="358"/>
      <c r="EES403" s="474"/>
      <c r="EET403" s="455"/>
      <c r="EEU403" s="403"/>
      <c r="EEV403" s="403"/>
      <c r="EEW403" s="473"/>
      <c r="EEX403" s="472"/>
      <c r="EEY403" s="403"/>
      <c r="EEZ403" s="358"/>
      <c r="EFA403" s="474"/>
      <c r="EFB403" s="455"/>
      <c r="EFC403" s="403"/>
      <c r="EFD403" s="403"/>
      <c r="EFE403" s="473"/>
      <c r="EFF403" s="472"/>
      <c r="EFG403" s="403"/>
      <c r="EFH403" s="358"/>
      <c r="EFI403" s="474"/>
      <c r="EFJ403" s="455"/>
      <c r="EFK403" s="403"/>
      <c r="EFL403" s="403"/>
      <c r="EFM403" s="473"/>
      <c r="EFN403" s="472"/>
      <c r="EFO403" s="403"/>
      <c r="EFP403" s="358"/>
      <c r="EFQ403" s="474"/>
      <c r="EFR403" s="455"/>
      <c r="EFS403" s="403"/>
      <c r="EFT403" s="403"/>
      <c r="EFU403" s="473"/>
      <c r="EFV403" s="472"/>
      <c r="EFW403" s="403"/>
      <c r="EFX403" s="358"/>
      <c r="EFY403" s="474"/>
      <c r="EFZ403" s="455"/>
      <c r="EGA403" s="403"/>
      <c r="EGB403" s="403"/>
      <c r="EGC403" s="473"/>
      <c r="EGD403" s="472"/>
      <c r="EGE403" s="403"/>
      <c r="EGF403" s="358"/>
      <c r="EGG403" s="474"/>
      <c r="EGH403" s="455"/>
      <c r="EGI403" s="403"/>
      <c r="EGJ403" s="403"/>
      <c r="EGK403" s="473"/>
      <c r="EGL403" s="472"/>
      <c r="EGM403" s="403"/>
      <c r="EGN403" s="358"/>
      <c r="EGO403" s="474"/>
      <c r="EGP403" s="455"/>
      <c r="EGQ403" s="403"/>
      <c r="EGR403" s="403"/>
      <c r="EGS403" s="473"/>
      <c r="EGT403" s="472"/>
      <c r="EGU403" s="403"/>
      <c r="EGV403" s="358"/>
      <c r="EGW403" s="474"/>
      <c r="EGX403" s="455"/>
      <c r="EGY403" s="403"/>
      <c r="EGZ403" s="403"/>
      <c r="EHA403" s="473"/>
      <c r="EHB403" s="472"/>
      <c r="EHC403" s="403"/>
      <c r="EHD403" s="358"/>
      <c r="EHE403" s="474"/>
      <c r="EHF403" s="455"/>
      <c r="EHG403" s="403"/>
      <c r="EHH403" s="403"/>
      <c r="EHI403" s="473"/>
      <c r="EHJ403" s="472"/>
      <c r="EHK403" s="403"/>
      <c r="EHL403" s="358"/>
      <c r="EHM403" s="474"/>
      <c r="EHN403" s="455"/>
      <c r="EHO403" s="403"/>
      <c r="EHP403" s="403"/>
      <c r="EHQ403" s="473"/>
      <c r="EHR403" s="472"/>
      <c r="EHS403" s="403"/>
      <c r="EHT403" s="358"/>
      <c r="EHU403" s="474"/>
      <c r="EHV403" s="455"/>
      <c r="EHW403" s="403"/>
      <c r="EHX403" s="403"/>
      <c r="EHY403" s="473"/>
      <c r="EHZ403" s="472"/>
      <c r="EIA403" s="403"/>
      <c r="EIB403" s="358"/>
      <c r="EIC403" s="474"/>
      <c r="EID403" s="455"/>
      <c r="EIE403" s="403"/>
      <c r="EIF403" s="403"/>
      <c r="EIG403" s="473"/>
      <c r="EIH403" s="472"/>
      <c r="EII403" s="403"/>
      <c r="EIJ403" s="358"/>
      <c r="EIK403" s="474"/>
      <c r="EIL403" s="455"/>
      <c r="EIM403" s="403"/>
      <c r="EIN403" s="403"/>
      <c r="EIO403" s="473"/>
      <c r="EIP403" s="472"/>
      <c r="EIQ403" s="403"/>
      <c r="EIR403" s="358"/>
      <c r="EIS403" s="474"/>
      <c r="EIT403" s="455"/>
      <c r="EIU403" s="403"/>
      <c r="EIV403" s="403"/>
      <c r="EIW403" s="473"/>
      <c r="EIX403" s="472"/>
      <c r="EIY403" s="403"/>
      <c r="EIZ403" s="358"/>
      <c r="EJA403" s="474"/>
      <c r="EJB403" s="455"/>
      <c r="EJC403" s="403"/>
      <c r="EJD403" s="403"/>
      <c r="EJE403" s="473"/>
      <c r="EJF403" s="472"/>
      <c r="EJG403" s="403"/>
      <c r="EJH403" s="358"/>
      <c r="EJI403" s="474"/>
      <c r="EJJ403" s="455"/>
      <c r="EJK403" s="403"/>
      <c r="EJL403" s="403"/>
      <c r="EJM403" s="473"/>
      <c r="EJN403" s="472"/>
      <c r="EJO403" s="403"/>
      <c r="EJP403" s="358"/>
      <c r="EJQ403" s="474"/>
      <c r="EJR403" s="455"/>
      <c r="EJS403" s="403"/>
      <c r="EJT403" s="403"/>
      <c r="EJU403" s="473"/>
      <c r="EJV403" s="472"/>
      <c r="EJW403" s="403"/>
      <c r="EJX403" s="358"/>
      <c r="EJY403" s="474"/>
      <c r="EJZ403" s="455"/>
      <c r="EKA403" s="403"/>
      <c r="EKB403" s="403"/>
      <c r="EKC403" s="473"/>
      <c r="EKD403" s="472"/>
      <c r="EKE403" s="403"/>
      <c r="EKF403" s="358"/>
      <c r="EKG403" s="474"/>
      <c r="EKH403" s="455"/>
      <c r="EKI403" s="403"/>
      <c r="EKJ403" s="403"/>
      <c r="EKK403" s="473"/>
      <c r="EKL403" s="472"/>
      <c r="EKM403" s="403"/>
      <c r="EKN403" s="358"/>
      <c r="EKO403" s="474"/>
      <c r="EKP403" s="455"/>
      <c r="EKQ403" s="403"/>
      <c r="EKR403" s="403"/>
      <c r="EKS403" s="473"/>
      <c r="EKT403" s="472"/>
      <c r="EKU403" s="403"/>
      <c r="EKV403" s="358"/>
      <c r="EKW403" s="474"/>
      <c r="EKX403" s="455"/>
      <c r="EKY403" s="403"/>
      <c r="EKZ403" s="403"/>
      <c r="ELA403" s="473"/>
      <c r="ELB403" s="472"/>
      <c r="ELC403" s="403"/>
      <c r="ELD403" s="358"/>
      <c r="ELE403" s="474"/>
      <c r="ELF403" s="455"/>
      <c r="ELG403" s="403"/>
      <c r="ELH403" s="403"/>
      <c r="ELI403" s="473"/>
      <c r="ELJ403" s="472"/>
      <c r="ELK403" s="403"/>
      <c r="ELL403" s="358"/>
      <c r="ELM403" s="474"/>
      <c r="ELN403" s="455"/>
      <c r="ELO403" s="403"/>
      <c r="ELP403" s="403"/>
      <c r="ELQ403" s="473"/>
      <c r="ELR403" s="472"/>
      <c r="ELS403" s="403"/>
      <c r="ELT403" s="358"/>
      <c r="ELU403" s="474"/>
      <c r="ELV403" s="455"/>
      <c r="ELW403" s="403"/>
      <c r="ELX403" s="403"/>
      <c r="ELY403" s="473"/>
      <c r="ELZ403" s="472"/>
      <c r="EMA403" s="403"/>
      <c r="EMB403" s="358"/>
      <c r="EMC403" s="474"/>
      <c r="EMD403" s="455"/>
      <c r="EME403" s="403"/>
      <c r="EMF403" s="403"/>
      <c r="EMG403" s="473"/>
      <c r="EMH403" s="472"/>
      <c r="EMI403" s="403"/>
      <c r="EMJ403" s="358"/>
      <c r="EMK403" s="474"/>
      <c r="EML403" s="455"/>
      <c r="EMM403" s="403"/>
      <c r="EMN403" s="403"/>
      <c r="EMO403" s="473"/>
      <c r="EMP403" s="472"/>
      <c r="EMQ403" s="403"/>
      <c r="EMR403" s="358"/>
      <c r="EMS403" s="474"/>
      <c r="EMT403" s="455"/>
      <c r="EMU403" s="403"/>
      <c r="EMV403" s="403"/>
      <c r="EMW403" s="473"/>
      <c r="EMX403" s="472"/>
      <c r="EMY403" s="403"/>
      <c r="EMZ403" s="358"/>
      <c r="ENA403" s="474"/>
      <c r="ENB403" s="455"/>
      <c r="ENC403" s="403"/>
      <c r="END403" s="403"/>
      <c r="ENE403" s="473"/>
      <c r="ENF403" s="472"/>
      <c r="ENG403" s="403"/>
      <c r="ENH403" s="358"/>
      <c r="ENI403" s="474"/>
      <c r="ENJ403" s="455"/>
      <c r="ENK403" s="403"/>
      <c r="ENL403" s="403"/>
      <c r="ENM403" s="473"/>
      <c r="ENN403" s="472"/>
      <c r="ENO403" s="403"/>
      <c r="ENP403" s="358"/>
      <c r="ENQ403" s="474"/>
      <c r="ENR403" s="455"/>
      <c r="ENS403" s="403"/>
      <c r="ENT403" s="403"/>
      <c r="ENU403" s="473"/>
      <c r="ENV403" s="472"/>
      <c r="ENW403" s="403"/>
      <c r="ENX403" s="358"/>
      <c r="ENY403" s="474"/>
      <c r="ENZ403" s="455"/>
      <c r="EOA403" s="403"/>
      <c r="EOB403" s="403"/>
      <c r="EOC403" s="473"/>
      <c r="EOD403" s="472"/>
      <c r="EOE403" s="403"/>
      <c r="EOF403" s="358"/>
      <c r="EOG403" s="474"/>
      <c r="EOH403" s="455"/>
      <c r="EOI403" s="403"/>
      <c r="EOJ403" s="403"/>
      <c r="EOK403" s="473"/>
      <c r="EOL403" s="472"/>
      <c r="EOM403" s="403"/>
      <c r="EON403" s="358"/>
      <c r="EOO403" s="474"/>
      <c r="EOP403" s="455"/>
      <c r="EOQ403" s="403"/>
      <c r="EOR403" s="403"/>
      <c r="EOS403" s="473"/>
      <c r="EOT403" s="472"/>
      <c r="EOU403" s="403"/>
      <c r="EOV403" s="358"/>
      <c r="EOW403" s="474"/>
      <c r="EOX403" s="455"/>
      <c r="EOY403" s="403"/>
      <c r="EOZ403" s="403"/>
      <c r="EPA403" s="473"/>
      <c r="EPB403" s="472"/>
      <c r="EPC403" s="403"/>
      <c r="EPD403" s="358"/>
      <c r="EPE403" s="474"/>
      <c r="EPF403" s="455"/>
      <c r="EPG403" s="403"/>
      <c r="EPH403" s="403"/>
      <c r="EPI403" s="473"/>
      <c r="EPJ403" s="472"/>
      <c r="EPK403" s="403"/>
      <c r="EPL403" s="358"/>
      <c r="EPM403" s="474"/>
      <c r="EPN403" s="455"/>
      <c r="EPO403" s="403"/>
      <c r="EPP403" s="403"/>
      <c r="EPQ403" s="473"/>
      <c r="EPR403" s="472"/>
      <c r="EPS403" s="403"/>
      <c r="EPT403" s="358"/>
      <c r="EPU403" s="474"/>
      <c r="EPV403" s="455"/>
      <c r="EPW403" s="403"/>
      <c r="EPX403" s="403"/>
      <c r="EPY403" s="473"/>
      <c r="EPZ403" s="472"/>
      <c r="EQA403" s="403"/>
      <c r="EQB403" s="358"/>
      <c r="EQC403" s="474"/>
      <c r="EQD403" s="455"/>
      <c r="EQE403" s="403"/>
      <c r="EQF403" s="403"/>
      <c r="EQG403" s="473"/>
      <c r="EQH403" s="472"/>
      <c r="EQI403" s="403"/>
      <c r="EQJ403" s="358"/>
      <c r="EQK403" s="474"/>
      <c r="EQL403" s="455"/>
      <c r="EQM403" s="403"/>
      <c r="EQN403" s="403"/>
      <c r="EQO403" s="473"/>
      <c r="EQP403" s="472"/>
      <c r="EQQ403" s="403"/>
      <c r="EQR403" s="358"/>
      <c r="EQS403" s="474"/>
      <c r="EQT403" s="455"/>
      <c r="EQU403" s="403"/>
      <c r="EQV403" s="403"/>
      <c r="EQW403" s="473"/>
      <c r="EQX403" s="472"/>
      <c r="EQY403" s="403"/>
      <c r="EQZ403" s="358"/>
      <c r="ERA403" s="474"/>
      <c r="ERB403" s="455"/>
      <c r="ERC403" s="403"/>
      <c r="ERD403" s="403"/>
      <c r="ERE403" s="473"/>
      <c r="ERF403" s="472"/>
      <c r="ERG403" s="403"/>
      <c r="ERH403" s="358"/>
      <c r="ERI403" s="474"/>
      <c r="ERJ403" s="455"/>
      <c r="ERK403" s="403"/>
      <c r="ERL403" s="403"/>
      <c r="ERM403" s="473"/>
      <c r="ERN403" s="472"/>
      <c r="ERO403" s="403"/>
      <c r="ERP403" s="358"/>
      <c r="ERQ403" s="474"/>
      <c r="ERR403" s="455"/>
      <c r="ERS403" s="403"/>
      <c r="ERT403" s="403"/>
      <c r="ERU403" s="473"/>
      <c r="ERV403" s="472"/>
      <c r="ERW403" s="403"/>
      <c r="ERX403" s="358"/>
      <c r="ERY403" s="474"/>
      <c r="ERZ403" s="455"/>
      <c r="ESA403" s="403"/>
      <c r="ESB403" s="403"/>
      <c r="ESC403" s="473"/>
      <c r="ESD403" s="472"/>
      <c r="ESE403" s="403"/>
      <c r="ESF403" s="358"/>
      <c r="ESG403" s="474"/>
      <c r="ESH403" s="455"/>
      <c r="ESI403" s="403"/>
      <c r="ESJ403" s="403"/>
      <c r="ESK403" s="473"/>
      <c r="ESL403" s="472"/>
      <c r="ESM403" s="403"/>
      <c r="ESN403" s="358"/>
      <c r="ESO403" s="474"/>
      <c r="ESP403" s="455"/>
      <c r="ESQ403" s="403"/>
      <c r="ESR403" s="403"/>
      <c r="ESS403" s="473"/>
      <c r="EST403" s="472"/>
      <c r="ESU403" s="403"/>
      <c r="ESV403" s="358"/>
      <c r="ESW403" s="474"/>
      <c r="ESX403" s="455"/>
      <c r="ESY403" s="403"/>
      <c r="ESZ403" s="403"/>
      <c r="ETA403" s="473"/>
      <c r="ETB403" s="472"/>
      <c r="ETC403" s="403"/>
      <c r="ETD403" s="358"/>
      <c r="ETE403" s="474"/>
      <c r="ETF403" s="455"/>
      <c r="ETG403" s="403"/>
      <c r="ETH403" s="403"/>
      <c r="ETI403" s="473"/>
      <c r="ETJ403" s="472"/>
      <c r="ETK403" s="403"/>
      <c r="ETL403" s="358"/>
      <c r="ETM403" s="474"/>
      <c r="ETN403" s="455"/>
      <c r="ETO403" s="403"/>
      <c r="ETP403" s="403"/>
      <c r="ETQ403" s="473"/>
      <c r="ETR403" s="472"/>
      <c r="ETS403" s="403"/>
      <c r="ETT403" s="358"/>
      <c r="ETU403" s="474"/>
      <c r="ETV403" s="455"/>
      <c r="ETW403" s="403"/>
      <c r="ETX403" s="403"/>
      <c r="ETY403" s="473"/>
      <c r="ETZ403" s="472"/>
      <c r="EUA403" s="403"/>
      <c r="EUB403" s="358"/>
      <c r="EUC403" s="474"/>
      <c r="EUD403" s="455"/>
      <c r="EUE403" s="403"/>
      <c r="EUF403" s="403"/>
      <c r="EUG403" s="473"/>
      <c r="EUH403" s="472"/>
      <c r="EUI403" s="403"/>
      <c r="EUJ403" s="358"/>
      <c r="EUK403" s="474"/>
      <c r="EUL403" s="455"/>
      <c r="EUM403" s="403"/>
      <c r="EUN403" s="403"/>
      <c r="EUO403" s="473"/>
      <c r="EUP403" s="472"/>
      <c r="EUQ403" s="403"/>
      <c r="EUR403" s="358"/>
      <c r="EUS403" s="474"/>
      <c r="EUT403" s="455"/>
      <c r="EUU403" s="403"/>
      <c r="EUV403" s="403"/>
      <c r="EUW403" s="473"/>
      <c r="EUX403" s="472"/>
      <c r="EUY403" s="403"/>
      <c r="EUZ403" s="358"/>
      <c r="EVA403" s="474"/>
      <c r="EVB403" s="455"/>
      <c r="EVC403" s="403"/>
      <c r="EVD403" s="403"/>
      <c r="EVE403" s="473"/>
      <c r="EVF403" s="472"/>
      <c r="EVG403" s="403"/>
      <c r="EVH403" s="358"/>
      <c r="EVI403" s="474"/>
      <c r="EVJ403" s="455"/>
      <c r="EVK403" s="403"/>
      <c r="EVL403" s="403"/>
      <c r="EVM403" s="473"/>
      <c r="EVN403" s="472"/>
      <c r="EVO403" s="403"/>
      <c r="EVP403" s="358"/>
      <c r="EVQ403" s="474"/>
      <c r="EVR403" s="455"/>
      <c r="EVS403" s="403"/>
      <c r="EVT403" s="403"/>
      <c r="EVU403" s="473"/>
      <c r="EVV403" s="472"/>
      <c r="EVW403" s="403"/>
      <c r="EVX403" s="358"/>
      <c r="EVY403" s="474"/>
      <c r="EVZ403" s="455"/>
      <c r="EWA403" s="403"/>
      <c r="EWB403" s="403"/>
      <c r="EWC403" s="473"/>
      <c r="EWD403" s="472"/>
      <c r="EWE403" s="403"/>
      <c r="EWF403" s="358"/>
      <c r="EWG403" s="474"/>
      <c r="EWH403" s="455"/>
      <c r="EWI403" s="403"/>
      <c r="EWJ403" s="403"/>
      <c r="EWK403" s="473"/>
      <c r="EWL403" s="472"/>
      <c r="EWM403" s="403"/>
      <c r="EWN403" s="358"/>
      <c r="EWO403" s="474"/>
      <c r="EWP403" s="455"/>
      <c r="EWQ403" s="403"/>
      <c r="EWR403" s="403"/>
      <c r="EWS403" s="473"/>
      <c r="EWT403" s="472"/>
      <c r="EWU403" s="403"/>
      <c r="EWV403" s="358"/>
      <c r="EWW403" s="474"/>
      <c r="EWX403" s="455"/>
      <c r="EWY403" s="403"/>
      <c r="EWZ403" s="403"/>
      <c r="EXA403" s="473"/>
      <c r="EXB403" s="472"/>
      <c r="EXC403" s="403"/>
      <c r="EXD403" s="358"/>
      <c r="EXE403" s="474"/>
      <c r="EXF403" s="455"/>
      <c r="EXG403" s="403"/>
      <c r="EXH403" s="403"/>
      <c r="EXI403" s="473"/>
      <c r="EXJ403" s="472"/>
      <c r="EXK403" s="403"/>
      <c r="EXL403" s="358"/>
      <c r="EXM403" s="474"/>
      <c r="EXN403" s="455"/>
      <c r="EXO403" s="403"/>
      <c r="EXP403" s="403"/>
      <c r="EXQ403" s="473"/>
      <c r="EXR403" s="472"/>
      <c r="EXS403" s="403"/>
      <c r="EXT403" s="358"/>
      <c r="EXU403" s="474"/>
      <c r="EXV403" s="455"/>
      <c r="EXW403" s="403"/>
      <c r="EXX403" s="403"/>
      <c r="EXY403" s="473"/>
      <c r="EXZ403" s="472"/>
      <c r="EYA403" s="403"/>
      <c r="EYB403" s="358"/>
      <c r="EYC403" s="474"/>
      <c r="EYD403" s="455"/>
      <c r="EYE403" s="403"/>
      <c r="EYF403" s="403"/>
      <c r="EYG403" s="473"/>
      <c r="EYH403" s="472"/>
      <c r="EYI403" s="403"/>
      <c r="EYJ403" s="358"/>
      <c r="EYK403" s="474"/>
      <c r="EYL403" s="455"/>
      <c r="EYM403" s="403"/>
      <c r="EYN403" s="403"/>
      <c r="EYO403" s="473"/>
      <c r="EYP403" s="472"/>
      <c r="EYQ403" s="403"/>
      <c r="EYR403" s="358"/>
      <c r="EYS403" s="474"/>
      <c r="EYT403" s="455"/>
      <c r="EYU403" s="403"/>
      <c r="EYV403" s="403"/>
      <c r="EYW403" s="473"/>
      <c r="EYX403" s="472"/>
      <c r="EYY403" s="403"/>
      <c r="EYZ403" s="358"/>
      <c r="EZA403" s="474"/>
      <c r="EZB403" s="455"/>
      <c r="EZC403" s="403"/>
      <c r="EZD403" s="403"/>
      <c r="EZE403" s="473"/>
      <c r="EZF403" s="472"/>
      <c r="EZG403" s="403"/>
      <c r="EZH403" s="358"/>
      <c r="EZI403" s="474"/>
      <c r="EZJ403" s="455"/>
      <c r="EZK403" s="403"/>
      <c r="EZL403" s="403"/>
      <c r="EZM403" s="473"/>
      <c r="EZN403" s="472"/>
      <c r="EZO403" s="403"/>
      <c r="EZP403" s="358"/>
      <c r="EZQ403" s="474"/>
      <c r="EZR403" s="455"/>
      <c r="EZS403" s="403"/>
      <c r="EZT403" s="403"/>
      <c r="EZU403" s="473"/>
      <c r="EZV403" s="472"/>
      <c r="EZW403" s="403"/>
      <c r="EZX403" s="358"/>
      <c r="EZY403" s="474"/>
      <c r="EZZ403" s="455"/>
      <c r="FAA403" s="403"/>
      <c r="FAB403" s="403"/>
      <c r="FAC403" s="473"/>
      <c r="FAD403" s="472"/>
      <c r="FAE403" s="403"/>
      <c r="FAF403" s="358"/>
      <c r="FAG403" s="474"/>
      <c r="FAH403" s="455"/>
      <c r="FAI403" s="403"/>
      <c r="FAJ403" s="403"/>
      <c r="FAK403" s="473"/>
      <c r="FAL403" s="472"/>
      <c r="FAM403" s="403"/>
      <c r="FAN403" s="358"/>
      <c r="FAO403" s="474"/>
      <c r="FAP403" s="455"/>
      <c r="FAQ403" s="403"/>
      <c r="FAR403" s="403"/>
      <c r="FAS403" s="473"/>
      <c r="FAT403" s="472"/>
      <c r="FAU403" s="403"/>
      <c r="FAV403" s="358"/>
      <c r="FAW403" s="474"/>
      <c r="FAX403" s="455"/>
      <c r="FAY403" s="403"/>
      <c r="FAZ403" s="403"/>
      <c r="FBA403" s="473"/>
      <c r="FBB403" s="472"/>
      <c r="FBC403" s="403"/>
      <c r="FBD403" s="358"/>
      <c r="FBE403" s="474"/>
      <c r="FBF403" s="455"/>
      <c r="FBG403" s="403"/>
      <c r="FBH403" s="403"/>
      <c r="FBI403" s="473"/>
      <c r="FBJ403" s="472"/>
      <c r="FBK403" s="403"/>
      <c r="FBL403" s="358"/>
      <c r="FBM403" s="474"/>
      <c r="FBN403" s="455"/>
      <c r="FBO403" s="403"/>
      <c r="FBP403" s="403"/>
      <c r="FBQ403" s="473"/>
      <c r="FBR403" s="472"/>
      <c r="FBS403" s="403"/>
      <c r="FBT403" s="358"/>
      <c r="FBU403" s="474"/>
      <c r="FBV403" s="455"/>
      <c r="FBW403" s="403"/>
      <c r="FBX403" s="403"/>
      <c r="FBY403" s="473"/>
      <c r="FBZ403" s="472"/>
      <c r="FCA403" s="403"/>
      <c r="FCB403" s="358"/>
      <c r="FCC403" s="474"/>
      <c r="FCD403" s="455"/>
      <c r="FCE403" s="403"/>
      <c r="FCF403" s="403"/>
      <c r="FCG403" s="473"/>
      <c r="FCH403" s="472"/>
      <c r="FCI403" s="403"/>
      <c r="FCJ403" s="358"/>
      <c r="FCK403" s="474"/>
      <c r="FCL403" s="455"/>
      <c r="FCM403" s="403"/>
      <c r="FCN403" s="403"/>
      <c r="FCO403" s="473"/>
      <c r="FCP403" s="472"/>
      <c r="FCQ403" s="403"/>
      <c r="FCR403" s="358"/>
      <c r="FCS403" s="474"/>
      <c r="FCT403" s="455"/>
      <c r="FCU403" s="403"/>
      <c r="FCV403" s="403"/>
      <c r="FCW403" s="473"/>
      <c r="FCX403" s="472"/>
      <c r="FCY403" s="403"/>
      <c r="FCZ403" s="358"/>
      <c r="FDA403" s="474"/>
      <c r="FDB403" s="455"/>
      <c r="FDC403" s="403"/>
      <c r="FDD403" s="403"/>
      <c r="FDE403" s="473"/>
      <c r="FDF403" s="472"/>
      <c r="FDG403" s="403"/>
      <c r="FDH403" s="358"/>
      <c r="FDI403" s="474"/>
      <c r="FDJ403" s="455"/>
      <c r="FDK403" s="403"/>
      <c r="FDL403" s="403"/>
      <c r="FDM403" s="473"/>
      <c r="FDN403" s="472"/>
      <c r="FDO403" s="403"/>
      <c r="FDP403" s="358"/>
      <c r="FDQ403" s="474"/>
      <c r="FDR403" s="455"/>
      <c r="FDS403" s="403"/>
      <c r="FDT403" s="403"/>
      <c r="FDU403" s="473"/>
      <c r="FDV403" s="472"/>
      <c r="FDW403" s="403"/>
      <c r="FDX403" s="358"/>
      <c r="FDY403" s="474"/>
      <c r="FDZ403" s="455"/>
      <c r="FEA403" s="403"/>
      <c r="FEB403" s="403"/>
      <c r="FEC403" s="473"/>
      <c r="FED403" s="472"/>
      <c r="FEE403" s="403"/>
      <c r="FEF403" s="358"/>
      <c r="FEG403" s="474"/>
      <c r="FEH403" s="455"/>
      <c r="FEI403" s="403"/>
      <c r="FEJ403" s="403"/>
      <c r="FEK403" s="473"/>
      <c r="FEL403" s="472"/>
      <c r="FEM403" s="403"/>
      <c r="FEN403" s="358"/>
      <c r="FEO403" s="474"/>
      <c r="FEP403" s="455"/>
      <c r="FEQ403" s="403"/>
      <c r="FER403" s="403"/>
      <c r="FES403" s="473"/>
      <c r="FET403" s="472"/>
      <c r="FEU403" s="403"/>
      <c r="FEV403" s="358"/>
      <c r="FEW403" s="474"/>
      <c r="FEX403" s="455"/>
      <c r="FEY403" s="403"/>
      <c r="FEZ403" s="403"/>
      <c r="FFA403" s="473"/>
      <c r="FFB403" s="472"/>
      <c r="FFC403" s="403"/>
      <c r="FFD403" s="358"/>
      <c r="FFE403" s="474"/>
      <c r="FFF403" s="455"/>
      <c r="FFG403" s="403"/>
      <c r="FFH403" s="403"/>
      <c r="FFI403" s="473"/>
      <c r="FFJ403" s="472"/>
      <c r="FFK403" s="403"/>
      <c r="FFL403" s="358"/>
      <c r="FFM403" s="474"/>
      <c r="FFN403" s="455"/>
      <c r="FFO403" s="403"/>
      <c r="FFP403" s="403"/>
      <c r="FFQ403" s="473"/>
      <c r="FFR403" s="472"/>
      <c r="FFS403" s="403"/>
      <c r="FFT403" s="358"/>
      <c r="FFU403" s="474"/>
      <c r="FFV403" s="455"/>
      <c r="FFW403" s="403"/>
      <c r="FFX403" s="403"/>
      <c r="FFY403" s="473"/>
      <c r="FFZ403" s="472"/>
      <c r="FGA403" s="403"/>
      <c r="FGB403" s="358"/>
      <c r="FGC403" s="474"/>
      <c r="FGD403" s="455"/>
      <c r="FGE403" s="403"/>
      <c r="FGF403" s="403"/>
      <c r="FGG403" s="473"/>
      <c r="FGH403" s="472"/>
      <c r="FGI403" s="403"/>
      <c r="FGJ403" s="358"/>
      <c r="FGK403" s="474"/>
      <c r="FGL403" s="455"/>
      <c r="FGM403" s="403"/>
      <c r="FGN403" s="403"/>
      <c r="FGO403" s="473"/>
      <c r="FGP403" s="472"/>
      <c r="FGQ403" s="403"/>
      <c r="FGR403" s="358"/>
      <c r="FGS403" s="474"/>
      <c r="FGT403" s="455"/>
      <c r="FGU403" s="403"/>
      <c r="FGV403" s="403"/>
      <c r="FGW403" s="473"/>
      <c r="FGX403" s="472"/>
      <c r="FGY403" s="403"/>
      <c r="FGZ403" s="358"/>
      <c r="FHA403" s="474"/>
      <c r="FHB403" s="455"/>
      <c r="FHC403" s="403"/>
      <c r="FHD403" s="403"/>
      <c r="FHE403" s="473"/>
      <c r="FHF403" s="472"/>
      <c r="FHG403" s="403"/>
      <c r="FHH403" s="358"/>
      <c r="FHI403" s="474"/>
      <c r="FHJ403" s="455"/>
      <c r="FHK403" s="403"/>
      <c r="FHL403" s="403"/>
      <c r="FHM403" s="473"/>
      <c r="FHN403" s="472"/>
      <c r="FHO403" s="403"/>
      <c r="FHP403" s="358"/>
      <c r="FHQ403" s="474"/>
      <c r="FHR403" s="455"/>
      <c r="FHS403" s="403"/>
      <c r="FHT403" s="403"/>
      <c r="FHU403" s="473"/>
      <c r="FHV403" s="472"/>
      <c r="FHW403" s="403"/>
      <c r="FHX403" s="358"/>
      <c r="FHY403" s="474"/>
      <c r="FHZ403" s="455"/>
      <c r="FIA403" s="403"/>
      <c r="FIB403" s="403"/>
      <c r="FIC403" s="473"/>
      <c r="FID403" s="472"/>
      <c r="FIE403" s="403"/>
      <c r="FIF403" s="358"/>
      <c r="FIG403" s="474"/>
      <c r="FIH403" s="455"/>
      <c r="FII403" s="403"/>
      <c r="FIJ403" s="403"/>
      <c r="FIK403" s="473"/>
      <c r="FIL403" s="472"/>
      <c r="FIM403" s="403"/>
      <c r="FIN403" s="358"/>
      <c r="FIO403" s="474"/>
      <c r="FIP403" s="455"/>
      <c r="FIQ403" s="403"/>
      <c r="FIR403" s="403"/>
      <c r="FIS403" s="473"/>
      <c r="FIT403" s="472"/>
      <c r="FIU403" s="403"/>
      <c r="FIV403" s="358"/>
      <c r="FIW403" s="474"/>
      <c r="FIX403" s="455"/>
      <c r="FIY403" s="403"/>
      <c r="FIZ403" s="403"/>
      <c r="FJA403" s="473"/>
      <c r="FJB403" s="472"/>
      <c r="FJC403" s="403"/>
      <c r="FJD403" s="358"/>
      <c r="FJE403" s="474"/>
      <c r="FJF403" s="455"/>
      <c r="FJG403" s="403"/>
      <c r="FJH403" s="403"/>
      <c r="FJI403" s="473"/>
      <c r="FJJ403" s="472"/>
      <c r="FJK403" s="403"/>
      <c r="FJL403" s="358"/>
      <c r="FJM403" s="474"/>
      <c r="FJN403" s="455"/>
      <c r="FJO403" s="403"/>
      <c r="FJP403" s="403"/>
      <c r="FJQ403" s="473"/>
      <c r="FJR403" s="472"/>
      <c r="FJS403" s="403"/>
      <c r="FJT403" s="358"/>
      <c r="FJU403" s="474"/>
      <c r="FJV403" s="455"/>
      <c r="FJW403" s="403"/>
      <c r="FJX403" s="403"/>
      <c r="FJY403" s="473"/>
      <c r="FJZ403" s="472"/>
      <c r="FKA403" s="403"/>
      <c r="FKB403" s="358"/>
      <c r="FKC403" s="474"/>
      <c r="FKD403" s="455"/>
      <c r="FKE403" s="403"/>
      <c r="FKF403" s="403"/>
      <c r="FKG403" s="473"/>
      <c r="FKH403" s="472"/>
      <c r="FKI403" s="403"/>
      <c r="FKJ403" s="358"/>
      <c r="FKK403" s="474"/>
      <c r="FKL403" s="455"/>
      <c r="FKM403" s="403"/>
      <c r="FKN403" s="403"/>
      <c r="FKO403" s="473"/>
      <c r="FKP403" s="472"/>
      <c r="FKQ403" s="403"/>
      <c r="FKR403" s="358"/>
      <c r="FKS403" s="474"/>
      <c r="FKT403" s="455"/>
      <c r="FKU403" s="403"/>
      <c r="FKV403" s="403"/>
      <c r="FKW403" s="473"/>
      <c r="FKX403" s="472"/>
      <c r="FKY403" s="403"/>
      <c r="FKZ403" s="358"/>
      <c r="FLA403" s="474"/>
      <c r="FLB403" s="455"/>
      <c r="FLC403" s="403"/>
      <c r="FLD403" s="403"/>
      <c r="FLE403" s="473"/>
      <c r="FLF403" s="472"/>
      <c r="FLG403" s="403"/>
      <c r="FLH403" s="358"/>
      <c r="FLI403" s="474"/>
      <c r="FLJ403" s="455"/>
      <c r="FLK403" s="403"/>
      <c r="FLL403" s="403"/>
      <c r="FLM403" s="473"/>
      <c r="FLN403" s="472"/>
      <c r="FLO403" s="403"/>
      <c r="FLP403" s="358"/>
      <c r="FLQ403" s="474"/>
      <c r="FLR403" s="455"/>
      <c r="FLS403" s="403"/>
      <c r="FLT403" s="403"/>
      <c r="FLU403" s="473"/>
      <c r="FLV403" s="472"/>
      <c r="FLW403" s="403"/>
      <c r="FLX403" s="358"/>
      <c r="FLY403" s="474"/>
      <c r="FLZ403" s="455"/>
      <c r="FMA403" s="403"/>
      <c r="FMB403" s="403"/>
      <c r="FMC403" s="473"/>
      <c r="FMD403" s="472"/>
      <c r="FME403" s="403"/>
      <c r="FMF403" s="358"/>
      <c r="FMG403" s="474"/>
      <c r="FMH403" s="455"/>
      <c r="FMI403" s="403"/>
      <c r="FMJ403" s="403"/>
      <c r="FMK403" s="473"/>
      <c r="FML403" s="472"/>
      <c r="FMM403" s="403"/>
      <c r="FMN403" s="358"/>
      <c r="FMO403" s="474"/>
      <c r="FMP403" s="455"/>
      <c r="FMQ403" s="403"/>
      <c r="FMR403" s="403"/>
      <c r="FMS403" s="473"/>
      <c r="FMT403" s="472"/>
      <c r="FMU403" s="403"/>
      <c r="FMV403" s="358"/>
      <c r="FMW403" s="474"/>
      <c r="FMX403" s="455"/>
      <c r="FMY403" s="403"/>
      <c r="FMZ403" s="403"/>
      <c r="FNA403" s="473"/>
      <c r="FNB403" s="472"/>
      <c r="FNC403" s="403"/>
      <c r="FND403" s="358"/>
      <c r="FNE403" s="474"/>
      <c r="FNF403" s="455"/>
      <c r="FNG403" s="403"/>
      <c r="FNH403" s="403"/>
      <c r="FNI403" s="473"/>
      <c r="FNJ403" s="472"/>
      <c r="FNK403" s="403"/>
      <c r="FNL403" s="358"/>
      <c r="FNM403" s="474"/>
      <c r="FNN403" s="455"/>
      <c r="FNO403" s="403"/>
      <c r="FNP403" s="403"/>
      <c r="FNQ403" s="473"/>
      <c r="FNR403" s="472"/>
      <c r="FNS403" s="403"/>
      <c r="FNT403" s="358"/>
      <c r="FNU403" s="474"/>
      <c r="FNV403" s="455"/>
      <c r="FNW403" s="403"/>
      <c r="FNX403" s="403"/>
      <c r="FNY403" s="473"/>
      <c r="FNZ403" s="472"/>
      <c r="FOA403" s="403"/>
      <c r="FOB403" s="358"/>
      <c r="FOC403" s="474"/>
      <c r="FOD403" s="455"/>
      <c r="FOE403" s="403"/>
      <c r="FOF403" s="403"/>
      <c r="FOG403" s="473"/>
      <c r="FOH403" s="472"/>
      <c r="FOI403" s="403"/>
      <c r="FOJ403" s="358"/>
      <c r="FOK403" s="474"/>
      <c r="FOL403" s="455"/>
      <c r="FOM403" s="403"/>
      <c r="FON403" s="403"/>
      <c r="FOO403" s="473"/>
      <c r="FOP403" s="472"/>
      <c r="FOQ403" s="403"/>
      <c r="FOR403" s="358"/>
      <c r="FOS403" s="474"/>
      <c r="FOT403" s="455"/>
      <c r="FOU403" s="403"/>
      <c r="FOV403" s="403"/>
      <c r="FOW403" s="473"/>
      <c r="FOX403" s="472"/>
      <c r="FOY403" s="403"/>
      <c r="FOZ403" s="358"/>
      <c r="FPA403" s="474"/>
      <c r="FPB403" s="455"/>
      <c r="FPC403" s="403"/>
      <c r="FPD403" s="403"/>
      <c r="FPE403" s="473"/>
      <c r="FPF403" s="472"/>
      <c r="FPG403" s="403"/>
      <c r="FPH403" s="358"/>
      <c r="FPI403" s="474"/>
      <c r="FPJ403" s="455"/>
      <c r="FPK403" s="403"/>
      <c r="FPL403" s="403"/>
      <c r="FPM403" s="473"/>
      <c r="FPN403" s="472"/>
      <c r="FPO403" s="403"/>
      <c r="FPP403" s="358"/>
      <c r="FPQ403" s="474"/>
      <c r="FPR403" s="455"/>
      <c r="FPS403" s="403"/>
      <c r="FPT403" s="403"/>
      <c r="FPU403" s="473"/>
      <c r="FPV403" s="472"/>
      <c r="FPW403" s="403"/>
      <c r="FPX403" s="358"/>
      <c r="FPY403" s="474"/>
      <c r="FPZ403" s="455"/>
      <c r="FQA403" s="403"/>
      <c r="FQB403" s="403"/>
      <c r="FQC403" s="473"/>
      <c r="FQD403" s="472"/>
      <c r="FQE403" s="403"/>
      <c r="FQF403" s="358"/>
      <c r="FQG403" s="474"/>
      <c r="FQH403" s="455"/>
      <c r="FQI403" s="403"/>
      <c r="FQJ403" s="403"/>
      <c r="FQK403" s="473"/>
      <c r="FQL403" s="472"/>
      <c r="FQM403" s="403"/>
      <c r="FQN403" s="358"/>
      <c r="FQO403" s="474"/>
      <c r="FQP403" s="455"/>
      <c r="FQQ403" s="403"/>
      <c r="FQR403" s="403"/>
      <c r="FQS403" s="473"/>
      <c r="FQT403" s="472"/>
      <c r="FQU403" s="403"/>
      <c r="FQV403" s="358"/>
      <c r="FQW403" s="474"/>
      <c r="FQX403" s="455"/>
      <c r="FQY403" s="403"/>
      <c r="FQZ403" s="403"/>
      <c r="FRA403" s="473"/>
      <c r="FRB403" s="472"/>
      <c r="FRC403" s="403"/>
      <c r="FRD403" s="358"/>
      <c r="FRE403" s="474"/>
      <c r="FRF403" s="455"/>
      <c r="FRG403" s="403"/>
      <c r="FRH403" s="403"/>
      <c r="FRI403" s="473"/>
      <c r="FRJ403" s="472"/>
      <c r="FRK403" s="403"/>
      <c r="FRL403" s="358"/>
      <c r="FRM403" s="474"/>
      <c r="FRN403" s="455"/>
      <c r="FRO403" s="403"/>
      <c r="FRP403" s="403"/>
      <c r="FRQ403" s="473"/>
      <c r="FRR403" s="472"/>
      <c r="FRS403" s="403"/>
      <c r="FRT403" s="358"/>
      <c r="FRU403" s="474"/>
      <c r="FRV403" s="455"/>
      <c r="FRW403" s="403"/>
      <c r="FRX403" s="403"/>
      <c r="FRY403" s="473"/>
      <c r="FRZ403" s="472"/>
      <c r="FSA403" s="403"/>
      <c r="FSB403" s="358"/>
      <c r="FSC403" s="474"/>
      <c r="FSD403" s="455"/>
      <c r="FSE403" s="403"/>
      <c r="FSF403" s="403"/>
      <c r="FSG403" s="473"/>
      <c r="FSH403" s="472"/>
      <c r="FSI403" s="403"/>
      <c r="FSJ403" s="358"/>
      <c r="FSK403" s="474"/>
      <c r="FSL403" s="455"/>
      <c r="FSM403" s="403"/>
      <c r="FSN403" s="403"/>
      <c r="FSO403" s="473"/>
      <c r="FSP403" s="472"/>
      <c r="FSQ403" s="403"/>
      <c r="FSR403" s="358"/>
      <c r="FSS403" s="474"/>
      <c r="FST403" s="455"/>
      <c r="FSU403" s="403"/>
      <c r="FSV403" s="403"/>
      <c r="FSW403" s="473"/>
      <c r="FSX403" s="472"/>
      <c r="FSY403" s="403"/>
      <c r="FSZ403" s="358"/>
      <c r="FTA403" s="474"/>
      <c r="FTB403" s="455"/>
      <c r="FTC403" s="403"/>
      <c r="FTD403" s="403"/>
      <c r="FTE403" s="473"/>
      <c r="FTF403" s="472"/>
      <c r="FTG403" s="403"/>
      <c r="FTH403" s="358"/>
      <c r="FTI403" s="474"/>
      <c r="FTJ403" s="455"/>
      <c r="FTK403" s="403"/>
      <c r="FTL403" s="403"/>
      <c r="FTM403" s="473"/>
      <c r="FTN403" s="472"/>
      <c r="FTO403" s="403"/>
      <c r="FTP403" s="358"/>
      <c r="FTQ403" s="474"/>
      <c r="FTR403" s="455"/>
      <c r="FTS403" s="403"/>
      <c r="FTT403" s="403"/>
      <c r="FTU403" s="473"/>
      <c r="FTV403" s="472"/>
      <c r="FTW403" s="403"/>
      <c r="FTX403" s="358"/>
      <c r="FTY403" s="474"/>
      <c r="FTZ403" s="455"/>
      <c r="FUA403" s="403"/>
      <c r="FUB403" s="403"/>
      <c r="FUC403" s="473"/>
      <c r="FUD403" s="472"/>
      <c r="FUE403" s="403"/>
      <c r="FUF403" s="358"/>
      <c r="FUG403" s="474"/>
      <c r="FUH403" s="455"/>
      <c r="FUI403" s="403"/>
      <c r="FUJ403" s="403"/>
      <c r="FUK403" s="473"/>
      <c r="FUL403" s="472"/>
      <c r="FUM403" s="403"/>
      <c r="FUN403" s="358"/>
      <c r="FUO403" s="474"/>
      <c r="FUP403" s="455"/>
      <c r="FUQ403" s="403"/>
      <c r="FUR403" s="403"/>
      <c r="FUS403" s="473"/>
      <c r="FUT403" s="472"/>
      <c r="FUU403" s="403"/>
      <c r="FUV403" s="358"/>
      <c r="FUW403" s="474"/>
      <c r="FUX403" s="455"/>
      <c r="FUY403" s="403"/>
      <c r="FUZ403" s="403"/>
      <c r="FVA403" s="473"/>
      <c r="FVB403" s="472"/>
      <c r="FVC403" s="403"/>
      <c r="FVD403" s="358"/>
      <c r="FVE403" s="474"/>
      <c r="FVF403" s="455"/>
      <c r="FVG403" s="403"/>
      <c r="FVH403" s="403"/>
      <c r="FVI403" s="473"/>
      <c r="FVJ403" s="472"/>
      <c r="FVK403" s="403"/>
      <c r="FVL403" s="358"/>
      <c r="FVM403" s="474"/>
      <c r="FVN403" s="455"/>
      <c r="FVO403" s="403"/>
      <c r="FVP403" s="403"/>
      <c r="FVQ403" s="473"/>
      <c r="FVR403" s="472"/>
      <c r="FVS403" s="403"/>
      <c r="FVT403" s="358"/>
      <c r="FVU403" s="474"/>
      <c r="FVV403" s="455"/>
      <c r="FVW403" s="403"/>
      <c r="FVX403" s="403"/>
      <c r="FVY403" s="473"/>
      <c r="FVZ403" s="472"/>
      <c r="FWA403" s="403"/>
      <c r="FWB403" s="358"/>
      <c r="FWC403" s="474"/>
      <c r="FWD403" s="455"/>
      <c r="FWE403" s="403"/>
      <c r="FWF403" s="403"/>
      <c r="FWG403" s="473"/>
      <c r="FWH403" s="472"/>
      <c r="FWI403" s="403"/>
      <c r="FWJ403" s="358"/>
      <c r="FWK403" s="474"/>
      <c r="FWL403" s="455"/>
      <c r="FWM403" s="403"/>
      <c r="FWN403" s="403"/>
      <c r="FWO403" s="473"/>
      <c r="FWP403" s="472"/>
      <c r="FWQ403" s="403"/>
      <c r="FWR403" s="358"/>
      <c r="FWS403" s="474"/>
      <c r="FWT403" s="455"/>
      <c r="FWU403" s="403"/>
      <c r="FWV403" s="403"/>
      <c r="FWW403" s="473"/>
      <c r="FWX403" s="472"/>
      <c r="FWY403" s="403"/>
      <c r="FWZ403" s="358"/>
      <c r="FXA403" s="474"/>
      <c r="FXB403" s="455"/>
      <c r="FXC403" s="403"/>
      <c r="FXD403" s="403"/>
      <c r="FXE403" s="473"/>
      <c r="FXF403" s="472"/>
      <c r="FXG403" s="403"/>
      <c r="FXH403" s="358"/>
      <c r="FXI403" s="474"/>
      <c r="FXJ403" s="455"/>
      <c r="FXK403" s="403"/>
      <c r="FXL403" s="403"/>
      <c r="FXM403" s="473"/>
      <c r="FXN403" s="472"/>
      <c r="FXO403" s="403"/>
      <c r="FXP403" s="358"/>
      <c r="FXQ403" s="474"/>
      <c r="FXR403" s="455"/>
      <c r="FXS403" s="403"/>
      <c r="FXT403" s="403"/>
      <c r="FXU403" s="473"/>
      <c r="FXV403" s="472"/>
      <c r="FXW403" s="403"/>
      <c r="FXX403" s="358"/>
      <c r="FXY403" s="474"/>
      <c r="FXZ403" s="455"/>
      <c r="FYA403" s="403"/>
      <c r="FYB403" s="403"/>
      <c r="FYC403" s="473"/>
      <c r="FYD403" s="472"/>
      <c r="FYE403" s="403"/>
      <c r="FYF403" s="358"/>
      <c r="FYG403" s="474"/>
      <c r="FYH403" s="455"/>
      <c r="FYI403" s="403"/>
      <c r="FYJ403" s="403"/>
      <c r="FYK403" s="473"/>
      <c r="FYL403" s="472"/>
      <c r="FYM403" s="403"/>
      <c r="FYN403" s="358"/>
      <c r="FYO403" s="474"/>
      <c r="FYP403" s="455"/>
      <c r="FYQ403" s="403"/>
      <c r="FYR403" s="403"/>
      <c r="FYS403" s="473"/>
      <c r="FYT403" s="472"/>
      <c r="FYU403" s="403"/>
      <c r="FYV403" s="358"/>
      <c r="FYW403" s="474"/>
      <c r="FYX403" s="455"/>
      <c r="FYY403" s="403"/>
      <c r="FYZ403" s="403"/>
      <c r="FZA403" s="473"/>
      <c r="FZB403" s="472"/>
      <c r="FZC403" s="403"/>
      <c r="FZD403" s="358"/>
      <c r="FZE403" s="474"/>
      <c r="FZF403" s="455"/>
      <c r="FZG403" s="403"/>
      <c r="FZH403" s="403"/>
      <c r="FZI403" s="473"/>
      <c r="FZJ403" s="472"/>
      <c r="FZK403" s="403"/>
      <c r="FZL403" s="358"/>
      <c r="FZM403" s="474"/>
      <c r="FZN403" s="455"/>
      <c r="FZO403" s="403"/>
      <c r="FZP403" s="403"/>
      <c r="FZQ403" s="473"/>
      <c r="FZR403" s="472"/>
      <c r="FZS403" s="403"/>
      <c r="FZT403" s="358"/>
      <c r="FZU403" s="474"/>
      <c r="FZV403" s="455"/>
      <c r="FZW403" s="403"/>
      <c r="FZX403" s="403"/>
      <c r="FZY403" s="473"/>
      <c r="FZZ403" s="472"/>
      <c r="GAA403" s="403"/>
      <c r="GAB403" s="358"/>
      <c r="GAC403" s="474"/>
      <c r="GAD403" s="455"/>
      <c r="GAE403" s="403"/>
      <c r="GAF403" s="403"/>
      <c r="GAG403" s="473"/>
      <c r="GAH403" s="472"/>
      <c r="GAI403" s="403"/>
      <c r="GAJ403" s="358"/>
      <c r="GAK403" s="474"/>
      <c r="GAL403" s="455"/>
      <c r="GAM403" s="403"/>
      <c r="GAN403" s="403"/>
      <c r="GAO403" s="473"/>
      <c r="GAP403" s="472"/>
      <c r="GAQ403" s="403"/>
      <c r="GAR403" s="358"/>
      <c r="GAS403" s="474"/>
      <c r="GAT403" s="455"/>
      <c r="GAU403" s="403"/>
      <c r="GAV403" s="403"/>
      <c r="GAW403" s="473"/>
      <c r="GAX403" s="472"/>
      <c r="GAY403" s="403"/>
      <c r="GAZ403" s="358"/>
      <c r="GBA403" s="474"/>
      <c r="GBB403" s="455"/>
      <c r="GBC403" s="403"/>
      <c r="GBD403" s="403"/>
      <c r="GBE403" s="473"/>
      <c r="GBF403" s="472"/>
      <c r="GBG403" s="403"/>
      <c r="GBH403" s="358"/>
      <c r="GBI403" s="474"/>
      <c r="GBJ403" s="455"/>
      <c r="GBK403" s="403"/>
      <c r="GBL403" s="403"/>
      <c r="GBM403" s="473"/>
      <c r="GBN403" s="472"/>
      <c r="GBO403" s="403"/>
      <c r="GBP403" s="358"/>
      <c r="GBQ403" s="474"/>
      <c r="GBR403" s="455"/>
      <c r="GBS403" s="403"/>
      <c r="GBT403" s="403"/>
      <c r="GBU403" s="473"/>
      <c r="GBV403" s="472"/>
      <c r="GBW403" s="403"/>
      <c r="GBX403" s="358"/>
      <c r="GBY403" s="474"/>
      <c r="GBZ403" s="455"/>
      <c r="GCA403" s="403"/>
      <c r="GCB403" s="403"/>
      <c r="GCC403" s="473"/>
      <c r="GCD403" s="472"/>
      <c r="GCE403" s="403"/>
      <c r="GCF403" s="358"/>
      <c r="GCG403" s="474"/>
      <c r="GCH403" s="455"/>
      <c r="GCI403" s="403"/>
      <c r="GCJ403" s="403"/>
      <c r="GCK403" s="473"/>
      <c r="GCL403" s="472"/>
      <c r="GCM403" s="403"/>
      <c r="GCN403" s="358"/>
      <c r="GCO403" s="474"/>
      <c r="GCP403" s="455"/>
      <c r="GCQ403" s="403"/>
      <c r="GCR403" s="403"/>
      <c r="GCS403" s="473"/>
      <c r="GCT403" s="472"/>
      <c r="GCU403" s="403"/>
      <c r="GCV403" s="358"/>
      <c r="GCW403" s="474"/>
      <c r="GCX403" s="455"/>
      <c r="GCY403" s="403"/>
      <c r="GCZ403" s="403"/>
      <c r="GDA403" s="473"/>
      <c r="GDB403" s="472"/>
      <c r="GDC403" s="403"/>
      <c r="GDD403" s="358"/>
      <c r="GDE403" s="474"/>
      <c r="GDF403" s="455"/>
      <c r="GDG403" s="403"/>
      <c r="GDH403" s="403"/>
      <c r="GDI403" s="473"/>
      <c r="GDJ403" s="472"/>
      <c r="GDK403" s="403"/>
      <c r="GDL403" s="358"/>
      <c r="GDM403" s="474"/>
      <c r="GDN403" s="455"/>
      <c r="GDO403" s="403"/>
      <c r="GDP403" s="403"/>
      <c r="GDQ403" s="473"/>
      <c r="GDR403" s="472"/>
      <c r="GDS403" s="403"/>
      <c r="GDT403" s="358"/>
      <c r="GDU403" s="474"/>
      <c r="GDV403" s="455"/>
      <c r="GDW403" s="403"/>
      <c r="GDX403" s="403"/>
      <c r="GDY403" s="473"/>
      <c r="GDZ403" s="472"/>
      <c r="GEA403" s="403"/>
      <c r="GEB403" s="358"/>
      <c r="GEC403" s="474"/>
      <c r="GED403" s="455"/>
      <c r="GEE403" s="403"/>
      <c r="GEF403" s="403"/>
      <c r="GEG403" s="473"/>
      <c r="GEH403" s="472"/>
      <c r="GEI403" s="403"/>
      <c r="GEJ403" s="358"/>
      <c r="GEK403" s="474"/>
      <c r="GEL403" s="455"/>
      <c r="GEM403" s="403"/>
      <c r="GEN403" s="403"/>
      <c r="GEO403" s="473"/>
      <c r="GEP403" s="472"/>
      <c r="GEQ403" s="403"/>
      <c r="GER403" s="358"/>
      <c r="GES403" s="474"/>
      <c r="GET403" s="455"/>
      <c r="GEU403" s="403"/>
      <c r="GEV403" s="403"/>
      <c r="GEW403" s="473"/>
      <c r="GEX403" s="472"/>
      <c r="GEY403" s="403"/>
      <c r="GEZ403" s="358"/>
      <c r="GFA403" s="474"/>
      <c r="GFB403" s="455"/>
      <c r="GFC403" s="403"/>
      <c r="GFD403" s="403"/>
      <c r="GFE403" s="473"/>
      <c r="GFF403" s="472"/>
      <c r="GFG403" s="403"/>
      <c r="GFH403" s="358"/>
      <c r="GFI403" s="474"/>
      <c r="GFJ403" s="455"/>
      <c r="GFK403" s="403"/>
      <c r="GFL403" s="403"/>
      <c r="GFM403" s="473"/>
      <c r="GFN403" s="472"/>
      <c r="GFO403" s="403"/>
      <c r="GFP403" s="358"/>
      <c r="GFQ403" s="474"/>
      <c r="GFR403" s="455"/>
      <c r="GFS403" s="403"/>
      <c r="GFT403" s="403"/>
      <c r="GFU403" s="473"/>
      <c r="GFV403" s="472"/>
      <c r="GFW403" s="403"/>
      <c r="GFX403" s="358"/>
      <c r="GFY403" s="474"/>
      <c r="GFZ403" s="455"/>
      <c r="GGA403" s="403"/>
      <c r="GGB403" s="403"/>
      <c r="GGC403" s="473"/>
      <c r="GGD403" s="472"/>
      <c r="GGE403" s="403"/>
      <c r="GGF403" s="358"/>
      <c r="GGG403" s="474"/>
      <c r="GGH403" s="455"/>
      <c r="GGI403" s="403"/>
      <c r="GGJ403" s="403"/>
      <c r="GGK403" s="473"/>
      <c r="GGL403" s="472"/>
      <c r="GGM403" s="403"/>
      <c r="GGN403" s="358"/>
      <c r="GGO403" s="474"/>
      <c r="GGP403" s="455"/>
      <c r="GGQ403" s="403"/>
      <c r="GGR403" s="403"/>
      <c r="GGS403" s="473"/>
      <c r="GGT403" s="472"/>
      <c r="GGU403" s="403"/>
      <c r="GGV403" s="358"/>
      <c r="GGW403" s="474"/>
      <c r="GGX403" s="455"/>
      <c r="GGY403" s="403"/>
      <c r="GGZ403" s="403"/>
      <c r="GHA403" s="473"/>
      <c r="GHB403" s="472"/>
      <c r="GHC403" s="403"/>
      <c r="GHD403" s="358"/>
      <c r="GHE403" s="474"/>
      <c r="GHF403" s="455"/>
      <c r="GHG403" s="403"/>
      <c r="GHH403" s="403"/>
      <c r="GHI403" s="473"/>
      <c r="GHJ403" s="472"/>
      <c r="GHK403" s="403"/>
      <c r="GHL403" s="358"/>
      <c r="GHM403" s="474"/>
      <c r="GHN403" s="455"/>
      <c r="GHO403" s="403"/>
      <c r="GHP403" s="403"/>
      <c r="GHQ403" s="473"/>
      <c r="GHR403" s="472"/>
      <c r="GHS403" s="403"/>
      <c r="GHT403" s="358"/>
      <c r="GHU403" s="474"/>
      <c r="GHV403" s="455"/>
      <c r="GHW403" s="403"/>
      <c r="GHX403" s="403"/>
      <c r="GHY403" s="473"/>
      <c r="GHZ403" s="472"/>
      <c r="GIA403" s="403"/>
      <c r="GIB403" s="358"/>
      <c r="GIC403" s="474"/>
      <c r="GID403" s="455"/>
      <c r="GIE403" s="403"/>
      <c r="GIF403" s="403"/>
      <c r="GIG403" s="473"/>
      <c r="GIH403" s="472"/>
      <c r="GII403" s="403"/>
      <c r="GIJ403" s="358"/>
      <c r="GIK403" s="474"/>
      <c r="GIL403" s="455"/>
      <c r="GIM403" s="403"/>
      <c r="GIN403" s="403"/>
      <c r="GIO403" s="473"/>
      <c r="GIP403" s="472"/>
      <c r="GIQ403" s="403"/>
      <c r="GIR403" s="358"/>
      <c r="GIS403" s="474"/>
      <c r="GIT403" s="455"/>
      <c r="GIU403" s="403"/>
      <c r="GIV403" s="403"/>
      <c r="GIW403" s="473"/>
      <c r="GIX403" s="472"/>
      <c r="GIY403" s="403"/>
      <c r="GIZ403" s="358"/>
      <c r="GJA403" s="474"/>
      <c r="GJB403" s="455"/>
      <c r="GJC403" s="403"/>
      <c r="GJD403" s="403"/>
      <c r="GJE403" s="473"/>
      <c r="GJF403" s="472"/>
      <c r="GJG403" s="403"/>
      <c r="GJH403" s="358"/>
      <c r="GJI403" s="474"/>
      <c r="GJJ403" s="455"/>
      <c r="GJK403" s="403"/>
      <c r="GJL403" s="403"/>
      <c r="GJM403" s="473"/>
      <c r="GJN403" s="472"/>
      <c r="GJO403" s="403"/>
      <c r="GJP403" s="358"/>
      <c r="GJQ403" s="474"/>
      <c r="GJR403" s="455"/>
      <c r="GJS403" s="403"/>
      <c r="GJT403" s="403"/>
      <c r="GJU403" s="473"/>
      <c r="GJV403" s="472"/>
      <c r="GJW403" s="403"/>
      <c r="GJX403" s="358"/>
      <c r="GJY403" s="474"/>
      <c r="GJZ403" s="455"/>
      <c r="GKA403" s="403"/>
      <c r="GKB403" s="403"/>
      <c r="GKC403" s="473"/>
      <c r="GKD403" s="472"/>
      <c r="GKE403" s="403"/>
      <c r="GKF403" s="358"/>
      <c r="GKG403" s="474"/>
      <c r="GKH403" s="455"/>
      <c r="GKI403" s="403"/>
      <c r="GKJ403" s="403"/>
      <c r="GKK403" s="473"/>
      <c r="GKL403" s="472"/>
      <c r="GKM403" s="403"/>
      <c r="GKN403" s="358"/>
      <c r="GKO403" s="474"/>
      <c r="GKP403" s="455"/>
      <c r="GKQ403" s="403"/>
      <c r="GKR403" s="403"/>
      <c r="GKS403" s="473"/>
      <c r="GKT403" s="472"/>
      <c r="GKU403" s="403"/>
      <c r="GKV403" s="358"/>
      <c r="GKW403" s="474"/>
      <c r="GKX403" s="455"/>
      <c r="GKY403" s="403"/>
      <c r="GKZ403" s="403"/>
      <c r="GLA403" s="473"/>
      <c r="GLB403" s="472"/>
      <c r="GLC403" s="403"/>
      <c r="GLD403" s="358"/>
      <c r="GLE403" s="474"/>
      <c r="GLF403" s="455"/>
      <c r="GLG403" s="403"/>
      <c r="GLH403" s="403"/>
      <c r="GLI403" s="473"/>
      <c r="GLJ403" s="472"/>
      <c r="GLK403" s="403"/>
      <c r="GLL403" s="358"/>
      <c r="GLM403" s="474"/>
      <c r="GLN403" s="455"/>
      <c r="GLO403" s="403"/>
      <c r="GLP403" s="403"/>
      <c r="GLQ403" s="473"/>
      <c r="GLR403" s="472"/>
      <c r="GLS403" s="403"/>
      <c r="GLT403" s="358"/>
      <c r="GLU403" s="474"/>
      <c r="GLV403" s="455"/>
      <c r="GLW403" s="403"/>
      <c r="GLX403" s="403"/>
      <c r="GLY403" s="473"/>
      <c r="GLZ403" s="472"/>
      <c r="GMA403" s="403"/>
      <c r="GMB403" s="358"/>
      <c r="GMC403" s="474"/>
      <c r="GMD403" s="455"/>
      <c r="GME403" s="403"/>
      <c r="GMF403" s="403"/>
      <c r="GMG403" s="473"/>
      <c r="GMH403" s="472"/>
      <c r="GMI403" s="403"/>
      <c r="GMJ403" s="358"/>
      <c r="GMK403" s="474"/>
      <c r="GML403" s="455"/>
      <c r="GMM403" s="403"/>
      <c r="GMN403" s="403"/>
      <c r="GMO403" s="473"/>
      <c r="GMP403" s="472"/>
      <c r="GMQ403" s="403"/>
      <c r="GMR403" s="358"/>
      <c r="GMS403" s="474"/>
      <c r="GMT403" s="455"/>
      <c r="GMU403" s="403"/>
      <c r="GMV403" s="403"/>
      <c r="GMW403" s="473"/>
      <c r="GMX403" s="472"/>
      <c r="GMY403" s="403"/>
      <c r="GMZ403" s="358"/>
      <c r="GNA403" s="474"/>
      <c r="GNB403" s="455"/>
      <c r="GNC403" s="403"/>
      <c r="GND403" s="403"/>
      <c r="GNE403" s="473"/>
      <c r="GNF403" s="472"/>
      <c r="GNG403" s="403"/>
      <c r="GNH403" s="358"/>
      <c r="GNI403" s="474"/>
      <c r="GNJ403" s="455"/>
      <c r="GNK403" s="403"/>
      <c r="GNL403" s="403"/>
      <c r="GNM403" s="473"/>
      <c r="GNN403" s="472"/>
      <c r="GNO403" s="403"/>
      <c r="GNP403" s="358"/>
      <c r="GNQ403" s="474"/>
      <c r="GNR403" s="455"/>
      <c r="GNS403" s="403"/>
      <c r="GNT403" s="403"/>
      <c r="GNU403" s="473"/>
      <c r="GNV403" s="472"/>
      <c r="GNW403" s="403"/>
      <c r="GNX403" s="358"/>
      <c r="GNY403" s="474"/>
      <c r="GNZ403" s="455"/>
      <c r="GOA403" s="403"/>
      <c r="GOB403" s="403"/>
      <c r="GOC403" s="473"/>
      <c r="GOD403" s="472"/>
      <c r="GOE403" s="403"/>
      <c r="GOF403" s="358"/>
      <c r="GOG403" s="474"/>
      <c r="GOH403" s="455"/>
      <c r="GOI403" s="403"/>
      <c r="GOJ403" s="403"/>
      <c r="GOK403" s="473"/>
      <c r="GOL403" s="472"/>
      <c r="GOM403" s="403"/>
      <c r="GON403" s="358"/>
      <c r="GOO403" s="474"/>
      <c r="GOP403" s="455"/>
      <c r="GOQ403" s="403"/>
      <c r="GOR403" s="403"/>
      <c r="GOS403" s="473"/>
      <c r="GOT403" s="472"/>
      <c r="GOU403" s="403"/>
      <c r="GOV403" s="358"/>
      <c r="GOW403" s="474"/>
      <c r="GOX403" s="455"/>
      <c r="GOY403" s="403"/>
      <c r="GOZ403" s="403"/>
      <c r="GPA403" s="473"/>
      <c r="GPB403" s="472"/>
      <c r="GPC403" s="403"/>
      <c r="GPD403" s="358"/>
      <c r="GPE403" s="474"/>
      <c r="GPF403" s="455"/>
      <c r="GPG403" s="403"/>
      <c r="GPH403" s="403"/>
      <c r="GPI403" s="473"/>
      <c r="GPJ403" s="472"/>
      <c r="GPK403" s="403"/>
      <c r="GPL403" s="358"/>
      <c r="GPM403" s="474"/>
      <c r="GPN403" s="455"/>
      <c r="GPO403" s="403"/>
      <c r="GPP403" s="403"/>
      <c r="GPQ403" s="473"/>
      <c r="GPR403" s="472"/>
      <c r="GPS403" s="403"/>
      <c r="GPT403" s="358"/>
      <c r="GPU403" s="474"/>
      <c r="GPV403" s="455"/>
      <c r="GPW403" s="403"/>
      <c r="GPX403" s="403"/>
      <c r="GPY403" s="473"/>
      <c r="GPZ403" s="472"/>
      <c r="GQA403" s="403"/>
      <c r="GQB403" s="358"/>
      <c r="GQC403" s="474"/>
      <c r="GQD403" s="455"/>
      <c r="GQE403" s="403"/>
      <c r="GQF403" s="403"/>
      <c r="GQG403" s="473"/>
      <c r="GQH403" s="472"/>
      <c r="GQI403" s="403"/>
      <c r="GQJ403" s="358"/>
      <c r="GQK403" s="474"/>
      <c r="GQL403" s="455"/>
      <c r="GQM403" s="403"/>
      <c r="GQN403" s="403"/>
      <c r="GQO403" s="473"/>
      <c r="GQP403" s="472"/>
      <c r="GQQ403" s="403"/>
      <c r="GQR403" s="358"/>
      <c r="GQS403" s="474"/>
      <c r="GQT403" s="455"/>
      <c r="GQU403" s="403"/>
      <c r="GQV403" s="403"/>
      <c r="GQW403" s="473"/>
      <c r="GQX403" s="472"/>
      <c r="GQY403" s="403"/>
      <c r="GQZ403" s="358"/>
      <c r="GRA403" s="474"/>
      <c r="GRB403" s="455"/>
      <c r="GRC403" s="403"/>
      <c r="GRD403" s="403"/>
      <c r="GRE403" s="473"/>
      <c r="GRF403" s="472"/>
      <c r="GRG403" s="403"/>
      <c r="GRH403" s="358"/>
      <c r="GRI403" s="474"/>
      <c r="GRJ403" s="455"/>
      <c r="GRK403" s="403"/>
      <c r="GRL403" s="403"/>
      <c r="GRM403" s="473"/>
      <c r="GRN403" s="472"/>
      <c r="GRO403" s="403"/>
      <c r="GRP403" s="358"/>
      <c r="GRQ403" s="474"/>
      <c r="GRR403" s="455"/>
      <c r="GRS403" s="403"/>
      <c r="GRT403" s="403"/>
      <c r="GRU403" s="473"/>
      <c r="GRV403" s="472"/>
      <c r="GRW403" s="403"/>
      <c r="GRX403" s="358"/>
      <c r="GRY403" s="474"/>
      <c r="GRZ403" s="455"/>
      <c r="GSA403" s="403"/>
      <c r="GSB403" s="403"/>
      <c r="GSC403" s="473"/>
      <c r="GSD403" s="472"/>
      <c r="GSE403" s="403"/>
      <c r="GSF403" s="358"/>
      <c r="GSG403" s="474"/>
      <c r="GSH403" s="455"/>
      <c r="GSI403" s="403"/>
      <c r="GSJ403" s="403"/>
      <c r="GSK403" s="473"/>
      <c r="GSL403" s="472"/>
      <c r="GSM403" s="403"/>
      <c r="GSN403" s="358"/>
      <c r="GSO403" s="474"/>
      <c r="GSP403" s="455"/>
      <c r="GSQ403" s="403"/>
      <c r="GSR403" s="403"/>
      <c r="GSS403" s="473"/>
      <c r="GST403" s="472"/>
      <c r="GSU403" s="403"/>
      <c r="GSV403" s="358"/>
      <c r="GSW403" s="474"/>
      <c r="GSX403" s="455"/>
      <c r="GSY403" s="403"/>
      <c r="GSZ403" s="403"/>
      <c r="GTA403" s="473"/>
      <c r="GTB403" s="472"/>
      <c r="GTC403" s="403"/>
      <c r="GTD403" s="358"/>
      <c r="GTE403" s="474"/>
      <c r="GTF403" s="455"/>
      <c r="GTG403" s="403"/>
      <c r="GTH403" s="403"/>
      <c r="GTI403" s="473"/>
      <c r="GTJ403" s="472"/>
      <c r="GTK403" s="403"/>
      <c r="GTL403" s="358"/>
      <c r="GTM403" s="474"/>
      <c r="GTN403" s="455"/>
      <c r="GTO403" s="403"/>
      <c r="GTP403" s="403"/>
      <c r="GTQ403" s="473"/>
      <c r="GTR403" s="472"/>
      <c r="GTS403" s="403"/>
      <c r="GTT403" s="358"/>
      <c r="GTU403" s="474"/>
      <c r="GTV403" s="455"/>
      <c r="GTW403" s="403"/>
      <c r="GTX403" s="403"/>
      <c r="GTY403" s="473"/>
      <c r="GTZ403" s="472"/>
      <c r="GUA403" s="403"/>
      <c r="GUB403" s="358"/>
      <c r="GUC403" s="474"/>
      <c r="GUD403" s="455"/>
      <c r="GUE403" s="403"/>
      <c r="GUF403" s="403"/>
      <c r="GUG403" s="473"/>
      <c r="GUH403" s="472"/>
      <c r="GUI403" s="403"/>
      <c r="GUJ403" s="358"/>
      <c r="GUK403" s="474"/>
      <c r="GUL403" s="455"/>
      <c r="GUM403" s="403"/>
      <c r="GUN403" s="403"/>
      <c r="GUO403" s="473"/>
      <c r="GUP403" s="472"/>
      <c r="GUQ403" s="403"/>
      <c r="GUR403" s="358"/>
      <c r="GUS403" s="474"/>
      <c r="GUT403" s="455"/>
      <c r="GUU403" s="403"/>
      <c r="GUV403" s="403"/>
      <c r="GUW403" s="473"/>
      <c r="GUX403" s="472"/>
      <c r="GUY403" s="403"/>
      <c r="GUZ403" s="358"/>
      <c r="GVA403" s="474"/>
      <c r="GVB403" s="455"/>
      <c r="GVC403" s="403"/>
      <c r="GVD403" s="403"/>
      <c r="GVE403" s="473"/>
      <c r="GVF403" s="472"/>
      <c r="GVG403" s="403"/>
      <c r="GVH403" s="358"/>
      <c r="GVI403" s="474"/>
      <c r="GVJ403" s="455"/>
      <c r="GVK403" s="403"/>
      <c r="GVL403" s="403"/>
      <c r="GVM403" s="473"/>
      <c r="GVN403" s="472"/>
      <c r="GVO403" s="403"/>
      <c r="GVP403" s="358"/>
      <c r="GVQ403" s="474"/>
      <c r="GVR403" s="455"/>
      <c r="GVS403" s="403"/>
      <c r="GVT403" s="403"/>
      <c r="GVU403" s="473"/>
      <c r="GVV403" s="472"/>
      <c r="GVW403" s="403"/>
      <c r="GVX403" s="358"/>
      <c r="GVY403" s="474"/>
      <c r="GVZ403" s="455"/>
      <c r="GWA403" s="403"/>
      <c r="GWB403" s="403"/>
      <c r="GWC403" s="473"/>
      <c r="GWD403" s="472"/>
      <c r="GWE403" s="403"/>
      <c r="GWF403" s="358"/>
      <c r="GWG403" s="474"/>
      <c r="GWH403" s="455"/>
      <c r="GWI403" s="403"/>
      <c r="GWJ403" s="403"/>
      <c r="GWK403" s="473"/>
      <c r="GWL403" s="472"/>
      <c r="GWM403" s="403"/>
      <c r="GWN403" s="358"/>
      <c r="GWO403" s="474"/>
      <c r="GWP403" s="455"/>
      <c r="GWQ403" s="403"/>
      <c r="GWR403" s="403"/>
      <c r="GWS403" s="473"/>
      <c r="GWT403" s="472"/>
      <c r="GWU403" s="403"/>
      <c r="GWV403" s="358"/>
      <c r="GWW403" s="474"/>
      <c r="GWX403" s="455"/>
      <c r="GWY403" s="403"/>
      <c r="GWZ403" s="403"/>
      <c r="GXA403" s="473"/>
      <c r="GXB403" s="472"/>
      <c r="GXC403" s="403"/>
      <c r="GXD403" s="358"/>
      <c r="GXE403" s="474"/>
      <c r="GXF403" s="455"/>
      <c r="GXG403" s="403"/>
      <c r="GXH403" s="403"/>
      <c r="GXI403" s="473"/>
      <c r="GXJ403" s="472"/>
      <c r="GXK403" s="403"/>
      <c r="GXL403" s="358"/>
      <c r="GXM403" s="474"/>
      <c r="GXN403" s="455"/>
      <c r="GXO403" s="403"/>
      <c r="GXP403" s="403"/>
      <c r="GXQ403" s="473"/>
      <c r="GXR403" s="472"/>
      <c r="GXS403" s="403"/>
      <c r="GXT403" s="358"/>
      <c r="GXU403" s="474"/>
      <c r="GXV403" s="455"/>
      <c r="GXW403" s="403"/>
      <c r="GXX403" s="403"/>
      <c r="GXY403" s="473"/>
      <c r="GXZ403" s="472"/>
      <c r="GYA403" s="403"/>
      <c r="GYB403" s="358"/>
      <c r="GYC403" s="474"/>
      <c r="GYD403" s="455"/>
      <c r="GYE403" s="403"/>
      <c r="GYF403" s="403"/>
      <c r="GYG403" s="473"/>
      <c r="GYH403" s="472"/>
      <c r="GYI403" s="403"/>
      <c r="GYJ403" s="358"/>
      <c r="GYK403" s="474"/>
      <c r="GYL403" s="455"/>
      <c r="GYM403" s="403"/>
      <c r="GYN403" s="403"/>
      <c r="GYO403" s="473"/>
      <c r="GYP403" s="472"/>
      <c r="GYQ403" s="403"/>
      <c r="GYR403" s="358"/>
      <c r="GYS403" s="474"/>
      <c r="GYT403" s="455"/>
      <c r="GYU403" s="403"/>
      <c r="GYV403" s="403"/>
      <c r="GYW403" s="473"/>
      <c r="GYX403" s="472"/>
      <c r="GYY403" s="403"/>
      <c r="GYZ403" s="358"/>
      <c r="GZA403" s="474"/>
      <c r="GZB403" s="455"/>
      <c r="GZC403" s="403"/>
      <c r="GZD403" s="403"/>
      <c r="GZE403" s="473"/>
      <c r="GZF403" s="472"/>
      <c r="GZG403" s="403"/>
      <c r="GZH403" s="358"/>
      <c r="GZI403" s="474"/>
      <c r="GZJ403" s="455"/>
      <c r="GZK403" s="403"/>
      <c r="GZL403" s="403"/>
      <c r="GZM403" s="473"/>
      <c r="GZN403" s="472"/>
      <c r="GZO403" s="403"/>
      <c r="GZP403" s="358"/>
      <c r="GZQ403" s="474"/>
      <c r="GZR403" s="455"/>
      <c r="GZS403" s="403"/>
      <c r="GZT403" s="403"/>
      <c r="GZU403" s="473"/>
      <c r="GZV403" s="472"/>
      <c r="GZW403" s="403"/>
      <c r="GZX403" s="358"/>
      <c r="GZY403" s="474"/>
      <c r="GZZ403" s="455"/>
      <c r="HAA403" s="403"/>
      <c r="HAB403" s="403"/>
      <c r="HAC403" s="473"/>
      <c r="HAD403" s="472"/>
      <c r="HAE403" s="403"/>
      <c r="HAF403" s="358"/>
      <c r="HAG403" s="474"/>
      <c r="HAH403" s="455"/>
      <c r="HAI403" s="403"/>
      <c r="HAJ403" s="403"/>
      <c r="HAK403" s="473"/>
      <c r="HAL403" s="472"/>
      <c r="HAM403" s="403"/>
      <c r="HAN403" s="358"/>
      <c r="HAO403" s="474"/>
      <c r="HAP403" s="455"/>
      <c r="HAQ403" s="403"/>
      <c r="HAR403" s="403"/>
      <c r="HAS403" s="473"/>
      <c r="HAT403" s="472"/>
      <c r="HAU403" s="403"/>
      <c r="HAV403" s="358"/>
      <c r="HAW403" s="474"/>
      <c r="HAX403" s="455"/>
      <c r="HAY403" s="403"/>
      <c r="HAZ403" s="403"/>
      <c r="HBA403" s="473"/>
      <c r="HBB403" s="472"/>
      <c r="HBC403" s="403"/>
      <c r="HBD403" s="358"/>
      <c r="HBE403" s="474"/>
      <c r="HBF403" s="455"/>
      <c r="HBG403" s="403"/>
      <c r="HBH403" s="403"/>
      <c r="HBI403" s="473"/>
      <c r="HBJ403" s="472"/>
      <c r="HBK403" s="403"/>
      <c r="HBL403" s="358"/>
      <c r="HBM403" s="474"/>
      <c r="HBN403" s="455"/>
      <c r="HBO403" s="403"/>
      <c r="HBP403" s="403"/>
      <c r="HBQ403" s="473"/>
      <c r="HBR403" s="472"/>
      <c r="HBS403" s="403"/>
      <c r="HBT403" s="358"/>
      <c r="HBU403" s="474"/>
      <c r="HBV403" s="455"/>
      <c r="HBW403" s="403"/>
      <c r="HBX403" s="403"/>
      <c r="HBY403" s="473"/>
      <c r="HBZ403" s="472"/>
      <c r="HCA403" s="403"/>
      <c r="HCB403" s="358"/>
      <c r="HCC403" s="474"/>
      <c r="HCD403" s="455"/>
      <c r="HCE403" s="403"/>
      <c r="HCF403" s="403"/>
      <c r="HCG403" s="473"/>
      <c r="HCH403" s="472"/>
      <c r="HCI403" s="403"/>
      <c r="HCJ403" s="358"/>
      <c r="HCK403" s="474"/>
      <c r="HCL403" s="455"/>
      <c r="HCM403" s="403"/>
      <c r="HCN403" s="403"/>
      <c r="HCO403" s="473"/>
      <c r="HCP403" s="472"/>
      <c r="HCQ403" s="403"/>
      <c r="HCR403" s="358"/>
      <c r="HCS403" s="474"/>
      <c r="HCT403" s="455"/>
      <c r="HCU403" s="403"/>
      <c r="HCV403" s="403"/>
      <c r="HCW403" s="473"/>
      <c r="HCX403" s="472"/>
      <c r="HCY403" s="403"/>
      <c r="HCZ403" s="358"/>
      <c r="HDA403" s="474"/>
      <c r="HDB403" s="455"/>
      <c r="HDC403" s="403"/>
      <c r="HDD403" s="403"/>
      <c r="HDE403" s="473"/>
      <c r="HDF403" s="472"/>
      <c r="HDG403" s="403"/>
      <c r="HDH403" s="358"/>
      <c r="HDI403" s="474"/>
      <c r="HDJ403" s="455"/>
      <c r="HDK403" s="403"/>
      <c r="HDL403" s="403"/>
      <c r="HDM403" s="473"/>
      <c r="HDN403" s="472"/>
      <c r="HDO403" s="403"/>
      <c r="HDP403" s="358"/>
      <c r="HDQ403" s="474"/>
      <c r="HDR403" s="455"/>
      <c r="HDS403" s="403"/>
      <c r="HDT403" s="403"/>
      <c r="HDU403" s="473"/>
      <c r="HDV403" s="472"/>
      <c r="HDW403" s="403"/>
      <c r="HDX403" s="358"/>
      <c r="HDY403" s="474"/>
      <c r="HDZ403" s="455"/>
      <c r="HEA403" s="403"/>
      <c r="HEB403" s="403"/>
      <c r="HEC403" s="473"/>
      <c r="HED403" s="472"/>
      <c r="HEE403" s="403"/>
      <c r="HEF403" s="358"/>
      <c r="HEG403" s="474"/>
      <c r="HEH403" s="455"/>
      <c r="HEI403" s="403"/>
      <c r="HEJ403" s="403"/>
      <c r="HEK403" s="473"/>
      <c r="HEL403" s="472"/>
      <c r="HEM403" s="403"/>
      <c r="HEN403" s="358"/>
      <c r="HEO403" s="474"/>
      <c r="HEP403" s="455"/>
      <c r="HEQ403" s="403"/>
      <c r="HER403" s="403"/>
      <c r="HES403" s="473"/>
      <c r="HET403" s="472"/>
      <c r="HEU403" s="403"/>
      <c r="HEV403" s="358"/>
      <c r="HEW403" s="474"/>
      <c r="HEX403" s="455"/>
      <c r="HEY403" s="403"/>
      <c r="HEZ403" s="403"/>
      <c r="HFA403" s="473"/>
      <c r="HFB403" s="472"/>
      <c r="HFC403" s="403"/>
      <c r="HFD403" s="358"/>
      <c r="HFE403" s="474"/>
      <c r="HFF403" s="455"/>
      <c r="HFG403" s="403"/>
      <c r="HFH403" s="403"/>
      <c r="HFI403" s="473"/>
      <c r="HFJ403" s="472"/>
      <c r="HFK403" s="403"/>
      <c r="HFL403" s="358"/>
      <c r="HFM403" s="474"/>
      <c r="HFN403" s="455"/>
      <c r="HFO403" s="403"/>
      <c r="HFP403" s="403"/>
      <c r="HFQ403" s="473"/>
      <c r="HFR403" s="472"/>
      <c r="HFS403" s="403"/>
      <c r="HFT403" s="358"/>
      <c r="HFU403" s="474"/>
      <c r="HFV403" s="455"/>
      <c r="HFW403" s="403"/>
      <c r="HFX403" s="403"/>
      <c r="HFY403" s="473"/>
      <c r="HFZ403" s="472"/>
      <c r="HGA403" s="403"/>
      <c r="HGB403" s="358"/>
      <c r="HGC403" s="474"/>
      <c r="HGD403" s="455"/>
      <c r="HGE403" s="403"/>
      <c r="HGF403" s="403"/>
      <c r="HGG403" s="473"/>
      <c r="HGH403" s="472"/>
      <c r="HGI403" s="403"/>
      <c r="HGJ403" s="358"/>
      <c r="HGK403" s="474"/>
      <c r="HGL403" s="455"/>
      <c r="HGM403" s="403"/>
      <c r="HGN403" s="403"/>
      <c r="HGO403" s="473"/>
      <c r="HGP403" s="472"/>
      <c r="HGQ403" s="403"/>
      <c r="HGR403" s="358"/>
      <c r="HGS403" s="474"/>
      <c r="HGT403" s="455"/>
      <c r="HGU403" s="403"/>
      <c r="HGV403" s="403"/>
      <c r="HGW403" s="473"/>
      <c r="HGX403" s="472"/>
      <c r="HGY403" s="403"/>
      <c r="HGZ403" s="358"/>
      <c r="HHA403" s="474"/>
      <c r="HHB403" s="455"/>
      <c r="HHC403" s="403"/>
      <c r="HHD403" s="403"/>
      <c r="HHE403" s="473"/>
      <c r="HHF403" s="472"/>
      <c r="HHG403" s="403"/>
      <c r="HHH403" s="358"/>
      <c r="HHI403" s="474"/>
      <c r="HHJ403" s="455"/>
      <c r="HHK403" s="403"/>
      <c r="HHL403" s="403"/>
      <c r="HHM403" s="473"/>
      <c r="HHN403" s="472"/>
      <c r="HHO403" s="403"/>
      <c r="HHP403" s="358"/>
      <c r="HHQ403" s="474"/>
      <c r="HHR403" s="455"/>
      <c r="HHS403" s="403"/>
      <c r="HHT403" s="403"/>
      <c r="HHU403" s="473"/>
      <c r="HHV403" s="472"/>
      <c r="HHW403" s="403"/>
      <c r="HHX403" s="358"/>
      <c r="HHY403" s="474"/>
      <c r="HHZ403" s="455"/>
      <c r="HIA403" s="403"/>
      <c r="HIB403" s="403"/>
      <c r="HIC403" s="473"/>
      <c r="HID403" s="472"/>
      <c r="HIE403" s="403"/>
      <c r="HIF403" s="358"/>
      <c r="HIG403" s="474"/>
      <c r="HIH403" s="455"/>
      <c r="HII403" s="403"/>
      <c r="HIJ403" s="403"/>
      <c r="HIK403" s="473"/>
      <c r="HIL403" s="472"/>
      <c r="HIM403" s="403"/>
      <c r="HIN403" s="358"/>
      <c r="HIO403" s="474"/>
      <c r="HIP403" s="455"/>
      <c r="HIQ403" s="403"/>
      <c r="HIR403" s="403"/>
      <c r="HIS403" s="473"/>
      <c r="HIT403" s="472"/>
      <c r="HIU403" s="403"/>
      <c r="HIV403" s="358"/>
      <c r="HIW403" s="474"/>
      <c r="HIX403" s="455"/>
      <c r="HIY403" s="403"/>
      <c r="HIZ403" s="403"/>
      <c r="HJA403" s="473"/>
      <c r="HJB403" s="472"/>
      <c r="HJC403" s="403"/>
      <c r="HJD403" s="358"/>
      <c r="HJE403" s="474"/>
      <c r="HJF403" s="455"/>
      <c r="HJG403" s="403"/>
      <c r="HJH403" s="403"/>
      <c r="HJI403" s="473"/>
      <c r="HJJ403" s="472"/>
      <c r="HJK403" s="403"/>
      <c r="HJL403" s="358"/>
      <c r="HJM403" s="474"/>
      <c r="HJN403" s="455"/>
      <c r="HJO403" s="403"/>
      <c r="HJP403" s="403"/>
      <c r="HJQ403" s="473"/>
      <c r="HJR403" s="472"/>
      <c r="HJS403" s="403"/>
      <c r="HJT403" s="358"/>
      <c r="HJU403" s="474"/>
      <c r="HJV403" s="455"/>
      <c r="HJW403" s="403"/>
      <c r="HJX403" s="403"/>
      <c r="HJY403" s="473"/>
      <c r="HJZ403" s="472"/>
      <c r="HKA403" s="403"/>
      <c r="HKB403" s="358"/>
      <c r="HKC403" s="474"/>
      <c r="HKD403" s="455"/>
      <c r="HKE403" s="403"/>
      <c r="HKF403" s="403"/>
      <c r="HKG403" s="473"/>
      <c r="HKH403" s="472"/>
      <c r="HKI403" s="403"/>
      <c r="HKJ403" s="358"/>
      <c r="HKK403" s="474"/>
      <c r="HKL403" s="455"/>
      <c r="HKM403" s="403"/>
      <c r="HKN403" s="403"/>
      <c r="HKO403" s="473"/>
      <c r="HKP403" s="472"/>
      <c r="HKQ403" s="403"/>
      <c r="HKR403" s="358"/>
      <c r="HKS403" s="474"/>
      <c r="HKT403" s="455"/>
      <c r="HKU403" s="403"/>
      <c r="HKV403" s="403"/>
      <c r="HKW403" s="473"/>
      <c r="HKX403" s="472"/>
      <c r="HKY403" s="403"/>
      <c r="HKZ403" s="358"/>
      <c r="HLA403" s="474"/>
      <c r="HLB403" s="455"/>
      <c r="HLC403" s="403"/>
      <c r="HLD403" s="403"/>
      <c r="HLE403" s="473"/>
      <c r="HLF403" s="472"/>
      <c r="HLG403" s="403"/>
      <c r="HLH403" s="358"/>
      <c r="HLI403" s="474"/>
      <c r="HLJ403" s="455"/>
      <c r="HLK403" s="403"/>
      <c r="HLL403" s="403"/>
      <c r="HLM403" s="473"/>
      <c r="HLN403" s="472"/>
      <c r="HLO403" s="403"/>
      <c r="HLP403" s="358"/>
      <c r="HLQ403" s="474"/>
      <c r="HLR403" s="455"/>
      <c r="HLS403" s="403"/>
      <c r="HLT403" s="403"/>
      <c r="HLU403" s="473"/>
      <c r="HLV403" s="472"/>
      <c r="HLW403" s="403"/>
      <c r="HLX403" s="358"/>
      <c r="HLY403" s="474"/>
      <c r="HLZ403" s="455"/>
      <c r="HMA403" s="403"/>
      <c r="HMB403" s="403"/>
      <c r="HMC403" s="473"/>
      <c r="HMD403" s="472"/>
      <c r="HME403" s="403"/>
      <c r="HMF403" s="358"/>
      <c r="HMG403" s="474"/>
      <c r="HMH403" s="455"/>
      <c r="HMI403" s="403"/>
      <c r="HMJ403" s="403"/>
      <c r="HMK403" s="473"/>
      <c r="HML403" s="472"/>
      <c r="HMM403" s="403"/>
      <c r="HMN403" s="358"/>
      <c r="HMO403" s="474"/>
      <c r="HMP403" s="455"/>
      <c r="HMQ403" s="403"/>
      <c r="HMR403" s="403"/>
      <c r="HMS403" s="473"/>
      <c r="HMT403" s="472"/>
      <c r="HMU403" s="403"/>
      <c r="HMV403" s="358"/>
      <c r="HMW403" s="474"/>
      <c r="HMX403" s="455"/>
      <c r="HMY403" s="403"/>
      <c r="HMZ403" s="403"/>
      <c r="HNA403" s="473"/>
      <c r="HNB403" s="472"/>
      <c r="HNC403" s="403"/>
      <c r="HND403" s="358"/>
      <c r="HNE403" s="474"/>
      <c r="HNF403" s="455"/>
      <c r="HNG403" s="403"/>
      <c r="HNH403" s="403"/>
      <c r="HNI403" s="473"/>
      <c r="HNJ403" s="472"/>
      <c r="HNK403" s="403"/>
      <c r="HNL403" s="358"/>
      <c r="HNM403" s="474"/>
      <c r="HNN403" s="455"/>
      <c r="HNO403" s="403"/>
      <c r="HNP403" s="403"/>
      <c r="HNQ403" s="473"/>
      <c r="HNR403" s="472"/>
      <c r="HNS403" s="403"/>
      <c r="HNT403" s="358"/>
      <c r="HNU403" s="474"/>
      <c r="HNV403" s="455"/>
      <c r="HNW403" s="403"/>
      <c r="HNX403" s="403"/>
      <c r="HNY403" s="473"/>
      <c r="HNZ403" s="472"/>
      <c r="HOA403" s="403"/>
      <c r="HOB403" s="358"/>
      <c r="HOC403" s="474"/>
      <c r="HOD403" s="455"/>
      <c r="HOE403" s="403"/>
      <c r="HOF403" s="403"/>
      <c r="HOG403" s="473"/>
      <c r="HOH403" s="472"/>
      <c r="HOI403" s="403"/>
      <c r="HOJ403" s="358"/>
      <c r="HOK403" s="474"/>
      <c r="HOL403" s="455"/>
      <c r="HOM403" s="403"/>
      <c r="HON403" s="403"/>
      <c r="HOO403" s="473"/>
      <c r="HOP403" s="472"/>
      <c r="HOQ403" s="403"/>
      <c r="HOR403" s="358"/>
      <c r="HOS403" s="474"/>
      <c r="HOT403" s="455"/>
      <c r="HOU403" s="403"/>
      <c r="HOV403" s="403"/>
      <c r="HOW403" s="473"/>
      <c r="HOX403" s="472"/>
      <c r="HOY403" s="403"/>
      <c r="HOZ403" s="358"/>
      <c r="HPA403" s="474"/>
      <c r="HPB403" s="455"/>
      <c r="HPC403" s="403"/>
      <c r="HPD403" s="403"/>
      <c r="HPE403" s="473"/>
      <c r="HPF403" s="472"/>
      <c r="HPG403" s="403"/>
      <c r="HPH403" s="358"/>
      <c r="HPI403" s="474"/>
      <c r="HPJ403" s="455"/>
      <c r="HPK403" s="403"/>
      <c r="HPL403" s="403"/>
      <c r="HPM403" s="473"/>
      <c r="HPN403" s="472"/>
      <c r="HPO403" s="403"/>
      <c r="HPP403" s="358"/>
      <c r="HPQ403" s="474"/>
      <c r="HPR403" s="455"/>
      <c r="HPS403" s="403"/>
      <c r="HPT403" s="403"/>
      <c r="HPU403" s="473"/>
      <c r="HPV403" s="472"/>
      <c r="HPW403" s="403"/>
      <c r="HPX403" s="358"/>
      <c r="HPY403" s="474"/>
      <c r="HPZ403" s="455"/>
      <c r="HQA403" s="403"/>
      <c r="HQB403" s="403"/>
      <c r="HQC403" s="473"/>
      <c r="HQD403" s="472"/>
      <c r="HQE403" s="403"/>
      <c r="HQF403" s="358"/>
      <c r="HQG403" s="474"/>
      <c r="HQH403" s="455"/>
      <c r="HQI403" s="403"/>
      <c r="HQJ403" s="403"/>
      <c r="HQK403" s="473"/>
      <c r="HQL403" s="472"/>
      <c r="HQM403" s="403"/>
      <c r="HQN403" s="358"/>
      <c r="HQO403" s="474"/>
      <c r="HQP403" s="455"/>
      <c r="HQQ403" s="403"/>
      <c r="HQR403" s="403"/>
      <c r="HQS403" s="473"/>
      <c r="HQT403" s="472"/>
      <c r="HQU403" s="403"/>
      <c r="HQV403" s="358"/>
      <c r="HQW403" s="474"/>
      <c r="HQX403" s="455"/>
      <c r="HQY403" s="403"/>
      <c r="HQZ403" s="403"/>
      <c r="HRA403" s="473"/>
      <c r="HRB403" s="472"/>
      <c r="HRC403" s="403"/>
      <c r="HRD403" s="358"/>
      <c r="HRE403" s="474"/>
      <c r="HRF403" s="455"/>
      <c r="HRG403" s="403"/>
      <c r="HRH403" s="403"/>
      <c r="HRI403" s="473"/>
      <c r="HRJ403" s="472"/>
      <c r="HRK403" s="403"/>
      <c r="HRL403" s="358"/>
      <c r="HRM403" s="474"/>
      <c r="HRN403" s="455"/>
      <c r="HRO403" s="403"/>
      <c r="HRP403" s="403"/>
      <c r="HRQ403" s="473"/>
      <c r="HRR403" s="472"/>
      <c r="HRS403" s="403"/>
      <c r="HRT403" s="358"/>
      <c r="HRU403" s="474"/>
      <c r="HRV403" s="455"/>
      <c r="HRW403" s="403"/>
      <c r="HRX403" s="403"/>
      <c r="HRY403" s="473"/>
      <c r="HRZ403" s="472"/>
      <c r="HSA403" s="403"/>
      <c r="HSB403" s="358"/>
      <c r="HSC403" s="474"/>
      <c r="HSD403" s="455"/>
      <c r="HSE403" s="403"/>
      <c r="HSF403" s="403"/>
      <c r="HSG403" s="473"/>
      <c r="HSH403" s="472"/>
      <c r="HSI403" s="403"/>
      <c r="HSJ403" s="358"/>
      <c r="HSK403" s="474"/>
      <c r="HSL403" s="455"/>
      <c r="HSM403" s="403"/>
      <c r="HSN403" s="403"/>
      <c r="HSO403" s="473"/>
      <c r="HSP403" s="472"/>
      <c r="HSQ403" s="403"/>
      <c r="HSR403" s="358"/>
      <c r="HSS403" s="474"/>
      <c r="HST403" s="455"/>
      <c r="HSU403" s="403"/>
      <c r="HSV403" s="403"/>
      <c r="HSW403" s="473"/>
      <c r="HSX403" s="472"/>
      <c r="HSY403" s="403"/>
      <c r="HSZ403" s="358"/>
      <c r="HTA403" s="474"/>
      <c r="HTB403" s="455"/>
      <c r="HTC403" s="403"/>
      <c r="HTD403" s="403"/>
      <c r="HTE403" s="473"/>
      <c r="HTF403" s="472"/>
      <c r="HTG403" s="403"/>
      <c r="HTH403" s="358"/>
      <c r="HTI403" s="474"/>
      <c r="HTJ403" s="455"/>
      <c r="HTK403" s="403"/>
      <c r="HTL403" s="403"/>
      <c r="HTM403" s="473"/>
      <c r="HTN403" s="472"/>
      <c r="HTO403" s="403"/>
      <c r="HTP403" s="358"/>
      <c r="HTQ403" s="474"/>
      <c r="HTR403" s="455"/>
      <c r="HTS403" s="403"/>
      <c r="HTT403" s="403"/>
      <c r="HTU403" s="473"/>
      <c r="HTV403" s="472"/>
      <c r="HTW403" s="403"/>
      <c r="HTX403" s="358"/>
      <c r="HTY403" s="474"/>
      <c r="HTZ403" s="455"/>
      <c r="HUA403" s="403"/>
      <c r="HUB403" s="403"/>
      <c r="HUC403" s="473"/>
      <c r="HUD403" s="472"/>
      <c r="HUE403" s="403"/>
      <c r="HUF403" s="358"/>
      <c r="HUG403" s="474"/>
      <c r="HUH403" s="455"/>
      <c r="HUI403" s="403"/>
      <c r="HUJ403" s="403"/>
      <c r="HUK403" s="473"/>
      <c r="HUL403" s="472"/>
      <c r="HUM403" s="403"/>
      <c r="HUN403" s="358"/>
      <c r="HUO403" s="474"/>
      <c r="HUP403" s="455"/>
      <c r="HUQ403" s="403"/>
      <c r="HUR403" s="403"/>
      <c r="HUS403" s="473"/>
      <c r="HUT403" s="472"/>
      <c r="HUU403" s="403"/>
      <c r="HUV403" s="358"/>
      <c r="HUW403" s="474"/>
      <c r="HUX403" s="455"/>
      <c r="HUY403" s="403"/>
      <c r="HUZ403" s="403"/>
      <c r="HVA403" s="473"/>
      <c r="HVB403" s="472"/>
      <c r="HVC403" s="403"/>
      <c r="HVD403" s="358"/>
      <c r="HVE403" s="474"/>
      <c r="HVF403" s="455"/>
      <c r="HVG403" s="403"/>
      <c r="HVH403" s="403"/>
      <c r="HVI403" s="473"/>
      <c r="HVJ403" s="472"/>
      <c r="HVK403" s="403"/>
      <c r="HVL403" s="358"/>
      <c r="HVM403" s="474"/>
      <c r="HVN403" s="455"/>
      <c r="HVO403" s="403"/>
      <c r="HVP403" s="403"/>
      <c r="HVQ403" s="473"/>
      <c r="HVR403" s="472"/>
      <c r="HVS403" s="403"/>
      <c r="HVT403" s="358"/>
      <c r="HVU403" s="474"/>
      <c r="HVV403" s="455"/>
      <c r="HVW403" s="403"/>
      <c r="HVX403" s="403"/>
      <c r="HVY403" s="473"/>
      <c r="HVZ403" s="472"/>
      <c r="HWA403" s="403"/>
      <c r="HWB403" s="358"/>
      <c r="HWC403" s="474"/>
      <c r="HWD403" s="455"/>
      <c r="HWE403" s="403"/>
      <c r="HWF403" s="403"/>
      <c r="HWG403" s="473"/>
      <c r="HWH403" s="472"/>
      <c r="HWI403" s="403"/>
      <c r="HWJ403" s="358"/>
      <c r="HWK403" s="474"/>
      <c r="HWL403" s="455"/>
      <c r="HWM403" s="403"/>
      <c r="HWN403" s="403"/>
      <c r="HWO403" s="473"/>
      <c r="HWP403" s="472"/>
      <c r="HWQ403" s="403"/>
      <c r="HWR403" s="358"/>
      <c r="HWS403" s="474"/>
      <c r="HWT403" s="455"/>
      <c r="HWU403" s="403"/>
      <c r="HWV403" s="403"/>
      <c r="HWW403" s="473"/>
      <c r="HWX403" s="472"/>
      <c r="HWY403" s="403"/>
      <c r="HWZ403" s="358"/>
      <c r="HXA403" s="474"/>
      <c r="HXB403" s="455"/>
      <c r="HXC403" s="403"/>
      <c r="HXD403" s="403"/>
      <c r="HXE403" s="473"/>
      <c r="HXF403" s="472"/>
      <c r="HXG403" s="403"/>
      <c r="HXH403" s="358"/>
      <c r="HXI403" s="474"/>
      <c r="HXJ403" s="455"/>
      <c r="HXK403" s="403"/>
      <c r="HXL403" s="403"/>
      <c r="HXM403" s="473"/>
      <c r="HXN403" s="472"/>
      <c r="HXO403" s="403"/>
      <c r="HXP403" s="358"/>
      <c r="HXQ403" s="474"/>
      <c r="HXR403" s="455"/>
      <c r="HXS403" s="403"/>
      <c r="HXT403" s="403"/>
      <c r="HXU403" s="473"/>
      <c r="HXV403" s="472"/>
      <c r="HXW403" s="403"/>
      <c r="HXX403" s="358"/>
      <c r="HXY403" s="474"/>
      <c r="HXZ403" s="455"/>
      <c r="HYA403" s="403"/>
      <c r="HYB403" s="403"/>
      <c r="HYC403" s="473"/>
      <c r="HYD403" s="472"/>
      <c r="HYE403" s="403"/>
      <c r="HYF403" s="358"/>
      <c r="HYG403" s="474"/>
      <c r="HYH403" s="455"/>
      <c r="HYI403" s="403"/>
      <c r="HYJ403" s="403"/>
      <c r="HYK403" s="473"/>
      <c r="HYL403" s="472"/>
      <c r="HYM403" s="403"/>
      <c r="HYN403" s="358"/>
      <c r="HYO403" s="474"/>
      <c r="HYP403" s="455"/>
      <c r="HYQ403" s="403"/>
      <c r="HYR403" s="403"/>
      <c r="HYS403" s="473"/>
      <c r="HYT403" s="472"/>
      <c r="HYU403" s="403"/>
      <c r="HYV403" s="358"/>
      <c r="HYW403" s="474"/>
      <c r="HYX403" s="455"/>
      <c r="HYY403" s="403"/>
      <c r="HYZ403" s="403"/>
      <c r="HZA403" s="473"/>
      <c r="HZB403" s="472"/>
      <c r="HZC403" s="403"/>
      <c r="HZD403" s="358"/>
      <c r="HZE403" s="474"/>
      <c r="HZF403" s="455"/>
      <c r="HZG403" s="403"/>
      <c r="HZH403" s="403"/>
      <c r="HZI403" s="473"/>
      <c r="HZJ403" s="472"/>
      <c r="HZK403" s="403"/>
      <c r="HZL403" s="358"/>
      <c r="HZM403" s="474"/>
      <c r="HZN403" s="455"/>
      <c r="HZO403" s="403"/>
      <c r="HZP403" s="403"/>
      <c r="HZQ403" s="473"/>
      <c r="HZR403" s="472"/>
      <c r="HZS403" s="403"/>
      <c r="HZT403" s="358"/>
      <c r="HZU403" s="474"/>
      <c r="HZV403" s="455"/>
      <c r="HZW403" s="403"/>
      <c r="HZX403" s="403"/>
      <c r="HZY403" s="473"/>
      <c r="HZZ403" s="472"/>
      <c r="IAA403" s="403"/>
      <c r="IAB403" s="358"/>
      <c r="IAC403" s="474"/>
      <c r="IAD403" s="455"/>
      <c r="IAE403" s="403"/>
      <c r="IAF403" s="403"/>
      <c r="IAG403" s="473"/>
      <c r="IAH403" s="472"/>
      <c r="IAI403" s="403"/>
      <c r="IAJ403" s="358"/>
      <c r="IAK403" s="474"/>
      <c r="IAL403" s="455"/>
      <c r="IAM403" s="403"/>
      <c r="IAN403" s="403"/>
      <c r="IAO403" s="473"/>
      <c r="IAP403" s="472"/>
      <c r="IAQ403" s="403"/>
      <c r="IAR403" s="358"/>
      <c r="IAS403" s="474"/>
      <c r="IAT403" s="455"/>
      <c r="IAU403" s="403"/>
      <c r="IAV403" s="403"/>
      <c r="IAW403" s="473"/>
      <c r="IAX403" s="472"/>
      <c r="IAY403" s="403"/>
      <c r="IAZ403" s="358"/>
      <c r="IBA403" s="474"/>
      <c r="IBB403" s="455"/>
      <c r="IBC403" s="403"/>
      <c r="IBD403" s="403"/>
      <c r="IBE403" s="473"/>
      <c r="IBF403" s="472"/>
      <c r="IBG403" s="403"/>
      <c r="IBH403" s="358"/>
      <c r="IBI403" s="474"/>
      <c r="IBJ403" s="455"/>
      <c r="IBK403" s="403"/>
      <c r="IBL403" s="403"/>
      <c r="IBM403" s="473"/>
      <c r="IBN403" s="472"/>
      <c r="IBO403" s="403"/>
      <c r="IBP403" s="358"/>
      <c r="IBQ403" s="474"/>
      <c r="IBR403" s="455"/>
      <c r="IBS403" s="403"/>
      <c r="IBT403" s="403"/>
      <c r="IBU403" s="473"/>
      <c r="IBV403" s="472"/>
      <c r="IBW403" s="403"/>
      <c r="IBX403" s="358"/>
      <c r="IBY403" s="474"/>
      <c r="IBZ403" s="455"/>
      <c r="ICA403" s="403"/>
      <c r="ICB403" s="403"/>
      <c r="ICC403" s="473"/>
      <c r="ICD403" s="472"/>
      <c r="ICE403" s="403"/>
      <c r="ICF403" s="358"/>
      <c r="ICG403" s="474"/>
      <c r="ICH403" s="455"/>
      <c r="ICI403" s="403"/>
      <c r="ICJ403" s="403"/>
      <c r="ICK403" s="473"/>
      <c r="ICL403" s="472"/>
      <c r="ICM403" s="403"/>
      <c r="ICN403" s="358"/>
      <c r="ICO403" s="474"/>
      <c r="ICP403" s="455"/>
      <c r="ICQ403" s="403"/>
      <c r="ICR403" s="403"/>
      <c r="ICS403" s="473"/>
      <c r="ICT403" s="472"/>
      <c r="ICU403" s="403"/>
      <c r="ICV403" s="358"/>
      <c r="ICW403" s="474"/>
      <c r="ICX403" s="455"/>
      <c r="ICY403" s="403"/>
      <c r="ICZ403" s="403"/>
      <c r="IDA403" s="473"/>
      <c r="IDB403" s="472"/>
      <c r="IDC403" s="403"/>
      <c r="IDD403" s="358"/>
      <c r="IDE403" s="474"/>
      <c r="IDF403" s="455"/>
      <c r="IDG403" s="403"/>
      <c r="IDH403" s="403"/>
      <c r="IDI403" s="473"/>
      <c r="IDJ403" s="472"/>
      <c r="IDK403" s="403"/>
      <c r="IDL403" s="358"/>
      <c r="IDM403" s="474"/>
      <c r="IDN403" s="455"/>
      <c r="IDO403" s="403"/>
      <c r="IDP403" s="403"/>
      <c r="IDQ403" s="473"/>
      <c r="IDR403" s="472"/>
      <c r="IDS403" s="403"/>
      <c r="IDT403" s="358"/>
      <c r="IDU403" s="474"/>
      <c r="IDV403" s="455"/>
      <c r="IDW403" s="403"/>
      <c r="IDX403" s="403"/>
      <c r="IDY403" s="473"/>
      <c r="IDZ403" s="472"/>
      <c r="IEA403" s="403"/>
      <c r="IEB403" s="358"/>
      <c r="IEC403" s="474"/>
      <c r="IED403" s="455"/>
      <c r="IEE403" s="403"/>
      <c r="IEF403" s="403"/>
      <c r="IEG403" s="473"/>
      <c r="IEH403" s="472"/>
      <c r="IEI403" s="403"/>
      <c r="IEJ403" s="358"/>
      <c r="IEK403" s="474"/>
      <c r="IEL403" s="455"/>
      <c r="IEM403" s="403"/>
      <c r="IEN403" s="403"/>
      <c r="IEO403" s="473"/>
      <c r="IEP403" s="472"/>
      <c r="IEQ403" s="403"/>
      <c r="IER403" s="358"/>
      <c r="IES403" s="474"/>
      <c r="IET403" s="455"/>
      <c r="IEU403" s="403"/>
      <c r="IEV403" s="403"/>
      <c r="IEW403" s="473"/>
      <c r="IEX403" s="472"/>
      <c r="IEY403" s="403"/>
      <c r="IEZ403" s="358"/>
      <c r="IFA403" s="474"/>
      <c r="IFB403" s="455"/>
      <c r="IFC403" s="403"/>
      <c r="IFD403" s="403"/>
      <c r="IFE403" s="473"/>
      <c r="IFF403" s="472"/>
      <c r="IFG403" s="403"/>
      <c r="IFH403" s="358"/>
      <c r="IFI403" s="474"/>
      <c r="IFJ403" s="455"/>
      <c r="IFK403" s="403"/>
      <c r="IFL403" s="403"/>
      <c r="IFM403" s="473"/>
      <c r="IFN403" s="472"/>
      <c r="IFO403" s="403"/>
      <c r="IFP403" s="358"/>
      <c r="IFQ403" s="474"/>
      <c r="IFR403" s="455"/>
      <c r="IFS403" s="403"/>
      <c r="IFT403" s="403"/>
      <c r="IFU403" s="473"/>
      <c r="IFV403" s="472"/>
      <c r="IFW403" s="403"/>
      <c r="IFX403" s="358"/>
      <c r="IFY403" s="474"/>
      <c r="IFZ403" s="455"/>
      <c r="IGA403" s="403"/>
      <c r="IGB403" s="403"/>
      <c r="IGC403" s="473"/>
      <c r="IGD403" s="472"/>
      <c r="IGE403" s="403"/>
      <c r="IGF403" s="358"/>
      <c r="IGG403" s="474"/>
      <c r="IGH403" s="455"/>
      <c r="IGI403" s="403"/>
      <c r="IGJ403" s="403"/>
      <c r="IGK403" s="473"/>
      <c r="IGL403" s="472"/>
      <c r="IGM403" s="403"/>
      <c r="IGN403" s="358"/>
      <c r="IGO403" s="474"/>
      <c r="IGP403" s="455"/>
      <c r="IGQ403" s="403"/>
      <c r="IGR403" s="403"/>
      <c r="IGS403" s="473"/>
      <c r="IGT403" s="472"/>
      <c r="IGU403" s="403"/>
      <c r="IGV403" s="358"/>
      <c r="IGW403" s="474"/>
      <c r="IGX403" s="455"/>
      <c r="IGY403" s="403"/>
      <c r="IGZ403" s="403"/>
      <c r="IHA403" s="473"/>
      <c r="IHB403" s="472"/>
      <c r="IHC403" s="403"/>
      <c r="IHD403" s="358"/>
      <c r="IHE403" s="474"/>
      <c r="IHF403" s="455"/>
      <c r="IHG403" s="403"/>
      <c r="IHH403" s="403"/>
      <c r="IHI403" s="473"/>
      <c r="IHJ403" s="472"/>
      <c r="IHK403" s="403"/>
      <c r="IHL403" s="358"/>
      <c r="IHM403" s="474"/>
      <c r="IHN403" s="455"/>
      <c r="IHO403" s="403"/>
      <c r="IHP403" s="403"/>
      <c r="IHQ403" s="473"/>
      <c r="IHR403" s="472"/>
      <c r="IHS403" s="403"/>
      <c r="IHT403" s="358"/>
      <c r="IHU403" s="474"/>
      <c r="IHV403" s="455"/>
      <c r="IHW403" s="403"/>
      <c r="IHX403" s="403"/>
      <c r="IHY403" s="473"/>
      <c r="IHZ403" s="472"/>
      <c r="IIA403" s="403"/>
      <c r="IIB403" s="358"/>
      <c r="IIC403" s="474"/>
      <c r="IID403" s="455"/>
      <c r="IIE403" s="403"/>
      <c r="IIF403" s="403"/>
      <c r="IIG403" s="473"/>
      <c r="IIH403" s="472"/>
      <c r="III403" s="403"/>
      <c r="IIJ403" s="358"/>
      <c r="IIK403" s="474"/>
      <c r="IIL403" s="455"/>
      <c r="IIM403" s="403"/>
      <c r="IIN403" s="403"/>
      <c r="IIO403" s="473"/>
      <c r="IIP403" s="472"/>
      <c r="IIQ403" s="403"/>
      <c r="IIR403" s="358"/>
      <c r="IIS403" s="474"/>
      <c r="IIT403" s="455"/>
      <c r="IIU403" s="403"/>
      <c r="IIV403" s="403"/>
      <c r="IIW403" s="473"/>
      <c r="IIX403" s="472"/>
      <c r="IIY403" s="403"/>
      <c r="IIZ403" s="358"/>
      <c r="IJA403" s="474"/>
      <c r="IJB403" s="455"/>
      <c r="IJC403" s="403"/>
      <c r="IJD403" s="403"/>
      <c r="IJE403" s="473"/>
      <c r="IJF403" s="472"/>
      <c r="IJG403" s="403"/>
      <c r="IJH403" s="358"/>
      <c r="IJI403" s="474"/>
      <c r="IJJ403" s="455"/>
      <c r="IJK403" s="403"/>
      <c r="IJL403" s="403"/>
      <c r="IJM403" s="473"/>
      <c r="IJN403" s="472"/>
      <c r="IJO403" s="403"/>
      <c r="IJP403" s="358"/>
      <c r="IJQ403" s="474"/>
      <c r="IJR403" s="455"/>
      <c r="IJS403" s="403"/>
      <c r="IJT403" s="403"/>
      <c r="IJU403" s="473"/>
      <c r="IJV403" s="472"/>
      <c r="IJW403" s="403"/>
      <c r="IJX403" s="358"/>
      <c r="IJY403" s="474"/>
      <c r="IJZ403" s="455"/>
      <c r="IKA403" s="403"/>
      <c r="IKB403" s="403"/>
      <c r="IKC403" s="473"/>
      <c r="IKD403" s="472"/>
      <c r="IKE403" s="403"/>
      <c r="IKF403" s="358"/>
      <c r="IKG403" s="474"/>
      <c r="IKH403" s="455"/>
      <c r="IKI403" s="403"/>
      <c r="IKJ403" s="403"/>
      <c r="IKK403" s="473"/>
      <c r="IKL403" s="472"/>
      <c r="IKM403" s="403"/>
      <c r="IKN403" s="358"/>
      <c r="IKO403" s="474"/>
      <c r="IKP403" s="455"/>
      <c r="IKQ403" s="403"/>
      <c r="IKR403" s="403"/>
      <c r="IKS403" s="473"/>
      <c r="IKT403" s="472"/>
      <c r="IKU403" s="403"/>
      <c r="IKV403" s="358"/>
      <c r="IKW403" s="474"/>
      <c r="IKX403" s="455"/>
      <c r="IKY403" s="403"/>
      <c r="IKZ403" s="403"/>
      <c r="ILA403" s="473"/>
      <c r="ILB403" s="472"/>
      <c r="ILC403" s="403"/>
      <c r="ILD403" s="358"/>
      <c r="ILE403" s="474"/>
      <c r="ILF403" s="455"/>
      <c r="ILG403" s="403"/>
      <c r="ILH403" s="403"/>
      <c r="ILI403" s="473"/>
      <c r="ILJ403" s="472"/>
      <c r="ILK403" s="403"/>
      <c r="ILL403" s="358"/>
      <c r="ILM403" s="474"/>
      <c r="ILN403" s="455"/>
      <c r="ILO403" s="403"/>
      <c r="ILP403" s="403"/>
      <c r="ILQ403" s="473"/>
      <c r="ILR403" s="472"/>
      <c r="ILS403" s="403"/>
      <c r="ILT403" s="358"/>
      <c r="ILU403" s="474"/>
      <c r="ILV403" s="455"/>
      <c r="ILW403" s="403"/>
      <c r="ILX403" s="403"/>
      <c r="ILY403" s="473"/>
      <c r="ILZ403" s="472"/>
      <c r="IMA403" s="403"/>
      <c r="IMB403" s="358"/>
      <c r="IMC403" s="474"/>
      <c r="IMD403" s="455"/>
      <c r="IME403" s="403"/>
      <c r="IMF403" s="403"/>
      <c r="IMG403" s="473"/>
      <c r="IMH403" s="472"/>
      <c r="IMI403" s="403"/>
      <c r="IMJ403" s="358"/>
      <c r="IMK403" s="474"/>
      <c r="IML403" s="455"/>
      <c r="IMM403" s="403"/>
      <c r="IMN403" s="403"/>
      <c r="IMO403" s="473"/>
      <c r="IMP403" s="472"/>
      <c r="IMQ403" s="403"/>
      <c r="IMR403" s="358"/>
      <c r="IMS403" s="474"/>
      <c r="IMT403" s="455"/>
      <c r="IMU403" s="403"/>
      <c r="IMV403" s="403"/>
      <c r="IMW403" s="473"/>
      <c r="IMX403" s="472"/>
      <c r="IMY403" s="403"/>
      <c r="IMZ403" s="358"/>
      <c r="INA403" s="474"/>
      <c r="INB403" s="455"/>
      <c r="INC403" s="403"/>
      <c r="IND403" s="403"/>
      <c r="INE403" s="473"/>
      <c r="INF403" s="472"/>
      <c r="ING403" s="403"/>
      <c r="INH403" s="358"/>
      <c r="INI403" s="474"/>
      <c r="INJ403" s="455"/>
      <c r="INK403" s="403"/>
      <c r="INL403" s="403"/>
      <c r="INM403" s="473"/>
      <c r="INN403" s="472"/>
      <c r="INO403" s="403"/>
      <c r="INP403" s="358"/>
      <c r="INQ403" s="474"/>
      <c r="INR403" s="455"/>
      <c r="INS403" s="403"/>
      <c r="INT403" s="403"/>
      <c r="INU403" s="473"/>
      <c r="INV403" s="472"/>
      <c r="INW403" s="403"/>
      <c r="INX403" s="358"/>
      <c r="INY403" s="474"/>
      <c r="INZ403" s="455"/>
      <c r="IOA403" s="403"/>
      <c r="IOB403" s="403"/>
      <c r="IOC403" s="473"/>
      <c r="IOD403" s="472"/>
      <c r="IOE403" s="403"/>
      <c r="IOF403" s="358"/>
      <c r="IOG403" s="474"/>
      <c r="IOH403" s="455"/>
      <c r="IOI403" s="403"/>
      <c r="IOJ403" s="403"/>
      <c r="IOK403" s="473"/>
      <c r="IOL403" s="472"/>
      <c r="IOM403" s="403"/>
      <c r="ION403" s="358"/>
      <c r="IOO403" s="474"/>
      <c r="IOP403" s="455"/>
      <c r="IOQ403" s="403"/>
      <c r="IOR403" s="403"/>
      <c r="IOS403" s="473"/>
      <c r="IOT403" s="472"/>
      <c r="IOU403" s="403"/>
      <c r="IOV403" s="358"/>
      <c r="IOW403" s="474"/>
      <c r="IOX403" s="455"/>
      <c r="IOY403" s="403"/>
      <c r="IOZ403" s="403"/>
      <c r="IPA403" s="473"/>
      <c r="IPB403" s="472"/>
      <c r="IPC403" s="403"/>
      <c r="IPD403" s="358"/>
      <c r="IPE403" s="474"/>
      <c r="IPF403" s="455"/>
      <c r="IPG403" s="403"/>
      <c r="IPH403" s="403"/>
      <c r="IPI403" s="473"/>
      <c r="IPJ403" s="472"/>
      <c r="IPK403" s="403"/>
      <c r="IPL403" s="358"/>
      <c r="IPM403" s="474"/>
      <c r="IPN403" s="455"/>
      <c r="IPO403" s="403"/>
      <c r="IPP403" s="403"/>
      <c r="IPQ403" s="473"/>
      <c r="IPR403" s="472"/>
      <c r="IPS403" s="403"/>
      <c r="IPT403" s="358"/>
      <c r="IPU403" s="474"/>
      <c r="IPV403" s="455"/>
      <c r="IPW403" s="403"/>
      <c r="IPX403" s="403"/>
      <c r="IPY403" s="473"/>
      <c r="IPZ403" s="472"/>
      <c r="IQA403" s="403"/>
      <c r="IQB403" s="358"/>
      <c r="IQC403" s="474"/>
      <c r="IQD403" s="455"/>
      <c r="IQE403" s="403"/>
      <c r="IQF403" s="403"/>
      <c r="IQG403" s="473"/>
      <c r="IQH403" s="472"/>
      <c r="IQI403" s="403"/>
      <c r="IQJ403" s="358"/>
      <c r="IQK403" s="474"/>
      <c r="IQL403" s="455"/>
      <c r="IQM403" s="403"/>
      <c r="IQN403" s="403"/>
      <c r="IQO403" s="473"/>
      <c r="IQP403" s="472"/>
      <c r="IQQ403" s="403"/>
      <c r="IQR403" s="358"/>
      <c r="IQS403" s="474"/>
      <c r="IQT403" s="455"/>
      <c r="IQU403" s="403"/>
      <c r="IQV403" s="403"/>
      <c r="IQW403" s="473"/>
      <c r="IQX403" s="472"/>
      <c r="IQY403" s="403"/>
      <c r="IQZ403" s="358"/>
      <c r="IRA403" s="474"/>
      <c r="IRB403" s="455"/>
      <c r="IRC403" s="403"/>
      <c r="IRD403" s="403"/>
      <c r="IRE403" s="473"/>
      <c r="IRF403" s="472"/>
      <c r="IRG403" s="403"/>
      <c r="IRH403" s="358"/>
      <c r="IRI403" s="474"/>
      <c r="IRJ403" s="455"/>
      <c r="IRK403" s="403"/>
      <c r="IRL403" s="403"/>
      <c r="IRM403" s="473"/>
      <c r="IRN403" s="472"/>
      <c r="IRO403" s="403"/>
      <c r="IRP403" s="358"/>
      <c r="IRQ403" s="474"/>
      <c r="IRR403" s="455"/>
      <c r="IRS403" s="403"/>
      <c r="IRT403" s="403"/>
      <c r="IRU403" s="473"/>
      <c r="IRV403" s="472"/>
      <c r="IRW403" s="403"/>
      <c r="IRX403" s="358"/>
      <c r="IRY403" s="474"/>
      <c r="IRZ403" s="455"/>
      <c r="ISA403" s="403"/>
      <c r="ISB403" s="403"/>
      <c r="ISC403" s="473"/>
      <c r="ISD403" s="472"/>
      <c r="ISE403" s="403"/>
      <c r="ISF403" s="358"/>
      <c r="ISG403" s="474"/>
      <c r="ISH403" s="455"/>
      <c r="ISI403" s="403"/>
      <c r="ISJ403" s="403"/>
      <c r="ISK403" s="473"/>
      <c r="ISL403" s="472"/>
      <c r="ISM403" s="403"/>
      <c r="ISN403" s="358"/>
      <c r="ISO403" s="474"/>
      <c r="ISP403" s="455"/>
      <c r="ISQ403" s="403"/>
      <c r="ISR403" s="403"/>
      <c r="ISS403" s="473"/>
      <c r="IST403" s="472"/>
      <c r="ISU403" s="403"/>
      <c r="ISV403" s="358"/>
      <c r="ISW403" s="474"/>
      <c r="ISX403" s="455"/>
      <c r="ISY403" s="403"/>
      <c r="ISZ403" s="403"/>
      <c r="ITA403" s="473"/>
      <c r="ITB403" s="472"/>
      <c r="ITC403" s="403"/>
      <c r="ITD403" s="358"/>
      <c r="ITE403" s="474"/>
      <c r="ITF403" s="455"/>
      <c r="ITG403" s="403"/>
      <c r="ITH403" s="403"/>
      <c r="ITI403" s="473"/>
      <c r="ITJ403" s="472"/>
      <c r="ITK403" s="403"/>
      <c r="ITL403" s="358"/>
      <c r="ITM403" s="474"/>
      <c r="ITN403" s="455"/>
      <c r="ITO403" s="403"/>
      <c r="ITP403" s="403"/>
      <c r="ITQ403" s="473"/>
      <c r="ITR403" s="472"/>
      <c r="ITS403" s="403"/>
      <c r="ITT403" s="358"/>
      <c r="ITU403" s="474"/>
      <c r="ITV403" s="455"/>
      <c r="ITW403" s="403"/>
      <c r="ITX403" s="403"/>
      <c r="ITY403" s="473"/>
      <c r="ITZ403" s="472"/>
      <c r="IUA403" s="403"/>
      <c r="IUB403" s="358"/>
      <c r="IUC403" s="474"/>
      <c r="IUD403" s="455"/>
      <c r="IUE403" s="403"/>
      <c r="IUF403" s="403"/>
      <c r="IUG403" s="473"/>
      <c r="IUH403" s="472"/>
      <c r="IUI403" s="403"/>
      <c r="IUJ403" s="358"/>
      <c r="IUK403" s="474"/>
      <c r="IUL403" s="455"/>
      <c r="IUM403" s="403"/>
      <c r="IUN403" s="403"/>
      <c r="IUO403" s="473"/>
      <c r="IUP403" s="472"/>
      <c r="IUQ403" s="403"/>
      <c r="IUR403" s="358"/>
      <c r="IUS403" s="474"/>
      <c r="IUT403" s="455"/>
      <c r="IUU403" s="403"/>
      <c r="IUV403" s="403"/>
      <c r="IUW403" s="473"/>
      <c r="IUX403" s="472"/>
      <c r="IUY403" s="403"/>
      <c r="IUZ403" s="358"/>
      <c r="IVA403" s="474"/>
      <c r="IVB403" s="455"/>
      <c r="IVC403" s="403"/>
      <c r="IVD403" s="403"/>
      <c r="IVE403" s="473"/>
      <c r="IVF403" s="472"/>
      <c r="IVG403" s="403"/>
      <c r="IVH403" s="358"/>
      <c r="IVI403" s="474"/>
      <c r="IVJ403" s="455"/>
      <c r="IVK403" s="403"/>
      <c r="IVL403" s="403"/>
      <c r="IVM403" s="473"/>
      <c r="IVN403" s="472"/>
      <c r="IVO403" s="403"/>
      <c r="IVP403" s="358"/>
      <c r="IVQ403" s="474"/>
      <c r="IVR403" s="455"/>
      <c r="IVS403" s="403"/>
      <c r="IVT403" s="403"/>
      <c r="IVU403" s="473"/>
      <c r="IVV403" s="472"/>
      <c r="IVW403" s="403"/>
      <c r="IVX403" s="358"/>
      <c r="IVY403" s="474"/>
      <c r="IVZ403" s="455"/>
      <c r="IWA403" s="403"/>
      <c r="IWB403" s="403"/>
      <c r="IWC403" s="473"/>
      <c r="IWD403" s="472"/>
      <c r="IWE403" s="403"/>
      <c r="IWF403" s="358"/>
      <c r="IWG403" s="474"/>
      <c r="IWH403" s="455"/>
      <c r="IWI403" s="403"/>
      <c r="IWJ403" s="403"/>
      <c r="IWK403" s="473"/>
      <c r="IWL403" s="472"/>
      <c r="IWM403" s="403"/>
      <c r="IWN403" s="358"/>
      <c r="IWO403" s="474"/>
      <c r="IWP403" s="455"/>
      <c r="IWQ403" s="403"/>
      <c r="IWR403" s="403"/>
      <c r="IWS403" s="473"/>
      <c r="IWT403" s="472"/>
      <c r="IWU403" s="403"/>
      <c r="IWV403" s="358"/>
      <c r="IWW403" s="474"/>
      <c r="IWX403" s="455"/>
      <c r="IWY403" s="403"/>
      <c r="IWZ403" s="403"/>
      <c r="IXA403" s="473"/>
      <c r="IXB403" s="472"/>
      <c r="IXC403" s="403"/>
      <c r="IXD403" s="358"/>
      <c r="IXE403" s="474"/>
      <c r="IXF403" s="455"/>
      <c r="IXG403" s="403"/>
      <c r="IXH403" s="403"/>
      <c r="IXI403" s="473"/>
      <c r="IXJ403" s="472"/>
      <c r="IXK403" s="403"/>
      <c r="IXL403" s="358"/>
      <c r="IXM403" s="474"/>
      <c r="IXN403" s="455"/>
      <c r="IXO403" s="403"/>
      <c r="IXP403" s="403"/>
      <c r="IXQ403" s="473"/>
      <c r="IXR403" s="472"/>
      <c r="IXS403" s="403"/>
      <c r="IXT403" s="358"/>
      <c r="IXU403" s="474"/>
      <c r="IXV403" s="455"/>
      <c r="IXW403" s="403"/>
      <c r="IXX403" s="403"/>
      <c r="IXY403" s="473"/>
      <c r="IXZ403" s="472"/>
      <c r="IYA403" s="403"/>
      <c r="IYB403" s="358"/>
      <c r="IYC403" s="474"/>
      <c r="IYD403" s="455"/>
      <c r="IYE403" s="403"/>
      <c r="IYF403" s="403"/>
      <c r="IYG403" s="473"/>
      <c r="IYH403" s="472"/>
      <c r="IYI403" s="403"/>
      <c r="IYJ403" s="358"/>
      <c r="IYK403" s="474"/>
      <c r="IYL403" s="455"/>
      <c r="IYM403" s="403"/>
      <c r="IYN403" s="403"/>
      <c r="IYO403" s="473"/>
      <c r="IYP403" s="472"/>
      <c r="IYQ403" s="403"/>
      <c r="IYR403" s="358"/>
      <c r="IYS403" s="474"/>
      <c r="IYT403" s="455"/>
      <c r="IYU403" s="403"/>
      <c r="IYV403" s="403"/>
      <c r="IYW403" s="473"/>
      <c r="IYX403" s="472"/>
      <c r="IYY403" s="403"/>
      <c r="IYZ403" s="358"/>
      <c r="IZA403" s="474"/>
      <c r="IZB403" s="455"/>
      <c r="IZC403" s="403"/>
      <c r="IZD403" s="403"/>
      <c r="IZE403" s="473"/>
      <c r="IZF403" s="472"/>
      <c r="IZG403" s="403"/>
      <c r="IZH403" s="358"/>
      <c r="IZI403" s="474"/>
      <c r="IZJ403" s="455"/>
      <c r="IZK403" s="403"/>
      <c r="IZL403" s="403"/>
      <c r="IZM403" s="473"/>
      <c r="IZN403" s="472"/>
      <c r="IZO403" s="403"/>
      <c r="IZP403" s="358"/>
      <c r="IZQ403" s="474"/>
      <c r="IZR403" s="455"/>
      <c r="IZS403" s="403"/>
      <c r="IZT403" s="403"/>
      <c r="IZU403" s="473"/>
      <c r="IZV403" s="472"/>
      <c r="IZW403" s="403"/>
      <c r="IZX403" s="358"/>
      <c r="IZY403" s="474"/>
      <c r="IZZ403" s="455"/>
      <c r="JAA403" s="403"/>
      <c r="JAB403" s="403"/>
      <c r="JAC403" s="473"/>
      <c r="JAD403" s="472"/>
      <c r="JAE403" s="403"/>
      <c r="JAF403" s="358"/>
      <c r="JAG403" s="474"/>
      <c r="JAH403" s="455"/>
      <c r="JAI403" s="403"/>
      <c r="JAJ403" s="403"/>
      <c r="JAK403" s="473"/>
      <c r="JAL403" s="472"/>
      <c r="JAM403" s="403"/>
      <c r="JAN403" s="358"/>
      <c r="JAO403" s="474"/>
      <c r="JAP403" s="455"/>
      <c r="JAQ403" s="403"/>
      <c r="JAR403" s="403"/>
      <c r="JAS403" s="473"/>
      <c r="JAT403" s="472"/>
      <c r="JAU403" s="403"/>
      <c r="JAV403" s="358"/>
      <c r="JAW403" s="474"/>
      <c r="JAX403" s="455"/>
      <c r="JAY403" s="403"/>
      <c r="JAZ403" s="403"/>
      <c r="JBA403" s="473"/>
      <c r="JBB403" s="472"/>
      <c r="JBC403" s="403"/>
      <c r="JBD403" s="358"/>
      <c r="JBE403" s="474"/>
      <c r="JBF403" s="455"/>
      <c r="JBG403" s="403"/>
      <c r="JBH403" s="403"/>
      <c r="JBI403" s="473"/>
      <c r="JBJ403" s="472"/>
      <c r="JBK403" s="403"/>
      <c r="JBL403" s="358"/>
      <c r="JBM403" s="474"/>
      <c r="JBN403" s="455"/>
      <c r="JBO403" s="403"/>
      <c r="JBP403" s="403"/>
      <c r="JBQ403" s="473"/>
      <c r="JBR403" s="472"/>
      <c r="JBS403" s="403"/>
      <c r="JBT403" s="358"/>
      <c r="JBU403" s="474"/>
      <c r="JBV403" s="455"/>
      <c r="JBW403" s="403"/>
      <c r="JBX403" s="403"/>
      <c r="JBY403" s="473"/>
      <c r="JBZ403" s="472"/>
      <c r="JCA403" s="403"/>
      <c r="JCB403" s="358"/>
      <c r="JCC403" s="474"/>
      <c r="JCD403" s="455"/>
      <c r="JCE403" s="403"/>
      <c r="JCF403" s="403"/>
      <c r="JCG403" s="473"/>
      <c r="JCH403" s="472"/>
      <c r="JCI403" s="403"/>
      <c r="JCJ403" s="358"/>
      <c r="JCK403" s="474"/>
      <c r="JCL403" s="455"/>
      <c r="JCM403" s="403"/>
      <c r="JCN403" s="403"/>
      <c r="JCO403" s="473"/>
      <c r="JCP403" s="472"/>
      <c r="JCQ403" s="403"/>
      <c r="JCR403" s="358"/>
      <c r="JCS403" s="474"/>
      <c r="JCT403" s="455"/>
      <c r="JCU403" s="403"/>
      <c r="JCV403" s="403"/>
      <c r="JCW403" s="473"/>
      <c r="JCX403" s="472"/>
      <c r="JCY403" s="403"/>
      <c r="JCZ403" s="358"/>
      <c r="JDA403" s="474"/>
      <c r="JDB403" s="455"/>
      <c r="JDC403" s="403"/>
      <c r="JDD403" s="403"/>
      <c r="JDE403" s="473"/>
      <c r="JDF403" s="472"/>
      <c r="JDG403" s="403"/>
      <c r="JDH403" s="358"/>
      <c r="JDI403" s="474"/>
      <c r="JDJ403" s="455"/>
      <c r="JDK403" s="403"/>
      <c r="JDL403" s="403"/>
      <c r="JDM403" s="473"/>
      <c r="JDN403" s="472"/>
      <c r="JDO403" s="403"/>
      <c r="JDP403" s="358"/>
      <c r="JDQ403" s="474"/>
      <c r="JDR403" s="455"/>
      <c r="JDS403" s="403"/>
      <c r="JDT403" s="403"/>
      <c r="JDU403" s="473"/>
      <c r="JDV403" s="472"/>
      <c r="JDW403" s="403"/>
      <c r="JDX403" s="358"/>
      <c r="JDY403" s="474"/>
      <c r="JDZ403" s="455"/>
      <c r="JEA403" s="403"/>
      <c r="JEB403" s="403"/>
      <c r="JEC403" s="473"/>
      <c r="JED403" s="472"/>
      <c r="JEE403" s="403"/>
      <c r="JEF403" s="358"/>
      <c r="JEG403" s="474"/>
      <c r="JEH403" s="455"/>
      <c r="JEI403" s="403"/>
      <c r="JEJ403" s="403"/>
      <c r="JEK403" s="473"/>
      <c r="JEL403" s="472"/>
      <c r="JEM403" s="403"/>
      <c r="JEN403" s="358"/>
      <c r="JEO403" s="474"/>
      <c r="JEP403" s="455"/>
      <c r="JEQ403" s="403"/>
      <c r="JER403" s="403"/>
      <c r="JES403" s="473"/>
      <c r="JET403" s="472"/>
      <c r="JEU403" s="403"/>
      <c r="JEV403" s="358"/>
      <c r="JEW403" s="474"/>
      <c r="JEX403" s="455"/>
      <c r="JEY403" s="403"/>
      <c r="JEZ403" s="403"/>
      <c r="JFA403" s="473"/>
      <c r="JFB403" s="472"/>
      <c r="JFC403" s="403"/>
      <c r="JFD403" s="358"/>
      <c r="JFE403" s="474"/>
      <c r="JFF403" s="455"/>
      <c r="JFG403" s="403"/>
      <c r="JFH403" s="403"/>
      <c r="JFI403" s="473"/>
      <c r="JFJ403" s="472"/>
      <c r="JFK403" s="403"/>
      <c r="JFL403" s="358"/>
      <c r="JFM403" s="474"/>
      <c r="JFN403" s="455"/>
      <c r="JFO403" s="403"/>
      <c r="JFP403" s="403"/>
      <c r="JFQ403" s="473"/>
      <c r="JFR403" s="472"/>
      <c r="JFS403" s="403"/>
      <c r="JFT403" s="358"/>
      <c r="JFU403" s="474"/>
      <c r="JFV403" s="455"/>
      <c r="JFW403" s="403"/>
      <c r="JFX403" s="403"/>
      <c r="JFY403" s="473"/>
      <c r="JFZ403" s="472"/>
      <c r="JGA403" s="403"/>
      <c r="JGB403" s="358"/>
      <c r="JGC403" s="474"/>
      <c r="JGD403" s="455"/>
      <c r="JGE403" s="403"/>
      <c r="JGF403" s="403"/>
      <c r="JGG403" s="473"/>
      <c r="JGH403" s="472"/>
      <c r="JGI403" s="403"/>
      <c r="JGJ403" s="358"/>
      <c r="JGK403" s="474"/>
      <c r="JGL403" s="455"/>
      <c r="JGM403" s="403"/>
      <c r="JGN403" s="403"/>
      <c r="JGO403" s="473"/>
      <c r="JGP403" s="472"/>
      <c r="JGQ403" s="403"/>
      <c r="JGR403" s="358"/>
      <c r="JGS403" s="474"/>
      <c r="JGT403" s="455"/>
      <c r="JGU403" s="403"/>
      <c r="JGV403" s="403"/>
      <c r="JGW403" s="473"/>
      <c r="JGX403" s="472"/>
      <c r="JGY403" s="403"/>
      <c r="JGZ403" s="358"/>
      <c r="JHA403" s="474"/>
      <c r="JHB403" s="455"/>
      <c r="JHC403" s="403"/>
      <c r="JHD403" s="403"/>
      <c r="JHE403" s="473"/>
      <c r="JHF403" s="472"/>
      <c r="JHG403" s="403"/>
      <c r="JHH403" s="358"/>
      <c r="JHI403" s="474"/>
      <c r="JHJ403" s="455"/>
      <c r="JHK403" s="403"/>
      <c r="JHL403" s="403"/>
      <c r="JHM403" s="473"/>
      <c r="JHN403" s="472"/>
      <c r="JHO403" s="403"/>
      <c r="JHP403" s="358"/>
      <c r="JHQ403" s="474"/>
      <c r="JHR403" s="455"/>
      <c r="JHS403" s="403"/>
      <c r="JHT403" s="403"/>
      <c r="JHU403" s="473"/>
      <c r="JHV403" s="472"/>
      <c r="JHW403" s="403"/>
      <c r="JHX403" s="358"/>
      <c r="JHY403" s="474"/>
      <c r="JHZ403" s="455"/>
      <c r="JIA403" s="403"/>
      <c r="JIB403" s="403"/>
      <c r="JIC403" s="473"/>
      <c r="JID403" s="472"/>
      <c r="JIE403" s="403"/>
      <c r="JIF403" s="358"/>
      <c r="JIG403" s="474"/>
      <c r="JIH403" s="455"/>
      <c r="JII403" s="403"/>
      <c r="JIJ403" s="403"/>
      <c r="JIK403" s="473"/>
      <c r="JIL403" s="472"/>
      <c r="JIM403" s="403"/>
      <c r="JIN403" s="358"/>
      <c r="JIO403" s="474"/>
      <c r="JIP403" s="455"/>
      <c r="JIQ403" s="403"/>
      <c r="JIR403" s="403"/>
      <c r="JIS403" s="473"/>
      <c r="JIT403" s="472"/>
      <c r="JIU403" s="403"/>
      <c r="JIV403" s="358"/>
      <c r="JIW403" s="474"/>
      <c r="JIX403" s="455"/>
      <c r="JIY403" s="403"/>
      <c r="JIZ403" s="403"/>
      <c r="JJA403" s="473"/>
      <c r="JJB403" s="472"/>
      <c r="JJC403" s="403"/>
      <c r="JJD403" s="358"/>
      <c r="JJE403" s="474"/>
      <c r="JJF403" s="455"/>
      <c r="JJG403" s="403"/>
      <c r="JJH403" s="403"/>
      <c r="JJI403" s="473"/>
      <c r="JJJ403" s="472"/>
      <c r="JJK403" s="403"/>
      <c r="JJL403" s="358"/>
      <c r="JJM403" s="474"/>
      <c r="JJN403" s="455"/>
      <c r="JJO403" s="403"/>
      <c r="JJP403" s="403"/>
      <c r="JJQ403" s="473"/>
      <c r="JJR403" s="472"/>
      <c r="JJS403" s="403"/>
      <c r="JJT403" s="358"/>
      <c r="JJU403" s="474"/>
      <c r="JJV403" s="455"/>
      <c r="JJW403" s="403"/>
      <c r="JJX403" s="403"/>
      <c r="JJY403" s="473"/>
      <c r="JJZ403" s="472"/>
      <c r="JKA403" s="403"/>
      <c r="JKB403" s="358"/>
      <c r="JKC403" s="474"/>
      <c r="JKD403" s="455"/>
      <c r="JKE403" s="403"/>
      <c r="JKF403" s="403"/>
      <c r="JKG403" s="473"/>
      <c r="JKH403" s="472"/>
      <c r="JKI403" s="403"/>
      <c r="JKJ403" s="358"/>
      <c r="JKK403" s="474"/>
      <c r="JKL403" s="455"/>
      <c r="JKM403" s="403"/>
      <c r="JKN403" s="403"/>
      <c r="JKO403" s="473"/>
      <c r="JKP403" s="472"/>
      <c r="JKQ403" s="403"/>
      <c r="JKR403" s="358"/>
      <c r="JKS403" s="474"/>
      <c r="JKT403" s="455"/>
      <c r="JKU403" s="403"/>
      <c r="JKV403" s="403"/>
      <c r="JKW403" s="473"/>
      <c r="JKX403" s="472"/>
      <c r="JKY403" s="403"/>
      <c r="JKZ403" s="358"/>
      <c r="JLA403" s="474"/>
      <c r="JLB403" s="455"/>
      <c r="JLC403" s="403"/>
      <c r="JLD403" s="403"/>
      <c r="JLE403" s="473"/>
      <c r="JLF403" s="472"/>
      <c r="JLG403" s="403"/>
      <c r="JLH403" s="358"/>
      <c r="JLI403" s="474"/>
      <c r="JLJ403" s="455"/>
      <c r="JLK403" s="403"/>
      <c r="JLL403" s="403"/>
      <c r="JLM403" s="473"/>
      <c r="JLN403" s="472"/>
      <c r="JLO403" s="403"/>
      <c r="JLP403" s="358"/>
      <c r="JLQ403" s="474"/>
      <c r="JLR403" s="455"/>
      <c r="JLS403" s="403"/>
      <c r="JLT403" s="403"/>
      <c r="JLU403" s="473"/>
      <c r="JLV403" s="472"/>
      <c r="JLW403" s="403"/>
      <c r="JLX403" s="358"/>
      <c r="JLY403" s="474"/>
      <c r="JLZ403" s="455"/>
      <c r="JMA403" s="403"/>
      <c r="JMB403" s="403"/>
      <c r="JMC403" s="473"/>
      <c r="JMD403" s="472"/>
      <c r="JME403" s="403"/>
      <c r="JMF403" s="358"/>
      <c r="JMG403" s="474"/>
      <c r="JMH403" s="455"/>
      <c r="JMI403" s="403"/>
      <c r="JMJ403" s="403"/>
      <c r="JMK403" s="473"/>
      <c r="JML403" s="472"/>
      <c r="JMM403" s="403"/>
      <c r="JMN403" s="358"/>
      <c r="JMO403" s="474"/>
      <c r="JMP403" s="455"/>
      <c r="JMQ403" s="403"/>
      <c r="JMR403" s="403"/>
      <c r="JMS403" s="473"/>
      <c r="JMT403" s="472"/>
      <c r="JMU403" s="403"/>
      <c r="JMV403" s="358"/>
      <c r="JMW403" s="474"/>
      <c r="JMX403" s="455"/>
      <c r="JMY403" s="403"/>
      <c r="JMZ403" s="403"/>
      <c r="JNA403" s="473"/>
      <c r="JNB403" s="472"/>
      <c r="JNC403" s="403"/>
      <c r="JND403" s="358"/>
      <c r="JNE403" s="474"/>
      <c r="JNF403" s="455"/>
      <c r="JNG403" s="403"/>
      <c r="JNH403" s="403"/>
      <c r="JNI403" s="473"/>
      <c r="JNJ403" s="472"/>
      <c r="JNK403" s="403"/>
      <c r="JNL403" s="358"/>
      <c r="JNM403" s="474"/>
      <c r="JNN403" s="455"/>
      <c r="JNO403" s="403"/>
      <c r="JNP403" s="403"/>
      <c r="JNQ403" s="473"/>
      <c r="JNR403" s="472"/>
      <c r="JNS403" s="403"/>
      <c r="JNT403" s="358"/>
      <c r="JNU403" s="474"/>
      <c r="JNV403" s="455"/>
      <c r="JNW403" s="403"/>
      <c r="JNX403" s="403"/>
      <c r="JNY403" s="473"/>
      <c r="JNZ403" s="472"/>
      <c r="JOA403" s="403"/>
      <c r="JOB403" s="358"/>
      <c r="JOC403" s="474"/>
      <c r="JOD403" s="455"/>
      <c r="JOE403" s="403"/>
      <c r="JOF403" s="403"/>
      <c r="JOG403" s="473"/>
      <c r="JOH403" s="472"/>
      <c r="JOI403" s="403"/>
      <c r="JOJ403" s="358"/>
      <c r="JOK403" s="474"/>
      <c r="JOL403" s="455"/>
      <c r="JOM403" s="403"/>
      <c r="JON403" s="403"/>
      <c r="JOO403" s="473"/>
      <c r="JOP403" s="472"/>
      <c r="JOQ403" s="403"/>
      <c r="JOR403" s="358"/>
      <c r="JOS403" s="474"/>
      <c r="JOT403" s="455"/>
      <c r="JOU403" s="403"/>
      <c r="JOV403" s="403"/>
      <c r="JOW403" s="473"/>
      <c r="JOX403" s="472"/>
      <c r="JOY403" s="403"/>
      <c r="JOZ403" s="358"/>
      <c r="JPA403" s="474"/>
      <c r="JPB403" s="455"/>
      <c r="JPC403" s="403"/>
      <c r="JPD403" s="403"/>
      <c r="JPE403" s="473"/>
      <c r="JPF403" s="472"/>
      <c r="JPG403" s="403"/>
      <c r="JPH403" s="358"/>
      <c r="JPI403" s="474"/>
      <c r="JPJ403" s="455"/>
      <c r="JPK403" s="403"/>
      <c r="JPL403" s="403"/>
      <c r="JPM403" s="473"/>
      <c r="JPN403" s="472"/>
      <c r="JPO403" s="403"/>
      <c r="JPP403" s="358"/>
      <c r="JPQ403" s="474"/>
      <c r="JPR403" s="455"/>
      <c r="JPS403" s="403"/>
      <c r="JPT403" s="403"/>
      <c r="JPU403" s="473"/>
      <c r="JPV403" s="472"/>
      <c r="JPW403" s="403"/>
      <c r="JPX403" s="358"/>
      <c r="JPY403" s="474"/>
      <c r="JPZ403" s="455"/>
      <c r="JQA403" s="403"/>
      <c r="JQB403" s="403"/>
      <c r="JQC403" s="473"/>
      <c r="JQD403" s="472"/>
      <c r="JQE403" s="403"/>
      <c r="JQF403" s="358"/>
      <c r="JQG403" s="474"/>
      <c r="JQH403" s="455"/>
      <c r="JQI403" s="403"/>
      <c r="JQJ403" s="403"/>
      <c r="JQK403" s="473"/>
      <c r="JQL403" s="472"/>
      <c r="JQM403" s="403"/>
      <c r="JQN403" s="358"/>
      <c r="JQO403" s="474"/>
      <c r="JQP403" s="455"/>
      <c r="JQQ403" s="403"/>
      <c r="JQR403" s="403"/>
      <c r="JQS403" s="473"/>
      <c r="JQT403" s="472"/>
      <c r="JQU403" s="403"/>
      <c r="JQV403" s="358"/>
      <c r="JQW403" s="474"/>
      <c r="JQX403" s="455"/>
      <c r="JQY403" s="403"/>
      <c r="JQZ403" s="403"/>
      <c r="JRA403" s="473"/>
      <c r="JRB403" s="472"/>
      <c r="JRC403" s="403"/>
      <c r="JRD403" s="358"/>
      <c r="JRE403" s="474"/>
      <c r="JRF403" s="455"/>
      <c r="JRG403" s="403"/>
      <c r="JRH403" s="403"/>
      <c r="JRI403" s="473"/>
      <c r="JRJ403" s="472"/>
      <c r="JRK403" s="403"/>
      <c r="JRL403" s="358"/>
      <c r="JRM403" s="474"/>
      <c r="JRN403" s="455"/>
      <c r="JRO403" s="403"/>
      <c r="JRP403" s="403"/>
      <c r="JRQ403" s="473"/>
      <c r="JRR403" s="472"/>
      <c r="JRS403" s="403"/>
      <c r="JRT403" s="358"/>
      <c r="JRU403" s="474"/>
      <c r="JRV403" s="455"/>
      <c r="JRW403" s="403"/>
      <c r="JRX403" s="403"/>
      <c r="JRY403" s="473"/>
      <c r="JRZ403" s="472"/>
      <c r="JSA403" s="403"/>
      <c r="JSB403" s="358"/>
      <c r="JSC403" s="474"/>
      <c r="JSD403" s="455"/>
      <c r="JSE403" s="403"/>
      <c r="JSF403" s="403"/>
      <c r="JSG403" s="473"/>
      <c r="JSH403" s="472"/>
      <c r="JSI403" s="403"/>
      <c r="JSJ403" s="358"/>
      <c r="JSK403" s="474"/>
      <c r="JSL403" s="455"/>
      <c r="JSM403" s="403"/>
      <c r="JSN403" s="403"/>
      <c r="JSO403" s="473"/>
      <c r="JSP403" s="472"/>
      <c r="JSQ403" s="403"/>
      <c r="JSR403" s="358"/>
      <c r="JSS403" s="474"/>
      <c r="JST403" s="455"/>
      <c r="JSU403" s="403"/>
      <c r="JSV403" s="403"/>
      <c r="JSW403" s="473"/>
      <c r="JSX403" s="472"/>
      <c r="JSY403" s="403"/>
      <c r="JSZ403" s="358"/>
      <c r="JTA403" s="474"/>
      <c r="JTB403" s="455"/>
      <c r="JTC403" s="403"/>
      <c r="JTD403" s="403"/>
      <c r="JTE403" s="473"/>
      <c r="JTF403" s="472"/>
      <c r="JTG403" s="403"/>
      <c r="JTH403" s="358"/>
      <c r="JTI403" s="474"/>
      <c r="JTJ403" s="455"/>
      <c r="JTK403" s="403"/>
      <c r="JTL403" s="403"/>
      <c r="JTM403" s="473"/>
      <c r="JTN403" s="472"/>
      <c r="JTO403" s="403"/>
      <c r="JTP403" s="358"/>
      <c r="JTQ403" s="474"/>
      <c r="JTR403" s="455"/>
      <c r="JTS403" s="403"/>
      <c r="JTT403" s="403"/>
      <c r="JTU403" s="473"/>
      <c r="JTV403" s="472"/>
      <c r="JTW403" s="403"/>
      <c r="JTX403" s="358"/>
      <c r="JTY403" s="474"/>
      <c r="JTZ403" s="455"/>
      <c r="JUA403" s="403"/>
      <c r="JUB403" s="403"/>
      <c r="JUC403" s="473"/>
      <c r="JUD403" s="472"/>
      <c r="JUE403" s="403"/>
      <c r="JUF403" s="358"/>
      <c r="JUG403" s="474"/>
      <c r="JUH403" s="455"/>
      <c r="JUI403" s="403"/>
      <c r="JUJ403" s="403"/>
      <c r="JUK403" s="473"/>
      <c r="JUL403" s="472"/>
      <c r="JUM403" s="403"/>
      <c r="JUN403" s="358"/>
      <c r="JUO403" s="474"/>
      <c r="JUP403" s="455"/>
      <c r="JUQ403" s="403"/>
      <c r="JUR403" s="403"/>
      <c r="JUS403" s="473"/>
      <c r="JUT403" s="472"/>
      <c r="JUU403" s="403"/>
      <c r="JUV403" s="358"/>
      <c r="JUW403" s="474"/>
      <c r="JUX403" s="455"/>
      <c r="JUY403" s="403"/>
      <c r="JUZ403" s="403"/>
      <c r="JVA403" s="473"/>
      <c r="JVB403" s="472"/>
      <c r="JVC403" s="403"/>
      <c r="JVD403" s="358"/>
      <c r="JVE403" s="474"/>
      <c r="JVF403" s="455"/>
      <c r="JVG403" s="403"/>
      <c r="JVH403" s="403"/>
      <c r="JVI403" s="473"/>
      <c r="JVJ403" s="472"/>
      <c r="JVK403" s="403"/>
      <c r="JVL403" s="358"/>
      <c r="JVM403" s="474"/>
      <c r="JVN403" s="455"/>
      <c r="JVO403" s="403"/>
      <c r="JVP403" s="403"/>
      <c r="JVQ403" s="473"/>
      <c r="JVR403" s="472"/>
      <c r="JVS403" s="403"/>
      <c r="JVT403" s="358"/>
      <c r="JVU403" s="474"/>
      <c r="JVV403" s="455"/>
      <c r="JVW403" s="403"/>
      <c r="JVX403" s="403"/>
      <c r="JVY403" s="473"/>
      <c r="JVZ403" s="472"/>
      <c r="JWA403" s="403"/>
      <c r="JWB403" s="358"/>
      <c r="JWC403" s="474"/>
      <c r="JWD403" s="455"/>
      <c r="JWE403" s="403"/>
      <c r="JWF403" s="403"/>
      <c r="JWG403" s="473"/>
      <c r="JWH403" s="472"/>
      <c r="JWI403" s="403"/>
      <c r="JWJ403" s="358"/>
      <c r="JWK403" s="474"/>
      <c r="JWL403" s="455"/>
      <c r="JWM403" s="403"/>
      <c r="JWN403" s="403"/>
      <c r="JWO403" s="473"/>
      <c r="JWP403" s="472"/>
      <c r="JWQ403" s="403"/>
      <c r="JWR403" s="358"/>
      <c r="JWS403" s="474"/>
      <c r="JWT403" s="455"/>
      <c r="JWU403" s="403"/>
      <c r="JWV403" s="403"/>
      <c r="JWW403" s="473"/>
      <c r="JWX403" s="472"/>
      <c r="JWY403" s="403"/>
      <c r="JWZ403" s="358"/>
      <c r="JXA403" s="474"/>
      <c r="JXB403" s="455"/>
      <c r="JXC403" s="403"/>
      <c r="JXD403" s="403"/>
      <c r="JXE403" s="473"/>
      <c r="JXF403" s="472"/>
      <c r="JXG403" s="403"/>
      <c r="JXH403" s="358"/>
      <c r="JXI403" s="474"/>
      <c r="JXJ403" s="455"/>
      <c r="JXK403" s="403"/>
      <c r="JXL403" s="403"/>
      <c r="JXM403" s="473"/>
      <c r="JXN403" s="472"/>
      <c r="JXO403" s="403"/>
      <c r="JXP403" s="358"/>
      <c r="JXQ403" s="474"/>
      <c r="JXR403" s="455"/>
      <c r="JXS403" s="403"/>
      <c r="JXT403" s="403"/>
      <c r="JXU403" s="473"/>
      <c r="JXV403" s="472"/>
      <c r="JXW403" s="403"/>
      <c r="JXX403" s="358"/>
      <c r="JXY403" s="474"/>
      <c r="JXZ403" s="455"/>
      <c r="JYA403" s="403"/>
      <c r="JYB403" s="403"/>
      <c r="JYC403" s="473"/>
      <c r="JYD403" s="472"/>
      <c r="JYE403" s="403"/>
      <c r="JYF403" s="358"/>
      <c r="JYG403" s="474"/>
      <c r="JYH403" s="455"/>
      <c r="JYI403" s="403"/>
      <c r="JYJ403" s="403"/>
      <c r="JYK403" s="473"/>
      <c r="JYL403" s="472"/>
      <c r="JYM403" s="403"/>
      <c r="JYN403" s="358"/>
      <c r="JYO403" s="474"/>
      <c r="JYP403" s="455"/>
      <c r="JYQ403" s="403"/>
      <c r="JYR403" s="403"/>
      <c r="JYS403" s="473"/>
      <c r="JYT403" s="472"/>
      <c r="JYU403" s="403"/>
      <c r="JYV403" s="358"/>
      <c r="JYW403" s="474"/>
      <c r="JYX403" s="455"/>
      <c r="JYY403" s="403"/>
      <c r="JYZ403" s="403"/>
      <c r="JZA403" s="473"/>
      <c r="JZB403" s="472"/>
      <c r="JZC403" s="403"/>
      <c r="JZD403" s="358"/>
      <c r="JZE403" s="474"/>
      <c r="JZF403" s="455"/>
      <c r="JZG403" s="403"/>
      <c r="JZH403" s="403"/>
      <c r="JZI403" s="473"/>
      <c r="JZJ403" s="472"/>
      <c r="JZK403" s="403"/>
      <c r="JZL403" s="358"/>
      <c r="JZM403" s="474"/>
      <c r="JZN403" s="455"/>
      <c r="JZO403" s="403"/>
      <c r="JZP403" s="403"/>
      <c r="JZQ403" s="473"/>
      <c r="JZR403" s="472"/>
      <c r="JZS403" s="403"/>
      <c r="JZT403" s="358"/>
      <c r="JZU403" s="474"/>
      <c r="JZV403" s="455"/>
      <c r="JZW403" s="403"/>
      <c r="JZX403" s="403"/>
      <c r="JZY403" s="473"/>
      <c r="JZZ403" s="472"/>
      <c r="KAA403" s="403"/>
      <c r="KAB403" s="358"/>
      <c r="KAC403" s="474"/>
      <c r="KAD403" s="455"/>
      <c r="KAE403" s="403"/>
      <c r="KAF403" s="403"/>
      <c r="KAG403" s="473"/>
      <c r="KAH403" s="472"/>
      <c r="KAI403" s="403"/>
      <c r="KAJ403" s="358"/>
      <c r="KAK403" s="474"/>
      <c r="KAL403" s="455"/>
      <c r="KAM403" s="403"/>
      <c r="KAN403" s="403"/>
      <c r="KAO403" s="473"/>
      <c r="KAP403" s="472"/>
      <c r="KAQ403" s="403"/>
      <c r="KAR403" s="358"/>
      <c r="KAS403" s="474"/>
      <c r="KAT403" s="455"/>
      <c r="KAU403" s="403"/>
      <c r="KAV403" s="403"/>
      <c r="KAW403" s="473"/>
      <c r="KAX403" s="472"/>
      <c r="KAY403" s="403"/>
      <c r="KAZ403" s="358"/>
      <c r="KBA403" s="474"/>
      <c r="KBB403" s="455"/>
      <c r="KBC403" s="403"/>
      <c r="KBD403" s="403"/>
      <c r="KBE403" s="473"/>
      <c r="KBF403" s="472"/>
      <c r="KBG403" s="403"/>
      <c r="KBH403" s="358"/>
      <c r="KBI403" s="474"/>
      <c r="KBJ403" s="455"/>
      <c r="KBK403" s="403"/>
      <c r="KBL403" s="403"/>
      <c r="KBM403" s="473"/>
      <c r="KBN403" s="472"/>
      <c r="KBO403" s="403"/>
      <c r="KBP403" s="358"/>
      <c r="KBQ403" s="474"/>
      <c r="KBR403" s="455"/>
      <c r="KBS403" s="403"/>
      <c r="KBT403" s="403"/>
      <c r="KBU403" s="473"/>
      <c r="KBV403" s="472"/>
      <c r="KBW403" s="403"/>
      <c r="KBX403" s="358"/>
      <c r="KBY403" s="474"/>
      <c r="KBZ403" s="455"/>
      <c r="KCA403" s="403"/>
      <c r="KCB403" s="403"/>
      <c r="KCC403" s="473"/>
      <c r="KCD403" s="472"/>
      <c r="KCE403" s="403"/>
      <c r="KCF403" s="358"/>
      <c r="KCG403" s="474"/>
      <c r="KCH403" s="455"/>
      <c r="KCI403" s="403"/>
      <c r="KCJ403" s="403"/>
      <c r="KCK403" s="473"/>
      <c r="KCL403" s="472"/>
      <c r="KCM403" s="403"/>
      <c r="KCN403" s="358"/>
      <c r="KCO403" s="474"/>
      <c r="KCP403" s="455"/>
      <c r="KCQ403" s="403"/>
      <c r="KCR403" s="403"/>
      <c r="KCS403" s="473"/>
      <c r="KCT403" s="472"/>
      <c r="KCU403" s="403"/>
      <c r="KCV403" s="358"/>
      <c r="KCW403" s="474"/>
      <c r="KCX403" s="455"/>
      <c r="KCY403" s="403"/>
      <c r="KCZ403" s="403"/>
      <c r="KDA403" s="473"/>
      <c r="KDB403" s="472"/>
      <c r="KDC403" s="403"/>
      <c r="KDD403" s="358"/>
      <c r="KDE403" s="474"/>
      <c r="KDF403" s="455"/>
      <c r="KDG403" s="403"/>
      <c r="KDH403" s="403"/>
      <c r="KDI403" s="473"/>
      <c r="KDJ403" s="472"/>
      <c r="KDK403" s="403"/>
      <c r="KDL403" s="358"/>
      <c r="KDM403" s="474"/>
      <c r="KDN403" s="455"/>
      <c r="KDO403" s="403"/>
      <c r="KDP403" s="403"/>
      <c r="KDQ403" s="473"/>
      <c r="KDR403" s="472"/>
      <c r="KDS403" s="403"/>
      <c r="KDT403" s="358"/>
      <c r="KDU403" s="474"/>
      <c r="KDV403" s="455"/>
      <c r="KDW403" s="403"/>
      <c r="KDX403" s="403"/>
      <c r="KDY403" s="473"/>
      <c r="KDZ403" s="472"/>
      <c r="KEA403" s="403"/>
      <c r="KEB403" s="358"/>
      <c r="KEC403" s="474"/>
      <c r="KED403" s="455"/>
      <c r="KEE403" s="403"/>
      <c r="KEF403" s="403"/>
      <c r="KEG403" s="473"/>
      <c r="KEH403" s="472"/>
      <c r="KEI403" s="403"/>
      <c r="KEJ403" s="358"/>
      <c r="KEK403" s="474"/>
      <c r="KEL403" s="455"/>
      <c r="KEM403" s="403"/>
      <c r="KEN403" s="403"/>
      <c r="KEO403" s="473"/>
      <c r="KEP403" s="472"/>
      <c r="KEQ403" s="403"/>
      <c r="KER403" s="358"/>
      <c r="KES403" s="474"/>
      <c r="KET403" s="455"/>
      <c r="KEU403" s="403"/>
      <c r="KEV403" s="403"/>
      <c r="KEW403" s="473"/>
      <c r="KEX403" s="472"/>
      <c r="KEY403" s="403"/>
      <c r="KEZ403" s="358"/>
      <c r="KFA403" s="474"/>
      <c r="KFB403" s="455"/>
      <c r="KFC403" s="403"/>
      <c r="KFD403" s="403"/>
      <c r="KFE403" s="473"/>
      <c r="KFF403" s="472"/>
      <c r="KFG403" s="403"/>
      <c r="KFH403" s="358"/>
      <c r="KFI403" s="474"/>
      <c r="KFJ403" s="455"/>
      <c r="KFK403" s="403"/>
      <c r="KFL403" s="403"/>
      <c r="KFM403" s="473"/>
      <c r="KFN403" s="472"/>
      <c r="KFO403" s="403"/>
      <c r="KFP403" s="358"/>
      <c r="KFQ403" s="474"/>
      <c r="KFR403" s="455"/>
      <c r="KFS403" s="403"/>
      <c r="KFT403" s="403"/>
      <c r="KFU403" s="473"/>
      <c r="KFV403" s="472"/>
      <c r="KFW403" s="403"/>
      <c r="KFX403" s="358"/>
      <c r="KFY403" s="474"/>
      <c r="KFZ403" s="455"/>
      <c r="KGA403" s="403"/>
      <c r="KGB403" s="403"/>
      <c r="KGC403" s="473"/>
      <c r="KGD403" s="472"/>
      <c r="KGE403" s="403"/>
      <c r="KGF403" s="358"/>
      <c r="KGG403" s="474"/>
      <c r="KGH403" s="455"/>
      <c r="KGI403" s="403"/>
      <c r="KGJ403" s="403"/>
      <c r="KGK403" s="473"/>
      <c r="KGL403" s="472"/>
      <c r="KGM403" s="403"/>
      <c r="KGN403" s="358"/>
      <c r="KGO403" s="474"/>
      <c r="KGP403" s="455"/>
      <c r="KGQ403" s="403"/>
      <c r="KGR403" s="403"/>
      <c r="KGS403" s="473"/>
      <c r="KGT403" s="472"/>
      <c r="KGU403" s="403"/>
      <c r="KGV403" s="358"/>
      <c r="KGW403" s="474"/>
      <c r="KGX403" s="455"/>
      <c r="KGY403" s="403"/>
      <c r="KGZ403" s="403"/>
      <c r="KHA403" s="473"/>
      <c r="KHB403" s="472"/>
      <c r="KHC403" s="403"/>
      <c r="KHD403" s="358"/>
      <c r="KHE403" s="474"/>
      <c r="KHF403" s="455"/>
      <c r="KHG403" s="403"/>
      <c r="KHH403" s="403"/>
      <c r="KHI403" s="473"/>
      <c r="KHJ403" s="472"/>
      <c r="KHK403" s="403"/>
      <c r="KHL403" s="358"/>
      <c r="KHM403" s="474"/>
      <c r="KHN403" s="455"/>
      <c r="KHO403" s="403"/>
      <c r="KHP403" s="403"/>
      <c r="KHQ403" s="473"/>
      <c r="KHR403" s="472"/>
      <c r="KHS403" s="403"/>
      <c r="KHT403" s="358"/>
      <c r="KHU403" s="474"/>
      <c r="KHV403" s="455"/>
      <c r="KHW403" s="403"/>
      <c r="KHX403" s="403"/>
      <c r="KHY403" s="473"/>
      <c r="KHZ403" s="472"/>
      <c r="KIA403" s="403"/>
      <c r="KIB403" s="358"/>
      <c r="KIC403" s="474"/>
      <c r="KID403" s="455"/>
      <c r="KIE403" s="403"/>
      <c r="KIF403" s="403"/>
      <c r="KIG403" s="473"/>
      <c r="KIH403" s="472"/>
      <c r="KII403" s="403"/>
      <c r="KIJ403" s="358"/>
      <c r="KIK403" s="474"/>
      <c r="KIL403" s="455"/>
      <c r="KIM403" s="403"/>
      <c r="KIN403" s="403"/>
      <c r="KIO403" s="473"/>
      <c r="KIP403" s="472"/>
      <c r="KIQ403" s="403"/>
      <c r="KIR403" s="358"/>
      <c r="KIS403" s="474"/>
      <c r="KIT403" s="455"/>
      <c r="KIU403" s="403"/>
      <c r="KIV403" s="403"/>
      <c r="KIW403" s="473"/>
      <c r="KIX403" s="472"/>
      <c r="KIY403" s="403"/>
      <c r="KIZ403" s="358"/>
      <c r="KJA403" s="474"/>
      <c r="KJB403" s="455"/>
      <c r="KJC403" s="403"/>
      <c r="KJD403" s="403"/>
      <c r="KJE403" s="473"/>
      <c r="KJF403" s="472"/>
      <c r="KJG403" s="403"/>
      <c r="KJH403" s="358"/>
      <c r="KJI403" s="474"/>
      <c r="KJJ403" s="455"/>
      <c r="KJK403" s="403"/>
      <c r="KJL403" s="403"/>
      <c r="KJM403" s="473"/>
      <c r="KJN403" s="472"/>
      <c r="KJO403" s="403"/>
      <c r="KJP403" s="358"/>
      <c r="KJQ403" s="474"/>
      <c r="KJR403" s="455"/>
      <c r="KJS403" s="403"/>
      <c r="KJT403" s="403"/>
      <c r="KJU403" s="473"/>
      <c r="KJV403" s="472"/>
      <c r="KJW403" s="403"/>
      <c r="KJX403" s="358"/>
      <c r="KJY403" s="474"/>
      <c r="KJZ403" s="455"/>
      <c r="KKA403" s="403"/>
      <c r="KKB403" s="403"/>
      <c r="KKC403" s="473"/>
      <c r="KKD403" s="472"/>
      <c r="KKE403" s="403"/>
      <c r="KKF403" s="358"/>
      <c r="KKG403" s="474"/>
      <c r="KKH403" s="455"/>
      <c r="KKI403" s="403"/>
      <c r="KKJ403" s="403"/>
      <c r="KKK403" s="473"/>
      <c r="KKL403" s="472"/>
      <c r="KKM403" s="403"/>
      <c r="KKN403" s="358"/>
      <c r="KKO403" s="474"/>
      <c r="KKP403" s="455"/>
      <c r="KKQ403" s="403"/>
      <c r="KKR403" s="403"/>
      <c r="KKS403" s="473"/>
      <c r="KKT403" s="472"/>
      <c r="KKU403" s="403"/>
      <c r="KKV403" s="358"/>
      <c r="KKW403" s="474"/>
      <c r="KKX403" s="455"/>
      <c r="KKY403" s="403"/>
      <c r="KKZ403" s="403"/>
      <c r="KLA403" s="473"/>
      <c r="KLB403" s="472"/>
      <c r="KLC403" s="403"/>
      <c r="KLD403" s="358"/>
      <c r="KLE403" s="474"/>
      <c r="KLF403" s="455"/>
      <c r="KLG403" s="403"/>
      <c r="KLH403" s="403"/>
      <c r="KLI403" s="473"/>
      <c r="KLJ403" s="472"/>
      <c r="KLK403" s="403"/>
      <c r="KLL403" s="358"/>
      <c r="KLM403" s="474"/>
      <c r="KLN403" s="455"/>
      <c r="KLO403" s="403"/>
      <c r="KLP403" s="403"/>
      <c r="KLQ403" s="473"/>
      <c r="KLR403" s="472"/>
      <c r="KLS403" s="403"/>
      <c r="KLT403" s="358"/>
      <c r="KLU403" s="474"/>
      <c r="KLV403" s="455"/>
      <c r="KLW403" s="403"/>
      <c r="KLX403" s="403"/>
      <c r="KLY403" s="473"/>
      <c r="KLZ403" s="472"/>
      <c r="KMA403" s="403"/>
      <c r="KMB403" s="358"/>
      <c r="KMC403" s="474"/>
      <c r="KMD403" s="455"/>
      <c r="KME403" s="403"/>
      <c r="KMF403" s="403"/>
      <c r="KMG403" s="473"/>
      <c r="KMH403" s="472"/>
      <c r="KMI403" s="403"/>
      <c r="KMJ403" s="358"/>
      <c r="KMK403" s="474"/>
      <c r="KML403" s="455"/>
      <c r="KMM403" s="403"/>
      <c r="KMN403" s="403"/>
      <c r="KMO403" s="473"/>
      <c r="KMP403" s="472"/>
      <c r="KMQ403" s="403"/>
      <c r="KMR403" s="358"/>
      <c r="KMS403" s="474"/>
      <c r="KMT403" s="455"/>
      <c r="KMU403" s="403"/>
      <c r="KMV403" s="403"/>
      <c r="KMW403" s="473"/>
      <c r="KMX403" s="472"/>
      <c r="KMY403" s="403"/>
      <c r="KMZ403" s="358"/>
      <c r="KNA403" s="474"/>
      <c r="KNB403" s="455"/>
      <c r="KNC403" s="403"/>
      <c r="KND403" s="403"/>
      <c r="KNE403" s="473"/>
      <c r="KNF403" s="472"/>
      <c r="KNG403" s="403"/>
      <c r="KNH403" s="358"/>
      <c r="KNI403" s="474"/>
      <c r="KNJ403" s="455"/>
      <c r="KNK403" s="403"/>
      <c r="KNL403" s="403"/>
      <c r="KNM403" s="473"/>
      <c r="KNN403" s="472"/>
      <c r="KNO403" s="403"/>
      <c r="KNP403" s="358"/>
      <c r="KNQ403" s="474"/>
      <c r="KNR403" s="455"/>
      <c r="KNS403" s="403"/>
      <c r="KNT403" s="403"/>
      <c r="KNU403" s="473"/>
      <c r="KNV403" s="472"/>
      <c r="KNW403" s="403"/>
      <c r="KNX403" s="358"/>
      <c r="KNY403" s="474"/>
      <c r="KNZ403" s="455"/>
      <c r="KOA403" s="403"/>
      <c r="KOB403" s="403"/>
      <c r="KOC403" s="473"/>
      <c r="KOD403" s="472"/>
      <c r="KOE403" s="403"/>
      <c r="KOF403" s="358"/>
      <c r="KOG403" s="474"/>
      <c r="KOH403" s="455"/>
      <c r="KOI403" s="403"/>
      <c r="KOJ403" s="403"/>
      <c r="KOK403" s="473"/>
      <c r="KOL403" s="472"/>
      <c r="KOM403" s="403"/>
      <c r="KON403" s="358"/>
      <c r="KOO403" s="474"/>
      <c r="KOP403" s="455"/>
      <c r="KOQ403" s="403"/>
      <c r="KOR403" s="403"/>
      <c r="KOS403" s="473"/>
      <c r="KOT403" s="472"/>
      <c r="KOU403" s="403"/>
      <c r="KOV403" s="358"/>
      <c r="KOW403" s="474"/>
      <c r="KOX403" s="455"/>
      <c r="KOY403" s="403"/>
      <c r="KOZ403" s="403"/>
      <c r="KPA403" s="473"/>
      <c r="KPB403" s="472"/>
      <c r="KPC403" s="403"/>
      <c r="KPD403" s="358"/>
      <c r="KPE403" s="474"/>
      <c r="KPF403" s="455"/>
      <c r="KPG403" s="403"/>
      <c r="KPH403" s="403"/>
      <c r="KPI403" s="473"/>
      <c r="KPJ403" s="472"/>
      <c r="KPK403" s="403"/>
      <c r="KPL403" s="358"/>
      <c r="KPM403" s="474"/>
      <c r="KPN403" s="455"/>
      <c r="KPO403" s="403"/>
      <c r="KPP403" s="403"/>
      <c r="KPQ403" s="473"/>
      <c r="KPR403" s="472"/>
      <c r="KPS403" s="403"/>
      <c r="KPT403" s="358"/>
      <c r="KPU403" s="474"/>
      <c r="KPV403" s="455"/>
      <c r="KPW403" s="403"/>
      <c r="KPX403" s="403"/>
      <c r="KPY403" s="473"/>
      <c r="KPZ403" s="472"/>
      <c r="KQA403" s="403"/>
      <c r="KQB403" s="358"/>
      <c r="KQC403" s="474"/>
      <c r="KQD403" s="455"/>
      <c r="KQE403" s="403"/>
      <c r="KQF403" s="403"/>
      <c r="KQG403" s="473"/>
      <c r="KQH403" s="472"/>
      <c r="KQI403" s="403"/>
      <c r="KQJ403" s="358"/>
      <c r="KQK403" s="474"/>
      <c r="KQL403" s="455"/>
      <c r="KQM403" s="403"/>
      <c r="KQN403" s="403"/>
      <c r="KQO403" s="473"/>
      <c r="KQP403" s="472"/>
      <c r="KQQ403" s="403"/>
      <c r="KQR403" s="358"/>
      <c r="KQS403" s="474"/>
      <c r="KQT403" s="455"/>
      <c r="KQU403" s="403"/>
      <c r="KQV403" s="403"/>
      <c r="KQW403" s="473"/>
      <c r="KQX403" s="472"/>
      <c r="KQY403" s="403"/>
      <c r="KQZ403" s="358"/>
      <c r="KRA403" s="474"/>
      <c r="KRB403" s="455"/>
      <c r="KRC403" s="403"/>
      <c r="KRD403" s="403"/>
      <c r="KRE403" s="473"/>
      <c r="KRF403" s="472"/>
      <c r="KRG403" s="403"/>
      <c r="KRH403" s="358"/>
      <c r="KRI403" s="474"/>
      <c r="KRJ403" s="455"/>
      <c r="KRK403" s="403"/>
      <c r="KRL403" s="403"/>
      <c r="KRM403" s="473"/>
      <c r="KRN403" s="472"/>
      <c r="KRO403" s="403"/>
      <c r="KRP403" s="358"/>
      <c r="KRQ403" s="474"/>
      <c r="KRR403" s="455"/>
      <c r="KRS403" s="403"/>
      <c r="KRT403" s="403"/>
      <c r="KRU403" s="473"/>
      <c r="KRV403" s="472"/>
      <c r="KRW403" s="403"/>
      <c r="KRX403" s="358"/>
      <c r="KRY403" s="474"/>
      <c r="KRZ403" s="455"/>
      <c r="KSA403" s="403"/>
      <c r="KSB403" s="403"/>
      <c r="KSC403" s="473"/>
      <c r="KSD403" s="472"/>
      <c r="KSE403" s="403"/>
      <c r="KSF403" s="358"/>
      <c r="KSG403" s="474"/>
      <c r="KSH403" s="455"/>
      <c r="KSI403" s="403"/>
      <c r="KSJ403" s="403"/>
      <c r="KSK403" s="473"/>
      <c r="KSL403" s="472"/>
      <c r="KSM403" s="403"/>
      <c r="KSN403" s="358"/>
      <c r="KSO403" s="474"/>
      <c r="KSP403" s="455"/>
      <c r="KSQ403" s="403"/>
      <c r="KSR403" s="403"/>
      <c r="KSS403" s="473"/>
      <c r="KST403" s="472"/>
      <c r="KSU403" s="403"/>
      <c r="KSV403" s="358"/>
      <c r="KSW403" s="474"/>
      <c r="KSX403" s="455"/>
      <c r="KSY403" s="403"/>
      <c r="KSZ403" s="403"/>
      <c r="KTA403" s="473"/>
      <c r="KTB403" s="472"/>
      <c r="KTC403" s="403"/>
      <c r="KTD403" s="358"/>
      <c r="KTE403" s="474"/>
      <c r="KTF403" s="455"/>
      <c r="KTG403" s="403"/>
      <c r="KTH403" s="403"/>
      <c r="KTI403" s="473"/>
      <c r="KTJ403" s="472"/>
      <c r="KTK403" s="403"/>
      <c r="KTL403" s="358"/>
      <c r="KTM403" s="474"/>
      <c r="KTN403" s="455"/>
      <c r="KTO403" s="403"/>
      <c r="KTP403" s="403"/>
      <c r="KTQ403" s="473"/>
      <c r="KTR403" s="472"/>
      <c r="KTS403" s="403"/>
      <c r="KTT403" s="358"/>
      <c r="KTU403" s="474"/>
      <c r="KTV403" s="455"/>
      <c r="KTW403" s="403"/>
      <c r="KTX403" s="403"/>
      <c r="KTY403" s="473"/>
      <c r="KTZ403" s="472"/>
      <c r="KUA403" s="403"/>
      <c r="KUB403" s="358"/>
      <c r="KUC403" s="474"/>
      <c r="KUD403" s="455"/>
      <c r="KUE403" s="403"/>
      <c r="KUF403" s="403"/>
      <c r="KUG403" s="473"/>
      <c r="KUH403" s="472"/>
      <c r="KUI403" s="403"/>
      <c r="KUJ403" s="358"/>
      <c r="KUK403" s="474"/>
      <c r="KUL403" s="455"/>
      <c r="KUM403" s="403"/>
      <c r="KUN403" s="403"/>
      <c r="KUO403" s="473"/>
      <c r="KUP403" s="472"/>
      <c r="KUQ403" s="403"/>
      <c r="KUR403" s="358"/>
      <c r="KUS403" s="474"/>
      <c r="KUT403" s="455"/>
      <c r="KUU403" s="403"/>
      <c r="KUV403" s="403"/>
      <c r="KUW403" s="473"/>
      <c r="KUX403" s="472"/>
      <c r="KUY403" s="403"/>
      <c r="KUZ403" s="358"/>
      <c r="KVA403" s="474"/>
      <c r="KVB403" s="455"/>
      <c r="KVC403" s="403"/>
      <c r="KVD403" s="403"/>
      <c r="KVE403" s="473"/>
      <c r="KVF403" s="472"/>
      <c r="KVG403" s="403"/>
      <c r="KVH403" s="358"/>
      <c r="KVI403" s="474"/>
      <c r="KVJ403" s="455"/>
      <c r="KVK403" s="403"/>
      <c r="KVL403" s="403"/>
      <c r="KVM403" s="473"/>
      <c r="KVN403" s="472"/>
      <c r="KVO403" s="403"/>
      <c r="KVP403" s="358"/>
      <c r="KVQ403" s="474"/>
      <c r="KVR403" s="455"/>
      <c r="KVS403" s="403"/>
      <c r="KVT403" s="403"/>
      <c r="KVU403" s="473"/>
      <c r="KVV403" s="472"/>
      <c r="KVW403" s="403"/>
      <c r="KVX403" s="358"/>
      <c r="KVY403" s="474"/>
      <c r="KVZ403" s="455"/>
      <c r="KWA403" s="403"/>
      <c r="KWB403" s="403"/>
      <c r="KWC403" s="473"/>
      <c r="KWD403" s="472"/>
      <c r="KWE403" s="403"/>
      <c r="KWF403" s="358"/>
      <c r="KWG403" s="474"/>
      <c r="KWH403" s="455"/>
      <c r="KWI403" s="403"/>
      <c r="KWJ403" s="403"/>
      <c r="KWK403" s="473"/>
      <c r="KWL403" s="472"/>
      <c r="KWM403" s="403"/>
      <c r="KWN403" s="358"/>
      <c r="KWO403" s="474"/>
      <c r="KWP403" s="455"/>
      <c r="KWQ403" s="403"/>
      <c r="KWR403" s="403"/>
      <c r="KWS403" s="473"/>
      <c r="KWT403" s="472"/>
      <c r="KWU403" s="403"/>
      <c r="KWV403" s="358"/>
      <c r="KWW403" s="474"/>
      <c r="KWX403" s="455"/>
      <c r="KWY403" s="403"/>
      <c r="KWZ403" s="403"/>
      <c r="KXA403" s="473"/>
      <c r="KXB403" s="472"/>
      <c r="KXC403" s="403"/>
      <c r="KXD403" s="358"/>
      <c r="KXE403" s="474"/>
      <c r="KXF403" s="455"/>
      <c r="KXG403" s="403"/>
      <c r="KXH403" s="403"/>
      <c r="KXI403" s="473"/>
      <c r="KXJ403" s="472"/>
      <c r="KXK403" s="403"/>
      <c r="KXL403" s="358"/>
      <c r="KXM403" s="474"/>
      <c r="KXN403" s="455"/>
      <c r="KXO403" s="403"/>
      <c r="KXP403" s="403"/>
      <c r="KXQ403" s="473"/>
      <c r="KXR403" s="472"/>
      <c r="KXS403" s="403"/>
      <c r="KXT403" s="358"/>
      <c r="KXU403" s="474"/>
      <c r="KXV403" s="455"/>
      <c r="KXW403" s="403"/>
      <c r="KXX403" s="403"/>
      <c r="KXY403" s="473"/>
      <c r="KXZ403" s="472"/>
      <c r="KYA403" s="403"/>
      <c r="KYB403" s="358"/>
      <c r="KYC403" s="474"/>
      <c r="KYD403" s="455"/>
      <c r="KYE403" s="403"/>
      <c r="KYF403" s="403"/>
      <c r="KYG403" s="473"/>
      <c r="KYH403" s="472"/>
      <c r="KYI403" s="403"/>
      <c r="KYJ403" s="358"/>
      <c r="KYK403" s="474"/>
      <c r="KYL403" s="455"/>
      <c r="KYM403" s="403"/>
      <c r="KYN403" s="403"/>
      <c r="KYO403" s="473"/>
      <c r="KYP403" s="472"/>
      <c r="KYQ403" s="403"/>
      <c r="KYR403" s="358"/>
      <c r="KYS403" s="474"/>
      <c r="KYT403" s="455"/>
      <c r="KYU403" s="403"/>
      <c r="KYV403" s="403"/>
      <c r="KYW403" s="473"/>
      <c r="KYX403" s="472"/>
      <c r="KYY403" s="403"/>
      <c r="KYZ403" s="358"/>
      <c r="KZA403" s="474"/>
      <c r="KZB403" s="455"/>
      <c r="KZC403" s="403"/>
      <c r="KZD403" s="403"/>
      <c r="KZE403" s="473"/>
      <c r="KZF403" s="472"/>
      <c r="KZG403" s="403"/>
      <c r="KZH403" s="358"/>
      <c r="KZI403" s="474"/>
      <c r="KZJ403" s="455"/>
      <c r="KZK403" s="403"/>
      <c r="KZL403" s="403"/>
      <c r="KZM403" s="473"/>
      <c r="KZN403" s="472"/>
      <c r="KZO403" s="403"/>
      <c r="KZP403" s="358"/>
      <c r="KZQ403" s="474"/>
      <c r="KZR403" s="455"/>
      <c r="KZS403" s="403"/>
      <c r="KZT403" s="403"/>
      <c r="KZU403" s="473"/>
      <c r="KZV403" s="472"/>
      <c r="KZW403" s="403"/>
      <c r="KZX403" s="358"/>
      <c r="KZY403" s="474"/>
      <c r="KZZ403" s="455"/>
      <c r="LAA403" s="403"/>
      <c r="LAB403" s="403"/>
      <c r="LAC403" s="473"/>
      <c r="LAD403" s="472"/>
      <c r="LAE403" s="403"/>
      <c r="LAF403" s="358"/>
      <c r="LAG403" s="474"/>
      <c r="LAH403" s="455"/>
      <c r="LAI403" s="403"/>
      <c r="LAJ403" s="403"/>
      <c r="LAK403" s="473"/>
      <c r="LAL403" s="472"/>
      <c r="LAM403" s="403"/>
      <c r="LAN403" s="358"/>
      <c r="LAO403" s="474"/>
      <c r="LAP403" s="455"/>
      <c r="LAQ403" s="403"/>
      <c r="LAR403" s="403"/>
      <c r="LAS403" s="473"/>
      <c r="LAT403" s="472"/>
      <c r="LAU403" s="403"/>
      <c r="LAV403" s="358"/>
      <c r="LAW403" s="474"/>
      <c r="LAX403" s="455"/>
      <c r="LAY403" s="403"/>
      <c r="LAZ403" s="403"/>
      <c r="LBA403" s="473"/>
      <c r="LBB403" s="472"/>
      <c r="LBC403" s="403"/>
      <c r="LBD403" s="358"/>
      <c r="LBE403" s="474"/>
      <c r="LBF403" s="455"/>
      <c r="LBG403" s="403"/>
      <c r="LBH403" s="403"/>
      <c r="LBI403" s="473"/>
      <c r="LBJ403" s="472"/>
      <c r="LBK403" s="403"/>
      <c r="LBL403" s="358"/>
      <c r="LBM403" s="474"/>
      <c r="LBN403" s="455"/>
      <c r="LBO403" s="403"/>
      <c r="LBP403" s="403"/>
      <c r="LBQ403" s="473"/>
      <c r="LBR403" s="472"/>
      <c r="LBS403" s="403"/>
      <c r="LBT403" s="358"/>
      <c r="LBU403" s="474"/>
      <c r="LBV403" s="455"/>
      <c r="LBW403" s="403"/>
      <c r="LBX403" s="403"/>
      <c r="LBY403" s="473"/>
      <c r="LBZ403" s="472"/>
      <c r="LCA403" s="403"/>
      <c r="LCB403" s="358"/>
      <c r="LCC403" s="474"/>
      <c r="LCD403" s="455"/>
      <c r="LCE403" s="403"/>
      <c r="LCF403" s="403"/>
      <c r="LCG403" s="473"/>
      <c r="LCH403" s="472"/>
      <c r="LCI403" s="403"/>
      <c r="LCJ403" s="358"/>
      <c r="LCK403" s="474"/>
      <c r="LCL403" s="455"/>
      <c r="LCM403" s="403"/>
      <c r="LCN403" s="403"/>
      <c r="LCO403" s="473"/>
      <c r="LCP403" s="472"/>
      <c r="LCQ403" s="403"/>
      <c r="LCR403" s="358"/>
      <c r="LCS403" s="474"/>
      <c r="LCT403" s="455"/>
      <c r="LCU403" s="403"/>
      <c r="LCV403" s="403"/>
      <c r="LCW403" s="473"/>
      <c r="LCX403" s="472"/>
      <c r="LCY403" s="403"/>
      <c r="LCZ403" s="358"/>
      <c r="LDA403" s="474"/>
      <c r="LDB403" s="455"/>
      <c r="LDC403" s="403"/>
      <c r="LDD403" s="403"/>
      <c r="LDE403" s="473"/>
      <c r="LDF403" s="472"/>
      <c r="LDG403" s="403"/>
      <c r="LDH403" s="358"/>
      <c r="LDI403" s="474"/>
      <c r="LDJ403" s="455"/>
      <c r="LDK403" s="403"/>
      <c r="LDL403" s="403"/>
      <c r="LDM403" s="473"/>
      <c r="LDN403" s="472"/>
      <c r="LDO403" s="403"/>
      <c r="LDP403" s="358"/>
      <c r="LDQ403" s="474"/>
      <c r="LDR403" s="455"/>
      <c r="LDS403" s="403"/>
      <c r="LDT403" s="403"/>
      <c r="LDU403" s="473"/>
      <c r="LDV403" s="472"/>
      <c r="LDW403" s="403"/>
      <c r="LDX403" s="358"/>
      <c r="LDY403" s="474"/>
      <c r="LDZ403" s="455"/>
      <c r="LEA403" s="403"/>
      <c r="LEB403" s="403"/>
      <c r="LEC403" s="473"/>
      <c r="LED403" s="472"/>
      <c r="LEE403" s="403"/>
      <c r="LEF403" s="358"/>
      <c r="LEG403" s="474"/>
      <c r="LEH403" s="455"/>
      <c r="LEI403" s="403"/>
      <c r="LEJ403" s="403"/>
      <c r="LEK403" s="473"/>
      <c r="LEL403" s="472"/>
      <c r="LEM403" s="403"/>
      <c r="LEN403" s="358"/>
      <c r="LEO403" s="474"/>
      <c r="LEP403" s="455"/>
      <c r="LEQ403" s="403"/>
      <c r="LER403" s="403"/>
      <c r="LES403" s="473"/>
      <c r="LET403" s="472"/>
      <c r="LEU403" s="403"/>
      <c r="LEV403" s="358"/>
      <c r="LEW403" s="474"/>
      <c r="LEX403" s="455"/>
      <c r="LEY403" s="403"/>
      <c r="LEZ403" s="403"/>
      <c r="LFA403" s="473"/>
      <c r="LFB403" s="472"/>
      <c r="LFC403" s="403"/>
      <c r="LFD403" s="358"/>
      <c r="LFE403" s="474"/>
      <c r="LFF403" s="455"/>
      <c r="LFG403" s="403"/>
      <c r="LFH403" s="403"/>
      <c r="LFI403" s="473"/>
      <c r="LFJ403" s="472"/>
      <c r="LFK403" s="403"/>
      <c r="LFL403" s="358"/>
      <c r="LFM403" s="474"/>
      <c r="LFN403" s="455"/>
      <c r="LFO403" s="403"/>
      <c r="LFP403" s="403"/>
      <c r="LFQ403" s="473"/>
      <c r="LFR403" s="472"/>
      <c r="LFS403" s="403"/>
      <c r="LFT403" s="358"/>
      <c r="LFU403" s="474"/>
      <c r="LFV403" s="455"/>
      <c r="LFW403" s="403"/>
      <c r="LFX403" s="403"/>
      <c r="LFY403" s="473"/>
      <c r="LFZ403" s="472"/>
      <c r="LGA403" s="403"/>
      <c r="LGB403" s="358"/>
      <c r="LGC403" s="474"/>
      <c r="LGD403" s="455"/>
      <c r="LGE403" s="403"/>
      <c r="LGF403" s="403"/>
      <c r="LGG403" s="473"/>
      <c r="LGH403" s="472"/>
      <c r="LGI403" s="403"/>
      <c r="LGJ403" s="358"/>
      <c r="LGK403" s="474"/>
      <c r="LGL403" s="455"/>
      <c r="LGM403" s="403"/>
      <c r="LGN403" s="403"/>
      <c r="LGO403" s="473"/>
      <c r="LGP403" s="472"/>
      <c r="LGQ403" s="403"/>
      <c r="LGR403" s="358"/>
      <c r="LGS403" s="474"/>
      <c r="LGT403" s="455"/>
      <c r="LGU403" s="403"/>
      <c r="LGV403" s="403"/>
      <c r="LGW403" s="473"/>
      <c r="LGX403" s="472"/>
      <c r="LGY403" s="403"/>
      <c r="LGZ403" s="358"/>
      <c r="LHA403" s="474"/>
      <c r="LHB403" s="455"/>
      <c r="LHC403" s="403"/>
      <c r="LHD403" s="403"/>
      <c r="LHE403" s="473"/>
      <c r="LHF403" s="472"/>
      <c r="LHG403" s="403"/>
      <c r="LHH403" s="358"/>
      <c r="LHI403" s="474"/>
      <c r="LHJ403" s="455"/>
      <c r="LHK403" s="403"/>
      <c r="LHL403" s="403"/>
      <c r="LHM403" s="473"/>
      <c r="LHN403" s="472"/>
      <c r="LHO403" s="403"/>
      <c r="LHP403" s="358"/>
      <c r="LHQ403" s="474"/>
      <c r="LHR403" s="455"/>
      <c r="LHS403" s="403"/>
      <c r="LHT403" s="403"/>
      <c r="LHU403" s="473"/>
      <c r="LHV403" s="472"/>
      <c r="LHW403" s="403"/>
      <c r="LHX403" s="358"/>
      <c r="LHY403" s="474"/>
      <c r="LHZ403" s="455"/>
      <c r="LIA403" s="403"/>
      <c r="LIB403" s="403"/>
      <c r="LIC403" s="473"/>
      <c r="LID403" s="472"/>
      <c r="LIE403" s="403"/>
      <c r="LIF403" s="358"/>
      <c r="LIG403" s="474"/>
      <c r="LIH403" s="455"/>
      <c r="LII403" s="403"/>
      <c r="LIJ403" s="403"/>
      <c r="LIK403" s="473"/>
      <c r="LIL403" s="472"/>
      <c r="LIM403" s="403"/>
      <c r="LIN403" s="358"/>
      <c r="LIO403" s="474"/>
      <c r="LIP403" s="455"/>
      <c r="LIQ403" s="403"/>
      <c r="LIR403" s="403"/>
      <c r="LIS403" s="473"/>
      <c r="LIT403" s="472"/>
      <c r="LIU403" s="403"/>
      <c r="LIV403" s="358"/>
      <c r="LIW403" s="474"/>
      <c r="LIX403" s="455"/>
      <c r="LIY403" s="403"/>
      <c r="LIZ403" s="403"/>
      <c r="LJA403" s="473"/>
      <c r="LJB403" s="472"/>
      <c r="LJC403" s="403"/>
      <c r="LJD403" s="358"/>
      <c r="LJE403" s="474"/>
      <c r="LJF403" s="455"/>
      <c r="LJG403" s="403"/>
      <c r="LJH403" s="403"/>
      <c r="LJI403" s="473"/>
      <c r="LJJ403" s="472"/>
      <c r="LJK403" s="403"/>
      <c r="LJL403" s="358"/>
      <c r="LJM403" s="474"/>
      <c r="LJN403" s="455"/>
      <c r="LJO403" s="403"/>
      <c r="LJP403" s="403"/>
      <c r="LJQ403" s="473"/>
      <c r="LJR403" s="472"/>
      <c r="LJS403" s="403"/>
      <c r="LJT403" s="358"/>
      <c r="LJU403" s="474"/>
      <c r="LJV403" s="455"/>
      <c r="LJW403" s="403"/>
      <c r="LJX403" s="403"/>
      <c r="LJY403" s="473"/>
      <c r="LJZ403" s="472"/>
      <c r="LKA403" s="403"/>
      <c r="LKB403" s="358"/>
      <c r="LKC403" s="474"/>
      <c r="LKD403" s="455"/>
      <c r="LKE403" s="403"/>
      <c r="LKF403" s="403"/>
      <c r="LKG403" s="473"/>
      <c r="LKH403" s="472"/>
      <c r="LKI403" s="403"/>
      <c r="LKJ403" s="358"/>
      <c r="LKK403" s="474"/>
      <c r="LKL403" s="455"/>
      <c r="LKM403" s="403"/>
      <c r="LKN403" s="403"/>
      <c r="LKO403" s="473"/>
      <c r="LKP403" s="472"/>
      <c r="LKQ403" s="403"/>
      <c r="LKR403" s="358"/>
      <c r="LKS403" s="474"/>
      <c r="LKT403" s="455"/>
      <c r="LKU403" s="403"/>
      <c r="LKV403" s="403"/>
      <c r="LKW403" s="473"/>
      <c r="LKX403" s="472"/>
      <c r="LKY403" s="403"/>
      <c r="LKZ403" s="358"/>
      <c r="LLA403" s="474"/>
      <c r="LLB403" s="455"/>
      <c r="LLC403" s="403"/>
      <c r="LLD403" s="403"/>
      <c r="LLE403" s="473"/>
      <c r="LLF403" s="472"/>
      <c r="LLG403" s="403"/>
      <c r="LLH403" s="358"/>
      <c r="LLI403" s="474"/>
      <c r="LLJ403" s="455"/>
      <c r="LLK403" s="403"/>
      <c r="LLL403" s="403"/>
      <c r="LLM403" s="473"/>
      <c r="LLN403" s="472"/>
      <c r="LLO403" s="403"/>
      <c r="LLP403" s="358"/>
      <c r="LLQ403" s="474"/>
      <c r="LLR403" s="455"/>
      <c r="LLS403" s="403"/>
      <c r="LLT403" s="403"/>
      <c r="LLU403" s="473"/>
      <c r="LLV403" s="472"/>
      <c r="LLW403" s="403"/>
      <c r="LLX403" s="358"/>
      <c r="LLY403" s="474"/>
      <c r="LLZ403" s="455"/>
      <c r="LMA403" s="403"/>
      <c r="LMB403" s="403"/>
      <c r="LMC403" s="473"/>
      <c r="LMD403" s="472"/>
      <c r="LME403" s="403"/>
      <c r="LMF403" s="358"/>
      <c r="LMG403" s="474"/>
      <c r="LMH403" s="455"/>
      <c r="LMI403" s="403"/>
      <c r="LMJ403" s="403"/>
      <c r="LMK403" s="473"/>
      <c r="LML403" s="472"/>
      <c r="LMM403" s="403"/>
      <c r="LMN403" s="358"/>
      <c r="LMO403" s="474"/>
      <c r="LMP403" s="455"/>
      <c r="LMQ403" s="403"/>
      <c r="LMR403" s="403"/>
      <c r="LMS403" s="473"/>
      <c r="LMT403" s="472"/>
      <c r="LMU403" s="403"/>
      <c r="LMV403" s="358"/>
      <c r="LMW403" s="474"/>
      <c r="LMX403" s="455"/>
      <c r="LMY403" s="403"/>
      <c r="LMZ403" s="403"/>
      <c r="LNA403" s="473"/>
      <c r="LNB403" s="472"/>
      <c r="LNC403" s="403"/>
      <c r="LND403" s="358"/>
      <c r="LNE403" s="474"/>
      <c r="LNF403" s="455"/>
      <c r="LNG403" s="403"/>
      <c r="LNH403" s="403"/>
      <c r="LNI403" s="473"/>
      <c r="LNJ403" s="472"/>
      <c r="LNK403" s="403"/>
      <c r="LNL403" s="358"/>
      <c r="LNM403" s="474"/>
      <c r="LNN403" s="455"/>
      <c r="LNO403" s="403"/>
      <c r="LNP403" s="403"/>
      <c r="LNQ403" s="473"/>
      <c r="LNR403" s="472"/>
      <c r="LNS403" s="403"/>
      <c r="LNT403" s="358"/>
      <c r="LNU403" s="474"/>
      <c r="LNV403" s="455"/>
      <c r="LNW403" s="403"/>
      <c r="LNX403" s="403"/>
      <c r="LNY403" s="473"/>
      <c r="LNZ403" s="472"/>
      <c r="LOA403" s="403"/>
      <c r="LOB403" s="358"/>
      <c r="LOC403" s="474"/>
      <c r="LOD403" s="455"/>
      <c r="LOE403" s="403"/>
      <c r="LOF403" s="403"/>
      <c r="LOG403" s="473"/>
      <c r="LOH403" s="472"/>
      <c r="LOI403" s="403"/>
      <c r="LOJ403" s="358"/>
      <c r="LOK403" s="474"/>
      <c r="LOL403" s="455"/>
      <c r="LOM403" s="403"/>
      <c r="LON403" s="403"/>
      <c r="LOO403" s="473"/>
      <c r="LOP403" s="472"/>
      <c r="LOQ403" s="403"/>
      <c r="LOR403" s="358"/>
      <c r="LOS403" s="474"/>
      <c r="LOT403" s="455"/>
      <c r="LOU403" s="403"/>
      <c r="LOV403" s="403"/>
      <c r="LOW403" s="473"/>
      <c r="LOX403" s="472"/>
      <c r="LOY403" s="403"/>
      <c r="LOZ403" s="358"/>
      <c r="LPA403" s="474"/>
      <c r="LPB403" s="455"/>
      <c r="LPC403" s="403"/>
      <c r="LPD403" s="403"/>
      <c r="LPE403" s="473"/>
      <c r="LPF403" s="472"/>
      <c r="LPG403" s="403"/>
      <c r="LPH403" s="358"/>
      <c r="LPI403" s="474"/>
      <c r="LPJ403" s="455"/>
      <c r="LPK403" s="403"/>
      <c r="LPL403" s="403"/>
      <c r="LPM403" s="473"/>
      <c r="LPN403" s="472"/>
      <c r="LPO403" s="403"/>
      <c r="LPP403" s="358"/>
      <c r="LPQ403" s="474"/>
      <c r="LPR403" s="455"/>
      <c r="LPS403" s="403"/>
      <c r="LPT403" s="403"/>
      <c r="LPU403" s="473"/>
      <c r="LPV403" s="472"/>
      <c r="LPW403" s="403"/>
      <c r="LPX403" s="358"/>
      <c r="LPY403" s="474"/>
      <c r="LPZ403" s="455"/>
      <c r="LQA403" s="403"/>
      <c r="LQB403" s="403"/>
      <c r="LQC403" s="473"/>
      <c r="LQD403" s="472"/>
      <c r="LQE403" s="403"/>
      <c r="LQF403" s="358"/>
      <c r="LQG403" s="474"/>
      <c r="LQH403" s="455"/>
      <c r="LQI403" s="403"/>
      <c r="LQJ403" s="403"/>
      <c r="LQK403" s="473"/>
      <c r="LQL403" s="472"/>
      <c r="LQM403" s="403"/>
      <c r="LQN403" s="358"/>
      <c r="LQO403" s="474"/>
      <c r="LQP403" s="455"/>
      <c r="LQQ403" s="403"/>
      <c r="LQR403" s="403"/>
      <c r="LQS403" s="473"/>
      <c r="LQT403" s="472"/>
      <c r="LQU403" s="403"/>
      <c r="LQV403" s="358"/>
      <c r="LQW403" s="474"/>
      <c r="LQX403" s="455"/>
      <c r="LQY403" s="403"/>
      <c r="LQZ403" s="403"/>
      <c r="LRA403" s="473"/>
      <c r="LRB403" s="472"/>
      <c r="LRC403" s="403"/>
      <c r="LRD403" s="358"/>
      <c r="LRE403" s="474"/>
      <c r="LRF403" s="455"/>
      <c r="LRG403" s="403"/>
      <c r="LRH403" s="403"/>
      <c r="LRI403" s="473"/>
      <c r="LRJ403" s="472"/>
      <c r="LRK403" s="403"/>
      <c r="LRL403" s="358"/>
      <c r="LRM403" s="474"/>
      <c r="LRN403" s="455"/>
      <c r="LRO403" s="403"/>
      <c r="LRP403" s="403"/>
      <c r="LRQ403" s="473"/>
      <c r="LRR403" s="472"/>
      <c r="LRS403" s="403"/>
      <c r="LRT403" s="358"/>
      <c r="LRU403" s="474"/>
      <c r="LRV403" s="455"/>
      <c r="LRW403" s="403"/>
      <c r="LRX403" s="403"/>
      <c r="LRY403" s="473"/>
      <c r="LRZ403" s="472"/>
      <c r="LSA403" s="403"/>
      <c r="LSB403" s="358"/>
      <c r="LSC403" s="474"/>
      <c r="LSD403" s="455"/>
      <c r="LSE403" s="403"/>
      <c r="LSF403" s="403"/>
      <c r="LSG403" s="473"/>
      <c r="LSH403" s="472"/>
      <c r="LSI403" s="403"/>
      <c r="LSJ403" s="358"/>
      <c r="LSK403" s="474"/>
      <c r="LSL403" s="455"/>
      <c r="LSM403" s="403"/>
      <c r="LSN403" s="403"/>
      <c r="LSO403" s="473"/>
      <c r="LSP403" s="472"/>
      <c r="LSQ403" s="403"/>
      <c r="LSR403" s="358"/>
      <c r="LSS403" s="474"/>
      <c r="LST403" s="455"/>
      <c r="LSU403" s="403"/>
      <c r="LSV403" s="403"/>
      <c r="LSW403" s="473"/>
      <c r="LSX403" s="472"/>
      <c r="LSY403" s="403"/>
      <c r="LSZ403" s="358"/>
      <c r="LTA403" s="474"/>
      <c r="LTB403" s="455"/>
      <c r="LTC403" s="403"/>
      <c r="LTD403" s="403"/>
      <c r="LTE403" s="473"/>
      <c r="LTF403" s="472"/>
      <c r="LTG403" s="403"/>
      <c r="LTH403" s="358"/>
      <c r="LTI403" s="474"/>
      <c r="LTJ403" s="455"/>
      <c r="LTK403" s="403"/>
      <c r="LTL403" s="403"/>
      <c r="LTM403" s="473"/>
      <c r="LTN403" s="472"/>
      <c r="LTO403" s="403"/>
      <c r="LTP403" s="358"/>
      <c r="LTQ403" s="474"/>
      <c r="LTR403" s="455"/>
      <c r="LTS403" s="403"/>
      <c r="LTT403" s="403"/>
      <c r="LTU403" s="473"/>
      <c r="LTV403" s="472"/>
      <c r="LTW403" s="403"/>
      <c r="LTX403" s="358"/>
      <c r="LTY403" s="474"/>
      <c r="LTZ403" s="455"/>
      <c r="LUA403" s="403"/>
      <c r="LUB403" s="403"/>
      <c r="LUC403" s="473"/>
      <c r="LUD403" s="472"/>
      <c r="LUE403" s="403"/>
      <c r="LUF403" s="358"/>
      <c r="LUG403" s="474"/>
      <c r="LUH403" s="455"/>
      <c r="LUI403" s="403"/>
      <c r="LUJ403" s="403"/>
      <c r="LUK403" s="473"/>
      <c r="LUL403" s="472"/>
      <c r="LUM403" s="403"/>
      <c r="LUN403" s="358"/>
      <c r="LUO403" s="474"/>
      <c r="LUP403" s="455"/>
      <c r="LUQ403" s="403"/>
      <c r="LUR403" s="403"/>
      <c r="LUS403" s="473"/>
      <c r="LUT403" s="472"/>
      <c r="LUU403" s="403"/>
      <c r="LUV403" s="358"/>
      <c r="LUW403" s="474"/>
      <c r="LUX403" s="455"/>
      <c r="LUY403" s="403"/>
      <c r="LUZ403" s="403"/>
      <c r="LVA403" s="473"/>
      <c r="LVB403" s="472"/>
      <c r="LVC403" s="403"/>
      <c r="LVD403" s="358"/>
      <c r="LVE403" s="474"/>
      <c r="LVF403" s="455"/>
      <c r="LVG403" s="403"/>
      <c r="LVH403" s="403"/>
      <c r="LVI403" s="473"/>
      <c r="LVJ403" s="472"/>
      <c r="LVK403" s="403"/>
      <c r="LVL403" s="358"/>
      <c r="LVM403" s="474"/>
      <c r="LVN403" s="455"/>
      <c r="LVO403" s="403"/>
      <c r="LVP403" s="403"/>
      <c r="LVQ403" s="473"/>
      <c r="LVR403" s="472"/>
      <c r="LVS403" s="403"/>
      <c r="LVT403" s="358"/>
      <c r="LVU403" s="474"/>
      <c r="LVV403" s="455"/>
      <c r="LVW403" s="403"/>
      <c r="LVX403" s="403"/>
      <c r="LVY403" s="473"/>
      <c r="LVZ403" s="472"/>
      <c r="LWA403" s="403"/>
      <c r="LWB403" s="358"/>
      <c r="LWC403" s="474"/>
      <c r="LWD403" s="455"/>
      <c r="LWE403" s="403"/>
      <c r="LWF403" s="403"/>
      <c r="LWG403" s="473"/>
      <c r="LWH403" s="472"/>
      <c r="LWI403" s="403"/>
      <c r="LWJ403" s="358"/>
      <c r="LWK403" s="474"/>
      <c r="LWL403" s="455"/>
      <c r="LWM403" s="403"/>
      <c r="LWN403" s="403"/>
      <c r="LWO403" s="473"/>
      <c r="LWP403" s="472"/>
      <c r="LWQ403" s="403"/>
      <c r="LWR403" s="358"/>
      <c r="LWS403" s="474"/>
      <c r="LWT403" s="455"/>
      <c r="LWU403" s="403"/>
      <c r="LWV403" s="403"/>
      <c r="LWW403" s="473"/>
      <c r="LWX403" s="472"/>
      <c r="LWY403" s="403"/>
      <c r="LWZ403" s="358"/>
      <c r="LXA403" s="474"/>
      <c r="LXB403" s="455"/>
      <c r="LXC403" s="403"/>
      <c r="LXD403" s="403"/>
      <c r="LXE403" s="473"/>
      <c r="LXF403" s="472"/>
      <c r="LXG403" s="403"/>
      <c r="LXH403" s="358"/>
      <c r="LXI403" s="474"/>
      <c r="LXJ403" s="455"/>
      <c r="LXK403" s="403"/>
      <c r="LXL403" s="403"/>
      <c r="LXM403" s="473"/>
      <c r="LXN403" s="472"/>
      <c r="LXO403" s="403"/>
      <c r="LXP403" s="358"/>
      <c r="LXQ403" s="474"/>
      <c r="LXR403" s="455"/>
      <c r="LXS403" s="403"/>
      <c r="LXT403" s="403"/>
      <c r="LXU403" s="473"/>
      <c r="LXV403" s="472"/>
      <c r="LXW403" s="403"/>
      <c r="LXX403" s="358"/>
      <c r="LXY403" s="474"/>
      <c r="LXZ403" s="455"/>
      <c r="LYA403" s="403"/>
      <c r="LYB403" s="403"/>
      <c r="LYC403" s="473"/>
      <c r="LYD403" s="472"/>
      <c r="LYE403" s="403"/>
      <c r="LYF403" s="358"/>
      <c r="LYG403" s="474"/>
      <c r="LYH403" s="455"/>
      <c r="LYI403" s="403"/>
      <c r="LYJ403" s="403"/>
      <c r="LYK403" s="473"/>
      <c r="LYL403" s="472"/>
      <c r="LYM403" s="403"/>
      <c r="LYN403" s="358"/>
      <c r="LYO403" s="474"/>
      <c r="LYP403" s="455"/>
      <c r="LYQ403" s="403"/>
      <c r="LYR403" s="403"/>
      <c r="LYS403" s="473"/>
      <c r="LYT403" s="472"/>
      <c r="LYU403" s="403"/>
      <c r="LYV403" s="358"/>
      <c r="LYW403" s="474"/>
      <c r="LYX403" s="455"/>
      <c r="LYY403" s="403"/>
      <c r="LYZ403" s="403"/>
      <c r="LZA403" s="473"/>
      <c r="LZB403" s="472"/>
      <c r="LZC403" s="403"/>
      <c r="LZD403" s="358"/>
      <c r="LZE403" s="474"/>
      <c r="LZF403" s="455"/>
      <c r="LZG403" s="403"/>
      <c r="LZH403" s="403"/>
      <c r="LZI403" s="473"/>
      <c r="LZJ403" s="472"/>
      <c r="LZK403" s="403"/>
      <c r="LZL403" s="358"/>
      <c r="LZM403" s="474"/>
      <c r="LZN403" s="455"/>
      <c r="LZO403" s="403"/>
      <c r="LZP403" s="403"/>
      <c r="LZQ403" s="473"/>
      <c r="LZR403" s="472"/>
      <c r="LZS403" s="403"/>
      <c r="LZT403" s="358"/>
      <c r="LZU403" s="474"/>
      <c r="LZV403" s="455"/>
      <c r="LZW403" s="403"/>
      <c r="LZX403" s="403"/>
      <c r="LZY403" s="473"/>
      <c r="LZZ403" s="472"/>
      <c r="MAA403" s="403"/>
      <c r="MAB403" s="358"/>
      <c r="MAC403" s="474"/>
      <c r="MAD403" s="455"/>
      <c r="MAE403" s="403"/>
      <c r="MAF403" s="403"/>
      <c r="MAG403" s="473"/>
      <c r="MAH403" s="472"/>
      <c r="MAI403" s="403"/>
      <c r="MAJ403" s="358"/>
      <c r="MAK403" s="474"/>
      <c r="MAL403" s="455"/>
      <c r="MAM403" s="403"/>
      <c r="MAN403" s="403"/>
      <c r="MAO403" s="473"/>
      <c r="MAP403" s="472"/>
      <c r="MAQ403" s="403"/>
      <c r="MAR403" s="358"/>
      <c r="MAS403" s="474"/>
      <c r="MAT403" s="455"/>
      <c r="MAU403" s="403"/>
      <c r="MAV403" s="403"/>
      <c r="MAW403" s="473"/>
      <c r="MAX403" s="472"/>
      <c r="MAY403" s="403"/>
      <c r="MAZ403" s="358"/>
      <c r="MBA403" s="474"/>
      <c r="MBB403" s="455"/>
      <c r="MBC403" s="403"/>
      <c r="MBD403" s="403"/>
      <c r="MBE403" s="473"/>
      <c r="MBF403" s="472"/>
      <c r="MBG403" s="403"/>
      <c r="MBH403" s="358"/>
      <c r="MBI403" s="474"/>
      <c r="MBJ403" s="455"/>
      <c r="MBK403" s="403"/>
      <c r="MBL403" s="403"/>
      <c r="MBM403" s="473"/>
      <c r="MBN403" s="472"/>
      <c r="MBO403" s="403"/>
      <c r="MBP403" s="358"/>
      <c r="MBQ403" s="474"/>
      <c r="MBR403" s="455"/>
      <c r="MBS403" s="403"/>
      <c r="MBT403" s="403"/>
      <c r="MBU403" s="473"/>
      <c r="MBV403" s="472"/>
      <c r="MBW403" s="403"/>
      <c r="MBX403" s="358"/>
      <c r="MBY403" s="474"/>
      <c r="MBZ403" s="455"/>
      <c r="MCA403" s="403"/>
      <c r="MCB403" s="403"/>
      <c r="MCC403" s="473"/>
      <c r="MCD403" s="472"/>
      <c r="MCE403" s="403"/>
      <c r="MCF403" s="358"/>
      <c r="MCG403" s="474"/>
      <c r="MCH403" s="455"/>
      <c r="MCI403" s="403"/>
      <c r="MCJ403" s="403"/>
      <c r="MCK403" s="473"/>
      <c r="MCL403" s="472"/>
      <c r="MCM403" s="403"/>
      <c r="MCN403" s="358"/>
      <c r="MCO403" s="474"/>
      <c r="MCP403" s="455"/>
      <c r="MCQ403" s="403"/>
      <c r="MCR403" s="403"/>
      <c r="MCS403" s="473"/>
      <c r="MCT403" s="472"/>
      <c r="MCU403" s="403"/>
      <c r="MCV403" s="358"/>
      <c r="MCW403" s="474"/>
      <c r="MCX403" s="455"/>
      <c r="MCY403" s="403"/>
      <c r="MCZ403" s="403"/>
      <c r="MDA403" s="473"/>
      <c r="MDB403" s="472"/>
      <c r="MDC403" s="403"/>
      <c r="MDD403" s="358"/>
      <c r="MDE403" s="474"/>
      <c r="MDF403" s="455"/>
      <c r="MDG403" s="403"/>
      <c r="MDH403" s="403"/>
      <c r="MDI403" s="473"/>
      <c r="MDJ403" s="472"/>
      <c r="MDK403" s="403"/>
      <c r="MDL403" s="358"/>
      <c r="MDM403" s="474"/>
      <c r="MDN403" s="455"/>
      <c r="MDO403" s="403"/>
      <c r="MDP403" s="403"/>
      <c r="MDQ403" s="473"/>
      <c r="MDR403" s="472"/>
      <c r="MDS403" s="403"/>
      <c r="MDT403" s="358"/>
      <c r="MDU403" s="474"/>
      <c r="MDV403" s="455"/>
      <c r="MDW403" s="403"/>
      <c r="MDX403" s="403"/>
      <c r="MDY403" s="473"/>
      <c r="MDZ403" s="472"/>
      <c r="MEA403" s="403"/>
      <c r="MEB403" s="358"/>
      <c r="MEC403" s="474"/>
      <c r="MED403" s="455"/>
      <c r="MEE403" s="403"/>
      <c r="MEF403" s="403"/>
      <c r="MEG403" s="473"/>
      <c r="MEH403" s="472"/>
      <c r="MEI403" s="403"/>
      <c r="MEJ403" s="358"/>
      <c r="MEK403" s="474"/>
      <c r="MEL403" s="455"/>
      <c r="MEM403" s="403"/>
      <c r="MEN403" s="403"/>
      <c r="MEO403" s="473"/>
      <c r="MEP403" s="472"/>
      <c r="MEQ403" s="403"/>
      <c r="MER403" s="358"/>
      <c r="MES403" s="474"/>
      <c r="MET403" s="455"/>
      <c r="MEU403" s="403"/>
      <c r="MEV403" s="403"/>
      <c r="MEW403" s="473"/>
      <c r="MEX403" s="472"/>
      <c r="MEY403" s="403"/>
      <c r="MEZ403" s="358"/>
      <c r="MFA403" s="474"/>
      <c r="MFB403" s="455"/>
      <c r="MFC403" s="403"/>
      <c r="MFD403" s="403"/>
      <c r="MFE403" s="473"/>
      <c r="MFF403" s="472"/>
      <c r="MFG403" s="403"/>
      <c r="MFH403" s="358"/>
      <c r="MFI403" s="474"/>
      <c r="MFJ403" s="455"/>
      <c r="MFK403" s="403"/>
      <c r="MFL403" s="403"/>
      <c r="MFM403" s="473"/>
      <c r="MFN403" s="472"/>
      <c r="MFO403" s="403"/>
      <c r="MFP403" s="358"/>
      <c r="MFQ403" s="474"/>
      <c r="MFR403" s="455"/>
      <c r="MFS403" s="403"/>
      <c r="MFT403" s="403"/>
      <c r="MFU403" s="473"/>
      <c r="MFV403" s="472"/>
      <c r="MFW403" s="403"/>
      <c r="MFX403" s="358"/>
      <c r="MFY403" s="474"/>
      <c r="MFZ403" s="455"/>
      <c r="MGA403" s="403"/>
      <c r="MGB403" s="403"/>
      <c r="MGC403" s="473"/>
      <c r="MGD403" s="472"/>
      <c r="MGE403" s="403"/>
      <c r="MGF403" s="358"/>
      <c r="MGG403" s="474"/>
      <c r="MGH403" s="455"/>
      <c r="MGI403" s="403"/>
      <c r="MGJ403" s="403"/>
      <c r="MGK403" s="473"/>
      <c r="MGL403" s="472"/>
      <c r="MGM403" s="403"/>
      <c r="MGN403" s="358"/>
      <c r="MGO403" s="474"/>
      <c r="MGP403" s="455"/>
      <c r="MGQ403" s="403"/>
      <c r="MGR403" s="403"/>
      <c r="MGS403" s="473"/>
      <c r="MGT403" s="472"/>
      <c r="MGU403" s="403"/>
      <c r="MGV403" s="358"/>
      <c r="MGW403" s="474"/>
      <c r="MGX403" s="455"/>
      <c r="MGY403" s="403"/>
      <c r="MGZ403" s="403"/>
      <c r="MHA403" s="473"/>
      <c r="MHB403" s="472"/>
      <c r="MHC403" s="403"/>
      <c r="MHD403" s="358"/>
      <c r="MHE403" s="474"/>
      <c r="MHF403" s="455"/>
      <c r="MHG403" s="403"/>
      <c r="MHH403" s="403"/>
      <c r="MHI403" s="473"/>
      <c r="MHJ403" s="472"/>
      <c r="MHK403" s="403"/>
      <c r="MHL403" s="358"/>
      <c r="MHM403" s="474"/>
      <c r="MHN403" s="455"/>
      <c r="MHO403" s="403"/>
      <c r="MHP403" s="403"/>
      <c r="MHQ403" s="473"/>
      <c r="MHR403" s="472"/>
      <c r="MHS403" s="403"/>
      <c r="MHT403" s="358"/>
      <c r="MHU403" s="474"/>
      <c r="MHV403" s="455"/>
      <c r="MHW403" s="403"/>
      <c r="MHX403" s="403"/>
      <c r="MHY403" s="473"/>
      <c r="MHZ403" s="472"/>
      <c r="MIA403" s="403"/>
      <c r="MIB403" s="358"/>
      <c r="MIC403" s="474"/>
      <c r="MID403" s="455"/>
      <c r="MIE403" s="403"/>
      <c r="MIF403" s="403"/>
      <c r="MIG403" s="473"/>
      <c r="MIH403" s="472"/>
      <c r="MII403" s="403"/>
      <c r="MIJ403" s="358"/>
      <c r="MIK403" s="474"/>
      <c r="MIL403" s="455"/>
      <c r="MIM403" s="403"/>
      <c r="MIN403" s="403"/>
      <c r="MIO403" s="473"/>
      <c r="MIP403" s="472"/>
      <c r="MIQ403" s="403"/>
      <c r="MIR403" s="358"/>
      <c r="MIS403" s="474"/>
      <c r="MIT403" s="455"/>
      <c r="MIU403" s="403"/>
      <c r="MIV403" s="403"/>
      <c r="MIW403" s="473"/>
      <c r="MIX403" s="472"/>
      <c r="MIY403" s="403"/>
      <c r="MIZ403" s="358"/>
      <c r="MJA403" s="474"/>
      <c r="MJB403" s="455"/>
      <c r="MJC403" s="403"/>
      <c r="MJD403" s="403"/>
      <c r="MJE403" s="473"/>
      <c r="MJF403" s="472"/>
      <c r="MJG403" s="403"/>
      <c r="MJH403" s="358"/>
      <c r="MJI403" s="474"/>
      <c r="MJJ403" s="455"/>
      <c r="MJK403" s="403"/>
      <c r="MJL403" s="403"/>
      <c r="MJM403" s="473"/>
      <c r="MJN403" s="472"/>
      <c r="MJO403" s="403"/>
      <c r="MJP403" s="358"/>
      <c r="MJQ403" s="474"/>
      <c r="MJR403" s="455"/>
      <c r="MJS403" s="403"/>
      <c r="MJT403" s="403"/>
      <c r="MJU403" s="473"/>
      <c r="MJV403" s="472"/>
      <c r="MJW403" s="403"/>
      <c r="MJX403" s="358"/>
      <c r="MJY403" s="474"/>
      <c r="MJZ403" s="455"/>
      <c r="MKA403" s="403"/>
      <c r="MKB403" s="403"/>
      <c r="MKC403" s="473"/>
      <c r="MKD403" s="472"/>
      <c r="MKE403" s="403"/>
      <c r="MKF403" s="358"/>
      <c r="MKG403" s="474"/>
      <c r="MKH403" s="455"/>
      <c r="MKI403" s="403"/>
      <c r="MKJ403" s="403"/>
      <c r="MKK403" s="473"/>
      <c r="MKL403" s="472"/>
      <c r="MKM403" s="403"/>
      <c r="MKN403" s="358"/>
      <c r="MKO403" s="474"/>
      <c r="MKP403" s="455"/>
      <c r="MKQ403" s="403"/>
      <c r="MKR403" s="403"/>
      <c r="MKS403" s="473"/>
      <c r="MKT403" s="472"/>
      <c r="MKU403" s="403"/>
      <c r="MKV403" s="358"/>
      <c r="MKW403" s="474"/>
      <c r="MKX403" s="455"/>
      <c r="MKY403" s="403"/>
      <c r="MKZ403" s="403"/>
      <c r="MLA403" s="473"/>
      <c r="MLB403" s="472"/>
      <c r="MLC403" s="403"/>
      <c r="MLD403" s="358"/>
      <c r="MLE403" s="474"/>
      <c r="MLF403" s="455"/>
      <c r="MLG403" s="403"/>
      <c r="MLH403" s="403"/>
      <c r="MLI403" s="473"/>
      <c r="MLJ403" s="472"/>
      <c r="MLK403" s="403"/>
      <c r="MLL403" s="358"/>
      <c r="MLM403" s="474"/>
      <c r="MLN403" s="455"/>
      <c r="MLO403" s="403"/>
      <c r="MLP403" s="403"/>
      <c r="MLQ403" s="473"/>
      <c r="MLR403" s="472"/>
      <c r="MLS403" s="403"/>
      <c r="MLT403" s="358"/>
      <c r="MLU403" s="474"/>
      <c r="MLV403" s="455"/>
      <c r="MLW403" s="403"/>
      <c r="MLX403" s="403"/>
      <c r="MLY403" s="473"/>
      <c r="MLZ403" s="472"/>
      <c r="MMA403" s="403"/>
      <c r="MMB403" s="358"/>
      <c r="MMC403" s="474"/>
      <c r="MMD403" s="455"/>
      <c r="MME403" s="403"/>
      <c r="MMF403" s="403"/>
      <c r="MMG403" s="473"/>
      <c r="MMH403" s="472"/>
      <c r="MMI403" s="403"/>
      <c r="MMJ403" s="358"/>
      <c r="MMK403" s="474"/>
      <c r="MML403" s="455"/>
      <c r="MMM403" s="403"/>
      <c r="MMN403" s="403"/>
      <c r="MMO403" s="473"/>
      <c r="MMP403" s="472"/>
      <c r="MMQ403" s="403"/>
      <c r="MMR403" s="358"/>
      <c r="MMS403" s="474"/>
      <c r="MMT403" s="455"/>
      <c r="MMU403" s="403"/>
      <c r="MMV403" s="403"/>
      <c r="MMW403" s="473"/>
      <c r="MMX403" s="472"/>
      <c r="MMY403" s="403"/>
      <c r="MMZ403" s="358"/>
      <c r="MNA403" s="474"/>
      <c r="MNB403" s="455"/>
      <c r="MNC403" s="403"/>
      <c r="MND403" s="403"/>
      <c r="MNE403" s="473"/>
      <c r="MNF403" s="472"/>
      <c r="MNG403" s="403"/>
      <c r="MNH403" s="358"/>
      <c r="MNI403" s="474"/>
      <c r="MNJ403" s="455"/>
      <c r="MNK403" s="403"/>
      <c r="MNL403" s="403"/>
      <c r="MNM403" s="473"/>
      <c r="MNN403" s="472"/>
      <c r="MNO403" s="403"/>
      <c r="MNP403" s="358"/>
      <c r="MNQ403" s="474"/>
      <c r="MNR403" s="455"/>
      <c r="MNS403" s="403"/>
      <c r="MNT403" s="403"/>
      <c r="MNU403" s="473"/>
      <c r="MNV403" s="472"/>
      <c r="MNW403" s="403"/>
      <c r="MNX403" s="358"/>
      <c r="MNY403" s="474"/>
      <c r="MNZ403" s="455"/>
      <c r="MOA403" s="403"/>
      <c r="MOB403" s="403"/>
      <c r="MOC403" s="473"/>
      <c r="MOD403" s="472"/>
      <c r="MOE403" s="403"/>
      <c r="MOF403" s="358"/>
      <c r="MOG403" s="474"/>
      <c r="MOH403" s="455"/>
      <c r="MOI403" s="403"/>
      <c r="MOJ403" s="403"/>
      <c r="MOK403" s="473"/>
      <c r="MOL403" s="472"/>
      <c r="MOM403" s="403"/>
      <c r="MON403" s="358"/>
      <c r="MOO403" s="474"/>
      <c r="MOP403" s="455"/>
      <c r="MOQ403" s="403"/>
      <c r="MOR403" s="403"/>
      <c r="MOS403" s="473"/>
      <c r="MOT403" s="472"/>
      <c r="MOU403" s="403"/>
      <c r="MOV403" s="358"/>
      <c r="MOW403" s="474"/>
      <c r="MOX403" s="455"/>
      <c r="MOY403" s="403"/>
      <c r="MOZ403" s="403"/>
      <c r="MPA403" s="473"/>
      <c r="MPB403" s="472"/>
      <c r="MPC403" s="403"/>
      <c r="MPD403" s="358"/>
      <c r="MPE403" s="474"/>
      <c r="MPF403" s="455"/>
      <c r="MPG403" s="403"/>
      <c r="MPH403" s="403"/>
      <c r="MPI403" s="473"/>
      <c r="MPJ403" s="472"/>
      <c r="MPK403" s="403"/>
      <c r="MPL403" s="358"/>
      <c r="MPM403" s="474"/>
      <c r="MPN403" s="455"/>
      <c r="MPO403" s="403"/>
      <c r="MPP403" s="403"/>
      <c r="MPQ403" s="473"/>
      <c r="MPR403" s="472"/>
      <c r="MPS403" s="403"/>
      <c r="MPT403" s="358"/>
      <c r="MPU403" s="474"/>
      <c r="MPV403" s="455"/>
      <c r="MPW403" s="403"/>
      <c r="MPX403" s="403"/>
      <c r="MPY403" s="473"/>
      <c r="MPZ403" s="472"/>
      <c r="MQA403" s="403"/>
      <c r="MQB403" s="358"/>
      <c r="MQC403" s="474"/>
      <c r="MQD403" s="455"/>
      <c r="MQE403" s="403"/>
      <c r="MQF403" s="403"/>
      <c r="MQG403" s="473"/>
      <c r="MQH403" s="472"/>
      <c r="MQI403" s="403"/>
      <c r="MQJ403" s="358"/>
      <c r="MQK403" s="474"/>
      <c r="MQL403" s="455"/>
      <c r="MQM403" s="403"/>
      <c r="MQN403" s="403"/>
      <c r="MQO403" s="473"/>
      <c r="MQP403" s="472"/>
      <c r="MQQ403" s="403"/>
      <c r="MQR403" s="358"/>
      <c r="MQS403" s="474"/>
      <c r="MQT403" s="455"/>
      <c r="MQU403" s="403"/>
      <c r="MQV403" s="403"/>
      <c r="MQW403" s="473"/>
      <c r="MQX403" s="472"/>
      <c r="MQY403" s="403"/>
      <c r="MQZ403" s="358"/>
      <c r="MRA403" s="474"/>
      <c r="MRB403" s="455"/>
      <c r="MRC403" s="403"/>
      <c r="MRD403" s="403"/>
      <c r="MRE403" s="473"/>
      <c r="MRF403" s="472"/>
      <c r="MRG403" s="403"/>
      <c r="MRH403" s="358"/>
      <c r="MRI403" s="474"/>
      <c r="MRJ403" s="455"/>
      <c r="MRK403" s="403"/>
      <c r="MRL403" s="403"/>
      <c r="MRM403" s="473"/>
      <c r="MRN403" s="472"/>
      <c r="MRO403" s="403"/>
      <c r="MRP403" s="358"/>
      <c r="MRQ403" s="474"/>
      <c r="MRR403" s="455"/>
      <c r="MRS403" s="403"/>
      <c r="MRT403" s="403"/>
      <c r="MRU403" s="473"/>
      <c r="MRV403" s="472"/>
      <c r="MRW403" s="403"/>
      <c r="MRX403" s="358"/>
      <c r="MRY403" s="474"/>
      <c r="MRZ403" s="455"/>
      <c r="MSA403" s="403"/>
      <c r="MSB403" s="403"/>
      <c r="MSC403" s="473"/>
      <c r="MSD403" s="472"/>
      <c r="MSE403" s="403"/>
      <c r="MSF403" s="358"/>
      <c r="MSG403" s="474"/>
      <c r="MSH403" s="455"/>
      <c r="MSI403" s="403"/>
      <c r="MSJ403" s="403"/>
      <c r="MSK403" s="473"/>
      <c r="MSL403" s="472"/>
      <c r="MSM403" s="403"/>
      <c r="MSN403" s="358"/>
      <c r="MSO403" s="474"/>
      <c r="MSP403" s="455"/>
      <c r="MSQ403" s="403"/>
      <c r="MSR403" s="403"/>
      <c r="MSS403" s="473"/>
      <c r="MST403" s="472"/>
      <c r="MSU403" s="403"/>
      <c r="MSV403" s="358"/>
      <c r="MSW403" s="474"/>
      <c r="MSX403" s="455"/>
      <c r="MSY403" s="403"/>
      <c r="MSZ403" s="403"/>
      <c r="MTA403" s="473"/>
      <c r="MTB403" s="472"/>
      <c r="MTC403" s="403"/>
      <c r="MTD403" s="358"/>
      <c r="MTE403" s="474"/>
      <c r="MTF403" s="455"/>
      <c r="MTG403" s="403"/>
      <c r="MTH403" s="403"/>
      <c r="MTI403" s="473"/>
      <c r="MTJ403" s="472"/>
      <c r="MTK403" s="403"/>
      <c r="MTL403" s="358"/>
      <c r="MTM403" s="474"/>
      <c r="MTN403" s="455"/>
      <c r="MTO403" s="403"/>
      <c r="MTP403" s="403"/>
      <c r="MTQ403" s="473"/>
      <c r="MTR403" s="472"/>
      <c r="MTS403" s="403"/>
      <c r="MTT403" s="358"/>
      <c r="MTU403" s="474"/>
      <c r="MTV403" s="455"/>
      <c r="MTW403" s="403"/>
      <c r="MTX403" s="403"/>
      <c r="MTY403" s="473"/>
      <c r="MTZ403" s="472"/>
      <c r="MUA403" s="403"/>
      <c r="MUB403" s="358"/>
      <c r="MUC403" s="474"/>
      <c r="MUD403" s="455"/>
      <c r="MUE403" s="403"/>
      <c r="MUF403" s="403"/>
      <c r="MUG403" s="473"/>
      <c r="MUH403" s="472"/>
      <c r="MUI403" s="403"/>
      <c r="MUJ403" s="358"/>
      <c r="MUK403" s="474"/>
      <c r="MUL403" s="455"/>
      <c r="MUM403" s="403"/>
      <c r="MUN403" s="403"/>
      <c r="MUO403" s="473"/>
      <c r="MUP403" s="472"/>
      <c r="MUQ403" s="403"/>
      <c r="MUR403" s="358"/>
      <c r="MUS403" s="474"/>
      <c r="MUT403" s="455"/>
      <c r="MUU403" s="403"/>
      <c r="MUV403" s="403"/>
      <c r="MUW403" s="473"/>
      <c r="MUX403" s="472"/>
      <c r="MUY403" s="403"/>
      <c r="MUZ403" s="358"/>
      <c r="MVA403" s="474"/>
      <c r="MVB403" s="455"/>
      <c r="MVC403" s="403"/>
      <c r="MVD403" s="403"/>
      <c r="MVE403" s="473"/>
      <c r="MVF403" s="472"/>
      <c r="MVG403" s="403"/>
      <c r="MVH403" s="358"/>
      <c r="MVI403" s="474"/>
      <c r="MVJ403" s="455"/>
      <c r="MVK403" s="403"/>
      <c r="MVL403" s="403"/>
      <c r="MVM403" s="473"/>
      <c r="MVN403" s="472"/>
      <c r="MVO403" s="403"/>
      <c r="MVP403" s="358"/>
      <c r="MVQ403" s="474"/>
      <c r="MVR403" s="455"/>
      <c r="MVS403" s="403"/>
      <c r="MVT403" s="403"/>
      <c r="MVU403" s="473"/>
      <c r="MVV403" s="472"/>
      <c r="MVW403" s="403"/>
      <c r="MVX403" s="358"/>
      <c r="MVY403" s="474"/>
      <c r="MVZ403" s="455"/>
      <c r="MWA403" s="403"/>
      <c r="MWB403" s="403"/>
      <c r="MWC403" s="473"/>
      <c r="MWD403" s="472"/>
      <c r="MWE403" s="403"/>
      <c r="MWF403" s="358"/>
      <c r="MWG403" s="474"/>
      <c r="MWH403" s="455"/>
      <c r="MWI403" s="403"/>
      <c r="MWJ403" s="403"/>
      <c r="MWK403" s="473"/>
      <c r="MWL403" s="472"/>
      <c r="MWM403" s="403"/>
      <c r="MWN403" s="358"/>
      <c r="MWO403" s="474"/>
      <c r="MWP403" s="455"/>
      <c r="MWQ403" s="403"/>
      <c r="MWR403" s="403"/>
      <c r="MWS403" s="473"/>
      <c r="MWT403" s="472"/>
      <c r="MWU403" s="403"/>
      <c r="MWV403" s="358"/>
      <c r="MWW403" s="474"/>
      <c r="MWX403" s="455"/>
      <c r="MWY403" s="403"/>
      <c r="MWZ403" s="403"/>
      <c r="MXA403" s="473"/>
      <c r="MXB403" s="472"/>
      <c r="MXC403" s="403"/>
      <c r="MXD403" s="358"/>
      <c r="MXE403" s="474"/>
      <c r="MXF403" s="455"/>
      <c r="MXG403" s="403"/>
      <c r="MXH403" s="403"/>
      <c r="MXI403" s="473"/>
      <c r="MXJ403" s="472"/>
      <c r="MXK403" s="403"/>
      <c r="MXL403" s="358"/>
      <c r="MXM403" s="474"/>
      <c r="MXN403" s="455"/>
      <c r="MXO403" s="403"/>
      <c r="MXP403" s="403"/>
      <c r="MXQ403" s="473"/>
      <c r="MXR403" s="472"/>
      <c r="MXS403" s="403"/>
      <c r="MXT403" s="358"/>
      <c r="MXU403" s="474"/>
      <c r="MXV403" s="455"/>
      <c r="MXW403" s="403"/>
      <c r="MXX403" s="403"/>
      <c r="MXY403" s="473"/>
      <c r="MXZ403" s="472"/>
      <c r="MYA403" s="403"/>
      <c r="MYB403" s="358"/>
      <c r="MYC403" s="474"/>
      <c r="MYD403" s="455"/>
      <c r="MYE403" s="403"/>
      <c r="MYF403" s="403"/>
      <c r="MYG403" s="473"/>
      <c r="MYH403" s="472"/>
      <c r="MYI403" s="403"/>
      <c r="MYJ403" s="358"/>
      <c r="MYK403" s="474"/>
      <c r="MYL403" s="455"/>
      <c r="MYM403" s="403"/>
      <c r="MYN403" s="403"/>
      <c r="MYO403" s="473"/>
      <c r="MYP403" s="472"/>
      <c r="MYQ403" s="403"/>
      <c r="MYR403" s="358"/>
      <c r="MYS403" s="474"/>
      <c r="MYT403" s="455"/>
      <c r="MYU403" s="403"/>
      <c r="MYV403" s="403"/>
      <c r="MYW403" s="473"/>
      <c r="MYX403" s="472"/>
      <c r="MYY403" s="403"/>
      <c r="MYZ403" s="358"/>
      <c r="MZA403" s="474"/>
      <c r="MZB403" s="455"/>
      <c r="MZC403" s="403"/>
      <c r="MZD403" s="403"/>
      <c r="MZE403" s="473"/>
      <c r="MZF403" s="472"/>
      <c r="MZG403" s="403"/>
      <c r="MZH403" s="358"/>
      <c r="MZI403" s="474"/>
      <c r="MZJ403" s="455"/>
      <c r="MZK403" s="403"/>
      <c r="MZL403" s="403"/>
      <c r="MZM403" s="473"/>
      <c r="MZN403" s="472"/>
      <c r="MZO403" s="403"/>
      <c r="MZP403" s="358"/>
      <c r="MZQ403" s="474"/>
      <c r="MZR403" s="455"/>
      <c r="MZS403" s="403"/>
      <c r="MZT403" s="403"/>
      <c r="MZU403" s="473"/>
      <c r="MZV403" s="472"/>
      <c r="MZW403" s="403"/>
      <c r="MZX403" s="358"/>
      <c r="MZY403" s="474"/>
      <c r="MZZ403" s="455"/>
      <c r="NAA403" s="403"/>
      <c r="NAB403" s="403"/>
      <c r="NAC403" s="473"/>
      <c r="NAD403" s="472"/>
      <c r="NAE403" s="403"/>
      <c r="NAF403" s="358"/>
      <c r="NAG403" s="474"/>
      <c r="NAH403" s="455"/>
      <c r="NAI403" s="403"/>
      <c r="NAJ403" s="403"/>
      <c r="NAK403" s="473"/>
      <c r="NAL403" s="472"/>
      <c r="NAM403" s="403"/>
      <c r="NAN403" s="358"/>
      <c r="NAO403" s="474"/>
      <c r="NAP403" s="455"/>
      <c r="NAQ403" s="403"/>
      <c r="NAR403" s="403"/>
      <c r="NAS403" s="473"/>
      <c r="NAT403" s="472"/>
      <c r="NAU403" s="403"/>
      <c r="NAV403" s="358"/>
      <c r="NAW403" s="474"/>
      <c r="NAX403" s="455"/>
      <c r="NAY403" s="403"/>
      <c r="NAZ403" s="403"/>
      <c r="NBA403" s="473"/>
      <c r="NBB403" s="472"/>
      <c r="NBC403" s="403"/>
      <c r="NBD403" s="358"/>
      <c r="NBE403" s="474"/>
      <c r="NBF403" s="455"/>
      <c r="NBG403" s="403"/>
      <c r="NBH403" s="403"/>
      <c r="NBI403" s="473"/>
      <c r="NBJ403" s="472"/>
      <c r="NBK403" s="403"/>
      <c r="NBL403" s="358"/>
      <c r="NBM403" s="474"/>
      <c r="NBN403" s="455"/>
      <c r="NBO403" s="403"/>
      <c r="NBP403" s="403"/>
      <c r="NBQ403" s="473"/>
      <c r="NBR403" s="472"/>
      <c r="NBS403" s="403"/>
      <c r="NBT403" s="358"/>
      <c r="NBU403" s="474"/>
      <c r="NBV403" s="455"/>
      <c r="NBW403" s="403"/>
      <c r="NBX403" s="403"/>
      <c r="NBY403" s="473"/>
      <c r="NBZ403" s="472"/>
      <c r="NCA403" s="403"/>
      <c r="NCB403" s="358"/>
      <c r="NCC403" s="474"/>
      <c r="NCD403" s="455"/>
      <c r="NCE403" s="403"/>
      <c r="NCF403" s="403"/>
      <c r="NCG403" s="473"/>
      <c r="NCH403" s="472"/>
      <c r="NCI403" s="403"/>
      <c r="NCJ403" s="358"/>
      <c r="NCK403" s="474"/>
      <c r="NCL403" s="455"/>
      <c r="NCM403" s="403"/>
      <c r="NCN403" s="403"/>
      <c r="NCO403" s="473"/>
      <c r="NCP403" s="472"/>
      <c r="NCQ403" s="403"/>
      <c r="NCR403" s="358"/>
      <c r="NCS403" s="474"/>
      <c r="NCT403" s="455"/>
      <c r="NCU403" s="403"/>
      <c r="NCV403" s="403"/>
      <c r="NCW403" s="473"/>
      <c r="NCX403" s="472"/>
      <c r="NCY403" s="403"/>
      <c r="NCZ403" s="358"/>
      <c r="NDA403" s="474"/>
      <c r="NDB403" s="455"/>
      <c r="NDC403" s="403"/>
      <c r="NDD403" s="403"/>
      <c r="NDE403" s="473"/>
      <c r="NDF403" s="472"/>
      <c r="NDG403" s="403"/>
      <c r="NDH403" s="358"/>
      <c r="NDI403" s="474"/>
      <c r="NDJ403" s="455"/>
      <c r="NDK403" s="403"/>
      <c r="NDL403" s="403"/>
      <c r="NDM403" s="473"/>
      <c r="NDN403" s="472"/>
      <c r="NDO403" s="403"/>
      <c r="NDP403" s="358"/>
      <c r="NDQ403" s="474"/>
      <c r="NDR403" s="455"/>
      <c r="NDS403" s="403"/>
      <c r="NDT403" s="403"/>
      <c r="NDU403" s="473"/>
      <c r="NDV403" s="472"/>
      <c r="NDW403" s="403"/>
      <c r="NDX403" s="358"/>
      <c r="NDY403" s="474"/>
      <c r="NDZ403" s="455"/>
      <c r="NEA403" s="403"/>
      <c r="NEB403" s="403"/>
      <c r="NEC403" s="473"/>
      <c r="NED403" s="472"/>
      <c r="NEE403" s="403"/>
      <c r="NEF403" s="358"/>
      <c r="NEG403" s="474"/>
      <c r="NEH403" s="455"/>
      <c r="NEI403" s="403"/>
      <c r="NEJ403" s="403"/>
      <c r="NEK403" s="473"/>
      <c r="NEL403" s="472"/>
      <c r="NEM403" s="403"/>
      <c r="NEN403" s="358"/>
      <c r="NEO403" s="474"/>
      <c r="NEP403" s="455"/>
      <c r="NEQ403" s="403"/>
      <c r="NER403" s="403"/>
      <c r="NES403" s="473"/>
      <c r="NET403" s="472"/>
      <c r="NEU403" s="403"/>
      <c r="NEV403" s="358"/>
      <c r="NEW403" s="474"/>
      <c r="NEX403" s="455"/>
      <c r="NEY403" s="403"/>
      <c r="NEZ403" s="403"/>
      <c r="NFA403" s="473"/>
      <c r="NFB403" s="472"/>
      <c r="NFC403" s="403"/>
      <c r="NFD403" s="358"/>
      <c r="NFE403" s="474"/>
      <c r="NFF403" s="455"/>
      <c r="NFG403" s="403"/>
      <c r="NFH403" s="403"/>
      <c r="NFI403" s="473"/>
      <c r="NFJ403" s="472"/>
      <c r="NFK403" s="403"/>
      <c r="NFL403" s="358"/>
      <c r="NFM403" s="474"/>
      <c r="NFN403" s="455"/>
      <c r="NFO403" s="403"/>
      <c r="NFP403" s="403"/>
      <c r="NFQ403" s="473"/>
      <c r="NFR403" s="472"/>
      <c r="NFS403" s="403"/>
      <c r="NFT403" s="358"/>
      <c r="NFU403" s="474"/>
      <c r="NFV403" s="455"/>
      <c r="NFW403" s="403"/>
      <c r="NFX403" s="403"/>
      <c r="NFY403" s="473"/>
      <c r="NFZ403" s="472"/>
      <c r="NGA403" s="403"/>
      <c r="NGB403" s="358"/>
      <c r="NGC403" s="474"/>
      <c r="NGD403" s="455"/>
      <c r="NGE403" s="403"/>
      <c r="NGF403" s="403"/>
      <c r="NGG403" s="473"/>
      <c r="NGH403" s="472"/>
      <c r="NGI403" s="403"/>
      <c r="NGJ403" s="358"/>
      <c r="NGK403" s="474"/>
      <c r="NGL403" s="455"/>
      <c r="NGM403" s="403"/>
      <c r="NGN403" s="403"/>
      <c r="NGO403" s="473"/>
      <c r="NGP403" s="472"/>
      <c r="NGQ403" s="403"/>
      <c r="NGR403" s="358"/>
      <c r="NGS403" s="474"/>
      <c r="NGT403" s="455"/>
      <c r="NGU403" s="403"/>
      <c r="NGV403" s="403"/>
      <c r="NGW403" s="473"/>
      <c r="NGX403" s="472"/>
      <c r="NGY403" s="403"/>
      <c r="NGZ403" s="358"/>
      <c r="NHA403" s="474"/>
      <c r="NHB403" s="455"/>
      <c r="NHC403" s="403"/>
      <c r="NHD403" s="403"/>
      <c r="NHE403" s="473"/>
      <c r="NHF403" s="472"/>
      <c r="NHG403" s="403"/>
      <c r="NHH403" s="358"/>
      <c r="NHI403" s="474"/>
      <c r="NHJ403" s="455"/>
      <c r="NHK403" s="403"/>
      <c r="NHL403" s="403"/>
      <c r="NHM403" s="473"/>
      <c r="NHN403" s="472"/>
      <c r="NHO403" s="403"/>
      <c r="NHP403" s="358"/>
      <c r="NHQ403" s="474"/>
      <c r="NHR403" s="455"/>
      <c r="NHS403" s="403"/>
      <c r="NHT403" s="403"/>
      <c r="NHU403" s="473"/>
      <c r="NHV403" s="472"/>
      <c r="NHW403" s="403"/>
      <c r="NHX403" s="358"/>
      <c r="NHY403" s="474"/>
      <c r="NHZ403" s="455"/>
      <c r="NIA403" s="403"/>
      <c r="NIB403" s="403"/>
      <c r="NIC403" s="473"/>
      <c r="NID403" s="472"/>
      <c r="NIE403" s="403"/>
      <c r="NIF403" s="358"/>
      <c r="NIG403" s="474"/>
      <c r="NIH403" s="455"/>
      <c r="NII403" s="403"/>
      <c r="NIJ403" s="403"/>
      <c r="NIK403" s="473"/>
      <c r="NIL403" s="472"/>
      <c r="NIM403" s="403"/>
      <c r="NIN403" s="358"/>
      <c r="NIO403" s="474"/>
      <c r="NIP403" s="455"/>
      <c r="NIQ403" s="403"/>
      <c r="NIR403" s="403"/>
      <c r="NIS403" s="473"/>
      <c r="NIT403" s="472"/>
      <c r="NIU403" s="403"/>
      <c r="NIV403" s="358"/>
      <c r="NIW403" s="474"/>
      <c r="NIX403" s="455"/>
      <c r="NIY403" s="403"/>
      <c r="NIZ403" s="403"/>
      <c r="NJA403" s="473"/>
      <c r="NJB403" s="472"/>
      <c r="NJC403" s="403"/>
      <c r="NJD403" s="358"/>
      <c r="NJE403" s="474"/>
      <c r="NJF403" s="455"/>
      <c r="NJG403" s="403"/>
      <c r="NJH403" s="403"/>
      <c r="NJI403" s="473"/>
      <c r="NJJ403" s="472"/>
      <c r="NJK403" s="403"/>
      <c r="NJL403" s="358"/>
      <c r="NJM403" s="474"/>
      <c r="NJN403" s="455"/>
      <c r="NJO403" s="403"/>
      <c r="NJP403" s="403"/>
      <c r="NJQ403" s="473"/>
      <c r="NJR403" s="472"/>
      <c r="NJS403" s="403"/>
      <c r="NJT403" s="358"/>
      <c r="NJU403" s="474"/>
      <c r="NJV403" s="455"/>
      <c r="NJW403" s="403"/>
      <c r="NJX403" s="403"/>
      <c r="NJY403" s="473"/>
      <c r="NJZ403" s="472"/>
      <c r="NKA403" s="403"/>
      <c r="NKB403" s="358"/>
      <c r="NKC403" s="474"/>
      <c r="NKD403" s="455"/>
      <c r="NKE403" s="403"/>
      <c r="NKF403" s="403"/>
      <c r="NKG403" s="473"/>
      <c r="NKH403" s="472"/>
      <c r="NKI403" s="403"/>
      <c r="NKJ403" s="358"/>
      <c r="NKK403" s="474"/>
      <c r="NKL403" s="455"/>
      <c r="NKM403" s="403"/>
      <c r="NKN403" s="403"/>
      <c r="NKO403" s="473"/>
      <c r="NKP403" s="472"/>
      <c r="NKQ403" s="403"/>
      <c r="NKR403" s="358"/>
      <c r="NKS403" s="474"/>
      <c r="NKT403" s="455"/>
      <c r="NKU403" s="403"/>
      <c r="NKV403" s="403"/>
      <c r="NKW403" s="473"/>
      <c r="NKX403" s="472"/>
      <c r="NKY403" s="403"/>
      <c r="NKZ403" s="358"/>
      <c r="NLA403" s="474"/>
      <c r="NLB403" s="455"/>
      <c r="NLC403" s="403"/>
      <c r="NLD403" s="403"/>
      <c r="NLE403" s="473"/>
      <c r="NLF403" s="472"/>
      <c r="NLG403" s="403"/>
      <c r="NLH403" s="358"/>
      <c r="NLI403" s="474"/>
      <c r="NLJ403" s="455"/>
      <c r="NLK403" s="403"/>
      <c r="NLL403" s="403"/>
      <c r="NLM403" s="473"/>
      <c r="NLN403" s="472"/>
      <c r="NLO403" s="403"/>
      <c r="NLP403" s="358"/>
      <c r="NLQ403" s="474"/>
      <c r="NLR403" s="455"/>
      <c r="NLS403" s="403"/>
      <c r="NLT403" s="403"/>
      <c r="NLU403" s="473"/>
      <c r="NLV403" s="472"/>
      <c r="NLW403" s="403"/>
      <c r="NLX403" s="358"/>
      <c r="NLY403" s="474"/>
      <c r="NLZ403" s="455"/>
      <c r="NMA403" s="403"/>
      <c r="NMB403" s="403"/>
      <c r="NMC403" s="473"/>
      <c r="NMD403" s="472"/>
      <c r="NME403" s="403"/>
      <c r="NMF403" s="358"/>
      <c r="NMG403" s="474"/>
      <c r="NMH403" s="455"/>
      <c r="NMI403" s="403"/>
      <c r="NMJ403" s="403"/>
      <c r="NMK403" s="473"/>
      <c r="NML403" s="472"/>
      <c r="NMM403" s="403"/>
      <c r="NMN403" s="358"/>
      <c r="NMO403" s="474"/>
      <c r="NMP403" s="455"/>
      <c r="NMQ403" s="403"/>
      <c r="NMR403" s="403"/>
      <c r="NMS403" s="473"/>
      <c r="NMT403" s="472"/>
      <c r="NMU403" s="403"/>
      <c r="NMV403" s="358"/>
      <c r="NMW403" s="474"/>
      <c r="NMX403" s="455"/>
      <c r="NMY403" s="403"/>
      <c r="NMZ403" s="403"/>
      <c r="NNA403" s="473"/>
      <c r="NNB403" s="472"/>
      <c r="NNC403" s="403"/>
      <c r="NND403" s="358"/>
      <c r="NNE403" s="474"/>
      <c r="NNF403" s="455"/>
      <c r="NNG403" s="403"/>
      <c r="NNH403" s="403"/>
      <c r="NNI403" s="473"/>
      <c r="NNJ403" s="472"/>
      <c r="NNK403" s="403"/>
      <c r="NNL403" s="358"/>
      <c r="NNM403" s="474"/>
      <c r="NNN403" s="455"/>
      <c r="NNO403" s="403"/>
      <c r="NNP403" s="403"/>
      <c r="NNQ403" s="473"/>
      <c r="NNR403" s="472"/>
      <c r="NNS403" s="403"/>
      <c r="NNT403" s="358"/>
      <c r="NNU403" s="474"/>
      <c r="NNV403" s="455"/>
      <c r="NNW403" s="403"/>
      <c r="NNX403" s="403"/>
      <c r="NNY403" s="473"/>
      <c r="NNZ403" s="472"/>
      <c r="NOA403" s="403"/>
      <c r="NOB403" s="358"/>
      <c r="NOC403" s="474"/>
      <c r="NOD403" s="455"/>
      <c r="NOE403" s="403"/>
      <c r="NOF403" s="403"/>
      <c r="NOG403" s="473"/>
      <c r="NOH403" s="472"/>
      <c r="NOI403" s="403"/>
      <c r="NOJ403" s="358"/>
      <c r="NOK403" s="474"/>
      <c r="NOL403" s="455"/>
      <c r="NOM403" s="403"/>
      <c r="NON403" s="403"/>
      <c r="NOO403" s="473"/>
      <c r="NOP403" s="472"/>
      <c r="NOQ403" s="403"/>
      <c r="NOR403" s="358"/>
      <c r="NOS403" s="474"/>
      <c r="NOT403" s="455"/>
      <c r="NOU403" s="403"/>
      <c r="NOV403" s="403"/>
      <c r="NOW403" s="473"/>
      <c r="NOX403" s="472"/>
      <c r="NOY403" s="403"/>
      <c r="NOZ403" s="358"/>
      <c r="NPA403" s="474"/>
      <c r="NPB403" s="455"/>
      <c r="NPC403" s="403"/>
      <c r="NPD403" s="403"/>
      <c r="NPE403" s="473"/>
      <c r="NPF403" s="472"/>
      <c r="NPG403" s="403"/>
      <c r="NPH403" s="358"/>
      <c r="NPI403" s="474"/>
      <c r="NPJ403" s="455"/>
      <c r="NPK403" s="403"/>
      <c r="NPL403" s="403"/>
      <c r="NPM403" s="473"/>
      <c r="NPN403" s="472"/>
      <c r="NPO403" s="403"/>
      <c r="NPP403" s="358"/>
      <c r="NPQ403" s="474"/>
      <c r="NPR403" s="455"/>
      <c r="NPS403" s="403"/>
      <c r="NPT403" s="403"/>
      <c r="NPU403" s="473"/>
      <c r="NPV403" s="472"/>
      <c r="NPW403" s="403"/>
      <c r="NPX403" s="358"/>
      <c r="NPY403" s="474"/>
      <c r="NPZ403" s="455"/>
      <c r="NQA403" s="403"/>
      <c r="NQB403" s="403"/>
      <c r="NQC403" s="473"/>
      <c r="NQD403" s="472"/>
      <c r="NQE403" s="403"/>
      <c r="NQF403" s="358"/>
      <c r="NQG403" s="474"/>
      <c r="NQH403" s="455"/>
      <c r="NQI403" s="403"/>
      <c r="NQJ403" s="403"/>
      <c r="NQK403" s="473"/>
      <c r="NQL403" s="472"/>
      <c r="NQM403" s="403"/>
      <c r="NQN403" s="358"/>
      <c r="NQO403" s="474"/>
      <c r="NQP403" s="455"/>
      <c r="NQQ403" s="403"/>
      <c r="NQR403" s="403"/>
      <c r="NQS403" s="473"/>
      <c r="NQT403" s="472"/>
      <c r="NQU403" s="403"/>
      <c r="NQV403" s="358"/>
      <c r="NQW403" s="474"/>
      <c r="NQX403" s="455"/>
      <c r="NQY403" s="403"/>
      <c r="NQZ403" s="403"/>
      <c r="NRA403" s="473"/>
      <c r="NRB403" s="472"/>
      <c r="NRC403" s="403"/>
      <c r="NRD403" s="358"/>
      <c r="NRE403" s="474"/>
      <c r="NRF403" s="455"/>
      <c r="NRG403" s="403"/>
      <c r="NRH403" s="403"/>
      <c r="NRI403" s="473"/>
      <c r="NRJ403" s="472"/>
      <c r="NRK403" s="403"/>
      <c r="NRL403" s="358"/>
      <c r="NRM403" s="474"/>
      <c r="NRN403" s="455"/>
      <c r="NRO403" s="403"/>
      <c r="NRP403" s="403"/>
      <c r="NRQ403" s="473"/>
      <c r="NRR403" s="472"/>
      <c r="NRS403" s="403"/>
      <c r="NRT403" s="358"/>
      <c r="NRU403" s="474"/>
      <c r="NRV403" s="455"/>
      <c r="NRW403" s="403"/>
      <c r="NRX403" s="403"/>
      <c r="NRY403" s="473"/>
      <c r="NRZ403" s="472"/>
      <c r="NSA403" s="403"/>
      <c r="NSB403" s="358"/>
      <c r="NSC403" s="474"/>
      <c r="NSD403" s="455"/>
      <c r="NSE403" s="403"/>
      <c r="NSF403" s="403"/>
      <c r="NSG403" s="473"/>
      <c r="NSH403" s="472"/>
      <c r="NSI403" s="403"/>
      <c r="NSJ403" s="358"/>
      <c r="NSK403" s="474"/>
      <c r="NSL403" s="455"/>
      <c r="NSM403" s="403"/>
      <c r="NSN403" s="403"/>
      <c r="NSO403" s="473"/>
      <c r="NSP403" s="472"/>
      <c r="NSQ403" s="403"/>
      <c r="NSR403" s="358"/>
      <c r="NSS403" s="474"/>
      <c r="NST403" s="455"/>
      <c r="NSU403" s="403"/>
      <c r="NSV403" s="403"/>
      <c r="NSW403" s="473"/>
      <c r="NSX403" s="472"/>
      <c r="NSY403" s="403"/>
      <c r="NSZ403" s="358"/>
      <c r="NTA403" s="474"/>
      <c r="NTB403" s="455"/>
      <c r="NTC403" s="403"/>
      <c r="NTD403" s="403"/>
      <c r="NTE403" s="473"/>
      <c r="NTF403" s="472"/>
      <c r="NTG403" s="403"/>
      <c r="NTH403" s="358"/>
      <c r="NTI403" s="474"/>
      <c r="NTJ403" s="455"/>
      <c r="NTK403" s="403"/>
      <c r="NTL403" s="403"/>
      <c r="NTM403" s="473"/>
      <c r="NTN403" s="472"/>
      <c r="NTO403" s="403"/>
      <c r="NTP403" s="358"/>
      <c r="NTQ403" s="474"/>
      <c r="NTR403" s="455"/>
      <c r="NTS403" s="403"/>
      <c r="NTT403" s="403"/>
      <c r="NTU403" s="473"/>
      <c r="NTV403" s="472"/>
      <c r="NTW403" s="403"/>
      <c r="NTX403" s="358"/>
      <c r="NTY403" s="474"/>
      <c r="NTZ403" s="455"/>
      <c r="NUA403" s="403"/>
      <c r="NUB403" s="403"/>
      <c r="NUC403" s="473"/>
      <c r="NUD403" s="472"/>
      <c r="NUE403" s="403"/>
      <c r="NUF403" s="358"/>
      <c r="NUG403" s="474"/>
      <c r="NUH403" s="455"/>
      <c r="NUI403" s="403"/>
      <c r="NUJ403" s="403"/>
      <c r="NUK403" s="473"/>
      <c r="NUL403" s="472"/>
      <c r="NUM403" s="403"/>
      <c r="NUN403" s="358"/>
      <c r="NUO403" s="474"/>
      <c r="NUP403" s="455"/>
      <c r="NUQ403" s="403"/>
      <c r="NUR403" s="403"/>
      <c r="NUS403" s="473"/>
      <c r="NUT403" s="472"/>
      <c r="NUU403" s="403"/>
      <c r="NUV403" s="358"/>
      <c r="NUW403" s="474"/>
      <c r="NUX403" s="455"/>
      <c r="NUY403" s="403"/>
      <c r="NUZ403" s="403"/>
      <c r="NVA403" s="473"/>
      <c r="NVB403" s="472"/>
      <c r="NVC403" s="403"/>
      <c r="NVD403" s="358"/>
      <c r="NVE403" s="474"/>
      <c r="NVF403" s="455"/>
      <c r="NVG403" s="403"/>
      <c r="NVH403" s="403"/>
      <c r="NVI403" s="473"/>
      <c r="NVJ403" s="472"/>
      <c r="NVK403" s="403"/>
      <c r="NVL403" s="358"/>
      <c r="NVM403" s="474"/>
      <c r="NVN403" s="455"/>
      <c r="NVO403" s="403"/>
      <c r="NVP403" s="403"/>
      <c r="NVQ403" s="473"/>
      <c r="NVR403" s="472"/>
      <c r="NVS403" s="403"/>
      <c r="NVT403" s="358"/>
      <c r="NVU403" s="474"/>
      <c r="NVV403" s="455"/>
      <c r="NVW403" s="403"/>
      <c r="NVX403" s="403"/>
      <c r="NVY403" s="473"/>
      <c r="NVZ403" s="472"/>
      <c r="NWA403" s="403"/>
      <c r="NWB403" s="358"/>
      <c r="NWC403" s="474"/>
      <c r="NWD403" s="455"/>
      <c r="NWE403" s="403"/>
      <c r="NWF403" s="403"/>
      <c r="NWG403" s="473"/>
      <c r="NWH403" s="472"/>
      <c r="NWI403" s="403"/>
      <c r="NWJ403" s="358"/>
      <c r="NWK403" s="474"/>
      <c r="NWL403" s="455"/>
      <c r="NWM403" s="403"/>
      <c r="NWN403" s="403"/>
      <c r="NWO403" s="473"/>
      <c r="NWP403" s="472"/>
      <c r="NWQ403" s="403"/>
      <c r="NWR403" s="358"/>
      <c r="NWS403" s="474"/>
      <c r="NWT403" s="455"/>
      <c r="NWU403" s="403"/>
      <c r="NWV403" s="403"/>
      <c r="NWW403" s="473"/>
      <c r="NWX403" s="472"/>
      <c r="NWY403" s="403"/>
      <c r="NWZ403" s="358"/>
      <c r="NXA403" s="474"/>
      <c r="NXB403" s="455"/>
      <c r="NXC403" s="403"/>
      <c r="NXD403" s="403"/>
      <c r="NXE403" s="473"/>
      <c r="NXF403" s="472"/>
      <c r="NXG403" s="403"/>
      <c r="NXH403" s="358"/>
      <c r="NXI403" s="474"/>
      <c r="NXJ403" s="455"/>
      <c r="NXK403" s="403"/>
      <c r="NXL403" s="403"/>
      <c r="NXM403" s="473"/>
      <c r="NXN403" s="472"/>
      <c r="NXO403" s="403"/>
      <c r="NXP403" s="358"/>
      <c r="NXQ403" s="474"/>
      <c r="NXR403" s="455"/>
      <c r="NXS403" s="403"/>
      <c r="NXT403" s="403"/>
      <c r="NXU403" s="473"/>
      <c r="NXV403" s="472"/>
      <c r="NXW403" s="403"/>
      <c r="NXX403" s="358"/>
      <c r="NXY403" s="474"/>
      <c r="NXZ403" s="455"/>
      <c r="NYA403" s="403"/>
      <c r="NYB403" s="403"/>
      <c r="NYC403" s="473"/>
      <c r="NYD403" s="472"/>
      <c r="NYE403" s="403"/>
      <c r="NYF403" s="358"/>
      <c r="NYG403" s="474"/>
      <c r="NYH403" s="455"/>
      <c r="NYI403" s="403"/>
      <c r="NYJ403" s="403"/>
      <c r="NYK403" s="473"/>
      <c r="NYL403" s="472"/>
      <c r="NYM403" s="403"/>
      <c r="NYN403" s="358"/>
      <c r="NYO403" s="474"/>
      <c r="NYP403" s="455"/>
      <c r="NYQ403" s="403"/>
      <c r="NYR403" s="403"/>
      <c r="NYS403" s="473"/>
      <c r="NYT403" s="472"/>
      <c r="NYU403" s="403"/>
      <c r="NYV403" s="358"/>
      <c r="NYW403" s="474"/>
      <c r="NYX403" s="455"/>
      <c r="NYY403" s="403"/>
      <c r="NYZ403" s="403"/>
      <c r="NZA403" s="473"/>
      <c r="NZB403" s="472"/>
      <c r="NZC403" s="403"/>
      <c r="NZD403" s="358"/>
      <c r="NZE403" s="474"/>
      <c r="NZF403" s="455"/>
      <c r="NZG403" s="403"/>
      <c r="NZH403" s="403"/>
      <c r="NZI403" s="473"/>
      <c r="NZJ403" s="472"/>
      <c r="NZK403" s="403"/>
      <c r="NZL403" s="358"/>
      <c r="NZM403" s="474"/>
      <c r="NZN403" s="455"/>
      <c r="NZO403" s="403"/>
      <c r="NZP403" s="403"/>
      <c r="NZQ403" s="473"/>
      <c r="NZR403" s="472"/>
      <c r="NZS403" s="403"/>
      <c r="NZT403" s="358"/>
      <c r="NZU403" s="474"/>
      <c r="NZV403" s="455"/>
      <c r="NZW403" s="403"/>
      <c r="NZX403" s="403"/>
      <c r="NZY403" s="473"/>
      <c r="NZZ403" s="472"/>
      <c r="OAA403" s="403"/>
      <c r="OAB403" s="358"/>
      <c r="OAC403" s="474"/>
      <c r="OAD403" s="455"/>
      <c r="OAE403" s="403"/>
      <c r="OAF403" s="403"/>
      <c r="OAG403" s="473"/>
      <c r="OAH403" s="472"/>
      <c r="OAI403" s="403"/>
      <c r="OAJ403" s="358"/>
      <c r="OAK403" s="474"/>
      <c r="OAL403" s="455"/>
      <c r="OAM403" s="403"/>
      <c r="OAN403" s="403"/>
      <c r="OAO403" s="473"/>
      <c r="OAP403" s="472"/>
      <c r="OAQ403" s="403"/>
      <c r="OAR403" s="358"/>
      <c r="OAS403" s="474"/>
      <c r="OAT403" s="455"/>
      <c r="OAU403" s="403"/>
      <c r="OAV403" s="403"/>
      <c r="OAW403" s="473"/>
      <c r="OAX403" s="472"/>
      <c r="OAY403" s="403"/>
      <c r="OAZ403" s="358"/>
      <c r="OBA403" s="474"/>
      <c r="OBB403" s="455"/>
      <c r="OBC403" s="403"/>
      <c r="OBD403" s="403"/>
      <c r="OBE403" s="473"/>
      <c r="OBF403" s="472"/>
      <c r="OBG403" s="403"/>
      <c r="OBH403" s="358"/>
      <c r="OBI403" s="474"/>
      <c r="OBJ403" s="455"/>
      <c r="OBK403" s="403"/>
      <c r="OBL403" s="403"/>
      <c r="OBM403" s="473"/>
      <c r="OBN403" s="472"/>
      <c r="OBO403" s="403"/>
      <c r="OBP403" s="358"/>
      <c r="OBQ403" s="474"/>
      <c r="OBR403" s="455"/>
      <c r="OBS403" s="403"/>
      <c r="OBT403" s="403"/>
      <c r="OBU403" s="473"/>
      <c r="OBV403" s="472"/>
      <c r="OBW403" s="403"/>
      <c r="OBX403" s="358"/>
      <c r="OBY403" s="474"/>
      <c r="OBZ403" s="455"/>
      <c r="OCA403" s="403"/>
      <c r="OCB403" s="403"/>
      <c r="OCC403" s="473"/>
      <c r="OCD403" s="472"/>
      <c r="OCE403" s="403"/>
      <c r="OCF403" s="358"/>
      <c r="OCG403" s="474"/>
      <c r="OCH403" s="455"/>
      <c r="OCI403" s="403"/>
      <c r="OCJ403" s="403"/>
      <c r="OCK403" s="473"/>
      <c r="OCL403" s="472"/>
      <c r="OCM403" s="403"/>
      <c r="OCN403" s="358"/>
      <c r="OCO403" s="474"/>
      <c r="OCP403" s="455"/>
      <c r="OCQ403" s="403"/>
      <c r="OCR403" s="403"/>
      <c r="OCS403" s="473"/>
      <c r="OCT403" s="472"/>
      <c r="OCU403" s="403"/>
      <c r="OCV403" s="358"/>
      <c r="OCW403" s="474"/>
      <c r="OCX403" s="455"/>
      <c r="OCY403" s="403"/>
      <c r="OCZ403" s="403"/>
      <c r="ODA403" s="473"/>
      <c r="ODB403" s="472"/>
      <c r="ODC403" s="403"/>
      <c r="ODD403" s="358"/>
      <c r="ODE403" s="474"/>
      <c r="ODF403" s="455"/>
      <c r="ODG403" s="403"/>
      <c r="ODH403" s="403"/>
      <c r="ODI403" s="473"/>
      <c r="ODJ403" s="472"/>
      <c r="ODK403" s="403"/>
      <c r="ODL403" s="358"/>
      <c r="ODM403" s="474"/>
      <c r="ODN403" s="455"/>
      <c r="ODO403" s="403"/>
      <c r="ODP403" s="403"/>
      <c r="ODQ403" s="473"/>
      <c r="ODR403" s="472"/>
      <c r="ODS403" s="403"/>
      <c r="ODT403" s="358"/>
      <c r="ODU403" s="474"/>
      <c r="ODV403" s="455"/>
      <c r="ODW403" s="403"/>
      <c r="ODX403" s="403"/>
      <c r="ODY403" s="473"/>
      <c r="ODZ403" s="472"/>
      <c r="OEA403" s="403"/>
      <c r="OEB403" s="358"/>
      <c r="OEC403" s="474"/>
      <c r="OED403" s="455"/>
      <c r="OEE403" s="403"/>
      <c r="OEF403" s="403"/>
      <c r="OEG403" s="473"/>
      <c r="OEH403" s="472"/>
      <c r="OEI403" s="403"/>
      <c r="OEJ403" s="358"/>
      <c r="OEK403" s="474"/>
      <c r="OEL403" s="455"/>
      <c r="OEM403" s="403"/>
      <c r="OEN403" s="403"/>
      <c r="OEO403" s="473"/>
      <c r="OEP403" s="472"/>
      <c r="OEQ403" s="403"/>
      <c r="OER403" s="358"/>
      <c r="OES403" s="474"/>
      <c r="OET403" s="455"/>
      <c r="OEU403" s="403"/>
      <c r="OEV403" s="403"/>
      <c r="OEW403" s="473"/>
      <c r="OEX403" s="472"/>
      <c r="OEY403" s="403"/>
      <c r="OEZ403" s="358"/>
      <c r="OFA403" s="474"/>
      <c r="OFB403" s="455"/>
      <c r="OFC403" s="403"/>
      <c r="OFD403" s="403"/>
      <c r="OFE403" s="473"/>
      <c r="OFF403" s="472"/>
      <c r="OFG403" s="403"/>
      <c r="OFH403" s="358"/>
      <c r="OFI403" s="474"/>
      <c r="OFJ403" s="455"/>
      <c r="OFK403" s="403"/>
      <c r="OFL403" s="403"/>
      <c r="OFM403" s="473"/>
      <c r="OFN403" s="472"/>
      <c r="OFO403" s="403"/>
      <c r="OFP403" s="358"/>
      <c r="OFQ403" s="474"/>
      <c r="OFR403" s="455"/>
      <c r="OFS403" s="403"/>
      <c r="OFT403" s="403"/>
      <c r="OFU403" s="473"/>
      <c r="OFV403" s="472"/>
      <c r="OFW403" s="403"/>
      <c r="OFX403" s="358"/>
      <c r="OFY403" s="474"/>
      <c r="OFZ403" s="455"/>
      <c r="OGA403" s="403"/>
      <c r="OGB403" s="403"/>
      <c r="OGC403" s="473"/>
      <c r="OGD403" s="472"/>
      <c r="OGE403" s="403"/>
      <c r="OGF403" s="358"/>
      <c r="OGG403" s="474"/>
      <c r="OGH403" s="455"/>
      <c r="OGI403" s="403"/>
      <c r="OGJ403" s="403"/>
      <c r="OGK403" s="473"/>
      <c r="OGL403" s="472"/>
      <c r="OGM403" s="403"/>
      <c r="OGN403" s="358"/>
      <c r="OGO403" s="474"/>
      <c r="OGP403" s="455"/>
      <c r="OGQ403" s="403"/>
      <c r="OGR403" s="403"/>
      <c r="OGS403" s="473"/>
      <c r="OGT403" s="472"/>
      <c r="OGU403" s="403"/>
      <c r="OGV403" s="358"/>
      <c r="OGW403" s="474"/>
      <c r="OGX403" s="455"/>
      <c r="OGY403" s="403"/>
      <c r="OGZ403" s="403"/>
      <c r="OHA403" s="473"/>
      <c r="OHB403" s="472"/>
      <c r="OHC403" s="403"/>
      <c r="OHD403" s="358"/>
      <c r="OHE403" s="474"/>
      <c r="OHF403" s="455"/>
      <c r="OHG403" s="403"/>
      <c r="OHH403" s="403"/>
      <c r="OHI403" s="473"/>
      <c r="OHJ403" s="472"/>
      <c r="OHK403" s="403"/>
      <c r="OHL403" s="358"/>
      <c r="OHM403" s="474"/>
      <c r="OHN403" s="455"/>
      <c r="OHO403" s="403"/>
      <c r="OHP403" s="403"/>
      <c r="OHQ403" s="473"/>
      <c r="OHR403" s="472"/>
      <c r="OHS403" s="403"/>
      <c r="OHT403" s="358"/>
      <c r="OHU403" s="474"/>
      <c r="OHV403" s="455"/>
      <c r="OHW403" s="403"/>
      <c r="OHX403" s="403"/>
      <c r="OHY403" s="473"/>
      <c r="OHZ403" s="472"/>
      <c r="OIA403" s="403"/>
      <c r="OIB403" s="358"/>
      <c r="OIC403" s="474"/>
      <c r="OID403" s="455"/>
      <c r="OIE403" s="403"/>
      <c r="OIF403" s="403"/>
      <c r="OIG403" s="473"/>
      <c r="OIH403" s="472"/>
      <c r="OII403" s="403"/>
      <c r="OIJ403" s="358"/>
      <c r="OIK403" s="474"/>
      <c r="OIL403" s="455"/>
      <c r="OIM403" s="403"/>
      <c r="OIN403" s="403"/>
      <c r="OIO403" s="473"/>
      <c r="OIP403" s="472"/>
      <c r="OIQ403" s="403"/>
      <c r="OIR403" s="358"/>
      <c r="OIS403" s="474"/>
      <c r="OIT403" s="455"/>
      <c r="OIU403" s="403"/>
      <c r="OIV403" s="403"/>
      <c r="OIW403" s="473"/>
      <c r="OIX403" s="472"/>
      <c r="OIY403" s="403"/>
      <c r="OIZ403" s="358"/>
      <c r="OJA403" s="474"/>
      <c r="OJB403" s="455"/>
      <c r="OJC403" s="403"/>
      <c r="OJD403" s="403"/>
      <c r="OJE403" s="473"/>
      <c r="OJF403" s="472"/>
      <c r="OJG403" s="403"/>
      <c r="OJH403" s="358"/>
      <c r="OJI403" s="474"/>
      <c r="OJJ403" s="455"/>
      <c r="OJK403" s="403"/>
      <c r="OJL403" s="403"/>
      <c r="OJM403" s="473"/>
      <c r="OJN403" s="472"/>
      <c r="OJO403" s="403"/>
      <c r="OJP403" s="358"/>
      <c r="OJQ403" s="474"/>
      <c r="OJR403" s="455"/>
      <c r="OJS403" s="403"/>
      <c r="OJT403" s="403"/>
      <c r="OJU403" s="473"/>
      <c r="OJV403" s="472"/>
      <c r="OJW403" s="403"/>
      <c r="OJX403" s="358"/>
      <c r="OJY403" s="474"/>
      <c r="OJZ403" s="455"/>
      <c r="OKA403" s="403"/>
      <c r="OKB403" s="403"/>
      <c r="OKC403" s="473"/>
      <c r="OKD403" s="472"/>
      <c r="OKE403" s="403"/>
      <c r="OKF403" s="358"/>
      <c r="OKG403" s="474"/>
      <c r="OKH403" s="455"/>
      <c r="OKI403" s="403"/>
      <c r="OKJ403" s="403"/>
      <c r="OKK403" s="473"/>
      <c r="OKL403" s="472"/>
      <c r="OKM403" s="403"/>
      <c r="OKN403" s="358"/>
      <c r="OKO403" s="474"/>
      <c r="OKP403" s="455"/>
      <c r="OKQ403" s="403"/>
      <c r="OKR403" s="403"/>
      <c r="OKS403" s="473"/>
      <c r="OKT403" s="472"/>
      <c r="OKU403" s="403"/>
      <c r="OKV403" s="358"/>
      <c r="OKW403" s="474"/>
      <c r="OKX403" s="455"/>
      <c r="OKY403" s="403"/>
      <c r="OKZ403" s="403"/>
      <c r="OLA403" s="473"/>
      <c r="OLB403" s="472"/>
      <c r="OLC403" s="403"/>
      <c r="OLD403" s="358"/>
      <c r="OLE403" s="474"/>
      <c r="OLF403" s="455"/>
      <c r="OLG403" s="403"/>
      <c r="OLH403" s="403"/>
      <c r="OLI403" s="473"/>
      <c r="OLJ403" s="472"/>
      <c r="OLK403" s="403"/>
      <c r="OLL403" s="358"/>
      <c r="OLM403" s="474"/>
      <c r="OLN403" s="455"/>
      <c r="OLO403" s="403"/>
      <c r="OLP403" s="403"/>
      <c r="OLQ403" s="473"/>
      <c r="OLR403" s="472"/>
      <c r="OLS403" s="403"/>
      <c r="OLT403" s="358"/>
      <c r="OLU403" s="474"/>
      <c r="OLV403" s="455"/>
      <c r="OLW403" s="403"/>
      <c r="OLX403" s="403"/>
      <c r="OLY403" s="473"/>
      <c r="OLZ403" s="472"/>
      <c r="OMA403" s="403"/>
      <c r="OMB403" s="358"/>
      <c r="OMC403" s="474"/>
      <c r="OMD403" s="455"/>
      <c r="OME403" s="403"/>
      <c r="OMF403" s="403"/>
      <c r="OMG403" s="473"/>
      <c r="OMH403" s="472"/>
      <c r="OMI403" s="403"/>
      <c r="OMJ403" s="358"/>
      <c r="OMK403" s="474"/>
      <c r="OML403" s="455"/>
      <c r="OMM403" s="403"/>
      <c r="OMN403" s="403"/>
      <c r="OMO403" s="473"/>
      <c r="OMP403" s="472"/>
      <c r="OMQ403" s="403"/>
      <c r="OMR403" s="358"/>
      <c r="OMS403" s="474"/>
      <c r="OMT403" s="455"/>
      <c r="OMU403" s="403"/>
      <c r="OMV403" s="403"/>
      <c r="OMW403" s="473"/>
      <c r="OMX403" s="472"/>
      <c r="OMY403" s="403"/>
      <c r="OMZ403" s="358"/>
      <c r="ONA403" s="474"/>
      <c r="ONB403" s="455"/>
      <c r="ONC403" s="403"/>
      <c r="OND403" s="403"/>
      <c r="ONE403" s="473"/>
      <c r="ONF403" s="472"/>
      <c r="ONG403" s="403"/>
      <c r="ONH403" s="358"/>
      <c r="ONI403" s="474"/>
      <c r="ONJ403" s="455"/>
      <c r="ONK403" s="403"/>
      <c r="ONL403" s="403"/>
      <c r="ONM403" s="473"/>
      <c r="ONN403" s="472"/>
      <c r="ONO403" s="403"/>
      <c r="ONP403" s="358"/>
      <c r="ONQ403" s="474"/>
      <c r="ONR403" s="455"/>
      <c r="ONS403" s="403"/>
      <c r="ONT403" s="403"/>
      <c r="ONU403" s="473"/>
      <c r="ONV403" s="472"/>
      <c r="ONW403" s="403"/>
      <c r="ONX403" s="358"/>
      <c r="ONY403" s="474"/>
      <c r="ONZ403" s="455"/>
      <c r="OOA403" s="403"/>
      <c r="OOB403" s="403"/>
      <c r="OOC403" s="473"/>
      <c r="OOD403" s="472"/>
      <c r="OOE403" s="403"/>
      <c r="OOF403" s="358"/>
      <c r="OOG403" s="474"/>
      <c r="OOH403" s="455"/>
      <c r="OOI403" s="403"/>
      <c r="OOJ403" s="403"/>
      <c r="OOK403" s="473"/>
      <c r="OOL403" s="472"/>
      <c r="OOM403" s="403"/>
      <c r="OON403" s="358"/>
      <c r="OOO403" s="474"/>
      <c r="OOP403" s="455"/>
      <c r="OOQ403" s="403"/>
      <c r="OOR403" s="403"/>
      <c r="OOS403" s="473"/>
      <c r="OOT403" s="472"/>
      <c r="OOU403" s="403"/>
      <c r="OOV403" s="358"/>
      <c r="OOW403" s="474"/>
      <c r="OOX403" s="455"/>
      <c r="OOY403" s="403"/>
      <c r="OOZ403" s="403"/>
      <c r="OPA403" s="473"/>
      <c r="OPB403" s="472"/>
      <c r="OPC403" s="403"/>
      <c r="OPD403" s="358"/>
      <c r="OPE403" s="474"/>
      <c r="OPF403" s="455"/>
      <c r="OPG403" s="403"/>
      <c r="OPH403" s="403"/>
      <c r="OPI403" s="473"/>
      <c r="OPJ403" s="472"/>
      <c r="OPK403" s="403"/>
      <c r="OPL403" s="358"/>
      <c r="OPM403" s="474"/>
      <c r="OPN403" s="455"/>
      <c r="OPO403" s="403"/>
      <c r="OPP403" s="403"/>
      <c r="OPQ403" s="473"/>
      <c r="OPR403" s="472"/>
      <c r="OPS403" s="403"/>
      <c r="OPT403" s="358"/>
      <c r="OPU403" s="474"/>
      <c r="OPV403" s="455"/>
      <c r="OPW403" s="403"/>
      <c r="OPX403" s="403"/>
      <c r="OPY403" s="473"/>
      <c r="OPZ403" s="472"/>
      <c r="OQA403" s="403"/>
      <c r="OQB403" s="358"/>
      <c r="OQC403" s="474"/>
      <c r="OQD403" s="455"/>
      <c r="OQE403" s="403"/>
      <c r="OQF403" s="403"/>
      <c r="OQG403" s="473"/>
      <c r="OQH403" s="472"/>
      <c r="OQI403" s="403"/>
      <c r="OQJ403" s="358"/>
      <c r="OQK403" s="474"/>
      <c r="OQL403" s="455"/>
      <c r="OQM403" s="403"/>
      <c r="OQN403" s="403"/>
      <c r="OQO403" s="473"/>
      <c r="OQP403" s="472"/>
      <c r="OQQ403" s="403"/>
      <c r="OQR403" s="358"/>
      <c r="OQS403" s="474"/>
      <c r="OQT403" s="455"/>
      <c r="OQU403" s="403"/>
      <c r="OQV403" s="403"/>
      <c r="OQW403" s="473"/>
      <c r="OQX403" s="472"/>
      <c r="OQY403" s="403"/>
      <c r="OQZ403" s="358"/>
      <c r="ORA403" s="474"/>
      <c r="ORB403" s="455"/>
      <c r="ORC403" s="403"/>
      <c r="ORD403" s="403"/>
      <c r="ORE403" s="473"/>
      <c r="ORF403" s="472"/>
      <c r="ORG403" s="403"/>
      <c r="ORH403" s="358"/>
      <c r="ORI403" s="474"/>
      <c r="ORJ403" s="455"/>
      <c r="ORK403" s="403"/>
      <c r="ORL403" s="403"/>
      <c r="ORM403" s="473"/>
      <c r="ORN403" s="472"/>
      <c r="ORO403" s="403"/>
      <c r="ORP403" s="358"/>
      <c r="ORQ403" s="474"/>
      <c r="ORR403" s="455"/>
      <c r="ORS403" s="403"/>
      <c r="ORT403" s="403"/>
      <c r="ORU403" s="473"/>
      <c r="ORV403" s="472"/>
      <c r="ORW403" s="403"/>
      <c r="ORX403" s="358"/>
      <c r="ORY403" s="474"/>
      <c r="ORZ403" s="455"/>
      <c r="OSA403" s="403"/>
      <c r="OSB403" s="403"/>
      <c r="OSC403" s="473"/>
      <c r="OSD403" s="472"/>
      <c r="OSE403" s="403"/>
      <c r="OSF403" s="358"/>
      <c r="OSG403" s="474"/>
      <c r="OSH403" s="455"/>
      <c r="OSI403" s="403"/>
      <c r="OSJ403" s="403"/>
      <c r="OSK403" s="473"/>
      <c r="OSL403" s="472"/>
      <c r="OSM403" s="403"/>
      <c r="OSN403" s="358"/>
      <c r="OSO403" s="474"/>
      <c r="OSP403" s="455"/>
      <c r="OSQ403" s="403"/>
      <c r="OSR403" s="403"/>
      <c r="OSS403" s="473"/>
      <c r="OST403" s="472"/>
      <c r="OSU403" s="403"/>
      <c r="OSV403" s="358"/>
      <c r="OSW403" s="474"/>
      <c r="OSX403" s="455"/>
      <c r="OSY403" s="403"/>
      <c r="OSZ403" s="403"/>
      <c r="OTA403" s="473"/>
      <c r="OTB403" s="472"/>
      <c r="OTC403" s="403"/>
      <c r="OTD403" s="358"/>
      <c r="OTE403" s="474"/>
      <c r="OTF403" s="455"/>
      <c r="OTG403" s="403"/>
      <c r="OTH403" s="403"/>
      <c r="OTI403" s="473"/>
      <c r="OTJ403" s="472"/>
      <c r="OTK403" s="403"/>
      <c r="OTL403" s="358"/>
      <c r="OTM403" s="474"/>
      <c r="OTN403" s="455"/>
      <c r="OTO403" s="403"/>
      <c r="OTP403" s="403"/>
      <c r="OTQ403" s="473"/>
      <c r="OTR403" s="472"/>
      <c r="OTS403" s="403"/>
      <c r="OTT403" s="358"/>
      <c r="OTU403" s="474"/>
      <c r="OTV403" s="455"/>
      <c r="OTW403" s="403"/>
      <c r="OTX403" s="403"/>
      <c r="OTY403" s="473"/>
      <c r="OTZ403" s="472"/>
      <c r="OUA403" s="403"/>
      <c r="OUB403" s="358"/>
      <c r="OUC403" s="474"/>
      <c r="OUD403" s="455"/>
      <c r="OUE403" s="403"/>
      <c r="OUF403" s="403"/>
      <c r="OUG403" s="473"/>
      <c r="OUH403" s="472"/>
      <c r="OUI403" s="403"/>
      <c r="OUJ403" s="358"/>
      <c r="OUK403" s="474"/>
      <c r="OUL403" s="455"/>
      <c r="OUM403" s="403"/>
      <c r="OUN403" s="403"/>
      <c r="OUO403" s="473"/>
      <c r="OUP403" s="472"/>
      <c r="OUQ403" s="403"/>
      <c r="OUR403" s="358"/>
      <c r="OUS403" s="474"/>
      <c r="OUT403" s="455"/>
      <c r="OUU403" s="403"/>
      <c r="OUV403" s="403"/>
      <c r="OUW403" s="473"/>
      <c r="OUX403" s="472"/>
      <c r="OUY403" s="403"/>
      <c r="OUZ403" s="358"/>
      <c r="OVA403" s="474"/>
      <c r="OVB403" s="455"/>
      <c r="OVC403" s="403"/>
      <c r="OVD403" s="403"/>
      <c r="OVE403" s="473"/>
      <c r="OVF403" s="472"/>
      <c r="OVG403" s="403"/>
      <c r="OVH403" s="358"/>
      <c r="OVI403" s="474"/>
      <c r="OVJ403" s="455"/>
      <c r="OVK403" s="403"/>
      <c r="OVL403" s="403"/>
      <c r="OVM403" s="473"/>
      <c r="OVN403" s="472"/>
      <c r="OVO403" s="403"/>
      <c r="OVP403" s="358"/>
      <c r="OVQ403" s="474"/>
      <c r="OVR403" s="455"/>
      <c r="OVS403" s="403"/>
      <c r="OVT403" s="403"/>
      <c r="OVU403" s="473"/>
      <c r="OVV403" s="472"/>
      <c r="OVW403" s="403"/>
      <c r="OVX403" s="358"/>
      <c r="OVY403" s="474"/>
      <c r="OVZ403" s="455"/>
      <c r="OWA403" s="403"/>
      <c r="OWB403" s="403"/>
      <c r="OWC403" s="473"/>
      <c r="OWD403" s="472"/>
      <c r="OWE403" s="403"/>
      <c r="OWF403" s="358"/>
      <c r="OWG403" s="474"/>
      <c r="OWH403" s="455"/>
      <c r="OWI403" s="403"/>
      <c r="OWJ403" s="403"/>
      <c r="OWK403" s="473"/>
      <c r="OWL403" s="472"/>
      <c r="OWM403" s="403"/>
      <c r="OWN403" s="358"/>
      <c r="OWO403" s="474"/>
      <c r="OWP403" s="455"/>
      <c r="OWQ403" s="403"/>
      <c r="OWR403" s="403"/>
      <c r="OWS403" s="473"/>
      <c r="OWT403" s="472"/>
      <c r="OWU403" s="403"/>
      <c r="OWV403" s="358"/>
      <c r="OWW403" s="474"/>
      <c r="OWX403" s="455"/>
      <c r="OWY403" s="403"/>
      <c r="OWZ403" s="403"/>
      <c r="OXA403" s="473"/>
      <c r="OXB403" s="472"/>
      <c r="OXC403" s="403"/>
      <c r="OXD403" s="358"/>
      <c r="OXE403" s="474"/>
      <c r="OXF403" s="455"/>
      <c r="OXG403" s="403"/>
      <c r="OXH403" s="403"/>
      <c r="OXI403" s="473"/>
      <c r="OXJ403" s="472"/>
      <c r="OXK403" s="403"/>
      <c r="OXL403" s="358"/>
      <c r="OXM403" s="474"/>
      <c r="OXN403" s="455"/>
      <c r="OXO403" s="403"/>
      <c r="OXP403" s="403"/>
      <c r="OXQ403" s="473"/>
      <c r="OXR403" s="472"/>
      <c r="OXS403" s="403"/>
      <c r="OXT403" s="358"/>
      <c r="OXU403" s="474"/>
      <c r="OXV403" s="455"/>
      <c r="OXW403" s="403"/>
      <c r="OXX403" s="403"/>
      <c r="OXY403" s="473"/>
      <c r="OXZ403" s="472"/>
      <c r="OYA403" s="403"/>
      <c r="OYB403" s="358"/>
      <c r="OYC403" s="474"/>
      <c r="OYD403" s="455"/>
      <c r="OYE403" s="403"/>
      <c r="OYF403" s="403"/>
      <c r="OYG403" s="473"/>
      <c r="OYH403" s="472"/>
      <c r="OYI403" s="403"/>
      <c r="OYJ403" s="358"/>
      <c r="OYK403" s="474"/>
      <c r="OYL403" s="455"/>
      <c r="OYM403" s="403"/>
      <c r="OYN403" s="403"/>
      <c r="OYO403" s="473"/>
      <c r="OYP403" s="472"/>
      <c r="OYQ403" s="403"/>
      <c r="OYR403" s="358"/>
      <c r="OYS403" s="474"/>
      <c r="OYT403" s="455"/>
      <c r="OYU403" s="403"/>
      <c r="OYV403" s="403"/>
      <c r="OYW403" s="473"/>
      <c r="OYX403" s="472"/>
      <c r="OYY403" s="403"/>
      <c r="OYZ403" s="358"/>
      <c r="OZA403" s="474"/>
      <c r="OZB403" s="455"/>
      <c r="OZC403" s="403"/>
      <c r="OZD403" s="403"/>
      <c r="OZE403" s="473"/>
      <c r="OZF403" s="472"/>
      <c r="OZG403" s="403"/>
      <c r="OZH403" s="358"/>
      <c r="OZI403" s="474"/>
      <c r="OZJ403" s="455"/>
      <c r="OZK403" s="403"/>
      <c r="OZL403" s="403"/>
      <c r="OZM403" s="473"/>
      <c r="OZN403" s="472"/>
      <c r="OZO403" s="403"/>
      <c r="OZP403" s="358"/>
      <c r="OZQ403" s="474"/>
      <c r="OZR403" s="455"/>
      <c r="OZS403" s="403"/>
      <c r="OZT403" s="403"/>
      <c r="OZU403" s="473"/>
      <c r="OZV403" s="472"/>
      <c r="OZW403" s="403"/>
      <c r="OZX403" s="358"/>
      <c r="OZY403" s="474"/>
      <c r="OZZ403" s="455"/>
      <c r="PAA403" s="403"/>
      <c r="PAB403" s="403"/>
      <c r="PAC403" s="473"/>
      <c r="PAD403" s="472"/>
      <c r="PAE403" s="403"/>
      <c r="PAF403" s="358"/>
      <c r="PAG403" s="474"/>
      <c r="PAH403" s="455"/>
      <c r="PAI403" s="403"/>
      <c r="PAJ403" s="403"/>
      <c r="PAK403" s="473"/>
      <c r="PAL403" s="472"/>
      <c r="PAM403" s="403"/>
      <c r="PAN403" s="358"/>
      <c r="PAO403" s="474"/>
      <c r="PAP403" s="455"/>
      <c r="PAQ403" s="403"/>
      <c r="PAR403" s="403"/>
      <c r="PAS403" s="473"/>
      <c r="PAT403" s="472"/>
      <c r="PAU403" s="403"/>
      <c r="PAV403" s="358"/>
      <c r="PAW403" s="474"/>
      <c r="PAX403" s="455"/>
      <c r="PAY403" s="403"/>
      <c r="PAZ403" s="403"/>
      <c r="PBA403" s="473"/>
      <c r="PBB403" s="472"/>
      <c r="PBC403" s="403"/>
      <c r="PBD403" s="358"/>
      <c r="PBE403" s="474"/>
      <c r="PBF403" s="455"/>
      <c r="PBG403" s="403"/>
      <c r="PBH403" s="403"/>
      <c r="PBI403" s="473"/>
      <c r="PBJ403" s="472"/>
      <c r="PBK403" s="403"/>
      <c r="PBL403" s="358"/>
      <c r="PBM403" s="474"/>
      <c r="PBN403" s="455"/>
      <c r="PBO403" s="403"/>
      <c r="PBP403" s="403"/>
      <c r="PBQ403" s="473"/>
      <c r="PBR403" s="472"/>
      <c r="PBS403" s="403"/>
      <c r="PBT403" s="358"/>
      <c r="PBU403" s="474"/>
      <c r="PBV403" s="455"/>
      <c r="PBW403" s="403"/>
      <c r="PBX403" s="403"/>
      <c r="PBY403" s="473"/>
      <c r="PBZ403" s="472"/>
      <c r="PCA403" s="403"/>
      <c r="PCB403" s="358"/>
      <c r="PCC403" s="474"/>
      <c r="PCD403" s="455"/>
      <c r="PCE403" s="403"/>
      <c r="PCF403" s="403"/>
      <c r="PCG403" s="473"/>
      <c r="PCH403" s="472"/>
      <c r="PCI403" s="403"/>
      <c r="PCJ403" s="358"/>
      <c r="PCK403" s="474"/>
      <c r="PCL403" s="455"/>
      <c r="PCM403" s="403"/>
      <c r="PCN403" s="403"/>
      <c r="PCO403" s="473"/>
      <c r="PCP403" s="472"/>
      <c r="PCQ403" s="403"/>
      <c r="PCR403" s="358"/>
      <c r="PCS403" s="474"/>
      <c r="PCT403" s="455"/>
      <c r="PCU403" s="403"/>
      <c r="PCV403" s="403"/>
      <c r="PCW403" s="473"/>
      <c r="PCX403" s="472"/>
      <c r="PCY403" s="403"/>
      <c r="PCZ403" s="358"/>
      <c r="PDA403" s="474"/>
      <c r="PDB403" s="455"/>
      <c r="PDC403" s="403"/>
      <c r="PDD403" s="403"/>
      <c r="PDE403" s="473"/>
      <c r="PDF403" s="472"/>
      <c r="PDG403" s="403"/>
      <c r="PDH403" s="358"/>
      <c r="PDI403" s="474"/>
      <c r="PDJ403" s="455"/>
      <c r="PDK403" s="403"/>
      <c r="PDL403" s="403"/>
      <c r="PDM403" s="473"/>
      <c r="PDN403" s="472"/>
      <c r="PDO403" s="403"/>
      <c r="PDP403" s="358"/>
      <c r="PDQ403" s="474"/>
      <c r="PDR403" s="455"/>
      <c r="PDS403" s="403"/>
      <c r="PDT403" s="403"/>
      <c r="PDU403" s="473"/>
      <c r="PDV403" s="472"/>
      <c r="PDW403" s="403"/>
      <c r="PDX403" s="358"/>
      <c r="PDY403" s="474"/>
      <c r="PDZ403" s="455"/>
      <c r="PEA403" s="403"/>
      <c r="PEB403" s="403"/>
      <c r="PEC403" s="473"/>
      <c r="PED403" s="472"/>
      <c r="PEE403" s="403"/>
      <c r="PEF403" s="358"/>
      <c r="PEG403" s="474"/>
      <c r="PEH403" s="455"/>
      <c r="PEI403" s="403"/>
      <c r="PEJ403" s="403"/>
      <c r="PEK403" s="473"/>
      <c r="PEL403" s="472"/>
      <c r="PEM403" s="403"/>
      <c r="PEN403" s="358"/>
      <c r="PEO403" s="474"/>
      <c r="PEP403" s="455"/>
      <c r="PEQ403" s="403"/>
      <c r="PER403" s="403"/>
      <c r="PES403" s="473"/>
      <c r="PET403" s="472"/>
      <c r="PEU403" s="403"/>
      <c r="PEV403" s="358"/>
      <c r="PEW403" s="474"/>
      <c r="PEX403" s="455"/>
      <c r="PEY403" s="403"/>
      <c r="PEZ403" s="403"/>
      <c r="PFA403" s="473"/>
      <c r="PFB403" s="472"/>
      <c r="PFC403" s="403"/>
      <c r="PFD403" s="358"/>
      <c r="PFE403" s="474"/>
      <c r="PFF403" s="455"/>
      <c r="PFG403" s="403"/>
      <c r="PFH403" s="403"/>
      <c r="PFI403" s="473"/>
      <c r="PFJ403" s="472"/>
      <c r="PFK403" s="403"/>
      <c r="PFL403" s="358"/>
      <c r="PFM403" s="474"/>
      <c r="PFN403" s="455"/>
      <c r="PFO403" s="403"/>
      <c r="PFP403" s="403"/>
      <c r="PFQ403" s="473"/>
      <c r="PFR403" s="472"/>
      <c r="PFS403" s="403"/>
      <c r="PFT403" s="358"/>
      <c r="PFU403" s="474"/>
      <c r="PFV403" s="455"/>
      <c r="PFW403" s="403"/>
      <c r="PFX403" s="403"/>
      <c r="PFY403" s="473"/>
      <c r="PFZ403" s="472"/>
      <c r="PGA403" s="403"/>
      <c r="PGB403" s="358"/>
      <c r="PGC403" s="474"/>
      <c r="PGD403" s="455"/>
      <c r="PGE403" s="403"/>
      <c r="PGF403" s="403"/>
      <c r="PGG403" s="473"/>
      <c r="PGH403" s="472"/>
      <c r="PGI403" s="403"/>
      <c r="PGJ403" s="358"/>
      <c r="PGK403" s="474"/>
      <c r="PGL403" s="455"/>
      <c r="PGM403" s="403"/>
      <c r="PGN403" s="403"/>
      <c r="PGO403" s="473"/>
      <c r="PGP403" s="472"/>
      <c r="PGQ403" s="403"/>
      <c r="PGR403" s="358"/>
      <c r="PGS403" s="474"/>
      <c r="PGT403" s="455"/>
      <c r="PGU403" s="403"/>
      <c r="PGV403" s="403"/>
      <c r="PGW403" s="473"/>
      <c r="PGX403" s="472"/>
      <c r="PGY403" s="403"/>
      <c r="PGZ403" s="358"/>
      <c r="PHA403" s="474"/>
      <c r="PHB403" s="455"/>
      <c r="PHC403" s="403"/>
      <c r="PHD403" s="403"/>
      <c r="PHE403" s="473"/>
      <c r="PHF403" s="472"/>
      <c r="PHG403" s="403"/>
      <c r="PHH403" s="358"/>
      <c r="PHI403" s="474"/>
      <c r="PHJ403" s="455"/>
      <c r="PHK403" s="403"/>
      <c r="PHL403" s="403"/>
      <c r="PHM403" s="473"/>
      <c r="PHN403" s="472"/>
      <c r="PHO403" s="403"/>
      <c r="PHP403" s="358"/>
      <c r="PHQ403" s="474"/>
      <c r="PHR403" s="455"/>
      <c r="PHS403" s="403"/>
      <c r="PHT403" s="403"/>
      <c r="PHU403" s="473"/>
      <c r="PHV403" s="472"/>
      <c r="PHW403" s="403"/>
      <c r="PHX403" s="358"/>
      <c r="PHY403" s="474"/>
      <c r="PHZ403" s="455"/>
      <c r="PIA403" s="403"/>
      <c r="PIB403" s="403"/>
      <c r="PIC403" s="473"/>
      <c r="PID403" s="472"/>
      <c r="PIE403" s="403"/>
      <c r="PIF403" s="358"/>
      <c r="PIG403" s="474"/>
      <c r="PIH403" s="455"/>
      <c r="PII403" s="403"/>
      <c r="PIJ403" s="403"/>
      <c r="PIK403" s="473"/>
      <c r="PIL403" s="472"/>
      <c r="PIM403" s="403"/>
      <c r="PIN403" s="358"/>
      <c r="PIO403" s="474"/>
      <c r="PIP403" s="455"/>
      <c r="PIQ403" s="403"/>
      <c r="PIR403" s="403"/>
      <c r="PIS403" s="473"/>
      <c r="PIT403" s="472"/>
      <c r="PIU403" s="403"/>
      <c r="PIV403" s="358"/>
      <c r="PIW403" s="474"/>
      <c r="PIX403" s="455"/>
      <c r="PIY403" s="403"/>
      <c r="PIZ403" s="403"/>
      <c r="PJA403" s="473"/>
      <c r="PJB403" s="472"/>
      <c r="PJC403" s="403"/>
      <c r="PJD403" s="358"/>
      <c r="PJE403" s="474"/>
      <c r="PJF403" s="455"/>
      <c r="PJG403" s="403"/>
      <c r="PJH403" s="403"/>
      <c r="PJI403" s="473"/>
      <c r="PJJ403" s="472"/>
      <c r="PJK403" s="403"/>
      <c r="PJL403" s="358"/>
      <c r="PJM403" s="474"/>
      <c r="PJN403" s="455"/>
      <c r="PJO403" s="403"/>
      <c r="PJP403" s="403"/>
      <c r="PJQ403" s="473"/>
      <c r="PJR403" s="472"/>
      <c r="PJS403" s="403"/>
      <c r="PJT403" s="358"/>
      <c r="PJU403" s="474"/>
      <c r="PJV403" s="455"/>
      <c r="PJW403" s="403"/>
      <c r="PJX403" s="403"/>
      <c r="PJY403" s="473"/>
      <c r="PJZ403" s="472"/>
      <c r="PKA403" s="403"/>
      <c r="PKB403" s="358"/>
      <c r="PKC403" s="474"/>
      <c r="PKD403" s="455"/>
      <c r="PKE403" s="403"/>
      <c r="PKF403" s="403"/>
      <c r="PKG403" s="473"/>
      <c r="PKH403" s="472"/>
      <c r="PKI403" s="403"/>
      <c r="PKJ403" s="358"/>
      <c r="PKK403" s="474"/>
      <c r="PKL403" s="455"/>
      <c r="PKM403" s="403"/>
      <c r="PKN403" s="403"/>
      <c r="PKO403" s="473"/>
      <c r="PKP403" s="472"/>
      <c r="PKQ403" s="403"/>
      <c r="PKR403" s="358"/>
      <c r="PKS403" s="474"/>
      <c r="PKT403" s="455"/>
      <c r="PKU403" s="403"/>
      <c r="PKV403" s="403"/>
      <c r="PKW403" s="473"/>
      <c r="PKX403" s="472"/>
      <c r="PKY403" s="403"/>
      <c r="PKZ403" s="358"/>
      <c r="PLA403" s="474"/>
      <c r="PLB403" s="455"/>
      <c r="PLC403" s="403"/>
      <c r="PLD403" s="403"/>
      <c r="PLE403" s="473"/>
      <c r="PLF403" s="472"/>
      <c r="PLG403" s="403"/>
      <c r="PLH403" s="358"/>
      <c r="PLI403" s="474"/>
      <c r="PLJ403" s="455"/>
      <c r="PLK403" s="403"/>
      <c r="PLL403" s="403"/>
      <c r="PLM403" s="473"/>
      <c r="PLN403" s="472"/>
      <c r="PLO403" s="403"/>
      <c r="PLP403" s="358"/>
      <c r="PLQ403" s="474"/>
      <c r="PLR403" s="455"/>
      <c r="PLS403" s="403"/>
      <c r="PLT403" s="403"/>
      <c r="PLU403" s="473"/>
      <c r="PLV403" s="472"/>
      <c r="PLW403" s="403"/>
      <c r="PLX403" s="358"/>
      <c r="PLY403" s="474"/>
      <c r="PLZ403" s="455"/>
      <c r="PMA403" s="403"/>
      <c r="PMB403" s="403"/>
      <c r="PMC403" s="473"/>
      <c r="PMD403" s="472"/>
      <c r="PME403" s="403"/>
      <c r="PMF403" s="358"/>
      <c r="PMG403" s="474"/>
      <c r="PMH403" s="455"/>
      <c r="PMI403" s="403"/>
      <c r="PMJ403" s="403"/>
      <c r="PMK403" s="473"/>
      <c r="PML403" s="472"/>
      <c r="PMM403" s="403"/>
      <c r="PMN403" s="358"/>
      <c r="PMO403" s="474"/>
      <c r="PMP403" s="455"/>
      <c r="PMQ403" s="403"/>
      <c r="PMR403" s="403"/>
      <c r="PMS403" s="473"/>
      <c r="PMT403" s="472"/>
      <c r="PMU403" s="403"/>
      <c r="PMV403" s="358"/>
      <c r="PMW403" s="474"/>
      <c r="PMX403" s="455"/>
      <c r="PMY403" s="403"/>
      <c r="PMZ403" s="403"/>
      <c r="PNA403" s="473"/>
      <c r="PNB403" s="472"/>
      <c r="PNC403" s="403"/>
      <c r="PND403" s="358"/>
      <c r="PNE403" s="474"/>
      <c r="PNF403" s="455"/>
      <c r="PNG403" s="403"/>
      <c r="PNH403" s="403"/>
      <c r="PNI403" s="473"/>
      <c r="PNJ403" s="472"/>
      <c r="PNK403" s="403"/>
      <c r="PNL403" s="358"/>
      <c r="PNM403" s="474"/>
      <c r="PNN403" s="455"/>
      <c r="PNO403" s="403"/>
      <c r="PNP403" s="403"/>
      <c r="PNQ403" s="473"/>
      <c r="PNR403" s="472"/>
      <c r="PNS403" s="403"/>
      <c r="PNT403" s="358"/>
      <c r="PNU403" s="474"/>
      <c r="PNV403" s="455"/>
      <c r="PNW403" s="403"/>
      <c r="PNX403" s="403"/>
      <c r="PNY403" s="473"/>
      <c r="PNZ403" s="472"/>
      <c r="POA403" s="403"/>
      <c r="POB403" s="358"/>
      <c r="POC403" s="474"/>
      <c r="POD403" s="455"/>
      <c r="POE403" s="403"/>
      <c r="POF403" s="403"/>
      <c r="POG403" s="473"/>
      <c r="POH403" s="472"/>
      <c r="POI403" s="403"/>
      <c r="POJ403" s="358"/>
      <c r="POK403" s="474"/>
      <c r="POL403" s="455"/>
      <c r="POM403" s="403"/>
      <c r="PON403" s="403"/>
      <c r="POO403" s="473"/>
      <c r="POP403" s="472"/>
      <c r="POQ403" s="403"/>
      <c r="POR403" s="358"/>
      <c r="POS403" s="474"/>
      <c r="POT403" s="455"/>
      <c r="POU403" s="403"/>
      <c r="POV403" s="403"/>
      <c r="POW403" s="473"/>
      <c r="POX403" s="472"/>
      <c r="POY403" s="403"/>
      <c r="POZ403" s="358"/>
      <c r="PPA403" s="474"/>
      <c r="PPB403" s="455"/>
      <c r="PPC403" s="403"/>
      <c r="PPD403" s="403"/>
      <c r="PPE403" s="473"/>
      <c r="PPF403" s="472"/>
      <c r="PPG403" s="403"/>
      <c r="PPH403" s="358"/>
      <c r="PPI403" s="474"/>
      <c r="PPJ403" s="455"/>
      <c r="PPK403" s="403"/>
      <c r="PPL403" s="403"/>
      <c r="PPM403" s="473"/>
      <c r="PPN403" s="472"/>
      <c r="PPO403" s="403"/>
      <c r="PPP403" s="358"/>
      <c r="PPQ403" s="474"/>
      <c r="PPR403" s="455"/>
      <c r="PPS403" s="403"/>
      <c r="PPT403" s="403"/>
      <c r="PPU403" s="473"/>
      <c r="PPV403" s="472"/>
      <c r="PPW403" s="403"/>
      <c r="PPX403" s="358"/>
      <c r="PPY403" s="474"/>
      <c r="PPZ403" s="455"/>
      <c r="PQA403" s="403"/>
      <c r="PQB403" s="403"/>
      <c r="PQC403" s="473"/>
      <c r="PQD403" s="472"/>
      <c r="PQE403" s="403"/>
      <c r="PQF403" s="358"/>
      <c r="PQG403" s="474"/>
      <c r="PQH403" s="455"/>
      <c r="PQI403" s="403"/>
      <c r="PQJ403" s="403"/>
      <c r="PQK403" s="473"/>
      <c r="PQL403" s="472"/>
      <c r="PQM403" s="403"/>
      <c r="PQN403" s="358"/>
      <c r="PQO403" s="474"/>
      <c r="PQP403" s="455"/>
      <c r="PQQ403" s="403"/>
      <c r="PQR403" s="403"/>
      <c r="PQS403" s="473"/>
      <c r="PQT403" s="472"/>
      <c r="PQU403" s="403"/>
      <c r="PQV403" s="358"/>
      <c r="PQW403" s="474"/>
      <c r="PQX403" s="455"/>
      <c r="PQY403" s="403"/>
      <c r="PQZ403" s="403"/>
      <c r="PRA403" s="473"/>
      <c r="PRB403" s="472"/>
      <c r="PRC403" s="403"/>
      <c r="PRD403" s="358"/>
      <c r="PRE403" s="474"/>
      <c r="PRF403" s="455"/>
      <c r="PRG403" s="403"/>
      <c r="PRH403" s="403"/>
      <c r="PRI403" s="473"/>
      <c r="PRJ403" s="472"/>
      <c r="PRK403" s="403"/>
      <c r="PRL403" s="358"/>
      <c r="PRM403" s="474"/>
      <c r="PRN403" s="455"/>
      <c r="PRO403" s="403"/>
      <c r="PRP403" s="403"/>
      <c r="PRQ403" s="473"/>
      <c r="PRR403" s="472"/>
      <c r="PRS403" s="403"/>
      <c r="PRT403" s="358"/>
      <c r="PRU403" s="474"/>
      <c r="PRV403" s="455"/>
      <c r="PRW403" s="403"/>
      <c r="PRX403" s="403"/>
      <c r="PRY403" s="473"/>
      <c r="PRZ403" s="472"/>
      <c r="PSA403" s="403"/>
      <c r="PSB403" s="358"/>
      <c r="PSC403" s="474"/>
      <c r="PSD403" s="455"/>
      <c r="PSE403" s="403"/>
      <c r="PSF403" s="403"/>
      <c r="PSG403" s="473"/>
      <c r="PSH403" s="472"/>
      <c r="PSI403" s="403"/>
      <c r="PSJ403" s="358"/>
      <c r="PSK403" s="474"/>
      <c r="PSL403" s="455"/>
      <c r="PSM403" s="403"/>
      <c r="PSN403" s="403"/>
      <c r="PSO403" s="473"/>
      <c r="PSP403" s="472"/>
      <c r="PSQ403" s="403"/>
      <c r="PSR403" s="358"/>
      <c r="PSS403" s="474"/>
      <c r="PST403" s="455"/>
      <c r="PSU403" s="403"/>
      <c r="PSV403" s="403"/>
      <c r="PSW403" s="473"/>
      <c r="PSX403" s="472"/>
      <c r="PSY403" s="403"/>
      <c r="PSZ403" s="358"/>
      <c r="PTA403" s="474"/>
      <c r="PTB403" s="455"/>
      <c r="PTC403" s="403"/>
      <c r="PTD403" s="403"/>
      <c r="PTE403" s="473"/>
      <c r="PTF403" s="472"/>
      <c r="PTG403" s="403"/>
      <c r="PTH403" s="358"/>
      <c r="PTI403" s="474"/>
      <c r="PTJ403" s="455"/>
      <c r="PTK403" s="403"/>
      <c r="PTL403" s="403"/>
      <c r="PTM403" s="473"/>
      <c r="PTN403" s="472"/>
      <c r="PTO403" s="403"/>
      <c r="PTP403" s="358"/>
      <c r="PTQ403" s="474"/>
      <c r="PTR403" s="455"/>
      <c r="PTS403" s="403"/>
      <c r="PTT403" s="403"/>
      <c r="PTU403" s="473"/>
      <c r="PTV403" s="472"/>
      <c r="PTW403" s="403"/>
      <c r="PTX403" s="358"/>
      <c r="PTY403" s="474"/>
      <c r="PTZ403" s="455"/>
      <c r="PUA403" s="403"/>
      <c r="PUB403" s="403"/>
      <c r="PUC403" s="473"/>
      <c r="PUD403" s="472"/>
      <c r="PUE403" s="403"/>
      <c r="PUF403" s="358"/>
      <c r="PUG403" s="474"/>
      <c r="PUH403" s="455"/>
      <c r="PUI403" s="403"/>
      <c r="PUJ403" s="403"/>
      <c r="PUK403" s="473"/>
      <c r="PUL403" s="472"/>
      <c r="PUM403" s="403"/>
      <c r="PUN403" s="358"/>
      <c r="PUO403" s="474"/>
      <c r="PUP403" s="455"/>
      <c r="PUQ403" s="403"/>
      <c r="PUR403" s="403"/>
      <c r="PUS403" s="473"/>
      <c r="PUT403" s="472"/>
      <c r="PUU403" s="403"/>
      <c r="PUV403" s="358"/>
      <c r="PUW403" s="474"/>
      <c r="PUX403" s="455"/>
      <c r="PUY403" s="403"/>
      <c r="PUZ403" s="403"/>
      <c r="PVA403" s="473"/>
      <c r="PVB403" s="472"/>
      <c r="PVC403" s="403"/>
      <c r="PVD403" s="358"/>
      <c r="PVE403" s="474"/>
      <c r="PVF403" s="455"/>
      <c r="PVG403" s="403"/>
      <c r="PVH403" s="403"/>
      <c r="PVI403" s="473"/>
      <c r="PVJ403" s="472"/>
      <c r="PVK403" s="403"/>
      <c r="PVL403" s="358"/>
      <c r="PVM403" s="474"/>
      <c r="PVN403" s="455"/>
      <c r="PVO403" s="403"/>
      <c r="PVP403" s="403"/>
      <c r="PVQ403" s="473"/>
      <c r="PVR403" s="472"/>
      <c r="PVS403" s="403"/>
      <c r="PVT403" s="358"/>
      <c r="PVU403" s="474"/>
      <c r="PVV403" s="455"/>
      <c r="PVW403" s="403"/>
      <c r="PVX403" s="403"/>
      <c r="PVY403" s="473"/>
      <c r="PVZ403" s="472"/>
      <c r="PWA403" s="403"/>
      <c r="PWB403" s="358"/>
      <c r="PWC403" s="474"/>
      <c r="PWD403" s="455"/>
      <c r="PWE403" s="403"/>
      <c r="PWF403" s="403"/>
      <c r="PWG403" s="473"/>
      <c r="PWH403" s="472"/>
      <c r="PWI403" s="403"/>
      <c r="PWJ403" s="358"/>
      <c r="PWK403" s="474"/>
      <c r="PWL403" s="455"/>
      <c r="PWM403" s="403"/>
      <c r="PWN403" s="403"/>
      <c r="PWO403" s="473"/>
      <c r="PWP403" s="472"/>
      <c r="PWQ403" s="403"/>
      <c r="PWR403" s="358"/>
      <c r="PWS403" s="474"/>
      <c r="PWT403" s="455"/>
      <c r="PWU403" s="403"/>
      <c r="PWV403" s="403"/>
      <c r="PWW403" s="473"/>
      <c r="PWX403" s="472"/>
      <c r="PWY403" s="403"/>
      <c r="PWZ403" s="358"/>
      <c r="PXA403" s="474"/>
      <c r="PXB403" s="455"/>
      <c r="PXC403" s="403"/>
      <c r="PXD403" s="403"/>
      <c r="PXE403" s="473"/>
      <c r="PXF403" s="472"/>
      <c r="PXG403" s="403"/>
      <c r="PXH403" s="358"/>
      <c r="PXI403" s="474"/>
      <c r="PXJ403" s="455"/>
      <c r="PXK403" s="403"/>
      <c r="PXL403" s="403"/>
      <c r="PXM403" s="473"/>
      <c r="PXN403" s="472"/>
      <c r="PXO403" s="403"/>
      <c r="PXP403" s="358"/>
      <c r="PXQ403" s="474"/>
      <c r="PXR403" s="455"/>
      <c r="PXS403" s="403"/>
      <c r="PXT403" s="403"/>
      <c r="PXU403" s="473"/>
      <c r="PXV403" s="472"/>
      <c r="PXW403" s="403"/>
      <c r="PXX403" s="358"/>
      <c r="PXY403" s="474"/>
      <c r="PXZ403" s="455"/>
      <c r="PYA403" s="403"/>
      <c r="PYB403" s="403"/>
      <c r="PYC403" s="473"/>
      <c r="PYD403" s="472"/>
      <c r="PYE403" s="403"/>
      <c r="PYF403" s="358"/>
      <c r="PYG403" s="474"/>
      <c r="PYH403" s="455"/>
      <c r="PYI403" s="403"/>
      <c r="PYJ403" s="403"/>
      <c r="PYK403" s="473"/>
      <c r="PYL403" s="472"/>
      <c r="PYM403" s="403"/>
      <c r="PYN403" s="358"/>
      <c r="PYO403" s="474"/>
      <c r="PYP403" s="455"/>
      <c r="PYQ403" s="403"/>
      <c r="PYR403" s="403"/>
      <c r="PYS403" s="473"/>
      <c r="PYT403" s="472"/>
      <c r="PYU403" s="403"/>
      <c r="PYV403" s="358"/>
      <c r="PYW403" s="474"/>
      <c r="PYX403" s="455"/>
      <c r="PYY403" s="403"/>
      <c r="PYZ403" s="403"/>
      <c r="PZA403" s="473"/>
      <c r="PZB403" s="472"/>
      <c r="PZC403" s="403"/>
      <c r="PZD403" s="358"/>
      <c r="PZE403" s="474"/>
      <c r="PZF403" s="455"/>
      <c r="PZG403" s="403"/>
      <c r="PZH403" s="403"/>
      <c r="PZI403" s="473"/>
      <c r="PZJ403" s="472"/>
      <c r="PZK403" s="403"/>
      <c r="PZL403" s="358"/>
      <c r="PZM403" s="474"/>
      <c r="PZN403" s="455"/>
      <c r="PZO403" s="403"/>
      <c r="PZP403" s="403"/>
      <c r="PZQ403" s="473"/>
      <c r="PZR403" s="472"/>
      <c r="PZS403" s="403"/>
      <c r="PZT403" s="358"/>
      <c r="PZU403" s="474"/>
      <c r="PZV403" s="455"/>
      <c r="PZW403" s="403"/>
      <c r="PZX403" s="403"/>
      <c r="PZY403" s="473"/>
      <c r="PZZ403" s="472"/>
      <c r="QAA403" s="403"/>
      <c r="QAB403" s="358"/>
      <c r="QAC403" s="474"/>
      <c r="QAD403" s="455"/>
      <c r="QAE403" s="403"/>
      <c r="QAF403" s="403"/>
      <c r="QAG403" s="473"/>
      <c r="QAH403" s="472"/>
      <c r="QAI403" s="403"/>
      <c r="QAJ403" s="358"/>
      <c r="QAK403" s="474"/>
      <c r="QAL403" s="455"/>
      <c r="QAM403" s="403"/>
      <c r="QAN403" s="403"/>
      <c r="QAO403" s="473"/>
      <c r="QAP403" s="472"/>
      <c r="QAQ403" s="403"/>
      <c r="QAR403" s="358"/>
      <c r="QAS403" s="474"/>
      <c r="QAT403" s="455"/>
      <c r="QAU403" s="403"/>
      <c r="QAV403" s="403"/>
      <c r="QAW403" s="473"/>
      <c r="QAX403" s="472"/>
      <c r="QAY403" s="403"/>
      <c r="QAZ403" s="358"/>
      <c r="QBA403" s="474"/>
      <c r="QBB403" s="455"/>
      <c r="QBC403" s="403"/>
      <c r="QBD403" s="403"/>
      <c r="QBE403" s="473"/>
      <c r="QBF403" s="472"/>
      <c r="QBG403" s="403"/>
      <c r="QBH403" s="358"/>
      <c r="QBI403" s="474"/>
      <c r="QBJ403" s="455"/>
      <c r="QBK403" s="403"/>
      <c r="QBL403" s="403"/>
      <c r="QBM403" s="473"/>
      <c r="QBN403" s="472"/>
      <c r="QBO403" s="403"/>
      <c r="QBP403" s="358"/>
      <c r="QBQ403" s="474"/>
      <c r="QBR403" s="455"/>
      <c r="QBS403" s="403"/>
      <c r="QBT403" s="403"/>
      <c r="QBU403" s="473"/>
      <c r="QBV403" s="472"/>
      <c r="QBW403" s="403"/>
      <c r="QBX403" s="358"/>
      <c r="QBY403" s="474"/>
      <c r="QBZ403" s="455"/>
      <c r="QCA403" s="403"/>
      <c r="QCB403" s="403"/>
      <c r="QCC403" s="473"/>
      <c r="QCD403" s="472"/>
      <c r="QCE403" s="403"/>
      <c r="QCF403" s="358"/>
      <c r="QCG403" s="474"/>
      <c r="QCH403" s="455"/>
      <c r="QCI403" s="403"/>
      <c r="QCJ403" s="403"/>
      <c r="QCK403" s="473"/>
      <c r="QCL403" s="472"/>
      <c r="QCM403" s="403"/>
      <c r="QCN403" s="358"/>
      <c r="QCO403" s="474"/>
      <c r="QCP403" s="455"/>
      <c r="QCQ403" s="403"/>
      <c r="QCR403" s="403"/>
      <c r="QCS403" s="473"/>
      <c r="QCT403" s="472"/>
      <c r="QCU403" s="403"/>
      <c r="QCV403" s="358"/>
      <c r="QCW403" s="474"/>
      <c r="QCX403" s="455"/>
      <c r="QCY403" s="403"/>
      <c r="QCZ403" s="403"/>
      <c r="QDA403" s="473"/>
      <c r="QDB403" s="472"/>
      <c r="QDC403" s="403"/>
      <c r="QDD403" s="358"/>
      <c r="QDE403" s="474"/>
      <c r="QDF403" s="455"/>
      <c r="QDG403" s="403"/>
      <c r="QDH403" s="403"/>
      <c r="QDI403" s="473"/>
      <c r="QDJ403" s="472"/>
      <c r="QDK403" s="403"/>
      <c r="QDL403" s="358"/>
      <c r="QDM403" s="474"/>
      <c r="QDN403" s="455"/>
      <c r="QDO403" s="403"/>
      <c r="QDP403" s="403"/>
      <c r="QDQ403" s="473"/>
      <c r="QDR403" s="472"/>
      <c r="QDS403" s="403"/>
      <c r="QDT403" s="358"/>
      <c r="QDU403" s="474"/>
      <c r="QDV403" s="455"/>
      <c r="QDW403" s="403"/>
      <c r="QDX403" s="403"/>
      <c r="QDY403" s="473"/>
      <c r="QDZ403" s="472"/>
      <c r="QEA403" s="403"/>
      <c r="QEB403" s="358"/>
      <c r="QEC403" s="474"/>
      <c r="QED403" s="455"/>
      <c r="QEE403" s="403"/>
      <c r="QEF403" s="403"/>
      <c r="QEG403" s="473"/>
      <c r="QEH403" s="472"/>
      <c r="QEI403" s="403"/>
      <c r="QEJ403" s="358"/>
      <c r="QEK403" s="474"/>
      <c r="QEL403" s="455"/>
      <c r="QEM403" s="403"/>
      <c r="QEN403" s="403"/>
      <c r="QEO403" s="473"/>
      <c r="QEP403" s="472"/>
      <c r="QEQ403" s="403"/>
      <c r="QER403" s="358"/>
      <c r="QES403" s="474"/>
      <c r="QET403" s="455"/>
      <c r="QEU403" s="403"/>
      <c r="QEV403" s="403"/>
      <c r="QEW403" s="473"/>
      <c r="QEX403" s="472"/>
      <c r="QEY403" s="403"/>
      <c r="QEZ403" s="358"/>
      <c r="QFA403" s="474"/>
      <c r="QFB403" s="455"/>
      <c r="QFC403" s="403"/>
      <c r="QFD403" s="403"/>
      <c r="QFE403" s="473"/>
      <c r="QFF403" s="472"/>
      <c r="QFG403" s="403"/>
      <c r="QFH403" s="358"/>
      <c r="QFI403" s="474"/>
      <c r="QFJ403" s="455"/>
      <c r="QFK403" s="403"/>
      <c r="QFL403" s="403"/>
      <c r="QFM403" s="473"/>
      <c r="QFN403" s="472"/>
      <c r="QFO403" s="403"/>
      <c r="QFP403" s="358"/>
      <c r="QFQ403" s="474"/>
      <c r="QFR403" s="455"/>
      <c r="QFS403" s="403"/>
      <c r="QFT403" s="403"/>
      <c r="QFU403" s="473"/>
      <c r="QFV403" s="472"/>
      <c r="QFW403" s="403"/>
      <c r="QFX403" s="358"/>
      <c r="QFY403" s="474"/>
      <c r="QFZ403" s="455"/>
      <c r="QGA403" s="403"/>
      <c r="QGB403" s="403"/>
      <c r="QGC403" s="473"/>
      <c r="QGD403" s="472"/>
      <c r="QGE403" s="403"/>
      <c r="QGF403" s="358"/>
      <c r="QGG403" s="474"/>
      <c r="QGH403" s="455"/>
      <c r="QGI403" s="403"/>
      <c r="QGJ403" s="403"/>
      <c r="QGK403" s="473"/>
      <c r="QGL403" s="472"/>
      <c r="QGM403" s="403"/>
      <c r="QGN403" s="358"/>
      <c r="QGO403" s="474"/>
      <c r="QGP403" s="455"/>
      <c r="QGQ403" s="403"/>
      <c r="QGR403" s="403"/>
      <c r="QGS403" s="473"/>
      <c r="QGT403" s="472"/>
      <c r="QGU403" s="403"/>
      <c r="QGV403" s="358"/>
      <c r="QGW403" s="474"/>
      <c r="QGX403" s="455"/>
      <c r="QGY403" s="403"/>
      <c r="QGZ403" s="403"/>
      <c r="QHA403" s="473"/>
      <c r="QHB403" s="472"/>
      <c r="QHC403" s="403"/>
      <c r="QHD403" s="358"/>
      <c r="QHE403" s="474"/>
      <c r="QHF403" s="455"/>
      <c r="QHG403" s="403"/>
      <c r="QHH403" s="403"/>
      <c r="QHI403" s="473"/>
      <c r="QHJ403" s="472"/>
      <c r="QHK403" s="403"/>
      <c r="QHL403" s="358"/>
      <c r="QHM403" s="474"/>
      <c r="QHN403" s="455"/>
      <c r="QHO403" s="403"/>
      <c r="QHP403" s="403"/>
      <c r="QHQ403" s="473"/>
      <c r="QHR403" s="472"/>
      <c r="QHS403" s="403"/>
      <c r="QHT403" s="358"/>
      <c r="QHU403" s="474"/>
      <c r="QHV403" s="455"/>
      <c r="QHW403" s="403"/>
      <c r="QHX403" s="403"/>
      <c r="QHY403" s="473"/>
      <c r="QHZ403" s="472"/>
      <c r="QIA403" s="403"/>
      <c r="QIB403" s="358"/>
      <c r="QIC403" s="474"/>
      <c r="QID403" s="455"/>
      <c r="QIE403" s="403"/>
      <c r="QIF403" s="403"/>
      <c r="QIG403" s="473"/>
      <c r="QIH403" s="472"/>
      <c r="QII403" s="403"/>
      <c r="QIJ403" s="358"/>
      <c r="QIK403" s="474"/>
      <c r="QIL403" s="455"/>
      <c r="QIM403" s="403"/>
      <c r="QIN403" s="403"/>
      <c r="QIO403" s="473"/>
      <c r="QIP403" s="472"/>
      <c r="QIQ403" s="403"/>
      <c r="QIR403" s="358"/>
      <c r="QIS403" s="474"/>
      <c r="QIT403" s="455"/>
      <c r="QIU403" s="403"/>
      <c r="QIV403" s="403"/>
      <c r="QIW403" s="473"/>
      <c r="QIX403" s="472"/>
      <c r="QIY403" s="403"/>
      <c r="QIZ403" s="358"/>
      <c r="QJA403" s="474"/>
      <c r="QJB403" s="455"/>
      <c r="QJC403" s="403"/>
      <c r="QJD403" s="403"/>
      <c r="QJE403" s="473"/>
      <c r="QJF403" s="472"/>
      <c r="QJG403" s="403"/>
      <c r="QJH403" s="358"/>
      <c r="QJI403" s="474"/>
      <c r="QJJ403" s="455"/>
      <c r="QJK403" s="403"/>
      <c r="QJL403" s="403"/>
      <c r="QJM403" s="473"/>
      <c r="QJN403" s="472"/>
      <c r="QJO403" s="403"/>
      <c r="QJP403" s="358"/>
      <c r="QJQ403" s="474"/>
      <c r="QJR403" s="455"/>
      <c r="QJS403" s="403"/>
      <c r="QJT403" s="403"/>
      <c r="QJU403" s="473"/>
      <c r="QJV403" s="472"/>
      <c r="QJW403" s="403"/>
      <c r="QJX403" s="358"/>
      <c r="QJY403" s="474"/>
      <c r="QJZ403" s="455"/>
      <c r="QKA403" s="403"/>
      <c r="QKB403" s="403"/>
      <c r="QKC403" s="473"/>
      <c r="QKD403" s="472"/>
      <c r="QKE403" s="403"/>
      <c r="QKF403" s="358"/>
      <c r="QKG403" s="474"/>
      <c r="QKH403" s="455"/>
      <c r="QKI403" s="403"/>
      <c r="QKJ403" s="403"/>
      <c r="QKK403" s="473"/>
      <c r="QKL403" s="472"/>
      <c r="QKM403" s="403"/>
      <c r="QKN403" s="358"/>
      <c r="QKO403" s="474"/>
      <c r="QKP403" s="455"/>
      <c r="QKQ403" s="403"/>
      <c r="QKR403" s="403"/>
      <c r="QKS403" s="473"/>
      <c r="QKT403" s="472"/>
      <c r="QKU403" s="403"/>
      <c r="QKV403" s="358"/>
      <c r="QKW403" s="474"/>
      <c r="QKX403" s="455"/>
      <c r="QKY403" s="403"/>
      <c r="QKZ403" s="403"/>
      <c r="QLA403" s="473"/>
      <c r="QLB403" s="472"/>
      <c r="QLC403" s="403"/>
      <c r="QLD403" s="358"/>
      <c r="QLE403" s="474"/>
      <c r="QLF403" s="455"/>
      <c r="QLG403" s="403"/>
      <c r="QLH403" s="403"/>
      <c r="QLI403" s="473"/>
      <c r="QLJ403" s="472"/>
      <c r="QLK403" s="403"/>
      <c r="QLL403" s="358"/>
      <c r="QLM403" s="474"/>
      <c r="QLN403" s="455"/>
      <c r="QLO403" s="403"/>
      <c r="QLP403" s="403"/>
      <c r="QLQ403" s="473"/>
      <c r="QLR403" s="472"/>
      <c r="QLS403" s="403"/>
      <c r="QLT403" s="358"/>
      <c r="QLU403" s="474"/>
      <c r="QLV403" s="455"/>
      <c r="QLW403" s="403"/>
      <c r="QLX403" s="403"/>
      <c r="QLY403" s="473"/>
      <c r="QLZ403" s="472"/>
      <c r="QMA403" s="403"/>
      <c r="QMB403" s="358"/>
      <c r="QMC403" s="474"/>
      <c r="QMD403" s="455"/>
      <c r="QME403" s="403"/>
      <c r="QMF403" s="403"/>
      <c r="QMG403" s="473"/>
      <c r="QMH403" s="472"/>
      <c r="QMI403" s="403"/>
      <c r="QMJ403" s="358"/>
      <c r="QMK403" s="474"/>
      <c r="QML403" s="455"/>
      <c r="QMM403" s="403"/>
      <c r="QMN403" s="403"/>
      <c r="QMO403" s="473"/>
      <c r="QMP403" s="472"/>
      <c r="QMQ403" s="403"/>
      <c r="QMR403" s="358"/>
      <c r="QMS403" s="474"/>
      <c r="QMT403" s="455"/>
      <c r="QMU403" s="403"/>
      <c r="QMV403" s="403"/>
      <c r="QMW403" s="473"/>
      <c r="QMX403" s="472"/>
      <c r="QMY403" s="403"/>
      <c r="QMZ403" s="358"/>
      <c r="QNA403" s="474"/>
      <c r="QNB403" s="455"/>
      <c r="QNC403" s="403"/>
      <c r="QND403" s="403"/>
      <c r="QNE403" s="473"/>
      <c r="QNF403" s="472"/>
      <c r="QNG403" s="403"/>
      <c r="QNH403" s="358"/>
      <c r="QNI403" s="474"/>
      <c r="QNJ403" s="455"/>
      <c r="QNK403" s="403"/>
      <c r="QNL403" s="403"/>
      <c r="QNM403" s="473"/>
      <c r="QNN403" s="472"/>
      <c r="QNO403" s="403"/>
      <c r="QNP403" s="358"/>
      <c r="QNQ403" s="474"/>
      <c r="QNR403" s="455"/>
      <c r="QNS403" s="403"/>
      <c r="QNT403" s="403"/>
      <c r="QNU403" s="473"/>
      <c r="QNV403" s="472"/>
      <c r="QNW403" s="403"/>
      <c r="QNX403" s="358"/>
      <c r="QNY403" s="474"/>
      <c r="QNZ403" s="455"/>
      <c r="QOA403" s="403"/>
      <c r="QOB403" s="403"/>
      <c r="QOC403" s="473"/>
      <c r="QOD403" s="472"/>
      <c r="QOE403" s="403"/>
      <c r="QOF403" s="358"/>
      <c r="QOG403" s="474"/>
      <c r="QOH403" s="455"/>
      <c r="QOI403" s="403"/>
      <c r="QOJ403" s="403"/>
      <c r="QOK403" s="473"/>
      <c r="QOL403" s="472"/>
      <c r="QOM403" s="403"/>
      <c r="QON403" s="358"/>
      <c r="QOO403" s="474"/>
      <c r="QOP403" s="455"/>
      <c r="QOQ403" s="403"/>
      <c r="QOR403" s="403"/>
      <c r="QOS403" s="473"/>
      <c r="QOT403" s="472"/>
      <c r="QOU403" s="403"/>
      <c r="QOV403" s="358"/>
      <c r="QOW403" s="474"/>
      <c r="QOX403" s="455"/>
      <c r="QOY403" s="403"/>
      <c r="QOZ403" s="403"/>
      <c r="QPA403" s="473"/>
      <c r="QPB403" s="472"/>
      <c r="QPC403" s="403"/>
      <c r="QPD403" s="358"/>
      <c r="QPE403" s="474"/>
      <c r="QPF403" s="455"/>
      <c r="QPG403" s="403"/>
      <c r="QPH403" s="403"/>
      <c r="QPI403" s="473"/>
      <c r="QPJ403" s="472"/>
      <c r="QPK403" s="403"/>
      <c r="QPL403" s="358"/>
      <c r="QPM403" s="474"/>
      <c r="QPN403" s="455"/>
      <c r="QPO403" s="403"/>
      <c r="QPP403" s="403"/>
      <c r="QPQ403" s="473"/>
      <c r="QPR403" s="472"/>
      <c r="QPS403" s="403"/>
      <c r="QPT403" s="358"/>
      <c r="QPU403" s="474"/>
      <c r="QPV403" s="455"/>
      <c r="QPW403" s="403"/>
      <c r="QPX403" s="403"/>
      <c r="QPY403" s="473"/>
      <c r="QPZ403" s="472"/>
      <c r="QQA403" s="403"/>
      <c r="QQB403" s="358"/>
      <c r="QQC403" s="474"/>
      <c r="QQD403" s="455"/>
      <c r="QQE403" s="403"/>
      <c r="QQF403" s="403"/>
      <c r="QQG403" s="473"/>
      <c r="QQH403" s="472"/>
      <c r="QQI403" s="403"/>
      <c r="QQJ403" s="358"/>
      <c r="QQK403" s="474"/>
      <c r="QQL403" s="455"/>
      <c r="QQM403" s="403"/>
      <c r="QQN403" s="403"/>
      <c r="QQO403" s="473"/>
      <c r="QQP403" s="472"/>
      <c r="QQQ403" s="403"/>
      <c r="QQR403" s="358"/>
      <c r="QQS403" s="474"/>
      <c r="QQT403" s="455"/>
      <c r="QQU403" s="403"/>
      <c r="QQV403" s="403"/>
      <c r="QQW403" s="473"/>
      <c r="QQX403" s="472"/>
      <c r="QQY403" s="403"/>
      <c r="QQZ403" s="358"/>
      <c r="QRA403" s="474"/>
      <c r="QRB403" s="455"/>
      <c r="QRC403" s="403"/>
      <c r="QRD403" s="403"/>
      <c r="QRE403" s="473"/>
      <c r="QRF403" s="472"/>
      <c r="QRG403" s="403"/>
      <c r="QRH403" s="358"/>
      <c r="QRI403" s="474"/>
      <c r="QRJ403" s="455"/>
      <c r="QRK403" s="403"/>
      <c r="QRL403" s="403"/>
      <c r="QRM403" s="473"/>
      <c r="QRN403" s="472"/>
      <c r="QRO403" s="403"/>
      <c r="QRP403" s="358"/>
      <c r="QRQ403" s="474"/>
      <c r="QRR403" s="455"/>
      <c r="QRS403" s="403"/>
      <c r="QRT403" s="403"/>
      <c r="QRU403" s="473"/>
      <c r="QRV403" s="472"/>
      <c r="QRW403" s="403"/>
      <c r="QRX403" s="358"/>
      <c r="QRY403" s="474"/>
      <c r="QRZ403" s="455"/>
      <c r="QSA403" s="403"/>
      <c r="QSB403" s="403"/>
      <c r="QSC403" s="473"/>
      <c r="QSD403" s="472"/>
      <c r="QSE403" s="403"/>
      <c r="QSF403" s="358"/>
      <c r="QSG403" s="474"/>
      <c r="QSH403" s="455"/>
      <c r="QSI403" s="403"/>
      <c r="QSJ403" s="403"/>
      <c r="QSK403" s="473"/>
      <c r="QSL403" s="472"/>
      <c r="QSM403" s="403"/>
      <c r="QSN403" s="358"/>
      <c r="QSO403" s="474"/>
      <c r="QSP403" s="455"/>
      <c r="QSQ403" s="403"/>
      <c r="QSR403" s="403"/>
      <c r="QSS403" s="473"/>
      <c r="QST403" s="472"/>
      <c r="QSU403" s="403"/>
      <c r="QSV403" s="358"/>
      <c r="QSW403" s="474"/>
      <c r="QSX403" s="455"/>
      <c r="QSY403" s="403"/>
      <c r="QSZ403" s="403"/>
      <c r="QTA403" s="473"/>
      <c r="QTB403" s="472"/>
      <c r="QTC403" s="403"/>
      <c r="QTD403" s="358"/>
      <c r="QTE403" s="474"/>
      <c r="QTF403" s="455"/>
      <c r="QTG403" s="403"/>
      <c r="QTH403" s="403"/>
      <c r="QTI403" s="473"/>
      <c r="QTJ403" s="472"/>
      <c r="QTK403" s="403"/>
      <c r="QTL403" s="358"/>
      <c r="QTM403" s="474"/>
      <c r="QTN403" s="455"/>
      <c r="QTO403" s="403"/>
      <c r="QTP403" s="403"/>
      <c r="QTQ403" s="473"/>
      <c r="QTR403" s="472"/>
      <c r="QTS403" s="403"/>
      <c r="QTT403" s="358"/>
      <c r="QTU403" s="474"/>
      <c r="QTV403" s="455"/>
      <c r="QTW403" s="403"/>
      <c r="QTX403" s="403"/>
      <c r="QTY403" s="473"/>
      <c r="QTZ403" s="472"/>
      <c r="QUA403" s="403"/>
      <c r="QUB403" s="358"/>
      <c r="QUC403" s="474"/>
      <c r="QUD403" s="455"/>
      <c r="QUE403" s="403"/>
      <c r="QUF403" s="403"/>
      <c r="QUG403" s="473"/>
      <c r="QUH403" s="472"/>
      <c r="QUI403" s="403"/>
      <c r="QUJ403" s="358"/>
      <c r="QUK403" s="474"/>
      <c r="QUL403" s="455"/>
      <c r="QUM403" s="403"/>
      <c r="QUN403" s="403"/>
      <c r="QUO403" s="473"/>
      <c r="QUP403" s="472"/>
      <c r="QUQ403" s="403"/>
      <c r="QUR403" s="358"/>
      <c r="QUS403" s="474"/>
      <c r="QUT403" s="455"/>
      <c r="QUU403" s="403"/>
      <c r="QUV403" s="403"/>
      <c r="QUW403" s="473"/>
      <c r="QUX403" s="472"/>
      <c r="QUY403" s="403"/>
      <c r="QUZ403" s="358"/>
      <c r="QVA403" s="474"/>
      <c r="QVB403" s="455"/>
      <c r="QVC403" s="403"/>
      <c r="QVD403" s="403"/>
      <c r="QVE403" s="473"/>
      <c r="QVF403" s="472"/>
      <c r="QVG403" s="403"/>
      <c r="QVH403" s="358"/>
      <c r="QVI403" s="474"/>
      <c r="QVJ403" s="455"/>
      <c r="QVK403" s="403"/>
      <c r="QVL403" s="403"/>
      <c r="QVM403" s="473"/>
      <c r="QVN403" s="472"/>
      <c r="QVO403" s="403"/>
      <c r="QVP403" s="358"/>
      <c r="QVQ403" s="474"/>
      <c r="QVR403" s="455"/>
      <c r="QVS403" s="403"/>
      <c r="QVT403" s="403"/>
      <c r="QVU403" s="473"/>
      <c r="QVV403" s="472"/>
      <c r="QVW403" s="403"/>
      <c r="QVX403" s="358"/>
      <c r="QVY403" s="474"/>
      <c r="QVZ403" s="455"/>
      <c r="QWA403" s="403"/>
      <c r="QWB403" s="403"/>
      <c r="QWC403" s="473"/>
      <c r="QWD403" s="472"/>
      <c r="QWE403" s="403"/>
      <c r="QWF403" s="358"/>
      <c r="QWG403" s="474"/>
      <c r="QWH403" s="455"/>
      <c r="QWI403" s="403"/>
      <c r="QWJ403" s="403"/>
      <c r="QWK403" s="473"/>
      <c r="QWL403" s="472"/>
      <c r="QWM403" s="403"/>
      <c r="QWN403" s="358"/>
      <c r="QWO403" s="474"/>
      <c r="QWP403" s="455"/>
      <c r="QWQ403" s="403"/>
      <c r="QWR403" s="403"/>
      <c r="QWS403" s="473"/>
      <c r="QWT403" s="472"/>
      <c r="QWU403" s="403"/>
      <c r="QWV403" s="358"/>
      <c r="QWW403" s="474"/>
      <c r="QWX403" s="455"/>
      <c r="QWY403" s="403"/>
      <c r="QWZ403" s="403"/>
      <c r="QXA403" s="473"/>
      <c r="QXB403" s="472"/>
      <c r="QXC403" s="403"/>
      <c r="QXD403" s="358"/>
      <c r="QXE403" s="474"/>
      <c r="QXF403" s="455"/>
      <c r="QXG403" s="403"/>
      <c r="QXH403" s="403"/>
      <c r="QXI403" s="473"/>
      <c r="QXJ403" s="472"/>
      <c r="QXK403" s="403"/>
      <c r="QXL403" s="358"/>
      <c r="QXM403" s="474"/>
      <c r="QXN403" s="455"/>
      <c r="QXO403" s="403"/>
      <c r="QXP403" s="403"/>
      <c r="QXQ403" s="473"/>
      <c r="QXR403" s="472"/>
      <c r="QXS403" s="403"/>
      <c r="QXT403" s="358"/>
      <c r="QXU403" s="474"/>
      <c r="QXV403" s="455"/>
      <c r="QXW403" s="403"/>
      <c r="QXX403" s="403"/>
      <c r="QXY403" s="473"/>
      <c r="QXZ403" s="472"/>
      <c r="QYA403" s="403"/>
      <c r="QYB403" s="358"/>
      <c r="QYC403" s="474"/>
      <c r="QYD403" s="455"/>
      <c r="QYE403" s="403"/>
      <c r="QYF403" s="403"/>
      <c r="QYG403" s="473"/>
      <c r="QYH403" s="472"/>
      <c r="QYI403" s="403"/>
      <c r="QYJ403" s="358"/>
      <c r="QYK403" s="474"/>
      <c r="QYL403" s="455"/>
      <c r="QYM403" s="403"/>
      <c r="QYN403" s="403"/>
      <c r="QYO403" s="473"/>
      <c r="QYP403" s="472"/>
      <c r="QYQ403" s="403"/>
      <c r="QYR403" s="358"/>
      <c r="QYS403" s="474"/>
      <c r="QYT403" s="455"/>
      <c r="QYU403" s="403"/>
      <c r="QYV403" s="403"/>
      <c r="QYW403" s="473"/>
      <c r="QYX403" s="472"/>
      <c r="QYY403" s="403"/>
      <c r="QYZ403" s="358"/>
      <c r="QZA403" s="474"/>
      <c r="QZB403" s="455"/>
      <c r="QZC403" s="403"/>
      <c r="QZD403" s="403"/>
      <c r="QZE403" s="473"/>
      <c r="QZF403" s="472"/>
      <c r="QZG403" s="403"/>
      <c r="QZH403" s="358"/>
      <c r="QZI403" s="474"/>
      <c r="QZJ403" s="455"/>
      <c r="QZK403" s="403"/>
      <c r="QZL403" s="403"/>
      <c r="QZM403" s="473"/>
      <c r="QZN403" s="472"/>
      <c r="QZO403" s="403"/>
      <c r="QZP403" s="358"/>
      <c r="QZQ403" s="474"/>
      <c r="QZR403" s="455"/>
      <c r="QZS403" s="403"/>
      <c r="QZT403" s="403"/>
      <c r="QZU403" s="473"/>
      <c r="QZV403" s="472"/>
      <c r="QZW403" s="403"/>
      <c r="QZX403" s="358"/>
      <c r="QZY403" s="474"/>
      <c r="QZZ403" s="455"/>
      <c r="RAA403" s="403"/>
      <c r="RAB403" s="403"/>
      <c r="RAC403" s="473"/>
      <c r="RAD403" s="472"/>
      <c r="RAE403" s="403"/>
      <c r="RAF403" s="358"/>
      <c r="RAG403" s="474"/>
      <c r="RAH403" s="455"/>
      <c r="RAI403" s="403"/>
      <c r="RAJ403" s="403"/>
      <c r="RAK403" s="473"/>
      <c r="RAL403" s="472"/>
      <c r="RAM403" s="403"/>
      <c r="RAN403" s="358"/>
      <c r="RAO403" s="474"/>
      <c r="RAP403" s="455"/>
      <c r="RAQ403" s="403"/>
      <c r="RAR403" s="403"/>
      <c r="RAS403" s="473"/>
      <c r="RAT403" s="472"/>
      <c r="RAU403" s="403"/>
      <c r="RAV403" s="358"/>
      <c r="RAW403" s="474"/>
      <c r="RAX403" s="455"/>
      <c r="RAY403" s="403"/>
      <c r="RAZ403" s="403"/>
      <c r="RBA403" s="473"/>
      <c r="RBB403" s="472"/>
      <c r="RBC403" s="403"/>
      <c r="RBD403" s="358"/>
      <c r="RBE403" s="474"/>
      <c r="RBF403" s="455"/>
      <c r="RBG403" s="403"/>
      <c r="RBH403" s="403"/>
      <c r="RBI403" s="473"/>
      <c r="RBJ403" s="472"/>
      <c r="RBK403" s="403"/>
      <c r="RBL403" s="358"/>
      <c r="RBM403" s="474"/>
      <c r="RBN403" s="455"/>
      <c r="RBO403" s="403"/>
      <c r="RBP403" s="403"/>
      <c r="RBQ403" s="473"/>
      <c r="RBR403" s="472"/>
      <c r="RBS403" s="403"/>
      <c r="RBT403" s="358"/>
      <c r="RBU403" s="474"/>
      <c r="RBV403" s="455"/>
      <c r="RBW403" s="403"/>
      <c r="RBX403" s="403"/>
      <c r="RBY403" s="473"/>
      <c r="RBZ403" s="472"/>
      <c r="RCA403" s="403"/>
      <c r="RCB403" s="358"/>
      <c r="RCC403" s="474"/>
      <c r="RCD403" s="455"/>
      <c r="RCE403" s="403"/>
      <c r="RCF403" s="403"/>
      <c r="RCG403" s="473"/>
      <c r="RCH403" s="472"/>
      <c r="RCI403" s="403"/>
      <c r="RCJ403" s="358"/>
      <c r="RCK403" s="474"/>
      <c r="RCL403" s="455"/>
      <c r="RCM403" s="403"/>
      <c r="RCN403" s="403"/>
      <c r="RCO403" s="473"/>
      <c r="RCP403" s="472"/>
      <c r="RCQ403" s="403"/>
      <c r="RCR403" s="358"/>
      <c r="RCS403" s="474"/>
      <c r="RCT403" s="455"/>
      <c r="RCU403" s="403"/>
      <c r="RCV403" s="403"/>
      <c r="RCW403" s="473"/>
      <c r="RCX403" s="472"/>
      <c r="RCY403" s="403"/>
      <c r="RCZ403" s="358"/>
      <c r="RDA403" s="474"/>
      <c r="RDB403" s="455"/>
      <c r="RDC403" s="403"/>
      <c r="RDD403" s="403"/>
      <c r="RDE403" s="473"/>
      <c r="RDF403" s="472"/>
      <c r="RDG403" s="403"/>
      <c r="RDH403" s="358"/>
      <c r="RDI403" s="474"/>
      <c r="RDJ403" s="455"/>
      <c r="RDK403" s="403"/>
      <c r="RDL403" s="403"/>
      <c r="RDM403" s="473"/>
      <c r="RDN403" s="472"/>
      <c r="RDO403" s="403"/>
      <c r="RDP403" s="358"/>
      <c r="RDQ403" s="474"/>
      <c r="RDR403" s="455"/>
      <c r="RDS403" s="403"/>
      <c r="RDT403" s="403"/>
      <c r="RDU403" s="473"/>
      <c r="RDV403" s="472"/>
      <c r="RDW403" s="403"/>
      <c r="RDX403" s="358"/>
      <c r="RDY403" s="474"/>
      <c r="RDZ403" s="455"/>
      <c r="REA403" s="403"/>
      <c r="REB403" s="403"/>
      <c r="REC403" s="473"/>
      <c r="RED403" s="472"/>
      <c r="REE403" s="403"/>
      <c r="REF403" s="358"/>
      <c r="REG403" s="474"/>
      <c r="REH403" s="455"/>
      <c r="REI403" s="403"/>
      <c r="REJ403" s="403"/>
      <c r="REK403" s="473"/>
      <c r="REL403" s="472"/>
      <c r="REM403" s="403"/>
      <c r="REN403" s="358"/>
      <c r="REO403" s="474"/>
      <c r="REP403" s="455"/>
      <c r="REQ403" s="403"/>
      <c r="RER403" s="403"/>
      <c r="RES403" s="473"/>
      <c r="RET403" s="472"/>
      <c r="REU403" s="403"/>
      <c r="REV403" s="358"/>
      <c r="REW403" s="474"/>
      <c r="REX403" s="455"/>
      <c r="REY403" s="403"/>
      <c r="REZ403" s="403"/>
      <c r="RFA403" s="473"/>
      <c r="RFB403" s="472"/>
      <c r="RFC403" s="403"/>
      <c r="RFD403" s="358"/>
      <c r="RFE403" s="474"/>
      <c r="RFF403" s="455"/>
      <c r="RFG403" s="403"/>
      <c r="RFH403" s="403"/>
      <c r="RFI403" s="473"/>
      <c r="RFJ403" s="472"/>
      <c r="RFK403" s="403"/>
      <c r="RFL403" s="358"/>
      <c r="RFM403" s="474"/>
      <c r="RFN403" s="455"/>
      <c r="RFO403" s="403"/>
      <c r="RFP403" s="403"/>
      <c r="RFQ403" s="473"/>
      <c r="RFR403" s="472"/>
      <c r="RFS403" s="403"/>
      <c r="RFT403" s="358"/>
      <c r="RFU403" s="474"/>
      <c r="RFV403" s="455"/>
      <c r="RFW403" s="403"/>
      <c r="RFX403" s="403"/>
      <c r="RFY403" s="473"/>
      <c r="RFZ403" s="472"/>
      <c r="RGA403" s="403"/>
      <c r="RGB403" s="358"/>
      <c r="RGC403" s="474"/>
      <c r="RGD403" s="455"/>
      <c r="RGE403" s="403"/>
      <c r="RGF403" s="403"/>
      <c r="RGG403" s="473"/>
      <c r="RGH403" s="472"/>
      <c r="RGI403" s="403"/>
      <c r="RGJ403" s="358"/>
      <c r="RGK403" s="474"/>
      <c r="RGL403" s="455"/>
      <c r="RGM403" s="403"/>
      <c r="RGN403" s="403"/>
      <c r="RGO403" s="473"/>
      <c r="RGP403" s="472"/>
      <c r="RGQ403" s="403"/>
      <c r="RGR403" s="358"/>
      <c r="RGS403" s="474"/>
      <c r="RGT403" s="455"/>
      <c r="RGU403" s="403"/>
      <c r="RGV403" s="403"/>
      <c r="RGW403" s="473"/>
      <c r="RGX403" s="472"/>
      <c r="RGY403" s="403"/>
      <c r="RGZ403" s="358"/>
      <c r="RHA403" s="474"/>
      <c r="RHB403" s="455"/>
      <c r="RHC403" s="403"/>
      <c r="RHD403" s="403"/>
      <c r="RHE403" s="473"/>
      <c r="RHF403" s="472"/>
      <c r="RHG403" s="403"/>
      <c r="RHH403" s="358"/>
      <c r="RHI403" s="474"/>
      <c r="RHJ403" s="455"/>
      <c r="RHK403" s="403"/>
      <c r="RHL403" s="403"/>
      <c r="RHM403" s="473"/>
      <c r="RHN403" s="472"/>
      <c r="RHO403" s="403"/>
      <c r="RHP403" s="358"/>
      <c r="RHQ403" s="474"/>
      <c r="RHR403" s="455"/>
      <c r="RHS403" s="403"/>
      <c r="RHT403" s="403"/>
      <c r="RHU403" s="473"/>
      <c r="RHV403" s="472"/>
      <c r="RHW403" s="403"/>
      <c r="RHX403" s="358"/>
      <c r="RHY403" s="474"/>
      <c r="RHZ403" s="455"/>
      <c r="RIA403" s="403"/>
      <c r="RIB403" s="403"/>
      <c r="RIC403" s="473"/>
      <c r="RID403" s="472"/>
      <c r="RIE403" s="403"/>
      <c r="RIF403" s="358"/>
      <c r="RIG403" s="474"/>
      <c r="RIH403" s="455"/>
      <c r="RII403" s="403"/>
      <c r="RIJ403" s="403"/>
      <c r="RIK403" s="473"/>
      <c r="RIL403" s="472"/>
      <c r="RIM403" s="403"/>
      <c r="RIN403" s="358"/>
      <c r="RIO403" s="474"/>
      <c r="RIP403" s="455"/>
      <c r="RIQ403" s="403"/>
      <c r="RIR403" s="403"/>
      <c r="RIS403" s="473"/>
      <c r="RIT403" s="472"/>
      <c r="RIU403" s="403"/>
      <c r="RIV403" s="358"/>
      <c r="RIW403" s="474"/>
      <c r="RIX403" s="455"/>
      <c r="RIY403" s="403"/>
      <c r="RIZ403" s="403"/>
      <c r="RJA403" s="473"/>
      <c r="RJB403" s="472"/>
      <c r="RJC403" s="403"/>
      <c r="RJD403" s="358"/>
      <c r="RJE403" s="474"/>
      <c r="RJF403" s="455"/>
      <c r="RJG403" s="403"/>
      <c r="RJH403" s="403"/>
      <c r="RJI403" s="473"/>
      <c r="RJJ403" s="472"/>
      <c r="RJK403" s="403"/>
      <c r="RJL403" s="358"/>
      <c r="RJM403" s="474"/>
      <c r="RJN403" s="455"/>
      <c r="RJO403" s="403"/>
      <c r="RJP403" s="403"/>
      <c r="RJQ403" s="473"/>
      <c r="RJR403" s="472"/>
      <c r="RJS403" s="403"/>
      <c r="RJT403" s="358"/>
      <c r="RJU403" s="474"/>
      <c r="RJV403" s="455"/>
      <c r="RJW403" s="403"/>
      <c r="RJX403" s="403"/>
      <c r="RJY403" s="473"/>
      <c r="RJZ403" s="472"/>
      <c r="RKA403" s="403"/>
      <c r="RKB403" s="358"/>
      <c r="RKC403" s="474"/>
      <c r="RKD403" s="455"/>
      <c r="RKE403" s="403"/>
      <c r="RKF403" s="403"/>
      <c r="RKG403" s="473"/>
      <c r="RKH403" s="472"/>
      <c r="RKI403" s="403"/>
      <c r="RKJ403" s="358"/>
      <c r="RKK403" s="474"/>
      <c r="RKL403" s="455"/>
      <c r="RKM403" s="403"/>
      <c r="RKN403" s="403"/>
      <c r="RKO403" s="473"/>
      <c r="RKP403" s="472"/>
      <c r="RKQ403" s="403"/>
      <c r="RKR403" s="358"/>
      <c r="RKS403" s="474"/>
      <c r="RKT403" s="455"/>
      <c r="RKU403" s="403"/>
      <c r="RKV403" s="403"/>
      <c r="RKW403" s="473"/>
      <c r="RKX403" s="472"/>
      <c r="RKY403" s="403"/>
      <c r="RKZ403" s="358"/>
      <c r="RLA403" s="474"/>
      <c r="RLB403" s="455"/>
      <c r="RLC403" s="403"/>
      <c r="RLD403" s="403"/>
      <c r="RLE403" s="473"/>
      <c r="RLF403" s="472"/>
      <c r="RLG403" s="403"/>
      <c r="RLH403" s="358"/>
      <c r="RLI403" s="474"/>
      <c r="RLJ403" s="455"/>
      <c r="RLK403" s="403"/>
      <c r="RLL403" s="403"/>
      <c r="RLM403" s="473"/>
      <c r="RLN403" s="472"/>
      <c r="RLO403" s="403"/>
      <c r="RLP403" s="358"/>
      <c r="RLQ403" s="474"/>
      <c r="RLR403" s="455"/>
      <c r="RLS403" s="403"/>
      <c r="RLT403" s="403"/>
      <c r="RLU403" s="473"/>
      <c r="RLV403" s="472"/>
      <c r="RLW403" s="403"/>
      <c r="RLX403" s="358"/>
      <c r="RLY403" s="474"/>
      <c r="RLZ403" s="455"/>
      <c r="RMA403" s="403"/>
      <c r="RMB403" s="403"/>
      <c r="RMC403" s="473"/>
      <c r="RMD403" s="472"/>
      <c r="RME403" s="403"/>
      <c r="RMF403" s="358"/>
      <c r="RMG403" s="474"/>
      <c r="RMH403" s="455"/>
      <c r="RMI403" s="403"/>
      <c r="RMJ403" s="403"/>
      <c r="RMK403" s="473"/>
      <c r="RML403" s="472"/>
      <c r="RMM403" s="403"/>
      <c r="RMN403" s="358"/>
      <c r="RMO403" s="474"/>
      <c r="RMP403" s="455"/>
      <c r="RMQ403" s="403"/>
      <c r="RMR403" s="403"/>
      <c r="RMS403" s="473"/>
      <c r="RMT403" s="472"/>
      <c r="RMU403" s="403"/>
      <c r="RMV403" s="358"/>
      <c r="RMW403" s="474"/>
      <c r="RMX403" s="455"/>
      <c r="RMY403" s="403"/>
      <c r="RMZ403" s="403"/>
      <c r="RNA403" s="473"/>
      <c r="RNB403" s="472"/>
      <c r="RNC403" s="403"/>
      <c r="RND403" s="358"/>
      <c r="RNE403" s="474"/>
      <c r="RNF403" s="455"/>
      <c r="RNG403" s="403"/>
      <c r="RNH403" s="403"/>
      <c r="RNI403" s="473"/>
      <c r="RNJ403" s="472"/>
      <c r="RNK403" s="403"/>
      <c r="RNL403" s="358"/>
      <c r="RNM403" s="474"/>
      <c r="RNN403" s="455"/>
      <c r="RNO403" s="403"/>
      <c r="RNP403" s="403"/>
      <c r="RNQ403" s="473"/>
      <c r="RNR403" s="472"/>
      <c r="RNS403" s="403"/>
      <c r="RNT403" s="358"/>
      <c r="RNU403" s="474"/>
      <c r="RNV403" s="455"/>
      <c r="RNW403" s="403"/>
      <c r="RNX403" s="403"/>
      <c r="RNY403" s="473"/>
      <c r="RNZ403" s="472"/>
      <c r="ROA403" s="403"/>
      <c r="ROB403" s="358"/>
      <c r="ROC403" s="474"/>
      <c r="ROD403" s="455"/>
      <c r="ROE403" s="403"/>
      <c r="ROF403" s="403"/>
      <c r="ROG403" s="473"/>
      <c r="ROH403" s="472"/>
      <c r="ROI403" s="403"/>
      <c r="ROJ403" s="358"/>
      <c r="ROK403" s="474"/>
      <c r="ROL403" s="455"/>
      <c r="ROM403" s="403"/>
      <c r="RON403" s="403"/>
      <c r="ROO403" s="473"/>
      <c r="ROP403" s="472"/>
      <c r="ROQ403" s="403"/>
      <c r="ROR403" s="358"/>
      <c r="ROS403" s="474"/>
      <c r="ROT403" s="455"/>
      <c r="ROU403" s="403"/>
      <c r="ROV403" s="403"/>
      <c r="ROW403" s="473"/>
      <c r="ROX403" s="472"/>
      <c r="ROY403" s="403"/>
      <c r="ROZ403" s="358"/>
      <c r="RPA403" s="474"/>
      <c r="RPB403" s="455"/>
      <c r="RPC403" s="403"/>
      <c r="RPD403" s="403"/>
      <c r="RPE403" s="473"/>
      <c r="RPF403" s="472"/>
      <c r="RPG403" s="403"/>
      <c r="RPH403" s="358"/>
      <c r="RPI403" s="474"/>
      <c r="RPJ403" s="455"/>
      <c r="RPK403" s="403"/>
      <c r="RPL403" s="403"/>
      <c r="RPM403" s="473"/>
      <c r="RPN403" s="472"/>
      <c r="RPO403" s="403"/>
      <c r="RPP403" s="358"/>
      <c r="RPQ403" s="474"/>
      <c r="RPR403" s="455"/>
      <c r="RPS403" s="403"/>
      <c r="RPT403" s="403"/>
      <c r="RPU403" s="473"/>
      <c r="RPV403" s="472"/>
      <c r="RPW403" s="403"/>
      <c r="RPX403" s="358"/>
      <c r="RPY403" s="474"/>
      <c r="RPZ403" s="455"/>
      <c r="RQA403" s="403"/>
      <c r="RQB403" s="403"/>
      <c r="RQC403" s="473"/>
      <c r="RQD403" s="472"/>
      <c r="RQE403" s="403"/>
      <c r="RQF403" s="358"/>
      <c r="RQG403" s="474"/>
      <c r="RQH403" s="455"/>
      <c r="RQI403" s="403"/>
      <c r="RQJ403" s="403"/>
      <c r="RQK403" s="473"/>
      <c r="RQL403" s="472"/>
      <c r="RQM403" s="403"/>
      <c r="RQN403" s="358"/>
      <c r="RQO403" s="474"/>
      <c r="RQP403" s="455"/>
      <c r="RQQ403" s="403"/>
      <c r="RQR403" s="403"/>
      <c r="RQS403" s="473"/>
      <c r="RQT403" s="472"/>
      <c r="RQU403" s="403"/>
      <c r="RQV403" s="358"/>
      <c r="RQW403" s="474"/>
      <c r="RQX403" s="455"/>
      <c r="RQY403" s="403"/>
      <c r="RQZ403" s="403"/>
      <c r="RRA403" s="473"/>
      <c r="RRB403" s="472"/>
      <c r="RRC403" s="403"/>
      <c r="RRD403" s="358"/>
      <c r="RRE403" s="474"/>
      <c r="RRF403" s="455"/>
      <c r="RRG403" s="403"/>
      <c r="RRH403" s="403"/>
      <c r="RRI403" s="473"/>
      <c r="RRJ403" s="472"/>
      <c r="RRK403" s="403"/>
      <c r="RRL403" s="358"/>
      <c r="RRM403" s="474"/>
      <c r="RRN403" s="455"/>
      <c r="RRO403" s="403"/>
      <c r="RRP403" s="403"/>
      <c r="RRQ403" s="473"/>
      <c r="RRR403" s="472"/>
      <c r="RRS403" s="403"/>
      <c r="RRT403" s="358"/>
      <c r="RRU403" s="474"/>
      <c r="RRV403" s="455"/>
      <c r="RRW403" s="403"/>
      <c r="RRX403" s="403"/>
      <c r="RRY403" s="473"/>
      <c r="RRZ403" s="472"/>
      <c r="RSA403" s="403"/>
      <c r="RSB403" s="358"/>
      <c r="RSC403" s="474"/>
      <c r="RSD403" s="455"/>
      <c r="RSE403" s="403"/>
      <c r="RSF403" s="403"/>
      <c r="RSG403" s="473"/>
      <c r="RSH403" s="472"/>
      <c r="RSI403" s="403"/>
      <c r="RSJ403" s="358"/>
      <c r="RSK403" s="474"/>
      <c r="RSL403" s="455"/>
      <c r="RSM403" s="403"/>
      <c r="RSN403" s="403"/>
      <c r="RSO403" s="473"/>
      <c r="RSP403" s="472"/>
      <c r="RSQ403" s="403"/>
      <c r="RSR403" s="358"/>
      <c r="RSS403" s="474"/>
      <c r="RST403" s="455"/>
      <c r="RSU403" s="403"/>
      <c r="RSV403" s="403"/>
      <c r="RSW403" s="473"/>
      <c r="RSX403" s="472"/>
      <c r="RSY403" s="403"/>
      <c r="RSZ403" s="358"/>
      <c r="RTA403" s="474"/>
      <c r="RTB403" s="455"/>
      <c r="RTC403" s="403"/>
      <c r="RTD403" s="403"/>
      <c r="RTE403" s="473"/>
      <c r="RTF403" s="472"/>
      <c r="RTG403" s="403"/>
      <c r="RTH403" s="358"/>
      <c r="RTI403" s="474"/>
      <c r="RTJ403" s="455"/>
      <c r="RTK403" s="403"/>
      <c r="RTL403" s="403"/>
      <c r="RTM403" s="473"/>
      <c r="RTN403" s="472"/>
      <c r="RTO403" s="403"/>
      <c r="RTP403" s="358"/>
      <c r="RTQ403" s="474"/>
      <c r="RTR403" s="455"/>
      <c r="RTS403" s="403"/>
      <c r="RTT403" s="403"/>
      <c r="RTU403" s="473"/>
      <c r="RTV403" s="472"/>
      <c r="RTW403" s="403"/>
      <c r="RTX403" s="358"/>
      <c r="RTY403" s="474"/>
      <c r="RTZ403" s="455"/>
      <c r="RUA403" s="403"/>
      <c r="RUB403" s="403"/>
      <c r="RUC403" s="473"/>
      <c r="RUD403" s="472"/>
      <c r="RUE403" s="403"/>
      <c r="RUF403" s="358"/>
      <c r="RUG403" s="474"/>
      <c r="RUH403" s="455"/>
      <c r="RUI403" s="403"/>
      <c r="RUJ403" s="403"/>
      <c r="RUK403" s="473"/>
      <c r="RUL403" s="472"/>
      <c r="RUM403" s="403"/>
      <c r="RUN403" s="358"/>
      <c r="RUO403" s="474"/>
      <c r="RUP403" s="455"/>
      <c r="RUQ403" s="403"/>
      <c r="RUR403" s="403"/>
      <c r="RUS403" s="473"/>
      <c r="RUT403" s="472"/>
      <c r="RUU403" s="403"/>
      <c r="RUV403" s="358"/>
      <c r="RUW403" s="474"/>
      <c r="RUX403" s="455"/>
      <c r="RUY403" s="403"/>
      <c r="RUZ403" s="403"/>
      <c r="RVA403" s="473"/>
      <c r="RVB403" s="472"/>
      <c r="RVC403" s="403"/>
      <c r="RVD403" s="358"/>
      <c r="RVE403" s="474"/>
      <c r="RVF403" s="455"/>
      <c r="RVG403" s="403"/>
      <c r="RVH403" s="403"/>
      <c r="RVI403" s="473"/>
      <c r="RVJ403" s="472"/>
      <c r="RVK403" s="403"/>
      <c r="RVL403" s="358"/>
      <c r="RVM403" s="474"/>
      <c r="RVN403" s="455"/>
      <c r="RVO403" s="403"/>
      <c r="RVP403" s="403"/>
      <c r="RVQ403" s="473"/>
      <c r="RVR403" s="472"/>
      <c r="RVS403" s="403"/>
      <c r="RVT403" s="358"/>
      <c r="RVU403" s="474"/>
      <c r="RVV403" s="455"/>
      <c r="RVW403" s="403"/>
      <c r="RVX403" s="403"/>
      <c r="RVY403" s="473"/>
      <c r="RVZ403" s="472"/>
      <c r="RWA403" s="403"/>
      <c r="RWB403" s="358"/>
      <c r="RWC403" s="474"/>
      <c r="RWD403" s="455"/>
      <c r="RWE403" s="403"/>
      <c r="RWF403" s="403"/>
      <c r="RWG403" s="473"/>
      <c r="RWH403" s="472"/>
      <c r="RWI403" s="403"/>
      <c r="RWJ403" s="358"/>
      <c r="RWK403" s="474"/>
      <c r="RWL403" s="455"/>
      <c r="RWM403" s="403"/>
      <c r="RWN403" s="403"/>
      <c r="RWO403" s="473"/>
      <c r="RWP403" s="472"/>
      <c r="RWQ403" s="403"/>
      <c r="RWR403" s="358"/>
      <c r="RWS403" s="474"/>
      <c r="RWT403" s="455"/>
      <c r="RWU403" s="403"/>
      <c r="RWV403" s="403"/>
      <c r="RWW403" s="473"/>
      <c r="RWX403" s="472"/>
      <c r="RWY403" s="403"/>
      <c r="RWZ403" s="358"/>
      <c r="RXA403" s="474"/>
      <c r="RXB403" s="455"/>
      <c r="RXC403" s="403"/>
      <c r="RXD403" s="403"/>
      <c r="RXE403" s="473"/>
      <c r="RXF403" s="472"/>
      <c r="RXG403" s="403"/>
      <c r="RXH403" s="358"/>
      <c r="RXI403" s="474"/>
      <c r="RXJ403" s="455"/>
      <c r="RXK403" s="403"/>
      <c r="RXL403" s="403"/>
      <c r="RXM403" s="473"/>
      <c r="RXN403" s="472"/>
      <c r="RXO403" s="403"/>
      <c r="RXP403" s="358"/>
      <c r="RXQ403" s="474"/>
      <c r="RXR403" s="455"/>
      <c r="RXS403" s="403"/>
      <c r="RXT403" s="403"/>
      <c r="RXU403" s="473"/>
      <c r="RXV403" s="472"/>
      <c r="RXW403" s="403"/>
      <c r="RXX403" s="358"/>
      <c r="RXY403" s="474"/>
      <c r="RXZ403" s="455"/>
      <c r="RYA403" s="403"/>
      <c r="RYB403" s="403"/>
      <c r="RYC403" s="473"/>
      <c r="RYD403" s="472"/>
      <c r="RYE403" s="403"/>
      <c r="RYF403" s="358"/>
      <c r="RYG403" s="474"/>
      <c r="RYH403" s="455"/>
      <c r="RYI403" s="403"/>
      <c r="RYJ403" s="403"/>
      <c r="RYK403" s="473"/>
      <c r="RYL403" s="472"/>
      <c r="RYM403" s="403"/>
      <c r="RYN403" s="358"/>
      <c r="RYO403" s="474"/>
      <c r="RYP403" s="455"/>
      <c r="RYQ403" s="403"/>
      <c r="RYR403" s="403"/>
      <c r="RYS403" s="473"/>
      <c r="RYT403" s="472"/>
      <c r="RYU403" s="403"/>
      <c r="RYV403" s="358"/>
      <c r="RYW403" s="474"/>
      <c r="RYX403" s="455"/>
      <c r="RYY403" s="403"/>
      <c r="RYZ403" s="403"/>
      <c r="RZA403" s="473"/>
      <c r="RZB403" s="472"/>
      <c r="RZC403" s="403"/>
      <c r="RZD403" s="358"/>
      <c r="RZE403" s="474"/>
      <c r="RZF403" s="455"/>
      <c r="RZG403" s="403"/>
      <c r="RZH403" s="403"/>
      <c r="RZI403" s="473"/>
      <c r="RZJ403" s="472"/>
      <c r="RZK403" s="403"/>
      <c r="RZL403" s="358"/>
      <c r="RZM403" s="474"/>
      <c r="RZN403" s="455"/>
      <c r="RZO403" s="403"/>
      <c r="RZP403" s="403"/>
      <c r="RZQ403" s="473"/>
      <c r="RZR403" s="472"/>
      <c r="RZS403" s="403"/>
      <c r="RZT403" s="358"/>
      <c r="RZU403" s="474"/>
      <c r="RZV403" s="455"/>
      <c r="RZW403" s="403"/>
      <c r="RZX403" s="403"/>
      <c r="RZY403" s="473"/>
      <c r="RZZ403" s="472"/>
      <c r="SAA403" s="403"/>
      <c r="SAB403" s="358"/>
      <c r="SAC403" s="474"/>
      <c r="SAD403" s="455"/>
      <c r="SAE403" s="403"/>
      <c r="SAF403" s="403"/>
      <c r="SAG403" s="473"/>
      <c r="SAH403" s="472"/>
      <c r="SAI403" s="403"/>
      <c r="SAJ403" s="358"/>
      <c r="SAK403" s="474"/>
      <c r="SAL403" s="455"/>
      <c r="SAM403" s="403"/>
      <c r="SAN403" s="403"/>
      <c r="SAO403" s="473"/>
      <c r="SAP403" s="472"/>
      <c r="SAQ403" s="403"/>
      <c r="SAR403" s="358"/>
      <c r="SAS403" s="474"/>
      <c r="SAT403" s="455"/>
      <c r="SAU403" s="403"/>
      <c r="SAV403" s="403"/>
      <c r="SAW403" s="473"/>
      <c r="SAX403" s="472"/>
      <c r="SAY403" s="403"/>
      <c r="SAZ403" s="358"/>
      <c r="SBA403" s="474"/>
      <c r="SBB403" s="455"/>
      <c r="SBC403" s="403"/>
      <c r="SBD403" s="403"/>
      <c r="SBE403" s="473"/>
      <c r="SBF403" s="472"/>
      <c r="SBG403" s="403"/>
      <c r="SBH403" s="358"/>
      <c r="SBI403" s="474"/>
      <c r="SBJ403" s="455"/>
      <c r="SBK403" s="403"/>
      <c r="SBL403" s="403"/>
      <c r="SBM403" s="473"/>
      <c r="SBN403" s="472"/>
      <c r="SBO403" s="403"/>
      <c r="SBP403" s="358"/>
      <c r="SBQ403" s="474"/>
      <c r="SBR403" s="455"/>
      <c r="SBS403" s="403"/>
      <c r="SBT403" s="403"/>
      <c r="SBU403" s="473"/>
      <c r="SBV403" s="472"/>
      <c r="SBW403" s="403"/>
      <c r="SBX403" s="358"/>
      <c r="SBY403" s="474"/>
      <c r="SBZ403" s="455"/>
      <c r="SCA403" s="403"/>
      <c r="SCB403" s="403"/>
      <c r="SCC403" s="473"/>
      <c r="SCD403" s="472"/>
      <c r="SCE403" s="403"/>
      <c r="SCF403" s="358"/>
      <c r="SCG403" s="474"/>
      <c r="SCH403" s="455"/>
      <c r="SCI403" s="403"/>
      <c r="SCJ403" s="403"/>
      <c r="SCK403" s="473"/>
      <c r="SCL403" s="472"/>
      <c r="SCM403" s="403"/>
      <c r="SCN403" s="358"/>
      <c r="SCO403" s="474"/>
      <c r="SCP403" s="455"/>
      <c r="SCQ403" s="403"/>
      <c r="SCR403" s="403"/>
      <c r="SCS403" s="473"/>
      <c r="SCT403" s="472"/>
      <c r="SCU403" s="403"/>
      <c r="SCV403" s="358"/>
      <c r="SCW403" s="474"/>
      <c r="SCX403" s="455"/>
      <c r="SCY403" s="403"/>
      <c r="SCZ403" s="403"/>
      <c r="SDA403" s="473"/>
      <c r="SDB403" s="472"/>
      <c r="SDC403" s="403"/>
      <c r="SDD403" s="358"/>
      <c r="SDE403" s="474"/>
      <c r="SDF403" s="455"/>
      <c r="SDG403" s="403"/>
      <c r="SDH403" s="403"/>
      <c r="SDI403" s="473"/>
      <c r="SDJ403" s="472"/>
      <c r="SDK403" s="403"/>
      <c r="SDL403" s="358"/>
      <c r="SDM403" s="474"/>
      <c r="SDN403" s="455"/>
      <c r="SDO403" s="403"/>
      <c r="SDP403" s="403"/>
      <c r="SDQ403" s="473"/>
      <c r="SDR403" s="472"/>
      <c r="SDS403" s="403"/>
      <c r="SDT403" s="358"/>
      <c r="SDU403" s="474"/>
      <c r="SDV403" s="455"/>
      <c r="SDW403" s="403"/>
      <c r="SDX403" s="403"/>
      <c r="SDY403" s="473"/>
      <c r="SDZ403" s="472"/>
      <c r="SEA403" s="403"/>
      <c r="SEB403" s="358"/>
      <c r="SEC403" s="474"/>
      <c r="SED403" s="455"/>
      <c r="SEE403" s="403"/>
      <c r="SEF403" s="403"/>
      <c r="SEG403" s="473"/>
      <c r="SEH403" s="472"/>
      <c r="SEI403" s="403"/>
      <c r="SEJ403" s="358"/>
      <c r="SEK403" s="474"/>
      <c r="SEL403" s="455"/>
      <c r="SEM403" s="403"/>
      <c r="SEN403" s="403"/>
      <c r="SEO403" s="473"/>
      <c r="SEP403" s="472"/>
      <c r="SEQ403" s="403"/>
      <c r="SER403" s="358"/>
      <c r="SES403" s="474"/>
      <c r="SET403" s="455"/>
      <c r="SEU403" s="403"/>
      <c r="SEV403" s="403"/>
      <c r="SEW403" s="473"/>
      <c r="SEX403" s="472"/>
      <c r="SEY403" s="403"/>
      <c r="SEZ403" s="358"/>
      <c r="SFA403" s="474"/>
      <c r="SFB403" s="455"/>
      <c r="SFC403" s="403"/>
      <c r="SFD403" s="403"/>
      <c r="SFE403" s="473"/>
      <c r="SFF403" s="472"/>
      <c r="SFG403" s="403"/>
      <c r="SFH403" s="358"/>
      <c r="SFI403" s="474"/>
      <c r="SFJ403" s="455"/>
      <c r="SFK403" s="403"/>
      <c r="SFL403" s="403"/>
      <c r="SFM403" s="473"/>
      <c r="SFN403" s="472"/>
      <c r="SFO403" s="403"/>
      <c r="SFP403" s="358"/>
      <c r="SFQ403" s="474"/>
      <c r="SFR403" s="455"/>
      <c r="SFS403" s="403"/>
      <c r="SFT403" s="403"/>
      <c r="SFU403" s="473"/>
      <c r="SFV403" s="472"/>
      <c r="SFW403" s="403"/>
      <c r="SFX403" s="358"/>
      <c r="SFY403" s="474"/>
      <c r="SFZ403" s="455"/>
      <c r="SGA403" s="403"/>
      <c r="SGB403" s="403"/>
      <c r="SGC403" s="473"/>
      <c r="SGD403" s="472"/>
      <c r="SGE403" s="403"/>
      <c r="SGF403" s="358"/>
      <c r="SGG403" s="474"/>
      <c r="SGH403" s="455"/>
      <c r="SGI403" s="403"/>
      <c r="SGJ403" s="403"/>
      <c r="SGK403" s="473"/>
      <c r="SGL403" s="472"/>
      <c r="SGM403" s="403"/>
      <c r="SGN403" s="358"/>
      <c r="SGO403" s="474"/>
      <c r="SGP403" s="455"/>
      <c r="SGQ403" s="403"/>
      <c r="SGR403" s="403"/>
      <c r="SGS403" s="473"/>
      <c r="SGT403" s="472"/>
      <c r="SGU403" s="403"/>
      <c r="SGV403" s="358"/>
      <c r="SGW403" s="474"/>
      <c r="SGX403" s="455"/>
      <c r="SGY403" s="403"/>
      <c r="SGZ403" s="403"/>
      <c r="SHA403" s="473"/>
      <c r="SHB403" s="472"/>
      <c r="SHC403" s="403"/>
      <c r="SHD403" s="358"/>
      <c r="SHE403" s="474"/>
      <c r="SHF403" s="455"/>
      <c r="SHG403" s="403"/>
      <c r="SHH403" s="403"/>
      <c r="SHI403" s="473"/>
      <c r="SHJ403" s="472"/>
      <c r="SHK403" s="403"/>
      <c r="SHL403" s="358"/>
      <c r="SHM403" s="474"/>
      <c r="SHN403" s="455"/>
      <c r="SHO403" s="403"/>
      <c r="SHP403" s="403"/>
      <c r="SHQ403" s="473"/>
      <c r="SHR403" s="472"/>
      <c r="SHS403" s="403"/>
      <c r="SHT403" s="358"/>
      <c r="SHU403" s="474"/>
      <c r="SHV403" s="455"/>
      <c r="SHW403" s="403"/>
      <c r="SHX403" s="403"/>
      <c r="SHY403" s="473"/>
      <c r="SHZ403" s="472"/>
      <c r="SIA403" s="403"/>
      <c r="SIB403" s="358"/>
      <c r="SIC403" s="474"/>
      <c r="SID403" s="455"/>
      <c r="SIE403" s="403"/>
      <c r="SIF403" s="403"/>
      <c r="SIG403" s="473"/>
      <c r="SIH403" s="472"/>
      <c r="SII403" s="403"/>
      <c r="SIJ403" s="358"/>
      <c r="SIK403" s="474"/>
      <c r="SIL403" s="455"/>
      <c r="SIM403" s="403"/>
      <c r="SIN403" s="403"/>
      <c r="SIO403" s="473"/>
      <c r="SIP403" s="472"/>
      <c r="SIQ403" s="403"/>
      <c r="SIR403" s="358"/>
      <c r="SIS403" s="474"/>
      <c r="SIT403" s="455"/>
      <c r="SIU403" s="403"/>
      <c r="SIV403" s="403"/>
      <c r="SIW403" s="473"/>
      <c r="SIX403" s="472"/>
      <c r="SIY403" s="403"/>
      <c r="SIZ403" s="358"/>
      <c r="SJA403" s="474"/>
      <c r="SJB403" s="455"/>
      <c r="SJC403" s="403"/>
      <c r="SJD403" s="403"/>
      <c r="SJE403" s="473"/>
      <c r="SJF403" s="472"/>
      <c r="SJG403" s="403"/>
      <c r="SJH403" s="358"/>
      <c r="SJI403" s="474"/>
      <c r="SJJ403" s="455"/>
      <c r="SJK403" s="403"/>
      <c r="SJL403" s="403"/>
      <c r="SJM403" s="473"/>
      <c r="SJN403" s="472"/>
      <c r="SJO403" s="403"/>
      <c r="SJP403" s="358"/>
      <c r="SJQ403" s="474"/>
      <c r="SJR403" s="455"/>
      <c r="SJS403" s="403"/>
      <c r="SJT403" s="403"/>
      <c r="SJU403" s="473"/>
      <c r="SJV403" s="472"/>
      <c r="SJW403" s="403"/>
      <c r="SJX403" s="358"/>
      <c r="SJY403" s="474"/>
      <c r="SJZ403" s="455"/>
      <c r="SKA403" s="403"/>
      <c r="SKB403" s="403"/>
      <c r="SKC403" s="473"/>
      <c r="SKD403" s="472"/>
      <c r="SKE403" s="403"/>
      <c r="SKF403" s="358"/>
      <c r="SKG403" s="474"/>
      <c r="SKH403" s="455"/>
      <c r="SKI403" s="403"/>
      <c r="SKJ403" s="403"/>
      <c r="SKK403" s="473"/>
      <c r="SKL403" s="472"/>
      <c r="SKM403" s="403"/>
      <c r="SKN403" s="358"/>
      <c r="SKO403" s="474"/>
      <c r="SKP403" s="455"/>
      <c r="SKQ403" s="403"/>
      <c r="SKR403" s="403"/>
      <c r="SKS403" s="473"/>
      <c r="SKT403" s="472"/>
      <c r="SKU403" s="403"/>
      <c r="SKV403" s="358"/>
      <c r="SKW403" s="474"/>
      <c r="SKX403" s="455"/>
      <c r="SKY403" s="403"/>
      <c r="SKZ403" s="403"/>
      <c r="SLA403" s="473"/>
      <c r="SLB403" s="472"/>
      <c r="SLC403" s="403"/>
      <c r="SLD403" s="358"/>
      <c r="SLE403" s="474"/>
      <c r="SLF403" s="455"/>
      <c r="SLG403" s="403"/>
      <c r="SLH403" s="403"/>
      <c r="SLI403" s="473"/>
      <c r="SLJ403" s="472"/>
      <c r="SLK403" s="403"/>
      <c r="SLL403" s="358"/>
      <c r="SLM403" s="474"/>
      <c r="SLN403" s="455"/>
      <c r="SLO403" s="403"/>
      <c r="SLP403" s="403"/>
      <c r="SLQ403" s="473"/>
      <c r="SLR403" s="472"/>
      <c r="SLS403" s="403"/>
      <c r="SLT403" s="358"/>
      <c r="SLU403" s="474"/>
      <c r="SLV403" s="455"/>
      <c r="SLW403" s="403"/>
      <c r="SLX403" s="403"/>
      <c r="SLY403" s="473"/>
      <c r="SLZ403" s="472"/>
      <c r="SMA403" s="403"/>
      <c r="SMB403" s="358"/>
      <c r="SMC403" s="474"/>
      <c r="SMD403" s="455"/>
      <c r="SME403" s="403"/>
      <c r="SMF403" s="403"/>
      <c r="SMG403" s="473"/>
      <c r="SMH403" s="472"/>
      <c r="SMI403" s="403"/>
      <c r="SMJ403" s="358"/>
      <c r="SMK403" s="474"/>
      <c r="SML403" s="455"/>
      <c r="SMM403" s="403"/>
      <c r="SMN403" s="403"/>
      <c r="SMO403" s="473"/>
      <c r="SMP403" s="472"/>
      <c r="SMQ403" s="403"/>
      <c r="SMR403" s="358"/>
      <c r="SMS403" s="474"/>
      <c r="SMT403" s="455"/>
      <c r="SMU403" s="403"/>
      <c r="SMV403" s="403"/>
      <c r="SMW403" s="473"/>
      <c r="SMX403" s="472"/>
      <c r="SMY403" s="403"/>
      <c r="SMZ403" s="358"/>
      <c r="SNA403" s="474"/>
      <c r="SNB403" s="455"/>
      <c r="SNC403" s="403"/>
      <c r="SND403" s="403"/>
      <c r="SNE403" s="473"/>
      <c r="SNF403" s="472"/>
      <c r="SNG403" s="403"/>
      <c r="SNH403" s="358"/>
      <c r="SNI403" s="474"/>
      <c r="SNJ403" s="455"/>
      <c r="SNK403" s="403"/>
      <c r="SNL403" s="403"/>
      <c r="SNM403" s="473"/>
      <c r="SNN403" s="472"/>
      <c r="SNO403" s="403"/>
      <c r="SNP403" s="358"/>
      <c r="SNQ403" s="474"/>
      <c r="SNR403" s="455"/>
      <c r="SNS403" s="403"/>
      <c r="SNT403" s="403"/>
      <c r="SNU403" s="473"/>
      <c r="SNV403" s="472"/>
      <c r="SNW403" s="403"/>
      <c r="SNX403" s="358"/>
      <c r="SNY403" s="474"/>
      <c r="SNZ403" s="455"/>
      <c r="SOA403" s="403"/>
      <c r="SOB403" s="403"/>
      <c r="SOC403" s="473"/>
      <c r="SOD403" s="472"/>
      <c r="SOE403" s="403"/>
      <c r="SOF403" s="358"/>
      <c r="SOG403" s="474"/>
      <c r="SOH403" s="455"/>
      <c r="SOI403" s="403"/>
      <c r="SOJ403" s="403"/>
      <c r="SOK403" s="473"/>
      <c r="SOL403" s="472"/>
      <c r="SOM403" s="403"/>
      <c r="SON403" s="358"/>
      <c r="SOO403" s="474"/>
      <c r="SOP403" s="455"/>
      <c r="SOQ403" s="403"/>
      <c r="SOR403" s="403"/>
      <c r="SOS403" s="473"/>
      <c r="SOT403" s="472"/>
      <c r="SOU403" s="403"/>
      <c r="SOV403" s="358"/>
      <c r="SOW403" s="474"/>
      <c r="SOX403" s="455"/>
      <c r="SOY403" s="403"/>
      <c r="SOZ403" s="403"/>
      <c r="SPA403" s="473"/>
      <c r="SPB403" s="472"/>
      <c r="SPC403" s="403"/>
      <c r="SPD403" s="358"/>
      <c r="SPE403" s="474"/>
      <c r="SPF403" s="455"/>
      <c r="SPG403" s="403"/>
      <c r="SPH403" s="403"/>
      <c r="SPI403" s="473"/>
      <c r="SPJ403" s="472"/>
      <c r="SPK403" s="403"/>
      <c r="SPL403" s="358"/>
      <c r="SPM403" s="474"/>
      <c r="SPN403" s="455"/>
      <c r="SPO403" s="403"/>
      <c r="SPP403" s="403"/>
      <c r="SPQ403" s="473"/>
      <c r="SPR403" s="472"/>
      <c r="SPS403" s="403"/>
      <c r="SPT403" s="358"/>
      <c r="SPU403" s="474"/>
      <c r="SPV403" s="455"/>
      <c r="SPW403" s="403"/>
      <c r="SPX403" s="403"/>
      <c r="SPY403" s="473"/>
      <c r="SPZ403" s="472"/>
      <c r="SQA403" s="403"/>
      <c r="SQB403" s="358"/>
      <c r="SQC403" s="474"/>
      <c r="SQD403" s="455"/>
      <c r="SQE403" s="403"/>
      <c r="SQF403" s="403"/>
      <c r="SQG403" s="473"/>
      <c r="SQH403" s="472"/>
      <c r="SQI403" s="403"/>
      <c r="SQJ403" s="358"/>
      <c r="SQK403" s="474"/>
      <c r="SQL403" s="455"/>
      <c r="SQM403" s="403"/>
      <c r="SQN403" s="403"/>
      <c r="SQO403" s="473"/>
      <c r="SQP403" s="472"/>
      <c r="SQQ403" s="403"/>
      <c r="SQR403" s="358"/>
      <c r="SQS403" s="474"/>
      <c r="SQT403" s="455"/>
      <c r="SQU403" s="403"/>
      <c r="SQV403" s="403"/>
      <c r="SQW403" s="473"/>
      <c r="SQX403" s="472"/>
      <c r="SQY403" s="403"/>
      <c r="SQZ403" s="358"/>
      <c r="SRA403" s="474"/>
      <c r="SRB403" s="455"/>
      <c r="SRC403" s="403"/>
      <c r="SRD403" s="403"/>
      <c r="SRE403" s="473"/>
      <c r="SRF403" s="472"/>
      <c r="SRG403" s="403"/>
      <c r="SRH403" s="358"/>
      <c r="SRI403" s="474"/>
      <c r="SRJ403" s="455"/>
      <c r="SRK403" s="403"/>
      <c r="SRL403" s="403"/>
      <c r="SRM403" s="473"/>
      <c r="SRN403" s="472"/>
      <c r="SRO403" s="403"/>
      <c r="SRP403" s="358"/>
      <c r="SRQ403" s="474"/>
      <c r="SRR403" s="455"/>
      <c r="SRS403" s="403"/>
      <c r="SRT403" s="403"/>
      <c r="SRU403" s="473"/>
      <c r="SRV403" s="472"/>
      <c r="SRW403" s="403"/>
      <c r="SRX403" s="358"/>
      <c r="SRY403" s="474"/>
      <c r="SRZ403" s="455"/>
      <c r="SSA403" s="403"/>
      <c r="SSB403" s="403"/>
      <c r="SSC403" s="473"/>
      <c r="SSD403" s="472"/>
      <c r="SSE403" s="403"/>
      <c r="SSF403" s="358"/>
      <c r="SSG403" s="474"/>
      <c r="SSH403" s="455"/>
      <c r="SSI403" s="403"/>
      <c r="SSJ403" s="403"/>
      <c r="SSK403" s="473"/>
      <c r="SSL403" s="472"/>
      <c r="SSM403" s="403"/>
      <c r="SSN403" s="358"/>
      <c r="SSO403" s="474"/>
      <c r="SSP403" s="455"/>
      <c r="SSQ403" s="403"/>
      <c r="SSR403" s="403"/>
      <c r="SSS403" s="473"/>
      <c r="SST403" s="472"/>
      <c r="SSU403" s="403"/>
      <c r="SSV403" s="358"/>
      <c r="SSW403" s="474"/>
      <c r="SSX403" s="455"/>
      <c r="SSY403" s="403"/>
      <c r="SSZ403" s="403"/>
      <c r="STA403" s="473"/>
      <c r="STB403" s="472"/>
      <c r="STC403" s="403"/>
      <c r="STD403" s="358"/>
      <c r="STE403" s="474"/>
      <c r="STF403" s="455"/>
      <c r="STG403" s="403"/>
      <c r="STH403" s="403"/>
      <c r="STI403" s="473"/>
      <c r="STJ403" s="472"/>
      <c r="STK403" s="403"/>
      <c r="STL403" s="358"/>
      <c r="STM403" s="474"/>
      <c r="STN403" s="455"/>
      <c r="STO403" s="403"/>
      <c r="STP403" s="403"/>
      <c r="STQ403" s="473"/>
      <c r="STR403" s="472"/>
      <c r="STS403" s="403"/>
      <c r="STT403" s="358"/>
      <c r="STU403" s="474"/>
      <c r="STV403" s="455"/>
      <c r="STW403" s="403"/>
      <c r="STX403" s="403"/>
      <c r="STY403" s="473"/>
      <c r="STZ403" s="472"/>
      <c r="SUA403" s="403"/>
      <c r="SUB403" s="358"/>
      <c r="SUC403" s="474"/>
      <c r="SUD403" s="455"/>
      <c r="SUE403" s="403"/>
      <c r="SUF403" s="403"/>
      <c r="SUG403" s="473"/>
      <c r="SUH403" s="472"/>
      <c r="SUI403" s="403"/>
      <c r="SUJ403" s="358"/>
      <c r="SUK403" s="474"/>
      <c r="SUL403" s="455"/>
      <c r="SUM403" s="403"/>
      <c r="SUN403" s="403"/>
      <c r="SUO403" s="473"/>
      <c r="SUP403" s="472"/>
      <c r="SUQ403" s="403"/>
      <c r="SUR403" s="358"/>
      <c r="SUS403" s="474"/>
      <c r="SUT403" s="455"/>
      <c r="SUU403" s="403"/>
      <c r="SUV403" s="403"/>
      <c r="SUW403" s="473"/>
      <c r="SUX403" s="472"/>
      <c r="SUY403" s="403"/>
      <c r="SUZ403" s="358"/>
      <c r="SVA403" s="474"/>
      <c r="SVB403" s="455"/>
      <c r="SVC403" s="403"/>
      <c r="SVD403" s="403"/>
      <c r="SVE403" s="473"/>
      <c r="SVF403" s="472"/>
      <c r="SVG403" s="403"/>
      <c r="SVH403" s="358"/>
      <c r="SVI403" s="474"/>
      <c r="SVJ403" s="455"/>
      <c r="SVK403" s="403"/>
      <c r="SVL403" s="403"/>
      <c r="SVM403" s="473"/>
      <c r="SVN403" s="472"/>
      <c r="SVO403" s="403"/>
      <c r="SVP403" s="358"/>
      <c r="SVQ403" s="474"/>
      <c r="SVR403" s="455"/>
      <c r="SVS403" s="403"/>
      <c r="SVT403" s="403"/>
      <c r="SVU403" s="473"/>
      <c r="SVV403" s="472"/>
      <c r="SVW403" s="403"/>
      <c r="SVX403" s="358"/>
      <c r="SVY403" s="474"/>
      <c r="SVZ403" s="455"/>
      <c r="SWA403" s="403"/>
      <c r="SWB403" s="403"/>
      <c r="SWC403" s="473"/>
      <c r="SWD403" s="472"/>
      <c r="SWE403" s="403"/>
      <c r="SWF403" s="358"/>
      <c r="SWG403" s="474"/>
      <c r="SWH403" s="455"/>
      <c r="SWI403" s="403"/>
      <c r="SWJ403" s="403"/>
      <c r="SWK403" s="473"/>
      <c r="SWL403" s="472"/>
      <c r="SWM403" s="403"/>
      <c r="SWN403" s="358"/>
      <c r="SWO403" s="474"/>
      <c r="SWP403" s="455"/>
      <c r="SWQ403" s="403"/>
      <c r="SWR403" s="403"/>
      <c r="SWS403" s="473"/>
      <c r="SWT403" s="472"/>
      <c r="SWU403" s="403"/>
      <c r="SWV403" s="358"/>
      <c r="SWW403" s="474"/>
      <c r="SWX403" s="455"/>
      <c r="SWY403" s="403"/>
      <c r="SWZ403" s="403"/>
      <c r="SXA403" s="473"/>
      <c r="SXB403" s="472"/>
      <c r="SXC403" s="403"/>
      <c r="SXD403" s="358"/>
      <c r="SXE403" s="474"/>
      <c r="SXF403" s="455"/>
      <c r="SXG403" s="403"/>
      <c r="SXH403" s="403"/>
      <c r="SXI403" s="473"/>
      <c r="SXJ403" s="472"/>
      <c r="SXK403" s="403"/>
      <c r="SXL403" s="358"/>
      <c r="SXM403" s="474"/>
      <c r="SXN403" s="455"/>
      <c r="SXO403" s="403"/>
      <c r="SXP403" s="403"/>
      <c r="SXQ403" s="473"/>
      <c r="SXR403" s="472"/>
      <c r="SXS403" s="403"/>
      <c r="SXT403" s="358"/>
      <c r="SXU403" s="474"/>
      <c r="SXV403" s="455"/>
      <c r="SXW403" s="403"/>
      <c r="SXX403" s="403"/>
      <c r="SXY403" s="473"/>
      <c r="SXZ403" s="472"/>
      <c r="SYA403" s="403"/>
      <c r="SYB403" s="358"/>
      <c r="SYC403" s="474"/>
      <c r="SYD403" s="455"/>
      <c r="SYE403" s="403"/>
      <c r="SYF403" s="403"/>
      <c r="SYG403" s="473"/>
      <c r="SYH403" s="472"/>
      <c r="SYI403" s="403"/>
      <c r="SYJ403" s="358"/>
      <c r="SYK403" s="474"/>
      <c r="SYL403" s="455"/>
      <c r="SYM403" s="403"/>
      <c r="SYN403" s="403"/>
      <c r="SYO403" s="473"/>
      <c r="SYP403" s="472"/>
      <c r="SYQ403" s="403"/>
      <c r="SYR403" s="358"/>
      <c r="SYS403" s="474"/>
      <c r="SYT403" s="455"/>
      <c r="SYU403" s="403"/>
      <c r="SYV403" s="403"/>
      <c r="SYW403" s="473"/>
      <c r="SYX403" s="472"/>
      <c r="SYY403" s="403"/>
      <c r="SYZ403" s="358"/>
      <c r="SZA403" s="474"/>
      <c r="SZB403" s="455"/>
      <c r="SZC403" s="403"/>
      <c r="SZD403" s="403"/>
      <c r="SZE403" s="473"/>
      <c r="SZF403" s="472"/>
      <c r="SZG403" s="403"/>
      <c r="SZH403" s="358"/>
      <c r="SZI403" s="474"/>
      <c r="SZJ403" s="455"/>
      <c r="SZK403" s="403"/>
      <c r="SZL403" s="403"/>
      <c r="SZM403" s="473"/>
      <c r="SZN403" s="472"/>
      <c r="SZO403" s="403"/>
      <c r="SZP403" s="358"/>
      <c r="SZQ403" s="474"/>
      <c r="SZR403" s="455"/>
      <c r="SZS403" s="403"/>
      <c r="SZT403" s="403"/>
      <c r="SZU403" s="473"/>
      <c r="SZV403" s="472"/>
      <c r="SZW403" s="403"/>
      <c r="SZX403" s="358"/>
      <c r="SZY403" s="474"/>
      <c r="SZZ403" s="455"/>
      <c r="TAA403" s="403"/>
      <c r="TAB403" s="403"/>
      <c r="TAC403" s="473"/>
      <c r="TAD403" s="472"/>
      <c r="TAE403" s="403"/>
      <c r="TAF403" s="358"/>
      <c r="TAG403" s="474"/>
      <c r="TAH403" s="455"/>
      <c r="TAI403" s="403"/>
      <c r="TAJ403" s="403"/>
      <c r="TAK403" s="473"/>
      <c r="TAL403" s="472"/>
      <c r="TAM403" s="403"/>
      <c r="TAN403" s="358"/>
      <c r="TAO403" s="474"/>
      <c r="TAP403" s="455"/>
      <c r="TAQ403" s="403"/>
      <c r="TAR403" s="403"/>
      <c r="TAS403" s="473"/>
      <c r="TAT403" s="472"/>
      <c r="TAU403" s="403"/>
      <c r="TAV403" s="358"/>
      <c r="TAW403" s="474"/>
      <c r="TAX403" s="455"/>
      <c r="TAY403" s="403"/>
      <c r="TAZ403" s="403"/>
      <c r="TBA403" s="473"/>
      <c r="TBB403" s="472"/>
      <c r="TBC403" s="403"/>
      <c r="TBD403" s="358"/>
      <c r="TBE403" s="474"/>
      <c r="TBF403" s="455"/>
      <c r="TBG403" s="403"/>
      <c r="TBH403" s="403"/>
      <c r="TBI403" s="473"/>
      <c r="TBJ403" s="472"/>
      <c r="TBK403" s="403"/>
      <c r="TBL403" s="358"/>
      <c r="TBM403" s="474"/>
      <c r="TBN403" s="455"/>
      <c r="TBO403" s="403"/>
      <c r="TBP403" s="403"/>
      <c r="TBQ403" s="473"/>
      <c r="TBR403" s="472"/>
      <c r="TBS403" s="403"/>
      <c r="TBT403" s="358"/>
      <c r="TBU403" s="474"/>
      <c r="TBV403" s="455"/>
      <c r="TBW403" s="403"/>
      <c r="TBX403" s="403"/>
      <c r="TBY403" s="473"/>
      <c r="TBZ403" s="472"/>
      <c r="TCA403" s="403"/>
      <c r="TCB403" s="358"/>
      <c r="TCC403" s="474"/>
      <c r="TCD403" s="455"/>
      <c r="TCE403" s="403"/>
      <c r="TCF403" s="403"/>
      <c r="TCG403" s="473"/>
      <c r="TCH403" s="472"/>
      <c r="TCI403" s="403"/>
      <c r="TCJ403" s="358"/>
      <c r="TCK403" s="474"/>
      <c r="TCL403" s="455"/>
      <c r="TCM403" s="403"/>
      <c r="TCN403" s="403"/>
      <c r="TCO403" s="473"/>
      <c r="TCP403" s="472"/>
      <c r="TCQ403" s="403"/>
      <c r="TCR403" s="358"/>
      <c r="TCS403" s="474"/>
      <c r="TCT403" s="455"/>
      <c r="TCU403" s="403"/>
      <c r="TCV403" s="403"/>
      <c r="TCW403" s="473"/>
      <c r="TCX403" s="472"/>
      <c r="TCY403" s="403"/>
      <c r="TCZ403" s="358"/>
      <c r="TDA403" s="474"/>
      <c r="TDB403" s="455"/>
      <c r="TDC403" s="403"/>
      <c r="TDD403" s="403"/>
      <c r="TDE403" s="473"/>
      <c r="TDF403" s="472"/>
      <c r="TDG403" s="403"/>
      <c r="TDH403" s="358"/>
      <c r="TDI403" s="474"/>
      <c r="TDJ403" s="455"/>
      <c r="TDK403" s="403"/>
      <c r="TDL403" s="403"/>
      <c r="TDM403" s="473"/>
      <c r="TDN403" s="472"/>
      <c r="TDO403" s="403"/>
      <c r="TDP403" s="358"/>
      <c r="TDQ403" s="474"/>
      <c r="TDR403" s="455"/>
      <c r="TDS403" s="403"/>
      <c r="TDT403" s="403"/>
      <c r="TDU403" s="473"/>
      <c r="TDV403" s="472"/>
      <c r="TDW403" s="403"/>
      <c r="TDX403" s="358"/>
      <c r="TDY403" s="474"/>
      <c r="TDZ403" s="455"/>
      <c r="TEA403" s="403"/>
      <c r="TEB403" s="403"/>
      <c r="TEC403" s="473"/>
      <c r="TED403" s="472"/>
      <c r="TEE403" s="403"/>
      <c r="TEF403" s="358"/>
      <c r="TEG403" s="474"/>
      <c r="TEH403" s="455"/>
      <c r="TEI403" s="403"/>
      <c r="TEJ403" s="403"/>
      <c r="TEK403" s="473"/>
      <c r="TEL403" s="472"/>
      <c r="TEM403" s="403"/>
      <c r="TEN403" s="358"/>
      <c r="TEO403" s="474"/>
      <c r="TEP403" s="455"/>
      <c r="TEQ403" s="403"/>
      <c r="TER403" s="403"/>
      <c r="TES403" s="473"/>
      <c r="TET403" s="472"/>
      <c r="TEU403" s="403"/>
      <c r="TEV403" s="358"/>
      <c r="TEW403" s="474"/>
      <c r="TEX403" s="455"/>
      <c r="TEY403" s="403"/>
      <c r="TEZ403" s="403"/>
      <c r="TFA403" s="473"/>
      <c r="TFB403" s="472"/>
      <c r="TFC403" s="403"/>
      <c r="TFD403" s="358"/>
      <c r="TFE403" s="474"/>
      <c r="TFF403" s="455"/>
      <c r="TFG403" s="403"/>
      <c r="TFH403" s="403"/>
      <c r="TFI403" s="473"/>
      <c r="TFJ403" s="472"/>
      <c r="TFK403" s="403"/>
      <c r="TFL403" s="358"/>
      <c r="TFM403" s="474"/>
      <c r="TFN403" s="455"/>
      <c r="TFO403" s="403"/>
      <c r="TFP403" s="403"/>
      <c r="TFQ403" s="473"/>
      <c r="TFR403" s="472"/>
      <c r="TFS403" s="403"/>
      <c r="TFT403" s="358"/>
      <c r="TFU403" s="474"/>
      <c r="TFV403" s="455"/>
      <c r="TFW403" s="403"/>
      <c r="TFX403" s="403"/>
      <c r="TFY403" s="473"/>
      <c r="TFZ403" s="472"/>
      <c r="TGA403" s="403"/>
      <c r="TGB403" s="358"/>
      <c r="TGC403" s="474"/>
      <c r="TGD403" s="455"/>
      <c r="TGE403" s="403"/>
      <c r="TGF403" s="403"/>
      <c r="TGG403" s="473"/>
      <c r="TGH403" s="472"/>
      <c r="TGI403" s="403"/>
      <c r="TGJ403" s="358"/>
      <c r="TGK403" s="474"/>
      <c r="TGL403" s="455"/>
      <c r="TGM403" s="403"/>
      <c r="TGN403" s="403"/>
      <c r="TGO403" s="473"/>
      <c r="TGP403" s="472"/>
      <c r="TGQ403" s="403"/>
      <c r="TGR403" s="358"/>
      <c r="TGS403" s="474"/>
      <c r="TGT403" s="455"/>
      <c r="TGU403" s="403"/>
      <c r="TGV403" s="403"/>
      <c r="TGW403" s="473"/>
      <c r="TGX403" s="472"/>
      <c r="TGY403" s="403"/>
      <c r="TGZ403" s="358"/>
      <c r="THA403" s="474"/>
      <c r="THB403" s="455"/>
      <c r="THC403" s="403"/>
      <c r="THD403" s="403"/>
      <c r="THE403" s="473"/>
      <c r="THF403" s="472"/>
      <c r="THG403" s="403"/>
      <c r="THH403" s="358"/>
      <c r="THI403" s="474"/>
      <c r="THJ403" s="455"/>
      <c r="THK403" s="403"/>
      <c r="THL403" s="403"/>
      <c r="THM403" s="473"/>
      <c r="THN403" s="472"/>
      <c r="THO403" s="403"/>
      <c r="THP403" s="358"/>
      <c r="THQ403" s="474"/>
      <c r="THR403" s="455"/>
      <c r="THS403" s="403"/>
      <c r="THT403" s="403"/>
      <c r="THU403" s="473"/>
      <c r="THV403" s="472"/>
      <c r="THW403" s="403"/>
      <c r="THX403" s="358"/>
      <c r="THY403" s="474"/>
      <c r="THZ403" s="455"/>
      <c r="TIA403" s="403"/>
      <c r="TIB403" s="403"/>
      <c r="TIC403" s="473"/>
      <c r="TID403" s="472"/>
      <c r="TIE403" s="403"/>
      <c r="TIF403" s="358"/>
      <c r="TIG403" s="474"/>
      <c r="TIH403" s="455"/>
      <c r="TII403" s="403"/>
      <c r="TIJ403" s="403"/>
      <c r="TIK403" s="473"/>
      <c r="TIL403" s="472"/>
      <c r="TIM403" s="403"/>
      <c r="TIN403" s="358"/>
      <c r="TIO403" s="474"/>
      <c r="TIP403" s="455"/>
      <c r="TIQ403" s="403"/>
      <c r="TIR403" s="403"/>
      <c r="TIS403" s="473"/>
      <c r="TIT403" s="472"/>
      <c r="TIU403" s="403"/>
      <c r="TIV403" s="358"/>
      <c r="TIW403" s="474"/>
      <c r="TIX403" s="455"/>
      <c r="TIY403" s="403"/>
      <c r="TIZ403" s="403"/>
      <c r="TJA403" s="473"/>
      <c r="TJB403" s="472"/>
      <c r="TJC403" s="403"/>
      <c r="TJD403" s="358"/>
      <c r="TJE403" s="474"/>
      <c r="TJF403" s="455"/>
      <c r="TJG403" s="403"/>
      <c r="TJH403" s="403"/>
      <c r="TJI403" s="473"/>
      <c r="TJJ403" s="472"/>
      <c r="TJK403" s="403"/>
      <c r="TJL403" s="358"/>
      <c r="TJM403" s="474"/>
      <c r="TJN403" s="455"/>
      <c r="TJO403" s="403"/>
      <c r="TJP403" s="403"/>
      <c r="TJQ403" s="473"/>
      <c r="TJR403" s="472"/>
      <c r="TJS403" s="403"/>
      <c r="TJT403" s="358"/>
      <c r="TJU403" s="474"/>
      <c r="TJV403" s="455"/>
      <c r="TJW403" s="403"/>
      <c r="TJX403" s="403"/>
      <c r="TJY403" s="473"/>
      <c r="TJZ403" s="472"/>
      <c r="TKA403" s="403"/>
      <c r="TKB403" s="358"/>
      <c r="TKC403" s="474"/>
      <c r="TKD403" s="455"/>
      <c r="TKE403" s="403"/>
      <c r="TKF403" s="403"/>
      <c r="TKG403" s="473"/>
      <c r="TKH403" s="472"/>
      <c r="TKI403" s="403"/>
      <c r="TKJ403" s="358"/>
      <c r="TKK403" s="474"/>
      <c r="TKL403" s="455"/>
      <c r="TKM403" s="403"/>
      <c r="TKN403" s="403"/>
      <c r="TKO403" s="473"/>
      <c r="TKP403" s="472"/>
      <c r="TKQ403" s="403"/>
      <c r="TKR403" s="358"/>
      <c r="TKS403" s="474"/>
      <c r="TKT403" s="455"/>
      <c r="TKU403" s="403"/>
      <c r="TKV403" s="403"/>
      <c r="TKW403" s="473"/>
      <c r="TKX403" s="472"/>
      <c r="TKY403" s="403"/>
      <c r="TKZ403" s="358"/>
      <c r="TLA403" s="474"/>
      <c r="TLB403" s="455"/>
      <c r="TLC403" s="403"/>
      <c r="TLD403" s="403"/>
      <c r="TLE403" s="473"/>
      <c r="TLF403" s="472"/>
      <c r="TLG403" s="403"/>
      <c r="TLH403" s="358"/>
      <c r="TLI403" s="474"/>
      <c r="TLJ403" s="455"/>
      <c r="TLK403" s="403"/>
      <c r="TLL403" s="403"/>
      <c r="TLM403" s="473"/>
      <c r="TLN403" s="472"/>
      <c r="TLO403" s="403"/>
      <c r="TLP403" s="358"/>
      <c r="TLQ403" s="474"/>
      <c r="TLR403" s="455"/>
      <c r="TLS403" s="403"/>
      <c r="TLT403" s="403"/>
      <c r="TLU403" s="473"/>
      <c r="TLV403" s="472"/>
      <c r="TLW403" s="403"/>
      <c r="TLX403" s="358"/>
      <c r="TLY403" s="474"/>
      <c r="TLZ403" s="455"/>
      <c r="TMA403" s="403"/>
      <c r="TMB403" s="403"/>
      <c r="TMC403" s="473"/>
      <c r="TMD403" s="472"/>
      <c r="TME403" s="403"/>
      <c r="TMF403" s="358"/>
      <c r="TMG403" s="474"/>
      <c r="TMH403" s="455"/>
      <c r="TMI403" s="403"/>
      <c r="TMJ403" s="403"/>
      <c r="TMK403" s="473"/>
      <c r="TML403" s="472"/>
      <c r="TMM403" s="403"/>
      <c r="TMN403" s="358"/>
      <c r="TMO403" s="474"/>
      <c r="TMP403" s="455"/>
      <c r="TMQ403" s="403"/>
      <c r="TMR403" s="403"/>
      <c r="TMS403" s="473"/>
      <c r="TMT403" s="472"/>
      <c r="TMU403" s="403"/>
      <c r="TMV403" s="358"/>
      <c r="TMW403" s="474"/>
      <c r="TMX403" s="455"/>
      <c r="TMY403" s="403"/>
      <c r="TMZ403" s="403"/>
      <c r="TNA403" s="473"/>
      <c r="TNB403" s="472"/>
      <c r="TNC403" s="403"/>
      <c r="TND403" s="358"/>
      <c r="TNE403" s="474"/>
      <c r="TNF403" s="455"/>
      <c r="TNG403" s="403"/>
      <c r="TNH403" s="403"/>
      <c r="TNI403" s="473"/>
      <c r="TNJ403" s="472"/>
      <c r="TNK403" s="403"/>
      <c r="TNL403" s="358"/>
      <c r="TNM403" s="474"/>
      <c r="TNN403" s="455"/>
      <c r="TNO403" s="403"/>
      <c r="TNP403" s="403"/>
      <c r="TNQ403" s="473"/>
      <c r="TNR403" s="472"/>
      <c r="TNS403" s="403"/>
      <c r="TNT403" s="358"/>
      <c r="TNU403" s="474"/>
      <c r="TNV403" s="455"/>
      <c r="TNW403" s="403"/>
      <c r="TNX403" s="403"/>
      <c r="TNY403" s="473"/>
      <c r="TNZ403" s="472"/>
      <c r="TOA403" s="403"/>
      <c r="TOB403" s="358"/>
      <c r="TOC403" s="474"/>
      <c r="TOD403" s="455"/>
      <c r="TOE403" s="403"/>
      <c r="TOF403" s="403"/>
      <c r="TOG403" s="473"/>
      <c r="TOH403" s="472"/>
      <c r="TOI403" s="403"/>
      <c r="TOJ403" s="358"/>
      <c r="TOK403" s="474"/>
      <c r="TOL403" s="455"/>
      <c r="TOM403" s="403"/>
      <c r="TON403" s="403"/>
      <c r="TOO403" s="473"/>
      <c r="TOP403" s="472"/>
      <c r="TOQ403" s="403"/>
      <c r="TOR403" s="358"/>
      <c r="TOS403" s="474"/>
      <c r="TOT403" s="455"/>
      <c r="TOU403" s="403"/>
      <c r="TOV403" s="403"/>
      <c r="TOW403" s="473"/>
      <c r="TOX403" s="472"/>
      <c r="TOY403" s="403"/>
      <c r="TOZ403" s="358"/>
      <c r="TPA403" s="474"/>
      <c r="TPB403" s="455"/>
      <c r="TPC403" s="403"/>
      <c r="TPD403" s="403"/>
      <c r="TPE403" s="473"/>
      <c r="TPF403" s="472"/>
      <c r="TPG403" s="403"/>
      <c r="TPH403" s="358"/>
      <c r="TPI403" s="474"/>
      <c r="TPJ403" s="455"/>
      <c r="TPK403" s="403"/>
      <c r="TPL403" s="403"/>
      <c r="TPM403" s="473"/>
      <c r="TPN403" s="472"/>
      <c r="TPO403" s="403"/>
      <c r="TPP403" s="358"/>
      <c r="TPQ403" s="474"/>
      <c r="TPR403" s="455"/>
      <c r="TPS403" s="403"/>
      <c r="TPT403" s="403"/>
      <c r="TPU403" s="473"/>
      <c r="TPV403" s="472"/>
      <c r="TPW403" s="403"/>
      <c r="TPX403" s="358"/>
      <c r="TPY403" s="474"/>
      <c r="TPZ403" s="455"/>
      <c r="TQA403" s="403"/>
      <c r="TQB403" s="403"/>
      <c r="TQC403" s="473"/>
      <c r="TQD403" s="472"/>
      <c r="TQE403" s="403"/>
      <c r="TQF403" s="358"/>
      <c r="TQG403" s="474"/>
      <c r="TQH403" s="455"/>
      <c r="TQI403" s="403"/>
      <c r="TQJ403" s="403"/>
      <c r="TQK403" s="473"/>
      <c r="TQL403" s="472"/>
      <c r="TQM403" s="403"/>
      <c r="TQN403" s="358"/>
      <c r="TQO403" s="474"/>
      <c r="TQP403" s="455"/>
      <c r="TQQ403" s="403"/>
      <c r="TQR403" s="403"/>
      <c r="TQS403" s="473"/>
      <c r="TQT403" s="472"/>
      <c r="TQU403" s="403"/>
      <c r="TQV403" s="358"/>
      <c r="TQW403" s="474"/>
      <c r="TQX403" s="455"/>
      <c r="TQY403" s="403"/>
      <c r="TQZ403" s="403"/>
      <c r="TRA403" s="473"/>
      <c r="TRB403" s="472"/>
      <c r="TRC403" s="403"/>
      <c r="TRD403" s="358"/>
      <c r="TRE403" s="474"/>
      <c r="TRF403" s="455"/>
      <c r="TRG403" s="403"/>
      <c r="TRH403" s="403"/>
      <c r="TRI403" s="473"/>
      <c r="TRJ403" s="472"/>
      <c r="TRK403" s="403"/>
      <c r="TRL403" s="358"/>
      <c r="TRM403" s="474"/>
      <c r="TRN403" s="455"/>
      <c r="TRO403" s="403"/>
      <c r="TRP403" s="403"/>
      <c r="TRQ403" s="473"/>
      <c r="TRR403" s="472"/>
      <c r="TRS403" s="403"/>
      <c r="TRT403" s="358"/>
      <c r="TRU403" s="474"/>
      <c r="TRV403" s="455"/>
      <c r="TRW403" s="403"/>
      <c r="TRX403" s="403"/>
      <c r="TRY403" s="473"/>
      <c r="TRZ403" s="472"/>
      <c r="TSA403" s="403"/>
      <c r="TSB403" s="358"/>
      <c r="TSC403" s="474"/>
      <c r="TSD403" s="455"/>
      <c r="TSE403" s="403"/>
      <c r="TSF403" s="403"/>
      <c r="TSG403" s="473"/>
      <c r="TSH403" s="472"/>
      <c r="TSI403" s="403"/>
      <c r="TSJ403" s="358"/>
      <c r="TSK403" s="474"/>
      <c r="TSL403" s="455"/>
      <c r="TSM403" s="403"/>
      <c r="TSN403" s="403"/>
      <c r="TSO403" s="473"/>
      <c r="TSP403" s="472"/>
      <c r="TSQ403" s="403"/>
      <c r="TSR403" s="358"/>
      <c r="TSS403" s="474"/>
      <c r="TST403" s="455"/>
      <c r="TSU403" s="403"/>
      <c r="TSV403" s="403"/>
      <c r="TSW403" s="473"/>
      <c r="TSX403" s="472"/>
      <c r="TSY403" s="403"/>
      <c r="TSZ403" s="358"/>
      <c r="TTA403" s="474"/>
      <c r="TTB403" s="455"/>
      <c r="TTC403" s="403"/>
      <c r="TTD403" s="403"/>
      <c r="TTE403" s="473"/>
      <c r="TTF403" s="472"/>
      <c r="TTG403" s="403"/>
      <c r="TTH403" s="358"/>
      <c r="TTI403" s="474"/>
      <c r="TTJ403" s="455"/>
      <c r="TTK403" s="403"/>
      <c r="TTL403" s="403"/>
      <c r="TTM403" s="473"/>
      <c r="TTN403" s="472"/>
      <c r="TTO403" s="403"/>
      <c r="TTP403" s="358"/>
      <c r="TTQ403" s="474"/>
      <c r="TTR403" s="455"/>
      <c r="TTS403" s="403"/>
      <c r="TTT403" s="403"/>
      <c r="TTU403" s="473"/>
      <c r="TTV403" s="472"/>
      <c r="TTW403" s="403"/>
      <c r="TTX403" s="358"/>
      <c r="TTY403" s="474"/>
      <c r="TTZ403" s="455"/>
      <c r="TUA403" s="403"/>
      <c r="TUB403" s="403"/>
      <c r="TUC403" s="473"/>
      <c r="TUD403" s="472"/>
      <c r="TUE403" s="403"/>
      <c r="TUF403" s="358"/>
      <c r="TUG403" s="474"/>
      <c r="TUH403" s="455"/>
      <c r="TUI403" s="403"/>
      <c r="TUJ403" s="403"/>
      <c r="TUK403" s="473"/>
      <c r="TUL403" s="472"/>
      <c r="TUM403" s="403"/>
      <c r="TUN403" s="358"/>
      <c r="TUO403" s="474"/>
      <c r="TUP403" s="455"/>
      <c r="TUQ403" s="403"/>
      <c r="TUR403" s="403"/>
      <c r="TUS403" s="473"/>
      <c r="TUT403" s="472"/>
      <c r="TUU403" s="403"/>
      <c r="TUV403" s="358"/>
      <c r="TUW403" s="474"/>
      <c r="TUX403" s="455"/>
      <c r="TUY403" s="403"/>
      <c r="TUZ403" s="403"/>
      <c r="TVA403" s="473"/>
      <c r="TVB403" s="472"/>
      <c r="TVC403" s="403"/>
      <c r="TVD403" s="358"/>
      <c r="TVE403" s="474"/>
      <c r="TVF403" s="455"/>
      <c r="TVG403" s="403"/>
      <c r="TVH403" s="403"/>
      <c r="TVI403" s="473"/>
      <c r="TVJ403" s="472"/>
      <c r="TVK403" s="403"/>
      <c r="TVL403" s="358"/>
      <c r="TVM403" s="474"/>
      <c r="TVN403" s="455"/>
      <c r="TVO403" s="403"/>
      <c r="TVP403" s="403"/>
      <c r="TVQ403" s="473"/>
      <c r="TVR403" s="472"/>
      <c r="TVS403" s="403"/>
      <c r="TVT403" s="358"/>
      <c r="TVU403" s="474"/>
      <c r="TVV403" s="455"/>
      <c r="TVW403" s="403"/>
      <c r="TVX403" s="403"/>
      <c r="TVY403" s="473"/>
      <c r="TVZ403" s="472"/>
      <c r="TWA403" s="403"/>
      <c r="TWB403" s="358"/>
      <c r="TWC403" s="474"/>
      <c r="TWD403" s="455"/>
      <c r="TWE403" s="403"/>
      <c r="TWF403" s="403"/>
      <c r="TWG403" s="473"/>
      <c r="TWH403" s="472"/>
      <c r="TWI403" s="403"/>
      <c r="TWJ403" s="358"/>
      <c r="TWK403" s="474"/>
      <c r="TWL403" s="455"/>
      <c r="TWM403" s="403"/>
      <c r="TWN403" s="403"/>
      <c r="TWO403" s="473"/>
      <c r="TWP403" s="472"/>
      <c r="TWQ403" s="403"/>
      <c r="TWR403" s="358"/>
      <c r="TWS403" s="474"/>
      <c r="TWT403" s="455"/>
      <c r="TWU403" s="403"/>
      <c r="TWV403" s="403"/>
      <c r="TWW403" s="473"/>
      <c r="TWX403" s="472"/>
      <c r="TWY403" s="403"/>
      <c r="TWZ403" s="358"/>
      <c r="TXA403" s="474"/>
      <c r="TXB403" s="455"/>
      <c r="TXC403" s="403"/>
      <c r="TXD403" s="403"/>
      <c r="TXE403" s="473"/>
      <c r="TXF403" s="472"/>
      <c r="TXG403" s="403"/>
      <c r="TXH403" s="358"/>
      <c r="TXI403" s="474"/>
      <c r="TXJ403" s="455"/>
      <c r="TXK403" s="403"/>
      <c r="TXL403" s="403"/>
      <c r="TXM403" s="473"/>
      <c r="TXN403" s="472"/>
      <c r="TXO403" s="403"/>
      <c r="TXP403" s="358"/>
      <c r="TXQ403" s="474"/>
      <c r="TXR403" s="455"/>
      <c r="TXS403" s="403"/>
      <c r="TXT403" s="403"/>
      <c r="TXU403" s="473"/>
      <c r="TXV403" s="472"/>
      <c r="TXW403" s="403"/>
      <c r="TXX403" s="358"/>
      <c r="TXY403" s="474"/>
      <c r="TXZ403" s="455"/>
      <c r="TYA403" s="403"/>
      <c r="TYB403" s="403"/>
      <c r="TYC403" s="473"/>
      <c r="TYD403" s="472"/>
      <c r="TYE403" s="403"/>
      <c r="TYF403" s="358"/>
      <c r="TYG403" s="474"/>
      <c r="TYH403" s="455"/>
      <c r="TYI403" s="403"/>
      <c r="TYJ403" s="403"/>
      <c r="TYK403" s="473"/>
      <c r="TYL403" s="472"/>
      <c r="TYM403" s="403"/>
      <c r="TYN403" s="358"/>
      <c r="TYO403" s="474"/>
      <c r="TYP403" s="455"/>
      <c r="TYQ403" s="403"/>
      <c r="TYR403" s="403"/>
      <c r="TYS403" s="473"/>
      <c r="TYT403" s="472"/>
      <c r="TYU403" s="403"/>
      <c r="TYV403" s="358"/>
      <c r="TYW403" s="474"/>
      <c r="TYX403" s="455"/>
      <c r="TYY403" s="403"/>
      <c r="TYZ403" s="403"/>
      <c r="TZA403" s="473"/>
      <c r="TZB403" s="472"/>
      <c r="TZC403" s="403"/>
      <c r="TZD403" s="358"/>
      <c r="TZE403" s="474"/>
      <c r="TZF403" s="455"/>
      <c r="TZG403" s="403"/>
      <c r="TZH403" s="403"/>
      <c r="TZI403" s="473"/>
      <c r="TZJ403" s="472"/>
      <c r="TZK403" s="403"/>
      <c r="TZL403" s="358"/>
      <c r="TZM403" s="474"/>
      <c r="TZN403" s="455"/>
      <c r="TZO403" s="403"/>
      <c r="TZP403" s="403"/>
      <c r="TZQ403" s="473"/>
      <c r="TZR403" s="472"/>
      <c r="TZS403" s="403"/>
      <c r="TZT403" s="358"/>
      <c r="TZU403" s="474"/>
      <c r="TZV403" s="455"/>
      <c r="TZW403" s="403"/>
      <c r="TZX403" s="403"/>
      <c r="TZY403" s="473"/>
      <c r="TZZ403" s="472"/>
      <c r="UAA403" s="403"/>
      <c r="UAB403" s="358"/>
      <c r="UAC403" s="474"/>
      <c r="UAD403" s="455"/>
      <c r="UAE403" s="403"/>
      <c r="UAF403" s="403"/>
      <c r="UAG403" s="473"/>
      <c r="UAH403" s="472"/>
      <c r="UAI403" s="403"/>
      <c r="UAJ403" s="358"/>
      <c r="UAK403" s="474"/>
      <c r="UAL403" s="455"/>
      <c r="UAM403" s="403"/>
      <c r="UAN403" s="403"/>
      <c r="UAO403" s="473"/>
      <c r="UAP403" s="472"/>
      <c r="UAQ403" s="403"/>
      <c r="UAR403" s="358"/>
      <c r="UAS403" s="474"/>
      <c r="UAT403" s="455"/>
      <c r="UAU403" s="403"/>
      <c r="UAV403" s="403"/>
      <c r="UAW403" s="473"/>
      <c r="UAX403" s="472"/>
      <c r="UAY403" s="403"/>
      <c r="UAZ403" s="358"/>
      <c r="UBA403" s="474"/>
      <c r="UBB403" s="455"/>
      <c r="UBC403" s="403"/>
      <c r="UBD403" s="403"/>
      <c r="UBE403" s="473"/>
      <c r="UBF403" s="472"/>
      <c r="UBG403" s="403"/>
      <c r="UBH403" s="358"/>
      <c r="UBI403" s="474"/>
      <c r="UBJ403" s="455"/>
      <c r="UBK403" s="403"/>
      <c r="UBL403" s="403"/>
      <c r="UBM403" s="473"/>
      <c r="UBN403" s="472"/>
      <c r="UBO403" s="403"/>
      <c r="UBP403" s="358"/>
      <c r="UBQ403" s="474"/>
      <c r="UBR403" s="455"/>
      <c r="UBS403" s="403"/>
      <c r="UBT403" s="403"/>
      <c r="UBU403" s="473"/>
      <c r="UBV403" s="472"/>
      <c r="UBW403" s="403"/>
      <c r="UBX403" s="358"/>
      <c r="UBY403" s="474"/>
      <c r="UBZ403" s="455"/>
      <c r="UCA403" s="403"/>
      <c r="UCB403" s="403"/>
      <c r="UCC403" s="473"/>
      <c r="UCD403" s="472"/>
      <c r="UCE403" s="403"/>
      <c r="UCF403" s="358"/>
      <c r="UCG403" s="474"/>
      <c r="UCH403" s="455"/>
      <c r="UCI403" s="403"/>
      <c r="UCJ403" s="403"/>
      <c r="UCK403" s="473"/>
      <c r="UCL403" s="472"/>
      <c r="UCM403" s="403"/>
      <c r="UCN403" s="358"/>
      <c r="UCO403" s="474"/>
      <c r="UCP403" s="455"/>
      <c r="UCQ403" s="403"/>
      <c r="UCR403" s="403"/>
      <c r="UCS403" s="473"/>
      <c r="UCT403" s="472"/>
      <c r="UCU403" s="403"/>
      <c r="UCV403" s="358"/>
      <c r="UCW403" s="474"/>
      <c r="UCX403" s="455"/>
      <c r="UCY403" s="403"/>
      <c r="UCZ403" s="403"/>
      <c r="UDA403" s="473"/>
      <c r="UDB403" s="472"/>
      <c r="UDC403" s="403"/>
      <c r="UDD403" s="358"/>
      <c r="UDE403" s="474"/>
      <c r="UDF403" s="455"/>
      <c r="UDG403" s="403"/>
      <c r="UDH403" s="403"/>
      <c r="UDI403" s="473"/>
      <c r="UDJ403" s="472"/>
      <c r="UDK403" s="403"/>
      <c r="UDL403" s="358"/>
      <c r="UDM403" s="474"/>
      <c r="UDN403" s="455"/>
      <c r="UDO403" s="403"/>
      <c r="UDP403" s="403"/>
      <c r="UDQ403" s="473"/>
      <c r="UDR403" s="472"/>
      <c r="UDS403" s="403"/>
      <c r="UDT403" s="358"/>
      <c r="UDU403" s="474"/>
      <c r="UDV403" s="455"/>
      <c r="UDW403" s="403"/>
      <c r="UDX403" s="403"/>
      <c r="UDY403" s="473"/>
      <c r="UDZ403" s="472"/>
      <c r="UEA403" s="403"/>
      <c r="UEB403" s="358"/>
      <c r="UEC403" s="474"/>
      <c r="UED403" s="455"/>
      <c r="UEE403" s="403"/>
      <c r="UEF403" s="403"/>
      <c r="UEG403" s="473"/>
      <c r="UEH403" s="472"/>
      <c r="UEI403" s="403"/>
      <c r="UEJ403" s="358"/>
      <c r="UEK403" s="474"/>
      <c r="UEL403" s="455"/>
      <c r="UEM403" s="403"/>
      <c r="UEN403" s="403"/>
      <c r="UEO403" s="473"/>
      <c r="UEP403" s="472"/>
      <c r="UEQ403" s="403"/>
      <c r="UER403" s="358"/>
      <c r="UES403" s="474"/>
      <c r="UET403" s="455"/>
      <c r="UEU403" s="403"/>
      <c r="UEV403" s="403"/>
      <c r="UEW403" s="473"/>
      <c r="UEX403" s="472"/>
      <c r="UEY403" s="403"/>
      <c r="UEZ403" s="358"/>
      <c r="UFA403" s="474"/>
      <c r="UFB403" s="455"/>
      <c r="UFC403" s="403"/>
      <c r="UFD403" s="403"/>
      <c r="UFE403" s="473"/>
      <c r="UFF403" s="472"/>
      <c r="UFG403" s="403"/>
      <c r="UFH403" s="358"/>
      <c r="UFI403" s="474"/>
      <c r="UFJ403" s="455"/>
      <c r="UFK403" s="403"/>
      <c r="UFL403" s="403"/>
      <c r="UFM403" s="473"/>
      <c r="UFN403" s="472"/>
      <c r="UFO403" s="403"/>
      <c r="UFP403" s="358"/>
      <c r="UFQ403" s="474"/>
      <c r="UFR403" s="455"/>
      <c r="UFS403" s="403"/>
      <c r="UFT403" s="403"/>
      <c r="UFU403" s="473"/>
      <c r="UFV403" s="472"/>
      <c r="UFW403" s="403"/>
      <c r="UFX403" s="358"/>
      <c r="UFY403" s="474"/>
      <c r="UFZ403" s="455"/>
      <c r="UGA403" s="403"/>
      <c r="UGB403" s="403"/>
      <c r="UGC403" s="473"/>
      <c r="UGD403" s="472"/>
      <c r="UGE403" s="403"/>
      <c r="UGF403" s="358"/>
      <c r="UGG403" s="474"/>
      <c r="UGH403" s="455"/>
      <c r="UGI403" s="403"/>
      <c r="UGJ403" s="403"/>
      <c r="UGK403" s="473"/>
      <c r="UGL403" s="472"/>
      <c r="UGM403" s="403"/>
      <c r="UGN403" s="358"/>
      <c r="UGO403" s="474"/>
      <c r="UGP403" s="455"/>
      <c r="UGQ403" s="403"/>
      <c r="UGR403" s="403"/>
      <c r="UGS403" s="473"/>
      <c r="UGT403" s="472"/>
      <c r="UGU403" s="403"/>
      <c r="UGV403" s="358"/>
      <c r="UGW403" s="474"/>
      <c r="UGX403" s="455"/>
      <c r="UGY403" s="403"/>
      <c r="UGZ403" s="403"/>
      <c r="UHA403" s="473"/>
      <c r="UHB403" s="472"/>
      <c r="UHC403" s="403"/>
      <c r="UHD403" s="358"/>
      <c r="UHE403" s="474"/>
      <c r="UHF403" s="455"/>
      <c r="UHG403" s="403"/>
      <c r="UHH403" s="403"/>
      <c r="UHI403" s="473"/>
      <c r="UHJ403" s="472"/>
      <c r="UHK403" s="403"/>
      <c r="UHL403" s="358"/>
      <c r="UHM403" s="474"/>
      <c r="UHN403" s="455"/>
      <c r="UHO403" s="403"/>
      <c r="UHP403" s="403"/>
      <c r="UHQ403" s="473"/>
      <c r="UHR403" s="472"/>
      <c r="UHS403" s="403"/>
      <c r="UHT403" s="358"/>
      <c r="UHU403" s="474"/>
      <c r="UHV403" s="455"/>
      <c r="UHW403" s="403"/>
      <c r="UHX403" s="403"/>
      <c r="UHY403" s="473"/>
      <c r="UHZ403" s="472"/>
      <c r="UIA403" s="403"/>
      <c r="UIB403" s="358"/>
      <c r="UIC403" s="474"/>
      <c r="UID403" s="455"/>
      <c r="UIE403" s="403"/>
      <c r="UIF403" s="403"/>
      <c r="UIG403" s="473"/>
      <c r="UIH403" s="472"/>
      <c r="UII403" s="403"/>
      <c r="UIJ403" s="358"/>
      <c r="UIK403" s="474"/>
      <c r="UIL403" s="455"/>
      <c r="UIM403" s="403"/>
      <c r="UIN403" s="403"/>
      <c r="UIO403" s="473"/>
      <c r="UIP403" s="472"/>
      <c r="UIQ403" s="403"/>
      <c r="UIR403" s="358"/>
      <c r="UIS403" s="474"/>
      <c r="UIT403" s="455"/>
      <c r="UIU403" s="403"/>
      <c r="UIV403" s="403"/>
      <c r="UIW403" s="473"/>
      <c r="UIX403" s="472"/>
      <c r="UIY403" s="403"/>
      <c r="UIZ403" s="358"/>
      <c r="UJA403" s="474"/>
      <c r="UJB403" s="455"/>
      <c r="UJC403" s="403"/>
      <c r="UJD403" s="403"/>
      <c r="UJE403" s="473"/>
      <c r="UJF403" s="472"/>
      <c r="UJG403" s="403"/>
      <c r="UJH403" s="358"/>
      <c r="UJI403" s="474"/>
      <c r="UJJ403" s="455"/>
      <c r="UJK403" s="403"/>
      <c r="UJL403" s="403"/>
      <c r="UJM403" s="473"/>
      <c r="UJN403" s="472"/>
      <c r="UJO403" s="403"/>
      <c r="UJP403" s="358"/>
      <c r="UJQ403" s="474"/>
      <c r="UJR403" s="455"/>
      <c r="UJS403" s="403"/>
      <c r="UJT403" s="403"/>
      <c r="UJU403" s="473"/>
      <c r="UJV403" s="472"/>
      <c r="UJW403" s="403"/>
      <c r="UJX403" s="358"/>
      <c r="UJY403" s="474"/>
      <c r="UJZ403" s="455"/>
      <c r="UKA403" s="403"/>
      <c r="UKB403" s="403"/>
      <c r="UKC403" s="473"/>
      <c r="UKD403" s="472"/>
      <c r="UKE403" s="403"/>
      <c r="UKF403" s="358"/>
      <c r="UKG403" s="474"/>
      <c r="UKH403" s="455"/>
      <c r="UKI403" s="403"/>
      <c r="UKJ403" s="403"/>
      <c r="UKK403" s="473"/>
      <c r="UKL403" s="472"/>
      <c r="UKM403" s="403"/>
      <c r="UKN403" s="358"/>
      <c r="UKO403" s="474"/>
      <c r="UKP403" s="455"/>
      <c r="UKQ403" s="403"/>
      <c r="UKR403" s="403"/>
      <c r="UKS403" s="473"/>
      <c r="UKT403" s="472"/>
      <c r="UKU403" s="403"/>
      <c r="UKV403" s="358"/>
      <c r="UKW403" s="474"/>
      <c r="UKX403" s="455"/>
      <c r="UKY403" s="403"/>
      <c r="UKZ403" s="403"/>
      <c r="ULA403" s="473"/>
      <c r="ULB403" s="472"/>
      <c r="ULC403" s="403"/>
      <c r="ULD403" s="358"/>
      <c r="ULE403" s="474"/>
      <c r="ULF403" s="455"/>
      <c r="ULG403" s="403"/>
      <c r="ULH403" s="403"/>
      <c r="ULI403" s="473"/>
      <c r="ULJ403" s="472"/>
      <c r="ULK403" s="403"/>
      <c r="ULL403" s="358"/>
      <c r="ULM403" s="474"/>
      <c r="ULN403" s="455"/>
      <c r="ULO403" s="403"/>
      <c r="ULP403" s="403"/>
      <c r="ULQ403" s="473"/>
      <c r="ULR403" s="472"/>
      <c r="ULS403" s="403"/>
      <c r="ULT403" s="358"/>
      <c r="ULU403" s="474"/>
      <c r="ULV403" s="455"/>
      <c r="ULW403" s="403"/>
      <c r="ULX403" s="403"/>
      <c r="ULY403" s="473"/>
      <c r="ULZ403" s="472"/>
      <c r="UMA403" s="403"/>
      <c r="UMB403" s="358"/>
      <c r="UMC403" s="474"/>
      <c r="UMD403" s="455"/>
      <c r="UME403" s="403"/>
      <c r="UMF403" s="403"/>
      <c r="UMG403" s="473"/>
      <c r="UMH403" s="472"/>
      <c r="UMI403" s="403"/>
      <c r="UMJ403" s="358"/>
      <c r="UMK403" s="474"/>
      <c r="UML403" s="455"/>
      <c r="UMM403" s="403"/>
      <c r="UMN403" s="403"/>
      <c r="UMO403" s="473"/>
      <c r="UMP403" s="472"/>
      <c r="UMQ403" s="403"/>
      <c r="UMR403" s="358"/>
      <c r="UMS403" s="474"/>
      <c r="UMT403" s="455"/>
      <c r="UMU403" s="403"/>
      <c r="UMV403" s="403"/>
      <c r="UMW403" s="473"/>
      <c r="UMX403" s="472"/>
      <c r="UMY403" s="403"/>
      <c r="UMZ403" s="358"/>
      <c r="UNA403" s="474"/>
      <c r="UNB403" s="455"/>
      <c r="UNC403" s="403"/>
      <c r="UND403" s="403"/>
      <c r="UNE403" s="473"/>
      <c r="UNF403" s="472"/>
      <c r="UNG403" s="403"/>
      <c r="UNH403" s="358"/>
      <c r="UNI403" s="474"/>
      <c r="UNJ403" s="455"/>
      <c r="UNK403" s="403"/>
      <c r="UNL403" s="403"/>
      <c r="UNM403" s="473"/>
      <c r="UNN403" s="472"/>
      <c r="UNO403" s="403"/>
      <c r="UNP403" s="358"/>
      <c r="UNQ403" s="474"/>
      <c r="UNR403" s="455"/>
      <c r="UNS403" s="403"/>
      <c r="UNT403" s="403"/>
      <c r="UNU403" s="473"/>
      <c r="UNV403" s="472"/>
      <c r="UNW403" s="403"/>
      <c r="UNX403" s="358"/>
      <c r="UNY403" s="474"/>
      <c r="UNZ403" s="455"/>
      <c r="UOA403" s="403"/>
      <c r="UOB403" s="403"/>
      <c r="UOC403" s="473"/>
      <c r="UOD403" s="472"/>
      <c r="UOE403" s="403"/>
      <c r="UOF403" s="358"/>
      <c r="UOG403" s="474"/>
      <c r="UOH403" s="455"/>
      <c r="UOI403" s="403"/>
      <c r="UOJ403" s="403"/>
      <c r="UOK403" s="473"/>
      <c r="UOL403" s="472"/>
      <c r="UOM403" s="403"/>
      <c r="UON403" s="358"/>
      <c r="UOO403" s="474"/>
      <c r="UOP403" s="455"/>
      <c r="UOQ403" s="403"/>
      <c r="UOR403" s="403"/>
      <c r="UOS403" s="473"/>
      <c r="UOT403" s="472"/>
      <c r="UOU403" s="403"/>
      <c r="UOV403" s="358"/>
      <c r="UOW403" s="474"/>
      <c r="UOX403" s="455"/>
      <c r="UOY403" s="403"/>
      <c r="UOZ403" s="403"/>
      <c r="UPA403" s="473"/>
      <c r="UPB403" s="472"/>
      <c r="UPC403" s="403"/>
      <c r="UPD403" s="358"/>
      <c r="UPE403" s="474"/>
      <c r="UPF403" s="455"/>
      <c r="UPG403" s="403"/>
      <c r="UPH403" s="403"/>
      <c r="UPI403" s="473"/>
      <c r="UPJ403" s="472"/>
      <c r="UPK403" s="403"/>
      <c r="UPL403" s="358"/>
      <c r="UPM403" s="474"/>
      <c r="UPN403" s="455"/>
      <c r="UPO403" s="403"/>
      <c r="UPP403" s="403"/>
      <c r="UPQ403" s="473"/>
      <c r="UPR403" s="472"/>
      <c r="UPS403" s="403"/>
      <c r="UPT403" s="358"/>
      <c r="UPU403" s="474"/>
      <c r="UPV403" s="455"/>
      <c r="UPW403" s="403"/>
      <c r="UPX403" s="403"/>
      <c r="UPY403" s="473"/>
      <c r="UPZ403" s="472"/>
      <c r="UQA403" s="403"/>
      <c r="UQB403" s="358"/>
      <c r="UQC403" s="474"/>
      <c r="UQD403" s="455"/>
      <c r="UQE403" s="403"/>
      <c r="UQF403" s="403"/>
      <c r="UQG403" s="473"/>
      <c r="UQH403" s="472"/>
      <c r="UQI403" s="403"/>
      <c r="UQJ403" s="358"/>
      <c r="UQK403" s="474"/>
      <c r="UQL403" s="455"/>
      <c r="UQM403" s="403"/>
      <c r="UQN403" s="403"/>
      <c r="UQO403" s="473"/>
      <c r="UQP403" s="472"/>
      <c r="UQQ403" s="403"/>
      <c r="UQR403" s="358"/>
      <c r="UQS403" s="474"/>
      <c r="UQT403" s="455"/>
      <c r="UQU403" s="403"/>
      <c r="UQV403" s="403"/>
      <c r="UQW403" s="473"/>
      <c r="UQX403" s="472"/>
      <c r="UQY403" s="403"/>
      <c r="UQZ403" s="358"/>
      <c r="URA403" s="474"/>
      <c r="URB403" s="455"/>
      <c r="URC403" s="403"/>
      <c r="URD403" s="403"/>
      <c r="URE403" s="473"/>
      <c r="URF403" s="472"/>
      <c r="URG403" s="403"/>
      <c r="URH403" s="358"/>
      <c r="URI403" s="474"/>
      <c r="URJ403" s="455"/>
      <c r="URK403" s="403"/>
      <c r="URL403" s="403"/>
      <c r="URM403" s="473"/>
      <c r="URN403" s="472"/>
      <c r="URO403" s="403"/>
      <c r="URP403" s="358"/>
      <c r="URQ403" s="474"/>
      <c r="URR403" s="455"/>
      <c r="URS403" s="403"/>
      <c r="URT403" s="403"/>
      <c r="URU403" s="473"/>
      <c r="URV403" s="472"/>
      <c r="URW403" s="403"/>
      <c r="URX403" s="358"/>
      <c r="URY403" s="474"/>
      <c r="URZ403" s="455"/>
      <c r="USA403" s="403"/>
      <c r="USB403" s="403"/>
      <c r="USC403" s="473"/>
      <c r="USD403" s="472"/>
      <c r="USE403" s="403"/>
      <c r="USF403" s="358"/>
      <c r="USG403" s="474"/>
      <c r="USH403" s="455"/>
      <c r="USI403" s="403"/>
      <c r="USJ403" s="403"/>
      <c r="USK403" s="473"/>
      <c r="USL403" s="472"/>
      <c r="USM403" s="403"/>
      <c r="USN403" s="358"/>
      <c r="USO403" s="474"/>
      <c r="USP403" s="455"/>
      <c r="USQ403" s="403"/>
      <c r="USR403" s="403"/>
      <c r="USS403" s="473"/>
      <c r="UST403" s="472"/>
      <c r="USU403" s="403"/>
      <c r="USV403" s="358"/>
      <c r="USW403" s="474"/>
      <c r="USX403" s="455"/>
      <c r="USY403" s="403"/>
      <c r="USZ403" s="403"/>
      <c r="UTA403" s="473"/>
      <c r="UTB403" s="472"/>
      <c r="UTC403" s="403"/>
      <c r="UTD403" s="358"/>
      <c r="UTE403" s="474"/>
      <c r="UTF403" s="455"/>
      <c r="UTG403" s="403"/>
      <c r="UTH403" s="403"/>
      <c r="UTI403" s="473"/>
      <c r="UTJ403" s="472"/>
      <c r="UTK403" s="403"/>
      <c r="UTL403" s="358"/>
      <c r="UTM403" s="474"/>
      <c r="UTN403" s="455"/>
      <c r="UTO403" s="403"/>
      <c r="UTP403" s="403"/>
      <c r="UTQ403" s="473"/>
      <c r="UTR403" s="472"/>
      <c r="UTS403" s="403"/>
      <c r="UTT403" s="358"/>
      <c r="UTU403" s="474"/>
      <c r="UTV403" s="455"/>
      <c r="UTW403" s="403"/>
      <c r="UTX403" s="403"/>
      <c r="UTY403" s="473"/>
      <c r="UTZ403" s="472"/>
      <c r="UUA403" s="403"/>
      <c r="UUB403" s="358"/>
      <c r="UUC403" s="474"/>
      <c r="UUD403" s="455"/>
      <c r="UUE403" s="403"/>
      <c r="UUF403" s="403"/>
      <c r="UUG403" s="473"/>
      <c r="UUH403" s="472"/>
      <c r="UUI403" s="403"/>
      <c r="UUJ403" s="358"/>
      <c r="UUK403" s="474"/>
      <c r="UUL403" s="455"/>
      <c r="UUM403" s="403"/>
      <c r="UUN403" s="403"/>
      <c r="UUO403" s="473"/>
      <c r="UUP403" s="472"/>
      <c r="UUQ403" s="403"/>
      <c r="UUR403" s="358"/>
      <c r="UUS403" s="474"/>
      <c r="UUT403" s="455"/>
      <c r="UUU403" s="403"/>
      <c r="UUV403" s="403"/>
      <c r="UUW403" s="473"/>
      <c r="UUX403" s="472"/>
      <c r="UUY403" s="403"/>
      <c r="UUZ403" s="358"/>
      <c r="UVA403" s="474"/>
      <c r="UVB403" s="455"/>
      <c r="UVC403" s="403"/>
      <c r="UVD403" s="403"/>
      <c r="UVE403" s="473"/>
      <c r="UVF403" s="472"/>
      <c r="UVG403" s="403"/>
      <c r="UVH403" s="358"/>
      <c r="UVI403" s="474"/>
      <c r="UVJ403" s="455"/>
      <c r="UVK403" s="403"/>
      <c r="UVL403" s="403"/>
      <c r="UVM403" s="473"/>
      <c r="UVN403" s="472"/>
      <c r="UVO403" s="403"/>
      <c r="UVP403" s="358"/>
      <c r="UVQ403" s="474"/>
      <c r="UVR403" s="455"/>
      <c r="UVS403" s="403"/>
      <c r="UVT403" s="403"/>
      <c r="UVU403" s="473"/>
      <c r="UVV403" s="472"/>
      <c r="UVW403" s="403"/>
      <c r="UVX403" s="358"/>
      <c r="UVY403" s="474"/>
      <c r="UVZ403" s="455"/>
      <c r="UWA403" s="403"/>
      <c r="UWB403" s="403"/>
      <c r="UWC403" s="473"/>
      <c r="UWD403" s="472"/>
      <c r="UWE403" s="403"/>
      <c r="UWF403" s="358"/>
      <c r="UWG403" s="474"/>
      <c r="UWH403" s="455"/>
      <c r="UWI403" s="403"/>
      <c r="UWJ403" s="403"/>
      <c r="UWK403" s="473"/>
      <c r="UWL403" s="472"/>
      <c r="UWM403" s="403"/>
      <c r="UWN403" s="358"/>
      <c r="UWO403" s="474"/>
      <c r="UWP403" s="455"/>
      <c r="UWQ403" s="403"/>
      <c r="UWR403" s="403"/>
      <c r="UWS403" s="473"/>
      <c r="UWT403" s="472"/>
      <c r="UWU403" s="403"/>
      <c r="UWV403" s="358"/>
      <c r="UWW403" s="474"/>
      <c r="UWX403" s="455"/>
      <c r="UWY403" s="403"/>
      <c r="UWZ403" s="403"/>
      <c r="UXA403" s="473"/>
      <c r="UXB403" s="472"/>
      <c r="UXC403" s="403"/>
      <c r="UXD403" s="358"/>
      <c r="UXE403" s="474"/>
      <c r="UXF403" s="455"/>
      <c r="UXG403" s="403"/>
      <c r="UXH403" s="403"/>
      <c r="UXI403" s="473"/>
      <c r="UXJ403" s="472"/>
      <c r="UXK403" s="403"/>
      <c r="UXL403" s="358"/>
      <c r="UXM403" s="474"/>
      <c r="UXN403" s="455"/>
      <c r="UXO403" s="403"/>
      <c r="UXP403" s="403"/>
      <c r="UXQ403" s="473"/>
      <c r="UXR403" s="472"/>
      <c r="UXS403" s="403"/>
      <c r="UXT403" s="358"/>
      <c r="UXU403" s="474"/>
      <c r="UXV403" s="455"/>
      <c r="UXW403" s="403"/>
      <c r="UXX403" s="403"/>
      <c r="UXY403" s="473"/>
      <c r="UXZ403" s="472"/>
      <c r="UYA403" s="403"/>
      <c r="UYB403" s="358"/>
      <c r="UYC403" s="474"/>
      <c r="UYD403" s="455"/>
      <c r="UYE403" s="403"/>
      <c r="UYF403" s="403"/>
      <c r="UYG403" s="473"/>
      <c r="UYH403" s="472"/>
      <c r="UYI403" s="403"/>
      <c r="UYJ403" s="358"/>
      <c r="UYK403" s="474"/>
      <c r="UYL403" s="455"/>
      <c r="UYM403" s="403"/>
      <c r="UYN403" s="403"/>
      <c r="UYO403" s="473"/>
      <c r="UYP403" s="472"/>
      <c r="UYQ403" s="403"/>
      <c r="UYR403" s="358"/>
      <c r="UYS403" s="474"/>
      <c r="UYT403" s="455"/>
      <c r="UYU403" s="403"/>
      <c r="UYV403" s="403"/>
      <c r="UYW403" s="473"/>
      <c r="UYX403" s="472"/>
      <c r="UYY403" s="403"/>
      <c r="UYZ403" s="358"/>
      <c r="UZA403" s="474"/>
      <c r="UZB403" s="455"/>
      <c r="UZC403" s="403"/>
      <c r="UZD403" s="403"/>
      <c r="UZE403" s="473"/>
      <c r="UZF403" s="472"/>
      <c r="UZG403" s="403"/>
      <c r="UZH403" s="358"/>
      <c r="UZI403" s="474"/>
      <c r="UZJ403" s="455"/>
      <c r="UZK403" s="403"/>
      <c r="UZL403" s="403"/>
      <c r="UZM403" s="473"/>
      <c r="UZN403" s="472"/>
      <c r="UZO403" s="403"/>
      <c r="UZP403" s="358"/>
      <c r="UZQ403" s="474"/>
      <c r="UZR403" s="455"/>
      <c r="UZS403" s="403"/>
      <c r="UZT403" s="403"/>
      <c r="UZU403" s="473"/>
      <c r="UZV403" s="472"/>
      <c r="UZW403" s="403"/>
      <c r="UZX403" s="358"/>
      <c r="UZY403" s="474"/>
      <c r="UZZ403" s="455"/>
      <c r="VAA403" s="403"/>
      <c r="VAB403" s="403"/>
      <c r="VAC403" s="473"/>
      <c r="VAD403" s="472"/>
      <c r="VAE403" s="403"/>
      <c r="VAF403" s="358"/>
      <c r="VAG403" s="474"/>
      <c r="VAH403" s="455"/>
      <c r="VAI403" s="403"/>
      <c r="VAJ403" s="403"/>
      <c r="VAK403" s="473"/>
      <c r="VAL403" s="472"/>
      <c r="VAM403" s="403"/>
      <c r="VAN403" s="358"/>
      <c r="VAO403" s="474"/>
      <c r="VAP403" s="455"/>
      <c r="VAQ403" s="403"/>
      <c r="VAR403" s="403"/>
      <c r="VAS403" s="473"/>
      <c r="VAT403" s="472"/>
      <c r="VAU403" s="403"/>
      <c r="VAV403" s="358"/>
      <c r="VAW403" s="474"/>
      <c r="VAX403" s="455"/>
      <c r="VAY403" s="403"/>
      <c r="VAZ403" s="403"/>
      <c r="VBA403" s="473"/>
      <c r="VBB403" s="472"/>
      <c r="VBC403" s="403"/>
      <c r="VBD403" s="358"/>
      <c r="VBE403" s="474"/>
      <c r="VBF403" s="455"/>
      <c r="VBG403" s="403"/>
      <c r="VBH403" s="403"/>
      <c r="VBI403" s="473"/>
      <c r="VBJ403" s="472"/>
      <c r="VBK403" s="403"/>
      <c r="VBL403" s="358"/>
      <c r="VBM403" s="474"/>
      <c r="VBN403" s="455"/>
      <c r="VBO403" s="403"/>
      <c r="VBP403" s="403"/>
      <c r="VBQ403" s="473"/>
      <c r="VBR403" s="472"/>
      <c r="VBS403" s="403"/>
      <c r="VBT403" s="358"/>
      <c r="VBU403" s="474"/>
      <c r="VBV403" s="455"/>
      <c r="VBW403" s="403"/>
      <c r="VBX403" s="403"/>
      <c r="VBY403" s="473"/>
      <c r="VBZ403" s="472"/>
      <c r="VCA403" s="403"/>
      <c r="VCB403" s="358"/>
      <c r="VCC403" s="474"/>
      <c r="VCD403" s="455"/>
      <c r="VCE403" s="403"/>
      <c r="VCF403" s="403"/>
      <c r="VCG403" s="473"/>
      <c r="VCH403" s="472"/>
      <c r="VCI403" s="403"/>
      <c r="VCJ403" s="358"/>
      <c r="VCK403" s="474"/>
      <c r="VCL403" s="455"/>
      <c r="VCM403" s="403"/>
      <c r="VCN403" s="403"/>
      <c r="VCO403" s="473"/>
      <c r="VCP403" s="472"/>
      <c r="VCQ403" s="403"/>
      <c r="VCR403" s="358"/>
      <c r="VCS403" s="474"/>
      <c r="VCT403" s="455"/>
      <c r="VCU403" s="403"/>
      <c r="VCV403" s="403"/>
      <c r="VCW403" s="473"/>
      <c r="VCX403" s="472"/>
      <c r="VCY403" s="403"/>
      <c r="VCZ403" s="358"/>
      <c r="VDA403" s="474"/>
      <c r="VDB403" s="455"/>
      <c r="VDC403" s="403"/>
      <c r="VDD403" s="403"/>
      <c r="VDE403" s="473"/>
      <c r="VDF403" s="472"/>
      <c r="VDG403" s="403"/>
      <c r="VDH403" s="358"/>
      <c r="VDI403" s="474"/>
      <c r="VDJ403" s="455"/>
      <c r="VDK403" s="403"/>
      <c r="VDL403" s="403"/>
      <c r="VDM403" s="473"/>
      <c r="VDN403" s="472"/>
      <c r="VDO403" s="403"/>
      <c r="VDP403" s="358"/>
      <c r="VDQ403" s="474"/>
      <c r="VDR403" s="455"/>
      <c r="VDS403" s="403"/>
      <c r="VDT403" s="403"/>
      <c r="VDU403" s="473"/>
      <c r="VDV403" s="472"/>
      <c r="VDW403" s="403"/>
      <c r="VDX403" s="358"/>
      <c r="VDY403" s="474"/>
      <c r="VDZ403" s="455"/>
      <c r="VEA403" s="403"/>
      <c r="VEB403" s="403"/>
      <c r="VEC403" s="473"/>
      <c r="VED403" s="472"/>
      <c r="VEE403" s="403"/>
      <c r="VEF403" s="358"/>
      <c r="VEG403" s="474"/>
      <c r="VEH403" s="455"/>
      <c r="VEI403" s="403"/>
      <c r="VEJ403" s="403"/>
      <c r="VEK403" s="473"/>
      <c r="VEL403" s="472"/>
      <c r="VEM403" s="403"/>
      <c r="VEN403" s="358"/>
      <c r="VEO403" s="474"/>
      <c r="VEP403" s="455"/>
      <c r="VEQ403" s="403"/>
      <c r="VER403" s="403"/>
      <c r="VES403" s="473"/>
      <c r="VET403" s="472"/>
      <c r="VEU403" s="403"/>
      <c r="VEV403" s="358"/>
      <c r="VEW403" s="474"/>
      <c r="VEX403" s="455"/>
      <c r="VEY403" s="403"/>
      <c r="VEZ403" s="403"/>
      <c r="VFA403" s="473"/>
      <c r="VFB403" s="472"/>
      <c r="VFC403" s="403"/>
      <c r="VFD403" s="358"/>
      <c r="VFE403" s="474"/>
      <c r="VFF403" s="455"/>
      <c r="VFG403" s="403"/>
      <c r="VFH403" s="403"/>
      <c r="VFI403" s="473"/>
      <c r="VFJ403" s="472"/>
      <c r="VFK403" s="403"/>
      <c r="VFL403" s="358"/>
      <c r="VFM403" s="474"/>
      <c r="VFN403" s="455"/>
      <c r="VFO403" s="403"/>
      <c r="VFP403" s="403"/>
      <c r="VFQ403" s="473"/>
      <c r="VFR403" s="472"/>
      <c r="VFS403" s="403"/>
      <c r="VFT403" s="358"/>
      <c r="VFU403" s="474"/>
      <c r="VFV403" s="455"/>
      <c r="VFW403" s="403"/>
      <c r="VFX403" s="403"/>
      <c r="VFY403" s="473"/>
      <c r="VFZ403" s="472"/>
      <c r="VGA403" s="403"/>
      <c r="VGB403" s="358"/>
      <c r="VGC403" s="474"/>
      <c r="VGD403" s="455"/>
      <c r="VGE403" s="403"/>
      <c r="VGF403" s="403"/>
      <c r="VGG403" s="473"/>
      <c r="VGH403" s="472"/>
      <c r="VGI403" s="403"/>
      <c r="VGJ403" s="358"/>
      <c r="VGK403" s="474"/>
      <c r="VGL403" s="455"/>
      <c r="VGM403" s="403"/>
      <c r="VGN403" s="403"/>
      <c r="VGO403" s="473"/>
      <c r="VGP403" s="472"/>
      <c r="VGQ403" s="403"/>
      <c r="VGR403" s="358"/>
      <c r="VGS403" s="474"/>
      <c r="VGT403" s="455"/>
      <c r="VGU403" s="403"/>
      <c r="VGV403" s="403"/>
      <c r="VGW403" s="473"/>
      <c r="VGX403" s="472"/>
      <c r="VGY403" s="403"/>
      <c r="VGZ403" s="358"/>
      <c r="VHA403" s="474"/>
      <c r="VHB403" s="455"/>
      <c r="VHC403" s="403"/>
      <c r="VHD403" s="403"/>
      <c r="VHE403" s="473"/>
      <c r="VHF403" s="472"/>
      <c r="VHG403" s="403"/>
      <c r="VHH403" s="358"/>
      <c r="VHI403" s="474"/>
      <c r="VHJ403" s="455"/>
      <c r="VHK403" s="403"/>
      <c r="VHL403" s="403"/>
      <c r="VHM403" s="473"/>
      <c r="VHN403" s="472"/>
      <c r="VHO403" s="403"/>
      <c r="VHP403" s="358"/>
      <c r="VHQ403" s="474"/>
      <c r="VHR403" s="455"/>
      <c r="VHS403" s="403"/>
      <c r="VHT403" s="403"/>
      <c r="VHU403" s="473"/>
      <c r="VHV403" s="472"/>
      <c r="VHW403" s="403"/>
      <c r="VHX403" s="358"/>
      <c r="VHY403" s="474"/>
      <c r="VHZ403" s="455"/>
      <c r="VIA403" s="403"/>
      <c r="VIB403" s="403"/>
      <c r="VIC403" s="473"/>
      <c r="VID403" s="472"/>
      <c r="VIE403" s="403"/>
      <c r="VIF403" s="358"/>
      <c r="VIG403" s="474"/>
      <c r="VIH403" s="455"/>
      <c r="VII403" s="403"/>
      <c r="VIJ403" s="403"/>
      <c r="VIK403" s="473"/>
      <c r="VIL403" s="472"/>
      <c r="VIM403" s="403"/>
      <c r="VIN403" s="358"/>
      <c r="VIO403" s="474"/>
      <c r="VIP403" s="455"/>
      <c r="VIQ403" s="403"/>
      <c r="VIR403" s="403"/>
      <c r="VIS403" s="473"/>
      <c r="VIT403" s="472"/>
      <c r="VIU403" s="403"/>
      <c r="VIV403" s="358"/>
      <c r="VIW403" s="474"/>
      <c r="VIX403" s="455"/>
      <c r="VIY403" s="403"/>
      <c r="VIZ403" s="403"/>
      <c r="VJA403" s="473"/>
      <c r="VJB403" s="472"/>
      <c r="VJC403" s="403"/>
      <c r="VJD403" s="358"/>
      <c r="VJE403" s="474"/>
      <c r="VJF403" s="455"/>
      <c r="VJG403" s="403"/>
      <c r="VJH403" s="403"/>
      <c r="VJI403" s="473"/>
      <c r="VJJ403" s="472"/>
      <c r="VJK403" s="403"/>
      <c r="VJL403" s="358"/>
      <c r="VJM403" s="474"/>
      <c r="VJN403" s="455"/>
      <c r="VJO403" s="403"/>
      <c r="VJP403" s="403"/>
      <c r="VJQ403" s="473"/>
      <c r="VJR403" s="472"/>
      <c r="VJS403" s="403"/>
      <c r="VJT403" s="358"/>
      <c r="VJU403" s="474"/>
      <c r="VJV403" s="455"/>
      <c r="VJW403" s="403"/>
      <c r="VJX403" s="403"/>
      <c r="VJY403" s="473"/>
      <c r="VJZ403" s="472"/>
      <c r="VKA403" s="403"/>
      <c r="VKB403" s="358"/>
      <c r="VKC403" s="474"/>
      <c r="VKD403" s="455"/>
      <c r="VKE403" s="403"/>
      <c r="VKF403" s="403"/>
      <c r="VKG403" s="473"/>
      <c r="VKH403" s="472"/>
      <c r="VKI403" s="403"/>
      <c r="VKJ403" s="358"/>
      <c r="VKK403" s="474"/>
      <c r="VKL403" s="455"/>
      <c r="VKM403" s="403"/>
      <c r="VKN403" s="403"/>
      <c r="VKO403" s="473"/>
      <c r="VKP403" s="472"/>
      <c r="VKQ403" s="403"/>
      <c r="VKR403" s="358"/>
      <c r="VKS403" s="474"/>
      <c r="VKT403" s="455"/>
      <c r="VKU403" s="403"/>
      <c r="VKV403" s="403"/>
      <c r="VKW403" s="473"/>
      <c r="VKX403" s="472"/>
      <c r="VKY403" s="403"/>
      <c r="VKZ403" s="358"/>
      <c r="VLA403" s="474"/>
      <c r="VLB403" s="455"/>
      <c r="VLC403" s="403"/>
      <c r="VLD403" s="403"/>
      <c r="VLE403" s="473"/>
      <c r="VLF403" s="472"/>
      <c r="VLG403" s="403"/>
      <c r="VLH403" s="358"/>
      <c r="VLI403" s="474"/>
      <c r="VLJ403" s="455"/>
      <c r="VLK403" s="403"/>
      <c r="VLL403" s="403"/>
      <c r="VLM403" s="473"/>
      <c r="VLN403" s="472"/>
      <c r="VLO403" s="403"/>
      <c r="VLP403" s="358"/>
      <c r="VLQ403" s="474"/>
      <c r="VLR403" s="455"/>
      <c r="VLS403" s="403"/>
      <c r="VLT403" s="403"/>
      <c r="VLU403" s="473"/>
      <c r="VLV403" s="472"/>
      <c r="VLW403" s="403"/>
      <c r="VLX403" s="358"/>
      <c r="VLY403" s="474"/>
      <c r="VLZ403" s="455"/>
      <c r="VMA403" s="403"/>
      <c r="VMB403" s="403"/>
      <c r="VMC403" s="473"/>
      <c r="VMD403" s="472"/>
      <c r="VME403" s="403"/>
      <c r="VMF403" s="358"/>
      <c r="VMG403" s="474"/>
      <c r="VMH403" s="455"/>
      <c r="VMI403" s="403"/>
      <c r="VMJ403" s="403"/>
      <c r="VMK403" s="473"/>
      <c r="VML403" s="472"/>
      <c r="VMM403" s="403"/>
      <c r="VMN403" s="358"/>
      <c r="VMO403" s="474"/>
      <c r="VMP403" s="455"/>
      <c r="VMQ403" s="403"/>
      <c r="VMR403" s="403"/>
      <c r="VMS403" s="473"/>
      <c r="VMT403" s="472"/>
      <c r="VMU403" s="403"/>
      <c r="VMV403" s="358"/>
      <c r="VMW403" s="474"/>
      <c r="VMX403" s="455"/>
      <c r="VMY403" s="403"/>
      <c r="VMZ403" s="403"/>
      <c r="VNA403" s="473"/>
      <c r="VNB403" s="472"/>
      <c r="VNC403" s="403"/>
      <c r="VND403" s="358"/>
      <c r="VNE403" s="474"/>
      <c r="VNF403" s="455"/>
      <c r="VNG403" s="403"/>
      <c r="VNH403" s="403"/>
      <c r="VNI403" s="473"/>
      <c r="VNJ403" s="472"/>
      <c r="VNK403" s="403"/>
      <c r="VNL403" s="358"/>
      <c r="VNM403" s="474"/>
      <c r="VNN403" s="455"/>
      <c r="VNO403" s="403"/>
      <c r="VNP403" s="403"/>
      <c r="VNQ403" s="473"/>
      <c r="VNR403" s="472"/>
      <c r="VNS403" s="403"/>
      <c r="VNT403" s="358"/>
      <c r="VNU403" s="474"/>
      <c r="VNV403" s="455"/>
      <c r="VNW403" s="403"/>
      <c r="VNX403" s="403"/>
      <c r="VNY403" s="473"/>
      <c r="VNZ403" s="472"/>
      <c r="VOA403" s="403"/>
      <c r="VOB403" s="358"/>
      <c r="VOC403" s="474"/>
      <c r="VOD403" s="455"/>
      <c r="VOE403" s="403"/>
      <c r="VOF403" s="403"/>
      <c r="VOG403" s="473"/>
      <c r="VOH403" s="472"/>
      <c r="VOI403" s="403"/>
      <c r="VOJ403" s="358"/>
      <c r="VOK403" s="474"/>
      <c r="VOL403" s="455"/>
      <c r="VOM403" s="403"/>
      <c r="VON403" s="403"/>
      <c r="VOO403" s="473"/>
      <c r="VOP403" s="472"/>
      <c r="VOQ403" s="403"/>
      <c r="VOR403" s="358"/>
      <c r="VOS403" s="474"/>
      <c r="VOT403" s="455"/>
      <c r="VOU403" s="403"/>
      <c r="VOV403" s="403"/>
      <c r="VOW403" s="473"/>
      <c r="VOX403" s="472"/>
      <c r="VOY403" s="403"/>
      <c r="VOZ403" s="358"/>
      <c r="VPA403" s="474"/>
      <c r="VPB403" s="455"/>
      <c r="VPC403" s="403"/>
      <c r="VPD403" s="403"/>
      <c r="VPE403" s="473"/>
      <c r="VPF403" s="472"/>
      <c r="VPG403" s="403"/>
      <c r="VPH403" s="358"/>
      <c r="VPI403" s="474"/>
      <c r="VPJ403" s="455"/>
      <c r="VPK403" s="403"/>
      <c r="VPL403" s="403"/>
      <c r="VPM403" s="473"/>
      <c r="VPN403" s="472"/>
      <c r="VPO403" s="403"/>
      <c r="VPP403" s="358"/>
      <c r="VPQ403" s="474"/>
      <c r="VPR403" s="455"/>
      <c r="VPS403" s="403"/>
      <c r="VPT403" s="403"/>
      <c r="VPU403" s="473"/>
      <c r="VPV403" s="472"/>
      <c r="VPW403" s="403"/>
      <c r="VPX403" s="358"/>
      <c r="VPY403" s="474"/>
      <c r="VPZ403" s="455"/>
      <c r="VQA403" s="403"/>
      <c r="VQB403" s="403"/>
      <c r="VQC403" s="473"/>
      <c r="VQD403" s="472"/>
      <c r="VQE403" s="403"/>
      <c r="VQF403" s="358"/>
      <c r="VQG403" s="474"/>
      <c r="VQH403" s="455"/>
      <c r="VQI403" s="403"/>
      <c r="VQJ403" s="403"/>
      <c r="VQK403" s="473"/>
      <c r="VQL403" s="472"/>
      <c r="VQM403" s="403"/>
      <c r="VQN403" s="358"/>
      <c r="VQO403" s="474"/>
      <c r="VQP403" s="455"/>
      <c r="VQQ403" s="403"/>
      <c r="VQR403" s="403"/>
      <c r="VQS403" s="473"/>
      <c r="VQT403" s="472"/>
      <c r="VQU403" s="403"/>
      <c r="VQV403" s="358"/>
      <c r="VQW403" s="474"/>
      <c r="VQX403" s="455"/>
      <c r="VQY403" s="403"/>
      <c r="VQZ403" s="403"/>
      <c r="VRA403" s="473"/>
      <c r="VRB403" s="472"/>
      <c r="VRC403" s="403"/>
      <c r="VRD403" s="358"/>
      <c r="VRE403" s="474"/>
      <c r="VRF403" s="455"/>
      <c r="VRG403" s="403"/>
      <c r="VRH403" s="403"/>
      <c r="VRI403" s="473"/>
      <c r="VRJ403" s="472"/>
      <c r="VRK403" s="403"/>
      <c r="VRL403" s="358"/>
      <c r="VRM403" s="474"/>
      <c r="VRN403" s="455"/>
      <c r="VRO403" s="403"/>
      <c r="VRP403" s="403"/>
      <c r="VRQ403" s="473"/>
      <c r="VRR403" s="472"/>
      <c r="VRS403" s="403"/>
      <c r="VRT403" s="358"/>
      <c r="VRU403" s="474"/>
      <c r="VRV403" s="455"/>
      <c r="VRW403" s="403"/>
      <c r="VRX403" s="403"/>
      <c r="VRY403" s="473"/>
      <c r="VRZ403" s="472"/>
      <c r="VSA403" s="403"/>
      <c r="VSB403" s="358"/>
      <c r="VSC403" s="474"/>
      <c r="VSD403" s="455"/>
      <c r="VSE403" s="403"/>
      <c r="VSF403" s="403"/>
      <c r="VSG403" s="473"/>
      <c r="VSH403" s="472"/>
      <c r="VSI403" s="403"/>
      <c r="VSJ403" s="358"/>
      <c r="VSK403" s="474"/>
      <c r="VSL403" s="455"/>
      <c r="VSM403" s="403"/>
      <c r="VSN403" s="403"/>
      <c r="VSO403" s="473"/>
      <c r="VSP403" s="472"/>
      <c r="VSQ403" s="403"/>
      <c r="VSR403" s="358"/>
      <c r="VSS403" s="474"/>
      <c r="VST403" s="455"/>
      <c r="VSU403" s="403"/>
      <c r="VSV403" s="403"/>
      <c r="VSW403" s="473"/>
      <c r="VSX403" s="472"/>
      <c r="VSY403" s="403"/>
      <c r="VSZ403" s="358"/>
      <c r="VTA403" s="474"/>
      <c r="VTB403" s="455"/>
      <c r="VTC403" s="403"/>
      <c r="VTD403" s="403"/>
      <c r="VTE403" s="473"/>
      <c r="VTF403" s="472"/>
      <c r="VTG403" s="403"/>
      <c r="VTH403" s="358"/>
      <c r="VTI403" s="474"/>
      <c r="VTJ403" s="455"/>
      <c r="VTK403" s="403"/>
      <c r="VTL403" s="403"/>
      <c r="VTM403" s="473"/>
      <c r="VTN403" s="472"/>
      <c r="VTO403" s="403"/>
      <c r="VTP403" s="358"/>
      <c r="VTQ403" s="474"/>
      <c r="VTR403" s="455"/>
      <c r="VTS403" s="403"/>
      <c r="VTT403" s="403"/>
      <c r="VTU403" s="473"/>
      <c r="VTV403" s="472"/>
      <c r="VTW403" s="403"/>
      <c r="VTX403" s="358"/>
      <c r="VTY403" s="474"/>
      <c r="VTZ403" s="455"/>
      <c r="VUA403" s="403"/>
      <c r="VUB403" s="403"/>
      <c r="VUC403" s="473"/>
      <c r="VUD403" s="472"/>
      <c r="VUE403" s="403"/>
      <c r="VUF403" s="358"/>
      <c r="VUG403" s="474"/>
      <c r="VUH403" s="455"/>
      <c r="VUI403" s="403"/>
      <c r="VUJ403" s="403"/>
      <c r="VUK403" s="473"/>
      <c r="VUL403" s="472"/>
      <c r="VUM403" s="403"/>
      <c r="VUN403" s="358"/>
      <c r="VUO403" s="474"/>
      <c r="VUP403" s="455"/>
      <c r="VUQ403" s="403"/>
      <c r="VUR403" s="403"/>
      <c r="VUS403" s="473"/>
      <c r="VUT403" s="472"/>
      <c r="VUU403" s="403"/>
      <c r="VUV403" s="358"/>
      <c r="VUW403" s="474"/>
      <c r="VUX403" s="455"/>
      <c r="VUY403" s="403"/>
      <c r="VUZ403" s="403"/>
      <c r="VVA403" s="473"/>
      <c r="VVB403" s="472"/>
      <c r="VVC403" s="403"/>
      <c r="VVD403" s="358"/>
      <c r="VVE403" s="474"/>
      <c r="VVF403" s="455"/>
      <c r="VVG403" s="403"/>
      <c r="VVH403" s="403"/>
      <c r="VVI403" s="473"/>
      <c r="VVJ403" s="472"/>
      <c r="VVK403" s="403"/>
      <c r="VVL403" s="358"/>
      <c r="VVM403" s="474"/>
      <c r="VVN403" s="455"/>
      <c r="VVO403" s="403"/>
      <c r="VVP403" s="403"/>
      <c r="VVQ403" s="473"/>
      <c r="VVR403" s="472"/>
      <c r="VVS403" s="403"/>
      <c r="VVT403" s="358"/>
      <c r="VVU403" s="474"/>
      <c r="VVV403" s="455"/>
      <c r="VVW403" s="403"/>
      <c r="VVX403" s="403"/>
      <c r="VVY403" s="473"/>
      <c r="VVZ403" s="472"/>
      <c r="VWA403" s="403"/>
      <c r="VWB403" s="358"/>
      <c r="VWC403" s="474"/>
      <c r="VWD403" s="455"/>
      <c r="VWE403" s="403"/>
      <c r="VWF403" s="403"/>
      <c r="VWG403" s="473"/>
      <c r="VWH403" s="472"/>
      <c r="VWI403" s="403"/>
      <c r="VWJ403" s="358"/>
      <c r="VWK403" s="474"/>
      <c r="VWL403" s="455"/>
      <c r="VWM403" s="403"/>
      <c r="VWN403" s="403"/>
      <c r="VWO403" s="473"/>
      <c r="VWP403" s="472"/>
      <c r="VWQ403" s="403"/>
      <c r="VWR403" s="358"/>
      <c r="VWS403" s="474"/>
      <c r="VWT403" s="455"/>
      <c r="VWU403" s="403"/>
      <c r="VWV403" s="403"/>
      <c r="VWW403" s="473"/>
      <c r="VWX403" s="472"/>
      <c r="VWY403" s="403"/>
      <c r="VWZ403" s="358"/>
      <c r="VXA403" s="474"/>
      <c r="VXB403" s="455"/>
      <c r="VXC403" s="403"/>
      <c r="VXD403" s="403"/>
      <c r="VXE403" s="473"/>
      <c r="VXF403" s="472"/>
      <c r="VXG403" s="403"/>
      <c r="VXH403" s="358"/>
      <c r="VXI403" s="474"/>
      <c r="VXJ403" s="455"/>
      <c r="VXK403" s="403"/>
      <c r="VXL403" s="403"/>
      <c r="VXM403" s="473"/>
      <c r="VXN403" s="472"/>
      <c r="VXO403" s="403"/>
      <c r="VXP403" s="358"/>
      <c r="VXQ403" s="474"/>
      <c r="VXR403" s="455"/>
      <c r="VXS403" s="403"/>
      <c r="VXT403" s="403"/>
      <c r="VXU403" s="473"/>
      <c r="VXV403" s="472"/>
      <c r="VXW403" s="403"/>
      <c r="VXX403" s="358"/>
      <c r="VXY403" s="474"/>
      <c r="VXZ403" s="455"/>
      <c r="VYA403" s="403"/>
      <c r="VYB403" s="403"/>
      <c r="VYC403" s="473"/>
      <c r="VYD403" s="472"/>
      <c r="VYE403" s="403"/>
      <c r="VYF403" s="358"/>
      <c r="VYG403" s="474"/>
      <c r="VYH403" s="455"/>
      <c r="VYI403" s="403"/>
      <c r="VYJ403" s="403"/>
      <c r="VYK403" s="473"/>
      <c r="VYL403" s="472"/>
      <c r="VYM403" s="403"/>
      <c r="VYN403" s="358"/>
      <c r="VYO403" s="474"/>
      <c r="VYP403" s="455"/>
      <c r="VYQ403" s="403"/>
      <c r="VYR403" s="403"/>
      <c r="VYS403" s="473"/>
      <c r="VYT403" s="472"/>
      <c r="VYU403" s="403"/>
      <c r="VYV403" s="358"/>
      <c r="VYW403" s="474"/>
      <c r="VYX403" s="455"/>
      <c r="VYY403" s="403"/>
      <c r="VYZ403" s="403"/>
      <c r="VZA403" s="473"/>
      <c r="VZB403" s="472"/>
      <c r="VZC403" s="403"/>
      <c r="VZD403" s="358"/>
      <c r="VZE403" s="474"/>
      <c r="VZF403" s="455"/>
      <c r="VZG403" s="403"/>
      <c r="VZH403" s="403"/>
      <c r="VZI403" s="473"/>
      <c r="VZJ403" s="472"/>
      <c r="VZK403" s="403"/>
      <c r="VZL403" s="358"/>
      <c r="VZM403" s="474"/>
      <c r="VZN403" s="455"/>
      <c r="VZO403" s="403"/>
      <c r="VZP403" s="403"/>
      <c r="VZQ403" s="473"/>
      <c r="VZR403" s="472"/>
      <c r="VZS403" s="403"/>
      <c r="VZT403" s="358"/>
      <c r="VZU403" s="474"/>
      <c r="VZV403" s="455"/>
      <c r="VZW403" s="403"/>
      <c r="VZX403" s="403"/>
      <c r="VZY403" s="473"/>
      <c r="VZZ403" s="472"/>
      <c r="WAA403" s="403"/>
      <c r="WAB403" s="358"/>
      <c r="WAC403" s="474"/>
      <c r="WAD403" s="455"/>
      <c r="WAE403" s="403"/>
      <c r="WAF403" s="403"/>
      <c r="WAG403" s="473"/>
      <c r="WAH403" s="472"/>
      <c r="WAI403" s="403"/>
      <c r="WAJ403" s="358"/>
      <c r="WAK403" s="474"/>
      <c r="WAL403" s="455"/>
      <c r="WAM403" s="403"/>
      <c r="WAN403" s="403"/>
      <c r="WAO403" s="473"/>
      <c r="WAP403" s="472"/>
      <c r="WAQ403" s="403"/>
      <c r="WAR403" s="358"/>
      <c r="WAS403" s="474"/>
      <c r="WAT403" s="455"/>
      <c r="WAU403" s="403"/>
      <c r="WAV403" s="403"/>
      <c r="WAW403" s="473"/>
      <c r="WAX403" s="472"/>
      <c r="WAY403" s="403"/>
      <c r="WAZ403" s="358"/>
      <c r="WBA403" s="474"/>
      <c r="WBB403" s="455"/>
      <c r="WBC403" s="403"/>
      <c r="WBD403" s="403"/>
      <c r="WBE403" s="473"/>
      <c r="WBF403" s="472"/>
      <c r="WBG403" s="403"/>
      <c r="WBH403" s="358"/>
      <c r="WBI403" s="474"/>
      <c r="WBJ403" s="455"/>
      <c r="WBK403" s="403"/>
      <c r="WBL403" s="403"/>
      <c r="WBM403" s="473"/>
      <c r="WBN403" s="472"/>
      <c r="WBO403" s="403"/>
      <c r="WBP403" s="358"/>
      <c r="WBQ403" s="474"/>
      <c r="WBR403" s="455"/>
      <c r="WBS403" s="403"/>
      <c r="WBT403" s="403"/>
      <c r="WBU403" s="473"/>
      <c r="WBV403" s="472"/>
      <c r="WBW403" s="403"/>
      <c r="WBX403" s="358"/>
      <c r="WBY403" s="474"/>
      <c r="WBZ403" s="455"/>
      <c r="WCA403" s="403"/>
      <c r="WCB403" s="403"/>
      <c r="WCC403" s="473"/>
      <c r="WCD403" s="472"/>
      <c r="WCE403" s="403"/>
      <c r="WCF403" s="358"/>
      <c r="WCG403" s="474"/>
      <c r="WCH403" s="455"/>
      <c r="WCI403" s="403"/>
      <c r="WCJ403" s="403"/>
      <c r="WCK403" s="473"/>
      <c r="WCL403" s="472"/>
      <c r="WCM403" s="403"/>
      <c r="WCN403" s="358"/>
      <c r="WCO403" s="474"/>
      <c r="WCP403" s="455"/>
      <c r="WCQ403" s="403"/>
      <c r="WCR403" s="403"/>
      <c r="WCS403" s="473"/>
      <c r="WCT403" s="472"/>
      <c r="WCU403" s="403"/>
      <c r="WCV403" s="358"/>
      <c r="WCW403" s="474"/>
      <c r="WCX403" s="455"/>
      <c r="WCY403" s="403"/>
      <c r="WCZ403" s="403"/>
      <c r="WDA403" s="473"/>
      <c r="WDB403" s="472"/>
      <c r="WDC403" s="403"/>
      <c r="WDD403" s="358"/>
      <c r="WDE403" s="474"/>
      <c r="WDF403" s="455"/>
      <c r="WDG403" s="403"/>
      <c r="WDH403" s="403"/>
      <c r="WDI403" s="473"/>
      <c r="WDJ403" s="472"/>
      <c r="WDK403" s="403"/>
      <c r="WDL403" s="358"/>
      <c r="WDM403" s="474"/>
      <c r="WDN403" s="455"/>
      <c r="WDO403" s="403"/>
      <c r="WDP403" s="403"/>
      <c r="WDQ403" s="473"/>
      <c r="WDR403" s="472"/>
      <c r="WDS403" s="403"/>
      <c r="WDT403" s="358"/>
      <c r="WDU403" s="474"/>
      <c r="WDV403" s="455"/>
      <c r="WDW403" s="403"/>
      <c r="WDX403" s="403"/>
      <c r="WDY403" s="473"/>
      <c r="WDZ403" s="472"/>
      <c r="WEA403" s="403"/>
      <c r="WEB403" s="358"/>
      <c r="WEC403" s="474"/>
      <c r="WED403" s="455"/>
      <c r="WEE403" s="403"/>
      <c r="WEF403" s="403"/>
      <c r="WEG403" s="473"/>
      <c r="WEH403" s="472"/>
      <c r="WEI403" s="403"/>
      <c r="WEJ403" s="358"/>
      <c r="WEK403" s="474"/>
      <c r="WEL403" s="455"/>
      <c r="WEM403" s="403"/>
      <c r="WEN403" s="403"/>
      <c r="WEO403" s="473"/>
      <c r="WEP403" s="472"/>
      <c r="WEQ403" s="403"/>
      <c r="WER403" s="358"/>
      <c r="WES403" s="474"/>
      <c r="WET403" s="455"/>
      <c r="WEU403" s="403"/>
      <c r="WEV403" s="403"/>
      <c r="WEW403" s="473"/>
      <c r="WEX403" s="472"/>
      <c r="WEY403" s="403"/>
      <c r="WEZ403" s="358"/>
      <c r="WFA403" s="474"/>
      <c r="WFB403" s="455"/>
      <c r="WFC403" s="403"/>
      <c r="WFD403" s="403"/>
      <c r="WFE403" s="473"/>
      <c r="WFF403" s="472"/>
      <c r="WFG403" s="403"/>
      <c r="WFH403" s="358"/>
      <c r="WFI403" s="474"/>
      <c r="WFJ403" s="455"/>
      <c r="WFK403" s="403"/>
      <c r="WFL403" s="403"/>
      <c r="WFM403" s="473"/>
      <c r="WFN403" s="472"/>
      <c r="WFO403" s="403"/>
      <c r="WFP403" s="358"/>
      <c r="WFQ403" s="474"/>
      <c r="WFR403" s="455"/>
      <c r="WFS403" s="403"/>
      <c r="WFT403" s="403"/>
      <c r="WFU403" s="473"/>
      <c r="WFV403" s="472"/>
      <c r="WFW403" s="403"/>
      <c r="WFX403" s="358"/>
      <c r="WFY403" s="474"/>
      <c r="WFZ403" s="455"/>
      <c r="WGA403" s="403"/>
      <c r="WGB403" s="403"/>
      <c r="WGC403" s="473"/>
      <c r="WGD403" s="472"/>
      <c r="WGE403" s="403"/>
      <c r="WGF403" s="358"/>
      <c r="WGG403" s="474"/>
      <c r="WGH403" s="455"/>
      <c r="WGI403" s="403"/>
      <c r="WGJ403" s="403"/>
      <c r="WGK403" s="473"/>
      <c r="WGL403" s="472"/>
      <c r="WGM403" s="403"/>
      <c r="WGN403" s="358"/>
      <c r="WGO403" s="474"/>
      <c r="WGP403" s="455"/>
      <c r="WGQ403" s="403"/>
      <c r="WGR403" s="403"/>
      <c r="WGS403" s="473"/>
      <c r="WGT403" s="472"/>
      <c r="WGU403" s="403"/>
      <c r="WGV403" s="358"/>
      <c r="WGW403" s="474"/>
      <c r="WGX403" s="455"/>
      <c r="WGY403" s="403"/>
      <c r="WGZ403" s="403"/>
      <c r="WHA403" s="473"/>
      <c r="WHB403" s="472"/>
      <c r="WHC403" s="403"/>
      <c r="WHD403" s="358"/>
      <c r="WHE403" s="474"/>
      <c r="WHF403" s="455"/>
      <c r="WHG403" s="403"/>
      <c r="WHH403" s="403"/>
      <c r="WHI403" s="473"/>
      <c r="WHJ403" s="472"/>
      <c r="WHK403" s="403"/>
      <c r="WHL403" s="358"/>
      <c r="WHM403" s="474"/>
      <c r="WHN403" s="455"/>
      <c r="WHO403" s="403"/>
      <c r="WHP403" s="403"/>
      <c r="WHQ403" s="473"/>
      <c r="WHR403" s="472"/>
      <c r="WHS403" s="403"/>
      <c r="WHT403" s="358"/>
      <c r="WHU403" s="474"/>
      <c r="WHV403" s="455"/>
      <c r="WHW403" s="403"/>
      <c r="WHX403" s="403"/>
      <c r="WHY403" s="473"/>
      <c r="WHZ403" s="472"/>
      <c r="WIA403" s="403"/>
      <c r="WIB403" s="358"/>
      <c r="WIC403" s="474"/>
      <c r="WID403" s="455"/>
      <c r="WIE403" s="403"/>
      <c r="WIF403" s="403"/>
      <c r="WIG403" s="473"/>
      <c r="WIH403" s="472"/>
      <c r="WII403" s="403"/>
      <c r="WIJ403" s="358"/>
      <c r="WIK403" s="474"/>
      <c r="WIL403" s="455"/>
      <c r="WIM403" s="403"/>
      <c r="WIN403" s="403"/>
      <c r="WIO403" s="473"/>
      <c r="WIP403" s="472"/>
      <c r="WIQ403" s="403"/>
      <c r="WIR403" s="358"/>
      <c r="WIS403" s="474"/>
      <c r="WIT403" s="455"/>
      <c r="WIU403" s="403"/>
      <c r="WIV403" s="403"/>
      <c r="WIW403" s="473"/>
      <c r="WIX403" s="472"/>
      <c r="WIY403" s="403"/>
      <c r="WIZ403" s="358"/>
      <c r="WJA403" s="474"/>
      <c r="WJB403" s="455"/>
      <c r="WJC403" s="403"/>
      <c r="WJD403" s="403"/>
      <c r="WJE403" s="473"/>
      <c r="WJF403" s="472"/>
      <c r="WJG403" s="403"/>
      <c r="WJH403" s="358"/>
      <c r="WJI403" s="474"/>
      <c r="WJJ403" s="455"/>
      <c r="WJK403" s="403"/>
      <c r="WJL403" s="403"/>
      <c r="WJM403" s="473"/>
      <c r="WJN403" s="472"/>
      <c r="WJO403" s="403"/>
      <c r="WJP403" s="358"/>
      <c r="WJQ403" s="474"/>
      <c r="WJR403" s="455"/>
      <c r="WJS403" s="403"/>
      <c r="WJT403" s="403"/>
      <c r="WJU403" s="473"/>
      <c r="WJV403" s="472"/>
      <c r="WJW403" s="403"/>
      <c r="WJX403" s="358"/>
      <c r="WJY403" s="474"/>
      <c r="WJZ403" s="455"/>
      <c r="WKA403" s="403"/>
      <c r="WKB403" s="403"/>
      <c r="WKC403" s="473"/>
      <c r="WKD403" s="472"/>
      <c r="WKE403" s="403"/>
      <c r="WKF403" s="358"/>
      <c r="WKG403" s="474"/>
      <c r="WKH403" s="455"/>
      <c r="WKI403" s="403"/>
      <c r="WKJ403" s="403"/>
      <c r="WKK403" s="473"/>
      <c r="WKL403" s="472"/>
      <c r="WKM403" s="403"/>
      <c r="WKN403" s="358"/>
      <c r="WKO403" s="474"/>
      <c r="WKP403" s="455"/>
      <c r="WKQ403" s="403"/>
      <c r="WKR403" s="403"/>
      <c r="WKS403" s="473"/>
      <c r="WKT403" s="472"/>
      <c r="WKU403" s="403"/>
      <c r="WKV403" s="358"/>
      <c r="WKW403" s="474"/>
      <c r="WKX403" s="455"/>
      <c r="WKY403" s="403"/>
      <c r="WKZ403" s="403"/>
      <c r="WLA403" s="473"/>
      <c r="WLB403" s="472"/>
      <c r="WLC403" s="403"/>
      <c r="WLD403" s="358"/>
      <c r="WLE403" s="474"/>
      <c r="WLF403" s="455"/>
      <c r="WLG403" s="403"/>
      <c r="WLH403" s="403"/>
      <c r="WLI403" s="473"/>
      <c r="WLJ403" s="472"/>
      <c r="WLK403" s="403"/>
      <c r="WLL403" s="358"/>
      <c r="WLM403" s="474"/>
      <c r="WLN403" s="455"/>
      <c r="WLO403" s="403"/>
      <c r="WLP403" s="403"/>
      <c r="WLQ403" s="473"/>
      <c r="WLR403" s="472"/>
      <c r="WLS403" s="403"/>
      <c r="WLT403" s="358"/>
      <c r="WLU403" s="474"/>
      <c r="WLV403" s="455"/>
      <c r="WLW403" s="403"/>
      <c r="WLX403" s="403"/>
      <c r="WLY403" s="473"/>
      <c r="WLZ403" s="472"/>
      <c r="WMA403" s="403"/>
      <c r="WMB403" s="358"/>
      <c r="WMC403" s="474"/>
      <c r="WMD403" s="455"/>
      <c r="WME403" s="403"/>
      <c r="WMF403" s="403"/>
      <c r="WMG403" s="473"/>
      <c r="WMH403" s="472"/>
      <c r="WMI403" s="403"/>
      <c r="WMJ403" s="358"/>
      <c r="WMK403" s="474"/>
      <c r="WML403" s="455"/>
      <c r="WMM403" s="403"/>
      <c r="WMN403" s="403"/>
      <c r="WMO403" s="473"/>
      <c r="WMP403" s="472"/>
      <c r="WMQ403" s="403"/>
      <c r="WMR403" s="358"/>
      <c r="WMS403" s="474"/>
      <c r="WMT403" s="455"/>
      <c r="WMU403" s="403"/>
      <c r="WMV403" s="403"/>
      <c r="WMW403" s="473"/>
      <c r="WMX403" s="472"/>
      <c r="WMY403" s="403"/>
      <c r="WMZ403" s="358"/>
      <c r="WNA403" s="474"/>
      <c r="WNB403" s="455"/>
      <c r="WNC403" s="403"/>
      <c r="WND403" s="403"/>
      <c r="WNE403" s="473"/>
      <c r="WNF403" s="472"/>
      <c r="WNG403" s="403"/>
      <c r="WNH403" s="358"/>
      <c r="WNI403" s="474"/>
      <c r="WNJ403" s="455"/>
      <c r="WNK403" s="403"/>
      <c r="WNL403" s="403"/>
      <c r="WNM403" s="473"/>
      <c r="WNN403" s="472"/>
      <c r="WNO403" s="403"/>
      <c r="WNP403" s="358"/>
      <c r="WNQ403" s="474"/>
      <c r="WNR403" s="455"/>
      <c r="WNS403" s="403"/>
      <c r="WNT403" s="403"/>
      <c r="WNU403" s="473"/>
      <c r="WNV403" s="472"/>
      <c r="WNW403" s="403"/>
      <c r="WNX403" s="358"/>
      <c r="WNY403" s="474"/>
      <c r="WNZ403" s="455"/>
      <c r="WOA403" s="403"/>
      <c r="WOB403" s="403"/>
      <c r="WOC403" s="473"/>
      <c r="WOD403" s="472"/>
      <c r="WOE403" s="403"/>
      <c r="WOF403" s="358"/>
      <c r="WOG403" s="474"/>
      <c r="WOH403" s="455"/>
      <c r="WOI403" s="403"/>
      <c r="WOJ403" s="403"/>
      <c r="WOK403" s="473"/>
      <c r="WOL403" s="472"/>
      <c r="WOM403" s="403"/>
      <c r="WON403" s="358"/>
      <c r="WOO403" s="474"/>
      <c r="WOP403" s="455"/>
      <c r="WOQ403" s="403"/>
      <c r="WOR403" s="403"/>
      <c r="WOS403" s="473"/>
      <c r="WOT403" s="472"/>
      <c r="WOU403" s="403"/>
      <c r="WOV403" s="358"/>
      <c r="WOW403" s="474"/>
      <c r="WOX403" s="455"/>
      <c r="WOY403" s="403"/>
      <c r="WOZ403" s="403"/>
      <c r="WPA403" s="473"/>
      <c r="WPB403" s="472"/>
      <c r="WPC403" s="403"/>
      <c r="WPD403" s="358"/>
      <c r="WPE403" s="474"/>
      <c r="WPF403" s="455"/>
      <c r="WPG403" s="403"/>
      <c r="WPH403" s="403"/>
      <c r="WPI403" s="473"/>
      <c r="WPJ403" s="472"/>
      <c r="WPK403" s="403"/>
      <c r="WPL403" s="358"/>
      <c r="WPM403" s="474"/>
      <c r="WPN403" s="455"/>
      <c r="WPO403" s="403"/>
      <c r="WPP403" s="403"/>
      <c r="WPQ403" s="473"/>
      <c r="WPR403" s="472"/>
      <c r="WPS403" s="403"/>
      <c r="WPT403" s="358"/>
      <c r="WPU403" s="474"/>
      <c r="WPV403" s="455"/>
      <c r="WPW403" s="403"/>
      <c r="WPX403" s="403"/>
      <c r="WPY403" s="473"/>
      <c r="WPZ403" s="472"/>
      <c r="WQA403" s="403"/>
      <c r="WQB403" s="358"/>
      <c r="WQC403" s="474"/>
      <c r="WQD403" s="455"/>
      <c r="WQE403" s="403"/>
      <c r="WQF403" s="403"/>
      <c r="WQG403" s="473"/>
      <c r="WQH403" s="472"/>
      <c r="WQI403" s="403"/>
      <c r="WQJ403" s="358"/>
      <c r="WQK403" s="474"/>
      <c r="WQL403" s="455"/>
      <c r="WQM403" s="403"/>
      <c r="WQN403" s="403"/>
      <c r="WQO403" s="473"/>
      <c r="WQP403" s="472"/>
      <c r="WQQ403" s="403"/>
      <c r="WQR403" s="358"/>
      <c r="WQS403" s="474"/>
      <c r="WQT403" s="455"/>
      <c r="WQU403" s="403"/>
      <c r="WQV403" s="403"/>
      <c r="WQW403" s="473"/>
      <c r="WQX403" s="472"/>
      <c r="WQY403" s="403"/>
      <c r="WQZ403" s="358"/>
      <c r="WRA403" s="474"/>
      <c r="WRB403" s="455"/>
      <c r="WRC403" s="403"/>
      <c r="WRD403" s="403"/>
      <c r="WRE403" s="473"/>
      <c r="WRF403" s="472"/>
      <c r="WRG403" s="403"/>
      <c r="WRH403" s="358"/>
      <c r="WRI403" s="474"/>
      <c r="WRJ403" s="455"/>
      <c r="WRK403" s="403"/>
      <c r="WRL403" s="403"/>
      <c r="WRM403" s="473"/>
      <c r="WRN403" s="472"/>
      <c r="WRO403" s="403"/>
      <c r="WRP403" s="358"/>
      <c r="WRQ403" s="474"/>
      <c r="WRR403" s="455"/>
      <c r="WRS403" s="403"/>
      <c r="WRT403" s="403"/>
      <c r="WRU403" s="473"/>
      <c r="WRV403" s="472"/>
      <c r="WRW403" s="403"/>
      <c r="WRX403" s="358"/>
      <c r="WRY403" s="474"/>
      <c r="WRZ403" s="455"/>
      <c r="WSA403" s="403"/>
      <c r="WSB403" s="403"/>
      <c r="WSC403" s="473"/>
      <c r="WSD403" s="472"/>
      <c r="WSE403" s="403"/>
      <c r="WSF403" s="358"/>
      <c r="WSG403" s="474"/>
      <c r="WSH403" s="455"/>
      <c r="WSI403" s="403"/>
      <c r="WSJ403" s="403"/>
      <c r="WSK403" s="473"/>
      <c r="WSL403" s="472"/>
      <c r="WSM403" s="403"/>
      <c r="WSN403" s="358"/>
      <c r="WSO403" s="474"/>
      <c r="WSP403" s="455"/>
      <c r="WSQ403" s="403"/>
      <c r="WSR403" s="403"/>
      <c r="WSS403" s="473"/>
      <c r="WST403" s="472"/>
      <c r="WSU403" s="403"/>
      <c r="WSV403" s="358"/>
      <c r="WSW403" s="474"/>
      <c r="WSX403" s="455"/>
      <c r="WSY403" s="403"/>
      <c r="WSZ403" s="403"/>
      <c r="WTA403" s="473"/>
      <c r="WTB403" s="472"/>
      <c r="WTC403" s="403"/>
      <c r="WTD403" s="358"/>
      <c r="WTE403" s="474"/>
      <c r="WTF403" s="455"/>
      <c r="WTG403" s="403"/>
      <c r="WTH403" s="403"/>
      <c r="WTI403" s="473"/>
      <c r="WTJ403" s="472"/>
      <c r="WTK403" s="403"/>
      <c r="WTL403" s="358"/>
      <c r="WTM403" s="474"/>
      <c r="WTN403" s="455"/>
      <c r="WTO403" s="403"/>
      <c r="WTP403" s="403"/>
      <c r="WTQ403" s="473"/>
      <c r="WTR403" s="472"/>
      <c r="WTS403" s="403"/>
      <c r="WTT403" s="358"/>
      <c r="WTU403" s="474"/>
      <c r="WTV403" s="455"/>
      <c r="WTW403" s="403"/>
      <c r="WTX403" s="403"/>
      <c r="WTY403" s="473"/>
      <c r="WTZ403" s="472"/>
      <c r="WUA403" s="403"/>
      <c r="WUB403" s="358"/>
      <c r="WUC403" s="474"/>
      <c r="WUD403" s="455"/>
      <c r="WUE403" s="403"/>
      <c r="WUF403" s="403"/>
      <c r="WUG403" s="473"/>
      <c r="WUH403" s="472"/>
      <c r="WUI403" s="403"/>
      <c r="WUJ403" s="358"/>
      <c r="WUK403" s="474"/>
      <c r="WUL403" s="455"/>
      <c r="WUM403" s="403"/>
      <c r="WUN403" s="403"/>
      <c r="WUO403" s="473"/>
      <c r="WUP403" s="472"/>
      <c r="WUQ403" s="403"/>
      <c r="WUR403" s="358"/>
      <c r="WUS403" s="474"/>
      <c r="WUT403" s="455"/>
      <c r="WUU403" s="403"/>
      <c r="WUV403" s="403"/>
      <c r="WUW403" s="473"/>
      <c r="WUX403" s="472"/>
      <c r="WUY403" s="403"/>
      <c r="WUZ403" s="358"/>
      <c r="WVA403" s="474"/>
      <c r="WVB403" s="455"/>
      <c r="WVC403" s="403"/>
      <c r="WVD403" s="403"/>
      <c r="WVE403" s="473"/>
      <c r="WVF403" s="472"/>
      <c r="WVG403" s="403"/>
      <c r="WVH403" s="358"/>
      <c r="WVI403" s="474"/>
      <c r="WVJ403" s="455"/>
      <c r="WVK403" s="403"/>
      <c r="WVL403" s="403"/>
      <c r="WVM403" s="473"/>
      <c r="WVN403" s="472"/>
      <c r="WVO403" s="403"/>
      <c r="WVP403" s="358"/>
      <c r="WVQ403" s="474"/>
      <c r="WVR403" s="455"/>
      <c r="WVS403" s="403"/>
      <c r="WVT403" s="403"/>
      <c r="WVU403" s="473"/>
      <c r="WVV403" s="472"/>
      <c r="WVW403" s="403"/>
      <c r="WVX403" s="358"/>
      <c r="WVY403" s="474"/>
      <c r="WVZ403" s="455"/>
      <c r="WWA403" s="403"/>
      <c r="WWB403" s="403"/>
      <c r="WWC403" s="473"/>
      <c r="WWD403" s="472"/>
      <c r="WWE403" s="403"/>
      <c r="WWF403" s="358"/>
      <c r="WWG403" s="474"/>
      <c r="WWH403" s="455"/>
      <c r="WWI403" s="403"/>
      <c r="WWJ403" s="403"/>
      <c r="WWK403" s="473"/>
      <c r="WWL403" s="472"/>
      <c r="WWM403" s="403"/>
      <c r="WWN403" s="358"/>
      <c r="WWO403" s="474"/>
      <c r="WWP403" s="455"/>
      <c r="WWQ403" s="403"/>
      <c r="WWR403" s="403"/>
      <c r="WWS403" s="473"/>
      <c r="WWT403" s="472"/>
      <c r="WWU403" s="403"/>
      <c r="WWV403" s="358"/>
      <c r="WWW403" s="474"/>
      <c r="WWX403" s="455"/>
      <c r="WWY403" s="403"/>
      <c r="WWZ403" s="403"/>
      <c r="WXA403" s="473"/>
      <c r="WXB403" s="472"/>
      <c r="WXC403" s="403"/>
      <c r="WXD403" s="358"/>
      <c r="WXE403" s="474"/>
      <c r="WXF403" s="455"/>
      <c r="WXG403" s="403"/>
      <c r="WXH403" s="403"/>
      <c r="WXI403" s="473"/>
      <c r="WXJ403" s="472"/>
      <c r="WXK403" s="403"/>
      <c r="WXL403" s="358"/>
      <c r="WXM403" s="474"/>
      <c r="WXN403" s="455"/>
      <c r="WXO403" s="403"/>
      <c r="WXP403" s="403"/>
      <c r="WXQ403" s="473"/>
      <c r="WXR403" s="472"/>
      <c r="WXS403" s="403"/>
      <c r="WXT403" s="358"/>
      <c r="WXU403" s="474"/>
      <c r="WXV403" s="455"/>
      <c r="WXW403" s="403"/>
      <c r="WXX403" s="403"/>
      <c r="WXY403" s="473"/>
      <c r="WXZ403" s="472"/>
      <c r="WYA403" s="403"/>
      <c r="WYB403" s="358"/>
      <c r="WYC403" s="474"/>
      <c r="WYD403" s="455"/>
      <c r="WYE403" s="403"/>
      <c r="WYF403" s="403"/>
      <c r="WYG403" s="473"/>
      <c r="WYH403" s="472"/>
      <c r="WYI403" s="403"/>
      <c r="WYJ403" s="358"/>
      <c r="WYK403" s="474"/>
      <c r="WYL403" s="455"/>
      <c r="WYM403" s="403"/>
      <c r="WYN403" s="403"/>
      <c r="WYO403" s="473"/>
      <c r="WYP403" s="472"/>
      <c r="WYQ403" s="403"/>
      <c r="WYR403" s="358"/>
      <c r="WYS403" s="474"/>
      <c r="WYT403" s="455"/>
      <c r="WYU403" s="403"/>
      <c r="WYV403" s="403"/>
      <c r="WYW403" s="473"/>
      <c r="WYX403" s="472"/>
      <c r="WYY403" s="403"/>
      <c r="WYZ403" s="358"/>
      <c r="WZA403" s="474"/>
      <c r="WZB403" s="455"/>
      <c r="WZC403" s="403"/>
      <c r="WZD403" s="403"/>
      <c r="WZE403" s="473"/>
      <c r="WZF403" s="472"/>
      <c r="WZG403" s="403"/>
      <c r="WZH403" s="358"/>
      <c r="WZI403" s="474"/>
      <c r="WZJ403" s="455"/>
      <c r="WZK403" s="403"/>
      <c r="WZL403" s="403"/>
      <c r="WZM403" s="473"/>
      <c r="WZN403" s="472"/>
      <c r="WZO403" s="403"/>
      <c r="WZP403" s="358"/>
      <c r="WZQ403" s="474"/>
      <c r="WZR403" s="455"/>
      <c r="WZS403" s="403"/>
      <c r="WZT403" s="403"/>
      <c r="WZU403" s="473"/>
      <c r="WZV403" s="472"/>
      <c r="WZW403" s="403"/>
      <c r="WZX403" s="358"/>
      <c r="WZY403" s="474"/>
      <c r="WZZ403" s="455"/>
      <c r="XAA403" s="403"/>
      <c r="XAB403" s="403"/>
      <c r="XAC403" s="473"/>
      <c r="XAD403" s="472"/>
      <c r="XAE403" s="403"/>
      <c r="XAF403" s="358"/>
      <c r="XAG403" s="474"/>
      <c r="XAH403" s="455"/>
      <c r="XAI403" s="403"/>
      <c r="XAJ403" s="403"/>
      <c r="XAK403" s="473"/>
      <c r="XAL403" s="472"/>
      <c r="XAM403" s="403"/>
      <c r="XAN403" s="358"/>
      <c r="XAO403" s="474"/>
      <c r="XAP403" s="455"/>
      <c r="XAQ403" s="403"/>
      <c r="XAR403" s="403"/>
      <c r="XAS403" s="473"/>
      <c r="XAT403" s="472"/>
      <c r="XAU403" s="403"/>
      <c r="XAV403" s="358"/>
      <c r="XAW403" s="474"/>
      <c r="XAX403" s="455"/>
      <c r="XAY403" s="403"/>
      <c r="XAZ403" s="403"/>
      <c r="XBA403" s="473"/>
      <c r="XBB403" s="472"/>
      <c r="XBC403" s="403"/>
      <c r="XBD403" s="358"/>
      <c r="XBE403" s="474"/>
      <c r="XBF403" s="455"/>
      <c r="XBG403" s="403"/>
      <c r="XBH403" s="403"/>
      <c r="XBI403" s="473"/>
      <c r="XBJ403" s="472"/>
      <c r="XBK403" s="403"/>
      <c r="XBL403" s="358"/>
      <c r="XBM403" s="474"/>
      <c r="XBN403" s="455"/>
      <c r="XBO403" s="403"/>
      <c r="XBP403" s="403"/>
      <c r="XBQ403" s="473"/>
      <c r="XBR403" s="472"/>
      <c r="XBS403" s="403"/>
      <c r="XBT403" s="358"/>
      <c r="XBU403" s="474"/>
      <c r="XBV403" s="455"/>
      <c r="XBW403" s="403"/>
      <c r="XBX403" s="403"/>
      <c r="XBY403" s="473"/>
      <c r="XBZ403" s="472"/>
      <c r="XCA403" s="403"/>
      <c r="XCB403" s="358"/>
      <c r="XCC403" s="474"/>
      <c r="XCD403" s="455"/>
      <c r="XCE403" s="403"/>
      <c r="XCF403" s="403"/>
      <c r="XCG403" s="473"/>
      <c r="XCH403" s="472"/>
      <c r="XCI403" s="403"/>
      <c r="XCJ403" s="358"/>
      <c r="XCK403" s="474"/>
      <c r="XCL403" s="455"/>
      <c r="XCM403" s="403"/>
      <c r="XCN403" s="403"/>
      <c r="XCO403" s="473"/>
      <c r="XCP403" s="472"/>
      <c r="XCQ403" s="403"/>
      <c r="XCR403" s="358"/>
      <c r="XCS403" s="474"/>
      <c r="XCT403" s="455"/>
      <c r="XCU403" s="403"/>
      <c r="XCV403" s="403"/>
      <c r="XCW403" s="473"/>
      <c r="XCX403" s="472"/>
      <c r="XCY403" s="403"/>
      <c r="XCZ403" s="358"/>
      <c r="XDA403" s="474"/>
      <c r="XDB403" s="455"/>
      <c r="XDC403" s="403"/>
      <c r="XDD403" s="403"/>
      <c r="XDE403" s="473"/>
      <c r="XDF403" s="472"/>
      <c r="XDG403" s="403"/>
      <c r="XDH403" s="358"/>
      <c r="XDI403" s="474"/>
      <c r="XDJ403" s="455"/>
      <c r="XDK403" s="403"/>
      <c r="XDL403" s="403"/>
      <c r="XDM403" s="473"/>
      <c r="XDN403" s="472"/>
      <c r="XDO403" s="403"/>
      <c r="XDP403" s="358"/>
      <c r="XDQ403" s="474"/>
      <c r="XDR403" s="455"/>
      <c r="XDS403" s="403"/>
      <c r="XDT403" s="403"/>
      <c r="XDU403" s="473"/>
      <c r="XDV403" s="472"/>
      <c r="XDW403" s="403"/>
      <c r="XDX403" s="358"/>
      <c r="XDY403" s="474"/>
      <c r="XDZ403" s="455"/>
      <c r="XEA403" s="403"/>
      <c r="XEB403" s="403"/>
      <c r="XEC403" s="473"/>
      <c r="XED403" s="472"/>
      <c r="XEE403" s="403"/>
      <c r="XEF403" s="358"/>
      <c r="XEG403" s="474"/>
      <c r="XEH403" s="455"/>
      <c r="XEI403" s="403"/>
      <c r="XEJ403" s="403"/>
      <c r="XEK403" s="473"/>
      <c r="XEL403" s="472"/>
      <c r="XEM403" s="403"/>
      <c r="XEN403" s="358"/>
      <c r="XEO403" s="474"/>
      <c r="XEP403" s="455"/>
      <c r="XEQ403" s="403"/>
      <c r="XER403" s="403"/>
      <c r="XES403" s="473"/>
      <c r="XET403" s="472"/>
      <c r="XEU403" s="403"/>
      <c r="XEV403" s="358"/>
      <c r="XEW403" s="474"/>
      <c r="XEX403" s="455"/>
      <c r="XEY403" s="403"/>
      <c r="XEZ403" s="403"/>
      <c r="XFA403" s="473"/>
      <c r="XFB403" s="472"/>
      <c r="XFC403" s="403"/>
      <c r="XFD403" s="358"/>
    </row>
    <row r="404" spans="1:16384" ht="12.75" customHeight="1" x14ac:dyDescent="0.35">
      <c r="A404" s="22">
        <v>401</v>
      </c>
      <c r="B404" s="324"/>
      <c r="C404" s="95">
        <v>45116</v>
      </c>
      <c r="D404" s="63" t="s">
        <v>102</v>
      </c>
      <c r="E404" s="483" t="str">
        <f>VLOOKUP(M404,Teams,2)</f>
        <v>GREENWICH PUMAS FC 50</v>
      </c>
      <c r="F404" s="483" t="str">
        <f>VLOOKUP(N404,Teams,2)</f>
        <v>DYNAMO SC</v>
      </c>
      <c r="G404" s="464">
        <v>50</v>
      </c>
      <c r="H404" s="369">
        <f>VLOOKUP(E404,START_TIMES,2)</f>
        <v>0.33333333333333331</v>
      </c>
      <c r="I404" s="370" t="s">
        <v>944</v>
      </c>
      <c r="J404" s="73" t="s">
        <v>985</v>
      </c>
      <c r="K404" s="16"/>
      <c r="M404" s="330" t="s">
        <v>128</v>
      </c>
      <c r="N404" s="330" t="s">
        <v>126</v>
      </c>
      <c r="P404" s="85"/>
      <c r="Q404" s="85"/>
    </row>
    <row r="405" spans="1:16384" ht="14.5" x14ac:dyDescent="0.35">
      <c r="A405" s="22">
        <v>402</v>
      </c>
      <c r="B405" s="324" t="s">
        <v>0</v>
      </c>
      <c r="C405" s="95">
        <v>45116</v>
      </c>
      <c r="D405" s="306" t="s">
        <v>890</v>
      </c>
      <c r="E405" s="482" t="str">
        <f>VLOOKUP(M405,Teams,2)</f>
        <v>EAST HAVEN SC</v>
      </c>
      <c r="F405" s="482" t="str">
        <f>VLOOKUP(N405,Teams,2)</f>
        <v>NORWALK SPORT COLOMBIA 50</v>
      </c>
      <c r="G405" s="464">
        <v>15</v>
      </c>
      <c r="H405" s="369">
        <f>VLOOKUP(E405,START_TIMES,2)</f>
        <v>0.41666666666666702</v>
      </c>
      <c r="I405" s="370" t="str">
        <f>VLOOKUP(E405,fields,2)</f>
        <v>East Haven MS (G), East Haven</v>
      </c>
      <c r="J405" s="73" t="s">
        <v>975</v>
      </c>
      <c r="K405" s="16"/>
      <c r="M405" s="350" t="s">
        <v>134</v>
      </c>
      <c r="N405" s="350" t="s">
        <v>141</v>
      </c>
    </row>
    <row r="406" spans="1:16384" ht="14.5" x14ac:dyDescent="0.35">
      <c r="A406" s="22">
        <v>403</v>
      </c>
      <c r="B406" s="257" t="s">
        <v>0</v>
      </c>
      <c r="C406" s="95" t="s">
        <v>0</v>
      </c>
      <c r="D406" s="63" t="s">
        <v>0</v>
      </c>
      <c r="E406" s="483" t="s">
        <v>0</v>
      </c>
      <c r="F406" s="483" t="s">
        <v>0</v>
      </c>
      <c r="G406" s="465" t="s">
        <v>0</v>
      </c>
      <c r="H406" s="369" t="s">
        <v>0</v>
      </c>
      <c r="I406" s="370" t="s">
        <v>0</v>
      </c>
      <c r="J406" s="73" t="s">
        <v>0</v>
      </c>
      <c r="K406" s="16"/>
      <c r="M406" s="85"/>
      <c r="N406" s="85"/>
    </row>
    <row r="407" spans="1:16384" ht="14.5" x14ac:dyDescent="0.35">
      <c r="A407" s="22">
        <v>404</v>
      </c>
      <c r="B407" s="257" t="s">
        <v>0</v>
      </c>
      <c r="C407" s="95" t="s">
        <v>0</v>
      </c>
      <c r="D407" s="63" t="s">
        <v>0</v>
      </c>
      <c r="E407" s="483" t="s">
        <v>0</v>
      </c>
      <c r="F407" s="483" t="s">
        <v>0</v>
      </c>
      <c r="G407" s="465" t="s">
        <v>0</v>
      </c>
      <c r="H407" s="369" t="s">
        <v>0</v>
      </c>
      <c r="I407" s="370" t="s">
        <v>0</v>
      </c>
      <c r="J407" s="73" t="s">
        <v>0</v>
      </c>
      <c r="K407" s="16"/>
      <c r="M407" s="85"/>
      <c r="N407" s="85"/>
    </row>
    <row r="408" spans="1:16384" ht="18" customHeight="1" x14ac:dyDescent="0.25">
      <c r="A408" s="22">
        <v>405</v>
      </c>
      <c r="B408" s="320"/>
      <c r="C408" s="399" t="s">
        <v>912</v>
      </c>
      <c r="D408" s="400"/>
      <c r="E408" s="493"/>
      <c r="F408" s="493"/>
      <c r="G408" s="400"/>
      <c r="H408" s="400"/>
      <c r="I408" s="401"/>
      <c r="J408" s="321"/>
      <c r="K408" s="298"/>
      <c r="L408" s="298"/>
      <c r="M408" s="85"/>
      <c r="N408" s="85"/>
      <c r="P408" s="85"/>
      <c r="Q408" s="85"/>
    </row>
    <row r="409" spans="1:16384" ht="12.75" customHeight="1" x14ac:dyDescent="0.35">
      <c r="A409" s="22">
        <v>406</v>
      </c>
      <c r="B409" s="257" t="s">
        <v>0</v>
      </c>
      <c r="C409" s="95" t="s">
        <v>0</v>
      </c>
      <c r="D409" s="63" t="s">
        <v>0</v>
      </c>
      <c r="E409" s="483" t="s">
        <v>0</v>
      </c>
      <c r="F409" s="483" t="s">
        <v>0</v>
      </c>
      <c r="G409" s="465" t="s">
        <v>0</v>
      </c>
      <c r="H409" s="369" t="s">
        <v>0</v>
      </c>
      <c r="I409" s="370" t="s">
        <v>0</v>
      </c>
      <c r="J409" s="73" t="s">
        <v>0</v>
      </c>
      <c r="K409" s="16"/>
      <c r="M409" s="85"/>
      <c r="N409" s="85"/>
      <c r="P409" s="85"/>
      <c r="Q409" s="85"/>
    </row>
    <row r="410" spans="1:16384" ht="12.75" customHeight="1" x14ac:dyDescent="0.35">
      <c r="A410" s="22">
        <v>407</v>
      </c>
      <c r="B410" s="257">
        <v>10</v>
      </c>
      <c r="C410" s="95">
        <v>45158</v>
      </c>
      <c r="D410" s="69" t="s">
        <v>10</v>
      </c>
      <c r="E410" s="483" t="str">
        <f t="shared" ref="E410:F414" si="76">VLOOKUP(M410,Teams,2)</f>
        <v>DANBURY UNITED</v>
      </c>
      <c r="F410" s="483" t="str">
        <f t="shared" si="76"/>
        <v>NEWTOWN SALTY DOGS</v>
      </c>
      <c r="G410" s="464"/>
      <c r="H410" s="369">
        <f>VLOOKUP(E410,START_TIMES,2)</f>
        <v>0.375</v>
      </c>
      <c r="I410" s="370" t="str">
        <f>VLOOKUP(E410,FallFields1,2)</f>
        <v>Portuguese Cultural Center (G), Danbury</v>
      </c>
      <c r="J410" s="73"/>
      <c r="K410" s="16"/>
      <c r="M410" s="85" t="s">
        <v>93</v>
      </c>
      <c r="N410" s="85" t="s">
        <v>92</v>
      </c>
      <c r="P410" s="85"/>
      <c r="Q410" s="85"/>
    </row>
    <row r="411" spans="1:16384" ht="12.75" customHeight="1" x14ac:dyDescent="0.35">
      <c r="A411" s="22">
        <v>408</v>
      </c>
      <c r="B411" s="257">
        <v>10</v>
      </c>
      <c r="C411" s="95">
        <v>45158</v>
      </c>
      <c r="D411" s="69" t="s">
        <v>10</v>
      </c>
      <c r="E411" s="483" t="str">
        <f t="shared" si="76"/>
        <v>HAMDEN ALL STARS</v>
      </c>
      <c r="F411" s="483" t="str">
        <f t="shared" si="76"/>
        <v>STAMFORD FC</v>
      </c>
      <c r="G411" s="464"/>
      <c r="H411" s="369">
        <f>VLOOKUP(E411,START_TIMES,2)</f>
        <v>0.41666666666666702</v>
      </c>
      <c r="I411" s="370" t="str">
        <f>VLOOKUP(E411,FallFields1,2)</f>
        <v>West Woods School (G), Hamden</v>
      </c>
      <c r="J411" s="73"/>
      <c r="K411" s="16"/>
      <c r="M411" s="85" t="s">
        <v>94</v>
      </c>
      <c r="N411" s="85" t="s">
        <v>95</v>
      </c>
      <c r="P411" s="85"/>
      <c r="Q411" s="85"/>
    </row>
    <row r="412" spans="1:16384" ht="12.75" customHeight="1" x14ac:dyDescent="0.35">
      <c r="A412" s="22">
        <v>409</v>
      </c>
      <c r="B412" s="257">
        <v>10</v>
      </c>
      <c r="C412" s="95">
        <v>45158</v>
      </c>
      <c r="D412" s="69" t="s">
        <v>10</v>
      </c>
      <c r="E412" s="483" t="str">
        <f t="shared" si="76"/>
        <v>CLINTON FC 30</v>
      </c>
      <c r="F412" s="483" t="str">
        <f t="shared" si="76"/>
        <v>CLUB NAPOLI 30</v>
      </c>
      <c r="G412" s="464"/>
      <c r="H412" s="369">
        <v>0.41666666666666669</v>
      </c>
      <c r="I412" s="370" t="str">
        <f>VLOOKUP(E412,FallFields1,2)</f>
        <v>Indian River Sports Complex (T), Clinton</v>
      </c>
      <c r="J412" s="73"/>
      <c r="K412" s="16"/>
      <c r="M412" s="85" t="s">
        <v>97</v>
      </c>
      <c r="N412" s="85" t="s">
        <v>96</v>
      </c>
      <c r="P412" s="85"/>
      <c r="Q412" s="85"/>
    </row>
    <row r="413" spans="1:16384" ht="12.75" customHeight="1" x14ac:dyDescent="0.35">
      <c r="A413" s="22">
        <v>410</v>
      </c>
      <c r="B413" s="257">
        <v>10</v>
      </c>
      <c r="C413" s="95">
        <v>45158</v>
      </c>
      <c r="D413" s="69" t="s">
        <v>10</v>
      </c>
      <c r="E413" s="483" t="str">
        <f t="shared" si="76"/>
        <v>GREENWICH FC 30</v>
      </c>
      <c r="F413" s="483" t="str">
        <f t="shared" si="76"/>
        <v>NORTH BRANFORD 30</v>
      </c>
      <c r="G413" s="464"/>
      <c r="H413" s="369">
        <v>0.41666666666666669</v>
      </c>
      <c r="I413" s="370" t="s">
        <v>945</v>
      </c>
      <c r="J413" s="73"/>
      <c r="K413" s="16"/>
      <c r="M413" s="85" t="s">
        <v>99</v>
      </c>
      <c r="N413" s="85" t="s">
        <v>98</v>
      </c>
      <c r="P413" s="85"/>
      <c r="Q413" s="85"/>
    </row>
    <row r="414" spans="1:16384" ht="12.75" customHeight="1" thickBot="1" x14ac:dyDescent="0.4">
      <c r="A414" s="22">
        <v>411</v>
      </c>
      <c r="B414" s="257">
        <v>10</v>
      </c>
      <c r="C414" s="95">
        <v>45158</v>
      </c>
      <c r="D414" s="69" t="s">
        <v>10</v>
      </c>
      <c r="E414" s="483" t="str">
        <f t="shared" si="76"/>
        <v>VASCO DA GAMA 30</v>
      </c>
      <c r="F414" s="483" t="str">
        <f t="shared" si="76"/>
        <v>NORWALK FC</v>
      </c>
      <c r="G414" s="464"/>
      <c r="H414" s="369">
        <f>VLOOKUP(E414,START_TIMES,2)</f>
        <v>0.41666666666666702</v>
      </c>
      <c r="I414" s="370" t="str">
        <f>VLOOKUP(E414,FallFields1,2)</f>
        <v>Veterans Memorial Park (T), Bridgeport</v>
      </c>
      <c r="J414" s="73"/>
      <c r="K414" s="16"/>
      <c r="M414" s="85" t="s">
        <v>101</v>
      </c>
      <c r="N414" s="85" t="s">
        <v>100</v>
      </c>
      <c r="P414" s="85"/>
      <c r="Q414" s="85"/>
    </row>
    <row r="415" spans="1:16384" ht="12.75" customHeight="1" thickTop="1" thickBot="1" x14ac:dyDescent="0.4">
      <c r="A415" s="22">
        <v>412</v>
      </c>
      <c r="B415" s="324" t="s">
        <v>0</v>
      </c>
      <c r="C415" s="95" t="s">
        <v>0</v>
      </c>
      <c r="D415" s="329" t="s">
        <v>0</v>
      </c>
      <c r="E415" s="484" t="s">
        <v>0</v>
      </c>
      <c r="F415" s="485" t="s">
        <v>0</v>
      </c>
      <c r="G415" s="464" t="s">
        <v>0</v>
      </c>
      <c r="H415" s="374" t="s">
        <v>0</v>
      </c>
      <c r="I415" s="372" t="s">
        <v>0</v>
      </c>
      <c r="J415" s="347"/>
      <c r="K415" s="16"/>
      <c r="M415" s="85"/>
      <c r="N415" s="85"/>
      <c r="P415" s="85"/>
      <c r="Q415" s="85"/>
      <c r="S415" s="16"/>
      <c r="T415" s="198"/>
      <c r="U415" s="198"/>
      <c r="V415" s="16">
        <v>73</v>
      </c>
      <c r="W415" s="209"/>
      <c r="X415" s="215"/>
      <c r="Y415" s="16"/>
      <c r="Z415" s="20"/>
      <c r="AC415" s="16"/>
    </row>
    <row r="416" spans="1:16384" ht="11.5" customHeight="1" thickTop="1" x14ac:dyDescent="0.35">
      <c r="A416" s="22">
        <v>413</v>
      </c>
      <c r="B416" s="257">
        <v>10</v>
      </c>
      <c r="C416" s="95">
        <v>45158</v>
      </c>
      <c r="D416" s="66" t="s">
        <v>175</v>
      </c>
      <c r="E416" s="483" t="str">
        <f t="shared" ref="E416:F420" si="77">VLOOKUP(M416,Teams,2)</f>
        <v>FC CALDO VERDE</v>
      </c>
      <c r="F416" s="483" t="str">
        <f t="shared" si="77"/>
        <v>MILFORD TUESDAY</v>
      </c>
      <c r="G416" s="464"/>
      <c r="H416" s="369">
        <f>VLOOKUP(E416,START_TIMES,2)</f>
        <v>0.41666666666666702</v>
      </c>
      <c r="I416" s="370" t="str">
        <f>VLOOKUP(E416,FallFields1,2)</f>
        <v>City Hill MS (G), Naugatuck</v>
      </c>
      <c r="J416" s="73"/>
      <c r="K416" s="16"/>
      <c r="M416" s="197" t="s">
        <v>152</v>
      </c>
      <c r="N416" s="197" t="s">
        <v>155</v>
      </c>
      <c r="P416" s="85"/>
      <c r="Q416" s="85"/>
      <c r="S416" s="16"/>
      <c r="T416" s="288"/>
      <c r="U416" s="288"/>
      <c r="V416" s="16"/>
      <c r="W416" s="227"/>
      <c r="X416" s="289"/>
      <c r="Y416" s="16"/>
      <c r="Z416" s="20"/>
      <c r="AC416" s="16"/>
    </row>
    <row r="417" spans="1:17" ht="12.75" customHeight="1" x14ac:dyDescent="0.35">
      <c r="A417" s="22">
        <v>414</v>
      </c>
      <c r="B417" s="257">
        <v>10</v>
      </c>
      <c r="C417" s="95">
        <v>45158</v>
      </c>
      <c r="D417" s="66" t="s">
        <v>175</v>
      </c>
      <c r="E417" s="483" t="str">
        <f t="shared" si="77"/>
        <v>SHELTON FC</v>
      </c>
      <c r="F417" s="483" t="str">
        <f t="shared" si="77"/>
        <v>MILFORD AMIGOS</v>
      </c>
      <c r="G417" s="464"/>
      <c r="H417" s="369">
        <f>VLOOKUP(E417,START_TIMES,2)</f>
        <v>0.33333333333333331</v>
      </c>
      <c r="I417" s="370" t="str">
        <f>VLOOKUP(E417,FallFields1,2)</f>
        <v>Nike Site (G), Shelton</v>
      </c>
      <c r="J417" s="73"/>
      <c r="K417" s="16"/>
      <c r="M417" s="197" t="s">
        <v>158</v>
      </c>
      <c r="N417" s="197" t="s">
        <v>154</v>
      </c>
      <c r="P417" s="85"/>
      <c r="Q417" s="85"/>
    </row>
    <row r="418" spans="1:17" ht="12.65" customHeight="1" x14ac:dyDescent="0.35">
      <c r="A418" s="22">
        <v>415</v>
      </c>
      <c r="B418" s="257">
        <v>10</v>
      </c>
      <c r="C418" s="95">
        <v>45158</v>
      </c>
      <c r="D418" s="344" t="s">
        <v>175</v>
      </c>
      <c r="E418" s="482" t="str">
        <f t="shared" si="77"/>
        <v>COYOTES FC</v>
      </c>
      <c r="F418" s="483" t="str">
        <f t="shared" si="77"/>
        <v>ELITE FC</v>
      </c>
      <c r="G418" s="464"/>
      <c r="H418" s="369">
        <f>VLOOKUP(E418,START_TIMES,2)</f>
        <v>0.33333333333333331</v>
      </c>
      <c r="I418" s="370" t="str">
        <f>VLOOKUP(E418,FallFields1,2)</f>
        <v>Pragemann  Park (G), Wallingford</v>
      </c>
      <c r="J418" s="73"/>
      <c r="K418" s="16"/>
      <c r="M418" s="197" t="s">
        <v>150</v>
      </c>
      <c r="N418" s="197" t="s">
        <v>151</v>
      </c>
      <c r="P418" s="85"/>
      <c r="Q418" s="85"/>
    </row>
    <row r="419" spans="1:17" ht="12.75" customHeight="1" x14ac:dyDescent="0.35">
      <c r="A419" s="22">
        <v>416</v>
      </c>
      <c r="B419" s="257">
        <v>10</v>
      </c>
      <c r="C419" s="95">
        <v>45158</v>
      </c>
      <c r="D419" s="66" t="s">
        <v>175</v>
      </c>
      <c r="E419" s="483" t="str">
        <f t="shared" si="77"/>
        <v>LITCHFIELD COUNTY BLUES 30</v>
      </c>
      <c r="F419" s="483" t="str">
        <f t="shared" si="77"/>
        <v>NAUGATUCK FUSION</v>
      </c>
      <c r="G419" s="464"/>
      <c r="H419" s="369">
        <f>VLOOKUP(E419,START_TIMES,2)</f>
        <v>0.375</v>
      </c>
      <c r="I419" s="370" t="str">
        <f>VLOOKUP(E419,FallFields1,2)</f>
        <v>New Milford HS (T), New Milford</v>
      </c>
      <c r="J419" s="73"/>
      <c r="K419" s="16"/>
      <c r="M419" s="197" t="s">
        <v>153</v>
      </c>
      <c r="N419" s="197" t="s">
        <v>156</v>
      </c>
      <c r="P419" s="85"/>
      <c r="Q419" s="85"/>
    </row>
    <row r="420" spans="1:17" ht="12.75" customHeight="1" x14ac:dyDescent="0.35">
      <c r="A420" s="22">
        <v>417</v>
      </c>
      <c r="B420" s="257">
        <v>10</v>
      </c>
      <c r="C420" s="95">
        <v>45158</v>
      </c>
      <c r="D420" s="66" t="s">
        <v>175</v>
      </c>
      <c r="E420" s="483" t="str">
        <f t="shared" si="77"/>
        <v>TRINITY FC</v>
      </c>
      <c r="F420" s="483" t="str">
        <f t="shared" si="77"/>
        <v>QPR</v>
      </c>
      <c r="G420" s="464"/>
      <c r="H420" s="369">
        <f>VLOOKUP(E420,START_TIMES,2)</f>
        <v>0.33333333333333331</v>
      </c>
      <c r="I420" s="370" t="str">
        <f>VLOOKUP(E420,FallFields1,2)</f>
        <v>Pease Road (G), Woodbridge</v>
      </c>
      <c r="J420" s="73"/>
      <c r="K420" s="16"/>
      <c r="M420" s="197" t="s">
        <v>159</v>
      </c>
      <c r="N420" s="197" t="s">
        <v>157</v>
      </c>
      <c r="P420" s="85"/>
      <c r="Q420" s="85"/>
    </row>
    <row r="421" spans="1:17" ht="12.75" customHeight="1" x14ac:dyDescent="0.35">
      <c r="A421" s="22">
        <v>418</v>
      </c>
      <c r="B421" s="324" t="s">
        <v>0</v>
      </c>
      <c r="C421" s="95" t="s">
        <v>0</v>
      </c>
      <c r="D421" s="325" t="s">
        <v>0</v>
      </c>
      <c r="E421" s="484" t="s">
        <v>0</v>
      </c>
      <c r="F421" s="485" t="s">
        <v>0</v>
      </c>
      <c r="G421" s="464" t="s">
        <v>0</v>
      </c>
      <c r="H421" s="374" t="s">
        <v>0</v>
      </c>
      <c r="I421" s="372" t="s">
        <v>0</v>
      </c>
      <c r="J421" s="326"/>
      <c r="K421" s="16"/>
      <c r="M421" s="85"/>
      <c r="N421" s="85"/>
      <c r="P421" s="85"/>
      <c r="Q421" s="85"/>
    </row>
    <row r="422" spans="1:17" ht="12.75" customHeight="1" x14ac:dyDescent="0.35">
      <c r="A422" s="22">
        <v>419</v>
      </c>
      <c r="B422" s="257">
        <v>10</v>
      </c>
      <c r="C422" s="95">
        <v>45158</v>
      </c>
      <c r="D422" s="65" t="s">
        <v>11</v>
      </c>
      <c r="E422" s="483" t="str">
        <f t="shared" ref="E422:F426" si="78">VLOOKUP(M422,Teams,2)</f>
        <v>RIDGEFIELD KICKS</v>
      </c>
      <c r="F422" s="483" t="str">
        <f t="shared" si="78"/>
        <v>GREENWICH FC 40</v>
      </c>
      <c r="G422" s="464"/>
      <c r="H422" s="369">
        <f>VLOOKUP(E422,START_TIMES,2)</f>
        <v>0.41666666666666669</v>
      </c>
      <c r="I422" s="370" t="str">
        <f>VLOOKUP(E422,FallFields1,2)</f>
        <v>Wooster School (T), Danbury</v>
      </c>
      <c r="J422" s="73"/>
      <c r="K422" s="16"/>
      <c r="M422" s="360" t="s">
        <v>105</v>
      </c>
      <c r="N422" s="360" t="s">
        <v>162</v>
      </c>
      <c r="P422" s="85"/>
      <c r="Q422" s="85"/>
    </row>
    <row r="423" spans="1:17" ht="12.75" customHeight="1" x14ac:dyDescent="0.35">
      <c r="A423" s="22">
        <v>420</v>
      </c>
      <c r="B423" s="257">
        <v>10</v>
      </c>
      <c r="C423" s="95">
        <v>45158</v>
      </c>
      <c r="D423" s="65" t="s">
        <v>11</v>
      </c>
      <c r="E423" s="483" t="str">
        <f t="shared" si="78"/>
        <v>NORWALK SPORT COLOMBIA 40</v>
      </c>
      <c r="F423" s="483" t="str">
        <f t="shared" si="78"/>
        <v>VASCO DA GAMA 40</v>
      </c>
      <c r="G423" s="464"/>
      <c r="H423" s="369">
        <f>VLOOKUP(E423,START_TIMES,2)</f>
        <v>0.41666666666666702</v>
      </c>
      <c r="I423" s="370" t="str">
        <f>VLOOKUP(E423,FallFields1,2)</f>
        <v>Nathan Hale MS (T), Norwalk</v>
      </c>
      <c r="J423" s="73"/>
      <c r="K423" s="16"/>
      <c r="M423" s="359" t="s">
        <v>104</v>
      </c>
      <c r="N423" s="359" t="s">
        <v>108</v>
      </c>
      <c r="P423" s="85"/>
      <c r="Q423" s="85"/>
    </row>
    <row r="424" spans="1:17" ht="12.75" customHeight="1" x14ac:dyDescent="0.35">
      <c r="A424" s="22">
        <v>421</v>
      </c>
      <c r="B424" s="257">
        <v>10</v>
      </c>
      <c r="C424" s="95">
        <v>45158</v>
      </c>
      <c r="D424" s="65" t="s">
        <v>11</v>
      </c>
      <c r="E424" s="483" t="str">
        <f t="shared" si="78"/>
        <v>CLINTON FC 40</v>
      </c>
      <c r="F424" s="483" t="str">
        <f t="shared" si="78"/>
        <v>FAIRFIELD GAC 40</v>
      </c>
      <c r="G424" s="464"/>
      <c r="H424" s="369">
        <v>0.33333333333333331</v>
      </c>
      <c r="I424" s="370" t="str">
        <f>VLOOKUP(E424,FallFields1,2)</f>
        <v>Indian River Sports Complex (T), Clinton</v>
      </c>
      <c r="J424" s="73"/>
      <c r="K424" s="16"/>
      <c r="M424" s="359" t="s">
        <v>160</v>
      </c>
      <c r="N424" s="359" t="s">
        <v>161</v>
      </c>
      <c r="P424" s="85"/>
      <c r="Q424" s="85"/>
    </row>
    <row r="425" spans="1:17" ht="12.75" customHeight="1" x14ac:dyDescent="0.35">
      <c r="A425" s="22">
        <v>422</v>
      </c>
      <c r="B425" s="257">
        <v>10</v>
      </c>
      <c r="C425" s="95">
        <v>45158</v>
      </c>
      <c r="D425" s="65" t="s">
        <v>11</v>
      </c>
      <c r="E425" s="483" t="str">
        <f t="shared" si="78"/>
        <v>GREENWICH PUMAS FC 40</v>
      </c>
      <c r="F425" s="483" t="str">
        <f t="shared" si="78"/>
        <v>SOUTHEAST ROVERS</v>
      </c>
      <c r="G425" s="464"/>
      <c r="H425" s="369">
        <v>0.41666666666666669</v>
      </c>
      <c r="I425" s="370" t="s">
        <v>944</v>
      </c>
      <c r="J425" s="73"/>
      <c r="K425" s="16"/>
      <c r="M425" s="359" t="s">
        <v>163</v>
      </c>
      <c r="N425" s="359" t="s">
        <v>106</v>
      </c>
      <c r="P425" s="85"/>
      <c r="Q425" s="85"/>
    </row>
    <row r="426" spans="1:17" ht="12.75" customHeight="1" x14ac:dyDescent="0.35">
      <c r="A426" s="22">
        <v>423</v>
      </c>
      <c r="B426" s="257">
        <v>10</v>
      </c>
      <c r="C426" s="95">
        <v>45158</v>
      </c>
      <c r="D426" s="65" t="s">
        <v>11</v>
      </c>
      <c r="E426" s="483" t="str">
        <f t="shared" si="78"/>
        <v>WATERBURY ALBANIANS</v>
      </c>
      <c r="F426" s="483" t="str">
        <f t="shared" si="78"/>
        <v>STORM FC</v>
      </c>
      <c r="G426" s="464"/>
      <c r="H426" s="369">
        <f>VLOOKUP(E426,START_TIMES,2)</f>
        <v>0.33333333333333331</v>
      </c>
      <c r="I426" s="370" t="str">
        <f>VLOOKUP(E426,FallFields1,2)</f>
        <v>Lower Ptak (G), Brookfield</v>
      </c>
      <c r="J426" s="73"/>
      <c r="K426" s="16"/>
      <c r="M426" s="359" t="s">
        <v>109</v>
      </c>
      <c r="N426" s="359" t="s">
        <v>107</v>
      </c>
      <c r="P426" s="85"/>
      <c r="Q426" s="85"/>
    </row>
    <row r="427" spans="1:17" ht="12.75" customHeight="1" x14ac:dyDescent="0.35">
      <c r="A427" s="22">
        <v>424</v>
      </c>
      <c r="B427" s="324" t="s">
        <v>0</v>
      </c>
      <c r="C427" s="95" t="s">
        <v>0</v>
      </c>
      <c r="D427" s="325" t="s">
        <v>0</v>
      </c>
      <c r="E427" s="484" t="s">
        <v>0</v>
      </c>
      <c r="F427" s="485" t="s">
        <v>0</v>
      </c>
      <c r="G427" s="464" t="s">
        <v>0</v>
      </c>
      <c r="H427" s="374" t="s">
        <v>0</v>
      </c>
      <c r="I427" s="372" t="s">
        <v>0</v>
      </c>
      <c r="J427" s="326"/>
      <c r="K427" s="16"/>
      <c r="M427" s="85"/>
      <c r="N427" s="85"/>
      <c r="P427" s="85"/>
      <c r="Q427" s="85"/>
    </row>
    <row r="428" spans="1:17" ht="12.75" customHeight="1" x14ac:dyDescent="0.35">
      <c r="A428" s="22">
        <v>425</v>
      </c>
      <c r="B428" s="257">
        <v>10</v>
      </c>
      <c r="C428" s="95">
        <v>45158</v>
      </c>
      <c r="D428" s="64" t="s">
        <v>12</v>
      </c>
      <c r="E428" s="482" t="str">
        <f t="shared" ref="E428:F434" si="79">VLOOKUP(M428,Teams,2)</f>
        <v>LITCHFIELD COUNTY BLUES 40</v>
      </c>
      <c r="F428" s="482" t="str">
        <f t="shared" si="79"/>
        <v>PAN ZONES</v>
      </c>
      <c r="G428" s="464"/>
      <c r="H428" s="369">
        <f t="shared" ref="H428:H434" si="80">VLOOKUP(E428,START_TIMES,2)</f>
        <v>0.375</v>
      </c>
      <c r="I428" s="370" t="str">
        <f t="shared" ref="I428:I434" si="81">VLOOKUP(E428,FallFields1,2)</f>
        <v>Torrington HS (T), Torrington</v>
      </c>
      <c r="J428" s="73"/>
      <c r="K428" s="16"/>
      <c r="M428" s="281" t="s">
        <v>116</v>
      </c>
      <c r="N428" s="281" t="s">
        <v>120</v>
      </c>
      <c r="P428" s="85"/>
      <c r="Q428" s="85"/>
    </row>
    <row r="429" spans="1:17" ht="12.75" customHeight="1" x14ac:dyDescent="0.35">
      <c r="A429" s="22">
        <v>426</v>
      </c>
      <c r="B429" s="257">
        <v>10</v>
      </c>
      <c r="C429" s="95">
        <v>45158</v>
      </c>
      <c r="D429" s="64" t="s">
        <v>12</v>
      </c>
      <c r="E429" s="482" t="str">
        <f t="shared" si="79"/>
        <v>WILTON WOLVES</v>
      </c>
      <c r="F429" s="482" t="str">
        <f t="shared" si="79"/>
        <v>BESA SC</v>
      </c>
      <c r="G429" s="464"/>
      <c r="H429" s="369">
        <f t="shared" si="80"/>
        <v>0.41666666666666702</v>
      </c>
      <c r="I429" s="370" t="str">
        <f t="shared" si="81"/>
        <v>Lily Field (T), Wilton</v>
      </c>
      <c r="J429" s="73"/>
      <c r="K429" s="16"/>
      <c r="M429" s="281" t="s">
        <v>123</v>
      </c>
      <c r="N429" s="281" t="s">
        <v>850</v>
      </c>
      <c r="P429" s="85"/>
      <c r="Q429" s="85"/>
    </row>
    <row r="430" spans="1:17" ht="12.75" customHeight="1" x14ac:dyDescent="0.35">
      <c r="A430" s="22">
        <v>427</v>
      </c>
      <c r="B430" s="257">
        <v>10</v>
      </c>
      <c r="C430" s="95">
        <v>45158</v>
      </c>
      <c r="D430" s="64" t="s">
        <v>12</v>
      </c>
      <c r="E430" s="482" t="str">
        <f t="shared" si="79"/>
        <v>DERBY QUITUS</v>
      </c>
      <c r="F430" s="482" t="str">
        <f t="shared" si="79"/>
        <v xml:space="preserve">GUILFORD CELTIC </v>
      </c>
      <c r="G430" s="464"/>
      <c r="H430" s="369">
        <f t="shared" si="80"/>
        <v>0.41666666666666702</v>
      </c>
      <c r="I430" s="370" t="str">
        <f t="shared" si="81"/>
        <v>Witek Park (G), Derby</v>
      </c>
      <c r="J430" s="73"/>
      <c r="K430" s="16"/>
      <c r="M430" s="460" t="s">
        <v>113</v>
      </c>
      <c r="N430" s="460" t="s">
        <v>115</v>
      </c>
      <c r="P430" s="85"/>
      <c r="Q430" s="85"/>
    </row>
    <row r="431" spans="1:17" ht="12.75" customHeight="1" x14ac:dyDescent="0.35">
      <c r="A431" s="22">
        <v>428</v>
      </c>
      <c r="B431" s="257">
        <v>10</v>
      </c>
      <c r="C431" s="95">
        <v>45158</v>
      </c>
      <c r="D431" s="64" t="s">
        <v>12</v>
      </c>
      <c r="E431" s="482" t="str">
        <f t="shared" si="79"/>
        <v>SHEBEEN FC</v>
      </c>
      <c r="F431" s="482" t="str">
        <f t="shared" si="79"/>
        <v>NORTH HAVEN SC</v>
      </c>
      <c r="G431" s="464"/>
      <c r="H431" s="369">
        <f t="shared" si="80"/>
        <v>0.41666666666666669</v>
      </c>
      <c r="I431" s="370" t="str">
        <f t="shared" si="81"/>
        <v>Ludlowe HS (T), Fairfield</v>
      </c>
      <c r="J431" s="73"/>
      <c r="K431" s="16"/>
      <c r="M431" s="281" t="s">
        <v>121</v>
      </c>
      <c r="N431" s="281" t="s">
        <v>858</v>
      </c>
      <c r="P431" s="85"/>
      <c r="Q431" s="85"/>
    </row>
    <row r="432" spans="1:17" ht="12.75" customHeight="1" x14ac:dyDescent="0.35">
      <c r="A432" s="22">
        <v>429</v>
      </c>
      <c r="B432" s="257">
        <v>10</v>
      </c>
      <c r="C432" s="95">
        <v>45158</v>
      </c>
      <c r="D432" s="64" t="s">
        <v>12</v>
      </c>
      <c r="E432" s="482" t="str">
        <f t="shared" si="79"/>
        <v>CLUB NAPOLI 40</v>
      </c>
      <c r="F432" s="482" t="str">
        <f t="shared" si="79"/>
        <v>GUILFORD BELL CURVE</v>
      </c>
      <c r="G432" s="464"/>
      <c r="H432" s="369">
        <f t="shared" si="80"/>
        <v>0.41666666666666702</v>
      </c>
      <c r="I432" s="370" t="str">
        <f t="shared" si="81"/>
        <v>Sportsplex (T), North Branford</v>
      </c>
      <c r="J432" s="73"/>
      <c r="K432" s="16"/>
      <c r="M432" s="460" t="s">
        <v>112</v>
      </c>
      <c r="N432" s="460" t="s">
        <v>114</v>
      </c>
      <c r="P432" s="85"/>
      <c r="Q432" s="85"/>
    </row>
    <row r="433" spans="1:17" ht="12.75" customHeight="1" x14ac:dyDescent="0.35">
      <c r="A433" s="22">
        <v>430</v>
      </c>
      <c r="B433" s="257">
        <v>10</v>
      </c>
      <c r="C433" s="471">
        <v>45158</v>
      </c>
      <c r="D433" s="64" t="s">
        <v>12</v>
      </c>
      <c r="E433" s="482" t="str">
        <f t="shared" si="79"/>
        <v>NORTH BRANFORD 40</v>
      </c>
      <c r="F433" s="482" t="str">
        <f t="shared" si="79"/>
        <v>STAMFORD UNITED</v>
      </c>
      <c r="G433" s="464"/>
      <c r="H433" s="369">
        <v>0.41666666666666669</v>
      </c>
      <c r="I433" s="370" t="str">
        <f t="shared" si="81"/>
        <v>Bittner Park (G), Guilford</v>
      </c>
      <c r="J433" s="73"/>
      <c r="K433" s="16"/>
      <c r="M433" s="281" t="s">
        <v>118</v>
      </c>
      <c r="N433" s="281" t="s">
        <v>860</v>
      </c>
      <c r="P433" s="85"/>
      <c r="Q433" s="85"/>
    </row>
    <row r="434" spans="1:17" ht="12.75" customHeight="1" x14ac:dyDescent="0.35">
      <c r="A434" s="22">
        <v>431</v>
      </c>
      <c r="B434" s="257">
        <v>10</v>
      </c>
      <c r="C434" s="95">
        <v>45158</v>
      </c>
      <c r="D434" s="64" t="s">
        <v>12</v>
      </c>
      <c r="E434" s="482" t="str">
        <f t="shared" si="79"/>
        <v>BYE</v>
      </c>
      <c r="F434" s="482" t="str">
        <f t="shared" si="79"/>
        <v>NEW HAVEN AMERICANS</v>
      </c>
      <c r="G434" s="464"/>
      <c r="H434" s="369" t="str">
        <f t="shared" si="80"/>
        <v>--</v>
      </c>
      <c r="I434" s="370" t="str">
        <f t="shared" si="81"/>
        <v>--</v>
      </c>
      <c r="J434" s="73"/>
      <c r="K434" s="16"/>
      <c r="M434" s="281" t="s">
        <v>111</v>
      </c>
      <c r="N434" s="281" t="s">
        <v>856</v>
      </c>
      <c r="P434" s="85"/>
      <c r="Q434" s="85"/>
    </row>
    <row r="435" spans="1:17" ht="12.75" customHeight="1" x14ac:dyDescent="0.35">
      <c r="A435" s="22">
        <v>432</v>
      </c>
      <c r="B435" s="324" t="s">
        <v>0</v>
      </c>
      <c r="C435" s="95" t="s">
        <v>0</v>
      </c>
      <c r="D435" s="325" t="s">
        <v>0</v>
      </c>
      <c r="E435" s="484" t="s">
        <v>0</v>
      </c>
      <c r="F435" s="485" t="s">
        <v>0</v>
      </c>
      <c r="G435" s="464" t="s">
        <v>0</v>
      </c>
      <c r="H435" s="374" t="s">
        <v>0</v>
      </c>
      <c r="I435" s="372" t="s">
        <v>0</v>
      </c>
      <c r="J435" s="326"/>
      <c r="K435" s="16"/>
      <c r="M435" s="85"/>
      <c r="N435" s="85"/>
      <c r="P435" s="85"/>
      <c r="Q435" s="85"/>
    </row>
    <row r="436" spans="1:17" ht="12.75" customHeight="1" x14ac:dyDescent="0.35">
      <c r="A436" s="22">
        <v>433</v>
      </c>
      <c r="B436" s="257">
        <v>10</v>
      </c>
      <c r="C436" s="95">
        <v>45158</v>
      </c>
      <c r="D436" s="63" t="s">
        <v>102</v>
      </c>
      <c r="E436" s="483" t="str">
        <f t="shared" ref="E436:F440" si="82">VLOOKUP(M436,Teams,2)</f>
        <v>NEW FAIRFIELD UNITED</v>
      </c>
      <c r="F436" s="483" t="str">
        <f t="shared" si="82"/>
        <v>DYNAMO SC</v>
      </c>
      <c r="G436" s="464"/>
      <c r="H436" s="369">
        <f>VLOOKUP(E436,START_TIMES,2)</f>
        <v>0.41666666666666669</v>
      </c>
      <c r="I436" s="370" t="str">
        <f>VLOOKUP(E436,FallFields1,2)</f>
        <v>New Fairfield HS (T), New Fairfield</v>
      </c>
      <c r="J436" s="73" t="s">
        <v>1006</v>
      </c>
      <c r="K436" s="16"/>
      <c r="M436" s="330" t="s">
        <v>129</v>
      </c>
      <c r="N436" s="330" t="s">
        <v>126</v>
      </c>
      <c r="P436" s="85"/>
      <c r="Q436" s="85"/>
    </row>
    <row r="437" spans="1:17" ht="12.75" customHeight="1" x14ac:dyDescent="0.35">
      <c r="A437" s="22">
        <v>434</v>
      </c>
      <c r="B437" s="257">
        <v>10</v>
      </c>
      <c r="C437" s="95">
        <v>45158</v>
      </c>
      <c r="D437" s="63" t="s">
        <v>102</v>
      </c>
      <c r="E437" s="494" t="str">
        <f t="shared" si="82"/>
        <v>GREENWICH PUMAS FC 50</v>
      </c>
      <c r="F437" s="483" t="str">
        <f t="shared" si="82"/>
        <v>STAMFORD CITY</v>
      </c>
      <c r="G437" s="464"/>
      <c r="H437" s="369">
        <f>VLOOKUP(E437,START_TIMES,2)</f>
        <v>0.33333333333333331</v>
      </c>
      <c r="I437" s="370" t="s">
        <v>944</v>
      </c>
      <c r="J437" s="73"/>
      <c r="K437" s="16"/>
      <c r="M437" s="330" t="s">
        <v>128</v>
      </c>
      <c r="N437" s="330" t="s">
        <v>132</v>
      </c>
      <c r="P437" s="85"/>
      <c r="Q437" s="85"/>
    </row>
    <row r="438" spans="1:17" ht="12.75" customHeight="1" x14ac:dyDescent="0.35">
      <c r="A438" s="22">
        <v>435</v>
      </c>
      <c r="B438" s="257">
        <v>10</v>
      </c>
      <c r="C438" s="95">
        <v>45158</v>
      </c>
      <c r="D438" s="63" t="s">
        <v>102</v>
      </c>
      <c r="E438" s="483" t="str">
        <f t="shared" si="82"/>
        <v>CHESHIRE AZZURRI</v>
      </c>
      <c r="F438" s="483" t="str">
        <f t="shared" si="82"/>
        <v>DOCKSIDE SC</v>
      </c>
      <c r="G438" s="464"/>
      <c r="H438" s="369">
        <f>VLOOKUP(E438,START_TIMES,2)</f>
        <v>0.41666666666666669</v>
      </c>
      <c r="I438" s="370" t="str">
        <f>VLOOKUP(E438,FallFields1,2)</f>
        <v>Quinnipiac Park (G), Cheshire</v>
      </c>
      <c r="J438" s="73"/>
      <c r="K438" s="16"/>
      <c r="M438" s="330" t="s">
        <v>124</v>
      </c>
      <c r="N438" s="330" t="s">
        <v>125</v>
      </c>
      <c r="P438" s="85"/>
      <c r="Q438" s="85"/>
    </row>
    <row r="439" spans="1:17" ht="12.75" customHeight="1" x14ac:dyDescent="0.35">
      <c r="A439" s="22">
        <v>436</v>
      </c>
      <c r="B439" s="257">
        <v>10</v>
      </c>
      <c r="C439" s="95">
        <v>45158</v>
      </c>
      <c r="D439" s="63" t="s">
        <v>102</v>
      </c>
      <c r="E439" s="483" t="str">
        <f t="shared" si="82"/>
        <v>NORWALK MARINERS LEGENDS</v>
      </c>
      <c r="F439" s="483" t="str">
        <f t="shared" si="82"/>
        <v>FAIRFIELD GAC 50</v>
      </c>
      <c r="G439" s="464"/>
      <c r="H439" s="369">
        <v>0.33333333333333331</v>
      </c>
      <c r="I439" s="370" t="str">
        <f>VLOOKUP(E439,FallFields1,2)</f>
        <v>Nathan Hale MS (T), Norwalk</v>
      </c>
      <c r="J439" s="73"/>
      <c r="K439" s="16"/>
      <c r="M439" s="330" t="s">
        <v>130</v>
      </c>
      <c r="N439" s="330" t="s">
        <v>127</v>
      </c>
      <c r="P439" s="85"/>
      <c r="Q439" s="85"/>
    </row>
    <row r="440" spans="1:17" ht="12.75" customHeight="1" x14ac:dyDescent="0.35">
      <c r="A440" s="22">
        <v>437</v>
      </c>
      <c r="B440" s="257">
        <v>10</v>
      </c>
      <c r="C440" s="95">
        <v>45158</v>
      </c>
      <c r="D440" s="63" t="s">
        <v>102</v>
      </c>
      <c r="E440" s="483" t="str">
        <f t="shared" si="82"/>
        <v>POLONIA FALCON STARS FC</v>
      </c>
      <c r="F440" s="483" t="str">
        <f t="shared" si="82"/>
        <v>VASCO DA GAMA 50</v>
      </c>
      <c r="G440" s="464"/>
      <c r="H440" s="369">
        <f>VLOOKUP(E440,START_TIMES,2)</f>
        <v>0.33333333333333331</v>
      </c>
      <c r="I440" s="370" t="str">
        <f>VLOOKUP(E440,FallFields1,2)</f>
        <v>Falcon Field (G), New Britain</v>
      </c>
      <c r="J440" s="73"/>
      <c r="K440" s="16"/>
      <c r="M440" s="330" t="s">
        <v>131</v>
      </c>
      <c r="N440" s="330" t="s">
        <v>133</v>
      </c>
      <c r="P440" s="85"/>
      <c r="Q440" s="85"/>
    </row>
    <row r="441" spans="1:17" ht="12.75" customHeight="1" x14ac:dyDescent="0.35">
      <c r="A441" s="22">
        <v>438</v>
      </c>
      <c r="B441" s="324" t="s">
        <v>0</v>
      </c>
      <c r="C441" s="95" t="s">
        <v>0</v>
      </c>
      <c r="D441" s="325" t="s">
        <v>0</v>
      </c>
      <c r="E441" s="484" t="s">
        <v>0</v>
      </c>
      <c r="F441" s="485" t="s">
        <v>0</v>
      </c>
      <c r="G441" s="464" t="s">
        <v>0</v>
      </c>
      <c r="H441" s="374" t="s">
        <v>0</v>
      </c>
      <c r="I441" s="372" t="s">
        <v>0</v>
      </c>
      <c r="J441" s="326"/>
      <c r="K441" s="16"/>
      <c r="M441" s="85"/>
      <c r="N441" s="85"/>
      <c r="P441" s="85"/>
      <c r="Q441" s="85"/>
    </row>
    <row r="442" spans="1:17" ht="12.75" customHeight="1" x14ac:dyDescent="0.35">
      <c r="A442" s="22">
        <v>439</v>
      </c>
      <c r="B442" s="257">
        <v>10</v>
      </c>
      <c r="C442" s="471">
        <v>45158</v>
      </c>
      <c r="D442" s="318" t="s">
        <v>895</v>
      </c>
      <c r="E442" s="483" t="str">
        <f t="shared" ref="E442:F447" si="83">VLOOKUP(M442,Teams,2)</f>
        <v>NORTH BRANFORD LEGENDS</v>
      </c>
      <c r="F442" s="483" t="str">
        <f t="shared" si="83"/>
        <v>EAST HAVEN SC</v>
      </c>
      <c r="G442" s="464"/>
      <c r="H442" s="369">
        <v>0.41666666666666669</v>
      </c>
      <c r="I442" s="370" t="str">
        <f t="shared" ref="I442:I447" si="84">VLOOKUP(E442,FallFields1,2)</f>
        <v>Northford Park (G), Northford</v>
      </c>
      <c r="J442" s="73"/>
      <c r="K442" s="16"/>
      <c r="M442" s="456" t="s">
        <v>148</v>
      </c>
      <c r="N442" s="340" t="s">
        <v>134</v>
      </c>
      <c r="P442" s="85"/>
      <c r="Q442" s="85"/>
    </row>
    <row r="443" spans="1:17" ht="12.75" customHeight="1" x14ac:dyDescent="0.35">
      <c r="A443" s="22">
        <v>440</v>
      </c>
      <c r="B443" s="257">
        <v>10</v>
      </c>
      <c r="C443" s="95">
        <v>45158</v>
      </c>
      <c r="D443" s="318" t="s">
        <v>895</v>
      </c>
      <c r="E443" s="483" t="str">
        <f t="shared" si="83"/>
        <v>SOUTHEAST CT</v>
      </c>
      <c r="F443" s="483" t="str">
        <f t="shared" si="83"/>
        <v>GREENWICH FC 50</v>
      </c>
      <c r="G443" s="464"/>
      <c r="H443" s="369">
        <f>VLOOKUP(E443,START_TIMES,2)</f>
        <v>0.41666666666666702</v>
      </c>
      <c r="I443" s="370" t="str">
        <f t="shared" si="84"/>
        <v>Killingworth Rec Park (G), Killingworth</v>
      </c>
      <c r="J443" s="73"/>
      <c r="K443" s="16"/>
      <c r="M443" s="456" t="s">
        <v>149</v>
      </c>
      <c r="N443" s="340" t="s">
        <v>136</v>
      </c>
      <c r="P443" s="85"/>
      <c r="Q443" s="85"/>
    </row>
    <row r="444" spans="1:17" ht="12.75" customHeight="1" x14ac:dyDescent="0.35">
      <c r="A444" s="22">
        <v>441</v>
      </c>
      <c r="B444" s="257">
        <v>10</v>
      </c>
      <c r="C444" s="95">
        <v>45158</v>
      </c>
      <c r="D444" s="318" t="s">
        <v>895</v>
      </c>
      <c r="E444" s="483" t="str">
        <f t="shared" si="83"/>
        <v>VASCO DA GAMA 60</v>
      </c>
      <c r="F444" s="483" t="str">
        <f t="shared" si="83"/>
        <v>GREENWICH PFC</v>
      </c>
      <c r="G444" s="464"/>
      <c r="H444" s="369">
        <f>VLOOKUP(E444,START_TIMES,2)</f>
        <v>0.41666666666666702</v>
      </c>
      <c r="I444" s="370" t="str">
        <f t="shared" si="84"/>
        <v>Veterans Memorial Park (T), Bridgeport</v>
      </c>
      <c r="J444" s="73"/>
      <c r="K444" s="16"/>
      <c r="M444" s="456" t="s">
        <v>135</v>
      </c>
      <c r="N444" s="340" t="s">
        <v>138</v>
      </c>
      <c r="P444" s="85"/>
      <c r="Q444" s="85"/>
    </row>
    <row r="445" spans="1:17" ht="12.75" customHeight="1" x14ac:dyDescent="0.35">
      <c r="A445" s="22">
        <v>442</v>
      </c>
      <c r="B445" s="257">
        <v>10</v>
      </c>
      <c r="C445" s="95">
        <v>45158</v>
      </c>
      <c r="D445" s="318" t="s">
        <v>895</v>
      </c>
      <c r="E445" s="483" t="str">
        <f t="shared" si="83"/>
        <v>ZIMMITTI SC</v>
      </c>
      <c r="F445" s="483" t="str">
        <f t="shared" si="83"/>
        <v>NORWALK SPORT COLOMBIA 50</v>
      </c>
      <c r="G445" s="464"/>
      <c r="H445" s="369">
        <f>VLOOKUP(E445,START_TIMES,2)</f>
        <v>0.41666666666666702</v>
      </c>
      <c r="I445" s="370" t="str">
        <f t="shared" si="84"/>
        <v>Pontelandolfo Club (G), Waterbury</v>
      </c>
      <c r="J445" s="73"/>
      <c r="K445" s="16"/>
      <c r="M445" s="456" t="s">
        <v>137</v>
      </c>
      <c r="N445" s="340" t="s">
        <v>141</v>
      </c>
      <c r="P445" s="85"/>
      <c r="Q445" s="85"/>
    </row>
    <row r="446" spans="1:17" ht="12.75" customHeight="1" x14ac:dyDescent="0.35">
      <c r="A446" s="22">
        <v>443</v>
      </c>
      <c r="B446" s="324" t="s">
        <v>818</v>
      </c>
      <c r="C446" s="95">
        <v>45158</v>
      </c>
      <c r="D446" s="318" t="s">
        <v>895</v>
      </c>
      <c r="E446" s="483" t="str">
        <f t="shared" si="83"/>
        <v>CLUB NAPOLI 50</v>
      </c>
      <c r="F446" s="483" t="str">
        <f t="shared" si="83"/>
        <v>REBELS UNITED</v>
      </c>
      <c r="G446" s="464"/>
      <c r="H446" s="369">
        <v>0.41666666666666669</v>
      </c>
      <c r="I446" s="370" t="str">
        <f t="shared" si="84"/>
        <v>North Farms Park (G), North Branford</v>
      </c>
      <c r="J446" s="73"/>
      <c r="K446" s="16"/>
      <c r="M446" s="456" t="s">
        <v>146</v>
      </c>
      <c r="N446" s="340" t="s">
        <v>142</v>
      </c>
      <c r="P446" s="85"/>
      <c r="Q446" s="85"/>
    </row>
    <row r="447" spans="1:17" ht="12.75" customHeight="1" x14ac:dyDescent="0.35">
      <c r="A447" s="22">
        <v>444</v>
      </c>
      <c r="B447" s="257">
        <v>10</v>
      </c>
      <c r="C447" s="95">
        <v>45158</v>
      </c>
      <c r="D447" s="318" t="s">
        <v>895</v>
      </c>
      <c r="E447" s="483" t="str">
        <f t="shared" si="83"/>
        <v>GUILFORD BLACK EAGLES</v>
      </c>
      <c r="F447" s="483" t="str">
        <f t="shared" si="83"/>
        <v>WESTPORT FC</v>
      </c>
      <c r="G447" s="464"/>
      <c r="H447" s="369">
        <f>VLOOKUP(E447,START_TIMES,2)</f>
        <v>0.41666666666666702</v>
      </c>
      <c r="I447" s="370" t="str">
        <f t="shared" si="84"/>
        <v>Calvin Leete School (G), Guilford</v>
      </c>
      <c r="J447" s="73"/>
      <c r="K447" s="16"/>
      <c r="M447" s="456" t="s">
        <v>147</v>
      </c>
      <c r="N447" s="340" t="s">
        <v>144</v>
      </c>
      <c r="P447" s="85"/>
      <c r="Q447" s="85"/>
    </row>
    <row r="448" spans="1:17" ht="12.75" customHeight="1" x14ac:dyDescent="0.35">
      <c r="A448" s="22">
        <v>445</v>
      </c>
      <c r="B448" s="324" t="s">
        <v>0</v>
      </c>
      <c r="C448" s="95" t="s">
        <v>0</v>
      </c>
      <c r="D448" s="325" t="s">
        <v>0</v>
      </c>
      <c r="E448" s="484" t="s">
        <v>0</v>
      </c>
      <c r="F448" s="485" t="s">
        <v>0</v>
      </c>
      <c r="G448" s="464" t="s">
        <v>0</v>
      </c>
      <c r="H448" s="374" t="s">
        <v>0</v>
      </c>
      <c r="I448" s="372" t="s">
        <v>0</v>
      </c>
      <c r="J448" s="326"/>
      <c r="K448" s="16"/>
      <c r="M448" s="85"/>
      <c r="N448" s="85"/>
      <c r="P448" s="85"/>
      <c r="Q448" s="85"/>
    </row>
    <row r="449" spans="1:29" ht="12.75" customHeight="1" x14ac:dyDescent="0.35">
      <c r="A449" s="22">
        <v>446</v>
      </c>
      <c r="B449" s="324" t="s">
        <v>0</v>
      </c>
      <c r="C449" s="95" t="s">
        <v>0</v>
      </c>
      <c r="D449" s="325" t="s">
        <v>0</v>
      </c>
      <c r="E449" s="484" t="s">
        <v>0</v>
      </c>
      <c r="F449" s="485" t="s">
        <v>0</v>
      </c>
      <c r="G449" s="464" t="s">
        <v>0</v>
      </c>
      <c r="H449" s="374" t="s">
        <v>0</v>
      </c>
      <c r="I449" s="372" t="s">
        <v>0</v>
      </c>
      <c r="J449" s="326"/>
      <c r="K449" s="16"/>
      <c r="M449" s="85"/>
      <c r="N449" s="85"/>
      <c r="P449" s="85"/>
      <c r="Q449" s="85"/>
    </row>
    <row r="450" spans="1:29" ht="12.75" customHeight="1" x14ac:dyDescent="0.35">
      <c r="A450" s="22">
        <v>447</v>
      </c>
      <c r="B450" s="257">
        <v>11</v>
      </c>
      <c r="C450" s="95">
        <v>45165</v>
      </c>
      <c r="D450" s="69" t="s">
        <v>10</v>
      </c>
      <c r="E450" s="483" t="str">
        <f t="shared" ref="E450:F454" si="85">VLOOKUP(M450,Teams,2)</f>
        <v>NORTH BRANFORD 30</v>
      </c>
      <c r="F450" s="483" t="str">
        <f t="shared" si="85"/>
        <v>HAMDEN ALL STARS</v>
      </c>
      <c r="G450" s="464"/>
      <c r="H450" s="369">
        <f>VLOOKUP(E450,START_TIMES,2)</f>
        <v>0.41666666666666702</v>
      </c>
      <c r="I450" s="370" t="str">
        <f>VLOOKUP(E450,FallFields1,2)</f>
        <v>Bittner Park (G), Guilford</v>
      </c>
      <c r="J450" s="73"/>
      <c r="K450" s="16"/>
      <c r="M450" s="85" t="s">
        <v>98</v>
      </c>
      <c r="N450" s="85" t="s">
        <v>94</v>
      </c>
      <c r="P450" s="85"/>
      <c r="Q450" s="85"/>
    </row>
    <row r="451" spans="1:29" ht="12.75" customHeight="1" x14ac:dyDescent="0.35">
      <c r="A451" s="22">
        <v>448</v>
      </c>
      <c r="B451" s="257">
        <v>11</v>
      </c>
      <c r="C451" s="95">
        <v>45165</v>
      </c>
      <c r="D451" s="69" t="s">
        <v>10</v>
      </c>
      <c r="E451" s="483" t="str">
        <f t="shared" si="85"/>
        <v>VASCO DA GAMA 30</v>
      </c>
      <c r="F451" s="483" t="str">
        <f t="shared" si="85"/>
        <v>NEWTOWN SALTY DOGS</v>
      </c>
      <c r="G451" s="464"/>
      <c r="H451" s="369">
        <v>0.33333333333333331</v>
      </c>
      <c r="I451" s="370" t="str">
        <f>VLOOKUP(E451,FallFields1,2)</f>
        <v>Veterans Memorial Park (T), Bridgeport</v>
      </c>
      <c r="J451" s="73"/>
      <c r="K451" s="16"/>
      <c r="M451" s="85" t="s">
        <v>101</v>
      </c>
      <c r="N451" s="85" t="s">
        <v>92</v>
      </c>
      <c r="P451" s="85"/>
      <c r="Q451" s="85"/>
    </row>
    <row r="452" spans="1:29" ht="12.75" customHeight="1" x14ac:dyDescent="0.35">
      <c r="A452" s="22">
        <v>449</v>
      </c>
      <c r="B452" s="257">
        <v>11</v>
      </c>
      <c r="C452" s="95">
        <v>45165</v>
      </c>
      <c r="D452" s="69" t="s">
        <v>10</v>
      </c>
      <c r="E452" s="483" t="str">
        <f t="shared" si="85"/>
        <v>CLUB NAPOLI 30</v>
      </c>
      <c r="F452" s="483" t="str">
        <f t="shared" si="85"/>
        <v>DANBURY UNITED</v>
      </c>
      <c r="G452" s="464"/>
      <c r="H452" s="369">
        <v>0.375</v>
      </c>
      <c r="I452" s="370" t="str">
        <f>VLOOKUP(E452,FallFields1,2)</f>
        <v>Choate Rosemary Hall (T), Wallingford</v>
      </c>
      <c r="J452" s="73"/>
      <c r="K452" s="16"/>
      <c r="M452" s="85" t="s">
        <v>96</v>
      </c>
      <c r="N452" s="85" t="s">
        <v>93</v>
      </c>
      <c r="P452" s="85"/>
      <c r="Q452" s="85"/>
    </row>
    <row r="453" spans="1:29" ht="12.75" customHeight="1" x14ac:dyDescent="0.35">
      <c r="A453" s="22">
        <v>450</v>
      </c>
      <c r="B453" s="257">
        <v>11</v>
      </c>
      <c r="C453" s="95">
        <v>45165</v>
      </c>
      <c r="D453" s="69" t="s">
        <v>10</v>
      </c>
      <c r="E453" s="483" t="str">
        <f t="shared" si="85"/>
        <v>GREENWICH FC 30</v>
      </c>
      <c r="F453" s="483" t="str">
        <f t="shared" si="85"/>
        <v>STAMFORD FC</v>
      </c>
      <c r="G453" s="464"/>
      <c r="H453" s="369">
        <f>VLOOKUP(E453,START_TIMES,2)</f>
        <v>0.33333333333333331</v>
      </c>
      <c r="I453" s="370" t="s">
        <v>944</v>
      </c>
      <c r="J453" s="73"/>
      <c r="K453" s="16"/>
      <c r="M453" s="85" t="s">
        <v>99</v>
      </c>
      <c r="N453" s="85" t="s">
        <v>95</v>
      </c>
      <c r="P453" s="85"/>
      <c r="Q453" s="85"/>
    </row>
    <row r="454" spans="1:29" ht="12.75" customHeight="1" x14ac:dyDescent="0.35">
      <c r="A454" s="22">
        <v>451</v>
      </c>
      <c r="B454" s="257">
        <v>11</v>
      </c>
      <c r="C454" s="95">
        <v>45165</v>
      </c>
      <c r="D454" s="69" t="s">
        <v>10</v>
      </c>
      <c r="E454" s="483" t="str">
        <f t="shared" si="85"/>
        <v>NORWALK FC</v>
      </c>
      <c r="F454" s="483" t="str">
        <f t="shared" si="85"/>
        <v>CLINTON FC 30</v>
      </c>
      <c r="G454" s="464"/>
      <c r="H454" s="369">
        <f>VLOOKUP(E454,START_TIMES,2)</f>
        <v>0.41666666666666702</v>
      </c>
      <c r="I454" s="370" t="str">
        <f>VLOOKUP(E454,FallFields1,2)</f>
        <v>Nathan Hale MS (T), Norwalk</v>
      </c>
      <c r="J454" s="358"/>
      <c r="K454" s="16"/>
      <c r="L454" s="89"/>
      <c r="M454" s="85" t="s">
        <v>100</v>
      </c>
      <c r="N454" s="85" t="s">
        <v>97</v>
      </c>
      <c r="P454" s="85"/>
      <c r="Q454" s="85"/>
    </row>
    <row r="455" spans="1:29" ht="12.75" customHeight="1" x14ac:dyDescent="0.35">
      <c r="A455" s="22">
        <v>452</v>
      </c>
      <c r="B455" s="324" t="s">
        <v>0</v>
      </c>
      <c r="C455" s="95" t="s">
        <v>0</v>
      </c>
      <c r="D455" s="325" t="s">
        <v>0</v>
      </c>
      <c r="E455" s="484" t="s">
        <v>0</v>
      </c>
      <c r="F455" s="485" t="s">
        <v>0</v>
      </c>
      <c r="G455" s="464" t="s">
        <v>0</v>
      </c>
      <c r="H455" s="374" t="s">
        <v>0</v>
      </c>
      <c r="I455" s="372" t="s">
        <v>0</v>
      </c>
      <c r="J455" s="326"/>
      <c r="K455" s="16"/>
      <c r="M455" s="85"/>
      <c r="N455" s="85"/>
      <c r="P455" s="85"/>
      <c r="Q455" s="85"/>
    </row>
    <row r="456" spans="1:29" ht="12.75" customHeight="1" x14ac:dyDescent="0.35">
      <c r="A456" s="22">
        <v>453</v>
      </c>
      <c r="B456" s="257">
        <v>11</v>
      </c>
      <c r="C456" s="95">
        <v>45165</v>
      </c>
      <c r="D456" s="66" t="s">
        <v>175</v>
      </c>
      <c r="E456" s="483" t="str">
        <f t="shared" ref="E456:F460" si="86">VLOOKUP(M456,Teams,2)</f>
        <v>NAUGATUCK FUSION</v>
      </c>
      <c r="F456" s="483" t="str">
        <f t="shared" si="86"/>
        <v>MILFORD AMIGOS</v>
      </c>
      <c r="G456" s="464"/>
      <c r="H456" s="369">
        <f>VLOOKUP(E456,START_TIMES,2)</f>
        <v>0.41666666666666702</v>
      </c>
      <c r="I456" s="370" t="str">
        <f>VLOOKUP(E456,FallFields1,2)</f>
        <v>City Hill MS (G), Naugatuck</v>
      </c>
      <c r="J456" s="73"/>
      <c r="K456" s="16"/>
      <c r="M456" s="197" t="s">
        <v>156</v>
      </c>
      <c r="N456" s="197" t="s">
        <v>154</v>
      </c>
      <c r="P456" s="85"/>
      <c r="Q456" s="85"/>
    </row>
    <row r="457" spans="1:29" ht="12.75" customHeight="1" thickBot="1" x14ac:dyDescent="0.4">
      <c r="A457" s="22">
        <v>454</v>
      </c>
      <c r="B457" s="257">
        <v>11</v>
      </c>
      <c r="C457" s="95">
        <v>45165</v>
      </c>
      <c r="D457" s="66" t="s">
        <v>175</v>
      </c>
      <c r="E457" s="483" t="str">
        <f t="shared" si="86"/>
        <v>TRINITY FC</v>
      </c>
      <c r="F457" s="483" t="str">
        <f t="shared" si="86"/>
        <v>MILFORD TUESDAY</v>
      </c>
      <c r="G457" s="464"/>
      <c r="H457" s="369">
        <f>VLOOKUP(E457,START_TIMES,2)</f>
        <v>0.33333333333333331</v>
      </c>
      <c r="I457" s="370" t="str">
        <f>VLOOKUP(E457,FallFields1,2)</f>
        <v>Pease Road (G), Woodbridge</v>
      </c>
      <c r="J457" s="73"/>
      <c r="K457" s="16"/>
      <c r="M457" s="197" t="s">
        <v>159</v>
      </c>
      <c r="N457" s="197" t="s">
        <v>155</v>
      </c>
      <c r="P457" s="85"/>
      <c r="Q457" s="85"/>
    </row>
    <row r="458" spans="1:29" ht="12.75" customHeight="1" thickTop="1" thickBot="1" x14ac:dyDescent="0.4">
      <c r="A458" s="22">
        <v>455</v>
      </c>
      <c r="B458" s="257">
        <v>11</v>
      </c>
      <c r="C458" s="95">
        <v>45165</v>
      </c>
      <c r="D458" s="66" t="s">
        <v>175</v>
      </c>
      <c r="E458" s="483" t="str">
        <f t="shared" si="86"/>
        <v>ELITE FC</v>
      </c>
      <c r="F458" s="483" t="str">
        <f t="shared" si="86"/>
        <v>FC CALDO VERDE</v>
      </c>
      <c r="G458" s="464"/>
      <c r="H458" s="369">
        <f>VLOOKUP(E458,START_TIMES,2)</f>
        <v>0.33333333333333331</v>
      </c>
      <c r="I458" s="370" t="str">
        <f>VLOOKUP(E458,FallFields1,2)</f>
        <v>Foran HS KMT (T), Milford</v>
      </c>
      <c r="J458" s="73"/>
      <c r="K458" s="16"/>
      <c r="M458" s="197" t="s">
        <v>151</v>
      </c>
      <c r="N458" s="197" t="s">
        <v>152</v>
      </c>
      <c r="P458" s="85"/>
      <c r="Q458" s="85"/>
      <c r="S458" s="16"/>
      <c r="T458" s="198"/>
      <c r="U458" s="198"/>
      <c r="V458" s="16">
        <v>73</v>
      </c>
      <c r="W458" s="209"/>
      <c r="X458" s="215"/>
      <c r="Y458" s="16"/>
      <c r="Z458" s="20"/>
      <c r="AC458" s="16"/>
    </row>
    <row r="459" spans="1:29" ht="12.75" customHeight="1" thickTop="1" thickBot="1" x14ac:dyDescent="0.4">
      <c r="A459" s="22">
        <v>456</v>
      </c>
      <c r="B459" s="257">
        <v>11</v>
      </c>
      <c r="C459" s="95">
        <v>45165</v>
      </c>
      <c r="D459" s="66" t="s">
        <v>175</v>
      </c>
      <c r="E459" s="483" t="str">
        <f t="shared" si="86"/>
        <v>SHELTON FC</v>
      </c>
      <c r="F459" s="483" t="str">
        <f t="shared" si="86"/>
        <v>LITCHFIELD COUNTY BLUES 30</v>
      </c>
      <c r="G459" s="464"/>
      <c r="H459" s="369">
        <f>VLOOKUP(E459,START_TIMES,2)</f>
        <v>0.33333333333333331</v>
      </c>
      <c r="I459" s="370" t="str">
        <f>VLOOKUP(E459,FallFields1,2)</f>
        <v>Nike Site (G), Shelton</v>
      </c>
      <c r="J459" s="73"/>
      <c r="K459" s="16"/>
      <c r="M459" s="197" t="s">
        <v>158</v>
      </c>
      <c r="N459" s="197" t="s">
        <v>153</v>
      </c>
      <c r="P459" s="85"/>
      <c r="Q459" s="85"/>
      <c r="S459" s="16"/>
      <c r="T459" s="198"/>
      <c r="U459" s="198"/>
      <c r="V459" s="16"/>
      <c r="W459" s="209"/>
      <c r="X459" s="215"/>
      <c r="Y459" s="16"/>
      <c r="Z459" s="20"/>
      <c r="AC459" s="16"/>
    </row>
    <row r="460" spans="1:29" ht="12.75" customHeight="1" thickTop="1" thickBot="1" x14ac:dyDescent="0.4">
      <c r="A460" s="22">
        <v>457</v>
      </c>
      <c r="B460" s="257">
        <v>11</v>
      </c>
      <c r="C460" s="95">
        <v>45165</v>
      </c>
      <c r="D460" s="174" t="s">
        <v>175</v>
      </c>
      <c r="E460" s="492" t="str">
        <f t="shared" si="86"/>
        <v>QPR</v>
      </c>
      <c r="F460" s="492" t="str">
        <f t="shared" si="86"/>
        <v>COYOTES FC</v>
      </c>
      <c r="G460" s="464"/>
      <c r="H460" s="369">
        <v>0.375</v>
      </c>
      <c r="I460" s="370" t="str">
        <f>VLOOKUP(E460,FallFields1,2)</f>
        <v>Quinnipiac Park (G), Cheshire</v>
      </c>
      <c r="J460" s="73"/>
      <c r="K460" s="16"/>
      <c r="M460" s="197" t="s">
        <v>157</v>
      </c>
      <c r="N460" s="197" t="s">
        <v>150</v>
      </c>
      <c r="P460" s="85"/>
      <c r="Q460" s="85"/>
      <c r="S460" s="16"/>
      <c r="T460" s="198"/>
      <c r="U460" s="198"/>
      <c r="V460" s="16">
        <v>74</v>
      </c>
      <c r="W460" s="209"/>
      <c r="X460" s="215"/>
      <c r="Y460" s="16"/>
      <c r="Z460" s="20"/>
      <c r="AC460" s="16"/>
    </row>
    <row r="461" spans="1:29" ht="12.75" customHeight="1" thickTop="1" x14ac:dyDescent="0.35">
      <c r="A461" s="22">
        <v>458</v>
      </c>
      <c r="B461" s="324" t="s">
        <v>0</v>
      </c>
      <c r="C461" s="95" t="s">
        <v>0</v>
      </c>
      <c r="D461" s="325" t="s">
        <v>0</v>
      </c>
      <c r="E461" s="484" t="s">
        <v>0</v>
      </c>
      <c r="F461" s="485" t="s">
        <v>0</v>
      </c>
      <c r="G461" s="464" t="s">
        <v>0</v>
      </c>
      <c r="H461" s="374" t="s">
        <v>0</v>
      </c>
      <c r="I461" s="372" t="s">
        <v>0</v>
      </c>
      <c r="J461" s="326"/>
      <c r="K461" s="16"/>
      <c r="M461" s="85"/>
      <c r="N461" s="85"/>
      <c r="P461" s="85"/>
      <c r="Q461" s="85"/>
    </row>
    <row r="462" spans="1:29" ht="12.75" customHeight="1" x14ac:dyDescent="0.35">
      <c r="A462" s="22">
        <v>459</v>
      </c>
      <c r="B462" s="257">
        <v>11</v>
      </c>
      <c r="C462" s="95">
        <v>45165</v>
      </c>
      <c r="D462" s="65" t="s">
        <v>11</v>
      </c>
      <c r="E462" s="483" t="str">
        <f t="shared" ref="E462:F466" si="87">VLOOKUP(M462,Teams,2)</f>
        <v>SOUTHEAST ROVERS</v>
      </c>
      <c r="F462" s="483" t="str">
        <f t="shared" si="87"/>
        <v>NORWALK SPORT COLOMBIA 40</v>
      </c>
      <c r="G462" s="464"/>
      <c r="H462" s="369">
        <f>VLOOKUP(E462,START_TIMES,2)</f>
        <v>0.41666666666666702</v>
      </c>
      <c r="I462" s="370" t="str">
        <f>VLOOKUP(E462,FallFields1,2)</f>
        <v>Bridebrook Park (G), Niantic</v>
      </c>
      <c r="J462" s="73"/>
      <c r="K462" s="16"/>
      <c r="M462" s="359" t="s">
        <v>106</v>
      </c>
      <c r="N462" s="359" t="s">
        <v>104</v>
      </c>
      <c r="P462" s="85"/>
      <c r="Q462" s="85"/>
    </row>
    <row r="463" spans="1:29" ht="12.75" customHeight="1" x14ac:dyDescent="0.35">
      <c r="A463" s="22">
        <v>460</v>
      </c>
      <c r="B463" s="257">
        <v>11</v>
      </c>
      <c r="C463" s="95">
        <v>45165</v>
      </c>
      <c r="D463" s="65" t="s">
        <v>11</v>
      </c>
      <c r="E463" s="483" t="str">
        <f t="shared" si="87"/>
        <v>WATERBURY ALBANIANS</v>
      </c>
      <c r="F463" s="483" t="str">
        <f t="shared" si="87"/>
        <v>RIDGEFIELD KICKS</v>
      </c>
      <c r="G463" s="464"/>
      <c r="H463" s="369">
        <f>VLOOKUP(E463,START_TIMES,2)</f>
        <v>0.33333333333333331</v>
      </c>
      <c r="I463" s="370" t="str">
        <f>VLOOKUP(E463,FallFields1,2)</f>
        <v>Lower Ptak (G), Brookfield</v>
      </c>
      <c r="J463" s="73"/>
      <c r="K463" s="16"/>
      <c r="M463" s="359" t="s">
        <v>109</v>
      </c>
      <c r="N463" s="359" t="s">
        <v>105</v>
      </c>
      <c r="P463" s="85"/>
      <c r="Q463" s="85"/>
    </row>
    <row r="464" spans="1:29" ht="12.75" customHeight="1" x14ac:dyDescent="0.35">
      <c r="A464" s="22">
        <v>461</v>
      </c>
      <c r="B464" s="257">
        <v>11</v>
      </c>
      <c r="C464" s="95">
        <v>45165</v>
      </c>
      <c r="D464" s="65" t="s">
        <v>11</v>
      </c>
      <c r="E464" s="483" t="str">
        <f t="shared" si="87"/>
        <v>FAIRFIELD GAC 40</v>
      </c>
      <c r="F464" s="483" t="str">
        <f t="shared" si="87"/>
        <v>GREENWICH FC 40</v>
      </c>
      <c r="G464" s="464"/>
      <c r="H464" s="369">
        <f>VLOOKUP(E464,START_TIMES,2)</f>
        <v>0.41666666666666669</v>
      </c>
      <c r="I464" s="370" t="str">
        <f>VLOOKUP(E464,FallFields1,2)</f>
        <v>Ludlowe HS (T), Fairfield</v>
      </c>
      <c r="J464" s="73"/>
      <c r="K464" s="16"/>
      <c r="M464" s="359" t="s">
        <v>161</v>
      </c>
      <c r="N464" s="359" t="s">
        <v>162</v>
      </c>
      <c r="P464" s="85"/>
      <c r="Q464" s="85"/>
    </row>
    <row r="465" spans="1:17" ht="12.75" customHeight="1" x14ac:dyDescent="0.35">
      <c r="A465" s="22">
        <v>462</v>
      </c>
      <c r="B465" s="257">
        <v>11</v>
      </c>
      <c r="C465" s="95">
        <v>45165</v>
      </c>
      <c r="D465" s="65" t="s">
        <v>11</v>
      </c>
      <c r="E465" s="483" t="str">
        <f t="shared" si="87"/>
        <v>VASCO DA GAMA 40</v>
      </c>
      <c r="F465" s="483" t="str">
        <f t="shared" si="87"/>
        <v>GREENWICH PUMAS FC 40</v>
      </c>
      <c r="G465" s="464"/>
      <c r="H465" s="369">
        <f>VLOOKUP(E465,START_TIMES,2)</f>
        <v>0.41666666666666702</v>
      </c>
      <c r="I465" s="370" t="str">
        <f>VLOOKUP(E465,FallFields1,2)</f>
        <v>Veterans Memorial Park (T), Bridgeport</v>
      </c>
      <c r="J465" s="73"/>
      <c r="K465" s="16"/>
      <c r="M465" s="359" t="s">
        <v>108</v>
      </c>
      <c r="N465" s="359" t="s">
        <v>163</v>
      </c>
      <c r="P465" s="85"/>
      <c r="Q465" s="85"/>
    </row>
    <row r="466" spans="1:17" ht="12.75" customHeight="1" x14ac:dyDescent="0.35">
      <c r="A466" s="22">
        <v>463</v>
      </c>
      <c r="B466" s="257">
        <v>11</v>
      </c>
      <c r="C466" s="95">
        <v>45165</v>
      </c>
      <c r="D466" s="65" t="s">
        <v>11</v>
      </c>
      <c r="E466" s="483" t="str">
        <f t="shared" si="87"/>
        <v>CLINTON FC 40</v>
      </c>
      <c r="F466" s="483" t="str">
        <f t="shared" si="87"/>
        <v>STORM FC</v>
      </c>
      <c r="G466" s="464"/>
      <c r="H466" s="369">
        <f>VLOOKUP(E466,START_TIMES,2)</f>
        <v>0.33333333333333331</v>
      </c>
      <c r="I466" s="370" t="str">
        <f>VLOOKUP(E466,FallFields1,2)</f>
        <v>Indian River Sports Complex (T), Clinton</v>
      </c>
      <c r="J466" s="73"/>
      <c r="K466" s="16"/>
      <c r="M466" s="360" t="s">
        <v>160</v>
      </c>
      <c r="N466" s="360" t="s">
        <v>107</v>
      </c>
      <c r="P466" s="85"/>
      <c r="Q466" s="85"/>
    </row>
    <row r="467" spans="1:17" ht="12.75" customHeight="1" x14ac:dyDescent="0.35">
      <c r="A467" s="22">
        <v>464</v>
      </c>
      <c r="B467" s="324" t="s">
        <v>0</v>
      </c>
      <c r="C467" s="95" t="s">
        <v>0</v>
      </c>
      <c r="D467" s="325" t="s">
        <v>0</v>
      </c>
      <c r="E467" s="484" t="s">
        <v>0</v>
      </c>
      <c r="F467" s="485" t="s">
        <v>0</v>
      </c>
      <c r="G467" s="464" t="s">
        <v>0</v>
      </c>
      <c r="H467" s="374" t="s">
        <v>0</v>
      </c>
      <c r="I467" s="372" t="s">
        <v>0</v>
      </c>
      <c r="J467" s="326"/>
      <c r="K467" s="16"/>
      <c r="M467" s="85"/>
      <c r="N467" s="85"/>
      <c r="P467" s="85"/>
      <c r="Q467" s="85"/>
    </row>
    <row r="468" spans="1:17" ht="12.75" customHeight="1" x14ac:dyDescent="0.35">
      <c r="A468" s="22">
        <v>465</v>
      </c>
      <c r="B468" s="257">
        <v>11</v>
      </c>
      <c r="C468" s="95">
        <v>45165</v>
      </c>
      <c r="D468" s="64" t="s">
        <v>12</v>
      </c>
      <c r="E468" s="482" t="str">
        <f t="shared" ref="E468:F474" si="88">VLOOKUP(M468,Teams,2)</f>
        <v>SHEBEEN FC</v>
      </c>
      <c r="F468" s="482" t="str">
        <f t="shared" si="88"/>
        <v>STAMFORD UNITED</v>
      </c>
      <c r="G468" s="464"/>
      <c r="H468" s="369">
        <v>0.33333333333333331</v>
      </c>
      <c r="I468" s="370" t="str">
        <f t="shared" ref="I468:I474" si="89">VLOOKUP(E468,FallFields1,2)</f>
        <v>Ludlowe HS (T), Fairfield</v>
      </c>
      <c r="J468" s="73"/>
      <c r="K468" s="16"/>
      <c r="M468" s="281" t="s">
        <v>121</v>
      </c>
      <c r="N468" s="281" t="s">
        <v>860</v>
      </c>
      <c r="P468" s="85"/>
      <c r="Q468" s="85"/>
    </row>
    <row r="469" spans="1:17" ht="12.75" customHeight="1" x14ac:dyDescent="0.35">
      <c r="A469" s="22">
        <v>466</v>
      </c>
      <c r="B469" s="257">
        <v>11</v>
      </c>
      <c r="C469" s="95">
        <v>45165</v>
      </c>
      <c r="D469" s="64" t="s">
        <v>12</v>
      </c>
      <c r="E469" s="482" t="str">
        <f t="shared" si="88"/>
        <v>NORTH BRANFORD 40</v>
      </c>
      <c r="F469" s="482" t="str">
        <f t="shared" si="88"/>
        <v>GUILFORD BELL CURVE</v>
      </c>
      <c r="G469" s="464"/>
      <c r="H469" s="369">
        <v>0.33333333333333331</v>
      </c>
      <c r="I469" s="370" t="str">
        <f t="shared" si="89"/>
        <v>Bittner Park (G), Guilford</v>
      </c>
      <c r="J469" s="73"/>
      <c r="K469" s="16"/>
      <c r="M469" s="281" t="s">
        <v>118</v>
      </c>
      <c r="N469" s="281" t="s">
        <v>853</v>
      </c>
      <c r="P469" s="85"/>
      <c r="Q469" s="85"/>
    </row>
    <row r="470" spans="1:17" ht="12.75" customHeight="1" x14ac:dyDescent="0.35">
      <c r="A470" s="22">
        <v>467</v>
      </c>
      <c r="B470" s="257">
        <v>11</v>
      </c>
      <c r="C470" s="95">
        <v>45165</v>
      </c>
      <c r="D470" s="64" t="s">
        <v>12</v>
      </c>
      <c r="E470" s="482" t="str">
        <f t="shared" si="88"/>
        <v>NEW HAVEN AMERICANS</v>
      </c>
      <c r="F470" s="482" t="str">
        <f t="shared" si="88"/>
        <v>WILTON WOLVES</v>
      </c>
      <c r="G470" s="464"/>
      <c r="H470" s="369">
        <f>VLOOKUP(E470,START_TIMES,2)</f>
        <v>0.41666666666666702</v>
      </c>
      <c r="I470" s="370" t="str">
        <f t="shared" si="89"/>
        <v>Peck Place School (G), Orange</v>
      </c>
      <c r="J470" s="73"/>
      <c r="K470" s="16"/>
      <c r="M470" s="422" t="s">
        <v>117</v>
      </c>
      <c r="N470" s="422" t="s">
        <v>123</v>
      </c>
      <c r="P470" s="85"/>
      <c r="Q470" s="85"/>
    </row>
    <row r="471" spans="1:17" ht="12.75" customHeight="1" x14ac:dyDescent="0.35">
      <c r="A471" s="22">
        <v>468</v>
      </c>
      <c r="B471" s="257">
        <v>11</v>
      </c>
      <c r="C471" s="95">
        <v>45165</v>
      </c>
      <c r="D471" s="64" t="s">
        <v>12</v>
      </c>
      <c r="E471" s="482" t="str">
        <f t="shared" si="88"/>
        <v>DERBY QUITUS</v>
      </c>
      <c r="F471" s="482" t="str">
        <f t="shared" si="88"/>
        <v>BYE</v>
      </c>
      <c r="G471" s="464"/>
      <c r="H471" s="421" t="s">
        <v>91</v>
      </c>
      <c r="I471" s="370" t="str">
        <f t="shared" si="89"/>
        <v>Witek Park (G), Derby</v>
      </c>
      <c r="J471" s="73"/>
      <c r="K471" s="16"/>
      <c r="M471" s="281" t="s">
        <v>113</v>
      </c>
      <c r="N471" s="281" t="s">
        <v>851</v>
      </c>
      <c r="P471" s="85"/>
      <c r="Q471" s="85"/>
    </row>
    <row r="472" spans="1:17" ht="12.75" customHeight="1" x14ac:dyDescent="0.35">
      <c r="A472" s="22">
        <v>469</v>
      </c>
      <c r="B472" s="257">
        <v>11</v>
      </c>
      <c r="C472" s="95">
        <v>45165</v>
      </c>
      <c r="D472" s="64" t="s">
        <v>12</v>
      </c>
      <c r="E472" s="482" t="str">
        <f t="shared" si="88"/>
        <v xml:space="preserve">GUILFORD CELTIC </v>
      </c>
      <c r="F472" s="482" t="str">
        <f t="shared" si="88"/>
        <v>NORTH HAVEN SC</v>
      </c>
      <c r="G472" s="464"/>
      <c r="H472" s="369">
        <f>VLOOKUP(E472,START_TIMES,2)</f>
        <v>0.41666666666666702</v>
      </c>
      <c r="I472" s="370" t="str">
        <f t="shared" si="89"/>
        <v>Long Hill Park (G), Guilford</v>
      </c>
      <c r="J472" s="73"/>
      <c r="K472" s="16"/>
      <c r="M472" s="281" t="s">
        <v>115</v>
      </c>
      <c r="N472" s="281" t="s">
        <v>858</v>
      </c>
      <c r="P472" s="85"/>
      <c r="Q472" s="85"/>
    </row>
    <row r="473" spans="1:17" ht="12.75" customHeight="1" x14ac:dyDescent="0.35">
      <c r="A473" s="22">
        <v>470</v>
      </c>
      <c r="B473" s="257">
        <v>11</v>
      </c>
      <c r="C473" s="95">
        <v>45165</v>
      </c>
      <c r="D473" s="64" t="s">
        <v>12</v>
      </c>
      <c r="E473" s="482" t="str">
        <f t="shared" si="88"/>
        <v>BESA SC</v>
      </c>
      <c r="F473" s="482" t="str">
        <f t="shared" si="88"/>
        <v>PAN ZONES</v>
      </c>
      <c r="G473" s="464"/>
      <c r="H473" s="369">
        <f>VLOOKUP(E473,START_TIMES,2)</f>
        <v>0.41666666666666669</v>
      </c>
      <c r="I473" s="370" t="str">
        <f t="shared" si="89"/>
        <v>Bucks Hill Park (G), Waterbury</v>
      </c>
      <c r="J473" s="73"/>
      <c r="K473" s="16"/>
      <c r="M473" s="281" t="s">
        <v>110</v>
      </c>
      <c r="N473" s="281" t="s">
        <v>120</v>
      </c>
      <c r="P473" s="85"/>
      <c r="Q473" s="85"/>
    </row>
    <row r="474" spans="1:17" ht="12.75" customHeight="1" x14ac:dyDescent="0.35">
      <c r="A474" s="22">
        <v>471</v>
      </c>
      <c r="B474" s="257">
        <v>11</v>
      </c>
      <c r="C474" s="95">
        <v>45165</v>
      </c>
      <c r="D474" s="64" t="s">
        <v>12</v>
      </c>
      <c r="E474" s="482" t="str">
        <f t="shared" si="88"/>
        <v>CLUB NAPOLI 40</v>
      </c>
      <c r="F474" s="482" t="str">
        <f t="shared" si="88"/>
        <v>LITCHFIELD COUNTY BLUES 40</v>
      </c>
      <c r="G474" s="464"/>
      <c r="H474" s="369">
        <f>VLOOKUP(E474,START_TIMES,2)</f>
        <v>0.41666666666666702</v>
      </c>
      <c r="I474" s="370" t="str">
        <f t="shared" si="89"/>
        <v>Sportsplex (T), North Branford</v>
      </c>
      <c r="J474" s="73"/>
      <c r="K474" s="16"/>
      <c r="M474" s="281" t="s">
        <v>112</v>
      </c>
      <c r="N474" s="281" t="s">
        <v>855</v>
      </c>
      <c r="P474" s="85"/>
      <c r="Q474" s="85"/>
    </row>
    <row r="475" spans="1:17" ht="12.75" customHeight="1" x14ac:dyDescent="0.35">
      <c r="A475" s="22">
        <v>472</v>
      </c>
      <c r="B475" s="324" t="s">
        <v>0</v>
      </c>
      <c r="C475" s="95" t="s">
        <v>0</v>
      </c>
      <c r="D475" s="325" t="s">
        <v>0</v>
      </c>
      <c r="E475" s="484" t="s">
        <v>0</v>
      </c>
      <c r="F475" s="485" t="s">
        <v>0</v>
      </c>
      <c r="G475" s="464" t="s">
        <v>0</v>
      </c>
      <c r="H475" s="374" t="s">
        <v>0</v>
      </c>
      <c r="I475" s="372" t="s">
        <v>0</v>
      </c>
      <c r="J475" s="326"/>
      <c r="K475" s="16"/>
      <c r="M475" s="85"/>
      <c r="N475" s="85"/>
      <c r="P475" s="85"/>
      <c r="Q475" s="85"/>
    </row>
    <row r="476" spans="1:17" ht="12.75" customHeight="1" x14ac:dyDescent="0.35">
      <c r="A476" s="22">
        <v>473</v>
      </c>
      <c r="B476" s="257">
        <v>11</v>
      </c>
      <c r="C476" s="95">
        <v>45165</v>
      </c>
      <c r="D476" s="63" t="s">
        <v>102</v>
      </c>
      <c r="E476" s="483" t="str">
        <f t="shared" ref="E476:F480" si="90">VLOOKUP(M476,Teams,2)</f>
        <v>NORWALK MARINERS LEGENDS</v>
      </c>
      <c r="F476" s="483" t="str">
        <f t="shared" si="90"/>
        <v>GREENWICH PUMAS FC 50</v>
      </c>
      <c r="G476" s="464"/>
      <c r="H476" s="369">
        <v>0.33333333333333331</v>
      </c>
      <c r="I476" s="370" t="str">
        <f>VLOOKUP(E476,FallFields1,2)</f>
        <v>Nathan Hale MS (T), Norwalk</v>
      </c>
      <c r="J476" s="73"/>
      <c r="K476" s="16"/>
      <c r="M476" s="330" t="s">
        <v>130</v>
      </c>
      <c r="N476" s="330" t="s">
        <v>128</v>
      </c>
      <c r="P476" s="85"/>
      <c r="Q476" s="85"/>
    </row>
    <row r="477" spans="1:17" ht="12.75" customHeight="1" x14ac:dyDescent="0.35">
      <c r="A477" s="22">
        <v>474</v>
      </c>
      <c r="B477" s="257">
        <v>11</v>
      </c>
      <c r="C477" s="95">
        <v>45165</v>
      </c>
      <c r="D477" s="63" t="s">
        <v>102</v>
      </c>
      <c r="E477" s="483" t="str">
        <f t="shared" si="90"/>
        <v>VASCO DA GAMA 50</v>
      </c>
      <c r="F477" s="483" t="str">
        <f t="shared" si="90"/>
        <v>NEW FAIRFIELD UNITED</v>
      </c>
      <c r="G477" s="464"/>
      <c r="H477" s="369">
        <f>VLOOKUP(E477,START_TIMES,2)</f>
        <v>0.41666666666666702</v>
      </c>
      <c r="I477" s="370" t="str">
        <f>VLOOKUP(E477,FallFields1,2)</f>
        <v>Veterans Memorial Park (T), Bridgeport</v>
      </c>
      <c r="J477" s="73"/>
      <c r="K477" s="16"/>
      <c r="M477" s="330" t="s">
        <v>133</v>
      </c>
      <c r="N477" s="330" t="s">
        <v>129</v>
      </c>
      <c r="P477" s="307"/>
      <c r="Q477" s="307"/>
    </row>
    <row r="478" spans="1:17" ht="12.75" customHeight="1" x14ac:dyDescent="0.35">
      <c r="A478" s="22">
        <v>475</v>
      </c>
      <c r="B478" s="257">
        <v>11</v>
      </c>
      <c r="C478" s="95">
        <v>45165</v>
      </c>
      <c r="D478" s="63" t="s">
        <v>102</v>
      </c>
      <c r="E478" s="483" t="str">
        <f t="shared" si="90"/>
        <v>DOCKSIDE SC</v>
      </c>
      <c r="F478" s="483" t="str">
        <f t="shared" si="90"/>
        <v>DYNAMO SC</v>
      </c>
      <c r="G478" s="464"/>
      <c r="H478" s="369">
        <f>VLOOKUP(E478,START_TIMES,2)</f>
        <v>0.41666666666666702</v>
      </c>
      <c r="I478" s="370" t="str">
        <f>VLOOKUP(E478,FallFields1,2)</f>
        <v>Foran HS KMT (T), Milford</v>
      </c>
      <c r="J478" s="73"/>
      <c r="K478" s="16"/>
      <c r="M478" s="330" t="s">
        <v>125</v>
      </c>
      <c r="N478" s="330" t="s">
        <v>126</v>
      </c>
      <c r="P478" s="307"/>
      <c r="Q478" s="307"/>
    </row>
    <row r="479" spans="1:17" ht="12.75" customHeight="1" x14ac:dyDescent="0.35">
      <c r="A479" s="22">
        <v>476</v>
      </c>
      <c r="B479" s="257">
        <v>11</v>
      </c>
      <c r="C479" s="95">
        <v>45165</v>
      </c>
      <c r="D479" s="63" t="s">
        <v>102</v>
      </c>
      <c r="E479" s="483" t="str">
        <f t="shared" si="90"/>
        <v>STAMFORD CITY</v>
      </c>
      <c r="F479" s="483" t="str">
        <f t="shared" si="90"/>
        <v>FAIRFIELD GAC 50</v>
      </c>
      <c r="G479" s="464"/>
      <c r="H479" s="369">
        <f>VLOOKUP(E479,START_TIMES,2)</f>
        <v>0.41666666666666702</v>
      </c>
      <c r="I479" s="370" t="str">
        <f>VLOOKUP(E479,FallFields1,2)</f>
        <v>West Beach Fields (T), Stamford</v>
      </c>
      <c r="J479" s="73"/>
      <c r="K479" s="16"/>
      <c r="M479" s="330" t="s">
        <v>132</v>
      </c>
      <c r="N479" s="330" t="s">
        <v>127</v>
      </c>
      <c r="P479" s="307"/>
      <c r="Q479" s="307"/>
    </row>
    <row r="480" spans="1:17" ht="12.75" customHeight="1" x14ac:dyDescent="0.35">
      <c r="A480" s="22">
        <v>477</v>
      </c>
      <c r="B480" s="257">
        <v>11</v>
      </c>
      <c r="C480" s="95">
        <v>45165</v>
      </c>
      <c r="D480" s="63" t="s">
        <v>102</v>
      </c>
      <c r="E480" s="483" t="str">
        <f t="shared" si="90"/>
        <v>POLONIA FALCON STARS FC</v>
      </c>
      <c r="F480" s="483" t="str">
        <f t="shared" si="90"/>
        <v>CHESHIRE AZZURRI</v>
      </c>
      <c r="G480" s="464"/>
      <c r="H480" s="369">
        <f>VLOOKUP(E480,START_TIMES,2)</f>
        <v>0.33333333333333331</v>
      </c>
      <c r="I480" s="370" t="str">
        <f>VLOOKUP(E480,FallFields1,2)</f>
        <v>Falcon Field (G), New Britain</v>
      </c>
      <c r="J480" s="73"/>
      <c r="K480" s="16"/>
      <c r="M480" s="330" t="s">
        <v>131</v>
      </c>
      <c r="N480" s="330" t="s">
        <v>124</v>
      </c>
      <c r="P480" s="307"/>
      <c r="Q480" s="307"/>
    </row>
    <row r="481" spans="1:17" ht="12.75" customHeight="1" x14ac:dyDescent="0.35">
      <c r="A481" s="22">
        <v>478</v>
      </c>
      <c r="B481" s="324" t="s">
        <v>0</v>
      </c>
      <c r="C481" s="95" t="s">
        <v>0</v>
      </c>
      <c r="D481" s="325" t="s">
        <v>0</v>
      </c>
      <c r="E481" s="484" t="s">
        <v>0</v>
      </c>
      <c r="F481" s="485" t="s">
        <v>0</v>
      </c>
      <c r="G481" s="464" t="s">
        <v>0</v>
      </c>
      <c r="H481" s="374" t="s">
        <v>0</v>
      </c>
      <c r="I481" s="372" t="s">
        <v>0</v>
      </c>
      <c r="J481" s="326"/>
      <c r="K481" s="16"/>
      <c r="M481" s="85"/>
      <c r="N481" s="85"/>
      <c r="P481" s="307"/>
      <c r="Q481" s="307"/>
    </row>
    <row r="482" spans="1:17" ht="12.75" customHeight="1" x14ac:dyDescent="0.35">
      <c r="A482" s="22">
        <v>479</v>
      </c>
      <c r="B482" s="257">
        <v>11</v>
      </c>
      <c r="C482" s="95">
        <v>45165</v>
      </c>
      <c r="D482" s="306" t="s">
        <v>890</v>
      </c>
      <c r="E482" s="483" t="str">
        <f t="shared" ref="E482:F484" si="91">VLOOKUP(M482,Teams,2)</f>
        <v>GREENWICH FC 50</v>
      </c>
      <c r="F482" s="483" t="str">
        <f t="shared" si="91"/>
        <v>EAST HAVEN SC</v>
      </c>
      <c r="G482" s="464"/>
      <c r="H482" s="369">
        <v>0.41666666666666669</v>
      </c>
      <c r="I482" s="370" t="s">
        <v>944</v>
      </c>
      <c r="J482" s="73"/>
      <c r="K482" s="16"/>
      <c r="M482" s="340" t="s">
        <v>136</v>
      </c>
      <c r="N482" s="340" t="s">
        <v>134</v>
      </c>
      <c r="P482" s="307"/>
      <c r="Q482" s="307"/>
    </row>
    <row r="483" spans="1:17" ht="12.75" customHeight="1" x14ac:dyDescent="0.35">
      <c r="A483" s="22">
        <v>480</v>
      </c>
      <c r="B483" s="257">
        <v>11</v>
      </c>
      <c r="C483" s="95">
        <v>45165</v>
      </c>
      <c r="D483" s="306" t="s">
        <v>890</v>
      </c>
      <c r="E483" s="483" t="str">
        <f t="shared" si="91"/>
        <v>REBELS UNITED</v>
      </c>
      <c r="F483" s="483" t="str">
        <f t="shared" si="91"/>
        <v>GREENWICH PFC</v>
      </c>
      <c r="G483" s="464"/>
      <c r="H483" s="369">
        <v>0.33333333333333331</v>
      </c>
      <c r="I483" s="370" t="str">
        <f>VLOOKUP(E483,FallFields1,2)</f>
        <v>New Fairfield HS (T), New Fairfield</v>
      </c>
      <c r="J483" s="73"/>
      <c r="K483" s="16"/>
      <c r="M483" s="340" t="s">
        <v>142</v>
      </c>
      <c r="N483" s="340" t="s">
        <v>138</v>
      </c>
      <c r="P483" s="307"/>
      <c r="Q483" s="307"/>
    </row>
    <row r="484" spans="1:17" ht="12.75" customHeight="1" x14ac:dyDescent="0.35">
      <c r="A484" s="22">
        <v>481</v>
      </c>
      <c r="B484" s="257">
        <v>11</v>
      </c>
      <c r="C484" s="95">
        <v>45165</v>
      </c>
      <c r="D484" s="306" t="s">
        <v>890</v>
      </c>
      <c r="E484" s="483" t="str">
        <f t="shared" si="91"/>
        <v>WESTPORT FC</v>
      </c>
      <c r="F484" s="483" t="str">
        <f t="shared" si="91"/>
        <v>NORWALK SPORT COLOMBIA 50</v>
      </c>
      <c r="G484" s="464"/>
      <c r="H484" s="369">
        <f>VLOOKUP(E484,START_TIMES,2)</f>
        <v>0.33333333333333331</v>
      </c>
      <c r="I484" s="370" t="str">
        <f>VLOOKUP(E484,FallFields1,2)</f>
        <v>Wakeman Park (T), Westport</v>
      </c>
      <c r="J484" s="326"/>
      <c r="K484" s="16"/>
      <c r="M484" s="340" t="s">
        <v>144</v>
      </c>
      <c r="N484" s="340" t="s">
        <v>141</v>
      </c>
      <c r="P484" s="307"/>
      <c r="Q484" s="307"/>
    </row>
    <row r="485" spans="1:17" ht="13" customHeight="1" x14ac:dyDescent="0.35">
      <c r="A485" s="22">
        <v>482</v>
      </c>
      <c r="B485" s="257"/>
      <c r="C485" s="95" t="s">
        <v>0</v>
      </c>
      <c r="D485" s="325" t="s">
        <v>0</v>
      </c>
      <c r="E485" s="484" t="s">
        <v>0</v>
      </c>
      <c r="F485" s="485" t="s">
        <v>0</v>
      </c>
      <c r="G485" s="464" t="s">
        <v>0</v>
      </c>
      <c r="H485" s="374" t="s">
        <v>0</v>
      </c>
      <c r="I485" s="372" t="s">
        <v>0</v>
      </c>
      <c r="J485" s="326"/>
      <c r="K485" s="16"/>
      <c r="M485" s="85"/>
      <c r="N485" s="85"/>
      <c r="P485" s="307"/>
      <c r="Q485" s="307"/>
    </row>
    <row r="486" spans="1:17" ht="12.75" customHeight="1" x14ac:dyDescent="0.35">
      <c r="A486" s="22">
        <v>483</v>
      </c>
      <c r="B486" s="324" t="s">
        <v>826</v>
      </c>
      <c r="C486" s="95">
        <v>45165</v>
      </c>
      <c r="D486" s="68" t="s">
        <v>891</v>
      </c>
      <c r="E486" s="483" t="str">
        <f t="shared" ref="E486:F488" si="92">VLOOKUP(M486,Teams,2)</f>
        <v>GUILFORD BLACK EAGLES</v>
      </c>
      <c r="F486" s="483" t="str">
        <f t="shared" si="92"/>
        <v>CLUB NAPOLI 50</v>
      </c>
      <c r="G486" s="464"/>
      <c r="H486" s="369">
        <f>VLOOKUP(E486,START_TIMES,2)</f>
        <v>0.41666666666666702</v>
      </c>
      <c r="I486" s="370" t="str">
        <f>VLOOKUP(E486,FallFields1,2)</f>
        <v>Calvin Leete School (G), Guilford</v>
      </c>
      <c r="J486" s="73"/>
      <c r="K486" s="16"/>
      <c r="M486" s="456" t="s">
        <v>147</v>
      </c>
      <c r="N486" s="456" t="s">
        <v>146</v>
      </c>
      <c r="P486" s="307"/>
      <c r="Q486" s="307"/>
    </row>
    <row r="487" spans="1:17" ht="12.75" customHeight="1" x14ac:dyDescent="0.35">
      <c r="A487" s="22">
        <v>484</v>
      </c>
      <c r="B487" s="257">
        <v>11</v>
      </c>
      <c r="C487" s="95">
        <v>45165</v>
      </c>
      <c r="D487" s="68" t="s">
        <v>891</v>
      </c>
      <c r="E487" s="483" t="str">
        <f t="shared" si="92"/>
        <v>VASCO DA GAMA 60</v>
      </c>
      <c r="F487" s="483" t="str">
        <f t="shared" si="92"/>
        <v>NORTH BRANFORD LEGENDS</v>
      </c>
      <c r="G487" s="464"/>
      <c r="H487" s="369">
        <f>VLOOKUP(E487,START_TIMES,2)</f>
        <v>0.41666666666666702</v>
      </c>
      <c r="I487" s="370" t="str">
        <f>VLOOKUP(E487,FallFields1,2)</f>
        <v>Veterans Memorial Park (T), Bridgeport</v>
      </c>
      <c r="J487" s="73"/>
      <c r="K487" s="16"/>
      <c r="M487" s="456" t="s">
        <v>135</v>
      </c>
      <c r="N487" s="456" t="s">
        <v>148</v>
      </c>
      <c r="P487" s="307"/>
      <c r="Q487" s="307"/>
    </row>
    <row r="488" spans="1:17" ht="12.75" customHeight="1" x14ac:dyDescent="0.35">
      <c r="A488" s="22">
        <v>485</v>
      </c>
      <c r="B488" s="257">
        <v>11</v>
      </c>
      <c r="C488" s="95">
        <v>45165</v>
      </c>
      <c r="D488" s="68" t="s">
        <v>891</v>
      </c>
      <c r="E488" s="483" t="str">
        <f t="shared" si="92"/>
        <v>ZIMMITTI SC</v>
      </c>
      <c r="F488" s="483" t="str">
        <f t="shared" si="92"/>
        <v>SOUTHEAST CT</v>
      </c>
      <c r="G488" s="464"/>
      <c r="H488" s="369">
        <f>VLOOKUP(E488,START_TIMES,2)</f>
        <v>0.41666666666666702</v>
      </c>
      <c r="I488" s="370" t="str">
        <f>VLOOKUP(E488,FallFields1,2)</f>
        <v>Pontelandolfo Club (G), Waterbury</v>
      </c>
      <c r="J488" s="73"/>
      <c r="K488" s="16"/>
      <c r="M488" s="456" t="s">
        <v>137</v>
      </c>
      <c r="N488" s="456" t="s">
        <v>149</v>
      </c>
      <c r="P488" s="307"/>
      <c r="Q488" s="307"/>
    </row>
    <row r="489" spans="1:17" ht="12.75" customHeight="1" x14ac:dyDescent="0.35">
      <c r="A489" s="22">
        <v>486</v>
      </c>
      <c r="B489" s="324" t="s">
        <v>0</v>
      </c>
      <c r="C489" s="95" t="s">
        <v>0</v>
      </c>
      <c r="D489" s="329" t="s">
        <v>0</v>
      </c>
      <c r="E489" s="484" t="s">
        <v>0</v>
      </c>
      <c r="F489" s="485" t="s">
        <v>0</v>
      </c>
      <c r="G489" s="464" t="s">
        <v>0</v>
      </c>
      <c r="H489" s="374" t="s">
        <v>0</v>
      </c>
      <c r="I489" s="372" t="s">
        <v>0</v>
      </c>
      <c r="J489" s="326"/>
      <c r="K489" s="16"/>
      <c r="M489" s="85"/>
      <c r="N489" s="85"/>
      <c r="P489" s="307"/>
      <c r="Q489" s="307"/>
    </row>
    <row r="490" spans="1:17" ht="12.65" customHeight="1" x14ac:dyDescent="0.35">
      <c r="A490" s="22">
        <v>487</v>
      </c>
      <c r="B490" s="324" t="s">
        <v>0</v>
      </c>
      <c r="C490" s="95" t="s">
        <v>0</v>
      </c>
      <c r="D490" s="325" t="s">
        <v>0</v>
      </c>
      <c r="E490" s="484" t="s">
        <v>0</v>
      </c>
      <c r="F490" s="485" t="s">
        <v>0</v>
      </c>
      <c r="G490" s="464" t="s">
        <v>0</v>
      </c>
      <c r="H490" s="374" t="s">
        <v>0</v>
      </c>
      <c r="I490" s="372" t="s">
        <v>0</v>
      </c>
      <c r="J490" s="326"/>
      <c r="K490" s="16"/>
      <c r="M490" s="85"/>
      <c r="N490" s="85"/>
      <c r="P490" s="307"/>
      <c r="Q490" s="307"/>
    </row>
    <row r="491" spans="1:17" ht="18.75" customHeight="1" x14ac:dyDescent="0.25">
      <c r="A491" s="22">
        <v>488</v>
      </c>
      <c r="B491" s="320"/>
      <c r="C491" s="393" t="s">
        <v>913</v>
      </c>
      <c r="D491" s="394"/>
      <c r="E491" s="491"/>
      <c r="F491" s="491"/>
      <c r="G491" s="394"/>
      <c r="H491" s="394"/>
      <c r="I491" s="395"/>
      <c r="J491" s="321"/>
      <c r="K491" s="1"/>
      <c r="L491" s="1"/>
      <c r="M491" s="85"/>
      <c r="N491" s="85"/>
      <c r="P491" s="307"/>
      <c r="Q491" s="307"/>
    </row>
    <row r="492" spans="1:17" ht="12.75" customHeight="1" x14ac:dyDescent="0.35">
      <c r="A492" s="22">
        <v>489</v>
      </c>
      <c r="B492" s="324" t="s">
        <v>0</v>
      </c>
      <c r="C492" s="95" t="s">
        <v>0</v>
      </c>
      <c r="D492" s="325" t="s">
        <v>0</v>
      </c>
      <c r="E492" s="484" t="s">
        <v>0</v>
      </c>
      <c r="F492" s="485" t="s">
        <v>0</v>
      </c>
      <c r="G492" s="464" t="s">
        <v>0</v>
      </c>
      <c r="H492" s="374" t="s">
        <v>0</v>
      </c>
      <c r="I492" s="372" t="s">
        <v>0</v>
      </c>
      <c r="J492" s="326"/>
      <c r="K492" s="16"/>
      <c r="M492" s="85"/>
      <c r="N492" s="85"/>
      <c r="P492" s="307"/>
      <c r="Q492" s="307"/>
    </row>
    <row r="493" spans="1:17" ht="12.75" customHeight="1" x14ac:dyDescent="0.35">
      <c r="A493" s="22">
        <v>490</v>
      </c>
      <c r="B493" s="257">
        <v>12</v>
      </c>
      <c r="C493" s="95">
        <v>45179</v>
      </c>
      <c r="D493" s="69" t="s">
        <v>10</v>
      </c>
      <c r="E493" s="483" t="str">
        <f t="shared" ref="E493:F497" si="93">VLOOKUP(M493,Teams,2)</f>
        <v>HAMDEN ALL STARS</v>
      </c>
      <c r="F493" s="483" t="str">
        <f t="shared" si="93"/>
        <v>VASCO DA GAMA 30</v>
      </c>
      <c r="G493" s="464"/>
      <c r="H493" s="369">
        <f>VLOOKUP(E493,START_TIMES,2)</f>
        <v>0.41666666666666702</v>
      </c>
      <c r="I493" s="370" t="str">
        <f>VLOOKUP(E493,FallFields1,2)</f>
        <v>West Woods School (G), Hamden</v>
      </c>
      <c r="J493" s="73"/>
      <c r="K493" s="16"/>
      <c r="M493" s="85" t="s">
        <v>94</v>
      </c>
      <c r="N493" s="85" t="s">
        <v>101</v>
      </c>
      <c r="P493" s="307"/>
      <c r="Q493" s="307"/>
    </row>
    <row r="494" spans="1:17" ht="12.75" customHeight="1" x14ac:dyDescent="0.35">
      <c r="A494" s="22">
        <v>491</v>
      </c>
      <c r="B494" s="257">
        <v>12</v>
      </c>
      <c r="C494" s="95">
        <v>45179</v>
      </c>
      <c r="D494" s="69" t="s">
        <v>10</v>
      </c>
      <c r="E494" s="483" t="str">
        <f t="shared" si="93"/>
        <v>CLINTON FC 30</v>
      </c>
      <c r="F494" s="483" t="str">
        <f t="shared" si="93"/>
        <v>DANBURY UNITED</v>
      </c>
      <c r="G494" s="464"/>
      <c r="H494" s="369">
        <v>0.41666666666666669</v>
      </c>
      <c r="I494" s="370" t="str">
        <f>VLOOKUP(E494,FallFields1,2)</f>
        <v>Indian River Sports Complex (T), Clinton</v>
      </c>
      <c r="J494" s="73"/>
      <c r="K494" s="16"/>
      <c r="M494" s="85" t="s">
        <v>97</v>
      </c>
      <c r="N494" s="85" t="s">
        <v>93</v>
      </c>
      <c r="P494" s="307"/>
      <c r="Q494" s="307"/>
    </row>
    <row r="495" spans="1:17" ht="12.75" customHeight="1" x14ac:dyDescent="0.35">
      <c r="A495" s="22">
        <v>492</v>
      </c>
      <c r="B495" s="257">
        <v>12</v>
      </c>
      <c r="C495" s="95">
        <v>45179</v>
      </c>
      <c r="D495" s="69" t="s">
        <v>10</v>
      </c>
      <c r="E495" s="483" t="str">
        <f t="shared" si="93"/>
        <v>NORWALK FC</v>
      </c>
      <c r="F495" s="483" t="str">
        <f t="shared" si="93"/>
        <v>GREENWICH FC 30</v>
      </c>
      <c r="G495" s="464"/>
      <c r="H495" s="369">
        <f>VLOOKUP(E495,START_TIMES,2)</f>
        <v>0.41666666666666702</v>
      </c>
      <c r="I495" s="370" t="str">
        <f>VLOOKUP(E495,FallFields1,2)</f>
        <v>Nathan Hale MS (T), Norwalk</v>
      </c>
      <c r="J495" s="73"/>
      <c r="K495" s="16"/>
      <c r="M495" s="85" t="s">
        <v>100</v>
      </c>
      <c r="N495" s="85" t="s">
        <v>99</v>
      </c>
      <c r="P495" s="307"/>
      <c r="Q495" s="307"/>
    </row>
    <row r="496" spans="1:17" ht="12.75" customHeight="1" x14ac:dyDescent="0.35">
      <c r="A496" s="22">
        <v>493</v>
      </c>
      <c r="B496" s="257">
        <v>12</v>
      </c>
      <c r="C496" s="95">
        <v>45179</v>
      </c>
      <c r="D496" s="69" t="s">
        <v>10</v>
      </c>
      <c r="E496" s="483" t="str">
        <f t="shared" si="93"/>
        <v>STAMFORD FC</v>
      </c>
      <c r="F496" s="483" t="str">
        <f t="shared" si="93"/>
        <v>NEWTOWN SALTY DOGS</v>
      </c>
      <c r="G496" s="464"/>
      <c r="H496" s="369">
        <v>0.33333333333333331</v>
      </c>
      <c r="I496" s="370" t="str">
        <f>VLOOKUP(E496,FallFields1,2)</f>
        <v>West Beach Fields (T), Stamford</v>
      </c>
      <c r="J496" s="73"/>
      <c r="K496" s="16"/>
      <c r="M496" s="85" t="s">
        <v>95</v>
      </c>
      <c r="N496" s="85" t="s">
        <v>92</v>
      </c>
      <c r="P496" s="307"/>
      <c r="Q496" s="307"/>
    </row>
    <row r="497" spans="1:33" ht="12.75" customHeight="1" x14ac:dyDescent="0.35">
      <c r="A497" s="22">
        <v>494</v>
      </c>
      <c r="B497" s="257">
        <v>12</v>
      </c>
      <c r="C497" s="95">
        <v>45179</v>
      </c>
      <c r="D497" s="69" t="s">
        <v>10</v>
      </c>
      <c r="E497" s="483" t="str">
        <f t="shared" si="93"/>
        <v>NORTH BRANFORD 30</v>
      </c>
      <c r="F497" s="483" t="str">
        <f t="shared" si="93"/>
        <v>CLUB NAPOLI 30</v>
      </c>
      <c r="G497" s="464"/>
      <c r="H497" s="369">
        <f>VLOOKUP(E497,START_TIMES,2)</f>
        <v>0.41666666666666702</v>
      </c>
      <c r="I497" s="370" t="str">
        <f>VLOOKUP(E497,FallFields1,2)</f>
        <v>Bittner Park (G), Guilford</v>
      </c>
      <c r="J497" s="73"/>
      <c r="K497" s="16"/>
      <c r="M497" s="85" t="s">
        <v>98</v>
      </c>
      <c r="N497" s="85" t="s">
        <v>96</v>
      </c>
      <c r="P497" s="307"/>
      <c r="Q497" s="307"/>
    </row>
    <row r="498" spans="1:33" ht="12.75" customHeight="1" thickBot="1" x14ac:dyDescent="0.4">
      <c r="A498" s="22">
        <v>495</v>
      </c>
      <c r="B498" s="324" t="s">
        <v>0</v>
      </c>
      <c r="C498" s="95" t="s">
        <v>0</v>
      </c>
      <c r="D498" s="325" t="s">
        <v>0</v>
      </c>
      <c r="E498" s="484" t="s">
        <v>0</v>
      </c>
      <c r="F498" s="485" t="s">
        <v>0</v>
      </c>
      <c r="G498" s="464" t="s">
        <v>0</v>
      </c>
      <c r="H498" s="374" t="s">
        <v>0</v>
      </c>
      <c r="I498" s="372" t="s">
        <v>0</v>
      </c>
      <c r="J498" s="326"/>
      <c r="K498" s="16"/>
      <c r="M498" s="85"/>
      <c r="N498" s="85"/>
      <c r="P498" s="307"/>
      <c r="Q498" s="307"/>
    </row>
    <row r="499" spans="1:33" ht="13" customHeight="1" thickTop="1" thickBot="1" x14ac:dyDescent="0.4">
      <c r="A499" s="22">
        <v>496</v>
      </c>
      <c r="B499" s="257">
        <v>12</v>
      </c>
      <c r="C499" s="95">
        <v>45179</v>
      </c>
      <c r="D499" s="66" t="s">
        <v>175</v>
      </c>
      <c r="E499" s="483" t="str">
        <f t="shared" ref="E499:F503" si="94">VLOOKUP(M499,Teams,2)</f>
        <v>MILFORD AMIGOS</v>
      </c>
      <c r="F499" s="483" t="str">
        <f t="shared" si="94"/>
        <v>TRINITY FC</v>
      </c>
      <c r="G499" s="464"/>
      <c r="H499" s="369">
        <f>VLOOKUP(E499,START_TIMES,2)</f>
        <v>0.33333333333333331</v>
      </c>
      <c r="I499" s="370" t="str">
        <f>VLOOKUP(E499,FallFields1,2)</f>
        <v>Pease Road (G), Woodbridge</v>
      </c>
      <c r="J499" s="73"/>
      <c r="K499" s="16"/>
      <c r="M499" s="197" t="s">
        <v>154</v>
      </c>
      <c r="N499" s="197" t="s">
        <v>159</v>
      </c>
      <c r="P499" s="307"/>
      <c r="Q499" s="307"/>
      <c r="S499" s="16"/>
      <c r="T499" s="198"/>
      <c r="U499" s="198"/>
      <c r="V499" s="16">
        <v>73</v>
      </c>
      <c r="W499" s="209"/>
      <c r="X499" s="215"/>
      <c r="Y499" s="16"/>
      <c r="Z499" s="20"/>
      <c r="AC499" s="16"/>
    </row>
    <row r="500" spans="1:33" ht="12.75" customHeight="1" thickTop="1" thickBot="1" x14ac:dyDescent="0.4">
      <c r="A500" s="22">
        <v>497</v>
      </c>
      <c r="B500" s="257">
        <v>12</v>
      </c>
      <c r="C500" s="95">
        <v>45179</v>
      </c>
      <c r="D500" s="66" t="s">
        <v>175</v>
      </c>
      <c r="E500" s="483" t="str">
        <f t="shared" si="94"/>
        <v>COYOTES FC</v>
      </c>
      <c r="F500" s="483" t="str">
        <f t="shared" si="94"/>
        <v>FC CALDO VERDE</v>
      </c>
      <c r="G500" s="464"/>
      <c r="H500" s="369">
        <f>VLOOKUP(E500,START_TIMES,2)</f>
        <v>0.33333333333333331</v>
      </c>
      <c r="I500" s="370" t="str">
        <f>VLOOKUP(E500,FallFields1,2)</f>
        <v>Pragemann  Park (G), Wallingford</v>
      </c>
      <c r="J500" s="73"/>
      <c r="K500" s="16"/>
      <c r="M500" s="197" t="s">
        <v>150</v>
      </c>
      <c r="N500" s="197" t="s">
        <v>152</v>
      </c>
      <c r="P500" s="307"/>
      <c r="Q500" s="307"/>
      <c r="S500" s="16"/>
      <c r="T500" s="198"/>
      <c r="U500" s="198"/>
      <c r="V500" s="16"/>
      <c r="W500" s="209"/>
      <c r="X500" s="215"/>
      <c r="Y500" s="16"/>
      <c r="Z500" s="20"/>
      <c r="AC500" s="16"/>
    </row>
    <row r="501" spans="1:33" ht="12.75" customHeight="1" thickTop="1" thickBot="1" x14ac:dyDescent="0.4">
      <c r="A501" s="22">
        <v>498</v>
      </c>
      <c r="B501" s="257">
        <v>12</v>
      </c>
      <c r="C501" s="95">
        <v>45179</v>
      </c>
      <c r="D501" s="66" t="s">
        <v>175</v>
      </c>
      <c r="E501" s="483" t="str">
        <f t="shared" si="94"/>
        <v>QPR</v>
      </c>
      <c r="F501" s="483" t="str">
        <f t="shared" si="94"/>
        <v>LITCHFIELD COUNTY BLUES 30</v>
      </c>
      <c r="G501" s="464"/>
      <c r="H501" s="369">
        <v>0.45833333333333331</v>
      </c>
      <c r="I501" s="370" t="str">
        <f>VLOOKUP(E501,FallFields1,2)</f>
        <v>Quinnipiac Park (G), Cheshire</v>
      </c>
      <c r="J501" s="73"/>
      <c r="K501" s="16"/>
      <c r="M501" s="197" t="s">
        <v>157</v>
      </c>
      <c r="N501" s="197" t="s">
        <v>153</v>
      </c>
      <c r="P501" s="307"/>
      <c r="Q501" s="307"/>
      <c r="S501" s="16"/>
      <c r="T501" s="198"/>
      <c r="U501" s="198"/>
      <c r="V501" s="16">
        <v>74</v>
      </c>
      <c r="W501" s="209"/>
      <c r="X501" s="215"/>
      <c r="Y501" s="16"/>
      <c r="Z501" s="20"/>
      <c r="AC501" s="16"/>
    </row>
    <row r="502" spans="1:33" s="1" customFormat="1" ht="12" customHeight="1" thickTop="1" x14ac:dyDescent="0.35">
      <c r="A502" s="22">
        <v>499</v>
      </c>
      <c r="B502" s="257">
        <v>12</v>
      </c>
      <c r="C502" s="95">
        <v>45179</v>
      </c>
      <c r="D502" s="66" t="s">
        <v>175</v>
      </c>
      <c r="E502" s="483" t="str">
        <f t="shared" si="94"/>
        <v>SHELTON FC</v>
      </c>
      <c r="F502" s="483" t="str">
        <f t="shared" si="94"/>
        <v>MILFORD TUESDAY</v>
      </c>
      <c r="G502" s="464"/>
      <c r="H502" s="369">
        <f>VLOOKUP(E502,START_TIMES,2)</f>
        <v>0.33333333333333331</v>
      </c>
      <c r="I502" s="370" t="str">
        <f>VLOOKUP(E502,FallFields1,2)</f>
        <v>Nike Site (G), Shelton</v>
      </c>
      <c r="J502" s="73"/>
      <c r="K502" s="16"/>
      <c r="L502" s="16"/>
      <c r="M502" s="197" t="s">
        <v>158</v>
      </c>
      <c r="N502" s="197" t="s">
        <v>155</v>
      </c>
      <c r="O502" s="16"/>
      <c r="P502" s="307"/>
      <c r="Q502" s="307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 s="258"/>
      <c r="AF502"/>
      <c r="AG502"/>
    </row>
    <row r="503" spans="1:33" ht="12.75" customHeight="1" x14ac:dyDescent="0.35">
      <c r="A503" s="22">
        <v>500</v>
      </c>
      <c r="B503" s="257">
        <v>12</v>
      </c>
      <c r="C503" s="95">
        <v>45179</v>
      </c>
      <c r="D503" s="66" t="s">
        <v>175</v>
      </c>
      <c r="E503" s="483" t="str">
        <f t="shared" si="94"/>
        <v>NAUGATUCK FUSION</v>
      </c>
      <c r="F503" s="483" t="str">
        <f t="shared" si="94"/>
        <v>ELITE FC</v>
      </c>
      <c r="G503" s="464"/>
      <c r="H503" s="369">
        <f>VLOOKUP(E503,START_TIMES,2)</f>
        <v>0.41666666666666702</v>
      </c>
      <c r="I503" s="370" t="str">
        <f>VLOOKUP(E503,FallFields1,2)</f>
        <v>City Hill MS (G), Naugatuck</v>
      </c>
      <c r="J503" s="73"/>
      <c r="K503" s="16"/>
      <c r="M503" s="197" t="s">
        <v>156</v>
      </c>
      <c r="N503" s="197" t="s">
        <v>151</v>
      </c>
      <c r="P503" s="307"/>
      <c r="Q503" s="307"/>
      <c r="S503" s="16"/>
      <c r="T503" s="288"/>
      <c r="U503" s="288"/>
      <c r="V503" s="16"/>
      <c r="W503" s="227"/>
      <c r="X503" s="289"/>
      <c r="Y503" s="16"/>
      <c r="Z503" s="20"/>
      <c r="AC503" s="16"/>
    </row>
    <row r="504" spans="1:33" ht="12.75" customHeight="1" x14ac:dyDescent="0.35">
      <c r="A504" s="22">
        <v>501</v>
      </c>
      <c r="B504" s="324" t="s">
        <v>0</v>
      </c>
      <c r="C504" s="95" t="s">
        <v>0</v>
      </c>
      <c r="D504" s="325" t="s">
        <v>0</v>
      </c>
      <c r="E504" s="484" t="s">
        <v>0</v>
      </c>
      <c r="F504" s="485" t="s">
        <v>0</v>
      </c>
      <c r="G504" s="464" t="s">
        <v>0</v>
      </c>
      <c r="H504" s="374" t="s">
        <v>0</v>
      </c>
      <c r="I504" s="372" t="s">
        <v>0</v>
      </c>
      <c r="J504" s="326"/>
      <c r="K504" s="16"/>
      <c r="M504" s="85"/>
      <c r="N504" s="85"/>
      <c r="P504" s="307"/>
      <c r="Q504" s="307"/>
    </row>
    <row r="505" spans="1:33" ht="12.75" customHeight="1" x14ac:dyDescent="0.35">
      <c r="A505" s="22">
        <v>502</v>
      </c>
      <c r="B505" s="257">
        <v>12</v>
      </c>
      <c r="C505" s="462">
        <v>45179</v>
      </c>
      <c r="D505" s="65" t="s">
        <v>11</v>
      </c>
      <c r="E505" s="483" t="str">
        <f t="shared" ref="E505:F509" si="95">VLOOKUP(M505,Teams,2)</f>
        <v>WATERBURY ALBANIANS</v>
      </c>
      <c r="F505" s="483" t="str">
        <f t="shared" si="95"/>
        <v>NORWALK SPORT COLOMBIA 40</v>
      </c>
      <c r="G505" s="464"/>
      <c r="H505" s="369">
        <f>VLOOKUP(E505,START_TIMES,2)</f>
        <v>0.33333333333333331</v>
      </c>
      <c r="I505" s="370" t="str">
        <f>VLOOKUP(E505,FallFields1,2)</f>
        <v>Lower Ptak (G), Brookfield</v>
      </c>
      <c r="J505" s="73"/>
      <c r="K505" s="16"/>
      <c r="M505" s="359" t="s">
        <v>109</v>
      </c>
      <c r="N505" s="359" t="s">
        <v>104</v>
      </c>
      <c r="P505" s="307"/>
      <c r="Q505" s="307"/>
    </row>
    <row r="506" spans="1:33" ht="12.75" customHeight="1" x14ac:dyDescent="0.35">
      <c r="A506" s="22">
        <v>503</v>
      </c>
      <c r="B506" s="257">
        <v>12</v>
      </c>
      <c r="C506" s="95">
        <v>45179</v>
      </c>
      <c r="D506" s="65" t="s">
        <v>11</v>
      </c>
      <c r="E506" s="483" t="str">
        <f t="shared" si="95"/>
        <v>CLINTON FC 40</v>
      </c>
      <c r="F506" s="483" t="str">
        <f t="shared" si="95"/>
        <v>GREENWICH FC 40</v>
      </c>
      <c r="G506" s="464"/>
      <c r="H506" s="369">
        <v>0.33333333333333331</v>
      </c>
      <c r="I506" s="370" t="str">
        <f>VLOOKUP(E506,FallFields1,2)</f>
        <v>Indian River Sports Complex (T), Clinton</v>
      </c>
      <c r="J506" s="73"/>
      <c r="K506" s="16"/>
      <c r="M506" s="359" t="s">
        <v>160</v>
      </c>
      <c r="N506" s="359" t="s">
        <v>162</v>
      </c>
      <c r="P506" s="307"/>
      <c r="Q506" s="307"/>
    </row>
    <row r="507" spans="1:33" ht="12.75" customHeight="1" x14ac:dyDescent="0.35">
      <c r="A507" s="22">
        <v>504</v>
      </c>
      <c r="B507" s="257">
        <v>12</v>
      </c>
      <c r="C507" s="95">
        <v>45179</v>
      </c>
      <c r="D507" s="65" t="s">
        <v>11</v>
      </c>
      <c r="E507" s="483" t="str">
        <f t="shared" si="95"/>
        <v>STORM FC</v>
      </c>
      <c r="F507" s="483" t="str">
        <f t="shared" si="95"/>
        <v>GREENWICH PUMAS FC 40</v>
      </c>
      <c r="G507" s="464"/>
      <c r="H507" s="369">
        <f>VLOOKUP(E507,START_TIMES,2)</f>
        <v>0.33333333333333331</v>
      </c>
      <c r="I507" s="370" t="str">
        <f>VLOOKUP(E507,FallFields1,2)</f>
        <v>Wakeman Park (T), Westport</v>
      </c>
      <c r="J507" s="73"/>
      <c r="K507" s="16"/>
      <c r="M507" s="359" t="s">
        <v>107</v>
      </c>
      <c r="N507" s="359" t="s">
        <v>163</v>
      </c>
      <c r="P507" s="307"/>
      <c r="Q507" s="307"/>
    </row>
    <row r="508" spans="1:33" ht="12.75" customHeight="1" x14ac:dyDescent="0.35">
      <c r="A508" s="22">
        <v>505</v>
      </c>
      <c r="B508" s="257">
        <v>12</v>
      </c>
      <c r="C508" s="95">
        <v>45179</v>
      </c>
      <c r="D508" s="65" t="s">
        <v>11</v>
      </c>
      <c r="E508" s="483" t="str">
        <f t="shared" si="95"/>
        <v>VASCO DA GAMA 40</v>
      </c>
      <c r="F508" s="483" t="str">
        <f t="shared" si="95"/>
        <v>RIDGEFIELD KICKS</v>
      </c>
      <c r="G508" s="464"/>
      <c r="H508" s="369">
        <v>0.33333333333333331</v>
      </c>
      <c r="I508" s="370" t="str">
        <f>VLOOKUP(E508,FallFields1,2)</f>
        <v>Veterans Memorial Park (T), Bridgeport</v>
      </c>
      <c r="J508" s="73"/>
      <c r="K508" s="16"/>
      <c r="M508" s="359" t="s">
        <v>108</v>
      </c>
      <c r="N508" s="359" t="s">
        <v>105</v>
      </c>
      <c r="P508" s="307"/>
      <c r="Q508" s="307"/>
    </row>
    <row r="509" spans="1:33" ht="12.75" customHeight="1" x14ac:dyDescent="0.35">
      <c r="A509" s="22">
        <v>506</v>
      </c>
      <c r="B509" s="257">
        <v>12</v>
      </c>
      <c r="C509" s="95">
        <v>45179</v>
      </c>
      <c r="D509" s="65" t="s">
        <v>11</v>
      </c>
      <c r="E509" s="483" t="str">
        <f t="shared" si="95"/>
        <v>SOUTHEAST ROVERS</v>
      </c>
      <c r="F509" s="483" t="str">
        <f t="shared" si="95"/>
        <v>FAIRFIELD GAC 40</v>
      </c>
      <c r="G509" s="464"/>
      <c r="H509" s="369">
        <f>VLOOKUP(E509,START_TIMES,2)</f>
        <v>0.41666666666666702</v>
      </c>
      <c r="I509" s="370" t="str">
        <f>VLOOKUP(E509,FallFields1,2)</f>
        <v>Bridebrook Park (G), Niantic</v>
      </c>
      <c r="J509" s="73"/>
      <c r="K509" s="16"/>
      <c r="M509" s="359" t="s">
        <v>106</v>
      </c>
      <c r="N509" s="359" t="s">
        <v>161</v>
      </c>
      <c r="P509" s="307"/>
      <c r="Q509" s="307"/>
    </row>
    <row r="510" spans="1:33" ht="12.75" customHeight="1" x14ac:dyDescent="0.35">
      <c r="A510" s="22">
        <v>507</v>
      </c>
      <c r="B510" s="324" t="s">
        <v>0</v>
      </c>
      <c r="C510" s="95" t="s">
        <v>0</v>
      </c>
      <c r="D510" s="325" t="s">
        <v>0</v>
      </c>
      <c r="E510" s="484" t="s">
        <v>0</v>
      </c>
      <c r="F510" s="485" t="s">
        <v>0</v>
      </c>
      <c r="G510" s="464" t="s">
        <v>0</v>
      </c>
      <c r="H510" s="374" t="s">
        <v>0</v>
      </c>
      <c r="I510" s="372" t="s">
        <v>0</v>
      </c>
      <c r="J510" s="326"/>
      <c r="K510" s="16"/>
      <c r="M510" s="85"/>
      <c r="N510" s="85"/>
      <c r="P510" s="307"/>
      <c r="Q510" s="307"/>
    </row>
    <row r="511" spans="1:33" ht="12.75" customHeight="1" x14ac:dyDescent="0.35">
      <c r="A511" s="22">
        <v>508</v>
      </c>
      <c r="B511" s="257">
        <v>12</v>
      </c>
      <c r="C511" s="95">
        <v>45179</v>
      </c>
      <c r="D511" s="64" t="s">
        <v>12</v>
      </c>
      <c r="E511" s="483" t="str">
        <f t="shared" ref="E511:F517" si="96">VLOOKUP(M511,Teams,2)</f>
        <v>CLUB NAPOLI 40</v>
      </c>
      <c r="F511" s="483" t="str">
        <f t="shared" si="96"/>
        <v>NORTH BRANFORD 40</v>
      </c>
      <c r="G511" s="464"/>
      <c r="H511" s="369">
        <f t="shared" ref="H511:H517" si="97">VLOOKUP(E511,START_TIMES,2)</f>
        <v>0.41666666666666702</v>
      </c>
      <c r="I511" s="370" t="str">
        <f t="shared" ref="I511:I517" si="98">VLOOKUP(E511,FallFields1,2)</f>
        <v>Sportsplex (T), North Branford</v>
      </c>
      <c r="J511" s="73"/>
      <c r="K511" s="16"/>
      <c r="M511" s="281" t="s">
        <v>112</v>
      </c>
      <c r="N511" s="281" t="s">
        <v>857</v>
      </c>
      <c r="P511" s="307"/>
      <c r="Q511" s="307"/>
    </row>
    <row r="512" spans="1:33" ht="12.75" customHeight="1" x14ac:dyDescent="0.35">
      <c r="A512" s="22">
        <v>509</v>
      </c>
      <c r="B512" s="257">
        <v>12</v>
      </c>
      <c r="C512" s="95">
        <v>45179</v>
      </c>
      <c r="D512" s="64" t="s">
        <v>12</v>
      </c>
      <c r="E512" s="483" t="str">
        <f t="shared" si="96"/>
        <v>DERBY QUITUS</v>
      </c>
      <c r="F512" s="483" t="str">
        <f t="shared" si="96"/>
        <v>SHEBEEN FC</v>
      </c>
      <c r="G512" s="464"/>
      <c r="H512" s="369">
        <f t="shared" si="97"/>
        <v>0.41666666666666702</v>
      </c>
      <c r="I512" s="370" t="str">
        <f t="shared" si="98"/>
        <v>Witek Park (G), Derby</v>
      </c>
      <c r="J512" s="73"/>
      <c r="K512" s="16"/>
      <c r="M512" s="281" t="s">
        <v>113</v>
      </c>
      <c r="N512" s="281" t="s">
        <v>859</v>
      </c>
      <c r="P512" s="307"/>
      <c r="Q512" s="307"/>
    </row>
    <row r="513" spans="1:17" ht="12.75" customHeight="1" x14ac:dyDescent="0.35">
      <c r="A513" s="22">
        <v>510</v>
      </c>
      <c r="B513" s="257">
        <v>12</v>
      </c>
      <c r="C513" s="95">
        <v>45179</v>
      </c>
      <c r="D513" s="64" t="s">
        <v>12</v>
      </c>
      <c r="E513" s="483" t="str">
        <f t="shared" si="96"/>
        <v>STAMFORD UNITED</v>
      </c>
      <c r="F513" s="483" t="str">
        <f t="shared" si="96"/>
        <v>BESA SC</v>
      </c>
      <c r="G513" s="464"/>
      <c r="H513" s="369">
        <f t="shared" si="97"/>
        <v>0.41666666666666702</v>
      </c>
      <c r="I513" s="370" t="str">
        <f t="shared" si="98"/>
        <v>West Beach Fields (T), Stamford</v>
      </c>
      <c r="J513" s="73"/>
      <c r="K513" s="16"/>
      <c r="M513" s="281" t="s">
        <v>122</v>
      </c>
      <c r="N513" s="281" t="s">
        <v>850</v>
      </c>
      <c r="P513" s="307"/>
      <c r="Q513" s="307"/>
    </row>
    <row r="514" spans="1:17" ht="12.75" customHeight="1" x14ac:dyDescent="0.35">
      <c r="A514" s="22">
        <v>511</v>
      </c>
      <c r="B514" s="257">
        <v>12</v>
      </c>
      <c r="C514" s="95">
        <v>45179</v>
      </c>
      <c r="D514" s="64" t="s">
        <v>12</v>
      </c>
      <c r="E514" s="483" t="str">
        <f t="shared" si="96"/>
        <v>NEW HAVEN AMERICANS</v>
      </c>
      <c r="F514" s="483" t="str">
        <f t="shared" si="96"/>
        <v xml:space="preserve">GUILFORD CELTIC </v>
      </c>
      <c r="G514" s="464"/>
      <c r="H514" s="369">
        <f t="shared" si="97"/>
        <v>0.41666666666666702</v>
      </c>
      <c r="I514" s="370" t="str">
        <f t="shared" si="98"/>
        <v>Peck Place School (G), Orange</v>
      </c>
      <c r="J514" s="73"/>
      <c r="K514" s="16"/>
      <c r="M514" s="281" t="s">
        <v>117</v>
      </c>
      <c r="N514" s="281" t="s">
        <v>854</v>
      </c>
      <c r="P514" s="307"/>
      <c r="Q514" s="307"/>
    </row>
    <row r="515" spans="1:17" ht="12.75" customHeight="1" x14ac:dyDescent="0.35">
      <c r="A515" s="22">
        <v>512</v>
      </c>
      <c r="B515" s="257">
        <v>12</v>
      </c>
      <c r="C515" s="95">
        <v>45179</v>
      </c>
      <c r="D515" s="64" t="s">
        <v>12</v>
      </c>
      <c r="E515" s="483" t="str">
        <f t="shared" si="96"/>
        <v>WILTON WOLVES</v>
      </c>
      <c r="F515" s="482" t="str">
        <f t="shared" si="96"/>
        <v>BYE</v>
      </c>
      <c r="G515" s="464"/>
      <c r="H515" s="369">
        <f t="shared" si="97"/>
        <v>0.41666666666666702</v>
      </c>
      <c r="I515" s="370" t="str">
        <f t="shared" si="98"/>
        <v>Lily Field (T), Wilton</v>
      </c>
      <c r="J515" s="73"/>
      <c r="K515" s="16"/>
      <c r="M515" s="281" t="s">
        <v>123</v>
      </c>
      <c r="N515" s="281" t="s">
        <v>851</v>
      </c>
      <c r="P515" s="307"/>
      <c r="Q515" s="307"/>
    </row>
    <row r="516" spans="1:17" ht="12.75" customHeight="1" x14ac:dyDescent="0.35">
      <c r="A516" s="22">
        <v>513</v>
      </c>
      <c r="B516" s="257">
        <v>12</v>
      </c>
      <c r="C516" s="95">
        <v>45179</v>
      </c>
      <c r="D516" s="64" t="s">
        <v>12</v>
      </c>
      <c r="E516" s="483" t="str">
        <f t="shared" si="96"/>
        <v>LITCHFIELD COUNTY BLUES 40</v>
      </c>
      <c r="F516" s="483" t="str">
        <f t="shared" si="96"/>
        <v>GUILFORD BELL CURVE</v>
      </c>
      <c r="G516" s="464"/>
      <c r="H516" s="369">
        <f t="shared" si="97"/>
        <v>0.375</v>
      </c>
      <c r="I516" s="370" t="str">
        <f t="shared" si="98"/>
        <v>Torrington HS (T), Torrington</v>
      </c>
      <c r="J516" s="73"/>
      <c r="K516" s="16"/>
      <c r="M516" s="281" t="s">
        <v>116</v>
      </c>
      <c r="N516" s="281" t="s">
        <v>853</v>
      </c>
      <c r="P516" s="307"/>
      <c r="Q516" s="307"/>
    </row>
    <row r="517" spans="1:17" ht="12.75" customHeight="1" x14ac:dyDescent="0.35">
      <c r="A517" s="22">
        <v>514</v>
      </c>
      <c r="B517" s="257">
        <v>12</v>
      </c>
      <c r="C517" s="95">
        <v>45179</v>
      </c>
      <c r="D517" s="64" t="s">
        <v>12</v>
      </c>
      <c r="E517" s="483" t="str">
        <f t="shared" si="96"/>
        <v>PAN ZONES</v>
      </c>
      <c r="F517" s="483" t="str">
        <f t="shared" si="96"/>
        <v>NORTH HAVEN SC</v>
      </c>
      <c r="G517" s="464"/>
      <c r="H517" s="369">
        <f t="shared" si="97"/>
        <v>0.41666666666666702</v>
      </c>
      <c r="I517" s="370" t="str">
        <f t="shared" si="98"/>
        <v>Stanley Quarter Park (G), New Britain</v>
      </c>
      <c r="J517" s="73"/>
      <c r="K517" s="16"/>
      <c r="M517" s="281" t="s">
        <v>120</v>
      </c>
      <c r="N517" s="281" t="s">
        <v>858</v>
      </c>
      <c r="P517" s="307"/>
      <c r="Q517" s="307"/>
    </row>
    <row r="518" spans="1:17" ht="12.75" customHeight="1" x14ac:dyDescent="0.35">
      <c r="A518" s="22">
        <v>515</v>
      </c>
      <c r="B518" s="324" t="s">
        <v>0</v>
      </c>
      <c r="C518" s="95" t="s">
        <v>0</v>
      </c>
      <c r="D518" s="325" t="s">
        <v>0</v>
      </c>
      <c r="E518" s="484" t="s">
        <v>0</v>
      </c>
      <c r="F518" s="485" t="s">
        <v>0</v>
      </c>
      <c r="G518" s="464" t="s">
        <v>0</v>
      </c>
      <c r="H518" s="374" t="s">
        <v>0</v>
      </c>
      <c r="I518" s="372" t="s">
        <v>0</v>
      </c>
      <c r="J518" s="326"/>
      <c r="K518" s="16"/>
      <c r="M518" s="85"/>
      <c r="N518" s="85"/>
      <c r="P518" s="307"/>
      <c r="Q518" s="307"/>
    </row>
    <row r="519" spans="1:17" ht="12.75" customHeight="1" x14ac:dyDescent="0.35">
      <c r="A519" s="22">
        <v>516</v>
      </c>
      <c r="B519" s="257">
        <v>12</v>
      </c>
      <c r="C519" s="95">
        <v>45179</v>
      </c>
      <c r="D519" s="63" t="s">
        <v>102</v>
      </c>
      <c r="E519" s="494" t="str">
        <f>VLOOKUP(M519,Teams,2)</f>
        <v>GREENWICH PUMAS FC 50</v>
      </c>
      <c r="F519" s="483" t="str">
        <f t="shared" ref="E519:F523" si="99">VLOOKUP(N519,Teams,2)</f>
        <v>VASCO DA GAMA 50</v>
      </c>
      <c r="G519" s="464"/>
      <c r="H519" s="369">
        <f>VLOOKUP(E519,START_TIMES,2)</f>
        <v>0.33333333333333331</v>
      </c>
      <c r="I519" s="370" t="s">
        <v>944</v>
      </c>
      <c r="J519" s="73"/>
      <c r="K519" s="16"/>
      <c r="M519" s="330" t="s">
        <v>128</v>
      </c>
      <c r="N519" s="330" t="s">
        <v>133</v>
      </c>
      <c r="P519" s="307"/>
      <c r="Q519" s="307"/>
    </row>
    <row r="520" spans="1:17" ht="12.75" customHeight="1" x14ac:dyDescent="0.35">
      <c r="A520" s="22">
        <v>517</v>
      </c>
      <c r="B520" s="257">
        <v>12</v>
      </c>
      <c r="C520" s="95">
        <v>45179</v>
      </c>
      <c r="D520" s="63" t="s">
        <v>102</v>
      </c>
      <c r="E520" s="483" t="str">
        <f t="shared" si="99"/>
        <v>CHESHIRE AZZURRI</v>
      </c>
      <c r="F520" s="483" t="str">
        <f t="shared" si="99"/>
        <v>DYNAMO SC</v>
      </c>
      <c r="G520" s="464"/>
      <c r="H520" s="369">
        <v>0.375</v>
      </c>
      <c r="I520" s="370" t="str">
        <f>VLOOKUP(E520,FallFields1,2)</f>
        <v>Quinnipiac Park (G), Cheshire</v>
      </c>
      <c r="J520" s="73"/>
      <c r="K520" s="16"/>
      <c r="M520" s="330" t="s">
        <v>124</v>
      </c>
      <c r="N520" s="330" t="s">
        <v>126</v>
      </c>
      <c r="P520" s="307"/>
      <c r="Q520" s="307"/>
    </row>
    <row r="521" spans="1:17" ht="12.75" customHeight="1" x14ac:dyDescent="0.35">
      <c r="A521" s="22">
        <v>518</v>
      </c>
      <c r="B521" s="257">
        <v>12</v>
      </c>
      <c r="C521" s="95">
        <v>45179</v>
      </c>
      <c r="D521" s="63" t="s">
        <v>102</v>
      </c>
      <c r="E521" s="483" t="str">
        <f t="shared" si="99"/>
        <v>POLONIA FALCON STARS FC</v>
      </c>
      <c r="F521" s="483" t="str">
        <f t="shared" si="99"/>
        <v>FAIRFIELD GAC 50</v>
      </c>
      <c r="G521" s="464"/>
      <c r="H521" s="369">
        <f>VLOOKUP(E521,START_TIMES,2)</f>
        <v>0.33333333333333331</v>
      </c>
      <c r="I521" s="370" t="str">
        <f>VLOOKUP(E521,FallFields1,2)</f>
        <v>Falcon Field (G), New Britain</v>
      </c>
      <c r="J521" s="73"/>
      <c r="K521" s="16"/>
      <c r="M521" s="330" t="s">
        <v>131</v>
      </c>
      <c r="N521" s="330" t="s">
        <v>127</v>
      </c>
      <c r="P521" s="307"/>
      <c r="Q521" s="307"/>
    </row>
    <row r="522" spans="1:17" ht="12.75" customHeight="1" x14ac:dyDescent="0.35">
      <c r="A522" s="22">
        <v>519</v>
      </c>
      <c r="B522" s="257">
        <v>12</v>
      </c>
      <c r="C522" s="95">
        <v>45179</v>
      </c>
      <c r="D522" s="63" t="s">
        <v>102</v>
      </c>
      <c r="E522" s="483" t="str">
        <f t="shared" si="99"/>
        <v>NEW FAIRFIELD UNITED</v>
      </c>
      <c r="F522" s="483" t="str">
        <f t="shared" si="99"/>
        <v>STAMFORD CITY</v>
      </c>
      <c r="G522" s="464"/>
      <c r="H522" s="369">
        <f>VLOOKUP(E522,START_TIMES,2)</f>
        <v>0.41666666666666669</v>
      </c>
      <c r="I522" s="370" t="str">
        <f>VLOOKUP(E522,FallFields1,2)</f>
        <v>New Fairfield HS (T), New Fairfield</v>
      </c>
      <c r="J522" s="73"/>
      <c r="K522" s="16"/>
      <c r="M522" s="330" t="s">
        <v>129</v>
      </c>
      <c r="N522" s="330" t="s">
        <v>132</v>
      </c>
      <c r="P522" s="307"/>
      <c r="Q522" s="307"/>
    </row>
    <row r="523" spans="1:17" ht="12.75" customHeight="1" x14ac:dyDescent="0.35">
      <c r="A523" s="22">
        <v>520</v>
      </c>
      <c r="B523" s="257">
        <v>12</v>
      </c>
      <c r="C523" s="95">
        <v>45179</v>
      </c>
      <c r="D523" s="63" t="s">
        <v>102</v>
      </c>
      <c r="E523" s="483" t="str">
        <f t="shared" si="99"/>
        <v>NORWALK MARINERS LEGENDS</v>
      </c>
      <c r="F523" s="483" t="str">
        <f t="shared" si="99"/>
        <v>DOCKSIDE SC</v>
      </c>
      <c r="G523" s="464"/>
      <c r="H523" s="369">
        <f>VLOOKUP(E523,START_TIMES,2)</f>
        <v>0.41666666666666702</v>
      </c>
      <c r="I523" s="370" t="str">
        <f>VLOOKUP(E523,FallFields1,2)</f>
        <v>Nathan Hale MS (T), Norwalk</v>
      </c>
      <c r="J523" s="73"/>
      <c r="K523" s="16"/>
      <c r="M523" s="330" t="s">
        <v>130</v>
      </c>
      <c r="N523" s="330" t="s">
        <v>125</v>
      </c>
      <c r="P523" s="307"/>
      <c r="Q523" s="307"/>
    </row>
    <row r="524" spans="1:17" ht="12.75" customHeight="1" x14ac:dyDescent="0.35">
      <c r="A524" s="22">
        <v>521</v>
      </c>
      <c r="B524" s="324" t="s">
        <v>0</v>
      </c>
      <c r="C524" s="95" t="s">
        <v>0</v>
      </c>
      <c r="D524" s="325" t="s">
        <v>0</v>
      </c>
      <c r="E524" s="484" t="s">
        <v>0</v>
      </c>
      <c r="F524" s="485" t="s">
        <v>0</v>
      </c>
      <c r="G524" s="464" t="s">
        <v>0</v>
      </c>
      <c r="H524" s="374" t="s">
        <v>0</v>
      </c>
      <c r="I524" s="372" t="s">
        <v>0</v>
      </c>
      <c r="J524" s="326"/>
      <c r="K524" s="16"/>
      <c r="M524" s="85"/>
      <c r="N524" s="85"/>
      <c r="P524" s="307"/>
      <c r="Q524" s="307"/>
    </row>
    <row r="525" spans="1:17" ht="12.75" customHeight="1" x14ac:dyDescent="0.35">
      <c r="A525" s="22">
        <v>522</v>
      </c>
      <c r="B525" s="257">
        <v>12</v>
      </c>
      <c r="C525" s="95">
        <v>45179</v>
      </c>
      <c r="D525" s="318" t="s">
        <v>895</v>
      </c>
      <c r="E525" s="483" t="str">
        <f t="shared" ref="E525:F530" si="100">VLOOKUP(M525,Teams,2)</f>
        <v>EAST HAVEN SC</v>
      </c>
      <c r="F525" s="483" t="str">
        <f t="shared" si="100"/>
        <v>VASCO DA GAMA 60</v>
      </c>
      <c r="G525" s="464"/>
      <c r="H525" s="369">
        <f t="shared" ref="H525:H530" si="101">VLOOKUP(E525,START_TIMES,2)</f>
        <v>0.41666666666666702</v>
      </c>
      <c r="I525" s="370" t="str">
        <f t="shared" ref="I525:I530" si="102">VLOOKUP(E525,FallFields1,2)</f>
        <v>East Haven MS (G), East Haven</v>
      </c>
      <c r="J525" s="73"/>
      <c r="K525" s="16"/>
      <c r="M525" s="340" t="s">
        <v>134</v>
      </c>
      <c r="N525" s="456" t="s">
        <v>135</v>
      </c>
      <c r="P525" s="307"/>
      <c r="Q525" s="307"/>
    </row>
    <row r="526" spans="1:17" ht="12.75" customHeight="1" x14ac:dyDescent="0.35">
      <c r="A526" s="22">
        <v>523</v>
      </c>
      <c r="B526" s="257">
        <v>12</v>
      </c>
      <c r="C526" s="95">
        <v>45179</v>
      </c>
      <c r="D526" s="318" t="s">
        <v>895</v>
      </c>
      <c r="E526" s="483" t="str">
        <f t="shared" si="100"/>
        <v>GREENWICH FC 50</v>
      </c>
      <c r="F526" s="483" t="str">
        <f t="shared" si="100"/>
        <v>ZIMMITTI SC</v>
      </c>
      <c r="G526" s="464"/>
      <c r="H526" s="476">
        <v>0.41666666666666669</v>
      </c>
      <c r="I526" s="370" t="s">
        <v>945</v>
      </c>
      <c r="J526" s="73"/>
      <c r="K526" s="16"/>
      <c r="M526" s="340" t="s">
        <v>136</v>
      </c>
      <c r="N526" s="456" t="s">
        <v>137</v>
      </c>
      <c r="P526" s="307"/>
      <c r="Q526" s="307"/>
    </row>
    <row r="527" spans="1:17" ht="12.75" customHeight="1" x14ac:dyDescent="0.35">
      <c r="A527" s="22">
        <v>524</v>
      </c>
      <c r="B527" s="257">
        <v>12</v>
      </c>
      <c r="C527" s="95">
        <v>45179</v>
      </c>
      <c r="D527" s="318" t="s">
        <v>895</v>
      </c>
      <c r="E527" s="483" t="str">
        <f t="shared" si="100"/>
        <v>GREENWICH PFC</v>
      </c>
      <c r="F527" s="483" t="str">
        <f t="shared" si="100"/>
        <v>CLUB NAPOLI 50</v>
      </c>
      <c r="G527" s="464"/>
      <c r="H527" s="476">
        <v>0.41666666666666669</v>
      </c>
      <c r="I527" s="370" t="s">
        <v>944</v>
      </c>
      <c r="J527" s="73"/>
      <c r="K527" s="16"/>
      <c r="M527" s="340" t="s">
        <v>138</v>
      </c>
      <c r="N527" s="456" t="s">
        <v>146</v>
      </c>
      <c r="P527" s="307"/>
      <c r="Q527" s="307"/>
    </row>
    <row r="528" spans="1:17" ht="12.75" customHeight="1" x14ac:dyDescent="0.35">
      <c r="A528" s="22">
        <v>525</v>
      </c>
      <c r="B528" s="257">
        <v>12</v>
      </c>
      <c r="C528" s="95">
        <v>45179</v>
      </c>
      <c r="D528" s="318" t="s">
        <v>895</v>
      </c>
      <c r="E528" s="483" t="str">
        <f t="shared" si="100"/>
        <v>NORWALK SPORT COLOMBIA 50</v>
      </c>
      <c r="F528" s="483" t="str">
        <f t="shared" si="100"/>
        <v>GUILFORD BLACK EAGLES</v>
      </c>
      <c r="G528" s="464"/>
      <c r="H528" s="369">
        <f t="shared" si="101"/>
        <v>0.41666666666666702</v>
      </c>
      <c r="I528" s="370" t="str">
        <f t="shared" si="102"/>
        <v>Nathan Hale MS (T), Norwalk</v>
      </c>
      <c r="J528" s="73"/>
      <c r="K528" s="16"/>
      <c r="M528" s="340" t="s">
        <v>141</v>
      </c>
      <c r="N528" s="456" t="s">
        <v>147</v>
      </c>
      <c r="P528" s="307"/>
      <c r="Q528" s="307"/>
    </row>
    <row r="529" spans="1:29" ht="12.75" customHeight="1" x14ac:dyDescent="0.35">
      <c r="A529" s="22">
        <v>526</v>
      </c>
      <c r="B529" s="257">
        <v>13</v>
      </c>
      <c r="C529" s="95">
        <v>45179</v>
      </c>
      <c r="D529" s="318" t="s">
        <v>895</v>
      </c>
      <c r="E529" s="483" t="str">
        <f t="shared" si="100"/>
        <v>REBELS UNITED</v>
      </c>
      <c r="F529" s="483" t="str">
        <f t="shared" si="100"/>
        <v>NORTH BRANFORD LEGENDS</v>
      </c>
      <c r="G529" s="464"/>
      <c r="H529" s="369">
        <f t="shared" si="101"/>
        <v>0.33333333333333331</v>
      </c>
      <c r="I529" s="370" t="str">
        <f t="shared" si="102"/>
        <v>New Fairfield HS (T), New Fairfield</v>
      </c>
      <c r="J529" s="73"/>
      <c r="K529" s="16"/>
      <c r="M529" s="340" t="s">
        <v>142</v>
      </c>
      <c r="N529" s="456" t="s">
        <v>148</v>
      </c>
      <c r="P529" s="307"/>
      <c r="Q529" s="307"/>
    </row>
    <row r="530" spans="1:29" ht="12.75" customHeight="1" x14ac:dyDescent="0.35">
      <c r="A530" s="22">
        <v>527</v>
      </c>
      <c r="B530" s="257">
        <v>14</v>
      </c>
      <c r="C530" s="95">
        <v>45179</v>
      </c>
      <c r="D530" s="318" t="s">
        <v>895</v>
      </c>
      <c r="E530" s="483" t="str">
        <f t="shared" si="100"/>
        <v>WESTPORT FC</v>
      </c>
      <c r="F530" s="483" t="str">
        <f t="shared" si="100"/>
        <v>SOUTHEAST CT</v>
      </c>
      <c r="G530" s="464"/>
      <c r="H530" s="369">
        <f t="shared" si="101"/>
        <v>0.33333333333333331</v>
      </c>
      <c r="I530" s="370" t="str">
        <f t="shared" si="102"/>
        <v>Wakeman Park (T), Westport</v>
      </c>
      <c r="J530" s="73"/>
      <c r="K530" s="16"/>
      <c r="M530" s="340" t="s">
        <v>144</v>
      </c>
      <c r="N530" s="456" t="s">
        <v>149</v>
      </c>
      <c r="P530" s="307"/>
      <c r="Q530" s="307"/>
    </row>
    <row r="531" spans="1:29" ht="12.75" customHeight="1" x14ac:dyDescent="0.35">
      <c r="A531" s="22">
        <v>528</v>
      </c>
      <c r="B531" s="324" t="s">
        <v>0</v>
      </c>
      <c r="C531" s="95" t="s">
        <v>0</v>
      </c>
      <c r="D531" s="325" t="s">
        <v>0</v>
      </c>
      <c r="E531" s="484" t="s">
        <v>0</v>
      </c>
      <c r="F531" s="485" t="s">
        <v>0</v>
      </c>
      <c r="G531" s="464" t="s">
        <v>0</v>
      </c>
      <c r="H531" s="374" t="s">
        <v>0</v>
      </c>
      <c r="I531" s="372" t="s">
        <v>0</v>
      </c>
      <c r="J531" s="326"/>
      <c r="K531" s="16"/>
      <c r="M531" s="85"/>
      <c r="N531" s="85"/>
      <c r="P531" s="307"/>
      <c r="Q531" s="307"/>
    </row>
    <row r="532" spans="1:29" ht="12.75" customHeight="1" x14ac:dyDescent="0.35">
      <c r="A532" s="22">
        <v>529</v>
      </c>
      <c r="B532" s="324" t="s">
        <v>0</v>
      </c>
      <c r="C532" s="95" t="s">
        <v>0</v>
      </c>
      <c r="D532" s="325" t="s">
        <v>0</v>
      </c>
      <c r="E532" s="484" t="s">
        <v>0</v>
      </c>
      <c r="F532" s="485" t="s">
        <v>0</v>
      </c>
      <c r="G532" s="464" t="s">
        <v>0</v>
      </c>
      <c r="H532" s="374" t="s">
        <v>0</v>
      </c>
      <c r="I532" s="372" t="s">
        <v>0</v>
      </c>
      <c r="J532" s="326"/>
      <c r="K532" s="16"/>
      <c r="M532" s="85"/>
      <c r="N532" s="85"/>
      <c r="P532" s="307"/>
      <c r="Q532" s="307"/>
    </row>
    <row r="533" spans="1:29" ht="12.75" customHeight="1" x14ac:dyDescent="0.35">
      <c r="A533" s="22">
        <v>530</v>
      </c>
      <c r="B533" s="257">
        <v>13</v>
      </c>
      <c r="C533" s="95">
        <v>45186</v>
      </c>
      <c r="D533" s="69" t="s">
        <v>10</v>
      </c>
      <c r="E533" s="483" t="str">
        <f t="shared" ref="E533:F537" si="103">VLOOKUP(M533,Teams,2)</f>
        <v>NEWTOWN SALTY DOGS</v>
      </c>
      <c r="F533" s="483" t="str">
        <f t="shared" si="103"/>
        <v>CLINTON FC 30</v>
      </c>
      <c r="G533" s="464"/>
      <c r="H533" s="369">
        <f>VLOOKUP(E533,START_TIMES,2)</f>
        <v>0.33333333333333331</v>
      </c>
      <c r="I533" s="370" t="str">
        <f>VLOOKUP(E533,FallFields1,2)</f>
        <v>Treadwell Park, Newtown</v>
      </c>
      <c r="J533" s="73"/>
      <c r="K533" s="16"/>
      <c r="M533" s="85" t="s">
        <v>92</v>
      </c>
      <c r="N533" s="85" t="s">
        <v>97</v>
      </c>
      <c r="P533" s="307"/>
      <c r="Q533" s="307"/>
    </row>
    <row r="534" spans="1:29" ht="12.75" customHeight="1" x14ac:dyDescent="0.35">
      <c r="A534" s="22">
        <v>531</v>
      </c>
      <c r="B534" s="257">
        <v>13</v>
      </c>
      <c r="C534" s="95">
        <v>45186</v>
      </c>
      <c r="D534" s="69" t="s">
        <v>10</v>
      </c>
      <c r="E534" s="483" t="str">
        <f t="shared" si="103"/>
        <v>CLUB NAPOLI 30</v>
      </c>
      <c r="F534" s="483" t="str">
        <f t="shared" si="103"/>
        <v>VASCO DA GAMA 30</v>
      </c>
      <c r="G534" s="464"/>
      <c r="H534" s="369">
        <v>0.375</v>
      </c>
      <c r="I534" s="370" t="str">
        <f>VLOOKUP(E534,FallFields1,2)</f>
        <v>Choate Rosemary Hall (T), Wallingford</v>
      </c>
      <c r="J534" s="73"/>
      <c r="K534" s="16"/>
      <c r="M534" s="85" t="s">
        <v>96</v>
      </c>
      <c r="N534" s="85" t="s">
        <v>101</v>
      </c>
      <c r="P534" s="307"/>
      <c r="Q534" s="307"/>
    </row>
    <row r="535" spans="1:29" ht="12.75" customHeight="1" x14ac:dyDescent="0.35">
      <c r="A535" s="22">
        <v>532</v>
      </c>
      <c r="B535" s="257">
        <v>13</v>
      </c>
      <c r="C535" s="95">
        <v>45186</v>
      </c>
      <c r="D535" s="69" t="s">
        <v>10</v>
      </c>
      <c r="E535" s="483" t="str">
        <f t="shared" si="103"/>
        <v>HAMDEN ALL STARS</v>
      </c>
      <c r="F535" s="483" t="str">
        <f t="shared" si="103"/>
        <v>GREENWICH FC 30</v>
      </c>
      <c r="G535" s="464"/>
      <c r="H535" s="369">
        <f>VLOOKUP(E535,START_TIMES,2)</f>
        <v>0.41666666666666702</v>
      </c>
      <c r="I535" s="370" t="str">
        <f>VLOOKUP(E535,FallFields1,2)</f>
        <v>West Woods School (G), Hamden</v>
      </c>
      <c r="J535" s="73"/>
      <c r="K535" s="16"/>
      <c r="M535" s="85" t="s">
        <v>94</v>
      </c>
      <c r="N535" s="85" t="s">
        <v>99</v>
      </c>
      <c r="P535" s="307"/>
      <c r="Q535" s="307"/>
    </row>
    <row r="536" spans="1:29" ht="12.75" customHeight="1" x14ac:dyDescent="0.35">
      <c r="A536" s="22">
        <v>533</v>
      </c>
      <c r="B536" s="257">
        <v>13</v>
      </c>
      <c r="C536" s="95">
        <v>45186</v>
      </c>
      <c r="D536" s="69" t="s">
        <v>10</v>
      </c>
      <c r="E536" s="483" t="str">
        <f t="shared" si="103"/>
        <v>DANBURY UNITED</v>
      </c>
      <c r="F536" s="483" t="str">
        <f t="shared" si="103"/>
        <v>NORWALK FC</v>
      </c>
      <c r="G536" s="464"/>
      <c r="H536" s="369">
        <f>VLOOKUP(E536,START_TIMES,2)</f>
        <v>0.375</v>
      </c>
      <c r="I536" s="370" t="str">
        <f>VLOOKUP(E536,FallFields1,2)</f>
        <v>Portuguese Cultural Center (G), Danbury</v>
      </c>
      <c r="J536" s="73"/>
      <c r="K536" s="16"/>
      <c r="M536" s="85" t="s">
        <v>93</v>
      </c>
      <c r="N536" s="85" t="s">
        <v>100</v>
      </c>
      <c r="P536" s="307"/>
      <c r="Q536" s="307"/>
    </row>
    <row r="537" spans="1:29" ht="12.75" customHeight="1" x14ac:dyDescent="0.35">
      <c r="A537" s="22">
        <v>534</v>
      </c>
      <c r="B537" s="257">
        <v>13</v>
      </c>
      <c r="C537" s="95">
        <v>45186</v>
      </c>
      <c r="D537" s="69" t="s">
        <v>10</v>
      </c>
      <c r="E537" s="483" t="str">
        <f t="shared" si="103"/>
        <v>STAMFORD FC</v>
      </c>
      <c r="F537" s="483" t="str">
        <f t="shared" si="103"/>
        <v>NORTH BRANFORD 30</v>
      </c>
      <c r="G537" s="464"/>
      <c r="H537" s="369">
        <f>VLOOKUP(E537,START_TIMES,2)</f>
        <v>0.41666666666666702</v>
      </c>
      <c r="I537" s="370" t="str">
        <f>VLOOKUP(E537,FallFields1,2)</f>
        <v>West Beach Fields (T), Stamford</v>
      </c>
      <c r="J537" s="73"/>
      <c r="K537" s="16"/>
      <c r="M537" s="85" t="s">
        <v>95</v>
      </c>
      <c r="N537" s="85" t="s">
        <v>98</v>
      </c>
      <c r="P537" s="307"/>
      <c r="Q537" s="307"/>
    </row>
    <row r="538" spans="1:29" ht="12.75" customHeight="1" x14ac:dyDescent="0.35">
      <c r="A538" s="22">
        <v>535</v>
      </c>
      <c r="B538" s="324" t="s">
        <v>0</v>
      </c>
      <c r="C538" s="95" t="s">
        <v>0</v>
      </c>
      <c r="D538" s="325" t="s">
        <v>0</v>
      </c>
      <c r="E538" s="484" t="s">
        <v>0</v>
      </c>
      <c r="F538" s="485" t="s">
        <v>0</v>
      </c>
      <c r="G538" s="464" t="s">
        <v>0</v>
      </c>
      <c r="H538" s="374" t="s">
        <v>0</v>
      </c>
      <c r="I538" s="372" t="s">
        <v>0</v>
      </c>
      <c r="J538" s="326"/>
      <c r="K538" s="16"/>
      <c r="M538" s="85"/>
      <c r="N538" s="85"/>
      <c r="P538" s="307"/>
      <c r="Q538" s="307"/>
    </row>
    <row r="539" spans="1:29" ht="12.75" customHeight="1" thickBot="1" x14ac:dyDescent="0.4">
      <c r="A539" s="22">
        <v>536</v>
      </c>
      <c r="B539" s="257">
        <v>13</v>
      </c>
      <c r="C539" s="95">
        <v>45186</v>
      </c>
      <c r="D539" s="66" t="s">
        <v>175</v>
      </c>
      <c r="E539" s="483" t="str">
        <f t="shared" ref="E539:F543" si="104">VLOOKUP(M539,Teams,2)</f>
        <v>MILFORD TUESDAY</v>
      </c>
      <c r="F539" s="483" t="str">
        <f t="shared" si="104"/>
        <v>COYOTES FC</v>
      </c>
      <c r="G539" s="464"/>
      <c r="H539" s="369">
        <f>VLOOKUP(E539,START_TIMES,2)</f>
        <v>0.33333333333333331</v>
      </c>
      <c r="I539" s="370" t="str">
        <f>VLOOKUP(E539,FallFields1,2)</f>
        <v>Witek Park (G), Derby</v>
      </c>
      <c r="J539" s="73"/>
      <c r="K539" s="16"/>
      <c r="M539" s="197" t="s">
        <v>155</v>
      </c>
      <c r="N539" s="197" t="s">
        <v>150</v>
      </c>
      <c r="P539" s="307"/>
      <c r="Q539" s="307"/>
    </row>
    <row r="540" spans="1:29" ht="12.75" customHeight="1" thickTop="1" thickBot="1" x14ac:dyDescent="0.4">
      <c r="A540" s="22">
        <v>537</v>
      </c>
      <c r="B540" s="257">
        <v>13</v>
      </c>
      <c r="C540" s="95">
        <v>45186</v>
      </c>
      <c r="D540" s="66" t="s">
        <v>175</v>
      </c>
      <c r="E540" s="483" t="str">
        <f t="shared" si="104"/>
        <v>ELITE FC</v>
      </c>
      <c r="F540" s="483" t="str">
        <f t="shared" si="104"/>
        <v>TRINITY FC</v>
      </c>
      <c r="G540" s="464"/>
      <c r="H540" s="369">
        <f>VLOOKUP(E540,START_TIMES,2)</f>
        <v>0.33333333333333331</v>
      </c>
      <c r="I540" s="370" t="str">
        <f>VLOOKUP(E540,FallFields1,2)</f>
        <v>Foran HS KMT (T), Milford</v>
      </c>
      <c r="J540" s="73"/>
      <c r="K540" s="16"/>
      <c r="M540" s="197" t="s">
        <v>151</v>
      </c>
      <c r="N540" s="197" t="s">
        <v>159</v>
      </c>
      <c r="P540" s="307"/>
      <c r="Q540" s="307"/>
      <c r="S540" s="16"/>
      <c r="T540" s="198"/>
      <c r="U540" s="198"/>
      <c r="V540" s="16">
        <v>73</v>
      </c>
      <c r="W540" s="209"/>
      <c r="X540" s="215"/>
      <c r="Y540" s="16"/>
      <c r="Z540" s="20"/>
      <c r="AC540" s="16"/>
    </row>
    <row r="541" spans="1:29" ht="12.75" customHeight="1" thickTop="1" thickBot="1" x14ac:dyDescent="0.4">
      <c r="A541" s="22">
        <v>538</v>
      </c>
      <c r="B541" s="257">
        <v>13</v>
      </c>
      <c r="C541" s="95">
        <v>45186</v>
      </c>
      <c r="D541" s="66" t="s">
        <v>175</v>
      </c>
      <c r="E541" s="483" t="str">
        <f t="shared" si="104"/>
        <v>MILFORD AMIGOS</v>
      </c>
      <c r="F541" s="483" t="str">
        <f t="shared" si="104"/>
        <v>LITCHFIELD COUNTY BLUES 30</v>
      </c>
      <c r="G541" s="464"/>
      <c r="H541" s="369">
        <f>VLOOKUP(E541,START_TIMES,2)</f>
        <v>0.33333333333333331</v>
      </c>
      <c r="I541" s="370" t="str">
        <f>VLOOKUP(E541,FallFields1,2)</f>
        <v>Pease Road (G), Woodbridge</v>
      </c>
      <c r="J541" s="73"/>
      <c r="K541" s="16"/>
      <c r="M541" s="197" t="s">
        <v>154</v>
      </c>
      <c r="N541" s="197" t="s">
        <v>153</v>
      </c>
      <c r="P541" s="307"/>
      <c r="Q541" s="307"/>
      <c r="S541" s="16"/>
      <c r="T541" s="198"/>
      <c r="U541" s="198"/>
      <c r="V541" s="16"/>
      <c r="W541" s="209"/>
      <c r="X541" s="215"/>
      <c r="Y541" s="16"/>
      <c r="Z541" s="20"/>
      <c r="AC541" s="16"/>
    </row>
    <row r="542" spans="1:29" ht="12.75" customHeight="1" thickTop="1" thickBot="1" x14ac:dyDescent="0.4">
      <c r="A542" s="22">
        <v>539</v>
      </c>
      <c r="B542" s="257">
        <v>13</v>
      </c>
      <c r="C542" s="95">
        <v>45186</v>
      </c>
      <c r="D542" s="174" t="s">
        <v>175</v>
      </c>
      <c r="E542" s="483" t="str">
        <f t="shared" si="104"/>
        <v>FC CALDO VERDE</v>
      </c>
      <c r="F542" s="483" t="str">
        <f t="shared" si="104"/>
        <v>QPR</v>
      </c>
      <c r="G542" s="464"/>
      <c r="H542" s="369">
        <f>VLOOKUP(E542,START_TIMES,2)</f>
        <v>0.41666666666666702</v>
      </c>
      <c r="I542" s="370" t="str">
        <f>VLOOKUP(E542,FallFields1,2)</f>
        <v>City Hill MS (G), Naugatuck</v>
      </c>
      <c r="J542" s="73"/>
      <c r="K542" s="16"/>
      <c r="M542" s="197" t="s">
        <v>152</v>
      </c>
      <c r="N542" s="197" t="s">
        <v>157</v>
      </c>
      <c r="P542" s="307"/>
      <c r="Q542" s="307"/>
      <c r="S542" s="16"/>
      <c r="T542" s="198"/>
      <c r="U542" s="198"/>
      <c r="V542" s="16">
        <v>74</v>
      </c>
      <c r="W542" s="209"/>
      <c r="X542" s="215"/>
      <c r="Y542" s="16"/>
      <c r="Z542" s="20"/>
      <c r="AC542" s="16"/>
    </row>
    <row r="543" spans="1:29" ht="12.75" customHeight="1" thickTop="1" x14ac:dyDescent="0.35">
      <c r="A543" s="22">
        <v>540</v>
      </c>
      <c r="B543" s="257">
        <v>13</v>
      </c>
      <c r="C543" s="95">
        <v>45186</v>
      </c>
      <c r="D543" s="66" t="s">
        <v>175</v>
      </c>
      <c r="E543" s="483" t="str">
        <f t="shared" si="104"/>
        <v>SHELTON FC</v>
      </c>
      <c r="F543" s="483" t="str">
        <f t="shared" si="104"/>
        <v>NAUGATUCK FUSION</v>
      </c>
      <c r="G543" s="464"/>
      <c r="H543" s="369">
        <f>VLOOKUP(E543,START_TIMES,2)</f>
        <v>0.33333333333333331</v>
      </c>
      <c r="I543" s="370" t="str">
        <f>VLOOKUP(E543,FallFields1,2)</f>
        <v>Nike Site (G), Shelton</v>
      </c>
      <c r="J543" s="73"/>
      <c r="K543" s="16"/>
      <c r="M543" s="197" t="s">
        <v>158</v>
      </c>
      <c r="N543" s="197" t="s">
        <v>156</v>
      </c>
      <c r="P543" s="307"/>
      <c r="Q543" s="307"/>
    </row>
    <row r="544" spans="1:29" ht="12.75" customHeight="1" x14ac:dyDescent="0.35">
      <c r="A544" s="22">
        <v>541</v>
      </c>
      <c r="B544" s="324" t="s">
        <v>0</v>
      </c>
      <c r="C544" s="95" t="s">
        <v>0</v>
      </c>
      <c r="D544" s="325" t="s">
        <v>0</v>
      </c>
      <c r="E544" s="484" t="s">
        <v>0</v>
      </c>
      <c r="F544" s="485" t="s">
        <v>0</v>
      </c>
      <c r="G544" s="464" t="s">
        <v>0</v>
      </c>
      <c r="H544" s="374" t="s">
        <v>0</v>
      </c>
      <c r="I544" s="372" t="s">
        <v>0</v>
      </c>
      <c r="J544" s="326"/>
      <c r="K544" s="16"/>
      <c r="M544" s="85"/>
      <c r="N544" s="85"/>
      <c r="P544" s="307"/>
      <c r="Q544" s="307"/>
    </row>
    <row r="545" spans="1:17" ht="12.75" customHeight="1" x14ac:dyDescent="0.35">
      <c r="A545" s="22">
        <v>542</v>
      </c>
      <c r="B545" s="257">
        <v>13</v>
      </c>
      <c r="C545" s="95">
        <v>45186</v>
      </c>
      <c r="D545" s="65" t="s">
        <v>11</v>
      </c>
      <c r="E545" s="483" t="str">
        <f t="shared" ref="E545:F549" si="105">VLOOKUP(M545,Teams,2)</f>
        <v>CLINTON FC 40</v>
      </c>
      <c r="F545" s="483" t="str">
        <f t="shared" si="105"/>
        <v>RIDGEFIELD KICKS</v>
      </c>
      <c r="G545" s="464"/>
      <c r="H545" s="369">
        <f>VLOOKUP(E545,START_TIMES,2)</f>
        <v>0.33333333333333331</v>
      </c>
      <c r="I545" s="370" t="str">
        <f>VLOOKUP(E545,FallFields1,2)</f>
        <v>Indian River Sports Complex (T), Clinton</v>
      </c>
      <c r="J545" s="73"/>
      <c r="K545" s="16"/>
      <c r="M545" s="360" t="s">
        <v>160</v>
      </c>
      <c r="N545" s="360" t="s">
        <v>105</v>
      </c>
      <c r="P545" s="307"/>
      <c r="Q545" s="307"/>
    </row>
    <row r="546" spans="1:17" ht="12.75" customHeight="1" x14ac:dyDescent="0.35">
      <c r="A546" s="22">
        <v>543</v>
      </c>
      <c r="B546" s="257">
        <v>13</v>
      </c>
      <c r="C546" s="95">
        <v>45186</v>
      </c>
      <c r="D546" s="65" t="s">
        <v>11</v>
      </c>
      <c r="E546" s="483" t="str">
        <f t="shared" si="105"/>
        <v>FAIRFIELD GAC 40</v>
      </c>
      <c r="F546" s="483" t="str">
        <f t="shared" si="105"/>
        <v>WATERBURY ALBANIANS</v>
      </c>
      <c r="G546" s="464"/>
      <c r="H546" s="369">
        <v>0.33333333333333331</v>
      </c>
      <c r="I546" s="370" t="str">
        <f>VLOOKUP(E546,FallFields1,2)</f>
        <v>Ludlowe HS (T), Fairfield</v>
      </c>
      <c r="J546" s="73"/>
      <c r="K546" s="16"/>
      <c r="M546" s="359" t="s">
        <v>161</v>
      </c>
      <c r="N546" s="359" t="s">
        <v>109</v>
      </c>
      <c r="P546" s="307"/>
      <c r="Q546" s="307"/>
    </row>
    <row r="547" spans="1:17" ht="12.75" customHeight="1" x14ac:dyDescent="0.35">
      <c r="A547" s="22">
        <v>544</v>
      </c>
      <c r="B547" s="257">
        <v>13</v>
      </c>
      <c r="C547" s="95">
        <v>45186</v>
      </c>
      <c r="D547" s="65" t="s">
        <v>11</v>
      </c>
      <c r="E547" s="483" t="str">
        <f t="shared" si="105"/>
        <v>NORWALK SPORT COLOMBIA 40</v>
      </c>
      <c r="F547" s="483" t="str">
        <f t="shared" si="105"/>
        <v>GREENWICH PUMAS FC 40</v>
      </c>
      <c r="G547" s="464"/>
      <c r="H547" s="369">
        <f>VLOOKUP(E547,START_TIMES,2)</f>
        <v>0.41666666666666702</v>
      </c>
      <c r="I547" s="370" t="str">
        <f>VLOOKUP(E547,FallFields1,2)</f>
        <v>Nathan Hale MS (T), Norwalk</v>
      </c>
      <c r="J547" s="73"/>
      <c r="K547" s="16"/>
      <c r="M547" s="359" t="s">
        <v>104</v>
      </c>
      <c r="N547" s="359" t="s">
        <v>163</v>
      </c>
      <c r="P547" s="307"/>
      <c r="Q547" s="307"/>
    </row>
    <row r="548" spans="1:17" ht="12.75" customHeight="1" x14ac:dyDescent="0.35">
      <c r="A548" s="22">
        <v>545</v>
      </c>
      <c r="B548" s="257">
        <v>13</v>
      </c>
      <c r="C548" s="95">
        <v>45186</v>
      </c>
      <c r="D548" s="65" t="s">
        <v>11</v>
      </c>
      <c r="E548" s="483" t="str">
        <f t="shared" si="105"/>
        <v>GREENWICH FC 40</v>
      </c>
      <c r="F548" s="483" t="str">
        <f t="shared" si="105"/>
        <v>STORM FC</v>
      </c>
      <c r="G548" s="464"/>
      <c r="H548" s="369">
        <v>0.41666666666666669</v>
      </c>
      <c r="I548" s="370" t="s">
        <v>944</v>
      </c>
      <c r="J548" s="73"/>
      <c r="K548" s="16"/>
      <c r="M548" s="359" t="s">
        <v>162</v>
      </c>
      <c r="N548" s="359" t="s">
        <v>107</v>
      </c>
      <c r="P548" s="307"/>
      <c r="Q548" s="307"/>
    </row>
    <row r="549" spans="1:17" ht="12.75" customHeight="1" x14ac:dyDescent="0.35">
      <c r="A549" s="22">
        <v>546</v>
      </c>
      <c r="B549" s="257">
        <v>13</v>
      </c>
      <c r="C549" s="95">
        <v>45186</v>
      </c>
      <c r="D549" s="65" t="s">
        <v>11</v>
      </c>
      <c r="E549" s="483" t="str">
        <f t="shared" si="105"/>
        <v>VASCO DA GAMA 40</v>
      </c>
      <c r="F549" s="483" t="str">
        <f t="shared" si="105"/>
        <v>SOUTHEAST ROVERS</v>
      </c>
      <c r="G549" s="464"/>
      <c r="H549" s="369">
        <v>0.33333333333333331</v>
      </c>
      <c r="I549" s="370" t="str">
        <f>VLOOKUP(E549,FallFields1,2)</f>
        <v>Veterans Memorial Park (T), Bridgeport</v>
      </c>
      <c r="J549" s="73"/>
      <c r="K549" s="16"/>
      <c r="M549" s="359" t="s">
        <v>108</v>
      </c>
      <c r="N549" s="359" t="s">
        <v>106</v>
      </c>
      <c r="P549" s="307"/>
      <c r="Q549" s="307"/>
    </row>
    <row r="550" spans="1:17" ht="12.75" customHeight="1" x14ac:dyDescent="0.35">
      <c r="A550" s="22">
        <v>547</v>
      </c>
      <c r="B550" s="324" t="s">
        <v>0</v>
      </c>
      <c r="C550" s="95" t="s">
        <v>0</v>
      </c>
      <c r="D550" s="325" t="s">
        <v>0</v>
      </c>
      <c r="E550" s="484" t="s">
        <v>0</v>
      </c>
      <c r="F550" s="485" t="s">
        <v>0</v>
      </c>
      <c r="G550" s="464" t="s">
        <v>0</v>
      </c>
      <c r="H550" s="374" t="s">
        <v>0</v>
      </c>
      <c r="I550" s="372" t="s">
        <v>0</v>
      </c>
      <c r="J550" s="326"/>
      <c r="K550" s="16"/>
      <c r="M550" s="85"/>
      <c r="N550" s="85"/>
      <c r="P550" s="307"/>
      <c r="Q550" s="307"/>
    </row>
    <row r="551" spans="1:17" ht="12.75" customHeight="1" x14ac:dyDescent="0.35">
      <c r="A551" s="22">
        <v>548</v>
      </c>
      <c r="B551" s="257">
        <v>13</v>
      </c>
      <c r="C551" s="95">
        <v>45186</v>
      </c>
      <c r="D551" s="64" t="s">
        <v>12</v>
      </c>
      <c r="E551" s="483" t="str">
        <f t="shared" ref="E551:F557" si="106">VLOOKUP(M551,Teams,2)</f>
        <v>GUILFORD BELL CURVE</v>
      </c>
      <c r="F551" s="483" t="str">
        <f t="shared" si="106"/>
        <v>BESA SC</v>
      </c>
      <c r="G551" s="464"/>
      <c r="H551" s="369">
        <f t="shared" ref="H551:H557" si="107">VLOOKUP(E551,START_TIMES,2)</f>
        <v>0.41666666666666702</v>
      </c>
      <c r="I551" s="370" t="str">
        <f t="shared" ref="I551:I557" si="108">VLOOKUP(E551,FallFields1,2)</f>
        <v>Guilford HS (T), Guilford</v>
      </c>
      <c r="J551" s="73"/>
      <c r="K551" s="16"/>
      <c r="M551" s="281" t="s">
        <v>114</v>
      </c>
      <c r="N551" s="281" t="s">
        <v>850</v>
      </c>
      <c r="P551" s="307"/>
      <c r="Q551" s="307"/>
    </row>
    <row r="552" spans="1:17" ht="12.75" customHeight="1" x14ac:dyDescent="0.35">
      <c r="A552" s="22">
        <v>549</v>
      </c>
      <c r="B552" s="257">
        <v>13</v>
      </c>
      <c r="C552" s="95">
        <v>45186</v>
      </c>
      <c r="D552" s="64" t="s">
        <v>12</v>
      </c>
      <c r="E552" s="483" t="str">
        <f t="shared" si="106"/>
        <v>LITCHFIELD COUNTY BLUES 40</v>
      </c>
      <c r="F552" s="483" t="str">
        <f t="shared" si="106"/>
        <v>STAMFORD UNITED</v>
      </c>
      <c r="G552" s="464"/>
      <c r="H552" s="369">
        <f t="shared" si="107"/>
        <v>0.375</v>
      </c>
      <c r="I552" s="370" t="str">
        <f t="shared" si="108"/>
        <v>Torrington HS (T), Torrington</v>
      </c>
      <c r="J552" s="73"/>
      <c r="K552" s="16"/>
      <c r="M552" s="281" t="s">
        <v>116</v>
      </c>
      <c r="N552" s="281" t="s">
        <v>860</v>
      </c>
      <c r="P552" s="307"/>
      <c r="Q552" s="307"/>
    </row>
    <row r="553" spans="1:17" ht="12.75" customHeight="1" x14ac:dyDescent="0.35">
      <c r="A553" s="22">
        <v>550</v>
      </c>
      <c r="B553" s="257">
        <v>13</v>
      </c>
      <c r="C553" s="95">
        <v>45186</v>
      </c>
      <c r="D553" s="64" t="s">
        <v>12</v>
      </c>
      <c r="E553" s="483" t="str">
        <f t="shared" si="106"/>
        <v>CLUB NAPOLI 40</v>
      </c>
      <c r="F553" s="482" t="str">
        <f t="shared" si="106"/>
        <v>BYE</v>
      </c>
      <c r="G553" s="464"/>
      <c r="H553" s="369">
        <f t="shared" si="107"/>
        <v>0.41666666666666702</v>
      </c>
      <c r="I553" s="370" t="str">
        <f t="shared" si="108"/>
        <v>Sportsplex (T), North Branford</v>
      </c>
      <c r="J553" s="73"/>
      <c r="K553" s="16"/>
      <c r="M553" s="281" t="s">
        <v>112</v>
      </c>
      <c r="N553" s="281" t="s">
        <v>851</v>
      </c>
      <c r="P553" s="307"/>
      <c r="Q553" s="307"/>
    </row>
    <row r="554" spans="1:17" ht="12.75" customHeight="1" x14ac:dyDescent="0.35">
      <c r="A554" s="22">
        <v>551</v>
      </c>
      <c r="B554" s="257">
        <v>13</v>
      </c>
      <c r="C554" s="95">
        <v>45186</v>
      </c>
      <c r="D554" s="64" t="s">
        <v>12</v>
      </c>
      <c r="E554" s="483" t="str">
        <f t="shared" si="106"/>
        <v>PAN ZONES</v>
      </c>
      <c r="F554" s="483" t="str">
        <f t="shared" si="106"/>
        <v>NORTH BRANFORD 40</v>
      </c>
      <c r="G554" s="464"/>
      <c r="H554" s="369">
        <f t="shared" si="107"/>
        <v>0.41666666666666702</v>
      </c>
      <c r="I554" s="370" t="str">
        <f t="shared" si="108"/>
        <v>Stanley Quarter Park (G), New Britain</v>
      </c>
      <c r="J554" s="73"/>
      <c r="K554" s="16"/>
      <c r="M554" s="281" t="s">
        <v>120</v>
      </c>
      <c r="N554" s="281" t="s">
        <v>857</v>
      </c>
      <c r="P554" s="307"/>
      <c r="Q554" s="307"/>
    </row>
    <row r="555" spans="1:17" ht="12.75" customHeight="1" x14ac:dyDescent="0.35">
      <c r="A555" s="22">
        <v>552</v>
      </c>
      <c r="B555" s="257">
        <v>13</v>
      </c>
      <c r="C555" s="95">
        <v>45186</v>
      </c>
      <c r="D555" s="64" t="s">
        <v>12</v>
      </c>
      <c r="E555" s="483" t="str">
        <f t="shared" si="106"/>
        <v>SHEBEEN FC</v>
      </c>
      <c r="F555" s="483" t="str">
        <f t="shared" si="106"/>
        <v xml:space="preserve">GUILFORD CELTIC </v>
      </c>
      <c r="G555" s="464"/>
      <c r="H555" s="369">
        <f t="shared" si="107"/>
        <v>0.41666666666666669</v>
      </c>
      <c r="I555" s="370" t="str">
        <f t="shared" si="108"/>
        <v>Ludlowe HS (T), Fairfield</v>
      </c>
      <c r="J555" s="73"/>
      <c r="K555" s="16"/>
      <c r="M555" s="281" t="s">
        <v>121</v>
      </c>
      <c r="N555" s="281" t="s">
        <v>854</v>
      </c>
      <c r="P555" s="307"/>
      <c r="Q555" s="307"/>
    </row>
    <row r="556" spans="1:17" ht="12.75" customHeight="1" x14ac:dyDescent="0.35">
      <c r="A556" s="22">
        <v>553</v>
      </c>
      <c r="B556" s="257">
        <v>13</v>
      </c>
      <c r="C556" s="95">
        <v>45186</v>
      </c>
      <c r="D556" s="64" t="s">
        <v>12</v>
      </c>
      <c r="E556" s="483" t="str">
        <f t="shared" si="106"/>
        <v>NORTH HAVEN SC</v>
      </c>
      <c r="F556" s="483" t="str">
        <f t="shared" si="106"/>
        <v>WILTON WOLVES</v>
      </c>
      <c r="G556" s="464"/>
      <c r="H556" s="369">
        <f t="shared" si="107"/>
        <v>0.41666666666666702</v>
      </c>
      <c r="I556" s="370" t="str">
        <f t="shared" si="108"/>
        <v>Memorial Field (G), North Haven</v>
      </c>
      <c r="J556" s="73"/>
      <c r="K556" s="16"/>
      <c r="M556" s="422" t="s">
        <v>119</v>
      </c>
      <c r="N556" s="422" t="s">
        <v>123</v>
      </c>
      <c r="P556" s="307"/>
      <c r="Q556" s="307"/>
    </row>
    <row r="557" spans="1:17" ht="12.75" customHeight="1" x14ac:dyDescent="0.35">
      <c r="A557" s="22">
        <v>554</v>
      </c>
      <c r="B557" s="257">
        <v>13</v>
      </c>
      <c r="C557" s="95">
        <v>45186</v>
      </c>
      <c r="D557" s="64" t="s">
        <v>12</v>
      </c>
      <c r="E557" s="483" t="str">
        <f t="shared" si="106"/>
        <v>DERBY QUITUS</v>
      </c>
      <c r="F557" s="483" t="str">
        <f t="shared" si="106"/>
        <v>NEW HAVEN AMERICANS</v>
      </c>
      <c r="G557" s="464"/>
      <c r="H557" s="369">
        <f t="shared" si="107"/>
        <v>0.41666666666666702</v>
      </c>
      <c r="I557" s="370" t="str">
        <f t="shared" si="108"/>
        <v>Witek Park (G), Derby</v>
      </c>
      <c r="J557" s="73"/>
      <c r="K557" s="16"/>
      <c r="M557" s="281" t="s">
        <v>113</v>
      </c>
      <c r="N557" s="281" t="s">
        <v>856</v>
      </c>
      <c r="P557" s="307"/>
      <c r="Q557" s="307"/>
    </row>
    <row r="558" spans="1:17" ht="12.75" customHeight="1" x14ac:dyDescent="0.35">
      <c r="A558" s="22">
        <v>555</v>
      </c>
      <c r="B558" s="324" t="s">
        <v>0</v>
      </c>
      <c r="C558" s="95" t="s">
        <v>0</v>
      </c>
      <c r="D558" s="325" t="s">
        <v>0</v>
      </c>
      <c r="E558" s="484" t="s">
        <v>0</v>
      </c>
      <c r="F558" s="485" t="s">
        <v>0</v>
      </c>
      <c r="G558" s="464" t="s">
        <v>0</v>
      </c>
      <c r="H558" s="374" t="s">
        <v>0</v>
      </c>
      <c r="I558" s="372" t="s">
        <v>0</v>
      </c>
      <c r="J558" s="326"/>
      <c r="K558" s="16"/>
      <c r="M558" s="85"/>
      <c r="N558" s="85"/>
      <c r="P558" s="307"/>
      <c r="Q558" s="307"/>
    </row>
    <row r="559" spans="1:17" ht="12.75" customHeight="1" x14ac:dyDescent="0.35">
      <c r="A559" s="22">
        <v>556</v>
      </c>
      <c r="B559" s="257">
        <v>13</v>
      </c>
      <c r="C559" s="95">
        <v>45186</v>
      </c>
      <c r="D559" s="63" t="s">
        <v>102</v>
      </c>
      <c r="E559" s="483" t="str">
        <f t="shared" ref="E559:F563" si="109">VLOOKUP(M559,Teams,2)</f>
        <v>CHESHIRE AZZURRI</v>
      </c>
      <c r="F559" s="483" t="str">
        <f t="shared" si="109"/>
        <v>NEW FAIRFIELD UNITED</v>
      </c>
      <c r="G559" s="464"/>
      <c r="H559" s="369">
        <v>0.45833333333333331</v>
      </c>
      <c r="I559" s="370" t="str">
        <f>VLOOKUP(E559,FallFields1,2)</f>
        <v>Quinnipiac Park (G), Cheshire</v>
      </c>
      <c r="J559" s="73"/>
      <c r="K559" s="16"/>
      <c r="M559" s="330" t="s">
        <v>124</v>
      </c>
      <c r="N559" s="330" t="s">
        <v>129</v>
      </c>
      <c r="P559" s="307"/>
      <c r="Q559" s="307"/>
    </row>
    <row r="560" spans="1:17" ht="12.75" customHeight="1" x14ac:dyDescent="0.35">
      <c r="A560" s="22">
        <v>557</v>
      </c>
      <c r="B560" s="257">
        <v>13</v>
      </c>
      <c r="C560" s="95">
        <v>45186</v>
      </c>
      <c r="D560" s="63" t="s">
        <v>102</v>
      </c>
      <c r="E560" s="483" t="str">
        <f t="shared" si="109"/>
        <v>DOCKSIDE SC</v>
      </c>
      <c r="F560" s="483" t="str">
        <f t="shared" si="109"/>
        <v>VASCO DA GAMA 50</v>
      </c>
      <c r="G560" s="464"/>
      <c r="H560" s="369">
        <f>VLOOKUP(E560,START_TIMES,2)</f>
        <v>0.41666666666666702</v>
      </c>
      <c r="I560" s="370" t="str">
        <f>VLOOKUP(E560,FallFields1,2)</f>
        <v>Foran HS KMT (T), Milford</v>
      </c>
      <c r="J560" s="73"/>
      <c r="K560" s="16"/>
      <c r="M560" s="330" t="s">
        <v>125</v>
      </c>
      <c r="N560" s="330" t="s">
        <v>133</v>
      </c>
      <c r="P560" s="307"/>
      <c r="Q560" s="307"/>
    </row>
    <row r="561" spans="1:17" ht="12.75" customHeight="1" x14ac:dyDescent="0.35">
      <c r="A561" s="22">
        <v>558</v>
      </c>
      <c r="B561" s="257">
        <v>13</v>
      </c>
      <c r="C561" s="95">
        <v>45186</v>
      </c>
      <c r="D561" s="63" t="s">
        <v>102</v>
      </c>
      <c r="E561" s="494" t="str">
        <f t="shared" si="109"/>
        <v>GREENWICH PUMAS FC 50</v>
      </c>
      <c r="F561" s="483" t="str">
        <f t="shared" si="109"/>
        <v>FAIRFIELD GAC 50</v>
      </c>
      <c r="G561" s="464"/>
      <c r="H561" s="369">
        <v>0.41666666666666669</v>
      </c>
      <c r="I561" s="370" t="s">
        <v>945</v>
      </c>
      <c r="J561" s="73"/>
      <c r="K561" s="16"/>
      <c r="M561" s="330" t="s">
        <v>128</v>
      </c>
      <c r="N561" s="330" t="s">
        <v>127</v>
      </c>
      <c r="P561" s="307"/>
      <c r="Q561" s="307"/>
    </row>
    <row r="562" spans="1:17" ht="12.75" customHeight="1" x14ac:dyDescent="0.35">
      <c r="A562" s="22">
        <v>559</v>
      </c>
      <c r="B562" s="257">
        <v>13</v>
      </c>
      <c r="C562" s="95">
        <v>45186</v>
      </c>
      <c r="D562" s="63" t="s">
        <v>102</v>
      </c>
      <c r="E562" s="483" t="str">
        <f t="shared" si="109"/>
        <v>POLONIA FALCON STARS FC</v>
      </c>
      <c r="F562" s="483" t="str">
        <f t="shared" si="109"/>
        <v>DYNAMO SC</v>
      </c>
      <c r="G562" s="464"/>
      <c r="H562" s="369">
        <f>VLOOKUP(E562,START_TIMES,2)</f>
        <v>0.33333333333333331</v>
      </c>
      <c r="I562" s="370" t="str">
        <f>VLOOKUP(E562,FallFields1,2)</f>
        <v>Falcon Field (G), New Britain</v>
      </c>
      <c r="J562" s="73" t="s">
        <v>1008</v>
      </c>
      <c r="K562" s="16"/>
      <c r="M562" s="330" t="s">
        <v>131</v>
      </c>
      <c r="N562" s="330" t="s">
        <v>126</v>
      </c>
      <c r="P562" s="307"/>
      <c r="Q562" s="307"/>
    </row>
    <row r="563" spans="1:17" ht="12.75" customHeight="1" x14ac:dyDescent="0.35">
      <c r="A563" s="22">
        <v>560</v>
      </c>
      <c r="B563" s="257">
        <v>13</v>
      </c>
      <c r="C563" s="95">
        <v>45186</v>
      </c>
      <c r="D563" s="63" t="s">
        <v>102</v>
      </c>
      <c r="E563" s="483" t="str">
        <f t="shared" si="109"/>
        <v>STAMFORD CITY</v>
      </c>
      <c r="F563" s="483" t="str">
        <f t="shared" si="109"/>
        <v>NORWALK MARINERS LEGENDS</v>
      </c>
      <c r="G563" s="464"/>
      <c r="H563" s="369">
        <v>0.33333333333333331</v>
      </c>
      <c r="I563" s="370" t="str">
        <f>VLOOKUP(E563,FallFields1,2)</f>
        <v>West Beach Fields (T), Stamford</v>
      </c>
      <c r="J563" s="73"/>
      <c r="K563" s="16"/>
      <c r="M563" s="330" t="s">
        <v>132</v>
      </c>
      <c r="N563" s="330" t="s">
        <v>130</v>
      </c>
      <c r="P563" s="307"/>
      <c r="Q563" s="307"/>
    </row>
    <row r="564" spans="1:17" ht="12.75" customHeight="1" x14ac:dyDescent="0.35">
      <c r="A564" s="22">
        <v>561</v>
      </c>
      <c r="B564" s="324" t="s">
        <v>0</v>
      </c>
      <c r="C564" s="95" t="s">
        <v>0</v>
      </c>
      <c r="D564" s="325" t="s">
        <v>0</v>
      </c>
      <c r="E564" s="484" t="s">
        <v>0</v>
      </c>
      <c r="F564" s="485" t="s">
        <v>0</v>
      </c>
      <c r="G564" s="464" t="s">
        <v>0</v>
      </c>
      <c r="H564" s="374" t="s">
        <v>0</v>
      </c>
      <c r="I564" s="372" t="s">
        <v>0</v>
      </c>
      <c r="J564" s="326"/>
      <c r="K564" s="16"/>
      <c r="M564" s="85"/>
      <c r="N564" s="85"/>
      <c r="P564" s="307"/>
      <c r="Q564" s="307"/>
    </row>
    <row r="565" spans="1:17" ht="12.75" customHeight="1" x14ac:dyDescent="0.35">
      <c r="A565" s="22">
        <v>562</v>
      </c>
      <c r="B565" s="257">
        <v>13</v>
      </c>
      <c r="C565" s="95">
        <v>45186</v>
      </c>
      <c r="D565" s="306" t="s">
        <v>890</v>
      </c>
      <c r="E565" s="483" t="str">
        <f t="shared" ref="E565:F567" si="110">VLOOKUP(M565,Teams,2)</f>
        <v>EAST HAVEN SC</v>
      </c>
      <c r="F565" s="483" t="str">
        <f t="shared" si="110"/>
        <v>GREENWICH PFC</v>
      </c>
      <c r="G565" s="464"/>
      <c r="H565" s="369">
        <f>VLOOKUP(E565,START_TIMES,2)</f>
        <v>0.41666666666666702</v>
      </c>
      <c r="I565" s="370" t="str">
        <f>VLOOKUP(E565,FallFields1,2)</f>
        <v>East Haven MS (G), East Haven</v>
      </c>
      <c r="J565" s="73"/>
      <c r="K565" s="16"/>
      <c r="M565" s="340" t="s">
        <v>134</v>
      </c>
      <c r="N565" s="340" t="s">
        <v>138</v>
      </c>
      <c r="P565" s="307"/>
      <c r="Q565" s="307"/>
    </row>
    <row r="566" spans="1:17" ht="12.75" customHeight="1" x14ac:dyDescent="0.35">
      <c r="A566" s="22">
        <v>563</v>
      </c>
      <c r="B566" s="257">
        <v>13</v>
      </c>
      <c r="C566" s="95">
        <v>45186</v>
      </c>
      <c r="D566" s="306" t="s">
        <v>890</v>
      </c>
      <c r="E566" s="483" t="str">
        <f t="shared" si="110"/>
        <v>REBELS UNITED</v>
      </c>
      <c r="F566" s="483" t="str">
        <f t="shared" si="110"/>
        <v>NORWALK SPORT COLOMBIA 50</v>
      </c>
      <c r="G566" s="464"/>
      <c r="H566" s="369">
        <f>VLOOKUP(E566,START_TIMES,2)</f>
        <v>0.33333333333333331</v>
      </c>
      <c r="I566" s="370" t="str">
        <f>VLOOKUP(E566,FallFields1,2)</f>
        <v>New Fairfield HS (T), New Fairfield</v>
      </c>
      <c r="J566" s="73"/>
      <c r="K566" s="16"/>
      <c r="M566" s="340" t="s">
        <v>142</v>
      </c>
      <c r="N566" s="340" t="s">
        <v>141</v>
      </c>
      <c r="P566" s="307"/>
      <c r="Q566" s="307"/>
    </row>
    <row r="567" spans="1:17" ht="12.75" customHeight="1" x14ac:dyDescent="0.35">
      <c r="A567" s="22">
        <v>564</v>
      </c>
      <c r="B567" s="257">
        <v>13</v>
      </c>
      <c r="C567" s="95">
        <v>45186</v>
      </c>
      <c r="D567" s="306" t="s">
        <v>890</v>
      </c>
      <c r="E567" s="483" t="str">
        <f t="shared" si="110"/>
        <v>GREENWICH FC 50</v>
      </c>
      <c r="F567" s="483" t="str">
        <f t="shared" si="110"/>
        <v>WESTPORT FC</v>
      </c>
      <c r="G567" s="464"/>
      <c r="H567" s="369">
        <f>VLOOKUP(E567,START_TIMES,2)</f>
        <v>0.33333333333333331</v>
      </c>
      <c r="I567" s="370" t="s">
        <v>944</v>
      </c>
      <c r="J567" s="326"/>
      <c r="K567" s="16"/>
      <c r="M567" s="340" t="s">
        <v>136</v>
      </c>
      <c r="N567" s="340" t="s">
        <v>144</v>
      </c>
      <c r="P567" s="307"/>
      <c r="Q567" s="307"/>
    </row>
    <row r="568" spans="1:17" ht="12.75" customHeight="1" x14ac:dyDescent="0.35">
      <c r="A568" s="22">
        <v>565</v>
      </c>
      <c r="B568" s="257"/>
      <c r="C568" s="95" t="s">
        <v>0</v>
      </c>
      <c r="D568" s="325" t="s">
        <v>0</v>
      </c>
      <c r="E568" s="484" t="s">
        <v>0</v>
      </c>
      <c r="F568" s="485" t="s">
        <v>0</v>
      </c>
      <c r="G568" s="464" t="s">
        <v>0</v>
      </c>
      <c r="H568" s="374" t="s">
        <v>0</v>
      </c>
      <c r="I568" s="372" t="s">
        <v>0</v>
      </c>
      <c r="J568" s="326"/>
      <c r="K568" s="16"/>
      <c r="M568" s="85"/>
      <c r="N568" s="85"/>
      <c r="P568" s="307"/>
      <c r="Q568" s="307"/>
    </row>
    <row r="569" spans="1:17" ht="12.75" customHeight="1" x14ac:dyDescent="0.35">
      <c r="A569" s="22">
        <v>566</v>
      </c>
      <c r="B569" s="324" t="s">
        <v>842</v>
      </c>
      <c r="C569" s="95">
        <v>45186</v>
      </c>
      <c r="D569" s="68" t="s">
        <v>891</v>
      </c>
      <c r="E569" s="483" t="str">
        <f t="shared" ref="E569:F571" si="111">VLOOKUP(M569,Teams,2)</f>
        <v>CLUB NAPOLI 50</v>
      </c>
      <c r="F569" s="483" t="str">
        <f t="shared" si="111"/>
        <v>NORTH BRANFORD LEGENDS</v>
      </c>
      <c r="G569" s="464"/>
      <c r="H569" s="369">
        <f>VLOOKUP(E569,START_TIMES,2)</f>
        <v>0.41666666666666702</v>
      </c>
      <c r="I569" s="370" t="str">
        <f>VLOOKUP(E569,FallFields1,2)</f>
        <v>North Farms Park (G), North Branford</v>
      </c>
      <c r="J569" s="73"/>
      <c r="K569" s="16"/>
      <c r="M569" s="456" t="s">
        <v>146</v>
      </c>
      <c r="N569" s="456" t="s">
        <v>148</v>
      </c>
      <c r="P569" s="307"/>
      <c r="Q569" s="307"/>
    </row>
    <row r="570" spans="1:17" ht="12.75" customHeight="1" x14ac:dyDescent="0.35">
      <c r="A570" s="22">
        <v>567</v>
      </c>
      <c r="B570" s="257">
        <v>13</v>
      </c>
      <c r="C570" s="95">
        <v>45186</v>
      </c>
      <c r="D570" s="68" t="s">
        <v>891</v>
      </c>
      <c r="E570" s="483" t="str">
        <f t="shared" si="111"/>
        <v>VASCO DA GAMA 60</v>
      </c>
      <c r="F570" s="483" t="str">
        <f t="shared" si="111"/>
        <v>SOUTHEAST CT</v>
      </c>
      <c r="G570" s="464"/>
      <c r="H570" s="369">
        <f>VLOOKUP(E570,START_TIMES,2)</f>
        <v>0.41666666666666702</v>
      </c>
      <c r="I570" s="370" t="str">
        <f>VLOOKUP(E570,FallFields1,2)</f>
        <v>Veterans Memorial Park (T), Bridgeport</v>
      </c>
      <c r="J570" s="73"/>
      <c r="K570" s="16"/>
      <c r="M570" s="456" t="s">
        <v>135</v>
      </c>
      <c r="N570" s="456" t="s">
        <v>149</v>
      </c>
      <c r="P570" s="307"/>
      <c r="Q570" s="307"/>
    </row>
    <row r="571" spans="1:17" ht="12.75" customHeight="1" x14ac:dyDescent="0.35">
      <c r="A571" s="22">
        <v>568</v>
      </c>
      <c r="B571" s="257">
        <v>13</v>
      </c>
      <c r="C571" s="95">
        <v>45186</v>
      </c>
      <c r="D571" s="68" t="s">
        <v>891</v>
      </c>
      <c r="E571" s="483" t="str">
        <f t="shared" si="111"/>
        <v>GUILFORD BLACK EAGLES</v>
      </c>
      <c r="F571" s="483" t="str">
        <f t="shared" si="111"/>
        <v>ZIMMITTI SC</v>
      </c>
      <c r="G571" s="464"/>
      <c r="H571" s="369">
        <f>VLOOKUP(E571,START_TIMES,2)</f>
        <v>0.41666666666666702</v>
      </c>
      <c r="I571" s="370" t="str">
        <f>VLOOKUP(E571,FallFields1,2)</f>
        <v>Calvin Leete School (G), Guilford</v>
      </c>
      <c r="J571" s="73"/>
      <c r="K571" s="16"/>
      <c r="M571" s="456" t="s">
        <v>147</v>
      </c>
      <c r="N571" s="456" t="s">
        <v>137</v>
      </c>
      <c r="P571" s="307"/>
      <c r="Q571" s="307"/>
    </row>
    <row r="572" spans="1:17" ht="12.75" customHeight="1" x14ac:dyDescent="0.35">
      <c r="A572" s="22">
        <v>569</v>
      </c>
      <c r="B572" s="324" t="s">
        <v>0</v>
      </c>
      <c r="C572" s="95" t="s">
        <v>0</v>
      </c>
      <c r="D572" s="325" t="s">
        <v>0</v>
      </c>
      <c r="E572" s="484" t="s">
        <v>0</v>
      </c>
      <c r="F572" s="485" t="s">
        <v>0</v>
      </c>
      <c r="G572" s="464" t="s">
        <v>0</v>
      </c>
      <c r="H572" s="374" t="s">
        <v>0</v>
      </c>
      <c r="I572" s="372" t="s">
        <v>0</v>
      </c>
      <c r="J572" s="326"/>
      <c r="K572" s="16"/>
      <c r="M572" s="85"/>
      <c r="N572" s="85"/>
      <c r="P572" s="307"/>
      <c r="Q572" s="307"/>
    </row>
    <row r="573" spans="1:17" ht="12.75" customHeight="1" x14ac:dyDescent="0.35">
      <c r="A573" s="22">
        <v>570</v>
      </c>
      <c r="B573" s="257">
        <v>14</v>
      </c>
      <c r="C573" s="95">
        <v>45193</v>
      </c>
      <c r="D573" s="69" t="s">
        <v>10</v>
      </c>
      <c r="E573" s="483" t="str">
        <f t="shared" ref="E573:F577" si="112">VLOOKUP(M573,Teams,2)</f>
        <v>VASCO DA GAMA 30</v>
      </c>
      <c r="F573" s="483" t="str">
        <f t="shared" si="112"/>
        <v>STAMFORD FC</v>
      </c>
      <c r="G573" s="464"/>
      <c r="H573" s="369">
        <v>0.33333333333333331</v>
      </c>
      <c r="I573" s="370" t="str">
        <f>VLOOKUP(E573,FallFields1,2)</f>
        <v>Veterans Memorial Park (T), Bridgeport</v>
      </c>
      <c r="J573" s="73"/>
      <c r="K573" s="16"/>
      <c r="M573" s="85" t="s">
        <v>101</v>
      </c>
      <c r="N573" s="85" t="s">
        <v>95</v>
      </c>
      <c r="P573" s="307"/>
      <c r="Q573" s="307"/>
    </row>
    <row r="574" spans="1:17" ht="12.75" customHeight="1" x14ac:dyDescent="0.35">
      <c r="A574" s="22">
        <v>571</v>
      </c>
      <c r="B574" s="257">
        <v>14</v>
      </c>
      <c r="C574" s="95">
        <v>45193</v>
      </c>
      <c r="D574" s="69" t="s">
        <v>10</v>
      </c>
      <c r="E574" s="483" t="str">
        <f t="shared" si="112"/>
        <v>CLUB NAPOLI 30</v>
      </c>
      <c r="F574" s="483" t="str">
        <f t="shared" si="112"/>
        <v>HAMDEN ALL STARS</v>
      </c>
      <c r="G574" s="464"/>
      <c r="H574" s="369">
        <v>0.375</v>
      </c>
      <c r="I574" s="370" t="str">
        <f>VLOOKUP(E574,FallFields1,2)</f>
        <v>Choate Rosemary Hall (T), Wallingford</v>
      </c>
      <c r="J574" s="73"/>
      <c r="K574" s="16"/>
      <c r="M574" s="85" t="s">
        <v>96</v>
      </c>
      <c r="N574" s="85" t="s">
        <v>94</v>
      </c>
      <c r="P574" s="307"/>
      <c r="Q574" s="307"/>
    </row>
    <row r="575" spans="1:17" ht="12.75" customHeight="1" x14ac:dyDescent="0.35">
      <c r="A575" s="22">
        <v>572</v>
      </c>
      <c r="B575" s="257">
        <v>14</v>
      </c>
      <c r="C575" s="95">
        <v>45193</v>
      </c>
      <c r="D575" s="69" t="s">
        <v>10</v>
      </c>
      <c r="E575" s="483" t="str">
        <f t="shared" si="112"/>
        <v>NORTH BRANFORD 30</v>
      </c>
      <c r="F575" s="483" t="str">
        <f t="shared" si="112"/>
        <v>CLINTON FC 30</v>
      </c>
      <c r="G575" s="464"/>
      <c r="H575" s="369">
        <f>VLOOKUP(E575,START_TIMES,2)</f>
        <v>0.41666666666666702</v>
      </c>
      <c r="I575" s="370" t="str">
        <f>VLOOKUP(E575,FallFields1,2)</f>
        <v>Bittner Park (G), Guilford</v>
      </c>
      <c r="J575" s="73"/>
      <c r="K575" s="16"/>
      <c r="M575" s="85" t="s">
        <v>98</v>
      </c>
      <c r="N575" s="85" t="s">
        <v>97</v>
      </c>
      <c r="P575" s="307"/>
      <c r="Q575" s="307"/>
    </row>
    <row r="576" spans="1:17" ht="12.75" customHeight="1" x14ac:dyDescent="0.35">
      <c r="A576" s="22">
        <v>573</v>
      </c>
      <c r="B576" s="257">
        <v>14</v>
      </c>
      <c r="C576" s="95">
        <v>45193</v>
      </c>
      <c r="D576" s="69" t="s">
        <v>10</v>
      </c>
      <c r="E576" s="483" t="str">
        <f t="shared" si="112"/>
        <v>GREENWICH FC 30</v>
      </c>
      <c r="F576" s="483" t="str">
        <f t="shared" si="112"/>
        <v>DANBURY UNITED</v>
      </c>
      <c r="G576" s="464"/>
      <c r="H576" s="476">
        <v>0.41666666666666669</v>
      </c>
      <c r="I576" s="370" t="s">
        <v>945</v>
      </c>
      <c r="J576" s="73"/>
      <c r="K576" s="16"/>
      <c r="M576" s="85" t="s">
        <v>99</v>
      </c>
      <c r="N576" s="85" t="s">
        <v>93</v>
      </c>
      <c r="P576" s="307"/>
      <c r="Q576" s="307"/>
    </row>
    <row r="577" spans="1:29" ht="12.75" customHeight="1" x14ac:dyDescent="0.35">
      <c r="A577" s="22">
        <v>574</v>
      </c>
      <c r="B577" s="257">
        <v>14</v>
      </c>
      <c r="C577" s="95">
        <v>45193</v>
      </c>
      <c r="D577" s="69" t="s">
        <v>10</v>
      </c>
      <c r="E577" s="483" t="str">
        <f t="shared" si="112"/>
        <v>NORWALK FC</v>
      </c>
      <c r="F577" s="483" t="str">
        <f t="shared" si="112"/>
        <v>NEWTOWN SALTY DOGS</v>
      </c>
      <c r="G577" s="464"/>
      <c r="H577" s="369">
        <v>0.33333333333333331</v>
      </c>
      <c r="I577" s="370" t="str">
        <f>VLOOKUP(E577,FallFields1,2)</f>
        <v>Nathan Hale MS (T), Norwalk</v>
      </c>
      <c r="J577" s="73" t="s">
        <v>977</v>
      </c>
      <c r="K577" s="16"/>
      <c r="M577" s="85" t="s">
        <v>100</v>
      </c>
      <c r="N577" s="85" t="s">
        <v>92</v>
      </c>
      <c r="P577" s="307"/>
      <c r="Q577" s="307"/>
    </row>
    <row r="578" spans="1:29" ht="12.75" customHeight="1" x14ac:dyDescent="0.35">
      <c r="A578" s="22">
        <v>575</v>
      </c>
      <c r="B578" s="324" t="s">
        <v>0</v>
      </c>
      <c r="C578" s="95" t="s">
        <v>0</v>
      </c>
      <c r="D578" s="325" t="s">
        <v>0</v>
      </c>
      <c r="E578" s="484" t="s">
        <v>0</v>
      </c>
      <c r="F578" s="485" t="s">
        <v>0</v>
      </c>
      <c r="G578" s="464" t="s">
        <v>0</v>
      </c>
      <c r="H578" s="374" t="s">
        <v>0</v>
      </c>
      <c r="I578" s="372" t="s">
        <v>0</v>
      </c>
      <c r="J578" s="326"/>
      <c r="K578" s="16"/>
      <c r="M578" s="85"/>
      <c r="N578" s="85"/>
    </row>
    <row r="579" spans="1:29" ht="12.75" customHeight="1" x14ac:dyDescent="0.35">
      <c r="A579" s="22">
        <v>576</v>
      </c>
      <c r="B579" s="257">
        <v>14</v>
      </c>
      <c r="C579" s="95">
        <v>45193</v>
      </c>
      <c r="D579" s="66" t="s">
        <v>175</v>
      </c>
      <c r="E579" s="483" t="str">
        <f t="shared" ref="E579:F583" si="113">VLOOKUP(M579,Teams,2)</f>
        <v>TRINITY FC</v>
      </c>
      <c r="F579" s="483" t="str">
        <f t="shared" si="113"/>
        <v>SHELTON FC</v>
      </c>
      <c r="G579" s="464"/>
      <c r="H579" s="369">
        <f>VLOOKUP(E579,START_TIMES,2)</f>
        <v>0.33333333333333331</v>
      </c>
      <c r="I579" s="370" t="str">
        <f>VLOOKUP(E579,FallFields1,2)</f>
        <v>Pease Road (G), Woodbridge</v>
      </c>
      <c r="J579" s="73"/>
      <c r="K579" s="16"/>
      <c r="M579" s="197" t="s">
        <v>159</v>
      </c>
      <c r="N579" s="197" t="s">
        <v>158</v>
      </c>
    </row>
    <row r="580" spans="1:29" ht="12.75" customHeight="1" x14ac:dyDescent="0.35">
      <c r="A580" s="22">
        <v>577</v>
      </c>
      <c r="B580" s="257">
        <v>14</v>
      </c>
      <c r="C580" s="95">
        <v>45193</v>
      </c>
      <c r="D580" s="66" t="s">
        <v>175</v>
      </c>
      <c r="E580" s="483" t="str">
        <f t="shared" si="113"/>
        <v>ELITE FC</v>
      </c>
      <c r="F580" s="483" t="str">
        <f t="shared" si="113"/>
        <v>MILFORD AMIGOS</v>
      </c>
      <c r="G580" s="464"/>
      <c r="H580" s="369">
        <f>VLOOKUP(E580,START_TIMES,2)</f>
        <v>0.33333333333333331</v>
      </c>
      <c r="I580" s="370" t="str">
        <f>VLOOKUP(E580,FallFields1,2)</f>
        <v>Foran HS KMT (T), Milford</v>
      </c>
      <c r="J580" s="73"/>
      <c r="K580" s="16"/>
      <c r="M580" s="197" t="s">
        <v>151</v>
      </c>
      <c r="N580" s="197" t="s">
        <v>154</v>
      </c>
    </row>
    <row r="581" spans="1:29" ht="12.75" customHeight="1" x14ac:dyDescent="0.35">
      <c r="A581" s="22">
        <v>578</v>
      </c>
      <c r="B581" s="257">
        <v>14</v>
      </c>
      <c r="C581" s="95">
        <v>45193</v>
      </c>
      <c r="D581" s="66" t="s">
        <v>175</v>
      </c>
      <c r="E581" s="483" t="str">
        <f t="shared" si="113"/>
        <v>NAUGATUCK FUSION</v>
      </c>
      <c r="F581" s="483" t="str">
        <f t="shared" si="113"/>
        <v>COYOTES FC</v>
      </c>
      <c r="G581" s="464"/>
      <c r="H581" s="369">
        <f>VLOOKUP(E581,START_TIMES,2)</f>
        <v>0.41666666666666702</v>
      </c>
      <c r="I581" s="370" t="str">
        <f>VLOOKUP(E581,FallFields1,2)</f>
        <v>City Hill MS (G), Naugatuck</v>
      </c>
      <c r="J581" s="73"/>
      <c r="K581" s="16"/>
      <c r="M581" s="197" t="s">
        <v>156</v>
      </c>
      <c r="N581" s="197" t="s">
        <v>150</v>
      </c>
    </row>
    <row r="582" spans="1:29" ht="12.75" customHeight="1" x14ac:dyDescent="0.35">
      <c r="A582" s="22">
        <v>579</v>
      </c>
      <c r="B582" s="257">
        <v>14</v>
      </c>
      <c r="C582" s="95">
        <v>45193</v>
      </c>
      <c r="D582" s="66" t="s">
        <v>175</v>
      </c>
      <c r="E582" s="483" t="str">
        <f t="shared" si="113"/>
        <v>LITCHFIELD COUNTY BLUES 30</v>
      </c>
      <c r="F582" s="483" t="str">
        <f t="shared" si="113"/>
        <v>FC CALDO VERDE</v>
      </c>
      <c r="G582" s="464"/>
      <c r="H582" s="369">
        <f>VLOOKUP(E582,START_TIMES,2)</f>
        <v>0.375</v>
      </c>
      <c r="I582" s="370" t="str">
        <f>VLOOKUP(E582,FallFields1,2)</f>
        <v>New Milford HS (T), New Milford</v>
      </c>
      <c r="J582" s="73"/>
      <c r="K582" s="16"/>
      <c r="M582" s="197" t="s">
        <v>153</v>
      </c>
      <c r="N582" s="197" t="s">
        <v>152</v>
      </c>
    </row>
    <row r="583" spans="1:29" ht="12.75" customHeight="1" x14ac:dyDescent="0.35">
      <c r="A583" s="22">
        <v>580</v>
      </c>
      <c r="B583" s="257">
        <v>14</v>
      </c>
      <c r="C583" s="95">
        <v>45193</v>
      </c>
      <c r="D583" s="66" t="s">
        <v>175</v>
      </c>
      <c r="E583" s="483" t="str">
        <f t="shared" si="113"/>
        <v>QPR</v>
      </c>
      <c r="F583" s="483" t="str">
        <f t="shared" si="113"/>
        <v>MILFORD TUESDAY</v>
      </c>
      <c r="G583" s="464"/>
      <c r="H583" s="369">
        <f>VLOOKUP(E583,START_TIMES,2)</f>
        <v>0.41666666666666669</v>
      </c>
      <c r="I583" s="370" t="str">
        <f>VLOOKUP(E583,FallFields1,2)</f>
        <v>Quinnipiac Park (G), Cheshire</v>
      </c>
      <c r="J583" s="73"/>
      <c r="K583" s="16"/>
      <c r="M583" s="197" t="s">
        <v>157</v>
      </c>
      <c r="N583" s="197" t="s">
        <v>155</v>
      </c>
    </row>
    <row r="584" spans="1:29" ht="12.75" customHeight="1" x14ac:dyDescent="0.35">
      <c r="A584" s="22">
        <v>581</v>
      </c>
      <c r="B584" s="324" t="s">
        <v>0</v>
      </c>
      <c r="C584" s="95" t="s">
        <v>0</v>
      </c>
      <c r="D584" s="325" t="s">
        <v>0</v>
      </c>
      <c r="E584" s="484" t="s">
        <v>0</v>
      </c>
      <c r="F584" s="485" t="s">
        <v>0</v>
      </c>
      <c r="G584" s="464" t="s">
        <v>0</v>
      </c>
      <c r="H584" s="374" t="s">
        <v>0</v>
      </c>
      <c r="I584" s="372" t="s">
        <v>0</v>
      </c>
      <c r="J584" s="326"/>
      <c r="K584" s="16"/>
      <c r="M584" s="85"/>
      <c r="N584" s="85"/>
    </row>
    <row r="585" spans="1:29" ht="12.75" customHeight="1" thickBot="1" x14ac:dyDescent="0.4">
      <c r="A585" s="22">
        <v>582</v>
      </c>
      <c r="B585" s="257">
        <v>14</v>
      </c>
      <c r="C585" s="95">
        <v>45193</v>
      </c>
      <c r="D585" s="65" t="s">
        <v>11</v>
      </c>
      <c r="E585" s="483" t="str">
        <f t="shared" ref="E585:F589" si="114">VLOOKUP(M585,Teams,2)</f>
        <v>WATERBURY ALBANIANS</v>
      </c>
      <c r="F585" s="483" t="str">
        <f t="shared" si="114"/>
        <v>VASCO DA GAMA 40</v>
      </c>
      <c r="G585" s="464"/>
      <c r="H585" s="369">
        <f>VLOOKUP(E585,START_TIMES,2)</f>
        <v>0.33333333333333331</v>
      </c>
      <c r="I585" s="370" t="str">
        <f>VLOOKUP(E585,FallFields1,2)</f>
        <v>Lower Ptak (G), Brookfield</v>
      </c>
      <c r="J585" s="73"/>
      <c r="K585" s="16"/>
      <c r="M585" s="359" t="s">
        <v>109</v>
      </c>
      <c r="N585" s="359" t="s">
        <v>108</v>
      </c>
    </row>
    <row r="586" spans="1:29" ht="12.75" customHeight="1" thickTop="1" thickBot="1" x14ac:dyDescent="0.4">
      <c r="A586" s="22">
        <v>583</v>
      </c>
      <c r="B586" s="257">
        <v>14</v>
      </c>
      <c r="C586" s="95">
        <v>45193</v>
      </c>
      <c r="D586" s="65" t="s">
        <v>11</v>
      </c>
      <c r="E586" s="483" t="str">
        <f t="shared" si="114"/>
        <v>FAIRFIELD GAC 40</v>
      </c>
      <c r="F586" s="483" t="str">
        <f t="shared" si="114"/>
        <v>NORWALK SPORT COLOMBIA 40</v>
      </c>
      <c r="G586" s="464"/>
      <c r="H586" s="475">
        <v>0.33333333333333331</v>
      </c>
      <c r="I586" s="370" t="str">
        <f>VLOOKUP(E586,FallFields1,2)</f>
        <v>Ludlowe HS (T), Fairfield</v>
      </c>
      <c r="J586" s="73"/>
      <c r="K586" s="16"/>
      <c r="M586" s="359" t="s">
        <v>161</v>
      </c>
      <c r="N586" s="359" t="s">
        <v>104</v>
      </c>
      <c r="S586" s="16"/>
      <c r="T586" s="198"/>
      <c r="U586" s="198"/>
      <c r="V586" s="16">
        <v>73</v>
      </c>
      <c r="W586" s="209"/>
      <c r="X586" s="215"/>
      <c r="Y586" s="16"/>
      <c r="Z586" s="20"/>
      <c r="AC586" s="16"/>
    </row>
    <row r="587" spans="1:29" ht="12.75" customHeight="1" thickTop="1" thickBot="1" x14ac:dyDescent="0.4">
      <c r="A587" s="22">
        <v>584</v>
      </c>
      <c r="B587" s="257">
        <v>14</v>
      </c>
      <c r="C587" s="95">
        <v>45193</v>
      </c>
      <c r="D587" s="65" t="s">
        <v>11</v>
      </c>
      <c r="E587" s="483" t="str">
        <f t="shared" si="114"/>
        <v>SOUTHEAST ROVERS</v>
      </c>
      <c r="F587" s="483" t="str">
        <f t="shared" si="114"/>
        <v>CLINTON FC 40</v>
      </c>
      <c r="G587" s="464"/>
      <c r="H587" s="369">
        <f>VLOOKUP(E587,START_TIMES,2)</f>
        <v>0.41666666666666702</v>
      </c>
      <c r="I587" s="370" t="str">
        <f>VLOOKUP(E587,FallFields1,2)</f>
        <v>Bridebrook Park (G), Niantic</v>
      </c>
      <c r="J587" s="73"/>
      <c r="K587" s="16"/>
      <c r="M587" s="359" t="s">
        <v>106</v>
      </c>
      <c r="N587" s="359" t="s">
        <v>160</v>
      </c>
      <c r="S587" s="16"/>
      <c r="T587" s="198"/>
      <c r="U587" s="198"/>
      <c r="V587" s="16"/>
      <c r="W587" s="209"/>
      <c r="X587" s="215"/>
      <c r="Y587" s="16"/>
      <c r="Z587" s="20"/>
      <c r="AC587" s="16"/>
    </row>
    <row r="588" spans="1:29" ht="12.75" customHeight="1" thickTop="1" thickBot="1" x14ac:dyDescent="0.4">
      <c r="A588" s="22">
        <v>585</v>
      </c>
      <c r="B588" s="257">
        <v>14</v>
      </c>
      <c r="C588" s="95">
        <v>45193</v>
      </c>
      <c r="D588" s="65" t="s">
        <v>11</v>
      </c>
      <c r="E588" s="483" t="str">
        <f t="shared" si="114"/>
        <v>GREENWICH PUMAS FC 40</v>
      </c>
      <c r="F588" s="483" t="str">
        <f t="shared" si="114"/>
        <v>GREENWICH FC 40</v>
      </c>
      <c r="G588" s="464"/>
      <c r="H588" s="369">
        <v>0.41666666666666669</v>
      </c>
      <c r="I588" s="370" t="s">
        <v>944</v>
      </c>
      <c r="J588" s="73"/>
      <c r="K588" s="16"/>
      <c r="M588" s="359" t="s">
        <v>163</v>
      </c>
      <c r="N588" s="359" t="s">
        <v>162</v>
      </c>
      <c r="S588" s="16"/>
      <c r="T588" s="198"/>
      <c r="U588" s="198"/>
      <c r="V588" s="16">
        <v>74</v>
      </c>
      <c r="W588" s="209"/>
      <c r="X588" s="215"/>
      <c r="Y588" s="16"/>
      <c r="Z588" s="20"/>
      <c r="AC588" s="16"/>
    </row>
    <row r="589" spans="1:29" ht="12.75" customHeight="1" thickTop="1" thickBot="1" x14ac:dyDescent="0.4">
      <c r="A589" s="22">
        <v>586</v>
      </c>
      <c r="B589" s="257">
        <v>14</v>
      </c>
      <c r="C589" s="95">
        <v>45193</v>
      </c>
      <c r="D589" s="345" t="s">
        <v>11</v>
      </c>
      <c r="E589" s="483" t="str">
        <f t="shared" si="114"/>
        <v>STORM FC</v>
      </c>
      <c r="F589" s="483" t="str">
        <f t="shared" si="114"/>
        <v>RIDGEFIELD KICKS</v>
      </c>
      <c r="G589" s="464"/>
      <c r="H589" s="369">
        <f>VLOOKUP(E589,START_TIMES,2)</f>
        <v>0.33333333333333331</v>
      </c>
      <c r="I589" s="370" t="str">
        <f>VLOOKUP(E589,FallFields1,2)</f>
        <v>Wakeman Park (T), Westport</v>
      </c>
      <c r="J589" s="73"/>
      <c r="K589" s="16"/>
      <c r="M589" s="360" t="s">
        <v>107</v>
      </c>
      <c r="N589" s="360" t="s">
        <v>105</v>
      </c>
    </row>
    <row r="590" spans="1:29" ht="12.75" customHeight="1" thickTop="1" x14ac:dyDescent="0.35">
      <c r="A590" s="22">
        <v>587</v>
      </c>
      <c r="B590" s="324" t="s">
        <v>0</v>
      </c>
      <c r="C590" s="95" t="s">
        <v>0</v>
      </c>
      <c r="D590" s="325" t="s">
        <v>0</v>
      </c>
      <c r="E590" s="484" t="s">
        <v>0</v>
      </c>
      <c r="F590" s="485" t="s">
        <v>0</v>
      </c>
      <c r="G590" s="464" t="s">
        <v>0</v>
      </c>
      <c r="H590" s="374" t="s">
        <v>0</v>
      </c>
      <c r="I590" s="372" t="s">
        <v>0</v>
      </c>
      <c r="J590" s="326"/>
      <c r="K590" s="16"/>
      <c r="M590" s="85"/>
      <c r="N590" s="85"/>
    </row>
    <row r="591" spans="1:29" ht="12.75" customHeight="1" x14ac:dyDescent="0.35">
      <c r="A591" s="22">
        <v>588</v>
      </c>
      <c r="B591" s="257">
        <v>14</v>
      </c>
      <c r="C591" s="95">
        <v>45193</v>
      </c>
      <c r="D591" s="64" t="s">
        <v>12</v>
      </c>
      <c r="E591" s="482" t="e">
        <f t="shared" ref="E591:F597" si="115">VLOOKUP(M591,Teams,2)</f>
        <v>#N/A</v>
      </c>
      <c r="F591" s="482" t="e">
        <f t="shared" si="115"/>
        <v>#N/A</v>
      </c>
      <c r="G591" s="464"/>
      <c r="H591" s="369" t="e">
        <f t="shared" ref="H591:H597" si="116">VLOOKUP(E591,START_TIMES,2)</f>
        <v>#N/A</v>
      </c>
      <c r="I591" s="370" t="e">
        <f t="shared" ref="I591:I597" si="117">VLOOKUP(E591,FallFields1,2)</f>
        <v>#N/A</v>
      </c>
      <c r="J591" s="73"/>
      <c r="K591" s="16"/>
      <c r="M591" s="335"/>
      <c r="N591" s="335"/>
    </row>
    <row r="592" spans="1:29" ht="12.75" customHeight="1" x14ac:dyDescent="0.35">
      <c r="A592" s="22">
        <v>589</v>
      </c>
      <c r="B592" s="257">
        <v>14</v>
      </c>
      <c r="C592" s="95">
        <v>45193</v>
      </c>
      <c r="D592" s="64" t="s">
        <v>12</v>
      </c>
      <c r="E592" s="482" t="e">
        <f t="shared" si="115"/>
        <v>#N/A</v>
      </c>
      <c r="F592" s="482" t="e">
        <f t="shared" si="115"/>
        <v>#N/A</v>
      </c>
      <c r="G592" s="464"/>
      <c r="H592" s="369" t="e">
        <f t="shared" si="116"/>
        <v>#N/A</v>
      </c>
      <c r="I592" s="370" t="e">
        <f t="shared" si="117"/>
        <v>#N/A</v>
      </c>
      <c r="J592" s="73"/>
      <c r="K592" s="16"/>
      <c r="M592" s="335"/>
      <c r="N592" s="335"/>
    </row>
    <row r="593" spans="1:17" ht="12.75" customHeight="1" x14ac:dyDescent="0.35">
      <c r="A593" s="22">
        <v>590</v>
      </c>
      <c r="B593" s="257">
        <v>14</v>
      </c>
      <c r="C593" s="95">
        <v>45193</v>
      </c>
      <c r="D593" s="64" t="s">
        <v>12</v>
      </c>
      <c r="E593" s="482" t="e">
        <f t="shared" si="115"/>
        <v>#N/A</v>
      </c>
      <c r="F593" s="482" t="e">
        <f t="shared" si="115"/>
        <v>#N/A</v>
      </c>
      <c r="G593" s="464"/>
      <c r="H593" s="369" t="e">
        <f t="shared" si="116"/>
        <v>#N/A</v>
      </c>
      <c r="I593" s="370" t="e">
        <f t="shared" si="117"/>
        <v>#N/A</v>
      </c>
      <c r="J593" s="73"/>
      <c r="K593" s="16"/>
      <c r="M593" s="335"/>
      <c r="N593" s="335"/>
    </row>
    <row r="594" spans="1:17" ht="12.75" customHeight="1" x14ac:dyDescent="0.35">
      <c r="A594" s="22">
        <v>591</v>
      </c>
      <c r="B594" s="257">
        <v>14</v>
      </c>
      <c r="C594" s="95">
        <v>45193</v>
      </c>
      <c r="D594" s="64" t="s">
        <v>12</v>
      </c>
      <c r="E594" s="482" t="e">
        <f t="shared" si="115"/>
        <v>#N/A</v>
      </c>
      <c r="F594" s="482" t="e">
        <f t="shared" si="115"/>
        <v>#N/A</v>
      </c>
      <c r="G594" s="464"/>
      <c r="H594" s="369" t="e">
        <f t="shared" si="116"/>
        <v>#N/A</v>
      </c>
      <c r="I594" s="370" t="e">
        <f t="shared" si="117"/>
        <v>#N/A</v>
      </c>
      <c r="J594" s="73"/>
      <c r="K594" s="16"/>
      <c r="M594" s="336"/>
      <c r="N594" s="336"/>
    </row>
    <row r="595" spans="1:17" ht="12.75" customHeight="1" x14ac:dyDescent="0.35">
      <c r="A595" s="22">
        <v>592</v>
      </c>
      <c r="B595" s="257">
        <v>14</v>
      </c>
      <c r="C595" s="95">
        <v>45193</v>
      </c>
      <c r="D595" s="64" t="s">
        <v>12</v>
      </c>
      <c r="E595" s="482" t="e">
        <f t="shared" si="115"/>
        <v>#N/A</v>
      </c>
      <c r="F595" s="482" t="e">
        <f t="shared" si="115"/>
        <v>#N/A</v>
      </c>
      <c r="G595" s="464"/>
      <c r="H595" s="369" t="e">
        <f t="shared" si="116"/>
        <v>#N/A</v>
      </c>
      <c r="I595" s="370" t="e">
        <f t="shared" si="117"/>
        <v>#N/A</v>
      </c>
      <c r="J595" s="73"/>
      <c r="K595" s="16"/>
      <c r="M595" s="336"/>
      <c r="N595" s="336"/>
    </row>
    <row r="596" spans="1:17" ht="12.75" customHeight="1" x14ac:dyDescent="0.35">
      <c r="A596" s="22">
        <v>593</v>
      </c>
      <c r="B596" s="257">
        <v>14</v>
      </c>
      <c r="C596" s="95">
        <v>45193</v>
      </c>
      <c r="D596" s="64" t="s">
        <v>12</v>
      </c>
      <c r="E596" s="482" t="e">
        <f t="shared" si="115"/>
        <v>#N/A</v>
      </c>
      <c r="F596" s="482" t="e">
        <f t="shared" si="115"/>
        <v>#N/A</v>
      </c>
      <c r="G596" s="464"/>
      <c r="H596" s="369" t="e">
        <f t="shared" si="116"/>
        <v>#N/A</v>
      </c>
      <c r="I596" s="370" t="e">
        <f t="shared" si="117"/>
        <v>#N/A</v>
      </c>
      <c r="J596" s="73"/>
      <c r="K596" s="16"/>
      <c r="M596" s="336"/>
      <c r="N596" s="336"/>
    </row>
    <row r="597" spans="1:17" ht="12.75" customHeight="1" x14ac:dyDescent="0.35">
      <c r="A597" s="22">
        <v>594</v>
      </c>
      <c r="B597" s="257">
        <v>14</v>
      </c>
      <c r="C597" s="95">
        <v>45193</v>
      </c>
      <c r="D597" s="64" t="s">
        <v>12</v>
      </c>
      <c r="E597" s="482" t="e">
        <f t="shared" si="115"/>
        <v>#N/A</v>
      </c>
      <c r="F597" s="482" t="e">
        <f t="shared" si="115"/>
        <v>#N/A</v>
      </c>
      <c r="G597" s="464"/>
      <c r="H597" s="369" t="e">
        <f t="shared" si="116"/>
        <v>#N/A</v>
      </c>
      <c r="I597" s="370" t="e">
        <f t="shared" si="117"/>
        <v>#N/A</v>
      </c>
      <c r="J597" s="73"/>
      <c r="K597" s="16"/>
      <c r="M597" s="336"/>
      <c r="N597" s="336"/>
      <c r="P597" s="16"/>
      <c r="Q597" s="16"/>
    </row>
    <row r="598" spans="1:17" ht="12.75" customHeight="1" x14ac:dyDescent="0.35">
      <c r="A598" s="22">
        <v>595</v>
      </c>
      <c r="B598" s="324" t="s">
        <v>0</v>
      </c>
      <c r="C598" s="95" t="s">
        <v>0</v>
      </c>
      <c r="D598" s="325" t="s">
        <v>0</v>
      </c>
      <c r="E598" s="484" t="s">
        <v>0</v>
      </c>
      <c r="F598" s="485" t="s">
        <v>0</v>
      </c>
      <c r="G598" s="464" t="s">
        <v>0</v>
      </c>
      <c r="H598" s="374" t="s">
        <v>0</v>
      </c>
      <c r="I598" s="372" t="s">
        <v>0</v>
      </c>
      <c r="J598" s="326"/>
      <c r="K598" s="16"/>
      <c r="M598" s="85"/>
      <c r="N598" s="85"/>
      <c r="P598" s="16"/>
      <c r="Q598" s="16"/>
    </row>
    <row r="599" spans="1:17" ht="12.75" customHeight="1" x14ac:dyDescent="0.35">
      <c r="A599" s="22">
        <v>596</v>
      </c>
      <c r="B599" s="257">
        <v>14</v>
      </c>
      <c r="C599" s="95">
        <v>45193</v>
      </c>
      <c r="D599" s="63" t="s">
        <v>102</v>
      </c>
      <c r="E599" s="483" t="str">
        <f t="shared" ref="E599:F603" si="118">VLOOKUP(M599,Teams,2)</f>
        <v>VASCO DA GAMA 50</v>
      </c>
      <c r="F599" s="483" t="str">
        <f t="shared" si="118"/>
        <v>STAMFORD CITY</v>
      </c>
      <c r="G599" s="464"/>
      <c r="H599" s="369">
        <v>0.33333333333333331</v>
      </c>
      <c r="I599" s="370" t="str">
        <f>VLOOKUP(E599,FallFields1,2)</f>
        <v>Veterans Memorial Park (T), Bridgeport</v>
      </c>
      <c r="J599" s="73"/>
      <c r="K599" s="16"/>
      <c r="M599" s="330" t="s">
        <v>133</v>
      </c>
      <c r="N599" s="330" t="s">
        <v>132</v>
      </c>
      <c r="P599" s="16"/>
      <c r="Q599" s="16"/>
    </row>
    <row r="600" spans="1:17" ht="12.75" customHeight="1" x14ac:dyDescent="0.35">
      <c r="A600" s="22">
        <v>597</v>
      </c>
      <c r="B600" s="257">
        <v>14</v>
      </c>
      <c r="C600" s="95">
        <v>45193</v>
      </c>
      <c r="D600" s="63" t="s">
        <v>102</v>
      </c>
      <c r="E600" s="483" t="str">
        <f t="shared" si="118"/>
        <v>DOCKSIDE SC</v>
      </c>
      <c r="F600" s="483" t="str">
        <f t="shared" si="118"/>
        <v>GREENWICH PUMAS FC 50</v>
      </c>
      <c r="G600" s="464"/>
      <c r="H600" s="369">
        <f>VLOOKUP(E600,START_TIMES,2)</f>
        <v>0.41666666666666702</v>
      </c>
      <c r="I600" s="370" t="str">
        <f>VLOOKUP(E600,FallFields1,2)</f>
        <v>Foran HS KMT (T), Milford</v>
      </c>
      <c r="J600" s="73"/>
      <c r="K600" s="16"/>
      <c r="M600" s="330" t="s">
        <v>125</v>
      </c>
      <c r="N600" s="330" t="s">
        <v>128</v>
      </c>
      <c r="P600" s="16"/>
      <c r="Q600" s="16"/>
    </row>
    <row r="601" spans="1:17" ht="12.75" customHeight="1" x14ac:dyDescent="0.35">
      <c r="A601" s="22">
        <v>598</v>
      </c>
      <c r="B601" s="257">
        <v>14</v>
      </c>
      <c r="C601" s="95">
        <v>45193</v>
      </c>
      <c r="D601" s="63" t="s">
        <v>102</v>
      </c>
      <c r="E601" s="483" t="str">
        <f t="shared" si="118"/>
        <v>CHESHIRE AZZURRI</v>
      </c>
      <c r="F601" s="483" t="str">
        <f t="shared" si="118"/>
        <v>NORWALK MARINERS LEGENDS</v>
      </c>
      <c r="G601" s="464"/>
      <c r="H601" s="369">
        <v>0.45833333333333331</v>
      </c>
      <c r="I601" s="370" t="str">
        <f>VLOOKUP(E601,FallFields1,2)</f>
        <v>Quinnipiac Park (G), Cheshire</v>
      </c>
      <c r="J601" s="73"/>
      <c r="K601" s="16"/>
      <c r="M601" s="330" t="s">
        <v>124</v>
      </c>
      <c r="N601" s="330" t="s">
        <v>130</v>
      </c>
      <c r="P601" s="16"/>
      <c r="Q601" s="16"/>
    </row>
    <row r="602" spans="1:17" ht="12.75" customHeight="1" x14ac:dyDescent="0.35">
      <c r="A602" s="22">
        <v>599</v>
      </c>
      <c r="B602" s="257">
        <v>14</v>
      </c>
      <c r="C602" s="95">
        <v>45193</v>
      </c>
      <c r="D602" s="63" t="s">
        <v>102</v>
      </c>
      <c r="E602" s="483" t="str">
        <f t="shared" si="118"/>
        <v>FAIRFIELD GAC 50</v>
      </c>
      <c r="F602" s="483" t="str">
        <f t="shared" si="118"/>
        <v>DYNAMO SC</v>
      </c>
      <c r="G602" s="464"/>
      <c r="H602" s="369">
        <f>VLOOKUP(E602,START_TIMES,2)</f>
        <v>0.41666666666666702</v>
      </c>
      <c r="I602" s="370" t="str">
        <f>VLOOKUP(E602,FallFields1,2)</f>
        <v>Ludlowe HS (T), Fairfield</v>
      </c>
      <c r="J602" s="73"/>
      <c r="K602" s="16"/>
      <c r="M602" s="330" t="s">
        <v>127</v>
      </c>
      <c r="N602" s="330" t="s">
        <v>126</v>
      </c>
      <c r="P602" s="16"/>
      <c r="Q602" s="16"/>
    </row>
    <row r="603" spans="1:17" ht="12.75" customHeight="1" x14ac:dyDescent="0.35">
      <c r="A603" s="22">
        <v>600</v>
      </c>
      <c r="B603" s="257">
        <v>14</v>
      </c>
      <c r="C603" s="95">
        <v>45193</v>
      </c>
      <c r="D603" s="63" t="s">
        <v>102</v>
      </c>
      <c r="E603" s="483" t="str">
        <f t="shared" si="118"/>
        <v>NEW FAIRFIELD UNITED</v>
      </c>
      <c r="F603" s="483" t="str">
        <f t="shared" si="118"/>
        <v>POLONIA FALCON STARS FC</v>
      </c>
      <c r="G603" s="464"/>
      <c r="H603" s="369">
        <f>VLOOKUP(E603,START_TIMES,2)</f>
        <v>0.41666666666666669</v>
      </c>
      <c r="I603" s="370" t="str">
        <f>VLOOKUP(E603,FallFields1,2)</f>
        <v>New Fairfield HS (T), New Fairfield</v>
      </c>
      <c r="J603" s="73"/>
      <c r="K603" s="16"/>
      <c r="M603" s="330" t="s">
        <v>129</v>
      </c>
      <c r="N603" s="330" t="s">
        <v>131</v>
      </c>
      <c r="P603" s="16"/>
      <c r="Q603" s="16"/>
    </row>
    <row r="604" spans="1:17" ht="12.75" customHeight="1" x14ac:dyDescent="0.35">
      <c r="A604" s="22">
        <v>601</v>
      </c>
      <c r="B604" s="324" t="s">
        <v>0</v>
      </c>
      <c r="C604" s="95" t="s">
        <v>0</v>
      </c>
      <c r="D604" s="325" t="s">
        <v>0</v>
      </c>
      <c r="E604" s="484" t="s">
        <v>0</v>
      </c>
      <c r="F604" s="485" t="s">
        <v>0</v>
      </c>
      <c r="G604" s="464" t="s">
        <v>0</v>
      </c>
      <c r="H604" s="374" t="s">
        <v>0</v>
      </c>
      <c r="I604" s="372" t="s">
        <v>0</v>
      </c>
      <c r="J604" s="326"/>
      <c r="K604" s="16"/>
      <c r="M604" s="85"/>
      <c r="N604" s="85"/>
      <c r="P604" s="16"/>
      <c r="Q604" s="16"/>
    </row>
    <row r="605" spans="1:17" ht="12.75" customHeight="1" x14ac:dyDescent="0.35">
      <c r="A605" s="22">
        <v>602</v>
      </c>
      <c r="B605" s="257">
        <v>14</v>
      </c>
      <c r="C605" s="95">
        <v>45193</v>
      </c>
      <c r="D605" s="306" t="s">
        <v>890</v>
      </c>
      <c r="E605" s="483" t="str">
        <f t="shared" ref="E605:F607" si="119">VLOOKUP(M605,Teams,2)</f>
        <v>NORWALK SPORT COLOMBIA 50</v>
      </c>
      <c r="F605" s="483" t="str">
        <f t="shared" si="119"/>
        <v>EAST HAVEN SC</v>
      </c>
      <c r="G605" s="464"/>
      <c r="H605" s="369">
        <f>VLOOKUP(E605,START_TIMES,2)</f>
        <v>0.41666666666666702</v>
      </c>
      <c r="I605" s="370" t="str">
        <f>VLOOKUP(E605,FallFields1,2)</f>
        <v>Nathan Hale MS (T), Norwalk</v>
      </c>
      <c r="J605" s="73"/>
      <c r="K605" s="16"/>
      <c r="M605" s="340" t="s">
        <v>141</v>
      </c>
      <c r="N605" s="340" t="s">
        <v>134</v>
      </c>
      <c r="P605" s="16"/>
      <c r="Q605" s="16"/>
    </row>
    <row r="606" spans="1:17" ht="12.75" customHeight="1" x14ac:dyDescent="0.35">
      <c r="A606" s="22">
        <v>603</v>
      </c>
      <c r="B606" s="257">
        <v>14</v>
      </c>
      <c r="C606" s="95">
        <v>45193</v>
      </c>
      <c r="D606" s="306" t="s">
        <v>890</v>
      </c>
      <c r="E606" s="483" t="str">
        <f t="shared" si="119"/>
        <v>GREENWICH FC 50</v>
      </c>
      <c r="F606" s="483" t="str">
        <f t="shared" si="119"/>
        <v>GREENWICH PFC</v>
      </c>
      <c r="G606" s="464"/>
      <c r="H606" s="369">
        <f>VLOOKUP(E606,START_TIMES,2)</f>
        <v>0.33333333333333331</v>
      </c>
      <c r="I606" s="370" t="s">
        <v>944</v>
      </c>
      <c r="J606" s="73"/>
      <c r="K606" s="16"/>
      <c r="M606" s="340" t="s">
        <v>136</v>
      </c>
      <c r="N606" s="340" t="s">
        <v>138</v>
      </c>
      <c r="P606" s="16"/>
      <c r="Q606" s="16"/>
    </row>
    <row r="607" spans="1:17" ht="12.75" customHeight="1" x14ac:dyDescent="0.35">
      <c r="A607" s="22">
        <v>604</v>
      </c>
      <c r="B607" s="257">
        <v>14</v>
      </c>
      <c r="C607" s="95">
        <v>45193</v>
      </c>
      <c r="D607" s="306" t="s">
        <v>890</v>
      </c>
      <c r="E607" s="483" t="str">
        <f t="shared" si="119"/>
        <v>WESTPORT FC</v>
      </c>
      <c r="F607" s="483" t="str">
        <f t="shared" si="119"/>
        <v>REBELS UNITED</v>
      </c>
      <c r="G607" s="464"/>
      <c r="H607" s="369">
        <f>VLOOKUP(E607,START_TIMES,2)</f>
        <v>0.33333333333333331</v>
      </c>
      <c r="I607" s="370" t="str">
        <f>VLOOKUP(E607,FallFields1,2)</f>
        <v>Wakeman Park (T), Westport</v>
      </c>
      <c r="J607" s="73"/>
      <c r="K607" s="16"/>
      <c r="M607" s="340" t="s">
        <v>144</v>
      </c>
      <c r="N607" s="340" t="s">
        <v>142</v>
      </c>
      <c r="P607" s="16"/>
      <c r="Q607" s="16"/>
    </row>
    <row r="608" spans="1:17" ht="12.75" customHeight="1" x14ac:dyDescent="0.35">
      <c r="A608" s="22">
        <v>605</v>
      </c>
      <c r="B608" s="257"/>
      <c r="C608" s="95" t="s">
        <v>0</v>
      </c>
      <c r="D608" s="325" t="s">
        <v>0</v>
      </c>
      <c r="E608" s="484" t="s">
        <v>0</v>
      </c>
      <c r="F608" s="485" t="s">
        <v>0</v>
      </c>
      <c r="G608" s="464" t="s">
        <v>0</v>
      </c>
      <c r="H608" s="374" t="s">
        <v>0</v>
      </c>
      <c r="I608" s="372" t="s">
        <v>0</v>
      </c>
      <c r="J608" s="326"/>
      <c r="K608" s="16"/>
      <c r="M608" s="85"/>
      <c r="N608" s="85"/>
      <c r="P608" s="16"/>
      <c r="Q608" s="16"/>
    </row>
    <row r="609" spans="1:17" ht="12.75" customHeight="1" x14ac:dyDescent="0.35">
      <c r="A609" s="22">
        <v>606</v>
      </c>
      <c r="B609" s="324" t="s">
        <v>946</v>
      </c>
      <c r="C609" s="95">
        <v>45193</v>
      </c>
      <c r="D609" s="68" t="s">
        <v>891</v>
      </c>
      <c r="E609" s="483" t="str">
        <f t="shared" ref="E609:F611" si="120">VLOOKUP(M609,Teams,2)</f>
        <v>SOUTHEAST CT</v>
      </c>
      <c r="F609" s="483" t="str">
        <f t="shared" si="120"/>
        <v>CLUB NAPOLI 50</v>
      </c>
      <c r="G609" s="464"/>
      <c r="H609" s="369">
        <f>VLOOKUP(E609,START_TIMES,2)</f>
        <v>0.41666666666666702</v>
      </c>
      <c r="I609" s="370" t="str">
        <f>VLOOKUP(E609,FallFields1,2)</f>
        <v>Killingworth Rec Park (G), Killingworth</v>
      </c>
      <c r="J609" s="73"/>
      <c r="K609" s="16"/>
      <c r="M609" s="456" t="s">
        <v>149</v>
      </c>
      <c r="N609" s="456" t="s">
        <v>146</v>
      </c>
      <c r="P609" s="16"/>
      <c r="Q609" s="16"/>
    </row>
    <row r="610" spans="1:17" ht="12.75" customHeight="1" x14ac:dyDescent="0.35">
      <c r="A610" s="22">
        <v>607</v>
      </c>
      <c r="B610" s="257">
        <v>14</v>
      </c>
      <c r="C610" s="95">
        <v>45193</v>
      </c>
      <c r="D610" s="68" t="s">
        <v>891</v>
      </c>
      <c r="E610" s="483" t="str">
        <f t="shared" si="120"/>
        <v>GUILFORD BLACK EAGLES</v>
      </c>
      <c r="F610" s="483" t="str">
        <f t="shared" si="120"/>
        <v>NORTH BRANFORD LEGENDS</v>
      </c>
      <c r="G610" s="464"/>
      <c r="H610" s="369">
        <f>VLOOKUP(E610,START_TIMES,2)</f>
        <v>0.41666666666666702</v>
      </c>
      <c r="I610" s="370" t="str">
        <f>VLOOKUP(E610,FallFields1,2)</f>
        <v>Calvin Leete School (G), Guilford</v>
      </c>
      <c r="J610" s="73"/>
      <c r="K610" s="16"/>
      <c r="M610" s="456" t="s">
        <v>147</v>
      </c>
      <c r="N610" s="456" t="s">
        <v>148</v>
      </c>
      <c r="P610" s="16"/>
      <c r="Q610" s="16"/>
    </row>
    <row r="611" spans="1:17" ht="12.75" customHeight="1" x14ac:dyDescent="0.35">
      <c r="A611" s="22">
        <v>608</v>
      </c>
      <c r="B611" s="257">
        <v>14</v>
      </c>
      <c r="C611" s="95">
        <v>45193</v>
      </c>
      <c r="D611" s="68" t="s">
        <v>891</v>
      </c>
      <c r="E611" s="483" t="str">
        <f t="shared" si="120"/>
        <v>ZIMMITTI SC</v>
      </c>
      <c r="F611" s="483" t="str">
        <f t="shared" si="120"/>
        <v>VASCO DA GAMA 60</v>
      </c>
      <c r="G611" s="464"/>
      <c r="H611" s="369">
        <f>VLOOKUP(E611,START_TIMES,2)</f>
        <v>0.41666666666666702</v>
      </c>
      <c r="I611" s="370" t="str">
        <f>VLOOKUP(E611,FallFields1,2)</f>
        <v>Pontelandolfo Club (G), Waterbury</v>
      </c>
      <c r="J611" s="73"/>
      <c r="K611" s="16"/>
      <c r="M611" s="456" t="s">
        <v>137</v>
      </c>
      <c r="N611" s="456" t="s">
        <v>135</v>
      </c>
      <c r="P611" s="16"/>
      <c r="Q611" s="16"/>
    </row>
    <row r="612" spans="1:17" ht="12.75" customHeight="1" x14ac:dyDescent="0.35">
      <c r="A612" s="22">
        <v>609</v>
      </c>
      <c r="B612" s="324" t="s">
        <v>0</v>
      </c>
      <c r="C612" s="95" t="s">
        <v>0</v>
      </c>
      <c r="D612" s="325" t="s">
        <v>0</v>
      </c>
      <c r="E612" s="484" t="s">
        <v>0</v>
      </c>
      <c r="F612" s="485" t="s">
        <v>0</v>
      </c>
      <c r="G612" s="464" t="s">
        <v>0</v>
      </c>
      <c r="H612" s="374" t="s">
        <v>0</v>
      </c>
      <c r="I612" s="372" t="s">
        <v>0</v>
      </c>
      <c r="J612" s="326"/>
      <c r="K612" s="16"/>
      <c r="M612" s="85"/>
      <c r="N612" s="85"/>
      <c r="P612" s="16"/>
      <c r="Q612" s="16"/>
    </row>
    <row r="613" spans="1:17" ht="12.75" customHeight="1" x14ac:dyDescent="0.35">
      <c r="A613" s="22">
        <v>610</v>
      </c>
      <c r="B613" s="257">
        <v>15</v>
      </c>
      <c r="C613" s="95">
        <v>45200</v>
      </c>
      <c r="D613" s="69" t="s">
        <v>10</v>
      </c>
      <c r="E613" s="483" t="str">
        <f t="shared" ref="E613:F617" si="121">VLOOKUP(M613,Teams,2)</f>
        <v>DANBURY UNITED</v>
      </c>
      <c r="F613" s="483" t="str">
        <f t="shared" si="121"/>
        <v>HAMDEN ALL STARS</v>
      </c>
      <c r="G613" s="464"/>
      <c r="H613" s="369">
        <f>VLOOKUP(E613,START_TIMES,2)</f>
        <v>0.375</v>
      </c>
      <c r="I613" s="370" t="str">
        <f>VLOOKUP(E613,FallFields1,2)</f>
        <v>Portuguese Cultural Center (G), Danbury</v>
      </c>
      <c r="J613" s="73"/>
      <c r="K613" s="16"/>
      <c r="M613" s="85" t="s">
        <v>93</v>
      </c>
      <c r="N613" s="85" t="s">
        <v>94</v>
      </c>
      <c r="P613" s="16"/>
      <c r="Q613" s="16"/>
    </row>
    <row r="614" spans="1:17" ht="12.75" customHeight="1" x14ac:dyDescent="0.35">
      <c r="A614" s="22">
        <v>611</v>
      </c>
      <c r="B614" s="257">
        <v>15</v>
      </c>
      <c r="C614" s="95">
        <v>45200</v>
      </c>
      <c r="D614" s="69" t="s">
        <v>10</v>
      </c>
      <c r="E614" s="483" t="str">
        <f t="shared" si="121"/>
        <v>STAMFORD FC</v>
      </c>
      <c r="F614" s="483" t="str">
        <f t="shared" si="121"/>
        <v>CLUB NAPOLI 30</v>
      </c>
      <c r="G614" s="464"/>
      <c r="H614" s="369">
        <f>VLOOKUP(E614,START_TIMES,2)</f>
        <v>0.41666666666666702</v>
      </c>
      <c r="I614" s="370" t="str">
        <f>VLOOKUP(E614,FallFields1,2)</f>
        <v>West Beach Fields (T), Stamford</v>
      </c>
      <c r="J614" s="73"/>
      <c r="K614" s="16"/>
      <c r="M614" s="85" t="s">
        <v>95</v>
      </c>
      <c r="N614" s="85" t="s">
        <v>96</v>
      </c>
      <c r="P614" s="16"/>
      <c r="Q614" s="16"/>
    </row>
    <row r="615" spans="1:17" ht="12.75" customHeight="1" x14ac:dyDescent="0.35">
      <c r="A615" s="22">
        <v>612</v>
      </c>
      <c r="B615" s="257">
        <v>15</v>
      </c>
      <c r="C615" s="95">
        <v>45200</v>
      </c>
      <c r="D615" s="69" t="s">
        <v>10</v>
      </c>
      <c r="E615" s="483" t="str">
        <f t="shared" si="121"/>
        <v>NEWTOWN SALTY DOGS</v>
      </c>
      <c r="F615" s="483" t="str">
        <f t="shared" si="121"/>
        <v>GREENWICH FC 30</v>
      </c>
      <c r="G615" s="464"/>
      <c r="H615" s="369">
        <f>VLOOKUP(E615,START_TIMES,2)</f>
        <v>0.33333333333333331</v>
      </c>
      <c r="I615" s="370" t="str">
        <f>VLOOKUP(E615,fields,2)</f>
        <v>Treadwell Park (T), Newtown</v>
      </c>
      <c r="J615" s="73"/>
      <c r="K615" s="16"/>
      <c r="M615" s="85" t="s">
        <v>92</v>
      </c>
      <c r="N615" s="85" t="s">
        <v>99</v>
      </c>
      <c r="P615" s="16"/>
      <c r="Q615" s="16"/>
    </row>
    <row r="616" spans="1:17" ht="12.75" customHeight="1" x14ac:dyDescent="0.35">
      <c r="A616" s="22">
        <v>613</v>
      </c>
      <c r="B616" s="257">
        <v>15</v>
      </c>
      <c r="C616" s="95">
        <v>45200</v>
      </c>
      <c r="D616" s="69" t="s">
        <v>10</v>
      </c>
      <c r="E616" s="483" t="str">
        <f t="shared" si="121"/>
        <v>NORWALK FC</v>
      </c>
      <c r="F616" s="483" t="str">
        <f t="shared" si="121"/>
        <v>NORTH BRANFORD 30</v>
      </c>
      <c r="G616" s="464"/>
      <c r="H616" s="369">
        <f>VLOOKUP(E616,START_TIMES,2)</f>
        <v>0.41666666666666702</v>
      </c>
      <c r="I616" s="370" t="str">
        <f>VLOOKUP(E616,FallFields1,2)</f>
        <v>Nathan Hale MS (T), Norwalk</v>
      </c>
      <c r="J616" s="73"/>
      <c r="K616" s="16"/>
      <c r="M616" s="85" t="s">
        <v>100</v>
      </c>
      <c r="N616" s="85" t="s">
        <v>98</v>
      </c>
      <c r="P616" s="16"/>
      <c r="Q616" s="16"/>
    </row>
    <row r="617" spans="1:17" ht="12.75" customHeight="1" x14ac:dyDescent="0.35">
      <c r="A617" s="22">
        <v>614</v>
      </c>
      <c r="B617" s="257">
        <v>15</v>
      </c>
      <c r="C617" s="95">
        <v>45200</v>
      </c>
      <c r="D617" s="69" t="s">
        <v>10</v>
      </c>
      <c r="E617" s="483" t="str">
        <f t="shared" si="121"/>
        <v>CLINTON FC 30</v>
      </c>
      <c r="F617" s="483" t="str">
        <f t="shared" si="121"/>
        <v>VASCO DA GAMA 30</v>
      </c>
      <c r="G617" s="464"/>
      <c r="H617" s="369">
        <f>VLOOKUP(E617,START_TIMES,2)</f>
        <v>0.33333333333333331</v>
      </c>
      <c r="I617" s="370" t="str">
        <f>VLOOKUP(E617,FallFields1,2)</f>
        <v>Indian River Sports Complex (T), Clinton</v>
      </c>
      <c r="J617" s="73"/>
      <c r="K617" s="16"/>
      <c r="M617" s="85" t="s">
        <v>97</v>
      </c>
      <c r="N617" s="85" t="s">
        <v>101</v>
      </c>
      <c r="P617" s="16"/>
      <c r="Q617" s="16"/>
    </row>
    <row r="618" spans="1:17" ht="12.75" customHeight="1" x14ac:dyDescent="0.35">
      <c r="A618" s="22">
        <v>615</v>
      </c>
      <c r="B618" s="324" t="s">
        <v>0</v>
      </c>
      <c r="C618" s="95" t="s">
        <v>0</v>
      </c>
      <c r="D618" s="325" t="s">
        <v>0</v>
      </c>
      <c r="E618" s="484" t="s">
        <v>0</v>
      </c>
      <c r="F618" s="485" t="s">
        <v>0</v>
      </c>
      <c r="G618" s="464" t="s">
        <v>0</v>
      </c>
      <c r="H618" s="374" t="s">
        <v>0</v>
      </c>
      <c r="I618" s="372" t="s">
        <v>0</v>
      </c>
      <c r="J618" s="326"/>
      <c r="K618" s="16"/>
      <c r="M618" s="85"/>
      <c r="N618" s="85"/>
      <c r="P618" s="16"/>
      <c r="Q618" s="16"/>
    </row>
    <row r="619" spans="1:17" ht="12.75" customHeight="1" x14ac:dyDescent="0.35">
      <c r="A619" s="22">
        <v>616</v>
      </c>
      <c r="B619" s="257">
        <v>15</v>
      </c>
      <c r="C619" s="95">
        <v>45200</v>
      </c>
      <c r="D619" s="66" t="s">
        <v>175</v>
      </c>
      <c r="E619" s="483" t="str">
        <f t="shared" ref="E619:F623" si="122">VLOOKUP(M619,Teams,2)</f>
        <v>FC CALDO VERDE</v>
      </c>
      <c r="F619" s="483" t="str">
        <f t="shared" si="122"/>
        <v>MILFORD AMIGOS</v>
      </c>
      <c r="G619" s="464"/>
      <c r="H619" s="369">
        <f>VLOOKUP(E619,START_TIMES,2)</f>
        <v>0.41666666666666702</v>
      </c>
      <c r="I619" s="370" t="str">
        <f>VLOOKUP(E619,FallFields1,2)</f>
        <v>City Hill MS (G), Naugatuck</v>
      </c>
      <c r="J619" s="73"/>
      <c r="K619" s="16"/>
      <c r="M619" s="197" t="s">
        <v>152</v>
      </c>
      <c r="N619" s="197" t="s">
        <v>154</v>
      </c>
      <c r="P619" s="16"/>
      <c r="Q619" s="16"/>
    </row>
    <row r="620" spans="1:17" ht="12.75" customHeight="1" x14ac:dyDescent="0.35">
      <c r="A620" s="22">
        <v>617</v>
      </c>
      <c r="B620" s="257">
        <v>15</v>
      </c>
      <c r="C620" s="95">
        <v>45200</v>
      </c>
      <c r="D620" s="66" t="s">
        <v>175</v>
      </c>
      <c r="E620" s="483" t="str">
        <f t="shared" si="122"/>
        <v>SHELTON FC</v>
      </c>
      <c r="F620" s="483" t="str">
        <f t="shared" si="122"/>
        <v>ELITE FC</v>
      </c>
      <c r="G620" s="464"/>
      <c r="H620" s="369">
        <f>VLOOKUP(E620,START_TIMES,2)</f>
        <v>0.33333333333333331</v>
      </c>
      <c r="I620" s="370" t="str">
        <f>VLOOKUP(E620,FallFields1,2)</f>
        <v>Nike Site (G), Shelton</v>
      </c>
      <c r="J620" s="73"/>
      <c r="K620" s="16"/>
      <c r="M620" s="197" t="s">
        <v>158</v>
      </c>
      <c r="N620" s="197" t="s">
        <v>151</v>
      </c>
      <c r="P620" s="16"/>
      <c r="Q620" s="16"/>
    </row>
    <row r="621" spans="1:17" ht="12.75" customHeight="1" x14ac:dyDescent="0.35">
      <c r="A621" s="22">
        <v>618</v>
      </c>
      <c r="B621" s="257">
        <v>15</v>
      </c>
      <c r="C621" s="95">
        <v>45200</v>
      </c>
      <c r="D621" s="66" t="s">
        <v>175</v>
      </c>
      <c r="E621" s="483" t="str">
        <f t="shared" si="122"/>
        <v>MILFORD TUESDAY</v>
      </c>
      <c r="F621" s="483" t="str">
        <f t="shared" si="122"/>
        <v>LITCHFIELD COUNTY BLUES 30</v>
      </c>
      <c r="G621" s="464"/>
      <c r="H621" s="369">
        <f>VLOOKUP(E621,START_TIMES,2)</f>
        <v>0.33333333333333331</v>
      </c>
      <c r="I621" s="370" t="str">
        <f>VLOOKUP(E621,FallFields1,2)</f>
        <v>Witek Park (G), Derby</v>
      </c>
      <c r="J621" s="73"/>
      <c r="K621" s="16"/>
      <c r="M621" s="197" t="s">
        <v>155</v>
      </c>
      <c r="N621" s="197" t="s">
        <v>153</v>
      </c>
      <c r="P621" s="16"/>
      <c r="Q621" s="16"/>
    </row>
    <row r="622" spans="1:17" ht="12.75" customHeight="1" x14ac:dyDescent="0.35">
      <c r="A622" s="22">
        <v>619</v>
      </c>
      <c r="B622" s="257">
        <v>15</v>
      </c>
      <c r="C622" s="95">
        <v>45200</v>
      </c>
      <c r="D622" s="66" t="s">
        <v>175</v>
      </c>
      <c r="E622" s="483" t="str">
        <f t="shared" si="122"/>
        <v>QPR</v>
      </c>
      <c r="F622" s="483" t="str">
        <f t="shared" si="122"/>
        <v>NAUGATUCK FUSION</v>
      </c>
      <c r="G622" s="464"/>
      <c r="H622" s="369">
        <v>0.375</v>
      </c>
      <c r="I622" s="370" t="str">
        <f>VLOOKUP(E622,FallFields1,2)</f>
        <v>Quinnipiac Park (G), Cheshire</v>
      </c>
      <c r="J622" s="73"/>
      <c r="K622" s="16"/>
      <c r="M622" s="197" t="s">
        <v>157</v>
      </c>
      <c r="N622" s="197" t="s">
        <v>156</v>
      </c>
      <c r="P622" s="16"/>
      <c r="Q622" s="16"/>
    </row>
    <row r="623" spans="1:17" ht="12.75" customHeight="1" x14ac:dyDescent="0.35">
      <c r="A623" s="22">
        <v>620</v>
      </c>
      <c r="B623" s="257">
        <v>15</v>
      </c>
      <c r="C623" s="95">
        <v>45200</v>
      </c>
      <c r="D623" s="66" t="s">
        <v>175</v>
      </c>
      <c r="E623" s="483" t="str">
        <f t="shared" si="122"/>
        <v>COYOTES FC</v>
      </c>
      <c r="F623" s="495" t="str">
        <f t="shared" si="122"/>
        <v>TRINITY FC</v>
      </c>
      <c r="G623" s="464"/>
      <c r="H623" s="369">
        <f>VLOOKUP(E623,START_TIMES,2)</f>
        <v>0.33333333333333331</v>
      </c>
      <c r="I623" s="370" t="str">
        <f>VLOOKUP(E623,FallFields1,2)</f>
        <v>Pragemann  Park (G), Wallingford</v>
      </c>
      <c r="J623" s="73"/>
      <c r="K623" s="16"/>
      <c r="M623" s="197" t="s">
        <v>150</v>
      </c>
      <c r="N623" s="197" t="s">
        <v>159</v>
      </c>
      <c r="P623" s="16"/>
      <c r="Q623" s="16"/>
    </row>
    <row r="624" spans="1:17" ht="12.75" customHeight="1" x14ac:dyDescent="0.35">
      <c r="A624" s="22">
        <v>621</v>
      </c>
      <c r="B624" s="324" t="s">
        <v>0</v>
      </c>
      <c r="C624" s="95" t="s">
        <v>0</v>
      </c>
      <c r="D624" s="325" t="s">
        <v>0</v>
      </c>
      <c r="E624" s="484" t="s">
        <v>0</v>
      </c>
      <c r="F624" s="485" t="s">
        <v>0</v>
      </c>
      <c r="G624" s="464" t="s">
        <v>0</v>
      </c>
      <c r="H624" s="374" t="s">
        <v>0</v>
      </c>
      <c r="I624" s="372" t="s">
        <v>0</v>
      </c>
      <c r="J624" s="326"/>
      <c r="K624" s="16"/>
      <c r="M624" s="85"/>
      <c r="N624" s="85"/>
      <c r="P624" s="16"/>
      <c r="Q624" s="16"/>
    </row>
    <row r="625" spans="1:29" ht="12.75" customHeight="1" x14ac:dyDescent="0.35">
      <c r="A625" s="22">
        <v>622</v>
      </c>
      <c r="B625" s="257">
        <v>15</v>
      </c>
      <c r="C625" s="95">
        <v>45200</v>
      </c>
      <c r="D625" s="65" t="s">
        <v>11</v>
      </c>
      <c r="E625" s="483" t="str">
        <f>VLOOKUP(M625,Teams,2)</f>
        <v>GREENWICH FC 40</v>
      </c>
      <c r="F625" s="483" t="str">
        <f t="shared" ref="E625:F629" si="123">VLOOKUP(N625,Teams,2)</f>
        <v>NORWALK SPORT COLOMBIA 40</v>
      </c>
      <c r="G625" s="464"/>
      <c r="H625" s="369">
        <f>VLOOKUP(E625,START_TIMES,2)</f>
        <v>0.33333333333333331</v>
      </c>
      <c r="I625" s="370" t="s">
        <v>944</v>
      </c>
      <c r="J625" s="73"/>
      <c r="K625" s="16"/>
      <c r="M625" s="359" t="s">
        <v>162</v>
      </c>
      <c r="N625" s="359" t="s">
        <v>104</v>
      </c>
      <c r="P625" s="16"/>
      <c r="Q625" s="16"/>
    </row>
    <row r="626" spans="1:29" ht="12.75" customHeight="1" thickBot="1" x14ac:dyDescent="0.4">
      <c r="A626" s="22">
        <v>623</v>
      </c>
      <c r="B626" s="257">
        <v>15</v>
      </c>
      <c r="C626" s="95">
        <v>45200</v>
      </c>
      <c r="D626" s="65" t="s">
        <v>11</v>
      </c>
      <c r="E626" s="483" t="str">
        <f t="shared" si="123"/>
        <v>VASCO DA GAMA 40</v>
      </c>
      <c r="F626" s="483" t="str">
        <f t="shared" si="123"/>
        <v>FAIRFIELD GAC 40</v>
      </c>
      <c r="G626" s="464"/>
      <c r="H626" s="369">
        <f>VLOOKUP(E626,START_TIMES,2)</f>
        <v>0.41666666666666702</v>
      </c>
      <c r="I626" s="370" t="str">
        <f>VLOOKUP(E626,FallFields1,2)</f>
        <v>Veterans Memorial Park (T), Bridgeport</v>
      </c>
      <c r="J626" s="73"/>
      <c r="K626" s="16"/>
      <c r="M626" s="359" t="s">
        <v>108</v>
      </c>
      <c r="N626" s="359" t="s">
        <v>161</v>
      </c>
      <c r="P626" s="16"/>
      <c r="Q626" s="16"/>
    </row>
    <row r="627" spans="1:29" ht="12.75" customHeight="1" thickTop="1" thickBot="1" x14ac:dyDescent="0.4">
      <c r="A627" s="22">
        <v>624</v>
      </c>
      <c r="B627" s="257">
        <v>15</v>
      </c>
      <c r="C627" s="95">
        <v>45200</v>
      </c>
      <c r="D627" s="65" t="s">
        <v>11</v>
      </c>
      <c r="E627" s="483" t="str">
        <f t="shared" si="123"/>
        <v>RIDGEFIELD KICKS</v>
      </c>
      <c r="F627" s="483" t="str">
        <f t="shared" si="123"/>
        <v>GREENWICH PUMAS FC 40</v>
      </c>
      <c r="G627" s="464"/>
      <c r="H627" s="369">
        <f>VLOOKUP(E627,START_TIMES,2)</f>
        <v>0.41666666666666669</v>
      </c>
      <c r="I627" s="370" t="str">
        <f>VLOOKUP(E627,FallFields1,2)</f>
        <v>Wooster School (T), Danbury</v>
      </c>
      <c r="J627" s="73"/>
      <c r="K627" s="16"/>
      <c r="M627" s="359" t="s">
        <v>105</v>
      </c>
      <c r="N627" s="359" t="s">
        <v>163</v>
      </c>
      <c r="P627" s="16"/>
      <c r="Q627" s="16"/>
      <c r="S627" s="16"/>
      <c r="T627" s="198"/>
      <c r="U627" s="198"/>
      <c r="V627" s="16">
        <v>73</v>
      </c>
      <c r="W627" s="209"/>
      <c r="X627" s="215"/>
      <c r="Y627" s="16"/>
      <c r="Z627" s="20"/>
      <c r="AC627" s="16"/>
    </row>
    <row r="628" spans="1:29" ht="12.75" customHeight="1" thickTop="1" thickBot="1" x14ac:dyDescent="0.4">
      <c r="A628" s="22">
        <v>625</v>
      </c>
      <c r="B628" s="257">
        <v>15</v>
      </c>
      <c r="C628" s="95">
        <v>45200</v>
      </c>
      <c r="D628" s="65" t="s">
        <v>11</v>
      </c>
      <c r="E628" s="483" t="str">
        <f t="shared" si="123"/>
        <v>STORM FC</v>
      </c>
      <c r="F628" s="483" t="str">
        <f t="shared" si="123"/>
        <v>SOUTHEAST ROVERS</v>
      </c>
      <c r="G628" s="464"/>
      <c r="H628" s="369">
        <f>VLOOKUP(E628,START_TIMES,2)</f>
        <v>0.33333333333333331</v>
      </c>
      <c r="I628" s="370" t="str">
        <f>VLOOKUP(E628,FallFields1,2)</f>
        <v>Wakeman Park (T), Westport</v>
      </c>
      <c r="J628" s="73"/>
      <c r="K628" s="16"/>
      <c r="M628" s="359" t="s">
        <v>107</v>
      </c>
      <c r="N628" s="359" t="s">
        <v>106</v>
      </c>
      <c r="P628" s="16"/>
      <c r="Q628" s="16"/>
      <c r="S628" s="16"/>
      <c r="T628" s="198"/>
      <c r="U628" s="198"/>
      <c r="V628" s="16"/>
      <c r="W628" s="209"/>
      <c r="X628" s="215"/>
      <c r="Y628" s="16"/>
      <c r="Z628" s="20"/>
      <c r="AC628" s="16"/>
    </row>
    <row r="629" spans="1:29" ht="12.75" customHeight="1" thickTop="1" thickBot="1" x14ac:dyDescent="0.4">
      <c r="A629" s="22">
        <v>626</v>
      </c>
      <c r="B629" s="257">
        <v>15</v>
      </c>
      <c r="C629" s="95">
        <v>45200</v>
      </c>
      <c r="D629" s="455" t="s">
        <v>11</v>
      </c>
      <c r="E629" s="492" t="str">
        <f t="shared" si="123"/>
        <v>CLINTON FC 40</v>
      </c>
      <c r="F629" s="492" t="str">
        <f t="shared" si="123"/>
        <v>WATERBURY ALBANIANS</v>
      </c>
      <c r="G629" s="464"/>
      <c r="H629" s="369">
        <v>0.41666666666666669</v>
      </c>
      <c r="I629" s="370" t="str">
        <f>VLOOKUP(E629,FallFields1,2)</f>
        <v>Indian River Sports Complex (T), Clinton</v>
      </c>
      <c r="J629" s="73"/>
      <c r="K629" s="16"/>
      <c r="M629" s="359" t="s">
        <v>160</v>
      </c>
      <c r="N629" s="359" t="s">
        <v>109</v>
      </c>
      <c r="P629" s="16"/>
      <c r="Q629" s="16"/>
      <c r="S629" s="16"/>
      <c r="T629" s="198"/>
      <c r="U629" s="198"/>
      <c r="V629" s="16">
        <v>74</v>
      </c>
      <c r="W629" s="209"/>
      <c r="X629" s="215"/>
      <c r="Y629" s="16"/>
      <c r="Z629" s="20"/>
      <c r="AC629" s="16"/>
    </row>
    <row r="630" spans="1:29" ht="12.75" customHeight="1" thickTop="1" thickBot="1" x14ac:dyDescent="0.4">
      <c r="A630" s="22">
        <v>627</v>
      </c>
      <c r="B630" s="324" t="s">
        <v>0</v>
      </c>
      <c r="C630" s="95" t="s">
        <v>0</v>
      </c>
      <c r="D630" s="346" t="s">
        <v>0</v>
      </c>
      <c r="E630" s="484" t="s">
        <v>0</v>
      </c>
      <c r="F630" s="485" t="s">
        <v>0</v>
      </c>
      <c r="G630" s="464" t="s">
        <v>0</v>
      </c>
      <c r="H630" s="374" t="s">
        <v>0</v>
      </c>
      <c r="I630" s="372" t="s">
        <v>0</v>
      </c>
      <c r="J630" s="326"/>
      <c r="K630" s="16"/>
      <c r="M630" s="85"/>
      <c r="N630" s="85"/>
      <c r="P630" s="16"/>
      <c r="Q630" s="16"/>
    </row>
    <row r="631" spans="1:29" ht="12.75" customHeight="1" thickTop="1" x14ac:dyDescent="0.35">
      <c r="A631" s="22">
        <v>628</v>
      </c>
      <c r="B631" s="257">
        <v>15</v>
      </c>
      <c r="C631" s="95">
        <v>45200</v>
      </c>
      <c r="D631" s="64" t="s">
        <v>12</v>
      </c>
      <c r="E631" s="482" t="e">
        <f t="shared" ref="E631:F637" si="124">VLOOKUP(M631,Teams,2)</f>
        <v>#N/A</v>
      </c>
      <c r="F631" s="482" t="e">
        <f t="shared" si="124"/>
        <v>#N/A</v>
      </c>
      <c r="G631" s="464"/>
      <c r="H631" s="369" t="e">
        <f t="shared" ref="H631:H637" si="125">VLOOKUP(E631,START_TIMES,2)</f>
        <v>#N/A</v>
      </c>
      <c r="I631" s="370" t="e">
        <f t="shared" ref="I631:I637" si="126">VLOOKUP(E631,FallFields1,2)</f>
        <v>#N/A</v>
      </c>
      <c r="J631" s="73"/>
      <c r="K631" s="16"/>
      <c r="M631" s="337"/>
      <c r="N631" s="337"/>
      <c r="P631" s="16"/>
      <c r="Q631" s="16"/>
    </row>
    <row r="632" spans="1:29" ht="12.75" customHeight="1" x14ac:dyDescent="0.35">
      <c r="A632" s="22">
        <v>629</v>
      </c>
      <c r="B632" s="257">
        <v>15</v>
      </c>
      <c r="C632" s="95">
        <v>45200</v>
      </c>
      <c r="D632" s="64" t="s">
        <v>12</v>
      </c>
      <c r="E632" s="482" t="e">
        <f t="shared" si="124"/>
        <v>#N/A</v>
      </c>
      <c r="F632" s="482" t="e">
        <f t="shared" si="124"/>
        <v>#N/A</v>
      </c>
      <c r="G632" s="464"/>
      <c r="H632" s="369" t="e">
        <f t="shared" si="125"/>
        <v>#N/A</v>
      </c>
      <c r="I632" s="370" t="e">
        <f t="shared" si="126"/>
        <v>#N/A</v>
      </c>
      <c r="J632" s="73"/>
      <c r="K632" s="16"/>
      <c r="M632" s="337"/>
      <c r="N632" s="337"/>
      <c r="P632" s="16"/>
      <c r="Q632" s="16"/>
    </row>
    <row r="633" spans="1:29" ht="12.75" customHeight="1" x14ac:dyDescent="0.35">
      <c r="A633" s="22">
        <v>630</v>
      </c>
      <c r="B633" s="257">
        <v>15</v>
      </c>
      <c r="C633" s="95">
        <v>45200</v>
      </c>
      <c r="D633" s="64" t="s">
        <v>12</v>
      </c>
      <c r="E633" s="482" t="e">
        <f t="shared" si="124"/>
        <v>#N/A</v>
      </c>
      <c r="F633" s="482" t="e">
        <f t="shared" si="124"/>
        <v>#N/A</v>
      </c>
      <c r="G633" s="464"/>
      <c r="H633" s="369" t="e">
        <f t="shared" si="125"/>
        <v>#N/A</v>
      </c>
      <c r="I633" s="370" t="e">
        <f t="shared" si="126"/>
        <v>#N/A</v>
      </c>
      <c r="J633" s="73"/>
      <c r="K633" s="16"/>
      <c r="M633" s="337"/>
      <c r="N633" s="337"/>
      <c r="P633" s="16"/>
      <c r="Q633" s="16"/>
    </row>
    <row r="634" spans="1:29" ht="12.75" customHeight="1" x14ac:dyDescent="0.35">
      <c r="A634" s="22">
        <v>631</v>
      </c>
      <c r="B634" s="257">
        <v>15</v>
      </c>
      <c r="C634" s="95">
        <v>45200</v>
      </c>
      <c r="D634" s="64" t="s">
        <v>12</v>
      </c>
      <c r="E634" s="482" t="e">
        <f t="shared" si="124"/>
        <v>#N/A</v>
      </c>
      <c r="F634" s="482" t="e">
        <f t="shared" si="124"/>
        <v>#N/A</v>
      </c>
      <c r="G634" s="464"/>
      <c r="H634" s="369" t="e">
        <f t="shared" si="125"/>
        <v>#N/A</v>
      </c>
      <c r="I634" s="370" t="e">
        <f t="shared" si="126"/>
        <v>#N/A</v>
      </c>
      <c r="J634" s="73"/>
      <c r="K634" s="16"/>
      <c r="M634" s="336"/>
      <c r="N634" s="336"/>
      <c r="P634" s="16"/>
      <c r="Q634" s="16"/>
    </row>
    <row r="635" spans="1:29" ht="12.75" customHeight="1" x14ac:dyDescent="0.35">
      <c r="A635" s="22">
        <v>632</v>
      </c>
      <c r="B635" s="257">
        <v>15</v>
      </c>
      <c r="C635" s="95">
        <v>45200</v>
      </c>
      <c r="D635" s="64" t="s">
        <v>12</v>
      </c>
      <c r="E635" s="482" t="e">
        <f t="shared" si="124"/>
        <v>#N/A</v>
      </c>
      <c r="F635" s="482" t="e">
        <f t="shared" si="124"/>
        <v>#N/A</v>
      </c>
      <c r="G635" s="464"/>
      <c r="H635" s="369" t="e">
        <f t="shared" si="125"/>
        <v>#N/A</v>
      </c>
      <c r="I635" s="370" t="e">
        <f t="shared" si="126"/>
        <v>#N/A</v>
      </c>
      <c r="J635" s="73"/>
      <c r="K635" s="16"/>
      <c r="M635" s="336"/>
      <c r="N635" s="336"/>
      <c r="P635" s="16"/>
      <c r="Q635" s="16"/>
    </row>
    <row r="636" spans="1:29" ht="12.75" customHeight="1" x14ac:dyDescent="0.35">
      <c r="A636" s="22">
        <v>633</v>
      </c>
      <c r="B636" s="257">
        <v>15</v>
      </c>
      <c r="C636" s="95">
        <v>45200</v>
      </c>
      <c r="D636" s="64" t="s">
        <v>12</v>
      </c>
      <c r="E636" s="482" t="e">
        <f t="shared" si="124"/>
        <v>#N/A</v>
      </c>
      <c r="F636" s="482" t="e">
        <f t="shared" si="124"/>
        <v>#N/A</v>
      </c>
      <c r="G636" s="464"/>
      <c r="H636" s="369" t="e">
        <f t="shared" si="125"/>
        <v>#N/A</v>
      </c>
      <c r="I636" s="370" t="e">
        <f t="shared" si="126"/>
        <v>#N/A</v>
      </c>
      <c r="J636" s="73"/>
      <c r="K636" s="16"/>
      <c r="M636" s="336"/>
      <c r="N636" s="336"/>
      <c r="P636" s="16"/>
      <c r="Q636" s="16"/>
    </row>
    <row r="637" spans="1:29" ht="12.75" customHeight="1" x14ac:dyDescent="0.35">
      <c r="A637" s="22">
        <v>634</v>
      </c>
      <c r="B637" s="257">
        <v>15</v>
      </c>
      <c r="C637" s="95">
        <v>45200</v>
      </c>
      <c r="D637" s="64" t="s">
        <v>12</v>
      </c>
      <c r="E637" s="482" t="e">
        <f t="shared" si="124"/>
        <v>#N/A</v>
      </c>
      <c r="F637" s="482" t="e">
        <f t="shared" si="124"/>
        <v>#N/A</v>
      </c>
      <c r="G637" s="464"/>
      <c r="H637" s="369" t="e">
        <f t="shared" si="125"/>
        <v>#N/A</v>
      </c>
      <c r="I637" s="370" t="e">
        <f t="shared" si="126"/>
        <v>#N/A</v>
      </c>
      <c r="J637" s="73"/>
      <c r="K637" s="16"/>
      <c r="M637" s="336"/>
      <c r="N637" s="336"/>
      <c r="P637" s="16"/>
      <c r="Q637" s="16"/>
    </row>
    <row r="638" spans="1:29" ht="12.75" customHeight="1" x14ac:dyDescent="0.35">
      <c r="A638" s="22">
        <v>635</v>
      </c>
      <c r="B638" s="324" t="s">
        <v>0</v>
      </c>
      <c r="C638" s="95" t="s">
        <v>0</v>
      </c>
      <c r="D638" s="325" t="s">
        <v>0</v>
      </c>
      <c r="E638" s="484" t="s">
        <v>0</v>
      </c>
      <c r="F638" s="485" t="s">
        <v>0</v>
      </c>
      <c r="G638" s="464" t="s">
        <v>0</v>
      </c>
      <c r="H638" s="374" t="s">
        <v>0</v>
      </c>
      <c r="I638" s="372" t="s">
        <v>0</v>
      </c>
      <c r="J638" s="326"/>
      <c r="K638" s="16"/>
      <c r="M638" s="85"/>
      <c r="N638" s="85"/>
      <c r="P638" s="16"/>
      <c r="Q638" s="16"/>
    </row>
    <row r="639" spans="1:29" ht="12.75" customHeight="1" x14ac:dyDescent="0.35">
      <c r="A639" s="22">
        <v>636</v>
      </c>
      <c r="B639" s="257">
        <v>15</v>
      </c>
      <c r="C639" s="95">
        <v>45200</v>
      </c>
      <c r="D639" s="63" t="s">
        <v>102</v>
      </c>
      <c r="E639" s="484" t="str">
        <f t="shared" ref="E639:F643" si="127">VLOOKUP(M639,Teams,2)</f>
        <v>DYNAMO SC</v>
      </c>
      <c r="F639" s="484" t="str">
        <f t="shared" si="127"/>
        <v>GREENWICH PUMAS FC 50</v>
      </c>
      <c r="G639" s="464"/>
      <c r="H639" s="369">
        <f>VLOOKUP(E639,START_TIMES,2)</f>
        <v>0.41666666666666702</v>
      </c>
      <c r="I639" s="370" t="str">
        <f>VLOOKUP(E639,FallFields1,2)</f>
        <v>InSports (T), Trumbull</v>
      </c>
      <c r="J639" s="73"/>
      <c r="K639" s="16"/>
      <c r="M639" s="330" t="s">
        <v>126</v>
      </c>
      <c r="N639" s="330" t="s">
        <v>128</v>
      </c>
      <c r="P639" s="16"/>
      <c r="Q639" s="16"/>
    </row>
    <row r="640" spans="1:29" ht="12.75" customHeight="1" x14ac:dyDescent="0.35">
      <c r="A640" s="22">
        <v>637</v>
      </c>
      <c r="B640" s="257">
        <v>15</v>
      </c>
      <c r="C640" s="95">
        <v>45200</v>
      </c>
      <c r="D640" s="63" t="s">
        <v>102</v>
      </c>
      <c r="E640" s="483" t="str">
        <f t="shared" si="127"/>
        <v>STAMFORD CITY</v>
      </c>
      <c r="F640" s="483" t="str">
        <f t="shared" si="127"/>
        <v>DOCKSIDE SC</v>
      </c>
      <c r="G640" s="464"/>
      <c r="H640" s="369">
        <v>0.33333333333333331</v>
      </c>
      <c r="I640" s="370" t="str">
        <f>VLOOKUP(E640,FallFields1,2)</f>
        <v>West Beach Fields (T), Stamford</v>
      </c>
      <c r="J640" s="73"/>
      <c r="K640" s="16"/>
      <c r="M640" s="330" t="s">
        <v>132</v>
      </c>
      <c r="N640" s="330" t="s">
        <v>125</v>
      </c>
      <c r="P640" s="16"/>
      <c r="Q640" s="16"/>
    </row>
    <row r="641" spans="1:17" ht="12.75" customHeight="1" x14ac:dyDescent="0.35">
      <c r="A641" s="22">
        <v>638</v>
      </c>
      <c r="B641" s="257">
        <v>15</v>
      </c>
      <c r="C641" s="95">
        <v>45200</v>
      </c>
      <c r="D641" s="63" t="s">
        <v>102</v>
      </c>
      <c r="E641" s="483" t="str">
        <f t="shared" si="127"/>
        <v>FAIRFIELD GAC 50</v>
      </c>
      <c r="F641" s="483" t="str">
        <f t="shared" si="127"/>
        <v>NEW FAIRFIELD UNITED</v>
      </c>
      <c r="G641" s="464"/>
      <c r="H641" s="369">
        <v>0.33333333333333331</v>
      </c>
      <c r="I641" s="370" t="str">
        <f>VLOOKUP(E641,FallFields1,2)</f>
        <v>Ludlowe HS (T), Fairfield</v>
      </c>
      <c r="J641" s="73"/>
      <c r="K641" s="16"/>
      <c r="M641" s="330" t="s">
        <v>127</v>
      </c>
      <c r="N641" s="330" t="s">
        <v>129</v>
      </c>
      <c r="P641" s="16"/>
      <c r="Q641" s="16"/>
    </row>
    <row r="642" spans="1:17" ht="12.75" customHeight="1" x14ac:dyDescent="0.35">
      <c r="A642" s="22">
        <v>639</v>
      </c>
      <c r="B642" s="257">
        <v>15</v>
      </c>
      <c r="C642" s="95">
        <v>45200</v>
      </c>
      <c r="D642" s="63" t="s">
        <v>102</v>
      </c>
      <c r="E642" s="483" t="str">
        <f t="shared" si="127"/>
        <v>POLONIA FALCON STARS FC</v>
      </c>
      <c r="F642" s="483" t="str">
        <f t="shared" si="127"/>
        <v>NORWALK MARINERS LEGENDS</v>
      </c>
      <c r="G642" s="464"/>
      <c r="H642" s="369">
        <f>VLOOKUP(E642,START_TIMES,2)</f>
        <v>0.33333333333333331</v>
      </c>
      <c r="I642" s="370" t="str">
        <f>VLOOKUP(E642,FallFields1,2)</f>
        <v>Falcon Field (G), New Britain</v>
      </c>
      <c r="J642" s="73"/>
      <c r="K642" s="16"/>
      <c r="M642" s="330" t="s">
        <v>131</v>
      </c>
      <c r="N642" s="330" t="s">
        <v>130</v>
      </c>
      <c r="P642" s="16"/>
      <c r="Q642" s="16"/>
    </row>
    <row r="643" spans="1:17" ht="12.75" customHeight="1" x14ac:dyDescent="0.35">
      <c r="A643" s="22">
        <v>640</v>
      </c>
      <c r="B643" s="257">
        <v>15</v>
      </c>
      <c r="C643" s="95">
        <v>45200</v>
      </c>
      <c r="D643" s="63" t="s">
        <v>102</v>
      </c>
      <c r="E643" s="484" t="str">
        <f t="shared" si="127"/>
        <v>CHESHIRE AZZURRI</v>
      </c>
      <c r="F643" s="484" t="str">
        <f t="shared" si="127"/>
        <v>VASCO DA GAMA 50</v>
      </c>
      <c r="G643" s="464"/>
      <c r="H643" s="369">
        <v>0.45833333333333331</v>
      </c>
      <c r="I643" s="370" t="str">
        <f>VLOOKUP(E643,FallFields1,2)</f>
        <v>Quinnipiac Park (G), Cheshire</v>
      </c>
      <c r="J643" s="73"/>
      <c r="K643" s="16"/>
      <c r="M643" s="330" t="s">
        <v>124</v>
      </c>
      <c r="N643" s="330" t="s">
        <v>133</v>
      </c>
      <c r="P643" s="16"/>
      <c r="Q643" s="16"/>
    </row>
    <row r="644" spans="1:17" ht="12.75" customHeight="1" x14ac:dyDescent="0.35">
      <c r="A644" s="22">
        <v>641</v>
      </c>
      <c r="B644" s="324" t="s">
        <v>0</v>
      </c>
      <c r="C644" s="95" t="s">
        <v>0</v>
      </c>
      <c r="D644" s="325" t="s">
        <v>0</v>
      </c>
      <c r="E644" s="484" t="s">
        <v>0</v>
      </c>
      <c r="F644" s="485" t="s">
        <v>0</v>
      </c>
      <c r="G644" s="464" t="s">
        <v>0</v>
      </c>
      <c r="H644" s="374" t="s">
        <v>0</v>
      </c>
      <c r="I644" s="372" t="s">
        <v>0</v>
      </c>
      <c r="J644" s="326"/>
      <c r="K644" s="16"/>
      <c r="M644" s="85"/>
      <c r="N644" s="85"/>
      <c r="P644" s="16"/>
      <c r="Q644" s="16"/>
    </row>
    <row r="645" spans="1:17" ht="12.75" customHeight="1" x14ac:dyDescent="0.35">
      <c r="A645" s="22">
        <v>642</v>
      </c>
      <c r="B645" s="324" t="s">
        <v>0</v>
      </c>
      <c r="C645" s="95" t="s">
        <v>0</v>
      </c>
      <c r="D645" s="325" t="s">
        <v>0</v>
      </c>
      <c r="E645" s="484" t="s">
        <v>0</v>
      </c>
      <c r="F645" s="485" t="s">
        <v>0</v>
      </c>
      <c r="G645" s="464" t="s">
        <v>0</v>
      </c>
      <c r="H645" s="374" t="s">
        <v>0</v>
      </c>
      <c r="I645" s="372" t="s">
        <v>0</v>
      </c>
      <c r="J645" s="326"/>
      <c r="K645" s="16"/>
      <c r="M645" s="85"/>
      <c r="N645" s="85"/>
      <c r="P645" s="16"/>
      <c r="Q645" s="16"/>
    </row>
    <row r="646" spans="1:17" ht="12.75" customHeight="1" x14ac:dyDescent="0.35">
      <c r="A646" s="22">
        <v>643</v>
      </c>
      <c r="B646" s="257">
        <v>15</v>
      </c>
      <c r="C646" s="95">
        <v>45200</v>
      </c>
      <c r="D646" s="318" t="s">
        <v>895</v>
      </c>
      <c r="E646" s="483" t="str">
        <f t="shared" ref="E646:F651" si="128">VLOOKUP(M646,Teams,2)</f>
        <v>SOUTHEAST CT</v>
      </c>
      <c r="F646" s="483" t="str">
        <f t="shared" si="128"/>
        <v>EAST HAVEN SC</v>
      </c>
      <c r="G646" s="464"/>
      <c r="H646" s="369">
        <v>0.45833333333333331</v>
      </c>
      <c r="I646" s="370" t="str">
        <f t="shared" ref="I646:I651" si="129">VLOOKUP(E646,FallFields1,2)</f>
        <v>Killingworth Rec Park (G), Killingworth</v>
      </c>
      <c r="J646" s="73"/>
      <c r="K646" s="16"/>
      <c r="M646" s="456" t="s">
        <v>149</v>
      </c>
      <c r="N646" s="340" t="s">
        <v>134</v>
      </c>
      <c r="P646" s="16"/>
      <c r="Q646" s="16"/>
    </row>
    <row r="647" spans="1:17" ht="12.75" customHeight="1" x14ac:dyDescent="0.35">
      <c r="A647" s="22">
        <v>644</v>
      </c>
      <c r="B647" s="257">
        <v>15</v>
      </c>
      <c r="C647" s="95">
        <v>45200</v>
      </c>
      <c r="D647" s="318" t="s">
        <v>895</v>
      </c>
      <c r="E647" s="483" t="str">
        <f t="shared" si="128"/>
        <v>VASCO DA GAMA 60</v>
      </c>
      <c r="F647" s="483" t="str">
        <f t="shared" si="128"/>
        <v>GREENWICH FC 50</v>
      </c>
      <c r="G647" s="464"/>
      <c r="H647" s="369">
        <f>VLOOKUP(E647,START_TIMES,2)</f>
        <v>0.41666666666666702</v>
      </c>
      <c r="I647" s="370" t="str">
        <f t="shared" si="129"/>
        <v>Veterans Memorial Park (T), Bridgeport</v>
      </c>
      <c r="J647" s="73"/>
      <c r="K647" s="16"/>
      <c r="M647" s="456" t="s">
        <v>135</v>
      </c>
      <c r="N647" s="340" t="s">
        <v>136</v>
      </c>
      <c r="P647" s="16"/>
      <c r="Q647" s="16"/>
    </row>
    <row r="648" spans="1:17" ht="12.75" customHeight="1" x14ac:dyDescent="0.35">
      <c r="A648" s="22">
        <v>645</v>
      </c>
      <c r="B648" s="257">
        <v>15</v>
      </c>
      <c r="C648" s="95">
        <v>45200</v>
      </c>
      <c r="D648" s="318" t="s">
        <v>895</v>
      </c>
      <c r="E648" s="483" t="str">
        <f t="shared" si="128"/>
        <v>ZIMMITTI SC</v>
      </c>
      <c r="F648" s="483" t="str">
        <f t="shared" si="128"/>
        <v>GREENWICH PFC</v>
      </c>
      <c r="G648" s="464"/>
      <c r="H648" s="369">
        <f>VLOOKUP(E648,START_TIMES,2)</f>
        <v>0.41666666666666702</v>
      </c>
      <c r="I648" s="370" t="str">
        <f t="shared" si="129"/>
        <v>Pontelandolfo Club (G), Waterbury</v>
      </c>
      <c r="J648" s="73"/>
      <c r="K648" s="16"/>
      <c r="M648" s="456" t="s">
        <v>137</v>
      </c>
      <c r="N648" s="340" t="s">
        <v>138</v>
      </c>
      <c r="P648" s="16"/>
      <c r="Q648" s="16"/>
    </row>
    <row r="649" spans="1:17" ht="12.75" customHeight="1" x14ac:dyDescent="0.35">
      <c r="A649" s="22">
        <v>646</v>
      </c>
      <c r="B649" s="257">
        <v>15</v>
      </c>
      <c r="C649" s="95">
        <v>45200</v>
      </c>
      <c r="D649" s="318" t="s">
        <v>895</v>
      </c>
      <c r="E649" s="483" t="str">
        <f t="shared" si="128"/>
        <v>CLUB NAPOLI 50</v>
      </c>
      <c r="F649" s="483" t="str">
        <f t="shared" si="128"/>
        <v>NORWALK SPORT COLOMBIA 50</v>
      </c>
      <c r="G649" s="464"/>
      <c r="H649" s="369">
        <f>VLOOKUP(E649,START_TIMES,2)</f>
        <v>0.41666666666666702</v>
      </c>
      <c r="I649" s="370" t="str">
        <f t="shared" si="129"/>
        <v>North Farms Park (G), North Branford</v>
      </c>
      <c r="J649" s="73"/>
      <c r="K649" s="16"/>
      <c r="M649" s="456" t="s">
        <v>146</v>
      </c>
      <c r="N649" s="340" t="s">
        <v>141</v>
      </c>
      <c r="P649" s="16"/>
      <c r="Q649" s="16"/>
    </row>
    <row r="650" spans="1:17" ht="12.75" customHeight="1" x14ac:dyDescent="0.35">
      <c r="A650" s="22">
        <v>647</v>
      </c>
      <c r="B650" s="257">
        <v>15</v>
      </c>
      <c r="C650" s="95">
        <v>45200</v>
      </c>
      <c r="D650" s="318" t="s">
        <v>895</v>
      </c>
      <c r="E650" s="483" t="str">
        <f t="shared" si="128"/>
        <v>GUILFORD BLACK EAGLES</v>
      </c>
      <c r="F650" s="483" t="str">
        <f t="shared" si="128"/>
        <v>REBELS UNITED</v>
      </c>
      <c r="G650" s="464"/>
      <c r="H650" s="369">
        <f>VLOOKUP(E650,START_TIMES,2)</f>
        <v>0.41666666666666702</v>
      </c>
      <c r="I650" s="370" t="str">
        <f t="shared" si="129"/>
        <v>Calvin Leete School (G), Guilford</v>
      </c>
      <c r="J650" s="73"/>
      <c r="K650" s="16"/>
      <c r="M650" s="456" t="s">
        <v>147</v>
      </c>
      <c r="N650" s="340" t="s">
        <v>142</v>
      </c>
      <c r="P650" s="16"/>
      <c r="Q650" s="16"/>
    </row>
    <row r="651" spans="1:17" ht="12.75" customHeight="1" x14ac:dyDescent="0.35">
      <c r="A651" s="22">
        <v>648</v>
      </c>
      <c r="B651" s="257">
        <v>15</v>
      </c>
      <c r="C651" s="95">
        <v>45200</v>
      </c>
      <c r="D651" s="318" t="s">
        <v>895</v>
      </c>
      <c r="E651" s="483" t="str">
        <f t="shared" si="128"/>
        <v>NORTH BRANFORD LEGENDS</v>
      </c>
      <c r="F651" s="483" t="str">
        <f t="shared" si="128"/>
        <v>WESTPORT FC</v>
      </c>
      <c r="G651" s="464"/>
      <c r="H651" s="369">
        <f>VLOOKUP(E651,START_TIMES,2)</f>
        <v>0.41666666666666669</v>
      </c>
      <c r="I651" s="370" t="str">
        <f t="shared" si="129"/>
        <v>Northford Park (G), Northford</v>
      </c>
      <c r="J651" s="73"/>
      <c r="K651" s="16"/>
      <c r="M651" s="456" t="s">
        <v>148</v>
      </c>
      <c r="N651" s="340" t="s">
        <v>144</v>
      </c>
      <c r="P651" s="16"/>
      <c r="Q651" s="16"/>
    </row>
    <row r="652" spans="1:17" ht="12.75" customHeight="1" x14ac:dyDescent="0.35">
      <c r="A652" s="22">
        <v>649</v>
      </c>
      <c r="B652" s="324" t="s">
        <v>0</v>
      </c>
      <c r="C652" s="95" t="s">
        <v>0</v>
      </c>
      <c r="D652" s="325" t="s">
        <v>0</v>
      </c>
      <c r="E652" s="484" t="s">
        <v>0</v>
      </c>
      <c r="F652" s="485" t="s">
        <v>0</v>
      </c>
      <c r="G652" s="464" t="s">
        <v>0</v>
      </c>
      <c r="H652" s="374" t="s">
        <v>0</v>
      </c>
      <c r="I652" s="372" t="s">
        <v>0</v>
      </c>
      <c r="J652" s="326"/>
      <c r="K652" s="16"/>
      <c r="M652" s="85"/>
      <c r="N652" s="85"/>
      <c r="P652" s="16"/>
      <c r="Q652" s="16"/>
    </row>
    <row r="653" spans="1:17" ht="12.75" customHeight="1" x14ac:dyDescent="0.35">
      <c r="A653" s="22">
        <v>650</v>
      </c>
      <c r="B653" s="324" t="s">
        <v>0</v>
      </c>
      <c r="C653" s="95" t="s">
        <v>0</v>
      </c>
      <c r="D653" s="325" t="s">
        <v>0</v>
      </c>
      <c r="E653" s="484" t="s">
        <v>0</v>
      </c>
      <c r="F653" s="485" t="s">
        <v>0</v>
      </c>
      <c r="G653" s="464" t="s">
        <v>0</v>
      </c>
      <c r="H653" s="374" t="s">
        <v>0</v>
      </c>
      <c r="I653" s="372" t="s">
        <v>0</v>
      </c>
      <c r="J653" s="326"/>
      <c r="K653" s="16"/>
      <c r="M653" s="85"/>
      <c r="N653" s="85"/>
      <c r="P653" s="16"/>
      <c r="Q653" s="16"/>
    </row>
    <row r="654" spans="1:17" ht="12.75" customHeight="1" x14ac:dyDescent="0.35">
      <c r="A654" s="22">
        <v>651</v>
      </c>
      <c r="B654" s="324" t="s">
        <v>0</v>
      </c>
      <c r="C654" s="95" t="s">
        <v>0</v>
      </c>
      <c r="D654" s="325" t="s">
        <v>0</v>
      </c>
      <c r="E654" s="484" t="s">
        <v>0</v>
      </c>
      <c r="F654" s="485" t="s">
        <v>0</v>
      </c>
      <c r="G654" s="464" t="s">
        <v>0</v>
      </c>
      <c r="H654" s="374" t="s">
        <v>0</v>
      </c>
      <c r="I654" s="372" t="s">
        <v>0</v>
      </c>
      <c r="J654" s="326"/>
      <c r="K654" s="16"/>
      <c r="M654" s="85"/>
      <c r="N654" s="85"/>
      <c r="P654" s="16"/>
      <c r="Q654" s="16"/>
    </row>
    <row r="655" spans="1:17" ht="18.75" customHeight="1" x14ac:dyDescent="0.25">
      <c r="A655" s="22">
        <v>652</v>
      </c>
      <c r="B655" s="320"/>
      <c r="C655" s="320"/>
      <c r="D655" s="402"/>
      <c r="E655" s="496"/>
      <c r="F655" s="496"/>
      <c r="G655" s="404"/>
      <c r="H655" s="402"/>
      <c r="I655" s="402"/>
      <c r="J655" s="402"/>
      <c r="K655" s="16"/>
      <c r="M655" s="85"/>
      <c r="N655" s="85"/>
      <c r="P655" s="16"/>
      <c r="Q655" s="16"/>
    </row>
    <row r="656" spans="1:17" ht="12.75" customHeight="1" x14ac:dyDescent="0.35">
      <c r="A656" s="22">
        <v>653</v>
      </c>
      <c r="B656" s="324" t="s">
        <v>0</v>
      </c>
      <c r="C656" s="95" t="s">
        <v>0</v>
      </c>
      <c r="D656" s="325" t="s">
        <v>0</v>
      </c>
      <c r="E656" s="484" t="s">
        <v>0</v>
      </c>
      <c r="F656" s="485" t="s">
        <v>0</v>
      </c>
      <c r="G656" s="464" t="s">
        <v>0</v>
      </c>
      <c r="H656" s="374" t="s">
        <v>0</v>
      </c>
      <c r="I656" s="372" t="s">
        <v>0</v>
      </c>
      <c r="J656" s="326"/>
      <c r="K656" s="16"/>
      <c r="M656" s="85"/>
      <c r="N656" s="85"/>
      <c r="P656" s="16"/>
      <c r="Q656" s="16"/>
    </row>
    <row r="657" spans="1:29" ht="12.75" customHeight="1" x14ac:dyDescent="0.35">
      <c r="A657" s="22">
        <v>654</v>
      </c>
      <c r="B657" s="257">
        <v>16</v>
      </c>
      <c r="C657" s="95">
        <v>45214</v>
      </c>
      <c r="D657" s="69" t="s">
        <v>10</v>
      </c>
      <c r="E657" s="483" t="str">
        <f>VLOOKUP(M657,Teams,2)</f>
        <v>GREENWICH FC 30</v>
      </c>
      <c r="F657" s="483" t="str">
        <f t="shared" ref="E657:F661" si="130">VLOOKUP(N657,Teams,2)</f>
        <v>CLUB NAPOLI 30</v>
      </c>
      <c r="G657" s="464"/>
      <c r="H657" s="369">
        <v>0.41666666666666669</v>
      </c>
      <c r="I657" s="370" t="s">
        <v>944</v>
      </c>
      <c r="J657" s="73"/>
      <c r="K657" s="16"/>
      <c r="M657" s="85" t="s">
        <v>99</v>
      </c>
      <c r="N657" s="85" t="s">
        <v>96</v>
      </c>
      <c r="P657" s="16"/>
      <c r="Q657" s="16"/>
    </row>
    <row r="658" spans="1:29" ht="12.75" customHeight="1" x14ac:dyDescent="0.35">
      <c r="A658" s="22">
        <v>655</v>
      </c>
      <c r="B658" s="257">
        <v>16</v>
      </c>
      <c r="C658" s="95">
        <v>45214</v>
      </c>
      <c r="D658" s="69" t="s">
        <v>10</v>
      </c>
      <c r="E658" s="483" t="str">
        <f t="shared" si="130"/>
        <v>HAMDEN ALL STARS</v>
      </c>
      <c r="F658" s="483" t="str">
        <f t="shared" si="130"/>
        <v>CLINTON FC 30</v>
      </c>
      <c r="G658" s="464"/>
      <c r="H658" s="369">
        <f>VLOOKUP(E658,START_TIMES,2)</f>
        <v>0.41666666666666702</v>
      </c>
      <c r="I658" s="370" t="str">
        <f>VLOOKUP(E658,FallFields1,2)</f>
        <v>West Woods School (G), Hamden</v>
      </c>
      <c r="J658" s="73"/>
      <c r="K658" s="16"/>
      <c r="M658" s="85" t="s">
        <v>94</v>
      </c>
      <c r="N658" s="85" t="s">
        <v>97</v>
      </c>
      <c r="P658" s="16"/>
      <c r="Q658" s="16"/>
    </row>
    <row r="659" spans="1:29" ht="13" customHeight="1" x14ac:dyDescent="0.35">
      <c r="A659" s="22">
        <v>656</v>
      </c>
      <c r="B659" s="257">
        <v>16</v>
      </c>
      <c r="C659" s="95">
        <v>45214</v>
      </c>
      <c r="D659" s="69" t="s">
        <v>10</v>
      </c>
      <c r="E659" s="483" t="str">
        <f t="shared" si="130"/>
        <v>NORTH BRANFORD 30</v>
      </c>
      <c r="F659" s="483" t="str">
        <f t="shared" si="130"/>
        <v>NEWTOWN SALTY DOGS</v>
      </c>
      <c r="G659" s="464"/>
      <c r="H659" s="369">
        <f>VLOOKUP(E659,START_TIMES,2)</f>
        <v>0.41666666666666702</v>
      </c>
      <c r="I659" s="370" t="str">
        <f>VLOOKUP(E659,FallFields1,2)</f>
        <v>Bittner Park (G), Guilford</v>
      </c>
      <c r="J659" s="73"/>
      <c r="K659" s="16"/>
      <c r="M659" s="85" t="s">
        <v>98</v>
      </c>
      <c r="N659" s="85" t="s">
        <v>92</v>
      </c>
      <c r="P659" s="16"/>
      <c r="Q659" s="16"/>
    </row>
    <row r="660" spans="1:29" ht="12.75" customHeight="1" x14ac:dyDescent="0.35">
      <c r="A660" s="22">
        <v>657</v>
      </c>
      <c r="B660" s="257">
        <v>16</v>
      </c>
      <c r="C660" s="95">
        <v>45214</v>
      </c>
      <c r="D660" s="69" t="s">
        <v>10</v>
      </c>
      <c r="E660" s="483" t="str">
        <f t="shared" si="130"/>
        <v>DANBURY UNITED</v>
      </c>
      <c r="F660" s="483" t="str">
        <f t="shared" si="130"/>
        <v>VASCO DA GAMA 30</v>
      </c>
      <c r="G660" s="464"/>
      <c r="H660" s="369">
        <f>VLOOKUP(E660,START_TIMES,2)</f>
        <v>0.375</v>
      </c>
      <c r="I660" s="370" t="str">
        <f>VLOOKUP(E660,FallFields1,2)</f>
        <v>Portuguese Cultural Center (G), Danbury</v>
      </c>
      <c r="J660" s="73"/>
      <c r="K660" s="16"/>
      <c r="M660" s="85" t="s">
        <v>93</v>
      </c>
      <c r="N660" s="85" t="s">
        <v>101</v>
      </c>
      <c r="P660" s="16"/>
      <c r="Q660" s="16"/>
    </row>
    <row r="661" spans="1:29" ht="12.75" customHeight="1" x14ac:dyDescent="0.35">
      <c r="A661" s="22">
        <v>658</v>
      </c>
      <c r="B661" s="257">
        <v>16</v>
      </c>
      <c r="C661" s="95">
        <v>45214</v>
      </c>
      <c r="D661" s="69" t="s">
        <v>10</v>
      </c>
      <c r="E661" s="483" t="str">
        <f t="shared" si="130"/>
        <v>STAMFORD FC</v>
      </c>
      <c r="F661" s="483" t="str">
        <f t="shared" si="130"/>
        <v>NORWALK FC</v>
      </c>
      <c r="G661" s="464"/>
      <c r="H661" s="369">
        <f>VLOOKUP(E661,START_TIMES,2)</f>
        <v>0.41666666666666702</v>
      </c>
      <c r="I661" s="370" t="str">
        <f>VLOOKUP(E661,FallFields1,2)</f>
        <v>West Beach Fields (T), Stamford</v>
      </c>
      <c r="J661" s="73"/>
      <c r="K661" s="16"/>
      <c r="M661" s="85" t="s">
        <v>95</v>
      </c>
      <c r="N661" s="85" t="s">
        <v>100</v>
      </c>
      <c r="P661" s="16"/>
      <c r="Q661" s="16"/>
    </row>
    <row r="662" spans="1:29" ht="12.75" customHeight="1" x14ac:dyDescent="0.35">
      <c r="A662" s="22">
        <v>659</v>
      </c>
      <c r="B662" s="324" t="s">
        <v>0</v>
      </c>
      <c r="C662" s="95" t="s">
        <v>0</v>
      </c>
      <c r="D662" s="325" t="s">
        <v>0</v>
      </c>
      <c r="E662" s="484" t="s">
        <v>0</v>
      </c>
      <c r="F662" s="485" t="s">
        <v>0</v>
      </c>
      <c r="G662" s="464" t="s">
        <v>0</v>
      </c>
      <c r="H662" s="374" t="s">
        <v>0</v>
      </c>
      <c r="I662" s="372" t="s">
        <v>0</v>
      </c>
      <c r="J662" s="326"/>
      <c r="K662" s="16"/>
      <c r="M662" s="85"/>
      <c r="N662" s="85"/>
      <c r="P662" s="16"/>
      <c r="Q662" s="16"/>
    </row>
    <row r="663" spans="1:29" ht="12.75" customHeight="1" x14ac:dyDescent="0.35">
      <c r="A663" s="22">
        <v>660</v>
      </c>
      <c r="B663" s="257">
        <v>16</v>
      </c>
      <c r="C663" s="95">
        <v>45214</v>
      </c>
      <c r="D663" s="66" t="s">
        <v>175</v>
      </c>
      <c r="E663" s="483" t="str">
        <f t="shared" ref="E663:F667" si="131">VLOOKUP(M663,Teams,2)</f>
        <v>LITCHFIELD COUNTY BLUES 30</v>
      </c>
      <c r="F663" s="483" t="str">
        <f t="shared" si="131"/>
        <v>ELITE FC</v>
      </c>
      <c r="G663" s="464"/>
      <c r="H663" s="369">
        <f>VLOOKUP(E663,START_TIMES,2)</f>
        <v>0.375</v>
      </c>
      <c r="I663" s="370" t="str">
        <f>VLOOKUP(E663,FallFields1,2)</f>
        <v>New Milford HS (T), New Milford</v>
      </c>
      <c r="J663" s="73"/>
      <c r="K663" s="16"/>
      <c r="M663" s="197" t="s">
        <v>153</v>
      </c>
      <c r="N663" s="197" t="s">
        <v>151</v>
      </c>
      <c r="P663" s="16"/>
      <c r="Q663" s="16"/>
    </row>
    <row r="664" spans="1:29" ht="12.75" customHeight="1" x14ac:dyDescent="0.35">
      <c r="A664" s="22">
        <v>661</v>
      </c>
      <c r="B664" s="257">
        <v>16</v>
      </c>
      <c r="C664" s="95">
        <v>45214</v>
      </c>
      <c r="D664" s="66" t="s">
        <v>175</v>
      </c>
      <c r="E664" s="483" t="str">
        <f t="shared" si="131"/>
        <v>MILFORD AMIGOS</v>
      </c>
      <c r="F664" s="483" t="str">
        <f t="shared" si="131"/>
        <v>COYOTES FC</v>
      </c>
      <c r="G664" s="464"/>
      <c r="H664" s="369">
        <f>VLOOKUP(E664,START_TIMES,2)</f>
        <v>0.33333333333333331</v>
      </c>
      <c r="I664" s="370" t="str">
        <f>VLOOKUP(E664,FallFields1,2)</f>
        <v>Pease Road (G), Woodbridge</v>
      </c>
      <c r="J664" s="73"/>
      <c r="K664" s="16"/>
      <c r="M664" s="197" t="s">
        <v>154</v>
      </c>
      <c r="N664" s="197" t="s">
        <v>150</v>
      </c>
      <c r="P664" s="16"/>
      <c r="Q664" s="16"/>
    </row>
    <row r="665" spans="1:29" ht="12.75" customHeight="1" x14ac:dyDescent="0.35">
      <c r="A665" s="22">
        <v>662</v>
      </c>
      <c r="B665" s="257">
        <v>16</v>
      </c>
      <c r="C665" s="95">
        <v>45214</v>
      </c>
      <c r="D665" s="66" t="s">
        <v>175</v>
      </c>
      <c r="E665" s="483" t="str">
        <f t="shared" si="131"/>
        <v>NAUGATUCK FUSION</v>
      </c>
      <c r="F665" s="483" t="str">
        <f t="shared" si="131"/>
        <v>MILFORD TUESDAY</v>
      </c>
      <c r="G665" s="464"/>
      <c r="H665" s="369">
        <f>VLOOKUP(E665,START_TIMES,2)</f>
        <v>0.41666666666666702</v>
      </c>
      <c r="I665" s="370" t="str">
        <f>VLOOKUP(E665,FallFields1,2)</f>
        <v>City Hill MS (G), Naugatuck</v>
      </c>
      <c r="J665" s="73"/>
      <c r="K665" s="16"/>
      <c r="M665" s="197" t="s">
        <v>156</v>
      </c>
      <c r="N665" s="197" t="s">
        <v>155</v>
      </c>
      <c r="P665" s="16"/>
      <c r="Q665" s="16"/>
    </row>
    <row r="666" spans="1:29" ht="12.75" customHeight="1" x14ac:dyDescent="0.35">
      <c r="A666" s="22">
        <v>663</v>
      </c>
      <c r="B666" s="257">
        <v>16</v>
      </c>
      <c r="C666" s="95">
        <v>45214</v>
      </c>
      <c r="D666" s="66" t="s">
        <v>175</v>
      </c>
      <c r="E666" s="483" t="str">
        <f t="shared" si="131"/>
        <v>FC CALDO VERDE</v>
      </c>
      <c r="F666" s="483" t="str">
        <f t="shared" si="131"/>
        <v>TRINITY FC</v>
      </c>
      <c r="G666" s="464"/>
      <c r="H666" s="369">
        <v>0.33333333333333331</v>
      </c>
      <c r="I666" s="370" t="str">
        <f>VLOOKUP(E666,FallFields1,2)</f>
        <v>City Hill MS (G), Naugatuck</v>
      </c>
      <c r="J666" s="73"/>
      <c r="K666" s="16"/>
      <c r="M666" s="197" t="s">
        <v>152</v>
      </c>
      <c r="N666" s="197" t="s">
        <v>159</v>
      </c>
      <c r="P666" s="16"/>
      <c r="Q666" s="16"/>
    </row>
    <row r="667" spans="1:29" ht="12.75" customHeight="1" x14ac:dyDescent="0.35">
      <c r="A667" s="22">
        <v>664</v>
      </c>
      <c r="B667" s="257">
        <v>16</v>
      </c>
      <c r="C667" s="95">
        <v>45214</v>
      </c>
      <c r="D667" s="66" t="s">
        <v>175</v>
      </c>
      <c r="E667" s="483" t="str">
        <f t="shared" si="131"/>
        <v>QPR</v>
      </c>
      <c r="F667" s="483" t="str">
        <f t="shared" si="131"/>
        <v>SHELTON FC</v>
      </c>
      <c r="G667" s="464"/>
      <c r="H667" s="369">
        <f>VLOOKUP(E667,START_TIMES,2)</f>
        <v>0.41666666666666669</v>
      </c>
      <c r="I667" s="370" t="str">
        <f>VLOOKUP(E667,FallFields1,2)</f>
        <v>Quinnipiac Park (G), Cheshire</v>
      </c>
      <c r="J667" s="73"/>
      <c r="K667" s="16"/>
      <c r="M667" s="197" t="s">
        <v>157</v>
      </c>
      <c r="N667" s="197" t="s">
        <v>158</v>
      </c>
      <c r="P667" s="16"/>
      <c r="Q667" s="16"/>
    </row>
    <row r="668" spans="1:29" ht="12.65" customHeight="1" thickBot="1" x14ac:dyDescent="0.4">
      <c r="A668" s="22">
        <v>665</v>
      </c>
      <c r="B668" s="324" t="s">
        <v>0</v>
      </c>
      <c r="C668" s="95" t="s">
        <v>0</v>
      </c>
      <c r="D668" s="325" t="s">
        <v>0</v>
      </c>
      <c r="E668" s="484" t="s">
        <v>0</v>
      </c>
      <c r="F668" s="485" t="s">
        <v>0</v>
      </c>
      <c r="G668" s="464" t="s">
        <v>0</v>
      </c>
      <c r="H668" s="374" t="s">
        <v>0</v>
      </c>
      <c r="I668" s="372" t="s">
        <v>0</v>
      </c>
      <c r="J668" s="326"/>
      <c r="K668" s="16"/>
      <c r="M668" s="85"/>
      <c r="N668" s="85"/>
      <c r="P668" s="16"/>
      <c r="Q668" s="16"/>
    </row>
    <row r="669" spans="1:29" ht="12.75" customHeight="1" thickTop="1" thickBot="1" x14ac:dyDescent="0.4">
      <c r="A669" s="22">
        <v>666</v>
      </c>
      <c r="B669" s="257">
        <v>16</v>
      </c>
      <c r="C669" s="95">
        <v>45214</v>
      </c>
      <c r="D669" s="65" t="s">
        <v>11</v>
      </c>
      <c r="E669" s="483" t="str">
        <f>VLOOKUP(M669,Teams,2)</f>
        <v>GREENWICH PUMAS FC 40</v>
      </c>
      <c r="F669" s="483" t="str">
        <f t="shared" ref="E669:F673" si="132">VLOOKUP(N669,Teams,2)</f>
        <v>FAIRFIELD GAC 40</v>
      </c>
      <c r="G669" s="464"/>
      <c r="H669" s="369">
        <v>0.41666666666666669</v>
      </c>
      <c r="I669" s="370" t="s">
        <v>945</v>
      </c>
      <c r="J669" s="73"/>
      <c r="K669" s="16"/>
      <c r="M669" s="359" t="s">
        <v>163</v>
      </c>
      <c r="N669" s="359" t="s">
        <v>161</v>
      </c>
      <c r="P669" s="16"/>
      <c r="Q669" s="16"/>
      <c r="S669" s="16"/>
      <c r="T669" s="198"/>
      <c r="U669" s="198"/>
      <c r="V669" s="16">
        <v>73</v>
      </c>
      <c r="W669" s="209"/>
      <c r="X669" s="215"/>
      <c r="Y669" s="16"/>
      <c r="Z669" s="20"/>
      <c r="AC669" s="16"/>
    </row>
    <row r="670" spans="1:29" ht="12.75" customHeight="1" thickTop="1" x14ac:dyDescent="0.35">
      <c r="A670" s="22">
        <v>667</v>
      </c>
      <c r="B670" s="257">
        <v>16</v>
      </c>
      <c r="C670" s="95">
        <v>45214</v>
      </c>
      <c r="D670" s="65" t="s">
        <v>11</v>
      </c>
      <c r="E670" s="483" t="str">
        <f t="shared" si="132"/>
        <v>NORWALK SPORT COLOMBIA 40</v>
      </c>
      <c r="F670" s="483" t="str">
        <f t="shared" si="132"/>
        <v>CLINTON FC 40</v>
      </c>
      <c r="G670" s="464"/>
      <c r="H670" s="369">
        <f>VLOOKUP(E670,START_TIMES,2)</f>
        <v>0.41666666666666702</v>
      </c>
      <c r="I670" s="370" t="str">
        <f>VLOOKUP(E670,FallFields1,2)</f>
        <v>Nathan Hale MS (T), Norwalk</v>
      </c>
      <c r="J670" s="73"/>
      <c r="K670" s="16"/>
      <c r="M670" s="359" t="s">
        <v>104</v>
      </c>
      <c r="N670" s="359" t="s">
        <v>160</v>
      </c>
      <c r="P670" s="16"/>
      <c r="Q670" s="16"/>
      <c r="S670" s="16"/>
      <c r="T670" s="288"/>
      <c r="U670" s="288"/>
      <c r="V670" s="16"/>
      <c r="W670" s="227"/>
      <c r="X670" s="289"/>
      <c r="Y670" s="16"/>
      <c r="Z670" s="20"/>
      <c r="AC670" s="16"/>
    </row>
    <row r="671" spans="1:29" ht="12.75" customHeight="1" x14ac:dyDescent="0.35">
      <c r="A671" s="22">
        <v>668</v>
      </c>
      <c r="B671" s="257">
        <v>16</v>
      </c>
      <c r="C671" s="95">
        <v>45214</v>
      </c>
      <c r="D671" s="65" t="s">
        <v>11</v>
      </c>
      <c r="E671" s="483" t="str">
        <f t="shared" si="132"/>
        <v>SOUTHEAST ROVERS</v>
      </c>
      <c r="F671" s="483" t="str">
        <f t="shared" si="132"/>
        <v>RIDGEFIELD KICKS</v>
      </c>
      <c r="G671" s="464"/>
      <c r="H671" s="369">
        <f>VLOOKUP(E671,START_TIMES,2)</f>
        <v>0.41666666666666702</v>
      </c>
      <c r="I671" s="370" t="str">
        <f>VLOOKUP(E671,FallFields1,2)</f>
        <v>Bridebrook Park (G), Niantic</v>
      </c>
      <c r="J671" s="73"/>
      <c r="K671" s="16"/>
      <c r="M671" s="359" t="s">
        <v>106</v>
      </c>
      <c r="N671" s="359" t="s">
        <v>105</v>
      </c>
      <c r="P671" s="16"/>
      <c r="Q671" s="16"/>
    </row>
    <row r="672" spans="1:29" ht="12.75" customHeight="1" thickBot="1" x14ac:dyDescent="0.4">
      <c r="A672" s="22">
        <v>669</v>
      </c>
      <c r="B672" s="257">
        <v>16</v>
      </c>
      <c r="C672" s="95">
        <v>45214</v>
      </c>
      <c r="D672" s="65" t="s">
        <v>11</v>
      </c>
      <c r="E672" s="483" t="str">
        <f t="shared" si="132"/>
        <v>WATERBURY ALBANIANS</v>
      </c>
      <c r="F672" s="483" t="str">
        <f t="shared" si="132"/>
        <v>GREENWICH FC 40</v>
      </c>
      <c r="G672" s="464"/>
      <c r="H672" s="369">
        <f>VLOOKUP(E672,START_TIMES,2)</f>
        <v>0.33333333333333331</v>
      </c>
      <c r="I672" s="370" t="str">
        <f>VLOOKUP(E672,FallFields1,2)</f>
        <v>Lower Ptak (G), Brookfield</v>
      </c>
      <c r="J672" s="73"/>
      <c r="K672" s="16"/>
      <c r="M672" s="359" t="s">
        <v>109</v>
      </c>
      <c r="N672" s="359" t="s">
        <v>162</v>
      </c>
      <c r="P672" s="16"/>
      <c r="Q672" s="16"/>
    </row>
    <row r="673" spans="1:29" ht="12.75" customHeight="1" thickTop="1" thickBot="1" x14ac:dyDescent="0.4">
      <c r="A673" s="22">
        <v>670</v>
      </c>
      <c r="B673" s="257">
        <v>16</v>
      </c>
      <c r="C673" s="95">
        <v>45214</v>
      </c>
      <c r="D673" s="65" t="s">
        <v>11</v>
      </c>
      <c r="E673" s="483" t="str">
        <f t="shared" si="132"/>
        <v>STORM FC</v>
      </c>
      <c r="F673" s="483" t="str">
        <f t="shared" si="132"/>
        <v>VASCO DA GAMA 40</v>
      </c>
      <c r="G673" s="464"/>
      <c r="H673" s="369">
        <f>VLOOKUP(E673,START_TIMES,2)</f>
        <v>0.33333333333333331</v>
      </c>
      <c r="I673" s="370" t="str">
        <f>VLOOKUP(E673,FallFields1,2)</f>
        <v>Wakeman Park (T), Westport</v>
      </c>
      <c r="J673" s="73"/>
      <c r="K673" s="16"/>
      <c r="M673" s="359" t="s">
        <v>107</v>
      </c>
      <c r="N673" s="359" t="s">
        <v>108</v>
      </c>
      <c r="P673" s="16"/>
      <c r="Q673" s="16"/>
      <c r="S673" s="16"/>
      <c r="T673" s="198"/>
      <c r="U673" s="198"/>
      <c r="V673" s="16">
        <v>74</v>
      </c>
      <c r="W673" s="209"/>
      <c r="X673" s="215"/>
      <c r="Y673" s="16"/>
      <c r="Z673" s="20"/>
      <c r="AC673" s="16"/>
    </row>
    <row r="674" spans="1:29" ht="12.75" customHeight="1" thickTop="1" x14ac:dyDescent="0.35">
      <c r="A674" s="22">
        <v>671</v>
      </c>
      <c r="B674" s="324" t="s">
        <v>0</v>
      </c>
      <c r="C674" s="95" t="s">
        <v>0</v>
      </c>
      <c r="D674" s="325" t="s">
        <v>0</v>
      </c>
      <c r="E674" s="484" t="s">
        <v>0</v>
      </c>
      <c r="F674" s="485" t="s">
        <v>0</v>
      </c>
      <c r="G674" s="464" t="s">
        <v>0</v>
      </c>
      <c r="H674" s="374" t="s">
        <v>0</v>
      </c>
      <c r="I674" s="372" t="s">
        <v>0</v>
      </c>
      <c r="J674" s="73"/>
      <c r="K674" s="16"/>
      <c r="M674" s="85"/>
      <c r="N674" s="85"/>
      <c r="P674" s="16"/>
      <c r="Q674" s="16"/>
    </row>
    <row r="675" spans="1:29" ht="12.75" customHeight="1" x14ac:dyDescent="0.35">
      <c r="A675" s="22">
        <v>672</v>
      </c>
      <c r="B675" s="257">
        <v>16</v>
      </c>
      <c r="C675" s="95">
        <v>45214</v>
      </c>
      <c r="D675" s="64" t="s">
        <v>12</v>
      </c>
      <c r="E675" s="482" t="e">
        <f t="shared" ref="E675:F681" si="133">VLOOKUP(M675,Teams,2)</f>
        <v>#N/A</v>
      </c>
      <c r="F675" s="482" t="e">
        <f t="shared" si="133"/>
        <v>#N/A</v>
      </c>
      <c r="G675" s="464"/>
      <c r="H675" s="369" t="e">
        <f t="shared" ref="H675:H681" si="134">VLOOKUP(E675,START_TIMES,2)</f>
        <v>#N/A</v>
      </c>
      <c r="I675" s="370" t="e">
        <f t="shared" ref="I675:I681" si="135">VLOOKUP(E675,FallFields1,2)</f>
        <v>#N/A</v>
      </c>
      <c r="J675" s="73"/>
      <c r="K675" s="16"/>
      <c r="M675" s="337"/>
      <c r="N675" s="337"/>
      <c r="P675" s="16"/>
      <c r="Q675" s="16"/>
    </row>
    <row r="676" spans="1:29" ht="12.75" customHeight="1" x14ac:dyDescent="0.35">
      <c r="A676" s="22">
        <v>673</v>
      </c>
      <c r="B676" s="257">
        <v>16</v>
      </c>
      <c r="C676" s="95">
        <v>45214</v>
      </c>
      <c r="D676" s="64" t="s">
        <v>12</v>
      </c>
      <c r="E676" s="482" t="e">
        <f t="shared" si="133"/>
        <v>#N/A</v>
      </c>
      <c r="F676" s="482" t="e">
        <f t="shared" si="133"/>
        <v>#N/A</v>
      </c>
      <c r="G676" s="464"/>
      <c r="H676" s="369" t="e">
        <f t="shared" si="134"/>
        <v>#N/A</v>
      </c>
      <c r="I676" s="370" t="e">
        <f t="shared" si="135"/>
        <v>#N/A</v>
      </c>
      <c r="J676" s="73"/>
      <c r="K676" s="16"/>
      <c r="M676" s="337"/>
      <c r="N676" s="337"/>
      <c r="P676" s="16"/>
      <c r="Q676" s="16"/>
    </row>
    <row r="677" spans="1:29" ht="12.75" customHeight="1" x14ac:dyDescent="0.35">
      <c r="A677" s="22">
        <v>674</v>
      </c>
      <c r="B677" s="257">
        <v>16</v>
      </c>
      <c r="C677" s="95">
        <v>45214</v>
      </c>
      <c r="D677" s="64" t="s">
        <v>12</v>
      </c>
      <c r="E677" s="482" t="e">
        <f t="shared" si="133"/>
        <v>#N/A</v>
      </c>
      <c r="F677" s="482" t="e">
        <f t="shared" si="133"/>
        <v>#N/A</v>
      </c>
      <c r="G677" s="464"/>
      <c r="H677" s="369" t="e">
        <f t="shared" si="134"/>
        <v>#N/A</v>
      </c>
      <c r="I677" s="370" t="e">
        <f t="shared" si="135"/>
        <v>#N/A</v>
      </c>
      <c r="J677" s="73"/>
      <c r="K677" s="16"/>
      <c r="M677" s="337"/>
      <c r="N677" s="337"/>
      <c r="P677" s="16"/>
      <c r="Q677" s="16"/>
    </row>
    <row r="678" spans="1:29" ht="12.75" customHeight="1" x14ac:dyDescent="0.35">
      <c r="A678" s="22">
        <v>675</v>
      </c>
      <c r="B678" s="257">
        <v>16</v>
      </c>
      <c r="C678" s="95">
        <v>45214</v>
      </c>
      <c r="D678" s="64" t="s">
        <v>12</v>
      </c>
      <c r="E678" s="482" t="e">
        <f t="shared" si="133"/>
        <v>#N/A</v>
      </c>
      <c r="F678" s="482" t="e">
        <f t="shared" si="133"/>
        <v>#N/A</v>
      </c>
      <c r="G678" s="464"/>
      <c r="H678" s="369" t="e">
        <f t="shared" si="134"/>
        <v>#N/A</v>
      </c>
      <c r="I678" s="370" t="e">
        <f t="shared" si="135"/>
        <v>#N/A</v>
      </c>
      <c r="J678" s="73"/>
      <c r="K678" s="16"/>
      <c r="M678" s="336"/>
      <c r="N678" s="336"/>
      <c r="P678" s="16"/>
      <c r="Q678" s="16"/>
    </row>
    <row r="679" spans="1:29" ht="12.75" customHeight="1" x14ac:dyDescent="0.35">
      <c r="A679" s="22">
        <v>676</v>
      </c>
      <c r="B679" s="257">
        <v>16</v>
      </c>
      <c r="C679" s="95">
        <v>45214</v>
      </c>
      <c r="D679" s="64" t="s">
        <v>12</v>
      </c>
      <c r="E679" s="482" t="e">
        <f t="shared" si="133"/>
        <v>#N/A</v>
      </c>
      <c r="F679" s="482" t="e">
        <f t="shared" si="133"/>
        <v>#N/A</v>
      </c>
      <c r="G679" s="464"/>
      <c r="H679" s="369" t="e">
        <f t="shared" si="134"/>
        <v>#N/A</v>
      </c>
      <c r="I679" s="370" t="e">
        <f t="shared" si="135"/>
        <v>#N/A</v>
      </c>
      <c r="J679" s="73"/>
      <c r="K679" s="16"/>
      <c r="M679" s="336"/>
      <c r="N679" s="336"/>
      <c r="P679" s="16"/>
      <c r="Q679" s="16"/>
    </row>
    <row r="680" spans="1:29" ht="12.75" customHeight="1" x14ac:dyDescent="0.35">
      <c r="A680" s="22">
        <v>677</v>
      </c>
      <c r="B680" s="257">
        <v>16</v>
      </c>
      <c r="C680" s="95">
        <v>45214</v>
      </c>
      <c r="D680" s="64" t="s">
        <v>12</v>
      </c>
      <c r="E680" s="482" t="e">
        <f t="shared" si="133"/>
        <v>#N/A</v>
      </c>
      <c r="F680" s="482" t="e">
        <f t="shared" si="133"/>
        <v>#N/A</v>
      </c>
      <c r="G680" s="464"/>
      <c r="H680" s="369" t="e">
        <f t="shared" si="134"/>
        <v>#N/A</v>
      </c>
      <c r="I680" s="370" t="e">
        <f t="shared" si="135"/>
        <v>#N/A</v>
      </c>
      <c r="J680" s="73"/>
      <c r="K680" s="16"/>
      <c r="M680" s="336"/>
      <c r="N680" s="336"/>
      <c r="P680" s="16"/>
      <c r="Q680" s="16"/>
    </row>
    <row r="681" spans="1:29" ht="12.75" customHeight="1" x14ac:dyDescent="0.35">
      <c r="A681" s="22">
        <v>678</v>
      </c>
      <c r="B681" s="257">
        <v>16</v>
      </c>
      <c r="C681" s="95">
        <v>45214</v>
      </c>
      <c r="D681" s="64" t="s">
        <v>12</v>
      </c>
      <c r="E681" s="482" t="e">
        <f t="shared" si="133"/>
        <v>#N/A</v>
      </c>
      <c r="F681" s="482" t="e">
        <f t="shared" si="133"/>
        <v>#N/A</v>
      </c>
      <c r="G681" s="464"/>
      <c r="H681" s="369" t="e">
        <f t="shared" si="134"/>
        <v>#N/A</v>
      </c>
      <c r="I681" s="370" t="e">
        <f t="shared" si="135"/>
        <v>#N/A</v>
      </c>
      <c r="J681" s="73"/>
      <c r="K681" s="16"/>
      <c r="M681" s="336"/>
      <c r="N681" s="336"/>
      <c r="P681" s="16"/>
      <c r="Q681" s="16"/>
    </row>
    <row r="682" spans="1:29" ht="12.75" customHeight="1" x14ac:dyDescent="0.35">
      <c r="A682" s="22">
        <v>679</v>
      </c>
      <c r="B682" s="324" t="s">
        <v>0</v>
      </c>
      <c r="C682" s="95" t="s">
        <v>0</v>
      </c>
      <c r="D682" s="325" t="s">
        <v>0</v>
      </c>
      <c r="E682" s="484" t="s">
        <v>0</v>
      </c>
      <c r="F682" s="485" t="s">
        <v>0</v>
      </c>
      <c r="G682" s="464" t="s">
        <v>0</v>
      </c>
      <c r="H682" s="374" t="s">
        <v>0</v>
      </c>
      <c r="I682" s="372" t="s">
        <v>0</v>
      </c>
      <c r="J682" s="326"/>
      <c r="K682" s="16"/>
      <c r="M682" s="85"/>
      <c r="N682" s="85"/>
      <c r="P682" s="16"/>
      <c r="Q682" s="16"/>
    </row>
    <row r="683" spans="1:29" ht="12.75" customHeight="1" x14ac:dyDescent="0.35">
      <c r="A683" s="22">
        <v>680</v>
      </c>
      <c r="B683" s="257">
        <v>16</v>
      </c>
      <c r="C683" s="95">
        <v>45214</v>
      </c>
      <c r="D683" s="63" t="s">
        <v>102</v>
      </c>
      <c r="E683" s="483" t="str">
        <f t="shared" ref="E683:F687" si="136">VLOOKUP(M683,Teams,2)</f>
        <v>DOCKSIDE SC</v>
      </c>
      <c r="F683" s="483" t="str">
        <f t="shared" si="136"/>
        <v>FAIRFIELD GAC 50</v>
      </c>
      <c r="G683" s="464"/>
      <c r="H683" s="369">
        <f>VLOOKUP(E683,START_TIMES,2)</f>
        <v>0.41666666666666702</v>
      </c>
      <c r="I683" s="370" t="str">
        <f>VLOOKUP(E683,FallFields1,2)</f>
        <v>Foran HS KMT (T), Milford</v>
      </c>
      <c r="J683" s="73"/>
      <c r="K683" s="16"/>
      <c r="M683" s="330" t="s">
        <v>125</v>
      </c>
      <c r="N683" s="330" t="s">
        <v>127</v>
      </c>
      <c r="P683" s="16"/>
      <c r="Q683" s="16"/>
    </row>
    <row r="684" spans="1:29" ht="12.75" customHeight="1" x14ac:dyDescent="0.35">
      <c r="A684" s="22">
        <v>681</v>
      </c>
      <c r="B684" s="257">
        <v>16</v>
      </c>
      <c r="C684" s="95">
        <v>45214</v>
      </c>
      <c r="D684" s="63" t="s">
        <v>102</v>
      </c>
      <c r="E684" s="483" t="str">
        <f t="shared" si="136"/>
        <v>CHESHIRE AZZURRI</v>
      </c>
      <c r="F684" s="483" t="str">
        <f t="shared" si="136"/>
        <v>GREENWICH PUMAS FC 50</v>
      </c>
      <c r="G684" s="464"/>
      <c r="H684" s="369">
        <f>VLOOKUP(E684,START_TIMES,2)</f>
        <v>0.41666666666666669</v>
      </c>
      <c r="I684" s="370" t="str">
        <f>VLOOKUP(E684,FallFields1,2)</f>
        <v>Quinnipiac Park (G), Cheshire</v>
      </c>
      <c r="J684" s="73"/>
      <c r="K684" s="16"/>
      <c r="M684" s="330" t="s">
        <v>124</v>
      </c>
      <c r="N684" s="330" t="s">
        <v>128</v>
      </c>
      <c r="P684" s="16"/>
      <c r="Q684" s="16"/>
    </row>
    <row r="685" spans="1:29" ht="12.75" customHeight="1" x14ac:dyDescent="0.35">
      <c r="A685" s="22">
        <v>682</v>
      </c>
      <c r="B685" s="257">
        <v>16</v>
      </c>
      <c r="C685" s="95">
        <v>45214</v>
      </c>
      <c r="D685" s="63" t="s">
        <v>102</v>
      </c>
      <c r="E685" s="483" t="str">
        <f t="shared" si="136"/>
        <v>NEW FAIRFIELD UNITED</v>
      </c>
      <c r="F685" s="483" t="str">
        <f t="shared" si="136"/>
        <v>NORWALK MARINERS LEGENDS</v>
      </c>
      <c r="G685" s="464"/>
      <c r="H685" s="369">
        <f>VLOOKUP(E685,START_TIMES,2)</f>
        <v>0.41666666666666669</v>
      </c>
      <c r="I685" s="370" t="str">
        <f>VLOOKUP(E685,FallFields1,2)</f>
        <v>New Fairfield HS (T), New Fairfield</v>
      </c>
      <c r="J685" s="73"/>
      <c r="K685" s="16"/>
      <c r="M685" s="330" t="s">
        <v>129</v>
      </c>
      <c r="N685" s="330" t="s">
        <v>130</v>
      </c>
      <c r="P685" s="16"/>
      <c r="Q685" s="16"/>
    </row>
    <row r="686" spans="1:29" ht="12.75" customHeight="1" x14ac:dyDescent="0.35">
      <c r="A686" s="22">
        <v>683</v>
      </c>
      <c r="B686" s="257">
        <v>16</v>
      </c>
      <c r="C686" s="95">
        <v>45214</v>
      </c>
      <c r="D686" s="63" t="s">
        <v>102</v>
      </c>
      <c r="E686" s="483" t="str">
        <f t="shared" si="136"/>
        <v>DYNAMO SC</v>
      </c>
      <c r="F686" s="483" t="str">
        <f t="shared" si="136"/>
        <v>VASCO DA GAMA 50</v>
      </c>
      <c r="G686" s="464"/>
      <c r="H686" s="369">
        <f>VLOOKUP(E686,START_TIMES,2)</f>
        <v>0.41666666666666702</v>
      </c>
      <c r="I686" s="370" t="str">
        <f>VLOOKUP(E686,FallFields1,2)</f>
        <v>InSports (T), Trumbull</v>
      </c>
      <c r="J686" s="73"/>
      <c r="K686" s="16"/>
      <c r="M686" s="330" t="s">
        <v>126</v>
      </c>
      <c r="N686" s="330" t="s">
        <v>133</v>
      </c>
      <c r="P686" s="16"/>
      <c r="Q686" s="16"/>
    </row>
    <row r="687" spans="1:29" ht="12.75" customHeight="1" x14ac:dyDescent="0.35">
      <c r="A687" s="22">
        <v>684</v>
      </c>
      <c r="B687" s="257">
        <v>16</v>
      </c>
      <c r="C687" s="95">
        <v>45214</v>
      </c>
      <c r="D687" s="63" t="s">
        <v>102</v>
      </c>
      <c r="E687" s="483" t="str">
        <f t="shared" si="136"/>
        <v>POLONIA FALCON STARS FC</v>
      </c>
      <c r="F687" s="483" t="str">
        <f t="shared" si="136"/>
        <v>STAMFORD CITY</v>
      </c>
      <c r="G687" s="464"/>
      <c r="H687" s="369">
        <f>VLOOKUP(E687,START_TIMES,2)</f>
        <v>0.33333333333333331</v>
      </c>
      <c r="I687" s="370" t="str">
        <f>VLOOKUP(E687,FallFields1,2)</f>
        <v>Falcon Field (G), New Britain</v>
      </c>
      <c r="J687" s="73"/>
      <c r="K687" s="16"/>
      <c r="M687" s="330" t="s">
        <v>131</v>
      </c>
      <c r="N687" s="330" t="s">
        <v>132</v>
      </c>
      <c r="P687" s="16"/>
      <c r="Q687" s="16"/>
    </row>
    <row r="688" spans="1:29" ht="12.75" customHeight="1" x14ac:dyDescent="0.35">
      <c r="A688" s="22">
        <v>685</v>
      </c>
      <c r="B688" s="324" t="s">
        <v>0</v>
      </c>
      <c r="C688" s="95" t="s">
        <v>0</v>
      </c>
      <c r="D688" s="325" t="s">
        <v>0</v>
      </c>
      <c r="E688" s="484" t="s">
        <v>0</v>
      </c>
      <c r="F688" s="485" t="s">
        <v>0</v>
      </c>
      <c r="G688" s="464" t="s">
        <v>0</v>
      </c>
      <c r="H688" s="374" t="s">
        <v>0</v>
      </c>
      <c r="I688" s="372" t="s">
        <v>0</v>
      </c>
      <c r="J688" s="326"/>
      <c r="K688" s="16"/>
      <c r="M688" s="85"/>
      <c r="N688" s="85"/>
      <c r="P688" s="16"/>
      <c r="Q688" s="16"/>
    </row>
    <row r="689" spans="1:17" ht="12.75" customHeight="1" x14ac:dyDescent="0.35">
      <c r="A689" s="22">
        <v>686</v>
      </c>
      <c r="B689" s="257">
        <v>16</v>
      </c>
      <c r="C689" s="95">
        <v>45214</v>
      </c>
      <c r="D689" s="306" t="s">
        <v>890</v>
      </c>
      <c r="E689" s="483" t="str">
        <f t="shared" ref="E689:F691" si="137">VLOOKUP(M689,Teams,2)</f>
        <v>NORWALK SPORT COLOMBIA 50</v>
      </c>
      <c r="F689" s="483" t="str">
        <f t="shared" si="137"/>
        <v>GREENWICH FC 50</v>
      </c>
      <c r="G689" s="464"/>
      <c r="H689" s="369">
        <f>VLOOKUP(E689,START_TIMES,2)</f>
        <v>0.41666666666666702</v>
      </c>
      <c r="I689" s="370" t="str">
        <f>VLOOKUP(E689,FallFields1,2)</f>
        <v>Nathan Hale MS (T), Norwalk</v>
      </c>
      <c r="J689" s="73"/>
      <c r="K689" s="16"/>
      <c r="M689" s="340" t="s">
        <v>141</v>
      </c>
      <c r="N689" s="340" t="s">
        <v>136</v>
      </c>
      <c r="P689" s="16"/>
      <c r="Q689" s="16"/>
    </row>
    <row r="690" spans="1:17" ht="12.75" customHeight="1" x14ac:dyDescent="0.35">
      <c r="A690" s="22">
        <v>687</v>
      </c>
      <c r="B690" s="257">
        <v>16</v>
      </c>
      <c r="C690" s="95">
        <v>45214</v>
      </c>
      <c r="D690" s="306" t="s">
        <v>890</v>
      </c>
      <c r="E690" s="483" t="str">
        <f t="shared" si="137"/>
        <v>EAST HAVEN SC</v>
      </c>
      <c r="F690" s="483" t="str">
        <f t="shared" si="137"/>
        <v>REBELS UNITED</v>
      </c>
      <c r="G690" s="464"/>
      <c r="H690" s="369">
        <f>VLOOKUP(E690,START_TIMES,2)</f>
        <v>0.41666666666666702</v>
      </c>
      <c r="I690" s="370" t="str">
        <f>VLOOKUP(E690,FallFields1,2)</f>
        <v>East Haven MS (G), East Haven</v>
      </c>
      <c r="J690" s="73"/>
      <c r="K690" s="16"/>
      <c r="M690" s="340" t="s">
        <v>134</v>
      </c>
      <c r="N690" s="340" t="s">
        <v>142</v>
      </c>
      <c r="P690" s="16"/>
      <c r="Q690" s="16"/>
    </row>
    <row r="691" spans="1:17" ht="12.75" customHeight="1" x14ac:dyDescent="0.35">
      <c r="A691" s="22">
        <v>688</v>
      </c>
      <c r="B691" s="257">
        <v>16</v>
      </c>
      <c r="C691" s="95">
        <v>45214</v>
      </c>
      <c r="D691" s="306" t="s">
        <v>890</v>
      </c>
      <c r="E691" s="483" t="str">
        <f t="shared" si="137"/>
        <v>GREENWICH PFC</v>
      </c>
      <c r="F691" s="483" t="str">
        <f t="shared" si="137"/>
        <v>WESTPORT FC</v>
      </c>
      <c r="G691" s="464"/>
      <c r="H691" s="369">
        <f>VLOOKUP(E691,START_TIMES,2)</f>
        <v>0.33333333333333331</v>
      </c>
      <c r="I691" s="370" t="s">
        <v>944</v>
      </c>
      <c r="J691" s="73"/>
      <c r="K691" s="16"/>
      <c r="M691" s="340" t="s">
        <v>138</v>
      </c>
      <c r="N691" s="340" t="s">
        <v>144</v>
      </c>
      <c r="P691" s="16"/>
      <c r="Q691" s="16"/>
    </row>
    <row r="692" spans="1:17" ht="12.75" customHeight="1" x14ac:dyDescent="0.35">
      <c r="A692" s="22">
        <v>689</v>
      </c>
      <c r="B692" s="257">
        <v>16</v>
      </c>
      <c r="C692" s="95"/>
      <c r="D692" s="325" t="s">
        <v>0</v>
      </c>
      <c r="E692" s="484" t="s">
        <v>0</v>
      </c>
      <c r="F692" s="485" t="s">
        <v>0</v>
      </c>
      <c r="G692" s="464" t="s">
        <v>0</v>
      </c>
      <c r="H692" s="374" t="s">
        <v>0</v>
      </c>
      <c r="I692" s="372" t="s">
        <v>0</v>
      </c>
      <c r="J692" s="326"/>
      <c r="K692" s="16"/>
      <c r="M692" s="85"/>
      <c r="N692" s="85"/>
      <c r="P692" s="16"/>
      <c r="Q692" s="16"/>
    </row>
    <row r="693" spans="1:17" ht="12.75" customHeight="1" x14ac:dyDescent="0.35">
      <c r="A693" s="22">
        <v>690</v>
      </c>
      <c r="B693" s="257">
        <v>16</v>
      </c>
      <c r="C693" s="95">
        <v>45214</v>
      </c>
      <c r="D693" s="68" t="s">
        <v>891</v>
      </c>
      <c r="E693" s="483" t="str">
        <f t="shared" ref="E693:F695" si="138">VLOOKUP(M693,Teams,2)</f>
        <v>SOUTHEAST CT</v>
      </c>
      <c r="F693" s="483" t="str">
        <f t="shared" si="138"/>
        <v>GUILFORD BLACK EAGLES</v>
      </c>
      <c r="G693" s="464"/>
      <c r="H693" s="369">
        <f>VLOOKUP(E693,START_TIMES,2)</f>
        <v>0.41666666666666702</v>
      </c>
      <c r="I693" s="370" t="str">
        <f>VLOOKUP(E693,FallFields1,2)</f>
        <v>Killingworth Rec Park (G), Killingworth</v>
      </c>
      <c r="J693" s="73"/>
      <c r="K693" s="16"/>
      <c r="M693" s="456" t="s">
        <v>149</v>
      </c>
      <c r="N693" s="456" t="s">
        <v>147</v>
      </c>
      <c r="P693" s="16"/>
      <c r="Q693" s="16"/>
    </row>
    <row r="694" spans="1:17" ht="12.75" customHeight="1" x14ac:dyDescent="0.35">
      <c r="A694" s="22">
        <v>691</v>
      </c>
      <c r="B694" s="257">
        <v>16</v>
      </c>
      <c r="C694" s="95">
        <v>45214</v>
      </c>
      <c r="D694" s="68" t="s">
        <v>891</v>
      </c>
      <c r="E694" s="483" t="str">
        <f t="shared" si="138"/>
        <v>CLUB NAPOLI 50</v>
      </c>
      <c r="F694" s="483" t="str">
        <f t="shared" si="138"/>
        <v>VASCO DA GAMA 60</v>
      </c>
      <c r="G694" s="464"/>
      <c r="H694" s="369">
        <f>VLOOKUP(E694,START_TIMES,2)</f>
        <v>0.41666666666666702</v>
      </c>
      <c r="I694" s="370" t="str">
        <f>VLOOKUP(E694,FallFields1,2)</f>
        <v>North Farms Park (G), North Branford</v>
      </c>
      <c r="J694" s="73"/>
      <c r="K694" s="16"/>
      <c r="M694" s="456" t="s">
        <v>146</v>
      </c>
      <c r="N694" s="456" t="s">
        <v>135</v>
      </c>
      <c r="P694" s="16"/>
      <c r="Q694" s="16"/>
    </row>
    <row r="695" spans="1:17" ht="12.75" customHeight="1" x14ac:dyDescent="0.35">
      <c r="A695" s="22">
        <v>692</v>
      </c>
      <c r="B695" s="324" t="s">
        <v>947</v>
      </c>
      <c r="C695" s="95">
        <v>45214</v>
      </c>
      <c r="D695" s="68" t="s">
        <v>891</v>
      </c>
      <c r="E695" s="483" t="str">
        <f t="shared" si="138"/>
        <v>NORTH BRANFORD LEGENDS</v>
      </c>
      <c r="F695" s="483" t="str">
        <f t="shared" si="138"/>
        <v>ZIMMITTI SC</v>
      </c>
      <c r="G695" s="464"/>
      <c r="H695" s="369">
        <f>VLOOKUP(E695,START_TIMES,2)</f>
        <v>0.41666666666666669</v>
      </c>
      <c r="I695" s="370" t="str">
        <f>VLOOKUP(E695,FallFields1,2)</f>
        <v>Northford Park (G), Northford</v>
      </c>
      <c r="J695" s="73"/>
      <c r="K695" s="16"/>
      <c r="M695" s="456" t="s">
        <v>148</v>
      </c>
      <c r="N695" s="456" t="s">
        <v>137</v>
      </c>
      <c r="P695" s="16"/>
      <c r="Q695" s="16"/>
    </row>
    <row r="696" spans="1:17" ht="12.75" customHeight="1" x14ac:dyDescent="0.35">
      <c r="A696" s="22">
        <v>693</v>
      </c>
      <c r="B696" s="324" t="s">
        <v>0</v>
      </c>
      <c r="C696" s="95" t="s">
        <v>0</v>
      </c>
      <c r="D696" s="325" t="s">
        <v>0</v>
      </c>
      <c r="E696" s="484" t="s">
        <v>0</v>
      </c>
      <c r="F696" s="485" t="s">
        <v>0</v>
      </c>
      <c r="G696" s="464" t="s">
        <v>0</v>
      </c>
      <c r="H696" s="374" t="s">
        <v>0</v>
      </c>
      <c r="I696" s="372" t="s">
        <v>0</v>
      </c>
      <c r="J696" s="326"/>
      <c r="K696" s="16"/>
      <c r="M696" s="85"/>
      <c r="N696" s="85"/>
      <c r="P696" s="16"/>
      <c r="Q696" s="16"/>
    </row>
    <row r="697" spans="1:17" ht="12.75" customHeight="1" x14ac:dyDescent="0.35">
      <c r="A697" s="22">
        <v>694</v>
      </c>
      <c r="B697" s="257">
        <v>17</v>
      </c>
      <c r="C697" s="95">
        <v>45221</v>
      </c>
      <c r="D697" s="69" t="s">
        <v>10</v>
      </c>
      <c r="E697" s="483" t="str">
        <f t="shared" ref="E697:F701" si="139">VLOOKUP(M697,Teams,2)</f>
        <v>STAMFORD FC</v>
      </c>
      <c r="F697" s="483" t="str">
        <f t="shared" si="139"/>
        <v>CLINTON FC 30</v>
      </c>
      <c r="G697" s="464"/>
      <c r="H697" s="369">
        <v>0.33333333333333331</v>
      </c>
      <c r="I697" s="370" t="str">
        <f>VLOOKUP(E697,FallFields1,2)</f>
        <v>West Beach Fields (T), Stamford</v>
      </c>
      <c r="J697" s="73"/>
      <c r="K697" s="16"/>
      <c r="M697" s="85" t="s">
        <v>95</v>
      </c>
      <c r="N697" s="85" t="s">
        <v>97</v>
      </c>
      <c r="P697" s="16"/>
      <c r="Q697" s="16"/>
    </row>
    <row r="698" spans="1:17" ht="12.75" customHeight="1" x14ac:dyDescent="0.35">
      <c r="A698" s="22">
        <v>695</v>
      </c>
      <c r="B698" s="257">
        <v>17</v>
      </c>
      <c r="C698" s="95">
        <v>45221</v>
      </c>
      <c r="D698" s="69" t="s">
        <v>10</v>
      </c>
      <c r="E698" s="483" t="str">
        <f t="shared" si="139"/>
        <v>CLUB NAPOLI 30</v>
      </c>
      <c r="F698" s="483" t="str">
        <f t="shared" si="139"/>
        <v>NORWALK FC</v>
      </c>
      <c r="G698" s="464"/>
      <c r="H698" s="369">
        <v>0.375</v>
      </c>
      <c r="I698" s="370" t="str">
        <f>VLOOKUP(E698,FallFields1,2)</f>
        <v>Choate Rosemary Hall (T), Wallingford</v>
      </c>
      <c r="J698" s="73"/>
      <c r="K698" s="16"/>
      <c r="M698" s="85" t="s">
        <v>96</v>
      </c>
      <c r="N698" s="85" t="s">
        <v>100</v>
      </c>
      <c r="P698" s="16"/>
      <c r="Q698" s="16"/>
    </row>
    <row r="699" spans="1:17" ht="12.75" customHeight="1" x14ac:dyDescent="0.35">
      <c r="A699" s="22">
        <v>696</v>
      </c>
      <c r="B699" s="257">
        <v>17</v>
      </c>
      <c r="C699" s="95">
        <v>45221</v>
      </c>
      <c r="D699" s="69" t="s">
        <v>10</v>
      </c>
      <c r="E699" s="483" t="str">
        <f t="shared" si="139"/>
        <v>GREENWICH FC 30</v>
      </c>
      <c r="F699" s="483" t="str">
        <f t="shared" si="139"/>
        <v>VASCO DA GAMA 30</v>
      </c>
      <c r="G699" s="464"/>
      <c r="H699" s="369">
        <f>VLOOKUP(E699,START_TIMES,2)</f>
        <v>0.33333333333333331</v>
      </c>
      <c r="I699" s="370" t="s">
        <v>945</v>
      </c>
      <c r="J699" s="73"/>
      <c r="K699" s="16"/>
      <c r="M699" s="85" t="s">
        <v>99</v>
      </c>
      <c r="N699" s="85" t="s">
        <v>101</v>
      </c>
      <c r="P699" s="16"/>
      <c r="Q699" s="16"/>
    </row>
    <row r="700" spans="1:17" ht="12.75" customHeight="1" x14ac:dyDescent="0.35">
      <c r="A700" s="22">
        <v>697</v>
      </c>
      <c r="B700" s="257">
        <v>17</v>
      </c>
      <c r="C700" s="95">
        <v>45221</v>
      </c>
      <c r="D700" s="69" t="s">
        <v>10</v>
      </c>
      <c r="E700" s="483" t="str">
        <f t="shared" si="139"/>
        <v>NORTH BRANFORD 30</v>
      </c>
      <c r="F700" s="483" t="str">
        <f t="shared" si="139"/>
        <v>DANBURY UNITED</v>
      </c>
      <c r="G700" s="464"/>
      <c r="H700" s="369">
        <f>VLOOKUP(E700,START_TIMES,2)</f>
        <v>0.41666666666666702</v>
      </c>
      <c r="I700" s="370" t="str">
        <f>VLOOKUP(E700,FallFields1,2)</f>
        <v>Bittner Park (G), Guilford</v>
      </c>
      <c r="J700" s="73"/>
      <c r="K700" s="16"/>
      <c r="M700" s="85" t="s">
        <v>98</v>
      </c>
      <c r="N700" s="85" t="s">
        <v>93</v>
      </c>
      <c r="P700" s="16"/>
      <c r="Q700" s="16"/>
    </row>
    <row r="701" spans="1:17" ht="12.75" customHeight="1" x14ac:dyDescent="0.35">
      <c r="A701" s="22">
        <v>698</v>
      </c>
      <c r="B701" s="257">
        <v>17</v>
      </c>
      <c r="C701" s="95">
        <v>45221</v>
      </c>
      <c r="D701" s="69" t="s">
        <v>10</v>
      </c>
      <c r="E701" s="483" t="str">
        <f t="shared" si="139"/>
        <v>NEWTOWN SALTY DOGS</v>
      </c>
      <c r="F701" s="483" t="str">
        <f t="shared" si="139"/>
        <v>HAMDEN ALL STARS</v>
      </c>
      <c r="G701" s="464"/>
      <c r="H701" s="369">
        <f>VLOOKUP(E701,START_TIMES,2)</f>
        <v>0.33333333333333331</v>
      </c>
      <c r="I701" s="370" t="str">
        <f>VLOOKUP(E701,fields,2)</f>
        <v>Treadwell Park (T), Newtown</v>
      </c>
      <c r="J701" s="73"/>
      <c r="K701" s="16"/>
      <c r="M701" s="85" t="s">
        <v>92</v>
      </c>
      <c r="N701" s="85" t="s">
        <v>94</v>
      </c>
      <c r="P701" s="16"/>
      <c r="Q701" s="16"/>
    </row>
    <row r="702" spans="1:17" ht="12.75" customHeight="1" x14ac:dyDescent="0.35">
      <c r="A702" s="22">
        <v>699</v>
      </c>
      <c r="B702" s="324" t="s">
        <v>0</v>
      </c>
      <c r="C702" s="95"/>
      <c r="D702" s="325" t="s">
        <v>0</v>
      </c>
      <c r="E702" s="484" t="s">
        <v>0</v>
      </c>
      <c r="F702" s="485" t="s">
        <v>0</v>
      </c>
      <c r="G702" s="464" t="s">
        <v>0</v>
      </c>
      <c r="H702" s="374" t="s">
        <v>0</v>
      </c>
      <c r="I702" s="372" t="s">
        <v>0</v>
      </c>
      <c r="J702" s="326"/>
      <c r="K702" s="16"/>
      <c r="M702" s="85"/>
      <c r="N702" s="85"/>
      <c r="P702" s="16"/>
      <c r="Q702" s="16"/>
    </row>
    <row r="703" spans="1:17" ht="12.75" customHeight="1" x14ac:dyDescent="0.35">
      <c r="A703" s="22">
        <v>700</v>
      </c>
      <c r="B703" s="257">
        <v>17</v>
      </c>
      <c r="C703" s="95">
        <v>45221</v>
      </c>
      <c r="D703" s="66" t="s">
        <v>175</v>
      </c>
      <c r="E703" s="483" t="str">
        <f t="shared" ref="E703:F707" si="140">VLOOKUP(M703,Teams,2)</f>
        <v>SHELTON FC</v>
      </c>
      <c r="F703" s="483" t="str">
        <f t="shared" si="140"/>
        <v>COYOTES FC</v>
      </c>
      <c r="G703" s="464"/>
      <c r="H703" s="369">
        <f>VLOOKUP(E703,START_TIMES,2)</f>
        <v>0.33333333333333331</v>
      </c>
      <c r="I703" s="370" t="str">
        <f>VLOOKUP(E703,FallFields1,2)</f>
        <v>Nike Site (G), Shelton</v>
      </c>
      <c r="J703" s="73"/>
      <c r="K703" s="16"/>
      <c r="M703" s="197" t="s">
        <v>158</v>
      </c>
      <c r="N703" s="197" t="s">
        <v>150</v>
      </c>
      <c r="P703" s="16"/>
      <c r="Q703" s="16"/>
    </row>
    <row r="704" spans="1:17" ht="12.75" customHeight="1" x14ac:dyDescent="0.35">
      <c r="A704" s="22">
        <v>701</v>
      </c>
      <c r="B704" s="257">
        <v>17</v>
      </c>
      <c r="C704" s="95">
        <v>45221</v>
      </c>
      <c r="D704" s="66" t="s">
        <v>175</v>
      </c>
      <c r="E704" s="483" t="str">
        <f t="shared" si="140"/>
        <v>ELITE FC</v>
      </c>
      <c r="F704" s="483" t="str">
        <f t="shared" si="140"/>
        <v>QPR</v>
      </c>
      <c r="G704" s="464"/>
      <c r="H704" s="369">
        <f>VLOOKUP(E704,START_TIMES,2)</f>
        <v>0.33333333333333331</v>
      </c>
      <c r="I704" s="370" t="str">
        <f>VLOOKUP(E704,FallFields1,2)</f>
        <v>Foran HS KMT (T), Milford</v>
      </c>
      <c r="J704" s="73"/>
      <c r="K704" s="16"/>
      <c r="M704" s="197" t="s">
        <v>151</v>
      </c>
      <c r="N704" s="197" t="s">
        <v>157</v>
      </c>
      <c r="P704" s="16"/>
      <c r="Q704" s="16"/>
    </row>
    <row r="705" spans="1:29" ht="12.75" customHeight="1" x14ac:dyDescent="0.35">
      <c r="A705" s="22">
        <v>702</v>
      </c>
      <c r="B705" s="257">
        <v>17</v>
      </c>
      <c r="C705" s="95">
        <v>45221</v>
      </c>
      <c r="D705" s="66" t="s">
        <v>175</v>
      </c>
      <c r="E705" s="483" t="str">
        <f t="shared" si="140"/>
        <v>LITCHFIELD COUNTY BLUES 30</v>
      </c>
      <c r="F705" s="483" t="str">
        <f t="shared" si="140"/>
        <v>TRINITY FC</v>
      </c>
      <c r="G705" s="464"/>
      <c r="H705" s="369">
        <f>VLOOKUP(E705,START_TIMES,2)</f>
        <v>0.375</v>
      </c>
      <c r="I705" s="370" t="str">
        <f>VLOOKUP(E705,FallFields1,2)</f>
        <v>New Milford HS (T), New Milford</v>
      </c>
      <c r="J705" s="73"/>
      <c r="K705" s="16"/>
      <c r="M705" s="197" t="s">
        <v>153</v>
      </c>
      <c r="N705" s="197" t="s">
        <v>159</v>
      </c>
      <c r="P705" s="16"/>
      <c r="Q705" s="16"/>
    </row>
    <row r="706" spans="1:29" ht="12.75" customHeight="1" x14ac:dyDescent="0.35">
      <c r="A706" s="22">
        <v>703</v>
      </c>
      <c r="B706" s="257">
        <v>17</v>
      </c>
      <c r="C706" s="95">
        <v>45221</v>
      </c>
      <c r="D706" s="66" t="s">
        <v>175</v>
      </c>
      <c r="E706" s="483" t="str">
        <f t="shared" si="140"/>
        <v>NAUGATUCK FUSION</v>
      </c>
      <c r="F706" s="483" t="str">
        <f t="shared" si="140"/>
        <v>FC CALDO VERDE</v>
      </c>
      <c r="G706" s="464"/>
      <c r="H706" s="369">
        <f>VLOOKUP(E706,START_TIMES,2)</f>
        <v>0.41666666666666702</v>
      </c>
      <c r="I706" s="370" t="str">
        <f>VLOOKUP(E706,FallFields1,2)</f>
        <v>City Hill MS (G), Naugatuck</v>
      </c>
      <c r="J706" s="73"/>
      <c r="K706" s="16"/>
      <c r="M706" s="197" t="s">
        <v>156</v>
      </c>
      <c r="N706" s="197" t="s">
        <v>152</v>
      </c>
      <c r="P706" s="16"/>
      <c r="Q706" s="16"/>
    </row>
    <row r="707" spans="1:29" ht="13" customHeight="1" x14ac:dyDescent="0.35">
      <c r="A707" s="22">
        <v>704</v>
      </c>
      <c r="B707" s="257">
        <v>17</v>
      </c>
      <c r="C707" s="95">
        <v>45221</v>
      </c>
      <c r="D707" s="66" t="s">
        <v>175</v>
      </c>
      <c r="E707" s="483" t="str">
        <f t="shared" si="140"/>
        <v>MILFORD TUESDAY</v>
      </c>
      <c r="F707" s="483" t="str">
        <f t="shared" si="140"/>
        <v>MILFORD AMIGOS</v>
      </c>
      <c r="G707" s="464"/>
      <c r="H707" s="369">
        <f>VLOOKUP(E707,START_TIMES,2)</f>
        <v>0.33333333333333331</v>
      </c>
      <c r="I707" s="370" t="str">
        <f>VLOOKUP(E707,FallFields1,2)</f>
        <v>Witek Park (G), Derby</v>
      </c>
      <c r="J707" s="73"/>
      <c r="K707" s="16"/>
      <c r="M707" s="197" t="s">
        <v>155</v>
      </c>
      <c r="N707" s="197" t="s">
        <v>154</v>
      </c>
      <c r="P707" s="16"/>
      <c r="Q707" s="16"/>
    </row>
    <row r="708" spans="1:29" ht="12.75" customHeight="1" x14ac:dyDescent="0.35">
      <c r="A708" s="22">
        <v>705</v>
      </c>
      <c r="B708" s="324" t="s">
        <v>0</v>
      </c>
      <c r="C708" s="95"/>
      <c r="D708" s="325" t="s">
        <v>0</v>
      </c>
      <c r="E708" s="484" t="s">
        <v>0</v>
      </c>
      <c r="F708" s="485" t="s">
        <v>0</v>
      </c>
      <c r="G708" s="464" t="s">
        <v>0</v>
      </c>
      <c r="H708" s="374" t="s">
        <v>0</v>
      </c>
      <c r="I708" s="372" t="s">
        <v>0</v>
      </c>
      <c r="J708" s="326"/>
      <c r="K708" s="16"/>
      <c r="M708" s="85"/>
      <c r="N708" s="85"/>
      <c r="P708" s="16"/>
      <c r="Q708" s="16"/>
    </row>
    <row r="709" spans="1:29" ht="12.75" customHeight="1" x14ac:dyDescent="0.35">
      <c r="A709" s="22">
        <v>706</v>
      </c>
      <c r="B709" s="257">
        <v>17</v>
      </c>
      <c r="C709" s="95">
        <v>45221</v>
      </c>
      <c r="D709" s="65" t="s">
        <v>11</v>
      </c>
      <c r="E709" s="483" t="str">
        <f t="shared" ref="E709:F713" si="141">VLOOKUP(M709,Teams,2)</f>
        <v>VASCO DA GAMA 40</v>
      </c>
      <c r="F709" s="483" t="str">
        <f t="shared" si="141"/>
        <v>CLINTON FC 40</v>
      </c>
      <c r="G709" s="464"/>
      <c r="H709" s="369">
        <f>VLOOKUP(E709,START_TIMES,2)</f>
        <v>0.41666666666666702</v>
      </c>
      <c r="I709" s="370" t="str">
        <f>VLOOKUP(E709,FallFields1,2)</f>
        <v>Veterans Memorial Park (T), Bridgeport</v>
      </c>
      <c r="J709" s="73"/>
      <c r="K709" s="16"/>
      <c r="M709" s="359" t="s">
        <v>108</v>
      </c>
      <c r="N709" s="359" t="s">
        <v>160</v>
      </c>
      <c r="P709" s="16"/>
      <c r="Q709" s="16"/>
    </row>
    <row r="710" spans="1:29" ht="12.75" customHeight="1" x14ac:dyDescent="0.35">
      <c r="A710" s="22">
        <v>707</v>
      </c>
      <c r="B710" s="257">
        <v>17</v>
      </c>
      <c r="C710" s="95">
        <v>45221</v>
      </c>
      <c r="D710" s="65" t="s">
        <v>11</v>
      </c>
      <c r="E710" s="483" t="str">
        <f t="shared" si="141"/>
        <v>FAIRFIELD GAC 40</v>
      </c>
      <c r="F710" s="483" t="str">
        <f t="shared" si="141"/>
        <v>STORM FC</v>
      </c>
      <c r="G710" s="464"/>
      <c r="H710" s="475">
        <v>0.33333333333333331</v>
      </c>
      <c r="I710" s="370" t="str">
        <f>VLOOKUP(E710,FallFields1,2)</f>
        <v>Ludlowe HS (T), Fairfield</v>
      </c>
      <c r="J710" s="73"/>
      <c r="K710" s="16"/>
      <c r="M710" s="359" t="s">
        <v>161</v>
      </c>
      <c r="N710" s="359" t="s">
        <v>107</v>
      </c>
      <c r="P710" s="16"/>
      <c r="Q710" s="16"/>
    </row>
    <row r="711" spans="1:29" ht="12.75" customHeight="1" thickBot="1" x14ac:dyDescent="0.4">
      <c r="A711" s="22">
        <v>708</v>
      </c>
      <c r="B711" s="257">
        <v>17</v>
      </c>
      <c r="C711" s="95">
        <v>45221</v>
      </c>
      <c r="D711" s="322" t="s">
        <v>11</v>
      </c>
      <c r="E711" s="483" t="str">
        <f t="shared" si="141"/>
        <v>GREENWICH PUMAS FC 40</v>
      </c>
      <c r="F711" s="483" t="str">
        <f t="shared" si="141"/>
        <v>WATERBURY ALBANIANS</v>
      </c>
      <c r="G711" s="464"/>
      <c r="H711" s="369">
        <v>0.41666666666666669</v>
      </c>
      <c r="I711" s="370" t="s">
        <v>944</v>
      </c>
      <c r="J711" s="73"/>
      <c r="K711" s="16"/>
      <c r="M711" s="359" t="s">
        <v>163</v>
      </c>
      <c r="N711" s="359" t="s">
        <v>109</v>
      </c>
      <c r="P711" s="16"/>
      <c r="Q711" s="16"/>
    </row>
    <row r="712" spans="1:29" ht="12.75" customHeight="1" thickTop="1" thickBot="1" x14ac:dyDescent="0.4">
      <c r="A712" s="22">
        <v>709</v>
      </c>
      <c r="B712" s="257">
        <v>17</v>
      </c>
      <c r="C712" s="95">
        <v>45221</v>
      </c>
      <c r="D712" s="65" t="s">
        <v>11</v>
      </c>
      <c r="E712" s="483" t="str">
        <f t="shared" si="141"/>
        <v>SOUTHEAST ROVERS</v>
      </c>
      <c r="F712" s="483" t="str">
        <f t="shared" si="141"/>
        <v>GREENWICH FC 40</v>
      </c>
      <c r="G712" s="464"/>
      <c r="H712" s="369">
        <f>VLOOKUP(E712,START_TIMES,2)</f>
        <v>0.41666666666666702</v>
      </c>
      <c r="I712" s="370" t="str">
        <f>VLOOKUP(E712,FallFields1,2)</f>
        <v>Bridebrook Park (G), Niantic</v>
      </c>
      <c r="J712" s="73"/>
      <c r="K712" s="16"/>
      <c r="M712" s="359" t="s">
        <v>106</v>
      </c>
      <c r="N712" s="359" t="s">
        <v>162</v>
      </c>
      <c r="P712" s="16"/>
      <c r="Q712" s="16"/>
      <c r="S712" s="16"/>
      <c r="T712" s="198"/>
      <c r="U712" s="198"/>
      <c r="V712" s="16">
        <v>73</v>
      </c>
      <c r="W712" s="209"/>
      <c r="X712" s="215"/>
      <c r="Y712" s="16"/>
      <c r="Z712" s="20"/>
      <c r="AC712" s="16"/>
    </row>
    <row r="713" spans="1:29" ht="12.75" customHeight="1" thickTop="1" thickBot="1" x14ac:dyDescent="0.4">
      <c r="A713" s="22">
        <v>710</v>
      </c>
      <c r="B713" s="257">
        <v>17</v>
      </c>
      <c r="C713" s="462">
        <v>45221</v>
      </c>
      <c r="D713" s="65" t="s">
        <v>11</v>
      </c>
      <c r="E713" s="483" t="str">
        <f t="shared" si="141"/>
        <v>NORWALK SPORT COLOMBIA 40</v>
      </c>
      <c r="F713" s="483" t="str">
        <f t="shared" si="141"/>
        <v>RIDGEFIELD KICKS</v>
      </c>
      <c r="G713" s="464"/>
      <c r="H713" s="369">
        <f>VLOOKUP(E713,START_TIMES,2)</f>
        <v>0.41666666666666702</v>
      </c>
      <c r="I713" s="370" t="str">
        <f>VLOOKUP(E713,FallFields1,2)</f>
        <v>Nathan Hale MS (T), Norwalk</v>
      </c>
      <c r="J713" s="73"/>
      <c r="K713" s="16"/>
      <c r="M713" s="359" t="s">
        <v>104</v>
      </c>
      <c r="N713" s="359" t="s">
        <v>105</v>
      </c>
      <c r="P713" s="16"/>
      <c r="Q713" s="16"/>
      <c r="S713" s="16"/>
      <c r="T713" s="198"/>
      <c r="U713" s="198"/>
      <c r="V713" s="16"/>
      <c r="W713" s="209"/>
      <c r="X713" s="215"/>
      <c r="Y713" s="16"/>
      <c r="Z713" s="20"/>
      <c r="AC713" s="16"/>
    </row>
    <row r="714" spans="1:29" ht="12.75" customHeight="1" thickTop="1" thickBot="1" x14ac:dyDescent="0.4">
      <c r="A714" s="22">
        <v>711</v>
      </c>
      <c r="B714" s="324" t="s">
        <v>0</v>
      </c>
      <c r="C714" s="95"/>
      <c r="D714" s="325" t="s">
        <v>0</v>
      </c>
      <c r="E714" s="484" t="s">
        <v>0</v>
      </c>
      <c r="F714" s="485" t="s">
        <v>0</v>
      </c>
      <c r="G714" s="464" t="s">
        <v>0</v>
      </c>
      <c r="H714" s="374" t="s">
        <v>0</v>
      </c>
      <c r="I714" s="372" t="s">
        <v>0</v>
      </c>
      <c r="J714" s="326"/>
      <c r="K714" s="16"/>
      <c r="M714" s="85"/>
      <c r="N714" s="85"/>
      <c r="P714" s="16"/>
      <c r="Q714" s="16"/>
      <c r="S714" s="16"/>
      <c r="T714" s="198"/>
      <c r="U714" s="198"/>
      <c r="V714" s="16">
        <v>74</v>
      </c>
      <c r="W714" s="209"/>
      <c r="X714" s="215"/>
      <c r="Y714" s="16"/>
      <c r="Z714" s="20"/>
      <c r="AC714" s="16"/>
    </row>
    <row r="715" spans="1:29" ht="12.75" customHeight="1" thickTop="1" x14ac:dyDescent="0.35">
      <c r="A715" s="22">
        <v>712</v>
      </c>
      <c r="B715" s="257">
        <v>17</v>
      </c>
      <c r="C715" s="95">
        <v>45221</v>
      </c>
      <c r="D715" s="64" t="s">
        <v>12</v>
      </c>
      <c r="E715" s="482" t="e">
        <f t="shared" ref="E715:F721" si="142">VLOOKUP(M715,Teams,2)</f>
        <v>#N/A</v>
      </c>
      <c r="F715" s="482" t="e">
        <f t="shared" si="142"/>
        <v>#N/A</v>
      </c>
      <c r="G715" s="464"/>
      <c r="H715" s="369" t="e">
        <f t="shared" ref="H715:H721" si="143">VLOOKUP(E715,START_TIMES,2)</f>
        <v>#N/A</v>
      </c>
      <c r="I715" s="370" t="e">
        <f t="shared" ref="I715:I721" si="144">VLOOKUP(E715,FallFields1,2)</f>
        <v>#N/A</v>
      </c>
      <c r="J715" s="73"/>
      <c r="K715" s="16"/>
      <c r="M715" s="337"/>
      <c r="N715" s="337"/>
      <c r="P715" s="16"/>
      <c r="Q715" s="16"/>
    </row>
    <row r="716" spans="1:29" ht="12.75" customHeight="1" x14ac:dyDescent="0.35">
      <c r="A716" s="22">
        <v>713</v>
      </c>
      <c r="B716" s="257">
        <v>17</v>
      </c>
      <c r="C716" s="95">
        <v>45221</v>
      </c>
      <c r="D716" s="64" t="s">
        <v>12</v>
      </c>
      <c r="E716" s="482" t="e">
        <f t="shared" si="142"/>
        <v>#N/A</v>
      </c>
      <c r="F716" s="482" t="e">
        <f t="shared" si="142"/>
        <v>#N/A</v>
      </c>
      <c r="G716" s="464"/>
      <c r="H716" s="369" t="e">
        <f t="shared" si="143"/>
        <v>#N/A</v>
      </c>
      <c r="I716" s="370" t="e">
        <f t="shared" si="144"/>
        <v>#N/A</v>
      </c>
      <c r="J716" s="73"/>
      <c r="K716" s="16"/>
      <c r="M716" s="337"/>
      <c r="N716" s="337"/>
      <c r="P716" s="16"/>
      <c r="Q716" s="16"/>
    </row>
    <row r="717" spans="1:29" ht="12.75" customHeight="1" x14ac:dyDescent="0.35">
      <c r="A717" s="22">
        <v>714</v>
      </c>
      <c r="B717" s="257">
        <v>17</v>
      </c>
      <c r="C717" s="95">
        <v>45221</v>
      </c>
      <c r="D717" s="64" t="s">
        <v>12</v>
      </c>
      <c r="E717" s="482" t="e">
        <f t="shared" si="142"/>
        <v>#N/A</v>
      </c>
      <c r="F717" s="482" t="e">
        <f t="shared" si="142"/>
        <v>#N/A</v>
      </c>
      <c r="G717" s="464"/>
      <c r="H717" s="369" t="e">
        <f t="shared" si="143"/>
        <v>#N/A</v>
      </c>
      <c r="I717" s="370" t="e">
        <f t="shared" si="144"/>
        <v>#N/A</v>
      </c>
      <c r="J717" s="73"/>
      <c r="K717" s="16"/>
      <c r="M717" s="337"/>
      <c r="N717" s="337"/>
      <c r="P717" s="16"/>
      <c r="Q717" s="16"/>
    </row>
    <row r="718" spans="1:29" ht="12.75" customHeight="1" x14ac:dyDescent="0.35">
      <c r="A718" s="22">
        <v>715</v>
      </c>
      <c r="B718" s="257">
        <v>17</v>
      </c>
      <c r="C718" s="95">
        <v>45221</v>
      </c>
      <c r="D718" s="64" t="s">
        <v>12</v>
      </c>
      <c r="E718" s="482" t="e">
        <f t="shared" si="142"/>
        <v>#N/A</v>
      </c>
      <c r="F718" s="482" t="e">
        <f t="shared" si="142"/>
        <v>#N/A</v>
      </c>
      <c r="G718" s="464"/>
      <c r="H718" s="369" t="e">
        <f t="shared" si="143"/>
        <v>#N/A</v>
      </c>
      <c r="I718" s="370" t="e">
        <f t="shared" si="144"/>
        <v>#N/A</v>
      </c>
      <c r="J718" s="73"/>
      <c r="K718" s="16"/>
      <c r="M718" s="336"/>
      <c r="N718" s="336"/>
      <c r="P718" s="16"/>
      <c r="Q718" s="16"/>
    </row>
    <row r="719" spans="1:29" ht="12.75" customHeight="1" x14ac:dyDescent="0.35">
      <c r="A719" s="22">
        <v>716</v>
      </c>
      <c r="B719" s="257">
        <v>17</v>
      </c>
      <c r="C719" s="95">
        <v>45221</v>
      </c>
      <c r="D719" s="64" t="s">
        <v>12</v>
      </c>
      <c r="E719" s="482" t="e">
        <f t="shared" si="142"/>
        <v>#N/A</v>
      </c>
      <c r="F719" s="482" t="e">
        <f t="shared" si="142"/>
        <v>#N/A</v>
      </c>
      <c r="G719" s="464"/>
      <c r="H719" s="369" t="e">
        <f t="shared" si="143"/>
        <v>#N/A</v>
      </c>
      <c r="I719" s="370" t="e">
        <f t="shared" si="144"/>
        <v>#N/A</v>
      </c>
      <c r="J719" s="73"/>
      <c r="K719" s="16"/>
      <c r="M719" s="336"/>
      <c r="N719" s="336"/>
      <c r="P719" s="16"/>
      <c r="Q719" s="16"/>
    </row>
    <row r="720" spans="1:29" ht="12.75" customHeight="1" x14ac:dyDescent="0.35">
      <c r="A720" s="22">
        <v>717</v>
      </c>
      <c r="B720" s="257">
        <v>17</v>
      </c>
      <c r="C720" s="95">
        <v>45221</v>
      </c>
      <c r="D720" s="64" t="s">
        <v>12</v>
      </c>
      <c r="E720" s="482" t="e">
        <f t="shared" si="142"/>
        <v>#N/A</v>
      </c>
      <c r="F720" s="482" t="e">
        <f t="shared" si="142"/>
        <v>#N/A</v>
      </c>
      <c r="G720" s="464"/>
      <c r="H720" s="369" t="e">
        <f t="shared" si="143"/>
        <v>#N/A</v>
      </c>
      <c r="I720" s="370" t="e">
        <f t="shared" si="144"/>
        <v>#N/A</v>
      </c>
      <c r="J720" s="73"/>
      <c r="K720" s="16"/>
      <c r="M720" s="336"/>
      <c r="N720" s="336"/>
      <c r="P720" s="16"/>
      <c r="Q720" s="16"/>
    </row>
    <row r="721" spans="1:17" ht="12.75" customHeight="1" x14ac:dyDescent="0.35">
      <c r="A721" s="22">
        <v>718</v>
      </c>
      <c r="B721" s="257">
        <v>17</v>
      </c>
      <c r="C721" s="95">
        <v>45221</v>
      </c>
      <c r="D721" s="64" t="s">
        <v>12</v>
      </c>
      <c r="E721" s="482" t="e">
        <f t="shared" si="142"/>
        <v>#N/A</v>
      </c>
      <c r="F721" s="482" t="e">
        <f t="shared" si="142"/>
        <v>#N/A</v>
      </c>
      <c r="G721" s="464"/>
      <c r="H721" s="369" t="e">
        <f t="shared" si="143"/>
        <v>#N/A</v>
      </c>
      <c r="I721" s="370" t="e">
        <f t="shared" si="144"/>
        <v>#N/A</v>
      </c>
      <c r="J721" s="73"/>
      <c r="K721" s="16"/>
      <c r="M721" s="336"/>
      <c r="N721" s="336"/>
      <c r="P721" s="16"/>
      <c r="Q721" s="16"/>
    </row>
    <row r="722" spans="1:17" ht="12.75" customHeight="1" x14ac:dyDescent="0.35">
      <c r="A722" s="22">
        <v>719</v>
      </c>
      <c r="B722" s="324" t="s">
        <v>0</v>
      </c>
      <c r="C722" s="95"/>
      <c r="D722" s="325" t="s">
        <v>0</v>
      </c>
      <c r="E722" s="484" t="s">
        <v>0</v>
      </c>
      <c r="F722" s="485" t="s">
        <v>0</v>
      </c>
      <c r="G722" s="464" t="s">
        <v>0</v>
      </c>
      <c r="H722" s="374" t="s">
        <v>0</v>
      </c>
      <c r="I722" s="372" t="s">
        <v>0</v>
      </c>
      <c r="J722" s="326"/>
      <c r="K722" s="16"/>
      <c r="M722" s="85"/>
      <c r="N722" s="85"/>
      <c r="P722" s="16"/>
      <c r="Q722" s="16"/>
    </row>
    <row r="723" spans="1:17" ht="12.75" customHeight="1" x14ac:dyDescent="0.35">
      <c r="A723" s="22">
        <v>720</v>
      </c>
      <c r="B723" s="257">
        <v>17</v>
      </c>
      <c r="C723" s="95">
        <v>45221</v>
      </c>
      <c r="D723" s="63" t="s">
        <v>102</v>
      </c>
      <c r="E723" s="483" t="str">
        <f t="shared" ref="E723:F727" si="145">VLOOKUP(M723,Teams,2)</f>
        <v>STAMFORD CITY</v>
      </c>
      <c r="F723" s="483" t="str">
        <f t="shared" si="145"/>
        <v>CHESHIRE AZZURRI</v>
      </c>
      <c r="G723" s="464"/>
      <c r="H723" s="369">
        <f>VLOOKUP(E723,START_TIMES,2)</f>
        <v>0.41666666666666702</v>
      </c>
      <c r="I723" s="370" t="str">
        <f>VLOOKUP(E723,FallFields1,2)</f>
        <v>West Beach Fields (T), Stamford</v>
      </c>
      <c r="J723" s="73"/>
      <c r="K723" s="16"/>
      <c r="M723" s="330" t="s">
        <v>132</v>
      </c>
      <c r="N723" s="330" t="s">
        <v>124</v>
      </c>
      <c r="P723" s="16"/>
      <c r="Q723" s="16"/>
    </row>
    <row r="724" spans="1:17" ht="12.75" customHeight="1" x14ac:dyDescent="0.35">
      <c r="A724" s="22">
        <v>721</v>
      </c>
      <c r="B724" s="257">
        <v>17</v>
      </c>
      <c r="C724" s="95">
        <v>45221</v>
      </c>
      <c r="D724" s="63" t="s">
        <v>102</v>
      </c>
      <c r="E724" s="483" t="str">
        <f t="shared" si="145"/>
        <v>DOCKSIDE SC</v>
      </c>
      <c r="F724" s="483" t="str">
        <f t="shared" si="145"/>
        <v>POLONIA FALCON STARS FC</v>
      </c>
      <c r="G724" s="464"/>
      <c r="H724" s="369">
        <f>VLOOKUP(E724,START_TIMES,2)</f>
        <v>0.41666666666666702</v>
      </c>
      <c r="I724" s="370" t="str">
        <f>VLOOKUP(E724,FallFields1,2)</f>
        <v>Foran HS KMT (T), Milford</v>
      </c>
      <c r="J724" s="73"/>
      <c r="K724" s="16"/>
      <c r="M724" s="330" t="s">
        <v>125</v>
      </c>
      <c r="N724" s="330" t="s">
        <v>131</v>
      </c>
      <c r="P724" s="16"/>
      <c r="Q724" s="16"/>
    </row>
    <row r="725" spans="1:17" ht="12.75" customHeight="1" x14ac:dyDescent="0.35">
      <c r="A725" s="22">
        <v>722</v>
      </c>
      <c r="B725" s="257">
        <v>17</v>
      </c>
      <c r="C725" s="95">
        <v>45221</v>
      </c>
      <c r="D725" s="63" t="s">
        <v>102</v>
      </c>
      <c r="E725" s="483" t="str">
        <f t="shared" si="145"/>
        <v>FAIRFIELD GAC 50</v>
      </c>
      <c r="F725" s="483" t="str">
        <f t="shared" si="145"/>
        <v>VASCO DA GAMA 50</v>
      </c>
      <c r="G725" s="464"/>
      <c r="H725" s="369">
        <f>VLOOKUP(E725,START_TIMES,2)</f>
        <v>0.41666666666666702</v>
      </c>
      <c r="I725" s="370" t="str">
        <f>VLOOKUP(E725,FallFields1,2)</f>
        <v>Ludlowe HS (T), Fairfield</v>
      </c>
      <c r="J725" s="73"/>
      <c r="K725" s="16"/>
      <c r="M725" s="330" t="s">
        <v>127</v>
      </c>
      <c r="N725" s="330" t="s">
        <v>133</v>
      </c>
      <c r="P725" s="16"/>
      <c r="Q725" s="16"/>
    </row>
    <row r="726" spans="1:17" ht="12.75" customHeight="1" x14ac:dyDescent="0.35">
      <c r="A726" s="22">
        <v>723</v>
      </c>
      <c r="B726" s="257">
        <v>17</v>
      </c>
      <c r="C726" s="95">
        <v>45221</v>
      </c>
      <c r="D726" s="63" t="s">
        <v>102</v>
      </c>
      <c r="E726" s="483" t="str">
        <f t="shared" si="145"/>
        <v>NORWALK MARINERS LEGENDS</v>
      </c>
      <c r="F726" s="483" t="str">
        <f t="shared" si="145"/>
        <v>DYNAMO SC</v>
      </c>
      <c r="G726" s="464"/>
      <c r="H726" s="369">
        <v>0.33333333333333331</v>
      </c>
      <c r="I726" s="370" t="str">
        <f>VLOOKUP(E726,FallFields1,2)</f>
        <v>Nathan Hale MS (T), Norwalk</v>
      </c>
      <c r="J726" s="73"/>
      <c r="K726" s="16"/>
      <c r="M726" s="330" t="s">
        <v>130</v>
      </c>
      <c r="N726" s="330" t="s">
        <v>126</v>
      </c>
      <c r="P726" s="16"/>
      <c r="Q726" s="16"/>
    </row>
    <row r="727" spans="1:17" ht="12.75" customHeight="1" x14ac:dyDescent="0.35">
      <c r="A727" s="22">
        <v>724</v>
      </c>
      <c r="B727" s="257">
        <v>17</v>
      </c>
      <c r="C727" s="95">
        <v>45221</v>
      </c>
      <c r="D727" s="63" t="s">
        <v>102</v>
      </c>
      <c r="E727" s="483" t="str">
        <f t="shared" si="145"/>
        <v>NEW FAIRFIELD UNITED</v>
      </c>
      <c r="F727" s="483" t="str">
        <f t="shared" si="145"/>
        <v>GREENWICH PUMAS FC 50</v>
      </c>
      <c r="G727" s="464"/>
      <c r="H727" s="369">
        <f>VLOOKUP(E727,START_TIMES,2)</f>
        <v>0.41666666666666669</v>
      </c>
      <c r="I727" s="370" t="str">
        <f>VLOOKUP(E727,FallFields1,2)</f>
        <v>New Fairfield HS (T), New Fairfield</v>
      </c>
      <c r="J727" s="73"/>
      <c r="K727" s="16"/>
      <c r="M727" s="330" t="s">
        <v>129</v>
      </c>
      <c r="N727" s="330" t="s">
        <v>128</v>
      </c>
      <c r="P727" s="16"/>
      <c r="Q727" s="16"/>
    </row>
    <row r="728" spans="1:17" ht="12.75" customHeight="1" x14ac:dyDescent="0.35">
      <c r="A728" s="22">
        <v>725</v>
      </c>
      <c r="B728" s="324" t="s">
        <v>0</v>
      </c>
      <c r="C728" s="95"/>
      <c r="D728" s="325" t="s">
        <v>0</v>
      </c>
      <c r="E728" s="484" t="s">
        <v>0</v>
      </c>
      <c r="F728" s="485" t="s">
        <v>0</v>
      </c>
      <c r="G728" s="464" t="s">
        <v>0</v>
      </c>
      <c r="H728" s="374" t="s">
        <v>0</v>
      </c>
      <c r="I728" s="372" t="s">
        <v>0</v>
      </c>
      <c r="J728" s="326"/>
      <c r="K728" s="16"/>
      <c r="M728" s="85"/>
      <c r="N728" s="85"/>
      <c r="P728" s="16"/>
      <c r="Q728" s="16"/>
    </row>
    <row r="729" spans="1:17" ht="12.75" customHeight="1" x14ac:dyDescent="0.35">
      <c r="A729" s="22">
        <v>726</v>
      </c>
      <c r="B729" s="257">
        <v>17</v>
      </c>
      <c r="C729" s="95">
        <v>45221</v>
      </c>
      <c r="D729" s="318" t="s">
        <v>103</v>
      </c>
      <c r="E729" s="483" t="str">
        <f t="shared" ref="E729:F731" si="146">VLOOKUP(M729,Teams,2)</f>
        <v>GREENWICH PFC</v>
      </c>
      <c r="F729" s="483" t="str">
        <f t="shared" si="146"/>
        <v>WESTPORT FC</v>
      </c>
      <c r="G729" s="464"/>
      <c r="H729" s="369">
        <f>VLOOKUP(E729,START_TIMES,2)</f>
        <v>0.33333333333333331</v>
      </c>
      <c r="I729" s="370" t="s">
        <v>944</v>
      </c>
      <c r="J729" s="73"/>
      <c r="K729" s="16"/>
      <c r="M729" s="340" t="s">
        <v>138</v>
      </c>
      <c r="N729" s="340" t="s">
        <v>144</v>
      </c>
      <c r="P729" s="16"/>
      <c r="Q729" s="16"/>
    </row>
    <row r="730" spans="1:17" ht="12.75" customHeight="1" x14ac:dyDescent="0.35">
      <c r="A730" s="22">
        <v>727</v>
      </c>
      <c r="B730" s="257">
        <v>17</v>
      </c>
      <c r="C730" s="95">
        <v>45221</v>
      </c>
      <c r="D730" s="318" t="s">
        <v>103</v>
      </c>
      <c r="E730" s="483" t="str">
        <f t="shared" si="146"/>
        <v>REBELS UNITED</v>
      </c>
      <c r="F730" s="483" t="str">
        <f t="shared" si="146"/>
        <v>CLUB NAPOLI 50</v>
      </c>
      <c r="G730" s="464"/>
      <c r="H730" s="369">
        <f>VLOOKUP(E730,START_TIMES,2)</f>
        <v>0.33333333333333331</v>
      </c>
      <c r="I730" s="370" t="str">
        <f>VLOOKUP(E730,FallFields1,2)</f>
        <v>New Fairfield HS (T), New Fairfield</v>
      </c>
      <c r="J730" s="73"/>
      <c r="K730" s="16"/>
      <c r="M730" s="340" t="s">
        <v>142</v>
      </c>
      <c r="N730" s="340" t="s">
        <v>146</v>
      </c>
      <c r="P730" s="16"/>
      <c r="Q730" s="16"/>
    </row>
    <row r="731" spans="1:17" ht="12.75" customHeight="1" x14ac:dyDescent="0.35">
      <c r="A731" s="22">
        <v>728</v>
      </c>
      <c r="B731" s="257">
        <v>17</v>
      </c>
      <c r="C731" s="95">
        <v>45221</v>
      </c>
      <c r="D731" s="318" t="s">
        <v>103</v>
      </c>
      <c r="E731" s="483" t="str">
        <f t="shared" si="146"/>
        <v>GREENWICH FC 50</v>
      </c>
      <c r="F731" s="483" t="str">
        <f t="shared" si="146"/>
        <v>SOUTHEAST CT</v>
      </c>
      <c r="G731" s="464"/>
      <c r="H731" s="369">
        <v>0.41666666666666669</v>
      </c>
      <c r="I731" s="370" t="s">
        <v>945</v>
      </c>
      <c r="J731" s="73"/>
      <c r="K731" s="16"/>
      <c r="M731" s="340" t="s">
        <v>136</v>
      </c>
      <c r="N731" s="481" t="s">
        <v>149</v>
      </c>
      <c r="P731" s="16"/>
      <c r="Q731" s="16"/>
    </row>
    <row r="732" spans="1:17" ht="12.75" customHeight="1" x14ac:dyDescent="0.35">
      <c r="A732" s="22">
        <v>729</v>
      </c>
      <c r="B732" s="257"/>
      <c r="C732" s="95"/>
      <c r="D732" s="95"/>
      <c r="E732" s="484" t="s">
        <v>0</v>
      </c>
      <c r="F732" s="485" t="s">
        <v>0</v>
      </c>
      <c r="G732" s="464" t="s">
        <v>0</v>
      </c>
      <c r="H732" s="374" t="s">
        <v>0</v>
      </c>
      <c r="I732" s="372" t="s">
        <v>0</v>
      </c>
      <c r="J732" s="326"/>
      <c r="K732" s="16"/>
      <c r="M732" s="85"/>
      <c r="N732" s="85"/>
      <c r="P732" s="16"/>
      <c r="Q732" s="16"/>
    </row>
    <row r="733" spans="1:17" ht="12.75" customHeight="1" x14ac:dyDescent="0.35">
      <c r="A733" s="22">
        <v>730</v>
      </c>
      <c r="B733" s="257">
        <v>17</v>
      </c>
      <c r="C733" s="95">
        <v>45221</v>
      </c>
      <c r="D733" s="318" t="s">
        <v>103</v>
      </c>
      <c r="E733" s="483" t="str">
        <f t="shared" ref="E733:F735" si="147">VLOOKUP(M733,Teams,2)</f>
        <v>GUILFORD BLACK EAGLES</v>
      </c>
      <c r="F733" s="483" t="str">
        <f t="shared" si="147"/>
        <v>NORWALK SPORT COLOMBIA 50</v>
      </c>
      <c r="G733" s="464"/>
      <c r="H733" s="369">
        <f>VLOOKUP(E733,START_TIMES,2)</f>
        <v>0.41666666666666702</v>
      </c>
      <c r="I733" s="370" t="str">
        <f>VLOOKUP(E733,FallFields1,2)</f>
        <v>Calvin Leete School (G), Guilford</v>
      </c>
      <c r="J733" s="73"/>
      <c r="K733" s="16"/>
      <c r="M733" s="481" t="s">
        <v>147</v>
      </c>
      <c r="N733" s="340" t="s">
        <v>141</v>
      </c>
      <c r="P733" s="16"/>
      <c r="Q733" s="16"/>
    </row>
    <row r="734" spans="1:17" ht="12.75" customHeight="1" x14ac:dyDescent="0.35">
      <c r="A734" s="22">
        <v>731</v>
      </c>
      <c r="B734" s="257">
        <v>17</v>
      </c>
      <c r="C734" s="95">
        <v>45221</v>
      </c>
      <c r="D734" s="318" t="s">
        <v>103</v>
      </c>
      <c r="E734" s="483" t="str">
        <f t="shared" si="147"/>
        <v>NORTH BRANFORD LEGENDS</v>
      </c>
      <c r="F734" s="483" t="str">
        <f t="shared" si="147"/>
        <v>ZIMMITTI SC</v>
      </c>
      <c r="G734" s="464"/>
      <c r="H734" s="369">
        <f>VLOOKUP(E734,START_TIMES,2)</f>
        <v>0.41666666666666669</v>
      </c>
      <c r="I734" s="370" t="str">
        <f>VLOOKUP(E734,FallFields1,2)</f>
        <v>Northford Park (G), Northford</v>
      </c>
      <c r="J734" s="73"/>
      <c r="K734" s="16"/>
      <c r="M734" s="340" t="s">
        <v>148</v>
      </c>
      <c r="N734" s="481" t="s">
        <v>137</v>
      </c>
      <c r="P734" s="16"/>
      <c r="Q734" s="16"/>
    </row>
    <row r="735" spans="1:17" ht="12.75" customHeight="1" x14ac:dyDescent="0.35">
      <c r="A735" s="22">
        <v>732</v>
      </c>
      <c r="B735" s="257">
        <v>17</v>
      </c>
      <c r="C735" s="95">
        <v>45221</v>
      </c>
      <c r="D735" s="318" t="s">
        <v>103</v>
      </c>
      <c r="E735" s="483" t="str">
        <f t="shared" si="147"/>
        <v>VASCO DA GAMA 60</v>
      </c>
      <c r="F735" s="483" t="str">
        <f t="shared" si="147"/>
        <v>EAST HAVEN SC</v>
      </c>
      <c r="G735" s="464"/>
      <c r="H735" s="369">
        <f>VLOOKUP(E735,START_TIMES,2)</f>
        <v>0.41666666666666702</v>
      </c>
      <c r="I735" s="370" t="str">
        <f>VLOOKUP(E735,FallFields1,2)</f>
        <v>Veterans Memorial Park (T), Bridgeport</v>
      </c>
      <c r="J735" s="73"/>
      <c r="K735" s="16"/>
      <c r="M735" s="481" t="s">
        <v>135</v>
      </c>
      <c r="N735" s="340" t="s">
        <v>134</v>
      </c>
      <c r="P735" s="16"/>
      <c r="Q735" s="16"/>
    </row>
    <row r="736" spans="1:17" ht="12.75" customHeight="1" x14ac:dyDescent="0.35">
      <c r="A736" s="22">
        <v>733</v>
      </c>
      <c r="B736" s="324" t="s">
        <v>0</v>
      </c>
      <c r="C736" s="95" t="s">
        <v>0</v>
      </c>
      <c r="D736" s="325" t="s">
        <v>0</v>
      </c>
      <c r="E736" s="484" t="s">
        <v>0</v>
      </c>
      <c r="F736" s="485" t="s">
        <v>0</v>
      </c>
      <c r="G736" s="464" t="s">
        <v>0</v>
      </c>
      <c r="H736" s="374" t="s">
        <v>0</v>
      </c>
      <c r="I736" s="372" t="s">
        <v>0</v>
      </c>
      <c r="J736" s="326"/>
      <c r="K736" s="16"/>
      <c r="M736" s="85"/>
      <c r="N736" s="85"/>
      <c r="P736" s="16"/>
      <c r="Q736" s="16"/>
    </row>
    <row r="737" spans="1:29" ht="12.75" customHeight="1" x14ac:dyDescent="0.35">
      <c r="A737" s="22">
        <v>734</v>
      </c>
      <c r="B737" s="257">
        <v>18</v>
      </c>
      <c r="C737" s="95">
        <v>45228</v>
      </c>
      <c r="D737" s="69" t="s">
        <v>10</v>
      </c>
      <c r="E737" s="483" t="str">
        <f t="shared" ref="E737:F741" si="148">VLOOKUP(M737,Teams,2)</f>
        <v>CLINTON FC 30</v>
      </c>
      <c r="F737" s="483" t="str">
        <f t="shared" si="148"/>
        <v>GREENWICH FC 30</v>
      </c>
      <c r="G737" s="464"/>
      <c r="H737" s="369">
        <f>VLOOKUP(E737,START_TIMES,2)</f>
        <v>0.33333333333333331</v>
      </c>
      <c r="I737" s="370" t="str">
        <f>VLOOKUP(E737,FallFields1,2)</f>
        <v>Indian River Sports Complex (T), Clinton</v>
      </c>
      <c r="J737" s="73"/>
      <c r="K737" s="16"/>
      <c r="M737" s="85" t="s">
        <v>97</v>
      </c>
      <c r="N737" s="85" t="s">
        <v>99</v>
      </c>
      <c r="P737" s="16"/>
      <c r="Q737" s="16"/>
    </row>
    <row r="738" spans="1:29" ht="12.75" customHeight="1" x14ac:dyDescent="0.35">
      <c r="A738" s="22">
        <v>735</v>
      </c>
      <c r="B738" s="257">
        <v>18</v>
      </c>
      <c r="C738" s="95">
        <v>45228</v>
      </c>
      <c r="D738" s="69" t="s">
        <v>10</v>
      </c>
      <c r="E738" s="483" t="str">
        <f t="shared" si="148"/>
        <v>NORWALK FC</v>
      </c>
      <c r="F738" s="483" t="str">
        <f t="shared" si="148"/>
        <v>HAMDEN ALL STARS</v>
      </c>
      <c r="G738" s="464"/>
      <c r="H738" s="369">
        <f>VLOOKUP(E738,START_TIMES,2)</f>
        <v>0.41666666666666702</v>
      </c>
      <c r="I738" s="370" t="str">
        <f>VLOOKUP(E738,FallFields1,2)</f>
        <v>Nathan Hale MS (T), Norwalk</v>
      </c>
      <c r="J738" s="73"/>
      <c r="K738" s="16"/>
      <c r="M738" s="85" t="s">
        <v>100</v>
      </c>
      <c r="N738" s="85" t="s">
        <v>94</v>
      </c>
      <c r="P738" s="16"/>
      <c r="Q738" s="16"/>
    </row>
    <row r="739" spans="1:29" ht="12.75" customHeight="1" x14ac:dyDescent="0.35">
      <c r="A739" s="22">
        <v>736</v>
      </c>
      <c r="B739" s="257">
        <v>18</v>
      </c>
      <c r="C739" s="95">
        <v>45228</v>
      </c>
      <c r="D739" s="69" t="s">
        <v>10</v>
      </c>
      <c r="E739" s="483" t="str">
        <f t="shared" si="148"/>
        <v>STAMFORD FC</v>
      </c>
      <c r="F739" s="483" t="str">
        <f t="shared" si="148"/>
        <v>DANBURY UNITED</v>
      </c>
      <c r="G739" s="464"/>
      <c r="H739" s="369">
        <f>VLOOKUP(E739,START_TIMES,2)</f>
        <v>0.41666666666666702</v>
      </c>
      <c r="I739" s="370" t="str">
        <f>VLOOKUP(E739,FallFields1,2)</f>
        <v>West Beach Fields (T), Stamford</v>
      </c>
      <c r="J739" s="73"/>
      <c r="K739" s="16"/>
      <c r="M739" s="85" t="s">
        <v>95</v>
      </c>
      <c r="N739" s="85" t="s">
        <v>93</v>
      </c>
      <c r="P739" s="16"/>
      <c r="Q739" s="16"/>
    </row>
    <row r="740" spans="1:29" ht="12.75" customHeight="1" x14ac:dyDescent="0.35">
      <c r="A740" s="22">
        <v>737</v>
      </c>
      <c r="B740" s="257">
        <v>18</v>
      </c>
      <c r="C740" s="95">
        <v>45228</v>
      </c>
      <c r="D740" s="69" t="s">
        <v>10</v>
      </c>
      <c r="E740" s="483" t="str">
        <f t="shared" si="148"/>
        <v>VASCO DA GAMA 30</v>
      </c>
      <c r="F740" s="483" t="str">
        <f t="shared" si="148"/>
        <v>NORTH BRANFORD 30</v>
      </c>
      <c r="G740" s="464"/>
      <c r="H740" s="369">
        <f>VLOOKUP(E740,START_TIMES,2)</f>
        <v>0.41666666666666702</v>
      </c>
      <c r="I740" s="370" t="str">
        <f>VLOOKUP(E740,FallFields1,2)</f>
        <v>Veterans Memorial Park (T), Bridgeport</v>
      </c>
      <c r="J740" s="73"/>
      <c r="K740" s="16"/>
      <c r="M740" s="85" t="s">
        <v>101</v>
      </c>
      <c r="N740" s="85" t="s">
        <v>98</v>
      </c>
      <c r="P740" s="16"/>
      <c r="Q740" s="16"/>
    </row>
    <row r="741" spans="1:29" ht="12.75" customHeight="1" x14ac:dyDescent="0.35">
      <c r="A741" s="22">
        <v>738</v>
      </c>
      <c r="B741" s="257">
        <v>18</v>
      </c>
      <c r="C741" s="95">
        <v>45228</v>
      </c>
      <c r="D741" s="69" t="s">
        <v>10</v>
      </c>
      <c r="E741" s="483" t="str">
        <f t="shared" si="148"/>
        <v>NEWTOWN SALTY DOGS</v>
      </c>
      <c r="F741" s="483" t="str">
        <f t="shared" si="148"/>
        <v>CLUB NAPOLI 30</v>
      </c>
      <c r="G741" s="464"/>
      <c r="H741" s="369">
        <f>VLOOKUP(E741,START_TIMES,2)</f>
        <v>0.33333333333333331</v>
      </c>
      <c r="I741" s="370" t="str">
        <f>VLOOKUP(E741,fields,2)</f>
        <v>Treadwell Park (T), Newtown</v>
      </c>
      <c r="J741" s="73"/>
      <c r="K741" s="16"/>
      <c r="M741" s="85" t="s">
        <v>92</v>
      </c>
      <c r="N741" s="85" t="s">
        <v>96</v>
      </c>
      <c r="P741" s="16"/>
      <c r="Q741" s="16"/>
    </row>
    <row r="742" spans="1:29" ht="12.75" customHeight="1" x14ac:dyDescent="0.35">
      <c r="A742" s="22">
        <v>739</v>
      </c>
      <c r="B742" s="324" t="s">
        <v>0</v>
      </c>
      <c r="C742" s="95"/>
      <c r="D742" s="325" t="s">
        <v>0</v>
      </c>
      <c r="E742" s="484" t="s">
        <v>0</v>
      </c>
      <c r="F742" s="485" t="s">
        <v>0</v>
      </c>
      <c r="G742" s="464" t="s">
        <v>0</v>
      </c>
      <c r="H742" s="374" t="s">
        <v>0</v>
      </c>
      <c r="I742" s="372" t="s">
        <v>0</v>
      </c>
      <c r="J742" s="326"/>
      <c r="K742" s="16"/>
      <c r="M742" s="85"/>
      <c r="N742" s="85"/>
      <c r="P742" s="16"/>
      <c r="Q742" s="16"/>
    </row>
    <row r="743" spans="1:29" ht="12.75" customHeight="1" x14ac:dyDescent="0.35">
      <c r="A743" s="22">
        <v>740</v>
      </c>
      <c r="B743" s="257">
        <v>18</v>
      </c>
      <c r="C743" s="95">
        <v>45228</v>
      </c>
      <c r="D743" s="66" t="s">
        <v>175</v>
      </c>
      <c r="E743" s="484" t="str">
        <f t="shared" ref="E743:F747" si="149">VLOOKUP(M743,Teams,2)</f>
        <v>COYOTES FC</v>
      </c>
      <c r="F743" s="485" t="str">
        <f t="shared" si="149"/>
        <v>LITCHFIELD COUNTY BLUES 30</v>
      </c>
      <c r="G743" s="464"/>
      <c r="H743" s="369">
        <f>VLOOKUP(E743,START_TIMES,2)</f>
        <v>0.33333333333333331</v>
      </c>
      <c r="I743" s="370" t="str">
        <f>VLOOKUP(E743,FallFields1,2)</f>
        <v>Pragemann  Park (G), Wallingford</v>
      </c>
      <c r="J743" s="73"/>
      <c r="K743" s="16"/>
      <c r="M743" s="197" t="s">
        <v>150</v>
      </c>
      <c r="N743" s="197" t="s">
        <v>153</v>
      </c>
      <c r="P743" s="16"/>
      <c r="Q743" s="16"/>
    </row>
    <row r="744" spans="1:29" ht="12.75" customHeight="1" x14ac:dyDescent="0.35">
      <c r="A744" s="22">
        <v>741</v>
      </c>
      <c r="B744" s="257">
        <v>18</v>
      </c>
      <c r="C744" s="95">
        <v>45228</v>
      </c>
      <c r="D744" s="66" t="s">
        <v>175</v>
      </c>
      <c r="E744" s="483" t="str">
        <f t="shared" si="149"/>
        <v>QPR</v>
      </c>
      <c r="F744" s="483" t="str">
        <f t="shared" si="149"/>
        <v>MILFORD AMIGOS</v>
      </c>
      <c r="G744" s="464"/>
      <c r="H744" s="369">
        <v>0.375</v>
      </c>
      <c r="I744" s="370" t="str">
        <f>VLOOKUP(E744,FallFields1,2)</f>
        <v>Quinnipiac Park (G), Cheshire</v>
      </c>
      <c r="J744" s="73"/>
      <c r="K744" s="16"/>
      <c r="M744" s="197" t="s">
        <v>157</v>
      </c>
      <c r="N744" s="197" t="s">
        <v>154</v>
      </c>
      <c r="P744" s="16"/>
      <c r="Q744" s="16"/>
    </row>
    <row r="745" spans="1:29" ht="12.75" customHeight="1" x14ac:dyDescent="0.35">
      <c r="A745" s="22">
        <v>742</v>
      </c>
      <c r="B745" s="257">
        <v>18</v>
      </c>
      <c r="C745" s="95">
        <v>45228</v>
      </c>
      <c r="D745" s="66" t="s">
        <v>175</v>
      </c>
      <c r="E745" s="483" t="str">
        <f t="shared" si="149"/>
        <v>FC CALDO VERDE</v>
      </c>
      <c r="F745" s="483" t="str">
        <f t="shared" si="149"/>
        <v>SHELTON FC</v>
      </c>
      <c r="G745" s="464"/>
      <c r="H745" s="369">
        <f>VLOOKUP(E745,START_TIMES,2)</f>
        <v>0.41666666666666702</v>
      </c>
      <c r="I745" s="370" t="str">
        <f>VLOOKUP(E745,FallFields1,2)</f>
        <v>City Hill MS (G), Naugatuck</v>
      </c>
      <c r="J745" s="73"/>
      <c r="K745" s="16"/>
      <c r="M745" s="197" t="s">
        <v>152</v>
      </c>
      <c r="N745" s="197" t="s">
        <v>158</v>
      </c>
      <c r="P745" s="16"/>
      <c r="Q745" s="16"/>
    </row>
    <row r="746" spans="1:29" ht="12.75" customHeight="1" x14ac:dyDescent="0.35">
      <c r="A746" s="22">
        <v>743</v>
      </c>
      <c r="B746" s="257">
        <v>18</v>
      </c>
      <c r="C746" s="95">
        <v>45228</v>
      </c>
      <c r="D746" s="66" t="s">
        <v>175</v>
      </c>
      <c r="E746" s="483" t="str">
        <f t="shared" si="149"/>
        <v>TRINITY FC</v>
      </c>
      <c r="F746" s="483" t="str">
        <f t="shared" si="149"/>
        <v>NAUGATUCK FUSION</v>
      </c>
      <c r="G746" s="464"/>
      <c r="H746" s="369">
        <f>VLOOKUP(E746,START_TIMES,2)</f>
        <v>0.33333333333333331</v>
      </c>
      <c r="I746" s="370" t="str">
        <f>VLOOKUP(E746,FallFields1,2)</f>
        <v>Pease Road (G), Woodbridge</v>
      </c>
      <c r="J746" s="73"/>
      <c r="K746" s="16"/>
      <c r="M746" s="197" t="s">
        <v>159</v>
      </c>
      <c r="N746" s="197" t="s">
        <v>156</v>
      </c>
      <c r="P746" s="16"/>
      <c r="Q746" s="16"/>
    </row>
    <row r="747" spans="1:29" ht="12.75" customHeight="1" x14ac:dyDescent="0.35">
      <c r="A747" s="22">
        <v>744</v>
      </c>
      <c r="B747" s="257">
        <v>18</v>
      </c>
      <c r="C747" s="95">
        <v>45228</v>
      </c>
      <c r="D747" s="66" t="s">
        <v>175</v>
      </c>
      <c r="E747" s="483" t="str">
        <f t="shared" si="149"/>
        <v>MILFORD TUESDAY</v>
      </c>
      <c r="F747" s="483" t="str">
        <f t="shared" si="149"/>
        <v>ELITE FC</v>
      </c>
      <c r="G747" s="464"/>
      <c r="H747" s="369">
        <f>VLOOKUP(E747,START_TIMES,2)</f>
        <v>0.33333333333333331</v>
      </c>
      <c r="I747" s="370" t="str">
        <f>VLOOKUP(E747,FallFields1,2)</f>
        <v>Witek Park (G), Derby</v>
      </c>
      <c r="J747" s="73"/>
      <c r="K747" s="16"/>
      <c r="M747" s="197" t="s">
        <v>155</v>
      </c>
      <c r="N747" s="197" t="s">
        <v>151</v>
      </c>
      <c r="P747" s="16"/>
      <c r="Q747" s="16"/>
    </row>
    <row r="748" spans="1:29" ht="12.75" customHeight="1" x14ac:dyDescent="0.35">
      <c r="A748" s="22">
        <v>745</v>
      </c>
      <c r="B748" s="324" t="s">
        <v>0</v>
      </c>
      <c r="C748" s="95"/>
      <c r="D748" s="325" t="s">
        <v>0</v>
      </c>
      <c r="E748" s="484" t="s">
        <v>0</v>
      </c>
      <c r="F748" s="485" t="s">
        <v>0</v>
      </c>
      <c r="G748" s="464" t="s">
        <v>0</v>
      </c>
      <c r="H748" s="374" t="s">
        <v>0</v>
      </c>
      <c r="I748" s="372" t="s">
        <v>0</v>
      </c>
      <c r="J748" s="326"/>
      <c r="K748" s="16"/>
      <c r="M748" s="85"/>
      <c r="N748" s="85"/>
      <c r="P748" s="16"/>
      <c r="Q748" s="16"/>
    </row>
    <row r="749" spans="1:29" ht="12.75" customHeight="1" x14ac:dyDescent="0.35">
      <c r="A749" s="22">
        <v>746</v>
      </c>
      <c r="B749" s="257">
        <v>18</v>
      </c>
      <c r="C749" s="95">
        <v>45228</v>
      </c>
      <c r="D749" s="65" t="s">
        <v>11</v>
      </c>
      <c r="E749" s="483" t="str">
        <f>VLOOKUP(M749,Teams,2)</f>
        <v>GREENWICH PUMAS FC 40</v>
      </c>
      <c r="F749" s="483" t="str">
        <f t="shared" ref="E749:F753" si="150">VLOOKUP(N749,Teams,2)</f>
        <v>CLINTON FC 40</v>
      </c>
      <c r="G749" s="464"/>
      <c r="H749" s="369">
        <v>0.41666666666666669</v>
      </c>
      <c r="I749" s="370" t="s">
        <v>944</v>
      </c>
      <c r="J749" s="73"/>
      <c r="K749" s="16"/>
      <c r="M749" s="359" t="s">
        <v>163</v>
      </c>
      <c r="N749" s="359" t="s">
        <v>160</v>
      </c>
      <c r="P749" s="16"/>
      <c r="Q749" s="16"/>
    </row>
    <row r="750" spans="1:29" ht="12.75" customHeight="1" x14ac:dyDescent="0.35">
      <c r="A750" s="22">
        <v>747</v>
      </c>
      <c r="B750" s="257">
        <v>18</v>
      </c>
      <c r="C750" s="95">
        <v>45228</v>
      </c>
      <c r="D750" s="65" t="s">
        <v>11</v>
      </c>
      <c r="E750" s="483" t="str">
        <f t="shared" si="150"/>
        <v>STORM FC</v>
      </c>
      <c r="F750" s="483" t="str">
        <f t="shared" si="150"/>
        <v>NORWALK SPORT COLOMBIA 40</v>
      </c>
      <c r="G750" s="464"/>
      <c r="H750" s="369">
        <f>VLOOKUP(E750,START_TIMES,2)</f>
        <v>0.33333333333333331</v>
      </c>
      <c r="I750" s="370" t="str">
        <f>VLOOKUP(E750,FallFields1,2)</f>
        <v>Wakeman Park (T), Westport</v>
      </c>
      <c r="J750" s="73"/>
      <c r="K750" s="16"/>
      <c r="M750" s="359" t="s">
        <v>107</v>
      </c>
      <c r="N750" s="359" t="s">
        <v>104</v>
      </c>
      <c r="P750" s="16"/>
      <c r="Q750" s="16"/>
    </row>
    <row r="751" spans="1:29" ht="12.75" customHeight="1" thickBot="1" x14ac:dyDescent="0.4">
      <c r="A751" s="22">
        <v>748</v>
      </c>
      <c r="B751" s="257">
        <v>18</v>
      </c>
      <c r="C751" s="95">
        <v>45228</v>
      </c>
      <c r="D751" s="65" t="s">
        <v>11</v>
      </c>
      <c r="E751" s="483" t="str">
        <f t="shared" si="150"/>
        <v>GREENWICH FC 40</v>
      </c>
      <c r="F751" s="483" t="str">
        <f t="shared" si="150"/>
        <v>VASCO DA GAMA 40</v>
      </c>
      <c r="G751" s="464"/>
      <c r="H751" s="369">
        <f>VLOOKUP(E751,START_TIMES,2)</f>
        <v>0.33333333333333331</v>
      </c>
      <c r="I751" s="370" t="s">
        <v>944</v>
      </c>
      <c r="J751" s="73"/>
      <c r="K751" s="16"/>
      <c r="M751" s="359" t="s">
        <v>162</v>
      </c>
      <c r="N751" s="359" t="s">
        <v>108</v>
      </c>
      <c r="P751" s="16"/>
      <c r="Q751" s="16"/>
    </row>
    <row r="752" spans="1:29" ht="12.75" customHeight="1" thickTop="1" thickBot="1" x14ac:dyDescent="0.4">
      <c r="A752" s="22">
        <v>749</v>
      </c>
      <c r="B752" s="257">
        <v>18</v>
      </c>
      <c r="C752" s="95">
        <v>45228</v>
      </c>
      <c r="D752" s="65" t="s">
        <v>11</v>
      </c>
      <c r="E752" s="483" t="str">
        <f t="shared" si="150"/>
        <v>WATERBURY ALBANIANS</v>
      </c>
      <c r="F752" s="483" t="str">
        <f t="shared" si="150"/>
        <v>SOUTHEAST ROVERS</v>
      </c>
      <c r="G752" s="464"/>
      <c r="H752" s="369">
        <f>VLOOKUP(E752,START_TIMES,2)</f>
        <v>0.33333333333333331</v>
      </c>
      <c r="I752" s="370" t="str">
        <f>VLOOKUP(E752,FallFields1,2)</f>
        <v>Lower Ptak (G), Brookfield</v>
      </c>
      <c r="J752" s="73"/>
      <c r="K752" s="16"/>
      <c r="M752" s="359" t="s">
        <v>109</v>
      </c>
      <c r="N752" s="359" t="s">
        <v>106</v>
      </c>
      <c r="P752" s="16"/>
      <c r="Q752" s="16"/>
      <c r="S752" s="16"/>
      <c r="T752" s="198"/>
      <c r="U752" s="198"/>
      <c r="V752" s="16">
        <v>73</v>
      </c>
      <c r="W752" s="209"/>
      <c r="X752" s="215"/>
      <c r="Y752" s="16"/>
      <c r="Z752" s="20"/>
      <c r="AC752" s="16"/>
    </row>
    <row r="753" spans="1:29" ht="12.75" customHeight="1" thickTop="1" thickBot="1" x14ac:dyDescent="0.4">
      <c r="A753" s="22">
        <v>750</v>
      </c>
      <c r="B753" s="257">
        <v>18</v>
      </c>
      <c r="C753" s="95">
        <v>45228</v>
      </c>
      <c r="D753" s="65" t="s">
        <v>11</v>
      </c>
      <c r="E753" s="483" t="str">
        <f t="shared" si="150"/>
        <v>FAIRFIELD GAC 40</v>
      </c>
      <c r="F753" s="483" t="str">
        <f t="shared" si="150"/>
        <v>RIDGEFIELD KICKS</v>
      </c>
      <c r="G753" s="464"/>
      <c r="H753" s="475">
        <v>0.33333333333333331</v>
      </c>
      <c r="I753" s="370" t="str">
        <f>VLOOKUP(E753,FallFields1,2)</f>
        <v>Ludlowe HS (T), Fairfield</v>
      </c>
      <c r="J753" s="73"/>
      <c r="K753" s="16"/>
      <c r="M753" s="359" t="s">
        <v>161</v>
      </c>
      <c r="N753" s="359" t="s">
        <v>105</v>
      </c>
      <c r="P753" s="16"/>
      <c r="Q753" s="16"/>
      <c r="S753" s="16"/>
      <c r="T753" s="198"/>
      <c r="U753" s="198"/>
      <c r="V753" s="16"/>
      <c r="W753" s="209"/>
      <c r="X753" s="215"/>
      <c r="Y753" s="16"/>
      <c r="Z753" s="20"/>
      <c r="AC753" s="16"/>
    </row>
    <row r="754" spans="1:29" ht="12.75" customHeight="1" thickTop="1" thickBot="1" x14ac:dyDescent="0.4">
      <c r="A754" s="22">
        <v>751</v>
      </c>
      <c r="B754" s="324" t="s">
        <v>0</v>
      </c>
      <c r="C754" s="95"/>
      <c r="D754" s="325" t="s">
        <v>0</v>
      </c>
      <c r="E754" s="484" t="s">
        <v>0</v>
      </c>
      <c r="F754" s="485" t="s">
        <v>0</v>
      </c>
      <c r="G754" s="464" t="s">
        <v>0</v>
      </c>
      <c r="H754" s="374" t="s">
        <v>0</v>
      </c>
      <c r="I754" s="372" t="s">
        <v>0</v>
      </c>
      <c r="J754" s="326"/>
      <c r="K754" s="16"/>
      <c r="M754" s="85"/>
      <c r="N754" s="85"/>
      <c r="P754" s="16"/>
      <c r="Q754" s="16"/>
      <c r="S754" s="16"/>
      <c r="T754" s="198"/>
      <c r="U754" s="198"/>
      <c r="V754" s="16">
        <v>74</v>
      </c>
      <c r="W754" s="209"/>
      <c r="X754" s="215"/>
      <c r="Y754" s="16"/>
      <c r="Z754" s="20"/>
      <c r="AC754" s="16"/>
    </row>
    <row r="755" spans="1:29" ht="12.75" customHeight="1" thickTop="1" x14ac:dyDescent="0.35">
      <c r="A755" s="22">
        <v>752</v>
      </c>
      <c r="B755" s="257">
        <v>18</v>
      </c>
      <c r="C755" s="95">
        <v>45228</v>
      </c>
      <c r="D755" s="64" t="s">
        <v>12</v>
      </c>
      <c r="E755" s="482" t="e">
        <f t="shared" ref="E755:F761" si="151">VLOOKUP(M755,Teams,2)</f>
        <v>#N/A</v>
      </c>
      <c r="F755" s="482" t="e">
        <f t="shared" si="151"/>
        <v>#N/A</v>
      </c>
      <c r="G755" s="464"/>
      <c r="H755" s="369" t="e">
        <f t="shared" ref="H755:H761" si="152">VLOOKUP(E755,START_TIMES,2)</f>
        <v>#N/A</v>
      </c>
      <c r="I755" s="370" t="e">
        <f t="shared" ref="I755:I761" si="153">VLOOKUP(E755,FallFields1,2)</f>
        <v>#N/A</v>
      </c>
      <c r="J755" s="73"/>
      <c r="K755" s="16"/>
      <c r="M755" s="337"/>
      <c r="N755" s="337"/>
      <c r="P755" s="16"/>
      <c r="Q755" s="16"/>
    </row>
    <row r="756" spans="1:29" ht="12.75" customHeight="1" x14ac:dyDescent="0.35">
      <c r="A756" s="22">
        <v>753</v>
      </c>
      <c r="B756" s="257">
        <v>18</v>
      </c>
      <c r="C756" s="95">
        <v>45228</v>
      </c>
      <c r="D756" s="64" t="s">
        <v>12</v>
      </c>
      <c r="E756" s="482" t="e">
        <f t="shared" si="151"/>
        <v>#N/A</v>
      </c>
      <c r="F756" s="482" t="e">
        <f t="shared" si="151"/>
        <v>#N/A</v>
      </c>
      <c r="G756" s="464"/>
      <c r="H756" s="369" t="e">
        <f t="shared" si="152"/>
        <v>#N/A</v>
      </c>
      <c r="I756" s="370" t="e">
        <f t="shared" si="153"/>
        <v>#N/A</v>
      </c>
      <c r="J756" s="73"/>
      <c r="K756" s="16"/>
      <c r="M756" s="337"/>
      <c r="N756" s="337"/>
      <c r="P756" s="16"/>
      <c r="Q756" s="16"/>
    </row>
    <row r="757" spans="1:29" ht="12.75" customHeight="1" x14ac:dyDescent="0.35">
      <c r="A757" s="22">
        <v>754</v>
      </c>
      <c r="B757" s="257">
        <v>18</v>
      </c>
      <c r="C757" s="95">
        <v>45228</v>
      </c>
      <c r="D757" s="64" t="s">
        <v>12</v>
      </c>
      <c r="E757" s="482" t="e">
        <f t="shared" si="151"/>
        <v>#N/A</v>
      </c>
      <c r="F757" s="482" t="e">
        <f t="shared" si="151"/>
        <v>#N/A</v>
      </c>
      <c r="G757" s="464"/>
      <c r="H757" s="369" t="e">
        <f t="shared" si="152"/>
        <v>#N/A</v>
      </c>
      <c r="I757" s="370" t="e">
        <f t="shared" si="153"/>
        <v>#N/A</v>
      </c>
      <c r="J757" s="73"/>
      <c r="K757" s="16"/>
      <c r="M757" s="337"/>
      <c r="N757" s="337"/>
      <c r="P757" s="16"/>
      <c r="Q757" s="16"/>
    </row>
    <row r="758" spans="1:29" ht="12.75" customHeight="1" x14ac:dyDescent="0.35">
      <c r="A758" s="22">
        <v>755</v>
      </c>
      <c r="B758" s="257">
        <v>18</v>
      </c>
      <c r="C758" s="95">
        <v>45228</v>
      </c>
      <c r="D758" s="64" t="s">
        <v>12</v>
      </c>
      <c r="E758" s="482" t="e">
        <f t="shared" si="151"/>
        <v>#N/A</v>
      </c>
      <c r="F758" s="482" t="e">
        <f t="shared" si="151"/>
        <v>#N/A</v>
      </c>
      <c r="G758" s="464"/>
      <c r="H758" s="369" t="e">
        <f t="shared" si="152"/>
        <v>#N/A</v>
      </c>
      <c r="I758" s="370" t="e">
        <f t="shared" si="153"/>
        <v>#N/A</v>
      </c>
      <c r="J758" s="73"/>
      <c r="K758" s="16"/>
      <c r="M758" s="336"/>
      <c r="N758" s="336"/>
      <c r="P758" s="16"/>
      <c r="Q758" s="16"/>
    </row>
    <row r="759" spans="1:29" ht="12.75" customHeight="1" x14ac:dyDescent="0.35">
      <c r="A759" s="22">
        <v>756</v>
      </c>
      <c r="B759" s="257">
        <v>18</v>
      </c>
      <c r="C759" s="95">
        <v>45228</v>
      </c>
      <c r="D759" s="64" t="s">
        <v>12</v>
      </c>
      <c r="E759" s="482" t="e">
        <f t="shared" si="151"/>
        <v>#N/A</v>
      </c>
      <c r="F759" s="482" t="e">
        <f t="shared" si="151"/>
        <v>#N/A</v>
      </c>
      <c r="G759" s="464"/>
      <c r="H759" s="369" t="e">
        <f t="shared" si="152"/>
        <v>#N/A</v>
      </c>
      <c r="I759" s="370" t="e">
        <f t="shared" si="153"/>
        <v>#N/A</v>
      </c>
      <c r="J759" s="73"/>
      <c r="K759" s="16"/>
      <c r="M759" s="336"/>
      <c r="N759" s="336"/>
      <c r="P759" s="16"/>
      <c r="Q759" s="16"/>
    </row>
    <row r="760" spans="1:29" ht="12.75" customHeight="1" x14ac:dyDescent="0.35">
      <c r="A760" s="22">
        <v>757</v>
      </c>
      <c r="B760" s="257">
        <v>18</v>
      </c>
      <c r="C760" s="95">
        <v>45228</v>
      </c>
      <c r="D760" s="64" t="s">
        <v>12</v>
      </c>
      <c r="E760" s="482" t="e">
        <f t="shared" si="151"/>
        <v>#N/A</v>
      </c>
      <c r="F760" s="482" t="e">
        <f t="shared" si="151"/>
        <v>#N/A</v>
      </c>
      <c r="G760" s="464"/>
      <c r="H760" s="369" t="e">
        <f t="shared" si="152"/>
        <v>#N/A</v>
      </c>
      <c r="I760" s="370" t="e">
        <f t="shared" si="153"/>
        <v>#N/A</v>
      </c>
      <c r="J760" s="73"/>
      <c r="K760" s="16"/>
      <c r="M760" s="336"/>
      <c r="N760" s="336"/>
      <c r="P760" s="274"/>
      <c r="Q760" s="274"/>
    </row>
    <row r="761" spans="1:29" ht="12.75" customHeight="1" x14ac:dyDescent="0.35">
      <c r="A761" s="22">
        <v>758</v>
      </c>
      <c r="B761" s="257">
        <v>18</v>
      </c>
      <c r="C761" s="95">
        <v>45228</v>
      </c>
      <c r="D761" s="64" t="s">
        <v>12</v>
      </c>
      <c r="E761" s="482" t="e">
        <f t="shared" si="151"/>
        <v>#N/A</v>
      </c>
      <c r="F761" s="482" t="e">
        <f t="shared" si="151"/>
        <v>#N/A</v>
      </c>
      <c r="G761" s="464"/>
      <c r="H761" s="369" t="e">
        <f t="shared" si="152"/>
        <v>#N/A</v>
      </c>
      <c r="I761" s="370" t="e">
        <f t="shared" si="153"/>
        <v>#N/A</v>
      </c>
      <c r="J761" s="73"/>
      <c r="K761" s="16"/>
      <c r="M761" s="336"/>
      <c r="N761" s="336"/>
      <c r="P761" s="16"/>
      <c r="Q761" s="16"/>
    </row>
    <row r="762" spans="1:29" ht="12.75" customHeight="1" x14ac:dyDescent="0.35">
      <c r="A762" s="22">
        <v>759</v>
      </c>
      <c r="B762" s="324" t="s">
        <v>0</v>
      </c>
      <c r="C762" s="95"/>
      <c r="D762" s="325" t="s">
        <v>0</v>
      </c>
      <c r="E762" s="484" t="s">
        <v>0</v>
      </c>
      <c r="F762" s="485" t="s">
        <v>0</v>
      </c>
      <c r="G762" s="464" t="s">
        <v>0</v>
      </c>
      <c r="H762" s="374" t="s">
        <v>0</v>
      </c>
      <c r="I762" s="372" t="s">
        <v>0</v>
      </c>
      <c r="J762" s="326"/>
      <c r="K762" s="16"/>
      <c r="M762" s="85"/>
      <c r="N762" s="85"/>
      <c r="P762" s="16"/>
      <c r="Q762" s="16"/>
    </row>
    <row r="763" spans="1:29" ht="12.75" customHeight="1" x14ac:dyDescent="0.35">
      <c r="A763" s="22">
        <v>760</v>
      </c>
      <c r="B763" s="257">
        <v>18</v>
      </c>
      <c r="C763" s="95">
        <v>45228</v>
      </c>
      <c r="D763" s="63" t="s">
        <v>102</v>
      </c>
      <c r="E763" s="483" t="str">
        <f t="shared" ref="E763:F767" si="154">VLOOKUP(M763,Teams,2)</f>
        <v>FAIRFIELD GAC 50</v>
      </c>
      <c r="F763" s="483" t="str">
        <f t="shared" si="154"/>
        <v>CHESHIRE AZZURRI</v>
      </c>
      <c r="G763" s="464"/>
      <c r="H763" s="369">
        <v>0.41666666666666669</v>
      </c>
      <c r="I763" s="370" t="str">
        <f>VLOOKUP(E763,FallFields1,2)</f>
        <v>Ludlowe HS (T), Fairfield</v>
      </c>
      <c r="J763" s="73"/>
      <c r="K763" s="16"/>
      <c r="M763" s="330" t="s">
        <v>127</v>
      </c>
      <c r="N763" s="330" t="s">
        <v>124</v>
      </c>
      <c r="P763" s="16"/>
      <c r="Q763" s="16"/>
    </row>
    <row r="764" spans="1:29" ht="12.75" customHeight="1" x14ac:dyDescent="0.35">
      <c r="A764" s="22">
        <v>761</v>
      </c>
      <c r="B764" s="257">
        <v>18</v>
      </c>
      <c r="C764" s="95">
        <v>45228</v>
      </c>
      <c r="D764" s="63" t="s">
        <v>102</v>
      </c>
      <c r="E764" s="483" t="str">
        <f t="shared" si="154"/>
        <v>POLONIA FALCON STARS FC</v>
      </c>
      <c r="F764" s="483" t="str">
        <f t="shared" si="154"/>
        <v>GREENWICH PUMAS FC 50</v>
      </c>
      <c r="G764" s="464"/>
      <c r="H764" s="369">
        <f>VLOOKUP(E764,START_TIMES,2)</f>
        <v>0.33333333333333331</v>
      </c>
      <c r="I764" s="370" t="str">
        <f>VLOOKUP(E764,FallFields1,2)</f>
        <v>Falcon Field (G), New Britain</v>
      </c>
      <c r="J764" s="73"/>
      <c r="K764" s="16"/>
      <c r="M764" s="330" t="s">
        <v>131</v>
      </c>
      <c r="N764" s="330" t="s">
        <v>128</v>
      </c>
      <c r="P764" s="16"/>
      <c r="Q764" s="16"/>
    </row>
    <row r="765" spans="1:29" ht="12.75" customHeight="1" x14ac:dyDescent="0.35">
      <c r="A765" s="22">
        <v>762</v>
      </c>
      <c r="B765" s="257">
        <v>18</v>
      </c>
      <c r="C765" s="95">
        <v>45228</v>
      </c>
      <c r="D765" s="63" t="s">
        <v>102</v>
      </c>
      <c r="E765" s="483" t="str">
        <f t="shared" si="154"/>
        <v>DYNAMO SC</v>
      </c>
      <c r="F765" s="483" t="str">
        <f t="shared" si="154"/>
        <v>STAMFORD CITY</v>
      </c>
      <c r="G765" s="464"/>
      <c r="H765" s="369">
        <f>VLOOKUP(E765,START_TIMES,2)</f>
        <v>0.41666666666666702</v>
      </c>
      <c r="I765" s="370" t="str">
        <f>VLOOKUP(E765,FallFields1,2)</f>
        <v>InSports (T), Trumbull</v>
      </c>
      <c r="J765" s="73"/>
      <c r="K765" s="16"/>
      <c r="M765" s="330" t="s">
        <v>126</v>
      </c>
      <c r="N765" s="330" t="s">
        <v>132</v>
      </c>
      <c r="P765" s="16"/>
      <c r="Q765" s="16"/>
    </row>
    <row r="766" spans="1:29" ht="12.75" customHeight="1" x14ac:dyDescent="0.35">
      <c r="A766" s="22">
        <v>763</v>
      </c>
      <c r="B766" s="257">
        <v>18</v>
      </c>
      <c r="C766" s="462">
        <v>45228</v>
      </c>
      <c r="D766" s="63" t="s">
        <v>102</v>
      </c>
      <c r="E766" s="483" t="str">
        <f t="shared" si="154"/>
        <v>NORWALK MARINERS LEGENDS</v>
      </c>
      <c r="F766" s="483" t="str">
        <f t="shared" si="154"/>
        <v>VASCO DA GAMA 50</v>
      </c>
      <c r="G766" s="464"/>
      <c r="H766" s="369">
        <v>0.33333333333333331</v>
      </c>
      <c r="I766" s="370" t="str">
        <f>VLOOKUP(E766,FallFields1,2)</f>
        <v>Nathan Hale MS (T), Norwalk</v>
      </c>
      <c r="J766" s="73"/>
      <c r="K766" s="16"/>
      <c r="M766" s="330" t="s">
        <v>130</v>
      </c>
      <c r="N766" s="330" t="s">
        <v>133</v>
      </c>
      <c r="P766" s="16"/>
      <c r="Q766" s="16"/>
    </row>
    <row r="767" spans="1:29" ht="12.75" customHeight="1" x14ac:dyDescent="0.35">
      <c r="A767" s="22">
        <v>764</v>
      </c>
      <c r="B767" s="257">
        <v>18</v>
      </c>
      <c r="C767" s="95">
        <v>45228</v>
      </c>
      <c r="D767" s="63" t="s">
        <v>102</v>
      </c>
      <c r="E767" s="483" t="str">
        <f t="shared" si="154"/>
        <v>DOCKSIDE SC</v>
      </c>
      <c r="F767" s="483" t="str">
        <f t="shared" si="154"/>
        <v>NEW FAIRFIELD UNITED</v>
      </c>
      <c r="G767" s="464"/>
      <c r="H767" s="369">
        <f>VLOOKUP(E767,START_TIMES,2)</f>
        <v>0.41666666666666702</v>
      </c>
      <c r="I767" s="370" t="str">
        <f>VLOOKUP(E767,FallFields1,2)</f>
        <v>Foran HS KMT (T), Milford</v>
      </c>
      <c r="J767" s="73"/>
      <c r="K767" s="16"/>
      <c r="M767" s="330" t="s">
        <v>125</v>
      </c>
      <c r="N767" s="330" t="s">
        <v>129</v>
      </c>
      <c r="P767" s="16"/>
      <c r="Q767" s="16"/>
    </row>
    <row r="768" spans="1:29" ht="12.75" customHeight="1" x14ac:dyDescent="0.35">
      <c r="A768" s="22">
        <v>765</v>
      </c>
      <c r="B768" s="324" t="s">
        <v>0</v>
      </c>
      <c r="C768" s="95"/>
      <c r="D768" s="325" t="s">
        <v>0</v>
      </c>
      <c r="E768" s="484" t="s">
        <v>0</v>
      </c>
      <c r="F768" s="485" t="s">
        <v>0</v>
      </c>
      <c r="G768" s="464" t="s">
        <v>0</v>
      </c>
      <c r="H768" s="374" t="s">
        <v>0</v>
      </c>
      <c r="I768" s="372" t="s">
        <v>0</v>
      </c>
      <c r="J768" s="326"/>
      <c r="K768" s="16"/>
      <c r="M768" s="85"/>
      <c r="N768" s="85"/>
      <c r="P768" s="16"/>
      <c r="Q768" s="16"/>
    </row>
    <row r="769" spans="1:29" ht="12.75" customHeight="1" x14ac:dyDescent="0.35">
      <c r="A769" s="22">
        <v>766</v>
      </c>
      <c r="B769" s="257">
        <v>18</v>
      </c>
      <c r="C769" s="95">
        <v>45228</v>
      </c>
      <c r="D769" s="318" t="s">
        <v>103</v>
      </c>
      <c r="E769" s="483" t="str">
        <f t="shared" ref="E769:F771" si="155">VLOOKUP(M769,Teams,2)</f>
        <v>CLUB NAPOLI 50</v>
      </c>
      <c r="F769" s="483" t="str">
        <f t="shared" si="155"/>
        <v>GREENWICH PFC</v>
      </c>
      <c r="G769" s="464"/>
      <c r="H769" s="369">
        <f>VLOOKUP(E769,START_TIMES,2)</f>
        <v>0.41666666666666702</v>
      </c>
      <c r="I769" s="370" t="str">
        <f>VLOOKUP(E769,FallFields1,2)</f>
        <v>North Farms Park (G), North Branford</v>
      </c>
      <c r="J769" s="73"/>
      <c r="K769" s="16"/>
      <c r="M769" s="340" t="s">
        <v>146</v>
      </c>
      <c r="N769" s="340" t="s">
        <v>138</v>
      </c>
      <c r="P769" s="16"/>
      <c r="Q769" s="16"/>
    </row>
    <row r="770" spans="1:29" ht="12.75" customHeight="1" x14ac:dyDescent="0.35">
      <c r="A770" s="22">
        <v>767</v>
      </c>
      <c r="B770" s="257">
        <v>18</v>
      </c>
      <c r="C770" s="95">
        <v>45228</v>
      </c>
      <c r="D770" s="318" t="s">
        <v>103</v>
      </c>
      <c r="E770" s="483" t="str">
        <f t="shared" si="155"/>
        <v>WESTPORT FC</v>
      </c>
      <c r="F770" s="483" t="str">
        <f t="shared" si="155"/>
        <v>REBELS UNITED</v>
      </c>
      <c r="G770" s="464"/>
      <c r="H770" s="369">
        <f>VLOOKUP(E770,START_TIMES,2)</f>
        <v>0.33333333333333331</v>
      </c>
      <c r="I770" s="370" t="str">
        <f>VLOOKUP(E770,FallFields1,2)</f>
        <v>Wakeman Park (T), Westport</v>
      </c>
      <c r="J770" s="73"/>
      <c r="K770" s="16"/>
      <c r="M770" s="340" t="s">
        <v>144</v>
      </c>
      <c r="N770" s="340" t="s">
        <v>142</v>
      </c>
      <c r="P770" s="16"/>
      <c r="Q770" s="16"/>
    </row>
    <row r="771" spans="1:29" ht="12.75" customHeight="1" x14ac:dyDescent="0.35">
      <c r="A771" s="22">
        <v>768</v>
      </c>
      <c r="B771" s="257">
        <v>18</v>
      </c>
      <c r="C771" s="95">
        <v>45228</v>
      </c>
      <c r="D771" s="318" t="s">
        <v>103</v>
      </c>
      <c r="E771" s="483" t="str">
        <f t="shared" si="155"/>
        <v>GUILFORD BLACK EAGLES</v>
      </c>
      <c r="F771" s="483" t="str">
        <f t="shared" si="155"/>
        <v>GREENWICH FC 50</v>
      </c>
      <c r="G771" s="464"/>
      <c r="H771" s="369">
        <f>VLOOKUP(E771,START_TIMES,2)</f>
        <v>0.41666666666666702</v>
      </c>
      <c r="I771" s="370" t="str">
        <f>VLOOKUP(E771,FallFields1,2)</f>
        <v>Calvin Leete School (G), Guilford</v>
      </c>
      <c r="J771" s="73"/>
      <c r="K771" s="16"/>
      <c r="M771" s="481" t="s">
        <v>147</v>
      </c>
      <c r="N771" s="340" t="s">
        <v>136</v>
      </c>
      <c r="P771" s="16"/>
      <c r="Q771" s="16"/>
    </row>
    <row r="772" spans="1:29" ht="12.75" customHeight="1" x14ac:dyDescent="0.35">
      <c r="A772" s="22">
        <v>769</v>
      </c>
      <c r="B772" s="257">
        <v>18</v>
      </c>
      <c r="C772" s="95"/>
      <c r="D772" s="325" t="s">
        <v>0</v>
      </c>
      <c r="E772" s="484" t="s">
        <v>0</v>
      </c>
      <c r="F772" s="485" t="s">
        <v>0</v>
      </c>
      <c r="G772" s="464" t="s">
        <v>0</v>
      </c>
      <c r="H772" s="374" t="s">
        <v>0</v>
      </c>
      <c r="I772" s="372" t="s">
        <v>0</v>
      </c>
      <c r="J772" s="326"/>
      <c r="K772" s="16"/>
      <c r="M772" s="85"/>
      <c r="N772" s="85"/>
      <c r="P772" s="16"/>
      <c r="Q772" s="16"/>
    </row>
    <row r="773" spans="1:29" ht="12.75" customHeight="1" x14ac:dyDescent="0.35">
      <c r="A773" s="22">
        <v>770</v>
      </c>
      <c r="B773" s="324" t="s">
        <v>948</v>
      </c>
      <c r="C773" s="95">
        <v>45228</v>
      </c>
      <c r="D773" s="318" t="s">
        <v>103</v>
      </c>
      <c r="E773" s="483" t="str">
        <f t="shared" ref="E773:F775" si="156">VLOOKUP(M773,Teams,2)</f>
        <v>NORWALK SPORT COLOMBIA 50</v>
      </c>
      <c r="F773" s="483" t="str">
        <f t="shared" si="156"/>
        <v>SOUTHEAST CT</v>
      </c>
      <c r="G773" s="464"/>
      <c r="H773" s="369">
        <f>VLOOKUP(E773,START_TIMES,2)</f>
        <v>0.41666666666666702</v>
      </c>
      <c r="I773" s="370" t="str">
        <f>VLOOKUP(E773,FallFields1,2)</f>
        <v>Nathan Hale MS (T), Norwalk</v>
      </c>
      <c r="J773" s="73"/>
      <c r="K773" s="16"/>
      <c r="M773" s="340" t="s">
        <v>141</v>
      </c>
      <c r="N773" s="481" t="s">
        <v>149</v>
      </c>
      <c r="P773" s="16"/>
      <c r="Q773" s="16"/>
    </row>
    <row r="774" spans="1:29" ht="12.75" customHeight="1" x14ac:dyDescent="0.35">
      <c r="A774" s="22">
        <v>771</v>
      </c>
      <c r="B774" s="257">
        <v>18</v>
      </c>
      <c r="C774" s="95">
        <v>45228</v>
      </c>
      <c r="D774" s="318" t="s">
        <v>103</v>
      </c>
      <c r="E774" s="483" t="str">
        <f t="shared" si="156"/>
        <v>VASCO DA GAMA 60</v>
      </c>
      <c r="F774" s="483" t="str">
        <f t="shared" si="156"/>
        <v>NORTH BRANFORD LEGENDS</v>
      </c>
      <c r="G774" s="464"/>
      <c r="H774" s="369">
        <f>VLOOKUP(E774,START_TIMES,2)</f>
        <v>0.41666666666666702</v>
      </c>
      <c r="I774" s="370" t="str">
        <f>VLOOKUP(E774,FallFields1,2)</f>
        <v>Veterans Memorial Park (T), Bridgeport</v>
      </c>
      <c r="J774" s="73"/>
      <c r="K774" s="16"/>
      <c r="M774" s="481" t="s">
        <v>135</v>
      </c>
      <c r="N774" s="340" t="s">
        <v>148</v>
      </c>
      <c r="P774" s="16"/>
      <c r="Q774" s="16"/>
    </row>
    <row r="775" spans="1:29" ht="12.75" customHeight="1" x14ac:dyDescent="0.35">
      <c r="A775" s="22">
        <v>772</v>
      </c>
      <c r="B775" s="257">
        <v>18</v>
      </c>
      <c r="C775" s="95">
        <v>45228</v>
      </c>
      <c r="D775" s="318" t="s">
        <v>103</v>
      </c>
      <c r="E775" s="483" t="str">
        <f t="shared" si="156"/>
        <v>EAST HAVEN SC</v>
      </c>
      <c r="F775" s="483" t="str">
        <f t="shared" si="156"/>
        <v>ZIMMITTI SC</v>
      </c>
      <c r="G775" s="464"/>
      <c r="H775" s="369">
        <f>VLOOKUP(E775,START_TIMES,2)</f>
        <v>0.41666666666666702</v>
      </c>
      <c r="I775" s="370" t="str">
        <f>VLOOKUP(E775,FallFields1,2)</f>
        <v>East Haven MS (G), East Haven</v>
      </c>
      <c r="J775" s="73"/>
      <c r="K775" s="16"/>
      <c r="M775" s="340" t="s">
        <v>134</v>
      </c>
      <c r="N775" s="481" t="s">
        <v>137</v>
      </c>
      <c r="P775" s="16"/>
      <c r="Q775" s="16"/>
    </row>
    <row r="776" spans="1:29" ht="12.75" customHeight="1" x14ac:dyDescent="0.35">
      <c r="A776" s="22">
        <v>773</v>
      </c>
      <c r="B776" s="324" t="s">
        <v>0</v>
      </c>
      <c r="C776" s="95" t="s">
        <v>0</v>
      </c>
      <c r="D776" s="325" t="s">
        <v>0</v>
      </c>
      <c r="E776" s="484" t="s">
        <v>0</v>
      </c>
      <c r="F776" s="485" t="s">
        <v>0</v>
      </c>
      <c r="G776" s="464" t="s">
        <v>0</v>
      </c>
      <c r="H776" s="374" t="s">
        <v>0</v>
      </c>
      <c r="I776" s="372" t="s">
        <v>0</v>
      </c>
      <c r="J776" s="326"/>
      <c r="K776" s="16"/>
      <c r="M776" s="85"/>
      <c r="N776" s="85"/>
      <c r="P776" s="16"/>
      <c r="Q776" s="16"/>
    </row>
    <row r="777" spans="1:29" ht="12.75" customHeight="1" x14ac:dyDescent="0.35">
      <c r="A777" s="22">
        <v>774</v>
      </c>
      <c r="B777" s="324" t="s">
        <v>0</v>
      </c>
      <c r="C777" s="95" t="s">
        <v>0</v>
      </c>
      <c r="D777" s="325" t="s">
        <v>0</v>
      </c>
      <c r="E777" s="484" t="s">
        <v>0</v>
      </c>
      <c r="F777" s="485" t="s">
        <v>0</v>
      </c>
      <c r="G777" s="464" t="s">
        <v>0</v>
      </c>
      <c r="H777" s="374" t="s">
        <v>0</v>
      </c>
      <c r="I777" s="372" t="s">
        <v>0</v>
      </c>
      <c r="J777" s="326"/>
      <c r="K777" s="16"/>
      <c r="M777" s="85"/>
      <c r="N777" s="85"/>
      <c r="P777" s="16"/>
      <c r="Q777" s="16"/>
    </row>
    <row r="778" spans="1:29" ht="12.75" customHeight="1" thickBot="1" x14ac:dyDescent="0.4">
      <c r="A778" s="22">
        <v>775</v>
      </c>
      <c r="B778" s="324"/>
      <c r="C778" s="95">
        <v>45236</v>
      </c>
      <c r="D778" s="64" t="s">
        <v>12</v>
      </c>
      <c r="E778" s="482" t="e">
        <f t="shared" ref="E778:F784" si="157">VLOOKUP(M778,Teams,2)</f>
        <v>#N/A</v>
      </c>
      <c r="F778" s="482" t="e">
        <f t="shared" si="157"/>
        <v>#N/A</v>
      </c>
      <c r="G778" s="464"/>
      <c r="H778" s="369" t="e">
        <f t="shared" ref="H778:H784" si="158">VLOOKUP(E778,START_TIMES,2)</f>
        <v>#N/A</v>
      </c>
      <c r="I778" s="370" t="e">
        <f t="shared" ref="I778:I784" si="159">VLOOKUP(E778,FallFields1,2)</f>
        <v>#N/A</v>
      </c>
      <c r="J778" s="73"/>
      <c r="K778" s="16"/>
      <c r="M778" s="338"/>
      <c r="N778" s="338"/>
      <c r="P778" s="16"/>
      <c r="Q778" s="16"/>
    </row>
    <row r="779" spans="1:29" ht="12.75" customHeight="1" thickTop="1" thickBot="1" x14ac:dyDescent="0.4">
      <c r="A779" s="22">
        <v>776</v>
      </c>
      <c r="B779" s="257"/>
      <c r="C779" s="95">
        <v>45236</v>
      </c>
      <c r="D779" s="64" t="s">
        <v>12</v>
      </c>
      <c r="E779" s="482" t="e">
        <f t="shared" si="157"/>
        <v>#N/A</v>
      </c>
      <c r="F779" s="482" t="e">
        <f t="shared" si="157"/>
        <v>#N/A</v>
      </c>
      <c r="G779" s="464"/>
      <c r="H779" s="369" t="e">
        <f t="shared" si="158"/>
        <v>#N/A</v>
      </c>
      <c r="I779" s="370" t="e">
        <f t="shared" si="159"/>
        <v>#N/A</v>
      </c>
      <c r="J779" s="73"/>
      <c r="K779" s="16"/>
      <c r="M779" s="338"/>
      <c r="N779" s="338"/>
      <c r="O779" s="312"/>
      <c r="P779" s="16"/>
      <c r="Q779" s="16"/>
    </row>
    <row r="780" spans="1:29" ht="12.75" customHeight="1" thickTop="1" thickBot="1" x14ac:dyDescent="0.4">
      <c r="A780" s="22">
        <v>777</v>
      </c>
      <c r="B780" s="257"/>
      <c r="C780" s="95">
        <v>45236</v>
      </c>
      <c r="D780" s="64" t="s">
        <v>12</v>
      </c>
      <c r="E780" s="482" t="e">
        <f t="shared" si="157"/>
        <v>#N/A</v>
      </c>
      <c r="F780" s="482" t="e">
        <f t="shared" si="157"/>
        <v>#N/A</v>
      </c>
      <c r="G780" s="464"/>
      <c r="H780" s="369" t="e">
        <f t="shared" si="158"/>
        <v>#N/A</v>
      </c>
      <c r="I780" s="370" t="e">
        <f t="shared" si="159"/>
        <v>#N/A</v>
      </c>
      <c r="J780" s="73"/>
      <c r="K780" s="16"/>
      <c r="M780" s="338"/>
      <c r="N780" s="338"/>
      <c r="P780" s="16"/>
      <c r="Q780" s="16"/>
    </row>
    <row r="781" spans="1:29" ht="12.75" customHeight="1" thickTop="1" thickBot="1" x14ac:dyDescent="0.4">
      <c r="A781" s="22">
        <v>778</v>
      </c>
      <c r="B781" s="257"/>
      <c r="C781" s="95">
        <v>45236</v>
      </c>
      <c r="D781" s="64" t="s">
        <v>12</v>
      </c>
      <c r="E781" s="482" t="e">
        <f t="shared" si="157"/>
        <v>#N/A</v>
      </c>
      <c r="F781" s="482" t="e">
        <f t="shared" si="157"/>
        <v>#N/A</v>
      </c>
      <c r="G781" s="464"/>
      <c r="H781" s="369" t="e">
        <f t="shared" si="158"/>
        <v>#N/A</v>
      </c>
      <c r="I781" s="370" t="e">
        <f t="shared" si="159"/>
        <v>#N/A</v>
      </c>
      <c r="J781" s="73"/>
      <c r="K781" s="16"/>
      <c r="M781" s="338"/>
      <c r="N781" s="338"/>
      <c r="P781" s="16"/>
      <c r="Q781" s="16"/>
      <c r="S781" s="16"/>
      <c r="T781" s="198"/>
      <c r="U781" s="198"/>
      <c r="V781" s="16">
        <v>73</v>
      </c>
      <c r="W781" s="209"/>
      <c r="X781" s="215"/>
      <c r="Y781" s="16"/>
      <c r="Z781" s="20"/>
      <c r="AC781" s="16"/>
    </row>
    <row r="782" spans="1:29" ht="12.75" customHeight="1" thickTop="1" x14ac:dyDescent="0.35">
      <c r="A782" s="22">
        <v>779</v>
      </c>
      <c r="B782" s="257"/>
      <c r="C782" s="95">
        <v>45236</v>
      </c>
      <c r="D782" s="64" t="s">
        <v>12</v>
      </c>
      <c r="E782" s="482" t="e">
        <f t="shared" si="157"/>
        <v>#N/A</v>
      </c>
      <c r="F782" s="482" t="e">
        <f t="shared" si="157"/>
        <v>#N/A</v>
      </c>
      <c r="G782" s="464"/>
      <c r="H782" s="369" t="e">
        <f t="shared" si="158"/>
        <v>#N/A</v>
      </c>
      <c r="I782" s="370" t="e">
        <f t="shared" si="159"/>
        <v>#N/A</v>
      </c>
      <c r="J782" s="73"/>
      <c r="K782" s="16"/>
      <c r="M782" s="338"/>
      <c r="N782" s="338"/>
      <c r="P782" s="16"/>
      <c r="Q782" s="16"/>
      <c r="S782" s="16"/>
      <c r="T782" s="288"/>
      <c r="U782" s="288"/>
      <c r="V782" s="16"/>
      <c r="W782" s="227"/>
      <c r="X782" s="289"/>
      <c r="Y782" s="16"/>
      <c r="Z782" s="20"/>
      <c r="AC782" s="16"/>
    </row>
    <row r="783" spans="1:29" ht="12.75" customHeight="1" x14ac:dyDescent="0.35">
      <c r="A783" s="22">
        <v>780</v>
      </c>
      <c r="B783" s="324"/>
      <c r="C783" s="95">
        <v>45236</v>
      </c>
      <c r="D783" s="64" t="s">
        <v>12</v>
      </c>
      <c r="E783" s="482" t="e">
        <f t="shared" si="157"/>
        <v>#N/A</v>
      </c>
      <c r="F783" s="482" t="e">
        <f t="shared" si="157"/>
        <v>#N/A</v>
      </c>
      <c r="G783" s="464"/>
      <c r="H783" s="369" t="e">
        <f t="shared" si="158"/>
        <v>#N/A</v>
      </c>
      <c r="I783" s="370" t="e">
        <f t="shared" si="159"/>
        <v>#N/A</v>
      </c>
      <c r="J783" s="326"/>
      <c r="K783" s="16"/>
      <c r="M783" s="338"/>
      <c r="N783" s="338"/>
      <c r="P783" s="16"/>
      <c r="Q783" s="16"/>
      <c r="S783" s="16"/>
      <c r="T783" s="288"/>
      <c r="U783" s="288"/>
      <c r="V783" s="16"/>
      <c r="W783" s="227"/>
      <c r="X783" s="289"/>
      <c r="Y783" s="16"/>
      <c r="Z783" s="20"/>
      <c r="AC783" s="16"/>
    </row>
    <row r="784" spans="1:29" ht="12.75" customHeight="1" x14ac:dyDescent="0.35">
      <c r="A784" s="22">
        <v>781</v>
      </c>
      <c r="B784" s="257"/>
      <c r="C784" s="95">
        <v>45236</v>
      </c>
      <c r="D784" s="64" t="s">
        <v>12</v>
      </c>
      <c r="E784" s="482" t="e">
        <f t="shared" si="157"/>
        <v>#N/A</v>
      </c>
      <c r="F784" s="482" t="e">
        <f t="shared" si="157"/>
        <v>#N/A</v>
      </c>
      <c r="G784" s="464"/>
      <c r="H784" s="369" t="e">
        <f t="shared" si="158"/>
        <v>#N/A</v>
      </c>
      <c r="I784" s="370" t="e">
        <f t="shared" si="159"/>
        <v>#N/A</v>
      </c>
      <c r="J784" s="73"/>
      <c r="K784" s="16"/>
      <c r="M784" s="339"/>
      <c r="N784" s="334"/>
      <c r="P784" s="16"/>
      <c r="Q784" s="16"/>
      <c r="S784" s="16"/>
      <c r="T784" s="288"/>
      <c r="U784" s="288"/>
      <c r="V784" s="16"/>
      <c r="W784" s="227"/>
      <c r="X784" s="289"/>
      <c r="Y784" s="16"/>
      <c r="Z784" s="20"/>
      <c r="AC784" s="16"/>
    </row>
    <row r="785" spans="1:29" ht="12.75" customHeight="1" thickBot="1" x14ac:dyDescent="0.4">
      <c r="A785" s="22">
        <v>782</v>
      </c>
      <c r="B785" s="324" t="s">
        <v>0</v>
      </c>
      <c r="C785" s="95" t="s">
        <v>0</v>
      </c>
      <c r="D785" s="325" t="s">
        <v>0</v>
      </c>
      <c r="E785" s="484" t="s">
        <v>0</v>
      </c>
      <c r="F785" s="485" t="s">
        <v>0</v>
      </c>
      <c r="G785" s="373" t="s">
        <v>0</v>
      </c>
      <c r="H785" s="374" t="s">
        <v>0</v>
      </c>
      <c r="I785" s="372" t="s">
        <v>0</v>
      </c>
      <c r="J785" s="326"/>
      <c r="K785" s="16"/>
      <c r="M785" s="85"/>
      <c r="N785" s="85"/>
      <c r="P785" s="16"/>
      <c r="Q785" s="16"/>
      <c r="S785" s="16"/>
      <c r="T785" s="288"/>
      <c r="U785" s="288"/>
      <c r="V785" s="16"/>
      <c r="W785" s="227"/>
      <c r="X785" s="289"/>
      <c r="Y785" s="16"/>
      <c r="Z785" s="20"/>
      <c r="AC785" s="16"/>
    </row>
    <row r="786" spans="1:29" ht="12.75" customHeight="1" thickTop="1" thickBot="1" x14ac:dyDescent="0.4">
      <c r="A786" s="22">
        <v>783</v>
      </c>
      <c r="B786" s="257"/>
      <c r="C786" s="95"/>
      <c r="D786" s="325"/>
      <c r="E786" s="484" t="s">
        <v>0</v>
      </c>
      <c r="F786" s="485" t="s">
        <v>0</v>
      </c>
      <c r="G786" s="419" t="s">
        <v>204</v>
      </c>
      <c r="H786" s="369"/>
      <c r="I786" s="384"/>
      <c r="J786" s="73"/>
      <c r="K786" s="16"/>
      <c r="P786" s="16"/>
      <c r="Q786" s="16"/>
      <c r="S786" s="16"/>
      <c r="T786" s="288"/>
      <c r="U786" s="288"/>
      <c r="V786" s="16"/>
      <c r="W786" s="227"/>
      <c r="X786" s="289"/>
      <c r="Y786" s="16"/>
      <c r="Z786" s="20"/>
      <c r="AC786" s="16"/>
    </row>
    <row r="787" spans="1:29" ht="12.75" customHeight="1" thickTop="1" thickBot="1" x14ac:dyDescent="0.4">
      <c r="A787" s="22">
        <v>784</v>
      </c>
      <c r="B787" s="257"/>
      <c r="C787" s="95"/>
      <c r="D787" s="325"/>
      <c r="E787" s="484" t="s">
        <v>0</v>
      </c>
      <c r="F787" s="485" t="s">
        <v>0</v>
      </c>
      <c r="G787" s="418" t="s">
        <v>204</v>
      </c>
      <c r="H787" s="369"/>
      <c r="I787" s="384"/>
      <c r="J787" s="73"/>
      <c r="K787" s="16"/>
      <c r="P787" s="16"/>
      <c r="Q787" s="16"/>
      <c r="S787" s="16"/>
      <c r="T787" s="288"/>
      <c r="U787" s="288"/>
      <c r="V787" s="16"/>
      <c r="W787" s="227"/>
      <c r="X787" s="289"/>
      <c r="Y787" s="16"/>
      <c r="Z787" s="20"/>
      <c r="AC787" s="16"/>
    </row>
    <row r="788" spans="1:29" ht="12.75" customHeight="1" thickTop="1" thickBot="1" x14ac:dyDescent="0.4">
      <c r="A788" s="22">
        <v>785</v>
      </c>
      <c r="B788" s="257"/>
      <c r="C788" s="95"/>
      <c r="D788" s="325"/>
      <c r="E788" s="484" t="s">
        <v>0</v>
      </c>
      <c r="F788" s="485" t="s">
        <v>0</v>
      </c>
      <c r="G788" s="420" t="s">
        <v>204</v>
      </c>
      <c r="H788" s="369"/>
      <c r="I788" s="384"/>
      <c r="J788" s="73"/>
      <c r="K788" s="16"/>
      <c r="P788" s="16"/>
      <c r="Q788" s="16"/>
      <c r="S788" s="16"/>
      <c r="T788" s="288"/>
      <c r="U788" s="288"/>
      <c r="V788" s="16"/>
      <c r="W788" s="227"/>
      <c r="X788" s="289"/>
      <c r="Y788" s="16"/>
      <c r="Z788" s="20"/>
      <c r="AC788" s="16"/>
    </row>
    <row r="789" spans="1:29" ht="12.75" customHeight="1" thickTop="1" x14ac:dyDescent="0.3">
      <c r="P789" s="16"/>
      <c r="Q789" s="16"/>
      <c r="S789" s="16"/>
      <c r="T789" s="288"/>
      <c r="U789" s="288"/>
      <c r="V789" s="16"/>
      <c r="W789" s="227"/>
      <c r="X789" s="289"/>
      <c r="Y789" s="16"/>
      <c r="Z789" s="20"/>
      <c r="AC789" s="16"/>
    </row>
  </sheetData>
  <mergeCells count="3">
    <mergeCell ref="E1:H1"/>
    <mergeCell ref="K1:L1"/>
    <mergeCell ref="AF1:AG1"/>
  </mergeCells>
  <pageMargins left="0" right="0" top="0" bottom="0.25" header="0" footer="0.3"/>
  <pageSetup scale="53" orientation="landscape" r:id="rId1"/>
  <headerFooter alignWithMargins="0"/>
  <colBreaks count="1" manualBreakCount="1">
    <brk id="10" max="80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3B249-8810-4D7D-A952-5272CAA1C39F}">
  <dimension ref="A1:B28"/>
  <sheetViews>
    <sheetView topLeftCell="C3" zoomScale="130" zoomScaleNormal="130" workbookViewId="0">
      <selection activeCell="E7" sqref="E7"/>
    </sheetView>
  </sheetViews>
  <sheetFormatPr defaultRowHeight="12.5" x14ac:dyDescent="0.25"/>
  <cols>
    <col min="1" max="1" width="32.81640625" customWidth="1"/>
    <col min="2" max="2" width="98" customWidth="1"/>
    <col min="247" max="247" width="3.7265625" customWidth="1"/>
    <col min="248" max="248" width="9" bestFit="1" customWidth="1"/>
    <col min="249" max="250" width="23.7265625" bestFit="1" customWidth="1"/>
    <col min="251" max="252" width="16.1796875" customWidth="1"/>
    <col min="255" max="255" width="28.1796875" customWidth="1"/>
    <col min="503" max="503" width="3.7265625" customWidth="1"/>
    <col min="504" max="504" width="9" bestFit="1" customWidth="1"/>
    <col min="505" max="506" width="23.7265625" bestFit="1" customWidth="1"/>
    <col min="507" max="508" width="16.1796875" customWidth="1"/>
    <col min="511" max="511" width="28.1796875" customWidth="1"/>
    <col min="759" max="759" width="3.7265625" customWidth="1"/>
    <col min="760" max="760" width="9" bestFit="1" customWidth="1"/>
    <col min="761" max="762" width="23.7265625" bestFit="1" customWidth="1"/>
    <col min="763" max="764" width="16.1796875" customWidth="1"/>
    <col min="767" max="767" width="28.1796875" customWidth="1"/>
    <col min="1015" max="1015" width="3.7265625" customWidth="1"/>
    <col min="1016" max="1016" width="9" bestFit="1" customWidth="1"/>
    <col min="1017" max="1018" width="23.7265625" bestFit="1" customWidth="1"/>
    <col min="1019" max="1020" width="16.1796875" customWidth="1"/>
    <col min="1023" max="1023" width="28.1796875" customWidth="1"/>
    <col min="1271" max="1271" width="3.7265625" customWidth="1"/>
    <col min="1272" max="1272" width="9" bestFit="1" customWidth="1"/>
    <col min="1273" max="1274" width="23.7265625" bestFit="1" customWidth="1"/>
    <col min="1275" max="1276" width="16.1796875" customWidth="1"/>
    <col min="1279" max="1279" width="28.1796875" customWidth="1"/>
    <col min="1527" max="1527" width="3.7265625" customWidth="1"/>
    <col min="1528" max="1528" width="9" bestFit="1" customWidth="1"/>
    <col min="1529" max="1530" width="23.7265625" bestFit="1" customWidth="1"/>
    <col min="1531" max="1532" width="16.1796875" customWidth="1"/>
    <col min="1535" max="1535" width="28.1796875" customWidth="1"/>
    <col min="1783" max="1783" width="3.7265625" customWidth="1"/>
    <col min="1784" max="1784" width="9" bestFit="1" customWidth="1"/>
    <col min="1785" max="1786" width="23.7265625" bestFit="1" customWidth="1"/>
    <col min="1787" max="1788" width="16.1796875" customWidth="1"/>
    <col min="1791" max="1791" width="28.1796875" customWidth="1"/>
    <col min="2039" max="2039" width="3.7265625" customWidth="1"/>
    <col min="2040" max="2040" width="9" bestFit="1" customWidth="1"/>
    <col min="2041" max="2042" width="23.7265625" bestFit="1" customWidth="1"/>
    <col min="2043" max="2044" width="16.1796875" customWidth="1"/>
    <col min="2047" max="2047" width="28.1796875" customWidth="1"/>
    <col min="2295" max="2295" width="3.7265625" customWidth="1"/>
    <col min="2296" max="2296" width="9" bestFit="1" customWidth="1"/>
    <col min="2297" max="2298" width="23.7265625" bestFit="1" customWidth="1"/>
    <col min="2299" max="2300" width="16.1796875" customWidth="1"/>
    <col min="2303" max="2303" width="28.1796875" customWidth="1"/>
    <col min="2551" max="2551" width="3.7265625" customWidth="1"/>
    <col min="2552" max="2552" width="9" bestFit="1" customWidth="1"/>
    <col min="2553" max="2554" width="23.7265625" bestFit="1" customWidth="1"/>
    <col min="2555" max="2556" width="16.1796875" customWidth="1"/>
    <col min="2559" max="2559" width="28.1796875" customWidth="1"/>
    <col min="2807" max="2807" width="3.7265625" customWidth="1"/>
    <col min="2808" max="2808" width="9" bestFit="1" customWidth="1"/>
    <col min="2809" max="2810" width="23.7265625" bestFit="1" customWidth="1"/>
    <col min="2811" max="2812" width="16.1796875" customWidth="1"/>
    <col min="2815" max="2815" width="28.1796875" customWidth="1"/>
    <col min="3063" max="3063" width="3.7265625" customWidth="1"/>
    <col min="3064" max="3064" width="9" bestFit="1" customWidth="1"/>
    <col min="3065" max="3066" width="23.7265625" bestFit="1" customWidth="1"/>
    <col min="3067" max="3068" width="16.1796875" customWidth="1"/>
    <col min="3071" max="3071" width="28.1796875" customWidth="1"/>
    <col min="3319" max="3319" width="3.7265625" customWidth="1"/>
    <col min="3320" max="3320" width="9" bestFit="1" customWidth="1"/>
    <col min="3321" max="3322" width="23.7265625" bestFit="1" customWidth="1"/>
    <col min="3323" max="3324" width="16.1796875" customWidth="1"/>
    <col min="3327" max="3327" width="28.1796875" customWidth="1"/>
    <col min="3575" max="3575" width="3.7265625" customWidth="1"/>
    <col min="3576" max="3576" width="9" bestFit="1" customWidth="1"/>
    <col min="3577" max="3578" width="23.7265625" bestFit="1" customWidth="1"/>
    <col min="3579" max="3580" width="16.1796875" customWidth="1"/>
    <col min="3583" max="3583" width="28.1796875" customWidth="1"/>
    <col min="3831" max="3831" width="3.7265625" customWidth="1"/>
    <col min="3832" max="3832" width="9" bestFit="1" customWidth="1"/>
    <col min="3833" max="3834" width="23.7265625" bestFit="1" customWidth="1"/>
    <col min="3835" max="3836" width="16.1796875" customWidth="1"/>
    <col min="3839" max="3839" width="28.1796875" customWidth="1"/>
    <col min="4087" max="4087" width="3.7265625" customWidth="1"/>
    <col min="4088" max="4088" width="9" bestFit="1" customWidth="1"/>
    <col min="4089" max="4090" width="23.7265625" bestFit="1" customWidth="1"/>
    <col min="4091" max="4092" width="16.1796875" customWidth="1"/>
    <col min="4095" max="4095" width="28.1796875" customWidth="1"/>
    <col min="4343" max="4343" width="3.7265625" customWidth="1"/>
    <col min="4344" max="4344" width="9" bestFit="1" customWidth="1"/>
    <col min="4345" max="4346" width="23.7265625" bestFit="1" customWidth="1"/>
    <col min="4347" max="4348" width="16.1796875" customWidth="1"/>
    <col min="4351" max="4351" width="28.1796875" customWidth="1"/>
    <col min="4599" max="4599" width="3.7265625" customWidth="1"/>
    <col min="4600" max="4600" width="9" bestFit="1" customWidth="1"/>
    <col min="4601" max="4602" width="23.7265625" bestFit="1" customWidth="1"/>
    <col min="4603" max="4604" width="16.1796875" customWidth="1"/>
    <col min="4607" max="4607" width="28.1796875" customWidth="1"/>
    <col min="4855" max="4855" width="3.7265625" customWidth="1"/>
    <col min="4856" max="4856" width="9" bestFit="1" customWidth="1"/>
    <col min="4857" max="4858" width="23.7265625" bestFit="1" customWidth="1"/>
    <col min="4859" max="4860" width="16.1796875" customWidth="1"/>
    <col min="4863" max="4863" width="28.1796875" customWidth="1"/>
    <col min="5111" max="5111" width="3.7265625" customWidth="1"/>
    <col min="5112" max="5112" width="9" bestFit="1" customWidth="1"/>
    <col min="5113" max="5114" width="23.7265625" bestFit="1" customWidth="1"/>
    <col min="5115" max="5116" width="16.1796875" customWidth="1"/>
    <col min="5119" max="5119" width="28.1796875" customWidth="1"/>
    <col min="5367" max="5367" width="3.7265625" customWidth="1"/>
    <col min="5368" max="5368" width="9" bestFit="1" customWidth="1"/>
    <col min="5369" max="5370" width="23.7265625" bestFit="1" customWidth="1"/>
    <col min="5371" max="5372" width="16.1796875" customWidth="1"/>
    <col min="5375" max="5375" width="28.1796875" customWidth="1"/>
    <col min="5623" max="5623" width="3.7265625" customWidth="1"/>
    <col min="5624" max="5624" width="9" bestFit="1" customWidth="1"/>
    <col min="5625" max="5626" width="23.7265625" bestFit="1" customWidth="1"/>
    <col min="5627" max="5628" width="16.1796875" customWidth="1"/>
    <col min="5631" max="5631" width="28.1796875" customWidth="1"/>
    <col min="5879" max="5879" width="3.7265625" customWidth="1"/>
    <col min="5880" max="5880" width="9" bestFit="1" customWidth="1"/>
    <col min="5881" max="5882" width="23.7265625" bestFit="1" customWidth="1"/>
    <col min="5883" max="5884" width="16.1796875" customWidth="1"/>
    <col min="5887" max="5887" width="28.1796875" customWidth="1"/>
    <col min="6135" max="6135" width="3.7265625" customWidth="1"/>
    <col min="6136" max="6136" width="9" bestFit="1" customWidth="1"/>
    <col min="6137" max="6138" width="23.7265625" bestFit="1" customWidth="1"/>
    <col min="6139" max="6140" width="16.1796875" customWidth="1"/>
    <col min="6143" max="6143" width="28.1796875" customWidth="1"/>
    <col min="6391" max="6391" width="3.7265625" customWidth="1"/>
    <col min="6392" max="6392" width="9" bestFit="1" customWidth="1"/>
    <col min="6393" max="6394" width="23.7265625" bestFit="1" customWidth="1"/>
    <col min="6395" max="6396" width="16.1796875" customWidth="1"/>
    <col min="6399" max="6399" width="28.1796875" customWidth="1"/>
    <col min="6647" max="6647" width="3.7265625" customWidth="1"/>
    <col min="6648" max="6648" width="9" bestFit="1" customWidth="1"/>
    <col min="6649" max="6650" width="23.7265625" bestFit="1" customWidth="1"/>
    <col min="6651" max="6652" width="16.1796875" customWidth="1"/>
    <col min="6655" max="6655" width="28.1796875" customWidth="1"/>
    <col min="6903" max="6903" width="3.7265625" customWidth="1"/>
    <col min="6904" max="6904" width="9" bestFit="1" customWidth="1"/>
    <col min="6905" max="6906" width="23.7265625" bestFit="1" customWidth="1"/>
    <col min="6907" max="6908" width="16.1796875" customWidth="1"/>
    <col min="6911" max="6911" width="28.1796875" customWidth="1"/>
    <col min="7159" max="7159" width="3.7265625" customWidth="1"/>
    <col min="7160" max="7160" width="9" bestFit="1" customWidth="1"/>
    <col min="7161" max="7162" width="23.7265625" bestFit="1" customWidth="1"/>
    <col min="7163" max="7164" width="16.1796875" customWidth="1"/>
    <col min="7167" max="7167" width="28.1796875" customWidth="1"/>
    <col min="7415" max="7415" width="3.7265625" customWidth="1"/>
    <col min="7416" max="7416" width="9" bestFit="1" customWidth="1"/>
    <col min="7417" max="7418" width="23.7265625" bestFit="1" customWidth="1"/>
    <col min="7419" max="7420" width="16.1796875" customWidth="1"/>
    <col min="7423" max="7423" width="28.1796875" customWidth="1"/>
    <col min="7671" max="7671" width="3.7265625" customWidth="1"/>
    <col min="7672" max="7672" width="9" bestFit="1" customWidth="1"/>
    <col min="7673" max="7674" width="23.7265625" bestFit="1" customWidth="1"/>
    <col min="7675" max="7676" width="16.1796875" customWidth="1"/>
    <col min="7679" max="7679" width="28.1796875" customWidth="1"/>
    <col min="7927" max="7927" width="3.7265625" customWidth="1"/>
    <col min="7928" max="7928" width="9" bestFit="1" customWidth="1"/>
    <col min="7929" max="7930" width="23.7265625" bestFit="1" customWidth="1"/>
    <col min="7931" max="7932" width="16.1796875" customWidth="1"/>
    <col min="7935" max="7935" width="28.1796875" customWidth="1"/>
    <col min="8183" max="8183" width="3.7265625" customWidth="1"/>
    <col min="8184" max="8184" width="9" bestFit="1" customWidth="1"/>
    <col min="8185" max="8186" width="23.7265625" bestFit="1" customWidth="1"/>
    <col min="8187" max="8188" width="16.1796875" customWidth="1"/>
    <col min="8191" max="8191" width="28.1796875" customWidth="1"/>
    <col min="8439" max="8439" width="3.7265625" customWidth="1"/>
    <col min="8440" max="8440" width="9" bestFit="1" customWidth="1"/>
    <col min="8441" max="8442" width="23.7265625" bestFit="1" customWidth="1"/>
    <col min="8443" max="8444" width="16.1796875" customWidth="1"/>
    <col min="8447" max="8447" width="28.1796875" customWidth="1"/>
    <col min="8695" max="8695" width="3.7265625" customWidth="1"/>
    <col min="8696" max="8696" width="9" bestFit="1" customWidth="1"/>
    <col min="8697" max="8698" width="23.7265625" bestFit="1" customWidth="1"/>
    <col min="8699" max="8700" width="16.1796875" customWidth="1"/>
    <col min="8703" max="8703" width="28.1796875" customWidth="1"/>
    <col min="8951" max="8951" width="3.7265625" customWidth="1"/>
    <col min="8952" max="8952" width="9" bestFit="1" customWidth="1"/>
    <col min="8953" max="8954" width="23.7265625" bestFit="1" customWidth="1"/>
    <col min="8955" max="8956" width="16.1796875" customWidth="1"/>
    <col min="8959" max="8959" width="28.1796875" customWidth="1"/>
    <col min="9207" max="9207" width="3.7265625" customWidth="1"/>
    <col min="9208" max="9208" width="9" bestFit="1" customWidth="1"/>
    <col min="9209" max="9210" width="23.7265625" bestFit="1" customWidth="1"/>
    <col min="9211" max="9212" width="16.1796875" customWidth="1"/>
    <col min="9215" max="9215" width="28.1796875" customWidth="1"/>
    <col min="9463" max="9463" width="3.7265625" customWidth="1"/>
    <col min="9464" max="9464" width="9" bestFit="1" customWidth="1"/>
    <col min="9465" max="9466" width="23.7265625" bestFit="1" customWidth="1"/>
    <col min="9467" max="9468" width="16.1796875" customWidth="1"/>
    <col min="9471" max="9471" width="28.1796875" customWidth="1"/>
    <col min="9719" max="9719" width="3.7265625" customWidth="1"/>
    <col min="9720" max="9720" width="9" bestFit="1" customWidth="1"/>
    <col min="9721" max="9722" width="23.7265625" bestFit="1" customWidth="1"/>
    <col min="9723" max="9724" width="16.1796875" customWidth="1"/>
    <col min="9727" max="9727" width="28.1796875" customWidth="1"/>
    <col min="9975" max="9975" width="3.7265625" customWidth="1"/>
    <col min="9976" max="9976" width="9" bestFit="1" customWidth="1"/>
    <col min="9977" max="9978" width="23.7265625" bestFit="1" customWidth="1"/>
    <col min="9979" max="9980" width="16.1796875" customWidth="1"/>
    <col min="9983" max="9983" width="28.1796875" customWidth="1"/>
    <col min="10231" max="10231" width="3.7265625" customWidth="1"/>
    <col min="10232" max="10232" width="9" bestFit="1" customWidth="1"/>
    <col min="10233" max="10234" width="23.7265625" bestFit="1" customWidth="1"/>
    <col min="10235" max="10236" width="16.1796875" customWidth="1"/>
    <col min="10239" max="10239" width="28.1796875" customWidth="1"/>
    <col min="10487" max="10487" width="3.7265625" customWidth="1"/>
    <col min="10488" max="10488" width="9" bestFit="1" customWidth="1"/>
    <col min="10489" max="10490" width="23.7265625" bestFit="1" customWidth="1"/>
    <col min="10491" max="10492" width="16.1796875" customWidth="1"/>
    <col min="10495" max="10495" width="28.1796875" customWidth="1"/>
    <col min="10743" max="10743" width="3.7265625" customWidth="1"/>
    <col min="10744" max="10744" width="9" bestFit="1" customWidth="1"/>
    <col min="10745" max="10746" width="23.7265625" bestFit="1" customWidth="1"/>
    <col min="10747" max="10748" width="16.1796875" customWidth="1"/>
    <col min="10751" max="10751" width="28.1796875" customWidth="1"/>
    <col min="10999" max="10999" width="3.7265625" customWidth="1"/>
    <col min="11000" max="11000" width="9" bestFit="1" customWidth="1"/>
    <col min="11001" max="11002" width="23.7265625" bestFit="1" customWidth="1"/>
    <col min="11003" max="11004" width="16.1796875" customWidth="1"/>
    <col min="11007" max="11007" width="28.1796875" customWidth="1"/>
    <col min="11255" max="11255" width="3.7265625" customWidth="1"/>
    <col min="11256" max="11256" width="9" bestFit="1" customWidth="1"/>
    <col min="11257" max="11258" width="23.7265625" bestFit="1" customWidth="1"/>
    <col min="11259" max="11260" width="16.1796875" customWidth="1"/>
    <col min="11263" max="11263" width="28.1796875" customWidth="1"/>
    <col min="11511" max="11511" width="3.7265625" customWidth="1"/>
    <col min="11512" max="11512" width="9" bestFit="1" customWidth="1"/>
    <col min="11513" max="11514" width="23.7265625" bestFit="1" customWidth="1"/>
    <col min="11515" max="11516" width="16.1796875" customWidth="1"/>
    <col min="11519" max="11519" width="28.1796875" customWidth="1"/>
    <col min="11767" max="11767" width="3.7265625" customWidth="1"/>
    <col min="11768" max="11768" width="9" bestFit="1" customWidth="1"/>
    <col min="11769" max="11770" width="23.7265625" bestFit="1" customWidth="1"/>
    <col min="11771" max="11772" width="16.1796875" customWidth="1"/>
    <col min="11775" max="11775" width="28.1796875" customWidth="1"/>
    <col min="12023" max="12023" width="3.7265625" customWidth="1"/>
    <col min="12024" max="12024" width="9" bestFit="1" customWidth="1"/>
    <col min="12025" max="12026" width="23.7265625" bestFit="1" customWidth="1"/>
    <col min="12027" max="12028" width="16.1796875" customWidth="1"/>
    <col min="12031" max="12031" width="28.1796875" customWidth="1"/>
    <col min="12279" max="12279" width="3.7265625" customWidth="1"/>
    <col min="12280" max="12280" width="9" bestFit="1" customWidth="1"/>
    <col min="12281" max="12282" width="23.7265625" bestFit="1" customWidth="1"/>
    <col min="12283" max="12284" width="16.1796875" customWidth="1"/>
    <col min="12287" max="12287" width="28.1796875" customWidth="1"/>
    <col min="12535" max="12535" width="3.7265625" customWidth="1"/>
    <col min="12536" max="12536" width="9" bestFit="1" customWidth="1"/>
    <col min="12537" max="12538" width="23.7265625" bestFit="1" customWidth="1"/>
    <col min="12539" max="12540" width="16.1796875" customWidth="1"/>
    <col min="12543" max="12543" width="28.1796875" customWidth="1"/>
    <col min="12791" max="12791" width="3.7265625" customWidth="1"/>
    <col min="12792" max="12792" width="9" bestFit="1" customWidth="1"/>
    <col min="12793" max="12794" width="23.7265625" bestFit="1" customWidth="1"/>
    <col min="12795" max="12796" width="16.1796875" customWidth="1"/>
    <col min="12799" max="12799" width="28.1796875" customWidth="1"/>
    <col min="13047" max="13047" width="3.7265625" customWidth="1"/>
    <col min="13048" max="13048" width="9" bestFit="1" customWidth="1"/>
    <col min="13049" max="13050" width="23.7265625" bestFit="1" customWidth="1"/>
    <col min="13051" max="13052" width="16.1796875" customWidth="1"/>
    <col min="13055" max="13055" width="28.1796875" customWidth="1"/>
    <col min="13303" max="13303" width="3.7265625" customWidth="1"/>
    <col min="13304" max="13304" width="9" bestFit="1" customWidth="1"/>
    <col min="13305" max="13306" width="23.7265625" bestFit="1" customWidth="1"/>
    <col min="13307" max="13308" width="16.1796875" customWidth="1"/>
    <col min="13311" max="13311" width="28.1796875" customWidth="1"/>
    <col min="13559" max="13559" width="3.7265625" customWidth="1"/>
    <col min="13560" max="13560" width="9" bestFit="1" customWidth="1"/>
    <col min="13561" max="13562" width="23.7265625" bestFit="1" customWidth="1"/>
    <col min="13563" max="13564" width="16.1796875" customWidth="1"/>
    <col min="13567" max="13567" width="28.1796875" customWidth="1"/>
    <col min="13815" max="13815" width="3.7265625" customWidth="1"/>
    <col min="13816" max="13816" width="9" bestFit="1" customWidth="1"/>
    <col min="13817" max="13818" width="23.7265625" bestFit="1" customWidth="1"/>
    <col min="13819" max="13820" width="16.1796875" customWidth="1"/>
    <col min="13823" max="13823" width="28.1796875" customWidth="1"/>
    <col min="14071" max="14071" width="3.7265625" customWidth="1"/>
    <col min="14072" max="14072" width="9" bestFit="1" customWidth="1"/>
    <col min="14073" max="14074" width="23.7265625" bestFit="1" customWidth="1"/>
    <col min="14075" max="14076" width="16.1796875" customWidth="1"/>
    <col min="14079" max="14079" width="28.1796875" customWidth="1"/>
    <col min="14327" max="14327" width="3.7265625" customWidth="1"/>
    <col min="14328" max="14328" width="9" bestFit="1" customWidth="1"/>
    <col min="14329" max="14330" width="23.7265625" bestFit="1" customWidth="1"/>
    <col min="14331" max="14332" width="16.1796875" customWidth="1"/>
    <col min="14335" max="14335" width="28.1796875" customWidth="1"/>
    <col min="14583" max="14583" width="3.7265625" customWidth="1"/>
    <col min="14584" max="14584" width="9" bestFit="1" customWidth="1"/>
    <col min="14585" max="14586" width="23.7265625" bestFit="1" customWidth="1"/>
    <col min="14587" max="14588" width="16.1796875" customWidth="1"/>
    <col min="14591" max="14591" width="28.1796875" customWidth="1"/>
    <col min="14839" max="14839" width="3.7265625" customWidth="1"/>
    <col min="14840" max="14840" width="9" bestFit="1" customWidth="1"/>
    <col min="14841" max="14842" width="23.7265625" bestFit="1" customWidth="1"/>
    <col min="14843" max="14844" width="16.1796875" customWidth="1"/>
    <col min="14847" max="14847" width="28.1796875" customWidth="1"/>
    <col min="15095" max="15095" width="3.7265625" customWidth="1"/>
    <col min="15096" max="15096" width="9" bestFit="1" customWidth="1"/>
    <col min="15097" max="15098" width="23.7265625" bestFit="1" customWidth="1"/>
    <col min="15099" max="15100" width="16.1796875" customWidth="1"/>
    <col min="15103" max="15103" width="28.1796875" customWidth="1"/>
    <col min="15351" max="15351" width="3.7265625" customWidth="1"/>
    <col min="15352" max="15352" width="9" bestFit="1" customWidth="1"/>
    <col min="15353" max="15354" width="23.7265625" bestFit="1" customWidth="1"/>
    <col min="15355" max="15356" width="16.1796875" customWidth="1"/>
    <col min="15359" max="15359" width="28.1796875" customWidth="1"/>
    <col min="15607" max="15607" width="3.7265625" customWidth="1"/>
    <col min="15608" max="15608" width="9" bestFit="1" customWidth="1"/>
    <col min="15609" max="15610" width="23.7265625" bestFit="1" customWidth="1"/>
    <col min="15611" max="15612" width="16.1796875" customWidth="1"/>
    <col min="15615" max="15615" width="28.1796875" customWidth="1"/>
    <col min="15863" max="15863" width="3.7265625" customWidth="1"/>
    <col min="15864" max="15864" width="9" bestFit="1" customWidth="1"/>
    <col min="15865" max="15866" width="23.7265625" bestFit="1" customWidth="1"/>
    <col min="15867" max="15868" width="16.1796875" customWidth="1"/>
    <col min="15871" max="15871" width="28.1796875" customWidth="1"/>
    <col min="16119" max="16119" width="3.7265625" customWidth="1"/>
    <col min="16120" max="16120" width="9" bestFit="1" customWidth="1"/>
    <col min="16121" max="16122" width="23.7265625" bestFit="1" customWidth="1"/>
    <col min="16123" max="16124" width="16.1796875" customWidth="1"/>
    <col min="16127" max="16127" width="28.1796875" customWidth="1"/>
  </cols>
  <sheetData>
    <row r="1" spans="1:2" ht="29" thickTop="1" thickBot="1" x14ac:dyDescent="0.65">
      <c r="A1" s="477" t="s">
        <v>110</v>
      </c>
      <c r="B1" s="477" t="s">
        <v>647</v>
      </c>
    </row>
    <row r="2" spans="1:2" ht="29" thickTop="1" thickBot="1" x14ac:dyDescent="0.65">
      <c r="A2" s="477" t="s">
        <v>111</v>
      </c>
      <c r="B2" s="477" t="s">
        <v>209</v>
      </c>
    </row>
    <row r="3" spans="1:2" ht="29" thickTop="1" thickBot="1" x14ac:dyDescent="0.65">
      <c r="A3" s="477" t="s">
        <v>112</v>
      </c>
      <c r="B3" s="477" t="s">
        <v>743</v>
      </c>
    </row>
    <row r="4" spans="1:2" ht="29" thickTop="1" thickBot="1" x14ac:dyDescent="0.65">
      <c r="A4" s="477" t="s">
        <v>113</v>
      </c>
      <c r="B4" s="477" t="s">
        <v>33</v>
      </c>
    </row>
    <row r="5" spans="1:2" ht="29" thickTop="1" thickBot="1" x14ac:dyDescent="0.65">
      <c r="A5" s="477" t="s">
        <v>114</v>
      </c>
      <c r="B5" s="477" t="s">
        <v>29</v>
      </c>
    </row>
    <row r="6" spans="1:2" ht="29" thickTop="1" thickBot="1" x14ac:dyDescent="0.65">
      <c r="A6" s="477" t="s">
        <v>115</v>
      </c>
      <c r="B6" s="477" t="s">
        <v>216</v>
      </c>
    </row>
    <row r="7" spans="1:2" ht="29" thickTop="1" thickBot="1" x14ac:dyDescent="0.65">
      <c r="A7" s="477" t="s">
        <v>116</v>
      </c>
      <c r="B7" s="478" t="s">
        <v>938</v>
      </c>
    </row>
    <row r="8" spans="1:2" ht="29" thickTop="1" thickBot="1" x14ac:dyDescent="0.65">
      <c r="A8" s="477" t="s">
        <v>117</v>
      </c>
      <c r="B8" s="477" t="s">
        <v>30</v>
      </c>
    </row>
    <row r="9" spans="1:2" ht="29" thickTop="1" thickBot="1" x14ac:dyDescent="0.65">
      <c r="A9" s="477" t="s">
        <v>118</v>
      </c>
      <c r="B9" s="477" t="s">
        <v>36</v>
      </c>
    </row>
    <row r="10" spans="1:2" ht="29" thickTop="1" thickBot="1" x14ac:dyDescent="0.65">
      <c r="A10" s="477" t="s">
        <v>119</v>
      </c>
      <c r="B10" s="477" t="s">
        <v>37</v>
      </c>
    </row>
    <row r="11" spans="1:2" ht="29" thickTop="1" thickBot="1" x14ac:dyDescent="0.65">
      <c r="A11" s="477" t="s">
        <v>120</v>
      </c>
      <c r="B11" s="477" t="s">
        <v>214</v>
      </c>
    </row>
    <row r="12" spans="1:2" ht="29" thickTop="1" thickBot="1" x14ac:dyDescent="0.65">
      <c r="A12" s="477" t="s">
        <v>121</v>
      </c>
      <c r="B12" s="477" t="s">
        <v>888</v>
      </c>
    </row>
    <row r="13" spans="1:2" ht="29" thickTop="1" thickBot="1" x14ac:dyDescent="0.65">
      <c r="A13" s="477" t="s">
        <v>122</v>
      </c>
      <c r="B13" s="477" t="s">
        <v>31</v>
      </c>
    </row>
    <row r="14" spans="1:2" ht="29" thickTop="1" thickBot="1" x14ac:dyDescent="0.65">
      <c r="A14" s="477" t="s">
        <v>123</v>
      </c>
      <c r="B14" s="477" t="s">
        <v>39</v>
      </c>
    </row>
    <row r="15" spans="1:2" ht="29" thickTop="1" thickBot="1" x14ac:dyDescent="0.65">
      <c r="A15" s="479" t="s">
        <v>134</v>
      </c>
      <c r="B15" s="479" t="s">
        <v>45</v>
      </c>
    </row>
    <row r="16" spans="1:2" ht="29" thickTop="1" thickBot="1" x14ac:dyDescent="0.65">
      <c r="A16" s="479" t="s">
        <v>136</v>
      </c>
      <c r="B16" s="479" t="s">
        <v>902</v>
      </c>
    </row>
    <row r="17" spans="1:2" ht="29" thickTop="1" thickBot="1" x14ac:dyDescent="0.65">
      <c r="A17" s="479" t="s">
        <v>138</v>
      </c>
      <c r="B17" s="479" t="s">
        <v>906</v>
      </c>
    </row>
    <row r="18" spans="1:2" ht="29" thickTop="1" thickBot="1" x14ac:dyDescent="0.65">
      <c r="A18" s="479" t="s">
        <v>141</v>
      </c>
      <c r="B18" s="479" t="s">
        <v>926</v>
      </c>
    </row>
    <row r="19" spans="1:2" ht="29" thickTop="1" thickBot="1" x14ac:dyDescent="0.65">
      <c r="A19" s="479" t="s">
        <v>142</v>
      </c>
      <c r="B19" s="479" t="s">
        <v>905</v>
      </c>
    </row>
    <row r="20" spans="1:2" ht="29" thickTop="1" thickBot="1" x14ac:dyDescent="0.65">
      <c r="A20" s="479" t="s">
        <v>144</v>
      </c>
      <c r="B20" s="479" t="s">
        <v>907</v>
      </c>
    </row>
    <row r="21" spans="1:2" ht="29" thickTop="1" thickBot="1" x14ac:dyDescent="0.65">
      <c r="A21" s="480" t="s">
        <v>146</v>
      </c>
      <c r="B21" s="480" t="s">
        <v>173</v>
      </c>
    </row>
    <row r="22" spans="1:2" ht="29" thickTop="1" thickBot="1" x14ac:dyDescent="0.65">
      <c r="A22" s="480" t="s">
        <v>147</v>
      </c>
      <c r="B22" s="480" t="s">
        <v>47</v>
      </c>
    </row>
    <row r="23" spans="1:2" ht="29" thickTop="1" thickBot="1" x14ac:dyDescent="0.65">
      <c r="A23" s="480" t="s">
        <v>148</v>
      </c>
      <c r="B23" s="480" t="s">
        <v>50</v>
      </c>
    </row>
    <row r="24" spans="1:2" ht="29" thickTop="1" thickBot="1" x14ac:dyDescent="0.65">
      <c r="A24" s="480" t="s">
        <v>149</v>
      </c>
      <c r="B24" s="480" t="s">
        <v>896</v>
      </c>
    </row>
    <row r="25" spans="1:2" ht="29" thickTop="1" thickBot="1" x14ac:dyDescent="0.65">
      <c r="A25" s="480" t="s">
        <v>135</v>
      </c>
      <c r="B25" s="480" t="s">
        <v>887</v>
      </c>
    </row>
    <row r="26" spans="1:2" ht="29" thickTop="1" thickBot="1" x14ac:dyDescent="0.65">
      <c r="A26" s="480" t="s">
        <v>137</v>
      </c>
      <c r="B26" s="480" t="s">
        <v>744</v>
      </c>
    </row>
    <row r="27" spans="1:2" ht="29" thickTop="1" thickBot="1" x14ac:dyDescent="0.65">
      <c r="A27" s="480"/>
      <c r="B27" s="480"/>
    </row>
    <row r="28" spans="1:2" ht="13" thickTop="1" x14ac:dyDescent="0.25"/>
  </sheetData>
  <pageMargins left="0.75" right="0.75" top="1" bottom="1" header="0.5" footer="0.5"/>
  <pageSetup scale="69" orientation="portrait" horizontalDpi="4294967295" verticalDpi="4294967295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19EFD-A9D5-4916-BCE7-709A31DA3CB8}">
  <sheetPr>
    <tabColor rgb="FF7030A0"/>
  </sheetPr>
  <dimension ref="A1:AG768"/>
  <sheetViews>
    <sheetView topLeftCell="M19" zoomScale="101" zoomScaleNormal="85" workbookViewId="0">
      <selection activeCell="R40" sqref="R40"/>
    </sheetView>
  </sheetViews>
  <sheetFormatPr defaultColWidth="9.1796875" defaultRowHeight="12.5" x14ac:dyDescent="0.25"/>
  <cols>
    <col min="1" max="1" width="3.453125" style="16" customWidth="1"/>
    <col min="2" max="2" width="6.81640625" style="16" customWidth="1"/>
    <col min="3" max="3" width="9" style="16" customWidth="1"/>
    <col min="4" max="4" width="13" style="16" customWidth="1"/>
    <col min="5" max="5" width="33.453125" style="16" customWidth="1"/>
    <col min="6" max="6" width="33" style="16" customWidth="1"/>
    <col min="7" max="7" width="8.81640625" style="16" customWidth="1"/>
    <col min="8" max="8" width="13.453125" style="16" customWidth="1"/>
    <col min="9" max="9" width="47.26953125" style="16" customWidth="1"/>
    <col min="10" max="10" width="49.26953125" style="16" customWidth="1"/>
    <col min="11" max="11" width="19.7265625" style="72" hidden="1" customWidth="1"/>
    <col min="12" max="12" width="19.7265625" style="16" hidden="1" customWidth="1"/>
    <col min="13" max="14" width="10.453125" style="16" customWidth="1"/>
    <col min="15" max="15" width="9.1796875" style="16" customWidth="1"/>
    <col min="16" max="16" width="29.81640625" style="253" customWidth="1"/>
    <col min="17" max="17" width="33.453125" style="253" customWidth="1"/>
    <col min="18" max="18" width="32" style="253" customWidth="1"/>
    <col min="19" max="19" width="10.54296875" style="253" customWidth="1"/>
    <col min="20" max="20" width="18.54296875" style="253" customWidth="1"/>
    <col min="21" max="21" width="29.81640625" style="253" customWidth="1"/>
    <col min="22" max="22" width="3" style="253" customWidth="1"/>
    <col min="23" max="23" width="11.26953125" style="253" customWidth="1"/>
    <col min="24" max="24" width="29.81640625" style="253" customWidth="1"/>
    <col min="25" max="25" width="9.1796875" style="253" customWidth="1"/>
    <col min="26" max="27" width="29.81640625" style="253" customWidth="1"/>
    <col min="28" max="28" width="32" style="253" customWidth="1"/>
    <col min="29" max="29" width="9.1796875" style="253" customWidth="1"/>
    <col min="30" max="30" width="14.81640625" style="253" customWidth="1"/>
    <col min="31" max="31" width="29.1796875" style="258" customWidth="1"/>
    <col min="32" max="32" width="25" style="253" customWidth="1"/>
    <col min="33" max="33" width="9" style="253" customWidth="1"/>
    <col min="34" max="34" width="9.1796875" style="16" customWidth="1"/>
    <col min="35" max="16384" width="9.1796875" style="16"/>
  </cols>
  <sheetData>
    <row r="1" spans="1:33" ht="51" customHeight="1" x14ac:dyDescent="0.4">
      <c r="A1" s="917" t="s">
        <v>903</v>
      </c>
      <c r="B1" s="917"/>
      <c r="C1" s="301">
        <f ca="1">TODAY()</f>
        <v>45743</v>
      </c>
      <c r="D1" s="302">
        <f ca="1">NOW()</f>
        <v>45743.663757638889</v>
      </c>
      <c r="E1" s="915" t="s">
        <v>910</v>
      </c>
      <c r="F1" s="915"/>
      <c r="G1" s="915"/>
      <c r="H1" s="915"/>
      <c r="I1" s="291"/>
      <c r="J1" s="292"/>
      <c r="K1" s="911"/>
      <c r="L1" s="912"/>
      <c r="M1" s="16" t="s">
        <v>624</v>
      </c>
      <c r="N1" s="16" t="s">
        <v>625</v>
      </c>
      <c r="P1" s="16" t="s">
        <v>179</v>
      </c>
      <c r="Q1" s="17" t="s">
        <v>180</v>
      </c>
      <c r="R1" s="17" t="s">
        <v>206</v>
      </c>
      <c r="S1" s="16"/>
      <c r="T1" s="18" t="s">
        <v>181</v>
      </c>
      <c r="U1" s="282"/>
      <c r="V1" s="6" t="s">
        <v>182</v>
      </c>
      <c r="W1" s="16" t="s">
        <v>183</v>
      </c>
      <c r="X1" s="16" t="s">
        <v>184</v>
      </c>
      <c r="Y1" s="16"/>
      <c r="Z1" s="16" t="s">
        <v>179</v>
      </c>
      <c r="AA1" s="17" t="s">
        <v>180</v>
      </c>
      <c r="AB1" s="17" t="s">
        <v>207</v>
      </c>
      <c r="AC1" s="16"/>
      <c r="AF1" s="913" t="s">
        <v>223</v>
      </c>
      <c r="AG1" s="913"/>
    </row>
    <row r="2" spans="1:33" ht="11.25" customHeight="1" x14ac:dyDescent="0.4">
      <c r="A2" s="300"/>
      <c r="B2" s="293"/>
      <c r="C2" s="293"/>
      <c r="D2" s="293"/>
      <c r="E2" s="294"/>
      <c r="F2" s="295"/>
      <c r="G2" s="296"/>
      <c r="H2" s="297"/>
      <c r="I2" s="293"/>
      <c r="J2" s="293"/>
      <c r="K2" s="30"/>
      <c r="L2" s="30"/>
      <c r="M2" s="30"/>
      <c r="N2" s="30"/>
      <c r="P2" s="16"/>
      <c r="Q2" s="17"/>
      <c r="R2" s="17"/>
      <c r="S2" s="16"/>
      <c r="T2" s="18"/>
      <c r="U2" s="282"/>
      <c r="V2" s="6"/>
      <c r="W2" s="16"/>
      <c r="X2" s="16"/>
      <c r="Y2" s="16"/>
      <c r="AC2" s="16"/>
      <c r="AF2" s="16"/>
      <c r="AG2" s="16"/>
    </row>
    <row r="3" spans="1:33" ht="14.5" thickBot="1" x14ac:dyDescent="0.35">
      <c r="A3" s="299">
        <v>0</v>
      </c>
      <c r="B3" s="79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K3" s="275" t="s">
        <v>720</v>
      </c>
      <c r="L3" s="275" t="s">
        <v>721</v>
      </c>
      <c r="M3" s="80" t="s">
        <v>177</v>
      </c>
      <c r="N3" s="80" t="s">
        <v>178</v>
      </c>
      <c r="P3" s="16"/>
      <c r="Q3" s="16"/>
      <c r="R3" s="16"/>
      <c r="S3" s="16"/>
      <c r="T3" s="16"/>
      <c r="U3" s="16"/>
      <c r="V3" s="16"/>
      <c r="W3" s="16"/>
      <c r="X3" s="16"/>
      <c r="Y3" s="16"/>
      <c r="AC3" s="16"/>
      <c r="AF3" s="16"/>
      <c r="AG3" s="16"/>
    </row>
    <row r="4" spans="1:33" ht="12.75" customHeight="1" thickTop="1" thickBot="1" x14ac:dyDescent="0.4">
      <c r="A4" s="22">
        <v>1</v>
      </c>
      <c r="B4" s="425">
        <v>1</v>
      </c>
      <c r="C4" s="426">
        <v>45032</v>
      </c>
      <c r="D4" s="427" t="s">
        <v>10</v>
      </c>
      <c r="E4" s="367" t="str">
        <f t="shared" ref="E4:F8" si="0">VLOOKUP(M4,Teams,2)</f>
        <v>NEWTOWN SALTY DOGS</v>
      </c>
      <c r="F4" s="367" t="str">
        <f t="shared" si="0"/>
        <v>DANBURY UNITED</v>
      </c>
      <c r="G4" s="368"/>
      <c r="H4" s="369">
        <f>VLOOKUP(E4,START_TIMES,2)</f>
        <v>0.33333333333333331</v>
      </c>
      <c r="I4" s="370" t="str">
        <f>VLOOKUP(E4,fields,2)</f>
        <v>Treadwell Park (T), Newtown</v>
      </c>
      <c r="J4" s="73"/>
      <c r="K4" s="16"/>
      <c r="M4" s="5" t="s">
        <v>92</v>
      </c>
      <c r="N4" s="5" t="s">
        <v>93</v>
      </c>
      <c r="P4" s="198" t="s">
        <v>881</v>
      </c>
      <c r="Q4" s="277" t="s">
        <v>647</v>
      </c>
      <c r="R4" s="7" t="s">
        <v>678</v>
      </c>
      <c r="S4" s="16"/>
      <c r="T4" s="198" t="s">
        <v>97</v>
      </c>
      <c r="U4" s="198" t="s">
        <v>881</v>
      </c>
      <c r="V4" s="16">
        <v>1</v>
      </c>
      <c r="W4" s="198" t="s">
        <v>97</v>
      </c>
      <c r="X4" s="198" t="s">
        <v>881</v>
      </c>
      <c r="Y4" s="16"/>
      <c r="Z4" s="198" t="s">
        <v>881</v>
      </c>
      <c r="AA4" s="277" t="s">
        <v>647</v>
      </c>
      <c r="AB4" s="7" t="s">
        <v>678</v>
      </c>
      <c r="AF4" s="277" t="s">
        <v>647</v>
      </c>
      <c r="AG4" s="283">
        <v>0.41666666666666669</v>
      </c>
    </row>
    <row r="5" spans="1:33" ht="12.75" customHeight="1" thickTop="1" thickBot="1" x14ac:dyDescent="0.4">
      <c r="A5" s="22">
        <v>2</v>
      </c>
      <c r="B5" s="425">
        <v>1</v>
      </c>
      <c r="C5" s="426">
        <v>45032</v>
      </c>
      <c r="D5" s="427" t="s">
        <v>10</v>
      </c>
      <c r="E5" s="367" t="str">
        <f t="shared" si="0"/>
        <v>STAMFORD FC</v>
      </c>
      <c r="F5" s="367" t="str">
        <f t="shared" si="0"/>
        <v>HAMDEN ALL STARS</v>
      </c>
      <c r="G5" s="368"/>
      <c r="H5" s="369">
        <f>VLOOKUP(E5,START_TIMES,2)</f>
        <v>0.41666666666666702</v>
      </c>
      <c r="I5" s="370" t="str">
        <f>VLOOKUP(E5,fields,2)</f>
        <v>West Beach Fields (T), Stamford</v>
      </c>
      <c r="J5" s="73"/>
      <c r="K5" s="16"/>
      <c r="M5" s="5" t="s">
        <v>95</v>
      </c>
      <c r="N5" s="5" t="s">
        <v>94</v>
      </c>
      <c r="P5" s="198" t="s">
        <v>20</v>
      </c>
      <c r="Q5" s="277" t="s">
        <v>209</v>
      </c>
      <c r="R5" s="88" t="s">
        <v>91</v>
      </c>
      <c r="S5" s="16"/>
      <c r="T5" s="198" t="s">
        <v>101</v>
      </c>
      <c r="U5" s="198" t="s">
        <v>211</v>
      </c>
      <c r="V5" s="16">
        <v>2</v>
      </c>
      <c r="W5" s="198" t="s">
        <v>96</v>
      </c>
      <c r="X5" s="198" t="s">
        <v>20</v>
      </c>
      <c r="Y5" s="16"/>
      <c r="Z5" s="198" t="s">
        <v>20</v>
      </c>
      <c r="AA5" s="277" t="s">
        <v>209</v>
      </c>
      <c r="AB5" s="88" t="s">
        <v>91</v>
      </c>
      <c r="AF5" s="277" t="s">
        <v>209</v>
      </c>
      <c r="AG5" s="361" t="s">
        <v>91</v>
      </c>
    </row>
    <row r="6" spans="1:33" ht="12.75" customHeight="1" thickTop="1" thickBot="1" x14ac:dyDescent="0.4">
      <c r="A6" s="22">
        <v>3</v>
      </c>
      <c r="B6" s="425">
        <v>1</v>
      </c>
      <c r="C6" s="426">
        <v>45032</v>
      </c>
      <c r="D6" s="427" t="s">
        <v>10</v>
      </c>
      <c r="E6" s="367" t="str">
        <f t="shared" si="0"/>
        <v>CLUB NAPOLI 30</v>
      </c>
      <c r="F6" s="367" t="str">
        <f t="shared" si="0"/>
        <v>CLINTON FC 30</v>
      </c>
      <c r="G6" s="368"/>
      <c r="H6" s="369">
        <f>VLOOKUP(E6,START_TIMES,2)</f>
        <v>0.41666666666666669</v>
      </c>
      <c r="I6" s="370" t="s">
        <v>927</v>
      </c>
      <c r="J6" s="73" t="s">
        <v>928</v>
      </c>
      <c r="K6" s="16"/>
      <c r="M6" s="5" t="s">
        <v>96</v>
      </c>
      <c r="N6" s="5" t="s">
        <v>97</v>
      </c>
      <c r="P6" s="198" t="s">
        <v>878</v>
      </c>
      <c r="Q6" s="241" t="s">
        <v>884</v>
      </c>
      <c r="R6" s="7" t="s">
        <v>681</v>
      </c>
      <c r="S6" s="16"/>
      <c r="T6" s="199" t="s">
        <v>150</v>
      </c>
      <c r="U6" s="199" t="s">
        <v>676</v>
      </c>
      <c r="V6" s="16">
        <v>3</v>
      </c>
      <c r="W6" s="198" t="s">
        <v>93</v>
      </c>
      <c r="X6" s="198" t="s">
        <v>878</v>
      </c>
      <c r="Y6" s="16"/>
      <c r="Z6" s="198" t="s">
        <v>878</v>
      </c>
      <c r="AA6" s="241" t="s">
        <v>884</v>
      </c>
      <c r="AB6" s="7" t="s">
        <v>681</v>
      </c>
      <c r="AF6" s="241" t="s">
        <v>884</v>
      </c>
      <c r="AG6" s="283">
        <v>0.41666666666666669</v>
      </c>
    </row>
    <row r="7" spans="1:33" ht="12.75" customHeight="1" thickTop="1" thickBot="1" x14ac:dyDescent="0.4">
      <c r="A7" s="22">
        <v>4</v>
      </c>
      <c r="B7" s="425">
        <v>1</v>
      </c>
      <c r="C7" s="426">
        <v>45032</v>
      </c>
      <c r="D7" s="427" t="s">
        <v>10</v>
      </c>
      <c r="E7" s="367" t="str">
        <f t="shared" si="0"/>
        <v>NORTH BRANFORD 30</v>
      </c>
      <c r="F7" s="367" t="str">
        <f t="shared" si="0"/>
        <v>GREENWICH FC 30</v>
      </c>
      <c r="G7" s="368"/>
      <c r="H7" s="369">
        <f>VLOOKUP(E7,START_TIMES,2)</f>
        <v>0.41666666666666702</v>
      </c>
      <c r="I7" s="370" t="str">
        <f>VLOOKUP(E7,fields,2)</f>
        <v>Bittner Park (G), Guilford</v>
      </c>
      <c r="J7" s="73"/>
      <c r="K7" s="16"/>
      <c r="M7" s="5" t="s">
        <v>98</v>
      </c>
      <c r="N7" s="5" t="s">
        <v>99</v>
      </c>
      <c r="O7" s="16" t="s">
        <v>0</v>
      </c>
      <c r="P7" s="198" t="s">
        <v>880</v>
      </c>
      <c r="Q7" s="198" t="s">
        <v>881</v>
      </c>
      <c r="R7" s="7" t="s">
        <v>901</v>
      </c>
      <c r="S7" s="16"/>
      <c r="T7" s="199" t="s">
        <v>151</v>
      </c>
      <c r="U7" s="199" t="s">
        <v>908</v>
      </c>
      <c r="V7" s="16">
        <v>4</v>
      </c>
      <c r="W7" s="198" t="s">
        <v>99</v>
      </c>
      <c r="X7" s="198" t="s">
        <v>880</v>
      </c>
      <c r="Y7" s="16"/>
      <c r="Z7" s="198" t="s">
        <v>880</v>
      </c>
      <c r="AA7" s="198" t="s">
        <v>881</v>
      </c>
      <c r="AB7" s="7" t="s">
        <v>679</v>
      </c>
      <c r="AF7" s="198" t="s">
        <v>881</v>
      </c>
      <c r="AG7" s="283">
        <v>0.41666666666666669</v>
      </c>
    </row>
    <row r="8" spans="1:33" ht="12.75" customHeight="1" thickTop="1" thickBot="1" x14ac:dyDescent="0.4">
      <c r="A8" s="22">
        <v>5</v>
      </c>
      <c r="B8" s="425">
        <v>1</v>
      </c>
      <c r="C8" s="426">
        <v>45032</v>
      </c>
      <c r="D8" s="427" t="s">
        <v>10</v>
      </c>
      <c r="E8" s="367" t="str">
        <f t="shared" si="0"/>
        <v>NORWALK FC</v>
      </c>
      <c r="F8" s="367" t="str">
        <f t="shared" si="0"/>
        <v>VASCO DA GAMA 30</v>
      </c>
      <c r="G8" s="368"/>
      <c r="H8" s="369">
        <f>VLOOKUP(E8,START_TIMES,2)</f>
        <v>0.41666666666666702</v>
      </c>
      <c r="I8" s="370" t="str">
        <f>VLOOKUP(E8,fields,2)</f>
        <v>Nathan Hale MS (T), Norwalk</v>
      </c>
      <c r="J8" s="73"/>
      <c r="K8" s="16"/>
      <c r="M8" s="5" t="s">
        <v>100</v>
      </c>
      <c r="N8" s="5" t="s">
        <v>101</v>
      </c>
      <c r="P8" s="198" t="s">
        <v>668</v>
      </c>
      <c r="Q8" s="249" t="s">
        <v>882</v>
      </c>
      <c r="R8" s="7" t="s">
        <v>679</v>
      </c>
      <c r="S8" s="16"/>
      <c r="T8" s="199" t="s">
        <v>152</v>
      </c>
      <c r="U8" s="199" t="s">
        <v>904</v>
      </c>
      <c r="V8" s="16">
        <v>5</v>
      </c>
      <c r="W8" s="198" t="s">
        <v>94</v>
      </c>
      <c r="X8" s="198" t="s">
        <v>668</v>
      </c>
      <c r="Y8" s="16"/>
      <c r="Z8" s="198" t="s">
        <v>668</v>
      </c>
      <c r="AA8" s="249" t="s">
        <v>882</v>
      </c>
      <c r="AB8" s="7" t="s">
        <v>679</v>
      </c>
      <c r="AF8" s="249" t="s">
        <v>882</v>
      </c>
      <c r="AG8" s="283">
        <v>0.33333333333333331</v>
      </c>
    </row>
    <row r="9" spans="1:33" ht="12.75" customHeight="1" thickTop="1" thickBot="1" x14ac:dyDescent="0.4">
      <c r="A9" s="22">
        <v>6</v>
      </c>
      <c r="B9" s="428" t="s">
        <v>0</v>
      </c>
      <c r="C9" s="426" t="s">
        <v>0</v>
      </c>
      <c r="D9" s="429" t="s">
        <v>0</v>
      </c>
      <c r="E9" s="371" t="s">
        <v>0</v>
      </c>
      <c r="F9" s="372" t="s">
        <v>0</v>
      </c>
      <c r="G9" s="373" t="s">
        <v>0</v>
      </c>
      <c r="H9" s="374" t="s">
        <v>0</v>
      </c>
      <c r="I9" s="372" t="s">
        <v>0</v>
      </c>
      <c r="J9" s="326"/>
      <c r="K9" s="16"/>
      <c r="M9" s="348"/>
      <c r="N9" s="355"/>
      <c r="P9" s="198" t="s">
        <v>14</v>
      </c>
      <c r="Q9" s="198" t="s">
        <v>20</v>
      </c>
      <c r="R9" s="7" t="s">
        <v>681</v>
      </c>
      <c r="S9" s="16"/>
      <c r="T9" s="199" t="s">
        <v>153</v>
      </c>
      <c r="U9" s="259" t="s">
        <v>937</v>
      </c>
      <c r="V9" s="16">
        <v>6</v>
      </c>
      <c r="W9" s="198" t="s">
        <v>92</v>
      </c>
      <c r="X9" s="198" t="s">
        <v>14</v>
      </c>
      <c r="Y9" s="16"/>
      <c r="Z9" s="198" t="s">
        <v>14</v>
      </c>
      <c r="AA9" s="198" t="s">
        <v>20</v>
      </c>
      <c r="AB9" s="7" t="s">
        <v>681</v>
      </c>
      <c r="AF9" s="198" t="s">
        <v>20</v>
      </c>
      <c r="AG9" s="283">
        <v>0.41666666666666669</v>
      </c>
    </row>
    <row r="10" spans="1:33" ht="12.75" customHeight="1" thickTop="1" thickBot="1" x14ac:dyDescent="0.4">
      <c r="A10" s="22">
        <v>7</v>
      </c>
      <c r="B10" s="425">
        <v>1</v>
      </c>
      <c r="C10" s="426">
        <v>45032</v>
      </c>
      <c r="D10" s="430" t="s">
        <v>175</v>
      </c>
      <c r="E10" s="367" t="str">
        <f t="shared" ref="E10:F14" si="1">VLOOKUP(M10,Teams,2)</f>
        <v>MILFORD TUESDAY</v>
      </c>
      <c r="F10" s="370" t="str">
        <f t="shared" si="1"/>
        <v>FC CALDO VERDE</v>
      </c>
      <c r="G10" s="368"/>
      <c r="H10" s="369">
        <f>VLOOKUP(E10,START_TIMES,2)</f>
        <v>0.33333333333333331</v>
      </c>
      <c r="I10" s="370" t="str">
        <f>VLOOKUP(E10,fields,2)</f>
        <v>Witek Park (G), Derby</v>
      </c>
      <c r="J10" s="73"/>
      <c r="K10" s="16"/>
      <c r="M10" s="5" t="s">
        <v>155</v>
      </c>
      <c r="N10" s="5" t="s">
        <v>152</v>
      </c>
      <c r="P10" s="198" t="s">
        <v>16</v>
      </c>
      <c r="Q10" s="277" t="s">
        <v>743</v>
      </c>
      <c r="R10" s="7" t="s">
        <v>916</v>
      </c>
      <c r="S10" s="16"/>
      <c r="T10" s="199" t="s">
        <v>154</v>
      </c>
      <c r="U10" s="199" t="s">
        <v>52</v>
      </c>
      <c r="V10" s="16">
        <v>7</v>
      </c>
      <c r="W10" s="198" t="s">
        <v>98</v>
      </c>
      <c r="X10" s="198" t="s">
        <v>16</v>
      </c>
      <c r="Y10" s="16"/>
      <c r="Z10" s="198" t="s">
        <v>16</v>
      </c>
      <c r="AA10" s="277" t="s">
        <v>743</v>
      </c>
      <c r="AB10" s="7" t="s">
        <v>916</v>
      </c>
      <c r="AF10" s="277" t="s">
        <v>743</v>
      </c>
      <c r="AG10" s="283">
        <v>0.41666666666666702</v>
      </c>
    </row>
    <row r="11" spans="1:33" ht="12.75" customHeight="1" thickTop="1" thickBot="1" x14ac:dyDescent="0.4">
      <c r="A11" s="22">
        <v>8</v>
      </c>
      <c r="B11" s="425">
        <v>1</v>
      </c>
      <c r="C11" s="426">
        <v>45032</v>
      </c>
      <c r="D11" s="430" t="s">
        <v>175</v>
      </c>
      <c r="E11" s="367" t="str">
        <f t="shared" si="1"/>
        <v>MILFORD AMIGOS</v>
      </c>
      <c r="F11" s="367" t="str">
        <f t="shared" si="1"/>
        <v>SHELTON FC</v>
      </c>
      <c r="G11" s="368"/>
      <c r="H11" s="369">
        <f>VLOOKUP(E11,START_TIMES,2)</f>
        <v>0.33333333333333331</v>
      </c>
      <c r="I11" s="370" t="str">
        <f>VLOOKUP(E11,fields,2)</f>
        <v>Pease Road (G), Woodbridge</v>
      </c>
      <c r="J11" s="73"/>
      <c r="K11" s="16"/>
      <c r="M11" s="5" t="s">
        <v>154</v>
      </c>
      <c r="N11" s="5" t="s">
        <v>158</v>
      </c>
      <c r="P11" s="198" t="s">
        <v>879</v>
      </c>
      <c r="Q11" s="316" t="s">
        <v>173</v>
      </c>
      <c r="R11" s="7" t="s">
        <v>682</v>
      </c>
      <c r="S11" s="16"/>
      <c r="T11" s="199" t="s">
        <v>155</v>
      </c>
      <c r="U11" s="199" t="s">
        <v>19</v>
      </c>
      <c r="V11" s="16">
        <v>8</v>
      </c>
      <c r="W11" s="198" t="s">
        <v>100</v>
      </c>
      <c r="X11" s="198" t="s">
        <v>879</v>
      </c>
      <c r="Y11" s="16"/>
      <c r="Z11" s="198" t="s">
        <v>879</v>
      </c>
      <c r="AA11" s="316" t="s">
        <v>173</v>
      </c>
      <c r="AB11" s="7" t="s">
        <v>682</v>
      </c>
      <c r="AF11" s="316" t="s">
        <v>173</v>
      </c>
      <c r="AG11" s="283">
        <v>0.41666666666666702</v>
      </c>
    </row>
    <row r="12" spans="1:33" ht="12.75" customHeight="1" thickTop="1" thickBot="1" x14ac:dyDescent="0.4">
      <c r="A12" s="22">
        <v>9</v>
      </c>
      <c r="B12" s="425">
        <v>1</v>
      </c>
      <c r="C12" s="426">
        <v>45032</v>
      </c>
      <c r="D12" s="430" t="s">
        <v>175</v>
      </c>
      <c r="E12" s="380" t="str">
        <f t="shared" si="1"/>
        <v>ELITE FC</v>
      </c>
      <c r="F12" s="380" t="str">
        <f t="shared" si="1"/>
        <v>COYOTES FC</v>
      </c>
      <c r="G12" s="375"/>
      <c r="H12" s="369">
        <f>VLOOKUP(E12,START_TIMES,2)</f>
        <v>0.33333333333333331</v>
      </c>
      <c r="I12" s="370" t="str">
        <f>VLOOKUP(E12,fields,2)</f>
        <v>Foran HS KMT (T), Milford</v>
      </c>
      <c r="J12" s="73"/>
      <c r="K12" s="16"/>
      <c r="M12" s="5" t="s">
        <v>151</v>
      </c>
      <c r="N12" s="5" t="s">
        <v>150</v>
      </c>
      <c r="P12" s="198" t="s">
        <v>54</v>
      </c>
      <c r="Q12" s="199" t="s">
        <v>676</v>
      </c>
      <c r="R12" s="88" t="s">
        <v>917</v>
      </c>
      <c r="S12" s="16"/>
      <c r="T12" s="199" t="s">
        <v>156</v>
      </c>
      <c r="U12" s="199" t="s">
        <v>53</v>
      </c>
      <c r="V12" s="16">
        <v>9</v>
      </c>
      <c r="W12" s="198" t="s">
        <v>95</v>
      </c>
      <c r="X12" s="198" t="s">
        <v>54</v>
      </c>
      <c r="Y12" s="16"/>
      <c r="Z12" s="198" t="s">
        <v>54</v>
      </c>
      <c r="AA12" s="199" t="s">
        <v>676</v>
      </c>
      <c r="AB12" s="88" t="s">
        <v>917</v>
      </c>
      <c r="AF12" s="199" t="s">
        <v>676</v>
      </c>
      <c r="AG12" s="283">
        <v>0.41666666666666702</v>
      </c>
    </row>
    <row r="13" spans="1:33" ht="12.75" customHeight="1" thickTop="1" thickBot="1" x14ac:dyDescent="0.4">
      <c r="A13" s="22">
        <v>10</v>
      </c>
      <c r="B13" s="425">
        <v>1</v>
      </c>
      <c r="C13" s="426">
        <v>45032</v>
      </c>
      <c r="D13" s="430" t="s">
        <v>175</v>
      </c>
      <c r="E13" s="367" t="str">
        <f t="shared" si="1"/>
        <v>NAUGATUCK FUSION</v>
      </c>
      <c r="F13" s="370" t="str">
        <f t="shared" si="1"/>
        <v>LITCHFIELD COUNTY BLUES 30</v>
      </c>
      <c r="G13" s="368"/>
      <c r="H13" s="369">
        <f>VLOOKUP(E13,START_TIMES,2)</f>
        <v>0.41666666666666702</v>
      </c>
      <c r="I13" s="370" t="str">
        <f>VLOOKUP(E13,fields,2)</f>
        <v>City Hill MS (G), Naugatuck</v>
      </c>
      <c r="J13" s="73"/>
      <c r="K13" s="16"/>
      <c r="M13" s="5" t="s">
        <v>156</v>
      </c>
      <c r="N13" s="5" t="s">
        <v>153</v>
      </c>
      <c r="P13" s="198" t="s">
        <v>211</v>
      </c>
      <c r="Q13" s="198" t="s">
        <v>878</v>
      </c>
      <c r="R13" s="7" t="s">
        <v>683</v>
      </c>
      <c r="S13" s="16"/>
      <c r="T13" s="199" t="s">
        <v>157</v>
      </c>
      <c r="U13" s="199" t="s">
        <v>677</v>
      </c>
      <c r="V13" s="16">
        <v>10</v>
      </c>
      <c r="W13" s="198" t="s">
        <v>101</v>
      </c>
      <c r="X13" s="198" t="s">
        <v>211</v>
      </c>
      <c r="Y13" s="16"/>
      <c r="Z13" s="198" t="s">
        <v>211</v>
      </c>
      <c r="AA13" s="198" t="s">
        <v>878</v>
      </c>
      <c r="AB13" s="7" t="s">
        <v>683</v>
      </c>
      <c r="AF13" s="198" t="s">
        <v>878</v>
      </c>
      <c r="AG13" s="283">
        <v>0.41666666666666702</v>
      </c>
    </row>
    <row r="14" spans="1:33" ht="12.75" customHeight="1" thickTop="1" thickBot="1" x14ac:dyDescent="0.4">
      <c r="A14" s="22">
        <v>11</v>
      </c>
      <c r="B14" s="425">
        <v>1</v>
      </c>
      <c r="C14" s="426">
        <v>45032</v>
      </c>
      <c r="D14" s="430" t="s">
        <v>175</v>
      </c>
      <c r="E14" s="367" t="str">
        <f t="shared" si="1"/>
        <v>QPR</v>
      </c>
      <c r="F14" s="367" t="str">
        <f t="shared" si="1"/>
        <v>TRINITY FC</v>
      </c>
      <c r="G14" s="368"/>
      <c r="H14" s="369">
        <f>VLOOKUP(E14,START_TIMES,2)</f>
        <v>0.41666666666666669</v>
      </c>
      <c r="I14" s="370" t="str">
        <f>VLOOKUP(E14,fields,2)</f>
        <v>Quinnipiac Park (G), Cheshire</v>
      </c>
      <c r="J14" s="73"/>
      <c r="K14" s="16"/>
      <c r="M14" s="5" t="s">
        <v>157</v>
      </c>
      <c r="N14" s="5" t="s">
        <v>159</v>
      </c>
      <c r="P14" s="200" t="s">
        <v>676</v>
      </c>
      <c r="Q14" s="251" t="s">
        <v>33</v>
      </c>
      <c r="R14" s="7" t="s">
        <v>684</v>
      </c>
      <c r="S14" s="16"/>
      <c r="T14" s="200" t="s">
        <v>158</v>
      </c>
      <c r="U14" s="200" t="s">
        <v>217</v>
      </c>
      <c r="V14" s="16">
        <v>11</v>
      </c>
      <c r="W14" s="200" t="s">
        <v>150</v>
      </c>
      <c r="X14" s="200" t="s">
        <v>676</v>
      </c>
      <c r="Y14" s="16"/>
      <c r="Z14" s="200" t="s">
        <v>676</v>
      </c>
      <c r="AA14" s="251" t="s">
        <v>33</v>
      </c>
      <c r="AB14" s="7" t="s">
        <v>684</v>
      </c>
      <c r="AF14" s="251" t="s">
        <v>33</v>
      </c>
      <c r="AG14" s="283">
        <v>0.41666666666666702</v>
      </c>
    </row>
    <row r="15" spans="1:33" ht="12.75" customHeight="1" thickTop="1" thickBot="1" x14ac:dyDescent="0.4">
      <c r="A15" s="22">
        <v>12</v>
      </c>
      <c r="B15" s="428" t="s">
        <v>0</v>
      </c>
      <c r="C15" s="426" t="s">
        <v>0</v>
      </c>
      <c r="D15" s="429" t="s">
        <v>0</v>
      </c>
      <c r="E15" s="371" t="s">
        <v>0</v>
      </c>
      <c r="F15" s="372" t="s">
        <v>0</v>
      </c>
      <c r="G15" s="373" t="s">
        <v>0</v>
      </c>
      <c r="H15" s="374" t="s">
        <v>0</v>
      </c>
      <c r="I15" s="372" t="s">
        <v>0</v>
      </c>
      <c r="J15" s="326"/>
      <c r="K15" s="16"/>
      <c r="M15" s="5"/>
      <c r="N15" s="5"/>
      <c r="P15" s="200" t="s">
        <v>908</v>
      </c>
      <c r="Q15" s="236" t="s">
        <v>886</v>
      </c>
      <c r="R15" s="7" t="s">
        <v>900</v>
      </c>
      <c r="S15" s="16"/>
      <c r="T15" s="201" t="s">
        <v>96</v>
      </c>
      <c r="U15" s="201" t="s">
        <v>20</v>
      </c>
      <c r="V15" s="16">
        <v>12</v>
      </c>
      <c r="W15" s="200" t="s">
        <v>151</v>
      </c>
      <c r="X15" s="200" t="s">
        <v>908</v>
      </c>
      <c r="Y15" s="16"/>
      <c r="Z15" s="200" t="s">
        <v>908</v>
      </c>
      <c r="AA15" s="236" t="s">
        <v>886</v>
      </c>
      <c r="AB15" s="7" t="s">
        <v>900</v>
      </c>
      <c r="AF15" s="236" t="s">
        <v>886</v>
      </c>
      <c r="AG15" s="283">
        <v>0.41666666666666702</v>
      </c>
    </row>
    <row r="16" spans="1:33" ht="12.75" customHeight="1" thickTop="1" thickBot="1" x14ac:dyDescent="0.4">
      <c r="A16" s="22">
        <v>13</v>
      </c>
      <c r="B16" s="425">
        <v>1</v>
      </c>
      <c r="C16" s="426">
        <v>45032</v>
      </c>
      <c r="D16" s="431" t="s">
        <v>11</v>
      </c>
      <c r="E16" s="412" t="str">
        <f t="shared" ref="E16:F20" si="2">VLOOKUP(M16,Teams,2)</f>
        <v>GREENWICH FC 40</v>
      </c>
      <c r="F16" s="412" t="str">
        <f t="shared" si="2"/>
        <v>RIDGEFIELD KICKS</v>
      </c>
      <c r="G16" s="373"/>
      <c r="H16" s="369">
        <f>VLOOKUP(E16,START_TIMES,2)</f>
        <v>0.33333333333333331</v>
      </c>
      <c r="I16" s="370" t="s">
        <v>944</v>
      </c>
      <c r="J16" s="73"/>
      <c r="K16" s="16"/>
      <c r="M16" s="414" t="s">
        <v>162</v>
      </c>
      <c r="N16" s="414" t="s">
        <v>105</v>
      </c>
      <c r="P16" s="200" t="s">
        <v>904</v>
      </c>
      <c r="Q16" s="236" t="s">
        <v>739</v>
      </c>
      <c r="R16" s="7" t="s">
        <v>918</v>
      </c>
      <c r="S16" s="16"/>
      <c r="T16" s="200" t="s">
        <v>159</v>
      </c>
      <c r="U16" s="200" t="s">
        <v>717</v>
      </c>
      <c r="V16" s="16">
        <v>13</v>
      </c>
      <c r="W16" s="200" t="s">
        <v>152</v>
      </c>
      <c r="X16" s="200" t="s">
        <v>904</v>
      </c>
      <c r="Y16" s="16"/>
      <c r="Z16" s="200" t="s">
        <v>904</v>
      </c>
      <c r="AA16" s="236" t="s">
        <v>739</v>
      </c>
      <c r="AB16" s="7" t="s">
        <v>918</v>
      </c>
      <c r="AF16" s="236" t="s">
        <v>739</v>
      </c>
      <c r="AG16" s="283">
        <v>0.41666666666666702</v>
      </c>
    </row>
    <row r="17" spans="1:33" ht="12.75" customHeight="1" thickTop="1" thickBot="1" x14ac:dyDescent="0.4">
      <c r="A17" s="22">
        <v>14</v>
      </c>
      <c r="B17" s="425">
        <v>1</v>
      </c>
      <c r="C17" s="426">
        <v>45032</v>
      </c>
      <c r="D17" s="431" t="s">
        <v>11</v>
      </c>
      <c r="E17" s="367" t="str">
        <f t="shared" si="2"/>
        <v>VASCO DA GAMA 40</v>
      </c>
      <c r="F17" s="367" t="str">
        <f t="shared" si="2"/>
        <v>NORWALK SPORT COLOMBIA 40</v>
      </c>
      <c r="G17" s="373"/>
      <c r="H17" s="369">
        <v>0.33333333333333331</v>
      </c>
      <c r="I17" s="370" t="str">
        <f>VLOOKUP(E17,fields,2)</f>
        <v>Veterans Memorial Park (T), Bridgeport</v>
      </c>
      <c r="J17" s="73"/>
      <c r="K17" s="16"/>
      <c r="M17" s="319" t="s">
        <v>108</v>
      </c>
      <c r="N17" s="319" t="s">
        <v>104</v>
      </c>
      <c r="P17" s="259" t="s">
        <v>937</v>
      </c>
      <c r="Q17" s="313" t="s">
        <v>45</v>
      </c>
      <c r="R17" s="7" t="s">
        <v>942</v>
      </c>
      <c r="S17" s="16"/>
      <c r="T17" s="202" t="s">
        <v>160</v>
      </c>
      <c r="U17" s="202" t="s">
        <v>882</v>
      </c>
      <c r="V17" s="16">
        <v>14</v>
      </c>
      <c r="W17" s="200" t="s">
        <v>153</v>
      </c>
      <c r="X17" s="259" t="s">
        <v>937</v>
      </c>
      <c r="Y17" s="16"/>
      <c r="Z17" s="259" t="s">
        <v>937</v>
      </c>
      <c r="AA17" s="313" t="s">
        <v>45</v>
      </c>
      <c r="AB17" s="7" t="s">
        <v>942</v>
      </c>
      <c r="AF17" s="313" t="s">
        <v>45</v>
      </c>
      <c r="AG17" s="283">
        <v>0.41666666666666702</v>
      </c>
    </row>
    <row r="18" spans="1:33" ht="12.75" customHeight="1" thickTop="1" thickBot="1" x14ac:dyDescent="0.4">
      <c r="A18" s="22">
        <v>15</v>
      </c>
      <c r="B18" s="425">
        <v>1</v>
      </c>
      <c r="C18" s="426">
        <v>45032</v>
      </c>
      <c r="D18" s="431" t="s">
        <v>11</v>
      </c>
      <c r="E18" s="367" t="str">
        <f t="shared" si="2"/>
        <v>FAIRFIELD GAC 40</v>
      </c>
      <c r="F18" s="367" t="str">
        <f t="shared" si="2"/>
        <v>CLINTON FC 40</v>
      </c>
      <c r="G18" s="373"/>
      <c r="H18" s="369">
        <f>VLOOKUP(E18,START_TIMES,2)</f>
        <v>0.41666666666666669</v>
      </c>
      <c r="I18" s="370" t="str">
        <f>VLOOKUP(E18,fields,2)</f>
        <v>Ludlowe HS (T), Fairfield</v>
      </c>
      <c r="J18" s="73"/>
      <c r="K18" s="16"/>
      <c r="M18" s="319" t="s">
        <v>161</v>
      </c>
      <c r="N18" s="319" t="s">
        <v>160</v>
      </c>
      <c r="P18" s="200" t="s">
        <v>52</v>
      </c>
      <c r="Q18" s="200" t="s">
        <v>908</v>
      </c>
      <c r="R18" s="7" t="s">
        <v>900</v>
      </c>
      <c r="S18" s="16"/>
      <c r="T18" s="202" t="s">
        <v>161</v>
      </c>
      <c r="U18" s="202" t="s">
        <v>740</v>
      </c>
      <c r="V18" s="16">
        <v>15</v>
      </c>
      <c r="W18" s="200" t="s">
        <v>154</v>
      </c>
      <c r="X18" s="200" t="s">
        <v>52</v>
      </c>
      <c r="Y18" s="16"/>
      <c r="Z18" s="200" t="s">
        <v>52</v>
      </c>
      <c r="AA18" s="200" t="s">
        <v>908</v>
      </c>
      <c r="AB18" s="7" t="s">
        <v>900</v>
      </c>
      <c r="AF18" s="200" t="s">
        <v>908</v>
      </c>
      <c r="AG18" s="283">
        <v>0.33333333333333331</v>
      </c>
    </row>
    <row r="19" spans="1:33" ht="12.75" customHeight="1" thickTop="1" thickBot="1" x14ac:dyDescent="0.4">
      <c r="A19" s="22">
        <v>16</v>
      </c>
      <c r="B19" s="425">
        <v>1</v>
      </c>
      <c r="C19" s="426">
        <v>45032</v>
      </c>
      <c r="D19" s="431" t="s">
        <v>11</v>
      </c>
      <c r="E19" s="367" t="str">
        <f t="shared" si="2"/>
        <v>SOUTHEAST ROVERS</v>
      </c>
      <c r="F19" s="367" t="str">
        <f t="shared" si="2"/>
        <v>GREENWICH PUMAS FC 40</v>
      </c>
      <c r="G19" s="373"/>
      <c r="H19" s="369">
        <f>VLOOKUP(E19,START_TIMES,2)</f>
        <v>0.41666666666666702</v>
      </c>
      <c r="I19" s="370" t="str">
        <f>VLOOKUP(E19,fields,2)</f>
        <v>Leary Park (G), Waterford</v>
      </c>
      <c r="J19" s="73"/>
      <c r="K19" s="16"/>
      <c r="M19" s="319" t="s">
        <v>106</v>
      </c>
      <c r="N19" s="319" t="s">
        <v>163</v>
      </c>
      <c r="P19" s="200" t="s">
        <v>19</v>
      </c>
      <c r="Q19" s="202" t="s">
        <v>740</v>
      </c>
      <c r="R19" s="7" t="s">
        <v>691</v>
      </c>
      <c r="S19" s="16"/>
      <c r="T19" s="202" t="s">
        <v>162</v>
      </c>
      <c r="U19" s="202" t="s">
        <v>883</v>
      </c>
      <c r="V19" s="16">
        <v>16</v>
      </c>
      <c r="W19" s="200" t="s">
        <v>155</v>
      </c>
      <c r="X19" s="200" t="s">
        <v>19</v>
      </c>
      <c r="Y19" s="16"/>
      <c r="Z19" s="200" t="s">
        <v>19</v>
      </c>
      <c r="AA19" s="202" t="s">
        <v>740</v>
      </c>
      <c r="AB19" s="7" t="s">
        <v>691</v>
      </c>
      <c r="AF19" s="202" t="s">
        <v>740</v>
      </c>
      <c r="AG19" s="283">
        <v>0.41666666666666669</v>
      </c>
    </row>
    <row r="20" spans="1:33" ht="12.75" customHeight="1" thickTop="1" thickBot="1" x14ac:dyDescent="0.4">
      <c r="A20" s="22">
        <v>17</v>
      </c>
      <c r="B20" s="425">
        <v>1</v>
      </c>
      <c r="C20" s="426">
        <v>45032</v>
      </c>
      <c r="D20" s="431" t="s">
        <v>11</v>
      </c>
      <c r="E20" s="367" t="str">
        <f t="shared" si="2"/>
        <v>STORM FC</v>
      </c>
      <c r="F20" s="367" t="str">
        <f t="shared" si="2"/>
        <v>WATERBURY ALBANIANS</v>
      </c>
      <c r="G20" s="373"/>
      <c r="H20" s="369">
        <f>VLOOKUP(E20,START_TIMES,2)</f>
        <v>0.33333333333333331</v>
      </c>
      <c r="I20" s="370" t="str">
        <f>VLOOKUP(E20,fields,2)</f>
        <v>Wakeman Park (T), Westport</v>
      </c>
      <c r="J20" s="73"/>
      <c r="K20" s="16"/>
      <c r="M20" s="319" t="s">
        <v>107</v>
      </c>
      <c r="N20" s="319" t="s">
        <v>109</v>
      </c>
      <c r="P20" s="200" t="s">
        <v>53</v>
      </c>
      <c r="Q20" s="236" t="s">
        <v>741</v>
      </c>
      <c r="R20" s="7" t="s">
        <v>691</v>
      </c>
      <c r="S20" s="16"/>
      <c r="T20" s="202" t="s">
        <v>163</v>
      </c>
      <c r="U20" s="202" t="s">
        <v>899</v>
      </c>
      <c r="V20" s="16">
        <v>17</v>
      </c>
      <c r="W20" s="200" t="s">
        <v>156</v>
      </c>
      <c r="X20" s="200" t="s">
        <v>53</v>
      </c>
      <c r="Y20" s="16"/>
      <c r="Z20" s="200" t="s">
        <v>53</v>
      </c>
      <c r="AA20" s="236" t="s">
        <v>741</v>
      </c>
      <c r="AB20" s="7" t="s">
        <v>691</v>
      </c>
      <c r="AF20" s="236" t="s">
        <v>741</v>
      </c>
      <c r="AG20" s="283">
        <v>0.41666666666666702</v>
      </c>
    </row>
    <row r="21" spans="1:33" ht="12.75" customHeight="1" thickTop="1" thickBot="1" x14ac:dyDescent="0.4">
      <c r="A21" s="22">
        <v>18</v>
      </c>
      <c r="B21" s="428" t="s">
        <v>0</v>
      </c>
      <c r="C21" s="426" t="s">
        <v>0</v>
      </c>
      <c r="D21" s="429" t="s">
        <v>0</v>
      </c>
      <c r="E21" s="371" t="s">
        <v>0</v>
      </c>
      <c r="F21" s="372" t="s">
        <v>0</v>
      </c>
      <c r="G21" s="373" t="s">
        <v>0</v>
      </c>
      <c r="H21" s="374" t="s">
        <v>0</v>
      </c>
      <c r="I21" s="372" t="s">
        <v>0</v>
      </c>
      <c r="J21" s="326"/>
      <c r="K21" s="16"/>
      <c r="M21" s="5"/>
      <c r="N21" s="5"/>
      <c r="P21" s="200" t="s">
        <v>677</v>
      </c>
      <c r="Q21" s="200" t="s">
        <v>904</v>
      </c>
      <c r="R21" s="7" t="s">
        <v>686</v>
      </c>
      <c r="S21" s="16"/>
      <c r="T21" s="202" t="s">
        <v>104</v>
      </c>
      <c r="U21" s="203" t="s">
        <v>925</v>
      </c>
      <c r="V21" s="16">
        <v>18</v>
      </c>
      <c r="W21" s="200" t="s">
        <v>157</v>
      </c>
      <c r="X21" s="200" t="s">
        <v>677</v>
      </c>
      <c r="Y21" s="16"/>
      <c r="Z21" s="200" t="s">
        <v>677</v>
      </c>
      <c r="AA21" s="200" t="s">
        <v>904</v>
      </c>
      <c r="AB21" s="7" t="s">
        <v>686</v>
      </c>
      <c r="AF21" s="200" t="s">
        <v>904</v>
      </c>
      <c r="AG21" s="283">
        <v>0.41666666666666702</v>
      </c>
    </row>
    <row r="22" spans="1:33" ht="12.75" customHeight="1" thickTop="1" thickBot="1" x14ac:dyDescent="0.4">
      <c r="A22" s="22">
        <v>19</v>
      </c>
      <c r="B22" s="428" t="s">
        <v>0</v>
      </c>
      <c r="C22" s="426" t="s">
        <v>0</v>
      </c>
      <c r="D22" s="429" t="s">
        <v>0</v>
      </c>
      <c r="E22" s="371" t="s">
        <v>0</v>
      </c>
      <c r="F22" s="372" t="s">
        <v>0</v>
      </c>
      <c r="G22" s="373" t="s">
        <v>0</v>
      </c>
      <c r="H22" s="374" t="s">
        <v>0</v>
      </c>
      <c r="I22" s="372" t="s">
        <v>0</v>
      </c>
      <c r="J22" s="326"/>
      <c r="K22" s="16"/>
      <c r="M22" s="5"/>
      <c r="N22" s="5"/>
      <c r="P22" s="200" t="s">
        <v>217</v>
      </c>
      <c r="Q22" s="201" t="s">
        <v>880</v>
      </c>
      <c r="R22" s="7" t="s">
        <v>201</v>
      </c>
      <c r="S22" s="16"/>
      <c r="T22" s="202" t="s">
        <v>105</v>
      </c>
      <c r="U22" s="202" t="s">
        <v>24</v>
      </c>
      <c r="V22" s="16">
        <v>19</v>
      </c>
      <c r="W22" s="200" t="s">
        <v>158</v>
      </c>
      <c r="X22" s="200" t="s">
        <v>217</v>
      </c>
      <c r="Y22" s="16"/>
      <c r="Z22" s="200" t="s">
        <v>217</v>
      </c>
      <c r="AA22" s="201" t="s">
        <v>880</v>
      </c>
      <c r="AB22" s="7" t="s">
        <v>201</v>
      </c>
      <c r="AF22" s="201" t="s">
        <v>880</v>
      </c>
      <c r="AG22" s="283">
        <v>0.33333333333333331</v>
      </c>
    </row>
    <row r="23" spans="1:33" ht="12.75" customHeight="1" thickTop="1" thickBot="1" x14ac:dyDescent="0.4">
      <c r="A23" s="22">
        <v>20</v>
      </c>
      <c r="B23" s="425">
        <v>1</v>
      </c>
      <c r="C23" s="426">
        <v>45032</v>
      </c>
      <c r="D23" s="432" t="s">
        <v>12</v>
      </c>
      <c r="E23" s="367" t="str">
        <f t="shared" ref="E23:F29" si="3">VLOOKUP(M23,Teams,2)</f>
        <v>BESA SC</v>
      </c>
      <c r="F23" s="376" t="str">
        <f t="shared" si="3"/>
        <v>BYE</v>
      </c>
      <c r="G23" s="373"/>
      <c r="H23" s="369">
        <f>VLOOKUP(E23,START_TIMES,2)</f>
        <v>0.41666666666666669</v>
      </c>
      <c r="I23" s="370" t="str">
        <f t="shared" ref="I23:I29" si="4">VLOOKUP(E23,fields,2)</f>
        <v>Bucks Hill Park (G), Waterbury</v>
      </c>
      <c r="J23" s="73"/>
      <c r="K23" s="16"/>
      <c r="M23" s="349" t="s">
        <v>110</v>
      </c>
      <c r="N23" s="349" t="s">
        <v>851</v>
      </c>
      <c r="P23" s="200" t="s">
        <v>717</v>
      </c>
      <c r="Q23" s="202" t="s">
        <v>883</v>
      </c>
      <c r="R23" s="7" t="s">
        <v>201</v>
      </c>
      <c r="S23" s="16"/>
      <c r="T23" s="202" t="s">
        <v>106</v>
      </c>
      <c r="U23" s="202" t="s">
        <v>25</v>
      </c>
      <c r="V23" s="16">
        <v>20</v>
      </c>
      <c r="W23" s="200" t="s">
        <v>159</v>
      </c>
      <c r="X23" s="200" t="s">
        <v>717</v>
      </c>
      <c r="Y23" s="16"/>
      <c r="Z23" s="200" t="s">
        <v>717</v>
      </c>
      <c r="AA23" s="202" t="s">
        <v>883</v>
      </c>
      <c r="AB23" s="7" t="s">
        <v>201</v>
      </c>
      <c r="AF23" s="202" t="s">
        <v>883</v>
      </c>
      <c r="AG23" s="283">
        <v>0.33333333333333331</v>
      </c>
    </row>
    <row r="24" spans="1:33" ht="12.75" customHeight="1" thickTop="1" thickBot="1" x14ac:dyDescent="0.4">
      <c r="A24" s="22">
        <v>21</v>
      </c>
      <c r="B24" s="425">
        <v>1</v>
      </c>
      <c r="C24" s="426">
        <v>45032</v>
      </c>
      <c r="D24" s="432" t="s">
        <v>12</v>
      </c>
      <c r="E24" s="367" t="str">
        <f t="shared" si="3"/>
        <v>CLUB NAPOLI 40</v>
      </c>
      <c r="F24" s="370" t="str">
        <f t="shared" si="3"/>
        <v>DERBY QUITUS</v>
      </c>
      <c r="G24" s="373"/>
      <c r="H24" s="369">
        <f>VLOOKUP(E24,START_TIMES,2)</f>
        <v>0.41666666666666702</v>
      </c>
      <c r="I24" s="370" t="str">
        <f t="shared" si="4"/>
        <v>Sportsplex (T), North Branford</v>
      </c>
      <c r="J24" s="73"/>
      <c r="K24" s="16"/>
      <c r="M24" s="349" t="s">
        <v>112</v>
      </c>
      <c r="N24" s="349" t="s">
        <v>852</v>
      </c>
      <c r="P24" s="203" t="s">
        <v>882</v>
      </c>
      <c r="Q24" s="328" t="s">
        <v>902</v>
      </c>
      <c r="R24" s="7" t="s">
        <v>201</v>
      </c>
      <c r="S24" s="16"/>
      <c r="T24" s="203" t="s">
        <v>107</v>
      </c>
      <c r="U24" s="203" t="s">
        <v>192</v>
      </c>
      <c r="V24" s="16">
        <v>21</v>
      </c>
      <c r="W24" s="203" t="s">
        <v>160</v>
      </c>
      <c r="X24" s="203" t="s">
        <v>882</v>
      </c>
      <c r="Y24" s="16"/>
      <c r="Z24" s="203" t="s">
        <v>882</v>
      </c>
      <c r="AA24" s="328" t="s">
        <v>902</v>
      </c>
      <c r="AB24" s="7" t="s">
        <v>201</v>
      </c>
      <c r="AF24" s="328" t="s">
        <v>902</v>
      </c>
      <c r="AG24" s="283">
        <v>0.33333333333333331</v>
      </c>
    </row>
    <row r="25" spans="1:33" ht="12.75" customHeight="1" thickTop="1" thickBot="1" x14ac:dyDescent="0.4">
      <c r="A25" s="22">
        <v>22</v>
      </c>
      <c r="B25" s="425">
        <v>1</v>
      </c>
      <c r="C25" s="426">
        <v>45032</v>
      </c>
      <c r="D25" s="432" t="s">
        <v>12</v>
      </c>
      <c r="E25" s="367" t="str">
        <f t="shared" si="3"/>
        <v>GUILFORD BELL CURVE</v>
      </c>
      <c r="F25" s="370" t="str">
        <f t="shared" si="3"/>
        <v xml:space="preserve">GUILFORD CELTIC </v>
      </c>
      <c r="G25" s="373"/>
      <c r="H25" s="369">
        <f>VLOOKUP(E25,START_TIMES,2)</f>
        <v>0.41666666666666702</v>
      </c>
      <c r="I25" s="370" t="str">
        <f t="shared" si="4"/>
        <v>Guilford HS (T), Guilford</v>
      </c>
      <c r="J25" s="73"/>
      <c r="K25" s="16"/>
      <c r="M25" s="349" t="s">
        <v>114</v>
      </c>
      <c r="N25" s="349" t="s">
        <v>854</v>
      </c>
      <c r="P25" s="203" t="s">
        <v>740</v>
      </c>
      <c r="Q25" s="328" t="s">
        <v>906</v>
      </c>
      <c r="R25" s="7" t="s">
        <v>201</v>
      </c>
      <c r="S25" s="16"/>
      <c r="T25" s="203" t="s">
        <v>108</v>
      </c>
      <c r="U25" s="203" t="s">
        <v>26</v>
      </c>
      <c r="V25" s="16">
        <v>22</v>
      </c>
      <c r="W25" s="203" t="s">
        <v>161</v>
      </c>
      <c r="X25" s="203" t="s">
        <v>740</v>
      </c>
      <c r="Y25" s="16"/>
      <c r="Z25" s="203" t="s">
        <v>740</v>
      </c>
      <c r="AA25" s="328" t="s">
        <v>906</v>
      </c>
      <c r="AB25" s="7" t="s">
        <v>201</v>
      </c>
      <c r="AF25" s="328" t="s">
        <v>906</v>
      </c>
      <c r="AG25" s="283">
        <v>0.33333333333333331</v>
      </c>
    </row>
    <row r="26" spans="1:33" ht="12.75" customHeight="1" thickTop="1" thickBot="1" x14ac:dyDescent="0.4">
      <c r="A26" s="22">
        <v>23</v>
      </c>
      <c r="B26" s="425">
        <v>1</v>
      </c>
      <c r="C26" s="426">
        <v>45032</v>
      </c>
      <c r="D26" s="432" t="s">
        <v>12</v>
      </c>
      <c r="E26" s="377" t="str">
        <f t="shared" si="3"/>
        <v>LITCHFIELD COUNTY BLUES 40</v>
      </c>
      <c r="F26" s="367" t="str">
        <f t="shared" si="3"/>
        <v>NEW HAVEN AMERICANS</v>
      </c>
      <c r="G26" s="373"/>
      <c r="H26" s="369">
        <f>VLOOKUP(E26,START_TIMES,2)</f>
        <v>0.375</v>
      </c>
      <c r="I26" s="370" t="str">
        <f t="shared" si="4"/>
        <v>Torrington HS (T), Torrington</v>
      </c>
      <c r="J26" s="73"/>
      <c r="K26" s="16"/>
      <c r="M26" s="349" t="s">
        <v>116</v>
      </c>
      <c r="N26" s="349" t="s">
        <v>856</v>
      </c>
      <c r="P26" s="203" t="s">
        <v>883</v>
      </c>
      <c r="Q26" s="203" t="s">
        <v>899</v>
      </c>
      <c r="R26" s="7" t="s">
        <v>201</v>
      </c>
      <c r="S26" s="16"/>
      <c r="T26" s="204" t="s">
        <v>93</v>
      </c>
      <c r="U26" s="204" t="s">
        <v>878</v>
      </c>
      <c r="V26" s="16">
        <v>23</v>
      </c>
      <c r="W26" s="203" t="s">
        <v>162</v>
      </c>
      <c r="X26" s="203" t="s">
        <v>883</v>
      </c>
      <c r="Y26" s="16"/>
      <c r="Z26" s="203" t="s">
        <v>883</v>
      </c>
      <c r="AA26" s="203" t="s">
        <v>899</v>
      </c>
      <c r="AB26" s="7" t="s">
        <v>201</v>
      </c>
      <c r="AF26" s="203" t="s">
        <v>899</v>
      </c>
      <c r="AG26" s="283">
        <v>0.33333333333333331</v>
      </c>
    </row>
    <row r="27" spans="1:33" ht="12.75" customHeight="1" thickTop="1" thickBot="1" x14ac:dyDescent="0.4">
      <c r="A27" s="22">
        <v>24</v>
      </c>
      <c r="B27" s="425">
        <v>1</v>
      </c>
      <c r="C27" s="426">
        <v>45032</v>
      </c>
      <c r="D27" s="432" t="s">
        <v>12</v>
      </c>
      <c r="E27" s="367" t="str">
        <f t="shared" si="3"/>
        <v>NORTH BRANFORD 40</v>
      </c>
      <c r="F27" s="367" t="str">
        <f t="shared" si="3"/>
        <v>NORTH HAVEN SC</v>
      </c>
      <c r="G27" s="373"/>
      <c r="H27" s="369">
        <v>0.33333333333333331</v>
      </c>
      <c r="I27" s="370" t="str">
        <f t="shared" si="4"/>
        <v>North Farms Park (G), North Branford</v>
      </c>
      <c r="J27" s="73"/>
      <c r="K27" s="16"/>
      <c r="M27" s="349" t="s">
        <v>118</v>
      </c>
      <c r="N27" s="349" t="s">
        <v>858</v>
      </c>
      <c r="P27" s="203" t="s">
        <v>899</v>
      </c>
      <c r="Q27" s="243" t="s">
        <v>898</v>
      </c>
      <c r="R27" s="7" t="s">
        <v>201</v>
      </c>
      <c r="S27" s="16"/>
      <c r="T27" s="203" t="s">
        <v>109</v>
      </c>
      <c r="U27" s="203" t="s">
        <v>18</v>
      </c>
      <c r="V27" s="16">
        <v>24</v>
      </c>
      <c r="W27" s="203" t="s">
        <v>163</v>
      </c>
      <c r="X27" s="203" t="s">
        <v>899</v>
      </c>
      <c r="Y27" s="16"/>
      <c r="Z27" s="203" t="s">
        <v>899</v>
      </c>
      <c r="AA27" s="243" t="s">
        <v>898</v>
      </c>
      <c r="AB27" s="7" t="s">
        <v>201</v>
      </c>
      <c r="AF27" s="243" t="s">
        <v>898</v>
      </c>
      <c r="AG27" s="283">
        <v>0.33333333333333331</v>
      </c>
    </row>
    <row r="28" spans="1:33" ht="12.75" customHeight="1" thickTop="1" thickBot="1" x14ac:dyDescent="0.4">
      <c r="A28" s="22">
        <v>25</v>
      </c>
      <c r="B28" s="425">
        <v>1</v>
      </c>
      <c r="C28" s="426">
        <v>45032</v>
      </c>
      <c r="D28" s="432" t="s">
        <v>12</v>
      </c>
      <c r="E28" s="367" t="str">
        <f t="shared" si="3"/>
        <v>PAN ZONES</v>
      </c>
      <c r="F28" s="367" t="str">
        <f t="shared" si="3"/>
        <v>SHEBEEN FC</v>
      </c>
      <c r="G28" s="373"/>
      <c r="H28" s="369">
        <f>VLOOKUP(E28,START_TIMES,2)</f>
        <v>0.41666666666666702</v>
      </c>
      <c r="I28" s="370" t="str">
        <f t="shared" si="4"/>
        <v>Kennedy MS (G), Plantsville</v>
      </c>
      <c r="J28" s="73"/>
      <c r="K28" s="16"/>
      <c r="M28" s="349" t="s">
        <v>120</v>
      </c>
      <c r="N28" s="349" t="s">
        <v>859</v>
      </c>
      <c r="P28" s="203" t="s">
        <v>925</v>
      </c>
      <c r="Q28" s="205" t="s">
        <v>29</v>
      </c>
      <c r="R28" s="7" t="s">
        <v>692</v>
      </c>
      <c r="S28" s="16"/>
      <c r="T28" s="205" t="s">
        <v>110</v>
      </c>
      <c r="U28" s="205" t="s">
        <v>647</v>
      </c>
      <c r="V28" s="16">
        <v>25</v>
      </c>
      <c r="W28" s="203" t="s">
        <v>104</v>
      </c>
      <c r="X28" s="203" t="s">
        <v>925</v>
      </c>
      <c r="Y28" s="16"/>
      <c r="Z28" s="203" t="s">
        <v>925</v>
      </c>
      <c r="AA28" s="205" t="s">
        <v>29</v>
      </c>
      <c r="AB28" s="7" t="s">
        <v>692</v>
      </c>
      <c r="AF28" s="205" t="s">
        <v>29</v>
      </c>
      <c r="AG28" s="283">
        <v>0.41666666666666702</v>
      </c>
    </row>
    <row r="29" spans="1:33" ht="12.75" customHeight="1" thickTop="1" thickBot="1" x14ac:dyDescent="0.4">
      <c r="A29" s="22">
        <v>26</v>
      </c>
      <c r="B29" s="425">
        <v>1</v>
      </c>
      <c r="C29" s="426">
        <v>45032</v>
      </c>
      <c r="D29" s="432" t="s">
        <v>12</v>
      </c>
      <c r="E29" s="367" t="str">
        <f t="shared" si="3"/>
        <v>WILTON WOLVES</v>
      </c>
      <c r="F29" s="367" t="str">
        <f t="shared" si="3"/>
        <v>STAMFORD UNITED</v>
      </c>
      <c r="G29" s="373"/>
      <c r="H29" s="369">
        <f>VLOOKUP(E29,START_TIMES,2)</f>
        <v>0.41666666666666702</v>
      </c>
      <c r="I29" s="370" t="str">
        <f t="shared" si="4"/>
        <v>Lily Field (T), Wilton</v>
      </c>
      <c r="J29" s="73"/>
      <c r="K29" s="16"/>
      <c r="M29" s="362" t="s">
        <v>123</v>
      </c>
      <c r="N29" s="362" t="s">
        <v>122</v>
      </c>
      <c r="P29" s="203" t="s">
        <v>24</v>
      </c>
      <c r="Q29" s="328" t="s">
        <v>47</v>
      </c>
      <c r="R29" s="7" t="s">
        <v>719</v>
      </c>
      <c r="S29" s="16"/>
      <c r="T29" s="205" t="s">
        <v>111</v>
      </c>
      <c r="U29" s="205" t="s">
        <v>209</v>
      </c>
      <c r="V29" s="16">
        <v>26</v>
      </c>
      <c r="W29" s="203" t="s">
        <v>105</v>
      </c>
      <c r="X29" s="203" t="s">
        <v>24</v>
      </c>
      <c r="Y29" s="16"/>
      <c r="Z29" s="203" t="s">
        <v>24</v>
      </c>
      <c r="AA29" s="328" t="s">
        <v>47</v>
      </c>
      <c r="AB29" s="7" t="s">
        <v>719</v>
      </c>
      <c r="AF29" s="328" t="s">
        <v>47</v>
      </c>
      <c r="AG29" s="283">
        <v>0.41666666666666702</v>
      </c>
    </row>
    <row r="30" spans="1:33" ht="12.75" customHeight="1" thickTop="1" thickBot="1" x14ac:dyDescent="0.4">
      <c r="A30" s="22">
        <v>27</v>
      </c>
      <c r="B30" s="428" t="s">
        <v>0</v>
      </c>
      <c r="C30" s="426" t="s">
        <v>0</v>
      </c>
      <c r="D30" s="429" t="s">
        <v>0</v>
      </c>
      <c r="E30" s="371" t="s">
        <v>0</v>
      </c>
      <c r="F30" s="372" t="s">
        <v>0</v>
      </c>
      <c r="G30" s="373" t="s">
        <v>0</v>
      </c>
      <c r="H30" s="374" t="s">
        <v>0</v>
      </c>
      <c r="I30" s="372" t="s">
        <v>0</v>
      </c>
      <c r="J30" s="326"/>
      <c r="K30" s="16"/>
      <c r="M30" s="5"/>
      <c r="N30" s="5"/>
      <c r="P30" s="203" t="s">
        <v>25</v>
      </c>
      <c r="Q30" s="205" t="s">
        <v>216</v>
      </c>
      <c r="R30" s="7" t="s">
        <v>692</v>
      </c>
      <c r="S30" s="16"/>
      <c r="T30" s="205" t="s">
        <v>112</v>
      </c>
      <c r="U30" s="205" t="s">
        <v>743</v>
      </c>
      <c r="V30" s="16">
        <v>27</v>
      </c>
      <c r="W30" s="203" t="s">
        <v>106</v>
      </c>
      <c r="X30" s="203" t="s">
        <v>25</v>
      </c>
      <c r="Y30" s="16"/>
      <c r="Z30" s="203" t="s">
        <v>25</v>
      </c>
      <c r="AA30" s="205" t="s">
        <v>216</v>
      </c>
      <c r="AB30" s="357" t="s">
        <v>919</v>
      </c>
      <c r="AF30" s="205" t="s">
        <v>216</v>
      </c>
      <c r="AG30" s="283">
        <v>0.41666666666666702</v>
      </c>
    </row>
    <row r="31" spans="1:33" ht="12.75" customHeight="1" thickTop="1" thickBot="1" x14ac:dyDescent="0.4">
      <c r="A31" s="22">
        <v>28</v>
      </c>
      <c r="B31" s="425">
        <v>1</v>
      </c>
      <c r="C31" s="426">
        <v>45032</v>
      </c>
      <c r="D31" s="433" t="s">
        <v>102</v>
      </c>
      <c r="E31" s="367" t="str">
        <f t="shared" ref="E31:F35" si="5">VLOOKUP(M31,Teams,2)</f>
        <v>DYNAMO SC</v>
      </c>
      <c r="F31" s="370" t="str">
        <f t="shared" si="5"/>
        <v>NEW FAIRFIELD UNITED</v>
      </c>
      <c r="G31" s="373"/>
      <c r="H31" s="369">
        <f>VLOOKUP(E31,START_TIMES,2)</f>
        <v>0.41666666666666702</v>
      </c>
      <c r="I31" s="370" t="str">
        <f>VLOOKUP(E31,fields,2)</f>
        <v>InSports (T), Trumbull</v>
      </c>
      <c r="J31" s="73"/>
      <c r="K31" s="16"/>
      <c r="M31" s="351" t="s">
        <v>126</v>
      </c>
      <c r="N31" s="351" t="s">
        <v>129</v>
      </c>
      <c r="P31" s="203" t="s">
        <v>192</v>
      </c>
      <c r="Q31" s="204" t="s">
        <v>668</v>
      </c>
      <c r="R31" s="7" t="s">
        <v>680</v>
      </c>
      <c r="S31" s="16"/>
      <c r="T31" s="205" t="s">
        <v>113</v>
      </c>
      <c r="U31" s="205" t="s">
        <v>33</v>
      </c>
      <c r="V31" s="16">
        <v>28</v>
      </c>
      <c r="W31" s="203" t="s">
        <v>107</v>
      </c>
      <c r="X31" s="203" t="s">
        <v>192</v>
      </c>
      <c r="Y31" s="16"/>
      <c r="Z31" s="203" t="s">
        <v>192</v>
      </c>
      <c r="AA31" s="204" t="s">
        <v>668</v>
      </c>
      <c r="AB31" s="7" t="s">
        <v>680</v>
      </c>
      <c r="AF31" s="204" t="s">
        <v>668</v>
      </c>
      <c r="AG31" s="283">
        <v>0.41666666666666702</v>
      </c>
    </row>
    <row r="32" spans="1:33" ht="12.75" customHeight="1" thickTop="1" thickBot="1" x14ac:dyDescent="0.4">
      <c r="A32" s="22">
        <v>29</v>
      </c>
      <c r="B32" s="425">
        <v>1</v>
      </c>
      <c r="C32" s="426">
        <v>45032</v>
      </c>
      <c r="D32" s="433" t="s">
        <v>102</v>
      </c>
      <c r="E32" s="367" t="str">
        <f t="shared" si="5"/>
        <v>STAMFORD CITY</v>
      </c>
      <c r="F32" s="367" t="str">
        <f t="shared" si="5"/>
        <v>GREENWICH PUMAS FC 50</v>
      </c>
      <c r="G32" s="373"/>
      <c r="H32" s="369">
        <v>0.33333333333333331</v>
      </c>
      <c r="I32" s="370" t="str">
        <f>VLOOKUP(E32,fields,2)</f>
        <v>West Beach Fields (T), Stamford</v>
      </c>
      <c r="J32" s="73"/>
      <c r="K32" s="16"/>
      <c r="M32" s="351" t="s">
        <v>132</v>
      </c>
      <c r="N32" s="351" t="s">
        <v>128</v>
      </c>
      <c r="P32" s="203" t="s">
        <v>26</v>
      </c>
      <c r="Q32" s="259" t="s">
        <v>937</v>
      </c>
      <c r="R32" s="7" t="s">
        <v>940</v>
      </c>
      <c r="S32" s="16"/>
      <c r="T32" s="205" t="s">
        <v>114</v>
      </c>
      <c r="U32" s="205" t="s">
        <v>29</v>
      </c>
      <c r="V32" s="16">
        <v>29</v>
      </c>
      <c r="W32" s="203" t="s">
        <v>108</v>
      </c>
      <c r="X32" s="203" t="s">
        <v>26</v>
      </c>
      <c r="Y32" s="16"/>
      <c r="Z32" s="203" t="s">
        <v>26</v>
      </c>
      <c r="AA32" s="259" t="s">
        <v>937</v>
      </c>
      <c r="AB32" s="7" t="s">
        <v>940</v>
      </c>
      <c r="AF32" s="259" t="s">
        <v>937</v>
      </c>
      <c r="AG32" s="283">
        <v>0.41666666666666669</v>
      </c>
    </row>
    <row r="33" spans="1:33" ht="12.75" customHeight="1" thickTop="1" thickBot="1" x14ac:dyDescent="0.4">
      <c r="A33" s="22">
        <v>30</v>
      </c>
      <c r="B33" s="425">
        <v>1</v>
      </c>
      <c r="C33" s="426">
        <v>45032</v>
      </c>
      <c r="D33" s="433" t="s">
        <v>102</v>
      </c>
      <c r="E33" s="380" t="str">
        <f t="shared" si="5"/>
        <v>DOCKSIDE SC</v>
      </c>
      <c r="F33" s="380" t="str">
        <f t="shared" si="5"/>
        <v>CHESHIRE AZZURRI</v>
      </c>
      <c r="G33" s="373"/>
      <c r="H33" s="369">
        <f>VLOOKUP(E33,START_TIMES,2)</f>
        <v>0.41666666666666702</v>
      </c>
      <c r="I33" s="370" t="str">
        <f>VLOOKUP(E33,fields,2)</f>
        <v>Foran HS KMT (T), Milford</v>
      </c>
      <c r="J33" s="73"/>
      <c r="K33" s="16"/>
      <c r="M33" s="351" t="s">
        <v>125</v>
      </c>
      <c r="N33" s="351" t="s">
        <v>124</v>
      </c>
      <c r="P33" s="203" t="s">
        <v>18</v>
      </c>
      <c r="Q33" s="205" t="s">
        <v>938</v>
      </c>
      <c r="R33" s="7" t="s">
        <v>920</v>
      </c>
      <c r="S33" s="16"/>
      <c r="T33" s="205" t="s">
        <v>115</v>
      </c>
      <c r="U33" s="205" t="s">
        <v>216</v>
      </c>
      <c r="V33" s="12">
        <v>30</v>
      </c>
      <c r="W33" s="203" t="s">
        <v>109</v>
      </c>
      <c r="X33" s="203" t="s">
        <v>18</v>
      </c>
      <c r="Y33" s="16"/>
      <c r="Z33" s="203" t="s">
        <v>18</v>
      </c>
      <c r="AA33" s="205" t="s">
        <v>938</v>
      </c>
      <c r="AB33" s="7" t="s">
        <v>920</v>
      </c>
      <c r="AF33" s="205" t="s">
        <v>938</v>
      </c>
      <c r="AG33" s="283">
        <v>0.375</v>
      </c>
    </row>
    <row r="34" spans="1:33" ht="12.75" customHeight="1" thickTop="1" thickBot="1" x14ac:dyDescent="0.4">
      <c r="A34" s="22">
        <v>31</v>
      </c>
      <c r="B34" s="425">
        <v>1</v>
      </c>
      <c r="C34" s="426">
        <v>45032</v>
      </c>
      <c r="D34" s="433" t="s">
        <v>102</v>
      </c>
      <c r="E34" s="367" t="str">
        <f t="shared" si="5"/>
        <v>FAIRFIELD GAC 50</v>
      </c>
      <c r="F34" s="367" t="str">
        <f t="shared" si="5"/>
        <v>NORWALK MARINERS LEGENDS</v>
      </c>
      <c r="G34" s="373"/>
      <c r="H34" s="369">
        <v>0.33333333333333331</v>
      </c>
      <c r="I34" s="370" t="str">
        <f>VLOOKUP(E34,fields,2)</f>
        <v>Ludlowe HS (T), Fairfield</v>
      </c>
      <c r="J34" s="73"/>
      <c r="K34" s="16"/>
      <c r="M34" s="351" t="s">
        <v>127</v>
      </c>
      <c r="N34" s="351" t="s">
        <v>130</v>
      </c>
      <c r="P34" s="206" t="s">
        <v>647</v>
      </c>
      <c r="Q34" s="235" t="s">
        <v>52</v>
      </c>
      <c r="R34" s="7" t="s">
        <v>685</v>
      </c>
      <c r="S34" s="16"/>
      <c r="T34" s="206" t="s">
        <v>116</v>
      </c>
      <c r="U34" s="205" t="s">
        <v>938</v>
      </c>
      <c r="V34" s="16">
        <v>31</v>
      </c>
      <c r="W34" s="206" t="s">
        <v>110</v>
      </c>
      <c r="X34" s="206" t="s">
        <v>647</v>
      </c>
      <c r="Y34" s="16"/>
      <c r="Z34" s="206" t="s">
        <v>647</v>
      </c>
      <c r="AA34" s="235" t="s">
        <v>52</v>
      </c>
      <c r="AB34" s="7" t="s">
        <v>685</v>
      </c>
      <c r="AF34" s="235" t="s">
        <v>52</v>
      </c>
      <c r="AG34" s="283">
        <v>0.33333333333333331</v>
      </c>
    </row>
    <row r="35" spans="1:33" ht="12.75" customHeight="1" thickTop="1" thickBot="1" x14ac:dyDescent="0.4">
      <c r="A35" s="22">
        <v>32</v>
      </c>
      <c r="B35" s="425">
        <v>1</v>
      </c>
      <c r="C35" s="426">
        <v>45032</v>
      </c>
      <c r="D35" s="433" t="s">
        <v>102</v>
      </c>
      <c r="E35" s="415" t="str">
        <f t="shared" si="5"/>
        <v>VASCO DA GAMA 50</v>
      </c>
      <c r="F35" s="415" t="str">
        <f t="shared" si="5"/>
        <v>POLONIA FALCON STARS FC</v>
      </c>
      <c r="G35" s="373"/>
      <c r="H35" s="369">
        <f>VLOOKUP(E35,START_TIMES,2)</f>
        <v>0.41666666666666702</v>
      </c>
      <c r="I35" s="370" t="str">
        <f>VLOOKUP(E35,fields,2)</f>
        <v>Veterans Memorial Park (T), Bridgeport</v>
      </c>
      <c r="J35" s="73"/>
      <c r="K35" s="16"/>
      <c r="M35" s="351" t="s">
        <v>133</v>
      </c>
      <c r="N35" s="351" t="s">
        <v>131</v>
      </c>
      <c r="P35" s="206" t="s">
        <v>209</v>
      </c>
      <c r="Q35" s="235" t="s">
        <v>19</v>
      </c>
      <c r="R35" s="7" t="s">
        <v>684</v>
      </c>
      <c r="S35" s="16"/>
      <c r="T35" s="206" t="s">
        <v>117</v>
      </c>
      <c r="U35" s="206" t="s">
        <v>30</v>
      </c>
      <c r="V35" s="12">
        <v>32</v>
      </c>
      <c r="W35" s="206" t="s">
        <v>111</v>
      </c>
      <c r="X35" s="206" t="s">
        <v>209</v>
      </c>
      <c r="Y35" s="16"/>
      <c r="Z35" s="206" t="s">
        <v>209</v>
      </c>
      <c r="AA35" s="235" t="s">
        <v>19</v>
      </c>
      <c r="AB35" s="7" t="s">
        <v>684</v>
      </c>
      <c r="AF35" s="235" t="s">
        <v>19</v>
      </c>
      <c r="AG35" s="283">
        <v>0.33333333333333331</v>
      </c>
    </row>
    <row r="36" spans="1:33" ht="12.75" customHeight="1" thickTop="1" thickBot="1" x14ac:dyDescent="0.4">
      <c r="A36" s="22">
        <v>33</v>
      </c>
      <c r="B36" s="428" t="s">
        <v>0</v>
      </c>
      <c r="C36" s="426" t="s">
        <v>0</v>
      </c>
      <c r="D36" s="429" t="s">
        <v>0</v>
      </c>
      <c r="E36" s="371" t="s">
        <v>0</v>
      </c>
      <c r="F36" s="372" t="s">
        <v>0</v>
      </c>
      <c r="G36" s="373" t="s">
        <v>0</v>
      </c>
      <c r="H36" s="374" t="s">
        <v>0</v>
      </c>
      <c r="I36" s="372" t="s">
        <v>0</v>
      </c>
      <c r="J36" s="326"/>
      <c r="K36" s="16"/>
      <c r="M36" s="5"/>
      <c r="N36" s="5"/>
      <c r="P36" s="206" t="s">
        <v>743</v>
      </c>
      <c r="Q36" s="235" t="s">
        <v>53</v>
      </c>
      <c r="R36" s="7" t="s">
        <v>686</v>
      </c>
      <c r="S36" s="16"/>
      <c r="T36" s="206" t="s">
        <v>118</v>
      </c>
      <c r="U36" s="206" t="s">
        <v>36</v>
      </c>
      <c r="V36" s="16">
        <v>33</v>
      </c>
      <c r="W36" s="206" t="s">
        <v>112</v>
      </c>
      <c r="X36" s="206" t="s">
        <v>743</v>
      </c>
      <c r="Y36" s="16"/>
      <c r="Z36" s="206" t="s">
        <v>743</v>
      </c>
      <c r="AA36" s="235" t="s">
        <v>53</v>
      </c>
      <c r="AB36" s="7" t="s">
        <v>686</v>
      </c>
      <c r="AF36" s="235" t="s">
        <v>53</v>
      </c>
      <c r="AG36" s="283">
        <v>0.41666666666666702</v>
      </c>
    </row>
    <row r="37" spans="1:33" ht="12.75" customHeight="1" thickTop="1" thickBot="1" x14ac:dyDescent="0.4">
      <c r="A37" s="22">
        <v>34</v>
      </c>
      <c r="B37" s="425">
        <v>1</v>
      </c>
      <c r="C37" s="426">
        <v>45032</v>
      </c>
      <c r="D37" s="434" t="s">
        <v>890</v>
      </c>
      <c r="E37" s="424" t="str">
        <f t="shared" ref="E37:F40" si="6">VLOOKUP(M37,Teams,2)</f>
        <v>CLUB NAPOLI 50</v>
      </c>
      <c r="F37" s="424" t="str">
        <f t="shared" si="6"/>
        <v>GUILFORD BLACK EAGLES</v>
      </c>
      <c r="G37" s="373"/>
      <c r="H37" s="369">
        <f>VLOOKUP(E37,START_TIMES,2)</f>
        <v>0.41666666666666702</v>
      </c>
      <c r="I37" s="370" t="str">
        <f>VLOOKUP(E37,fields,2)</f>
        <v>North Farms Park (G), North Branford</v>
      </c>
      <c r="J37" s="73"/>
      <c r="K37" s="16"/>
      <c r="M37" s="350" t="s">
        <v>134</v>
      </c>
      <c r="N37" s="350" t="s">
        <v>142</v>
      </c>
      <c r="P37" s="206" t="s">
        <v>33</v>
      </c>
      <c r="Q37" s="250" t="s">
        <v>745</v>
      </c>
      <c r="R37" s="7" t="s">
        <v>921</v>
      </c>
      <c r="S37" s="16"/>
      <c r="T37" s="207" t="s">
        <v>99</v>
      </c>
      <c r="U37" s="207" t="s">
        <v>880</v>
      </c>
      <c r="V37" s="12">
        <v>34</v>
      </c>
      <c r="W37" s="206" t="s">
        <v>113</v>
      </c>
      <c r="X37" s="206" t="s">
        <v>33</v>
      </c>
      <c r="Y37" s="16"/>
      <c r="Z37" s="206" t="s">
        <v>33</v>
      </c>
      <c r="AA37" s="250" t="s">
        <v>745</v>
      </c>
      <c r="AB37" s="7" t="s">
        <v>921</v>
      </c>
      <c r="AF37" s="250" t="s">
        <v>745</v>
      </c>
      <c r="AG37" s="283">
        <v>0.33333333333333331</v>
      </c>
    </row>
    <row r="38" spans="1:33" ht="12.75" customHeight="1" thickTop="1" thickBot="1" x14ac:dyDescent="0.4">
      <c r="A38" s="22">
        <v>35</v>
      </c>
      <c r="B38" s="425">
        <v>1</v>
      </c>
      <c r="C38" s="426">
        <v>45032</v>
      </c>
      <c r="D38" s="434" t="s">
        <v>890</v>
      </c>
      <c r="E38" s="366" t="str">
        <f t="shared" si="6"/>
        <v>NORWALK SPORT COLOMBIA 50</v>
      </c>
      <c r="F38" s="367" t="str">
        <f t="shared" si="6"/>
        <v>GREENWICH FC 50</v>
      </c>
      <c r="G38" s="373"/>
      <c r="H38" s="369">
        <f>VLOOKUP(E38,START_TIMES,2)</f>
        <v>0.41666666666666702</v>
      </c>
      <c r="I38" s="370" t="str">
        <f>VLOOKUP(E38,fields,2)</f>
        <v>Nathan Hale MS (T), Norwalk</v>
      </c>
      <c r="J38" s="73"/>
      <c r="K38" s="16"/>
      <c r="M38" s="350" t="s">
        <v>144</v>
      </c>
      <c r="N38" s="350" t="s">
        <v>138</v>
      </c>
      <c r="P38" s="206" t="s">
        <v>29</v>
      </c>
      <c r="Q38" s="206" t="s">
        <v>30</v>
      </c>
      <c r="R38" s="7" t="s">
        <v>688</v>
      </c>
      <c r="S38" s="16"/>
      <c r="T38" s="206" t="s">
        <v>119</v>
      </c>
      <c r="U38" s="206" t="s">
        <v>37</v>
      </c>
      <c r="V38" s="16">
        <v>35</v>
      </c>
      <c r="W38" s="206" t="s">
        <v>114</v>
      </c>
      <c r="X38" s="206" t="s">
        <v>29</v>
      </c>
      <c r="Y38" s="16"/>
      <c r="Z38" s="206" t="s">
        <v>29</v>
      </c>
      <c r="AA38" s="206" t="s">
        <v>30</v>
      </c>
      <c r="AB38" s="7" t="s">
        <v>688</v>
      </c>
      <c r="AF38" s="206" t="s">
        <v>30</v>
      </c>
      <c r="AG38" s="283">
        <v>0.41666666666666702</v>
      </c>
    </row>
    <row r="39" spans="1:33" ht="12.75" customHeight="1" thickTop="1" thickBot="1" x14ac:dyDescent="0.4">
      <c r="A39" s="22">
        <v>36</v>
      </c>
      <c r="B39" s="425">
        <v>1</v>
      </c>
      <c r="C39" s="426">
        <v>45032</v>
      </c>
      <c r="D39" s="434" t="s">
        <v>890</v>
      </c>
      <c r="E39" s="424" t="str">
        <f t="shared" si="6"/>
        <v>GREENWICH PFC</v>
      </c>
      <c r="F39" s="424" t="str">
        <f t="shared" si="6"/>
        <v>WESTPORT FC</v>
      </c>
      <c r="G39" s="373"/>
      <c r="H39" s="369">
        <v>0.33333333333333331</v>
      </c>
      <c r="I39" s="370" t="s">
        <v>944</v>
      </c>
      <c r="J39" s="73"/>
      <c r="K39" s="16"/>
      <c r="M39" s="350" t="s">
        <v>141</v>
      </c>
      <c r="N39" s="350" t="s">
        <v>147</v>
      </c>
      <c r="P39" s="206" t="s">
        <v>216</v>
      </c>
      <c r="Q39" s="207" t="s">
        <v>14</v>
      </c>
      <c r="R39" s="7" t="s">
        <v>939</v>
      </c>
      <c r="S39" s="16"/>
      <c r="T39" s="206" t="s">
        <v>120</v>
      </c>
      <c r="U39" s="206" t="s">
        <v>214</v>
      </c>
      <c r="V39" s="12">
        <v>36</v>
      </c>
      <c r="W39" s="206" t="s">
        <v>115</v>
      </c>
      <c r="X39" s="206" t="s">
        <v>216</v>
      </c>
      <c r="Y39" s="16"/>
      <c r="Z39" s="206" t="s">
        <v>216</v>
      </c>
      <c r="AA39" s="207" t="s">
        <v>14</v>
      </c>
      <c r="AB39" s="7" t="s">
        <v>85</v>
      </c>
      <c r="AF39" s="207" t="s">
        <v>14</v>
      </c>
      <c r="AG39" s="283">
        <v>0.33333333333333331</v>
      </c>
    </row>
    <row r="40" spans="1:33" ht="12.75" customHeight="1" thickTop="1" thickBot="1" x14ac:dyDescent="0.4">
      <c r="A40" s="22">
        <v>37</v>
      </c>
      <c r="B40" s="425">
        <v>1</v>
      </c>
      <c r="C40" s="426">
        <v>45032</v>
      </c>
      <c r="D40" s="434" t="s">
        <v>890</v>
      </c>
      <c r="E40" s="367" t="str">
        <f t="shared" si="6"/>
        <v>REBELS UNITED</v>
      </c>
      <c r="F40" s="367" t="str">
        <f t="shared" si="6"/>
        <v>EAST HAVEN SC</v>
      </c>
      <c r="G40" s="373"/>
      <c r="H40" s="369">
        <f>VLOOKUP(E40,START_TIMES,2)</f>
        <v>0.41666666666666702</v>
      </c>
      <c r="I40" s="370" t="str">
        <f>VLOOKUP(E40,fields,2)</f>
        <v>New Fairfield HS (T), New Fairfield</v>
      </c>
      <c r="J40" s="73"/>
      <c r="K40" s="16"/>
      <c r="M40" s="350" t="s">
        <v>146</v>
      </c>
      <c r="N40" s="350" t="s">
        <v>136</v>
      </c>
      <c r="P40" s="205" t="s">
        <v>938</v>
      </c>
      <c r="Q40" s="207" t="s">
        <v>16</v>
      </c>
      <c r="R40" s="7" t="s">
        <v>943</v>
      </c>
      <c r="S40" s="16"/>
      <c r="T40" s="206" t="s">
        <v>121</v>
      </c>
      <c r="U40" s="206" t="s">
        <v>888</v>
      </c>
      <c r="V40" s="16">
        <v>37</v>
      </c>
      <c r="W40" s="206" t="s">
        <v>116</v>
      </c>
      <c r="X40" s="205" t="s">
        <v>938</v>
      </c>
      <c r="Y40" s="16"/>
      <c r="Z40" s="205" t="s">
        <v>938</v>
      </c>
      <c r="AA40" s="207" t="s">
        <v>16</v>
      </c>
      <c r="AB40" s="7" t="s">
        <v>943</v>
      </c>
      <c r="AF40" s="207" t="s">
        <v>16</v>
      </c>
      <c r="AG40" s="283">
        <v>0.41666666666666702</v>
      </c>
    </row>
    <row r="41" spans="1:33" ht="12.75" customHeight="1" thickTop="1" thickBot="1" x14ac:dyDescent="0.4">
      <c r="A41" s="22">
        <v>38</v>
      </c>
      <c r="B41" s="428" t="s">
        <v>0</v>
      </c>
      <c r="C41" s="426" t="s">
        <v>0</v>
      </c>
      <c r="D41" s="429" t="s">
        <v>0</v>
      </c>
      <c r="E41" s="371" t="s">
        <v>0</v>
      </c>
      <c r="F41" s="372" t="s">
        <v>0</v>
      </c>
      <c r="G41" s="373" t="s">
        <v>0</v>
      </c>
      <c r="H41" s="374" t="s">
        <v>0</v>
      </c>
      <c r="I41" s="372" t="s">
        <v>0</v>
      </c>
      <c r="J41" s="326"/>
      <c r="K41" s="16"/>
      <c r="M41" s="5"/>
      <c r="N41" s="5"/>
      <c r="P41" s="206" t="s">
        <v>30</v>
      </c>
      <c r="Q41" s="206" t="s">
        <v>36</v>
      </c>
      <c r="R41" s="7" t="s">
        <v>682</v>
      </c>
      <c r="S41" s="16"/>
      <c r="T41" s="206" t="s">
        <v>122</v>
      </c>
      <c r="U41" s="206" t="s">
        <v>31</v>
      </c>
      <c r="V41" s="12">
        <v>38</v>
      </c>
      <c r="W41" s="206" t="s">
        <v>117</v>
      </c>
      <c r="X41" s="206" t="s">
        <v>30</v>
      </c>
      <c r="Y41" s="16"/>
      <c r="Z41" s="206" t="s">
        <v>30</v>
      </c>
      <c r="AA41" s="206" t="s">
        <v>36</v>
      </c>
      <c r="AB41" s="7" t="s">
        <v>682</v>
      </c>
      <c r="AF41" s="206" t="s">
        <v>36</v>
      </c>
      <c r="AG41" s="283">
        <v>0.375</v>
      </c>
    </row>
    <row r="42" spans="1:33" ht="12.75" customHeight="1" thickTop="1" thickBot="1" x14ac:dyDescent="0.4">
      <c r="A42" s="22">
        <v>39</v>
      </c>
      <c r="B42" s="425">
        <v>1</v>
      </c>
      <c r="C42" s="426">
        <v>45032</v>
      </c>
      <c r="D42" s="435" t="s">
        <v>891</v>
      </c>
      <c r="E42" s="367" t="str">
        <f>VLOOKUP(M42,Teams,2)</f>
        <v>NORTH BRANFORD LEGENDS</v>
      </c>
      <c r="F42" s="367" t="str">
        <f>VLOOKUP(N42,Teams,2)</f>
        <v>ZIMMITTI SC</v>
      </c>
      <c r="G42" s="373"/>
      <c r="H42" s="369">
        <f>VLOOKUP(E42,START_TIMES,2)</f>
        <v>0.41666666666666669</v>
      </c>
      <c r="I42" s="370" t="str">
        <f>VLOOKUP(E42,fields,2)</f>
        <v>Northford Park (G), Northford</v>
      </c>
      <c r="J42" s="73"/>
      <c r="K42" s="16"/>
      <c r="M42" s="353" t="s">
        <v>148</v>
      </c>
      <c r="N42" s="353" t="s">
        <v>137</v>
      </c>
      <c r="P42" s="206" t="s">
        <v>36</v>
      </c>
      <c r="Q42" s="248" t="s">
        <v>50</v>
      </c>
      <c r="R42" s="7" t="s">
        <v>877</v>
      </c>
      <c r="S42" s="16"/>
      <c r="T42" s="206" t="s">
        <v>123</v>
      </c>
      <c r="U42" s="206" t="s">
        <v>39</v>
      </c>
      <c r="V42" s="16">
        <v>39</v>
      </c>
      <c r="W42" s="206" t="s">
        <v>118</v>
      </c>
      <c r="X42" s="206" t="s">
        <v>36</v>
      </c>
      <c r="Y42" s="16"/>
      <c r="Z42" s="206" t="s">
        <v>36</v>
      </c>
      <c r="AA42" s="248" t="s">
        <v>50</v>
      </c>
      <c r="AB42" s="7" t="s">
        <v>877</v>
      </c>
      <c r="AF42" s="248" t="s">
        <v>50</v>
      </c>
      <c r="AG42" s="283">
        <v>0.41666666666666669</v>
      </c>
    </row>
    <row r="43" spans="1:33" ht="12.75" customHeight="1" thickTop="1" thickBot="1" x14ac:dyDescent="0.4">
      <c r="A43" s="22">
        <v>40</v>
      </c>
      <c r="B43" s="425">
        <v>1</v>
      </c>
      <c r="C43" s="426">
        <v>45032</v>
      </c>
      <c r="D43" s="435" t="s">
        <v>891</v>
      </c>
      <c r="E43" s="367" t="str">
        <f>VLOOKUP(M43,Teams,2)</f>
        <v>SOUTHEAST CT</v>
      </c>
      <c r="F43" s="367" t="str">
        <f>VLOOKUP(N43,Teams,2)</f>
        <v>VASCO DA GAMA 60</v>
      </c>
      <c r="G43" s="373"/>
      <c r="H43" s="369">
        <f>VLOOKUP(E43,START_TIMES,2)</f>
        <v>0.41666666666666702</v>
      </c>
      <c r="I43" s="370" t="str">
        <f>VLOOKUP(E43,fields,2)</f>
        <v>Killingworth Rec Park (G), Killingworth</v>
      </c>
      <c r="J43" s="73"/>
      <c r="K43" s="16"/>
      <c r="M43" s="353" t="s">
        <v>149</v>
      </c>
      <c r="N43" s="353" t="s">
        <v>135</v>
      </c>
      <c r="P43" s="206" t="s">
        <v>37</v>
      </c>
      <c r="Q43" s="206" t="s">
        <v>37</v>
      </c>
      <c r="R43" s="7" t="s">
        <v>696</v>
      </c>
      <c r="S43" s="16"/>
      <c r="T43" s="250" t="s">
        <v>124</v>
      </c>
      <c r="U43" s="250" t="s">
        <v>884</v>
      </c>
      <c r="V43" s="16">
        <v>40</v>
      </c>
      <c r="W43" s="206" t="s">
        <v>119</v>
      </c>
      <c r="X43" s="206" t="s">
        <v>37</v>
      </c>
      <c r="Y43" s="16"/>
      <c r="Z43" s="206" t="s">
        <v>37</v>
      </c>
      <c r="AA43" s="206" t="s">
        <v>37</v>
      </c>
      <c r="AB43" s="7" t="s">
        <v>696</v>
      </c>
      <c r="AF43" s="206" t="s">
        <v>37</v>
      </c>
      <c r="AG43" s="283">
        <v>0.41666666666666702</v>
      </c>
    </row>
    <row r="44" spans="1:33" ht="12.75" customHeight="1" thickTop="1" thickBot="1" x14ac:dyDescent="0.4">
      <c r="A44" s="22">
        <v>41</v>
      </c>
      <c r="B44" s="428" t="s">
        <v>0</v>
      </c>
      <c r="C44" s="426" t="s">
        <v>0</v>
      </c>
      <c r="D44" s="429" t="s">
        <v>0</v>
      </c>
      <c r="E44" s="371" t="s">
        <v>0</v>
      </c>
      <c r="F44" s="372" t="s">
        <v>0</v>
      </c>
      <c r="G44" s="373" t="s">
        <v>0</v>
      </c>
      <c r="H44" s="374" t="s">
        <v>0</v>
      </c>
      <c r="I44" s="372" t="s">
        <v>0</v>
      </c>
      <c r="J44" s="326"/>
      <c r="K44" s="16"/>
      <c r="M44" s="5"/>
      <c r="N44" s="5"/>
      <c r="P44" s="206" t="s">
        <v>214</v>
      </c>
      <c r="Q44" s="207" t="s">
        <v>879</v>
      </c>
      <c r="R44" s="7" t="s">
        <v>696</v>
      </c>
      <c r="S44" s="16"/>
      <c r="T44" s="250" t="s">
        <v>125</v>
      </c>
      <c r="U44" s="250" t="s">
        <v>886</v>
      </c>
      <c r="V44" s="16">
        <v>41</v>
      </c>
      <c r="W44" s="206" t="s">
        <v>120</v>
      </c>
      <c r="X44" s="206" t="s">
        <v>214</v>
      </c>
      <c r="Y44" s="16"/>
      <c r="Z44" s="206" t="s">
        <v>214</v>
      </c>
      <c r="AA44" s="207" t="s">
        <v>879</v>
      </c>
      <c r="AB44" s="7" t="s">
        <v>696</v>
      </c>
      <c r="AF44" s="207" t="s">
        <v>879</v>
      </c>
      <c r="AG44" s="283">
        <v>0.41666666666666702</v>
      </c>
    </row>
    <row r="45" spans="1:33" ht="12.75" customHeight="1" thickTop="1" thickBot="1" x14ac:dyDescent="0.4">
      <c r="A45" s="22">
        <v>42</v>
      </c>
      <c r="B45" s="425">
        <v>2</v>
      </c>
      <c r="C45" s="426">
        <v>45039</v>
      </c>
      <c r="D45" s="427" t="s">
        <v>10</v>
      </c>
      <c r="E45" s="367" t="str">
        <f t="shared" ref="E45:F49" si="7">VLOOKUP(M45,Teams,2)</f>
        <v>HAMDEN ALL STARS</v>
      </c>
      <c r="F45" s="370" t="str">
        <f t="shared" si="7"/>
        <v>NORTH BRANFORD 30</v>
      </c>
      <c r="G45" s="373"/>
      <c r="H45" s="369">
        <f>VLOOKUP(E45,START_TIMES,2)</f>
        <v>0.41666666666666702</v>
      </c>
      <c r="I45" s="370" t="str">
        <f>VLOOKUP(E45,fields,2)</f>
        <v>West Woods School (G), Hamden</v>
      </c>
      <c r="J45" s="73"/>
      <c r="K45" s="16"/>
      <c r="M45" s="5" t="s">
        <v>94</v>
      </c>
      <c r="N45" s="5" t="s">
        <v>98</v>
      </c>
      <c r="P45" s="206" t="s">
        <v>888</v>
      </c>
      <c r="Q45" s="250" t="s">
        <v>885</v>
      </c>
      <c r="R45" s="7" t="s">
        <v>696</v>
      </c>
      <c r="S45" s="16"/>
      <c r="T45" s="250" t="s">
        <v>126</v>
      </c>
      <c r="U45" s="250" t="s">
        <v>739</v>
      </c>
      <c r="V45" s="16">
        <v>42</v>
      </c>
      <c r="W45" s="206" t="s">
        <v>121</v>
      </c>
      <c r="X45" s="206" t="s">
        <v>888</v>
      </c>
      <c r="Y45" s="16">
        <v>0</v>
      </c>
      <c r="Z45" s="206" t="s">
        <v>888</v>
      </c>
      <c r="AA45" s="250" t="s">
        <v>885</v>
      </c>
      <c r="AB45" s="7" t="s">
        <v>696</v>
      </c>
      <c r="AF45" s="250" t="s">
        <v>885</v>
      </c>
      <c r="AG45" s="283">
        <v>0.41666666666666702</v>
      </c>
    </row>
    <row r="46" spans="1:33" ht="12.75" customHeight="1" thickTop="1" thickBot="1" x14ac:dyDescent="0.4">
      <c r="A46" s="22">
        <v>43</v>
      </c>
      <c r="B46" s="425">
        <v>2</v>
      </c>
      <c r="C46" s="426">
        <v>45039</v>
      </c>
      <c r="D46" s="427" t="s">
        <v>10</v>
      </c>
      <c r="E46" s="367" t="str">
        <f t="shared" si="7"/>
        <v>NEWTOWN SALTY DOGS</v>
      </c>
      <c r="F46" s="370" t="str">
        <f t="shared" si="7"/>
        <v>VASCO DA GAMA 30</v>
      </c>
      <c r="G46" s="373"/>
      <c r="H46" s="369">
        <f>VLOOKUP(E46,START_TIMES,2)</f>
        <v>0.33333333333333331</v>
      </c>
      <c r="I46" s="370" t="str">
        <f>VLOOKUP(E46,fields,2)</f>
        <v>Treadwell Park (T), Newtown</v>
      </c>
      <c r="J46" s="73"/>
      <c r="K46" s="16"/>
      <c r="M46" s="5" t="s">
        <v>92</v>
      </c>
      <c r="N46" s="5" t="s">
        <v>101</v>
      </c>
      <c r="P46" s="206" t="s">
        <v>31</v>
      </c>
      <c r="Q46" s="203" t="s">
        <v>925</v>
      </c>
      <c r="R46" s="7" t="s">
        <v>696</v>
      </c>
      <c r="S46" s="16"/>
      <c r="T46" s="250" t="s">
        <v>127</v>
      </c>
      <c r="U46" s="250" t="s">
        <v>741</v>
      </c>
      <c r="V46" s="16">
        <v>43</v>
      </c>
      <c r="W46" s="206" t="s">
        <v>122</v>
      </c>
      <c r="X46" s="206" t="s">
        <v>31</v>
      </c>
      <c r="Y46" s="16"/>
      <c r="Z46" s="206" t="s">
        <v>31</v>
      </c>
      <c r="AA46" s="203" t="s">
        <v>925</v>
      </c>
      <c r="AB46" s="7" t="s">
        <v>696</v>
      </c>
      <c r="AF46" s="276" t="s">
        <v>925</v>
      </c>
      <c r="AG46" s="283">
        <v>0.41666666666666702</v>
      </c>
    </row>
    <row r="47" spans="1:33" ht="12.75" customHeight="1" thickTop="1" thickBot="1" x14ac:dyDescent="0.4">
      <c r="A47" s="22">
        <v>44</v>
      </c>
      <c r="B47" s="425">
        <v>2</v>
      </c>
      <c r="C47" s="426">
        <v>45039</v>
      </c>
      <c r="D47" s="427" t="s">
        <v>10</v>
      </c>
      <c r="E47" s="367" t="str">
        <f t="shared" si="7"/>
        <v>DANBURY UNITED</v>
      </c>
      <c r="F47" s="370" t="str">
        <f t="shared" si="7"/>
        <v>CLUB NAPOLI 30</v>
      </c>
      <c r="G47" s="373"/>
      <c r="H47" s="369">
        <f>VLOOKUP(E47,START_TIMES,2)</f>
        <v>0.41666666666666702</v>
      </c>
      <c r="I47" s="370" t="str">
        <f>VLOOKUP(E47,fields,2)</f>
        <v>Portuguese Cultural Center (G), Danbury</v>
      </c>
      <c r="J47" s="73"/>
      <c r="K47" s="16"/>
      <c r="M47" s="5" t="s">
        <v>93</v>
      </c>
      <c r="N47" s="5" t="s">
        <v>96</v>
      </c>
      <c r="P47" s="206" t="s">
        <v>39</v>
      </c>
      <c r="Q47" s="304" t="s">
        <v>926</v>
      </c>
      <c r="R47" s="7" t="s">
        <v>696</v>
      </c>
      <c r="S47" s="16"/>
      <c r="T47" s="250" t="s">
        <v>128</v>
      </c>
      <c r="U47" s="250" t="s">
        <v>898</v>
      </c>
      <c r="V47" s="16">
        <v>44</v>
      </c>
      <c r="W47" s="206" t="s">
        <v>123</v>
      </c>
      <c r="X47" s="206" t="s">
        <v>39</v>
      </c>
      <c r="Y47" s="16"/>
      <c r="Z47" s="206" t="s">
        <v>39</v>
      </c>
      <c r="AA47" s="304" t="s">
        <v>926</v>
      </c>
      <c r="AB47" s="7" t="s">
        <v>696</v>
      </c>
      <c r="AF47" s="304" t="s">
        <v>926</v>
      </c>
      <c r="AG47" s="283">
        <v>0.41666666666666702</v>
      </c>
    </row>
    <row r="48" spans="1:33" ht="12.75" customHeight="1" thickTop="1" thickBot="1" x14ac:dyDescent="0.4">
      <c r="A48" s="22">
        <v>45</v>
      </c>
      <c r="B48" s="425">
        <v>2</v>
      </c>
      <c r="C48" s="426">
        <v>45039</v>
      </c>
      <c r="D48" s="427" t="s">
        <v>10</v>
      </c>
      <c r="E48" s="367" t="str">
        <f t="shared" si="7"/>
        <v>STAMFORD FC</v>
      </c>
      <c r="F48" s="370" t="str">
        <f t="shared" si="7"/>
        <v>GREENWICH FC 30</v>
      </c>
      <c r="G48" s="373"/>
      <c r="H48" s="369">
        <f>VLOOKUP(E48,START_TIMES,2)</f>
        <v>0.41666666666666702</v>
      </c>
      <c r="I48" s="370" t="str">
        <f>VLOOKUP(E48,fields,2)</f>
        <v>West Beach Fields (T), Stamford</v>
      </c>
      <c r="J48" s="73"/>
      <c r="K48" s="16"/>
      <c r="M48" s="5" t="s">
        <v>95</v>
      </c>
      <c r="N48" s="5" t="s">
        <v>99</v>
      </c>
      <c r="P48" s="212" t="s">
        <v>884</v>
      </c>
      <c r="Q48" s="247" t="s">
        <v>214</v>
      </c>
      <c r="R48" s="7" t="s">
        <v>922</v>
      </c>
      <c r="S48" s="16"/>
      <c r="T48" s="213" t="s">
        <v>94</v>
      </c>
      <c r="U48" s="213" t="s">
        <v>668</v>
      </c>
      <c r="V48" s="16">
        <v>45</v>
      </c>
      <c r="W48" s="212" t="s">
        <v>124</v>
      </c>
      <c r="X48" s="212" t="s">
        <v>884</v>
      </c>
      <c r="Y48" s="16"/>
      <c r="Z48" s="212" t="s">
        <v>884</v>
      </c>
      <c r="AA48" s="247" t="s">
        <v>214</v>
      </c>
      <c r="AB48" s="7" t="s">
        <v>922</v>
      </c>
      <c r="AF48" s="247" t="s">
        <v>214</v>
      </c>
      <c r="AG48" s="283">
        <v>0.41666666666666702</v>
      </c>
    </row>
    <row r="49" spans="1:33" ht="12.75" customHeight="1" thickTop="1" thickBot="1" x14ac:dyDescent="0.4">
      <c r="A49" s="22">
        <v>46</v>
      </c>
      <c r="B49" s="425">
        <v>2</v>
      </c>
      <c r="C49" s="426">
        <v>45039</v>
      </c>
      <c r="D49" s="427" t="s">
        <v>10</v>
      </c>
      <c r="E49" s="367" t="str">
        <f t="shared" si="7"/>
        <v>CLINTON FC 30</v>
      </c>
      <c r="F49" s="370" t="str">
        <f t="shared" si="7"/>
        <v>NORWALK FC</v>
      </c>
      <c r="G49" s="373"/>
      <c r="H49" s="369">
        <f>VLOOKUP(E49,START_TIMES,2)</f>
        <v>0.41666666666666669</v>
      </c>
      <c r="I49" s="370" t="str">
        <f>VLOOKUP(E49,fields,2)</f>
        <v>Strong Field (T), Madison</v>
      </c>
      <c r="J49" s="73"/>
      <c r="K49" s="16"/>
      <c r="M49" s="5" t="s">
        <v>97</v>
      </c>
      <c r="N49" s="5" t="s">
        <v>100</v>
      </c>
      <c r="P49" s="212" t="s">
        <v>886</v>
      </c>
      <c r="Q49" s="212" t="s">
        <v>168</v>
      </c>
      <c r="R49" s="7" t="s">
        <v>687</v>
      </c>
      <c r="S49" s="16"/>
      <c r="T49" s="212" t="s">
        <v>129</v>
      </c>
      <c r="U49" s="212" t="s">
        <v>745</v>
      </c>
      <c r="V49" s="16">
        <v>46</v>
      </c>
      <c r="W49" s="212" t="s">
        <v>125</v>
      </c>
      <c r="X49" s="212" t="s">
        <v>886</v>
      </c>
      <c r="Y49" s="16"/>
      <c r="Z49" s="212" t="s">
        <v>886</v>
      </c>
      <c r="AA49" s="212" t="s">
        <v>168</v>
      </c>
      <c r="AB49" s="7" t="s">
        <v>687</v>
      </c>
      <c r="AF49" s="212" t="s">
        <v>168</v>
      </c>
      <c r="AG49" s="283">
        <v>0.33333333333333331</v>
      </c>
    </row>
    <row r="50" spans="1:33" ht="12.75" customHeight="1" thickTop="1" thickBot="1" x14ac:dyDescent="0.4">
      <c r="A50" s="22">
        <v>47</v>
      </c>
      <c r="B50" s="428" t="s">
        <v>0</v>
      </c>
      <c r="C50" s="426" t="s">
        <v>0</v>
      </c>
      <c r="D50" s="429" t="s">
        <v>0</v>
      </c>
      <c r="E50" s="371" t="s">
        <v>0</v>
      </c>
      <c r="F50" s="372" t="s">
        <v>0</v>
      </c>
      <c r="G50" s="373" t="s">
        <v>0</v>
      </c>
      <c r="H50" s="374" t="s">
        <v>0</v>
      </c>
      <c r="I50" s="372" t="s">
        <v>0</v>
      </c>
      <c r="J50" s="326"/>
      <c r="K50" s="16"/>
      <c r="M50" s="5"/>
      <c r="N50" s="5"/>
      <c r="P50" s="212" t="s">
        <v>739</v>
      </c>
      <c r="Q50" s="237" t="s">
        <v>677</v>
      </c>
      <c r="R50" s="7" t="s">
        <v>681</v>
      </c>
      <c r="S50" s="16"/>
      <c r="T50" s="212" t="s">
        <v>130</v>
      </c>
      <c r="U50" s="212" t="s">
        <v>885</v>
      </c>
      <c r="V50" s="16">
        <v>47</v>
      </c>
      <c r="W50" s="212" t="s">
        <v>126</v>
      </c>
      <c r="X50" s="212" t="s">
        <v>739</v>
      </c>
      <c r="Y50" s="16"/>
      <c r="Z50" s="212" t="s">
        <v>739</v>
      </c>
      <c r="AA50" s="237" t="s">
        <v>677</v>
      </c>
      <c r="AB50" s="7" t="s">
        <v>681</v>
      </c>
      <c r="AF50" s="237" t="s">
        <v>677</v>
      </c>
      <c r="AG50" s="283">
        <v>0.41666666666666669</v>
      </c>
    </row>
    <row r="51" spans="1:33" ht="12.75" customHeight="1" thickTop="1" thickBot="1" x14ac:dyDescent="0.4">
      <c r="A51" s="22">
        <v>48</v>
      </c>
      <c r="B51" s="425">
        <v>2</v>
      </c>
      <c r="C51" s="426">
        <v>45039</v>
      </c>
      <c r="D51" s="430" t="s">
        <v>175</v>
      </c>
      <c r="E51" s="367" t="str">
        <f t="shared" ref="E51:F55" si="8">VLOOKUP(M51,Teams,2)</f>
        <v>MILFORD AMIGOS</v>
      </c>
      <c r="F51" s="370" t="str">
        <f t="shared" si="8"/>
        <v>NAUGATUCK FUSION</v>
      </c>
      <c r="G51" s="373"/>
      <c r="H51" s="369">
        <f>VLOOKUP(E51,START_TIMES,2)</f>
        <v>0.33333333333333331</v>
      </c>
      <c r="I51" s="370" t="str">
        <f>VLOOKUP(E51,fields,2)</f>
        <v>Pease Road (G), Woodbridge</v>
      </c>
      <c r="J51" s="73"/>
      <c r="K51" s="16"/>
      <c r="M51" s="5" t="s">
        <v>154</v>
      </c>
      <c r="N51" s="5" t="s">
        <v>156</v>
      </c>
      <c r="P51" s="212" t="s">
        <v>741</v>
      </c>
      <c r="Q51" s="308" t="s">
        <v>905</v>
      </c>
      <c r="R51" s="7" t="s">
        <v>921</v>
      </c>
      <c r="S51" s="16"/>
      <c r="T51" s="212" t="s">
        <v>131</v>
      </c>
      <c r="U51" s="212" t="s">
        <v>168</v>
      </c>
      <c r="V51" s="16">
        <v>48</v>
      </c>
      <c r="W51" s="212" t="s">
        <v>127</v>
      </c>
      <c r="X51" s="212" t="s">
        <v>741</v>
      </c>
      <c r="Y51" s="16"/>
      <c r="Z51" s="212" t="s">
        <v>741</v>
      </c>
      <c r="AA51" s="308" t="s">
        <v>905</v>
      </c>
      <c r="AB51" s="7" t="s">
        <v>921</v>
      </c>
      <c r="AF51" s="308" t="s">
        <v>905</v>
      </c>
      <c r="AG51" s="283">
        <v>0.41666666666666702</v>
      </c>
    </row>
    <row r="52" spans="1:33" ht="12.75" customHeight="1" thickTop="1" thickBot="1" x14ac:dyDescent="0.4">
      <c r="A52" s="22">
        <v>49</v>
      </c>
      <c r="B52" s="425">
        <v>2</v>
      </c>
      <c r="C52" s="426">
        <v>45039</v>
      </c>
      <c r="D52" s="430" t="s">
        <v>175</v>
      </c>
      <c r="E52" s="367" t="str">
        <f t="shared" si="8"/>
        <v>MILFORD TUESDAY</v>
      </c>
      <c r="F52" s="370" t="str">
        <f t="shared" si="8"/>
        <v>TRINITY FC</v>
      </c>
      <c r="G52" s="373"/>
      <c r="H52" s="369">
        <f>VLOOKUP(E52,START_TIMES,2)</f>
        <v>0.33333333333333331</v>
      </c>
      <c r="I52" s="370" t="str">
        <f>VLOOKUP(E52,fields,2)</f>
        <v>Witek Park (G), Derby</v>
      </c>
      <c r="J52" s="73"/>
      <c r="K52" s="16"/>
      <c r="M52" s="5" t="s">
        <v>155</v>
      </c>
      <c r="N52" s="5" t="s">
        <v>159</v>
      </c>
      <c r="P52" s="212" t="s">
        <v>898</v>
      </c>
      <c r="Q52" s="242" t="s">
        <v>24</v>
      </c>
      <c r="R52" s="7" t="s">
        <v>923</v>
      </c>
      <c r="S52" s="16"/>
      <c r="T52" s="212" t="s">
        <v>132</v>
      </c>
      <c r="U52" s="212" t="s">
        <v>38</v>
      </c>
      <c r="V52" s="16">
        <v>49</v>
      </c>
      <c r="W52" s="212" t="s">
        <v>128</v>
      </c>
      <c r="X52" s="212" t="s">
        <v>898</v>
      </c>
      <c r="Y52" s="16"/>
      <c r="Z52" s="212" t="s">
        <v>898</v>
      </c>
      <c r="AA52" s="242" t="s">
        <v>24</v>
      </c>
      <c r="AB52" s="7" t="s">
        <v>923</v>
      </c>
      <c r="AF52" s="242" t="s">
        <v>24</v>
      </c>
      <c r="AG52" s="283">
        <v>0.41666666666666669</v>
      </c>
    </row>
    <row r="53" spans="1:33" ht="12.75" customHeight="1" thickTop="1" thickBot="1" x14ac:dyDescent="0.4">
      <c r="A53" s="22">
        <v>50</v>
      </c>
      <c r="B53" s="425">
        <v>2</v>
      </c>
      <c r="C53" s="426">
        <v>45039</v>
      </c>
      <c r="D53" s="430" t="s">
        <v>175</v>
      </c>
      <c r="E53" s="367" t="str">
        <f t="shared" si="8"/>
        <v>FC CALDO VERDE</v>
      </c>
      <c r="F53" s="370" t="str">
        <f t="shared" si="8"/>
        <v>ELITE FC</v>
      </c>
      <c r="G53" s="373"/>
      <c r="H53" s="369">
        <f>VLOOKUP(E53,START_TIMES,2)</f>
        <v>0.41666666666666702</v>
      </c>
      <c r="I53" s="370" t="str">
        <f>VLOOKUP(E53,fields,2)</f>
        <v>City Hill MS (G), Naugatuck</v>
      </c>
      <c r="J53" s="73"/>
      <c r="K53" s="16"/>
      <c r="M53" s="5" t="s">
        <v>152</v>
      </c>
      <c r="N53" s="5" t="s">
        <v>151</v>
      </c>
      <c r="P53" s="212" t="s">
        <v>745</v>
      </c>
      <c r="Q53" s="247" t="s">
        <v>888</v>
      </c>
      <c r="R53" s="7" t="s">
        <v>691</v>
      </c>
      <c r="S53" s="16"/>
      <c r="T53" s="212" t="s">
        <v>133</v>
      </c>
      <c r="U53" s="212" t="s">
        <v>185</v>
      </c>
      <c r="V53" s="16">
        <v>50</v>
      </c>
      <c r="W53" s="212" t="s">
        <v>129</v>
      </c>
      <c r="X53" s="212" t="s">
        <v>745</v>
      </c>
      <c r="Y53" s="16"/>
      <c r="Z53" s="212" t="s">
        <v>745</v>
      </c>
      <c r="AA53" s="247" t="s">
        <v>888</v>
      </c>
      <c r="AB53" s="7" t="s">
        <v>691</v>
      </c>
      <c r="AF53" s="247" t="s">
        <v>888</v>
      </c>
      <c r="AG53" s="283">
        <v>0.41666666666666669</v>
      </c>
    </row>
    <row r="54" spans="1:33" ht="12.75" customHeight="1" thickTop="1" thickBot="1" x14ac:dyDescent="0.4">
      <c r="A54" s="22">
        <v>51</v>
      </c>
      <c r="B54" s="425">
        <v>2</v>
      </c>
      <c r="C54" s="426">
        <v>45039</v>
      </c>
      <c r="D54" s="430" t="s">
        <v>175</v>
      </c>
      <c r="E54" s="378" t="str">
        <f t="shared" si="8"/>
        <v>LITCHFIELD COUNTY BLUES 30</v>
      </c>
      <c r="F54" s="370" t="str">
        <f t="shared" si="8"/>
        <v>SHELTON FC</v>
      </c>
      <c r="G54" s="373"/>
      <c r="H54" s="369">
        <f>VLOOKUP(E54,START_TIMES,2)</f>
        <v>0.41666666666666669</v>
      </c>
      <c r="I54" s="370" t="str">
        <f>VLOOKUP(E54,fields,2)</f>
        <v>New Milford HS (T), New Milford</v>
      </c>
      <c r="J54" s="73"/>
      <c r="K54" s="16"/>
      <c r="M54" s="5" t="s">
        <v>153</v>
      </c>
      <c r="N54" s="5" t="s">
        <v>158</v>
      </c>
      <c r="P54" s="212" t="s">
        <v>885</v>
      </c>
      <c r="Q54" s="237" t="s">
        <v>217</v>
      </c>
      <c r="R54" s="7" t="s">
        <v>689</v>
      </c>
      <c r="S54" s="16"/>
      <c r="T54" s="308" t="s">
        <v>134</v>
      </c>
      <c r="U54" s="308" t="s">
        <v>173</v>
      </c>
      <c r="V54" s="16">
        <v>51</v>
      </c>
      <c r="W54" s="212" t="s">
        <v>130</v>
      </c>
      <c r="X54" s="212" t="s">
        <v>885</v>
      </c>
      <c r="Y54" s="16"/>
      <c r="Z54" s="212" t="s">
        <v>885</v>
      </c>
      <c r="AA54" s="237" t="s">
        <v>217</v>
      </c>
      <c r="AB54" s="7" t="s">
        <v>689</v>
      </c>
      <c r="AF54" s="237" t="s">
        <v>217</v>
      </c>
      <c r="AG54" s="283">
        <v>0.33333333333333331</v>
      </c>
    </row>
    <row r="55" spans="1:33" ht="12.75" customHeight="1" thickTop="1" thickBot="1" x14ac:dyDescent="0.4">
      <c r="A55" s="22">
        <v>52</v>
      </c>
      <c r="B55" s="425">
        <v>2</v>
      </c>
      <c r="C55" s="426">
        <v>45039</v>
      </c>
      <c r="D55" s="430" t="s">
        <v>175</v>
      </c>
      <c r="E55" s="367" t="str">
        <f t="shared" si="8"/>
        <v>COYOTES FC</v>
      </c>
      <c r="F55" s="370" t="str">
        <f t="shared" si="8"/>
        <v>QPR</v>
      </c>
      <c r="G55" s="373"/>
      <c r="H55" s="369">
        <f>VLOOKUP(E55,START_TIMES,2)</f>
        <v>0.41666666666666702</v>
      </c>
      <c r="I55" s="370" t="str">
        <f>VLOOKUP(E55,fields,2)</f>
        <v>Platt HS (T), Meriden</v>
      </c>
      <c r="J55" s="73"/>
      <c r="K55" s="16"/>
      <c r="M55" s="5" t="s">
        <v>150</v>
      </c>
      <c r="N55" s="5" t="s">
        <v>157</v>
      </c>
      <c r="P55" s="212" t="s">
        <v>168</v>
      </c>
      <c r="Q55" s="214" t="s">
        <v>896</v>
      </c>
      <c r="R55" s="7" t="s">
        <v>897</v>
      </c>
      <c r="S55" s="16"/>
      <c r="T55" s="308" t="s">
        <v>136</v>
      </c>
      <c r="U55" s="308" t="s">
        <v>45</v>
      </c>
      <c r="V55" s="16">
        <v>52</v>
      </c>
      <c r="W55" s="212" t="s">
        <v>131</v>
      </c>
      <c r="X55" s="212" t="s">
        <v>168</v>
      </c>
      <c r="Y55" s="16"/>
      <c r="Z55" s="212" t="s">
        <v>168</v>
      </c>
      <c r="AA55" s="214" t="s">
        <v>896</v>
      </c>
      <c r="AB55" s="7" t="s">
        <v>897</v>
      </c>
      <c r="AF55" s="214" t="s">
        <v>896</v>
      </c>
      <c r="AG55" s="283">
        <v>0.41666666666666702</v>
      </c>
    </row>
    <row r="56" spans="1:33" ht="12.75" customHeight="1" thickTop="1" thickBot="1" x14ac:dyDescent="0.4">
      <c r="A56" s="22">
        <v>53</v>
      </c>
      <c r="B56" s="428" t="s">
        <v>0</v>
      </c>
      <c r="C56" s="426" t="s">
        <v>0</v>
      </c>
      <c r="D56" s="429" t="s">
        <v>0</v>
      </c>
      <c r="E56" s="371" t="s">
        <v>0</v>
      </c>
      <c r="F56" s="372" t="s">
        <v>0</v>
      </c>
      <c r="G56" s="373" t="s">
        <v>0</v>
      </c>
      <c r="H56" s="374" t="s">
        <v>0</v>
      </c>
      <c r="I56" s="372" t="s">
        <v>0</v>
      </c>
      <c r="J56" s="326"/>
      <c r="K56" s="16"/>
      <c r="M56" s="5"/>
      <c r="N56" s="5"/>
      <c r="P56" s="241" t="s">
        <v>38</v>
      </c>
      <c r="Q56" s="249" t="s">
        <v>25</v>
      </c>
      <c r="R56" s="357" t="s">
        <v>924</v>
      </c>
      <c r="S56" s="16"/>
      <c r="T56" s="308" t="s">
        <v>138</v>
      </c>
      <c r="U56" s="316" t="s">
        <v>902</v>
      </c>
      <c r="V56" s="16">
        <v>53</v>
      </c>
      <c r="W56" s="212" t="s">
        <v>132</v>
      </c>
      <c r="X56" s="241" t="s">
        <v>38</v>
      </c>
      <c r="Y56" s="16"/>
      <c r="Z56" s="241" t="s">
        <v>38</v>
      </c>
      <c r="AA56" s="249" t="s">
        <v>25</v>
      </c>
      <c r="AB56" s="357" t="s">
        <v>924</v>
      </c>
      <c r="AF56" s="249" t="s">
        <v>25</v>
      </c>
      <c r="AG56" s="283">
        <v>0.41666666666666702</v>
      </c>
    </row>
    <row r="57" spans="1:33" ht="12.75" customHeight="1" thickTop="1" thickBot="1" x14ac:dyDescent="0.4">
      <c r="A57" s="22">
        <v>54</v>
      </c>
      <c r="B57" s="425">
        <v>2</v>
      </c>
      <c r="C57" s="426">
        <v>45039</v>
      </c>
      <c r="D57" s="431" t="s">
        <v>11</v>
      </c>
      <c r="E57" s="367" t="str">
        <f t="shared" ref="E57:F61" si="9">VLOOKUP(M57,Teams,2)</f>
        <v>NORWALK SPORT COLOMBIA 40</v>
      </c>
      <c r="F57" s="370" t="str">
        <f t="shared" si="9"/>
        <v>SOUTHEAST ROVERS</v>
      </c>
      <c r="G57" s="373"/>
      <c r="H57" s="369">
        <f>VLOOKUP(E57,START_TIMES,2)</f>
        <v>0.41666666666666702</v>
      </c>
      <c r="I57" s="370" t="str">
        <f>VLOOKUP(E57,fields,2)</f>
        <v>Nathan Hale MS (T), Norwalk</v>
      </c>
      <c r="J57" s="73"/>
      <c r="K57" s="16"/>
      <c r="M57" s="319" t="s">
        <v>104</v>
      </c>
      <c r="N57" s="319" t="s">
        <v>106</v>
      </c>
      <c r="P57" s="241" t="s">
        <v>185</v>
      </c>
      <c r="Q57" s="241" t="s">
        <v>38</v>
      </c>
      <c r="R57" s="7" t="s">
        <v>693</v>
      </c>
      <c r="S57" s="16"/>
      <c r="T57" s="308" t="s">
        <v>141</v>
      </c>
      <c r="U57" s="316" t="s">
        <v>906</v>
      </c>
      <c r="V57" s="16">
        <v>54</v>
      </c>
      <c r="W57" s="212" t="s">
        <v>133</v>
      </c>
      <c r="X57" s="241" t="s">
        <v>185</v>
      </c>
      <c r="Y57" s="16"/>
      <c r="Z57" s="241" t="s">
        <v>185</v>
      </c>
      <c r="AA57" s="241" t="s">
        <v>38</v>
      </c>
      <c r="AB57" s="7" t="s">
        <v>693</v>
      </c>
      <c r="AF57" s="241" t="s">
        <v>38</v>
      </c>
      <c r="AG57" s="283">
        <v>0.41666666666666702</v>
      </c>
    </row>
    <row r="58" spans="1:33" ht="12.75" customHeight="1" thickTop="1" thickBot="1" x14ac:dyDescent="0.4">
      <c r="A58" s="22">
        <v>55</v>
      </c>
      <c r="B58" s="425">
        <v>2</v>
      </c>
      <c r="C58" s="426">
        <v>45039</v>
      </c>
      <c r="D58" s="431" t="s">
        <v>11</v>
      </c>
      <c r="E58" s="367" t="str">
        <f t="shared" si="9"/>
        <v>RIDGEFIELD KICKS</v>
      </c>
      <c r="F58" s="370" t="str">
        <f t="shared" si="9"/>
        <v>WATERBURY ALBANIANS</v>
      </c>
      <c r="G58" s="373"/>
      <c r="H58" s="369">
        <f>VLOOKUP(E58,START_TIMES,2)</f>
        <v>0.41666666666666669</v>
      </c>
      <c r="I58" s="370" t="str">
        <f>VLOOKUP(E58,fields,2)</f>
        <v>Wooster School (T), Ridgefield</v>
      </c>
      <c r="J58" s="73"/>
      <c r="K58" s="16"/>
      <c r="M58" s="319" t="s">
        <v>105</v>
      </c>
      <c r="N58" s="319" t="s">
        <v>109</v>
      </c>
      <c r="P58" s="304" t="s">
        <v>173</v>
      </c>
      <c r="Q58" s="309" t="s">
        <v>54</v>
      </c>
      <c r="R58" s="7" t="s">
        <v>693</v>
      </c>
      <c r="S58" s="16"/>
      <c r="T58" s="304" t="s">
        <v>142</v>
      </c>
      <c r="U58" s="304" t="s">
        <v>47</v>
      </c>
      <c r="V58" s="16">
        <v>55</v>
      </c>
      <c r="W58" s="304" t="s">
        <v>134</v>
      </c>
      <c r="X58" s="304" t="s">
        <v>173</v>
      </c>
      <c r="Y58" s="16"/>
      <c r="Z58" s="304" t="s">
        <v>173</v>
      </c>
      <c r="AA58" s="309" t="s">
        <v>54</v>
      </c>
      <c r="AB58" s="7" t="s">
        <v>693</v>
      </c>
      <c r="AF58" s="309" t="s">
        <v>54</v>
      </c>
      <c r="AG58" s="283">
        <v>0.41666666666666702</v>
      </c>
    </row>
    <row r="59" spans="1:33" ht="12.75" customHeight="1" thickTop="1" thickBot="1" x14ac:dyDescent="0.4">
      <c r="A59" s="22">
        <v>56</v>
      </c>
      <c r="B59" s="425">
        <v>2</v>
      </c>
      <c r="C59" s="426">
        <v>45039</v>
      </c>
      <c r="D59" s="431" t="s">
        <v>11</v>
      </c>
      <c r="E59" s="367" t="str">
        <f t="shared" si="9"/>
        <v>GREENWICH FC 40</v>
      </c>
      <c r="F59" s="370" t="str">
        <f t="shared" si="9"/>
        <v>FAIRFIELD GAC 40</v>
      </c>
      <c r="G59" s="373"/>
      <c r="H59" s="369">
        <f>VLOOKUP(E59,START_TIMES,2)</f>
        <v>0.33333333333333331</v>
      </c>
      <c r="I59" s="370" t="s">
        <v>945</v>
      </c>
      <c r="J59" s="73"/>
      <c r="K59" s="16"/>
      <c r="M59" s="319" t="s">
        <v>162</v>
      </c>
      <c r="N59" s="319" t="s">
        <v>161</v>
      </c>
      <c r="P59" s="304" t="s">
        <v>45</v>
      </c>
      <c r="Q59" s="315" t="s">
        <v>31</v>
      </c>
      <c r="R59" s="7" t="s">
        <v>693</v>
      </c>
      <c r="S59" s="16"/>
      <c r="T59" s="309" t="s">
        <v>92</v>
      </c>
      <c r="U59" s="309" t="s">
        <v>14</v>
      </c>
      <c r="V59" s="16">
        <v>56</v>
      </c>
      <c r="W59" s="304" t="s">
        <v>136</v>
      </c>
      <c r="X59" s="304" t="s">
        <v>45</v>
      </c>
      <c r="Y59" s="16"/>
      <c r="Z59" s="304" t="s">
        <v>45</v>
      </c>
      <c r="AA59" s="315" t="s">
        <v>31</v>
      </c>
      <c r="AB59" s="7" t="s">
        <v>693</v>
      </c>
      <c r="AF59" s="315" t="s">
        <v>31</v>
      </c>
      <c r="AG59" s="283">
        <v>0.41666666666666702</v>
      </c>
    </row>
    <row r="60" spans="1:33" ht="12.75" customHeight="1" thickTop="1" thickBot="1" x14ac:dyDescent="0.4">
      <c r="A60" s="22">
        <v>57</v>
      </c>
      <c r="B60" s="425">
        <v>2</v>
      </c>
      <c r="C60" s="426">
        <v>45039</v>
      </c>
      <c r="D60" s="431" t="s">
        <v>11</v>
      </c>
      <c r="E60" s="367" t="str">
        <f t="shared" si="9"/>
        <v>GREENWICH PUMAS FC 40</v>
      </c>
      <c r="F60" s="370" t="str">
        <f t="shared" si="9"/>
        <v>VASCO DA GAMA 40</v>
      </c>
      <c r="G60" s="373"/>
      <c r="H60" s="369">
        <v>0.41666666666666669</v>
      </c>
      <c r="I60" s="370" t="s">
        <v>944</v>
      </c>
      <c r="J60" s="73"/>
      <c r="K60" s="16"/>
      <c r="M60" s="319" t="s">
        <v>163</v>
      </c>
      <c r="N60" s="319" t="s">
        <v>108</v>
      </c>
      <c r="P60" s="304" t="s">
        <v>902</v>
      </c>
      <c r="Q60" s="327" t="s">
        <v>192</v>
      </c>
      <c r="R60" s="14" t="s">
        <v>694</v>
      </c>
      <c r="S60" s="16"/>
      <c r="T60" s="304" t="s">
        <v>144</v>
      </c>
      <c r="U60" s="304" t="s">
        <v>926</v>
      </c>
      <c r="V60" s="16">
        <v>57</v>
      </c>
      <c r="W60" s="304" t="s">
        <v>138</v>
      </c>
      <c r="X60" s="304" t="s">
        <v>902</v>
      </c>
      <c r="Y60" s="16"/>
      <c r="Z60" s="304" t="s">
        <v>902</v>
      </c>
      <c r="AA60" s="327" t="s">
        <v>192</v>
      </c>
      <c r="AB60" s="14" t="s">
        <v>694</v>
      </c>
      <c r="AF60" s="327" t="s">
        <v>192</v>
      </c>
      <c r="AG60" s="283">
        <v>0.33333333333333331</v>
      </c>
    </row>
    <row r="61" spans="1:33" ht="12.75" customHeight="1" thickTop="1" thickBot="1" x14ac:dyDescent="0.4">
      <c r="A61" s="22">
        <v>58</v>
      </c>
      <c r="B61" s="425">
        <v>2</v>
      </c>
      <c r="C61" s="426">
        <v>45039</v>
      </c>
      <c r="D61" s="431" t="s">
        <v>11</v>
      </c>
      <c r="E61" s="409" t="str">
        <f t="shared" si="9"/>
        <v>STORM FC</v>
      </c>
      <c r="F61" s="411" t="str">
        <f t="shared" si="9"/>
        <v>CLINTON FC 40</v>
      </c>
      <c r="G61" s="373"/>
      <c r="H61" s="369">
        <f>VLOOKUP(E61,START_TIMES,2)</f>
        <v>0.33333333333333331</v>
      </c>
      <c r="I61" s="370" t="str">
        <f>VLOOKUP(E61,fields,2)</f>
        <v>Wakeman Park (T), Westport</v>
      </c>
      <c r="J61" s="73"/>
      <c r="K61" s="16"/>
      <c r="M61" s="414" t="s">
        <v>107</v>
      </c>
      <c r="N61" s="414" t="s">
        <v>160</v>
      </c>
      <c r="P61" s="304" t="s">
        <v>906</v>
      </c>
      <c r="Q61" s="317" t="s">
        <v>717</v>
      </c>
      <c r="R61" s="7" t="s">
        <v>685</v>
      </c>
      <c r="S61" s="16"/>
      <c r="T61" s="304" t="s">
        <v>146</v>
      </c>
      <c r="U61" s="304" t="s">
        <v>905</v>
      </c>
      <c r="V61" s="16">
        <v>58</v>
      </c>
      <c r="W61" s="304" t="s">
        <v>141</v>
      </c>
      <c r="X61" s="304" t="s">
        <v>906</v>
      </c>
      <c r="Y61" s="16"/>
      <c r="Z61" s="304" t="s">
        <v>906</v>
      </c>
      <c r="AA61" s="317" t="s">
        <v>717</v>
      </c>
      <c r="AB61" s="7" t="s">
        <v>685</v>
      </c>
      <c r="AF61" s="317" t="s">
        <v>717</v>
      </c>
      <c r="AG61" s="283">
        <v>0.33333333333333331</v>
      </c>
    </row>
    <row r="62" spans="1:33" ht="12.75" customHeight="1" thickTop="1" thickBot="1" x14ac:dyDescent="0.4">
      <c r="A62" s="22">
        <v>59</v>
      </c>
      <c r="B62" s="428" t="s">
        <v>0</v>
      </c>
      <c r="C62" s="426" t="s">
        <v>0</v>
      </c>
      <c r="D62" s="429" t="s">
        <v>0</v>
      </c>
      <c r="E62" s="371" t="s">
        <v>0</v>
      </c>
      <c r="F62" s="372" t="s">
        <v>0</v>
      </c>
      <c r="G62" s="373" t="s">
        <v>0</v>
      </c>
      <c r="H62" s="374" t="s">
        <v>0</v>
      </c>
      <c r="I62" s="372" t="s">
        <v>0</v>
      </c>
      <c r="J62" s="326"/>
      <c r="K62" s="16"/>
      <c r="M62" s="5"/>
      <c r="N62" s="5"/>
      <c r="P62" s="304" t="s">
        <v>47</v>
      </c>
      <c r="Q62" s="309" t="s">
        <v>211</v>
      </c>
      <c r="R62" s="7" t="s">
        <v>695</v>
      </c>
      <c r="S62" s="16"/>
      <c r="T62" s="304" t="s">
        <v>147</v>
      </c>
      <c r="U62" s="304" t="s">
        <v>907</v>
      </c>
      <c r="V62" s="16">
        <v>59</v>
      </c>
      <c r="W62" s="304" t="s">
        <v>142</v>
      </c>
      <c r="X62" s="304" t="s">
        <v>47</v>
      </c>
      <c r="Y62" s="16"/>
      <c r="Z62" s="304" t="s">
        <v>47</v>
      </c>
      <c r="AA62" s="309" t="s">
        <v>211</v>
      </c>
      <c r="AB62" s="7" t="s">
        <v>695</v>
      </c>
      <c r="AF62" s="309" t="s">
        <v>211</v>
      </c>
      <c r="AG62" s="283">
        <v>0.41666666666666702</v>
      </c>
    </row>
    <row r="63" spans="1:33" ht="12.75" customHeight="1" thickTop="1" thickBot="1" x14ac:dyDescent="0.4">
      <c r="A63" s="22">
        <v>60</v>
      </c>
      <c r="B63" s="425">
        <v>2</v>
      </c>
      <c r="C63" s="426">
        <v>45039</v>
      </c>
      <c r="D63" s="432" t="s">
        <v>12</v>
      </c>
      <c r="E63" s="367" t="str">
        <f t="shared" ref="E63:F69" si="10">VLOOKUP(M63,Teams,2)</f>
        <v>PAN ZONES</v>
      </c>
      <c r="F63" s="370" t="str">
        <f t="shared" si="10"/>
        <v>NEW HAVEN AMERICANS</v>
      </c>
      <c r="G63" s="373"/>
      <c r="H63" s="369">
        <f t="shared" ref="H63:H69" si="11">VLOOKUP(E63,START_TIMES,2)</f>
        <v>0.41666666666666702</v>
      </c>
      <c r="I63" s="370" t="str">
        <f t="shared" ref="I63:I69" si="12">VLOOKUP(E63,fields,2)</f>
        <v>Kennedy MS (G), Plantsville</v>
      </c>
      <c r="J63" s="73"/>
      <c r="K63" s="16"/>
      <c r="M63" s="349" t="s">
        <v>120</v>
      </c>
      <c r="N63" s="349" t="s">
        <v>856</v>
      </c>
      <c r="P63" s="304" t="s">
        <v>926</v>
      </c>
      <c r="Q63" s="327" t="s">
        <v>26</v>
      </c>
      <c r="R63" s="7" t="s">
        <v>695</v>
      </c>
      <c r="S63" s="16"/>
      <c r="T63" s="310" t="s">
        <v>148</v>
      </c>
      <c r="U63" s="310" t="s">
        <v>50</v>
      </c>
      <c r="V63" s="16">
        <v>60</v>
      </c>
      <c r="W63" s="304" t="s">
        <v>144</v>
      </c>
      <c r="X63" s="304" t="s">
        <v>926</v>
      </c>
      <c r="Y63" s="16"/>
      <c r="Z63" s="304" t="s">
        <v>926</v>
      </c>
      <c r="AA63" s="327" t="s">
        <v>26</v>
      </c>
      <c r="AB63" s="7" t="s">
        <v>695</v>
      </c>
      <c r="AF63" s="327" t="s">
        <v>26</v>
      </c>
      <c r="AG63" s="283">
        <v>0.41666666666666702</v>
      </c>
    </row>
    <row r="64" spans="1:33" ht="12.75" customHeight="1" thickTop="1" thickBot="1" x14ac:dyDescent="0.4">
      <c r="A64" s="22">
        <v>61</v>
      </c>
      <c r="B64" s="425">
        <v>2</v>
      </c>
      <c r="C64" s="426">
        <v>45039</v>
      </c>
      <c r="D64" s="432" t="s">
        <v>12</v>
      </c>
      <c r="E64" s="367" t="str">
        <f t="shared" si="10"/>
        <v>STAMFORD UNITED</v>
      </c>
      <c r="F64" s="370" t="str">
        <f t="shared" si="10"/>
        <v>NORTH HAVEN SC</v>
      </c>
      <c r="G64" s="373"/>
      <c r="H64" s="369">
        <f t="shared" si="11"/>
        <v>0.41666666666666702</v>
      </c>
      <c r="I64" s="370" t="str">
        <f t="shared" si="12"/>
        <v>West Beach Fields (T), Stamford</v>
      </c>
      <c r="J64" s="73"/>
      <c r="K64" s="16"/>
      <c r="M64" s="349" t="s">
        <v>122</v>
      </c>
      <c r="N64" s="349" t="s">
        <v>858</v>
      </c>
      <c r="P64" s="304" t="s">
        <v>905</v>
      </c>
      <c r="Q64" s="314" t="s">
        <v>185</v>
      </c>
      <c r="R64" s="7" t="s">
        <v>695</v>
      </c>
      <c r="S64" s="16"/>
      <c r="T64" s="310" t="s">
        <v>149</v>
      </c>
      <c r="U64" s="310" t="s">
        <v>896</v>
      </c>
      <c r="V64" s="16">
        <v>61</v>
      </c>
      <c r="W64" s="304" t="s">
        <v>146</v>
      </c>
      <c r="X64" s="304" t="s">
        <v>905</v>
      </c>
      <c r="Y64" s="16"/>
      <c r="Z64" s="304" t="s">
        <v>905</v>
      </c>
      <c r="AA64" s="314" t="s">
        <v>185</v>
      </c>
      <c r="AB64" s="7" t="s">
        <v>695</v>
      </c>
      <c r="AF64" s="314" t="s">
        <v>185</v>
      </c>
      <c r="AG64" s="283">
        <v>0.41666666666666702</v>
      </c>
    </row>
    <row r="65" spans="1:33" ht="12.75" customHeight="1" thickTop="1" thickBot="1" x14ac:dyDescent="0.4">
      <c r="A65" s="22">
        <v>62</v>
      </c>
      <c r="B65" s="425">
        <v>2</v>
      </c>
      <c r="C65" s="426">
        <v>45039</v>
      </c>
      <c r="D65" s="432" t="s">
        <v>12</v>
      </c>
      <c r="E65" s="367" t="str">
        <f t="shared" si="10"/>
        <v>BESA SC</v>
      </c>
      <c r="F65" s="370" t="str">
        <f t="shared" si="10"/>
        <v>SHEBEEN FC</v>
      </c>
      <c r="G65" s="373"/>
      <c r="H65" s="369">
        <f t="shared" si="11"/>
        <v>0.41666666666666669</v>
      </c>
      <c r="I65" s="370" t="str">
        <f t="shared" si="12"/>
        <v>Bucks Hill Park (G), Waterbury</v>
      </c>
      <c r="J65" s="73"/>
      <c r="K65" s="16"/>
      <c r="M65" s="349" t="s">
        <v>110</v>
      </c>
      <c r="N65" s="349" t="s">
        <v>859</v>
      </c>
      <c r="P65" s="304" t="s">
        <v>907</v>
      </c>
      <c r="Q65" s="310" t="s">
        <v>887</v>
      </c>
      <c r="R65" s="7" t="s">
        <v>695</v>
      </c>
      <c r="S65" s="16"/>
      <c r="T65" s="310" t="s">
        <v>135</v>
      </c>
      <c r="U65" s="310" t="s">
        <v>887</v>
      </c>
      <c r="V65" s="16">
        <v>62</v>
      </c>
      <c r="W65" s="304" t="s">
        <v>147</v>
      </c>
      <c r="X65" s="304" t="s">
        <v>907</v>
      </c>
      <c r="Y65" s="16"/>
      <c r="Z65" s="304" t="s">
        <v>907</v>
      </c>
      <c r="AA65" s="310" t="s">
        <v>887</v>
      </c>
      <c r="AB65" s="7" t="s">
        <v>695</v>
      </c>
      <c r="AF65" s="310" t="s">
        <v>887</v>
      </c>
      <c r="AG65" s="283">
        <v>0.41666666666666702</v>
      </c>
    </row>
    <row r="66" spans="1:33" ht="12.75" customHeight="1" thickTop="1" thickBot="1" x14ac:dyDescent="0.4">
      <c r="A66" s="22">
        <v>63</v>
      </c>
      <c r="B66" s="425">
        <v>2</v>
      </c>
      <c r="C66" s="426">
        <v>45039</v>
      </c>
      <c r="D66" s="432" t="s">
        <v>12</v>
      </c>
      <c r="E66" s="367" t="str">
        <f t="shared" si="10"/>
        <v>CLUB NAPOLI 40</v>
      </c>
      <c r="F66" s="370" t="str">
        <f t="shared" si="10"/>
        <v>WILTON WOLVES</v>
      </c>
      <c r="G66" s="373"/>
      <c r="H66" s="369">
        <f t="shared" si="11"/>
        <v>0.41666666666666702</v>
      </c>
      <c r="I66" s="370" t="str">
        <f t="shared" si="12"/>
        <v>Sportsplex (T), North Branford</v>
      </c>
      <c r="J66" s="73"/>
      <c r="K66" s="16"/>
      <c r="M66" s="349" t="s">
        <v>112</v>
      </c>
      <c r="N66" s="349" t="s">
        <v>861</v>
      </c>
      <c r="P66" s="215" t="s">
        <v>50</v>
      </c>
      <c r="Q66" s="240" t="s">
        <v>18</v>
      </c>
      <c r="R66" s="7" t="s">
        <v>876</v>
      </c>
      <c r="S66" s="16"/>
      <c r="T66" s="215" t="s">
        <v>137</v>
      </c>
      <c r="U66" s="215" t="s">
        <v>744</v>
      </c>
      <c r="V66" s="16">
        <v>63</v>
      </c>
      <c r="W66" s="215" t="s">
        <v>148</v>
      </c>
      <c r="X66" s="215" t="s">
        <v>50</v>
      </c>
      <c r="Y66" s="16"/>
      <c r="Z66" s="215" t="s">
        <v>50</v>
      </c>
      <c r="AA66" s="240" t="s">
        <v>18</v>
      </c>
      <c r="AB66" s="7" t="s">
        <v>876</v>
      </c>
      <c r="AF66" s="240" t="s">
        <v>18</v>
      </c>
      <c r="AG66" s="283">
        <v>0.33333333333333331</v>
      </c>
    </row>
    <row r="67" spans="1:33" ht="12.75" customHeight="1" thickTop="1" thickBot="1" x14ac:dyDescent="0.4">
      <c r="A67" s="22">
        <v>64</v>
      </c>
      <c r="B67" s="425">
        <v>2</v>
      </c>
      <c r="C67" s="426">
        <v>45039</v>
      </c>
      <c r="D67" s="432" t="s">
        <v>12</v>
      </c>
      <c r="E67" s="376" t="str">
        <f t="shared" si="10"/>
        <v>BYE</v>
      </c>
      <c r="F67" s="370" t="str">
        <f t="shared" si="10"/>
        <v>GUILFORD BELL CURVE</v>
      </c>
      <c r="G67" s="373"/>
      <c r="H67" s="369" t="str">
        <f t="shared" si="11"/>
        <v>--</v>
      </c>
      <c r="I67" s="370" t="str">
        <f t="shared" si="12"/>
        <v>--</v>
      </c>
      <c r="J67" s="73"/>
      <c r="K67" s="16"/>
      <c r="M67" s="349" t="s">
        <v>111</v>
      </c>
      <c r="N67" s="349" t="s">
        <v>853</v>
      </c>
      <c r="P67" s="215" t="s">
        <v>896</v>
      </c>
      <c r="Q67" s="333" t="s">
        <v>907</v>
      </c>
      <c r="R67" s="14" t="s">
        <v>694</v>
      </c>
      <c r="S67" s="16"/>
      <c r="T67" s="216" t="s">
        <v>98</v>
      </c>
      <c r="U67" s="216" t="s">
        <v>16</v>
      </c>
      <c r="V67" s="16">
        <v>64</v>
      </c>
      <c r="W67" s="215" t="s">
        <v>149</v>
      </c>
      <c r="X67" s="215" t="s">
        <v>896</v>
      </c>
      <c r="Y67" s="16"/>
      <c r="Z67" s="215" t="s">
        <v>896</v>
      </c>
      <c r="AA67" s="333" t="s">
        <v>907</v>
      </c>
      <c r="AB67" s="14" t="s">
        <v>694</v>
      </c>
      <c r="AF67" s="333" t="s">
        <v>907</v>
      </c>
      <c r="AG67" s="283">
        <v>0.33333333333333331</v>
      </c>
    </row>
    <row r="68" spans="1:33" ht="12.75" customHeight="1" thickTop="1" thickBot="1" x14ac:dyDescent="0.4">
      <c r="A68" s="22">
        <v>65</v>
      </c>
      <c r="B68" s="425">
        <v>2</v>
      </c>
      <c r="C68" s="426">
        <v>45039</v>
      </c>
      <c r="D68" s="432" t="s">
        <v>12</v>
      </c>
      <c r="E68" s="367" t="str">
        <f t="shared" si="10"/>
        <v>DERBY QUITUS</v>
      </c>
      <c r="F68" s="370" t="str">
        <f t="shared" si="10"/>
        <v>LITCHFIELD COUNTY BLUES 40</v>
      </c>
      <c r="G68" s="373"/>
      <c r="H68" s="369">
        <f t="shared" si="11"/>
        <v>0.41666666666666702</v>
      </c>
      <c r="I68" s="370" t="str">
        <f t="shared" si="12"/>
        <v>Witek Park (G), Derby</v>
      </c>
      <c r="J68" s="73"/>
      <c r="K68" s="16"/>
      <c r="M68" s="349" t="s">
        <v>113</v>
      </c>
      <c r="N68" s="349" t="s">
        <v>855</v>
      </c>
      <c r="P68" s="215" t="s">
        <v>887</v>
      </c>
      <c r="Q68" s="234" t="s">
        <v>39</v>
      </c>
      <c r="R68" s="7" t="s">
        <v>718</v>
      </c>
      <c r="S68" s="16"/>
      <c r="T68" s="216" t="s">
        <v>100</v>
      </c>
      <c r="U68" s="216" t="s">
        <v>879</v>
      </c>
      <c r="V68" s="16">
        <v>65</v>
      </c>
      <c r="W68" s="215" t="s">
        <v>135</v>
      </c>
      <c r="X68" s="215" t="s">
        <v>887</v>
      </c>
      <c r="Y68" s="16"/>
      <c r="Z68" s="215" t="s">
        <v>887</v>
      </c>
      <c r="AA68" s="234" t="s">
        <v>39</v>
      </c>
      <c r="AB68" s="7" t="s">
        <v>718</v>
      </c>
      <c r="AF68" s="234" t="s">
        <v>39</v>
      </c>
      <c r="AG68" s="283">
        <v>0.41666666666666702</v>
      </c>
    </row>
    <row r="69" spans="1:33" ht="12.75" customHeight="1" thickTop="1" thickBot="1" x14ac:dyDescent="0.4">
      <c r="A69" s="22">
        <v>66</v>
      </c>
      <c r="B69" s="425">
        <v>2</v>
      </c>
      <c r="C69" s="426">
        <v>45039</v>
      </c>
      <c r="D69" s="432" t="s">
        <v>12</v>
      </c>
      <c r="E69" s="367" t="str">
        <f t="shared" si="10"/>
        <v xml:space="preserve">GUILFORD CELTIC </v>
      </c>
      <c r="F69" s="370" t="str">
        <f t="shared" si="10"/>
        <v>NORTH BRANFORD 40</v>
      </c>
      <c r="G69" s="373"/>
      <c r="H69" s="369">
        <f t="shared" si="11"/>
        <v>0.41666666666666702</v>
      </c>
      <c r="I69" s="370" t="str">
        <f t="shared" si="12"/>
        <v>Guilford HS (T), Guilford</v>
      </c>
      <c r="J69" s="73"/>
      <c r="K69" s="16"/>
      <c r="M69" s="349" t="s">
        <v>115</v>
      </c>
      <c r="N69" s="349" t="s">
        <v>857</v>
      </c>
      <c r="P69" s="215" t="s">
        <v>744</v>
      </c>
      <c r="Q69" s="215" t="s">
        <v>744</v>
      </c>
      <c r="R69" s="7" t="s">
        <v>690</v>
      </c>
      <c r="S69" s="16"/>
      <c r="T69" s="216" t="s">
        <v>95</v>
      </c>
      <c r="U69" s="216" t="s">
        <v>54</v>
      </c>
      <c r="V69" s="16">
        <v>66</v>
      </c>
      <c r="W69" s="215" t="s">
        <v>137</v>
      </c>
      <c r="X69" s="215" t="s">
        <v>744</v>
      </c>
      <c r="Y69" s="16"/>
      <c r="Z69" s="215" t="s">
        <v>744</v>
      </c>
      <c r="AA69" s="215" t="s">
        <v>744</v>
      </c>
      <c r="AB69" s="7" t="s">
        <v>690</v>
      </c>
      <c r="AF69" s="215" t="s">
        <v>744</v>
      </c>
      <c r="AG69" s="283">
        <v>0.41666666666666702</v>
      </c>
    </row>
    <row r="70" spans="1:33" ht="12.75" customHeight="1" thickTop="1" thickBot="1" x14ac:dyDescent="0.4">
      <c r="A70" s="22">
        <v>67</v>
      </c>
      <c r="B70" s="428" t="s">
        <v>0</v>
      </c>
      <c r="C70" s="426" t="s">
        <v>0</v>
      </c>
      <c r="D70" s="429" t="s">
        <v>0</v>
      </c>
      <c r="E70" s="371" t="s">
        <v>0</v>
      </c>
      <c r="F70" s="372" t="s">
        <v>0</v>
      </c>
      <c r="G70" s="373" t="s">
        <v>0</v>
      </c>
      <c r="H70" s="374" t="s">
        <v>0</v>
      </c>
      <c r="I70" s="372" t="s">
        <v>0</v>
      </c>
      <c r="J70" s="326"/>
      <c r="K70" s="16"/>
      <c r="M70" s="5"/>
      <c r="N70" s="5"/>
      <c r="S70" s="16"/>
      <c r="T70" s="216"/>
      <c r="U70" s="216"/>
      <c r="V70" s="16">
        <v>67</v>
      </c>
      <c r="W70" s="304"/>
      <c r="X70" s="215"/>
      <c r="Y70" s="16"/>
      <c r="Z70" s="13"/>
      <c r="AC70" s="16"/>
      <c r="AF70" s="13"/>
      <c r="AG70" s="283"/>
    </row>
    <row r="71" spans="1:33" ht="12.75" customHeight="1" thickTop="1" thickBot="1" x14ac:dyDescent="0.4">
      <c r="A71" s="22">
        <v>68</v>
      </c>
      <c r="B71" s="425">
        <v>2</v>
      </c>
      <c r="C71" s="426">
        <v>45039</v>
      </c>
      <c r="D71" s="433" t="s">
        <v>102</v>
      </c>
      <c r="E71" s="367" t="str">
        <f t="shared" ref="E71:F75" si="13">VLOOKUP(M71,Teams,2)</f>
        <v>GREENWICH PUMAS FC 50</v>
      </c>
      <c r="F71" s="370" t="str">
        <f t="shared" si="13"/>
        <v>NORWALK MARINERS LEGENDS</v>
      </c>
      <c r="G71" s="373"/>
      <c r="H71" s="369">
        <f>VLOOKUP(E71,START_TIMES,2)</f>
        <v>0.33333333333333331</v>
      </c>
      <c r="I71" s="370" t="s">
        <v>944</v>
      </c>
      <c r="J71" s="73"/>
      <c r="K71" s="16"/>
      <c r="M71" s="351" t="s">
        <v>128</v>
      </c>
      <c r="N71" s="351" t="s">
        <v>130</v>
      </c>
      <c r="S71" s="16"/>
      <c r="T71" s="215"/>
      <c r="U71" s="215"/>
      <c r="V71" s="16">
        <v>68</v>
      </c>
      <c r="W71" s="215"/>
      <c r="X71" s="215"/>
      <c r="Y71" s="16"/>
      <c r="Z71" s="13"/>
      <c r="AC71" s="16"/>
      <c r="AF71" s="20"/>
      <c r="AG71" s="283"/>
    </row>
    <row r="72" spans="1:33" ht="12.75" customHeight="1" thickTop="1" thickBot="1" x14ac:dyDescent="0.4">
      <c r="A72" s="22">
        <v>69</v>
      </c>
      <c r="B72" s="425">
        <v>2</v>
      </c>
      <c r="C72" s="426">
        <v>45039</v>
      </c>
      <c r="D72" s="433" t="s">
        <v>102</v>
      </c>
      <c r="E72" s="367" t="str">
        <f t="shared" si="13"/>
        <v>NEW FAIRFIELD UNITED</v>
      </c>
      <c r="F72" s="370" t="str">
        <f t="shared" si="13"/>
        <v>VASCO DA GAMA 50</v>
      </c>
      <c r="G72" s="373"/>
      <c r="H72" s="369">
        <f>VLOOKUP(E72,START_TIMES,2)</f>
        <v>0.33333333333333331</v>
      </c>
      <c r="I72" s="370" t="str">
        <f>VLOOKUP(E72,fields,2)</f>
        <v>New Fairfield HS (T), New Fairfield</v>
      </c>
      <c r="J72" s="73"/>
      <c r="K72" s="16"/>
      <c r="M72" s="351" t="s">
        <v>129</v>
      </c>
      <c r="N72" s="351" t="s">
        <v>133</v>
      </c>
      <c r="S72" s="16"/>
      <c r="T72" s="216"/>
      <c r="U72" s="216"/>
      <c r="V72" s="16">
        <v>69</v>
      </c>
      <c r="W72" s="215"/>
      <c r="X72" s="215"/>
      <c r="Y72" s="16"/>
      <c r="Z72" s="13"/>
      <c r="AC72" s="16"/>
      <c r="AF72" s="16"/>
      <c r="AG72" s="283"/>
    </row>
    <row r="73" spans="1:33" ht="12.75" customHeight="1" thickTop="1" thickBot="1" x14ac:dyDescent="0.4">
      <c r="A73" s="22">
        <v>70</v>
      </c>
      <c r="B73" s="425">
        <v>2</v>
      </c>
      <c r="C73" s="426">
        <v>45039</v>
      </c>
      <c r="D73" s="433" t="s">
        <v>102</v>
      </c>
      <c r="E73" s="367" t="str">
        <f t="shared" si="13"/>
        <v>DYNAMO SC</v>
      </c>
      <c r="F73" s="370" t="str">
        <f t="shared" si="13"/>
        <v>DOCKSIDE SC</v>
      </c>
      <c r="G73" s="373"/>
      <c r="H73" s="369">
        <f>VLOOKUP(E73,START_TIMES,2)</f>
        <v>0.41666666666666702</v>
      </c>
      <c r="I73" s="370" t="str">
        <f>VLOOKUP(E73,fields,2)</f>
        <v>InSports (T), Trumbull</v>
      </c>
      <c r="J73" s="73"/>
      <c r="K73" s="16"/>
      <c r="M73" s="351" t="s">
        <v>126</v>
      </c>
      <c r="N73" s="351" t="s">
        <v>125</v>
      </c>
      <c r="S73" s="16"/>
      <c r="T73" s="216"/>
      <c r="U73" s="216"/>
      <c r="V73" s="16">
        <v>70</v>
      </c>
      <c r="W73" s="215"/>
      <c r="X73" s="215"/>
      <c r="Y73" s="16"/>
      <c r="Z73" s="13"/>
      <c r="AC73" s="16"/>
      <c r="AF73" s="13"/>
      <c r="AG73" s="283"/>
    </row>
    <row r="74" spans="1:33" ht="12.75" customHeight="1" thickTop="1" thickBot="1" x14ac:dyDescent="0.4">
      <c r="A74" s="22">
        <v>71</v>
      </c>
      <c r="B74" s="425">
        <v>2</v>
      </c>
      <c r="C74" s="426">
        <v>45039</v>
      </c>
      <c r="D74" s="433" t="s">
        <v>102</v>
      </c>
      <c r="E74" s="367" t="str">
        <f t="shared" si="13"/>
        <v>FAIRFIELD GAC 50</v>
      </c>
      <c r="F74" s="370" t="str">
        <f t="shared" si="13"/>
        <v>STAMFORD CITY</v>
      </c>
      <c r="G74" s="373"/>
      <c r="H74" s="369">
        <f>VLOOKUP(E74,START_TIMES,2)</f>
        <v>0.41666666666666702</v>
      </c>
      <c r="I74" s="370" t="str">
        <f>VLOOKUP(E74,fields,2)</f>
        <v>Ludlowe HS (T), Fairfield</v>
      </c>
      <c r="J74" s="73"/>
      <c r="K74" s="16"/>
      <c r="M74" s="351" t="s">
        <v>127</v>
      </c>
      <c r="N74" s="351" t="s">
        <v>132</v>
      </c>
      <c r="S74" s="16"/>
      <c r="T74" s="209"/>
      <c r="U74" s="232"/>
      <c r="V74" s="16">
        <v>71</v>
      </c>
      <c r="W74" s="215"/>
      <c r="X74" s="215"/>
      <c r="Y74" s="16"/>
      <c r="Z74" s="13"/>
      <c r="AC74" s="16"/>
    </row>
    <row r="75" spans="1:33" ht="12.75" customHeight="1" thickTop="1" thickBot="1" x14ac:dyDescent="0.4">
      <c r="A75" s="22">
        <v>72</v>
      </c>
      <c r="B75" s="425">
        <v>2</v>
      </c>
      <c r="C75" s="426">
        <v>45039</v>
      </c>
      <c r="D75" s="433" t="s">
        <v>102</v>
      </c>
      <c r="E75" s="367" t="str">
        <f t="shared" si="13"/>
        <v>CHESHIRE AZZURRI</v>
      </c>
      <c r="F75" s="370" t="str">
        <f t="shared" si="13"/>
        <v>POLONIA FALCON STARS FC</v>
      </c>
      <c r="G75" s="373"/>
      <c r="H75" s="369">
        <f>VLOOKUP(E75,START_TIMES,2)</f>
        <v>0.41666666666666669</v>
      </c>
      <c r="I75" s="370" t="str">
        <f>VLOOKUP(E75,fields,2)</f>
        <v>Quinnipiac Park (G), Cheshire</v>
      </c>
      <c r="J75" s="73"/>
      <c r="K75" s="16"/>
      <c r="M75" s="351" t="s">
        <v>124</v>
      </c>
      <c r="N75" s="351" t="s">
        <v>131</v>
      </c>
      <c r="S75" s="16"/>
      <c r="T75" s="209"/>
      <c r="U75" s="209"/>
      <c r="V75" s="16">
        <v>72</v>
      </c>
      <c r="W75" s="215"/>
      <c r="X75" s="215"/>
      <c r="Y75" s="16"/>
      <c r="Z75" s="13"/>
      <c r="AC75" s="16"/>
    </row>
    <row r="76" spans="1:33" ht="12.75" customHeight="1" thickTop="1" thickBot="1" x14ac:dyDescent="0.4">
      <c r="A76" s="22">
        <v>73</v>
      </c>
      <c r="B76" s="428" t="s">
        <v>0</v>
      </c>
      <c r="C76" s="426" t="s">
        <v>0</v>
      </c>
      <c r="D76" s="429" t="s">
        <v>0</v>
      </c>
      <c r="E76" s="371" t="s">
        <v>0</v>
      </c>
      <c r="F76" s="372" t="s">
        <v>0</v>
      </c>
      <c r="G76" s="373" t="s">
        <v>0</v>
      </c>
      <c r="H76" s="374" t="s">
        <v>0</v>
      </c>
      <c r="I76" s="372" t="s">
        <v>0</v>
      </c>
      <c r="J76" s="326"/>
      <c r="K76" s="16"/>
      <c r="M76" s="5"/>
      <c r="N76" s="5"/>
      <c r="R76" s="7" t="s">
        <v>875</v>
      </c>
      <c r="S76" s="16"/>
      <c r="T76" s="198"/>
      <c r="U76" s="198"/>
      <c r="V76" s="16">
        <v>73</v>
      </c>
      <c r="W76" s="209"/>
      <c r="X76" s="215"/>
      <c r="Y76" s="16"/>
      <c r="Z76" s="20"/>
      <c r="AC76" s="16"/>
    </row>
    <row r="77" spans="1:33" ht="12.75" customHeight="1" thickTop="1" thickBot="1" x14ac:dyDescent="0.4">
      <c r="A77" s="22">
        <v>74</v>
      </c>
      <c r="B77" s="425">
        <v>2</v>
      </c>
      <c r="C77" s="426">
        <v>45039</v>
      </c>
      <c r="D77" s="434" t="s">
        <v>890</v>
      </c>
      <c r="E77" s="367" t="str">
        <f t="shared" ref="E77:F80" si="14">VLOOKUP(M77,Teams,2)</f>
        <v>CLUB NAPOLI 50</v>
      </c>
      <c r="F77" s="367" t="str">
        <f t="shared" si="14"/>
        <v>EAST HAVEN SC</v>
      </c>
      <c r="G77" s="373"/>
      <c r="H77" s="369">
        <f>VLOOKUP(E77,START_TIMES,2)</f>
        <v>0.41666666666666702</v>
      </c>
      <c r="I77" s="370" t="str">
        <f>VLOOKUP(E77,fields,2)</f>
        <v>North Farms Park (G), North Branford</v>
      </c>
      <c r="J77" s="73"/>
      <c r="K77" s="16"/>
      <c r="M77" s="350" t="s">
        <v>134</v>
      </c>
      <c r="N77" s="350" t="s">
        <v>136</v>
      </c>
      <c r="S77" s="16"/>
      <c r="T77" s="198"/>
      <c r="U77" s="198"/>
      <c r="V77" s="16"/>
      <c r="Y77" s="16"/>
      <c r="Z77" s="20"/>
      <c r="AC77" s="16"/>
    </row>
    <row r="78" spans="1:33" ht="12.75" customHeight="1" thickTop="1" thickBot="1" x14ac:dyDescent="0.4">
      <c r="A78" s="22">
        <v>75</v>
      </c>
      <c r="B78" s="425">
        <v>2</v>
      </c>
      <c r="C78" s="426">
        <v>45039</v>
      </c>
      <c r="D78" s="434" t="s">
        <v>890</v>
      </c>
      <c r="E78" s="367" t="str">
        <f t="shared" si="14"/>
        <v>GREENWICH FC 50</v>
      </c>
      <c r="F78" s="367" t="str">
        <f t="shared" si="14"/>
        <v>REBELS UNITED</v>
      </c>
      <c r="G78" s="373"/>
      <c r="H78" s="369">
        <v>0.41666666666666669</v>
      </c>
      <c r="I78" s="370" t="s">
        <v>945</v>
      </c>
      <c r="J78" s="73"/>
      <c r="K78" s="16"/>
      <c r="M78" s="350" t="s">
        <v>138</v>
      </c>
      <c r="N78" s="350" t="s">
        <v>146</v>
      </c>
      <c r="S78" s="16"/>
      <c r="T78" s="198"/>
      <c r="U78" s="198"/>
      <c r="V78" s="16"/>
      <c r="W78" s="209"/>
      <c r="X78" s="215"/>
      <c r="Y78" s="16"/>
      <c r="Z78" s="20"/>
      <c r="AC78" s="16"/>
    </row>
    <row r="79" spans="1:33" ht="12.75" customHeight="1" thickTop="1" x14ac:dyDescent="0.35">
      <c r="A79" s="22">
        <v>76</v>
      </c>
      <c r="B79" s="425">
        <v>2</v>
      </c>
      <c r="C79" s="426">
        <v>45039</v>
      </c>
      <c r="D79" s="434" t="s">
        <v>890</v>
      </c>
      <c r="E79" s="367" t="str">
        <f t="shared" si="14"/>
        <v>NORWALK SPORT COLOMBIA 50</v>
      </c>
      <c r="F79" s="367" t="str">
        <f t="shared" si="14"/>
        <v>GREENWICH PFC</v>
      </c>
      <c r="G79" s="373"/>
      <c r="H79" s="369">
        <f>VLOOKUP(E79,START_TIMES,2)</f>
        <v>0.41666666666666702</v>
      </c>
      <c r="I79" s="370" t="str">
        <f>VLOOKUP(E79,fields,2)</f>
        <v>Nathan Hale MS (T), Norwalk</v>
      </c>
      <c r="J79" s="73"/>
      <c r="K79" s="16"/>
      <c r="M79" s="350" t="s">
        <v>144</v>
      </c>
      <c r="N79" s="350" t="s">
        <v>141</v>
      </c>
      <c r="R79" s="7" t="s">
        <v>693</v>
      </c>
    </row>
    <row r="80" spans="1:33" ht="12.75" customHeight="1" x14ac:dyDescent="0.35">
      <c r="A80" s="22">
        <v>77</v>
      </c>
      <c r="B80" s="425">
        <v>2</v>
      </c>
      <c r="C80" s="426">
        <v>45039</v>
      </c>
      <c r="D80" s="434" t="s">
        <v>890</v>
      </c>
      <c r="E80" s="367" t="str">
        <f t="shared" si="14"/>
        <v>GUILFORD BLACK EAGLES</v>
      </c>
      <c r="F80" s="367" t="str">
        <f t="shared" si="14"/>
        <v>WESTPORT FC</v>
      </c>
      <c r="G80" s="373"/>
      <c r="H80" s="369">
        <f>VLOOKUP(E80,START_TIMES,2)</f>
        <v>0.41666666666666702</v>
      </c>
      <c r="I80" s="370" t="str">
        <f>VLOOKUP(E80,fields,2)</f>
        <v>Calvin Leete School (G), Guilford</v>
      </c>
      <c r="J80" s="73"/>
      <c r="K80" s="16"/>
      <c r="M80" s="350" t="s">
        <v>142</v>
      </c>
      <c r="N80" s="350" t="s">
        <v>147</v>
      </c>
      <c r="R80" s="7" t="s">
        <v>693</v>
      </c>
    </row>
    <row r="81" spans="1:17" ht="12.75" customHeight="1" x14ac:dyDescent="0.35">
      <c r="A81" s="22">
        <v>78</v>
      </c>
      <c r="B81" s="428" t="s">
        <v>0</v>
      </c>
      <c r="C81" s="426" t="s">
        <v>0</v>
      </c>
      <c r="D81" s="429" t="s">
        <v>0</v>
      </c>
      <c r="E81" s="371" t="s">
        <v>0</v>
      </c>
      <c r="F81" s="372" t="s">
        <v>0</v>
      </c>
      <c r="G81" s="373" t="s">
        <v>0</v>
      </c>
      <c r="H81" s="374" t="s">
        <v>0</v>
      </c>
      <c r="I81" s="372" t="s">
        <v>0</v>
      </c>
      <c r="J81" s="326"/>
      <c r="K81" s="16"/>
      <c r="M81" s="5"/>
      <c r="N81" s="5"/>
    </row>
    <row r="82" spans="1:17" ht="12.75" customHeight="1" x14ac:dyDescent="0.35">
      <c r="A82" s="22">
        <v>79</v>
      </c>
      <c r="B82" s="425">
        <v>2</v>
      </c>
      <c r="C82" s="426">
        <v>45039</v>
      </c>
      <c r="D82" s="435" t="s">
        <v>891</v>
      </c>
      <c r="E82" s="367" t="str">
        <f>VLOOKUP(M82,Teams,2)</f>
        <v>NORTH BRANFORD LEGENDS</v>
      </c>
      <c r="F82" s="367" t="str">
        <f>VLOOKUP(N82,Teams,2)</f>
        <v>VASCO DA GAMA 60</v>
      </c>
      <c r="G82" s="373"/>
      <c r="H82" s="369">
        <f>VLOOKUP(E82,START_TIMES,2)</f>
        <v>0.41666666666666669</v>
      </c>
      <c r="I82" s="370" t="str">
        <f>VLOOKUP(E82,fields,2)</f>
        <v>Northford Park (G), Northford</v>
      </c>
      <c r="J82" s="73"/>
      <c r="K82" s="16"/>
      <c r="M82" s="353" t="s">
        <v>148</v>
      </c>
      <c r="N82" s="353" t="s">
        <v>135</v>
      </c>
    </row>
    <row r="83" spans="1:17" ht="12.75" customHeight="1" x14ac:dyDescent="0.35">
      <c r="A83" s="22">
        <v>80</v>
      </c>
      <c r="B83" s="425">
        <v>2</v>
      </c>
      <c r="C83" s="426">
        <v>45039</v>
      </c>
      <c r="D83" s="435" t="s">
        <v>891</v>
      </c>
      <c r="E83" s="367" t="str">
        <f>VLOOKUP(M83,Teams,2)</f>
        <v>SOUTHEAST CT</v>
      </c>
      <c r="F83" s="367" t="str">
        <f>VLOOKUP(N83,Teams,2)</f>
        <v>ZIMMITTI SC</v>
      </c>
      <c r="G83" s="373"/>
      <c r="H83" s="369">
        <f>VLOOKUP(E83,START_TIMES,2)</f>
        <v>0.41666666666666702</v>
      </c>
      <c r="I83" s="370" t="str">
        <f>VLOOKUP(E83,fields,2)</f>
        <v>Killingworth Rec Park (G), Killingworth</v>
      </c>
      <c r="J83" s="73"/>
      <c r="K83" s="16"/>
      <c r="M83" s="353" t="s">
        <v>149</v>
      </c>
      <c r="N83" s="353" t="s">
        <v>137</v>
      </c>
    </row>
    <row r="84" spans="1:17" ht="12.75" customHeight="1" x14ac:dyDescent="0.35">
      <c r="A84" s="22">
        <v>81</v>
      </c>
      <c r="B84" s="428" t="s">
        <v>0</v>
      </c>
      <c r="C84" s="426" t="s">
        <v>0</v>
      </c>
      <c r="D84" s="429" t="s">
        <v>0</v>
      </c>
      <c r="E84" s="371" t="s">
        <v>0</v>
      </c>
      <c r="F84" s="372" t="s">
        <v>0</v>
      </c>
      <c r="G84" s="373" t="s">
        <v>0</v>
      </c>
      <c r="H84" s="374" t="s">
        <v>0</v>
      </c>
      <c r="I84" s="372" t="s">
        <v>0</v>
      </c>
      <c r="J84" s="326"/>
      <c r="K84" s="89"/>
      <c r="L84" s="89"/>
      <c r="M84" s="5"/>
      <c r="N84" s="5"/>
    </row>
    <row r="85" spans="1:17" ht="12.75" customHeight="1" x14ac:dyDescent="0.35">
      <c r="A85" s="22">
        <v>82</v>
      </c>
      <c r="B85" s="425">
        <v>3</v>
      </c>
      <c r="C85" s="426">
        <v>45046</v>
      </c>
      <c r="D85" s="427" t="s">
        <v>10</v>
      </c>
      <c r="E85" s="367" t="str">
        <f t="shared" ref="E85:F89" si="15">VLOOKUP(M85,Teams,2)</f>
        <v>CLUB NAPOLI 30</v>
      </c>
      <c r="F85" s="367" t="str">
        <f t="shared" si="15"/>
        <v>NEWTOWN SALTY DOGS</v>
      </c>
      <c r="G85" s="373"/>
      <c r="H85" s="369">
        <f>VLOOKUP(E85,START_TIMES,2)</f>
        <v>0.41666666666666669</v>
      </c>
      <c r="I85" s="370" t="s">
        <v>927</v>
      </c>
      <c r="J85" s="73" t="s">
        <v>928</v>
      </c>
      <c r="K85" s="16"/>
      <c r="M85" s="5" t="s">
        <v>96</v>
      </c>
      <c r="N85" s="5" t="s">
        <v>92</v>
      </c>
    </row>
    <row r="86" spans="1:17" ht="12.75" customHeight="1" x14ac:dyDescent="0.35">
      <c r="A86" s="22">
        <v>83</v>
      </c>
      <c r="B86" s="425">
        <v>3</v>
      </c>
      <c r="C86" s="426">
        <v>45046</v>
      </c>
      <c r="D86" s="427" t="s">
        <v>10</v>
      </c>
      <c r="E86" s="367" t="str">
        <f t="shared" si="15"/>
        <v>HAMDEN ALL STARS</v>
      </c>
      <c r="F86" s="367" t="str">
        <f t="shared" si="15"/>
        <v>NORWALK FC</v>
      </c>
      <c r="G86" s="373"/>
      <c r="H86" s="369">
        <f>VLOOKUP(E86,START_TIMES,2)</f>
        <v>0.41666666666666702</v>
      </c>
      <c r="I86" s="370" t="str">
        <f>VLOOKUP(E86,fields,2)</f>
        <v>West Woods School (G), Hamden</v>
      </c>
      <c r="J86" s="73"/>
      <c r="K86" s="16"/>
      <c r="M86" s="5" t="s">
        <v>94</v>
      </c>
      <c r="N86" s="5" t="s">
        <v>100</v>
      </c>
    </row>
    <row r="87" spans="1:17" ht="12.75" customHeight="1" x14ac:dyDescent="0.35">
      <c r="A87" s="22">
        <v>84</v>
      </c>
      <c r="B87" s="425">
        <v>3</v>
      </c>
      <c r="C87" s="426">
        <v>45046</v>
      </c>
      <c r="D87" s="427" t="s">
        <v>10</v>
      </c>
      <c r="E87" s="367" t="str">
        <f t="shared" si="15"/>
        <v>GREENWICH FC 30</v>
      </c>
      <c r="F87" s="367" t="str">
        <f t="shared" si="15"/>
        <v>CLINTON FC 30</v>
      </c>
      <c r="G87" s="373"/>
      <c r="H87" s="369">
        <f>VLOOKUP(E87,START_TIMES,2)</f>
        <v>0.33333333333333331</v>
      </c>
      <c r="I87" s="370" t="str">
        <f>VLOOKUP(E87,fields,2)</f>
        <v>tbd</v>
      </c>
      <c r="J87" s="73"/>
      <c r="K87" s="16"/>
      <c r="M87" s="5" t="s">
        <v>99</v>
      </c>
      <c r="N87" s="5" t="s">
        <v>97</v>
      </c>
    </row>
    <row r="88" spans="1:17" ht="12.75" customHeight="1" x14ac:dyDescent="0.35">
      <c r="A88" s="22">
        <v>85</v>
      </c>
      <c r="B88" s="425">
        <v>3</v>
      </c>
      <c r="C88" s="426">
        <v>45046</v>
      </c>
      <c r="D88" s="427" t="s">
        <v>10</v>
      </c>
      <c r="E88" s="370" t="str">
        <f t="shared" si="15"/>
        <v>STAMFORD FC</v>
      </c>
      <c r="F88" s="370" t="str">
        <f t="shared" si="15"/>
        <v>DANBURY UNITED</v>
      </c>
      <c r="G88" s="373"/>
      <c r="H88" s="369">
        <v>0.33333333333333331</v>
      </c>
      <c r="I88" s="370" t="str">
        <f>VLOOKUP(E88,fields,2)</f>
        <v>West Beach Fields (T), Stamford</v>
      </c>
      <c r="J88" s="73"/>
      <c r="K88" s="16"/>
      <c r="M88" s="5" t="s">
        <v>95</v>
      </c>
      <c r="N88" s="5" t="s">
        <v>93</v>
      </c>
    </row>
    <row r="89" spans="1:17" ht="12.75" customHeight="1" x14ac:dyDescent="0.35">
      <c r="A89" s="22">
        <v>86</v>
      </c>
      <c r="B89" s="425">
        <v>3</v>
      </c>
      <c r="C89" s="426">
        <v>45046</v>
      </c>
      <c r="D89" s="427" t="s">
        <v>10</v>
      </c>
      <c r="E89" s="367" t="str">
        <f t="shared" si="15"/>
        <v>NORTH BRANFORD 30</v>
      </c>
      <c r="F89" s="367" t="str">
        <f t="shared" si="15"/>
        <v>VASCO DA GAMA 30</v>
      </c>
      <c r="G89" s="373"/>
      <c r="H89" s="369">
        <f>VLOOKUP(E89,START_TIMES,2)</f>
        <v>0.41666666666666702</v>
      </c>
      <c r="I89" s="370" t="str">
        <f>VLOOKUP(E89,fields,2)</f>
        <v>Bittner Park (G), Guilford</v>
      </c>
      <c r="J89" s="73"/>
      <c r="K89" s="16"/>
      <c r="M89" s="5" t="s">
        <v>98</v>
      </c>
      <c r="N89" s="5" t="s">
        <v>101</v>
      </c>
    </row>
    <row r="90" spans="1:17" ht="12.75" customHeight="1" x14ac:dyDescent="0.35">
      <c r="A90" s="22">
        <v>87</v>
      </c>
      <c r="B90" s="428" t="s">
        <v>0</v>
      </c>
      <c r="C90" s="426" t="s">
        <v>0</v>
      </c>
      <c r="D90" s="429" t="s">
        <v>0</v>
      </c>
      <c r="E90" s="371" t="s">
        <v>0</v>
      </c>
      <c r="F90" s="372" t="s">
        <v>0</v>
      </c>
      <c r="G90" s="373" t="s">
        <v>0</v>
      </c>
      <c r="H90" s="374" t="s">
        <v>0</v>
      </c>
      <c r="I90" s="372" t="s">
        <v>0</v>
      </c>
      <c r="J90" s="326"/>
      <c r="K90" s="16"/>
      <c r="M90" s="5"/>
      <c r="N90" s="5"/>
    </row>
    <row r="91" spans="1:17" ht="12.75" customHeight="1" x14ac:dyDescent="0.35">
      <c r="A91" s="22">
        <v>88</v>
      </c>
      <c r="B91" s="425">
        <v>3</v>
      </c>
      <c r="C91" s="426">
        <v>45046</v>
      </c>
      <c r="D91" s="430" t="s">
        <v>175</v>
      </c>
      <c r="E91" s="367" t="str">
        <f t="shared" ref="E91:F95" si="16">VLOOKUP(M91,Teams,2)</f>
        <v>ELITE FC</v>
      </c>
      <c r="F91" s="370" t="str">
        <f t="shared" si="16"/>
        <v>MILFORD TUESDAY</v>
      </c>
      <c r="G91" s="373"/>
      <c r="H91" s="369">
        <f>VLOOKUP(E91,START_TIMES,2)</f>
        <v>0.33333333333333331</v>
      </c>
      <c r="I91" s="370" t="str">
        <f>VLOOKUP(E91,fields,2)</f>
        <v>Foran HS KMT (T), Milford</v>
      </c>
      <c r="J91" s="73"/>
      <c r="K91" s="16"/>
      <c r="M91" s="5" t="s">
        <v>151</v>
      </c>
      <c r="N91" s="5" t="s">
        <v>155</v>
      </c>
    </row>
    <row r="92" spans="1:17" ht="12.75" customHeight="1" x14ac:dyDescent="0.35">
      <c r="A92" s="22">
        <v>89</v>
      </c>
      <c r="B92" s="425">
        <v>3</v>
      </c>
      <c r="C92" s="426">
        <v>45046</v>
      </c>
      <c r="D92" s="430" t="s">
        <v>175</v>
      </c>
      <c r="E92" s="367" t="str">
        <f t="shared" si="16"/>
        <v>MILFORD AMIGOS</v>
      </c>
      <c r="F92" s="367" t="str">
        <f t="shared" si="16"/>
        <v>QPR</v>
      </c>
      <c r="G92" s="373"/>
      <c r="H92" s="369">
        <f>VLOOKUP(E92,START_TIMES,2)</f>
        <v>0.33333333333333331</v>
      </c>
      <c r="I92" s="370" t="str">
        <f>VLOOKUP(E92,fields,2)</f>
        <v>Pease Road (G), Woodbridge</v>
      </c>
      <c r="J92" s="73"/>
      <c r="K92" s="16"/>
      <c r="M92" s="5" t="s">
        <v>154</v>
      </c>
      <c r="N92" s="5" t="s">
        <v>157</v>
      </c>
    </row>
    <row r="93" spans="1:17" ht="12.75" customHeight="1" x14ac:dyDescent="0.35">
      <c r="A93" s="22">
        <v>90</v>
      </c>
      <c r="B93" s="425">
        <v>3</v>
      </c>
      <c r="C93" s="426">
        <v>45046</v>
      </c>
      <c r="D93" s="430" t="s">
        <v>175</v>
      </c>
      <c r="E93" s="367" t="str">
        <f t="shared" si="16"/>
        <v>LITCHFIELD COUNTY BLUES 30</v>
      </c>
      <c r="F93" s="367" t="str">
        <f t="shared" si="16"/>
        <v>COYOTES FC</v>
      </c>
      <c r="G93" s="373"/>
      <c r="H93" s="369">
        <f>VLOOKUP(E93,START_TIMES,2)</f>
        <v>0.41666666666666669</v>
      </c>
      <c r="I93" s="370" t="str">
        <f>VLOOKUP(E93,fields,2)</f>
        <v>New Milford HS (T), New Milford</v>
      </c>
      <c r="J93" s="73"/>
      <c r="K93" s="16"/>
      <c r="M93" s="5" t="s">
        <v>153</v>
      </c>
      <c r="N93" s="5" t="s">
        <v>150</v>
      </c>
    </row>
    <row r="94" spans="1:17" ht="12.75" customHeight="1" x14ac:dyDescent="0.35">
      <c r="A94" s="22">
        <v>91</v>
      </c>
      <c r="B94" s="425">
        <v>3</v>
      </c>
      <c r="C94" s="426">
        <v>45046</v>
      </c>
      <c r="D94" s="430" t="s">
        <v>175</v>
      </c>
      <c r="E94" s="367" t="str">
        <f t="shared" si="16"/>
        <v>SHELTON FC</v>
      </c>
      <c r="F94" s="367" t="str">
        <f t="shared" si="16"/>
        <v>FC CALDO VERDE</v>
      </c>
      <c r="G94" s="373"/>
      <c r="H94" s="369">
        <f>VLOOKUP(E94,START_TIMES,2)</f>
        <v>0.33333333333333331</v>
      </c>
      <c r="I94" s="370" t="str">
        <f>VLOOKUP(E94,fields,2)</f>
        <v>Nike Site (G), Shelton</v>
      </c>
      <c r="J94" s="73"/>
      <c r="K94" s="16"/>
      <c r="M94" s="5" t="s">
        <v>158</v>
      </c>
      <c r="N94" s="5" t="s">
        <v>152</v>
      </c>
    </row>
    <row r="95" spans="1:17" ht="12.75" customHeight="1" x14ac:dyDescent="0.35">
      <c r="A95" s="22">
        <v>92</v>
      </c>
      <c r="B95" s="425">
        <v>3</v>
      </c>
      <c r="C95" s="426">
        <v>45046</v>
      </c>
      <c r="D95" s="430" t="s">
        <v>175</v>
      </c>
      <c r="E95" s="367" t="str">
        <f t="shared" si="16"/>
        <v>NAUGATUCK FUSION</v>
      </c>
      <c r="F95" s="367" t="str">
        <f t="shared" si="16"/>
        <v>TRINITY FC</v>
      </c>
      <c r="G95" s="373"/>
      <c r="H95" s="369">
        <f>VLOOKUP(E95,START_TIMES,2)</f>
        <v>0.41666666666666702</v>
      </c>
      <c r="I95" s="370" t="str">
        <f>VLOOKUP(E95,fields,2)</f>
        <v>City Hill MS (G), Naugatuck</v>
      </c>
      <c r="J95" s="73"/>
      <c r="K95" s="16"/>
      <c r="M95" s="85" t="s">
        <v>156</v>
      </c>
      <c r="N95" s="85" t="s">
        <v>159</v>
      </c>
      <c r="P95" s="253" t="s">
        <v>161</v>
      </c>
      <c r="Q95" s="253" t="s">
        <v>105</v>
      </c>
    </row>
    <row r="96" spans="1:17" ht="12.75" customHeight="1" x14ac:dyDescent="0.35">
      <c r="A96" s="22">
        <v>93</v>
      </c>
      <c r="B96" s="428" t="s">
        <v>0</v>
      </c>
      <c r="C96" s="426" t="s">
        <v>0</v>
      </c>
      <c r="D96" s="429" t="s">
        <v>0</v>
      </c>
      <c r="E96" s="371" t="s">
        <v>0</v>
      </c>
      <c r="F96" s="372" t="s">
        <v>0</v>
      </c>
      <c r="G96" s="373" t="s">
        <v>0</v>
      </c>
      <c r="H96" s="374" t="s">
        <v>0</v>
      </c>
      <c r="I96" s="372" t="s">
        <v>0</v>
      </c>
      <c r="J96" s="326"/>
      <c r="K96" s="16"/>
      <c r="M96" s="85"/>
      <c r="N96" s="85"/>
      <c r="P96" s="253" t="s">
        <v>104</v>
      </c>
      <c r="Q96" s="253" t="s">
        <v>107</v>
      </c>
    </row>
    <row r="97" spans="1:17" ht="12.75" customHeight="1" x14ac:dyDescent="0.35">
      <c r="A97" s="22">
        <v>94</v>
      </c>
      <c r="B97" s="425">
        <v>3</v>
      </c>
      <c r="C97" s="426">
        <v>45046</v>
      </c>
      <c r="D97" s="431" t="s">
        <v>11</v>
      </c>
      <c r="E97" s="367" t="str">
        <f t="shared" ref="E97:F101" si="17">VLOOKUP(M97,Teams,2)</f>
        <v>RIDGEFIELD KICKS</v>
      </c>
      <c r="F97" s="367" t="str">
        <f t="shared" si="17"/>
        <v>FAIRFIELD GAC 40</v>
      </c>
      <c r="G97" s="373"/>
      <c r="H97" s="369">
        <f>VLOOKUP(E97,START_TIMES,2)</f>
        <v>0.41666666666666669</v>
      </c>
      <c r="I97" s="370" t="str">
        <f>VLOOKUP(E97,fields,2)</f>
        <v>Wooster School (T), Ridgefield</v>
      </c>
      <c r="J97" s="73"/>
      <c r="K97" s="16"/>
      <c r="M97" s="359" t="s">
        <v>105</v>
      </c>
      <c r="N97" s="359" t="s">
        <v>161</v>
      </c>
      <c r="P97" s="253" t="s">
        <v>163</v>
      </c>
      <c r="Q97" s="253" t="s">
        <v>160</v>
      </c>
    </row>
    <row r="98" spans="1:17" ht="12.75" customHeight="1" x14ac:dyDescent="0.35">
      <c r="A98" s="22">
        <v>95</v>
      </c>
      <c r="B98" s="425">
        <v>3</v>
      </c>
      <c r="C98" s="426">
        <v>45046</v>
      </c>
      <c r="D98" s="431" t="s">
        <v>11</v>
      </c>
      <c r="E98" s="367" t="str">
        <f t="shared" si="17"/>
        <v>NORWALK SPORT COLOMBIA 40</v>
      </c>
      <c r="F98" s="367" t="str">
        <f t="shared" si="17"/>
        <v>STORM FC</v>
      </c>
      <c r="G98" s="373"/>
      <c r="H98" s="369">
        <f>VLOOKUP(E98,START_TIMES,2)</f>
        <v>0.41666666666666702</v>
      </c>
      <c r="I98" s="370" t="str">
        <f>VLOOKUP(E98,fields,2)</f>
        <v>Nathan Hale MS (T), Norwalk</v>
      </c>
      <c r="J98" s="73"/>
      <c r="K98" s="16"/>
      <c r="M98" s="359" t="s">
        <v>104</v>
      </c>
      <c r="N98" s="359" t="s">
        <v>107</v>
      </c>
      <c r="P98" s="253" t="s">
        <v>108</v>
      </c>
      <c r="Q98" s="253" t="s">
        <v>162</v>
      </c>
    </row>
    <row r="99" spans="1:17" ht="12.75" customHeight="1" x14ac:dyDescent="0.35">
      <c r="A99" s="22">
        <v>96</v>
      </c>
      <c r="B99" s="425">
        <v>3</v>
      </c>
      <c r="C99" s="426">
        <v>45046</v>
      </c>
      <c r="D99" s="431" t="s">
        <v>11</v>
      </c>
      <c r="E99" s="367" t="str">
        <f t="shared" si="17"/>
        <v>GREENWICH PUMAS FC 40</v>
      </c>
      <c r="F99" s="367" t="str">
        <f t="shared" si="17"/>
        <v>CLINTON FC 40</v>
      </c>
      <c r="G99" s="373"/>
      <c r="H99" s="369">
        <v>0.41666666666666669</v>
      </c>
      <c r="I99" s="370" t="str">
        <f>VLOOKUP(E99,fields,2)</f>
        <v>tbd</v>
      </c>
      <c r="J99" s="73"/>
      <c r="K99" s="16"/>
      <c r="M99" s="359" t="s">
        <v>163</v>
      </c>
      <c r="N99" s="359" t="s">
        <v>160</v>
      </c>
      <c r="P99" s="253" t="s">
        <v>106</v>
      </c>
      <c r="Q99" s="253" t="s">
        <v>109</v>
      </c>
    </row>
    <row r="100" spans="1:17" ht="12.75" customHeight="1" x14ac:dyDescent="0.35">
      <c r="A100" s="22">
        <v>97</v>
      </c>
      <c r="B100" s="425">
        <v>3</v>
      </c>
      <c r="C100" s="426">
        <v>45046</v>
      </c>
      <c r="D100" s="431" t="s">
        <v>11</v>
      </c>
      <c r="E100" s="367" t="str">
        <f t="shared" si="17"/>
        <v>VASCO DA GAMA 40</v>
      </c>
      <c r="F100" s="367" t="str">
        <f t="shared" si="17"/>
        <v>GREENWICH FC 40</v>
      </c>
      <c r="G100" s="373"/>
      <c r="H100" s="369">
        <v>0.33333333333333331</v>
      </c>
      <c r="I100" s="370" t="str">
        <f>VLOOKUP(E100,fields,2)</f>
        <v>Veterans Memorial Park (T), Bridgeport</v>
      </c>
      <c r="J100" s="73"/>
      <c r="K100" s="16"/>
      <c r="M100" s="359" t="s">
        <v>108</v>
      </c>
      <c r="N100" s="359" t="s">
        <v>162</v>
      </c>
    </row>
    <row r="101" spans="1:17" ht="12.75" customHeight="1" x14ac:dyDescent="0.35">
      <c r="A101" s="22">
        <v>98</v>
      </c>
      <c r="B101" s="425">
        <v>3</v>
      </c>
      <c r="C101" s="426">
        <v>45046</v>
      </c>
      <c r="D101" s="431" t="s">
        <v>11</v>
      </c>
      <c r="E101" s="367" t="str">
        <f t="shared" si="17"/>
        <v>SOUTHEAST ROVERS</v>
      </c>
      <c r="F101" s="367" t="str">
        <f t="shared" si="17"/>
        <v>WATERBURY ALBANIANS</v>
      </c>
      <c r="G101" s="373"/>
      <c r="H101" s="369">
        <f>VLOOKUP(E101,START_TIMES,2)</f>
        <v>0.41666666666666702</v>
      </c>
      <c r="I101" s="370" t="str">
        <f>VLOOKUP(E101,fields,2)</f>
        <v>Leary Park (G), Waterford</v>
      </c>
      <c r="J101" s="73"/>
      <c r="K101" s="16"/>
      <c r="M101" s="359" t="s">
        <v>106</v>
      </c>
      <c r="N101" s="359" t="s">
        <v>109</v>
      </c>
    </row>
    <row r="102" spans="1:17" ht="12.75" customHeight="1" x14ac:dyDescent="0.35">
      <c r="A102" s="22">
        <v>99</v>
      </c>
      <c r="B102" s="428" t="s">
        <v>0</v>
      </c>
      <c r="C102" s="426" t="s">
        <v>0</v>
      </c>
      <c r="D102" s="429" t="s">
        <v>0</v>
      </c>
      <c r="E102" s="371" t="s">
        <v>0</v>
      </c>
      <c r="F102" s="372" t="s">
        <v>0</v>
      </c>
      <c r="G102" s="373" t="s">
        <v>0</v>
      </c>
      <c r="H102" s="374" t="s">
        <v>0</v>
      </c>
      <c r="I102" s="372" t="s">
        <v>0</v>
      </c>
      <c r="J102" s="326"/>
      <c r="K102" s="16"/>
      <c r="M102" s="85"/>
      <c r="N102" s="85"/>
    </row>
    <row r="103" spans="1:17" ht="12.75" customHeight="1" x14ac:dyDescent="0.35">
      <c r="A103" s="22">
        <v>100</v>
      </c>
      <c r="B103" s="428" t="s">
        <v>0</v>
      </c>
      <c r="C103" s="426" t="s">
        <v>0</v>
      </c>
      <c r="D103" s="429" t="s">
        <v>0</v>
      </c>
      <c r="E103" s="371" t="s">
        <v>0</v>
      </c>
      <c r="F103" s="372" t="s">
        <v>0</v>
      </c>
      <c r="G103" s="373" t="s">
        <v>0</v>
      </c>
      <c r="H103" s="374" t="s">
        <v>0</v>
      </c>
      <c r="I103" s="372" t="s">
        <v>0</v>
      </c>
      <c r="J103" s="326"/>
      <c r="K103" s="16"/>
      <c r="M103" s="85"/>
      <c r="N103" s="85"/>
    </row>
    <row r="104" spans="1:17" ht="12.75" customHeight="1" x14ac:dyDescent="0.35">
      <c r="A104" s="22">
        <v>101</v>
      </c>
      <c r="B104" s="425">
        <v>3</v>
      </c>
      <c r="C104" s="426">
        <v>45046</v>
      </c>
      <c r="D104" s="432" t="s">
        <v>12</v>
      </c>
      <c r="E104" s="367" t="str">
        <f t="shared" ref="E104:F110" si="18">VLOOKUP(M104,Teams,2)</f>
        <v>NORTH HAVEN SC</v>
      </c>
      <c r="F104" s="367" t="str">
        <f t="shared" si="18"/>
        <v>GUILFORD BELL CURVE</v>
      </c>
      <c r="G104" s="373"/>
      <c r="H104" s="369">
        <f t="shared" ref="H104:H110" si="19">VLOOKUP(E104,START_TIMES,2)</f>
        <v>0.41666666666666702</v>
      </c>
      <c r="I104" s="370" t="str">
        <f t="shared" ref="I104:I110" si="20">VLOOKUP(E104,fields,2)</f>
        <v>Nathan Hale MS (T), Norwalk</v>
      </c>
      <c r="J104" s="73"/>
      <c r="K104" s="16"/>
      <c r="M104" s="281" t="s">
        <v>119</v>
      </c>
      <c r="N104" s="281" t="s">
        <v>853</v>
      </c>
    </row>
    <row r="105" spans="1:17" ht="12.75" customHeight="1" x14ac:dyDescent="0.35">
      <c r="A105" s="22">
        <v>102</v>
      </c>
      <c r="B105" s="425">
        <v>3</v>
      </c>
      <c r="C105" s="426">
        <v>45046</v>
      </c>
      <c r="D105" s="432" t="s">
        <v>12</v>
      </c>
      <c r="E105" s="367" t="str">
        <f t="shared" si="18"/>
        <v>SHEBEEN FC</v>
      </c>
      <c r="F105" s="367" t="str">
        <f t="shared" si="18"/>
        <v>LITCHFIELD COUNTY BLUES 40</v>
      </c>
      <c r="G105" s="373"/>
      <c r="H105" s="369">
        <f t="shared" si="19"/>
        <v>0.41666666666666669</v>
      </c>
      <c r="I105" s="370" t="str">
        <f t="shared" si="20"/>
        <v>Ludlowe HS (T), Fairfield</v>
      </c>
      <c r="J105" s="73"/>
      <c r="K105" s="16"/>
      <c r="M105" s="281" t="s">
        <v>121</v>
      </c>
      <c r="N105" s="281" t="s">
        <v>855</v>
      </c>
    </row>
    <row r="106" spans="1:17" ht="12.75" customHeight="1" x14ac:dyDescent="0.35">
      <c r="A106" s="22">
        <v>103</v>
      </c>
      <c r="B106" s="425">
        <v>3</v>
      </c>
      <c r="C106" s="426">
        <v>45046</v>
      </c>
      <c r="D106" s="432" t="s">
        <v>12</v>
      </c>
      <c r="E106" s="412" t="str">
        <f t="shared" si="18"/>
        <v>WILTON WOLVES</v>
      </c>
      <c r="F106" s="412" t="str">
        <f t="shared" si="18"/>
        <v>NORTH BRANFORD 40</v>
      </c>
      <c r="G106" s="373"/>
      <c r="H106" s="369">
        <f t="shared" si="19"/>
        <v>0.41666666666666702</v>
      </c>
      <c r="I106" s="370" t="str">
        <f t="shared" si="20"/>
        <v>Lily Field (T), Wilton</v>
      </c>
      <c r="J106" s="73"/>
      <c r="K106" s="16"/>
      <c r="M106" s="422" t="s">
        <v>123</v>
      </c>
      <c r="N106" s="422" t="s">
        <v>118</v>
      </c>
    </row>
    <row r="107" spans="1:17" ht="12.75" customHeight="1" x14ac:dyDescent="0.35">
      <c r="A107" s="22">
        <v>104</v>
      </c>
      <c r="B107" s="425">
        <v>3</v>
      </c>
      <c r="C107" s="426">
        <v>45046</v>
      </c>
      <c r="D107" s="432" t="s">
        <v>12</v>
      </c>
      <c r="E107" s="376" t="str">
        <f t="shared" si="18"/>
        <v>BYE</v>
      </c>
      <c r="F107" s="367" t="str">
        <f t="shared" si="18"/>
        <v>PAN ZONES</v>
      </c>
      <c r="G107" s="373"/>
      <c r="H107" s="369" t="str">
        <f t="shared" si="19"/>
        <v>--</v>
      </c>
      <c r="I107" s="370" t="str">
        <f t="shared" si="20"/>
        <v>--</v>
      </c>
      <c r="J107" s="73"/>
      <c r="K107" s="16"/>
      <c r="M107" s="281" t="s">
        <v>111</v>
      </c>
      <c r="N107" s="281" t="s">
        <v>120</v>
      </c>
    </row>
    <row r="108" spans="1:17" ht="12.75" customHeight="1" x14ac:dyDescent="0.35">
      <c r="A108" s="22">
        <v>105</v>
      </c>
      <c r="B108" s="425">
        <v>3</v>
      </c>
      <c r="C108" s="426">
        <v>45046</v>
      </c>
      <c r="D108" s="432" t="s">
        <v>12</v>
      </c>
      <c r="E108" s="367" t="str">
        <f t="shared" si="18"/>
        <v>DERBY QUITUS</v>
      </c>
      <c r="F108" s="367" t="str">
        <f t="shared" si="18"/>
        <v>STAMFORD UNITED</v>
      </c>
      <c r="G108" s="373"/>
      <c r="H108" s="369">
        <f t="shared" si="19"/>
        <v>0.41666666666666702</v>
      </c>
      <c r="I108" s="370" t="str">
        <f t="shared" si="20"/>
        <v>Witek Park (G), Derby</v>
      </c>
      <c r="J108" s="73"/>
      <c r="K108" s="16"/>
      <c r="M108" s="281" t="s">
        <v>113</v>
      </c>
      <c r="N108" s="281" t="s">
        <v>860</v>
      </c>
    </row>
    <row r="109" spans="1:17" ht="12.75" customHeight="1" x14ac:dyDescent="0.35">
      <c r="A109" s="22">
        <v>106</v>
      </c>
      <c r="B109" s="425">
        <v>3</v>
      </c>
      <c r="C109" s="426">
        <v>45046</v>
      </c>
      <c r="D109" s="432" t="s">
        <v>12</v>
      </c>
      <c r="E109" s="367" t="str">
        <f t="shared" si="18"/>
        <v xml:space="preserve">GUILFORD CELTIC </v>
      </c>
      <c r="F109" s="367" t="str">
        <f t="shared" si="18"/>
        <v>BESA SC</v>
      </c>
      <c r="G109" s="373"/>
      <c r="H109" s="369">
        <f t="shared" si="19"/>
        <v>0.41666666666666702</v>
      </c>
      <c r="I109" s="370" t="str">
        <f t="shared" si="20"/>
        <v>Guilford HS (T), Guilford</v>
      </c>
      <c r="J109" s="73"/>
      <c r="K109" s="16"/>
      <c r="M109" s="281" t="s">
        <v>115</v>
      </c>
      <c r="N109" s="281" t="s">
        <v>850</v>
      </c>
    </row>
    <row r="110" spans="1:17" ht="12.75" customHeight="1" x14ac:dyDescent="0.35">
      <c r="A110" s="22">
        <v>107</v>
      </c>
      <c r="B110" s="425">
        <v>3</v>
      </c>
      <c r="C110" s="426">
        <v>45046</v>
      </c>
      <c r="D110" s="432" t="s">
        <v>12</v>
      </c>
      <c r="E110" s="367" t="str">
        <f t="shared" si="18"/>
        <v>NEW HAVEN AMERICANS</v>
      </c>
      <c r="F110" s="367" t="str">
        <f t="shared" si="18"/>
        <v>CLUB NAPOLI 40</v>
      </c>
      <c r="G110" s="373"/>
      <c r="H110" s="369">
        <f t="shared" si="19"/>
        <v>0.41666666666666702</v>
      </c>
      <c r="I110" s="370" t="str">
        <f t="shared" si="20"/>
        <v>Peck Place School (G), Orange</v>
      </c>
      <c r="J110" s="73"/>
      <c r="K110" s="16"/>
      <c r="M110" s="281" t="s">
        <v>117</v>
      </c>
      <c r="N110" s="281" t="s">
        <v>112</v>
      </c>
    </row>
    <row r="111" spans="1:17" ht="12.75" customHeight="1" x14ac:dyDescent="0.35">
      <c r="A111" s="22">
        <v>108</v>
      </c>
      <c r="B111" s="428" t="s">
        <v>0</v>
      </c>
      <c r="C111" s="426" t="s">
        <v>0</v>
      </c>
      <c r="D111" s="429" t="s">
        <v>0</v>
      </c>
      <c r="E111" s="371" t="s">
        <v>0</v>
      </c>
      <c r="F111" s="372" t="s">
        <v>0</v>
      </c>
      <c r="G111" s="373" t="s">
        <v>0</v>
      </c>
      <c r="H111" s="374" t="s">
        <v>0</v>
      </c>
      <c r="I111" s="372" t="s">
        <v>0</v>
      </c>
      <c r="J111" s="326"/>
      <c r="K111" s="16"/>
      <c r="M111" s="85"/>
      <c r="N111" s="85"/>
    </row>
    <row r="112" spans="1:17" ht="12.75" customHeight="1" x14ac:dyDescent="0.35">
      <c r="A112" s="22">
        <v>109</v>
      </c>
      <c r="B112" s="425">
        <v>3</v>
      </c>
      <c r="C112" s="426">
        <v>45046</v>
      </c>
      <c r="D112" s="433" t="s">
        <v>102</v>
      </c>
      <c r="E112" s="379" t="str">
        <f t="shared" ref="E112:F116" si="21">VLOOKUP(M112,Teams,2)</f>
        <v>NEW FAIRFIELD UNITED</v>
      </c>
      <c r="F112" s="379" t="str">
        <f t="shared" si="21"/>
        <v>DOCKSIDE SC</v>
      </c>
      <c r="G112" s="373"/>
      <c r="H112" s="369">
        <f>VLOOKUP(E112,START_TIMES,2)</f>
        <v>0.33333333333333331</v>
      </c>
      <c r="I112" s="370" t="str">
        <f>VLOOKUP(E112,fields,2)</f>
        <v>New Fairfield HS (T), New Fairfield</v>
      </c>
      <c r="J112" s="73"/>
      <c r="K112" s="16"/>
      <c r="M112" s="330" t="s">
        <v>129</v>
      </c>
      <c r="N112" s="330" t="s">
        <v>125</v>
      </c>
    </row>
    <row r="113" spans="1:29" ht="12.75" customHeight="1" x14ac:dyDescent="0.35">
      <c r="A113" s="22">
        <v>110</v>
      </c>
      <c r="B113" s="425">
        <v>3</v>
      </c>
      <c r="C113" s="426">
        <v>45046</v>
      </c>
      <c r="D113" s="433" t="s">
        <v>102</v>
      </c>
      <c r="E113" s="367" t="str">
        <f t="shared" si="21"/>
        <v>GREENWICH PUMAS FC 50</v>
      </c>
      <c r="F113" s="367" t="str">
        <f t="shared" si="21"/>
        <v>POLONIA FALCON STARS FC</v>
      </c>
      <c r="G113" s="373"/>
      <c r="H113" s="369">
        <v>0.41666666666666669</v>
      </c>
      <c r="I113" s="370" t="str">
        <f>VLOOKUP(E113,fields,2)</f>
        <v>tbd</v>
      </c>
      <c r="J113" s="73"/>
      <c r="K113" s="16"/>
      <c r="M113" s="330" t="s">
        <v>128</v>
      </c>
      <c r="N113" s="330" t="s">
        <v>131</v>
      </c>
    </row>
    <row r="114" spans="1:29" ht="12.75" customHeight="1" x14ac:dyDescent="0.35">
      <c r="A114" s="22">
        <v>111</v>
      </c>
      <c r="B114" s="425">
        <v>3</v>
      </c>
      <c r="C114" s="426">
        <v>45046</v>
      </c>
      <c r="D114" s="433" t="s">
        <v>102</v>
      </c>
      <c r="E114" s="367" t="str">
        <f t="shared" si="21"/>
        <v>FAIRFIELD GAC 50</v>
      </c>
      <c r="F114" s="367" t="str">
        <f t="shared" si="21"/>
        <v>CHESHIRE AZZURRI</v>
      </c>
      <c r="G114" s="373"/>
      <c r="H114" s="369">
        <v>0.33333333333333331</v>
      </c>
      <c r="I114" s="370" t="str">
        <f>VLOOKUP(E114,fields,2)</f>
        <v>Ludlowe HS (T), Fairfield</v>
      </c>
      <c r="J114" s="73"/>
      <c r="K114" s="16"/>
      <c r="M114" s="330" t="s">
        <v>127</v>
      </c>
      <c r="N114" s="330" t="s">
        <v>124</v>
      </c>
    </row>
    <row r="115" spans="1:29" ht="12.75" customHeight="1" x14ac:dyDescent="0.35">
      <c r="A115" s="22">
        <v>112</v>
      </c>
      <c r="B115" s="425">
        <v>3</v>
      </c>
      <c r="C115" s="426">
        <v>45046</v>
      </c>
      <c r="D115" s="433" t="s">
        <v>102</v>
      </c>
      <c r="E115" s="367" t="str">
        <f t="shared" si="21"/>
        <v>STAMFORD CITY</v>
      </c>
      <c r="F115" s="367" t="str">
        <f t="shared" si="21"/>
        <v>DYNAMO SC</v>
      </c>
      <c r="G115" s="373"/>
      <c r="H115" s="369">
        <f>VLOOKUP(E115,START_TIMES,2)</f>
        <v>0.41666666666666702</v>
      </c>
      <c r="I115" s="370" t="str">
        <f>VLOOKUP(E115,fields,2)</f>
        <v>West Beach Fields (T), Stamford</v>
      </c>
      <c r="J115" s="73"/>
      <c r="K115" s="16"/>
      <c r="M115" s="330" t="s">
        <v>132</v>
      </c>
      <c r="N115" s="330" t="s">
        <v>126</v>
      </c>
    </row>
    <row r="116" spans="1:29" ht="12.75" customHeight="1" x14ac:dyDescent="0.35">
      <c r="A116" s="22">
        <v>113</v>
      </c>
      <c r="B116" s="425">
        <v>3</v>
      </c>
      <c r="C116" s="426">
        <v>45046</v>
      </c>
      <c r="D116" s="433" t="s">
        <v>102</v>
      </c>
      <c r="E116" s="367" t="str">
        <f t="shared" si="21"/>
        <v>NORWALK MARINERS LEGENDS</v>
      </c>
      <c r="F116" s="367" t="str">
        <f t="shared" si="21"/>
        <v>VASCO DA GAMA 50</v>
      </c>
      <c r="G116" s="373"/>
      <c r="H116" s="369">
        <f>VLOOKUP(E116,START_TIMES,2)</f>
        <v>0.41666666666666702</v>
      </c>
      <c r="I116" s="370" t="str">
        <f>VLOOKUP(E116,fields,2)</f>
        <v>Nathan Hale MS (T), Norwalk</v>
      </c>
      <c r="J116" s="73"/>
      <c r="K116" s="16"/>
      <c r="M116" s="330" t="s">
        <v>130</v>
      </c>
      <c r="N116" s="330" t="s">
        <v>133</v>
      </c>
    </row>
    <row r="117" spans="1:29" ht="12.75" customHeight="1" x14ac:dyDescent="0.35">
      <c r="A117" s="22">
        <v>114</v>
      </c>
      <c r="B117" s="428" t="s">
        <v>0</v>
      </c>
      <c r="C117" s="426" t="s">
        <v>0</v>
      </c>
      <c r="D117" s="429" t="s">
        <v>0</v>
      </c>
      <c r="E117" s="371" t="s">
        <v>0</v>
      </c>
      <c r="F117" s="372" t="s">
        <v>0</v>
      </c>
      <c r="G117" s="373" t="s">
        <v>0</v>
      </c>
      <c r="H117" s="374" t="s">
        <v>0</v>
      </c>
      <c r="I117" s="372" t="s">
        <v>0</v>
      </c>
      <c r="J117" s="326"/>
      <c r="K117" s="16"/>
      <c r="M117" s="85"/>
      <c r="N117" s="85"/>
    </row>
    <row r="118" spans="1:29" ht="12.75" customHeight="1" x14ac:dyDescent="0.35">
      <c r="A118" s="22">
        <v>115</v>
      </c>
      <c r="B118" s="425">
        <v>3</v>
      </c>
      <c r="C118" s="426">
        <v>45046</v>
      </c>
      <c r="D118" s="434" t="s">
        <v>890</v>
      </c>
      <c r="E118" s="380" t="str">
        <f t="shared" ref="E118:F121" si="22">VLOOKUP(M118,Teams,2)</f>
        <v>GUILFORD BLACK EAGLES</v>
      </c>
      <c r="F118" s="380" t="str">
        <f t="shared" si="22"/>
        <v>NORWALK SPORT COLOMBIA 50</v>
      </c>
      <c r="G118" s="373"/>
      <c r="H118" s="369">
        <f>VLOOKUP(E118,START_TIMES,2)</f>
        <v>0.41666666666666702</v>
      </c>
      <c r="I118" s="370" t="str">
        <f>VLOOKUP(E118,fields,2)</f>
        <v>Calvin Leete School (G), Guilford</v>
      </c>
      <c r="J118" s="73"/>
      <c r="K118" s="16"/>
      <c r="M118" s="340" t="s">
        <v>142</v>
      </c>
      <c r="N118" s="340" t="s">
        <v>144</v>
      </c>
    </row>
    <row r="119" spans="1:29" ht="12.75" customHeight="1" x14ac:dyDescent="0.35">
      <c r="A119" s="22">
        <v>116</v>
      </c>
      <c r="B119" s="425">
        <v>3</v>
      </c>
      <c r="C119" s="426">
        <v>45046</v>
      </c>
      <c r="D119" s="434" t="s">
        <v>890</v>
      </c>
      <c r="E119" s="367" t="str">
        <f t="shared" si="22"/>
        <v>GREENWICH FC 50</v>
      </c>
      <c r="F119" s="367" t="str">
        <f t="shared" si="22"/>
        <v>CLUB NAPOLI 50</v>
      </c>
      <c r="G119" s="373"/>
      <c r="H119" s="369">
        <v>0.33333333333333331</v>
      </c>
      <c r="I119" s="370" t="str">
        <f>VLOOKUP(E119,fields,2)</f>
        <v>tbd</v>
      </c>
      <c r="J119" s="73"/>
      <c r="K119" s="16"/>
      <c r="M119" s="340" t="s">
        <v>138</v>
      </c>
      <c r="N119" s="340" t="s">
        <v>134</v>
      </c>
    </row>
    <row r="120" spans="1:29" ht="12.75" customHeight="1" thickBot="1" x14ac:dyDescent="0.4">
      <c r="A120" s="22">
        <v>117</v>
      </c>
      <c r="B120" s="425">
        <v>3</v>
      </c>
      <c r="C120" s="426">
        <v>45046</v>
      </c>
      <c r="D120" s="434" t="s">
        <v>890</v>
      </c>
      <c r="E120" s="367" t="str">
        <f t="shared" si="22"/>
        <v>WESTPORT FC</v>
      </c>
      <c r="F120" s="367" t="str">
        <f t="shared" si="22"/>
        <v>EAST HAVEN SC</v>
      </c>
      <c r="G120" s="373"/>
      <c r="H120" s="369">
        <f>VLOOKUP(E120,START_TIMES,2)</f>
        <v>0.33333333333333331</v>
      </c>
      <c r="I120" s="370" t="str">
        <f>VLOOKUP(E120,fields,2)</f>
        <v>Wakeman Park (T), Westport</v>
      </c>
      <c r="J120" s="73"/>
      <c r="K120" s="16"/>
      <c r="M120" s="340" t="s">
        <v>147</v>
      </c>
      <c r="N120" s="340" t="s">
        <v>136</v>
      </c>
    </row>
    <row r="121" spans="1:29" ht="12.75" customHeight="1" thickTop="1" thickBot="1" x14ac:dyDescent="0.4">
      <c r="A121" s="22">
        <v>118</v>
      </c>
      <c r="B121" s="425">
        <v>3</v>
      </c>
      <c r="C121" s="426">
        <v>45046</v>
      </c>
      <c r="D121" s="434" t="s">
        <v>890</v>
      </c>
      <c r="E121" s="367" t="str">
        <f t="shared" si="22"/>
        <v>REBELS UNITED</v>
      </c>
      <c r="F121" s="367" t="str">
        <f t="shared" si="22"/>
        <v>GREENWICH PFC</v>
      </c>
      <c r="G121" s="373"/>
      <c r="H121" s="369">
        <f>VLOOKUP(E121,START_TIMES,2)</f>
        <v>0.41666666666666702</v>
      </c>
      <c r="I121" s="370" t="str">
        <f>VLOOKUP(E121,fields,2)</f>
        <v>New Fairfield HS (T), New Fairfield</v>
      </c>
      <c r="J121" s="73"/>
      <c r="K121" s="16"/>
      <c r="M121" s="340" t="s">
        <v>146</v>
      </c>
      <c r="N121" s="340" t="s">
        <v>141</v>
      </c>
      <c r="S121" s="16"/>
      <c r="T121" s="198"/>
      <c r="U121" s="198"/>
      <c r="V121" s="16">
        <v>73</v>
      </c>
      <c r="W121" s="209"/>
      <c r="X121" s="215"/>
      <c r="Y121" s="16"/>
      <c r="Z121" s="20"/>
      <c r="AC121" s="16"/>
    </row>
    <row r="122" spans="1:29" ht="12.75" customHeight="1" thickTop="1" x14ac:dyDescent="0.35">
      <c r="A122" s="22">
        <v>119</v>
      </c>
      <c r="B122" s="428" t="s">
        <v>0</v>
      </c>
      <c r="C122" s="426" t="s">
        <v>0</v>
      </c>
      <c r="D122" s="429" t="s">
        <v>0</v>
      </c>
      <c r="E122" s="371" t="s">
        <v>0</v>
      </c>
      <c r="F122" s="372" t="s">
        <v>0</v>
      </c>
      <c r="G122" s="373" t="s">
        <v>0</v>
      </c>
      <c r="H122" s="374" t="s">
        <v>0</v>
      </c>
      <c r="I122" s="372" t="s">
        <v>0</v>
      </c>
      <c r="J122" s="326"/>
      <c r="K122" s="16"/>
      <c r="M122" s="85"/>
      <c r="N122" s="85"/>
      <c r="S122" s="16"/>
      <c r="T122" s="288"/>
      <c r="U122" s="288"/>
      <c r="V122" s="16"/>
      <c r="W122" s="227"/>
      <c r="X122" s="289"/>
      <c r="Y122" s="16"/>
      <c r="Z122" s="20"/>
      <c r="AC122" s="16"/>
    </row>
    <row r="123" spans="1:29" ht="12.75" customHeight="1" x14ac:dyDescent="0.35">
      <c r="A123" s="22">
        <v>120</v>
      </c>
      <c r="B123" s="425">
        <v>3</v>
      </c>
      <c r="C123" s="426">
        <v>45046</v>
      </c>
      <c r="D123" s="435" t="s">
        <v>891</v>
      </c>
      <c r="E123" s="367" t="str">
        <f>VLOOKUP(M123,Teams,2)</f>
        <v>NORTH BRANFORD LEGENDS</v>
      </c>
      <c r="F123" s="367" t="str">
        <f>VLOOKUP(N123,Teams,2)</f>
        <v>SOUTHEAST CT</v>
      </c>
      <c r="G123" s="373"/>
      <c r="H123" s="369">
        <f>VLOOKUP(E123,START_TIMES,2)</f>
        <v>0.41666666666666669</v>
      </c>
      <c r="I123" s="370" t="str">
        <f>VLOOKUP(E123,fields,2)</f>
        <v>Northford Park (G), Northford</v>
      </c>
      <c r="J123" s="73"/>
      <c r="K123" s="16"/>
      <c r="M123" s="341" t="s">
        <v>148</v>
      </c>
      <c r="N123" s="341" t="s">
        <v>149</v>
      </c>
      <c r="S123" s="16"/>
      <c r="T123" s="288"/>
      <c r="U123" s="288"/>
      <c r="V123" s="16"/>
      <c r="W123" s="227"/>
      <c r="X123" s="289"/>
      <c r="Y123" s="16"/>
      <c r="Z123" s="20"/>
      <c r="AC123" s="16"/>
    </row>
    <row r="124" spans="1:29" ht="13" customHeight="1" x14ac:dyDescent="0.35">
      <c r="A124" s="22">
        <v>121</v>
      </c>
      <c r="B124" s="425">
        <v>3</v>
      </c>
      <c r="C124" s="426">
        <v>45046</v>
      </c>
      <c r="D124" s="435" t="s">
        <v>891</v>
      </c>
      <c r="E124" s="367" t="str">
        <f>VLOOKUP(M124,Teams,2)</f>
        <v>VASCO DA GAMA 60</v>
      </c>
      <c r="F124" s="367" t="str">
        <f>VLOOKUP(N124,Teams,2)</f>
        <v>ZIMMITTI SC</v>
      </c>
      <c r="G124" s="373"/>
      <c r="H124" s="369">
        <f>VLOOKUP(E124,START_TIMES,2)</f>
        <v>0.41666666666666702</v>
      </c>
      <c r="I124" s="370" t="str">
        <f>VLOOKUP(E124,fields,2)</f>
        <v>Veterans Memorial Park (T), Bridgeport</v>
      </c>
      <c r="J124" s="73"/>
      <c r="K124" s="16"/>
      <c r="M124" s="341" t="s">
        <v>135</v>
      </c>
      <c r="N124" s="341" t="s">
        <v>137</v>
      </c>
      <c r="S124" s="16"/>
      <c r="T124" s="288"/>
      <c r="U124" s="288"/>
      <c r="V124" s="16"/>
      <c r="W124" s="227"/>
      <c r="X124" s="289"/>
      <c r="Y124" s="16"/>
      <c r="Z124" s="20"/>
      <c r="AC124" s="16"/>
    </row>
    <row r="125" spans="1:29" ht="13" customHeight="1" x14ac:dyDescent="0.35">
      <c r="A125" s="22">
        <v>122</v>
      </c>
      <c r="B125" s="428" t="s">
        <v>0</v>
      </c>
      <c r="C125" s="426" t="s">
        <v>0</v>
      </c>
      <c r="D125" s="429" t="s">
        <v>0</v>
      </c>
      <c r="E125" s="371" t="s">
        <v>0</v>
      </c>
      <c r="F125" s="372" t="s">
        <v>0</v>
      </c>
      <c r="G125" s="373" t="s">
        <v>0</v>
      </c>
      <c r="H125" s="374" t="s">
        <v>0</v>
      </c>
      <c r="I125" s="372" t="s">
        <v>0</v>
      </c>
      <c r="J125" s="326"/>
      <c r="K125" s="16"/>
      <c r="M125" s="85"/>
      <c r="N125" s="85"/>
      <c r="S125" s="16"/>
      <c r="T125" s="288"/>
      <c r="U125" s="288"/>
      <c r="V125" s="16"/>
      <c r="W125" s="227"/>
      <c r="X125" s="289"/>
      <c r="Y125" s="16"/>
      <c r="Z125" s="20"/>
      <c r="AC125" s="16"/>
    </row>
    <row r="126" spans="1:29" ht="13" customHeight="1" x14ac:dyDescent="0.35">
      <c r="A126" s="22">
        <v>123</v>
      </c>
      <c r="B126" s="425">
        <v>4</v>
      </c>
      <c r="C126" s="426">
        <v>45053</v>
      </c>
      <c r="D126" s="427" t="s">
        <v>10</v>
      </c>
      <c r="E126" s="367" t="str">
        <f t="shared" ref="E126:F130" si="23">VLOOKUP(M126,Teams,2)</f>
        <v>VASCO DA GAMA 30</v>
      </c>
      <c r="F126" s="367" t="str">
        <f t="shared" si="23"/>
        <v>HAMDEN ALL STARS</v>
      </c>
      <c r="G126" s="373"/>
      <c r="H126" s="369">
        <f>VLOOKUP(E126,START_TIMES,2)</f>
        <v>0.41666666666666702</v>
      </c>
      <c r="I126" s="370" t="str">
        <f>VLOOKUP(E126,fields,2)</f>
        <v>Veterans Memorial Park (T), Bridgeport</v>
      </c>
      <c r="J126" s="73"/>
      <c r="K126" s="16"/>
      <c r="M126" s="85" t="s">
        <v>101</v>
      </c>
      <c r="N126" s="85" t="s">
        <v>94</v>
      </c>
      <c r="S126" s="16"/>
      <c r="T126" s="288"/>
      <c r="U126" s="288"/>
      <c r="V126" s="16"/>
      <c r="W126" s="227"/>
      <c r="X126" s="289"/>
      <c r="Y126" s="16"/>
      <c r="Z126" s="20"/>
      <c r="AC126" s="16"/>
    </row>
    <row r="127" spans="1:29" ht="13" customHeight="1" x14ac:dyDescent="0.35">
      <c r="A127" s="22">
        <v>124</v>
      </c>
      <c r="B127" s="425">
        <v>4</v>
      </c>
      <c r="C127" s="426">
        <v>45053</v>
      </c>
      <c r="D127" s="427" t="s">
        <v>10</v>
      </c>
      <c r="E127" s="367" t="str">
        <f t="shared" si="23"/>
        <v>DANBURY UNITED</v>
      </c>
      <c r="F127" s="367" t="str">
        <f t="shared" si="23"/>
        <v>CLINTON FC 30</v>
      </c>
      <c r="G127" s="373"/>
      <c r="H127" s="369">
        <f>VLOOKUP(E127,START_TIMES,2)</f>
        <v>0.41666666666666702</v>
      </c>
      <c r="I127" s="370" t="str">
        <f>VLOOKUP(E127,fields,2)</f>
        <v>Portuguese Cultural Center (G), Danbury</v>
      </c>
      <c r="J127" s="73"/>
      <c r="K127" s="16"/>
      <c r="M127" s="85" t="s">
        <v>93</v>
      </c>
      <c r="N127" s="85" t="s">
        <v>97</v>
      </c>
      <c r="S127" s="16"/>
      <c r="T127" s="288"/>
      <c r="U127" s="288"/>
      <c r="V127" s="16"/>
      <c r="W127" s="227"/>
      <c r="X127" s="289"/>
      <c r="Y127" s="16"/>
      <c r="Z127" s="20"/>
      <c r="AC127" s="16"/>
    </row>
    <row r="128" spans="1:29" ht="13" customHeight="1" x14ac:dyDescent="0.35">
      <c r="A128" s="22">
        <v>125</v>
      </c>
      <c r="B128" s="425">
        <v>4</v>
      </c>
      <c r="C128" s="426">
        <v>45053</v>
      </c>
      <c r="D128" s="427" t="s">
        <v>10</v>
      </c>
      <c r="E128" s="367" t="str">
        <f t="shared" si="23"/>
        <v>GREENWICH FC 30</v>
      </c>
      <c r="F128" s="367" t="str">
        <f t="shared" si="23"/>
        <v>NORWALK FC</v>
      </c>
      <c r="G128" s="373"/>
      <c r="H128" s="369">
        <f>VLOOKUP(E128,START_TIMES,2)</f>
        <v>0.33333333333333331</v>
      </c>
      <c r="I128" s="370" t="str">
        <f>VLOOKUP(E128,fields,2)</f>
        <v>tbd</v>
      </c>
      <c r="J128" s="73"/>
      <c r="K128" s="16"/>
      <c r="M128" s="85" t="s">
        <v>99</v>
      </c>
      <c r="N128" s="85" t="s">
        <v>100</v>
      </c>
      <c r="S128" s="16"/>
      <c r="T128" s="288"/>
      <c r="U128" s="288"/>
      <c r="V128" s="16"/>
      <c r="W128" s="227"/>
      <c r="X128" s="289"/>
      <c r="Y128" s="16"/>
      <c r="Z128" s="20"/>
      <c r="AC128" s="16"/>
    </row>
    <row r="129" spans="1:29" ht="13" customHeight="1" x14ac:dyDescent="0.35">
      <c r="A129" s="22">
        <v>126</v>
      </c>
      <c r="B129" s="425">
        <v>4</v>
      </c>
      <c r="C129" s="426">
        <v>45053</v>
      </c>
      <c r="D129" s="427" t="s">
        <v>10</v>
      </c>
      <c r="E129" s="367" t="str">
        <f t="shared" si="23"/>
        <v>NEWTOWN SALTY DOGS</v>
      </c>
      <c r="F129" s="367" t="str">
        <f t="shared" si="23"/>
        <v>STAMFORD FC</v>
      </c>
      <c r="G129" s="373"/>
      <c r="H129" s="369">
        <f>VLOOKUP(E129,START_TIMES,2)</f>
        <v>0.33333333333333331</v>
      </c>
      <c r="I129" s="370" t="str">
        <f>VLOOKUP(E129,fields,2)</f>
        <v>Treadwell Park (T), Newtown</v>
      </c>
      <c r="J129" s="73"/>
      <c r="K129" s="16"/>
      <c r="M129" s="85" t="s">
        <v>92</v>
      </c>
      <c r="N129" s="85" t="s">
        <v>95</v>
      </c>
      <c r="S129" s="16"/>
      <c r="T129" s="288"/>
      <c r="U129" s="288"/>
      <c r="V129" s="16"/>
      <c r="W129" s="227"/>
      <c r="X129" s="289"/>
      <c r="Y129" s="16"/>
      <c r="Z129" s="20"/>
      <c r="AC129" s="16"/>
    </row>
    <row r="130" spans="1:29" ht="13" customHeight="1" x14ac:dyDescent="0.35">
      <c r="A130" s="22">
        <v>127</v>
      </c>
      <c r="B130" s="425">
        <v>4</v>
      </c>
      <c r="C130" s="426">
        <v>45053</v>
      </c>
      <c r="D130" s="427" t="s">
        <v>10</v>
      </c>
      <c r="E130" s="367" t="str">
        <f t="shared" si="23"/>
        <v>CLUB NAPOLI 30</v>
      </c>
      <c r="F130" s="367" t="str">
        <f t="shared" si="23"/>
        <v>NORTH BRANFORD 30</v>
      </c>
      <c r="G130" s="373"/>
      <c r="H130" s="369">
        <f>VLOOKUP(E130,START_TIMES,2)</f>
        <v>0.41666666666666669</v>
      </c>
      <c r="I130" s="370" t="str">
        <f>VLOOKUP(E130,fields,2)</f>
        <v>Quinnipiac Park (G), Cheshire</v>
      </c>
      <c r="J130" s="73"/>
      <c r="K130" s="16"/>
      <c r="M130" s="85" t="s">
        <v>96</v>
      </c>
      <c r="N130" s="85" t="s">
        <v>98</v>
      </c>
      <c r="S130" s="16"/>
      <c r="T130" s="288"/>
      <c r="U130" s="288"/>
      <c r="V130" s="16"/>
      <c r="W130" s="227"/>
      <c r="X130" s="289"/>
      <c r="Y130" s="16"/>
      <c r="Z130" s="20"/>
      <c r="AC130" s="16"/>
    </row>
    <row r="131" spans="1:29" ht="13" customHeight="1" x14ac:dyDescent="0.35">
      <c r="A131" s="22">
        <v>128</v>
      </c>
      <c r="B131" s="428" t="s">
        <v>0</v>
      </c>
      <c r="C131" s="426" t="s">
        <v>0</v>
      </c>
      <c r="D131" s="429" t="s">
        <v>0</v>
      </c>
      <c r="E131" s="371" t="s">
        <v>0</v>
      </c>
      <c r="F131" s="372" t="s">
        <v>0</v>
      </c>
      <c r="G131" s="373" t="s">
        <v>0</v>
      </c>
      <c r="H131" s="374" t="s">
        <v>0</v>
      </c>
      <c r="I131" s="372" t="s">
        <v>0</v>
      </c>
      <c r="J131" s="326"/>
      <c r="K131" s="16"/>
      <c r="M131" s="85"/>
      <c r="N131" s="85"/>
      <c r="S131" s="16"/>
      <c r="T131" s="288"/>
      <c r="U131" s="288"/>
      <c r="V131" s="16"/>
      <c r="W131" s="227"/>
      <c r="X131" s="289"/>
      <c r="Y131" s="16"/>
      <c r="Z131" s="20"/>
      <c r="AC131" s="16"/>
    </row>
    <row r="132" spans="1:29" ht="13" customHeight="1" x14ac:dyDescent="0.35">
      <c r="A132" s="22">
        <v>129</v>
      </c>
      <c r="B132" s="425">
        <v>4</v>
      </c>
      <c r="C132" s="426">
        <v>45053</v>
      </c>
      <c r="D132" s="430" t="s">
        <v>175</v>
      </c>
      <c r="E132" s="367" t="str">
        <f t="shared" ref="E132:F136" si="24">VLOOKUP(M132,Teams,2)</f>
        <v>TRINITY FC</v>
      </c>
      <c r="F132" s="370" t="str">
        <f t="shared" si="24"/>
        <v>MILFORD AMIGOS</v>
      </c>
      <c r="G132" s="373"/>
      <c r="H132" s="369">
        <f>VLOOKUP(E132,START_TIMES,2)</f>
        <v>0.33333333333333331</v>
      </c>
      <c r="I132" s="370" t="str">
        <f>VLOOKUP(E132,fields,2)</f>
        <v>Pease Road (G), Woodbridge</v>
      </c>
      <c r="J132" s="73"/>
      <c r="K132" s="16"/>
      <c r="M132" s="85" t="s">
        <v>159</v>
      </c>
      <c r="N132" s="85" t="s">
        <v>154</v>
      </c>
      <c r="S132" s="16"/>
      <c r="T132" s="288"/>
      <c r="U132" s="288"/>
      <c r="V132" s="16"/>
      <c r="W132" s="227"/>
      <c r="X132" s="289"/>
      <c r="Y132" s="16"/>
      <c r="Z132" s="20"/>
      <c r="AC132" s="16"/>
    </row>
    <row r="133" spans="1:29" ht="13" customHeight="1" x14ac:dyDescent="0.35">
      <c r="A133" s="22">
        <v>130</v>
      </c>
      <c r="B133" s="425">
        <v>4</v>
      </c>
      <c r="C133" s="426">
        <v>45053</v>
      </c>
      <c r="D133" s="430" t="s">
        <v>175</v>
      </c>
      <c r="E133" s="367" t="str">
        <f t="shared" si="24"/>
        <v>FC CALDO VERDE</v>
      </c>
      <c r="F133" s="367" t="str">
        <f t="shared" si="24"/>
        <v>COYOTES FC</v>
      </c>
      <c r="G133" s="373"/>
      <c r="H133" s="369">
        <f>VLOOKUP(E133,START_TIMES,2)</f>
        <v>0.41666666666666702</v>
      </c>
      <c r="I133" s="370" t="str">
        <f>VLOOKUP(E133,fields,2)</f>
        <v>City Hill MS (G), Naugatuck</v>
      </c>
      <c r="J133" s="73"/>
      <c r="K133" s="16"/>
      <c r="M133" s="85" t="s">
        <v>152</v>
      </c>
      <c r="N133" s="85" t="s">
        <v>150</v>
      </c>
      <c r="S133" s="16"/>
      <c r="T133" s="288"/>
      <c r="U133" s="288"/>
      <c r="V133" s="16"/>
      <c r="W133" s="227"/>
      <c r="X133" s="289"/>
      <c r="Y133" s="16"/>
      <c r="Z133" s="20"/>
      <c r="AC133" s="16"/>
    </row>
    <row r="134" spans="1:29" ht="13" customHeight="1" x14ac:dyDescent="0.35">
      <c r="A134" s="22">
        <v>131</v>
      </c>
      <c r="B134" s="425">
        <v>4</v>
      </c>
      <c r="C134" s="426">
        <v>45053</v>
      </c>
      <c r="D134" s="430" t="s">
        <v>175</v>
      </c>
      <c r="E134" s="367" t="str">
        <f t="shared" si="24"/>
        <v>LITCHFIELD COUNTY BLUES 30</v>
      </c>
      <c r="F134" s="367" t="str">
        <f t="shared" si="24"/>
        <v>QPR</v>
      </c>
      <c r="G134" s="373"/>
      <c r="H134" s="369">
        <f>VLOOKUP(E134,START_TIMES,2)</f>
        <v>0.41666666666666669</v>
      </c>
      <c r="I134" s="370" t="str">
        <f>VLOOKUP(E134,fields,2)</f>
        <v>New Milford HS (T), New Milford</v>
      </c>
      <c r="J134" s="73"/>
      <c r="K134" s="16"/>
      <c r="M134" s="85" t="s">
        <v>153</v>
      </c>
      <c r="N134" s="85" t="s">
        <v>157</v>
      </c>
      <c r="S134" s="16"/>
      <c r="T134" s="288"/>
      <c r="U134" s="288"/>
      <c r="V134" s="16"/>
      <c r="W134" s="227"/>
      <c r="X134" s="289"/>
      <c r="Y134" s="16"/>
      <c r="Z134" s="20"/>
      <c r="AC134" s="16"/>
    </row>
    <row r="135" spans="1:29" ht="13" customHeight="1" x14ac:dyDescent="0.35">
      <c r="A135" s="22">
        <v>132</v>
      </c>
      <c r="B135" s="425">
        <v>4</v>
      </c>
      <c r="C135" s="426">
        <v>45053</v>
      </c>
      <c r="D135" s="430" t="s">
        <v>175</v>
      </c>
      <c r="E135" s="367" t="str">
        <f t="shared" si="24"/>
        <v>MILFORD TUESDAY</v>
      </c>
      <c r="F135" s="370" t="str">
        <f t="shared" si="24"/>
        <v>SHELTON FC</v>
      </c>
      <c r="G135" s="373"/>
      <c r="H135" s="369">
        <f>VLOOKUP(E135,START_TIMES,2)</f>
        <v>0.33333333333333331</v>
      </c>
      <c r="I135" s="370" t="str">
        <f>VLOOKUP(E135,fields,2)</f>
        <v>Witek Park (G), Derby</v>
      </c>
      <c r="J135" s="73"/>
      <c r="K135" s="16"/>
      <c r="M135" s="85" t="s">
        <v>155</v>
      </c>
      <c r="N135" s="85" t="s">
        <v>158</v>
      </c>
      <c r="S135" s="16"/>
      <c r="T135" s="288"/>
      <c r="U135" s="288"/>
      <c r="V135" s="16"/>
      <c r="W135" s="227"/>
      <c r="X135" s="289"/>
      <c r="Y135" s="16"/>
      <c r="Z135" s="20"/>
      <c r="AC135" s="16"/>
    </row>
    <row r="136" spans="1:29" ht="13" customHeight="1" x14ac:dyDescent="0.35">
      <c r="A136" s="22">
        <v>133</v>
      </c>
      <c r="B136" s="425">
        <v>4</v>
      </c>
      <c r="C136" s="426">
        <v>45053</v>
      </c>
      <c r="D136" s="430" t="s">
        <v>175</v>
      </c>
      <c r="E136" s="380" t="str">
        <f t="shared" si="24"/>
        <v>ELITE FC</v>
      </c>
      <c r="F136" s="380" t="str">
        <f t="shared" si="24"/>
        <v>NAUGATUCK FUSION</v>
      </c>
      <c r="G136" s="373"/>
      <c r="H136" s="369">
        <f>VLOOKUP(E136,START_TIMES,2)</f>
        <v>0.33333333333333331</v>
      </c>
      <c r="I136" s="370" t="str">
        <f>VLOOKUP(E136,fields,2)</f>
        <v>Foran HS KMT (T), Milford</v>
      </c>
      <c r="J136" s="73"/>
      <c r="K136" s="16"/>
      <c r="M136" s="85" t="s">
        <v>151</v>
      </c>
      <c r="N136" s="85" t="s">
        <v>156</v>
      </c>
      <c r="S136" s="16"/>
      <c r="T136" s="288"/>
      <c r="U136" s="288"/>
      <c r="V136" s="16"/>
      <c r="W136" s="227"/>
      <c r="X136" s="289"/>
      <c r="Y136" s="16"/>
      <c r="Z136" s="20"/>
      <c r="AC136" s="16"/>
    </row>
    <row r="137" spans="1:29" ht="13" customHeight="1" x14ac:dyDescent="0.35">
      <c r="A137" s="22">
        <v>134</v>
      </c>
      <c r="B137" s="428" t="s">
        <v>0</v>
      </c>
      <c r="C137" s="426" t="s">
        <v>0</v>
      </c>
      <c r="D137" s="429" t="s">
        <v>0</v>
      </c>
      <c r="E137" s="371" t="s">
        <v>0</v>
      </c>
      <c r="F137" s="372" t="s">
        <v>0</v>
      </c>
      <c r="G137" s="373" t="s">
        <v>0</v>
      </c>
      <c r="H137" s="374" t="s">
        <v>0</v>
      </c>
      <c r="I137" s="372" t="s">
        <v>0</v>
      </c>
      <c r="J137" s="326"/>
      <c r="K137" s="16"/>
      <c r="M137" s="85"/>
      <c r="N137" s="85"/>
      <c r="S137" s="16"/>
      <c r="T137" s="288"/>
      <c r="U137" s="288"/>
      <c r="V137" s="16"/>
      <c r="W137" s="227"/>
      <c r="X137" s="289"/>
      <c r="Y137" s="16"/>
      <c r="Z137" s="20"/>
      <c r="AC137" s="16"/>
    </row>
    <row r="138" spans="1:29" ht="13.5" customHeight="1" x14ac:dyDescent="0.35">
      <c r="A138" s="22">
        <v>135</v>
      </c>
      <c r="B138" s="425">
        <v>4</v>
      </c>
      <c r="C138" s="426">
        <v>45053</v>
      </c>
      <c r="D138" s="431" t="s">
        <v>11</v>
      </c>
      <c r="E138" s="367" t="str">
        <f t="shared" ref="E138:F142" si="25">VLOOKUP(M138,Teams,2)</f>
        <v>WATERBURY ALBANIANS</v>
      </c>
      <c r="F138" s="372" t="str">
        <f t="shared" si="25"/>
        <v>NORWALK SPORT COLOMBIA 40</v>
      </c>
      <c r="G138" s="373"/>
      <c r="H138" s="369">
        <f>VLOOKUP(E138,START_TIMES,2)</f>
        <v>0.33333333333333331</v>
      </c>
      <c r="I138" s="370" t="str">
        <f>VLOOKUP(E138,fields,2)</f>
        <v>Lower Ptak (G), Brookfield</v>
      </c>
      <c r="J138" s="73"/>
      <c r="K138" s="16"/>
      <c r="M138" s="359" t="s">
        <v>109</v>
      </c>
      <c r="N138" s="359" t="s">
        <v>104</v>
      </c>
      <c r="S138" s="16"/>
      <c r="T138" s="288"/>
      <c r="U138" s="288"/>
      <c r="V138" s="16"/>
      <c r="W138" s="227"/>
      <c r="X138" s="289"/>
      <c r="Y138" s="16"/>
      <c r="Z138" s="20"/>
      <c r="AC138" s="16"/>
    </row>
    <row r="139" spans="1:29" ht="13.5" customHeight="1" x14ac:dyDescent="0.35">
      <c r="A139" s="22">
        <v>136</v>
      </c>
      <c r="B139" s="425">
        <v>4</v>
      </c>
      <c r="C139" s="426">
        <v>45053</v>
      </c>
      <c r="D139" s="431" t="s">
        <v>11</v>
      </c>
      <c r="E139" s="367" t="str">
        <f t="shared" si="25"/>
        <v>GREENWICH FC 40</v>
      </c>
      <c r="F139" s="367" t="str">
        <f t="shared" si="25"/>
        <v>CLINTON FC 40</v>
      </c>
      <c r="G139" s="373"/>
      <c r="H139" s="369">
        <v>0.41666666666666669</v>
      </c>
      <c r="I139" s="370" t="str">
        <f>VLOOKUP(E139,fields,2)</f>
        <v>tbd</v>
      </c>
      <c r="J139" s="73"/>
      <c r="K139" s="16"/>
      <c r="M139" s="359" t="s">
        <v>162</v>
      </c>
      <c r="N139" s="359" t="s">
        <v>160</v>
      </c>
      <c r="S139" s="16"/>
      <c r="T139" s="288"/>
      <c r="U139" s="288"/>
      <c r="V139" s="16"/>
      <c r="W139" s="227"/>
      <c r="X139" s="289"/>
      <c r="Y139" s="16"/>
      <c r="Z139" s="20"/>
      <c r="AC139" s="16"/>
    </row>
    <row r="140" spans="1:29" ht="13.5" customHeight="1" x14ac:dyDescent="0.35">
      <c r="A140" s="22">
        <v>137</v>
      </c>
      <c r="B140" s="425">
        <v>4</v>
      </c>
      <c r="C140" s="426">
        <v>45053</v>
      </c>
      <c r="D140" s="431" t="s">
        <v>11</v>
      </c>
      <c r="E140" s="367" t="str">
        <f t="shared" si="25"/>
        <v>GREENWICH PUMAS FC 40</v>
      </c>
      <c r="F140" s="367" t="str">
        <f t="shared" si="25"/>
        <v>STORM FC</v>
      </c>
      <c r="G140" s="373"/>
      <c r="H140" s="369">
        <f>VLOOKUP(E140,START_TIMES,2)</f>
        <v>0.33333333333333331</v>
      </c>
      <c r="I140" s="370" t="str">
        <f>VLOOKUP(E140,fields,2)</f>
        <v>tbd</v>
      </c>
      <c r="J140" s="73"/>
      <c r="K140" s="16"/>
      <c r="M140" s="359" t="s">
        <v>163</v>
      </c>
      <c r="N140" s="359" t="s">
        <v>107</v>
      </c>
      <c r="S140" s="16"/>
      <c r="T140" s="288"/>
      <c r="U140" s="288"/>
      <c r="V140" s="16"/>
      <c r="W140" s="227"/>
      <c r="X140" s="289"/>
      <c r="Y140" s="16"/>
      <c r="Z140" s="20"/>
      <c r="AC140" s="16"/>
    </row>
    <row r="141" spans="1:29" ht="13.5" customHeight="1" x14ac:dyDescent="0.35">
      <c r="A141" s="22">
        <v>138</v>
      </c>
      <c r="B141" s="425">
        <v>4</v>
      </c>
      <c r="C141" s="426">
        <v>45053</v>
      </c>
      <c r="D141" s="431" t="s">
        <v>11</v>
      </c>
      <c r="E141" s="367" t="str">
        <f t="shared" si="25"/>
        <v>RIDGEFIELD KICKS</v>
      </c>
      <c r="F141" s="367" t="str">
        <f t="shared" si="25"/>
        <v>VASCO DA GAMA 40</v>
      </c>
      <c r="G141" s="373"/>
      <c r="H141" s="369">
        <f>VLOOKUP(E141,START_TIMES,2)</f>
        <v>0.41666666666666669</v>
      </c>
      <c r="I141" s="370" t="str">
        <f>VLOOKUP(E141,fields,2)</f>
        <v>Wooster School (T), Ridgefield</v>
      </c>
      <c r="J141" s="73"/>
      <c r="K141" s="16"/>
      <c r="M141" s="359" t="s">
        <v>105</v>
      </c>
      <c r="N141" s="359" t="s">
        <v>108</v>
      </c>
      <c r="S141" s="16"/>
      <c r="T141" s="288"/>
      <c r="U141" s="288"/>
      <c r="V141" s="16"/>
      <c r="W141" s="227"/>
      <c r="X141" s="289"/>
      <c r="Y141" s="16"/>
      <c r="Z141" s="20"/>
      <c r="AC141" s="16"/>
    </row>
    <row r="142" spans="1:29" ht="13.5" customHeight="1" x14ac:dyDescent="0.35">
      <c r="A142" s="22">
        <v>139</v>
      </c>
      <c r="B142" s="425">
        <v>4</v>
      </c>
      <c r="C142" s="426">
        <v>45053</v>
      </c>
      <c r="D142" s="431" t="s">
        <v>11</v>
      </c>
      <c r="E142" s="367" t="str">
        <f t="shared" si="25"/>
        <v>FAIRFIELD GAC 40</v>
      </c>
      <c r="F142" s="367" t="str">
        <f t="shared" si="25"/>
        <v>SOUTHEAST ROVERS</v>
      </c>
      <c r="G142" s="373"/>
      <c r="H142" s="369">
        <f>VLOOKUP(E142,START_TIMES,2)</f>
        <v>0.41666666666666669</v>
      </c>
      <c r="I142" s="370" t="str">
        <f>VLOOKUP(E142,fields,2)</f>
        <v>Ludlowe HS (T), Fairfield</v>
      </c>
      <c r="J142" s="73"/>
      <c r="K142" s="16"/>
      <c r="M142" s="359" t="s">
        <v>161</v>
      </c>
      <c r="N142" s="359" t="s">
        <v>106</v>
      </c>
      <c r="S142" s="16"/>
      <c r="T142" s="288"/>
      <c r="U142" s="288"/>
      <c r="V142" s="16"/>
      <c r="W142" s="227"/>
      <c r="X142" s="289"/>
      <c r="Y142" s="16"/>
      <c r="Z142" s="20"/>
      <c r="AC142" s="16"/>
    </row>
    <row r="143" spans="1:29" ht="13.5" customHeight="1" x14ac:dyDescent="0.35">
      <c r="A143" s="22">
        <v>140</v>
      </c>
      <c r="B143" s="428" t="s">
        <v>0</v>
      </c>
      <c r="C143" s="426" t="s">
        <v>0</v>
      </c>
      <c r="D143" s="429" t="s">
        <v>0</v>
      </c>
      <c r="E143" s="371" t="s">
        <v>0</v>
      </c>
      <c r="F143" s="372" t="s">
        <v>0</v>
      </c>
      <c r="G143" s="373" t="s">
        <v>0</v>
      </c>
      <c r="H143" s="374" t="s">
        <v>0</v>
      </c>
      <c r="I143" s="372" t="s">
        <v>0</v>
      </c>
      <c r="J143" s="326"/>
      <c r="K143" s="16"/>
      <c r="M143" s="85"/>
      <c r="N143" s="85"/>
      <c r="S143" s="16"/>
      <c r="T143" s="288"/>
      <c r="U143" s="288"/>
      <c r="V143" s="16"/>
      <c r="W143" s="227"/>
      <c r="X143" s="289"/>
      <c r="Y143" s="16"/>
      <c r="Z143" s="20"/>
      <c r="AC143" s="16"/>
    </row>
    <row r="144" spans="1:29" ht="13.5" customHeight="1" x14ac:dyDescent="0.35">
      <c r="A144" s="22">
        <v>141</v>
      </c>
      <c r="B144" s="428" t="s">
        <v>0</v>
      </c>
      <c r="C144" s="426" t="s">
        <v>0</v>
      </c>
      <c r="D144" s="429" t="s">
        <v>0</v>
      </c>
      <c r="E144" s="371" t="s">
        <v>0</v>
      </c>
      <c r="F144" s="372" t="s">
        <v>0</v>
      </c>
      <c r="G144" s="373" t="s">
        <v>0</v>
      </c>
      <c r="H144" s="374" t="s">
        <v>0</v>
      </c>
      <c r="I144" s="372" t="s">
        <v>0</v>
      </c>
      <c r="J144" s="326"/>
      <c r="K144" s="16"/>
      <c r="M144" s="85"/>
      <c r="N144" s="85"/>
      <c r="S144" s="16"/>
      <c r="T144" s="288"/>
      <c r="U144" s="288"/>
      <c r="V144" s="16"/>
      <c r="W144" s="227"/>
      <c r="X144" s="289"/>
      <c r="Y144" s="16"/>
      <c r="Z144" s="20"/>
      <c r="AC144" s="16"/>
    </row>
    <row r="145" spans="1:29" ht="13.5" customHeight="1" x14ac:dyDescent="0.35">
      <c r="A145" s="22">
        <v>142</v>
      </c>
      <c r="B145" s="425">
        <v>4</v>
      </c>
      <c r="C145" s="426">
        <v>45053</v>
      </c>
      <c r="D145" s="432" t="s">
        <v>12</v>
      </c>
      <c r="E145" s="367" t="str">
        <f t="shared" ref="E145:F151" si="26">VLOOKUP(M145,Teams,2)</f>
        <v>NORTH BRANFORD 40</v>
      </c>
      <c r="F145" s="367" t="str">
        <f t="shared" si="26"/>
        <v>DERBY QUITUS</v>
      </c>
      <c r="G145" s="373"/>
      <c r="H145" s="369">
        <v>0.45833333333333331</v>
      </c>
      <c r="I145" s="370" t="str">
        <f t="shared" ref="I145:I151" si="27">VLOOKUP(E145,fields,2)</f>
        <v>North Farms Park (G), North Branford</v>
      </c>
      <c r="J145" s="73"/>
      <c r="K145" s="16"/>
      <c r="M145" s="281" t="s">
        <v>118</v>
      </c>
      <c r="N145" s="281" t="s">
        <v>852</v>
      </c>
      <c r="S145" s="16"/>
      <c r="T145" s="288"/>
      <c r="U145" s="288"/>
      <c r="V145" s="16"/>
      <c r="W145" s="227"/>
      <c r="X145" s="289"/>
      <c r="Y145" s="16"/>
      <c r="Z145" s="20"/>
      <c r="AC145" s="16"/>
    </row>
    <row r="146" spans="1:29" ht="13.5" customHeight="1" x14ac:dyDescent="0.35">
      <c r="A146" s="22">
        <v>143</v>
      </c>
      <c r="B146" s="425">
        <v>4</v>
      </c>
      <c r="C146" s="426">
        <v>45053</v>
      </c>
      <c r="D146" s="432" t="s">
        <v>12</v>
      </c>
      <c r="E146" s="367" t="str">
        <f t="shared" si="26"/>
        <v>PAN ZONES</v>
      </c>
      <c r="F146" s="367" t="str">
        <f t="shared" si="26"/>
        <v xml:space="preserve">GUILFORD CELTIC </v>
      </c>
      <c r="G146" s="373"/>
      <c r="H146" s="369">
        <f t="shared" ref="H146:H151" si="28">VLOOKUP(E146,START_TIMES,2)</f>
        <v>0.41666666666666702</v>
      </c>
      <c r="I146" s="370" t="str">
        <f t="shared" si="27"/>
        <v>Kennedy MS (G), Plantsville</v>
      </c>
      <c r="J146" s="73"/>
      <c r="K146" s="16"/>
      <c r="M146" s="281" t="s">
        <v>120</v>
      </c>
      <c r="N146" s="281" t="s">
        <v>854</v>
      </c>
      <c r="S146" s="16"/>
      <c r="T146" s="288"/>
      <c r="U146" s="288"/>
      <c r="V146" s="16"/>
      <c r="W146" s="227"/>
      <c r="X146" s="289"/>
      <c r="Y146" s="16"/>
      <c r="Z146" s="20"/>
      <c r="AC146" s="16"/>
    </row>
    <row r="147" spans="1:29" ht="13.5" customHeight="1" x14ac:dyDescent="0.35">
      <c r="A147" s="22">
        <v>144</v>
      </c>
      <c r="B147" s="425">
        <v>4</v>
      </c>
      <c r="C147" s="426">
        <v>45053</v>
      </c>
      <c r="D147" s="432" t="s">
        <v>12</v>
      </c>
      <c r="E147" s="367" t="str">
        <f t="shared" si="26"/>
        <v>NEW HAVEN AMERICANS</v>
      </c>
      <c r="F147" s="367" t="str">
        <f t="shared" si="26"/>
        <v>STAMFORD UNITED</v>
      </c>
      <c r="G147" s="373"/>
      <c r="H147" s="369">
        <f t="shared" si="28"/>
        <v>0.41666666666666702</v>
      </c>
      <c r="I147" s="370" t="str">
        <f t="shared" si="27"/>
        <v>Peck Place School (G), Orange</v>
      </c>
      <c r="J147" s="73"/>
      <c r="K147" s="16"/>
      <c r="M147" s="281" t="s">
        <v>117</v>
      </c>
      <c r="N147" s="281" t="s">
        <v>860</v>
      </c>
      <c r="S147" s="16"/>
      <c r="T147" s="288"/>
      <c r="U147" s="288"/>
      <c r="V147" s="16"/>
      <c r="W147" s="227"/>
      <c r="X147" s="289"/>
      <c r="Y147" s="16"/>
      <c r="Z147" s="20"/>
      <c r="AC147" s="16"/>
    </row>
    <row r="148" spans="1:29" ht="13.5" customHeight="1" x14ac:dyDescent="0.35">
      <c r="A148" s="22">
        <v>145</v>
      </c>
      <c r="B148" s="425">
        <v>4</v>
      </c>
      <c r="C148" s="426">
        <v>45053</v>
      </c>
      <c r="D148" s="432" t="s">
        <v>12</v>
      </c>
      <c r="E148" s="367" t="str">
        <f t="shared" si="26"/>
        <v>NORTH HAVEN SC</v>
      </c>
      <c r="F148" s="367" t="str">
        <f t="shared" si="26"/>
        <v>BESA SC</v>
      </c>
      <c r="G148" s="373"/>
      <c r="H148" s="369">
        <f t="shared" si="28"/>
        <v>0.41666666666666702</v>
      </c>
      <c r="I148" s="370" t="str">
        <f t="shared" si="27"/>
        <v>Nathan Hale MS (T), Norwalk</v>
      </c>
      <c r="J148" s="73"/>
      <c r="K148" s="16"/>
      <c r="M148" s="281" t="s">
        <v>119</v>
      </c>
      <c r="N148" s="281" t="s">
        <v>850</v>
      </c>
      <c r="S148" s="16"/>
      <c r="T148" s="288"/>
      <c r="U148" s="288"/>
      <c r="V148" s="16"/>
      <c r="W148" s="227"/>
      <c r="X148" s="289"/>
      <c r="Y148" s="16"/>
      <c r="Z148" s="20"/>
      <c r="AC148" s="16"/>
    </row>
    <row r="149" spans="1:29" ht="13.5" customHeight="1" x14ac:dyDescent="0.35">
      <c r="A149" s="22">
        <v>146</v>
      </c>
      <c r="B149" s="425">
        <v>4</v>
      </c>
      <c r="C149" s="426">
        <v>45053</v>
      </c>
      <c r="D149" s="432" t="s">
        <v>12</v>
      </c>
      <c r="E149" s="367" t="str">
        <f t="shared" si="26"/>
        <v>CLUB NAPOLI 40</v>
      </c>
      <c r="F149" s="367" t="str">
        <f t="shared" si="26"/>
        <v>SHEBEEN FC</v>
      </c>
      <c r="G149" s="373"/>
      <c r="H149" s="369">
        <f t="shared" si="28"/>
        <v>0.41666666666666702</v>
      </c>
      <c r="I149" s="370" t="str">
        <f t="shared" si="27"/>
        <v>Sportsplex (T), North Branford</v>
      </c>
      <c r="J149" s="73"/>
      <c r="K149" s="16"/>
      <c r="M149" s="281" t="s">
        <v>112</v>
      </c>
      <c r="N149" s="281" t="s">
        <v>859</v>
      </c>
      <c r="S149" s="16"/>
      <c r="T149" s="288"/>
      <c r="U149" s="288"/>
      <c r="V149" s="16"/>
      <c r="W149" s="227"/>
      <c r="X149" s="289"/>
      <c r="Y149" s="16"/>
      <c r="Z149" s="20"/>
      <c r="AC149" s="16"/>
    </row>
    <row r="150" spans="1:29" ht="13.5" customHeight="1" x14ac:dyDescent="0.35">
      <c r="A150" s="22">
        <v>147</v>
      </c>
      <c r="B150" s="425">
        <v>4</v>
      </c>
      <c r="C150" s="426">
        <v>45053</v>
      </c>
      <c r="D150" s="432" t="s">
        <v>12</v>
      </c>
      <c r="E150" s="367" t="str">
        <f t="shared" si="26"/>
        <v>GUILFORD BELL CURVE</v>
      </c>
      <c r="F150" s="367" t="str">
        <f t="shared" si="26"/>
        <v>WILTON WOLVES</v>
      </c>
      <c r="G150" s="373"/>
      <c r="H150" s="369">
        <f t="shared" si="28"/>
        <v>0.41666666666666702</v>
      </c>
      <c r="I150" s="370" t="str">
        <f t="shared" si="27"/>
        <v>Guilford HS (T), Guilford</v>
      </c>
      <c r="J150" s="73"/>
      <c r="K150" s="16"/>
      <c r="M150" s="281" t="s">
        <v>114</v>
      </c>
      <c r="N150" s="281" t="s">
        <v>861</v>
      </c>
      <c r="S150" s="16"/>
      <c r="T150" s="288"/>
      <c r="U150" s="288"/>
      <c r="V150" s="16"/>
      <c r="W150" s="227"/>
      <c r="X150" s="289"/>
      <c r="Y150" s="16"/>
      <c r="Z150" s="20"/>
      <c r="AC150" s="16"/>
    </row>
    <row r="151" spans="1:29" ht="13.5" customHeight="1" x14ac:dyDescent="0.35">
      <c r="A151" s="22">
        <v>148</v>
      </c>
      <c r="B151" s="425">
        <v>4</v>
      </c>
      <c r="C151" s="426">
        <v>45053</v>
      </c>
      <c r="D151" s="432" t="s">
        <v>12</v>
      </c>
      <c r="E151" s="367" t="str">
        <f t="shared" si="26"/>
        <v>LITCHFIELD COUNTY BLUES 40</v>
      </c>
      <c r="F151" s="376" t="str">
        <f t="shared" si="26"/>
        <v>BYE</v>
      </c>
      <c r="G151" s="373"/>
      <c r="H151" s="369">
        <f t="shared" si="28"/>
        <v>0.375</v>
      </c>
      <c r="I151" s="370" t="str">
        <f t="shared" si="27"/>
        <v>Torrington HS (T), Torrington</v>
      </c>
      <c r="J151" s="73"/>
      <c r="K151" s="16"/>
      <c r="M151" s="281" t="s">
        <v>116</v>
      </c>
      <c r="N151" s="281" t="s">
        <v>851</v>
      </c>
      <c r="S151" s="16"/>
      <c r="T151" s="288"/>
      <c r="U151" s="288"/>
      <c r="V151" s="16"/>
      <c r="W151" s="227"/>
      <c r="X151" s="289"/>
      <c r="Y151" s="16"/>
      <c r="Z151" s="20"/>
      <c r="AC151" s="16"/>
    </row>
    <row r="152" spans="1:29" ht="13.5" customHeight="1" x14ac:dyDescent="0.35">
      <c r="A152" s="22">
        <v>149</v>
      </c>
      <c r="B152" s="428" t="s">
        <v>0</v>
      </c>
      <c r="C152" s="426" t="s">
        <v>0</v>
      </c>
      <c r="D152" s="429" t="s">
        <v>0</v>
      </c>
      <c r="E152" s="371" t="s">
        <v>0</v>
      </c>
      <c r="F152" s="372" t="s">
        <v>0</v>
      </c>
      <c r="G152" s="373" t="s">
        <v>0</v>
      </c>
      <c r="H152" s="374" t="s">
        <v>0</v>
      </c>
      <c r="I152" s="372" t="s">
        <v>0</v>
      </c>
      <c r="J152" s="326"/>
      <c r="K152" s="16"/>
      <c r="M152" s="85"/>
      <c r="N152" s="85"/>
      <c r="S152" s="16"/>
      <c r="T152" s="288"/>
      <c r="U152" s="288"/>
      <c r="V152" s="16"/>
      <c r="W152" s="227"/>
      <c r="X152" s="289"/>
      <c r="Y152" s="16"/>
      <c r="Z152" s="20"/>
      <c r="AC152" s="16"/>
    </row>
    <row r="153" spans="1:29" ht="13.5" customHeight="1" x14ac:dyDescent="0.35">
      <c r="A153" s="22">
        <v>150</v>
      </c>
      <c r="B153" s="425">
        <v>4</v>
      </c>
      <c r="C153" s="426">
        <v>45053</v>
      </c>
      <c r="D153" s="433" t="s">
        <v>102</v>
      </c>
      <c r="E153" s="367" t="str">
        <f t="shared" ref="E153:F157" si="29">VLOOKUP(M153,Teams,2)</f>
        <v>VASCO DA GAMA 50</v>
      </c>
      <c r="F153" s="370" t="str">
        <f t="shared" si="29"/>
        <v>GREENWICH PUMAS FC 50</v>
      </c>
      <c r="G153" s="373"/>
      <c r="H153" s="369">
        <v>0.33333333333333331</v>
      </c>
      <c r="I153" s="370" t="str">
        <f>VLOOKUP(E153,fields,2)</f>
        <v>Veterans Memorial Park (T), Bridgeport</v>
      </c>
      <c r="J153" s="73"/>
      <c r="K153" s="16"/>
      <c r="M153" s="330" t="s">
        <v>133</v>
      </c>
      <c r="N153" s="330" t="s">
        <v>128</v>
      </c>
      <c r="S153" s="16"/>
      <c r="T153" s="288"/>
      <c r="U153" s="288"/>
      <c r="V153" s="16"/>
      <c r="W153" s="227"/>
      <c r="X153" s="289"/>
      <c r="Y153" s="16"/>
      <c r="Z153" s="20"/>
      <c r="AC153" s="16"/>
    </row>
    <row r="154" spans="1:29" ht="13.5" customHeight="1" x14ac:dyDescent="0.35">
      <c r="A154" s="22">
        <v>151</v>
      </c>
      <c r="B154" s="425">
        <v>4</v>
      </c>
      <c r="C154" s="426">
        <v>45053</v>
      </c>
      <c r="D154" s="433" t="s">
        <v>102</v>
      </c>
      <c r="E154" s="367" t="str">
        <f t="shared" si="29"/>
        <v>DYNAMO SC</v>
      </c>
      <c r="F154" s="367" t="str">
        <f t="shared" si="29"/>
        <v>CHESHIRE AZZURRI</v>
      </c>
      <c r="G154" s="373"/>
      <c r="H154" s="369">
        <f>VLOOKUP(E154,START_TIMES,2)</f>
        <v>0.41666666666666702</v>
      </c>
      <c r="I154" s="370" t="str">
        <f>VLOOKUP(E154,fields,2)</f>
        <v>InSports (T), Trumbull</v>
      </c>
      <c r="J154" s="73"/>
      <c r="K154" s="16"/>
      <c r="M154" s="330" t="s">
        <v>126</v>
      </c>
      <c r="N154" s="330" t="s">
        <v>124</v>
      </c>
      <c r="S154" s="16"/>
      <c r="T154" s="288"/>
      <c r="U154" s="288"/>
      <c r="V154" s="16"/>
      <c r="W154" s="227"/>
      <c r="X154" s="289"/>
      <c r="Y154" s="16"/>
      <c r="Z154" s="20"/>
      <c r="AC154" s="16"/>
    </row>
    <row r="155" spans="1:29" ht="13.5" customHeight="1" x14ac:dyDescent="0.35">
      <c r="A155" s="22">
        <v>152</v>
      </c>
      <c r="B155" s="425">
        <v>4</v>
      </c>
      <c r="C155" s="426">
        <v>45053</v>
      </c>
      <c r="D155" s="433" t="s">
        <v>102</v>
      </c>
      <c r="E155" s="367" t="str">
        <f t="shared" si="29"/>
        <v>FAIRFIELD GAC 50</v>
      </c>
      <c r="F155" s="367" t="str">
        <f t="shared" si="29"/>
        <v>POLONIA FALCON STARS FC</v>
      </c>
      <c r="G155" s="373"/>
      <c r="H155" s="369">
        <v>0.33333333333333331</v>
      </c>
      <c r="I155" s="370" t="str">
        <f>VLOOKUP(E155,fields,2)</f>
        <v>Ludlowe HS (T), Fairfield</v>
      </c>
      <c r="J155" s="73"/>
      <c r="K155" s="16"/>
      <c r="M155" s="330" t="s">
        <v>127</v>
      </c>
      <c r="N155" s="330" t="s">
        <v>131</v>
      </c>
      <c r="S155" s="16"/>
      <c r="T155" s="288"/>
      <c r="U155" s="288"/>
      <c r="V155" s="16"/>
      <c r="W155" s="227"/>
      <c r="X155" s="289"/>
      <c r="Y155" s="16"/>
      <c r="Z155" s="20"/>
      <c r="AC155" s="16"/>
    </row>
    <row r="156" spans="1:29" ht="13.5" customHeight="1" x14ac:dyDescent="0.35">
      <c r="A156" s="22">
        <v>153</v>
      </c>
      <c r="B156" s="425">
        <v>4</v>
      </c>
      <c r="C156" s="426">
        <v>45053</v>
      </c>
      <c r="D156" s="433" t="s">
        <v>102</v>
      </c>
      <c r="E156" s="367" t="str">
        <f t="shared" si="29"/>
        <v>STAMFORD CITY</v>
      </c>
      <c r="F156" s="367" t="str">
        <f t="shared" si="29"/>
        <v>NEW FAIRFIELD UNITED</v>
      </c>
      <c r="G156" s="373"/>
      <c r="H156" s="369">
        <f>VLOOKUP(E156,START_TIMES,2)</f>
        <v>0.41666666666666702</v>
      </c>
      <c r="I156" s="370" t="str">
        <f>VLOOKUP(E156,fields,2)</f>
        <v>West Beach Fields (T), Stamford</v>
      </c>
      <c r="J156" s="73"/>
      <c r="K156" s="16"/>
      <c r="M156" s="330" t="s">
        <v>132</v>
      </c>
      <c r="N156" s="330" t="s">
        <v>129</v>
      </c>
      <c r="S156" s="16"/>
      <c r="T156" s="288"/>
      <c r="U156" s="288"/>
      <c r="V156" s="16"/>
      <c r="W156" s="227"/>
      <c r="X156" s="289"/>
      <c r="Y156" s="16"/>
      <c r="Z156" s="20"/>
      <c r="AC156" s="16"/>
    </row>
    <row r="157" spans="1:29" ht="13.5" customHeight="1" x14ac:dyDescent="0.35">
      <c r="A157" s="22">
        <v>154</v>
      </c>
      <c r="B157" s="425">
        <v>4</v>
      </c>
      <c r="C157" s="426">
        <v>45053</v>
      </c>
      <c r="D157" s="433" t="s">
        <v>102</v>
      </c>
      <c r="E157" s="380" t="str">
        <f t="shared" si="29"/>
        <v>DOCKSIDE SC</v>
      </c>
      <c r="F157" s="380" t="str">
        <f t="shared" si="29"/>
        <v>NORWALK MARINERS LEGENDS</v>
      </c>
      <c r="G157" s="373"/>
      <c r="H157" s="369">
        <f>VLOOKUP(E157,START_TIMES,2)</f>
        <v>0.41666666666666702</v>
      </c>
      <c r="I157" s="370" t="str">
        <f>VLOOKUP(E157,fields,2)</f>
        <v>Foran HS KMT (T), Milford</v>
      </c>
      <c r="J157" s="73"/>
      <c r="K157" s="16"/>
      <c r="M157" s="330" t="s">
        <v>125</v>
      </c>
      <c r="N157" s="330" t="s">
        <v>130</v>
      </c>
      <c r="S157" s="16"/>
      <c r="T157" s="288"/>
      <c r="U157" s="288"/>
      <c r="V157" s="16"/>
      <c r="W157" s="227"/>
      <c r="X157" s="289"/>
      <c r="Y157" s="16"/>
      <c r="Z157" s="20"/>
      <c r="AC157" s="16"/>
    </row>
    <row r="158" spans="1:29" ht="13.5" customHeight="1" x14ac:dyDescent="0.35">
      <c r="A158" s="22">
        <v>155</v>
      </c>
      <c r="B158" s="428" t="s">
        <v>0</v>
      </c>
      <c r="C158" s="426" t="s">
        <v>0</v>
      </c>
      <c r="D158" s="429" t="s">
        <v>0</v>
      </c>
      <c r="E158" s="371" t="s">
        <v>0</v>
      </c>
      <c r="F158" s="372" t="s">
        <v>0</v>
      </c>
      <c r="G158" s="373" t="s">
        <v>0</v>
      </c>
      <c r="H158" s="374" t="s">
        <v>0</v>
      </c>
      <c r="I158" s="372" t="s">
        <v>0</v>
      </c>
      <c r="J158" s="326"/>
      <c r="K158" s="16"/>
      <c r="M158" s="85"/>
      <c r="N158" s="85"/>
      <c r="S158" s="16"/>
      <c r="T158" s="288"/>
      <c r="U158" s="288"/>
      <c r="V158" s="16"/>
      <c r="W158" s="227"/>
      <c r="X158" s="289"/>
      <c r="Y158" s="16"/>
      <c r="Z158" s="20"/>
      <c r="AC158" s="16"/>
    </row>
    <row r="159" spans="1:29" ht="13.5" customHeight="1" x14ac:dyDescent="0.35">
      <c r="A159" s="22">
        <v>156</v>
      </c>
      <c r="B159" s="425">
        <v>4</v>
      </c>
      <c r="C159" s="426">
        <v>45053</v>
      </c>
      <c r="D159" s="434" t="s">
        <v>890</v>
      </c>
      <c r="E159" s="367" t="str">
        <f t="shared" ref="E159:F162" si="30">VLOOKUP(M159,Teams,2)</f>
        <v>GREENWICH FC 50</v>
      </c>
      <c r="F159" s="367" t="str">
        <f t="shared" si="30"/>
        <v>EAST HAVEN SC</v>
      </c>
      <c r="G159" s="373"/>
      <c r="H159" s="369">
        <v>0.41666666666666669</v>
      </c>
      <c r="I159" s="370" t="str">
        <f>VLOOKUP(E159,fields,2)</f>
        <v>tbd</v>
      </c>
      <c r="J159" s="73"/>
      <c r="K159" s="16"/>
      <c r="M159" s="340" t="s">
        <v>138</v>
      </c>
      <c r="N159" s="340" t="s">
        <v>136</v>
      </c>
      <c r="S159" s="16"/>
      <c r="T159" s="288"/>
      <c r="U159" s="288"/>
      <c r="V159" s="16"/>
      <c r="W159" s="227"/>
      <c r="X159" s="289"/>
      <c r="Y159" s="16"/>
      <c r="Z159" s="20"/>
      <c r="AC159" s="16"/>
    </row>
    <row r="160" spans="1:29" ht="13.5" customHeight="1" x14ac:dyDescent="0.35">
      <c r="A160" s="22">
        <v>157</v>
      </c>
      <c r="B160" s="425">
        <v>4</v>
      </c>
      <c r="C160" s="426">
        <v>45053</v>
      </c>
      <c r="D160" s="434" t="s">
        <v>890</v>
      </c>
      <c r="E160" s="367" t="str">
        <f t="shared" si="30"/>
        <v>WESTPORT FC</v>
      </c>
      <c r="F160" s="367" t="str">
        <f t="shared" si="30"/>
        <v>NORWALK SPORT COLOMBIA 50</v>
      </c>
      <c r="G160" s="373"/>
      <c r="H160" s="369">
        <f>VLOOKUP(E160,START_TIMES,2)</f>
        <v>0.33333333333333331</v>
      </c>
      <c r="I160" s="370" t="str">
        <f>VLOOKUP(E160,fields,2)</f>
        <v>Wakeman Park (T), Westport</v>
      </c>
      <c r="J160" s="73"/>
      <c r="K160" s="16"/>
      <c r="M160" s="340" t="s">
        <v>147</v>
      </c>
      <c r="N160" s="340" t="s">
        <v>144</v>
      </c>
      <c r="S160" s="16"/>
      <c r="T160" s="288"/>
      <c r="U160" s="288"/>
      <c r="V160" s="16"/>
      <c r="W160" s="227"/>
      <c r="X160" s="289"/>
      <c r="Y160" s="16"/>
      <c r="Z160" s="20"/>
      <c r="AC160" s="16"/>
    </row>
    <row r="161" spans="1:33" ht="13.5" customHeight="1" x14ac:dyDescent="0.35">
      <c r="A161" s="22">
        <v>158</v>
      </c>
      <c r="B161" s="425">
        <v>4</v>
      </c>
      <c r="C161" s="426">
        <v>45053</v>
      </c>
      <c r="D161" s="434" t="s">
        <v>890</v>
      </c>
      <c r="E161" s="367" t="str">
        <f t="shared" si="30"/>
        <v>CLUB NAPOLI 50</v>
      </c>
      <c r="F161" s="367" t="str">
        <f t="shared" si="30"/>
        <v>GREENWICH PFC</v>
      </c>
      <c r="G161" s="373"/>
      <c r="H161" s="369">
        <v>0.375</v>
      </c>
      <c r="I161" s="370" t="str">
        <f>VLOOKUP(E161,fields,2)</f>
        <v>North Farms Park (G), North Branford</v>
      </c>
      <c r="J161" s="73"/>
      <c r="K161" s="16"/>
      <c r="M161" s="340" t="s">
        <v>134</v>
      </c>
      <c r="N161" s="340" t="s">
        <v>141</v>
      </c>
      <c r="S161" s="16"/>
      <c r="T161" s="288"/>
      <c r="U161" s="288"/>
      <c r="V161" s="16"/>
      <c r="W161" s="227"/>
      <c r="X161" s="289"/>
      <c r="Y161" s="16"/>
      <c r="Z161" s="20"/>
      <c r="AC161" s="16"/>
    </row>
    <row r="162" spans="1:33" ht="13.5" customHeight="1" x14ac:dyDescent="0.35">
      <c r="A162" s="22">
        <v>159</v>
      </c>
      <c r="B162" s="425">
        <v>4</v>
      </c>
      <c r="C162" s="426">
        <v>45053</v>
      </c>
      <c r="D162" s="434" t="s">
        <v>890</v>
      </c>
      <c r="E162" s="367" t="str">
        <f t="shared" si="30"/>
        <v>REBELS UNITED</v>
      </c>
      <c r="F162" s="367" t="str">
        <f t="shared" si="30"/>
        <v>GUILFORD BLACK EAGLES</v>
      </c>
      <c r="G162" s="373"/>
      <c r="H162" s="369">
        <f>VLOOKUP(E162,START_TIMES,2)</f>
        <v>0.41666666666666702</v>
      </c>
      <c r="I162" s="370" t="str">
        <f>VLOOKUP(E162,fields,2)</f>
        <v>New Fairfield HS (T), New Fairfield</v>
      </c>
      <c r="J162" s="73"/>
      <c r="K162" s="16"/>
      <c r="M162" s="340" t="s">
        <v>146</v>
      </c>
      <c r="N162" s="340" t="s">
        <v>142</v>
      </c>
      <c r="S162" s="16"/>
      <c r="T162" s="288"/>
      <c r="U162" s="288"/>
      <c r="V162" s="16"/>
      <c r="W162" s="227"/>
      <c r="X162" s="289"/>
      <c r="Y162" s="16"/>
      <c r="Z162" s="20"/>
      <c r="AC162" s="16"/>
    </row>
    <row r="163" spans="1:33" ht="13.5" customHeight="1" x14ac:dyDescent="0.35">
      <c r="A163" s="22">
        <v>160</v>
      </c>
      <c r="B163" s="428" t="s">
        <v>0</v>
      </c>
      <c r="C163" s="426" t="s">
        <v>0</v>
      </c>
      <c r="D163" s="429" t="s">
        <v>0</v>
      </c>
      <c r="E163" s="371" t="s">
        <v>0</v>
      </c>
      <c r="F163" s="372" t="s">
        <v>0</v>
      </c>
      <c r="G163" s="373" t="s">
        <v>0</v>
      </c>
      <c r="H163" s="374" t="s">
        <v>0</v>
      </c>
      <c r="I163" s="372" t="s">
        <v>0</v>
      </c>
      <c r="J163" s="326"/>
      <c r="K163" s="16"/>
      <c r="M163" s="85"/>
      <c r="N163" s="85"/>
      <c r="S163" s="16"/>
      <c r="T163" s="288"/>
      <c r="U163" s="288"/>
      <c r="V163" s="16"/>
      <c r="W163" s="227"/>
      <c r="X163" s="289"/>
      <c r="Y163" s="16"/>
      <c r="Z163" s="20"/>
      <c r="AC163" s="16"/>
    </row>
    <row r="164" spans="1:33" ht="13.5" customHeight="1" x14ac:dyDescent="0.35">
      <c r="A164" s="22">
        <v>161</v>
      </c>
      <c r="B164" s="425">
        <v>4</v>
      </c>
      <c r="C164" s="426">
        <v>45053</v>
      </c>
      <c r="D164" s="435" t="s">
        <v>891</v>
      </c>
      <c r="E164" s="367" t="str">
        <f>VLOOKUP(M164,Teams,2)</f>
        <v>ZIMMITTI SC</v>
      </c>
      <c r="F164" s="367" t="str">
        <f>VLOOKUP(N164,Teams,2)</f>
        <v>NORTH BRANFORD LEGENDS</v>
      </c>
      <c r="G164" s="373"/>
      <c r="H164" s="369">
        <f>VLOOKUP(E164,START_TIMES,2)</f>
        <v>0.41666666666666702</v>
      </c>
      <c r="I164" s="370" t="str">
        <f>VLOOKUP(E164,fields,2)</f>
        <v>Pontelandolfo Club (G), Waterbury</v>
      </c>
      <c r="J164" s="73"/>
      <c r="K164" s="16"/>
      <c r="M164" s="341" t="s">
        <v>137</v>
      </c>
      <c r="N164" s="341" t="s">
        <v>148</v>
      </c>
      <c r="S164" s="16"/>
      <c r="T164" s="288"/>
      <c r="U164" s="288"/>
      <c r="V164" s="16"/>
      <c r="W164" s="227"/>
      <c r="X164" s="289"/>
      <c r="Y164" s="16"/>
      <c r="Z164" s="20"/>
      <c r="AC164" s="16"/>
    </row>
    <row r="165" spans="1:33" ht="13.5" customHeight="1" x14ac:dyDescent="0.35">
      <c r="A165" s="22">
        <v>162</v>
      </c>
      <c r="B165" s="425">
        <v>4</v>
      </c>
      <c r="C165" s="426">
        <v>45053</v>
      </c>
      <c r="D165" s="435" t="s">
        <v>891</v>
      </c>
      <c r="E165" s="367" t="str">
        <f>VLOOKUP(M165,Teams,2)</f>
        <v>VASCO DA GAMA 60</v>
      </c>
      <c r="F165" s="367" t="str">
        <f>VLOOKUP(N165,Teams,2)</f>
        <v>SOUTHEAST CT</v>
      </c>
      <c r="G165" s="373"/>
      <c r="H165" s="369">
        <f>VLOOKUP(E165,START_TIMES,2)</f>
        <v>0.41666666666666702</v>
      </c>
      <c r="I165" s="370" t="str">
        <f>VLOOKUP(E165,fields,2)</f>
        <v>Veterans Memorial Park (T), Bridgeport</v>
      </c>
      <c r="J165" s="73"/>
      <c r="K165" s="16"/>
      <c r="M165" s="341" t="s">
        <v>135</v>
      </c>
      <c r="N165" s="341" t="s">
        <v>149</v>
      </c>
      <c r="S165" s="16"/>
      <c r="T165" s="288"/>
      <c r="U165" s="288"/>
      <c r="V165" s="16"/>
      <c r="W165" s="227"/>
      <c r="X165" s="289"/>
      <c r="Y165" s="16"/>
      <c r="Z165" s="20"/>
      <c r="AC165" s="16"/>
    </row>
    <row r="166" spans="1:33" ht="13.5" customHeight="1" x14ac:dyDescent="0.35">
      <c r="A166" s="22">
        <v>163</v>
      </c>
      <c r="B166" s="428" t="s">
        <v>0</v>
      </c>
      <c r="C166" s="426" t="s">
        <v>0</v>
      </c>
      <c r="D166" s="429" t="s">
        <v>0</v>
      </c>
      <c r="E166" s="371" t="s">
        <v>0</v>
      </c>
      <c r="F166" s="372" t="s">
        <v>0</v>
      </c>
      <c r="G166" s="373" t="s">
        <v>0</v>
      </c>
      <c r="H166" s="374" t="s">
        <v>0</v>
      </c>
      <c r="I166" s="372" t="s">
        <v>0</v>
      </c>
      <c r="J166" s="326"/>
      <c r="K166" s="16"/>
      <c r="M166" s="85"/>
      <c r="N166" s="85"/>
      <c r="S166" s="16"/>
      <c r="T166" s="288"/>
      <c r="U166" s="288"/>
      <c r="V166" s="16"/>
      <c r="W166" s="227"/>
      <c r="X166" s="289"/>
      <c r="Y166" s="16"/>
      <c r="Z166" s="20"/>
      <c r="AC166" s="16"/>
    </row>
    <row r="167" spans="1:33" ht="13.5" customHeight="1" x14ac:dyDescent="0.35">
      <c r="A167" s="22">
        <v>164</v>
      </c>
      <c r="B167" s="428" t="s">
        <v>0</v>
      </c>
      <c r="C167" s="426" t="s">
        <v>0</v>
      </c>
      <c r="D167" s="429" t="s">
        <v>0</v>
      </c>
      <c r="E167" s="371" t="s">
        <v>0</v>
      </c>
      <c r="F167" s="372" t="s">
        <v>0</v>
      </c>
      <c r="G167" s="373" t="s">
        <v>0</v>
      </c>
      <c r="H167" s="374" t="s">
        <v>0</v>
      </c>
      <c r="I167" s="372" t="s">
        <v>0</v>
      </c>
      <c r="J167" s="326"/>
      <c r="K167" s="16"/>
      <c r="M167" s="85"/>
      <c r="N167" s="85"/>
      <c r="S167" s="16"/>
      <c r="T167" s="288"/>
      <c r="U167" s="288"/>
      <c r="V167" s="16"/>
      <c r="W167" s="227"/>
      <c r="X167" s="289"/>
      <c r="Y167" s="16"/>
      <c r="Z167" s="20"/>
      <c r="AC167" s="16"/>
    </row>
    <row r="168" spans="1:33" ht="15.75" customHeight="1" x14ac:dyDescent="0.3">
      <c r="A168" s="22">
        <v>165</v>
      </c>
      <c r="B168" s="436" t="s">
        <v>0</v>
      </c>
      <c r="C168" s="437" t="s">
        <v>909</v>
      </c>
      <c r="D168" s="438"/>
      <c r="E168" s="397"/>
      <c r="F168" s="397"/>
      <c r="G168" s="397"/>
      <c r="H168" s="397"/>
      <c r="I168" s="398"/>
      <c r="J168" s="321"/>
      <c r="K168" s="1"/>
      <c r="L168" s="1"/>
      <c r="M168" s="85"/>
      <c r="N168" s="85"/>
      <c r="S168" s="16"/>
      <c r="T168" s="288"/>
      <c r="U168" s="288"/>
      <c r="V168" s="16"/>
      <c r="W168" s="227"/>
      <c r="X168" s="289"/>
      <c r="Y168" s="16"/>
      <c r="Z168" s="20"/>
      <c r="AC168" s="16"/>
    </row>
    <row r="169" spans="1:33" ht="13.5" customHeight="1" x14ac:dyDescent="0.35">
      <c r="A169" s="22">
        <v>166</v>
      </c>
      <c r="B169" s="428" t="s">
        <v>0</v>
      </c>
      <c r="C169" s="426" t="s">
        <v>0</v>
      </c>
      <c r="D169" s="429" t="s">
        <v>0</v>
      </c>
      <c r="E169" s="371" t="s">
        <v>0</v>
      </c>
      <c r="F169" s="372" t="s">
        <v>0</v>
      </c>
      <c r="G169" s="373" t="s">
        <v>0</v>
      </c>
      <c r="H169" s="374" t="s">
        <v>0</v>
      </c>
      <c r="I169" s="372" t="s">
        <v>0</v>
      </c>
      <c r="J169" s="326"/>
      <c r="K169" s="16"/>
      <c r="M169" s="85"/>
      <c r="N169" s="85"/>
      <c r="S169" s="16"/>
      <c r="T169" s="288"/>
      <c r="U169" s="288"/>
      <c r="V169" s="16"/>
      <c r="W169" s="227"/>
      <c r="X169" s="289"/>
      <c r="Y169" s="16"/>
      <c r="Z169" s="20"/>
      <c r="AC169" s="16"/>
    </row>
    <row r="170" spans="1:33" ht="13.5" customHeight="1" x14ac:dyDescent="0.35">
      <c r="A170" s="22">
        <v>167</v>
      </c>
      <c r="B170" s="428" t="s">
        <v>778</v>
      </c>
      <c r="C170" s="426">
        <v>45067</v>
      </c>
      <c r="D170" s="427" t="s">
        <v>10</v>
      </c>
      <c r="E170" s="370" t="str">
        <f t="shared" ref="E170:F174" si="31">VLOOKUP(M170,Teams,2)</f>
        <v>CLINTON FC 30</v>
      </c>
      <c r="F170" s="370" t="str">
        <f t="shared" si="31"/>
        <v>NEWTOWN SALTY DOGS</v>
      </c>
      <c r="G170" s="368"/>
      <c r="H170" s="369">
        <f>VLOOKUP(E170,START_TIMES,2)</f>
        <v>0.41666666666666669</v>
      </c>
      <c r="I170" s="370" t="str">
        <f>VLOOKUP(E170,fields,2)</f>
        <v>Strong Field (T), Madison</v>
      </c>
      <c r="J170" s="73"/>
      <c r="K170" s="16"/>
      <c r="M170" s="85" t="s">
        <v>97</v>
      </c>
      <c r="N170" s="85" t="s">
        <v>92</v>
      </c>
      <c r="S170" s="16"/>
      <c r="T170" s="288"/>
      <c r="U170" s="288"/>
      <c r="V170" s="16"/>
      <c r="W170" s="227"/>
      <c r="X170" s="289"/>
      <c r="Y170" s="16"/>
      <c r="Z170" s="20"/>
      <c r="AC170" s="16"/>
    </row>
    <row r="171" spans="1:33" ht="13.5" customHeight="1" x14ac:dyDescent="0.35">
      <c r="A171" s="22">
        <v>168</v>
      </c>
      <c r="B171" s="428" t="s">
        <v>778</v>
      </c>
      <c r="C171" s="426">
        <v>45067</v>
      </c>
      <c r="D171" s="427" t="s">
        <v>10</v>
      </c>
      <c r="E171" s="370" t="str">
        <f t="shared" si="31"/>
        <v>VASCO DA GAMA 30</v>
      </c>
      <c r="F171" s="370" t="str">
        <f t="shared" si="31"/>
        <v>CLUB NAPOLI 30</v>
      </c>
      <c r="G171" s="368"/>
      <c r="H171" s="369">
        <f>VLOOKUP(E171,START_TIMES,2)</f>
        <v>0.41666666666666702</v>
      </c>
      <c r="I171" s="370" t="str">
        <f>VLOOKUP(E171,fields,2)</f>
        <v>Veterans Memorial Park (T), Bridgeport</v>
      </c>
      <c r="J171" s="73"/>
      <c r="K171" s="16"/>
      <c r="M171" s="85" t="s">
        <v>101</v>
      </c>
      <c r="N171" s="85" t="s">
        <v>96</v>
      </c>
      <c r="S171" s="16"/>
      <c r="T171" s="288"/>
      <c r="U171" s="288"/>
      <c r="V171" s="16"/>
      <c r="W171" s="227"/>
      <c r="X171" s="289"/>
      <c r="Y171" s="16"/>
      <c r="Z171" s="20"/>
      <c r="AC171" s="16"/>
    </row>
    <row r="172" spans="1:33" ht="13.5" customHeight="1" x14ac:dyDescent="0.35">
      <c r="A172" s="22">
        <v>169</v>
      </c>
      <c r="B172" s="428" t="s">
        <v>778</v>
      </c>
      <c r="C172" s="426">
        <v>45067</v>
      </c>
      <c r="D172" s="427" t="s">
        <v>10</v>
      </c>
      <c r="E172" s="370" t="str">
        <f t="shared" si="31"/>
        <v>GREENWICH FC 30</v>
      </c>
      <c r="F172" s="370" t="str">
        <f t="shared" si="31"/>
        <v>HAMDEN ALL STARS</v>
      </c>
      <c r="G172" s="368"/>
      <c r="H172" s="369">
        <v>0.41666666666666669</v>
      </c>
      <c r="I172" s="370" t="str">
        <f>VLOOKUP(E172,fields,2)</f>
        <v>tbd</v>
      </c>
      <c r="J172" s="73"/>
      <c r="K172" s="16"/>
      <c r="M172" s="85" t="s">
        <v>99</v>
      </c>
      <c r="N172" s="85" t="s">
        <v>94</v>
      </c>
      <c r="S172" s="16"/>
      <c r="T172" s="288"/>
      <c r="U172" s="288"/>
      <c r="V172" s="16"/>
      <c r="W172" s="227"/>
      <c r="X172" s="289"/>
      <c r="Y172" s="16"/>
      <c r="Z172" s="20"/>
      <c r="AC172" s="16"/>
    </row>
    <row r="173" spans="1:33" ht="13.5" customHeight="1" x14ac:dyDescent="0.35">
      <c r="A173" s="22">
        <v>170</v>
      </c>
      <c r="B173" s="428" t="s">
        <v>778</v>
      </c>
      <c r="C173" s="426">
        <v>45067</v>
      </c>
      <c r="D173" s="427" t="s">
        <v>10</v>
      </c>
      <c r="E173" s="370" t="str">
        <f t="shared" si="31"/>
        <v>NORWALK FC</v>
      </c>
      <c r="F173" s="370" t="str">
        <f t="shared" si="31"/>
        <v>DANBURY UNITED</v>
      </c>
      <c r="G173" s="368"/>
      <c r="H173" s="369">
        <f>VLOOKUP(E173,START_TIMES,2)</f>
        <v>0.41666666666666702</v>
      </c>
      <c r="I173" s="370" t="str">
        <f>VLOOKUP(E173,fields,2)</f>
        <v>Nathan Hale MS (T), Norwalk</v>
      </c>
      <c r="J173" s="73"/>
      <c r="K173" s="16"/>
      <c r="M173" s="85" t="s">
        <v>100</v>
      </c>
      <c r="N173" s="85" t="s">
        <v>93</v>
      </c>
      <c r="S173" s="16"/>
      <c r="T173" s="288"/>
      <c r="U173" s="288"/>
      <c r="V173" s="16"/>
      <c r="W173" s="227"/>
      <c r="X173" s="289"/>
      <c r="Y173" s="16"/>
      <c r="Z173" s="20"/>
      <c r="AC173" s="16"/>
    </row>
    <row r="174" spans="1:33" s="1" customFormat="1" ht="13.5" customHeight="1" x14ac:dyDescent="0.35">
      <c r="A174" s="22">
        <v>171</v>
      </c>
      <c r="B174" s="428" t="s">
        <v>778</v>
      </c>
      <c r="C174" s="426">
        <v>45067</v>
      </c>
      <c r="D174" s="427" t="s">
        <v>10</v>
      </c>
      <c r="E174" s="370" t="str">
        <f t="shared" si="31"/>
        <v>NORTH BRANFORD 30</v>
      </c>
      <c r="F174" s="370" t="str">
        <f t="shared" si="31"/>
        <v>STAMFORD FC</v>
      </c>
      <c r="G174" s="368"/>
      <c r="H174" s="369">
        <f>VLOOKUP(E174,START_TIMES,2)</f>
        <v>0.41666666666666702</v>
      </c>
      <c r="I174" s="370" t="str">
        <f>VLOOKUP(E174,fields,2)</f>
        <v>Bittner Park (G), Guilford</v>
      </c>
      <c r="J174" s="73"/>
      <c r="K174" s="16"/>
      <c r="L174" s="16"/>
      <c r="M174" s="85" t="s">
        <v>98</v>
      </c>
      <c r="N174" s="85" t="s">
        <v>95</v>
      </c>
      <c r="O174" s="16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 s="258"/>
      <c r="AF174"/>
      <c r="AG174"/>
    </row>
    <row r="175" spans="1:33" ht="13.5" customHeight="1" x14ac:dyDescent="0.35">
      <c r="A175" s="22">
        <v>172</v>
      </c>
      <c r="B175" s="428" t="s">
        <v>0</v>
      </c>
      <c r="C175" s="426" t="s">
        <v>0</v>
      </c>
      <c r="D175" s="429" t="s">
        <v>0</v>
      </c>
      <c r="E175" s="371" t="s">
        <v>0</v>
      </c>
      <c r="F175" s="372" t="s">
        <v>0</v>
      </c>
      <c r="G175" s="373" t="s">
        <v>0</v>
      </c>
      <c r="H175" s="374" t="s">
        <v>0</v>
      </c>
      <c r="I175" s="372" t="s">
        <v>0</v>
      </c>
      <c r="J175" s="326"/>
      <c r="K175" s="16"/>
      <c r="M175" s="85"/>
      <c r="N175" s="85"/>
    </row>
    <row r="176" spans="1:33" ht="13.5" customHeight="1" x14ac:dyDescent="0.35">
      <c r="A176" s="22">
        <v>173</v>
      </c>
      <c r="B176" s="428" t="s">
        <v>778</v>
      </c>
      <c r="C176" s="426">
        <v>45067</v>
      </c>
      <c r="D176" s="430" t="s">
        <v>175</v>
      </c>
      <c r="E176" s="370" t="str">
        <f t="shared" ref="E176:F180" si="32">VLOOKUP(M176,Teams,2)</f>
        <v>COYOTES FC</v>
      </c>
      <c r="F176" s="370" t="str">
        <f t="shared" si="32"/>
        <v>MILFORD TUESDAY</v>
      </c>
      <c r="G176" s="368"/>
      <c r="H176" s="369">
        <f>VLOOKUP(E176,START_TIMES,2)</f>
        <v>0.41666666666666702</v>
      </c>
      <c r="I176" s="370" t="str">
        <f>VLOOKUP(E176,fields,2)</f>
        <v>Platt HS (T), Meriden</v>
      </c>
      <c r="J176" s="73"/>
      <c r="K176" s="16"/>
      <c r="M176" s="85" t="s">
        <v>150</v>
      </c>
      <c r="N176" s="85" t="s">
        <v>155</v>
      </c>
      <c r="O176" s="1"/>
    </row>
    <row r="177" spans="1:14" ht="13.5" customHeight="1" x14ac:dyDescent="0.35">
      <c r="A177" s="22">
        <v>174</v>
      </c>
      <c r="B177" s="428" t="s">
        <v>778</v>
      </c>
      <c r="C177" s="426">
        <v>45067</v>
      </c>
      <c r="D177" s="430" t="s">
        <v>175</v>
      </c>
      <c r="E177" s="370" t="str">
        <f t="shared" si="32"/>
        <v>TRINITY FC</v>
      </c>
      <c r="F177" s="370" t="str">
        <f t="shared" si="32"/>
        <v>ELITE FC</v>
      </c>
      <c r="G177" s="368"/>
      <c r="H177" s="369">
        <f>VLOOKUP(E177,START_TIMES,2)</f>
        <v>0.33333333333333331</v>
      </c>
      <c r="I177" s="370" t="str">
        <f>VLOOKUP(E177,fields,2)</f>
        <v>Pease Road (G), Woodbridge</v>
      </c>
      <c r="J177" s="73"/>
      <c r="K177" s="16"/>
      <c r="M177" s="85" t="s">
        <v>159</v>
      </c>
      <c r="N177" s="85" t="s">
        <v>151</v>
      </c>
    </row>
    <row r="178" spans="1:14" ht="13.5" customHeight="1" x14ac:dyDescent="0.35">
      <c r="A178" s="22">
        <v>175</v>
      </c>
      <c r="B178" s="428" t="s">
        <v>778</v>
      </c>
      <c r="C178" s="426">
        <v>45067</v>
      </c>
      <c r="D178" s="430" t="s">
        <v>175</v>
      </c>
      <c r="E178" s="370" t="str">
        <f t="shared" si="32"/>
        <v>LITCHFIELD COUNTY BLUES 30</v>
      </c>
      <c r="F178" s="370" t="str">
        <f t="shared" si="32"/>
        <v>MILFORD AMIGOS</v>
      </c>
      <c r="G178" s="368"/>
      <c r="H178" s="369">
        <f>VLOOKUP(E178,START_TIMES,2)</f>
        <v>0.41666666666666669</v>
      </c>
      <c r="I178" s="370" t="str">
        <f>VLOOKUP(E178,fields,2)</f>
        <v>New Milford HS (T), New Milford</v>
      </c>
      <c r="J178" s="73"/>
      <c r="K178" s="16"/>
      <c r="M178" s="85" t="s">
        <v>153</v>
      </c>
      <c r="N178" s="85" t="s">
        <v>154</v>
      </c>
    </row>
    <row r="179" spans="1:14" ht="13.5" customHeight="1" x14ac:dyDescent="0.35">
      <c r="A179" s="22">
        <v>176</v>
      </c>
      <c r="B179" s="428" t="s">
        <v>778</v>
      </c>
      <c r="C179" s="426">
        <v>45067</v>
      </c>
      <c r="D179" s="430" t="s">
        <v>175</v>
      </c>
      <c r="E179" s="370" t="str">
        <f t="shared" si="32"/>
        <v>QPR</v>
      </c>
      <c r="F179" s="370" t="str">
        <f t="shared" si="32"/>
        <v>FC CALDO VERDE</v>
      </c>
      <c r="G179" s="368"/>
      <c r="H179" s="369">
        <f>VLOOKUP(E179,START_TIMES,2)</f>
        <v>0.41666666666666669</v>
      </c>
      <c r="I179" s="370" t="str">
        <f>VLOOKUP(E179,fields,2)</f>
        <v>Quinnipiac Park (G), Cheshire</v>
      </c>
      <c r="J179" s="73"/>
      <c r="K179" s="16"/>
      <c r="M179" s="85" t="s">
        <v>157</v>
      </c>
      <c r="N179" s="85" t="s">
        <v>152</v>
      </c>
    </row>
    <row r="180" spans="1:14" ht="13.5" customHeight="1" x14ac:dyDescent="0.35">
      <c r="A180" s="22">
        <v>177</v>
      </c>
      <c r="B180" s="428" t="s">
        <v>778</v>
      </c>
      <c r="C180" s="426">
        <v>45067</v>
      </c>
      <c r="D180" s="430" t="s">
        <v>175</v>
      </c>
      <c r="E180" s="367" t="str">
        <f t="shared" si="32"/>
        <v>NAUGATUCK FUSION</v>
      </c>
      <c r="F180" s="370" t="str">
        <f t="shared" si="32"/>
        <v>SHELTON FC</v>
      </c>
      <c r="G180" s="375"/>
      <c r="H180" s="369">
        <f>VLOOKUP(E180,START_TIMES,2)</f>
        <v>0.41666666666666702</v>
      </c>
      <c r="I180" s="370" t="str">
        <f>VLOOKUP(E180,fields,2)</f>
        <v>City Hill MS (G), Naugatuck</v>
      </c>
      <c r="J180" s="73"/>
      <c r="K180" s="16"/>
      <c r="M180" s="85" t="s">
        <v>156</v>
      </c>
      <c r="N180" s="85" t="s">
        <v>158</v>
      </c>
    </row>
    <row r="181" spans="1:14" ht="13.5" customHeight="1" x14ac:dyDescent="0.35">
      <c r="A181" s="22">
        <v>178</v>
      </c>
      <c r="B181" s="428" t="s">
        <v>0</v>
      </c>
      <c r="C181" s="426" t="s">
        <v>0</v>
      </c>
      <c r="D181" s="429" t="s">
        <v>0</v>
      </c>
      <c r="E181" s="371" t="s">
        <v>0</v>
      </c>
      <c r="F181" s="372" t="s">
        <v>0</v>
      </c>
      <c r="G181" s="373" t="s">
        <v>0</v>
      </c>
      <c r="H181" s="374" t="s">
        <v>0</v>
      </c>
      <c r="I181" s="372" t="s">
        <v>0</v>
      </c>
      <c r="J181" s="326"/>
      <c r="K181" s="16"/>
      <c r="M181" s="85"/>
      <c r="N181" s="85"/>
    </row>
    <row r="182" spans="1:14" ht="13.5" customHeight="1" x14ac:dyDescent="0.35">
      <c r="A182" s="22">
        <v>179</v>
      </c>
      <c r="B182" s="428" t="s">
        <v>778</v>
      </c>
      <c r="C182" s="426">
        <v>45067</v>
      </c>
      <c r="D182" s="431" t="s">
        <v>11</v>
      </c>
      <c r="E182" s="370" t="str">
        <f t="shared" ref="E182:F186" si="33">VLOOKUP(M182,Teams,2)</f>
        <v>RIDGEFIELD KICKS</v>
      </c>
      <c r="F182" s="370" t="str">
        <f t="shared" si="33"/>
        <v>CLINTON FC 40</v>
      </c>
      <c r="G182" s="368"/>
      <c r="H182" s="369">
        <f>VLOOKUP(E182,START_TIMES,2)</f>
        <v>0.41666666666666669</v>
      </c>
      <c r="I182" s="370" t="str">
        <f>VLOOKUP(E182,fields,2)</f>
        <v>Wooster School (T), Ridgefield</v>
      </c>
      <c r="J182" s="73"/>
      <c r="K182" s="16"/>
      <c r="M182" s="360" t="s">
        <v>105</v>
      </c>
      <c r="N182" s="360" t="s">
        <v>160</v>
      </c>
    </row>
    <row r="183" spans="1:14" ht="13.5" customHeight="1" x14ac:dyDescent="0.35">
      <c r="A183" s="22">
        <v>180</v>
      </c>
      <c r="B183" s="428" t="s">
        <v>778</v>
      </c>
      <c r="C183" s="426">
        <v>45067</v>
      </c>
      <c r="D183" s="431" t="s">
        <v>11</v>
      </c>
      <c r="E183" s="370" t="str">
        <f t="shared" si="33"/>
        <v>WATERBURY ALBANIANS</v>
      </c>
      <c r="F183" s="370" t="str">
        <f t="shared" si="33"/>
        <v>FAIRFIELD GAC 40</v>
      </c>
      <c r="G183" s="368"/>
      <c r="H183" s="369">
        <f>VLOOKUP(E183,START_TIMES,2)</f>
        <v>0.33333333333333331</v>
      </c>
      <c r="I183" s="370" t="str">
        <f>VLOOKUP(E183,fields,2)</f>
        <v>Lower Ptak (G), Brookfield</v>
      </c>
      <c r="J183" s="73"/>
      <c r="K183" s="16"/>
      <c r="M183" s="359" t="s">
        <v>109</v>
      </c>
      <c r="N183" s="359" t="s">
        <v>161</v>
      </c>
    </row>
    <row r="184" spans="1:14" ht="13.5" customHeight="1" x14ac:dyDescent="0.35">
      <c r="A184" s="22">
        <v>181</v>
      </c>
      <c r="B184" s="428" t="s">
        <v>778</v>
      </c>
      <c r="C184" s="426">
        <v>45067</v>
      </c>
      <c r="D184" s="431" t="s">
        <v>11</v>
      </c>
      <c r="E184" s="370" t="str">
        <f t="shared" si="33"/>
        <v>GREENWICH PUMAS FC 40</v>
      </c>
      <c r="F184" s="370" t="str">
        <f t="shared" si="33"/>
        <v>NORWALK SPORT COLOMBIA 40</v>
      </c>
      <c r="G184" s="368"/>
      <c r="H184" s="369">
        <f>VLOOKUP(E184,START_TIMES,2)</f>
        <v>0.33333333333333331</v>
      </c>
      <c r="I184" s="370" t="str">
        <f>VLOOKUP(E184,fields,2)</f>
        <v>tbd</v>
      </c>
      <c r="J184" s="73"/>
      <c r="K184" s="16"/>
      <c r="M184" s="359" t="s">
        <v>163</v>
      </c>
      <c r="N184" s="359" t="s">
        <v>104</v>
      </c>
    </row>
    <row r="185" spans="1:14" ht="13.5" customHeight="1" x14ac:dyDescent="0.35">
      <c r="A185" s="22">
        <v>182</v>
      </c>
      <c r="B185" s="428" t="s">
        <v>778</v>
      </c>
      <c r="C185" s="426">
        <v>45067</v>
      </c>
      <c r="D185" s="431" t="s">
        <v>11</v>
      </c>
      <c r="E185" s="370" t="str">
        <f t="shared" si="33"/>
        <v>STORM FC</v>
      </c>
      <c r="F185" s="370" t="str">
        <f t="shared" si="33"/>
        <v>GREENWICH FC 40</v>
      </c>
      <c r="G185" s="368"/>
      <c r="H185" s="369">
        <f>VLOOKUP(E185,START_TIMES,2)</f>
        <v>0.33333333333333331</v>
      </c>
      <c r="I185" s="370" t="str">
        <f>VLOOKUP(E185,fields,2)</f>
        <v>Wakeman Park (T), Westport</v>
      </c>
      <c r="J185" s="73"/>
      <c r="K185" s="16"/>
      <c r="M185" s="319" t="s">
        <v>107</v>
      </c>
      <c r="N185" s="319" t="s">
        <v>162</v>
      </c>
    </row>
    <row r="186" spans="1:14" ht="13.5" customHeight="1" x14ac:dyDescent="0.35">
      <c r="A186" s="22">
        <v>183</v>
      </c>
      <c r="B186" s="428" t="s">
        <v>778</v>
      </c>
      <c r="C186" s="426">
        <v>45067</v>
      </c>
      <c r="D186" s="431" t="s">
        <v>11</v>
      </c>
      <c r="E186" s="370" t="str">
        <f t="shared" si="33"/>
        <v>SOUTHEAST ROVERS</v>
      </c>
      <c r="F186" s="370" t="str">
        <f t="shared" si="33"/>
        <v>VASCO DA GAMA 40</v>
      </c>
      <c r="G186" s="368"/>
      <c r="H186" s="369">
        <f>VLOOKUP(E186,START_TIMES,2)</f>
        <v>0.41666666666666702</v>
      </c>
      <c r="I186" s="370" t="str">
        <f>VLOOKUP(E186,fields,2)</f>
        <v>Leary Park (G), Waterford</v>
      </c>
      <c r="J186" s="73"/>
      <c r="K186" s="16"/>
      <c r="M186" s="319" t="s">
        <v>106</v>
      </c>
      <c r="N186" s="319" t="s">
        <v>108</v>
      </c>
    </row>
    <row r="187" spans="1:14" ht="13.5" customHeight="1" x14ac:dyDescent="0.35">
      <c r="A187" s="22">
        <v>184</v>
      </c>
      <c r="B187" s="428" t="s">
        <v>0</v>
      </c>
      <c r="C187" s="426" t="s">
        <v>0</v>
      </c>
      <c r="D187" s="429" t="s">
        <v>0</v>
      </c>
      <c r="E187" s="371" t="s">
        <v>0</v>
      </c>
      <c r="F187" s="372" t="s">
        <v>0</v>
      </c>
      <c r="G187" s="373" t="s">
        <v>0</v>
      </c>
      <c r="H187" s="374" t="s">
        <v>0</v>
      </c>
      <c r="I187" s="372" t="s">
        <v>0</v>
      </c>
      <c r="J187" s="326"/>
      <c r="K187" s="16"/>
      <c r="M187" s="5"/>
      <c r="N187" s="5"/>
    </row>
    <row r="188" spans="1:14" ht="13.5" customHeight="1" x14ac:dyDescent="0.35">
      <c r="A188" s="22">
        <v>185</v>
      </c>
      <c r="B188" s="428" t="s">
        <v>778</v>
      </c>
      <c r="C188" s="426">
        <v>45067</v>
      </c>
      <c r="D188" s="432" t="s">
        <v>12</v>
      </c>
      <c r="E188" s="367" t="str">
        <f t="shared" ref="E188:F194" si="34">VLOOKUP(M188,Teams,2)</f>
        <v>WILTON WOLVES</v>
      </c>
      <c r="F188" s="367" t="str">
        <f t="shared" si="34"/>
        <v>LITCHFIELD COUNTY BLUES 40</v>
      </c>
      <c r="G188" s="368"/>
      <c r="H188" s="369">
        <f t="shared" ref="H188:H194" si="35">VLOOKUP(E188,START_TIMES,2)</f>
        <v>0.41666666666666702</v>
      </c>
      <c r="I188" s="370" t="str">
        <f t="shared" ref="I188:I194" si="36">VLOOKUP(E188,fields,2)</f>
        <v>Lily Field (T), Wilton</v>
      </c>
      <c r="J188" s="73"/>
      <c r="K188" s="16"/>
      <c r="M188" s="349" t="s">
        <v>123</v>
      </c>
      <c r="N188" s="349" t="s">
        <v>855</v>
      </c>
    </row>
    <row r="189" spans="1:14" ht="13.5" customHeight="1" x14ac:dyDescent="0.35">
      <c r="A189" s="22">
        <v>186</v>
      </c>
      <c r="B189" s="428" t="s">
        <v>778</v>
      </c>
      <c r="C189" s="426">
        <v>45067</v>
      </c>
      <c r="D189" s="432" t="s">
        <v>12</v>
      </c>
      <c r="E189" s="376" t="str">
        <f t="shared" si="34"/>
        <v>BYE</v>
      </c>
      <c r="F189" s="367" t="str">
        <f t="shared" si="34"/>
        <v>NORTH BRANFORD 40</v>
      </c>
      <c r="G189" s="368"/>
      <c r="H189" s="369" t="str">
        <f t="shared" si="35"/>
        <v>--</v>
      </c>
      <c r="I189" s="370" t="str">
        <f t="shared" si="36"/>
        <v>--</v>
      </c>
      <c r="J189" s="73"/>
      <c r="K189" s="16"/>
      <c r="M189" s="349" t="s">
        <v>111</v>
      </c>
      <c r="N189" s="349" t="s">
        <v>857</v>
      </c>
    </row>
    <row r="190" spans="1:14" ht="13.5" customHeight="1" x14ac:dyDescent="0.35">
      <c r="A190" s="22">
        <v>187</v>
      </c>
      <c r="B190" s="428" t="s">
        <v>778</v>
      </c>
      <c r="C190" s="426">
        <v>45067</v>
      </c>
      <c r="D190" s="432" t="s">
        <v>12</v>
      </c>
      <c r="E190" s="367" t="str">
        <f t="shared" si="34"/>
        <v>DERBY QUITUS</v>
      </c>
      <c r="F190" s="367" t="str">
        <f t="shared" si="34"/>
        <v>PAN ZONES</v>
      </c>
      <c r="G190" s="368"/>
      <c r="H190" s="369">
        <f t="shared" si="35"/>
        <v>0.41666666666666702</v>
      </c>
      <c r="I190" s="370" t="str">
        <f t="shared" si="36"/>
        <v>Witek Park (G), Derby</v>
      </c>
      <c r="J190" s="73"/>
      <c r="K190" s="16"/>
      <c r="M190" s="349" t="s">
        <v>113</v>
      </c>
      <c r="N190" s="349" t="s">
        <v>120</v>
      </c>
    </row>
    <row r="191" spans="1:14" ht="13.5" customHeight="1" x14ac:dyDescent="0.35">
      <c r="A191" s="22">
        <v>188</v>
      </c>
      <c r="B191" s="428" t="s">
        <v>778</v>
      </c>
      <c r="C191" s="426">
        <v>45067</v>
      </c>
      <c r="D191" s="432" t="s">
        <v>12</v>
      </c>
      <c r="E191" s="367" t="str">
        <f t="shared" si="34"/>
        <v xml:space="preserve">GUILFORD CELTIC </v>
      </c>
      <c r="F191" s="367" t="str">
        <f t="shared" si="34"/>
        <v>STAMFORD UNITED</v>
      </c>
      <c r="G191" s="368"/>
      <c r="H191" s="369">
        <f t="shared" si="35"/>
        <v>0.41666666666666702</v>
      </c>
      <c r="I191" s="370" t="str">
        <f t="shared" si="36"/>
        <v>Guilford HS (T), Guilford</v>
      </c>
      <c r="J191" s="73"/>
      <c r="K191" s="16"/>
      <c r="M191" s="349" t="s">
        <v>115</v>
      </c>
      <c r="N191" s="349" t="s">
        <v>860</v>
      </c>
    </row>
    <row r="192" spans="1:14" ht="13.5" customHeight="1" x14ac:dyDescent="0.35">
      <c r="A192" s="22">
        <v>189</v>
      </c>
      <c r="B192" s="428" t="s">
        <v>778</v>
      </c>
      <c r="C192" s="426">
        <v>45067</v>
      </c>
      <c r="D192" s="432" t="s">
        <v>12</v>
      </c>
      <c r="E192" s="367" t="str">
        <f t="shared" si="34"/>
        <v>BESA SC</v>
      </c>
      <c r="F192" s="367" t="str">
        <f t="shared" si="34"/>
        <v>NEW HAVEN AMERICANS</v>
      </c>
      <c r="G192" s="375"/>
      <c r="H192" s="369">
        <f t="shared" si="35"/>
        <v>0.41666666666666669</v>
      </c>
      <c r="I192" s="370" t="str">
        <f t="shared" si="36"/>
        <v>Bucks Hill Park (G), Waterbury</v>
      </c>
      <c r="J192" s="73"/>
      <c r="K192" s="16"/>
      <c r="M192" s="349" t="s">
        <v>110</v>
      </c>
      <c r="N192" s="349" t="s">
        <v>856</v>
      </c>
    </row>
    <row r="193" spans="1:14" ht="13.5" customHeight="1" x14ac:dyDescent="0.35">
      <c r="A193" s="22">
        <v>190</v>
      </c>
      <c r="B193" s="428" t="s">
        <v>778</v>
      </c>
      <c r="C193" s="426">
        <v>45067</v>
      </c>
      <c r="D193" s="432" t="s">
        <v>12</v>
      </c>
      <c r="E193" s="367" t="str">
        <f t="shared" si="34"/>
        <v>NORTH HAVEN SC</v>
      </c>
      <c r="F193" s="367" t="str">
        <f t="shared" si="34"/>
        <v>CLUB NAPOLI 40</v>
      </c>
      <c r="G193" s="368"/>
      <c r="H193" s="369">
        <f t="shared" si="35"/>
        <v>0.41666666666666702</v>
      </c>
      <c r="I193" s="370" t="str">
        <f t="shared" si="36"/>
        <v>Nathan Hale MS (T), Norwalk</v>
      </c>
      <c r="J193" s="73"/>
      <c r="K193" s="16"/>
      <c r="M193" s="349" t="s">
        <v>119</v>
      </c>
      <c r="N193" s="349" t="s">
        <v>112</v>
      </c>
    </row>
    <row r="194" spans="1:14" ht="13.5" customHeight="1" x14ac:dyDescent="0.35">
      <c r="A194" s="22">
        <v>191</v>
      </c>
      <c r="B194" s="428" t="s">
        <v>778</v>
      </c>
      <c r="C194" s="426">
        <v>45067</v>
      </c>
      <c r="D194" s="432" t="s">
        <v>12</v>
      </c>
      <c r="E194" s="367" t="str">
        <f t="shared" si="34"/>
        <v>SHEBEEN FC</v>
      </c>
      <c r="F194" s="367" t="str">
        <f t="shared" si="34"/>
        <v>GUILFORD BELL CURVE</v>
      </c>
      <c r="G194" s="368"/>
      <c r="H194" s="369">
        <f t="shared" si="35"/>
        <v>0.41666666666666669</v>
      </c>
      <c r="I194" s="370" t="str">
        <f t="shared" si="36"/>
        <v>Ludlowe HS (T), Fairfield</v>
      </c>
      <c r="J194" s="73"/>
      <c r="K194" s="16"/>
      <c r="M194" s="349" t="s">
        <v>121</v>
      </c>
      <c r="N194" s="349" t="s">
        <v>853</v>
      </c>
    </row>
    <row r="195" spans="1:14" ht="13.5" customHeight="1" x14ac:dyDescent="0.35">
      <c r="A195" s="22">
        <v>192</v>
      </c>
      <c r="B195" s="428" t="s">
        <v>0</v>
      </c>
      <c r="C195" s="426" t="s">
        <v>0</v>
      </c>
      <c r="D195" s="429" t="s">
        <v>0</v>
      </c>
      <c r="E195" s="371" t="s">
        <v>0</v>
      </c>
      <c r="F195" s="372" t="s">
        <v>0</v>
      </c>
      <c r="G195" s="373" t="s">
        <v>0</v>
      </c>
      <c r="H195" s="374" t="s">
        <v>0</v>
      </c>
      <c r="I195" s="372" t="s">
        <v>0</v>
      </c>
      <c r="J195" s="326"/>
      <c r="K195" s="16"/>
      <c r="M195" s="5"/>
      <c r="N195" s="5"/>
    </row>
    <row r="196" spans="1:14" ht="13.5" customHeight="1" x14ac:dyDescent="0.35">
      <c r="A196" s="22">
        <v>193</v>
      </c>
      <c r="B196" s="428" t="s">
        <v>778</v>
      </c>
      <c r="C196" s="426">
        <v>45067</v>
      </c>
      <c r="D196" s="433" t="s">
        <v>102</v>
      </c>
      <c r="E196" s="381" t="str">
        <f t="shared" ref="E196:F200" si="37">VLOOKUP(M196,Teams,2)</f>
        <v>NEW FAIRFIELD UNITED</v>
      </c>
      <c r="F196" s="381" t="str">
        <f t="shared" si="37"/>
        <v>CHESHIRE AZZURRI</v>
      </c>
      <c r="G196" s="368"/>
      <c r="H196" s="369">
        <f>VLOOKUP(E196,START_TIMES,2)</f>
        <v>0.33333333333333331</v>
      </c>
      <c r="I196" s="370" t="str">
        <f>VLOOKUP(E196,fields,2)</f>
        <v>New Fairfield HS (T), New Fairfield</v>
      </c>
      <c r="J196" s="73"/>
      <c r="K196" s="16"/>
      <c r="M196" s="351" t="s">
        <v>129</v>
      </c>
      <c r="N196" s="351" t="s">
        <v>124</v>
      </c>
    </row>
    <row r="197" spans="1:14" ht="13.5" customHeight="1" thickBot="1" x14ac:dyDescent="0.4">
      <c r="A197" s="22">
        <v>194</v>
      </c>
      <c r="B197" s="428" t="s">
        <v>778</v>
      </c>
      <c r="C197" s="426">
        <v>45067</v>
      </c>
      <c r="D197" s="433" t="s">
        <v>102</v>
      </c>
      <c r="E197" s="370" t="str">
        <f t="shared" si="37"/>
        <v>VASCO DA GAMA 50</v>
      </c>
      <c r="F197" s="370" t="str">
        <f t="shared" si="37"/>
        <v>DOCKSIDE SC</v>
      </c>
      <c r="G197" s="368"/>
      <c r="H197" s="369">
        <v>0.33333333333333331</v>
      </c>
      <c r="I197" s="370" t="str">
        <f>VLOOKUP(E197,fields,2)</f>
        <v>Veterans Memorial Park (T), Bridgeport</v>
      </c>
      <c r="J197" s="73"/>
      <c r="K197" s="16"/>
      <c r="M197" s="351" t="s">
        <v>133</v>
      </c>
      <c r="N197" s="351" t="s">
        <v>125</v>
      </c>
    </row>
    <row r="198" spans="1:14" ht="13.5" customHeight="1" thickTop="1" thickBot="1" x14ac:dyDescent="0.4">
      <c r="A198" s="22">
        <v>195</v>
      </c>
      <c r="B198" s="428" t="s">
        <v>778</v>
      </c>
      <c r="C198" s="426">
        <v>45067</v>
      </c>
      <c r="D198" s="433" t="s">
        <v>102</v>
      </c>
      <c r="E198" s="370" t="str">
        <f t="shared" si="37"/>
        <v>FAIRFIELD GAC 50</v>
      </c>
      <c r="F198" s="370" t="str">
        <f t="shared" si="37"/>
        <v>GREENWICH PUMAS FC 50</v>
      </c>
      <c r="G198" s="417" t="s">
        <v>204</v>
      </c>
      <c r="H198" s="369">
        <v>0.33333333333333331</v>
      </c>
      <c r="I198" s="370" t="str">
        <f>VLOOKUP(E198,fields,2)</f>
        <v>Ludlowe HS (T), Fairfield</v>
      </c>
      <c r="J198" s="73" t="s">
        <v>941</v>
      </c>
      <c r="K198" s="16"/>
      <c r="M198" s="351" t="s">
        <v>127</v>
      </c>
      <c r="N198" s="351" t="s">
        <v>128</v>
      </c>
    </row>
    <row r="199" spans="1:14" ht="13.5" customHeight="1" thickTop="1" x14ac:dyDescent="0.35">
      <c r="A199" s="22">
        <v>196</v>
      </c>
      <c r="B199" s="428" t="s">
        <v>778</v>
      </c>
      <c r="C199" s="426">
        <v>45067</v>
      </c>
      <c r="D199" s="433" t="s">
        <v>102</v>
      </c>
      <c r="E199" s="370" t="str">
        <f t="shared" si="37"/>
        <v>POLONIA FALCON STARS FC</v>
      </c>
      <c r="F199" s="370" t="str">
        <f t="shared" si="37"/>
        <v>DYNAMO SC</v>
      </c>
      <c r="G199" s="368"/>
      <c r="H199" s="369">
        <f>VLOOKUP(E199,START_TIMES,2)</f>
        <v>0.33333333333333331</v>
      </c>
      <c r="I199" s="370" t="str">
        <f>VLOOKUP(E199,fields,2)</f>
        <v>Falcon Field (G), New Britain</v>
      </c>
      <c r="J199" s="73"/>
      <c r="K199" s="16"/>
      <c r="M199" s="351" t="s">
        <v>131</v>
      </c>
      <c r="N199" s="351" t="s">
        <v>126</v>
      </c>
    </row>
    <row r="200" spans="1:14" ht="13.5" customHeight="1" x14ac:dyDescent="0.35">
      <c r="A200" s="22">
        <v>197</v>
      </c>
      <c r="B200" s="428" t="s">
        <v>778</v>
      </c>
      <c r="C200" s="426">
        <v>45067</v>
      </c>
      <c r="D200" s="433" t="s">
        <v>102</v>
      </c>
      <c r="E200" s="370" t="str">
        <f t="shared" si="37"/>
        <v>NORWALK MARINERS LEGENDS</v>
      </c>
      <c r="F200" s="370" t="str">
        <f t="shared" si="37"/>
        <v>STAMFORD CITY</v>
      </c>
      <c r="G200" s="368"/>
      <c r="H200" s="369">
        <f>VLOOKUP(E200,START_TIMES,2)</f>
        <v>0.41666666666666702</v>
      </c>
      <c r="I200" s="370" t="str">
        <f>VLOOKUP(E200,fields,2)</f>
        <v>Nathan Hale MS (T), Norwalk</v>
      </c>
      <c r="J200" s="73"/>
      <c r="K200" s="16"/>
      <c r="M200" s="351" t="s">
        <v>130</v>
      </c>
      <c r="N200" s="351" t="s">
        <v>132</v>
      </c>
    </row>
    <row r="201" spans="1:14" ht="13.5" customHeight="1" x14ac:dyDescent="0.35">
      <c r="A201" s="22">
        <v>198</v>
      </c>
      <c r="B201" s="428" t="s">
        <v>0</v>
      </c>
      <c r="C201" s="426" t="s">
        <v>0</v>
      </c>
      <c r="D201" s="429" t="s">
        <v>0</v>
      </c>
      <c r="E201" s="371" t="s">
        <v>0</v>
      </c>
      <c r="F201" s="372" t="s">
        <v>0</v>
      </c>
      <c r="G201" s="373" t="s">
        <v>0</v>
      </c>
      <c r="H201" s="374" t="s">
        <v>0</v>
      </c>
      <c r="I201" s="372" t="s">
        <v>0</v>
      </c>
      <c r="J201" s="326"/>
      <c r="K201" s="16"/>
      <c r="M201" s="5"/>
      <c r="N201" s="5"/>
    </row>
    <row r="202" spans="1:14" ht="13.5" customHeight="1" x14ac:dyDescent="0.35">
      <c r="A202" s="22">
        <v>199</v>
      </c>
      <c r="B202" s="428" t="s">
        <v>778</v>
      </c>
      <c r="C202" s="426">
        <v>45067</v>
      </c>
      <c r="D202" s="427" t="s">
        <v>895</v>
      </c>
      <c r="E202" s="370" t="str">
        <f t="shared" ref="E202:F207" si="38">VLOOKUP(M202,Teams,2)</f>
        <v>CLUB NAPOLI 50</v>
      </c>
      <c r="F202" s="370" t="str">
        <f t="shared" si="38"/>
        <v>NORTH BRANFORD LEGENDS</v>
      </c>
      <c r="G202" s="368"/>
      <c r="H202" s="369">
        <f>VLOOKUP(E202,START_TIMES,2)</f>
        <v>0.41666666666666702</v>
      </c>
      <c r="I202" s="370" t="str">
        <f t="shared" ref="I202:I207" si="39">VLOOKUP(E202,fields,2)</f>
        <v>North Farms Park (G), North Branford</v>
      </c>
      <c r="J202" s="73"/>
      <c r="K202" s="16"/>
      <c r="M202" s="352" t="s">
        <v>134</v>
      </c>
      <c r="N202" s="356" t="s">
        <v>148</v>
      </c>
    </row>
    <row r="203" spans="1:14" ht="13.5" customHeight="1" x14ac:dyDescent="0.35">
      <c r="A203" s="22">
        <v>200</v>
      </c>
      <c r="B203" s="428" t="s">
        <v>778</v>
      </c>
      <c r="C203" s="426">
        <v>45067</v>
      </c>
      <c r="D203" s="427" t="s">
        <v>895</v>
      </c>
      <c r="E203" s="370" t="str">
        <f t="shared" si="38"/>
        <v>EAST HAVEN SC</v>
      </c>
      <c r="F203" s="370" t="str">
        <f t="shared" si="38"/>
        <v>SOUTHEAST CT</v>
      </c>
      <c r="G203" s="368"/>
      <c r="H203" s="369">
        <f>VLOOKUP(E203,START_TIMES,2)</f>
        <v>0.41666666666666702</v>
      </c>
      <c r="I203" s="370" t="str">
        <f t="shared" si="39"/>
        <v>Melillo MS (G), East Haven</v>
      </c>
      <c r="J203" s="73"/>
      <c r="K203" s="16"/>
      <c r="M203" s="352" t="s">
        <v>136</v>
      </c>
      <c r="N203" s="356" t="s">
        <v>149</v>
      </c>
    </row>
    <row r="204" spans="1:14" ht="13.5" customHeight="1" x14ac:dyDescent="0.35">
      <c r="A204" s="22">
        <v>201</v>
      </c>
      <c r="B204" s="428" t="s">
        <v>778</v>
      </c>
      <c r="C204" s="426">
        <v>45067</v>
      </c>
      <c r="D204" s="427" t="s">
        <v>895</v>
      </c>
      <c r="E204" s="370" t="str">
        <f t="shared" si="38"/>
        <v>GREENWICH FC 50</v>
      </c>
      <c r="F204" s="370" t="str">
        <f t="shared" si="38"/>
        <v>VASCO DA GAMA 60</v>
      </c>
      <c r="G204" s="368"/>
      <c r="H204" s="369">
        <f>VLOOKUP(E204,START_TIMES,2)</f>
        <v>0.33333333333333331</v>
      </c>
      <c r="I204" s="370" t="str">
        <f t="shared" si="39"/>
        <v>tbd</v>
      </c>
      <c r="J204" s="73"/>
      <c r="K204" s="16"/>
      <c r="M204" s="352" t="s">
        <v>138</v>
      </c>
      <c r="N204" s="356" t="s">
        <v>135</v>
      </c>
    </row>
    <row r="205" spans="1:14" ht="13.5" customHeight="1" x14ac:dyDescent="0.35">
      <c r="A205" s="22">
        <v>202</v>
      </c>
      <c r="B205" s="428" t="s">
        <v>778</v>
      </c>
      <c r="C205" s="426">
        <v>45067</v>
      </c>
      <c r="D205" s="427" t="s">
        <v>895</v>
      </c>
      <c r="E205" s="370" t="str">
        <f t="shared" si="38"/>
        <v>GREENWICH PFC</v>
      </c>
      <c r="F205" s="370" t="str">
        <f t="shared" si="38"/>
        <v>ZIMMITTI SC</v>
      </c>
      <c r="G205" s="368"/>
      <c r="H205" s="369">
        <v>0.41666666666666669</v>
      </c>
      <c r="I205" s="370" t="str">
        <f t="shared" si="39"/>
        <v>tbd</v>
      </c>
      <c r="J205" s="73"/>
      <c r="K205" s="16"/>
      <c r="M205" s="352" t="s">
        <v>141</v>
      </c>
      <c r="N205" s="356" t="s">
        <v>137</v>
      </c>
    </row>
    <row r="206" spans="1:14" ht="13.5" customHeight="1" x14ac:dyDescent="0.35">
      <c r="A206" s="22">
        <v>203</v>
      </c>
      <c r="B206" s="428" t="s">
        <v>778</v>
      </c>
      <c r="C206" s="426">
        <v>45067</v>
      </c>
      <c r="D206" s="434" t="s">
        <v>890</v>
      </c>
      <c r="E206" s="382" t="str">
        <f t="shared" si="38"/>
        <v>NORWALK SPORT COLOMBIA 50</v>
      </c>
      <c r="F206" s="382" t="str">
        <f t="shared" si="38"/>
        <v>GUILFORD BLACK EAGLES</v>
      </c>
      <c r="G206" s="368"/>
      <c r="H206" s="369">
        <f>VLOOKUP(E206,START_TIMES,2)</f>
        <v>0.41666666666666702</v>
      </c>
      <c r="I206" s="370" t="str">
        <f t="shared" si="39"/>
        <v>Nathan Hale MS (T), Norwalk</v>
      </c>
      <c r="J206" s="73"/>
      <c r="K206" s="16"/>
      <c r="M206" s="352" t="s">
        <v>144</v>
      </c>
      <c r="N206" s="352" t="s">
        <v>142</v>
      </c>
    </row>
    <row r="207" spans="1:14" ht="13.5" customHeight="1" x14ac:dyDescent="0.35">
      <c r="A207" s="22">
        <v>204</v>
      </c>
      <c r="B207" s="428" t="s">
        <v>778</v>
      </c>
      <c r="C207" s="426">
        <v>45067</v>
      </c>
      <c r="D207" s="434" t="s">
        <v>890</v>
      </c>
      <c r="E207" s="370" t="str">
        <f t="shared" si="38"/>
        <v>REBELS UNITED</v>
      </c>
      <c r="F207" s="370" t="str">
        <f t="shared" si="38"/>
        <v>WESTPORT FC</v>
      </c>
      <c r="G207" s="368"/>
      <c r="H207" s="369">
        <f>VLOOKUP(E207,START_TIMES,2)</f>
        <v>0.41666666666666702</v>
      </c>
      <c r="I207" s="370" t="str">
        <f t="shared" si="39"/>
        <v>New Fairfield HS (T), New Fairfield</v>
      </c>
      <c r="J207" s="73"/>
      <c r="K207" s="16"/>
      <c r="M207" s="352" t="s">
        <v>146</v>
      </c>
      <c r="N207" s="352" t="s">
        <v>147</v>
      </c>
    </row>
    <row r="208" spans="1:14" ht="13.5" customHeight="1" x14ac:dyDescent="0.35">
      <c r="A208" s="22">
        <v>205</v>
      </c>
      <c r="B208" s="428" t="s">
        <v>0</v>
      </c>
      <c r="C208" s="426" t="s">
        <v>0</v>
      </c>
      <c r="D208" s="429" t="s">
        <v>0</v>
      </c>
      <c r="E208" s="371" t="s">
        <v>0</v>
      </c>
      <c r="F208" s="372" t="s">
        <v>0</v>
      </c>
      <c r="G208" s="373" t="s">
        <v>0</v>
      </c>
      <c r="H208" s="374" t="s">
        <v>0</v>
      </c>
      <c r="I208" s="372" t="s">
        <v>0</v>
      </c>
      <c r="J208" s="326"/>
      <c r="K208" s="16"/>
      <c r="M208" s="5"/>
      <c r="N208" s="5"/>
    </row>
    <row r="209" spans="1:29" ht="13.5" customHeight="1" x14ac:dyDescent="0.35">
      <c r="A209" s="22">
        <v>206</v>
      </c>
      <c r="B209" s="428" t="s">
        <v>0</v>
      </c>
      <c r="C209" s="426" t="s">
        <v>0</v>
      </c>
      <c r="D209" s="429" t="s">
        <v>0</v>
      </c>
      <c r="E209" s="371" t="s">
        <v>0</v>
      </c>
      <c r="F209" s="372" t="s">
        <v>0</v>
      </c>
      <c r="G209" s="373" t="s">
        <v>0</v>
      </c>
      <c r="H209" s="374" t="s">
        <v>0</v>
      </c>
      <c r="I209" s="372" t="s">
        <v>0</v>
      </c>
      <c r="J209" s="326"/>
      <c r="K209" s="16"/>
      <c r="M209" s="5"/>
      <c r="N209" s="5"/>
    </row>
    <row r="210" spans="1:29" ht="16" customHeight="1" x14ac:dyDescent="0.25">
      <c r="A210" s="22">
        <v>207</v>
      </c>
      <c r="B210" s="436"/>
      <c r="C210" s="439" t="s">
        <v>911</v>
      </c>
      <c r="D210" s="440"/>
      <c r="E210" s="394"/>
      <c r="F210" s="394"/>
      <c r="G210" s="394"/>
      <c r="H210" s="394"/>
      <c r="I210" s="395"/>
      <c r="J210" s="321"/>
      <c r="K210" s="1"/>
      <c r="L210" s="1"/>
      <c r="M210" s="5"/>
      <c r="N210" s="5"/>
    </row>
    <row r="211" spans="1:29" ht="13.5" customHeight="1" x14ac:dyDescent="0.35">
      <c r="A211" s="22">
        <v>208</v>
      </c>
      <c r="B211" s="428" t="s">
        <v>0</v>
      </c>
      <c r="C211" s="426" t="s">
        <v>0</v>
      </c>
      <c r="D211" s="429" t="s">
        <v>0</v>
      </c>
      <c r="E211" s="371" t="s">
        <v>0</v>
      </c>
      <c r="F211" s="372" t="s">
        <v>0</v>
      </c>
      <c r="G211" s="373" t="s">
        <v>0</v>
      </c>
      <c r="H211" s="374" t="s">
        <v>0</v>
      </c>
      <c r="I211" s="372" t="s">
        <v>0</v>
      </c>
      <c r="J211" s="326"/>
      <c r="K211" s="16"/>
      <c r="M211" s="5"/>
      <c r="N211" s="5"/>
    </row>
    <row r="212" spans="1:29" ht="13.5" customHeight="1" x14ac:dyDescent="0.35">
      <c r="A212" s="22">
        <v>209</v>
      </c>
      <c r="B212" s="428" t="s">
        <v>0</v>
      </c>
      <c r="C212" s="426" t="s">
        <v>0</v>
      </c>
      <c r="D212" s="429" t="s">
        <v>0</v>
      </c>
      <c r="E212" s="371" t="s">
        <v>0</v>
      </c>
      <c r="F212" s="372" t="s">
        <v>0</v>
      </c>
      <c r="G212" s="373" t="s">
        <v>0</v>
      </c>
      <c r="H212" s="374" t="s">
        <v>0</v>
      </c>
      <c r="I212" s="372" t="s">
        <v>0</v>
      </c>
      <c r="J212" s="326"/>
      <c r="K212" s="16"/>
      <c r="M212" s="5"/>
      <c r="N212" s="5"/>
    </row>
    <row r="213" spans="1:29" ht="13.5" customHeight="1" x14ac:dyDescent="0.35">
      <c r="A213" s="22">
        <v>210</v>
      </c>
      <c r="B213" s="441">
        <v>6</v>
      </c>
      <c r="C213" s="426">
        <v>45081</v>
      </c>
      <c r="D213" s="427" t="s">
        <v>10</v>
      </c>
      <c r="E213" s="370" t="str">
        <f t="shared" ref="E213:F217" si="40">VLOOKUP(M213,Teams,2)</f>
        <v>STAMFORD FC</v>
      </c>
      <c r="F213" s="370" t="str">
        <f t="shared" si="40"/>
        <v>VASCO DA GAMA 30</v>
      </c>
      <c r="G213" s="368"/>
      <c r="H213" s="369">
        <v>0.33333333333333331</v>
      </c>
      <c r="I213" s="370" t="str">
        <f>VLOOKUP(E213,fields,2)</f>
        <v>West Beach Fields (T), Stamford</v>
      </c>
      <c r="J213" s="73"/>
      <c r="K213" s="16"/>
      <c r="M213" s="5" t="s">
        <v>95</v>
      </c>
      <c r="N213" s="5" t="s">
        <v>101</v>
      </c>
    </row>
    <row r="214" spans="1:29" ht="13.5" customHeight="1" x14ac:dyDescent="0.35">
      <c r="A214" s="22">
        <v>211</v>
      </c>
      <c r="B214" s="441">
        <v>6</v>
      </c>
      <c r="C214" s="426">
        <v>45081</v>
      </c>
      <c r="D214" s="427" t="s">
        <v>10</v>
      </c>
      <c r="E214" s="370" t="str">
        <f t="shared" si="40"/>
        <v>HAMDEN ALL STARS</v>
      </c>
      <c r="F214" s="370" t="str">
        <f t="shared" si="40"/>
        <v>CLUB NAPOLI 30</v>
      </c>
      <c r="G214" s="368"/>
      <c r="H214" s="369">
        <f>VLOOKUP(E214,START_TIMES,2)</f>
        <v>0.41666666666666702</v>
      </c>
      <c r="I214" s="370" t="str">
        <f>VLOOKUP(E214,fields,2)</f>
        <v>West Woods School (G), Hamden</v>
      </c>
      <c r="J214" s="73"/>
      <c r="K214" s="16"/>
      <c r="M214" s="5" t="s">
        <v>94</v>
      </c>
      <c r="N214" s="5" t="s">
        <v>96</v>
      </c>
    </row>
    <row r="215" spans="1:29" ht="13.5" customHeight="1" thickBot="1" x14ac:dyDescent="0.4">
      <c r="A215" s="22">
        <v>212</v>
      </c>
      <c r="B215" s="441">
        <v>6</v>
      </c>
      <c r="C215" s="426">
        <v>45081</v>
      </c>
      <c r="D215" s="427" t="s">
        <v>10</v>
      </c>
      <c r="E215" s="370" t="str">
        <f t="shared" si="40"/>
        <v>CLINTON FC 30</v>
      </c>
      <c r="F215" s="370" t="str">
        <f t="shared" si="40"/>
        <v>NORTH BRANFORD 30</v>
      </c>
      <c r="G215" s="368"/>
      <c r="H215" s="369">
        <f>VLOOKUP(E215,START_TIMES,2)</f>
        <v>0.41666666666666669</v>
      </c>
      <c r="I215" s="370" t="str">
        <f>VLOOKUP(E215,fields,2)</f>
        <v>Strong Field (T), Madison</v>
      </c>
      <c r="J215" s="73"/>
      <c r="K215" s="16"/>
      <c r="M215" s="5" t="s">
        <v>97</v>
      </c>
      <c r="N215" s="5" t="s">
        <v>98</v>
      </c>
    </row>
    <row r="216" spans="1:29" ht="13.5" customHeight="1" thickTop="1" thickBot="1" x14ac:dyDescent="0.4">
      <c r="A216" s="22">
        <v>213</v>
      </c>
      <c r="B216" s="441">
        <v>6</v>
      </c>
      <c r="C216" s="426">
        <v>45081</v>
      </c>
      <c r="D216" s="442" t="s">
        <v>10</v>
      </c>
      <c r="E216" s="403" t="str">
        <f t="shared" si="40"/>
        <v>DANBURY UNITED</v>
      </c>
      <c r="F216" s="403" t="str">
        <f t="shared" si="40"/>
        <v>GREENWICH FC 30</v>
      </c>
      <c r="G216" s="383"/>
      <c r="H216" s="369">
        <f>VLOOKUP(E216,START_TIMES,2)</f>
        <v>0.41666666666666702</v>
      </c>
      <c r="I216" s="370" t="str">
        <f>VLOOKUP(E216,fields,2)</f>
        <v>Portuguese Cultural Center (G), Danbury</v>
      </c>
      <c r="J216" s="73"/>
      <c r="K216" s="16"/>
      <c r="M216" s="5" t="s">
        <v>93</v>
      </c>
      <c r="N216" s="5" t="s">
        <v>99</v>
      </c>
    </row>
    <row r="217" spans="1:29" ht="13.5" customHeight="1" thickTop="1" thickBot="1" x14ac:dyDescent="0.4">
      <c r="A217" s="22">
        <v>214</v>
      </c>
      <c r="B217" s="441">
        <v>6</v>
      </c>
      <c r="C217" s="426">
        <v>45081</v>
      </c>
      <c r="D217" s="443" t="s">
        <v>10</v>
      </c>
      <c r="E217" s="370" t="str">
        <f t="shared" si="40"/>
        <v>NORWALK FC</v>
      </c>
      <c r="F217" s="370" t="str">
        <f t="shared" si="40"/>
        <v>NEWTOWN SALTY DOGS</v>
      </c>
      <c r="G217" s="368"/>
      <c r="H217" s="369">
        <f>VLOOKUP(E217,START_TIMES,2)</f>
        <v>0.41666666666666702</v>
      </c>
      <c r="I217" s="370" t="str">
        <f>VLOOKUP(E217,fields,2)</f>
        <v>Nathan Hale MS (T), Norwalk</v>
      </c>
      <c r="J217" s="73"/>
      <c r="K217" s="16"/>
      <c r="M217" s="5" t="s">
        <v>100</v>
      </c>
      <c r="N217" s="5" t="s">
        <v>92</v>
      </c>
      <c r="S217" s="16"/>
      <c r="T217" s="198"/>
      <c r="U217" s="198"/>
      <c r="V217" s="16">
        <v>73</v>
      </c>
      <c r="W217" s="209"/>
      <c r="X217" s="215"/>
      <c r="Y217" s="16"/>
      <c r="Z217" s="20"/>
      <c r="AC217" s="16"/>
    </row>
    <row r="218" spans="1:29" ht="13.5" customHeight="1" thickTop="1" thickBot="1" x14ac:dyDescent="0.4">
      <c r="A218" s="22">
        <v>215</v>
      </c>
      <c r="B218" s="444" t="s">
        <v>0</v>
      </c>
      <c r="C218" s="426" t="s">
        <v>0</v>
      </c>
      <c r="D218" s="429" t="s">
        <v>0</v>
      </c>
      <c r="E218" s="371" t="s">
        <v>0</v>
      </c>
      <c r="F218" s="372" t="s">
        <v>0</v>
      </c>
      <c r="G218" s="373" t="s">
        <v>0</v>
      </c>
      <c r="H218" s="374" t="s">
        <v>0</v>
      </c>
      <c r="I218" s="372" t="s">
        <v>0</v>
      </c>
      <c r="J218" s="326"/>
      <c r="K218" s="16"/>
      <c r="M218" s="5"/>
      <c r="N218" s="5"/>
      <c r="S218" s="16"/>
      <c r="T218" s="198"/>
      <c r="U218" s="198"/>
      <c r="V218" s="16">
        <v>74</v>
      </c>
      <c r="W218" s="209"/>
      <c r="X218" s="215"/>
      <c r="Y218" s="16"/>
      <c r="Z218" s="20"/>
      <c r="AC218" s="16"/>
    </row>
    <row r="219" spans="1:29" ht="13.5" customHeight="1" thickTop="1" x14ac:dyDescent="0.35">
      <c r="A219" s="22">
        <v>216</v>
      </c>
      <c r="B219" s="441">
        <v>6</v>
      </c>
      <c r="C219" s="426">
        <v>45081</v>
      </c>
      <c r="D219" s="430" t="s">
        <v>175</v>
      </c>
      <c r="E219" s="370" t="str">
        <f t="shared" ref="E219:F223" si="41">VLOOKUP(M219,Teams,2)</f>
        <v>SHELTON FC</v>
      </c>
      <c r="F219" s="370" t="str">
        <f t="shared" si="41"/>
        <v>TRINITY FC</v>
      </c>
      <c r="G219" s="368"/>
      <c r="H219" s="369">
        <f>VLOOKUP(E219,START_TIMES,2)</f>
        <v>0.33333333333333331</v>
      </c>
      <c r="I219" s="370" t="str">
        <f>VLOOKUP(E219,fields,2)</f>
        <v>Nike Site (G), Shelton</v>
      </c>
      <c r="J219" s="73"/>
      <c r="K219" s="16"/>
      <c r="M219" s="5" t="s">
        <v>158</v>
      </c>
      <c r="N219" s="5" t="s">
        <v>159</v>
      </c>
      <c r="S219" s="16"/>
      <c r="T219" s="288"/>
      <c r="U219" s="288"/>
      <c r="V219" s="16"/>
      <c r="W219" s="227"/>
      <c r="X219" s="289"/>
      <c r="Y219" s="16"/>
      <c r="Z219" s="20"/>
      <c r="AC219" s="16"/>
    </row>
    <row r="220" spans="1:29" ht="13.5" customHeight="1" x14ac:dyDescent="0.35">
      <c r="A220" s="22">
        <v>217</v>
      </c>
      <c r="B220" s="441">
        <v>6</v>
      </c>
      <c r="C220" s="426">
        <v>45081</v>
      </c>
      <c r="D220" s="430" t="s">
        <v>175</v>
      </c>
      <c r="E220" s="370" t="str">
        <f t="shared" si="41"/>
        <v>MILFORD AMIGOS</v>
      </c>
      <c r="F220" s="367" t="str">
        <f t="shared" si="41"/>
        <v>ELITE FC</v>
      </c>
      <c r="G220" s="375"/>
      <c r="H220" s="369">
        <f>VLOOKUP(E220,START_TIMES,2)</f>
        <v>0.33333333333333331</v>
      </c>
      <c r="I220" s="370" t="str">
        <f>VLOOKUP(E220,fields,2)</f>
        <v>Pease Road (G), Woodbridge</v>
      </c>
      <c r="J220" s="73"/>
      <c r="K220" s="16"/>
      <c r="M220" s="5" t="s">
        <v>154</v>
      </c>
      <c r="N220" s="5" t="s">
        <v>151</v>
      </c>
    </row>
    <row r="221" spans="1:29" ht="13.5" customHeight="1" x14ac:dyDescent="0.35">
      <c r="A221" s="22">
        <v>218</v>
      </c>
      <c r="B221" s="441">
        <v>6</v>
      </c>
      <c r="C221" s="426">
        <v>45081</v>
      </c>
      <c r="D221" s="430" t="s">
        <v>175</v>
      </c>
      <c r="E221" s="370" t="str">
        <f t="shared" si="41"/>
        <v>COYOTES FC</v>
      </c>
      <c r="F221" s="370" t="str">
        <f t="shared" si="41"/>
        <v>NAUGATUCK FUSION</v>
      </c>
      <c r="G221" s="368"/>
      <c r="H221" s="369">
        <f>VLOOKUP(E221,START_TIMES,2)</f>
        <v>0.41666666666666702</v>
      </c>
      <c r="I221" s="370" t="str">
        <f>VLOOKUP(E221,fields,2)</f>
        <v>Platt HS (T), Meriden</v>
      </c>
      <c r="J221" s="73"/>
      <c r="K221" s="16"/>
      <c r="M221" s="5" t="s">
        <v>150</v>
      </c>
      <c r="N221" s="5" t="s">
        <v>156</v>
      </c>
    </row>
    <row r="222" spans="1:29" ht="13.5" customHeight="1" x14ac:dyDescent="0.35">
      <c r="A222" s="22">
        <v>219</v>
      </c>
      <c r="B222" s="441">
        <v>6</v>
      </c>
      <c r="C222" s="426">
        <v>45081</v>
      </c>
      <c r="D222" s="430" t="s">
        <v>175</v>
      </c>
      <c r="E222" s="370" t="str">
        <f t="shared" si="41"/>
        <v>FC CALDO VERDE</v>
      </c>
      <c r="F222" s="370" t="str">
        <f t="shared" si="41"/>
        <v>LITCHFIELD COUNTY BLUES 30</v>
      </c>
      <c r="G222" s="368"/>
      <c r="H222" s="369">
        <f>VLOOKUP(E222,START_TIMES,2)</f>
        <v>0.41666666666666702</v>
      </c>
      <c r="I222" s="370" t="str">
        <f>VLOOKUP(E222,fields,2)</f>
        <v>City Hill MS (G), Naugatuck</v>
      </c>
      <c r="J222" s="73"/>
      <c r="K222" s="16"/>
      <c r="M222" s="5" t="s">
        <v>152</v>
      </c>
      <c r="N222" s="5" t="s">
        <v>153</v>
      </c>
    </row>
    <row r="223" spans="1:29" ht="13.5" customHeight="1" x14ac:dyDescent="0.35">
      <c r="A223" s="22">
        <v>220</v>
      </c>
      <c r="B223" s="441">
        <v>6</v>
      </c>
      <c r="C223" s="426">
        <v>45081</v>
      </c>
      <c r="D223" s="430" t="s">
        <v>175</v>
      </c>
      <c r="E223" s="416" t="str">
        <f t="shared" si="41"/>
        <v>MILFORD TUESDAY</v>
      </c>
      <c r="F223" s="416" t="str">
        <f t="shared" si="41"/>
        <v>QPR</v>
      </c>
      <c r="G223" s="368"/>
      <c r="H223" s="369">
        <f>VLOOKUP(E223,START_TIMES,2)</f>
        <v>0.33333333333333331</v>
      </c>
      <c r="I223" s="370" t="str">
        <f>VLOOKUP(E223,fields,2)</f>
        <v>Witek Park (G), Derby</v>
      </c>
      <c r="J223" s="73"/>
      <c r="K223" s="16"/>
      <c r="M223" s="5" t="s">
        <v>155</v>
      </c>
      <c r="N223" s="5" t="s">
        <v>157</v>
      </c>
    </row>
    <row r="224" spans="1:29" ht="13.5" customHeight="1" x14ac:dyDescent="0.35">
      <c r="A224" s="22">
        <v>221</v>
      </c>
      <c r="B224" s="444" t="s">
        <v>0</v>
      </c>
      <c r="C224" s="426" t="s">
        <v>0</v>
      </c>
      <c r="D224" s="429" t="s">
        <v>0</v>
      </c>
      <c r="E224" s="371" t="s">
        <v>0</v>
      </c>
      <c r="F224" s="372" t="s">
        <v>0</v>
      </c>
      <c r="G224" s="373" t="s">
        <v>0</v>
      </c>
      <c r="H224" s="374" t="s">
        <v>0</v>
      </c>
      <c r="I224" s="372" t="s">
        <v>0</v>
      </c>
      <c r="J224" s="326"/>
      <c r="K224" s="16"/>
      <c r="M224" s="5"/>
      <c r="N224" s="5"/>
    </row>
    <row r="225" spans="1:14" ht="13.5" customHeight="1" x14ac:dyDescent="0.35">
      <c r="A225" s="22">
        <v>222</v>
      </c>
      <c r="B225" s="441">
        <v>6</v>
      </c>
      <c r="C225" s="426">
        <v>45081</v>
      </c>
      <c r="D225" s="431" t="s">
        <v>11</v>
      </c>
      <c r="E225" s="370" t="str">
        <f t="shared" ref="E225:F229" si="42">VLOOKUP(M225,Teams,2)</f>
        <v>VASCO DA GAMA 40</v>
      </c>
      <c r="F225" s="370" t="str">
        <f t="shared" si="42"/>
        <v>WATERBURY ALBANIANS</v>
      </c>
      <c r="G225" s="368"/>
      <c r="H225" s="369">
        <v>0.33333333333333331</v>
      </c>
      <c r="I225" s="370" t="str">
        <f>VLOOKUP(E225,fields,2)</f>
        <v>Veterans Memorial Park (T), Bridgeport</v>
      </c>
      <c r="J225" s="73"/>
      <c r="K225" s="16"/>
      <c r="M225" s="319" t="s">
        <v>108</v>
      </c>
      <c r="N225" s="319" t="s">
        <v>109</v>
      </c>
    </row>
    <row r="226" spans="1:14" ht="13.5" customHeight="1" x14ac:dyDescent="0.35">
      <c r="A226" s="22">
        <v>223</v>
      </c>
      <c r="B226" s="441">
        <v>6</v>
      </c>
      <c r="C226" s="426">
        <v>45081</v>
      </c>
      <c r="D226" s="431" t="s">
        <v>11</v>
      </c>
      <c r="E226" s="370" t="str">
        <f t="shared" si="42"/>
        <v>NORWALK SPORT COLOMBIA 40</v>
      </c>
      <c r="F226" s="370" t="str">
        <f t="shared" si="42"/>
        <v>FAIRFIELD GAC 40</v>
      </c>
      <c r="G226" s="368"/>
      <c r="H226" s="369">
        <f>VLOOKUP(E226,START_TIMES,2)</f>
        <v>0.41666666666666702</v>
      </c>
      <c r="I226" s="370" t="str">
        <f>VLOOKUP(E226,fields,2)</f>
        <v>Nathan Hale MS (T), Norwalk</v>
      </c>
      <c r="J226" s="73"/>
      <c r="K226" s="16"/>
      <c r="M226" s="319" t="s">
        <v>104</v>
      </c>
      <c r="N226" s="319" t="s">
        <v>161</v>
      </c>
    </row>
    <row r="227" spans="1:14" ht="13.5" customHeight="1" x14ac:dyDescent="0.35">
      <c r="A227" s="22">
        <v>224</v>
      </c>
      <c r="B227" s="441">
        <v>6</v>
      </c>
      <c r="C227" s="426">
        <v>45081</v>
      </c>
      <c r="D227" s="431" t="s">
        <v>11</v>
      </c>
      <c r="E227" s="370" t="str">
        <f t="shared" si="42"/>
        <v>CLINTON FC 40</v>
      </c>
      <c r="F227" s="370" t="str">
        <f t="shared" si="42"/>
        <v>SOUTHEAST ROVERS</v>
      </c>
      <c r="G227" s="368"/>
      <c r="H227" s="369">
        <f>VLOOKUP(E227,START_TIMES,2)</f>
        <v>0.33333333333333331</v>
      </c>
      <c r="I227" s="370" t="str">
        <f>VLOOKUP(E227,fields,2)</f>
        <v>Indian River Sports Complex (T), Clinton</v>
      </c>
      <c r="J227" s="73"/>
      <c r="K227" s="16"/>
      <c r="M227" s="319" t="s">
        <v>160</v>
      </c>
      <c r="N227" s="319" t="s">
        <v>106</v>
      </c>
    </row>
    <row r="228" spans="1:14" ht="13.5" customHeight="1" x14ac:dyDescent="0.35">
      <c r="A228" s="22">
        <v>225</v>
      </c>
      <c r="B228" s="441">
        <v>6</v>
      </c>
      <c r="C228" s="426">
        <v>45081</v>
      </c>
      <c r="D228" s="431" t="s">
        <v>11</v>
      </c>
      <c r="E228" s="370" t="str">
        <f t="shared" si="42"/>
        <v>GREENWICH FC 40</v>
      </c>
      <c r="F228" s="370" t="str">
        <f t="shared" si="42"/>
        <v>GREENWICH PUMAS FC 40</v>
      </c>
      <c r="G228" s="368"/>
      <c r="H228" s="369">
        <f>VLOOKUP(E228,START_TIMES,2)</f>
        <v>0.33333333333333331</v>
      </c>
      <c r="I228" s="370" t="str">
        <f>VLOOKUP(E228,fields,2)</f>
        <v>tbd</v>
      </c>
      <c r="J228" s="73"/>
      <c r="K228" s="16"/>
      <c r="M228" s="319" t="s">
        <v>162</v>
      </c>
      <c r="N228" s="319" t="s">
        <v>163</v>
      </c>
    </row>
    <row r="229" spans="1:14" ht="13.5" customHeight="1" x14ac:dyDescent="0.35">
      <c r="A229" s="22">
        <v>226</v>
      </c>
      <c r="B229" s="441">
        <v>6</v>
      </c>
      <c r="C229" s="426">
        <v>45081</v>
      </c>
      <c r="D229" s="431" t="s">
        <v>11</v>
      </c>
      <c r="E229" s="411" t="str">
        <f t="shared" si="42"/>
        <v>RIDGEFIELD KICKS</v>
      </c>
      <c r="F229" s="411" t="str">
        <f t="shared" si="42"/>
        <v>STORM FC</v>
      </c>
      <c r="G229" s="368"/>
      <c r="H229" s="369">
        <f>VLOOKUP(E229,START_TIMES,2)</f>
        <v>0.41666666666666669</v>
      </c>
      <c r="I229" s="370" t="str">
        <f>VLOOKUP(E229,fields,2)</f>
        <v>Wooster School (T), Ridgefield</v>
      </c>
      <c r="J229" s="73"/>
      <c r="K229" s="16"/>
      <c r="M229" s="414" t="s">
        <v>105</v>
      </c>
      <c r="N229" s="414" t="s">
        <v>107</v>
      </c>
    </row>
    <row r="230" spans="1:14" ht="13.5" customHeight="1" x14ac:dyDescent="0.35">
      <c r="A230" s="22">
        <v>227</v>
      </c>
      <c r="B230" s="444" t="s">
        <v>0</v>
      </c>
      <c r="C230" s="426" t="s">
        <v>0</v>
      </c>
      <c r="D230" s="429" t="s">
        <v>0</v>
      </c>
      <c r="E230" s="371" t="s">
        <v>0</v>
      </c>
      <c r="F230" s="372" t="s">
        <v>0</v>
      </c>
      <c r="G230" s="373" t="s">
        <v>0</v>
      </c>
      <c r="H230" s="374" t="s">
        <v>0</v>
      </c>
      <c r="I230" s="372" t="s">
        <v>0</v>
      </c>
      <c r="J230" s="326"/>
      <c r="K230" s="16"/>
      <c r="M230" s="5"/>
      <c r="N230" s="5"/>
    </row>
    <row r="231" spans="1:14" ht="13.5" customHeight="1" x14ac:dyDescent="0.35">
      <c r="A231" s="22">
        <v>228</v>
      </c>
      <c r="B231" s="441">
        <v>6</v>
      </c>
      <c r="C231" s="426">
        <v>45081</v>
      </c>
      <c r="D231" s="432" t="s">
        <v>12</v>
      </c>
      <c r="E231" s="367" t="str">
        <f t="shared" ref="E231:F237" si="43">VLOOKUP(M231,Teams,2)</f>
        <v xml:space="preserve">GUILFORD CELTIC </v>
      </c>
      <c r="F231" s="367" t="str">
        <f t="shared" si="43"/>
        <v>CLUB NAPOLI 40</v>
      </c>
      <c r="G231" s="368"/>
      <c r="H231" s="369">
        <v>0.33333333333333331</v>
      </c>
      <c r="I231" s="370" t="str">
        <f t="shared" ref="I231:I237" si="44">VLOOKUP(E231,fields,2)</f>
        <v>Guilford HS (T), Guilford</v>
      </c>
      <c r="J231" s="73"/>
      <c r="K231" s="16"/>
      <c r="M231" s="349" t="s">
        <v>115</v>
      </c>
      <c r="N231" s="349" t="s">
        <v>112</v>
      </c>
    </row>
    <row r="232" spans="1:14" ht="13.5" customHeight="1" x14ac:dyDescent="0.35">
      <c r="A232" s="22">
        <v>229</v>
      </c>
      <c r="B232" s="441">
        <v>6</v>
      </c>
      <c r="C232" s="426">
        <v>45081</v>
      </c>
      <c r="D232" s="432" t="s">
        <v>12</v>
      </c>
      <c r="E232" s="367" t="str">
        <f t="shared" si="43"/>
        <v>GUILFORD BELL CURVE</v>
      </c>
      <c r="F232" s="367" t="str">
        <f t="shared" si="43"/>
        <v>NEW HAVEN AMERICANS</v>
      </c>
      <c r="G232" s="368"/>
      <c r="H232" s="369">
        <f t="shared" ref="H232:H237" si="45">VLOOKUP(E232,START_TIMES,2)</f>
        <v>0.41666666666666702</v>
      </c>
      <c r="I232" s="370" t="str">
        <f t="shared" si="44"/>
        <v>Guilford HS (T), Guilford</v>
      </c>
      <c r="J232" s="73"/>
      <c r="K232" s="16"/>
      <c r="M232" s="349" t="s">
        <v>114</v>
      </c>
      <c r="N232" s="349" t="s">
        <v>856</v>
      </c>
    </row>
    <row r="233" spans="1:14" ht="13.5" customHeight="1" x14ac:dyDescent="0.35">
      <c r="A233" s="22">
        <v>230</v>
      </c>
      <c r="B233" s="441">
        <v>6</v>
      </c>
      <c r="C233" s="426">
        <v>45081</v>
      </c>
      <c r="D233" s="432" t="s">
        <v>12</v>
      </c>
      <c r="E233" s="367" t="str">
        <f t="shared" si="43"/>
        <v>NORTH HAVEN SC</v>
      </c>
      <c r="F233" s="367" t="str">
        <f t="shared" si="43"/>
        <v>LITCHFIELD COUNTY BLUES 40</v>
      </c>
      <c r="G233" s="368"/>
      <c r="H233" s="369">
        <f t="shared" si="45"/>
        <v>0.41666666666666702</v>
      </c>
      <c r="I233" s="370" t="str">
        <f t="shared" si="44"/>
        <v>Nathan Hale MS (T), Norwalk</v>
      </c>
      <c r="J233" s="73"/>
      <c r="K233" s="16"/>
      <c r="M233" s="349" t="s">
        <v>119</v>
      </c>
      <c r="N233" s="349" t="s">
        <v>855</v>
      </c>
    </row>
    <row r="234" spans="1:14" ht="12.75" customHeight="1" x14ac:dyDescent="0.35">
      <c r="A234" s="22">
        <v>231</v>
      </c>
      <c r="B234" s="441">
        <v>6</v>
      </c>
      <c r="C234" s="426">
        <v>45081</v>
      </c>
      <c r="D234" s="432" t="s">
        <v>12</v>
      </c>
      <c r="E234" s="367" t="str">
        <f t="shared" si="43"/>
        <v>NORTH BRANFORD 40</v>
      </c>
      <c r="F234" s="367" t="str">
        <f t="shared" si="43"/>
        <v>SHEBEEN FC</v>
      </c>
      <c r="G234" s="368"/>
      <c r="H234" s="369">
        <f t="shared" si="45"/>
        <v>0.375</v>
      </c>
      <c r="I234" s="370" t="str">
        <f t="shared" si="44"/>
        <v>North Farms Park (G), North Branford</v>
      </c>
      <c r="J234" s="73"/>
      <c r="K234" s="16"/>
      <c r="M234" s="349" t="s">
        <v>118</v>
      </c>
      <c r="N234" s="349" t="s">
        <v>859</v>
      </c>
    </row>
    <row r="235" spans="1:14" ht="12.75" customHeight="1" x14ac:dyDescent="0.35">
      <c r="A235" s="22">
        <v>232</v>
      </c>
      <c r="B235" s="441">
        <v>6</v>
      </c>
      <c r="C235" s="426">
        <v>45081</v>
      </c>
      <c r="D235" s="432" t="s">
        <v>12</v>
      </c>
      <c r="E235" s="412" t="str">
        <f t="shared" si="43"/>
        <v>WILTON WOLVES</v>
      </c>
      <c r="F235" s="412" t="str">
        <f t="shared" si="43"/>
        <v>PAN ZONES</v>
      </c>
      <c r="G235" s="368"/>
      <c r="H235" s="369">
        <f t="shared" si="45"/>
        <v>0.41666666666666702</v>
      </c>
      <c r="I235" s="370" t="str">
        <f t="shared" si="44"/>
        <v>Lily Field (T), Wilton</v>
      </c>
      <c r="J235" s="73"/>
      <c r="K235" s="16"/>
      <c r="M235" s="423" t="s">
        <v>123</v>
      </c>
      <c r="N235" s="423" t="s">
        <v>120</v>
      </c>
    </row>
    <row r="236" spans="1:14" ht="12.75" customHeight="1" x14ac:dyDescent="0.35">
      <c r="A236" s="22">
        <v>233</v>
      </c>
      <c r="B236" s="441">
        <v>6</v>
      </c>
      <c r="C236" s="426">
        <v>45081</v>
      </c>
      <c r="D236" s="432" t="s">
        <v>12</v>
      </c>
      <c r="E236" s="367" t="str">
        <f t="shared" si="43"/>
        <v>STAMFORD UNITED</v>
      </c>
      <c r="F236" s="376" t="str">
        <f t="shared" si="43"/>
        <v>BYE</v>
      </c>
      <c r="G236" s="375"/>
      <c r="H236" s="421" t="s">
        <v>91</v>
      </c>
      <c r="I236" s="370" t="str">
        <f t="shared" si="44"/>
        <v>West Beach Fields (T), Stamford</v>
      </c>
      <c r="J236" s="73"/>
      <c r="K236" s="16"/>
      <c r="M236" s="349" t="s">
        <v>122</v>
      </c>
      <c r="N236" s="349" t="s">
        <v>851</v>
      </c>
    </row>
    <row r="237" spans="1:14" ht="12.75" customHeight="1" x14ac:dyDescent="0.35">
      <c r="A237" s="22">
        <v>234</v>
      </c>
      <c r="B237" s="441">
        <v>6</v>
      </c>
      <c r="C237" s="426">
        <v>45081</v>
      </c>
      <c r="D237" s="432" t="s">
        <v>12</v>
      </c>
      <c r="E237" s="367" t="str">
        <f t="shared" si="43"/>
        <v>BESA SC</v>
      </c>
      <c r="F237" s="367" t="str">
        <f t="shared" si="43"/>
        <v>DERBY QUITUS</v>
      </c>
      <c r="G237" s="368"/>
      <c r="H237" s="369">
        <f t="shared" si="45"/>
        <v>0.41666666666666669</v>
      </c>
      <c r="I237" s="370" t="str">
        <f t="shared" si="44"/>
        <v>Bucks Hill Park (G), Waterbury</v>
      </c>
      <c r="J237" s="73"/>
      <c r="K237" s="16"/>
      <c r="M237" s="349" t="s">
        <v>110</v>
      </c>
      <c r="N237" s="349" t="s">
        <v>852</v>
      </c>
    </row>
    <row r="238" spans="1:14" ht="12.75" customHeight="1" x14ac:dyDescent="0.35">
      <c r="A238" s="22">
        <v>235</v>
      </c>
      <c r="B238" s="444" t="s">
        <v>0</v>
      </c>
      <c r="C238" s="426" t="s">
        <v>0</v>
      </c>
      <c r="D238" s="429" t="s">
        <v>0</v>
      </c>
      <c r="E238" s="371" t="s">
        <v>0</v>
      </c>
      <c r="F238" s="372" t="s">
        <v>0</v>
      </c>
      <c r="G238" s="373" t="s">
        <v>0</v>
      </c>
      <c r="H238" s="374" t="s">
        <v>0</v>
      </c>
      <c r="I238" s="372" t="s">
        <v>0</v>
      </c>
      <c r="J238" s="326"/>
      <c r="K238" s="16"/>
      <c r="M238" s="5"/>
      <c r="N238" s="5"/>
    </row>
    <row r="239" spans="1:14" ht="12.75" customHeight="1" x14ac:dyDescent="0.35">
      <c r="A239" s="22">
        <v>236</v>
      </c>
      <c r="B239" s="441">
        <v>6</v>
      </c>
      <c r="C239" s="426">
        <v>45081</v>
      </c>
      <c r="D239" s="433" t="s">
        <v>102</v>
      </c>
      <c r="E239" s="370" t="str">
        <f t="shared" ref="E239:F243" si="46">VLOOKUP(M239,Teams,2)</f>
        <v>STAMFORD CITY</v>
      </c>
      <c r="F239" s="370" t="str">
        <f t="shared" si="46"/>
        <v>VASCO DA GAMA 50</v>
      </c>
      <c r="G239" s="373"/>
      <c r="H239" s="369">
        <f>VLOOKUP(E239,START_TIMES,2)</f>
        <v>0.41666666666666702</v>
      </c>
      <c r="I239" s="370" t="str">
        <f>VLOOKUP(E239,fields,2)</f>
        <v>West Beach Fields (T), Stamford</v>
      </c>
      <c r="J239" s="73"/>
      <c r="K239" s="16"/>
      <c r="M239" s="351" t="s">
        <v>132</v>
      </c>
      <c r="N239" s="351" t="s">
        <v>133</v>
      </c>
    </row>
    <row r="240" spans="1:14" ht="12.75" customHeight="1" x14ac:dyDescent="0.35">
      <c r="A240" s="22">
        <v>237</v>
      </c>
      <c r="B240" s="441">
        <v>6</v>
      </c>
      <c r="C240" s="426">
        <v>45081</v>
      </c>
      <c r="D240" s="433" t="s">
        <v>102</v>
      </c>
      <c r="E240" s="370" t="str">
        <f t="shared" si="46"/>
        <v>GREENWICH PUMAS FC 50</v>
      </c>
      <c r="F240" s="370" t="str">
        <f t="shared" si="46"/>
        <v>DOCKSIDE SC</v>
      </c>
      <c r="G240" s="373"/>
      <c r="H240" s="369">
        <v>0.41666666666666669</v>
      </c>
      <c r="I240" s="370" t="str">
        <f>VLOOKUP(E240,fields,2)</f>
        <v>tbd</v>
      </c>
      <c r="J240" s="73"/>
      <c r="K240" s="16"/>
      <c r="M240" s="351" t="s">
        <v>128</v>
      </c>
      <c r="N240" s="351" t="s">
        <v>125</v>
      </c>
    </row>
    <row r="241" spans="1:29" ht="12.75" customHeight="1" x14ac:dyDescent="0.35">
      <c r="A241" s="22">
        <v>238</v>
      </c>
      <c r="B241" s="441">
        <v>6</v>
      </c>
      <c r="C241" s="426">
        <v>45081</v>
      </c>
      <c r="D241" s="433" t="s">
        <v>102</v>
      </c>
      <c r="E241" s="416" t="str">
        <f t="shared" si="46"/>
        <v>NORWALK MARINERS LEGENDS</v>
      </c>
      <c r="F241" s="416" t="str">
        <f t="shared" si="46"/>
        <v>CHESHIRE AZZURRI</v>
      </c>
      <c r="G241" s="373"/>
      <c r="H241" s="369">
        <f>VLOOKUP(E241,START_TIMES,2)</f>
        <v>0.41666666666666702</v>
      </c>
      <c r="I241" s="370" t="str">
        <f>VLOOKUP(E241,fields,2)</f>
        <v>Nathan Hale MS (T), Norwalk</v>
      </c>
      <c r="J241" s="73"/>
      <c r="K241" s="16"/>
      <c r="M241" s="351" t="s">
        <v>130</v>
      </c>
      <c r="N241" s="351" t="s">
        <v>124</v>
      </c>
    </row>
    <row r="242" spans="1:29" ht="12.75" customHeight="1" x14ac:dyDescent="0.35">
      <c r="A242" s="22">
        <v>239</v>
      </c>
      <c r="B242" s="441">
        <v>6</v>
      </c>
      <c r="C242" s="426">
        <v>45081</v>
      </c>
      <c r="D242" s="433" t="s">
        <v>102</v>
      </c>
      <c r="E242" s="370" t="str">
        <f t="shared" si="46"/>
        <v>DYNAMO SC</v>
      </c>
      <c r="F242" s="370" t="str">
        <f t="shared" si="46"/>
        <v>FAIRFIELD GAC 50</v>
      </c>
      <c r="G242" s="373"/>
      <c r="H242" s="369">
        <f>VLOOKUP(E242,START_TIMES,2)</f>
        <v>0.41666666666666702</v>
      </c>
      <c r="I242" s="370" t="str">
        <f>VLOOKUP(E242,fields,2)</f>
        <v>InSports (T), Trumbull</v>
      </c>
      <c r="J242" s="73"/>
      <c r="K242" s="16"/>
      <c r="M242" s="351" t="s">
        <v>126</v>
      </c>
      <c r="N242" s="351" t="s">
        <v>127</v>
      </c>
    </row>
    <row r="243" spans="1:29" ht="12.75" customHeight="1" x14ac:dyDescent="0.35">
      <c r="A243" s="22">
        <v>240</v>
      </c>
      <c r="B243" s="441">
        <v>6</v>
      </c>
      <c r="C243" s="426">
        <v>45081</v>
      </c>
      <c r="D243" s="433" t="s">
        <v>102</v>
      </c>
      <c r="E243" s="370" t="str">
        <f t="shared" si="46"/>
        <v>POLONIA FALCON STARS FC</v>
      </c>
      <c r="F243" s="370" t="str">
        <f t="shared" si="46"/>
        <v>NEW FAIRFIELD UNITED</v>
      </c>
      <c r="G243" s="373"/>
      <c r="H243" s="369">
        <f>VLOOKUP(E243,START_TIMES,2)</f>
        <v>0.33333333333333331</v>
      </c>
      <c r="I243" s="370" t="str">
        <f>VLOOKUP(E243,fields,2)</f>
        <v>Falcon Field (G), New Britain</v>
      </c>
      <c r="J243" s="73"/>
      <c r="K243" s="16"/>
      <c r="M243" s="351" t="s">
        <v>131</v>
      </c>
      <c r="N243" s="351" t="s">
        <v>129</v>
      </c>
    </row>
    <row r="244" spans="1:29" ht="12.75" customHeight="1" x14ac:dyDescent="0.35">
      <c r="A244" s="22">
        <v>241</v>
      </c>
      <c r="B244" s="444" t="s">
        <v>0</v>
      </c>
      <c r="C244" s="426" t="s">
        <v>0</v>
      </c>
      <c r="D244" s="429" t="s">
        <v>0</v>
      </c>
      <c r="E244" s="371" t="s">
        <v>0</v>
      </c>
      <c r="F244" s="372" t="s">
        <v>0</v>
      </c>
      <c r="G244" s="373" t="s">
        <v>0</v>
      </c>
      <c r="H244" s="374" t="s">
        <v>0</v>
      </c>
      <c r="I244" s="372" t="s">
        <v>0</v>
      </c>
      <c r="J244" s="326"/>
      <c r="K244" s="16"/>
      <c r="M244" s="5"/>
      <c r="N244" s="5"/>
    </row>
    <row r="245" spans="1:29" ht="12.75" customHeight="1" x14ac:dyDescent="0.35">
      <c r="A245" s="22">
        <v>242</v>
      </c>
      <c r="B245" s="441">
        <v>6</v>
      </c>
      <c r="C245" s="426">
        <v>45081</v>
      </c>
      <c r="D245" s="434" t="s">
        <v>890</v>
      </c>
      <c r="E245" s="409" t="str">
        <f t="shared" ref="E245:F248" si="47">VLOOKUP(M245,Teams,2)</f>
        <v>WESTPORT FC</v>
      </c>
      <c r="F245" s="409" t="str">
        <f t="shared" si="47"/>
        <v>GREENWICH FC 50</v>
      </c>
      <c r="G245" s="373"/>
      <c r="H245" s="369">
        <f>VLOOKUP(E245,START_TIMES,2)</f>
        <v>0.33333333333333331</v>
      </c>
      <c r="I245" s="370" t="str">
        <f>VLOOKUP(E245,fields,2)</f>
        <v>Wakeman Park (T), Westport</v>
      </c>
      <c r="J245" s="73"/>
      <c r="K245" s="16"/>
      <c r="M245" s="350" t="s">
        <v>147</v>
      </c>
      <c r="N245" s="350" t="s">
        <v>138</v>
      </c>
    </row>
    <row r="246" spans="1:29" ht="12.75" customHeight="1" x14ac:dyDescent="0.35">
      <c r="A246" s="22">
        <v>243</v>
      </c>
      <c r="B246" s="441">
        <v>6</v>
      </c>
      <c r="C246" s="426">
        <v>45081</v>
      </c>
      <c r="D246" s="434" t="s">
        <v>890</v>
      </c>
      <c r="E246" s="376" t="str">
        <f t="shared" si="47"/>
        <v>REBELS UNITED</v>
      </c>
      <c r="F246" s="376" t="str">
        <f t="shared" si="47"/>
        <v>NORWALK SPORT COLOMBIA 50</v>
      </c>
      <c r="G246" s="373"/>
      <c r="H246" s="369">
        <f>VLOOKUP(E246,START_TIMES,2)</f>
        <v>0.41666666666666702</v>
      </c>
      <c r="I246" s="370" t="str">
        <f>VLOOKUP(E246,fields,2)</f>
        <v>New Fairfield HS (T), New Fairfield</v>
      </c>
      <c r="J246" s="73"/>
      <c r="K246" s="16"/>
      <c r="M246" s="350" t="s">
        <v>146</v>
      </c>
      <c r="N246" s="350" t="s">
        <v>144</v>
      </c>
    </row>
    <row r="247" spans="1:29" ht="12.75" customHeight="1" x14ac:dyDescent="0.35">
      <c r="A247" s="22">
        <v>244</v>
      </c>
      <c r="B247" s="441">
        <v>6</v>
      </c>
      <c r="C247" s="426">
        <v>45081</v>
      </c>
      <c r="D247" s="434" t="s">
        <v>890</v>
      </c>
      <c r="E247" s="367" t="str">
        <f t="shared" si="47"/>
        <v>EAST HAVEN SC</v>
      </c>
      <c r="F247" s="367" t="str">
        <f t="shared" si="47"/>
        <v>GREENWICH PFC</v>
      </c>
      <c r="G247" s="373"/>
      <c r="H247" s="369">
        <f>VLOOKUP(E247,START_TIMES,2)</f>
        <v>0.41666666666666702</v>
      </c>
      <c r="I247" s="370" t="str">
        <f>VLOOKUP(E247,fields,2)</f>
        <v>Melillo MS (G), East Haven</v>
      </c>
      <c r="J247" s="326"/>
      <c r="K247" s="16"/>
      <c r="M247" s="350" t="s">
        <v>136</v>
      </c>
      <c r="N247" s="350" t="s">
        <v>141</v>
      </c>
    </row>
    <row r="248" spans="1:29" ht="12.75" customHeight="1" x14ac:dyDescent="0.35">
      <c r="A248" s="22">
        <v>245</v>
      </c>
      <c r="B248" s="441">
        <v>6</v>
      </c>
      <c r="C248" s="426">
        <v>45081</v>
      </c>
      <c r="D248" s="434" t="s">
        <v>890</v>
      </c>
      <c r="E248" s="367" t="str">
        <f t="shared" si="47"/>
        <v>GUILFORD BLACK EAGLES</v>
      </c>
      <c r="F248" s="367" t="str">
        <f t="shared" si="47"/>
        <v>CLUB NAPOLI 50</v>
      </c>
      <c r="G248" s="373"/>
      <c r="H248" s="369">
        <f>VLOOKUP(E248,START_TIMES,2)</f>
        <v>0.41666666666666702</v>
      </c>
      <c r="I248" s="370" t="str">
        <f>VLOOKUP(E248,fields,2)</f>
        <v>Calvin Leete School (G), Guilford</v>
      </c>
      <c r="J248" s="73"/>
      <c r="K248" s="16"/>
      <c r="M248" s="350" t="s">
        <v>142</v>
      </c>
      <c r="N248" s="350" t="s">
        <v>134</v>
      </c>
    </row>
    <row r="249" spans="1:29" ht="12.75" customHeight="1" x14ac:dyDescent="0.35">
      <c r="A249" s="22">
        <v>246</v>
      </c>
      <c r="B249" s="444" t="s">
        <v>0</v>
      </c>
      <c r="C249" s="426" t="s">
        <v>0</v>
      </c>
      <c r="D249" s="429" t="s">
        <v>0</v>
      </c>
      <c r="E249" s="371" t="s">
        <v>0</v>
      </c>
      <c r="F249" s="372" t="s">
        <v>0</v>
      </c>
      <c r="G249" s="373" t="s">
        <v>0</v>
      </c>
      <c r="H249" s="374" t="s">
        <v>0</v>
      </c>
      <c r="I249" s="372" t="s">
        <v>0</v>
      </c>
      <c r="J249" s="326"/>
      <c r="K249" s="16"/>
      <c r="M249" s="5"/>
      <c r="N249" s="5"/>
    </row>
    <row r="250" spans="1:29" ht="12.75" customHeight="1" x14ac:dyDescent="0.35">
      <c r="A250" s="22">
        <v>247</v>
      </c>
      <c r="B250" s="441">
        <v>6</v>
      </c>
      <c r="C250" s="426">
        <v>45081</v>
      </c>
      <c r="D250" s="435" t="s">
        <v>891</v>
      </c>
      <c r="E250" s="367" t="str">
        <f>VLOOKUP(M250,Teams,2)</f>
        <v>VASCO DA GAMA 60</v>
      </c>
      <c r="F250" s="367" t="str">
        <f>VLOOKUP(N250,Teams,2)</f>
        <v>NORTH BRANFORD LEGENDS</v>
      </c>
      <c r="G250" s="373"/>
      <c r="H250" s="369">
        <f>VLOOKUP(E250,START_TIMES,2)</f>
        <v>0.41666666666666702</v>
      </c>
      <c r="I250" s="370" t="str">
        <f>VLOOKUP(E250,fields,2)</f>
        <v>Veterans Memorial Park (T), Bridgeport</v>
      </c>
      <c r="J250" s="326"/>
      <c r="K250" s="16"/>
      <c r="M250" s="353" t="s">
        <v>135</v>
      </c>
      <c r="N250" s="353" t="s">
        <v>148</v>
      </c>
    </row>
    <row r="251" spans="1:29" ht="12.75" customHeight="1" x14ac:dyDescent="0.35">
      <c r="A251" s="22">
        <v>248</v>
      </c>
      <c r="B251" s="441">
        <v>6</v>
      </c>
      <c r="C251" s="426">
        <v>45081</v>
      </c>
      <c r="D251" s="435" t="s">
        <v>891</v>
      </c>
      <c r="E251" s="367" t="str">
        <f>VLOOKUP(M251,Teams,2)</f>
        <v>ZIMMITTI SC</v>
      </c>
      <c r="F251" s="367" t="str">
        <f>VLOOKUP(N251,Teams,2)</f>
        <v>SOUTHEAST CT</v>
      </c>
      <c r="G251" s="373"/>
      <c r="H251" s="369">
        <f>VLOOKUP(E251,START_TIMES,2)</f>
        <v>0.41666666666666702</v>
      </c>
      <c r="I251" s="370" t="str">
        <f>VLOOKUP(E251,fields,2)</f>
        <v>Pontelandolfo Club (G), Waterbury</v>
      </c>
      <c r="J251" s="73"/>
      <c r="K251" s="16"/>
      <c r="M251" s="353" t="s">
        <v>137</v>
      </c>
      <c r="N251" s="353" t="s">
        <v>149</v>
      </c>
    </row>
    <row r="252" spans="1:29" ht="12.75" customHeight="1" thickBot="1" x14ac:dyDescent="0.4">
      <c r="A252" s="22">
        <v>249</v>
      </c>
      <c r="B252" s="428" t="s">
        <v>0</v>
      </c>
      <c r="C252" s="426" t="s">
        <v>0</v>
      </c>
      <c r="D252" s="429" t="s">
        <v>0</v>
      </c>
      <c r="E252" s="371" t="s">
        <v>0</v>
      </c>
      <c r="F252" s="372" t="s">
        <v>0</v>
      </c>
      <c r="G252" s="373" t="s">
        <v>0</v>
      </c>
      <c r="H252" s="374" t="s">
        <v>0</v>
      </c>
      <c r="I252" s="372" t="s">
        <v>0</v>
      </c>
      <c r="J252" s="326"/>
      <c r="K252" s="16"/>
      <c r="M252" s="5"/>
      <c r="N252" s="5"/>
    </row>
    <row r="253" spans="1:29" ht="12.75" customHeight="1" thickTop="1" thickBot="1" x14ac:dyDescent="0.4">
      <c r="A253" s="22">
        <v>250</v>
      </c>
      <c r="B253" s="425">
        <v>7</v>
      </c>
      <c r="C253" s="426">
        <v>45088</v>
      </c>
      <c r="D253" s="427" t="s">
        <v>10</v>
      </c>
      <c r="E253" s="370" t="str">
        <f t="shared" ref="E253:F257" si="48">VLOOKUP(M253,Teams,2)</f>
        <v>HAMDEN ALL STARS</v>
      </c>
      <c r="F253" s="370" t="str">
        <f t="shared" si="48"/>
        <v>DANBURY UNITED</v>
      </c>
      <c r="G253" s="373"/>
      <c r="H253" s="369">
        <f>VLOOKUP(E253,START_TIMES,2)</f>
        <v>0.41666666666666702</v>
      </c>
      <c r="I253" s="370" t="str">
        <f>VLOOKUP(E253,fields,2)</f>
        <v>West Woods School (G), Hamden</v>
      </c>
      <c r="J253" s="73"/>
      <c r="K253" s="16"/>
      <c r="M253" s="5" t="s">
        <v>94</v>
      </c>
      <c r="N253" s="5" t="s">
        <v>93</v>
      </c>
      <c r="S253" s="16"/>
      <c r="T253" s="198"/>
      <c r="U253" s="198"/>
      <c r="V253" s="16">
        <v>73</v>
      </c>
      <c r="W253" s="209"/>
      <c r="X253" s="215"/>
      <c r="Y253" s="16"/>
      <c r="Z253" s="20"/>
      <c r="AC253" s="16"/>
    </row>
    <row r="254" spans="1:29" ht="12.75" customHeight="1" thickTop="1" thickBot="1" x14ac:dyDescent="0.4">
      <c r="A254" s="22">
        <v>251</v>
      </c>
      <c r="B254" s="425">
        <v>7</v>
      </c>
      <c r="C254" s="426">
        <v>45088</v>
      </c>
      <c r="D254" s="427" t="s">
        <v>10</v>
      </c>
      <c r="E254" s="370" t="str">
        <f t="shared" si="48"/>
        <v>CLUB NAPOLI 30</v>
      </c>
      <c r="F254" s="370" t="str">
        <f t="shared" si="48"/>
        <v>STAMFORD FC</v>
      </c>
      <c r="G254" s="373"/>
      <c r="H254" s="369">
        <f>VLOOKUP(E254,START_TIMES,2)</f>
        <v>0.41666666666666669</v>
      </c>
      <c r="I254" s="370" t="str">
        <f>VLOOKUP(E254,fields,2)</f>
        <v>Quinnipiac Park (G), Cheshire</v>
      </c>
      <c r="J254" s="73"/>
      <c r="K254" s="16"/>
      <c r="M254" s="5" t="s">
        <v>96</v>
      </c>
      <c r="N254" s="5" t="s">
        <v>95</v>
      </c>
      <c r="S254" s="16"/>
      <c r="T254" s="198"/>
      <c r="U254" s="198"/>
      <c r="V254" s="16"/>
      <c r="W254" s="209"/>
      <c r="X254" s="215"/>
      <c r="Y254" s="16"/>
      <c r="Z254" s="20"/>
      <c r="AC254" s="16"/>
    </row>
    <row r="255" spans="1:29" ht="12.75" customHeight="1" thickTop="1" thickBot="1" x14ac:dyDescent="0.4">
      <c r="A255" s="22">
        <v>252</v>
      </c>
      <c r="B255" s="425">
        <v>7</v>
      </c>
      <c r="C255" s="426">
        <v>45088</v>
      </c>
      <c r="D255" s="427" t="s">
        <v>10</v>
      </c>
      <c r="E255" s="370" t="str">
        <f t="shared" si="48"/>
        <v>GREENWICH FC 30</v>
      </c>
      <c r="F255" s="370" t="str">
        <f t="shared" si="48"/>
        <v>NEWTOWN SALTY DOGS</v>
      </c>
      <c r="G255" s="373"/>
      <c r="H255" s="369">
        <v>0.41666666666666669</v>
      </c>
      <c r="I255" s="370" t="str">
        <f>VLOOKUP(E255,fields,2)</f>
        <v>tbd</v>
      </c>
      <c r="J255" s="73"/>
      <c r="K255" s="16"/>
      <c r="M255" s="5" t="s">
        <v>99</v>
      </c>
      <c r="N255" s="5" t="s">
        <v>92</v>
      </c>
      <c r="S255" s="16"/>
      <c r="T255" s="198"/>
      <c r="U255" s="198"/>
      <c r="V255" s="16"/>
      <c r="W255" s="209"/>
      <c r="X255" s="215"/>
      <c r="Y255" s="16"/>
      <c r="Z255" s="20"/>
      <c r="AC255" s="16"/>
    </row>
    <row r="256" spans="1:29" ht="12.75" customHeight="1" thickTop="1" thickBot="1" x14ac:dyDescent="0.4">
      <c r="A256" s="22">
        <v>253</v>
      </c>
      <c r="B256" s="425">
        <v>7</v>
      </c>
      <c r="C256" s="426">
        <v>45088</v>
      </c>
      <c r="D256" s="427" t="s">
        <v>10</v>
      </c>
      <c r="E256" s="370" t="str">
        <f t="shared" si="48"/>
        <v>NORTH BRANFORD 30</v>
      </c>
      <c r="F256" s="370" t="str">
        <f t="shared" si="48"/>
        <v>NORWALK FC</v>
      </c>
      <c r="G256" s="373"/>
      <c r="H256" s="369">
        <f>VLOOKUP(E256,START_TIMES,2)</f>
        <v>0.41666666666666702</v>
      </c>
      <c r="I256" s="370" t="str">
        <f>VLOOKUP(E256,fields,2)</f>
        <v>Bittner Park (G), Guilford</v>
      </c>
      <c r="J256" s="73"/>
      <c r="K256" s="16"/>
      <c r="M256" s="5" t="s">
        <v>98</v>
      </c>
      <c r="N256" s="5" t="s">
        <v>100</v>
      </c>
      <c r="S256" s="16"/>
      <c r="T256" s="198"/>
      <c r="U256" s="198"/>
      <c r="V256" s="16"/>
      <c r="W256" s="209"/>
      <c r="X256" s="215"/>
      <c r="Y256" s="16"/>
      <c r="Z256" s="20"/>
      <c r="AC256" s="16"/>
    </row>
    <row r="257" spans="1:33" ht="12.75" customHeight="1" thickTop="1" thickBot="1" x14ac:dyDescent="0.4">
      <c r="A257" s="22">
        <v>254</v>
      </c>
      <c r="B257" s="425">
        <v>7</v>
      </c>
      <c r="C257" s="426">
        <v>45088</v>
      </c>
      <c r="D257" s="427" t="s">
        <v>10</v>
      </c>
      <c r="E257" s="370" t="str">
        <f t="shared" si="48"/>
        <v>VASCO DA GAMA 30</v>
      </c>
      <c r="F257" s="370" t="str">
        <f t="shared" si="48"/>
        <v>CLINTON FC 30</v>
      </c>
      <c r="G257" s="373"/>
      <c r="H257" s="369">
        <f>VLOOKUP(E257,START_TIMES,2)</f>
        <v>0.41666666666666702</v>
      </c>
      <c r="I257" s="370" t="str">
        <f>VLOOKUP(E257,fields,2)</f>
        <v>Veterans Memorial Park (T), Bridgeport</v>
      </c>
      <c r="J257" s="73"/>
      <c r="K257" s="16"/>
      <c r="M257" s="5" t="s">
        <v>101</v>
      </c>
      <c r="N257" s="5" t="s">
        <v>97</v>
      </c>
      <c r="S257" s="16"/>
      <c r="T257" s="198"/>
      <c r="U257" s="198"/>
      <c r="V257" s="16"/>
      <c r="W257" s="209"/>
      <c r="X257" s="215"/>
      <c r="Y257" s="16"/>
      <c r="Z257" s="20"/>
      <c r="AC257" s="16"/>
    </row>
    <row r="258" spans="1:33" ht="12.75" customHeight="1" thickTop="1" thickBot="1" x14ac:dyDescent="0.4">
      <c r="A258" s="22">
        <v>255</v>
      </c>
      <c r="B258" s="428" t="s">
        <v>0</v>
      </c>
      <c r="C258" s="426" t="s">
        <v>0</v>
      </c>
      <c r="D258" s="429" t="s">
        <v>0</v>
      </c>
      <c r="E258" s="371" t="s">
        <v>0</v>
      </c>
      <c r="F258" s="372" t="s">
        <v>0</v>
      </c>
      <c r="G258" s="373" t="s">
        <v>0</v>
      </c>
      <c r="H258" s="374" t="s">
        <v>0</v>
      </c>
      <c r="I258" s="372" t="s">
        <v>0</v>
      </c>
      <c r="J258" s="326"/>
      <c r="K258" s="16"/>
      <c r="M258" s="5"/>
      <c r="N258" s="5"/>
      <c r="S258" s="16"/>
      <c r="T258" s="198"/>
      <c r="U258" s="198"/>
      <c r="V258" s="16"/>
      <c r="W258" s="209"/>
      <c r="X258" s="215"/>
      <c r="Y258" s="16"/>
      <c r="Z258" s="20"/>
      <c r="AC258" s="16"/>
    </row>
    <row r="259" spans="1:33" ht="12.75" customHeight="1" thickTop="1" thickBot="1" x14ac:dyDescent="0.4">
      <c r="A259" s="22">
        <v>256</v>
      </c>
      <c r="B259" s="425">
        <v>7</v>
      </c>
      <c r="C259" s="426">
        <v>45088</v>
      </c>
      <c r="D259" s="430" t="s">
        <v>175</v>
      </c>
      <c r="E259" s="408" t="str">
        <f t="shared" ref="E259:F263" si="49">VLOOKUP(M259,Teams,2)</f>
        <v>MILFORD AMIGOS</v>
      </c>
      <c r="F259" s="408" t="str">
        <f t="shared" si="49"/>
        <v>FC CALDO VERDE</v>
      </c>
      <c r="G259" s="373"/>
      <c r="H259" s="369">
        <f>VLOOKUP(E259,START_TIMES,2)</f>
        <v>0.33333333333333331</v>
      </c>
      <c r="I259" s="370" t="str">
        <f>VLOOKUP(E259,fields,2)</f>
        <v>Pease Road (G), Woodbridge</v>
      </c>
      <c r="J259" s="73"/>
      <c r="K259" s="16"/>
      <c r="M259" s="5" t="s">
        <v>154</v>
      </c>
      <c r="N259" s="5" t="s">
        <v>152</v>
      </c>
      <c r="S259" s="16"/>
      <c r="T259" s="198"/>
      <c r="U259" s="198"/>
      <c r="V259" s="16"/>
      <c r="W259" s="209"/>
      <c r="X259" s="215"/>
      <c r="Y259" s="16"/>
      <c r="Z259" s="20"/>
      <c r="AC259" s="16"/>
    </row>
    <row r="260" spans="1:33" ht="12.75" customHeight="1" thickTop="1" thickBot="1" x14ac:dyDescent="0.4">
      <c r="A260" s="22">
        <v>257</v>
      </c>
      <c r="B260" s="425">
        <v>7</v>
      </c>
      <c r="C260" s="426">
        <v>45088</v>
      </c>
      <c r="D260" s="445" t="s">
        <v>175</v>
      </c>
      <c r="E260" s="382" t="str">
        <f t="shared" si="49"/>
        <v>ELITE FC</v>
      </c>
      <c r="F260" s="380" t="str">
        <f t="shared" si="49"/>
        <v>SHELTON FC</v>
      </c>
      <c r="G260" s="373"/>
      <c r="H260" s="369">
        <f>VLOOKUP(E260,START_TIMES,2)</f>
        <v>0.33333333333333331</v>
      </c>
      <c r="I260" s="370" t="str">
        <f>VLOOKUP(E260,fields,2)</f>
        <v>Foran HS KMT (T), Milford</v>
      </c>
      <c r="J260" s="184"/>
      <c r="K260" s="16"/>
      <c r="M260" s="5" t="s">
        <v>151</v>
      </c>
      <c r="N260" s="5" t="s">
        <v>158</v>
      </c>
      <c r="S260" s="16"/>
      <c r="T260" s="198"/>
      <c r="U260" s="198"/>
      <c r="V260" s="16"/>
      <c r="W260" s="209"/>
      <c r="X260" s="215"/>
      <c r="Y260" s="16"/>
      <c r="Z260" s="20"/>
      <c r="AC260" s="16"/>
    </row>
    <row r="261" spans="1:33" s="1" customFormat="1" ht="12" customHeight="1" thickTop="1" thickBot="1" x14ac:dyDescent="0.4">
      <c r="A261" s="22">
        <v>258</v>
      </c>
      <c r="B261" s="425">
        <v>7</v>
      </c>
      <c r="C261" s="426">
        <v>45088</v>
      </c>
      <c r="D261" s="430" t="s">
        <v>175</v>
      </c>
      <c r="E261" s="370" t="str">
        <f t="shared" si="49"/>
        <v>LITCHFIELD COUNTY BLUES 30</v>
      </c>
      <c r="F261" s="370" t="str">
        <f t="shared" si="49"/>
        <v>MILFORD TUESDAY</v>
      </c>
      <c r="G261" s="373"/>
      <c r="H261" s="369">
        <f>VLOOKUP(E261,START_TIMES,2)</f>
        <v>0.41666666666666669</v>
      </c>
      <c r="I261" s="370" t="str">
        <f>VLOOKUP(E261,fields,2)</f>
        <v>New Milford HS (T), New Milford</v>
      </c>
      <c r="J261" s="73"/>
      <c r="K261" s="16"/>
      <c r="L261" s="16"/>
      <c r="M261" s="5" t="s">
        <v>153</v>
      </c>
      <c r="N261" s="5" t="s">
        <v>155</v>
      </c>
      <c r="O261" s="16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 s="258"/>
      <c r="AF261"/>
      <c r="AG261"/>
    </row>
    <row r="262" spans="1:33" ht="12.75" customHeight="1" thickTop="1" thickBot="1" x14ac:dyDescent="0.4">
      <c r="A262" s="22">
        <v>259</v>
      </c>
      <c r="B262" s="425">
        <v>7</v>
      </c>
      <c r="C262" s="426">
        <v>45088</v>
      </c>
      <c r="D262" s="445" t="s">
        <v>175</v>
      </c>
      <c r="E262" s="370" t="str">
        <f t="shared" si="49"/>
        <v>NAUGATUCK FUSION</v>
      </c>
      <c r="F262" s="370" t="str">
        <f t="shared" si="49"/>
        <v>QPR</v>
      </c>
      <c r="G262" s="373"/>
      <c r="H262" s="369">
        <f>VLOOKUP(E262,START_TIMES,2)</f>
        <v>0.41666666666666702</v>
      </c>
      <c r="I262" s="370" t="str">
        <f>VLOOKUP(E262,fields,2)</f>
        <v>City Hill MS (G), Naugatuck</v>
      </c>
      <c r="J262" s="73"/>
      <c r="K262" s="16"/>
      <c r="M262" s="5" t="s">
        <v>156</v>
      </c>
      <c r="N262" s="5" t="s">
        <v>157</v>
      </c>
      <c r="S262" s="16"/>
      <c r="T262" s="198"/>
      <c r="U262" s="198"/>
      <c r="V262" s="16"/>
      <c r="W262" s="209"/>
      <c r="X262" s="215"/>
      <c r="Y262" s="16"/>
      <c r="Z262" s="20"/>
      <c r="AC262" s="16"/>
    </row>
    <row r="263" spans="1:33" ht="12.75" customHeight="1" thickTop="1" x14ac:dyDescent="0.35">
      <c r="A263" s="22">
        <v>260</v>
      </c>
      <c r="B263" s="425">
        <v>7</v>
      </c>
      <c r="C263" s="426">
        <v>45088</v>
      </c>
      <c r="D263" s="430" t="s">
        <v>175</v>
      </c>
      <c r="E263" s="408" t="str">
        <f t="shared" si="49"/>
        <v>TRINITY FC</v>
      </c>
      <c r="F263" s="408" t="str">
        <f t="shared" si="49"/>
        <v>COYOTES FC</v>
      </c>
      <c r="G263" s="373"/>
      <c r="H263" s="369">
        <f>VLOOKUP(E263,START_TIMES,2)</f>
        <v>0.33333333333333331</v>
      </c>
      <c r="I263" s="370" t="str">
        <f>VLOOKUP(E263,fields,2)</f>
        <v>Pease Road (G), Woodbridge</v>
      </c>
      <c r="J263" s="73"/>
      <c r="K263" s="16"/>
      <c r="M263" s="5" t="s">
        <v>159</v>
      </c>
      <c r="N263" s="5" t="s">
        <v>150</v>
      </c>
      <c r="O263" s="1"/>
    </row>
    <row r="264" spans="1:33" ht="12.75" customHeight="1" x14ac:dyDescent="0.35">
      <c r="A264" s="22">
        <v>261</v>
      </c>
      <c r="B264" s="428" t="s">
        <v>0</v>
      </c>
      <c r="C264" s="426" t="s">
        <v>0</v>
      </c>
      <c r="D264" s="429" t="s">
        <v>0</v>
      </c>
      <c r="E264" s="371" t="s">
        <v>0</v>
      </c>
      <c r="F264" s="372" t="s">
        <v>0</v>
      </c>
      <c r="G264" s="373" t="s">
        <v>0</v>
      </c>
      <c r="H264" s="374" t="s">
        <v>0</v>
      </c>
      <c r="I264" s="372" t="s">
        <v>0</v>
      </c>
      <c r="J264" s="326"/>
      <c r="K264" s="16"/>
      <c r="M264" s="5"/>
      <c r="N264" s="5"/>
    </row>
    <row r="265" spans="1:33" ht="12.75" customHeight="1" x14ac:dyDescent="0.35">
      <c r="A265" s="22">
        <v>262</v>
      </c>
      <c r="B265" s="425">
        <v>7</v>
      </c>
      <c r="C265" s="426">
        <v>45088</v>
      </c>
      <c r="D265" s="431" t="s">
        <v>11</v>
      </c>
      <c r="E265" s="370" t="str">
        <f t="shared" ref="E265:F269" si="50">VLOOKUP(M265,Teams,2)</f>
        <v>NORWALK SPORT COLOMBIA 40</v>
      </c>
      <c r="F265" s="370" t="str">
        <f t="shared" si="50"/>
        <v>GREENWICH FC 40</v>
      </c>
      <c r="G265" s="373"/>
      <c r="H265" s="369">
        <f>VLOOKUP(E265,START_TIMES,2)</f>
        <v>0.41666666666666702</v>
      </c>
      <c r="I265" s="370" t="str">
        <f>VLOOKUP(E265,fields,2)</f>
        <v>Nathan Hale MS (T), Norwalk</v>
      </c>
      <c r="J265" s="73"/>
      <c r="K265" s="16"/>
      <c r="M265" s="319" t="s">
        <v>104</v>
      </c>
      <c r="N265" s="319" t="s">
        <v>162</v>
      </c>
    </row>
    <row r="266" spans="1:33" ht="12.75" customHeight="1" x14ac:dyDescent="0.35">
      <c r="A266" s="22">
        <v>263</v>
      </c>
      <c r="B266" s="425">
        <v>7</v>
      </c>
      <c r="C266" s="426">
        <v>45088</v>
      </c>
      <c r="D266" s="431" t="s">
        <v>11</v>
      </c>
      <c r="E266" s="370" t="str">
        <f t="shared" si="50"/>
        <v>FAIRFIELD GAC 40</v>
      </c>
      <c r="F266" s="370" t="str">
        <f t="shared" si="50"/>
        <v>VASCO DA GAMA 40</v>
      </c>
      <c r="G266" s="373"/>
      <c r="H266" s="369">
        <v>0.33333333333333331</v>
      </c>
      <c r="I266" s="370" t="str">
        <f>VLOOKUP(E266,fields,2)</f>
        <v>Ludlowe HS (T), Fairfield</v>
      </c>
      <c r="J266" s="73"/>
      <c r="K266" s="16"/>
      <c r="M266" s="319" t="s">
        <v>161</v>
      </c>
      <c r="N266" s="319" t="s">
        <v>108</v>
      </c>
    </row>
    <row r="267" spans="1:33" ht="12.75" customHeight="1" x14ac:dyDescent="0.35">
      <c r="A267" s="22">
        <v>264</v>
      </c>
      <c r="B267" s="425">
        <v>7</v>
      </c>
      <c r="C267" s="426">
        <v>45088</v>
      </c>
      <c r="D267" s="431" t="s">
        <v>11</v>
      </c>
      <c r="E267" s="370" t="str">
        <f t="shared" si="50"/>
        <v>GREENWICH PUMAS FC 40</v>
      </c>
      <c r="F267" s="370" t="str">
        <f t="shared" si="50"/>
        <v>RIDGEFIELD KICKS</v>
      </c>
      <c r="G267" s="373"/>
      <c r="H267" s="369">
        <v>0.41666666666666669</v>
      </c>
      <c r="I267" s="370" t="str">
        <f>VLOOKUP(E267,fields,2)</f>
        <v>tbd</v>
      </c>
      <c r="J267" s="73"/>
      <c r="K267" s="16"/>
      <c r="M267" s="319" t="s">
        <v>163</v>
      </c>
      <c r="N267" s="319" t="s">
        <v>105</v>
      </c>
    </row>
    <row r="268" spans="1:33" ht="12.75" customHeight="1" x14ac:dyDescent="0.35">
      <c r="A268" s="22">
        <v>265</v>
      </c>
      <c r="B268" s="425">
        <v>7</v>
      </c>
      <c r="C268" s="426">
        <v>45088</v>
      </c>
      <c r="D268" s="431" t="s">
        <v>11</v>
      </c>
      <c r="E268" s="370" t="str">
        <f t="shared" si="50"/>
        <v>SOUTHEAST ROVERS</v>
      </c>
      <c r="F268" s="370" t="str">
        <f t="shared" si="50"/>
        <v>STORM FC</v>
      </c>
      <c r="G268" s="373"/>
      <c r="H268" s="369">
        <f>VLOOKUP(E268,START_TIMES,2)</f>
        <v>0.41666666666666702</v>
      </c>
      <c r="I268" s="370" t="str">
        <f>VLOOKUP(E268,fields,2)</f>
        <v>Leary Park (G), Waterford</v>
      </c>
      <c r="J268" s="73"/>
      <c r="K268" s="16"/>
      <c r="M268" s="319" t="s">
        <v>106</v>
      </c>
      <c r="N268" s="319" t="s">
        <v>107</v>
      </c>
    </row>
    <row r="269" spans="1:33" ht="12.75" customHeight="1" x14ac:dyDescent="0.35">
      <c r="A269" s="22">
        <v>266</v>
      </c>
      <c r="B269" s="425">
        <v>7</v>
      </c>
      <c r="C269" s="426">
        <v>45088</v>
      </c>
      <c r="D269" s="431" t="s">
        <v>11</v>
      </c>
      <c r="E269" s="370" t="str">
        <f t="shared" si="50"/>
        <v>WATERBURY ALBANIANS</v>
      </c>
      <c r="F269" s="370" t="str">
        <f t="shared" si="50"/>
        <v>CLINTON FC 40</v>
      </c>
      <c r="G269" s="373"/>
      <c r="H269" s="369">
        <f>VLOOKUP(E269,START_TIMES,2)</f>
        <v>0.33333333333333331</v>
      </c>
      <c r="I269" s="370" t="str">
        <f>VLOOKUP(E269,fields,2)</f>
        <v>Lower Ptak (G), Brookfield</v>
      </c>
      <c r="J269" s="73"/>
      <c r="K269" s="16"/>
      <c r="M269" s="319" t="s">
        <v>109</v>
      </c>
      <c r="N269" s="319" t="s">
        <v>160</v>
      </c>
    </row>
    <row r="270" spans="1:33" ht="12.75" customHeight="1" x14ac:dyDescent="0.35">
      <c r="A270" s="22">
        <v>267</v>
      </c>
      <c r="B270" s="428" t="s">
        <v>0</v>
      </c>
      <c r="C270" s="426" t="s">
        <v>0</v>
      </c>
      <c r="D270" s="429" t="s">
        <v>0</v>
      </c>
      <c r="E270" s="371" t="s">
        <v>0</v>
      </c>
      <c r="F270" s="372" t="s">
        <v>0</v>
      </c>
      <c r="G270" s="373" t="s">
        <v>0</v>
      </c>
      <c r="H270" s="374" t="s">
        <v>0</v>
      </c>
      <c r="I270" s="372" t="s">
        <v>0</v>
      </c>
      <c r="J270" s="326"/>
      <c r="K270" s="16"/>
      <c r="M270" s="5"/>
      <c r="N270" s="5"/>
    </row>
    <row r="271" spans="1:33" ht="12.75" customHeight="1" x14ac:dyDescent="0.35">
      <c r="A271" s="22">
        <v>268</v>
      </c>
      <c r="B271" s="425">
        <v>7</v>
      </c>
      <c r="C271" s="426">
        <v>45088</v>
      </c>
      <c r="D271" s="432" t="s">
        <v>12</v>
      </c>
      <c r="E271" s="376" t="str">
        <f t="shared" ref="E271:F277" si="51">VLOOKUP(M271,Teams,2)</f>
        <v>BYE</v>
      </c>
      <c r="F271" s="367" t="str">
        <f t="shared" si="51"/>
        <v>SHEBEEN FC</v>
      </c>
      <c r="G271" s="373"/>
      <c r="H271" s="369" t="str">
        <f t="shared" ref="H271:H277" si="52">VLOOKUP(E271,START_TIMES,2)</f>
        <v>--</v>
      </c>
      <c r="I271" s="370" t="str">
        <f t="shared" ref="I271:I277" si="53">VLOOKUP(E271,fields,2)</f>
        <v>--</v>
      </c>
      <c r="J271" s="73"/>
      <c r="K271" s="16"/>
      <c r="M271" s="349" t="s">
        <v>111</v>
      </c>
      <c r="N271" s="349" t="s">
        <v>859</v>
      </c>
    </row>
    <row r="272" spans="1:33" ht="12.75" customHeight="1" x14ac:dyDescent="0.35">
      <c r="A272" s="22">
        <v>269</v>
      </c>
      <c r="B272" s="425">
        <v>7</v>
      </c>
      <c r="C272" s="426">
        <v>45088</v>
      </c>
      <c r="D272" s="432" t="s">
        <v>12</v>
      </c>
      <c r="E272" s="367" t="str">
        <f t="shared" si="51"/>
        <v xml:space="preserve">GUILFORD CELTIC </v>
      </c>
      <c r="F272" s="367" t="str">
        <f t="shared" si="51"/>
        <v>WILTON WOLVES</v>
      </c>
      <c r="G272" s="373"/>
      <c r="H272" s="369">
        <v>0.33333333333333331</v>
      </c>
      <c r="I272" s="370" t="str">
        <f t="shared" si="53"/>
        <v>Guilford HS (T), Guilford</v>
      </c>
      <c r="J272" s="73"/>
      <c r="K272" s="16"/>
      <c r="M272" s="349" t="s">
        <v>115</v>
      </c>
      <c r="N272" s="349" t="s">
        <v>861</v>
      </c>
    </row>
    <row r="273" spans="1:14" ht="12.75" customHeight="1" x14ac:dyDescent="0.35">
      <c r="A273" s="22">
        <v>270</v>
      </c>
      <c r="B273" s="425">
        <v>7</v>
      </c>
      <c r="C273" s="426">
        <v>45088</v>
      </c>
      <c r="D273" s="432" t="s">
        <v>12</v>
      </c>
      <c r="E273" s="367" t="str">
        <f t="shared" si="51"/>
        <v>PAN ZONES</v>
      </c>
      <c r="F273" s="367" t="str">
        <f t="shared" si="51"/>
        <v>CLUB NAPOLI 40</v>
      </c>
      <c r="G273" s="373"/>
      <c r="H273" s="369">
        <f t="shared" si="52"/>
        <v>0.41666666666666702</v>
      </c>
      <c r="I273" s="370" t="str">
        <f t="shared" si="53"/>
        <v>Kennedy MS (G), Plantsville</v>
      </c>
      <c r="J273" s="73"/>
      <c r="K273" s="16"/>
      <c r="M273" s="349" t="s">
        <v>120</v>
      </c>
      <c r="N273" s="349" t="s">
        <v>112</v>
      </c>
    </row>
    <row r="274" spans="1:14" ht="12.75" customHeight="1" x14ac:dyDescent="0.35">
      <c r="A274" s="22">
        <v>271</v>
      </c>
      <c r="B274" s="425">
        <v>7</v>
      </c>
      <c r="C274" s="426">
        <v>45088</v>
      </c>
      <c r="D274" s="432" t="s">
        <v>12</v>
      </c>
      <c r="E274" s="409" t="str">
        <f t="shared" si="51"/>
        <v>LITCHFIELD COUNTY BLUES 40</v>
      </c>
      <c r="F274" s="409" t="str">
        <f t="shared" si="51"/>
        <v>BESA SC</v>
      </c>
      <c r="G274" s="373"/>
      <c r="H274" s="369">
        <f t="shared" si="52"/>
        <v>0.375</v>
      </c>
      <c r="I274" s="370" t="str">
        <f t="shared" si="53"/>
        <v>Torrington HS (T), Torrington</v>
      </c>
      <c r="J274" s="73"/>
      <c r="K274" s="16"/>
      <c r="M274" s="410" t="s">
        <v>116</v>
      </c>
      <c r="N274" s="410" t="s">
        <v>110</v>
      </c>
    </row>
    <row r="275" spans="1:14" ht="12.75" customHeight="1" x14ac:dyDescent="0.35">
      <c r="A275" s="22">
        <v>272</v>
      </c>
      <c r="B275" s="425">
        <v>7</v>
      </c>
      <c r="C275" s="426">
        <v>45088</v>
      </c>
      <c r="D275" s="432" t="s">
        <v>12</v>
      </c>
      <c r="E275" s="367" t="str">
        <f t="shared" si="51"/>
        <v>NORTH HAVEN SC</v>
      </c>
      <c r="F275" s="367" t="str">
        <f t="shared" si="51"/>
        <v>DERBY QUITUS</v>
      </c>
      <c r="G275" s="373"/>
      <c r="H275" s="369">
        <f t="shared" si="52"/>
        <v>0.41666666666666702</v>
      </c>
      <c r="I275" s="370" t="str">
        <f t="shared" si="53"/>
        <v>Nathan Hale MS (T), Norwalk</v>
      </c>
      <c r="J275" s="73"/>
      <c r="K275" s="16"/>
      <c r="M275" s="281" t="s">
        <v>119</v>
      </c>
      <c r="N275" s="281" t="s">
        <v>852</v>
      </c>
    </row>
    <row r="276" spans="1:14" ht="12.75" customHeight="1" x14ac:dyDescent="0.35">
      <c r="A276" s="22">
        <v>273</v>
      </c>
      <c r="B276" s="425">
        <v>7</v>
      </c>
      <c r="C276" s="426">
        <v>45088</v>
      </c>
      <c r="D276" s="432" t="s">
        <v>12</v>
      </c>
      <c r="E276" s="367" t="str">
        <f t="shared" si="51"/>
        <v>NEW HAVEN AMERICANS</v>
      </c>
      <c r="F276" s="367" t="str">
        <f t="shared" si="51"/>
        <v>NORTH BRANFORD 40</v>
      </c>
      <c r="G276" s="373"/>
      <c r="H276" s="369">
        <f t="shared" si="52"/>
        <v>0.41666666666666702</v>
      </c>
      <c r="I276" s="370" t="str">
        <f t="shared" si="53"/>
        <v>Peck Place School (G), Orange</v>
      </c>
      <c r="J276" s="73"/>
      <c r="K276" s="16"/>
      <c r="M276" s="281" t="s">
        <v>117</v>
      </c>
      <c r="N276" s="281" t="s">
        <v>857</v>
      </c>
    </row>
    <row r="277" spans="1:14" ht="12.75" customHeight="1" x14ac:dyDescent="0.35">
      <c r="A277" s="22">
        <v>274</v>
      </c>
      <c r="B277" s="425">
        <v>7</v>
      </c>
      <c r="C277" s="426">
        <v>45088</v>
      </c>
      <c r="D277" s="432" t="s">
        <v>12</v>
      </c>
      <c r="E277" s="367" t="str">
        <f t="shared" si="51"/>
        <v>GUILFORD BELL CURVE</v>
      </c>
      <c r="F277" s="367" t="str">
        <f t="shared" si="51"/>
        <v>STAMFORD UNITED</v>
      </c>
      <c r="G277" s="373"/>
      <c r="H277" s="369">
        <f t="shared" si="52"/>
        <v>0.41666666666666702</v>
      </c>
      <c r="I277" s="370" t="str">
        <f t="shared" si="53"/>
        <v>Guilford HS (T), Guilford</v>
      </c>
      <c r="J277" s="73"/>
      <c r="K277" s="16"/>
      <c r="M277" s="281" t="s">
        <v>114</v>
      </c>
      <c r="N277" s="281" t="s">
        <v>860</v>
      </c>
    </row>
    <row r="278" spans="1:14" ht="12.75" customHeight="1" x14ac:dyDescent="0.35">
      <c r="A278" s="22">
        <v>275</v>
      </c>
      <c r="B278" s="428" t="s">
        <v>0</v>
      </c>
      <c r="C278" s="426" t="s">
        <v>0</v>
      </c>
      <c r="D278" s="429" t="s">
        <v>0</v>
      </c>
      <c r="E278" s="371" t="s">
        <v>0</v>
      </c>
      <c r="F278" s="372" t="s">
        <v>0</v>
      </c>
      <c r="G278" s="373" t="s">
        <v>0</v>
      </c>
      <c r="H278" s="374" t="s">
        <v>0</v>
      </c>
      <c r="I278" s="372" t="s">
        <v>0</v>
      </c>
      <c r="J278" s="326"/>
      <c r="K278" s="16"/>
      <c r="M278" s="85"/>
      <c r="N278" s="85"/>
    </row>
    <row r="279" spans="1:14" ht="12.75" customHeight="1" x14ac:dyDescent="0.35">
      <c r="A279" s="22">
        <v>276</v>
      </c>
      <c r="B279" s="425">
        <v>7</v>
      </c>
      <c r="C279" s="426">
        <v>45088</v>
      </c>
      <c r="D279" s="433" t="s">
        <v>102</v>
      </c>
      <c r="E279" s="370" t="str">
        <f t="shared" ref="E279:F283" si="54">VLOOKUP(M279,Teams,2)</f>
        <v>GREENWICH PUMAS FC 50</v>
      </c>
      <c r="F279" s="370" t="str">
        <f t="shared" si="54"/>
        <v>DYNAMO SC</v>
      </c>
      <c r="G279" s="373"/>
      <c r="H279" s="369">
        <f>VLOOKUP(E279,START_TIMES,2)</f>
        <v>0.33333333333333331</v>
      </c>
      <c r="I279" s="370" t="str">
        <f>VLOOKUP(E279,fields,2)</f>
        <v>tbd</v>
      </c>
      <c r="J279" s="73"/>
      <c r="K279" s="16"/>
      <c r="M279" s="330" t="s">
        <v>128</v>
      </c>
      <c r="N279" s="330" t="s">
        <v>126</v>
      </c>
    </row>
    <row r="280" spans="1:14" ht="12.75" customHeight="1" x14ac:dyDescent="0.35">
      <c r="A280" s="22">
        <v>277</v>
      </c>
      <c r="B280" s="425">
        <v>7</v>
      </c>
      <c r="C280" s="426">
        <v>45088</v>
      </c>
      <c r="D280" s="433" t="s">
        <v>102</v>
      </c>
      <c r="E280" s="382" t="str">
        <f t="shared" si="54"/>
        <v>DOCKSIDE SC</v>
      </c>
      <c r="F280" s="382" t="str">
        <f t="shared" si="54"/>
        <v>STAMFORD CITY</v>
      </c>
      <c r="G280" s="373"/>
      <c r="H280" s="369">
        <f>VLOOKUP(E280,START_TIMES,2)</f>
        <v>0.41666666666666702</v>
      </c>
      <c r="I280" s="370" t="str">
        <f>VLOOKUP(E280,fields,2)</f>
        <v>Foran HS KMT (T), Milford</v>
      </c>
      <c r="J280" s="73"/>
      <c r="K280" s="16"/>
      <c r="M280" s="330" t="s">
        <v>125</v>
      </c>
      <c r="N280" s="330" t="s">
        <v>132</v>
      </c>
    </row>
    <row r="281" spans="1:14" ht="12.75" customHeight="1" x14ac:dyDescent="0.35">
      <c r="A281" s="22">
        <v>278</v>
      </c>
      <c r="B281" s="425">
        <v>7</v>
      </c>
      <c r="C281" s="426">
        <v>45088</v>
      </c>
      <c r="D281" s="433" t="s">
        <v>102</v>
      </c>
      <c r="E281" s="381" t="str">
        <f t="shared" si="54"/>
        <v>NEW FAIRFIELD UNITED</v>
      </c>
      <c r="F281" s="381" t="str">
        <f t="shared" si="54"/>
        <v>FAIRFIELD GAC 50</v>
      </c>
      <c r="G281" s="373"/>
      <c r="H281" s="369">
        <f>VLOOKUP(E281,START_TIMES,2)</f>
        <v>0.33333333333333331</v>
      </c>
      <c r="I281" s="370" t="str">
        <f>VLOOKUP(E281,fields,2)</f>
        <v>New Fairfield HS (T), New Fairfield</v>
      </c>
      <c r="J281" s="73"/>
      <c r="K281" s="16"/>
      <c r="M281" s="330" t="s">
        <v>129</v>
      </c>
      <c r="N281" s="330" t="s">
        <v>127</v>
      </c>
    </row>
    <row r="282" spans="1:14" ht="12.75" customHeight="1" x14ac:dyDescent="0.35">
      <c r="A282" s="22">
        <v>279</v>
      </c>
      <c r="B282" s="425">
        <v>7</v>
      </c>
      <c r="C282" s="426">
        <v>45088</v>
      </c>
      <c r="D282" s="433" t="s">
        <v>102</v>
      </c>
      <c r="E282" s="370" t="str">
        <f t="shared" si="54"/>
        <v>NORWALK MARINERS LEGENDS</v>
      </c>
      <c r="F282" s="370" t="str">
        <f t="shared" si="54"/>
        <v>POLONIA FALCON STARS FC</v>
      </c>
      <c r="G282" s="373"/>
      <c r="H282" s="369">
        <f>VLOOKUP(E282,START_TIMES,2)</f>
        <v>0.41666666666666702</v>
      </c>
      <c r="I282" s="370" t="str">
        <f>VLOOKUP(E282,fields,2)</f>
        <v>Nathan Hale MS (T), Norwalk</v>
      </c>
      <c r="J282" s="73"/>
      <c r="K282" s="16"/>
      <c r="M282" s="330" t="s">
        <v>130</v>
      </c>
      <c r="N282" s="330" t="s">
        <v>131</v>
      </c>
    </row>
    <row r="283" spans="1:14" ht="12.75" customHeight="1" x14ac:dyDescent="0.35">
      <c r="A283" s="22">
        <v>280</v>
      </c>
      <c r="B283" s="425">
        <v>7</v>
      </c>
      <c r="C283" s="426">
        <v>45088</v>
      </c>
      <c r="D283" s="433" t="s">
        <v>102</v>
      </c>
      <c r="E283" s="370" t="str">
        <f t="shared" si="54"/>
        <v>VASCO DA GAMA 50</v>
      </c>
      <c r="F283" s="370" t="str">
        <f t="shared" si="54"/>
        <v>CHESHIRE AZZURRI</v>
      </c>
      <c r="G283" s="373"/>
      <c r="H283" s="369">
        <v>0.33333333333333331</v>
      </c>
      <c r="I283" s="370" t="str">
        <f>VLOOKUP(E283,fields,2)</f>
        <v>Veterans Memorial Park (T), Bridgeport</v>
      </c>
      <c r="J283" s="73"/>
      <c r="K283" s="16"/>
      <c r="M283" s="330" t="s">
        <v>133</v>
      </c>
      <c r="N283" s="330" t="s">
        <v>124</v>
      </c>
    </row>
    <row r="284" spans="1:14" ht="12.75" customHeight="1" x14ac:dyDescent="0.35">
      <c r="A284" s="22">
        <v>281</v>
      </c>
      <c r="B284" s="428" t="s">
        <v>0</v>
      </c>
      <c r="C284" s="426" t="s">
        <v>0</v>
      </c>
      <c r="D284" s="429" t="s">
        <v>0</v>
      </c>
      <c r="E284" s="371" t="s">
        <v>0</v>
      </c>
      <c r="F284" s="372" t="s">
        <v>0</v>
      </c>
      <c r="G284" s="373" t="s">
        <v>0</v>
      </c>
      <c r="H284" s="374" t="s">
        <v>0</v>
      </c>
      <c r="I284" s="372" t="s">
        <v>0</v>
      </c>
      <c r="J284" s="326"/>
      <c r="K284" s="16"/>
      <c r="M284" s="85"/>
      <c r="N284" s="85"/>
    </row>
    <row r="285" spans="1:14" ht="12.75" customHeight="1" x14ac:dyDescent="0.35">
      <c r="A285" s="22">
        <v>282</v>
      </c>
      <c r="B285" s="425">
        <v>7</v>
      </c>
      <c r="C285" s="426">
        <v>45088</v>
      </c>
      <c r="D285" s="434" t="s">
        <v>890</v>
      </c>
      <c r="E285" s="367" t="str">
        <f t="shared" ref="E285:F288" si="55">VLOOKUP(M285,Teams,2)</f>
        <v>WESTPORT FC</v>
      </c>
      <c r="F285" s="367" t="str">
        <f t="shared" si="55"/>
        <v>REBELS UNITED</v>
      </c>
      <c r="G285" s="373"/>
      <c r="H285" s="369">
        <f>VLOOKUP(E285,START_TIMES,2)</f>
        <v>0.33333333333333331</v>
      </c>
      <c r="I285" s="370" t="str">
        <f>VLOOKUP(E285,fields,2)</f>
        <v>Wakeman Park (T), Westport</v>
      </c>
      <c r="J285" s="73"/>
      <c r="K285" s="16"/>
      <c r="M285" s="340" t="s">
        <v>147</v>
      </c>
      <c r="N285" s="340" t="s">
        <v>146</v>
      </c>
    </row>
    <row r="286" spans="1:14" ht="12.75" customHeight="1" x14ac:dyDescent="0.35">
      <c r="A286" s="22">
        <v>283</v>
      </c>
      <c r="B286" s="425">
        <v>7</v>
      </c>
      <c r="C286" s="426">
        <v>45088</v>
      </c>
      <c r="D286" s="434" t="s">
        <v>890</v>
      </c>
      <c r="E286" s="367" t="str">
        <f t="shared" si="55"/>
        <v>GUILFORD BLACK EAGLES</v>
      </c>
      <c r="F286" s="367" t="str">
        <f t="shared" si="55"/>
        <v>EAST HAVEN SC</v>
      </c>
      <c r="G286" s="373"/>
      <c r="H286" s="369">
        <f>VLOOKUP(E286,START_TIMES,2)</f>
        <v>0.41666666666666702</v>
      </c>
      <c r="I286" s="370" t="str">
        <f>VLOOKUP(E286,fields,2)</f>
        <v>Calvin Leete School (G), Guilford</v>
      </c>
      <c r="J286" s="73"/>
      <c r="K286" s="16"/>
      <c r="M286" s="340" t="s">
        <v>142</v>
      </c>
      <c r="N286" s="340" t="s">
        <v>136</v>
      </c>
    </row>
    <row r="287" spans="1:14" ht="12.75" customHeight="1" x14ac:dyDescent="0.35">
      <c r="A287" s="22">
        <v>284</v>
      </c>
      <c r="B287" s="425">
        <v>7</v>
      </c>
      <c r="C287" s="426">
        <v>45088</v>
      </c>
      <c r="D287" s="434" t="s">
        <v>890</v>
      </c>
      <c r="E287" s="367" t="str">
        <f t="shared" si="55"/>
        <v>CLUB NAPOLI 50</v>
      </c>
      <c r="F287" s="367" t="str">
        <f t="shared" si="55"/>
        <v>NORWALK SPORT COLOMBIA 50</v>
      </c>
      <c r="G287" s="373"/>
      <c r="H287" s="369">
        <f>VLOOKUP(E287,START_TIMES,2)</f>
        <v>0.41666666666666702</v>
      </c>
      <c r="I287" s="370" t="str">
        <f>VLOOKUP(E287,fields,2)</f>
        <v>North Farms Park (G), North Branford</v>
      </c>
      <c r="J287" s="73"/>
      <c r="K287" s="16"/>
      <c r="M287" s="340" t="s">
        <v>134</v>
      </c>
      <c r="N287" s="340" t="s">
        <v>144</v>
      </c>
    </row>
    <row r="288" spans="1:14" ht="12.75" customHeight="1" x14ac:dyDescent="0.35">
      <c r="A288" s="22">
        <v>285</v>
      </c>
      <c r="B288" s="425">
        <v>7</v>
      </c>
      <c r="C288" s="426">
        <v>45088</v>
      </c>
      <c r="D288" s="434" t="s">
        <v>890</v>
      </c>
      <c r="E288" s="367" t="str">
        <f t="shared" si="55"/>
        <v>GREENWICH PFC</v>
      </c>
      <c r="F288" s="367" t="str">
        <f t="shared" si="55"/>
        <v>GREENWICH FC 50</v>
      </c>
      <c r="G288" s="373"/>
      <c r="H288" s="369">
        <f>VLOOKUP(E288,START_TIMES,2)</f>
        <v>0.33333333333333331</v>
      </c>
      <c r="I288" s="370" t="str">
        <f>VLOOKUP(E288,fields,2)</f>
        <v>tbd</v>
      </c>
      <c r="J288" s="73"/>
      <c r="K288" s="16"/>
      <c r="M288" s="340" t="s">
        <v>141</v>
      </c>
      <c r="N288" s="340" t="s">
        <v>138</v>
      </c>
    </row>
    <row r="289" spans="1:29" ht="12.75" customHeight="1" x14ac:dyDescent="0.35">
      <c r="A289" s="22">
        <v>286</v>
      </c>
      <c r="B289" s="428" t="s">
        <v>0</v>
      </c>
      <c r="C289" s="426" t="s">
        <v>0</v>
      </c>
      <c r="D289" s="429" t="s">
        <v>0</v>
      </c>
      <c r="E289" s="371" t="s">
        <v>0</v>
      </c>
      <c r="F289" s="372" t="s">
        <v>0</v>
      </c>
      <c r="G289" s="373" t="s">
        <v>0</v>
      </c>
      <c r="H289" s="374" t="s">
        <v>0</v>
      </c>
      <c r="I289" s="372" t="s">
        <v>0</v>
      </c>
      <c r="J289" s="326"/>
      <c r="K289" s="16"/>
      <c r="M289" s="85"/>
      <c r="N289" s="85"/>
    </row>
    <row r="290" spans="1:29" ht="14.5" x14ac:dyDescent="0.35">
      <c r="A290" s="22">
        <v>287</v>
      </c>
      <c r="B290" s="425">
        <v>7</v>
      </c>
      <c r="C290" s="426">
        <v>45088</v>
      </c>
      <c r="D290" s="435" t="s">
        <v>891</v>
      </c>
      <c r="E290" s="367" t="str">
        <f>VLOOKUP(M290,Teams,2)</f>
        <v>SOUTHEAST CT</v>
      </c>
      <c r="F290" s="367" t="str">
        <f>VLOOKUP(N290,Teams,2)</f>
        <v>NORTH BRANFORD LEGENDS</v>
      </c>
      <c r="G290" s="373"/>
      <c r="H290" s="369">
        <f>VLOOKUP(E290,START_TIMES,2)</f>
        <v>0.41666666666666702</v>
      </c>
      <c r="I290" s="370" t="str">
        <f>VLOOKUP(E290,fields,2)</f>
        <v>Killingworth Rec Park (G), Killingworth</v>
      </c>
      <c r="J290" s="73"/>
      <c r="K290" s="16"/>
      <c r="M290" s="341" t="s">
        <v>149</v>
      </c>
      <c r="N290" s="341" t="s">
        <v>148</v>
      </c>
    </row>
    <row r="291" spans="1:29" ht="14.5" x14ac:dyDescent="0.35">
      <c r="A291" s="22">
        <v>288</v>
      </c>
      <c r="B291" s="425">
        <v>7</v>
      </c>
      <c r="C291" s="426">
        <v>45088</v>
      </c>
      <c r="D291" s="435" t="s">
        <v>891</v>
      </c>
      <c r="E291" s="367" t="str">
        <f>VLOOKUP(M291,Teams,2)</f>
        <v>ZIMMITTI SC</v>
      </c>
      <c r="F291" s="367" t="str">
        <f>VLOOKUP(N291,Teams,2)</f>
        <v>VASCO DA GAMA 60</v>
      </c>
      <c r="G291" s="373"/>
      <c r="H291" s="369">
        <f>VLOOKUP(E291,START_TIMES,2)</f>
        <v>0.41666666666666702</v>
      </c>
      <c r="I291" s="370" t="str">
        <f>VLOOKUP(E291,fields,2)</f>
        <v>Pontelandolfo Club (G), Waterbury</v>
      </c>
      <c r="J291" s="73"/>
      <c r="K291" s="16"/>
      <c r="M291" s="341" t="s">
        <v>137</v>
      </c>
      <c r="N291" s="341" t="s">
        <v>135</v>
      </c>
    </row>
    <row r="292" spans="1:29" ht="12.75" customHeight="1" x14ac:dyDescent="0.35">
      <c r="A292" s="22">
        <v>289</v>
      </c>
      <c r="B292" s="428" t="s">
        <v>0</v>
      </c>
      <c r="C292" s="426" t="s">
        <v>0</v>
      </c>
      <c r="D292" s="429" t="s">
        <v>0</v>
      </c>
      <c r="E292" s="371" t="s">
        <v>0</v>
      </c>
      <c r="F292" s="372" t="s">
        <v>0</v>
      </c>
      <c r="G292" s="373" t="s">
        <v>0</v>
      </c>
      <c r="H292" s="374" t="s">
        <v>0</v>
      </c>
      <c r="I292" s="372" t="s">
        <v>0</v>
      </c>
      <c r="J292" s="326"/>
      <c r="K292" s="16"/>
      <c r="M292" s="85"/>
      <c r="N292" s="85"/>
    </row>
    <row r="293" spans="1:29" ht="12.75" customHeight="1" x14ac:dyDescent="0.35">
      <c r="A293" s="22">
        <v>290</v>
      </c>
      <c r="B293" s="425">
        <v>8</v>
      </c>
      <c r="C293" s="426">
        <v>45095</v>
      </c>
      <c r="D293" s="427" t="s">
        <v>10</v>
      </c>
      <c r="E293" s="370" t="str">
        <f t="shared" ref="E293:F297" si="56">VLOOKUP(M293,Teams,2)</f>
        <v>CLUB NAPOLI 30</v>
      </c>
      <c r="F293" s="370" t="str">
        <f t="shared" si="56"/>
        <v>GREENWICH FC 30</v>
      </c>
      <c r="G293" s="373"/>
      <c r="H293" s="369">
        <v>0.45833333333333331</v>
      </c>
      <c r="I293" s="370" t="str">
        <f>VLOOKUP(E293,fields,2)</f>
        <v>Quinnipiac Park (G), Cheshire</v>
      </c>
      <c r="J293" s="73"/>
      <c r="K293" s="16"/>
      <c r="M293" s="85" t="s">
        <v>96</v>
      </c>
      <c r="N293" s="85" t="s">
        <v>99</v>
      </c>
    </row>
    <row r="294" spans="1:29" ht="12.75" customHeight="1" x14ac:dyDescent="0.35">
      <c r="A294" s="22">
        <v>291</v>
      </c>
      <c r="B294" s="425">
        <v>8</v>
      </c>
      <c r="C294" s="426">
        <v>45095</v>
      </c>
      <c r="D294" s="427" t="s">
        <v>10</v>
      </c>
      <c r="E294" s="370" t="str">
        <f t="shared" si="56"/>
        <v>CLINTON FC 30</v>
      </c>
      <c r="F294" s="370" t="str">
        <f t="shared" si="56"/>
        <v>HAMDEN ALL STARS</v>
      </c>
      <c r="G294" s="373"/>
      <c r="H294" s="369">
        <f>VLOOKUP(E294,START_TIMES,2)</f>
        <v>0.41666666666666669</v>
      </c>
      <c r="I294" s="370" t="str">
        <f>VLOOKUP(E294,fields,2)</f>
        <v>Strong Field (T), Madison</v>
      </c>
      <c r="J294" s="73"/>
      <c r="K294" s="16"/>
      <c r="M294" s="85" t="s">
        <v>97</v>
      </c>
      <c r="N294" s="85" t="s">
        <v>94</v>
      </c>
    </row>
    <row r="295" spans="1:29" ht="12.75" customHeight="1" x14ac:dyDescent="0.35">
      <c r="A295" s="22">
        <v>292</v>
      </c>
      <c r="B295" s="425">
        <v>8</v>
      </c>
      <c r="C295" s="426">
        <v>45095</v>
      </c>
      <c r="D295" s="427" t="s">
        <v>10</v>
      </c>
      <c r="E295" s="370" t="str">
        <f t="shared" si="56"/>
        <v>NEWTOWN SALTY DOGS</v>
      </c>
      <c r="F295" s="370" t="str">
        <f t="shared" si="56"/>
        <v>NORTH BRANFORD 30</v>
      </c>
      <c r="G295" s="373"/>
      <c r="H295" s="369">
        <f>VLOOKUP(E295,START_TIMES,2)</f>
        <v>0.33333333333333331</v>
      </c>
      <c r="I295" s="370" t="str">
        <f>VLOOKUP(E295,fields,2)</f>
        <v>Treadwell Park (T), Newtown</v>
      </c>
      <c r="J295" s="73"/>
      <c r="K295" s="16"/>
      <c r="M295" s="85" t="s">
        <v>92</v>
      </c>
      <c r="N295" s="85" t="s">
        <v>98</v>
      </c>
    </row>
    <row r="296" spans="1:29" ht="12.75" customHeight="1" x14ac:dyDescent="0.35">
      <c r="A296" s="22">
        <v>293</v>
      </c>
      <c r="B296" s="425">
        <v>8</v>
      </c>
      <c r="C296" s="426">
        <v>45095</v>
      </c>
      <c r="D296" s="427" t="s">
        <v>10</v>
      </c>
      <c r="E296" s="370" t="str">
        <f t="shared" si="56"/>
        <v>VASCO DA GAMA 30</v>
      </c>
      <c r="F296" s="370" t="str">
        <f t="shared" si="56"/>
        <v>DANBURY UNITED</v>
      </c>
      <c r="G296" s="373"/>
      <c r="H296" s="369">
        <f>VLOOKUP(E296,START_TIMES,2)</f>
        <v>0.41666666666666702</v>
      </c>
      <c r="I296" s="370" t="str">
        <f>VLOOKUP(E296,fields,2)</f>
        <v>Veterans Memorial Park (T), Bridgeport</v>
      </c>
      <c r="J296" s="73"/>
      <c r="K296" s="16"/>
      <c r="M296" s="85" t="s">
        <v>101</v>
      </c>
      <c r="N296" s="85" t="s">
        <v>93</v>
      </c>
    </row>
    <row r="297" spans="1:29" ht="12.75" customHeight="1" x14ac:dyDescent="0.35">
      <c r="A297" s="22">
        <v>294</v>
      </c>
      <c r="B297" s="425">
        <v>8</v>
      </c>
      <c r="C297" s="426">
        <v>45095</v>
      </c>
      <c r="D297" s="427" t="s">
        <v>10</v>
      </c>
      <c r="E297" s="382" t="str">
        <f t="shared" si="56"/>
        <v>NORWALK FC</v>
      </c>
      <c r="F297" s="382" t="str">
        <f t="shared" si="56"/>
        <v>STAMFORD FC</v>
      </c>
      <c r="G297" s="373"/>
      <c r="H297" s="369">
        <f>VLOOKUP(E297,START_TIMES,2)</f>
        <v>0.41666666666666702</v>
      </c>
      <c r="I297" s="370" t="str">
        <f>VLOOKUP(E297,fields,2)</f>
        <v>Nathan Hale MS (T), Norwalk</v>
      </c>
      <c r="J297" s="73"/>
      <c r="K297" s="16"/>
      <c r="M297" s="85" t="s">
        <v>100</v>
      </c>
      <c r="N297" s="85" t="s">
        <v>95</v>
      </c>
    </row>
    <row r="298" spans="1:29" ht="12.75" customHeight="1" x14ac:dyDescent="0.35">
      <c r="A298" s="22">
        <v>295</v>
      </c>
      <c r="B298" s="428" t="s">
        <v>0</v>
      </c>
      <c r="C298" s="426" t="s">
        <v>0</v>
      </c>
      <c r="D298" s="429" t="s">
        <v>0</v>
      </c>
      <c r="E298" s="371" t="s">
        <v>0</v>
      </c>
      <c r="F298" s="372" t="s">
        <v>0</v>
      </c>
      <c r="G298" s="373" t="s">
        <v>0</v>
      </c>
      <c r="H298" s="374" t="s">
        <v>0</v>
      </c>
      <c r="I298" s="372" t="s">
        <v>0</v>
      </c>
      <c r="J298" s="326"/>
      <c r="K298" s="16"/>
      <c r="M298" s="85"/>
      <c r="N298" s="85"/>
    </row>
    <row r="299" spans="1:29" ht="12.75" customHeight="1" x14ac:dyDescent="0.35">
      <c r="A299" s="22">
        <v>296</v>
      </c>
      <c r="B299" s="425">
        <v>8</v>
      </c>
      <c r="C299" s="426">
        <v>45095</v>
      </c>
      <c r="D299" s="430" t="s">
        <v>175</v>
      </c>
      <c r="E299" s="382" t="str">
        <f t="shared" ref="E299:F303" si="57">VLOOKUP(M299,Teams,2)</f>
        <v>ELITE FC</v>
      </c>
      <c r="F299" s="382" t="str">
        <f t="shared" si="57"/>
        <v>LITCHFIELD COUNTY BLUES 30</v>
      </c>
      <c r="G299" s="373"/>
      <c r="H299" s="369">
        <f>VLOOKUP(E299,START_TIMES,2)</f>
        <v>0.33333333333333331</v>
      </c>
      <c r="I299" s="370" t="str">
        <f>VLOOKUP(E299,fields,2)</f>
        <v>Foran HS KMT (T), Milford</v>
      </c>
      <c r="J299" s="73"/>
      <c r="K299" s="16"/>
      <c r="M299" s="85" t="s">
        <v>151</v>
      </c>
      <c r="N299" s="85" t="s">
        <v>153</v>
      </c>
    </row>
    <row r="300" spans="1:29" ht="12.75" customHeight="1" thickBot="1" x14ac:dyDescent="0.4">
      <c r="A300" s="22">
        <v>297</v>
      </c>
      <c r="B300" s="425">
        <v>8</v>
      </c>
      <c r="C300" s="426">
        <v>45095</v>
      </c>
      <c r="D300" s="430" t="s">
        <v>175</v>
      </c>
      <c r="E300" s="367" t="str">
        <f t="shared" si="57"/>
        <v>COYOTES FC</v>
      </c>
      <c r="F300" s="370" t="str">
        <f t="shared" si="57"/>
        <v>MILFORD AMIGOS</v>
      </c>
      <c r="G300" s="373"/>
      <c r="H300" s="369">
        <f>VLOOKUP(E300,START_TIMES,2)</f>
        <v>0.41666666666666702</v>
      </c>
      <c r="I300" s="370" t="str">
        <f>VLOOKUP(E300,fields,2)</f>
        <v>Platt HS (T), Meriden</v>
      </c>
      <c r="J300" s="73"/>
      <c r="K300" s="16"/>
      <c r="M300" s="85" t="s">
        <v>150</v>
      </c>
      <c r="N300" s="85" t="s">
        <v>154</v>
      </c>
    </row>
    <row r="301" spans="1:29" ht="12.75" customHeight="1" thickTop="1" thickBot="1" x14ac:dyDescent="0.4">
      <c r="A301" s="22">
        <v>298</v>
      </c>
      <c r="B301" s="425">
        <v>8</v>
      </c>
      <c r="C301" s="426">
        <v>45095</v>
      </c>
      <c r="D301" s="430" t="s">
        <v>175</v>
      </c>
      <c r="E301" s="370" t="str">
        <f t="shared" si="57"/>
        <v>MILFORD TUESDAY</v>
      </c>
      <c r="F301" s="370" t="str">
        <f t="shared" si="57"/>
        <v>NAUGATUCK FUSION</v>
      </c>
      <c r="G301" s="373"/>
      <c r="H301" s="369">
        <f>VLOOKUP(E301,START_TIMES,2)</f>
        <v>0.33333333333333331</v>
      </c>
      <c r="I301" s="370" t="str">
        <f>VLOOKUP(E301,fields,2)</f>
        <v>Witek Park (G), Derby</v>
      </c>
      <c r="J301" s="73"/>
      <c r="K301" s="16"/>
      <c r="M301" s="85" t="s">
        <v>155</v>
      </c>
      <c r="N301" s="85" t="s">
        <v>156</v>
      </c>
      <c r="S301" s="16"/>
      <c r="T301" s="198"/>
      <c r="U301" s="198"/>
      <c r="V301" s="16">
        <v>73</v>
      </c>
      <c r="W301" s="209"/>
      <c r="X301" s="215"/>
      <c r="Y301" s="16"/>
      <c r="Z301" s="20"/>
      <c r="AC301" s="16"/>
    </row>
    <row r="302" spans="1:29" ht="12.75" customHeight="1" thickTop="1" thickBot="1" x14ac:dyDescent="0.4">
      <c r="A302" s="22">
        <v>299</v>
      </c>
      <c r="B302" s="425">
        <v>8</v>
      </c>
      <c r="C302" s="426">
        <v>45095</v>
      </c>
      <c r="D302" s="430" t="s">
        <v>175</v>
      </c>
      <c r="E302" s="370" t="str">
        <f t="shared" si="57"/>
        <v>TRINITY FC</v>
      </c>
      <c r="F302" s="370" t="str">
        <f t="shared" si="57"/>
        <v>FC CALDO VERDE</v>
      </c>
      <c r="G302" s="373"/>
      <c r="H302" s="369">
        <f>VLOOKUP(E302,START_TIMES,2)</f>
        <v>0.33333333333333331</v>
      </c>
      <c r="I302" s="370" t="str">
        <f>VLOOKUP(E302,fields,2)</f>
        <v>Pease Road (G), Woodbridge</v>
      </c>
      <c r="J302" s="73"/>
      <c r="K302" s="16"/>
      <c r="M302" s="85" t="s">
        <v>159</v>
      </c>
      <c r="N302" s="85" t="s">
        <v>152</v>
      </c>
      <c r="S302" s="16"/>
      <c r="T302" s="198"/>
      <c r="U302" s="198"/>
      <c r="V302" s="16">
        <v>74</v>
      </c>
      <c r="W302" s="209"/>
      <c r="X302" s="215"/>
      <c r="Y302" s="16"/>
      <c r="Z302" s="20"/>
      <c r="AC302" s="16"/>
    </row>
    <row r="303" spans="1:29" ht="12.75" customHeight="1" thickTop="1" x14ac:dyDescent="0.35">
      <c r="A303" s="22">
        <v>300</v>
      </c>
      <c r="B303" s="425">
        <v>8</v>
      </c>
      <c r="C303" s="426">
        <v>45095</v>
      </c>
      <c r="D303" s="446" t="s">
        <v>175</v>
      </c>
      <c r="E303" s="370" t="str">
        <f t="shared" si="57"/>
        <v>SHELTON FC</v>
      </c>
      <c r="F303" s="370" t="str">
        <f t="shared" si="57"/>
        <v>QPR</v>
      </c>
      <c r="G303" s="373"/>
      <c r="H303" s="369">
        <f>VLOOKUP(E303,START_TIMES,2)</f>
        <v>0.33333333333333331</v>
      </c>
      <c r="I303" s="370" t="str">
        <f>VLOOKUP(E303,fields,2)</f>
        <v>Nike Site (G), Shelton</v>
      </c>
      <c r="J303" s="73"/>
      <c r="K303" s="16"/>
      <c r="M303" s="85" t="s">
        <v>158</v>
      </c>
      <c r="N303" s="85" t="s">
        <v>157</v>
      </c>
      <c r="S303" s="16"/>
      <c r="T303" s="288"/>
      <c r="U303" s="288"/>
      <c r="V303" s="16"/>
      <c r="W303" s="227"/>
      <c r="X303" s="289"/>
      <c r="Y303" s="16"/>
      <c r="Z303" s="20"/>
      <c r="AC303" s="16"/>
    </row>
    <row r="304" spans="1:29" ht="12.75" customHeight="1" x14ac:dyDescent="0.35">
      <c r="A304" s="22">
        <v>301</v>
      </c>
      <c r="B304" s="428" t="s">
        <v>0</v>
      </c>
      <c r="C304" s="426" t="s">
        <v>0</v>
      </c>
      <c r="D304" s="429" t="s">
        <v>0</v>
      </c>
      <c r="E304" s="371" t="s">
        <v>0</v>
      </c>
      <c r="F304" s="372" t="s">
        <v>0</v>
      </c>
      <c r="G304" s="373" t="s">
        <v>0</v>
      </c>
      <c r="H304" s="374" t="s">
        <v>0</v>
      </c>
      <c r="I304" s="372" t="s">
        <v>0</v>
      </c>
      <c r="J304" s="326"/>
      <c r="K304" s="16"/>
      <c r="M304" s="85"/>
      <c r="N304" s="85"/>
    </row>
    <row r="305" spans="1:14" ht="12.75" customHeight="1" x14ac:dyDescent="0.35">
      <c r="A305" s="22">
        <v>302</v>
      </c>
      <c r="B305" s="425">
        <v>8</v>
      </c>
      <c r="C305" s="426">
        <v>45095</v>
      </c>
      <c r="D305" s="431" t="s">
        <v>11</v>
      </c>
      <c r="E305" s="370" t="str">
        <f t="shared" ref="E305:F309" si="58">VLOOKUP(M305,Teams,2)</f>
        <v>FAIRFIELD GAC 40</v>
      </c>
      <c r="F305" s="370" t="str">
        <f t="shared" si="58"/>
        <v>GREENWICH PUMAS FC 40</v>
      </c>
      <c r="G305" s="373"/>
      <c r="H305" s="369">
        <f>VLOOKUP(E305,START_TIMES,2)</f>
        <v>0.41666666666666669</v>
      </c>
      <c r="I305" s="370" t="str">
        <f>VLOOKUP(E305,fields,2)</f>
        <v>Ludlowe HS (T), Fairfield</v>
      </c>
      <c r="J305" s="73"/>
      <c r="K305" s="16"/>
      <c r="M305" s="359" t="s">
        <v>161</v>
      </c>
      <c r="N305" s="359" t="s">
        <v>163</v>
      </c>
    </row>
    <row r="306" spans="1:14" ht="12.75" customHeight="1" x14ac:dyDescent="0.35">
      <c r="A306" s="22">
        <v>303</v>
      </c>
      <c r="B306" s="425">
        <v>8</v>
      </c>
      <c r="C306" s="426">
        <v>45095</v>
      </c>
      <c r="D306" s="431" t="s">
        <v>11</v>
      </c>
      <c r="E306" s="370" t="str">
        <f t="shared" si="58"/>
        <v>CLINTON FC 40</v>
      </c>
      <c r="F306" s="370" t="str">
        <f t="shared" si="58"/>
        <v>NORWALK SPORT COLOMBIA 40</v>
      </c>
      <c r="G306" s="373"/>
      <c r="H306" s="369">
        <f>VLOOKUP(E306,START_TIMES,2)</f>
        <v>0.33333333333333331</v>
      </c>
      <c r="I306" s="370" t="str">
        <f>VLOOKUP(E306,fields,2)</f>
        <v>Indian River Sports Complex (T), Clinton</v>
      </c>
      <c r="J306" s="73"/>
      <c r="K306" s="16"/>
      <c r="M306" s="359" t="s">
        <v>160</v>
      </c>
      <c r="N306" s="359" t="s">
        <v>104</v>
      </c>
    </row>
    <row r="307" spans="1:14" ht="12.75" customHeight="1" x14ac:dyDescent="0.35">
      <c r="A307" s="22">
        <v>304</v>
      </c>
      <c r="B307" s="425">
        <v>8</v>
      </c>
      <c r="C307" s="426">
        <v>45095</v>
      </c>
      <c r="D307" s="431" t="s">
        <v>11</v>
      </c>
      <c r="E307" s="370" t="str">
        <f t="shared" si="58"/>
        <v>RIDGEFIELD KICKS</v>
      </c>
      <c r="F307" s="370" t="str">
        <f t="shared" si="58"/>
        <v>SOUTHEAST ROVERS</v>
      </c>
      <c r="G307" s="373"/>
      <c r="H307" s="369">
        <f>VLOOKUP(E307,START_TIMES,2)</f>
        <v>0.41666666666666669</v>
      </c>
      <c r="I307" s="370" t="str">
        <f>VLOOKUP(E307,fields,2)</f>
        <v>Wooster School (T), Ridgefield</v>
      </c>
      <c r="J307" s="73"/>
      <c r="K307" s="16"/>
      <c r="M307" s="359" t="s">
        <v>105</v>
      </c>
      <c r="N307" s="359" t="s">
        <v>106</v>
      </c>
    </row>
    <row r="308" spans="1:14" ht="12.75" customHeight="1" x14ac:dyDescent="0.35">
      <c r="A308" s="22">
        <v>305</v>
      </c>
      <c r="B308" s="425">
        <v>8</v>
      </c>
      <c r="C308" s="426">
        <v>45095</v>
      </c>
      <c r="D308" s="431" t="s">
        <v>11</v>
      </c>
      <c r="E308" s="370" t="str">
        <f t="shared" si="58"/>
        <v>GREENWICH FC 40</v>
      </c>
      <c r="F308" s="370" t="str">
        <f t="shared" si="58"/>
        <v>WATERBURY ALBANIANS</v>
      </c>
      <c r="G308" s="373"/>
      <c r="H308" s="369">
        <f>VLOOKUP(E308,START_TIMES,2)</f>
        <v>0.33333333333333331</v>
      </c>
      <c r="I308" s="370" t="str">
        <f>VLOOKUP(E308,fields,2)</f>
        <v>tbd</v>
      </c>
      <c r="J308" s="73"/>
      <c r="K308" s="16"/>
      <c r="M308" s="359" t="s">
        <v>162</v>
      </c>
      <c r="N308" s="360" t="s">
        <v>109</v>
      </c>
    </row>
    <row r="309" spans="1:14" ht="12.75" customHeight="1" x14ac:dyDescent="0.35">
      <c r="A309" s="22">
        <v>306</v>
      </c>
      <c r="B309" s="425">
        <v>8</v>
      </c>
      <c r="C309" s="426">
        <v>45095</v>
      </c>
      <c r="D309" s="431" t="s">
        <v>11</v>
      </c>
      <c r="E309" s="370" t="str">
        <f t="shared" si="58"/>
        <v>VASCO DA GAMA 40</v>
      </c>
      <c r="F309" s="370" t="str">
        <f t="shared" si="58"/>
        <v>STORM FC</v>
      </c>
      <c r="G309" s="373"/>
      <c r="H309" s="369">
        <v>0.33333333333333331</v>
      </c>
      <c r="I309" s="370" t="str">
        <f>VLOOKUP(E309,fields,2)</f>
        <v>Veterans Memorial Park (T), Bridgeport</v>
      </c>
      <c r="J309" s="73"/>
      <c r="K309" s="16"/>
      <c r="M309" s="359" t="s">
        <v>108</v>
      </c>
      <c r="N309" s="359" t="s">
        <v>107</v>
      </c>
    </row>
    <row r="310" spans="1:14" ht="12.75" customHeight="1" x14ac:dyDescent="0.35">
      <c r="A310" s="22">
        <v>307</v>
      </c>
      <c r="B310" s="428" t="s">
        <v>0</v>
      </c>
      <c r="C310" s="426" t="s">
        <v>0</v>
      </c>
      <c r="D310" s="429" t="s">
        <v>0</v>
      </c>
      <c r="E310" s="371" t="s">
        <v>0</v>
      </c>
      <c r="F310" s="372" t="s">
        <v>0</v>
      </c>
      <c r="G310" s="373" t="s">
        <v>0</v>
      </c>
      <c r="H310" s="374" t="s">
        <v>0</v>
      </c>
      <c r="I310" s="372" t="s">
        <v>0</v>
      </c>
      <c r="J310" s="326"/>
      <c r="K310" s="16"/>
      <c r="M310" s="85"/>
      <c r="N310" s="85"/>
    </row>
    <row r="311" spans="1:14" ht="12.75" customHeight="1" x14ac:dyDescent="0.35">
      <c r="A311" s="22">
        <v>308</v>
      </c>
      <c r="B311" s="425">
        <v>8</v>
      </c>
      <c r="C311" s="426">
        <v>45095</v>
      </c>
      <c r="D311" s="432" t="s">
        <v>12</v>
      </c>
      <c r="E311" s="367" t="str">
        <f t="shared" ref="E311:F317" si="59">VLOOKUP(M311,Teams,2)</f>
        <v>NEW HAVEN AMERICANS</v>
      </c>
      <c r="F311" s="367" t="str">
        <f t="shared" si="59"/>
        <v>NORTH HAVEN SC</v>
      </c>
      <c r="G311" s="373"/>
      <c r="H311" s="369">
        <f t="shared" ref="H311:H317" si="60">VLOOKUP(E311,START_TIMES,2)</f>
        <v>0.41666666666666702</v>
      </c>
      <c r="I311" s="370" t="str">
        <f t="shared" ref="I311:I317" si="61">VLOOKUP(E311,fields,2)</f>
        <v>Peck Place School (G), Orange</v>
      </c>
      <c r="J311" s="73"/>
      <c r="K311" s="16"/>
      <c r="M311" s="281" t="s">
        <v>117</v>
      </c>
      <c r="N311" s="281" t="s">
        <v>858</v>
      </c>
    </row>
    <row r="312" spans="1:14" ht="12.75" customHeight="1" x14ac:dyDescent="0.35">
      <c r="A312" s="22">
        <v>309</v>
      </c>
      <c r="B312" s="425">
        <v>8</v>
      </c>
      <c r="C312" s="426">
        <v>45095</v>
      </c>
      <c r="D312" s="432" t="s">
        <v>12</v>
      </c>
      <c r="E312" s="367" t="str">
        <f t="shared" si="59"/>
        <v>BESA SC</v>
      </c>
      <c r="F312" s="367" t="str">
        <f t="shared" si="59"/>
        <v>CLUB NAPOLI 40</v>
      </c>
      <c r="G312" s="373"/>
      <c r="H312" s="369">
        <f t="shared" si="60"/>
        <v>0.41666666666666669</v>
      </c>
      <c r="I312" s="370" t="str">
        <f t="shared" si="61"/>
        <v>Bucks Hill Park (G), Waterbury</v>
      </c>
      <c r="J312" s="73"/>
      <c r="K312" s="16"/>
      <c r="M312" s="281" t="s">
        <v>110</v>
      </c>
      <c r="N312" s="281" t="s">
        <v>112</v>
      </c>
    </row>
    <row r="313" spans="1:14" ht="12.75" customHeight="1" x14ac:dyDescent="0.35">
      <c r="A313" s="22">
        <v>310</v>
      </c>
      <c r="B313" s="425">
        <v>8</v>
      </c>
      <c r="C313" s="426">
        <v>45095</v>
      </c>
      <c r="D313" s="432" t="s">
        <v>12</v>
      </c>
      <c r="E313" s="367" t="str">
        <f t="shared" si="59"/>
        <v>LITCHFIELD COUNTY BLUES 40</v>
      </c>
      <c r="F313" s="367" t="str">
        <f t="shared" si="59"/>
        <v>NORTH BRANFORD 40</v>
      </c>
      <c r="G313" s="373"/>
      <c r="H313" s="369">
        <f t="shared" si="60"/>
        <v>0.375</v>
      </c>
      <c r="I313" s="370" t="str">
        <f t="shared" si="61"/>
        <v>Torrington HS (T), Torrington</v>
      </c>
      <c r="J313" s="73"/>
      <c r="K313" s="16"/>
      <c r="M313" s="281" t="s">
        <v>116</v>
      </c>
      <c r="N313" s="281" t="s">
        <v>857</v>
      </c>
    </row>
    <row r="314" spans="1:14" ht="12.75" customHeight="1" x14ac:dyDescent="0.35">
      <c r="A314" s="22">
        <v>311</v>
      </c>
      <c r="B314" s="425">
        <v>8</v>
      </c>
      <c r="C314" s="426">
        <v>45095</v>
      </c>
      <c r="D314" s="432" t="s">
        <v>12</v>
      </c>
      <c r="E314" s="367" t="str">
        <f t="shared" si="59"/>
        <v>GUILFORD BELL CURVE</v>
      </c>
      <c r="F314" s="367" t="str">
        <f t="shared" si="59"/>
        <v>DERBY QUITUS</v>
      </c>
      <c r="G314" s="373"/>
      <c r="H314" s="369">
        <f t="shared" si="60"/>
        <v>0.41666666666666702</v>
      </c>
      <c r="I314" s="370" t="str">
        <f t="shared" si="61"/>
        <v>Guilford HS (T), Guilford</v>
      </c>
      <c r="J314" s="73"/>
      <c r="K314" s="16"/>
      <c r="M314" s="281" t="s">
        <v>114</v>
      </c>
      <c r="N314" s="281" t="s">
        <v>852</v>
      </c>
    </row>
    <row r="315" spans="1:14" ht="12.75" customHeight="1" x14ac:dyDescent="0.35">
      <c r="A315" s="22">
        <v>312</v>
      </c>
      <c r="B315" s="425">
        <v>8</v>
      </c>
      <c r="C315" s="426">
        <v>45095</v>
      </c>
      <c r="D315" s="432" t="s">
        <v>12</v>
      </c>
      <c r="E315" s="367" t="str">
        <f t="shared" si="59"/>
        <v>STAMFORD UNITED</v>
      </c>
      <c r="F315" s="367" t="str">
        <f t="shared" si="59"/>
        <v>PAN ZONES</v>
      </c>
      <c r="G315" s="373"/>
      <c r="H315" s="369">
        <v>0.33333333333333331</v>
      </c>
      <c r="I315" s="370" t="str">
        <f t="shared" si="61"/>
        <v>West Beach Fields (T), Stamford</v>
      </c>
      <c r="J315" s="73"/>
      <c r="K315" s="16"/>
      <c r="M315" s="281" t="s">
        <v>122</v>
      </c>
      <c r="N315" s="281" t="s">
        <v>120</v>
      </c>
    </row>
    <row r="316" spans="1:14" ht="12.75" customHeight="1" x14ac:dyDescent="0.35">
      <c r="A316" s="22">
        <v>313</v>
      </c>
      <c r="B316" s="425">
        <v>8</v>
      </c>
      <c r="C316" s="426">
        <v>45095</v>
      </c>
      <c r="D316" s="432" t="s">
        <v>12</v>
      </c>
      <c r="E316" s="376" t="str">
        <f t="shared" si="59"/>
        <v>BYE</v>
      </c>
      <c r="F316" s="367" t="str">
        <f t="shared" si="59"/>
        <v xml:space="preserve">GUILFORD CELTIC </v>
      </c>
      <c r="G316" s="373"/>
      <c r="H316" s="369" t="str">
        <f t="shared" si="60"/>
        <v>--</v>
      </c>
      <c r="I316" s="370" t="str">
        <f t="shared" si="61"/>
        <v>--</v>
      </c>
      <c r="J316" s="73"/>
      <c r="K316" s="16"/>
      <c r="M316" s="281" t="s">
        <v>111</v>
      </c>
      <c r="N316" s="281" t="s">
        <v>854</v>
      </c>
    </row>
    <row r="317" spans="1:14" ht="12.75" customHeight="1" x14ac:dyDescent="0.35">
      <c r="A317" s="22">
        <v>314</v>
      </c>
      <c r="B317" s="425">
        <v>8</v>
      </c>
      <c r="C317" s="426">
        <v>45095</v>
      </c>
      <c r="D317" s="432" t="s">
        <v>12</v>
      </c>
      <c r="E317" s="367" t="str">
        <f t="shared" si="59"/>
        <v>WILTON WOLVES</v>
      </c>
      <c r="F317" s="367" t="str">
        <f t="shared" si="59"/>
        <v>SHEBEEN FC</v>
      </c>
      <c r="G317" s="373"/>
      <c r="H317" s="369">
        <f t="shared" si="60"/>
        <v>0.41666666666666702</v>
      </c>
      <c r="I317" s="370" t="str">
        <f t="shared" si="61"/>
        <v>Lily Field (T), Wilton</v>
      </c>
      <c r="J317" s="73"/>
      <c r="K317" s="16"/>
      <c r="M317" s="281" t="s">
        <v>123</v>
      </c>
      <c r="N317" s="281" t="s">
        <v>859</v>
      </c>
    </row>
    <row r="318" spans="1:14" ht="12.75" customHeight="1" x14ac:dyDescent="0.35">
      <c r="A318" s="22">
        <v>315</v>
      </c>
      <c r="B318" s="428" t="s">
        <v>0</v>
      </c>
      <c r="C318" s="426" t="s">
        <v>0</v>
      </c>
      <c r="D318" s="429" t="s">
        <v>0</v>
      </c>
      <c r="E318" s="371" t="s">
        <v>0</v>
      </c>
      <c r="F318" s="372" t="s">
        <v>0</v>
      </c>
      <c r="G318" s="373" t="s">
        <v>0</v>
      </c>
      <c r="H318" s="374" t="s">
        <v>0</v>
      </c>
      <c r="I318" s="372" t="s">
        <v>0</v>
      </c>
      <c r="J318" s="326"/>
      <c r="K318" s="16"/>
      <c r="M318" s="85"/>
      <c r="N318" s="85"/>
    </row>
    <row r="319" spans="1:14" ht="12.75" customHeight="1" x14ac:dyDescent="0.35">
      <c r="A319" s="22">
        <v>316</v>
      </c>
      <c r="B319" s="425">
        <v>8</v>
      </c>
      <c r="C319" s="426">
        <v>45095</v>
      </c>
      <c r="D319" s="433" t="s">
        <v>102</v>
      </c>
      <c r="E319" s="382" t="str">
        <f t="shared" ref="E319:F323" si="62">VLOOKUP(M319,Teams,2)</f>
        <v>DOCKSIDE SC</v>
      </c>
      <c r="F319" s="382" t="str">
        <f t="shared" si="62"/>
        <v>FAIRFIELD GAC 50</v>
      </c>
      <c r="G319" s="373"/>
      <c r="H319" s="369">
        <f>VLOOKUP(E319,START_TIMES,2)</f>
        <v>0.41666666666666702</v>
      </c>
      <c r="I319" s="370" t="str">
        <f>VLOOKUP(E319,fields,2)</f>
        <v>Foran HS KMT (T), Milford</v>
      </c>
      <c r="J319" s="73"/>
      <c r="K319" s="16"/>
      <c r="M319" s="330" t="s">
        <v>125</v>
      </c>
      <c r="N319" s="330" t="s">
        <v>127</v>
      </c>
    </row>
    <row r="320" spans="1:14" ht="12.75" customHeight="1" x14ac:dyDescent="0.35">
      <c r="A320" s="22">
        <v>317</v>
      </c>
      <c r="B320" s="425">
        <v>8</v>
      </c>
      <c r="C320" s="426">
        <v>45095</v>
      </c>
      <c r="D320" s="433" t="s">
        <v>102</v>
      </c>
      <c r="E320" s="370" t="str">
        <f t="shared" si="62"/>
        <v>CHESHIRE AZZURRI</v>
      </c>
      <c r="F320" s="370" t="str">
        <f t="shared" si="62"/>
        <v>GREENWICH PUMAS FC 50</v>
      </c>
      <c r="G320" s="373"/>
      <c r="H320" s="369">
        <v>0.375</v>
      </c>
      <c r="I320" s="370" t="str">
        <f>VLOOKUP(E320,fields,2)</f>
        <v>Quinnipiac Park (G), Cheshire</v>
      </c>
      <c r="J320" s="73"/>
      <c r="K320" s="16"/>
      <c r="M320" s="330" t="s">
        <v>124</v>
      </c>
      <c r="N320" s="330" t="s">
        <v>128</v>
      </c>
    </row>
    <row r="321" spans="1:14" ht="12.65" customHeight="1" x14ac:dyDescent="0.35">
      <c r="A321" s="22">
        <v>318</v>
      </c>
      <c r="B321" s="425">
        <v>8</v>
      </c>
      <c r="C321" s="426">
        <v>45095</v>
      </c>
      <c r="D321" s="433" t="s">
        <v>102</v>
      </c>
      <c r="E321" s="370" t="str">
        <f t="shared" si="62"/>
        <v>NORWALK MARINERS LEGENDS</v>
      </c>
      <c r="F321" s="370" t="str">
        <f t="shared" si="62"/>
        <v>NEW FAIRFIELD UNITED</v>
      </c>
      <c r="G321" s="373"/>
      <c r="H321" s="369">
        <f>VLOOKUP(E321,START_TIMES,2)</f>
        <v>0.41666666666666702</v>
      </c>
      <c r="I321" s="370" t="str">
        <f>VLOOKUP(E321,fields,2)</f>
        <v>Nathan Hale MS (T), Norwalk</v>
      </c>
      <c r="J321" s="73"/>
      <c r="K321" s="16"/>
      <c r="M321" s="330" t="s">
        <v>130</v>
      </c>
      <c r="N321" s="330" t="s">
        <v>129</v>
      </c>
    </row>
    <row r="322" spans="1:14" ht="12.75" customHeight="1" x14ac:dyDescent="0.35">
      <c r="A322" s="22">
        <v>319</v>
      </c>
      <c r="B322" s="425">
        <v>8</v>
      </c>
      <c r="C322" s="426">
        <v>45095</v>
      </c>
      <c r="D322" s="433" t="s">
        <v>102</v>
      </c>
      <c r="E322" s="370" t="str">
        <f t="shared" si="62"/>
        <v>VASCO DA GAMA 50</v>
      </c>
      <c r="F322" s="370" t="str">
        <f t="shared" si="62"/>
        <v>DYNAMO SC</v>
      </c>
      <c r="G322" s="373"/>
      <c r="H322" s="369">
        <v>0.33333333333333331</v>
      </c>
      <c r="I322" s="370" t="str">
        <f>VLOOKUP(E322,fields,2)</f>
        <v>Veterans Memorial Park (T), Bridgeport</v>
      </c>
      <c r="J322" s="73"/>
      <c r="K322" s="16"/>
      <c r="M322" s="330" t="s">
        <v>133</v>
      </c>
      <c r="N322" s="330" t="s">
        <v>126</v>
      </c>
    </row>
    <row r="323" spans="1:14" ht="12.75" customHeight="1" x14ac:dyDescent="0.35">
      <c r="A323" s="22">
        <v>320</v>
      </c>
      <c r="B323" s="425">
        <v>8</v>
      </c>
      <c r="C323" s="426">
        <v>45095</v>
      </c>
      <c r="D323" s="433" t="s">
        <v>102</v>
      </c>
      <c r="E323" s="370" t="str">
        <f t="shared" si="62"/>
        <v>STAMFORD CITY</v>
      </c>
      <c r="F323" s="370" t="str">
        <f t="shared" si="62"/>
        <v>POLONIA FALCON STARS FC</v>
      </c>
      <c r="G323" s="373"/>
      <c r="H323" s="369">
        <f>VLOOKUP(E323,START_TIMES,2)</f>
        <v>0.41666666666666702</v>
      </c>
      <c r="I323" s="370" t="str">
        <f>VLOOKUP(E323,fields,2)</f>
        <v>West Beach Fields (T), Stamford</v>
      </c>
      <c r="J323" s="73"/>
      <c r="K323" s="16"/>
      <c r="M323" s="330" t="s">
        <v>132</v>
      </c>
      <c r="N323" s="330" t="s">
        <v>131</v>
      </c>
    </row>
    <row r="324" spans="1:14" ht="12.75" customHeight="1" x14ac:dyDescent="0.35">
      <c r="A324" s="22">
        <v>321</v>
      </c>
      <c r="B324" s="428" t="s">
        <v>0</v>
      </c>
      <c r="C324" s="426" t="s">
        <v>0</v>
      </c>
      <c r="D324" s="429" t="s">
        <v>0</v>
      </c>
      <c r="E324" s="371" t="s">
        <v>0</v>
      </c>
      <c r="F324" s="372" t="s">
        <v>0</v>
      </c>
      <c r="G324" s="373" t="s">
        <v>0</v>
      </c>
      <c r="H324" s="374" t="s">
        <v>0</v>
      </c>
      <c r="I324" s="372" t="s">
        <v>0</v>
      </c>
      <c r="J324" s="326"/>
      <c r="K324" s="16"/>
      <c r="M324" s="85"/>
      <c r="N324" s="85"/>
    </row>
    <row r="325" spans="1:14" ht="12.75" customHeight="1" x14ac:dyDescent="0.35">
      <c r="A325" s="22">
        <v>322</v>
      </c>
      <c r="B325" s="425">
        <v>8</v>
      </c>
      <c r="C325" s="426">
        <v>45095</v>
      </c>
      <c r="D325" s="434" t="s">
        <v>890</v>
      </c>
      <c r="E325" s="370" t="str">
        <f t="shared" ref="E325:F328" si="63">VLOOKUP(M325,Teams,2)</f>
        <v>GREENWICH PFC</v>
      </c>
      <c r="F325" s="370" t="str">
        <f t="shared" si="63"/>
        <v>WESTPORT FC</v>
      </c>
      <c r="G325" s="373"/>
      <c r="H325" s="369">
        <f>VLOOKUP(E325,START_TIMES,2)</f>
        <v>0.33333333333333331</v>
      </c>
      <c r="I325" s="370" t="str">
        <f>VLOOKUP(E325,fields,2)</f>
        <v>tbd</v>
      </c>
      <c r="J325" s="73"/>
      <c r="K325" s="16"/>
      <c r="M325" s="340" t="s">
        <v>141</v>
      </c>
      <c r="N325" s="340" t="s">
        <v>147</v>
      </c>
    </row>
    <row r="326" spans="1:14" ht="12.75" customHeight="1" x14ac:dyDescent="0.35">
      <c r="A326" s="22">
        <v>323</v>
      </c>
      <c r="B326" s="425">
        <v>8</v>
      </c>
      <c r="C326" s="426">
        <v>45095</v>
      </c>
      <c r="D326" s="434" t="s">
        <v>890</v>
      </c>
      <c r="E326" s="370" t="str">
        <f t="shared" si="63"/>
        <v>EAST HAVEN SC</v>
      </c>
      <c r="F326" s="370" t="str">
        <f t="shared" si="63"/>
        <v>NORWALK SPORT COLOMBIA 50</v>
      </c>
      <c r="G326" s="373"/>
      <c r="H326" s="369">
        <f>VLOOKUP(E326,START_TIMES,2)</f>
        <v>0.41666666666666702</v>
      </c>
      <c r="I326" s="370" t="str">
        <f>VLOOKUP(E326,fields,2)</f>
        <v>Melillo MS (G), East Haven</v>
      </c>
      <c r="J326" s="73"/>
      <c r="K326" s="16"/>
      <c r="M326" s="340" t="s">
        <v>136</v>
      </c>
      <c r="N326" s="340" t="s">
        <v>144</v>
      </c>
    </row>
    <row r="327" spans="1:14" ht="12.75" customHeight="1" x14ac:dyDescent="0.35">
      <c r="A327" s="22">
        <v>324</v>
      </c>
      <c r="B327" s="425">
        <v>8</v>
      </c>
      <c r="C327" s="426">
        <v>45095</v>
      </c>
      <c r="D327" s="434" t="s">
        <v>890</v>
      </c>
      <c r="E327" s="370" t="str">
        <f t="shared" si="63"/>
        <v>REBELS UNITED</v>
      </c>
      <c r="F327" s="370" t="str">
        <f t="shared" si="63"/>
        <v>CLUB NAPOLI 50</v>
      </c>
      <c r="G327" s="373"/>
      <c r="H327" s="369">
        <f>VLOOKUP(E327,START_TIMES,2)</f>
        <v>0.41666666666666702</v>
      </c>
      <c r="I327" s="370" t="str">
        <f>VLOOKUP(E327,fields,2)</f>
        <v>New Fairfield HS (T), New Fairfield</v>
      </c>
      <c r="J327" s="73"/>
      <c r="K327" s="16"/>
      <c r="M327" s="340" t="s">
        <v>146</v>
      </c>
      <c r="N327" s="340" t="s">
        <v>134</v>
      </c>
    </row>
    <row r="328" spans="1:14" ht="14.5" x14ac:dyDescent="0.35">
      <c r="A328" s="22">
        <v>325</v>
      </c>
      <c r="B328" s="425">
        <v>8</v>
      </c>
      <c r="C328" s="426">
        <v>45095</v>
      </c>
      <c r="D328" s="434" t="s">
        <v>890</v>
      </c>
      <c r="E328" s="370" t="str">
        <f t="shared" si="63"/>
        <v>GREENWICH FC 50</v>
      </c>
      <c r="F328" s="370" t="str">
        <f t="shared" si="63"/>
        <v>GUILFORD BLACK EAGLES</v>
      </c>
      <c r="G328" s="373"/>
      <c r="H328" s="369">
        <v>0.41666666666666669</v>
      </c>
      <c r="I328" s="370" t="str">
        <f>VLOOKUP(E328,fields,2)</f>
        <v>tbd</v>
      </c>
      <c r="J328" s="73"/>
      <c r="K328" s="16"/>
      <c r="M328" s="340" t="s">
        <v>138</v>
      </c>
      <c r="N328" s="340" t="s">
        <v>142</v>
      </c>
    </row>
    <row r="329" spans="1:14" ht="14.5" x14ac:dyDescent="0.35">
      <c r="A329" s="22">
        <v>326</v>
      </c>
      <c r="B329" s="428" t="s">
        <v>0</v>
      </c>
      <c r="C329" s="426" t="s">
        <v>0</v>
      </c>
      <c r="D329" s="429" t="s">
        <v>0</v>
      </c>
      <c r="E329" s="371" t="s">
        <v>0</v>
      </c>
      <c r="F329" s="372" t="s">
        <v>0</v>
      </c>
      <c r="G329" s="373" t="s">
        <v>0</v>
      </c>
      <c r="H329" s="374" t="s">
        <v>0</v>
      </c>
      <c r="I329" s="372" t="s">
        <v>0</v>
      </c>
      <c r="J329" s="326"/>
      <c r="K329" s="16"/>
      <c r="M329" s="85"/>
      <c r="N329" s="85"/>
    </row>
    <row r="330" spans="1:14" ht="12.75" customHeight="1" x14ac:dyDescent="0.35">
      <c r="A330" s="22">
        <v>327</v>
      </c>
      <c r="B330" s="425">
        <v>8</v>
      </c>
      <c r="C330" s="426">
        <v>45095</v>
      </c>
      <c r="D330" s="435" t="s">
        <v>891</v>
      </c>
      <c r="E330" s="370" t="str">
        <f>VLOOKUP(M330,Teams,2)</f>
        <v>NORTH BRANFORD LEGENDS</v>
      </c>
      <c r="F330" s="370" t="str">
        <f>VLOOKUP(N330,Teams,2)</f>
        <v>ZIMMITTI SC</v>
      </c>
      <c r="G330" s="373"/>
      <c r="H330" s="369">
        <f>VLOOKUP(E330,START_TIMES,2)</f>
        <v>0.41666666666666669</v>
      </c>
      <c r="I330" s="370" t="str">
        <f>VLOOKUP(E330,fields,2)</f>
        <v>Northford Park (G), Northford</v>
      </c>
      <c r="J330" s="73"/>
      <c r="K330" s="16"/>
      <c r="M330" s="341" t="s">
        <v>148</v>
      </c>
      <c r="N330" s="341" t="s">
        <v>137</v>
      </c>
    </row>
    <row r="331" spans="1:14" ht="12.75" customHeight="1" x14ac:dyDescent="0.35">
      <c r="A331" s="22">
        <v>328</v>
      </c>
      <c r="B331" s="425">
        <v>8</v>
      </c>
      <c r="C331" s="426">
        <v>45095</v>
      </c>
      <c r="D331" s="435" t="s">
        <v>891</v>
      </c>
      <c r="E331" s="370" t="str">
        <f>VLOOKUP(M331,Teams,2)</f>
        <v>SOUTHEAST CT</v>
      </c>
      <c r="F331" s="370" t="str">
        <f>VLOOKUP(N331,Teams,2)</f>
        <v>VASCO DA GAMA 60</v>
      </c>
      <c r="G331" s="373"/>
      <c r="H331" s="369">
        <f>VLOOKUP(E331,START_TIMES,2)</f>
        <v>0.41666666666666702</v>
      </c>
      <c r="I331" s="370" t="str">
        <f>VLOOKUP(E331,fields,2)</f>
        <v>Killingworth Rec Park (G), Killingworth</v>
      </c>
      <c r="J331" s="73"/>
      <c r="K331" s="16"/>
      <c r="M331" s="341" t="s">
        <v>149</v>
      </c>
      <c r="N331" s="341" t="s">
        <v>135</v>
      </c>
    </row>
    <row r="332" spans="1:14" ht="14.5" x14ac:dyDescent="0.35">
      <c r="A332" s="22">
        <v>329</v>
      </c>
      <c r="B332" s="428" t="s">
        <v>0</v>
      </c>
      <c r="C332" s="426" t="s">
        <v>0</v>
      </c>
      <c r="D332" s="429" t="s">
        <v>0</v>
      </c>
      <c r="E332" s="371" t="s">
        <v>0</v>
      </c>
      <c r="F332" s="372" t="s">
        <v>0</v>
      </c>
      <c r="G332" s="373" t="s">
        <v>0</v>
      </c>
      <c r="H332" s="374" t="s">
        <v>0</v>
      </c>
      <c r="I332" s="372" t="s">
        <v>0</v>
      </c>
      <c r="J332" s="326"/>
      <c r="K332" s="16"/>
      <c r="M332" s="85"/>
      <c r="N332" s="85"/>
    </row>
    <row r="333" spans="1:14" ht="12.75" customHeight="1" x14ac:dyDescent="0.35">
      <c r="A333" s="22">
        <v>330</v>
      </c>
      <c r="B333" s="425">
        <v>9</v>
      </c>
      <c r="C333" s="426">
        <v>45102</v>
      </c>
      <c r="D333" s="427" t="s">
        <v>10</v>
      </c>
      <c r="E333" s="370" t="str">
        <f t="shared" ref="E333:F337" si="64">VLOOKUP(M333,Teams,2)</f>
        <v>CLINTON FC 30</v>
      </c>
      <c r="F333" s="370" t="str">
        <f t="shared" si="64"/>
        <v>STAMFORD FC</v>
      </c>
      <c r="G333" s="373"/>
      <c r="H333" s="369">
        <f>VLOOKUP(E333,START_TIMES,2)</f>
        <v>0.41666666666666669</v>
      </c>
      <c r="I333" s="370" t="str">
        <f>VLOOKUP(E333,fields,2)</f>
        <v>Strong Field (T), Madison</v>
      </c>
      <c r="J333" s="73"/>
      <c r="K333" s="16"/>
      <c r="M333" s="85" t="s">
        <v>97</v>
      </c>
      <c r="N333" s="85" t="s">
        <v>95</v>
      </c>
    </row>
    <row r="334" spans="1:14" ht="12.75" customHeight="1" x14ac:dyDescent="0.35">
      <c r="A334" s="22">
        <v>331</v>
      </c>
      <c r="B334" s="425">
        <v>9</v>
      </c>
      <c r="C334" s="426">
        <v>45102</v>
      </c>
      <c r="D334" s="427" t="s">
        <v>10</v>
      </c>
      <c r="E334" s="370" t="str">
        <f t="shared" si="64"/>
        <v>NORWALK FC</v>
      </c>
      <c r="F334" s="370" t="str">
        <f t="shared" si="64"/>
        <v>CLUB NAPOLI 30</v>
      </c>
      <c r="G334" s="373"/>
      <c r="H334" s="369">
        <f>VLOOKUP(E334,START_TIMES,2)</f>
        <v>0.41666666666666702</v>
      </c>
      <c r="I334" s="370" t="str">
        <f>VLOOKUP(E334,fields,2)</f>
        <v>Nathan Hale MS (T), Norwalk</v>
      </c>
      <c r="J334" s="73"/>
      <c r="K334" s="16"/>
      <c r="M334" s="85" t="s">
        <v>100</v>
      </c>
      <c r="N334" s="85" t="s">
        <v>96</v>
      </c>
    </row>
    <row r="335" spans="1:14" ht="12.75" customHeight="1" x14ac:dyDescent="0.35">
      <c r="A335" s="22">
        <v>332</v>
      </c>
      <c r="B335" s="425">
        <v>9</v>
      </c>
      <c r="C335" s="426">
        <v>45102</v>
      </c>
      <c r="D335" s="427" t="s">
        <v>10</v>
      </c>
      <c r="E335" s="370" t="str">
        <f t="shared" si="64"/>
        <v>VASCO DA GAMA 30</v>
      </c>
      <c r="F335" s="370" t="str">
        <f t="shared" si="64"/>
        <v>GREENWICH FC 30</v>
      </c>
      <c r="G335" s="373"/>
      <c r="H335" s="369">
        <v>0.33333333333333331</v>
      </c>
      <c r="I335" s="370" t="str">
        <f>VLOOKUP(E335,fields,2)</f>
        <v>Veterans Memorial Park (T), Bridgeport</v>
      </c>
      <c r="J335" s="73"/>
      <c r="K335" s="16"/>
      <c r="M335" s="85" t="s">
        <v>101</v>
      </c>
      <c r="N335" s="85" t="s">
        <v>99</v>
      </c>
    </row>
    <row r="336" spans="1:14" ht="12.75" customHeight="1" x14ac:dyDescent="0.35">
      <c r="A336" s="22">
        <v>333</v>
      </c>
      <c r="B336" s="425">
        <v>9</v>
      </c>
      <c r="C336" s="426">
        <v>45102</v>
      </c>
      <c r="D336" s="427" t="s">
        <v>10</v>
      </c>
      <c r="E336" s="370" t="str">
        <f t="shared" si="64"/>
        <v>DANBURY UNITED</v>
      </c>
      <c r="F336" s="370" t="str">
        <f t="shared" si="64"/>
        <v>NORTH BRANFORD 30</v>
      </c>
      <c r="G336" s="373"/>
      <c r="H336" s="369">
        <f>VLOOKUP(E336,START_TIMES,2)</f>
        <v>0.41666666666666702</v>
      </c>
      <c r="I336" s="370" t="str">
        <f>VLOOKUP(E336,fields,2)</f>
        <v>Portuguese Cultural Center (G), Danbury</v>
      </c>
      <c r="J336" s="73"/>
      <c r="K336" s="16"/>
      <c r="M336" s="85" t="s">
        <v>93</v>
      </c>
      <c r="N336" s="85" t="s">
        <v>98</v>
      </c>
    </row>
    <row r="337" spans="1:29" ht="12.75" customHeight="1" x14ac:dyDescent="0.35">
      <c r="A337" s="22">
        <v>334</v>
      </c>
      <c r="B337" s="425">
        <v>9</v>
      </c>
      <c r="C337" s="426">
        <v>45102</v>
      </c>
      <c r="D337" s="427" t="s">
        <v>10</v>
      </c>
      <c r="E337" s="370" t="str">
        <f t="shared" si="64"/>
        <v>HAMDEN ALL STARS</v>
      </c>
      <c r="F337" s="370" t="str">
        <f t="shared" si="64"/>
        <v>NEWTOWN SALTY DOGS</v>
      </c>
      <c r="G337" s="373"/>
      <c r="H337" s="369">
        <f>VLOOKUP(E337,START_TIMES,2)</f>
        <v>0.41666666666666702</v>
      </c>
      <c r="I337" s="370" t="str">
        <f>VLOOKUP(E337,fields,2)</f>
        <v>West Woods School (G), Hamden</v>
      </c>
      <c r="J337" s="73"/>
      <c r="K337" s="16"/>
      <c r="M337" s="85" t="s">
        <v>94</v>
      </c>
      <c r="N337" s="85" t="s">
        <v>92</v>
      </c>
    </row>
    <row r="338" spans="1:29" ht="12.75" customHeight="1" x14ac:dyDescent="0.35">
      <c r="A338" s="22">
        <v>335</v>
      </c>
      <c r="B338" s="428" t="s">
        <v>0</v>
      </c>
      <c r="C338" s="426" t="s">
        <v>0</v>
      </c>
      <c r="D338" s="429" t="s">
        <v>0</v>
      </c>
      <c r="E338" s="371" t="s">
        <v>0</v>
      </c>
      <c r="F338" s="372" t="s">
        <v>0</v>
      </c>
      <c r="G338" s="373" t="s">
        <v>0</v>
      </c>
      <c r="H338" s="374" t="s">
        <v>0</v>
      </c>
      <c r="I338" s="372" t="s">
        <v>0</v>
      </c>
      <c r="J338" s="326"/>
      <c r="K338" s="16"/>
      <c r="M338" s="85"/>
      <c r="N338" s="85"/>
    </row>
    <row r="339" spans="1:29" ht="12.75" customHeight="1" x14ac:dyDescent="0.35">
      <c r="A339" s="22">
        <v>336</v>
      </c>
      <c r="B339" s="425">
        <v>9</v>
      </c>
      <c r="C339" s="426">
        <v>45102</v>
      </c>
      <c r="D339" s="430" t="s">
        <v>175</v>
      </c>
      <c r="E339" s="367" t="str">
        <f t="shared" ref="E339:F343" si="65">VLOOKUP(M339,Teams,2)</f>
        <v>COYOTES FC</v>
      </c>
      <c r="F339" s="370" t="str">
        <f t="shared" si="65"/>
        <v>SHELTON FC</v>
      </c>
      <c r="G339" s="373"/>
      <c r="H339" s="369">
        <f>VLOOKUP(E339,START_TIMES,2)</f>
        <v>0.41666666666666702</v>
      </c>
      <c r="I339" s="370" t="str">
        <f>VLOOKUP(E339,fields,2)</f>
        <v>Platt HS (T), Meriden</v>
      </c>
      <c r="J339" s="73"/>
      <c r="K339" s="16"/>
      <c r="M339" s="85" t="s">
        <v>150</v>
      </c>
      <c r="N339" s="85" t="s">
        <v>158</v>
      </c>
    </row>
    <row r="340" spans="1:29" ht="12.75" customHeight="1" thickBot="1" x14ac:dyDescent="0.4">
      <c r="A340" s="22">
        <v>337</v>
      </c>
      <c r="B340" s="425">
        <v>9</v>
      </c>
      <c r="C340" s="426">
        <v>45102</v>
      </c>
      <c r="D340" s="430" t="s">
        <v>175</v>
      </c>
      <c r="E340" s="370" t="str">
        <f t="shared" si="65"/>
        <v>QPR</v>
      </c>
      <c r="F340" s="370" t="str">
        <f t="shared" si="65"/>
        <v>ELITE FC</v>
      </c>
      <c r="G340" s="373"/>
      <c r="H340" s="369">
        <v>0.375</v>
      </c>
      <c r="I340" s="370" t="str">
        <f>VLOOKUP(E340,fields,2)</f>
        <v>Quinnipiac Park (G), Cheshire</v>
      </c>
      <c r="J340" s="73"/>
      <c r="K340" s="16"/>
      <c r="M340" s="85" t="s">
        <v>157</v>
      </c>
      <c r="N340" s="85" t="s">
        <v>151</v>
      </c>
    </row>
    <row r="341" spans="1:29" ht="12.75" customHeight="1" thickTop="1" thickBot="1" x14ac:dyDescent="0.4">
      <c r="A341" s="22">
        <v>338</v>
      </c>
      <c r="B341" s="425">
        <v>9</v>
      </c>
      <c r="C341" s="426">
        <v>45102</v>
      </c>
      <c r="D341" s="430" t="s">
        <v>175</v>
      </c>
      <c r="E341" s="408" t="str">
        <f t="shared" si="65"/>
        <v>TRINITY FC</v>
      </c>
      <c r="F341" s="408" t="str">
        <f t="shared" si="65"/>
        <v>LITCHFIELD COUNTY BLUES 30</v>
      </c>
      <c r="G341" s="373"/>
      <c r="H341" s="369">
        <f>VLOOKUP(E341,START_TIMES,2)</f>
        <v>0.33333333333333331</v>
      </c>
      <c r="I341" s="370" t="str">
        <f>VLOOKUP(E341,fields,2)</f>
        <v>Pease Road (G), Woodbridge</v>
      </c>
      <c r="J341" s="73"/>
      <c r="K341" s="16"/>
      <c r="M341" s="85" t="s">
        <v>159</v>
      </c>
      <c r="N341" s="85" t="s">
        <v>153</v>
      </c>
      <c r="S341" s="16"/>
      <c r="T341" s="198"/>
      <c r="U341" s="198"/>
      <c r="V341" s="16">
        <v>73</v>
      </c>
      <c r="W341" s="209"/>
      <c r="X341" s="215"/>
      <c r="Y341" s="16"/>
      <c r="Z341" s="20"/>
      <c r="AC341" s="16"/>
    </row>
    <row r="342" spans="1:29" ht="12.75" customHeight="1" thickTop="1" thickBot="1" x14ac:dyDescent="0.4">
      <c r="A342" s="22">
        <v>339</v>
      </c>
      <c r="B342" s="425">
        <v>9</v>
      </c>
      <c r="C342" s="426">
        <v>45102</v>
      </c>
      <c r="D342" s="430" t="s">
        <v>175</v>
      </c>
      <c r="E342" s="370" t="str">
        <f t="shared" si="65"/>
        <v>FC CALDO VERDE</v>
      </c>
      <c r="F342" s="370" t="str">
        <f t="shared" si="65"/>
        <v>NAUGATUCK FUSION</v>
      </c>
      <c r="G342" s="373"/>
      <c r="H342" s="369">
        <f>VLOOKUP(E342,START_TIMES,2)</f>
        <v>0.41666666666666702</v>
      </c>
      <c r="I342" s="370" t="str">
        <f>VLOOKUP(E342,fields,2)</f>
        <v>City Hill MS (G), Naugatuck</v>
      </c>
      <c r="J342" s="73"/>
      <c r="K342" s="16"/>
      <c r="M342" s="85" t="s">
        <v>152</v>
      </c>
      <c r="N342" s="85" t="s">
        <v>156</v>
      </c>
      <c r="S342" s="16"/>
      <c r="T342" s="198"/>
      <c r="U342" s="198"/>
      <c r="V342" s="16"/>
      <c r="W342" s="209"/>
      <c r="X342" s="215"/>
      <c r="Y342" s="16"/>
      <c r="Z342" s="20"/>
      <c r="AC342" s="16"/>
    </row>
    <row r="343" spans="1:29" ht="12.75" customHeight="1" thickTop="1" thickBot="1" x14ac:dyDescent="0.4">
      <c r="A343" s="22">
        <v>340</v>
      </c>
      <c r="B343" s="425">
        <v>9</v>
      </c>
      <c r="C343" s="426">
        <v>45102</v>
      </c>
      <c r="D343" s="430" t="s">
        <v>175</v>
      </c>
      <c r="E343" s="408" t="str">
        <f t="shared" si="65"/>
        <v>MILFORD AMIGOS</v>
      </c>
      <c r="F343" s="408" t="str">
        <f t="shared" si="65"/>
        <v>MILFORD TUESDAY</v>
      </c>
      <c r="G343" s="373"/>
      <c r="H343" s="369">
        <f>VLOOKUP(E343,START_TIMES,2)</f>
        <v>0.33333333333333331</v>
      </c>
      <c r="I343" s="370" t="str">
        <f>VLOOKUP(E343,fields,2)</f>
        <v>Pease Road (G), Woodbridge</v>
      </c>
      <c r="J343" s="73"/>
      <c r="K343" s="16"/>
      <c r="M343" s="85" t="s">
        <v>154</v>
      </c>
      <c r="N343" s="85" t="s">
        <v>155</v>
      </c>
      <c r="S343" s="16"/>
      <c r="T343" s="198"/>
      <c r="U343" s="198"/>
      <c r="V343" s="16">
        <v>74</v>
      </c>
      <c r="W343" s="209"/>
      <c r="X343" s="215"/>
      <c r="Y343" s="16"/>
      <c r="Z343" s="20"/>
      <c r="AC343" s="16"/>
    </row>
    <row r="344" spans="1:29" ht="12.75" customHeight="1" thickTop="1" x14ac:dyDescent="0.35">
      <c r="A344" s="22">
        <v>341</v>
      </c>
      <c r="B344" s="428" t="s">
        <v>0</v>
      </c>
      <c r="C344" s="426" t="s">
        <v>0</v>
      </c>
      <c r="D344" s="429" t="s">
        <v>0</v>
      </c>
      <c r="E344" s="371" t="s">
        <v>0</v>
      </c>
      <c r="F344" s="372" t="s">
        <v>0</v>
      </c>
      <c r="G344" s="373" t="s">
        <v>0</v>
      </c>
      <c r="H344" s="374" t="s">
        <v>0</v>
      </c>
      <c r="I344" s="372" t="s">
        <v>0</v>
      </c>
      <c r="J344" s="326"/>
      <c r="K344" s="16"/>
      <c r="M344" s="85"/>
      <c r="N344" s="85"/>
    </row>
    <row r="345" spans="1:29" ht="12.75" customHeight="1" x14ac:dyDescent="0.35">
      <c r="A345" s="22">
        <v>342</v>
      </c>
      <c r="B345" s="425">
        <v>9</v>
      </c>
      <c r="C345" s="426">
        <v>45102</v>
      </c>
      <c r="D345" s="431" t="s">
        <v>11</v>
      </c>
      <c r="E345" s="370" t="str">
        <f t="shared" ref="E345:F349" si="66">VLOOKUP(M345,Teams,2)</f>
        <v>CLINTON FC 40</v>
      </c>
      <c r="F345" s="370" t="str">
        <f t="shared" si="66"/>
        <v>VASCO DA GAMA 40</v>
      </c>
      <c r="G345" s="373"/>
      <c r="H345" s="369">
        <f>VLOOKUP(E345,START_TIMES,2)</f>
        <v>0.33333333333333331</v>
      </c>
      <c r="I345" s="370" t="str">
        <f>VLOOKUP(E345,fields,2)</f>
        <v>Indian River Sports Complex (T), Clinton</v>
      </c>
      <c r="J345" s="73"/>
      <c r="K345" s="16"/>
      <c r="M345" s="359" t="s">
        <v>160</v>
      </c>
      <c r="N345" s="359" t="s">
        <v>108</v>
      </c>
    </row>
    <row r="346" spans="1:29" ht="12.75" customHeight="1" x14ac:dyDescent="0.35">
      <c r="A346" s="22">
        <v>343</v>
      </c>
      <c r="B346" s="425">
        <v>9</v>
      </c>
      <c r="C346" s="426">
        <v>45102</v>
      </c>
      <c r="D346" s="431" t="s">
        <v>11</v>
      </c>
      <c r="E346" s="370" t="str">
        <f t="shared" si="66"/>
        <v>STORM FC</v>
      </c>
      <c r="F346" s="370" t="str">
        <f t="shared" si="66"/>
        <v>FAIRFIELD GAC 40</v>
      </c>
      <c r="G346" s="373"/>
      <c r="H346" s="369">
        <f>VLOOKUP(E346,START_TIMES,2)</f>
        <v>0.33333333333333331</v>
      </c>
      <c r="I346" s="370" t="str">
        <f>VLOOKUP(E346,fields,2)</f>
        <v>Wakeman Park (T), Westport</v>
      </c>
      <c r="J346" s="73"/>
      <c r="K346" s="16"/>
      <c r="M346" s="359" t="s">
        <v>107</v>
      </c>
      <c r="N346" s="359" t="s">
        <v>161</v>
      </c>
    </row>
    <row r="347" spans="1:29" ht="12.75" customHeight="1" x14ac:dyDescent="0.35">
      <c r="A347" s="22">
        <v>344</v>
      </c>
      <c r="B347" s="425">
        <v>9</v>
      </c>
      <c r="C347" s="426">
        <v>45102</v>
      </c>
      <c r="D347" s="431" t="s">
        <v>11</v>
      </c>
      <c r="E347" s="370" t="str">
        <f t="shared" si="66"/>
        <v>WATERBURY ALBANIANS</v>
      </c>
      <c r="F347" s="370" t="str">
        <f t="shared" si="66"/>
        <v>GREENWICH PUMAS FC 40</v>
      </c>
      <c r="G347" s="373"/>
      <c r="H347" s="369">
        <f>VLOOKUP(E347,START_TIMES,2)</f>
        <v>0.33333333333333331</v>
      </c>
      <c r="I347" s="370" t="str">
        <f>VLOOKUP(E347,fields,2)</f>
        <v>Lower Ptak (G), Brookfield</v>
      </c>
      <c r="J347" s="73"/>
      <c r="K347" s="16"/>
      <c r="M347" s="359" t="s">
        <v>109</v>
      </c>
      <c r="N347" s="359" t="s">
        <v>163</v>
      </c>
    </row>
    <row r="348" spans="1:29" ht="12.75" customHeight="1" x14ac:dyDescent="0.35">
      <c r="A348" s="22">
        <v>345</v>
      </c>
      <c r="B348" s="425">
        <v>9</v>
      </c>
      <c r="C348" s="426">
        <v>45102</v>
      </c>
      <c r="D348" s="431" t="s">
        <v>11</v>
      </c>
      <c r="E348" s="370" t="str">
        <f t="shared" si="66"/>
        <v>GREENWICH FC 40</v>
      </c>
      <c r="F348" s="370" t="str">
        <f t="shared" si="66"/>
        <v>SOUTHEAST ROVERS</v>
      </c>
      <c r="G348" s="373"/>
      <c r="H348" s="369">
        <v>0.41666666666666669</v>
      </c>
      <c r="I348" s="370" t="str">
        <f>VLOOKUP(E348,fields,2)</f>
        <v>tbd</v>
      </c>
      <c r="J348" s="73"/>
      <c r="K348" s="16"/>
      <c r="M348" s="359" t="s">
        <v>162</v>
      </c>
      <c r="N348" s="359" t="s">
        <v>106</v>
      </c>
    </row>
    <row r="349" spans="1:29" ht="12.75" customHeight="1" x14ac:dyDescent="0.35">
      <c r="A349" s="22">
        <v>346</v>
      </c>
      <c r="B349" s="425">
        <v>9</v>
      </c>
      <c r="C349" s="426">
        <v>45102</v>
      </c>
      <c r="D349" s="431" t="s">
        <v>11</v>
      </c>
      <c r="E349" s="370" t="str">
        <f t="shared" si="66"/>
        <v>NORWALK SPORT COLOMBIA 40</v>
      </c>
      <c r="F349" s="370" t="str">
        <f t="shared" si="66"/>
        <v>RIDGEFIELD KICKS</v>
      </c>
      <c r="G349" s="373"/>
      <c r="H349" s="369">
        <f>VLOOKUP(E349,START_TIMES,2)</f>
        <v>0.41666666666666702</v>
      </c>
      <c r="I349" s="370" t="str">
        <f>VLOOKUP(E349,fields,2)</f>
        <v>Nathan Hale MS (T), Norwalk</v>
      </c>
      <c r="J349" s="73"/>
      <c r="K349" s="16"/>
      <c r="M349" s="359" t="s">
        <v>104</v>
      </c>
      <c r="N349" s="359" t="s">
        <v>105</v>
      </c>
    </row>
    <row r="350" spans="1:29" ht="12.75" customHeight="1" x14ac:dyDescent="0.35">
      <c r="A350" s="22">
        <v>347</v>
      </c>
      <c r="B350" s="428" t="s">
        <v>0</v>
      </c>
      <c r="C350" s="426" t="s">
        <v>0</v>
      </c>
      <c r="D350" s="429" t="s">
        <v>0</v>
      </c>
      <c r="E350" s="371" t="s">
        <v>0</v>
      </c>
      <c r="F350" s="372" t="s">
        <v>0</v>
      </c>
      <c r="G350" s="373" t="s">
        <v>0</v>
      </c>
      <c r="H350" s="374" t="s">
        <v>0</v>
      </c>
      <c r="I350" s="372" t="s">
        <v>0</v>
      </c>
      <c r="J350" s="326"/>
      <c r="K350" s="16"/>
      <c r="M350" s="85"/>
      <c r="N350" s="85"/>
    </row>
    <row r="351" spans="1:29" ht="12.75" customHeight="1" x14ac:dyDescent="0.35">
      <c r="A351" s="22">
        <v>348</v>
      </c>
      <c r="B351" s="425">
        <v>9</v>
      </c>
      <c r="C351" s="426">
        <v>45102</v>
      </c>
      <c r="D351" s="432" t="s">
        <v>12</v>
      </c>
      <c r="E351" s="367" t="str">
        <f t="shared" ref="E351:F357" si="67">VLOOKUP(M351,Teams,2)</f>
        <v>DERBY QUITUS</v>
      </c>
      <c r="F351" s="367" t="str">
        <f t="shared" si="67"/>
        <v>WILTON WOLVES</v>
      </c>
      <c r="G351" s="373"/>
      <c r="H351" s="369">
        <f t="shared" ref="H351:H357" si="68">VLOOKUP(E351,START_TIMES,2)</f>
        <v>0.41666666666666702</v>
      </c>
      <c r="I351" s="370" t="str">
        <f t="shared" ref="I351:I357" si="69">VLOOKUP(E351,fields,2)</f>
        <v>Witek Park (G), Derby</v>
      </c>
      <c r="J351" s="73"/>
      <c r="K351" s="16"/>
      <c r="M351" s="281" t="s">
        <v>113</v>
      </c>
      <c r="N351" s="281" t="s">
        <v>861</v>
      </c>
    </row>
    <row r="352" spans="1:29" ht="12.75" customHeight="1" x14ac:dyDescent="0.35">
      <c r="A352" s="22">
        <v>349</v>
      </c>
      <c r="B352" s="425">
        <v>9</v>
      </c>
      <c r="C352" s="426">
        <v>45102</v>
      </c>
      <c r="D352" s="432" t="s">
        <v>12</v>
      </c>
      <c r="E352" s="367" t="str">
        <f t="shared" si="67"/>
        <v>NORTH HAVEN SC</v>
      </c>
      <c r="F352" s="376" t="str">
        <f t="shared" si="67"/>
        <v>BYE</v>
      </c>
      <c r="G352" s="373"/>
      <c r="H352" s="369">
        <f t="shared" si="68"/>
        <v>0.41666666666666702</v>
      </c>
      <c r="I352" s="370" t="str">
        <f t="shared" si="69"/>
        <v>Nathan Hale MS (T), Norwalk</v>
      </c>
      <c r="J352" s="73"/>
      <c r="K352" s="16"/>
      <c r="M352" s="281" t="s">
        <v>119</v>
      </c>
      <c r="N352" s="281" t="s">
        <v>851</v>
      </c>
    </row>
    <row r="353" spans="1:14" ht="12.75" customHeight="1" x14ac:dyDescent="0.35">
      <c r="A353" s="22">
        <v>350</v>
      </c>
      <c r="B353" s="425">
        <v>9</v>
      </c>
      <c r="C353" s="426">
        <v>45102</v>
      </c>
      <c r="D353" s="432" t="s">
        <v>12</v>
      </c>
      <c r="E353" s="367" t="str">
        <f t="shared" si="67"/>
        <v>PAN ZONES</v>
      </c>
      <c r="F353" s="367" t="str">
        <f t="shared" si="67"/>
        <v>GUILFORD BELL CURVE</v>
      </c>
      <c r="G353" s="373"/>
      <c r="H353" s="369">
        <f t="shared" si="68"/>
        <v>0.41666666666666702</v>
      </c>
      <c r="I353" s="370" t="str">
        <f t="shared" si="69"/>
        <v>Kennedy MS (G), Plantsville</v>
      </c>
      <c r="J353" s="290"/>
      <c r="K353" s="16"/>
      <c r="M353" s="281" t="s">
        <v>120</v>
      </c>
      <c r="N353" s="281" t="s">
        <v>853</v>
      </c>
    </row>
    <row r="354" spans="1:14" ht="12.75" customHeight="1" x14ac:dyDescent="0.35">
      <c r="A354" s="22">
        <v>351</v>
      </c>
      <c r="B354" s="425">
        <v>9</v>
      </c>
      <c r="C354" s="426">
        <v>45102</v>
      </c>
      <c r="D354" s="432" t="s">
        <v>12</v>
      </c>
      <c r="E354" s="367" t="str">
        <f t="shared" si="67"/>
        <v>STAMFORD UNITED</v>
      </c>
      <c r="F354" s="367" t="str">
        <f t="shared" si="67"/>
        <v>CLUB NAPOLI 40</v>
      </c>
      <c r="G354" s="373"/>
      <c r="H354" s="369">
        <f t="shared" si="68"/>
        <v>0.41666666666666702</v>
      </c>
      <c r="I354" s="370" t="str">
        <f t="shared" si="69"/>
        <v>West Beach Fields (T), Stamford</v>
      </c>
      <c r="J354" s="73"/>
      <c r="K354" s="16"/>
      <c r="M354" s="281" t="s">
        <v>122</v>
      </c>
      <c r="N354" s="281" t="s">
        <v>112</v>
      </c>
    </row>
    <row r="355" spans="1:14" ht="12.75" customHeight="1" x14ac:dyDescent="0.35">
      <c r="A355" s="22">
        <v>352</v>
      </c>
      <c r="B355" s="425">
        <v>9</v>
      </c>
      <c r="C355" s="426">
        <v>45102</v>
      </c>
      <c r="D355" s="432" t="s">
        <v>12</v>
      </c>
      <c r="E355" s="367" t="str">
        <f t="shared" si="67"/>
        <v xml:space="preserve">GUILFORD CELTIC </v>
      </c>
      <c r="F355" s="367" t="str">
        <f t="shared" si="67"/>
        <v>LITCHFIELD COUNTY BLUES 40</v>
      </c>
      <c r="G355" s="373"/>
      <c r="H355" s="369">
        <f t="shared" si="68"/>
        <v>0.41666666666666702</v>
      </c>
      <c r="I355" s="370" t="str">
        <f t="shared" si="69"/>
        <v>Guilford HS (T), Guilford</v>
      </c>
      <c r="J355" s="73"/>
      <c r="K355" s="16"/>
      <c r="M355" s="281" t="s">
        <v>115</v>
      </c>
      <c r="N355" s="281" t="s">
        <v>855</v>
      </c>
    </row>
    <row r="356" spans="1:14" ht="12.75" customHeight="1" x14ac:dyDescent="0.35">
      <c r="A356" s="22">
        <v>353</v>
      </c>
      <c r="B356" s="425">
        <v>9</v>
      </c>
      <c r="C356" s="426">
        <v>45102</v>
      </c>
      <c r="D356" s="432" t="s">
        <v>12</v>
      </c>
      <c r="E356" s="367" t="str">
        <f t="shared" si="67"/>
        <v>SHEBEEN FC</v>
      </c>
      <c r="F356" s="367" t="str">
        <f t="shared" si="67"/>
        <v>NEW HAVEN AMERICANS</v>
      </c>
      <c r="G356" s="373"/>
      <c r="H356" s="369">
        <f t="shared" si="68"/>
        <v>0.41666666666666669</v>
      </c>
      <c r="I356" s="370" t="str">
        <f t="shared" si="69"/>
        <v>Ludlowe HS (T), Fairfield</v>
      </c>
      <c r="J356" s="73"/>
      <c r="K356" s="16"/>
      <c r="M356" s="281" t="s">
        <v>121</v>
      </c>
      <c r="N356" s="281" t="s">
        <v>856</v>
      </c>
    </row>
    <row r="357" spans="1:14" ht="12.75" customHeight="1" x14ac:dyDescent="0.35">
      <c r="A357" s="22">
        <v>354</v>
      </c>
      <c r="B357" s="425">
        <v>9</v>
      </c>
      <c r="C357" s="426">
        <v>45102</v>
      </c>
      <c r="D357" s="432" t="s">
        <v>12</v>
      </c>
      <c r="E357" s="367" t="str">
        <f t="shared" si="67"/>
        <v>NORTH BRANFORD 40</v>
      </c>
      <c r="F357" s="367" t="str">
        <f t="shared" si="67"/>
        <v>BESA SC</v>
      </c>
      <c r="G357" s="373"/>
      <c r="H357" s="369">
        <f t="shared" si="68"/>
        <v>0.375</v>
      </c>
      <c r="I357" s="370" t="str">
        <f t="shared" si="69"/>
        <v>North Farms Park (G), North Branford</v>
      </c>
      <c r="J357" s="73"/>
      <c r="K357" s="16"/>
      <c r="M357" s="281" t="s">
        <v>118</v>
      </c>
      <c r="N357" s="281" t="s">
        <v>850</v>
      </c>
    </row>
    <row r="358" spans="1:14" ht="12.75" customHeight="1" x14ac:dyDescent="0.35">
      <c r="A358" s="22">
        <v>355</v>
      </c>
      <c r="B358" s="428" t="s">
        <v>0</v>
      </c>
      <c r="C358" s="426" t="s">
        <v>0</v>
      </c>
      <c r="D358" s="429" t="s">
        <v>0</v>
      </c>
      <c r="E358" s="371" t="s">
        <v>0</v>
      </c>
      <c r="F358" s="372" t="s">
        <v>0</v>
      </c>
      <c r="G358" s="373" t="s">
        <v>0</v>
      </c>
      <c r="H358" s="374" t="s">
        <v>0</v>
      </c>
      <c r="I358" s="372" t="s">
        <v>0</v>
      </c>
      <c r="J358" s="326"/>
      <c r="K358" s="16"/>
      <c r="M358" s="85"/>
      <c r="N358" s="85"/>
    </row>
    <row r="359" spans="1:14" ht="12.75" customHeight="1" x14ac:dyDescent="0.35">
      <c r="A359" s="22">
        <v>356</v>
      </c>
      <c r="B359" s="425">
        <v>9</v>
      </c>
      <c r="C359" s="426">
        <v>45102</v>
      </c>
      <c r="D359" s="433" t="s">
        <v>102</v>
      </c>
      <c r="E359" s="370" t="str">
        <f t="shared" ref="E359:F363" si="70">VLOOKUP(M359,Teams,2)</f>
        <v>CHESHIRE AZZURRI</v>
      </c>
      <c r="F359" s="370" t="str">
        <f t="shared" si="70"/>
        <v>STAMFORD CITY</v>
      </c>
      <c r="G359" s="373"/>
      <c r="H359" s="369">
        <v>0.45833333333333331</v>
      </c>
      <c r="I359" s="370" t="str">
        <f>VLOOKUP(E359,fields,2)</f>
        <v>Quinnipiac Park (G), Cheshire</v>
      </c>
      <c r="J359" s="73"/>
      <c r="K359" s="16"/>
      <c r="M359" s="330" t="s">
        <v>124</v>
      </c>
      <c r="N359" s="330" t="s">
        <v>132</v>
      </c>
    </row>
    <row r="360" spans="1:14" ht="12.75" customHeight="1" x14ac:dyDescent="0.35">
      <c r="A360" s="22">
        <v>357</v>
      </c>
      <c r="B360" s="425">
        <v>9</v>
      </c>
      <c r="C360" s="426">
        <v>45102</v>
      </c>
      <c r="D360" s="433" t="s">
        <v>102</v>
      </c>
      <c r="E360" s="370" t="str">
        <f t="shared" si="70"/>
        <v>POLONIA FALCON STARS FC</v>
      </c>
      <c r="F360" s="370" t="str">
        <f t="shared" si="70"/>
        <v>DOCKSIDE SC</v>
      </c>
      <c r="G360" s="373"/>
      <c r="H360" s="369">
        <f>VLOOKUP(E360,START_TIMES,2)</f>
        <v>0.33333333333333331</v>
      </c>
      <c r="I360" s="370" t="str">
        <f>VLOOKUP(E360,fields,2)</f>
        <v>Falcon Field (G), New Britain</v>
      </c>
      <c r="J360" s="73"/>
      <c r="K360" s="16"/>
      <c r="M360" s="330" t="s">
        <v>131</v>
      </c>
      <c r="N360" s="330" t="s">
        <v>125</v>
      </c>
    </row>
    <row r="361" spans="1:14" ht="12.75" customHeight="1" x14ac:dyDescent="0.35">
      <c r="A361" s="22">
        <v>358</v>
      </c>
      <c r="B361" s="425">
        <v>9</v>
      </c>
      <c r="C361" s="426">
        <v>45102</v>
      </c>
      <c r="D361" s="433" t="s">
        <v>102</v>
      </c>
      <c r="E361" s="370" t="str">
        <f t="shared" si="70"/>
        <v>VASCO DA GAMA 50</v>
      </c>
      <c r="F361" s="370" t="str">
        <f t="shared" si="70"/>
        <v>FAIRFIELD GAC 50</v>
      </c>
      <c r="G361" s="373"/>
      <c r="H361" s="369">
        <v>0.33333333333333331</v>
      </c>
      <c r="I361" s="370" t="str">
        <f>VLOOKUP(E361,fields,2)</f>
        <v>Veterans Memorial Park (T), Bridgeport</v>
      </c>
      <c r="J361" s="73"/>
      <c r="K361" s="16"/>
      <c r="M361" s="330" t="s">
        <v>133</v>
      </c>
      <c r="N361" s="330" t="s">
        <v>127</v>
      </c>
    </row>
    <row r="362" spans="1:14" ht="12.75" customHeight="1" x14ac:dyDescent="0.35">
      <c r="A362" s="22">
        <v>359</v>
      </c>
      <c r="B362" s="425">
        <v>9</v>
      </c>
      <c r="C362" s="426">
        <v>45102</v>
      </c>
      <c r="D362" s="433" t="s">
        <v>102</v>
      </c>
      <c r="E362" s="370" t="str">
        <f t="shared" si="70"/>
        <v>DYNAMO SC</v>
      </c>
      <c r="F362" s="370" t="str">
        <f t="shared" si="70"/>
        <v>NORWALK MARINERS LEGENDS</v>
      </c>
      <c r="G362" s="373"/>
      <c r="H362" s="369">
        <f>VLOOKUP(E362,START_TIMES,2)</f>
        <v>0.41666666666666702</v>
      </c>
      <c r="I362" s="370" t="str">
        <f>VLOOKUP(E362,fields,2)</f>
        <v>InSports (T), Trumbull</v>
      </c>
      <c r="J362" s="73"/>
      <c r="K362" s="16"/>
      <c r="M362" s="330" t="s">
        <v>126</v>
      </c>
      <c r="N362" s="330" t="s">
        <v>130</v>
      </c>
    </row>
    <row r="363" spans="1:14" ht="12.75" customHeight="1" x14ac:dyDescent="0.35">
      <c r="A363" s="22">
        <v>360</v>
      </c>
      <c r="B363" s="425">
        <v>9</v>
      </c>
      <c r="C363" s="426">
        <v>45102</v>
      </c>
      <c r="D363" s="433" t="s">
        <v>102</v>
      </c>
      <c r="E363" s="370" t="str">
        <f t="shared" si="70"/>
        <v>GREENWICH PUMAS FC 50</v>
      </c>
      <c r="F363" s="370" t="str">
        <f t="shared" si="70"/>
        <v>NEW FAIRFIELD UNITED</v>
      </c>
      <c r="G363" s="373"/>
      <c r="H363" s="369">
        <f>VLOOKUP(E363,START_TIMES,2)</f>
        <v>0.33333333333333331</v>
      </c>
      <c r="I363" s="370" t="str">
        <f>VLOOKUP(E363,fields,2)</f>
        <v>tbd</v>
      </c>
      <c r="J363" s="73"/>
      <c r="K363" s="16"/>
      <c r="M363" s="330" t="s">
        <v>128</v>
      </c>
      <c r="N363" s="330" t="s">
        <v>129</v>
      </c>
    </row>
    <row r="364" spans="1:14" ht="12.75" customHeight="1" x14ac:dyDescent="0.35">
      <c r="A364" s="22">
        <v>361</v>
      </c>
      <c r="B364" s="428" t="s">
        <v>0</v>
      </c>
      <c r="C364" s="426" t="s">
        <v>0</v>
      </c>
      <c r="D364" s="429" t="s">
        <v>0</v>
      </c>
      <c r="E364" s="371" t="s">
        <v>0</v>
      </c>
      <c r="F364" s="372" t="s">
        <v>0</v>
      </c>
      <c r="G364" s="373" t="s">
        <v>0</v>
      </c>
      <c r="H364" s="374" t="s">
        <v>0</v>
      </c>
      <c r="I364" s="372" t="s">
        <v>0</v>
      </c>
      <c r="J364" s="326"/>
      <c r="K364" s="16"/>
      <c r="M364" s="85"/>
      <c r="N364" s="85"/>
    </row>
    <row r="365" spans="1:14" ht="12.75" customHeight="1" x14ac:dyDescent="0.35">
      <c r="A365" s="22">
        <v>362</v>
      </c>
      <c r="B365" s="425">
        <v>9</v>
      </c>
      <c r="C365" s="426">
        <v>45102</v>
      </c>
      <c r="D365" s="427" t="s">
        <v>895</v>
      </c>
      <c r="E365" s="370" t="str">
        <f t="shared" ref="E365:F370" si="71">VLOOKUP(M365,Teams,2)</f>
        <v>GUILFORD BLACK EAGLES</v>
      </c>
      <c r="F365" s="384" t="str">
        <f t="shared" si="71"/>
        <v>NORTH BRANFORD LEGENDS</v>
      </c>
      <c r="G365" s="373"/>
      <c r="H365" s="369">
        <f>VLOOKUP(E365,START_TIMES,2)</f>
        <v>0.41666666666666702</v>
      </c>
      <c r="I365" s="370" t="str">
        <f t="shared" ref="I365:I370" si="72">VLOOKUP(E365,fields,2)</f>
        <v>Calvin Leete School (G), Guilford</v>
      </c>
      <c r="J365" s="73"/>
      <c r="K365" s="16"/>
      <c r="M365" s="342" t="s">
        <v>142</v>
      </c>
      <c r="N365" s="363" t="s">
        <v>148</v>
      </c>
    </row>
    <row r="366" spans="1:14" ht="12.75" customHeight="1" x14ac:dyDescent="0.35">
      <c r="A366" s="22">
        <v>363</v>
      </c>
      <c r="B366" s="425">
        <v>9</v>
      </c>
      <c r="C366" s="426">
        <v>45102</v>
      </c>
      <c r="D366" s="427" t="s">
        <v>895</v>
      </c>
      <c r="E366" s="385" t="str">
        <f t="shared" si="71"/>
        <v>NORWALK SPORT COLOMBIA 50</v>
      </c>
      <c r="F366" s="385" t="str">
        <f t="shared" si="71"/>
        <v>SOUTHEAST CT</v>
      </c>
      <c r="G366" s="373"/>
      <c r="H366" s="369">
        <f>VLOOKUP(E366,START_TIMES,2)</f>
        <v>0.41666666666666702</v>
      </c>
      <c r="I366" s="370" t="str">
        <f t="shared" si="72"/>
        <v>Nathan Hale MS (T), Norwalk</v>
      </c>
      <c r="J366" s="73"/>
      <c r="K366" s="16"/>
      <c r="M366" s="342" t="s">
        <v>144</v>
      </c>
      <c r="N366" s="343" t="s">
        <v>149</v>
      </c>
    </row>
    <row r="367" spans="1:14" ht="12.75" customHeight="1" x14ac:dyDescent="0.35">
      <c r="A367" s="22">
        <v>364</v>
      </c>
      <c r="B367" s="425">
        <v>9</v>
      </c>
      <c r="C367" s="426">
        <v>45102</v>
      </c>
      <c r="D367" s="427" t="s">
        <v>895</v>
      </c>
      <c r="E367" s="370" t="str">
        <f t="shared" si="71"/>
        <v>VASCO DA GAMA 60</v>
      </c>
      <c r="F367" s="384" t="str">
        <f t="shared" si="71"/>
        <v>REBELS UNITED</v>
      </c>
      <c r="G367" s="373"/>
      <c r="H367" s="369">
        <f>VLOOKUP(E367,START_TIMES,2)</f>
        <v>0.41666666666666702</v>
      </c>
      <c r="I367" s="370" t="str">
        <f t="shared" si="72"/>
        <v>Veterans Memorial Park (T), Bridgeport</v>
      </c>
      <c r="J367" s="73"/>
      <c r="K367" s="16"/>
      <c r="M367" s="342" t="s">
        <v>135</v>
      </c>
      <c r="N367" s="363" t="s">
        <v>146</v>
      </c>
    </row>
    <row r="368" spans="1:14" ht="12.75" customHeight="1" x14ac:dyDescent="0.35">
      <c r="A368" s="22">
        <v>365</v>
      </c>
      <c r="B368" s="425">
        <v>9</v>
      </c>
      <c r="C368" s="426">
        <v>45102</v>
      </c>
      <c r="D368" s="427" t="s">
        <v>895</v>
      </c>
      <c r="E368" s="370" t="str">
        <f t="shared" si="71"/>
        <v>ZIMMITTI SC</v>
      </c>
      <c r="F368" s="370" t="str">
        <f t="shared" si="71"/>
        <v>WESTPORT FC</v>
      </c>
      <c r="G368" s="373"/>
      <c r="H368" s="369">
        <f>VLOOKUP(E368,START_TIMES,2)</f>
        <v>0.41666666666666702</v>
      </c>
      <c r="I368" s="370" t="str">
        <f t="shared" si="72"/>
        <v>Pontelandolfo Club (G), Waterbury</v>
      </c>
      <c r="J368" s="73"/>
      <c r="K368" s="16"/>
      <c r="M368" s="342" t="s">
        <v>137</v>
      </c>
      <c r="N368" s="343" t="s">
        <v>147</v>
      </c>
    </row>
    <row r="369" spans="1:29" ht="12.75" customHeight="1" x14ac:dyDescent="0.35">
      <c r="A369" s="22">
        <v>366</v>
      </c>
      <c r="B369" s="425">
        <v>9</v>
      </c>
      <c r="C369" s="426">
        <v>45102</v>
      </c>
      <c r="D369" s="434" t="s">
        <v>890</v>
      </c>
      <c r="E369" s="370" t="str">
        <f t="shared" si="71"/>
        <v>CLUB NAPOLI 50</v>
      </c>
      <c r="F369" s="370" t="str">
        <f t="shared" si="71"/>
        <v>EAST HAVEN SC</v>
      </c>
      <c r="G369" s="373"/>
      <c r="H369" s="369">
        <v>0.45833333333333331</v>
      </c>
      <c r="I369" s="370" t="str">
        <f t="shared" si="72"/>
        <v>North Farms Park (G), North Branford</v>
      </c>
      <c r="J369" s="73"/>
      <c r="K369" s="16"/>
      <c r="M369" s="343" t="s">
        <v>134</v>
      </c>
      <c r="N369" s="343" t="s">
        <v>136</v>
      </c>
    </row>
    <row r="370" spans="1:29" ht="13" customHeight="1" x14ac:dyDescent="0.35">
      <c r="A370" s="22">
        <v>367</v>
      </c>
      <c r="B370" s="425">
        <v>9</v>
      </c>
      <c r="C370" s="426">
        <v>45102</v>
      </c>
      <c r="D370" s="434" t="s">
        <v>890</v>
      </c>
      <c r="E370" s="370" t="str">
        <f t="shared" si="71"/>
        <v>GREENWICH FC 50</v>
      </c>
      <c r="F370" s="370" t="str">
        <f t="shared" si="71"/>
        <v>GREENWICH PFC</v>
      </c>
      <c r="G370" s="373"/>
      <c r="H370" s="369">
        <f>VLOOKUP(E370,START_TIMES,2)</f>
        <v>0.33333333333333331</v>
      </c>
      <c r="I370" s="370" t="str">
        <f t="shared" si="72"/>
        <v>tbd</v>
      </c>
      <c r="J370" s="73"/>
      <c r="K370" s="16"/>
      <c r="M370" s="343" t="s">
        <v>138</v>
      </c>
      <c r="N370" s="343" t="s">
        <v>141</v>
      </c>
      <c r="P370" s="85"/>
      <c r="Q370" s="85"/>
    </row>
    <row r="371" spans="1:29" ht="12.75" customHeight="1" x14ac:dyDescent="0.35">
      <c r="A371" s="22">
        <v>368</v>
      </c>
      <c r="B371" s="428" t="s">
        <v>0</v>
      </c>
      <c r="C371" s="426" t="s">
        <v>0</v>
      </c>
      <c r="D371" s="429" t="s">
        <v>0</v>
      </c>
      <c r="E371" s="371" t="s">
        <v>0</v>
      </c>
      <c r="F371" s="372" t="s">
        <v>0</v>
      </c>
      <c r="G371" s="373" t="s">
        <v>0</v>
      </c>
      <c r="H371" s="374" t="s">
        <v>0</v>
      </c>
      <c r="I371" s="372" t="s">
        <v>0</v>
      </c>
      <c r="J371" s="326"/>
      <c r="K371" s="16"/>
      <c r="M371" s="85"/>
      <c r="N371" s="85"/>
      <c r="P371" s="85"/>
      <c r="Q371" s="85"/>
    </row>
    <row r="372" spans="1:29" ht="18" customHeight="1" x14ac:dyDescent="0.25">
      <c r="A372" s="22">
        <v>369</v>
      </c>
      <c r="B372" s="436"/>
      <c r="C372" s="447" t="s">
        <v>912</v>
      </c>
      <c r="D372" s="448"/>
      <c r="E372" s="400"/>
      <c r="F372" s="400"/>
      <c r="G372" s="400"/>
      <c r="H372" s="400"/>
      <c r="I372" s="401"/>
      <c r="J372" s="321"/>
      <c r="K372" s="298"/>
      <c r="L372" s="298"/>
      <c r="M372" s="85"/>
      <c r="N372" s="85"/>
      <c r="P372" s="85"/>
      <c r="Q372" s="85"/>
    </row>
    <row r="373" spans="1:29" ht="12.75" customHeight="1" x14ac:dyDescent="0.35">
      <c r="A373" s="22">
        <v>370</v>
      </c>
      <c r="B373" s="428" t="s">
        <v>0</v>
      </c>
      <c r="C373" s="426" t="s">
        <v>0</v>
      </c>
      <c r="D373" s="429" t="s">
        <v>0</v>
      </c>
      <c r="E373" s="371" t="s">
        <v>0</v>
      </c>
      <c r="F373" s="372" t="s">
        <v>0</v>
      </c>
      <c r="G373" s="373" t="s">
        <v>0</v>
      </c>
      <c r="H373" s="374" t="s">
        <v>0</v>
      </c>
      <c r="I373" s="372" t="s">
        <v>0</v>
      </c>
      <c r="J373" s="326"/>
      <c r="K373" s="16"/>
      <c r="M373" s="85"/>
      <c r="N373" s="85"/>
      <c r="P373" s="85"/>
      <c r="Q373" s="85"/>
    </row>
    <row r="374" spans="1:29" ht="12.75" customHeight="1" x14ac:dyDescent="0.35">
      <c r="A374" s="22">
        <v>371</v>
      </c>
      <c r="B374" s="425">
        <v>10</v>
      </c>
      <c r="C374" s="426">
        <v>45158</v>
      </c>
      <c r="D374" s="427" t="s">
        <v>10</v>
      </c>
      <c r="E374" s="370" t="str">
        <f t="shared" ref="E374:F378" si="73">VLOOKUP(M374,Teams,2)</f>
        <v>DANBURY UNITED</v>
      </c>
      <c r="F374" s="370" t="str">
        <f t="shared" si="73"/>
        <v>NEWTOWN SALTY DOGS</v>
      </c>
      <c r="G374" s="368"/>
      <c r="H374" s="369">
        <f>VLOOKUP(E374,START_TIMES,2)</f>
        <v>0.41666666666666702</v>
      </c>
      <c r="I374" s="370" t="str">
        <f>VLOOKUP(E374,FallFields1,2)</f>
        <v>Portuguese Cultural Center (G), Danbury</v>
      </c>
      <c r="J374" s="73"/>
      <c r="K374" s="16"/>
      <c r="M374" s="85" t="s">
        <v>93</v>
      </c>
      <c r="N374" s="85" t="s">
        <v>92</v>
      </c>
      <c r="P374" s="85"/>
      <c r="Q374" s="85"/>
    </row>
    <row r="375" spans="1:29" ht="12.75" customHeight="1" x14ac:dyDescent="0.35">
      <c r="A375" s="22">
        <v>372</v>
      </c>
      <c r="B375" s="425">
        <v>10</v>
      </c>
      <c r="C375" s="426">
        <v>45158</v>
      </c>
      <c r="D375" s="427" t="s">
        <v>10</v>
      </c>
      <c r="E375" s="370" t="str">
        <f t="shared" si="73"/>
        <v>HAMDEN ALL STARS</v>
      </c>
      <c r="F375" s="370" t="str">
        <f t="shared" si="73"/>
        <v>STAMFORD FC</v>
      </c>
      <c r="G375" s="368"/>
      <c r="H375" s="369">
        <f>VLOOKUP(E375,START_TIMES,2)</f>
        <v>0.41666666666666702</v>
      </c>
      <c r="I375" s="370" t="str">
        <f>VLOOKUP(E375,FallFields1,2)</f>
        <v>West Woods School (G), Hamden</v>
      </c>
      <c r="J375" s="73"/>
      <c r="K375" s="16"/>
      <c r="M375" s="85" t="s">
        <v>94</v>
      </c>
      <c r="N375" s="85" t="s">
        <v>95</v>
      </c>
      <c r="P375" s="85"/>
      <c r="Q375" s="85"/>
    </row>
    <row r="376" spans="1:29" ht="12.75" customHeight="1" x14ac:dyDescent="0.35">
      <c r="A376" s="22">
        <v>373</v>
      </c>
      <c r="B376" s="425">
        <v>10</v>
      </c>
      <c r="C376" s="426">
        <v>45158</v>
      </c>
      <c r="D376" s="427" t="s">
        <v>10</v>
      </c>
      <c r="E376" s="370" t="str">
        <f t="shared" si="73"/>
        <v>CLINTON FC 30</v>
      </c>
      <c r="F376" s="370" t="str">
        <f t="shared" si="73"/>
        <v>CLUB NAPOLI 30</v>
      </c>
      <c r="G376" s="368"/>
      <c r="H376" s="369">
        <f>VLOOKUP(E376,START_TIMES,2)</f>
        <v>0.41666666666666669</v>
      </c>
      <c r="I376" s="370" t="str">
        <f>VLOOKUP(E376,FallFields1,2)</f>
        <v>Indian River Sports Complex (T), Clinton</v>
      </c>
      <c r="J376" s="73"/>
      <c r="K376" s="16"/>
      <c r="M376" s="85" t="s">
        <v>97</v>
      </c>
      <c r="N376" s="85" t="s">
        <v>96</v>
      </c>
      <c r="P376" s="85"/>
      <c r="Q376" s="85"/>
    </row>
    <row r="377" spans="1:29" ht="12.75" customHeight="1" x14ac:dyDescent="0.35">
      <c r="A377" s="22">
        <v>374</v>
      </c>
      <c r="B377" s="425">
        <v>10</v>
      </c>
      <c r="C377" s="426">
        <v>45158</v>
      </c>
      <c r="D377" s="427" t="s">
        <v>10</v>
      </c>
      <c r="E377" s="370" t="str">
        <f t="shared" si="73"/>
        <v>GREENWICH FC 30</v>
      </c>
      <c r="F377" s="370" t="str">
        <f t="shared" si="73"/>
        <v>NORTH BRANFORD 30</v>
      </c>
      <c r="G377" s="375"/>
      <c r="H377" s="369">
        <f>VLOOKUP(E377,START_TIMES,2)</f>
        <v>0.33333333333333331</v>
      </c>
      <c r="I377" s="370" t="str">
        <f>VLOOKUP(E377,FallFields1,2)</f>
        <v>tbd</v>
      </c>
      <c r="J377" s="73"/>
      <c r="K377" s="16"/>
      <c r="M377" s="85" t="s">
        <v>99</v>
      </c>
      <c r="N377" s="85" t="s">
        <v>98</v>
      </c>
      <c r="P377" s="85"/>
      <c r="Q377" s="85"/>
    </row>
    <row r="378" spans="1:29" ht="12.75" customHeight="1" thickBot="1" x14ac:dyDescent="0.4">
      <c r="A378" s="22">
        <v>375</v>
      </c>
      <c r="B378" s="425">
        <v>10</v>
      </c>
      <c r="C378" s="426">
        <v>45158</v>
      </c>
      <c r="D378" s="427" t="s">
        <v>10</v>
      </c>
      <c r="E378" s="370" t="str">
        <f t="shared" si="73"/>
        <v>VASCO DA GAMA 30</v>
      </c>
      <c r="F378" s="370" t="str">
        <f t="shared" si="73"/>
        <v>NORWALK FC</v>
      </c>
      <c r="G378" s="368"/>
      <c r="H378" s="369">
        <f>VLOOKUP(E378,START_TIMES,2)</f>
        <v>0.41666666666666702</v>
      </c>
      <c r="I378" s="370" t="str">
        <f>VLOOKUP(E378,FallFields1,2)</f>
        <v>Veterans Memorial Park (T), Bridgeport</v>
      </c>
      <c r="J378" s="73"/>
      <c r="K378" s="16"/>
      <c r="M378" s="85" t="s">
        <v>101</v>
      </c>
      <c r="N378" s="85" t="s">
        <v>100</v>
      </c>
      <c r="P378" s="85"/>
      <c r="Q378" s="85"/>
    </row>
    <row r="379" spans="1:29" ht="12.75" customHeight="1" thickTop="1" thickBot="1" x14ac:dyDescent="0.4">
      <c r="A379" s="22">
        <v>376</v>
      </c>
      <c r="B379" s="428" t="s">
        <v>0</v>
      </c>
      <c r="C379" s="426" t="s">
        <v>0</v>
      </c>
      <c r="D379" s="449" t="s">
        <v>0</v>
      </c>
      <c r="E379" s="371" t="s">
        <v>0</v>
      </c>
      <c r="F379" s="372" t="s">
        <v>0</v>
      </c>
      <c r="G379" s="386" t="s">
        <v>0</v>
      </c>
      <c r="H379" s="374" t="s">
        <v>0</v>
      </c>
      <c r="I379" s="372" t="s">
        <v>0</v>
      </c>
      <c r="J379" s="347"/>
      <c r="K379" s="16"/>
      <c r="M379" s="85"/>
      <c r="N379" s="85"/>
      <c r="P379" s="85"/>
      <c r="Q379" s="85"/>
      <c r="S379" s="16"/>
      <c r="T379" s="198"/>
      <c r="U379" s="198"/>
      <c r="V379" s="16">
        <v>73</v>
      </c>
      <c r="W379" s="209"/>
      <c r="X379" s="215"/>
      <c r="Y379" s="16"/>
      <c r="Z379" s="20"/>
      <c r="AC379" s="16"/>
    </row>
    <row r="380" spans="1:29" ht="11.5" customHeight="1" thickTop="1" x14ac:dyDescent="0.35">
      <c r="A380" s="22">
        <v>377</v>
      </c>
      <c r="B380" s="425">
        <v>10</v>
      </c>
      <c r="C380" s="426">
        <v>45158</v>
      </c>
      <c r="D380" s="430" t="s">
        <v>175</v>
      </c>
      <c r="E380" s="370" t="str">
        <f t="shared" ref="E380:F384" si="74">VLOOKUP(M380,Teams,2)</f>
        <v>FC CALDO VERDE</v>
      </c>
      <c r="F380" s="370" t="str">
        <f t="shared" si="74"/>
        <v>MILFORD TUESDAY</v>
      </c>
      <c r="G380" s="368"/>
      <c r="H380" s="369">
        <f>VLOOKUP(E380,START_TIMES,2)</f>
        <v>0.41666666666666702</v>
      </c>
      <c r="I380" s="370" t="str">
        <f>VLOOKUP(E380,FallFields1,2)</f>
        <v>City Hill MS (G), Naugatuck</v>
      </c>
      <c r="J380" s="73"/>
      <c r="K380" s="16"/>
      <c r="M380" s="197" t="s">
        <v>152</v>
      </c>
      <c r="N380" s="197" t="s">
        <v>155</v>
      </c>
      <c r="P380" s="85"/>
      <c r="Q380" s="85"/>
      <c r="S380" s="16"/>
      <c r="T380" s="288"/>
      <c r="U380" s="288"/>
      <c r="V380" s="16"/>
      <c r="W380" s="227"/>
      <c r="X380" s="289"/>
      <c r="Y380" s="16"/>
      <c r="Z380" s="20"/>
      <c r="AC380" s="16"/>
    </row>
    <row r="381" spans="1:29" ht="12.75" customHeight="1" x14ac:dyDescent="0.35">
      <c r="A381" s="22">
        <v>378</v>
      </c>
      <c r="B381" s="425">
        <v>10</v>
      </c>
      <c r="C381" s="426">
        <v>45158</v>
      </c>
      <c r="D381" s="430" t="s">
        <v>175</v>
      </c>
      <c r="E381" s="370" t="str">
        <f t="shared" si="74"/>
        <v>SHELTON FC</v>
      </c>
      <c r="F381" s="370" t="str">
        <f t="shared" si="74"/>
        <v>MILFORD AMIGOS</v>
      </c>
      <c r="G381" s="368"/>
      <c r="H381" s="369">
        <f>VLOOKUP(E381,START_TIMES,2)</f>
        <v>0.33333333333333331</v>
      </c>
      <c r="I381" s="370" t="str">
        <f>VLOOKUP(E381,FallFields1,2)</f>
        <v>Nike Site (G), Shelton</v>
      </c>
      <c r="J381" s="73"/>
      <c r="K381" s="16"/>
      <c r="M381" s="197" t="s">
        <v>158</v>
      </c>
      <c r="N381" s="197" t="s">
        <v>154</v>
      </c>
      <c r="P381" s="85"/>
      <c r="Q381" s="85"/>
    </row>
    <row r="382" spans="1:29" ht="12.65" customHeight="1" x14ac:dyDescent="0.35">
      <c r="A382" s="22">
        <v>379</v>
      </c>
      <c r="B382" s="425">
        <v>10</v>
      </c>
      <c r="C382" s="426">
        <v>45158</v>
      </c>
      <c r="D382" s="445" t="s">
        <v>175</v>
      </c>
      <c r="E382" s="367" t="str">
        <f t="shared" si="74"/>
        <v>COYOTES FC</v>
      </c>
      <c r="F382" s="370" t="str">
        <f t="shared" si="74"/>
        <v>ELITE FC</v>
      </c>
      <c r="G382" s="375"/>
      <c r="H382" s="369">
        <f>VLOOKUP(E382,START_TIMES,2)</f>
        <v>0.41666666666666702</v>
      </c>
      <c r="I382" s="370" t="str">
        <f>VLOOKUP(E382,FallFields1,2)</f>
        <v>Platt HS (T), Meriden</v>
      </c>
      <c r="J382" s="73"/>
      <c r="K382" s="16"/>
      <c r="M382" s="197" t="s">
        <v>150</v>
      </c>
      <c r="N382" s="197" t="s">
        <v>151</v>
      </c>
      <c r="P382" s="85"/>
      <c r="Q382" s="85"/>
    </row>
    <row r="383" spans="1:29" ht="12.75" customHeight="1" x14ac:dyDescent="0.35">
      <c r="A383" s="22">
        <v>380</v>
      </c>
      <c r="B383" s="425">
        <v>10</v>
      </c>
      <c r="C383" s="426">
        <v>45158</v>
      </c>
      <c r="D383" s="430" t="s">
        <v>175</v>
      </c>
      <c r="E383" s="370" t="str">
        <f t="shared" si="74"/>
        <v>LITCHFIELD COUNTY BLUES 30</v>
      </c>
      <c r="F383" s="370" t="str">
        <f t="shared" si="74"/>
        <v>NAUGATUCK FUSION</v>
      </c>
      <c r="G383" s="368"/>
      <c r="H383" s="369">
        <f>VLOOKUP(E383,START_TIMES,2)</f>
        <v>0.41666666666666669</v>
      </c>
      <c r="I383" s="370" t="str">
        <f>VLOOKUP(E383,FallFields1,2)</f>
        <v>New Milford HS (T), New Milford</v>
      </c>
      <c r="J383" s="73"/>
      <c r="K383" s="16"/>
      <c r="M383" s="197" t="s">
        <v>153</v>
      </c>
      <c r="N383" s="197" t="s">
        <v>156</v>
      </c>
      <c r="P383" s="85"/>
      <c r="Q383" s="85"/>
    </row>
    <row r="384" spans="1:29" ht="12.75" customHeight="1" x14ac:dyDescent="0.35">
      <c r="A384" s="22">
        <v>381</v>
      </c>
      <c r="B384" s="425">
        <v>10</v>
      </c>
      <c r="C384" s="426">
        <v>45158</v>
      </c>
      <c r="D384" s="430" t="s">
        <v>175</v>
      </c>
      <c r="E384" s="370" t="str">
        <f t="shared" si="74"/>
        <v>TRINITY FC</v>
      </c>
      <c r="F384" s="370" t="str">
        <f t="shared" si="74"/>
        <v>QPR</v>
      </c>
      <c r="G384" s="368"/>
      <c r="H384" s="369">
        <f>VLOOKUP(E384,START_TIMES,2)</f>
        <v>0.33333333333333331</v>
      </c>
      <c r="I384" s="370" t="str">
        <f>VLOOKUP(E384,FallFields1,2)</f>
        <v>Pease Road (G), Woodbridge</v>
      </c>
      <c r="J384" s="73"/>
      <c r="K384" s="16"/>
      <c r="M384" s="197" t="s">
        <v>159</v>
      </c>
      <c r="N384" s="197" t="s">
        <v>157</v>
      </c>
      <c r="P384" s="85"/>
      <c r="Q384" s="85"/>
    </row>
    <row r="385" spans="1:17" ht="12.75" customHeight="1" x14ac:dyDescent="0.35">
      <c r="A385" s="22">
        <v>382</v>
      </c>
      <c r="B385" s="428" t="s">
        <v>0</v>
      </c>
      <c r="C385" s="426" t="s">
        <v>0</v>
      </c>
      <c r="D385" s="429" t="s">
        <v>0</v>
      </c>
      <c r="E385" s="371" t="s">
        <v>0</v>
      </c>
      <c r="F385" s="372" t="s">
        <v>0</v>
      </c>
      <c r="G385" s="373" t="s">
        <v>0</v>
      </c>
      <c r="H385" s="374" t="s">
        <v>0</v>
      </c>
      <c r="I385" s="372" t="s">
        <v>0</v>
      </c>
      <c r="J385" s="326"/>
      <c r="K385" s="16"/>
      <c r="M385" s="85"/>
      <c r="N385" s="85"/>
      <c r="P385" s="85"/>
      <c r="Q385" s="85"/>
    </row>
    <row r="386" spans="1:17" ht="12.75" customHeight="1" x14ac:dyDescent="0.35">
      <c r="A386" s="22">
        <v>383</v>
      </c>
      <c r="B386" s="425">
        <v>10</v>
      </c>
      <c r="C386" s="426">
        <v>45158</v>
      </c>
      <c r="D386" s="431" t="s">
        <v>11</v>
      </c>
      <c r="E386" s="413" t="str">
        <f t="shared" ref="E386:F390" si="75">VLOOKUP(M386,Teams,2)</f>
        <v>RIDGEFIELD KICKS</v>
      </c>
      <c r="F386" s="413" t="str">
        <f t="shared" si="75"/>
        <v>GREENWICH FC 40</v>
      </c>
      <c r="G386" s="368"/>
      <c r="H386" s="369">
        <f>VLOOKUP(E386,START_TIMES,2)</f>
        <v>0.41666666666666669</v>
      </c>
      <c r="I386" s="370" t="str">
        <f>VLOOKUP(E386,FallFields1,2)</f>
        <v>Wooster School (T), Ridgefield</v>
      </c>
      <c r="J386" s="73"/>
      <c r="K386" s="16"/>
      <c r="M386" s="360" t="s">
        <v>105</v>
      </c>
      <c r="N386" s="360" t="s">
        <v>162</v>
      </c>
      <c r="P386" s="85"/>
      <c r="Q386" s="85"/>
    </row>
    <row r="387" spans="1:17" ht="12.75" customHeight="1" x14ac:dyDescent="0.35">
      <c r="A387" s="22">
        <v>384</v>
      </c>
      <c r="B387" s="425">
        <v>10</v>
      </c>
      <c r="C387" s="426">
        <v>45158</v>
      </c>
      <c r="D387" s="431" t="s">
        <v>11</v>
      </c>
      <c r="E387" s="370" t="str">
        <f t="shared" si="75"/>
        <v>NORWALK SPORT COLOMBIA 40</v>
      </c>
      <c r="F387" s="370" t="str">
        <f t="shared" si="75"/>
        <v>VASCO DA GAMA 40</v>
      </c>
      <c r="G387" s="368"/>
      <c r="H387" s="369">
        <f>VLOOKUP(E387,START_TIMES,2)</f>
        <v>0.41666666666666702</v>
      </c>
      <c r="I387" s="370" t="str">
        <f>VLOOKUP(E387,FallFields1,2)</f>
        <v>Nathan Hale MS (T), Norwalk</v>
      </c>
      <c r="J387" s="73"/>
      <c r="K387" s="16"/>
      <c r="M387" s="359" t="s">
        <v>104</v>
      </c>
      <c r="N387" s="359" t="s">
        <v>108</v>
      </c>
      <c r="P387" s="85"/>
      <c r="Q387" s="85"/>
    </row>
    <row r="388" spans="1:17" ht="12.75" customHeight="1" x14ac:dyDescent="0.35">
      <c r="A388" s="22">
        <v>385</v>
      </c>
      <c r="B388" s="425">
        <v>10</v>
      </c>
      <c r="C388" s="426">
        <v>45158</v>
      </c>
      <c r="D388" s="431" t="s">
        <v>11</v>
      </c>
      <c r="E388" s="370" t="str">
        <f t="shared" si="75"/>
        <v>CLINTON FC 40</v>
      </c>
      <c r="F388" s="370" t="str">
        <f t="shared" si="75"/>
        <v>FAIRFIELD GAC 40</v>
      </c>
      <c r="G388" s="368"/>
      <c r="H388" s="369">
        <f>VLOOKUP(E388,START_TIMES,2)</f>
        <v>0.33333333333333331</v>
      </c>
      <c r="I388" s="370" t="str">
        <f>VLOOKUP(E388,FallFields1,2)</f>
        <v>Indian River Sports Complex (T), Clinton</v>
      </c>
      <c r="J388" s="73"/>
      <c r="K388" s="16"/>
      <c r="M388" s="359" t="s">
        <v>160</v>
      </c>
      <c r="N388" s="359" t="s">
        <v>161</v>
      </c>
      <c r="P388" s="85"/>
      <c r="Q388" s="85"/>
    </row>
    <row r="389" spans="1:17" ht="12.75" customHeight="1" x14ac:dyDescent="0.35">
      <c r="A389" s="22">
        <v>386</v>
      </c>
      <c r="B389" s="425">
        <v>10</v>
      </c>
      <c r="C389" s="426">
        <v>45158</v>
      </c>
      <c r="D389" s="431" t="s">
        <v>11</v>
      </c>
      <c r="E389" s="370" t="str">
        <f t="shared" si="75"/>
        <v>GREENWICH PUMAS FC 40</v>
      </c>
      <c r="F389" s="370" t="str">
        <f t="shared" si="75"/>
        <v>SOUTHEAST ROVERS</v>
      </c>
      <c r="G389" s="368"/>
      <c r="H389" s="369">
        <f>VLOOKUP(E389,START_TIMES,2)</f>
        <v>0.33333333333333331</v>
      </c>
      <c r="I389" s="370" t="str">
        <f>VLOOKUP(E389,FallFields1,2)</f>
        <v>tbd</v>
      </c>
      <c r="J389" s="73"/>
      <c r="K389" s="16"/>
      <c r="M389" s="359" t="s">
        <v>163</v>
      </c>
      <c r="N389" s="359" t="s">
        <v>106</v>
      </c>
      <c r="P389" s="85"/>
      <c r="Q389" s="85"/>
    </row>
    <row r="390" spans="1:17" ht="12.75" customHeight="1" x14ac:dyDescent="0.35">
      <c r="A390" s="22">
        <v>387</v>
      </c>
      <c r="B390" s="425">
        <v>10</v>
      </c>
      <c r="C390" s="426">
        <v>45158</v>
      </c>
      <c r="D390" s="431" t="s">
        <v>11</v>
      </c>
      <c r="E390" s="370" t="str">
        <f t="shared" si="75"/>
        <v>WATERBURY ALBANIANS</v>
      </c>
      <c r="F390" s="370" t="str">
        <f t="shared" si="75"/>
        <v>STORM FC</v>
      </c>
      <c r="G390" s="368"/>
      <c r="H390" s="369">
        <f>VLOOKUP(E390,START_TIMES,2)</f>
        <v>0.33333333333333331</v>
      </c>
      <c r="I390" s="370" t="str">
        <f>VLOOKUP(E390,FallFields1,2)</f>
        <v>Lower Ptak (G), Brookfield</v>
      </c>
      <c r="J390" s="73"/>
      <c r="K390" s="16"/>
      <c r="M390" s="359" t="s">
        <v>109</v>
      </c>
      <c r="N390" s="359" t="s">
        <v>107</v>
      </c>
      <c r="P390" s="85"/>
      <c r="Q390" s="85"/>
    </row>
    <row r="391" spans="1:17" ht="12.75" customHeight="1" x14ac:dyDescent="0.35">
      <c r="A391" s="22">
        <v>388</v>
      </c>
      <c r="B391" s="428" t="s">
        <v>0</v>
      </c>
      <c r="C391" s="426" t="s">
        <v>0</v>
      </c>
      <c r="D391" s="429" t="s">
        <v>0</v>
      </c>
      <c r="E391" s="371" t="s">
        <v>0</v>
      </c>
      <c r="F391" s="372" t="s">
        <v>0</v>
      </c>
      <c r="G391" s="373" t="s">
        <v>0</v>
      </c>
      <c r="H391" s="374" t="s">
        <v>0</v>
      </c>
      <c r="I391" s="372" t="s">
        <v>0</v>
      </c>
      <c r="J391" s="326"/>
      <c r="K391" s="16"/>
      <c r="M391" s="85"/>
      <c r="N391" s="85"/>
      <c r="P391" s="85"/>
      <c r="Q391" s="85"/>
    </row>
    <row r="392" spans="1:17" ht="12.75" customHeight="1" x14ac:dyDescent="0.35">
      <c r="A392" s="22">
        <v>389</v>
      </c>
      <c r="B392" s="425">
        <v>10</v>
      </c>
      <c r="C392" s="426">
        <v>45158</v>
      </c>
      <c r="D392" s="432" t="s">
        <v>12</v>
      </c>
      <c r="E392" s="367" t="str">
        <f t="shared" ref="E392:F398" si="76">VLOOKUP(M392,Teams,2)</f>
        <v>LITCHFIELD COUNTY BLUES 40</v>
      </c>
      <c r="F392" s="367" t="str">
        <f t="shared" si="76"/>
        <v>PAN ZONES</v>
      </c>
      <c r="G392" s="368"/>
      <c r="H392" s="369">
        <f t="shared" ref="H392:H398" si="77">VLOOKUP(E392,START_TIMES,2)</f>
        <v>0.375</v>
      </c>
      <c r="I392" s="370" t="str">
        <f t="shared" ref="I392:I398" si="78">VLOOKUP(E392,FallFields1,2)</f>
        <v>Torrington HS (T), Torrington</v>
      </c>
      <c r="J392" s="73"/>
      <c r="K392" s="16"/>
      <c r="M392" s="281" t="s">
        <v>116</v>
      </c>
      <c r="N392" s="281" t="s">
        <v>120</v>
      </c>
      <c r="P392" s="85"/>
      <c r="Q392" s="85"/>
    </row>
    <row r="393" spans="1:17" ht="12.75" customHeight="1" x14ac:dyDescent="0.35">
      <c r="A393" s="22">
        <v>390</v>
      </c>
      <c r="B393" s="425">
        <v>10</v>
      </c>
      <c r="C393" s="426">
        <v>45158</v>
      </c>
      <c r="D393" s="432" t="s">
        <v>12</v>
      </c>
      <c r="E393" s="367" t="str">
        <f t="shared" si="76"/>
        <v>WILTON WOLVES</v>
      </c>
      <c r="F393" s="367" t="str">
        <f t="shared" si="76"/>
        <v>BESA SC</v>
      </c>
      <c r="G393" s="373"/>
      <c r="H393" s="369">
        <f t="shared" si="77"/>
        <v>0.41666666666666702</v>
      </c>
      <c r="I393" s="370" t="str">
        <f t="shared" si="78"/>
        <v>Lily Field (T), Wilton</v>
      </c>
      <c r="J393" s="73"/>
      <c r="K393" s="16"/>
      <c r="M393" s="281" t="s">
        <v>123</v>
      </c>
      <c r="N393" s="281" t="s">
        <v>850</v>
      </c>
      <c r="P393" s="85"/>
      <c r="Q393" s="85"/>
    </row>
    <row r="394" spans="1:17" ht="12.75" customHeight="1" x14ac:dyDescent="0.35">
      <c r="A394" s="22">
        <v>391</v>
      </c>
      <c r="B394" s="425">
        <v>10</v>
      </c>
      <c r="C394" s="426">
        <v>45158</v>
      </c>
      <c r="D394" s="432" t="s">
        <v>12</v>
      </c>
      <c r="E394" s="367" t="str">
        <f t="shared" si="76"/>
        <v xml:space="preserve">GUILFORD CELTIC </v>
      </c>
      <c r="F394" s="367" t="str">
        <f t="shared" si="76"/>
        <v>DERBY QUITUS</v>
      </c>
      <c r="G394" s="368"/>
      <c r="H394" s="369">
        <f t="shared" si="77"/>
        <v>0.41666666666666702</v>
      </c>
      <c r="I394" s="370" t="str">
        <f t="shared" si="78"/>
        <v>Long Hill Park (G), Guilford</v>
      </c>
      <c r="J394" s="73"/>
      <c r="K394" s="16"/>
      <c r="M394" s="281" t="s">
        <v>115</v>
      </c>
      <c r="N394" s="281" t="s">
        <v>852</v>
      </c>
      <c r="P394" s="85"/>
      <c r="Q394" s="85"/>
    </row>
    <row r="395" spans="1:17" ht="12.75" customHeight="1" x14ac:dyDescent="0.35">
      <c r="A395" s="22">
        <v>392</v>
      </c>
      <c r="B395" s="425">
        <v>10</v>
      </c>
      <c r="C395" s="426">
        <v>45158</v>
      </c>
      <c r="D395" s="432" t="s">
        <v>12</v>
      </c>
      <c r="E395" s="367" t="str">
        <f t="shared" si="76"/>
        <v>SHEBEEN FC</v>
      </c>
      <c r="F395" s="367" t="str">
        <f t="shared" si="76"/>
        <v>NORTH HAVEN SC</v>
      </c>
      <c r="G395" s="368"/>
      <c r="H395" s="369">
        <f t="shared" si="77"/>
        <v>0.41666666666666669</v>
      </c>
      <c r="I395" s="370" t="str">
        <f t="shared" si="78"/>
        <v>Ludlowe HS (T), Fairfield</v>
      </c>
      <c r="J395" s="73"/>
      <c r="K395" s="16"/>
      <c r="M395" s="281" t="s">
        <v>121</v>
      </c>
      <c r="N395" s="281" t="s">
        <v>858</v>
      </c>
      <c r="P395" s="85"/>
      <c r="Q395" s="85"/>
    </row>
    <row r="396" spans="1:17" ht="12.75" customHeight="1" x14ac:dyDescent="0.35">
      <c r="A396" s="22">
        <v>393</v>
      </c>
      <c r="B396" s="425">
        <v>10</v>
      </c>
      <c r="C396" s="426">
        <v>45158</v>
      </c>
      <c r="D396" s="432" t="s">
        <v>12</v>
      </c>
      <c r="E396" s="367" t="str">
        <f t="shared" si="76"/>
        <v>GUILFORD BELL CURVE</v>
      </c>
      <c r="F396" s="367" t="str">
        <f t="shared" si="76"/>
        <v>CLUB NAPOLI 40</v>
      </c>
      <c r="G396" s="375"/>
      <c r="H396" s="369">
        <f t="shared" si="77"/>
        <v>0.41666666666666702</v>
      </c>
      <c r="I396" s="370" t="str">
        <f t="shared" si="78"/>
        <v>Guilford HS (T), Guilford</v>
      </c>
      <c r="J396" s="73"/>
      <c r="K396" s="16"/>
      <c r="M396" s="281" t="s">
        <v>114</v>
      </c>
      <c r="N396" s="281" t="s">
        <v>112</v>
      </c>
      <c r="P396" s="85"/>
      <c r="Q396" s="85"/>
    </row>
    <row r="397" spans="1:17" ht="12.75" customHeight="1" x14ac:dyDescent="0.35">
      <c r="A397" s="22">
        <v>394</v>
      </c>
      <c r="B397" s="425">
        <v>10</v>
      </c>
      <c r="C397" s="426">
        <v>45158</v>
      </c>
      <c r="D397" s="432" t="s">
        <v>12</v>
      </c>
      <c r="E397" s="367" t="str">
        <f t="shared" si="76"/>
        <v>NORTH BRANFORD 40</v>
      </c>
      <c r="F397" s="367" t="str">
        <f t="shared" si="76"/>
        <v>STAMFORD UNITED</v>
      </c>
      <c r="G397" s="368"/>
      <c r="H397" s="369">
        <f t="shared" si="77"/>
        <v>0.375</v>
      </c>
      <c r="I397" s="370" t="str">
        <f t="shared" si="78"/>
        <v>North Farms Park (G), North Branford</v>
      </c>
      <c r="J397" s="73"/>
      <c r="K397" s="16"/>
      <c r="M397" s="281" t="s">
        <v>118</v>
      </c>
      <c r="N397" s="281" t="s">
        <v>860</v>
      </c>
      <c r="P397" s="85"/>
      <c r="Q397" s="85"/>
    </row>
    <row r="398" spans="1:17" ht="12.75" customHeight="1" x14ac:dyDescent="0.35">
      <c r="A398" s="22">
        <v>395</v>
      </c>
      <c r="B398" s="425">
        <v>10</v>
      </c>
      <c r="C398" s="426">
        <v>45158</v>
      </c>
      <c r="D398" s="432" t="s">
        <v>12</v>
      </c>
      <c r="E398" s="376" t="str">
        <f t="shared" si="76"/>
        <v>BYE</v>
      </c>
      <c r="F398" s="367" t="str">
        <f t="shared" si="76"/>
        <v>NEW HAVEN AMERICANS</v>
      </c>
      <c r="G398" s="368"/>
      <c r="H398" s="369" t="str">
        <f t="shared" si="77"/>
        <v>--</v>
      </c>
      <c r="I398" s="370" t="str">
        <f t="shared" si="78"/>
        <v>--</v>
      </c>
      <c r="J398" s="73"/>
      <c r="K398" s="16"/>
      <c r="M398" s="281" t="s">
        <v>111</v>
      </c>
      <c r="N398" s="281" t="s">
        <v>856</v>
      </c>
      <c r="P398" s="85"/>
      <c r="Q398" s="85"/>
    </row>
    <row r="399" spans="1:17" ht="12.75" customHeight="1" x14ac:dyDescent="0.35">
      <c r="A399" s="22">
        <v>396</v>
      </c>
      <c r="B399" s="428" t="s">
        <v>0</v>
      </c>
      <c r="C399" s="426" t="s">
        <v>0</v>
      </c>
      <c r="D399" s="429" t="s">
        <v>0</v>
      </c>
      <c r="E399" s="371" t="s">
        <v>0</v>
      </c>
      <c r="F399" s="372" t="s">
        <v>0</v>
      </c>
      <c r="G399" s="373" t="s">
        <v>0</v>
      </c>
      <c r="H399" s="374" t="s">
        <v>0</v>
      </c>
      <c r="I399" s="372" t="s">
        <v>0</v>
      </c>
      <c r="J399" s="326"/>
      <c r="K399" s="16"/>
      <c r="M399" s="85"/>
      <c r="N399" s="85"/>
      <c r="P399" s="85"/>
      <c r="Q399" s="85"/>
    </row>
    <row r="400" spans="1:17" ht="12.75" customHeight="1" x14ac:dyDescent="0.35">
      <c r="A400" s="22">
        <v>397</v>
      </c>
      <c r="B400" s="425">
        <v>10</v>
      </c>
      <c r="C400" s="426">
        <v>45158</v>
      </c>
      <c r="D400" s="433" t="s">
        <v>102</v>
      </c>
      <c r="E400" s="370" t="str">
        <f t="shared" ref="E400:F404" si="79">VLOOKUP(M400,Teams,2)</f>
        <v>NEW FAIRFIELD UNITED</v>
      </c>
      <c r="F400" s="370" t="str">
        <f t="shared" si="79"/>
        <v>DYNAMO SC</v>
      </c>
      <c r="G400" s="373"/>
      <c r="H400" s="369">
        <f>VLOOKUP(E400,START_TIMES,2)</f>
        <v>0.33333333333333331</v>
      </c>
      <c r="I400" s="370" t="str">
        <f>VLOOKUP(E400,FallFields1,2)</f>
        <v>New Fairfield HS (T), New Fairfield</v>
      </c>
      <c r="J400" s="73"/>
      <c r="K400" s="16"/>
      <c r="M400" s="330" t="s">
        <v>129</v>
      </c>
      <c r="N400" s="330" t="s">
        <v>126</v>
      </c>
      <c r="P400" s="85"/>
      <c r="Q400" s="85"/>
    </row>
    <row r="401" spans="1:17" ht="12.75" customHeight="1" x14ac:dyDescent="0.35">
      <c r="A401" s="22">
        <v>398</v>
      </c>
      <c r="B401" s="425">
        <v>10</v>
      </c>
      <c r="C401" s="426">
        <v>45158</v>
      </c>
      <c r="D401" s="433" t="s">
        <v>102</v>
      </c>
      <c r="E401" s="370" t="str">
        <f t="shared" si="79"/>
        <v>GREENWICH PUMAS FC 50</v>
      </c>
      <c r="F401" s="370" t="str">
        <f t="shared" si="79"/>
        <v>STAMFORD CITY</v>
      </c>
      <c r="G401" s="373"/>
      <c r="H401" s="369">
        <f>VLOOKUP(E401,START_TIMES,2)</f>
        <v>0.33333333333333331</v>
      </c>
      <c r="I401" s="370" t="str">
        <f>VLOOKUP(E401,FallFields1,2)</f>
        <v>tbd</v>
      </c>
      <c r="J401" s="73"/>
      <c r="K401" s="16"/>
      <c r="M401" s="330" t="s">
        <v>128</v>
      </c>
      <c r="N401" s="330" t="s">
        <v>132</v>
      </c>
      <c r="P401" s="85"/>
      <c r="Q401" s="85"/>
    </row>
    <row r="402" spans="1:17" ht="12.75" customHeight="1" x14ac:dyDescent="0.35">
      <c r="A402" s="22">
        <v>399</v>
      </c>
      <c r="B402" s="425">
        <v>10</v>
      </c>
      <c r="C402" s="426">
        <v>45158</v>
      </c>
      <c r="D402" s="433" t="s">
        <v>102</v>
      </c>
      <c r="E402" s="370" t="str">
        <f t="shared" si="79"/>
        <v>CHESHIRE AZZURRI</v>
      </c>
      <c r="F402" s="370" t="str">
        <f t="shared" si="79"/>
        <v>DOCKSIDE SC</v>
      </c>
      <c r="G402" s="373"/>
      <c r="H402" s="369">
        <f>VLOOKUP(E402,START_TIMES,2)</f>
        <v>0.41666666666666669</v>
      </c>
      <c r="I402" s="370" t="str">
        <f>VLOOKUP(E402,FallFields1,2)</f>
        <v>Quinnipiac Park (G), Cheshire</v>
      </c>
      <c r="J402" s="73"/>
      <c r="K402" s="16"/>
      <c r="M402" s="330" t="s">
        <v>124</v>
      </c>
      <c r="N402" s="330" t="s">
        <v>125</v>
      </c>
      <c r="P402" s="85"/>
      <c r="Q402" s="85"/>
    </row>
    <row r="403" spans="1:17" ht="12.75" customHeight="1" x14ac:dyDescent="0.35">
      <c r="A403" s="22">
        <v>400</v>
      </c>
      <c r="B403" s="425">
        <v>10</v>
      </c>
      <c r="C403" s="426">
        <v>45158</v>
      </c>
      <c r="D403" s="433" t="s">
        <v>102</v>
      </c>
      <c r="E403" s="370" t="str">
        <f t="shared" si="79"/>
        <v>NORWALK MARINERS LEGENDS</v>
      </c>
      <c r="F403" s="370" t="str">
        <f t="shared" si="79"/>
        <v>FAIRFIELD GAC 50</v>
      </c>
      <c r="G403" s="368"/>
      <c r="H403" s="369">
        <v>0.33333333333333331</v>
      </c>
      <c r="I403" s="370" t="str">
        <f>VLOOKUP(E403,FallFields1,2)</f>
        <v>Nathan Hale MS (T), Norwalk</v>
      </c>
      <c r="J403" s="73"/>
      <c r="K403" s="16"/>
      <c r="M403" s="330" t="s">
        <v>130</v>
      </c>
      <c r="N403" s="330" t="s">
        <v>127</v>
      </c>
      <c r="P403" s="85"/>
      <c r="Q403" s="85"/>
    </row>
    <row r="404" spans="1:17" ht="12.75" customHeight="1" x14ac:dyDescent="0.35">
      <c r="A404" s="22">
        <v>401</v>
      </c>
      <c r="B404" s="425">
        <v>10</v>
      </c>
      <c r="C404" s="426">
        <v>45158</v>
      </c>
      <c r="D404" s="433" t="s">
        <v>102</v>
      </c>
      <c r="E404" s="416" t="str">
        <f t="shared" si="79"/>
        <v>POLONIA FALCON STARS FC</v>
      </c>
      <c r="F404" s="416" t="str">
        <f t="shared" si="79"/>
        <v>VASCO DA GAMA 50</v>
      </c>
      <c r="G404" s="368"/>
      <c r="H404" s="369">
        <f>VLOOKUP(E404,START_TIMES,2)</f>
        <v>0.33333333333333331</v>
      </c>
      <c r="I404" s="370" t="str">
        <f>VLOOKUP(E404,FallFields1,2)</f>
        <v>Falcon Field (G), New Britain</v>
      </c>
      <c r="J404" s="73"/>
      <c r="K404" s="16"/>
      <c r="M404" s="330" t="s">
        <v>131</v>
      </c>
      <c r="N404" s="330" t="s">
        <v>133</v>
      </c>
      <c r="P404" s="85"/>
      <c r="Q404" s="85"/>
    </row>
    <row r="405" spans="1:17" ht="12.75" customHeight="1" x14ac:dyDescent="0.35">
      <c r="A405" s="22">
        <v>402</v>
      </c>
      <c r="B405" s="428" t="s">
        <v>0</v>
      </c>
      <c r="C405" s="426" t="s">
        <v>0</v>
      </c>
      <c r="D405" s="429" t="s">
        <v>0</v>
      </c>
      <c r="E405" s="371" t="s">
        <v>0</v>
      </c>
      <c r="F405" s="372" t="s">
        <v>0</v>
      </c>
      <c r="G405" s="373" t="s">
        <v>0</v>
      </c>
      <c r="H405" s="374" t="s">
        <v>0</v>
      </c>
      <c r="I405" s="372" t="s">
        <v>0</v>
      </c>
      <c r="J405" s="326"/>
      <c r="K405" s="16"/>
      <c r="M405" s="85"/>
      <c r="N405" s="85"/>
      <c r="P405" s="85"/>
      <c r="Q405" s="85"/>
    </row>
    <row r="406" spans="1:17" ht="12.75" customHeight="1" x14ac:dyDescent="0.35">
      <c r="A406" s="22">
        <v>403</v>
      </c>
      <c r="B406" s="425">
        <v>10</v>
      </c>
      <c r="C406" s="426">
        <v>45158</v>
      </c>
      <c r="D406" s="434" t="s">
        <v>890</v>
      </c>
      <c r="E406" s="370" t="str">
        <f t="shared" ref="E406:F409" si="80">VLOOKUP(M406,Teams,2)</f>
        <v>GUILFORD BLACK EAGLES</v>
      </c>
      <c r="F406" s="370" t="str">
        <f t="shared" si="80"/>
        <v>GREENWICH PFC</v>
      </c>
      <c r="G406" s="368"/>
      <c r="H406" s="369">
        <f>VLOOKUP(E406,START_TIMES,2)</f>
        <v>0.41666666666666702</v>
      </c>
      <c r="I406" s="370" t="str">
        <f>VLOOKUP(E406,FallFields1,2)</f>
        <v>Calvin Leete School (G), Guilford</v>
      </c>
      <c r="J406" s="73"/>
      <c r="K406" s="16"/>
      <c r="M406" s="340" t="s">
        <v>142</v>
      </c>
      <c r="N406" s="340" t="s">
        <v>141</v>
      </c>
      <c r="P406" s="85"/>
      <c r="Q406" s="85"/>
    </row>
    <row r="407" spans="1:17" ht="12.75" customHeight="1" x14ac:dyDescent="0.35">
      <c r="A407" s="22">
        <v>404</v>
      </c>
      <c r="B407" s="425">
        <v>10</v>
      </c>
      <c r="C407" s="426">
        <v>45158</v>
      </c>
      <c r="D407" s="434" t="s">
        <v>890</v>
      </c>
      <c r="E407" s="370" t="str">
        <f t="shared" si="80"/>
        <v>GREENWICH FC 50</v>
      </c>
      <c r="F407" s="370" t="str">
        <f t="shared" si="80"/>
        <v>NORWALK SPORT COLOMBIA 50</v>
      </c>
      <c r="G407" s="368"/>
      <c r="H407" s="369">
        <f>VLOOKUP(E407,START_TIMES,2)</f>
        <v>0.33333333333333331</v>
      </c>
      <c r="I407" s="370" t="str">
        <f>VLOOKUP(E407,FallFields1,2)</f>
        <v>tbd</v>
      </c>
      <c r="J407" s="73"/>
      <c r="K407" s="16"/>
      <c r="M407" s="340" t="s">
        <v>138</v>
      </c>
      <c r="N407" s="340" t="s">
        <v>144</v>
      </c>
      <c r="P407" s="85"/>
      <c r="Q407" s="85"/>
    </row>
    <row r="408" spans="1:17" ht="12.75" customHeight="1" thickBot="1" x14ac:dyDescent="0.4">
      <c r="A408" s="22">
        <v>405</v>
      </c>
      <c r="B408" s="425">
        <v>10</v>
      </c>
      <c r="C408" s="426">
        <v>45158</v>
      </c>
      <c r="D408" s="434" t="s">
        <v>890</v>
      </c>
      <c r="E408" s="370" t="str">
        <f t="shared" si="80"/>
        <v>WESTPORT FC</v>
      </c>
      <c r="F408" s="370" t="str">
        <f t="shared" si="80"/>
        <v>CLUB NAPOLI 50</v>
      </c>
      <c r="G408" s="368"/>
      <c r="H408" s="369">
        <f>VLOOKUP(E408,START_TIMES,2)</f>
        <v>0.33333333333333331</v>
      </c>
      <c r="I408" s="370" t="str">
        <f>VLOOKUP(E408,FallFields1,2)</f>
        <v>Wakeman Park (T), Westport</v>
      </c>
      <c r="J408" s="73"/>
      <c r="K408" s="16"/>
      <c r="L408" s="85"/>
      <c r="M408" s="340" t="s">
        <v>147</v>
      </c>
      <c r="N408" s="340" t="s">
        <v>134</v>
      </c>
      <c r="P408" s="85"/>
      <c r="Q408" s="85"/>
    </row>
    <row r="409" spans="1:17" ht="12.75" customHeight="1" thickTop="1" thickBot="1" x14ac:dyDescent="0.4">
      <c r="A409" s="22">
        <v>406</v>
      </c>
      <c r="B409" s="425">
        <v>10</v>
      </c>
      <c r="C409" s="426">
        <v>45158</v>
      </c>
      <c r="D409" s="434" t="s">
        <v>890</v>
      </c>
      <c r="E409" s="370" t="str">
        <f t="shared" si="80"/>
        <v>EAST HAVEN SC</v>
      </c>
      <c r="F409" s="370" t="str">
        <f t="shared" si="80"/>
        <v>REBELS UNITED</v>
      </c>
      <c r="G409" s="368"/>
      <c r="H409" s="369">
        <f>VLOOKUP(E409,START_TIMES,2)</f>
        <v>0.41666666666666702</v>
      </c>
      <c r="I409" s="370" t="str">
        <f>VLOOKUP(E409,FallFields1,2)</f>
        <v>Melillo MS (G), East Haven</v>
      </c>
      <c r="J409" s="73"/>
      <c r="K409" s="16"/>
      <c r="M409" s="354" t="s">
        <v>136</v>
      </c>
      <c r="N409" s="354" t="s">
        <v>146</v>
      </c>
      <c r="P409" s="85"/>
      <c r="Q409" s="85"/>
    </row>
    <row r="410" spans="1:17" ht="12.75" customHeight="1" thickTop="1" x14ac:dyDescent="0.35">
      <c r="A410" s="22">
        <v>407</v>
      </c>
      <c r="B410" s="428" t="s">
        <v>0</v>
      </c>
      <c r="C410" s="426" t="s">
        <v>0</v>
      </c>
      <c r="D410" s="429" t="s">
        <v>0</v>
      </c>
      <c r="E410" s="371" t="s">
        <v>0</v>
      </c>
      <c r="F410" s="372" t="s">
        <v>0</v>
      </c>
      <c r="G410" s="373" t="s">
        <v>0</v>
      </c>
      <c r="H410" s="374" t="s">
        <v>0</v>
      </c>
      <c r="I410" s="372" t="s">
        <v>0</v>
      </c>
      <c r="J410" s="326"/>
      <c r="K410" s="16"/>
      <c r="M410" s="85"/>
      <c r="N410" s="85"/>
      <c r="P410" s="85"/>
      <c r="Q410" s="85"/>
    </row>
    <row r="411" spans="1:17" ht="12.75" customHeight="1" x14ac:dyDescent="0.35">
      <c r="A411" s="22">
        <v>408</v>
      </c>
      <c r="B411" s="425">
        <v>10</v>
      </c>
      <c r="C411" s="426">
        <v>45158</v>
      </c>
      <c r="D411" s="435" t="s">
        <v>891</v>
      </c>
      <c r="E411" s="370" t="str">
        <f>VLOOKUP(M411,Teams,2)</f>
        <v>NORTH BRANFORD LEGENDS</v>
      </c>
      <c r="F411" s="370" t="str">
        <f>VLOOKUP(N411,Teams,2)</f>
        <v>VASCO DA GAMA 60</v>
      </c>
      <c r="G411" s="368"/>
      <c r="H411" s="369">
        <f>VLOOKUP(E411,START_TIMES,2)</f>
        <v>0.41666666666666669</v>
      </c>
      <c r="I411" s="370" t="str">
        <f>VLOOKUP(E411,FallFields1,2)</f>
        <v>Northford Park (G), Northford</v>
      </c>
      <c r="J411" s="73"/>
      <c r="K411" s="16"/>
      <c r="M411" s="341" t="s">
        <v>148</v>
      </c>
      <c r="N411" s="341" t="s">
        <v>135</v>
      </c>
      <c r="P411" s="85"/>
      <c r="Q411" s="85"/>
    </row>
    <row r="412" spans="1:17" ht="12.75" customHeight="1" x14ac:dyDescent="0.35">
      <c r="A412" s="22">
        <v>409</v>
      </c>
      <c r="B412" s="428" t="s">
        <v>818</v>
      </c>
      <c r="C412" s="426">
        <v>45158</v>
      </c>
      <c r="D412" s="435" t="s">
        <v>891</v>
      </c>
      <c r="E412" s="370" t="str">
        <f>VLOOKUP(M412,Teams,2)</f>
        <v>SOUTHEAST CT</v>
      </c>
      <c r="F412" s="370" t="str">
        <f>VLOOKUP(N412,Teams,2)</f>
        <v>ZIMMITTI SC</v>
      </c>
      <c r="G412" s="373"/>
      <c r="H412" s="369">
        <f>VLOOKUP(E412,START_TIMES,2)</f>
        <v>0.41666666666666702</v>
      </c>
      <c r="I412" s="370" t="str">
        <f>VLOOKUP(E412,FallFields1,2)</f>
        <v>Killingworth Rec Park (G), Killingworth</v>
      </c>
      <c r="J412" s="326"/>
      <c r="K412" s="16"/>
      <c r="M412" s="341" t="s">
        <v>149</v>
      </c>
      <c r="N412" s="341" t="s">
        <v>137</v>
      </c>
      <c r="P412" s="85"/>
      <c r="Q412" s="85"/>
    </row>
    <row r="413" spans="1:17" ht="12.75" customHeight="1" x14ac:dyDescent="0.35">
      <c r="A413" s="22">
        <v>410</v>
      </c>
      <c r="B413" s="428" t="s">
        <v>0</v>
      </c>
      <c r="C413" s="426" t="s">
        <v>0</v>
      </c>
      <c r="D413" s="429" t="s">
        <v>0</v>
      </c>
      <c r="E413" s="371" t="s">
        <v>0</v>
      </c>
      <c r="F413" s="372" t="s">
        <v>0</v>
      </c>
      <c r="G413" s="373" t="s">
        <v>0</v>
      </c>
      <c r="H413" s="374" t="s">
        <v>0</v>
      </c>
      <c r="I413" s="372" t="s">
        <v>0</v>
      </c>
      <c r="J413" s="326"/>
      <c r="K413" s="16"/>
      <c r="M413" s="85"/>
      <c r="N413" s="85"/>
      <c r="P413" s="85"/>
      <c r="Q413" s="85"/>
    </row>
    <row r="414" spans="1:17" ht="12.75" customHeight="1" x14ac:dyDescent="0.35">
      <c r="A414" s="22">
        <v>411</v>
      </c>
      <c r="B414" s="425">
        <v>11</v>
      </c>
      <c r="C414" s="426">
        <v>45165</v>
      </c>
      <c r="D414" s="427" t="s">
        <v>10</v>
      </c>
      <c r="E414" s="370" t="str">
        <f t="shared" ref="E414:F418" si="81">VLOOKUP(M414,Teams,2)</f>
        <v>NORTH BRANFORD 30</v>
      </c>
      <c r="F414" s="370" t="str">
        <f t="shared" si="81"/>
        <v>HAMDEN ALL STARS</v>
      </c>
      <c r="G414" s="375"/>
      <c r="H414" s="369">
        <f>VLOOKUP(E414,START_TIMES,2)</f>
        <v>0.41666666666666702</v>
      </c>
      <c r="I414" s="370" t="str">
        <f>VLOOKUP(E414,FallFields1,2)</f>
        <v>Bittner Park (G), Guilford</v>
      </c>
      <c r="J414" s="73"/>
      <c r="K414" s="16"/>
      <c r="M414" s="85" t="s">
        <v>98</v>
      </c>
      <c r="N414" s="85" t="s">
        <v>94</v>
      </c>
      <c r="P414" s="85"/>
      <c r="Q414" s="85"/>
    </row>
    <row r="415" spans="1:17" ht="12.75" customHeight="1" x14ac:dyDescent="0.35">
      <c r="A415" s="22">
        <v>412</v>
      </c>
      <c r="B415" s="425">
        <v>11</v>
      </c>
      <c r="C415" s="426">
        <v>45165</v>
      </c>
      <c r="D415" s="427" t="s">
        <v>10</v>
      </c>
      <c r="E415" s="370" t="str">
        <f t="shared" si="81"/>
        <v>VASCO DA GAMA 30</v>
      </c>
      <c r="F415" s="370" t="str">
        <f t="shared" si="81"/>
        <v>NEWTOWN SALTY DOGS</v>
      </c>
      <c r="G415" s="368"/>
      <c r="H415" s="369">
        <v>0.33333333333333331</v>
      </c>
      <c r="I415" s="370" t="str">
        <f>VLOOKUP(E415,FallFields1,2)</f>
        <v>Veterans Memorial Park (T), Bridgeport</v>
      </c>
      <c r="J415" s="73"/>
      <c r="K415" s="16"/>
      <c r="M415" s="85" t="s">
        <v>101</v>
      </c>
      <c r="N415" s="85" t="s">
        <v>92</v>
      </c>
      <c r="P415" s="85"/>
      <c r="Q415" s="85"/>
    </row>
    <row r="416" spans="1:17" ht="12.75" customHeight="1" x14ac:dyDescent="0.35">
      <c r="A416" s="22">
        <v>413</v>
      </c>
      <c r="B416" s="425">
        <v>11</v>
      </c>
      <c r="C416" s="426">
        <v>45165</v>
      </c>
      <c r="D416" s="427" t="s">
        <v>10</v>
      </c>
      <c r="E416" s="370" t="str">
        <f t="shared" si="81"/>
        <v>CLUB NAPOLI 30</v>
      </c>
      <c r="F416" s="370" t="str">
        <f t="shared" si="81"/>
        <v>DANBURY UNITED</v>
      </c>
      <c r="G416" s="368"/>
      <c r="H416" s="369">
        <v>0.45833333333333331</v>
      </c>
      <c r="I416" s="370" t="str">
        <f>VLOOKUP(E416,FallFields1,2)</f>
        <v>Quinnipiac Park (G), Cheshire</v>
      </c>
      <c r="J416" s="73"/>
      <c r="K416" s="16"/>
      <c r="M416" s="85" t="s">
        <v>96</v>
      </c>
      <c r="N416" s="85" t="s">
        <v>93</v>
      </c>
      <c r="P416" s="85"/>
      <c r="Q416" s="85"/>
    </row>
    <row r="417" spans="1:29" ht="12.75" customHeight="1" x14ac:dyDescent="0.35">
      <c r="A417" s="22">
        <v>414</v>
      </c>
      <c r="B417" s="425">
        <v>11</v>
      </c>
      <c r="C417" s="426">
        <v>45165</v>
      </c>
      <c r="D417" s="427" t="s">
        <v>10</v>
      </c>
      <c r="E417" s="370" t="str">
        <f t="shared" si="81"/>
        <v>GREENWICH FC 30</v>
      </c>
      <c r="F417" s="370" t="str">
        <f t="shared" si="81"/>
        <v>STAMFORD FC</v>
      </c>
      <c r="G417" s="368"/>
      <c r="H417" s="369">
        <f>VLOOKUP(E417,START_TIMES,2)</f>
        <v>0.33333333333333331</v>
      </c>
      <c r="I417" s="370" t="str">
        <f>VLOOKUP(E417,FallFields1,2)</f>
        <v>tbd</v>
      </c>
      <c r="J417" s="73"/>
      <c r="K417" s="16"/>
      <c r="M417" s="85" t="s">
        <v>99</v>
      </c>
      <c r="N417" s="85" t="s">
        <v>95</v>
      </c>
      <c r="P417" s="85"/>
      <c r="Q417" s="85"/>
    </row>
    <row r="418" spans="1:29" ht="12.75" customHeight="1" x14ac:dyDescent="0.35">
      <c r="A418" s="22">
        <v>415</v>
      </c>
      <c r="B418" s="425">
        <v>11</v>
      </c>
      <c r="C418" s="426">
        <v>45165</v>
      </c>
      <c r="D418" s="427" t="s">
        <v>10</v>
      </c>
      <c r="E418" s="370" t="str">
        <f t="shared" si="81"/>
        <v>NORWALK FC</v>
      </c>
      <c r="F418" s="370" t="str">
        <f t="shared" si="81"/>
        <v>CLINTON FC 30</v>
      </c>
      <c r="G418" s="387"/>
      <c r="H418" s="369">
        <f>VLOOKUP(E418,START_TIMES,2)</f>
        <v>0.41666666666666702</v>
      </c>
      <c r="I418" s="370" t="str">
        <f>VLOOKUP(E418,FallFields1,2)</f>
        <v>Nathan Hale MS (T), Norwalk</v>
      </c>
      <c r="J418" s="358"/>
      <c r="K418" s="16"/>
      <c r="L418" s="89"/>
      <c r="M418" s="85" t="s">
        <v>100</v>
      </c>
      <c r="N418" s="85" t="s">
        <v>97</v>
      </c>
      <c r="P418" s="85"/>
      <c r="Q418" s="85"/>
    </row>
    <row r="419" spans="1:29" ht="12.75" customHeight="1" x14ac:dyDescent="0.35">
      <c r="A419" s="22">
        <v>416</v>
      </c>
      <c r="B419" s="428" t="s">
        <v>0</v>
      </c>
      <c r="C419" s="426" t="s">
        <v>0</v>
      </c>
      <c r="D419" s="429" t="s">
        <v>0</v>
      </c>
      <c r="E419" s="371" t="s">
        <v>0</v>
      </c>
      <c r="F419" s="372" t="s">
        <v>0</v>
      </c>
      <c r="G419" s="373" t="s">
        <v>0</v>
      </c>
      <c r="H419" s="374" t="s">
        <v>0</v>
      </c>
      <c r="I419" s="372" t="s">
        <v>0</v>
      </c>
      <c r="J419" s="326"/>
      <c r="K419" s="16"/>
      <c r="M419" s="85"/>
      <c r="N419" s="85"/>
      <c r="P419" s="85"/>
      <c r="Q419" s="85"/>
    </row>
    <row r="420" spans="1:29" ht="12.75" customHeight="1" x14ac:dyDescent="0.35">
      <c r="A420" s="22">
        <v>417</v>
      </c>
      <c r="B420" s="425">
        <v>11</v>
      </c>
      <c r="C420" s="426">
        <v>45165</v>
      </c>
      <c r="D420" s="430" t="s">
        <v>175</v>
      </c>
      <c r="E420" s="370" t="str">
        <f t="shared" ref="E420:F424" si="82">VLOOKUP(M420,Teams,2)</f>
        <v>NAUGATUCK FUSION</v>
      </c>
      <c r="F420" s="370" t="str">
        <f t="shared" si="82"/>
        <v>MILFORD AMIGOS</v>
      </c>
      <c r="G420" s="368"/>
      <c r="H420" s="369">
        <f>VLOOKUP(E420,START_TIMES,2)</f>
        <v>0.41666666666666702</v>
      </c>
      <c r="I420" s="370" t="str">
        <f>VLOOKUP(E420,FallFields1,2)</f>
        <v>City Hill MS (G), Naugatuck</v>
      </c>
      <c r="J420" s="73"/>
      <c r="K420" s="16"/>
      <c r="M420" s="197" t="s">
        <v>156</v>
      </c>
      <c r="N420" s="197" t="s">
        <v>154</v>
      </c>
      <c r="P420" s="85"/>
      <c r="Q420" s="85"/>
    </row>
    <row r="421" spans="1:29" ht="12.75" customHeight="1" thickBot="1" x14ac:dyDescent="0.4">
      <c r="A421" s="22">
        <v>418</v>
      </c>
      <c r="B421" s="425">
        <v>11</v>
      </c>
      <c r="C421" s="426">
        <v>45165</v>
      </c>
      <c r="D421" s="430" t="s">
        <v>175</v>
      </c>
      <c r="E421" s="370" t="str">
        <f t="shared" si="82"/>
        <v>TRINITY FC</v>
      </c>
      <c r="F421" s="370" t="str">
        <f t="shared" si="82"/>
        <v>MILFORD TUESDAY</v>
      </c>
      <c r="G421" s="368"/>
      <c r="H421" s="369">
        <f>VLOOKUP(E421,START_TIMES,2)</f>
        <v>0.33333333333333331</v>
      </c>
      <c r="I421" s="370" t="str">
        <f>VLOOKUP(E421,FallFields1,2)</f>
        <v>Pease Road (G), Woodbridge</v>
      </c>
      <c r="J421" s="73"/>
      <c r="K421" s="16"/>
      <c r="M421" s="197" t="s">
        <v>159</v>
      </c>
      <c r="N421" s="197" t="s">
        <v>155</v>
      </c>
      <c r="P421" s="85"/>
      <c r="Q421" s="85"/>
    </row>
    <row r="422" spans="1:29" ht="12.75" customHeight="1" thickTop="1" thickBot="1" x14ac:dyDescent="0.4">
      <c r="A422" s="22">
        <v>419</v>
      </c>
      <c r="B422" s="425">
        <v>11</v>
      </c>
      <c r="C422" s="426">
        <v>45165</v>
      </c>
      <c r="D422" s="430" t="s">
        <v>175</v>
      </c>
      <c r="E422" s="380" t="str">
        <f t="shared" si="82"/>
        <v>ELITE FC</v>
      </c>
      <c r="F422" s="382" t="str">
        <f t="shared" si="82"/>
        <v>FC CALDO VERDE</v>
      </c>
      <c r="G422" s="375"/>
      <c r="H422" s="369">
        <f>VLOOKUP(E422,START_TIMES,2)</f>
        <v>0.33333333333333331</v>
      </c>
      <c r="I422" s="370" t="str">
        <f>VLOOKUP(E422,FallFields1,2)</f>
        <v>Foran HS KMT (T), Milford</v>
      </c>
      <c r="J422" s="73"/>
      <c r="K422" s="16"/>
      <c r="M422" s="197" t="s">
        <v>151</v>
      </c>
      <c r="N422" s="197" t="s">
        <v>152</v>
      </c>
      <c r="P422" s="85"/>
      <c r="Q422" s="85"/>
      <c r="S422" s="16"/>
      <c r="T422" s="198"/>
      <c r="U422" s="198"/>
      <c r="V422" s="16">
        <v>73</v>
      </c>
      <c r="W422" s="209"/>
      <c r="X422" s="215"/>
      <c r="Y422" s="16"/>
      <c r="Z422" s="20"/>
      <c r="AC422" s="16"/>
    </row>
    <row r="423" spans="1:29" ht="12.75" customHeight="1" thickTop="1" thickBot="1" x14ac:dyDescent="0.4">
      <c r="A423" s="22">
        <v>420</v>
      </c>
      <c r="B423" s="425">
        <v>11</v>
      </c>
      <c r="C423" s="426">
        <v>45165</v>
      </c>
      <c r="D423" s="430" t="s">
        <v>175</v>
      </c>
      <c r="E423" s="370" t="str">
        <f t="shared" si="82"/>
        <v>SHELTON FC</v>
      </c>
      <c r="F423" s="370" t="str">
        <f t="shared" si="82"/>
        <v>LITCHFIELD COUNTY BLUES 30</v>
      </c>
      <c r="G423" s="368"/>
      <c r="H423" s="369">
        <f>VLOOKUP(E423,START_TIMES,2)</f>
        <v>0.33333333333333331</v>
      </c>
      <c r="I423" s="370" t="str">
        <f>VLOOKUP(E423,FallFields1,2)</f>
        <v>Nike Site (G), Shelton</v>
      </c>
      <c r="J423" s="73"/>
      <c r="K423" s="16"/>
      <c r="M423" s="197" t="s">
        <v>158</v>
      </c>
      <c r="N423" s="197" t="s">
        <v>153</v>
      </c>
      <c r="P423" s="85"/>
      <c r="Q423" s="85"/>
      <c r="S423" s="16"/>
      <c r="T423" s="198"/>
      <c r="U423" s="198"/>
      <c r="V423" s="16"/>
      <c r="W423" s="209"/>
      <c r="X423" s="215"/>
      <c r="Y423" s="16"/>
      <c r="Z423" s="20"/>
      <c r="AC423" s="16"/>
    </row>
    <row r="424" spans="1:29" ht="12.75" customHeight="1" thickTop="1" thickBot="1" x14ac:dyDescent="0.4">
      <c r="A424" s="22">
        <v>421</v>
      </c>
      <c r="B424" s="425">
        <v>11</v>
      </c>
      <c r="C424" s="426">
        <v>45165</v>
      </c>
      <c r="D424" s="446" t="s">
        <v>175</v>
      </c>
      <c r="E424" s="403" t="str">
        <f t="shared" si="82"/>
        <v>QPR</v>
      </c>
      <c r="F424" s="403" t="str">
        <f t="shared" si="82"/>
        <v>COYOTES FC</v>
      </c>
      <c r="G424" s="368"/>
      <c r="H424" s="369">
        <v>0.375</v>
      </c>
      <c r="I424" s="370" t="str">
        <f>VLOOKUP(E424,FallFields1,2)</f>
        <v>Quinnipiac Park (G), Cheshire</v>
      </c>
      <c r="J424" s="73"/>
      <c r="K424" s="16"/>
      <c r="M424" s="197" t="s">
        <v>157</v>
      </c>
      <c r="N424" s="197" t="s">
        <v>150</v>
      </c>
      <c r="P424" s="85"/>
      <c r="Q424" s="85"/>
      <c r="S424" s="16"/>
      <c r="T424" s="198"/>
      <c r="U424" s="198"/>
      <c r="V424" s="16">
        <v>74</v>
      </c>
      <c r="W424" s="209"/>
      <c r="X424" s="215"/>
      <c r="Y424" s="16"/>
      <c r="Z424" s="20"/>
      <c r="AC424" s="16"/>
    </row>
    <row r="425" spans="1:29" ht="12.75" customHeight="1" thickTop="1" x14ac:dyDescent="0.35">
      <c r="A425" s="22">
        <v>422</v>
      </c>
      <c r="B425" s="428" t="s">
        <v>0</v>
      </c>
      <c r="C425" s="426" t="s">
        <v>0</v>
      </c>
      <c r="D425" s="429" t="s">
        <v>0</v>
      </c>
      <c r="E425" s="371" t="s">
        <v>0</v>
      </c>
      <c r="F425" s="372" t="s">
        <v>0</v>
      </c>
      <c r="G425" s="373" t="s">
        <v>0</v>
      </c>
      <c r="H425" s="374" t="s">
        <v>0</v>
      </c>
      <c r="I425" s="372" t="s">
        <v>0</v>
      </c>
      <c r="J425" s="326"/>
      <c r="K425" s="16"/>
      <c r="M425" s="85"/>
      <c r="N425" s="85"/>
      <c r="P425" s="85"/>
      <c r="Q425" s="85"/>
    </row>
    <row r="426" spans="1:29" ht="12.75" customHeight="1" x14ac:dyDescent="0.35">
      <c r="A426" s="22">
        <v>423</v>
      </c>
      <c r="B426" s="425">
        <v>11</v>
      </c>
      <c r="C426" s="426">
        <v>45165</v>
      </c>
      <c r="D426" s="431" t="s">
        <v>11</v>
      </c>
      <c r="E426" s="370" t="str">
        <f t="shared" ref="E426:F430" si="83">VLOOKUP(M426,Teams,2)</f>
        <v>SOUTHEAST ROVERS</v>
      </c>
      <c r="F426" s="370" t="str">
        <f t="shared" si="83"/>
        <v>NORWALK SPORT COLOMBIA 40</v>
      </c>
      <c r="G426" s="368"/>
      <c r="H426" s="369">
        <f>VLOOKUP(E426,START_TIMES,2)</f>
        <v>0.41666666666666702</v>
      </c>
      <c r="I426" s="370" t="str">
        <f>VLOOKUP(E426,FallFields1,2)</f>
        <v>Leary Park (G), Waterford</v>
      </c>
      <c r="J426" s="73"/>
      <c r="K426" s="16"/>
      <c r="M426" s="359" t="s">
        <v>106</v>
      </c>
      <c r="N426" s="359" t="s">
        <v>104</v>
      </c>
      <c r="P426" s="85"/>
      <c r="Q426" s="85"/>
    </row>
    <row r="427" spans="1:29" ht="12.75" customHeight="1" x14ac:dyDescent="0.35">
      <c r="A427" s="22">
        <v>424</v>
      </c>
      <c r="B427" s="425">
        <v>11</v>
      </c>
      <c r="C427" s="426">
        <v>45165</v>
      </c>
      <c r="D427" s="431" t="s">
        <v>11</v>
      </c>
      <c r="E427" s="370" t="str">
        <f t="shared" si="83"/>
        <v>WATERBURY ALBANIANS</v>
      </c>
      <c r="F427" s="370" t="str">
        <f t="shared" si="83"/>
        <v>RIDGEFIELD KICKS</v>
      </c>
      <c r="G427" s="368"/>
      <c r="H427" s="369">
        <f>VLOOKUP(E427,START_TIMES,2)</f>
        <v>0.33333333333333331</v>
      </c>
      <c r="I427" s="370" t="str">
        <f>VLOOKUP(E427,FallFields1,2)</f>
        <v>Lower Ptak (G), Brookfield</v>
      </c>
      <c r="J427" s="73"/>
      <c r="K427" s="16"/>
      <c r="M427" s="359" t="s">
        <v>109</v>
      </c>
      <c r="N427" s="359" t="s">
        <v>105</v>
      </c>
      <c r="P427" s="85"/>
      <c r="Q427" s="85"/>
    </row>
    <row r="428" spans="1:29" ht="12.75" customHeight="1" x14ac:dyDescent="0.35">
      <c r="A428" s="22">
        <v>425</v>
      </c>
      <c r="B428" s="425">
        <v>11</v>
      </c>
      <c r="C428" s="426">
        <v>45165</v>
      </c>
      <c r="D428" s="431" t="s">
        <v>11</v>
      </c>
      <c r="E428" s="370" t="str">
        <f t="shared" si="83"/>
        <v>FAIRFIELD GAC 40</v>
      </c>
      <c r="F428" s="370" t="str">
        <f t="shared" si="83"/>
        <v>GREENWICH FC 40</v>
      </c>
      <c r="G428" s="368"/>
      <c r="H428" s="369">
        <f>VLOOKUP(E428,START_TIMES,2)</f>
        <v>0.41666666666666669</v>
      </c>
      <c r="I428" s="370" t="str">
        <f>VLOOKUP(E428,FallFields1,2)</f>
        <v>Ludlowe HS (T), Fairfield</v>
      </c>
      <c r="J428" s="73"/>
      <c r="K428" s="16"/>
      <c r="M428" s="359" t="s">
        <v>161</v>
      </c>
      <c r="N428" s="359" t="s">
        <v>162</v>
      </c>
      <c r="P428" s="85"/>
      <c r="Q428" s="85"/>
    </row>
    <row r="429" spans="1:29" ht="12.75" customHeight="1" x14ac:dyDescent="0.35">
      <c r="A429" s="22">
        <v>426</v>
      </c>
      <c r="B429" s="425">
        <v>11</v>
      </c>
      <c r="C429" s="426">
        <v>45165</v>
      </c>
      <c r="D429" s="431" t="s">
        <v>11</v>
      </c>
      <c r="E429" s="370" t="str">
        <f t="shared" si="83"/>
        <v>VASCO DA GAMA 40</v>
      </c>
      <c r="F429" s="370" t="str">
        <f t="shared" si="83"/>
        <v>GREENWICH PUMAS FC 40</v>
      </c>
      <c r="G429" s="368"/>
      <c r="H429" s="369">
        <f>VLOOKUP(E429,START_TIMES,2)</f>
        <v>0.41666666666666702</v>
      </c>
      <c r="I429" s="370" t="str">
        <f>VLOOKUP(E429,FallFields1,2)</f>
        <v>Veterans Memorial Park (T), Bridgeport</v>
      </c>
      <c r="J429" s="73"/>
      <c r="K429" s="16"/>
      <c r="M429" s="359" t="s">
        <v>108</v>
      </c>
      <c r="N429" s="359" t="s">
        <v>163</v>
      </c>
      <c r="P429" s="85"/>
      <c r="Q429" s="85"/>
    </row>
    <row r="430" spans="1:29" ht="12.75" customHeight="1" x14ac:dyDescent="0.35">
      <c r="A430" s="22">
        <v>427</v>
      </c>
      <c r="B430" s="425">
        <v>11</v>
      </c>
      <c r="C430" s="426">
        <v>45165</v>
      </c>
      <c r="D430" s="431" t="s">
        <v>11</v>
      </c>
      <c r="E430" s="411" t="str">
        <f t="shared" si="83"/>
        <v>CLINTON FC 40</v>
      </c>
      <c r="F430" s="411" t="str">
        <f t="shared" si="83"/>
        <v>STORM FC</v>
      </c>
      <c r="G430" s="368"/>
      <c r="H430" s="369">
        <f>VLOOKUP(E430,START_TIMES,2)</f>
        <v>0.33333333333333331</v>
      </c>
      <c r="I430" s="370" t="str">
        <f>VLOOKUP(E430,FallFields1,2)</f>
        <v>Indian River Sports Complex (T), Clinton</v>
      </c>
      <c r="J430" s="73"/>
      <c r="K430" s="16"/>
      <c r="M430" s="360" t="s">
        <v>160</v>
      </c>
      <c r="N430" s="360" t="s">
        <v>107</v>
      </c>
      <c r="P430" s="85"/>
      <c r="Q430" s="85"/>
    </row>
    <row r="431" spans="1:29" ht="12.75" customHeight="1" x14ac:dyDescent="0.35">
      <c r="A431" s="22">
        <v>428</v>
      </c>
      <c r="B431" s="428" t="s">
        <v>0</v>
      </c>
      <c r="C431" s="426" t="s">
        <v>0</v>
      </c>
      <c r="D431" s="429" t="s">
        <v>0</v>
      </c>
      <c r="E431" s="371" t="s">
        <v>0</v>
      </c>
      <c r="F431" s="372" t="s">
        <v>0</v>
      </c>
      <c r="G431" s="373" t="s">
        <v>0</v>
      </c>
      <c r="H431" s="374" t="s">
        <v>0</v>
      </c>
      <c r="I431" s="372" t="s">
        <v>0</v>
      </c>
      <c r="J431" s="326"/>
      <c r="K431" s="16"/>
      <c r="M431" s="85"/>
      <c r="N431" s="85"/>
      <c r="P431" s="85"/>
      <c r="Q431" s="85"/>
    </row>
    <row r="432" spans="1:29" ht="12.75" customHeight="1" x14ac:dyDescent="0.35">
      <c r="A432" s="22">
        <v>429</v>
      </c>
      <c r="B432" s="425">
        <v>11</v>
      </c>
      <c r="C432" s="426">
        <v>45165</v>
      </c>
      <c r="D432" s="432" t="s">
        <v>12</v>
      </c>
      <c r="E432" s="367" t="str">
        <f t="shared" ref="E432:F438" si="84">VLOOKUP(M432,Teams,2)</f>
        <v>SHEBEEN FC</v>
      </c>
      <c r="F432" s="367" t="str">
        <f t="shared" si="84"/>
        <v>STAMFORD UNITED</v>
      </c>
      <c r="G432" s="368"/>
      <c r="H432" s="369">
        <v>0.33333333333333331</v>
      </c>
      <c r="I432" s="370" t="str">
        <f t="shared" ref="I432:I438" si="85">VLOOKUP(E432,FallFields1,2)</f>
        <v>Ludlowe HS (T), Fairfield</v>
      </c>
      <c r="J432" s="73"/>
      <c r="K432" s="16"/>
      <c r="M432" s="281" t="s">
        <v>121</v>
      </c>
      <c r="N432" s="281" t="s">
        <v>860</v>
      </c>
      <c r="P432" s="85"/>
      <c r="Q432" s="85"/>
    </row>
    <row r="433" spans="1:17" ht="12.75" customHeight="1" x14ac:dyDescent="0.35">
      <c r="A433" s="22">
        <v>430</v>
      </c>
      <c r="B433" s="425">
        <v>11</v>
      </c>
      <c r="C433" s="426">
        <v>45165</v>
      </c>
      <c r="D433" s="432" t="s">
        <v>12</v>
      </c>
      <c r="E433" s="367" t="str">
        <f t="shared" si="84"/>
        <v>NORTH BRANFORD 40</v>
      </c>
      <c r="F433" s="367" t="str">
        <f t="shared" si="84"/>
        <v>GUILFORD BELL CURVE</v>
      </c>
      <c r="G433" s="368"/>
      <c r="H433" s="369">
        <f t="shared" ref="H433:H438" si="86">VLOOKUP(E433,START_TIMES,2)</f>
        <v>0.375</v>
      </c>
      <c r="I433" s="370" t="str">
        <f t="shared" si="85"/>
        <v>North Farms Park (G), North Branford</v>
      </c>
      <c r="J433" s="73"/>
      <c r="K433" s="16"/>
      <c r="M433" s="281" t="s">
        <v>118</v>
      </c>
      <c r="N433" s="281" t="s">
        <v>853</v>
      </c>
      <c r="P433" s="85"/>
      <c r="Q433" s="85"/>
    </row>
    <row r="434" spans="1:17" ht="12.75" customHeight="1" x14ac:dyDescent="0.35">
      <c r="A434" s="22">
        <v>431</v>
      </c>
      <c r="B434" s="425">
        <v>11</v>
      </c>
      <c r="C434" s="426">
        <v>45165</v>
      </c>
      <c r="D434" s="432" t="s">
        <v>12</v>
      </c>
      <c r="E434" s="367" t="str">
        <f t="shared" si="84"/>
        <v>NEW HAVEN AMERICANS</v>
      </c>
      <c r="F434" s="367" t="str">
        <f t="shared" si="84"/>
        <v>WILTON WOLVES</v>
      </c>
      <c r="G434" s="368"/>
      <c r="H434" s="369">
        <f t="shared" si="86"/>
        <v>0.41666666666666702</v>
      </c>
      <c r="I434" s="370" t="str">
        <f t="shared" si="85"/>
        <v>Peck Place School (G), Orange</v>
      </c>
      <c r="J434" s="73"/>
      <c r="K434" s="16"/>
      <c r="M434" s="422" t="s">
        <v>117</v>
      </c>
      <c r="N434" s="422" t="s">
        <v>123</v>
      </c>
      <c r="P434" s="85"/>
      <c r="Q434" s="85"/>
    </row>
    <row r="435" spans="1:17" ht="12.75" customHeight="1" x14ac:dyDescent="0.35">
      <c r="A435" s="22">
        <v>432</v>
      </c>
      <c r="B435" s="425">
        <v>11</v>
      </c>
      <c r="C435" s="426">
        <v>45165</v>
      </c>
      <c r="D435" s="432" t="s">
        <v>12</v>
      </c>
      <c r="E435" s="367" t="str">
        <f t="shared" si="84"/>
        <v>DERBY QUITUS</v>
      </c>
      <c r="F435" s="376" t="str">
        <f t="shared" si="84"/>
        <v>BYE</v>
      </c>
      <c r="G435" s="368"/>
      <c r="H435" s="421" t="s">
        <v>91</v>
      </c>
      <c r="I435" s="370" t="str">
        <f t="shared" si="85"/>
        <v>Witek Park (G), Derby</v>
      </c>
      <c r="J435" s="73"/>
      <c r="K435" s="16"/>
      <c r="M435" s="281" t="s">
        <v>113</v>
      </c>
      <c r="N435" s="281" t="s">
        <v>851</v>
      </c>
      <c r="P435" s="85"/>
      <c r="Q435" s="85"/>
    </row>
    <row r="436" spans="1:17" ht="12.75" customHeight="1" x14ac:dyDescent="0.35">
      <c r="A436" s="22">
        <v>433</v>
      </c>
      <c r="B436" s="425">
        <v>11</v>
      </c>
      <c r="C436" s="426">
        <v>45165</v>
      </c>
      <c r="D436" s="432" t="s">
        <v>12</v>
      </c>
      <c r="E436" s="367" t="str">
        <f t="shared" si="84"/>
        <v xml:space="preserve">GUILFORD CELTIC </v>
      </c>
      <c r="F436" s="367" t="str">
        <f t="shared" si="84"/>
        <v>NORTH HAVEN SC</v>
      </c>
      <c r="G436" s="368"/>
      <c r="H436" s="369">
        <f t="shared" si="86"/>
        <v>0.41666666666666702</v>
      </c>
      <c r="I436" s="370" t="str">
        <f t="shared" si="85"/>
        <v>Long Hill Park (G), Guilford</v>
      </c>
      <c r="J436" s="73"/>
      <c r="K436" s="16"/>
      <c r="M436" s="281" t="s">
        <v>115</v>
      </c>
      <c r="N436" s="281" t="s">
        <v>858</v>
      </c>
      <c r="P436" s="85"/>
      <c r="Q436" s="85"/>
    </row>
    <row r="437" spans="1:17" ht="12.75" customHeight="1" x14ac:dyDescent="0.35">
      <c r="A437" s="22">
        <v>434</v>
      </c>
      <c r="B437" s="425">
        <v>11</v>
      </c>
      <c r="C437" s="426">
        <v>45165</v>
      </c>
      <c r="D437" s="432" t="s">
        <v>12</v>
      </c>
      <c r="E437" s="367" t="str">
        <f t="shared" si="84"/>
        <v>BESA SC</v>
      </c>
      <c r="F437" s="367" t="str">
        <f t="shared" si="84"/>
        <v>PAN ZONES</v>
      </c>
      <c r="G437" s="368"/>
      <c r="H437" s="369">
        <f t="shared" si="86"/>
        <v>0.41666666666666669</v>
      </c>
      <c r="I437" s="370" t="str">
        <f t="shared" si="85"/>
        <v>Bucks Hill Park (G), Waterbury</v>
      </c>
      <c r="J437" s="73"/>
      <c r="K437" s="16"/>
      <c r="M437" s="281" t="s">
        <v>110</v>
      </c>
      <c r="N437" s="281" t="s">
        <v>120</v>
      </c>
      <c r="P437" s="85"/>
      <c r="Q437" s="85"/>
    </row>
    <row r="438" spans="1:17" ht="12.75" customHeight="1" x14ac:dyDescent="0.35">
      <c r="A438" s="22">
        <v>435</v>
      </c>
      <c r="B438" s="425">
        <v>11</v>
      </c>
      <c r="C438" s="426">
        <v>45165</v>
      </c>
      <c r="D438" s="432" t="s">
        <v>12</v>
      </c>
      <c r="E438" s="367" t="str">
        <f t="shared" si="84"/>
        <v>CLUB NAPOLI 40</v>
      </c>
      <c r="F438" s="367" t="str">
        <f t="shared" si="84"/>
        <v>LITCHFIELD COUNTY BLUES 40</v>
      </c>
      <c r="G438" s="375"/>
      <c r="H438" s="369">
        <f t="shared" si="86"/>
        <v>0.41666666666666702</v>
      </c>
      <c r="I438" s="370" t="str">
        <f t="shared" si="85"/>
        <v>Sportsplex (T), North Branford</v>
      </c>
      <c r="J438" s="73"/>
      <c r="K438" s="16"/>
      <c r="M438" s="281" t="s">
        <v>112</v>
      </c>
      <c r="N438" s="281" t="s">
        <v>855</v>
      </c>
      <c r="P438" s="85"/>
      <c r="Q438" s="85"/>
    </row>
    <row r="439" spans="1:17" ht="12.75" customHeight="1" x14ac:dyDescent="0.35">
      <c r="A439" s="22">
        <v>436</v>
      </c>
      <c r="B439" s="428" t="s">
        <v>0</v>
      </c>
      <c r="C439" s="426" t="s">
        <v>0</v>
      </c>
      <c r="D439" s="429" t="s">
        <v>0</v>
      </c>
      <c r="E439" s="371" t="s">
        <v>0</v>
      </c>
      <c r="F439" s="372" t="s">
        <v>0</v>
      </c>
      <c r="G439" s="373" t="s">
        <v>0</v>
      </c>
      <c r="H439" s="374" t="s">
        <v>0</v>
      </c>
      <c r="I439" s="372" t="s">
        <v>0</v>
      </c>
      <c r="J439" s="326"/>
      <c r="K439" s="16"/>
      <c r="M439" s="85"/>
      <c r="N439" s="85"/>
      <c r="P439" s="85"/>
      <c r="Q439" s="85"/>
    </row>
    <row r="440" spans="1:17" ht="12.75" customHeight="1" x14ac:dyDescent="0.35">
      <c r="A440" s="22">
        <v>437</v>
      </c>
      <c r="B440" s="425">
        <v>11</v>
      </c>
      <c r="C440" s="426">
        <v>45165</v>
      </c>
      <c r="D440" s="433" t="s">
        <v>102</v>
      </c>
      <c r="E440" s="370" t="str">
        <f t="shared" ref="E440:F444" si="87">VLOOKUP(M440,Teams,2)</f>
        <v>NORWALK MARINERS LEGENDS</v>
      </c>
      <c r="F440" s="370" t="str">
        <f t="shared" si="87"/>
        <v>GREENWICH PUMAS FC 50</v>
      </c>
      <c r="G440" s="368"/>
      <c r="H440" s="369">
        <f>VLOOKUP(E440,START_TIMES,2)</f>
        <v>0.41666666666666702</v>
      </c>
      <c r="I440" s="370" t="str">
        <f>VLOOKUP(E440,FallFields1,2)</f>
        <v>Nathan Hale MS (T), Norwalk</v>
      </c>
      <c r="J440" s="73"/>
      <c r="K440" s="16"/>
      <c r="M440" s="330" t="s">
        <v>130</v>
      </c>
      <c r="N440" s="330" t="s">
        <v>128</v>
      </c>
      <c r="P440" s="85"/>
      <c r="Q440" s="85"/>
    </row>
    <row r="441" spans="1:17" ht="12.75" customHeight="1" x14ac:dyDescent="0.35">
      <c r="A441" s="22">
        <v>438</v>
      </c>
      <c r="B441" s="425">
        <v>11</v>
      </c>
      <c r="C441" s="426">
        <v>45165</v>
      </c>
      <c r="D441" s="433" t="s">
        <v>102</v>
      </c>
      <c r="E441" s="370" t="str">
        <f t="shared" si="87"/>
        <v>VASCO DA GAMA 50</v>
      </c>
      <c r="F441" s="370" t="str">
        <f t="shared" si="87"/>
        <v>NEW FAIRFIELD UNITED</v>
      </c>
      <c r="G441" s="368"/>
      <c r="H441" s="369">
        <f>VLOOKUP(E441,START_TIMES,2)</f>
        <v>0.41666666666666702</v>
      </c>
      <c r="I441" s="370" t="str">
        <f>VLOOKUP(E441,FallFields1,2)</f>
        <v>Veterans Memorial Park (T), Bridgeport</v>
      </c>
      <c r="J441" s="73"/>
      <c r="K441" s="16"/>
      <c r="M441" s="330" t="s">
        <v>133</v>
      </c>
      <c r="N441" s="330" t="s">
        <v>129</v>
      </c>
      <c r="P441" s="307"/>
      <c r="Q441" s="307"/>
    </row>
    <row r="442" spans="1:17" ht="12.75" customHeight="1" x14ac:dyDescent="0.35">
      <c r="A442" s="22">
        <v>439</v>
      </c>
      <c r="B442" s="425">
        <v>11</v>
      </c>
      <c r="C442" s="426">
        <v>45165</v>
      </c>
      <c r="D442" s="433" t="s">
        <v>102</v>
      </c>
      <c r="E442" s="382" t="str">
        <f t="shared" si="87"/>
        <v>DOCKSIDE SC</v>
      </c>
      <c r="F442" s="382" t="str">
        <f t="shared" si="87"/>
        <v>DYNAMO SC</v>
      </c>
      <c r="G442" s="368"/>
      <c r="H442" s="369">
        <f>VLOOKUP(E442,START_TIMES,2)</f>
        <v>0.41666666666666702</v>
      </c>
      <c r="I442" s="370" t="str">
        <f>VLOOKUP(E442,FallFields1,2)</f>
        <v>Foran HS KMT (T), Milford</v>
      </c>
      <c r="J442" s="73"/>
      <c r="K442" s="16"/>
      <c r="M442" s="330" t="s">
        <v>125</v>
      </c>
      <c r="N442" s="330" t="s">
        <v>126</v>
      </c>
      <c r="P442" s="307"/>
      <c r="Q442" s="307"/>
    </row>
    <row r="443" spans="1:17" ht="12.75" customHeight="1" x14ac:dyDescent="0.35">
      <c r="A443" s="22">
        <v>440</v>
      </c>
      <c r="B443" s="425">
        <v>11</v>
      </c>
      <c r="C443" s="426">
        <v>45165</v>
      </c>
      <c r="D443" s="433" t="s">
        <v>102</v>
      </c>
      <c r="E443" s="370" t="str">
        <f t="shared" si="87"/>
        <v>STAMFORD CITY</v>
      </c>
      <c r="F443" s="370" t="str">
        <f t="shared" si="87"/>
        <v>FAIRFIELD GAC 50</v>
      </c>
      <c r="G443" s="368"/>
      <c r="H443" s="369">
        <f>VLOOKUP(E443,START_TIMES,2)</f>
        <v>0.41666666666666702</v>
      </c>
      <c r="I443" s="370" t="str">
        <f>VLOOKUP(E443,FallFields1,2)</f>
        <v>West Beach Fields (T), Stamford</v>
      </c>
      <c r="J443" s="73"/>
      <c r="K443" s="16"/>
      <c r="M443" s="330" t="s">
        <v>132</v>
      </c>
      <c r="N443" s="330" t="s">
        <v>127</v>
      </c>
      <c r="P443" s="307"/>
      <c r="Q443" s="307"/>
    </row>
    <row r="444" spans="1:17" ht="12.75" customHeight="1" x14ac:dyDescent="0.35">
      <c r="A444" s="22">
        <v>441</v>
      </c>
      <c r="B444" s="425">
        <v>11</v>
      </c>
      <c r="C444" s="426">
        <v>45165</v>
      </c>
      <c r="D444" s="433" t="s">
        <v>102</v>
      </c>
      <c r="E444" s="370" t="str">
        <f t="shared" si="87"/>
        <v>POLONIA FALCON STARS FC</v>
      </c>
      <c r="F444" s="370" t="str">
        <f t="shared" si="87"/>
        <v>CHESHIRE AZZURRI</v>
      </c>
      <c r="G444" s="368"/>
      <c r="H444" s="369">
        <f>VLOOKUP(E444,START_TIMES,2)</f>
        <v>0.33333333333333331</v>
      </c>
      <c r="I444" s="370" t="str">
        <f>VLOOKUP(E444,FallFields1,2)</f>
        <v>Falcon Field (G), New Britain</v>
      </c>
      <c r="J444" s="73"/>
      <c r="K444" s="16"/>
      <c r="M444" s="330" t="s">
        <v>131</v>
      </c>
      <c r="N444" s="330" t="s">
        <v>124</v>
      </c>
      <c r="P444" s="307"/>
      <c r="Q444" s="307"/>
    </row>
    <row r="445" spans="1:17" ht="12.75" customHeight="1" x14ac:dyDescent="0.35">
      <c r="A445" s="22">
        <v>442</v>
      </c>
      <c r="B445" s="428" t="s">
        <v>0</v>
      </c>
      <c r="C445" s="426" t="s">
        <v>0</v>
      </c>
      <c r="D445" s="429" t="s">
        <v>0</v>
      </c>
      <c r="E445" s="371" t="s">
        <v>0</v>
      </c>
      <c r="F445" s="372" t="s">
        <v>0</v>
      </c>
      <c r="G445" s="373" t="s">
        <v>0</v>
      </c>
      <c r="H445" s="374" t="s">
        <v>0</v>
      </c>
      <c r="I445" s="372" t="s">
        <v>0</v>
      </c>
      <c r="J445" s="326"/>
      <c r="K445" s="16"/>
      <c r="M445" s="85"/>
      <c r="N445" s="85"/>
      <c r="P445" s="307"/>
      <c r="Q445" s="307"/>
    </row>
    <row r="446" spans="1:17" ht="12.75" customHeight="1" x14ac:dyDescent="0.35">
      <c r="A446" s="22">
        <v>443</v>
      </c>
      <c r="B446" s="425">
        <v>11</v>
      </c>
      <c r="C446" s="426">
        <v>45165</v>
      </c>
      <c r="D446" s="434" t="s">
        <v>890</v>
      </c>
      <c r="E446" s="370" t="str">
        <f t="shared" ref="E446:F449" si="88">VLOOKUP(M446,Teams,2)</f>
        <v>GREENWICH PFC</v>
      </c>
      <c r="F446" s="370" t="str">
        <f t="shared" si="88"/>
        <v>NORWALK SPORT COLOMBIA 50</v>
      </c>
      <c r="G446" s="368"/>
      <c r="H446" s="369">
        <f>VLOOKUP(E446,START_TIMES,2)</f>
        <v>0.33333333333333331</v>
      </c>
      <c r="I446" s="370" t="str">
        <f>VLOOKUP(E446,FallFields1,2)</f>
        <v>tbd</v>
      </c>
      <c r="J446" s="73"/>
      <c r="K446" s="16"/>
      <c r="M446" s="340" t="s">
        <v>141</v>
      </c>
      <c r="N446" s="340" t="s">
        <v>144</v>
      </c>
      <c r="P446" s="307"/>
      <c r="Q446" s="307"/>
    </row>
    <row r="447" spans="1:17" ht="12.75" customHeight="1" x14ac:dyDescent="0.35">
      <c r="A447" s="22">
        <v>444</v>
      </c>
      <c r="B447" s="425">
        <v>11</v>
      </c>
      <c r="C447" s="426">
        <v>45165</v>
      </c>
      <c r="D447" s="434" t="s">
        <v>890</v>
      </c>
      <c r="E447" s="370" t="str">
        <f t="shared" si="88"/>
        <v>EAST HAVEN SC</v>
      </c>
      <c r="F447" s="370" t="str">
        <f t="shared" si="88"/>
        <v>CLUB NAPOLI 50</v>
      </c>
      <c r="G447" s="368"/>
      <c r="H447" s="369">
        <f>VLOOKUP(E447,START_TIMES,2)</f>
        <v>0.41666666666666702</v>
      </c>
      <c r="I447" s="370" t="str">
        <f>VLOOKUP(E447,FallFields1,2)</f>
        <v>Melillo MS (G), East Haven</v>
      </c>
      <c r="J447" s="73"/>
      <c r="K447" s="16"/>
      <c r="M447" s="340" t="s">
        <v>136</v>
      </c>
      <c r="N447" s="340" t="s">
        <v>134</v>
      </c>
      <c r="P447" s="307"/>
      <c r="Q447" s="307"/>
    </row>
    <row r="448" spans="1:17" ht="12.75" customHeight="1" x14ac:dyDescent="0.35">
      <c r="A448" s="22">
        <v>445</v>
      </c>
      <c r="B448" s="425">
        <v>11</v>
      </c>
      <c r="C448" s="426">
        <v>45165</v>
      </c>
      <c r="D448" s="434" t="s">
        <v>890</v>
      </c>
      <c r="E448" s="370" t="str">
        <f t="shared" si="88"/>
        <v>REBELS UNITED</v>
      </c>
      <c r="F448" s="370" t="str">
        <f t="shared" si="88"/>
        <v>GREENWICH FC 50</v>
      </c>
      <c r="G448" s="373"/>
      <c r="H448" s="369">
        <f>VLOOKUP(E448,START_TIMES,2)</f>
        <v>0.41666666666666702</v>
      </c>
      <c r="I448" s="370" t="str">
        <f>VLOOKUP(E448,FallFields1,2)</f>
        <v>New Fairfield HS (T), New Fairfield</v>
      </c>
      <c r="J448" s="326"/>
      <c r="K448" s="16"/>
      <c r="M448" s="340" t="s">
        <v>146</v>
      </c>
      <c r="N448" s="340" t="s">
        <v>138</v>
      </c>
      <c r="P448" s="307"/>
      <c r="Q448" s="307"/>
    </row>
    <row r="449" spans="1:29" ht="13" customHeight="1" x14ac:dyDescent="0.35">
      <c r="A449" s="22">
        <v>446</v>
      </c>
      <c r="B449" s="425">
        <v>11</v>
      </c>
      <c r="C449" s="426">
        <v>45165</v>
      </c>
      <c r="D449" s="434" t="s">
        <v>890</v>
      </c>
      <c r="E449" s="411" t="str">
        <f t="shared" si="88"/>
        <v>WESTPORT FC</v>
      </c>
      <c r="F449" s="411" t="str">
        <f t="shared" si="88"/>
        <v>GUILFORD BLACK EAGLES</v>
      </c>
      <c r="G449" s="368"/>
      <c r="H449" s="369">
        <f>VLOOKUP(E449,START_TIMES,2)</f>
        <v>0.33333333333333331</v>
      </c>
      <c r="I449" s="370" t="str">
        <f>VLOOKUP(E449,FallFields1,2)</f>
        <v>Wakeman Park (T), Westport</v>
      </c>
      <c r="J449" s="73"/>
      <c r="K449" s="16"/>
      <c r="M449" s="340" t="s">
        <v>147</v>
      </c>
      <c r="N449" s="340" t="s">
        <v>142</v>
      </c>
      <c r="P449" s="307"/>
      <c r="Q449" s="307"/>
    </row>
    <row r="450" spans="1:29" ht="12.75" customHeight="1" x14ac:dyDescent="0.35">
      <c r="A450" s="22">
        <v>447</v>
      </c>
      <c r="B450" s="428" t="s">
        <v>0</v>
      </c>
      <c r="C450" s="426" t="s">
        <v>0</v>
      </c>
      <c r="D450" s="429" t="s">
        <v>0</v>
      </c>
      <c r="E450" s="371" t="s">
        <v>0</v>
      </c>
      <c r="F450" s="372" t="s">
        <v>0</v>
      </c>
      <c r="G450" s="373" t="s">
        <v>0</v>
      </c>
      <c r="H450" s="374" t="s">
        <v>0</v>
      </c>
      <c r="I450" s="372" t="s">
        <v>0</v>
      </c>
      <c r="J450" s="326"/>
      <c r="K450" s="16"/>
      <c r="M450" s="85"/>
      <c r="N450" s="85"/>
      <c r="P450" s="307"/>
      <c r="Q450" s="307"/>
    </row>
    <row r="451" spans="1:29" ht="12.75" customHeight="1" x14ac:dyDescent="0.35">
      <c r="A451" s="22">
        <v>448</v>
      </c>
      <c r="B451" s="425">
        <v>11</v>
      </c>
      <c r="C451" s="426">
        <v>45165</v>
      </c>
      <c r="D451" s="435" t="s">
        <v>891</v>
      </c>
      <c r="E451" s="370" t="str">
        <f>VLOOKUP(M451,Teams,2)</f>
        <v>NORTH BRANFORD LEGENDS</v>
      </c>
      <c r="F451" s="370" t="str">
        <f>VLOOKUP(N451,Teams,2)</f>
        <v>SOUTHEAST CT</v>
      </c>
      <c r="G451" s="368"/>
      <c r="H451" s="369">
        <f>VLOOKUP(E451,START_TIMES,2)</f>
        <v>0.41666666666666669</v>
      </c>
      <c r="I451" s="370" t="str">
        <f>VLOOKUP(E451,FallFields1,2)</f>
        <v>Northford Park (G), Northford</v>
      </c>
      <c r="J451" s="73"/>
      <c r="K451" s="16"/>
      <c r="M451" s="341" t="s">
        <v>148</v>
      </c>
      <c r="N451" s="341" t="s">
        <v>149</v>
      </c>
      <c r="P451" s="307"/>
      <c r="Q451" s="307"/>
    </row>
    <row r="452" spans="1:29" ht="12.75" customHeight="1" x14ac:dyDescent="0.35">
      <c r="A452" s="22">
        <v>449</v>
      </c>
      <c r="B452" s="425">
        <v>11</v>
      </c>
      <c r="C452" s="426">
        <v>45165</v>
      </c>
      <c r="D452" s="435" t="s">
        <v>891</v>
      </c>
      <c r="E452" s="370" t="str">
        <f>VLOOKUP(M452,Teams,2)</f>
        <v>VASCO DA GAMA 60</v>
      </c>
      <c r="F452" s="370" t="str">
        <f>VLOOKUP(N452,Teams,2)</f>
        <v>ZIMMITTI SC</v>
      </c>
      <c r="G452" s="368"/>
      <c r="H452" s="369">
        <v>0.33333333333333331</v>
      </c>
      <c r="I452" s="370" t="str">
        <f>VLOOKUP(E452,FallFields1,2)</f>
        <v>Veterans Memorial Park (T), Bridgeport</v>
      </c>
      <c r="J452" s="73"/>
      <c r="K452" s="16"/>
      <c r="M452" s="341" t="s">
        <v>135</v>
      </c>
      <c r="N452" s="341" t="s">
        <v>137</v>
      </c>
      <c r="P452" s="307"/>
      <c r="Q452" s="307"/>
    </row>
    <row r="453" spans="1:29" ht="12.75" customHeight="1" x14ac:dyDescent="0.35">
      <c r="A453" s="22">
        <v>450</v>
      </c>
      <c r="B453" s="428" t="s">
        <v>0</v>
      </c>
      <c r="C453" s="426" t="s">
        <v>0</v>
      </c>
      <c r="D453" s="449" t="s">
        <v>0</v>
      </c>
      <c r="E453" s="371" t="s">
        <v>0</v>
      </c>
      <c r="F453" s="372" t="s">
        <v>0</v>
      </c>
      <c r="G453" s="373" t="s">
        <v>0</v>
      </c>
      <c r="H453" s="374" t="s">
        <v>0</v>
      </c>
      <c r="I453" s="372" t="s">
        <v>0</v>
      </c>
      <c r="J453" s="326"/>
      <c r="K453" s="16"/>
      <c r="M453" s="85"/>
      <c r="N453" s="85"/>
      <c r="P453" s="307"/>
      <c r="Q453" s="307"/>
    </row>
    <row r="454" spans="1:29" ht="12.65" customHeight="1" x14ac:dyDescent="0.35">
      <c r="A454" s="22">
        <v>451</v>
      </c>
      <c r="B454" s="428" t="s">
        <v>0</v>
      </c>
      <c r="C454" s="426" t="s">
        <v>0</v>
      </c>
      <c r="D454" s="429" t="s">
        <v>0</v>
      </c>
      <c r="E454" s="371" t="s">
        <v>0</v>
      </c>
      <c r="F454" s="372" t="s">
        <v>0</v>
      </c>
      <c r="G454" s="373" t="s">
        <v>0</v>
      </c>
      <c r="H454" s="374" t="s">
        <v>0</v>
      </c>
      <c r="I454" s="372" t="s">
        <v>0</v>
      </c>
      <c r="J454" s="326"/>
      <c r="K454" s="16"/>
      <c r="M454" s="85"/>
      <c r="N454" s="85"/>
      <c r="P454" s="307"/>
      <c r="Q454" s="307"/>
    </row>
    <row r="455" spans="1:29" ht="18.75" customHeight="1" x14ac:dyDescent="0.25">
      <c r="A455" s="22">
        <v>452</v>
      </c>
      <c r="B455" s="436"/>
      <c r="C455" s="439" t="s">
        <v>913</v>
      </c>
      <c r="D455" s="440"/>
      <c r="E455" s="394"/>
      <c r="F455" s="394"/>
      <c r="G455" s="394"/>
      <c r="H455" s="394"/>
      <c r="I455" s="395"/>
      <c r="J455" s="321"/>
      <c r="K455" s="1"/>
      <c r="L455" s="1"/>
      <c r="M455" s="85"/>
      <c r="N455" s="85"/>
      <c r="P455" s="307"/>
      <c r="Q455" s="307"/>
    </row>
    <row r="456" spans="1:29" ht="12.75" customHeight="1" x14ac:dyDescent="0.35">
      <c r="A456" s="22">
        <v>453</v>
      </c>
      <c r="B456" s="428" t="s">
        <v>0</v>
      </c>
      <c r="C456" s="426" t="s">
        <v>0</v>
      </c>
      <c r="D456" s="429" t="s">
        <v>0</v>
      </c>
      <c r="E456" s="371" t="s">
        <v>0</v>
      </c>
      <c r="F456" s="372" t="s">
        <v>0</v>
      </c>
      <c r="G456" s="373" t="s">
        <v>0</v>
      </c>
      <c r="H456" s="374" t="s">
        <v>0</v>
      </c>
      <c r="I456" s="372" t="s">
        <v>0</v>
      </c>
      <c r="J456" s="326"/>
      <c r="K456" s="16"/>
      <c r="M456" s="85"/>
      <c r="N456" s="85"/>
      <c r="P456" s="307"/>
      <c r="Q456" s="307"/>
    </row>
    <row r="457" spans="1:29" ht="12.75" customHeight="1" x14ac:dyDescent="0.35">
      <c r="A457" s="22">
        <v>454</v>
      </c>
      <c r="B457" s="425">
        <v>12</v>
      </c>
      <c r="C457" s="426">
        <v>45179</v>
      </c>
      <c r="D457" s="427" t="s">
        <v>10</v>
      </c>
      <c r="E457" s="370" t="str">
        <f t="shared" ref="E457:F461" si="89">VLOOKUP(M457,Teams,2)</f>
        <v>HAMDEN ALL STARS</v>
      </c>
      <c r="F457" s="370" t="str">
        <f t="shared" si="89"/>
        <v>VASCO DA GAMA 30</v>
      </c>
      <c r="G457" s="368"/>
      <c r="H457" s="369">
        <f>VLOOKUP(E457,START_TIMES,2)</f>
        <v>0.41666666666666702</v>
      </c>
      <c r="I457" s="370" t="str">
        <f>VLOOKUP(E457,FallFields1,2)</f>
        <v>West Woods School (G), Hamden</v>
      </c>
      <c r="J457" s="73"/>
      <c r="K457" s="16"/>
      <c r="M457" s="85" t="s">
        <v>94</v>
      </c>
      <c r="N457" s="85" t="s">
        <v>101</v>
      </c>
      <c r="P457" s="307"/>
      <c r="Q457" s="307"/>
    </row>
    <row r="458" spans="1:29" ht="12.75" customHeight="1" x14ac:dyDescent="0.35">
      <c r="A458" s="22">
        <v>455</v>
      </c>
      <c r="B458" s="425">
        <v>12</v>
      </c>
      <c r="C458" s="426">
        <v>45179</v>
      </c>
      <c r="D458" s="427" t="s">
        <v>10</v>
      </c>
      <c r="E458" s="370" t="str">
        <f t="shared" si="89"/>
        <v>CLINTON FC 30</v>
      </c>
      <c r="F458" s="370" t="str">
        <f t="shared" si="89"/>
        <v>DANBURY UNITED</v>
      </c>
      <c r="G458" s="368"/>
      <c r="H458" s="369">
        <f>VLOOKUP(E458,START_TIMES,2)</f>
        <v>0.41666666666666669</v>
      </c>
      <c r="I458" s="370" t="str">
        <f>VLOOKUP(E458,FallFields1,2)</f>
        <v>Indian River Sports Complex (T), Clinton</v>
      </c>
      <c r="J458" s="73"/>
      <c r="K458" s="16"/>
      <c r="M458" s="85" t="s">
        <v>97</v>
      </c>
      <c r="N458" s="85" t="s">
        <v>93</v>
      </c>
      <c r="P458" s="307"/>
      <c r="Q458" s="307"/>
    </row>
    <row r="459" spans="1:29" ht="12.75" customHeight="1" x14ac:dyDescent="0.35">
      <c r="A459" s="22">
        <v>456</v>
      </c>
      <c r="B459" s="425">
        <v>12</v>
      </c>
      <c r="C459" s="426">
        <v>45179</v>
      </c>
      <c r="D459" s="427" t="s">
        <v>10</v>
      </c>
      <c r="E459" s="370" t="str">
        <f t="shared" si="89"/>
        <v>NORWALK FC</v>
      </c>
      <c r="F459" s="370" t="str">
        <f t="shared" si="89"/>
        <v>GREENWICH FC 30</v>
      </c>
      <c r="G459" s="368"/>
      <c r="H459" s="369">
        <f>VLOOKUP(E459,START_TIMES,2)</f>
        <v>0.41666666666666702</v>
      </c>
      <c r="I459" s="370" t="str">
        <f>VLOOKUP(E459,FallFields1,2)</f>
        <v>Nathan Hale MS (T), Norwalk</v>
      </c>
      <c r="J459" s="73"/>
      <c r="K459" s="16"/>
      <c r="M459" s="85" t="s">
        <v>100</v>
      </c>
      <c r="N459" s="85" t="s">
        <v>99</v>
      </c>
      <c r="P459" s="307"/>
      <c r="Q459" s="307"/>
    </row>
    <row r="460" spans="1:29" ht="12.75" customHeight="1" x14ac:dyDescent="0.35">
      <c r="A460" s="22">
        <v>457</v>
      </c>
      <c r="B460" s="425">
        <v>12</v>
      </c>
      <c r="C460" s="426">
        <v>45179</v>
      </c>
      <c r="D460" s="427" t="s">
        <v>10</v>
      </c>
      <c r="E460" s="370" t="str">
        <f t="shared" si="89"/>
        <v>STAMFORD FC</v>
      </c>
      <c r="F460" s="370" t="str">
        <f t="shared" si="89"/>
        <v>NEWTOWN SALTY DOGS</v>
      </c>
      <c r="G460" s="387"/>
      <c r="H460" s="369">
        <v>0.33333333333333331</v>
      </c>
      <c r="I460" s="370" t="str">
        <f>VLOOKUP(E460,FallFields1,2)</f>
        <v>West Beach Fields (T), Stamford</v>
      </c>
      <c r="J460" s="73"/>
      <c r="K460" s="16"/>
      <c r="M460" s="85" t="s">
        <v>95</v>
      </c>
      <c r="N460" s="85" t="s">
        <v>92</v>
      </c>
      <c r="P460" s="307"/>
      <c r="Q460" s="307"/>
    </row>
    <row r="461" spans="1:29" ht="12.75" customHeight="1" x14ac:dyDescent="0.35">
      <c r="A461" s="22">
        <v>458</v>
      </c>
      <c r="B461" s="425">
        <v>12</v>
      </c>
      <c r="C461" s="426">
        <v>45179</v>
      </c>
      <c r="D461" s="427" t="s">
        <v>10</v>
      </c>
      <c r="E461" s="370" t="str">
        <f t="shared" si="89"/>
        <v>NORTH BRANFORD 30</v>
      </c>
      <c r="F461" s="370" t="str">
        <f t="shared" si="89"/>
        <v>CLUB NAPOLI 30</v>
      </c>
      <c r="G461" s="388"/>
      <c r="H461" s="369">
        <f>VLOOKUP(E461,START_TIMES,2)</f>
        <v>0.41666666666666702</v>
      </c>
      <c r="I461" s="370" t="str">
        <f>VLOOKUP(E461,FallFields1,2)</f>
        <v>Bittner Park (G), Guilford</v>
      </c>
      <c r="J461" s="73"/>
      <c r="K461" s="16"/>
      <c r="M461" s="85" t="s">
        <v>98</v>
      </c>
      <c r="N461" s="85" t="s">
        <v>96</v>
      </c>
      <c r="P461" s="307"/>
      <c r="Q461" s="307"/>
    </row>
    <row r="462" spans="1:29" ht="12.75" customHeight="1" thickBot="1" x14ac:dyDescent="0.4">
      <c r="A462" s="22">
        <v>459</v>
      </c>
      <c r="B462" s="428" t="s">
        <v>0</v>
      </c>
      <c r="C462" s="426" t="s">
        <v>0</v>
      </c>
      <c r="D462" s="429" t="s">
        <v>0</v>
      </c>
      <c r="E462" s="371" t="s">
        <v>0</v>
      </c>
      <c r="F462" s="372" t="s">
        <v>0</v>
      </c>
      <c r="G462" s="389" t="s">
        <v>0</v>
      </c>
      <c r="H462" s="374" t="s">
        <v>0</v>
      </c>
      <c r="I462" s="372" t="s">
        <v>0</v>
      </c>
      <c r="J462" s="326"/>
      <c r="K462" s="16"/>
      <c r="M462" s="85"/>
      <c r="N462" s="85"/>
      <c r="P462" s="307"/>
      <c r="Q462" s="307"/>
    </row>
    <row r="463" spans="1:29" ht="13" customHeight="1" thickTop="1" thickBot="1" x14ac:dyDescent="0.4">
      <c r="A463" s="22">
        <v>460</v>
      </c>
      <c r="B463" s="425">
        <v>12</v>
      </c>
      <c r="C463" s="426">
        <v>45179</v>
      </c>
      <c r="D463" s="430" t="s">
        <v>175</v>
      </c>
      <c r="E463" s="370" t="str">
        <f t="shared" ref="E463:F467" si="90">VLOOKUP(M463,Teams,2)</f>
        <v>MILFORD AMIGOS</v>
      </c>
      <c r="F463" s="370" t="str">
        <f t="shared" si="90"/>
        <v>TRINITY FC</v>
      </c>
      <c r="G463" s="387"/>
      <c r="H463" s="369">
        <f>VLOOKUP(E463,START_TIMES,2)</f>
        <v>0.33333333333333331</v>
      </c>
      <c r="I463" s="370" t="str">
        <f>VLOOKUP(E463,FallFields1,2)</f>
        <v>Pease Road (G), Woodbridge</v>
      </c>
      <c r="J463" s="73"/>
      <c r="K463" s="16"/>
      <c r="M463" s="197" t="s">
        <v>154</v>
      </c>
      <c r="N463" s="197" t="s">
        <v>159</v>
      </c>
      <c r="P463" s="307"/>
      <c r="Q463" s="307"/>
      <c r="S463" s="16"/>
      <c r="T463" s="198"/>
      <c r="U463" s="198"/>
      <c r="V463" s="16">
        <v>73</v>
      </c>
      <c r="W463" s="209"/>
      <c r="X463" s="215"/>
      <c r="Y463" s="16"/>
      <c r="Z463" s="20"/>
      <c r="AC463" s="16"/>
    </row>
    <row r="464" spans="1:29" ht="12.75" customHeight="1" thickTop="1" thickBot="1" x14ac:dyDescent="0.4">
      <c r="A464" s="22">
        <v>461</v>
      </c>
      <c r="B464" s="425">
        <v>12</v>
      </c>
      <c r="C464" s="426">
        <v>45179</v>
      </c>
      <c r="D464" s="430" t="s">
        <v>175</v>
      </c>
      <c r="E464" s="370" t="str">
        <f t="shared" si="90"/>
        <v>COYOTES FC</v>
      </c>
      <c r="F464" s="370" t="str">
        <f t="shared" si="90"/>
        <v>FC CALDO VERDE</v>
      </c>
      <c r="G464" s="387"/>
      <c r="H464" s="369">
        <f>VLOOKUP(E464,START_TIMES,2)</f>
        <v>0.41666666666666702</v>
      </c>
      <c r="I464" s="370" t="str">
        <f>VLOOKUP(E464,FallFields1,2)</f>
        <v>Platt HS (T), Meriden</v>
      </c>
      <c r="J464" s="73"/>
      <c r="K464" s="16"/>
      <c r="M464" s="197" t="s">
        <v>150</v>
      </c>
      <c r="N464" s="197" t="s">
        <v>152</v>
      </c>
      <c r="P464" s="307"/>
      <c r="Q464" s="307"/>
      <c r="S464" s="16"/>
      <c r="T464" s="198"/>
      <c r="U464" s="198"/>
      <c r="V464" s="16"/>
      <c r="W464" s="209"/>
      <c r="X464" s="215"/>
      <c r="Y464" s="16"/>
      <c r="Z464" s="20"/>
      <c r="AC464" s="16"/>
    </row>
    <row r="465" spans="1:33" ht="12.75" customHeight="1" thickTop="1" thickBot="1" x14ac:dyDescent="0.4">
      <c r="A465" s="22">
        <v>462</v>
      </c>
      <c r="B465" s="425">
        <v>12</v>
      </c>
      <c r="C465" s="426">
        <v>45179</v>
      </c>
      <c r="D465" s="430" t="s">
        <v>175</v>
      </c>
      <c r="E465" s="370" t="str">
        <f t="shared" si="90"/>
        <v>QPR</v>
      </c>
      <c r="F465" s="370" t="str">
        <f t="shared" si="90"/>
        <v>LITCHFIELD COUNTY BLUES 30</v>
      </c>
      <c r="G465" s="387"/>
      <c r="H465" s="369">
        <v>0.45833333333333331</v>
      </c>
      <c r="I465" s="370" t="str">
        <f>VLOOKUP(E465,FallFields1,2)</f>
        <v>Quinnipiac Park (G), Cheshire</v>
      </c>
      <c r="J465" s="73"/>
      <c r="K465" s="16"/>
      <c r="M465" s="197" t="s">
        <v>157</v>
      </c>
      <c r="N465" s="197" t="s">
        <v>153</v>
      </c>
      <c r="P465" s="307"/>
      <c r="Q465" s="307"/>
      <c r="S465" s="16"/>
      <c r="T465" s="198"/>
      <c r="U465" s="198"/>
      <c r="V465" s="16">
        <v>74</v>
      </c>
      <c r="W465" s="209"/>
      <c r="X465" s="215"/>
      <c r="Y465" s="16"/>
      <c r="Z465" s="20"/>
      <c r="AC465" s="16"/>
    </row>
    <row r="466" spans="1:33" s="1" customFormat="1" ht="12" customHeight="1" thickTop="1" x14ac:dyDescent="0.35">
      <c r="A466" s="22">
        <v>463</v>
      </c>
      <c r="B466" s="425">
        <v>12</v>
      </c>
      <c r="C466" s="426">
        <v>45179</v>
      </c>
      <c r="D466" s="430" t="s">
        <v>175</v>
      </c>
      <c r="E466" s="370" t="str">
        <f t="shared" si="90"/>
        <v>SHELTON FC</v>
      </c>
      <c r="F466" s="370" t="str">
        <f t="shared" si="90"/>
        <v>MILFORD TUESDAY</v>
      </c>
      <c r="G466" s="387"/>
      <c r="H466" s="369">
        <f>VLOOKUP(E466,START_TIMES,2)</f>
        <v>0.33333333333333331</v>
      </c>
      <c r="I466" s="370" t="str">
        <f>VLOOKUP(E466,FallFields1,2)</f>
        <v>Nike Site (G), Shelton</v>
      </c>
      <c r="J466" s="73"/>
      <c r="K466" s="16"/>
      <c r="L466" s="16"/>
      <c r="M466" s="197" t="s">
        <v>158</v>
      </c>
      <c r="N466" s="197" t="s">
        <v>155</v>
      </c>
      <c r="O466" s="16"/>
      <c r="P466" s="307"/>
      <c r="Q466" s="307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 s="258"/>
      <c r="AF466"/>
      <c r="AG466"/>
    </row>
    <row r="467" spans="1:33" ht="12.75" customHeight="1" x14ac:dyDescent="0.35">
      <c r="A467" s="22">
        <v>464</v>
      </c>
      <c r="B467" s="425">
        <v>12</v>
      </c>
      <c r="C467" s="426">
        <v>45179</v>
      </c>
      <c r="D467" s="430" t="s">
        <v>175</v>
      </c>
      <c r="E467" s="370" t="str">
        <f t="shared" si="90"/>
        <v>NAUGATUCK FUSION</v>
      </c>
      <c r="F467" s="370" t="str">
        <f t="shared" si="90"/>
        <v>ELITE FC</v>
      </c>
      <c r="G467" s="388"/>
      <c r="H467" s="369">
        <f>VLOOKUP(E467,START_TIMES,2)</f>
        <v>0.41666666666666702</v>
      </c>
      <c r="I467" s="370" t="str">
        <f>VLOOKUP(E467,FallFields1,2)</f>
        <v>City Hill MS (G), Naugatuck</v>
      </c>
      <c r="J467" s="73"/>
      <c r="K467" s="16"/>
      <c r="M467" s="197" t="s">
        <v>156</v>
      </c>
      <c r="N467" s="197" t="s">
        <v>151</v>
      </c>
      <c r="P467" s="307"/>
      <c r="Q467" s="307"/>
      <c r="S467" s="16"/>
      <c r="T467" s="288"/>
      <c r="U467" s="288"/>
      <c r="V467" s="16"/>
      <c r="W467" s="227"/>
      <c r="X467" s="289"/>
      <c r="Y467" s="16"/>
      <c r="Z467" s="20"/>
      <c r="AC467" s="16"/>
    </row>
    <row r="468" spans="1:33" ht="12.75" customHeight="1" x14ac:dyDescent="0.35">
      <c r="A468" s="22">
        <v>465</v>
      </c>
      <c r="B468" s="428" t="s">
        <v>0</v>
      </c>
      <c r="C468" s="426" t="s">
        <v>0</v>
      </c>
      <c r="D468" s="429" t="s">
        <v>0</v>
      </c>
      <c r="E468" s="371" t="s">
        <v>0</v>
      </c>
      <c r="F468" s="372" t="s">
        <v>0</v>
      </c>
      <c r="G468" s="389" t="s">
        <v>0</v>
      </c>
      <c r="H468" s="374" t="s">
        <v>0</v>
      </c>
      <c r="I468" s="372" t="s">
        <v>0</v>
      </c>
      <c r="J468" s="326"/>
      <c r="K468" s="16"/>
      <c r="M468" s="85"/>
      <c r="N468" s="85"/>
      <c r="P468" s="307"/>
      <c r="Q468" s="307"/>
    </row>
    <row r="469" spans="1:33" ht="12.75" customHeight="1" x14ac:dyDescent="0.35">
      <c r="A469" s="22">
        <v>466</v>
      </c>
      <c r="B469" s="425">
        <v>12</v>
      </c>
      <c r="C469" s="426">
        <v>45179</v>
      </c>
      <c r="D469" s="431" t="s">
        <v>11</v>
      </c>
      <c r="E469" s="370" t="str">
        <f t="shared" ref="E469:F473" si="91">VLOOKUP(M469,Teams,2)</f>
        <v>NORWALK SPORT COLOMBIA 40</v>
      </c>
      <c r="F469" s="370" t="str">
        <f t="shared" si="91"/>
        <v>WATERBURY ALBANIANS</v>
      </c>
      <c r="G469" s="368"/>
      <c r="H469" s="369">
        <f>VLOOKUP(E469,START_TIMES,2)</f>
        <v>0.41666666666666702</v>
      </c>
      <c r="I469" s="370" t="str">
        <f>VLOOKUP(E469,FallFields1,2)</f>
        <v>Nathan Hale MS (T), Norwalk</v>
      </c>
      <c r="J469" s="73"/>
      <c r="K469" s="16"/>
      <c r="M469" s="359" t="s">
        <v>104</v>
      </c>
      <c r="N469" s="359" t="s">
        <v>109</v>
      </c>
      <c r="P469" s="307"/>
      <c r="Q469" s="307"/>
    </row>
    <row r="470" spans="1:33" ht="12.75" customHeight="1" x14ac:dyDescent="0.35">
      <c r="A470" s="22">
        <v>467</v>
      </c>
      <c r="B470" s="425">
        <v>12</v>
      </c>
      <c r="C470" s="426">
        <v>45179</v>
      </c>
      <c r="D470" s="431" t="s">
        <v>11</v>
      </c>
      <c r="E470" s="370" t="str">
        <f t="shared" si="91"/>
        <v>CLINTON FC 40</v>
      </c>
      <c r="F470" s="370" t="str">
        <f t="shared" si="91"/>
        <v>GREENWICH FC 40</v>
      </c>
      <c r="G470" s="368"/>
      <c r="H470" s="369">
        <f>VLOOKUP(E470,START_TIMES,2)</f>
        <v>0.33333333333333331</v>
      </c>
      <c r="I470" s="370" t="str">
        <f>VLOOKUP(E470,FallFields1,2)</f>
        <v>Indian River Sports Complex (T), Clinton</v>
      </c>
      <c r="J470" s="73"/>
      <c r="K470" s="16"/>
      <c r="M470" s="359" t="s">
        <v>160</v>
      </c>
      <c r="N470" s="359" t="s">
        <v>162</v>
      </c>
      <c r="P470" s="307"/>
      <c r="Q470" s="307"/>
    </row>
    <row r="471" spans="1:33" ht="12.75" customHeight="1" x14ac:dyDescent="0.35">
      <c r="A471" s="22">
        <v>468</v>
      </c>
      <c r="B471" s="425">
        <v>12</v>
      </c>
      <c r="C471" s="426">
        <v>45179</v>
      </c>
      <c r="D471" s="431" t="s">
        <v>11</v>
      </c>
      <c r="E471" s="370" t="str">
        <f t="shared" si="91"/>
        <v>STORM FC</v>
      </c>
      <c r="F471" s="370" t="str">
        <f t="shared" si="91"/>
        <v>GREENWICH PUMAS FC 40</v>
      </c>
      <c r="G471" s="368"/>
      <c r="H471" s="369">
        <f>VLOOKUP(E471,START_TIMES,2)</f>
        <v>0.33333333333333331</v>
      </c>
      <c r="I471" s="370" t="str">
        <f>VLOOKUP(E471,FallFields1,2)</f>
        <v>Wakeman Park (T), Westport</v>
      </c>
      <c r="J471" s="73"/>
      <c r="K471" s="16"/>
      <c r="M471" s="359" t="s">
        <v>107</v>
      </c>
      <c r="N471" s="359" t="s">
        <v>163</v>
      </c>
      <c r="P471" s="307"/>
      <c r="Q471" s="307"/>
    </row>
    <row r="472" spans="1:33" ht="12.75" customHeight="1" x14ac:dyDescent="0.35">
      <c r="A472" s="22">
        <v>469</v>
      </c>
      <c r="B472" s="425">
        <v>12</v>
      </c>
      <c r="C472" s="426">
        <v>45179</v>
      </c>
      <c r="D472" s="431" t="s">
        <v>11</v>
      </c>
      <c r="E472" s="370" t="str">
        <f t="shared" si="91"/>
        <v>VASCO DA GAMA 40</v>
      </c>
      <c r="F472" s="370" t="str">
        <f t="shared" si="91"/>
        <v>RIDGEFIELD KICKS</v>
      </c>
      <c r="G472" s="368"/>
      <c r="H472" s="369">
        <v>0.33333333333333331</v>
      </c>
      <c r="I472" s="370" t="str">
        <f>VLOOKUP(E472,FallFields1,2)</f>
        <v>Veterans Memorial Park (T), Bridgeport</v>
      </c>
      <c r="J472" s="73"/>
      <c r="K472" s="16"/>
      <c r="M472" s="359" t="s">
        <v>108</v>
      </c>
      <c r="N472" s="359" t="s">
        <v>105</v>
      </c>
      <c r="P472" s="307"/>
      <c r="Q472" s="307"/>
    </row>
    <row r="473" spans="1:33" ht="12.75" customHeight="1" x14ac:dyDescent="0.35">
      <c r="A473" s="22">
        <v>470</v>
      </c>
      <c r="B473" s="425">
        <v>12</v>
      </c>
      <c r="C473" s="426">
        <v>45179</v>
      </c>
      <c r="D473" s="431" t="s">
        <v>11</v>
      </c>
      <c r="E473" s="370" t="str">
        <f t="shared" si="91"/>
        <v>SOUTHEAST ROVERS</v>
      </c>
      <c r="F473" s="370" t="str">
        <f t="shared" si="91"/>
        <v>FAIRFIELD GAC 40</v>
      </c>
      <c r="G473" s="368"/>
      <c r="H473" s="369">
        <f>VLOOKUP(E473,START_TIMES,2)</f>
        <v>0.41666666666666702</v>
      </c>
      <c r="I473" s="370" t="str">
        <f>VLOOKUP(E473,FallFields1,2)</f>
        <v>Leary Park (G), Waterford</v>
      </c>
      <c r="J473" s="73"/>
      <c r="K473" s="16"/>
      <c r="M473" s="359" t="s">
        <v>106</v>
      </c>
      <c r="N473" s="359" t="s">
        <v>161</v>
      </c>
      <c r="P473" s="307"/>
      <c r="Q473" s="307"/>
    </row>
    <row r="474" spans="1:33" ht="12.75" customHeight="1" x14ac:dyDescent="0.35">
      <c r="A474" s="22">
        <v>471</v>
      </c>
      <c r="B474" s="428" t="s">
        <v>0</v>
      </c>
      <c r="C474" s="426" t="s">
        <v>0</v>
      </c>
      <c r="D474" s="429" t="s">
        <v>0</v>
      </c>
      <c r="E474" s="371" t="s">
        <v>0</v>
      </c>
      <c r="F474" s="372" t="s">
        <v>0</v>
      </c>
      <c r="G474" s="373" t="s">
        <v>0</v>
      </c>
      <c r="H474" s="374" t="s">
        <v>0</v>
      </c>
      <c r="I474" s="372" t="s">
        <v>0</v>
      </c>
      <c r="J474" s="326"/>
      <c r="K474" s="16"/>
      <c r="M474" s="85"/>
      <c r="N474" s="85"/>
      <c r="P474" s="307"/>
      <c r="Q474" s="307"/>
    </row>
    <row r="475" spans="1:33" ht="12.75" customHeight="1" x14ac:dyDescent="0.35">
      <c r="A475" s="22">
        <v>472</v>
      </c>
      <c r="B475" s="425">
        <v>12</v>
      </c>
      <c r="C475" s="426">
        <v>45179</v>
      </c>
      <c r="D475" s="432" t="s">
        <v>12</v>
      </c>
      <c r="E475" s="370" t="str">
        <f t="shared" ref="E475:F481" si="92">VLOOKUP(M475,Teams,2)</f>
        <v>CLUB NAPOLI 40</v>
      </c>
      <c r="F475" s="370" t="str">
        <f t="shared" si="92"/>
        <v>NORTH BRANFORD 40</v>
      </c>
      <c r="G475" s="375"/>
      <c r="H475" s="369">
        <f t="shared" ref="H475:H481" si="93">VLOOKUP(E475,START_TIMES,2)</f>
        <v>0.41666666666666702</v>
      </c>
      <c r="I475" s="370" t="str">
        <f t="shared" ref="I475:I481" si="94">VLOOKUP(E475,FallFields1,2)</f>
        <v>Sportsplex (T), North Branford</v>
      </c>
      <c r="J475" s="73"/>
      <c r="K475" s="16"/>
      <c r="M475" s="281" t="s">
        <v>112</v>
      </c>
      <c r="N475" s="281" t="s">
        <v>857</v>
      </c>
      <c r="P475" s="307"/>
      <c r="Q475" s="307"/>
    </row>
    <row r="476" spans="1:33" ht="12.75" customHeight="1" x14ac:dyDescent="0.35">
      <c r="A476" s="22">
        <v>473</v>
      </c>
      <c r="B476" s="425">
        <v>12</v>
      </c>
      <c r="C476" s="426">
        <v>45179</v>
      </c>
      <c r="D476" s="432" t="s">
        <v>12</v>
      </c>
      <c r="E476" s="370" t="str">
        <f t="shared" si="92"/>
        <v>DERBY QUITUS</v>
      </c>
      <c r="F476" s="370" t="str">
        <f t="shared" si="92"/>
        <v>SHEBEEN FC</v>
      </c>
      <c r="G476" s="368"/>
      <c r="H476" s="369">
        <f t="shared" si="93"/>
        <v>0.41666666666666702</v>
      </c>
      <c r="I476" s="370" t="str">
        <f t="shared" si="94"/>
        <v>Witek Park (G), Derby</v>
      </c>
      <c r="J476" s="73"/>
      <c r="K476" s="16"/>
      <c r="M476" s="281" t="s">
        <v>113</v>
      </c>
      <c r="N476" s="281" t="s">
        <v>859</v>
      </c>
      <c r="P476" s="307"/>
      <c r="Q476" s="307"/>
    </row>
    <row r="477" spans="1:33" ht="12.75" customHeight="1" x14ac:dyDescent="0.35">
      <c r="A477" s="22">
        <v>474</v>
      </c>
      <c r="B477" s="425">
        <v>12</v>
      </c>
      <c r="C477" s="426">
        <v>45179</v>
      </c>
      <c r="D477" s="432" t="s">
        <v>12</v>
      </c>
      <c r="E477" s="370" t="str">
        <f t="shared" si="92"/>
        <v>STAMFORD UNITED</v>
      </c>
      <c r="F477" s="370" t="str">
        <f t="shared" si="92"/>
        <v>BESA SC</v>
      </c>
      <c r="G477" s="368"/>
      <c r="H477" s="369">
        <f t="shared" si="93"/>
        <v>0.41666666666666702</v>
      </c>
      <c r="I477" s="370" t="str">
        <f t="shared" si="94"/>
        <v>West Beach Fields (T), Stamford</v>
      </c>
      <c r="J477" s="73"/>
      <c r="K477" s="16"/>
      <c r="M477" s="281" t="s">
        <v>122</v>
      </c>
      <c r="N477" s="281" t="s">
        <v>850</v>
      </c>
      <c r="P477" s="307"/>
      <c r="Q477" s="307"/>
    </row>
    <row r="478" spans="1:33" ht="12.75" customHeight="1" x14ac:dyDescent="0.35">
      <c r="A478" s="22">
        <v>475</v>
      </c>
      <c r="B478" s="425">
        <v>12</v>
      </c>
      <c r="C478" s="426">
        <v>45179</v>
      </c>
      <c r="D478" s="432" t="s">
        <v>12</v>
      </c>
      <c r="E478" s="370" t="str">
        <f t="shared" si="92"/>
        <v>NEW HAVEN AMERICANS</v>
      </c>
      <c r="F478" s="370" t="str">
        <f t="shared" si="92"/>
        <v xml:space="preserve">GUILFORD CELTIC </v>
      </c>
      <c r="G478" s="368"/>
      <c r="H478" s="369">
        <f t="shared" si="93"/>
        <v>0.41666666666666702</v>
      </c>
      <c r="I478" s="370" t="str">
        <f t="shared" si="94"/>
        <v>Peck Place School (G), Orange</v>
      </c>
      <c r="J478" s="73"/>
      <c r="K478" s="16"/>
      <c r="M478" s="281" t="s">
        <v>117</v>
      </c>
      <c r="N478" s="281" t="s">
        <v>854</v>
      </c>
      <c r="P478" s="307"/>
      <c r="Q478" s="307"/>
    </row>
    <row r="479" spans="1:33" ht="12.75" customHeight="1" x14ac:dyDescent="0.35">
      <c r="A479" s="22">
        <v>476</v>
      </c>
      <c r="B479" s="425">
        <v>12</v>
      </c>
      <c r="C479" s="426">
        <v>45179</v>
      </c>
      <c r="D479" s="432" t="s">
        <v>12</v>
      </c>
      <c r="E479" s="370" t="str">
        <f t="shared" si="92"/>
        <v>WILTON WOLVES</v>
      </c>
      <c r="F479" s="376" t="str">
        <f t="shared" si="92"/>
        <v>BYE</v>
      </c>
      <c r="G479" s="368"/>
      <c r="H479" s="369">
        <f t="shared" si="93"/>
        <v>0.41666666666666702</v>
      </c>
      <c r="I479" s="370" t="str">
        <f t="shared" si="94"/>
        <v>Lily Field (T), Wilton</v>
      </c>
      <c r="J479" s="73"/>
      <c r="K479" s="16"/>
      <c r="M479" s="281" t="s">
        <v>123</v>
      </c>
      <c r="N479" s="281" t="s">
        <v>851</v>
      </c>
      <c r="P479" s="307"/>
      <c r="Q479" s="307"/>
    </row>
    <row r="480" spans="1:33" ht="12.75" customHeight="1" x14ac:dyDescent="0.35">
      <c r="A480" s="22">
        <v>477</v>
      </c>
      <c r="B480" s="425">
        <v>12</v>
      </c>
      <c r="C480" s="426">
        <v>45179</v>
      </c>
      <c r="D480" s="432" t="s">
        <v>12</v>
      </c>
      <c r="E480" s="370" t="str">
        <f t="shared" si="92"/>
        <v>LITCHFIELD COUNTY BLUES 40</v>
      </c>
      <c r="F480" s="370" t="str">
        <f t="shared" si="92"/>
        <v>GUILFORD BELL CURVE</v>
      </c>
      <c r="G480" s="368"/>
      <c r="H480" s="369">
        <f t="shared" si="93"/>
        <v>0.375</v>
      </c>
      <c r="I480" s="370" t="str">
        <f t="shared" si="94"/>
        <v>Torrington HS (T), Torrington</v>
      </c>
      <c r="J480" s="73"/>
      <c r="K480" s="16"/>
      <c r="M480" s="281" t="s">
        <v>116</v>
      </c>
      <c r="N480" s="281" t="s">
        <v>853</v>
      </c>
      <c r="P480" s="307"/>
      <c r="Q480" s="307"/>
    </row>
    <row r="481" spans="1:17" ht="12.75" customHeight="1" x14ac:dyDescent="0.35">
      <c r="A481" s="22">
        <v>478</v>
      </c>
      <c r="B481" s="425">
        <v>12</v>
      </c>
      <c r="C481" s="426">
        <v>45179</v>
      </c>
      <c r="D481" s="432" t="s">
        <v>12</v>
      </c>
      <c r="E481" s="370" t="str">
        <f t="shared" si="92"/>
        <v>PAN ZONES</v>
      </c>
      <c r="F481" s="370" t="str">
        <f t="shared" si="92"/>
        <v>NORTH HAVEN SC</v>
      </c>
      <c r="G481" s="368"/>
      <c r="H481" s="369">
        <f t="shared" si="93"/>
        <v>0.41666666666666702</v>
      </c>
      <c r="I481" s="370" t="str">
        <f t="shared" si="94"/>
        <v>Kennedy MS (G), Plantsville</v>
      </c>
      <c r="J481" s="73"/>
      <c r="K481" s="16"/>
      <c r="M481" s="281" t="s">
        <v>120</v>
      </c>
      <c r="N481" s="281" t="s">
        <v>858</v>
      </c>
      <c r="P481" s="307"/>
      <c r="Q481" s="307"/>
    </row>
    <row r="482" spans="1:17" ht="12.75" customHeight="1" x14ac:dyDescent="0.35">
      <c r="A482" s="22">
        <v>479</v>
      </c>
      <c r="B482" s="428" t="s">
        <v>0</v>
      </c>
      <c r="C482" s="426" t="s">
        <v>0</v>
      </c>
      <c r="D482" s="429" t="s">
        <v>0</v>
      </c>
      <c r="E482" s="371" t="s">
        <v>0</v>
      </c>
      <c r="F482" s="372" t="s">
        <v>0</v>
      </c>
      <c r="G482" s="373" t="s">
        <v>0</v>
      </c>
      <c r="H482" s="374" t="s">
        <v>0</v>
      </c>
      <c r="I482" s="372" t="s">
        <v>0</v>
      </c>
      <c r="J482" s="326"/>
      <c r="K482" s="16"/>
      <c r="M482" s="85"/>
      <c r="N482" s="85"/>
      <c r="P482" s="307"/>
      <c r="Q482" s="307"/>
    </row>
    <row r="483" spans="1:17" ht="12.75" customHeight="1" x14ac:dyDescent="0.35">
      <c r="A483" s="22">
        <v>480</v>
      </c>
      <c r="B483" s="425">
        <v>12</v>
      </c>
      <c r="C483" s="426">
        <v>45179</v>
      </c>
      <c r="D483" s="433" t="s">
        <v>102</v>
      </c>
      <c r="E483" s="370" t="str">
        <f t="shared" ref="E483:F487" si="95">VLOOKUP(M483,Teams,2)</f>
        <v>GREENWICH PUMAS FC 50</v>
      </c>
      <c r="F483" s="370" t="str">
        <f t="shared" si="95"/>
        <v>VASCO DA GAMA 50</v>
      </c>
      <c r="G483" s="368"/>
      <c r="H483" s="369">
        <f>VLOOKUP(E483,START_TIMES,2)</f>
        <v>0.33333333333333331</v>
      </c>
      <c r="I483" s="370" t="str">
        <f>VLOOKUP(E483,FallFields1,2)</f>
        <v>tbd</v>
      </c>
      <c r="J483" s="73"/>
      <c r="K483" s="16"/>
      <c r="M483" s="330" t="s">
        <v>128</v>
      </c>
      <c r="N483" s="330" t="s">
        <v>133</v>
      </c>
      <c r="P483" s="307"/>
      <c r="Q483" s="307"/>
    </row>
    <row r="484" spans="1:17" ht="12.75" customHeight="1" x14ac:dyDescent="0.35">
      <c r="A484" s="22">
        <v>481</v>
      </c>
      <c r="B484" s="425">
        <v>12</v>
      </c>
      <c r="C484" s="426">
        <v>45179</v>
      </c>
      <c r="D484" s="433" t="s">
        <v>102</v>
      </c>
      <c r="E484" s="370" t="str">
        <f t="shared" si="95"/>
        <v>CHESHIRE AZZURRI</v>
      </c>
      <c r="F484" s="370" t="str">
        <f t="shared" si="95"/>
        <v>DYNAMO SC</v>
      </c>
      <c r="G484" s="368"/>
      <c r="H484" s="369">
        <v>0.375</v>
      </c>
      <c r="I484" s="370" t="str">
        <f>VLOOKUP(E484,FallFields1,2)</f>
        <v>Quinnipiac Park (G), Cheshire</v>
      </c>
      <c r="J484" s="73"/>
      <c r="K484" s="16"/>
      <c r="M484" s="330" t="s">
        <v>124</v>
      </c>
      <c r="N484" s="330" t="s">
        <v>126</v>
      </c>
      <c r="P484" s="307"/>
      <c r="Q484" s="307"/>
    </row>
    <row r="485" spans="1:17" ht="12.75" customHeight="1" x14ac:dyDescent="0.35">
      <c r="A485" s="22">
        <v>482</v>
      </c>
      <c r="B485" s="425">
        <v>12</v>
      </c>
      <c r="C485" s="426">
        <v>45179</v>
      </c>
      <c r="D485" s="433" t="s">
        <v>102</v>
      </c>
      <c r="E485" s="370" t="str">
        <f t="shared" si="95"/>
        <v>POLONIA FALCON STARS FC</v>
      </c>
      <c r="F485" s="370" t="str">
        <f t="shared" si="95"/>
        <v>FAIRFIELD GAC 50</v>
      </c>
      <c r="G485" s="368"/>
      <c r="H485" s="369">
        <f>VLOOKUP(E485,START_TIMES,2)</f>
        <v>0.33333333333333331</v>
      </c>
      <c r="I485" s="370" t="str">
        <f>VLOOKUP(E485,FallFields1,2)</f>
        <v>Falcon Field (G), New Britain</v>
      </c>
      <c r="J485" s="73"/>
      <c r="K485" s="16"/>
      <c r="M485" s="330" t="s">
        <v>131</v>
      </c>
      <c r="N485" s="330" t="s">
        <v>127</v>
      </c>
      <c r="P485" s="307"/>
      <c r="Q485" s="307"/>
    </row>
    <row r="486" spans="1:17" ht="12.75" customHeight="1" x14ac:dyDescent="0.35">
      <c r="A486" s="22">
        <v>483</v>
      </c>
      <c r="B486" s="425">
        <v>12</v>
      </c>
      <c r="C486" s="426">
        <v>45179</v>
      </c>
      <c r="D486" s="433" t="s">
        <v>102</v>
      </c>
      <c r="E486" s="370" t="str">
        <f t="shared" si="95"/>
        <v>NEW FAIRFIELD UNITED</v>
      </c>
      <c r="F486" s="370" t="str">
        <f t="shared" si="95"/>
        <v>STAMFORD CITY</v>
      </c>
      <c r="G486" s="368"/>
      <c r="H486" s="369">
        <f>VLOOKUP(E486,START_TIMES,2)</f>
        <v>0.33333333333333331</v>
      </c>
      <c r="I486" s="370" t="str">
        <f>VLOOKUP(E486,FallFields1,2)</f>
        <v>New Fairfield HS (T), New Fairfield</v>
      </c>
      <c r="J486" s="73"/>
      <c r="K486" s="16"/>
      <c r="M486" s="330" t="s">
        <v>129</v>
      </c>
      <c r="N486" s="330" t="s">
        <v>132</v>
      </c>
      <c r="P486" s="307"/>
      <c r="Q486" s="307"/>
    </row>
    <row r="487" spans="1:17" ht="12.75" customHeight="1" x14ac:dyDescent="0.35">
      <c r="A487" s="22">
        <v>484</v>
      </c>
      <c r="B487" s="425">
        <v>12</v>
      </c>
      <c r="C487" s="426">
        <v>45179</v>
      </c>
      <c r="D487" s="433" t="s">
        <v>102</v>
      </c>
      <c r="E487" s="370" t="str">
        <f t="shared" si="95"/>
        <v>NORWALK MARINERS LEGENDS</v>
      </c>
      <c r="F487" s="370" t="str">
        <f t="shared" si="95"/>
        <v>DOCKSIDE SC</v>
      </c>
      <c r="G487" s="368"/>
      <c r="H487" s="369">
        <f>VLOOKUP(E487,START_TIMES,2)</f>
        <v>0.41666666666666702</v>
      </c>
      <c r="I487" s="370" t="str">
        <f>VLOOKUP(E487,FallFields1,2)</f>
        <v>Nathan Hale MS (T), Norwalk</v>
      </c>
      <c r="J487" s="73"/>
      <c r="K487" s="16"/>
      <c r="M487" s="330" t="s">
        <v>130</v>
      </c>
      <c r="N487" s="330" t="s">
        <v>125</v>
      </c>
      <c r="P487" s="307"/>
      <c r="Q487" s="307"/>
    </row>
    <row r="488" spans="1:17" ht="12.75" customHeight="1" x14ac:dyDescent="0.35">
      <c r="A488" s="22">
        <v>485</v>
      </c>
      <c r="B488" s="428" t="s">
        <v>0</v>
      </c>
      <c r="C488" s="426" t="s">
        <v>0</v>
      </c>
      <c r="D488" s="429" t="s">
        <v>0</v>
      </c>
      <c r="E488" s="371" t="s">
        <v>0</v>
      </c>
      <c r="F488" s="372" t="s">
        <v>0</v>
      </c>
      <c r="G488" s="373" t="s">
        <v>0</v>
      </c>
      <c r="H488" s="374" t="s">
        <v>0</v>
      </c>
      <c r="I488" s="372" t="s">
        <v>0</v>
      </c>
      <c r="J488" s="326"/>
      <c r="K488" s="16"/>
      <c r="M488" s="85"/>
      <c r="N488" s="85"/>
      <c r="P488" s="307"/>
      <c r="Q488" s="307"/>
    </row>
    <row r="489" spans="1:17" ht="12.75" customHeight="1" x14ac:dyDescent="0.35">
      <c r="A489" s="22">
        <v>486</v>
      </c>
      <c r="B489" s="425">
        <v>12</v>
      </c>
      <c r="C489" s="426">
        <v>45179</v>
      </c>
      <c r="D489" s="427" t="s">
        <v>895</v>
      </c>
      <c r="E489" s="370" t="str">
        <f t="shared" ref="E489:F494" si="96">VLOOKUP(M489,Teams,2)</f>
        <v>GREENWICH PFC</v>
      </c>
      <c r="F489" s="370" t="str">
        <f t="shared" si="96"/>
        <v>NORTH BRANFORD LEGENDS</v>
      </c>
      <c r="G489" s="368"/>
      <c r="H489" s="369">
        <f t="shared" ref="H489:H494" si="97">VLOOKUP(E489,START_TIMES,2)</f>
        <v>0.33333333333333331</v>
      </c>
      <c r="I489" s="370" t="str">
        <f t="shared" ref="I489:I494" si="98">VLOOKUP(E489,FallFields1,2)</f>
        <v>tbd</v>
      </c>
      <c r="J489" s="73"/>
      <c r="K489" s="16"/>
      <c r="M489" s="343" t="s">
        <v>141</v>
      </c>
      <c r="N489" s="342" t="s">
        <v>148</v>
      </c>
      <c r="P489" s="307"/>
      <c r="Q489" s="307"/>
    </row>
    <row r="490" spans="1:17" ht="12.75" customHeight="1" x14ac:dyDescent="0.35">
      <c r="A490" s="22">
        <v>487</v>
      </c>
      <c r="B490" s="425">
        <v>12</v>
      </c>
      <c r="C490" s="426">
        <v>45179</v>
      </c>
      <c r="D490" s="427" t="s">
        <v>895</v>
      </c>
      <c r="E490" s="370" t="str">
        <f t="shared" si="96"/>
        <v>GREENWICH FC 50</v>
      </c>
      <c r="F490" s="370" t="str">
        <f t="shared" si="96"/>
        <v>SOUTHEAST CT</v>
      </c>
      <c r="G490" s="368"/>
      <c r="H490" s="369">
        <f t="shared" si="97"/>
        <v>0.33333333333333331</v>
      </c>
      <c r="I490" s="370" t="str">
        <f t="shared" si="98"/>
        <v>tbd</v>
      </c>
      <c r="J490" s="73"/>
      <c r="K490" s="16"/>
      <c r="M490" s="343" t="s">
        <v>138</v>
      </c>
      <c r="N490" s="342" t="s">
        <v>149</v>
      </c>
      <c r="P490" s="307"/>
      <c r="Q490" s="307"/>
    </row>
    <row r="491" spans="1:17" ht="12.75" customHeight="1" x14ac:dyDescent="0.35">
      <c r="A491" s="22">
        <v>488</v>
      </c>
      <c r="B491" s="425">
        <v>12</v>
      </c>
      <c r="C491" s="426">
        <v>45179</v>
      </c>
      <c r="D491" s="427" t="s">
        <v>895</v>
      </c>
      <c r="E491" s="385" t="str">
        <f t="shared" si="96"/>
        <v>VASCO DA GAMA 60</v>
      </c>
      <c r="F491" s="385" t="str">
        <f t="shared" si="96"/>
        <v>EAST HAVEN SC</v>
      </c>
      <c r="G491" s="368"/>
      <c r="H491" s="369">
        <f t="shared" si="97"/>
        <v>0.41666666666666702</v>
      </c>
      <c r="I491" s="370" t="str">
        <f t="shared" si="98"/>
        <v>Veterans Memorial Park (T), Bridgeport</v>
      </c>
      <c r="J491" s="73"/>
      <c r="K491" s="16"/>
      <c r="M491" s="343" t="s">
        <v>135</v>
      </c>
      <c r="N491" s="342" t="s">
        <v>136</v>
      </c>
      <c r="P491" s="307"/>
      <c r="Q491" s="307"/>
    </row>
    <row r="492" spans="1:17" ht="12.75" customHeight="1" x14ac:dyDescent="0.35">
      <c r="A492" s="22">
        <v>489</v>
      </c>
      <c r="B492" s="425">
        <v>12</v>
      </c>
      <c r="C492" s="426">
        <v>45179</v>
      </c>
      <c r="D492" s="427" t="s">
        <v>895</v>
      </c>
      <c r="E492" s="385" t="str">
        <f t="shared" si="96"/>
        <v>ZIMMITTI SC</v>
      </c>
      <c r="F492" s="385" t="str">
        <f t="shared" si="96"/>
        <v>CLUB NAPOLI 50</v>
      </c>
      <c r="G492" s="368"/>
      <c r="H492" s="369">
        <f t="shared" si="97"/>
        <v>0.41666666666666702</v>
      </c>
      <c r="I492" s="370" t="str">
        <f t="shared" si="98"/>
        <v>Pontelandolfo Club (G), Waterbury</v>
      </c>
      <c r="J492" s="73"/>
      <c r="K492" s="16"/>
      <c r="M492" s="343" t="s">
        <v>137</v>
      </c>
      <c r="N492" s="342" t="s">
        <v>134</v>
      </c>
      <c r="P492" s="307"/>
      <c r="Q492" s="307"/>
    </row>
    <row r="493" spans="1:17" ht="12.75" customHeight="1" x14ac:dyDescent="0.35">
      <c r="A493" s="22">
        <v>490</v>
      </c>
      <c r="B493" s="425">
        <v>13</v>
      </c>
      <c r="C493" s="426">
        <v>45179</v>
      </c>
      <c r="D493" s="434" t="s">
        <v>890</v>
      </c>
      <c r="E493" s="407" t="str">
        <f t="shared" si="96"/>
        <v>NORWALK SPORT COLOMBIA 50</v>
      </c>
      <c r="F493" s="407" t="str">
        <f t="shared" si="96"/>
        <v>REBELS UNITED</v>
      </c>
      <c r="G493" s="368"/>
      <c r="H493" s="369">
        <f t="shared" si="97"/>
        <v>0.41666666666666702</v>
      </c>
      <c r="I493" s="370" t="str">
        <f t="shared" si="98"/>
        <v>Nathan Hale MS (T), Norwalk</v>
      </c>
      <c r="J493" s="73"/>
      <c r="K493" s="16"/>
      <c r="M493" s="352" t="s">
        <v>144</v>
      </c>
      <c r="N493" s="352" t="s">
        <v>146</v>
      </c>
      <c r="P493" s="307"/>
      <c r="Q493" s="307"/>
    </row>
    <row r="494" spans="1:17" ht="12.75" customHeight="1" x14ac:dyDescent="0.35">
      <c r="A494" s="22">
        <v>491</v>
      </c>
      <c r="B494" s="425">
        <v>14</v>
      </c>
      <c r="C494" s="426">
        <v>45179</v>
      </c>
      <c r="D494" s="434" t="s">
        <v>890</v>
      </c>
      <c r="E494" s="370" t="str">
        <f t="shared" si="96"/>
        <v>GUILFORD BLACK EAGLES</v>
      </c>
      <c r="F494" s="370" t="str">
        <f t="shared" si="96"/>
        <v>WESTPORT FC</v>
      </c>
      <c r="G494" s="368"/>
      <c r="H494" s="369">
        <f t="shared" si="97"/>
        <v>0.41666666666666702</v>
      </c>
      <c r="I494" s="370" t="str">
        <f t="shared" si="98"/>
        <v>Calvin Leete School (G), Guilford</v>
      </c>
      <c r="J494" s="73"/>
      <c r="K494" s="16"/>
      <c r="M494" s="352" t="s">
        <v>142</v>
      </c>
      <c r="N494" s="352" t="s">
        <v>147</v>
      </c>
      <c r="P494" s="307"/>
      <c r="Q494" s="307"/>
    </row>
    <row r="495" spans="1:17" ht="12.75" customHeight="1" x14ac:dyDescent="0.35">
      <c r="A495" s="22">
        <v>492</v>
      </c>
      <c r="B495" s="428" t="s">
        <v>0</v>
      </c>
      <c r="C495" s="426" t="s">
        <v>0</v>
      </c>
      <c r="D495" s="429" t="s">
        <v>0</v>
      </c>
      <c r="E495" s="371" t="s">
        <v>0</v>
      </c>
      <c r="F495" s="372" t="s">
        <v>0</v>
      </c>
      <c r="G495" s="373" t="s">
        <v>0</v>
      </c>
      <c r="H495" s="374" t="s">
        <v>0</v>
      </c>
      <c r="I495" s="372" t="s">
        <v>0</v>
      </c>
      <c r="J495" s="326"/>
      <c r="K495" s="16"/>
      <c r="M495" s="85"/>
      <c r="N495" s="85"/>
      <c r="P495" s="307"/>
      <c r="Q495" s="307"/>
    </row>
    <row r="496" spans="1:17" ht="12.75" customHeight="1" x14ac:dyDescent="0.35">
      <c r="A496" s="22">
        <v>493</v>
      </c>
      <c r="B496" s="428" t="s">
        <v>0</v>
      </c>
      <c r="C496" s="426" t="s">
        <v>0</v>
      </c>
      <c r="D496" s="429" t="s">
        <v>0</v>
      </c>
      <c r="E496" s="371" t="s">
        <v>0</v>
      </c>
      <c r="F496" s="372" t="s">
        <v>0</v>
      </c>
      <c r="G496" s="373" t="s">
        <v>0</v>
      </c>
      <c r="H496" s="374" t="s">
        <v>0</v>
      </c>
      <c r="I496" s="372" t="s">
        <v>0</v>
      </c>
      <c r="J496" s="326"/>
      <c r="K496" s="16"/>
      <c r="M496" s="85"/>
      <c r="N496" s="85"/>
      <c r="P496" s="307"/>
      <c r="Q496" s="307"/>
    </row>
    <row r="497" spans="1:29" ht="12.75" customHeight="1" x14ac:dyDescent="0.35">
      <c r="A497" s="22">
        <v>494</v>
      </c>
      <c r="B497" s="425">
        <v>13</v>
      </c>
      <c r="C497" s="426">
        <v>45186</v>
      </c>
      <c r="D497" s="427" t="s">
        <v>10</v>
      </c>
      <c r="E497" s="370" t="str">
        <f t="shared" ref="E497:F501" si="99">VLOOKUP(M497,Teams,2)</f>
        <v>NEWTOWN SALTY DOGS</v>
      </c>
      <c r="F497" s="370" t="str">
        <f t="shared" si="99"/>
        <v>CLINTON FC 30</v>
      </c>
      <c r="G497" s="368"/>
      <c r="H497" s="369">
        <f>VLOOKUP(E497,START_TIMES,2)</f>
        <v>0.33333333333333331</v>
      </c>
      <c r="I497" s="370" t="str">
        <f>VLOOKUP(E497,fields,2)</f>
        <v>Treadwell Park (T), Newtown</v>
      </c>
      <c r="J497" s="73"/>
      <c r="K497" s="16"/>
      <c r="M497" s="85" t="s">
        <v>92</v>
      </c>
      <c r="N497" s="85" t="s">
        <v>97</v>
      </c>
      <c r="P497" s="307"/>
      <c r="Q497" s="307"/>
    </row>
    <row r="498" spans="1:29" ht="12.75" customHeight="1" x14ac:dyDescent="0.35">
      <c r="A498" s="22">
        <v>495</v>
      </c>
      <c r="B498" s="425">
        <v>13</v>
      </c>
      <c r="C498" s="426">
        <v>45186</v>
      </c>
      <c r="D498" s="427" t="s">
        <v>10</v>
      </c>
      <c r="E498" s="370" t="str">
        <f t="shared" si="99"/>
        <v>CLUB NAPOLI 30</v>
      </c>
      <c r="F498" s="370" t="str">
        <f t="shared" si="99"/>
        <v>VASCO DA GAMA 30</v>
      </c>
      <c r="G498" s="368"/>
      <c r="H498" s="369">
        <v>0.375</v>
      </c>
      <c r="I498" s="370" t="str">
        <f>VLOOKUP(E498,FallFields1,2)</f>
        <v>Quinnipiac Park (G), Cheshire</v>
      </c>
      <c r="J498" s="73"/>
      <c r="K498" s="16"/>
      <c r="M498" s="85" t="s">
        <v>96</v>
      </c>
      <c r="N498" s="85" t="s">
        <v>101</v>
      </c>
      <c r="P498" s="307"/>
      <c r="Q498" s="307"/>
    </row>
    <row r="499" spans="1:29" ht="12.75" customHeight="1" x14ac:dyDescent="0.35">
      <c r="A499" s="22">
        <v>496</v>
      </c>
      <c r="B499" s="425">
        <v>13</v>
      </c>
      <c r="C499" s="426">
        <v>45186</v>
      </c>
      <c r="D499" s="427" t="s">
        <v>10</v>
      </c>
      <c r="E499" s="370" t="str">
        <f t="shared" si="99"/>
        <v>HAMDEN ALL STARS</v>
      </c>
      <c r="F499" s="370" t="str">
        <f t="shared" si="99"/>
        <v>GREENWICH FC 30</v>
      </c>
      <c r="G499" s="368"/>
      <c r="H499" s="369">
        <f>VLOOKUP(E499,START_TIMES,2)</f>
        <v>0.41666666666666702</v>
      </c>
      <c r="I499" s="370" t="str">
        <f>VLOOKUP(E499,FallFields1,2)</f>
        <v>West Woods School (G), Hamden</v>
      </c>
      <c r="J499" s="73"/>
      <c r="K499" s="16"/>
      <c r="M499" s="85" t="s">
        <v>94</v>
      </c>
      <c r="N499" s="85" t="s">
        <v>99</v>
      </c>
      <c r="P499" s="307"/>
      <c r="Q499" s="307"/>
    </row>
    <row r="500" spans="1:29" ht="12.75" customHeight="1" x14ac:dyDescent="0.35">
      <c r="A500" s="22">
        <v>497</v>
      </c>
      <c r="B500" s="425">
        <v>13</v>
      </c>
      <c r="C500" s="426">
        <v>45186</v>
      </c>
      <c r="D500" s="427" t="s">
        <v>10</v>
      </c>
      <c r="E500" s="370" t="str">
        <f t="shared" si="99"/>
        <v>DANBURY UNITED</v>
      </c>
      <c r="F500" s="370" t="str">
        <f t="shared" si="99"/>
        <v>NORWALK FC</v>
      </c>
      <c r="G500" s="368"/>
      <c r="H500" s="369">
        <f>VLOOKUP(E500,START_TIMES,2)</f>
        <v>0.41666666666666702</v>
      </c>
      <c r="I500" s="370" t="str">
        <f>VLOOKUP(E500,FallFields1,2)</f>
        <v>Portuguese Cultural Center (G), Danbury</v>
      </c>
      <c r="J500" s="73"/>
      <c r="K500" s="16"/>
      <c r="M500" s="85" t="s">
        <v>93</v>
      </c>
      <c r="N500" s="85" t="s">
        <v>100</v>
      </c>
      <c r="P500" s="307"/>
      <c r="Q500" s="307"/>
    </row>
    <row r="501" spans="1:29" ht="12.75" customHeight="1" x14ac:dyDescent="0.35">
      <c r="A501" s="22">
        <v>498</v>
      </c>
      <c r="B501" s="425">
        <v>13</v>
      </c>
      <c r="C501" s="426">
        <v>45186</v>
      </c>
      <c r="D501" s="427" t="s">
        <v>10</v>
      </c>
      <c r="E501" s="370" t="str">
        <f t="shared" si="99"/>
        <v>STAMFORD FC</v>
      </c>
      <c r="F501" s="370" t="str">
        <f t="shared" si="99"/>
        <v>NORTH BRANFORD 30</v>
      </c>
      <c r="G501" s="375"/>
      <c r="H501" s="369">
        <f>VLOOKUP(E501,START_TIMES,2)</f>
        <v>0.41666666666666702</v>
      </c>
      <c r="I501" s="370" t="str">
        <f>VLOOKUP(E501,FallFields1,2)</f>
        <v>West Beach Fields (T), Stamford</v>
      </c>
      <c r="J501" s="73"/>
      <c r="K501" s="16"/>
      <c r="M501" s="85" t="s">
        <v>95</v>
      </c>
      <c r="N501" s="85" t="s">
        <v>98</v>
      </c>
      <c r="P501" s="307"/>
      <c r="Q501" s="307"/>
    </row>
    <row r="502" spans="1:29" ht="12.75" customHeight="1" x14ac:dyDescent="0.35">
      <c r="A502" s="22">
        <v>499</v>
      </c>
      <c r="B502" s="428" t="s">
        <v>0</v>
      </c>
      <c r="C502" s="426" t="s">
        <v>0</v>
      </c>
      <c r="D502" s="429" t="s">
        <v>0</v>
      </c>
      <c r="E502" s="371" t="s">
        <v>0</v>
      </c>
      <c r="F502" s="372" t="s">
        <v>0</v>
      </c>
      <c r="G502" s="373" t="s">
        <v>0</v>
      </c>
      <c r="H502" s="374" t="s">
        <v>0</v>
      </c>
      <c r="I502" s="372" t="s">
        <v>0</v>
      </c>
      <c r="J502" s="326"/>
      <c r="K502" s="16"/>
      <c r="M502" s="85"/>
      <c r="N502" s="85"/>
      <c r="P502" s="307"/>
      <c r="Q502" s="307"/>
    </row>
    <row r="503" spans="1:29" ht="12.75" customHeight="1" thickBot="1" x14ac:dyDescent="0.4">
      <c r="A503" s="22">
        <v>500</v>
      </c>
      <c r="B503" s="425">
        <v>13</v>
      </c>
      <c r="C503" s="426">
        <v>45186</v>
      </c>
      <c r="D503" s="430" t="s">
        <v>175</v>
      </c>
      <c r="E503" s="370" t="str">
        <f t="shared" ref="E503:F507" si="100">VLOOKUP(M503,Teams,2)</f>
        <v>MILFORD TUESDAY</v>
      </c>
      <c r="F503" s="370" t="str">
        <f t="shared" si="100"/>
        <v>COYOTES FC</v>
      </c>
      <c r="G503" s="368"/>
      <c r="H503" s="369">
        <f>VLOOKUP(E503,START_TIMES,2)</f>
        <v>0.33333333333333331</v>
      </c>
      <c r="I503" s="370" t="str">
        <f>VLOOKUP(E503,FallFields1,2)</f>
        <v>Witek Park (G), Derby</v>
      </c>
      <c r="J503" s="73"/>
      <c r="K503" s="16"/>
      <c r="M503" s="197" t="s">
        <v>155</v>
      </c>
      <c r="N503" s="197" t="s">
        <v>150</v>
      </c>
      <c r="P503" s="307"/>
      <c r="Q503" s="307"/>
    </row>
    <row r="504" spans="1:29" ht="12.75" customHeight="1" thickTop="1" thickBot="1" x14ac:dyDescent="0.4">
      <c r="A504" s="22">
        <v>501</v>
      </c>
      <c r="B504" s="425">
        <v>13</v>
      </c>
      <c r="C504" s="426">
        <v>45186</v>
      </c>
      <c r="D504" s="430" t="s">
        <v>175</v>
      </c>
      <c r="E504" s="382" t="str">
        <f t="shared" si="100"/>
        <v>ELITE FC</v>
      </c>
      <c r="F504" s="382" t="str">
        <f t="shared" si="100"/>
        <v>TRINITY FC</v>
      </c>
      <c r="G504" s="368"/>
      <c r="H504" s="369">
        <f>VLOOKUP(E504,START_TIMES,2)</f>
        <v>0.33333333333333331</v>
      </c>
      <c r="I504" s="370" t="str">
        <f>VLOOKUP(E504,FallFields1,2)</f>
        <v>Foran HS KMT (T), Milford</v>
      </c>
      <c r="J504" s="73"/>
      <c r="K504" s="16"/>
      <c r="M504" s="197" t="s">
        <v>151</v>
      </c>
      <c r="N504" s="197" t="s">
        <v>159</v>
      </c>
      <c r="P504" s="307"/>
      <c r="Q504" s="307"/>
      <c r="S504" s="16"/>
      <c r="T504" s="198"/>
      <c r="U504" s="198"/>
      <c r="V504" s="16">
        <v>73</v>
      </c>
      <c r="W504" s="209"/>
      <c r="X504" s="215"/>
      <c r="Y504" s="16"/>
      <c r="Z504" s="20"/>
      <c r="AC504" s="16"/>
    </row>
    <row r="505" spans="1:29" ht="12.75" customHeight="1" thickTop="1" thickBot="1" x14ac:dyDescent="0.4">
      <c r="A505" s="22">
        <v>502</v>
      </c>
      <c r="B505" s="425">
        <v>13</v>
      </c>
      <c r="C505" s="426">
        <v>45186</v>
      </c>
      <c r="D505" s="430" t="s">
        <v>175</v>
      </c>
      <c r="E505" s="370" t="str">
        <f t="shared" si="100"/>
        <v>MILFORD AMIGOS</v>
      </c>
      <c r="F505" s="370" t="str">
        <f t="shared" si="100"/>
        <v>LITCHFIELD COUNTY BLUES 30</v>
      </c>
      <c r="G505" s="368"/>
      <c r="H505" s="369">
        <f>VLOOKUP(E505,START_TIMES,2)</f>
        <v>0.33333333333333331</v>
      </c>
      <c r="I505" s="370" t="str">
        <f>VLOOKUP(E505,FallFields1,2)</f>
        <v>Pease Road (G), Woodbridge</v>
      </c>
      <c r="J505" s="73"/>
      <c r="K505" s="16"/>
      <c r="M505" s="197" t="s">
        <v>154</v>
      </c>
      <c r="N505" s="197" t="s">
        <v>153</v>
      </c>
      <c r="P505" s="307"/>
      <c r="Q505" s="307"/>
      <c r="S505" s="16"/>
      <c r="T505" s="198"/>
      <c r="U505" s="198"/>
      <c r="V505" s="16"/>
      <c r="W505" s="209"/>
      <c r="X505" s="215"/>
      <c r="Y505" s="16"/>
      <c r="Z505" s="20"/>
      <c r="AC505" s="16"/>
    </row>
    <row r="506" spans="1:29" ht="12.75" customHeight="1" thickTop="1" thickBot="1" x14ac:dyDescent="0.4">
      <c r="A506" s="22">
        <v>503</v>
      </c>
      <c r="B506" s="425">
        <v>13</v>
      </c>
      <c r="C506" s="426">
        <v>45186</v>
      </c>
      <c r="D506" s="446" t="s">
        <v>175</v>
      </c>
      <c r="E506" s="370" t="str">
        <f t="shared" si="100"/>
        <v>FC CALDO VERDE</v>
      </c>
      <c r="F506" s="370" t="str">
        <f t="shared" si="100"/>
        <v>QPR</v>
      </c>
      <c r="G506" s="405"/>
      <c r="H506" s="369">
        <f>VLOOKUP(E506,START_TIMES,2)</f>
        <v>0.41666666666666702</v>
      </c>
      <c r="I506" s="370" t="str">
        <f>VLOOKUP(E506,FallFields1,2)</f>
        <v>City Hill MS (G), Naugatuck</v>
      </c>
      <c r="J506" s="73"/>
      <c r="K506" s="16"/>
      <c r="M506" s="197" t="s">
        <v>152</v>
      </c>
      <c r="N506" s="197" t="s">
        <v>157</v>
      </c>
      <c r="P506" s="307"/>
      <c r="Q506" s="307"/>
      <c r="S506" s="16"/>
      <c r="T506" s="198"/>
      <c r="U506" s="198"/>
      <c r="V506" s="16">
        <v>74</v>
      </c>
      <c r="W506" s="209"/>
      <c r="X506" s="215"/>
      <c r="Y506" s="16"/>
      <c r="Z506" s="20"/>
      <c r="AC506" s="16"/>
    </row>
    <row r="507" spans="1:29" ht="12.75" customHeight="1" thickTop="1" thickBot="1" x14ac:dyDescent="0.4">
      <c r="A507" s="22">
        <v>504</v>
      </c>
      <c r="B507" s="425">
        <v>13</v>
      </c>
      <c r="C507" s="426">
        <v>45186</v>
      </c>
      <c r="D507" s="430" t="s">
        <v>175</v>
      </c>
      <c r="E507" s="370" t="str">
        <f t="shared" si="100"/>
        <v>SHELTON FC</v>
      </c>
      <c r="F507" s="370" t="str">
        <f t="shared" si="100"/>
        <v>NAUGATUCK FUSION</v>
      </c>
      <c r="G507" s="368"/>
      <c r="H507" s="369">
        <f>VLOOKUP(E507,START_TIMES,2)</f>
        <v>0.33333333333333331</v>
      </c>
      <c r="I507" s="370" t="str">
        <f>VLOOKUP(E507,FallFields1,2)</f>
        <v>Nike Site (G), Shelton</v>
      </c>
      <c r="J507" s="73"/>
      <c r="K507" s="16"/>
      <c r="M507" s="197" t="s">
        <v>158</v>
      </c>
      <c r="N507" s="197" t="s">
        <v>156</v>
      </c>
      <c r="P507" s="307"/>
      <c r="Q507" s="307"/>
    </row>
    <row r="508" spans="1:29" ht="12.75" customHeight="1" thickTop="1" thickBot="1" x14ac:dyDescent="0.4">
      <c r="A508" s="22">
        <v>505</v>
      </c>
      <c r="B508" s="428" t="s">
        <v>0</v>
      </c>
      <c r="C508" s="426" t="s">
        <v>0</v>
      </c>
      <c r="D508" s="429" t="s">
        <v>0</v>
      </c>
      <c r="E508" s="371" t="s">
        <v>0</v>
      </c>
      <c r="F508" s="372" t="s">
        <v>0</v>
      </c>
      <c r="G508" s="390" t="s">
        <v>0</v>
      </c>
      <c r="H508" s="374" t="s">
        <v>0</v>
      </c>
      <c r="I508" s="372" t="s">
        <v>0</v>
      </c>
      <c r="J508" s="326"/>
      <c r="K508" s="16"/>
      <c r="M508" s="85"/>
      <c r="N508" s="85"/>
      <c r="P508" s="307"/>
      <c r="Q508" s="307"/>
    </row>
    <row r="509" spans="1:29" ht="12.75" customHeight="1" thickTop="1" x14ac:dyDescent="0.35">
      <c r="A509" s="22">
        <v>506</v>
      </c>
      <c r="B509" s="425">
        <v>13</v>
      </c>
      <c r="C509" s="426">
        <v>45186</v>
      </c>
      <c r="D509" s="431" t="s">
        <v>11</v>
      </c>
      <c r="E509" s="370" t="str">
        <f t="shared" ref="E509:F513" si="101">VLOOKUP(M509,Teams,2)</f>
        <v>CLINTON FC 40</v>
      </c>
      <c r="F509" s="370" t="str">
        <f t="shared" si="101"/>
        <v>RIDGEFIELD KICKS</v>
      </c>
      <c r="G509" s="368"/>
      <c r="H509" s="369">
        <f>VLOOKUP(E509,START_TIMES,2)</f>
        <v>0.33333333333333331</v>
      </c>
      <c r="I509" s="370" t="str">
        <f>VLOOKUP(E509,FallFields1,2)</f>
        <v>Indian River Sports Complex (T), Clinton</v>
      </c>
      <c r="J509" s="73"/>
      <c r="K509" s="16"/>
      <c r="M509" s="360" t="s">
        <v>160</v>
      </c>
      <c r="N509" s="360" t="s">
        <v>105</v>
      </c>
      <c r="P509" s="307"/>
      <c r="Q509" s="307"/>
    </row>
    <row r="510" spans="1:29" ht="12.75" customHeight="1" x14ac:dyDescent="0.35">
      <c r="A510" s="22">
        <v>507</v>
      </c>
      <c r="B510" s="425">
        <v>13</v>
      </c>
      <c r="C510" s="426">
        <v>45186</v>
      </c>
      <c r="D510" s="431" t="s">
        <v>11</v>
      </c>
      <c r="E510" s="370" t="str">
        <f t="shared" si="101"/>
        <v>FAIRFIELD GAC 40</v>
      </c>
      <c r="F510" s="370" t="str">
        <f t="shared" si="101"/>
        <v>WATERBURY ALBANIANS</v>
      </c>
      <c r="G510" s="368"/>
      <c r="H510" s="369">
        <v>0.33333333333333331</v>
      </c>
      <c r="I510" s="370" t="str">
        <f>VLOOKUP(E510,FallFields1,2)</f>
        <v>Ludlowe HS (T), Fairfield</v>
      </c>
      <c r="J510" s="73"/>
      <c r="K510" s="16"/>
      <c r="M510" s="359" t="s">
        <v>161</v>
      </c>
      <c r="N510" s="359" t="s">
        <v>109</v>
      </c>
      <c r="P510" s="307"/>
      <c r="Q510" s="307"/>
    </row>
    <row r="511" spans="1:29" ht="12.75" customHeight="1" x14ac:dyDescent="0.35">
      <c r="A511" s="22">
        <v>508</v>
      </c>
      <c r="B511" s="425">
        <v>13</v>
      </c>
      <c r="C511" s="426">
        <v>45186</v>
      </c>
      <c r="D511" s="431" t="s">
        <v>11</v>
      </c>
      <c r="E511" s="370" t="str">
        <f t="shared" si="101"/>
        <v>NORWALK SPORT COLOMBIA 40</v>
      </c>
      <c r="F511" s="370" t="str">
        <f t="shared" si="101"/>
        <v>GREENWICH PUMAS FC 40</v>
      </c>
      <c r="G511" s="368"/>
      <c r="H511" s="369">
        <f>VLOOKUP(E511,START_TIMES,2)</f>
        <v>0.41666666666666702</v>
      </c>
      <c r="I511" s="370" t="str">
        <f>VLOOKUP(E511,FallFields1,2)</f>
        <v>Nathan Hale MS (T), Norwalk</v>
      </c>
      <c r="J511" s="73"/>
      <c r="K511" s="16"/>
      <c r="M511" s="359" t="s">
        <v>104</v>
      </c>
      <c r="N511" s="359" t="s">
        <v>163</v>
      </c>
      <c r="P511" s="307"/>
      <c r="Q511" s="307"/>
    </row>
    <row r="512" spans="1:29" ht="12.75" customHeight="1" x14ac:dyDescent="0.35">
      <c r="A512" s="22">
        <v>509</v>
      </c>
      <c r="B512" s="425">
        <v>13</v>
      </c>
      <c r="C512" s="426">
        <v>45186</v>
      </c>
      <c r="D512" s="431" t="s">
        <v>11</v>
      </c>
      <c r="E512" s="370" t="str">
        <f t="shared" si="101"/>
        <v>GREENWICH FC 40</v>
      </c>
      <c r="F512" s="370" t="str">
        <f t="shared" si="101"/>
        <v>STORM FC</v>
      </c>
      <c r="G512" s="368"/>
      <c r="H512" s="369">
        <f>VLOOKUP(E512,START_TIMES,2)</f>
        <v>0.33333333333333331</v>
      </c>
      <c r="I512" s="370" t="str">
        <f>VLOOKUP(E512,FallFields1,2)</f>
        <v>tbd</v>
      </c>
      <c r="J512" s="73"/>
      <c r="K512" s="16"/>
      <c r="M512" s="359" t="s">
        <v>162</v>
      </c>
      <c r="N512" s="359" t="s">
        <v>107</v>
      </c>
      <c r="P512" s="307"/>
      <c r="Q512" s="307"/>
    </row>
    <row r="513" spans="1:17" ht="12.75" customHeight="1" x14ac:dyDescent="0.35">
      <c r="A513" s="22">
        <v>510</v>
      </c>
      <c r="B513" s="425">
        <v>13</v>
      </c>
      <c r="C513" s="426">
        <v>45186</v>
      </c>
      <c r="D513" s="431" t="s">
        <v>11</v>
      </c>
      <c r="E513" s="370" t="str">
        <f t="shared" si="101"/>
        <v>VASCO DA GAMA 40</v>
      </c>
      <c r="F513" s="370" t="str">
        <f t="shared" si="101"/>
        <v>SOUTHEAST ROVERS</v>
      </c>
      <c r="G513" s="368"/>
      <c r="H513" s="369">
        <v>0.33333333333333331</v>
      </c>
      <c r="I513" s="370" t="str">
        <f>VLOOKUP(E513,FallFields1,2)</f>
        <v>Veterans Memorial Park (T), Bridgeport</v>
      </c>
      <c r="J513" s="73"/>
      <c r="K513" s="16"/>
      <c r="M513" s="359" t="s">
        <v>108</v>
      </c>
      <c r="N513" s="359" t="s">
        <v>106</v>
      </c>
      <c r="P513" s="307"/>
      <c r="Q513" s="307"/>
    </row>
    <row r="514" spans="1:17" ht="12.75" customHeight="1" x14ac:dyDescent="0.35">
      <c r="A514" s="22">
        <v>511</v>
      </c>
      <c r="B514" s="428" t="s">
        <v>0</v>
      </c>
      <c r="C514" s="426" t="s">
        <v>0</v>
      </c>
      <c r="D514" s="429" t="s">
        <v>0</v>
      </c>
      <c r="E514" s="371" t="s">
        <v>0</v>
      </c>
      <c r="F514" s="372" t="s">
        <v>0</v>
      </c>
      <c r="G514" s="373" t="s">
        <v>0</v>
      </c>
      <c r="H514" s="374" t="s">
        <v>0</v>
      </c>
      <c r="I514" s="372" t="s">
        <v>0</v>
      </c>
      <c r="J514" s="326"/>
      <c r="K514" s="16"/>
      <c r="M514" s="85"/>
      <c r="N514" s="85"/>
      <c r="P514" s="307"/>
      <c r="Q514" s="307"/>
    </row>
    <row r="515" spans="1:17" ht="12.75" customHeight="1" x14ac:dyDescent="0.35">
      <c r="A515" s="22">
        <v>512</v>
      </c>
      <c r="B515" s="425">
        <v>13</v>
      </c>
      <c r="C515" s="426">
        <v>45186</v>
      </c>
      <c r="D515" s="432" t="s">
        <v>12</v>
      </c>
      <c r="E515" s="370" t="str">
        <f t="shared" ref="E515:F521" si="102">VLOOKUP(M515,Teams,2)</f>
        <v>GUILFORD BELL CURVE</v>
      </c>
      <c r="F515" s="370" t="str">
        <f t="shared" si="102"/>
        <v>BESA SC</v>
      </c>
      <c r="G515" s="368"/>
      <c r="H515" s="369">
        <f t="shared" ref="H515:H521" si="103">VLOOKUP(E515,START_TIMES,2)</f>
        <v>0.41666666666666702</v>
      </c>
      <c r="I515" s="370" t="str">
        <f t="shared" ref="I515:I521" si="104">VLOOKUP(E515,FallFields1,2)</f>
        <v>Guilford HS (T), Guilford</v>
      </c>
      <c r="J515" s="73"/>
      <c r="K515" s="16"/>
      <c r="M515" s="281" t="s">
        <v>114</v>
      </c>
      <c r="N515" s="281" t="s">
        <v>850</v>
      </c>
      <c r="P515" s="307"/>
      <c r="Q515" s="307"/>
    </row>
    <row r="516" spans="1:17" ht="12.75" customHeight="1" x14ac:dyDescent="0.35">
      <c r="A516" s="22">
        <v>513</v>
      </c>
      <c r="B516" s="425">
        <v>13</v>
      </c>
      <c r="C516" s="426">
        <v>45186</v>
      </c>
      <c r="D516" s="432" t="s">
        <v>12</v>
      </c>
      <c r="E516" s="370" t="str">
        <f t="shared" si="102"/>
        <v>LITCHFIELD COUNTY BLUES 40</v>
      </c>
      <c r="F516" s="370" t="str">
        <f t="shared" si="102"/>
        <v>STAMFORD UNITED</v>
      </c>
      <c r="G516" s="368"/>
      <c r="H516" s="369">
        <f t="shared" si="103"/>
        <v>0.375</v>
      </c>
      <c r="I516" s="370" t="str">
        <f t="shared" si="104"/>
        <v>Torrington HS (T), Torrington</v>
      </c>
      <c r="J516" s="73"/>
      <c r="K516" s="16"/>
      <c r="M516" s="281" t="s">
        <v>116</v>
      </c>
      <c r="N516" s="281" t="s">
        <v>860</v>
      </c>
      <c r="P516" s="307"/>
      <c r="Q516" s="307"/>
    </row>
    <row r="517" spans="1:17" ht="12.75" customHeight="1" x14ac:dyDescent="0.35">
      <c r="A517" s="22">
        <v>514</v>
      </c>
      <c r="B517" s="425">
        <v>13</v>
      </c>
      <c r="C517" s="426">
        <v>45186</v>
      </c>
      <c r="D517" s="432" t="s">
        <v>12</v>
      </c>
      <c r="E517" s="370" t="str">
        <f t="shared" si="102"/>
        <v>CLUB NAPOLI 40</v>
      </c>
      <c r="F517" s="376" t="str">
        <f t="shared" si="102"/>
        <v>BYE</v>
      </c>
      <c r="G517" s="375"/>
      <c r="H517" s="369">
        <f t="shared" si="103"/>
        <v>0.41666666666666702</v>
      </c>
      <c r="I517" s="370" t="str">
        <f t="shared" si="104"/>
        <v>Sportsplex (T), North Branford</v>
      </c>
      <c r="J517" s="73"/>
      <c r="K517" s="16"/>
      <c r="M517" s="281" t="s">
        <v>112</v>
      </c>
      <c r="N517" s="281" t="s">
        <v>851</v>
      </c>
      <c r="P517" s="307"/>
      <c r="Q517" s="307"/>
    </row>
    <row r="518" spans="1:17" ht="12.75" customHeight="1" x14ac:dyDescent="0.35">
      <c r="A518" s="22">
        <v>515</v>
      </c>
      <c r="B518" s="425">
        <v>13</v>
      </c>
      <c r="C518" s="426">
        <v>45186</v>
      </c>
      <c r="D518" s="432" t="s">
        <v>12</v>
      </c>
      <c r="E518" s="370" t="str">
        <f t="shared" si="102"/>
        <v>PAN ZONES</v>
      </c>
      <c r="F518" s="370" t="str">
        <f t="shared" si="102"/>
        <v>NORTH BRANFORD 40</v>
      </c>
      <c r="G518" s="368"/>
      <c r="H518" s="369">
        <f t="shared" si="103"/>
        <v>0.41666666666666702</v>
      </c>
      <c r="I518" s="370" t="str">
        <f t="shared" si="104"/>
        <v>Kennedy MS (G), Plantsville</v>
      </c>
      <c r="J518" s="73"/>
      <c r="K518" s="16"/>
      <c r="M518" s="281" t="s">
        <v>120</v>
      </c>
      <c r="N518" s="281" t="s">
        <v>857</v>
      </c>
      <c r="P518" s="307"/>
      <c r="Q518" s="307"/>
    </row>
    <row r="519" spans="1:17" ht="12.75" customHeight="1" x14ac:dyDescent="0.35">
      <c r="A519" s="22">
        <v>516</v>
      </c>
      <c r="B519" s="425">
        <v>13</v>
      </c>
      <c r="C519" s="426">
        <v>45186</v>
      </c>
      <c r="D519" s="432" t="s">
        <v>12</v>
      </c>
      <c r="E519" s="370" t="str">
        <f t="shared" si="102"/>
        <v>SHEBEEN FC</v>
      </c>
      <c r="F519" s="370" t="str">
        <f t="shared" si="102"/>
        <v xml:space="preserve">GUILFORD CELTIC </v>
      </c>
      <c r="G519" s="368"/>
      <c r="H519" s="369">
        <f t="shared" si="103"/>
        <v>0.41666666666666669</v>
      </c>
      <c r="I519" s="370" t="str">
        <f t="shared" si="104"/>
        <v>Ludlowe HS (T), Fairfield</v>
      </c>
      <c r="J519" s="73"/>
      <c r="K519" s="16"/>
      <c r="M519" s="281" t="s">
        <v>121</v>
      </c>
      <c r="N519" s="281" t="s">
        <v>854</v>
      </c>
      <c r="P519" s="307"/>
      <c r="Q519" s="307"/>
    </row>
    <row r="520" spans="1:17" ht="12.75" customHeight="1" x14ac:dyDescent="0.35">
      <c r="A520" s="22">
        <v>517</v>
      </c>
      <c r="B520" s="425">
        <v>13</v>
      </c>
      <c r="C520" s="426">
        <v>45186</v>
      </c>
      <c r="D520" s="432" t="s">
        <v>12</v>
      </c>
      <c r="E520" s="413" t="str">
        <f t="shared" si="102"/>
        <v>NORTH HAVEN SC</v>
      </c>
      <c r="F520" s="413" t="str">
        <f t="shared" si="102"/>
        <v>WILTON WOLVES</v>
      </c>
      <c r="G520" s="368"/>
      <c r="H520" s="369">
        <f t="shared" si="103"/>
        <v>0.41666666666666702</v>
      </c>
      <c r="I520" s="370" t="str">
        <f t="shared" si="104"/>
        <v>Nathan Hale MS (T), Norwalk</v>
      </c>
      <c r="J520" s="73"/>
      <c r="K520" s="16"/>
      <c r="M520" s="422" t="s">
        <v>119</v>
      </c>
      <c r="N520" s="422" t="s">
        <v>123</v>
      </c>
      <c r="P520" s="307"/>
      <c r="Q520" s="307"/>
    </row>
    <row r="521" spans="1:17" ht="12.75" customHeight="1" x14ac:dyDescent="0.35">
      <c r="A521" s="22">
        <v>518</v>
      </c>
      <c r="B521" s="425">
        <v>13</v>
      </c>
      <c r="C521" s="426">
        <v>45186</v>
      </c>
      <c r="D521" s="432" t="s">
        <v>12</v>
      </c>
      <c r="E521" s="370" t="str">
        <f t="shared" si="102"/>
        <v>DERBY QUITUS</v>
      </c>
      <c r="F521" s="370" t="str">
        <f t="shared" si="102"/>
        <v>NEW HAVEN AMERICANS</v>
      </c>
      <c r="G521" s="368"/>
      <c r="H521" s="369">
        <f t="shared" si="103"/>
        <v>0.41666666666666702</v>
      </c>
      <c r="I521" s="370" t="str">
        <f t="shared" si="104"/>
        <v>Witek Park (G), Derby</v>
      </c>
      <c r="J521" s="73"/>
      <c r="K521" s="16"/>
      <c r="M521" s="281" t="s">
        <v>113</v>
      </c>
      <c r="N521" s="281" t="s">
        <v>856</v>
      </c>
      <c r="P521" s="307"/>
      <c r="Q521" s="307"/>
    </row>
    <row r="522" spans="1:17" ht="12.75" customHeight="1" x14ac:dyDescent="0.35">
      <c r="A522" s="22">
        <v>519</v>
      </c>
      <c r="B522" s="428" t="s">
        <v>0</v>
      </c>
      <c r="C522" s="426" t="s">
        <v>0</v>
      </c>
      <c r="D522" s="429" t="s">
        <v>0</v>
      </c>
      <c r="E522" s="371" t="s">
        <v>0</v>
      </c>
      <c r="F522" s="372" t="s">
        <v>0</v>
      </c>
      <c r="G522" s="373" t="s">
        <v>0</v>
      </c>
      <c r="H522" s="374" t="s">
        <v>0</v>
      </c>
      <c r="I522" s="372" t="s">
        <v>0</v>
      </c>
      <c r="J522" s="326"/>
      <c r="K522" s="16"/>
      <c r="M522" s="85"/>
      <c r="N522" s="85"/>
      <c r="P522" s="307"/>
      <c r="Q522" s="307"/>
    </row>
    <row r="523" spans="1:17" ht="12.75" customHeight="1" x14ac:dyDescent="0.35">
      <c r="A523" s="22">
        <v>520</v>
      </c>
      <c r="B523" s="425">
        <v>13</v>
      </c>
      <c r="C523" s="426">
        <v>45186</v>
      </c>
      <c r="D523" s="433" t="s">
        <v>102</v>
      </c>
      <c r="E523" s="370" t="str">
        <f t="shared" ref="E523:F527" si="105">VLOOKUP(M523,Teams,2)</f>
        <v>CHESHIRE AZZURRI</v>
      </c>
      <c r="F523" s="370" t="str">
        <f t="shared" si="105"/>
        <v>NEW FAIRFIELD UNITED</v>
      </c>
      <c r="G523" s="368"/>
      <c r="H523" s="369">
        <v>0.45833333333333331</v>
      </c>
      <c r="I523" s="370" t="str">
        <f>VLOOKUP(E523,FallFields1,2)</f>
        <v>Quinnipiac Park (G), Cheshire</v>
      </c>
      <c r="J523" s="73"/>
      <c r="K523" s="16"/>
      <c r="M523" s="330" t="s">
        <v>124</v>
      </c>
      <c r="N523" s="330" t="s">
        <v>129</v>
      </c>
      <c r="P523" s="307"/>
      <c r="Q523" s="307"/>
    </row>
    <row r="524" spans="1:17" ht="12.75" customHeight="1" x14ac:dyDescent="0.35">
      <c r="A524" s="22">
        <v>521</v>
      </c>
      <c r="B524" s="425">
        <v>13</v>
      </c>
      <c r="C524" s="426">
        <v>45186</v>
      </c>
      <c r="D524" s="433" t="s">
        <v>102</v>
      </c>
      <c r="E524" s="382" t="str">
        <f t="shared" si="105"/>
        <v>DOCKSIDE SC</v>
      </c>
      <c r="F524" s="382" t="str">
        <f t="shared" si="105"/>
        <v>VASCO DA GAMA 50</v>
      </c>
      <c r="G524" s="368"/>
      <c r="H524" s="369">
        <f>VLOOKUP(E524,START_TIMES,2)</f>
        <v>0.41666666666666702</v>
      </c>
      <c r="I524" s="370" t="str">
        <f>VLOOKUP(E524,FallFields1,2)</f>
        <v>Foran HS KMT (T), Milford</v>
      </c>
      <c r="J524" s="73"/>
      <c r="K524" s="16"/>
      <c r="M524" s="330" t="s">
        <v>125</v>
      </c>
      <c r="N524" s="330" t="s">
        <v>133</v>
      </c>
      <c r="P524" s="307"/>
      <c r="Q524" s="307"/>
    </row>
    <row r="525" spans="1:17" ht="12.75" customHeight="1" x14ac:dyDescent="0.35">
      <c r="A525" s="22">
        <v>522</v>
      </c>
      <c r="B525" s="425">
        <v>13</v>
      </c>
      <c r="C525" s="426">
        <v>45186</v>
      </c>
      <c r="D525" s="433" t="s">
        <v>102</v>
      </c>
      <c r="E525" s="370" t="str">
        <f t="shared" si="105"/>
        <v>GREENWICH PUMAS FC 50</v>
      </c>
      <c r="F525" s="370" t="str">
        <f t="shared" si="105"/>
        <v>FAIRFIELD GAC 50</v>
      </c>
      <c r="G525" s="368"/>
      <c r="H525" s="369">
        <f>VLOOKUP(E525,START_TIMES,2)</f>
        <v>0.33333333333333331</v>
      </c>
      <c r="I525" s="370" t="str">
        <f>VLOOKUP(E525,FallFields1,2)</f>
        <v>tbd</v>
      </c>
      <c r="J525" s="73"/>
      <c r="K525" s="16"/>
      <c r="M525" s="330" t="s">
        <v>128</v>
      </c>
      <c r="N525" s="330" t="s">
        <v>127</v>
      </c>
      <c r="P525" s="307"/>
      <c r="Q525" s="307"/>
    </row>
    <row r="526" spans="1:17" ht="12.75" customHeight="1" x14ac:dyDescent="0.35">
      <c r="A526" s="22">
        <v>523</v>
      </c>
      <c r="B526" s="425">
        <v>13</v>
      </c>
      <c r="C526" s="426">
        <v>45186</v>
      </c>
      <c r="D526" s="433" t="s">
        <v>102</v>
      </c>
      <c r="E526" s="370" t="str">
        <f t="shared" si="105"/>
        <v>DYNAMO SC</v>
      </c>
      <c r="F526" s="370" t="str">
        <f t="shared" si="105"/>
        <v>POLONIA FALCON STARS FC</v>
      </c>
      <c r="G526" s="368"/>
      <c r="H526" s="369">
        <f>VLOOKUP(E526,START_TIMES,2)</f>
        <v>0.41666666666666702</v>
      </c>
      <c r="I526" s="370" t="str">
        <f>VLOOKUP(E526,FallFields1,2)</f>
        <v>InSports (T), Trumbull</v>
      </c>
      <c r="J526" s="73"/>
      <c r="K526" s="16"/>
      <c r="M526" s="330" t="s">
        <v>126</v>
      </c>
      <c r="N526" s="330" t="s">
        <v>131</v>
      </c>
      <c r="P526" s="307"/>
      <c r="Q526" s="307"/>
    </row>
    <row r="527" spans="1:17" ht="12.75" customHeight="1" x14ac:dyDescent="0.35">
      <c r="A527" s="22">
        <v>524</v>
      </c>
      <c r="B527" s="425">
        <v>13</v>
      </c>
      <c r="C527" s="426">
        <v>45186</v>
      </c>
      <c r="D527" s="433" t="s">
        <v>102</v>
      </c>
      <c r="E527" s="370" t="str">
        <f t="shared" si="105"/>
        <v>STAMFORD CITY</v>
      </c>
      <c r="F527" s="370" t="str">
        <f t="shared" si="105"/>
        <v>NORWALK MARINERS LEGENDS</v>
      </c>
      <c r="G527" s="368"/>
      <c r="H527" s="369">
        <v>0.33333333333333331</v>
      </c>
      <c r="I527" s="370" t="str">
        <f>VLOOKUP(E527,FallFields1,2)</f>
        <v>West Beach Fields (T), Stamford</v>
      </c>
      <c r="J527" s="73"/>
      <c r="K527" s="16"/>
      <c r="M527" s="330" t="s">
        <v>132</v>
      </c>
      <c r="N527" s="330" t="s">
        <v>130</v>
      </c>
      <c r="P527" s="307"/>
      <c r="Q527" s="307"/>
    </row>
    <row r="528" spans="1:17" ht="12.75" customHeight="1" x14ac:dyDescent="0.35">
      <c r="A528" s="22">
        <v>525</v>
      </c>
      <c r="B528" s="428" t="s">
        <v>0</v>
      </c>
      <c r="C528" s="426" t="s">
        <v>0</v>
      </c>
      <c r="D528" s="429" t="s">
        <v>0</v>
      </c>
      <c r="E528" s="371" t="s">
        <v>0</v>
      </c>
      <c r="F528" s="372" t="s">
        <v>0</v>
      </c>
      <c r="G528" s="373" t="s">
        <v>0</v>
      </c>
      <c r="H528" s="374" t="s">
        <v>0</v>
      </c>
      <c r="I528" s="372" t="s">
        <v>0</v>
      </c>
      <c r="J528" s="326"/>
      <c r="K528" s="16"/>
      <c r="M528" s="85"/>
      <c r="N528" s="85"/>
      <c r="P528" s="307"/>
      <c r="Q528" s="307"/>
    </row>
    <row r="529" spans="1:17" ht="12.75" customHeight="1" x14ac:dyDescent="0.35">
      <c r="A529" s="22">
        <v>526</v>
      </c>
      <c r="B529" s="425">
        <v>13</v>
      </c>
      <c r="C529" s="426">
        <v>45186</v>
      </c>
      <c r="D529" s="434" t="s">
        <v>890</v>
      </c>
      <c r="E529" s="370" t="str">
        <f t="shared" ref="E529:F532" si="106">VLOOKUP(M529,Teams,2)</f>
        <v>CLUB NAPOLI 50</v>
      </c>
      <c r="F529" s="370" t="str">
        <f t="shared" si="106"/>
        <v>GREENWICH FC 50</v>
      </c>
      <c r="G529" s="368"/>
      <c r="H529" s="369">
        <f>VLOOKUP(E529,START_TIMES,2)</f>
        <v>0.41666666666666702</v>
      </c>
      <c r="I529" s="370" t="str">
        <f>VLOOKUP(E529,FallFields1,2)</f>
        <v>North Farms Park (G), North Branford</v>
      </c>
      <c r="J529" s="73"/>
      <c r="K529" s="16"/>
      <c r="M529" s="340" t="s">
        <v>134</v>
      </c>
      <c r="N529" s="340" t="s">
        <v>138</v>
      </c>
      <c r="P529" s="307"/>
      <c r="Q529" s="307"/>
    </row>
    <row r="530" spans="1:17" ht="12.75" customHeight="1" x14ac:dyDescent="0.35">
      <c r="A530" s="22">
        <v>527</v>
      </c>
      <c r="B530" s="425">
        <v>13</v>
      </c>
      <c r="C530" s="426">
        <v>45186</v>
      </c>
      <c r="D530" s="434" t="s">
        <v>890</v>
      </c>
      <c r="E530" s="370" t="str">
        <f t="shared" si="106"/>
        <v>NORWALK SPORT COLOMBIA 50</v>
      </c>
      <c r="F530" s="370" t="str">
        <f t="shared" si="106"/>
        <v>GUILFORD BLACK EAGLES</v>
      </c>
      <c r="G530" s="368"/>
      <c r="H530" s="369">
        <f>VLOOKUP(E530,START_TIMES,2)</f>
        <v>0.41666666666666702</v>
      </c>
      <c r="I530" s="370" t="str">
        <f>VLOOKUP(E530,FallFields1,2)</f>
        <v>Nathan Hale MS (T), Norwalk</v>
      </c>
      <c r="J530" s="73"/>
      <c r="K530" s="16"/>
      <c r="M530" s="340" t="s">
        <v>144</v>
      </c>
      <c r="N530" s="340" t="s">
        <v>142</v>
      </c>
      <c r="P530" s="307"/>
      <c r="Q530" s="307"/>
    </row>
    <row r="531" spans="1:17" ht="12.75" customHeight="1" x14ac:dyDescent="0.35">
      <c r="A531" s="22">
        <v>528</v>
      </c>
      <c r="B531" s="425">
        <v>13</v>
      </c>
      <c r="C531" s="426">
        <v>45186</v>
      </c>
      <c r="D531" s="434" t="s">
        <v>890</v>
      </c>
      <c r="E531" s="370" t="str">
        <f t="shared" si="106"/>
        <v>EAST HAVEN SC</v>
      </c>
      <c r="F531" s="370" t="str">
        <f t="shared" si="106"/>
        <v>WESTPORT FC</v>
      </c>
      <c r="G531" s="373"/>
      <c r="H531" s="369">
        <f>VLOOKUP(E531,START_TIMES,2)</f>
        <v>0.41666666666666702</v>
      </c>
      <c r="I531" s="370" t="str">
        <f>VLOOKUP(E531,FallFields1,2)</f>
        <v>Melillo MS (G), East Haven</v>
      </c>
      <c r="J531" s="326"/>
      <c r="K531" s="16"/>
      <c r="M531" s="340" t="s">
        <v>136</v>
      </c>
      <c r="N531" s="340" t="s">
        <v>147</v>
      </c>
      <c r="P531" s="307"/>
      <c r="Q531" s="307"/>
    </row>
    <row r="532" spans="1:17" ht="12.75" customHeight="1" x14ac:dyDescent="0.35">
      <c r="A532" s="22">
        <v>529</v>
      </c>
      <c r="B532" s="425">
        <v>13</v>
      </c>
      <c r="C532" s="426">
        <v>45186</v>
      </c>
      <c r="D532" s="434" t="s">
        <v>890</v>
      </c>
      <c r="E532" s="370" t="str">
        <f t="shared" si="106"/>
        <v>REBELS UNITED</v>
      </c>
      <c r="F532" s="370" t="str">
        <f t="shared" si="106"/>
        <v>GREENWICH PFC</v>
      </c>
      <c r="G532" s="368"/>
      <c r="H532" s="369">
        <f>VLOOKUP(E532,START_TIMES,2)</f>
        <v>0.41666666666666702</v>
      </c>
      <c r="I532" s="370" t="str">
        <f>VLOOKUP(E532,FallFields1,2)</f>
        <v>New Fairfield HS (T), New Fairfield</v>
      </c>
      <c r="J532" s="73"/>
      <c r="K532" s="16"/>
      <c r="M532" s="340" t="s">
        <v>146</v>
      </c>
      <c r="N532" s="340" t="s">
        <v>141</v>
      </c>
      <c r="P532" s="307"/>
      <c r="Q532" s="307"/>
    </row>
    <row r="533" spans="1:17" ht="12.75" customHeight="1" x14ac:dyDescent="0.35">
      <c r="A533" s="22">
        <v>530</v>
      </c>
      <c r="B533" s="428" t="s">
        <v>0</v>
      </c>
      <c r="C533" s="426" t="s">
        <v>0</v>
      </c>
      <c r="D533" s="429" t="s">
        <v>0</v>
      </c>
      <c r="E533" s="371" t="s">
        <v>0</v>
      </c>
      <c r="F533" s="372" t="s">
        <v>0</v>
      </c>
      <c r="G533" s="373" t="s">
        <v>0</v>
      </c>
      <c r="H533" s="374" t="s">
        <v>0</v>
      </c>
      <c r="I533" s="372" t="s">
        <v>0</v>
      </c>
      <c r="J533" s="326"/>
      <c r="K533" s="16"/>
      <c r="M533" s="85"/>
      <c r="N533" s="85"/>
      <c r="P533" s="307"/>
      <c r="Q533" s="307"/>
    </row>
    <row r="534" spans="1:17" ht="12.75" customHeight="1" x14ac:dyDescent="0.35">
      <c r="A534" s="22">
        <v>531</v>
      </c>
      <c r="B534" s="425"/>
      <c r="C534" s="426">
        <v>45186</v>
      </c>
      <c r="D534" s="435" t="s">
        <v>891</v>
      </c>
      <c r="E534" s="370" t="str">
        <f>VLOOKUP(M534,Teams,2)</f>
        <v>ZIMMITTI SC</v>
      </c>
      <c r="F534" s="370" t="str">
        <f>VLOOKUP(N534,Teams,2)</f>
        <v>NORTH BRANFORD LEGENDS</v>
      </c>
      <c r="G534" s="368"/>
      <c r="H534" s="369">
        <f>VLOOKUP(E534,START_TIMES,2)</f>
        <v>0.41666666666666702</v>
      </c>
      <c r="I534" s="370" t="str">
        <f>VLOOKUP(E534,FallFields1,2)</f>
        <v>Pontelandolfo Club (G), Waterbury</v>
      </c>
      <c r="J534" s="73"/>
      <c r="K534" s="16"/>
      <c r="M534" s="341" t="s">
        <v>137</v>
      </c>
      <c r="N534" s="341" t="s">
        <v>148</v>
      </c>
      <c r="P534" s="307"/>
      <c r="Q534" s="307"/>
    </row>
    <row r="535" spans="1:17" ht="12.75" customHeight="1" x14ac:dyDescent="0.35">
      <c r="A535" s="22">
        <v>532</v>
      </c>
      <c r="B535" s="425"/>
      <c r="C535" s="426">
        <v>45186</v>
      </c>
      <c r="D535" s="435" t="s">
        <v>891</v>
      </c>
      <c r="E535" s="370" t="str">
        <f>VLOOKUP(M535,Teams,2)</f>
        <v>VASCO DA GAMA 60</v>
      </c>
      <c r="F535" s="370" t="str">
        <f>VLOOKUP(N535,Teams,2)</f>
        <v>SOUTHEAST CT</v>
      </c>
      <c r="G535" s="368"/>
      <c r="H535" s="369">
        <f>VLOOKUP(E535,START_TIMES,2)</f>
        <v>0.41666666666666702</v>
      </c>
      <c r="I535" s="370" t="str">
        <f>VLOOKUP(E535,FallFields1,2)</f>
        <v>Veterans Memorial Park (T), Bridgeport</v>
      </c>
      <c r="J535" s="73"/>
      <c r="K535" s="16"/>
      <c r="M535" s="341" t="s">
        <v>135</v>
      </c>
      <c r="N535" s="341" t="s">
        <v>149</v>
      </c>
      <c r="P535" s="307"/>
      <c r="Q535" s="307"/>
    </row>
    <row r="536" spans="1:17" ht="12.75" customHeight="1" x14ac:dyDescent="0.35">
      <c r="A536" s="22">
        <v>533</v>
      </c>
      <c r="B536" s="428" t="s">
        <v>0</v>
      </c>
      <c r="C536" s="426" t="s">
        <v>0</v>
      </c>
      <c r="D536" s="429" t="s">
        <v>0</v>
      </c>
      <c r="E536" s="371" t="s">
        <v>0</v>
      </c>
      <c r="F536" s="372" t="s">
        <v>0</v>
      </c>
      <c r="G536" s="373" t="s">
        <v>0</v>
      </c>
      <c r="H536" s="374" t="s">
        <v>0</v>
      </c>
      <c r="I536" s="372" t="s">
        <v>0</v>
      </c>
      <c r="J536" s="326"/>
      <c r="K536" s="16"/>
      <c r="M536" s="85"/>
      <c r="N536" s="85"/>
      <c r="P536" s="307"/>
      <c r="Q536" s="307"/>
    </row>
    <row r="537" spans="1:17" ht="12.75" customHeight="1" x14ac:dyDescent="0.35">
      <c r="A537" s="22">
        <v>534</v>
      </c>
      <c r="B537" s="425">
        <v>14</v>
      </c>
      <c r="C537" s="426">
        <v>45193</v>
      </c>
      <c r="D537" s="427" t="s">
        <v>10</v>
      </c>
      <c r="E537" s="370" t="str">
        <f t="shared" ref="E537:F541" si="107">VLOOKUP(M537,Teams,2)</f>
        <v>VASCO DA GAMA 30</v>
      </c>
      <c r="F537" s="370" t="str">
        <f t="shared" si="107"/>
        <v>STAMFORD FC</v>
      </c>
      <c r="G537" s="368"/>
      <c r="H537" s="369">
        <v>0.33333333333333331</v>
      </c>
      <c r="I537" s="370" t="str">
        <f>VLOOKUP(E537,FallFields1,2)</f>
        <v>Veterans Memorial Park (T), Bridgeport</v>
      </c>
      <c r="J537" s="73"/>
      <c r="K537" s="16"/>
      <c r="M537" s="85" t="s">
        <v>101</v>
      </c>
      <c r="N537" s="85" t="s">
        <v>95</v>
      </c>
      <c r="P537" s="307"/>
      <c r="Q537" s="307"/>
    </row>
    <row r="538" spans="1:17" ht="12.75" customHeight="1" x14ac:dyDescent="0.35">
      <c r="A538" s="22">
        <v>535</v>
      </c>
      <c r="B538" s="425">
        <v>14</v>
      </c>
      <c r="C538" s="426">
        <v>45193</v>
      </c>
      <c r="D538" s="427" t="s">
        <v>10</v>
      </c>
      <c r="E538" s="370" t="str">
        <f t="shared" si="107"/>
        <v>CLUB NAPOLI 30</v>
      </c>
      <c r="F538" s="370" t="str">
        <f t="shared" si="107"/>
        <v>HAMDEN ALL STARS</v>
      </c>
      <c r="G538" s="368"/>
      <c r="H538" s="369">
        <v>0.375</v>
      </c>
      <c r="I538" s="370" t="str">
        <f>VLOOKUP(E538,FallFields1,2)</f>
        <v>Quinnipiac Park (G), Cheshire</v>
      </c>
      <c r="J538" s="73"/>
      <c r="K538" s="16"/>
      <c r="M538" s="85" t="s">
        <v>96</v>
      </c>
      <c r="N538" s="85" t="s">
        <v>94</v>
      </c>
      <c r="P538" s="307"/>
      <c r="Q538" s="307"/>
    </row>
    <row r="539" spans="1:17" ht="12.75" customHeight="1" x14ac:dyDescent="0.35">
      <c r="A539" s="22">
        <v>536</v>
      </c>
      <c r="B539" s="425">
        <v>14</v>
      </c>
      <c r="C539" s="426">
        <v>45193</v>
      </c>
      <c r="D539" s="427" t="s">
        <v>10</v>
      </c>
      <c r="E539" s="370" t="str">
        <f t="shared" si="107"/>
        <v>NORTH BRANFORD 30</v>
      </c>
      <c r="F539" s="370" t="str">
        <f t="shared" si="107"/>
        <v>CLINTON FC 30</v>
      </c>
      <c r="G539" s="375"/>
      <c r="H539" s="369">
        <f>VLOOKUP(E539,START_TIMES,2)</f>
        <v>0.41666666666666702</v>
      </c>
      <c r="I539" s="370" t="str">
        <f>VLOOKUP(E539,FallFields1,2)</f>
        <v>Bittner Park (G), Guilford</v>
      </c>
      <c r="J539" s="73"/>
      <c r="K539" s="16"/>
      <c r="M539" s="85" t="s">
        <v>98</v>
      </c>
      <c r="N539" s="85" t="s">
        <v>97</v>
      </c>
      <c r="P539" s="307"/>
      <c r="Q539" s="307"/>
    </row>
    <row r="540" spans="1:17" ht="12.75" customHeight="1" x14ac:dyDescent="0.35">
      <c r="A540" s="22">
        <v>537</v>
      </c>
      <c r="B540" s="425">
        <v>14</v>
      </c>
      <c r="C540" s="426">
        <v>45193</v>
      </c>
      <c r="D540" s="427" t="s">
        <v>10</v>
      </c>
      <c r="E540" s="370" t="str">
        <f t="shared" si="107"/>
        <v>GREENWICH FC 30</v>
      </c>
      <c r="F540" s="370" t="str">
        <f t="shared" si="107"/>
        <v>DANBURY UNITED</v>
      </c>
      <c r="G540" s="368"/>
      <c r="H540" s="369">
        <f>VLOOKUP(E540,START_TIMES,2)</f>
        <v>0.33333333333333331</v>
      </c>
      <c r="I540" s="370" t="str">
        <f>VLOOKUP(E540,FallFields1,2)</f>
        <v>tbd</v>
      </c>
      <c r="J540" s="73"/>
      <c r="K540" s="16"/>
      <c r="M540" s="85" t="s">
        <v>99</v>
      </c>
      <c r="N540" s="85" t="s">
        <v>93</v>
      </c>
      <c r="P540" s="307"/>
      <c r="Q540" s="307"/>
    </row>
    <row r="541" spans="1:17" ht="12.75" customHeight="1" x14ac:dyDescent="0.35">
      <c r="A541" s="22">
        <v>538</v>
      </c>
      <c r="B541" s="425">
        <v>14</v>
      </c>
      <c r="C541" s="426">
        <v>45193</v>
      </c>
      <c r="D541" s="427" t="s">
        <v>10</v>
      </c>
      <c r="E541" s="370" t="str">
        <f t="shared" si="107"/>
        <v>NEWTOWN SALTY DOGS</v>
      </c>
      <c r="F541" s="370" t="str">
        <f t="shared" si="107"/>
        <v>NORWALK FC</v>
      </c>
      <c r="G541" s="368"/>
      <c r="H541" s="369">
        <f>VLOOKUP(E541,START_TIMES,2)</f>
        <v>0.33333333333333331</v>
      </c>
      <c r="I541" s="370" t="str">
        <f>VLOOKUP(E541,fields,2)</f>
        <v>Treadwell Park (T), Newtown</v>
      </c>
      <c r="J541" s="73"/>
      <c r="K541" s="16"/>
      <c r="M541" s="85" t="s">
        <v>92</v>
      </c>
      <c r="N541" s="85" t="s">
        <v>100</v>
      </c>
      <c r="P541" s="307"/>
      <c r="Q541" s="307"/>
    </row>
    <row r="542" spans="1:17" ht="12.75" customHeight="1" x14ac:dyDescent="0.35">
      <c r="A542" s="22">
        <v>539</v>
      </c>
      <c r="B542" s="428" t="s">
        <v>0</v>
      </c>
      <c r="C542" s="426" t="s">
        <v>0</v>
      </c>
      <c r="D542" s="429" t="s">
        <v>0</v>
      </c>
      <c r="E542" s="371" t="s">
        <v>0</v>
      </c>
      <c r="F542" s="372" t="s">
        <v>0</v>
      </c>
      <c r="G542" s="373" t="s">
        <v>0</v>
      </c>
      <c r="H542" s="374" t="s">
        <v>0</v>
      </c>
      <c r="I542" s="372" t="s">
        <v>0</v>
      </c>
      <c r="J542" s="326"/>
      <c r="K542" s="16"/>
      <c r="M542" s="85"/>
      <c r="N542" s="85"/>
    </row>
    <row r="543" spans="1:17" ht="12.75" customHeight="1" x14ac:dyDescent="0.35">
      <c r="A543" s="22">
        <v>540</v>
      </c>
      <c r="B543" s="425">
        <v>14</v>
      </c>
      <c r="C543" s="426">
        <v>45193</v>
      </c>
      <c r="D543" s="430" t="s">
        <v>175</v>
      </c>
      <c r="E543" s="370" t="str">
        <f t="shared" ref="E543:F547" si="108">VLOOKUP(M543,Teams,2)</f>
        <v>TRINITY FC</v>
      </c>
      <c r="F543" s="370" t="str">
        <f t="shared" si="108"/>
        <v>SHELTON FC</v>
      </c>
      <c r="G543" s="368"/>
      <c r="H543" s="369">
        <f>VLOOKUP(E543,START_TIMES,2)</f>
        <v>0.33333333333333331</v>
      </c>
      <c r="I543" s="370" t="str">
        <f>VLOOKUP(E543,FallFields1,2)</f>
        <v>Pease Road (G), Woodbridge</v>
      </c>
      <c r="J543" s="73"/>
      <c r="K543" s="16"/>
      <c r="M543" s="197" t="s">
        <v>159</v>
      </c>
      <c r="N543" s="197" t="s">
        <v>158</v>
      </c>
    </row>
    <row r="544" spans="1:17" ht="12.75" customHeight="1" x14ac:dyDescent="0.35">
      <c r="A544" s="22">
        <v>541</v>
      </c>
      <c r="B544" s="425">
        <v>14</v>
      </c>
      <c r="C544" s="426">
        <v>45193</v>
      </c>
      <c r="D544" s="430" t="s">
        <v>175</v>
      </c>
      <c r="E544" s="382" t="str">
        <f t="shared" si="108"/>
        <v>ELITE FC</v>
      </c>
      <c r="F544" s="382" t="str">
        <f t="shared" si="108"/>
        <v>MILFORD AMIGOS</v>
      </c>
      <c r="G544" s="375"/>
      <c r="H544" s="369">
        <f>VLOOKUP(E544,START_TIMES,2)</f>
        <v>0.33333333333333331</v>
      </c>
      <c r="I544" s="370" t="str">
        <f>VLOOKUP(E544,FallFields1,2)</f>
        <v>Foran HS KMT (T), Milford</v>
      </c>
      <c r="J544" s="73"/>
      <c r="K544" s="16"/>
      <c r="M544" s="197" t="s">
        <v>151</v>
      </c>
      <c r="N544" s="197" t="s">
        <v>154</v>
      </c>
    </row>
    <row r="545" spans="1:29" ht="12.75" customHeight="1" x14ac:dyDescent="0.35">
      <c r="A545" s="22">
        <v>542</v>
      </c>
      <c r="B545" s="425">
        <v>14</v>
      </c>
      <c r="C545" s="426">
        <v>45193</v>
      </c>
      <c r="D545" s="430" t="s">
        <v>175</v>
      </c>
      <c r="E545" s="370" t="str">
        <f t="shared" si="108"/>
        <v>NAUGATUCK FUSION</v>
      </c>
      <c r="F545" s="370" t="str">
        <f t="shared" si="108"/>
        <v>COYOTES FC</v>
      </c>
      <c r="G545" s="368"/>
      <c r="H545" s="369">
        <f>VLOOKUP(E545,START_TIMES,2)</f>
        <v>0.41666666666666702</v>
      </c>
      <c r="I545" s="370" t="str">
        <f>VLOOKUP(E545,FallFields1,2)</f>
        <v>City Hill MS (G), Naugatuck</v>
      </c>
      <c r="J545" s="73"/>
      <c r="K545" s="16"/>
      <c r="M545" s="197" t="s">
        <v>156</v>
      </c>
      <c r="N545" s="197" t="s">
        <v>150</v>
      </c>
    </row>
    <row r="546" spans="1:29" ht="12.75" customHeight="1" x14ac:dyDescent="0.35">
      <c r="A546" s="22">
        <v>543</v>
      </c>
      <c r="B546" s="425">
        <v>14</v>
      </c>
      <c r="C546" s="426">
        <v>45193</v>
      </c>
      <c r="D546" s="430" t="s">
        <v>175</v>
      </c>
      <c r="E546" s="370" t="str">
        <f t="shared" si="108"/>
        <v>LITCHFIELD COUNTY BLUES 30</v>
      </c>
      <c r="F546" s="370" t="str">
        <f t="shared" si="108"/>
        <v>FC CALDO VERDE</v>
      </c>
      <c r="G546" s="368"/>
      <c r="H546" s="369">
        <f>VLOOKUP(E546,START_TIMES,2)</f>
        <v>0.41666666666666669</v>
      </c>
      <c r="I546" s="370" t="str">
        <f>VLOOKUP(E546,FallFields1,2)</f>
        <v>New Milford HS (T), New Milford</v>
      </c>
      <c r="J546" s="73"/>
      <c r="K546" s="16"/>
      <c r="M546" s="197" t="s">
        <v>153</v>
      </c>
      <c r="N546" s="197" t="s">
        <v>152</v>
      </c>
    </row>
    <row r="547" spans="1:29" ht="12.75" customHeight="1" x14ac:dyDescent="0.35">
      <c r="A547" s="22">
        <v>544</v>
      </c>
      <c r="B547" s="425">
        <v>14</v>
      </c>
      <c r="C547" s="426">
        <v>45193</v>
      </c>
      <c r="D547" s="430" t="s">
        <v>175</v>
      </c>
      <c r="E547" s="416" t="str">
        <f t="shared" si="108"/>
        <v>QPR</v>
      </c>
      <c r="F547" s="416" t="str">
        <f t="shared" si="108"/>
        <v>MILFORD TUESDAY</v>
      </c>
      <c r="G547" s="368"/>
      <c r="H547" s="369">
        <f>VLOOKUP(E547,START_TIMES,2)</f>
        <v>0.41666666666666669</v>
      </c>
      <c r="I547" s="370" t="str">
        <f>VLOOKUP(E547,FallFields1,2)</f>
        <v>Quinnipiac Park (G), Cheshire</v>
      </c>
      <c r="J547" s="73"/>
      <c r="K547" s="16"/>
      <c r="M547" s="197" t="s">
        <v>157</v>
      </c>
      <c r="N547" s="197" t="s">
        <v>155</v>
      </c>
    </row>
    <row r="548" spans="1:29" ht="12.75" customHeight="1" x14ac:dyDescent="0.35">
      <c r="A548" s="22">
        <v>545</v>
      </c>
      <c r="B548" s="428" t="s">
        <v>0</v>
      </c>
      <c r="C548" s="426" t="s">
        <v>0</v>
      </c>
      <c r="D548" s="429" t="s">
        <v>0</v>
      </c>
      <c r="E548" s="371" t="s">
        <v>0</v>
      </c>
      <c r="F548" s="372" t="s">
        <v>0</v>
      </c>
      <c r="G548" s="373" t="s">
        <v>0</v>
      </c>
      <c r="H548" s="374" t="s">
        <v>0</v>
      </c>
      <c r="I548" s="372" t="s">
        <v>0</v>
      </c>
      <c r="J548" s="326"/>
      <c r="K548" s="16"/>
      <c r="M548" s="85"/>
      <c r="N548" s="85"/>
    </row>
    <row r="549" spans="1:29" ht="12.75" customHeight="1" thickBot="1" x14ac:dyDescent="0.4">
      <c r="A549" s="22">
        <v>546</v>
      </c>
      <c r="B549" s="425">
        <v>14</v>
      </c>
      <c r="C549" s="426">
        <v>45193</v>
      </c>
      <c r="D549" s="431" t="s">
        <v>11</v>
      </c>
      <c r="E549" s="370" t="str">
        <f t="shared" ref="E549:F553" si="109">VLOOKUP(M549,Teams,2)</f>
        <v>WATERBURY ALBANIANS</v>
      </c>
      <c r="F549" s="370" t="str">
        <f t="shared" si="109"/>
        <v>VASCO DA GAMA 40</v>
      </c>
      <c r="G549" s="368"/>
      <c r="H549" s="369">
        <f>VLOOKUP(E549,START_TIMES,2)</f>
        <v>0.33333333333333331</v>
      </c>
      <c r="I549" s="370" t="str">
        <f>VLOOKUP(E549,FallFields1,2)</f>
        <v>Lower Ptak (G), Brookfield</v>
      </c>
      <c r="J549" s="73"/>
      <c r="K549" s="16"/>
      <c r="M549" s="359" t="s">
        <v>109</v>
      </c>
      <c r="N549" s="359" t="s">
        <v>108</v>
      </c>
    </row>
    <row r="550" spans="1:29" ht="12.75" customHeight="1" thickTop="1" thickBot="1" x14ac:dyDescent="0.4">
      <c r="A550" s="22">
        <v>547</v>
      </c>
      <c r="B550" s="425">
        <v>14</v>
      </c>
      <c r="C550" s="426">
        <v>45193</v>
      </c>
      <c r="D550" s="431" t="s">
        <v>11</v>
      </c>
      <c r="E550" s="370" t="str">
        <f t="shared" si="109"/>
        <v>FAIRFIELD GAC 40</v>
      </c>
      <c r="F550" s="370" t="str">
        <f t="shared" si="109"/>
        <v>NORWALK SPORT COLOMBIA 40</v>
      </c>
      <c r="G550" s="368"/>
      <c r="H550" s="369">
        <f>VLOOKUP(E550,START_TIMES,2)</f>
        <v>0.41666666666666669</v>
      </c>
      <c r="I550" s="370" t="str">
        <f>VLOOKUP(E550,FallFields1,2)</f>
        <v>Ludlowe HS (T), Fairfield</v>
      </c>
      <c r="J550" s="73"/>
      <c r="K550" s="16"/>
      <c r="M550" s="359" t="s">
        <v>161</v>
      </c>
      <c r="N550" s="359" t="s">
        <v>104</v>
      </c>
      <c r="S550" s="16"/>
      <c r="T550" s="198"/>
      <c r="U550" s="198"/>
      <c r="V550" s="16">
        <v>73</v>
      </c>
      <c r="W550" s="209"/>
      <c r="X550" s="215"/>
      <c r="Y550" s="16"/>
      <c r="Z550" s="20"/>
      <c r="AC550" s="16"/>
    </row>
    <row r="551" spans="1:29" ht="12.75" customHeight="1" thickTop="1" thickBot="1" x14ac:dyDescent="0.4">
      <c r="A551" s="22">
        <v>548</v>
      </c>
      <c r="B551" s="425">
        <v>14</v>
      </c>
      <c r="C551" s="426">
        <v>45193</v>
      </c>
      <c r="D551" s="431" t="s">
        <v>11</v>
      </c>
      <c r="E551" s="370" t="str">
        <f t="shared" si="109"/>
        <v>SOUTHEAST ROVERS</v>
      </c>
      <c r="F551" s="370" t="str">
        <f t="shared" si="109"/>
        <v>CLINTON FC 40</v>
      </c>
      <c r="G551" s="368"/>
      <c r="H551" s="369">
        <f>VLOOKUP(E551,START_TIMES,2)</f>
        <v>0.41666666666666702</v>
      </c>
      <c r="I551" s="370" t="str">
        <f>VLOOKUP(E551,FallFields1,2)</f>
        <v>Leary Park (G), Waterford</v>
      </c>
      <c r="J551" s="73"/>
      <c r="K551" s="16"/>
      <c r="M551" s="359" t="s">
        <v>106</v>
      </c>
      <c r="N551" s="359" t="s">
        <v>160</v>
      </c>
      <c r="S551" s="16"/>
      <c r="T551" s="198"/>
      <c r="U551" s="198"/>
      <c r="V551" s="16"/>
      <c r="W551" s="209"/>
      <c r="X551" s="215"/>
      <c r="Y551" s="16"/>
      <c r="Z551" s="20"/>
      <c r="AC551" s="16"/>
    </row>
    <row r="552" spans="1:29" ht="12.75" customHeight="1" thickTop="1" thickBot="1" x14ac:dyDescent="0.4">
      <c r="A552" s="22">
        <v>549</v>
      </c>
      <c r="B552" s="425">
        <v>14</v>
      </c>
      <c r="C552" s="426">
        <v>45193</v>
      </c>
      <c r="D552" s="431" t="s">
        <v>11</v>
      </c>
      <c r="E552" s="370" t="str">
        <f t="shared" si="109"/>
        <v>GREENWICH PUMAS FC 40</v>
      </c>
      <c r="F552" s="370" t="str">
        <f t="shared" si="109"/>
        <v>GREENWICH FC 40</v>
      </c>
      <c r="G552" s="368"/>
      <c r="H552" s="369">
        <f>VLOOKUP(E552,START_TIMES,2)</f>
        <v>0.33333333333333331</v>
      </c>
      <c r="I552" s="370" t="str">
        <f>VLOOKUP(E552,FallFields1,2)</f>
        <v>tbd</v>
      </c>
      <c r="J552" s="73"/>
      <c r="K552" s="16"/>
      <c r="M552" s="359" t="s">
        <v>163</v>
      </c>
      <c r="N552" s="359" t="s">
        <v>162</v>
      </c>
      <c r="S552" s="16"/>
      <c r="T552" s="198"/>
      <c r="U552" s="198"/>
      <c r="V552" s="16">
        <v>74</v>
      </c>
      <c r="W552" s="209"/>
      <c r="X552" s="215"/>
      <c r="Y552" s="16"/>
      <c r="Z552" s="20"/>
      <c r="AC552" s="16"/>
    </row>
    <row r="553" spans="1:29" ht="12.75" customHeight="1" thickTop="1" thickBot="1" x14ac:dyDescent="0.4">
      <c r="A553" s="22">
        <v>550</v>
      </c>
      <c r="B553" s="425">
        <v>14</v>
      </c>
      <c r="C553" s="426">
        <v>45193</v>
      </c>
      <c r="D553" s="450" t="s">
        <v>11</v>
      </c>
      <c r="E553" s="411" t="str">
        <f t="shared" si="109"/>
        <v>STORM FC</v>
      </c>
      <c r="F553" s="411" t="str">
        <f t="shared" si="109"/>
        <v>RIDGEFIELD KICKS</v>
      </c>
      <c r="G553" s="368"/>
      <c r="H553" s="369">
        <f>VLOOKUP(E553,START_TIMES,2)</f>
        <v>0.33333333333333331</v>
      </c>
      <c r="I553" s="370" t="str">
        <f>VLOOKUP(E553,FallFields1,2)</f>
        <v>Wakeman Park (T), Westport</v>
      </c>
      <c r="J553" s="73"/>
      <c r="K553" s="16"/>
      <c r="M553" s="360" t="s">
        <v>107</v>
      </c>
      <c r="N553" s="360" t="s">
        <v>105</v>
      </c>
    </row>
    <row r="554" spans="1:29" ht="12.75" customHeight="1" thickTop="1" x14ac:dyDescent="0.35">
      <c r="A554" s="22">
        <v>551</v>
      </c>
      <c r="B554" s="428" t="s">
        <v>0</v>
      </c>
      <c r="C554" s="426" t="s">
        <v>0</v>
      </c>
      <c r="D554" s="429" t="s">
        <v>0</v>
      </c>
      <c r="E554" s="371" t="s">
        <v>0</v>
      </c>
      <c r="F554" s="372" t="s">
        <v>0</v>
      </c>
      <c r="G554" s="373" t="s">
        <v>0</v>
      </c>
      <c r="H554" s="374" t="s">
        <v>0</v>
      </c>
      <c r="I554" s="372" t="s">
        <v>0</v>
      </c>
      <c r="J554" s="326"/>
      <c r="K554" s="16"/>
      <c r="M554" s="85"/>
      <c r="N554" s="85"/>
    </row>
    <row r="555" spans="1:29" ht="12.75" customHeight="1" x14ac:dyDescent="0.35">
      <c r="A555" s="22">
        <v>552</v>
      </c>
      <c r="B555" s="425">
        <v>14</v>
      </c>
      <c r="C555" s="426">
        <v>45193</v>
      </c>
      <c r="D555" s="432" t="s">
        <v>12</v>
      </c>
      <c r="E555" s="367" t="e">
        <f t="shared" ref="E555:F561" si="110">VLOOKUP(M555,Teams,2)</f>
        <v>#N/A</v>
      </c>
      <c r="F555" s="367" t="e">
        <f t="shared" si="110"/>
        <v>#N/A</v>
      </c>
      <c r="G555" s="368"/>
      <c r="H555" s="369" t="e">
        <f t="shared" ref="H555:H561" si="111">VLOOKUP(E555,START_TIMES,2)</f>
        <v>#N/A</v>
      </c>
      <c r="I555" s="370" t="e">
        <f t="shared" ref="I555:I561" si="112">VLOOKUP(E555,FallFields1,2)</f>
        <v>#N/A</v>
      </c>
      <c r="J555" s="73"/>
      <c r="K555" s="16"/>
      <c r="M555" s="335"/>
      <c r="N555" s="335"/>
    </row>
    <row r="556" spans="1:29" ht="12.75" customHeight="1" x14ac:dyDescent="0.35">
      <c r="A556" s="22">
        <v>553</v>
      </c>
      <c r="B556" s="425">
        <v>14</v>
      </c>
      <c r="C556" s="426">
        <v>45193</v>
      </c>
      <c r="D556" s="432" t="s">
        <v>12</v>
      </c>
      <c r="E556" s="367" t="e">
        <f t="shared" si="110"/>
        <v>#N/A</v>
      </c>
      <c r="F556" s="367" t="e">
        <f t="shared" si="110"/>
        <v>#N/A</v>
      </c>
      <c r="G556" s="368"/>
      <c r="H556" s="369" t="e">
        <f t="shared" si="111"/>
        <v>#N/A</v>
      </c>
      <c r="I556" s="370" t="e">
        <f t="shared" si="112"/>
        <v>#N/A</v>
      </c>
      <c r="J556" s="73"/>
      <c r="K556" s="16"/>
      <c r="M556" s="335"/>
      <c r="N556" s="335"/>
    </row>
    <row r="557" spans="1:29" ht="12.75" customHeight="1" x14ac:dyDescent="0.35">
      <c r="A557" s="22">
        <v>554</v>
      </c>
      <c r="B557" s="425">
        <v>14</v>
      </c>
      <c r="C557" s="426">
        <v>45193</v>
      </c>
      <c r="D557" s="432" t="s">
        <v>12</v>
      </c>
      <c r="E557" s="367" t="e">
        <f t="shared" si="110"/>
        <v>#N/A</v>
      </c>
      <c r="F557" s="367" t="e">
        <f t="shared" si="110"/>
        <v>#N/A</v>
      </c>
      <c r="G557" s="368"/>
      <c r="H557" s="369" t="e">
        <f t="shared" si="111"/>
        <v>#N/A</v>
      </c>
      <c r="I557" s="370" t="e">
        <f t="shared" si="112"/>
        <v>#N/A</v>
      </c>
      <c r="J557" s="73"/>
      <c r="K557" s="16"/>
      <c r="M557" s="335"/>
      <c r="N557" s="335"/>
    </row>
    <row r="558" spans="1:29" ht="12.75" customHeight="1" x14ac:dyDescent="0.35">
      <c r="A558" s="22">
        <v>555</v>
      </c>
      <c r="B558" s="425">
        <v>14</v>
      </c>
      <c r="C558" s="426">
        <v>45193</v>
      </c>
      <c r="D558" s="432" t="s">
        <v>12</v>
      </c>
      <c r="E558" s="367" t="e">
        <f t="shared" si="110"/>
        <v>#N/A</v>
      </c>
      <c r="F558" s="367" t="e">
        <f t="shared" si="110"/>
        <v>#N/A</v>
      </c>
      <c r="G558" s="375"/>
      <c r="H558" s="369" t="e">
        <f t="shared" si="111"/>
        <v>#N/A</v>
      </c>
      <c r="I558" s="370" t="e">
        <f t="shared" si="112"/>
        <v>#N/A</v>
      </c>
      <c r="J558" s="73"/>
      <c r="K558" s="16"/>
      <c r="M558" s="336"/>
      <c r="N558" s="336"/>
    </row>
    <row r="559" spans="1:29" ht="12.75" customHeight="1" x14ac:dyDescent="0.35">
      <c r="A559" s="22">
        <v>556</v>
      </c>
      <c r="B559" s="425">
        <v>14</v>
      </c>
      <c r="C559" s="426">
        <v>45193</v>
      </c>
      <c r="D559" s="432" t="s">
        <v>12</v>
      </c>
      <c r="E559" s="367" t="e">
        <f t="shared" si="110"/>
        <v>#N/A</v>
      </c>
      <c r="F559" s="367" t="e">
        <f t="shared" si="110"/>
        <v>#N/A</v>
      </c>
      <c r="G559" s="368"/>
      <c r="H559" s="369" t="e">
        <f t="shared" si="111"/>
        <v>#N/A</v>
      </c>
      <c r="I559" s="370" t="e">
        <f t="shared" si="112"/>
        <v>#N/A</v>
      </c>
      <c r="J559" s="73"/>
      <c r="K559" s="16"/>
      <c r="M559" s="336"/>
      <c r="N559" s="336"/>
    </row>
    <row r="560" spans="1:29" ht="12.75" customHeight="1" x14ac:dyDescent="0.35">
      <c r="A560" s="22">
        <v>557</v>
      </c>
      <c r="B560" s="425">
        <v>14</v>
      </c>
      <c r="C560" s="426">
        <v>45193</v>
      </c>
      <c r="D560" s="432" t="s">
        <v>12</v>
      </c>
      <c r="E560" s="367" t="e">
        <f t="shared" si="110"/>
        <v>#N/A</v>
      </c>
      <c r="F560" s="367" t="e">
        <f t="shared" si="110"/>
        <v>#N/A</v>
      </c>
      <c r="G560" s="368"/>
      <c r="H560" s="369" t="e">
        <f t="shared" si="111"/>
        <v>#N/A</v>
      </c>
      <c r="I560" s="370" t="e">
        <f t="shared" si="112"/>
        <v>#N/A</v>
      </c>
      <c r="J560" s="73"/>
      <c r="K560" s="16"/>
      <c r="M560" s="336"/>
      <c r="N560" s="336"/>
    </row>
    <row r="561" spans="1:17" ht="12.75" customHeight="1" x14ac:dyDescent="0.35">
      <c r="A561" s="22">
        <v>558</v>
      </c>
      <c r="B561" s="425">
        <v>14</v>
      </c>
      <c r="C561" s="426">
        <v>45193</v>
      </c>
      <c r="D561" s="432" t="s">
        <v>12</v>
      </c>
      <c r="E561" s="367" t="e">
        <f t="shared" si="110"/>
        <v>#N/A</v>
      </c>
      <c r="F561" s="367" t="e">
        <f t="shared" si="110"/>
        <v>#N/A</v>
      </c>
      <c r="G561" s="368"/>
      <c r="H561" s="369" t="e">
        <f t="shared" si="111"/>
        <v>#N/A</v>
      </c>
      <c r="I561" s="370" t="e">
        <f t="shared" si="112"/>
        <v>#N/A</v>
      </c>
      <c r="J561" s="73"/>
      <c r="K561" s="16"/>
      <c r="M561" s="336"/>
      <c r="N561" s="336"/>
      <c r="P561" s="16"/>
      <c r="Q561" s="16"/>
    </row>
    <row r="562" spans="1:17" ht="12.75" customHeight="1" x14ac:dyDescent="0.35">
      <c r="A562" s="22">
        <v>559</v>
      </c>
      <c r="B562" s="428" t="s">
        <v>0</v>
      </c>
      <c r="C562" s="426" t="s">
        <v>0</v>
      </c>
      <c r="D562" s="429" t="s">
        <v>0</v>
      </c>
      <c r="E562" s="371" t="s">
        <v>0</v>
      </c>
      <c r="F562" s="372" t="s">
        <v>0</v>
      </c>
      <c r="G562" s="373" t="s">
        <v>0</v>
      </c>
      <c r="H562" s="374" t="s">
        <v>0</v>
      </c>
      <c r="I562" s="372" t="s">
        <v>0</v>
      </c>
      <c r="J562" s="326"/>
      <c r="K562" s="16"/>
      <c r="M562" s="85"/>
      <c r="N562" s="85"/>
      <c r="P562" s="16"/>
      <c r="Q562" s="16"/>
    </row>
    <row r="563" spans="1:17" ht="12.75" customHeight="1" x14ac:dyDescent="0.35">
      <c r="A563" s="22">
        <v>560</v>
      </c>
      <c r="B563" s="425">
        <v>14</v>
      </c>
      <c r="C563" s="426">
        <v>45193</v>
      </c>
      <c r="D563" s="433" t="s">
        <v>102</v>
      </c>
      <c r="E563" s="370" t="str">
        <f t="shared" ref="E563:F567" si="113">VLOOKUP(M563,Teams,2)</f>
        <v>VASCO DA GAMA 50</v>
      </c>
      <c r="F563" s="370" t="str">
        <f t="shared" si="113"/>
        <v>STAMFORD CITY</v>
      </c>
      <c r="G563" s="368"/>
      <c r="H563" s="369">
        <v>0.33333333333333331</v>
      </c>
      <c r="I563" s="370" t="str">
        <f>VLOOKUP(E563,FallFields1,2)</f>
        <v>Veterans Memorial Park (T), Bridgeport</v>
      </c>
      <c r="J563" s="73"/>
      <c r="K563" s="16"/>
      <c r="M563" s="330" t="s">
        <v>133</v>
      </c>
      <c r="N563" s="330" t="s">
        <v>132</v>
      </c>
      <c r="P563" s="16"/>
      <c r="Q563" s="16"/>
    </row>
    <row r="564" spans="1:17" ht="12.75" customHeight="1" x14ac:dyDescent="0.35">
      <c r="A564" s="22">
        <v>561</v>
      </c>
      <c r="B564" s="425">
        <v>14</v>
      </c>
      <c r="C564" s="426">
        <v>45193</v>
      </c>
      <c r="D564" s="433" t="s">
        <v>102</v>
      </c>
      <c r="E564" s="382" t="str">
        <f t="shared" si="113"/>
        <v>DOCKSIDE SC</v>
      </c>
      <c r="F564" s="382" t="str">
        <f t="shared" si="113"/>
        <v>GREENWICH PUMAS FC 50</v>
      </c>
      <c r="G564" s="368"/>
      <c r="H564" s="369">
        <f>VLOOKUP(E564,START_TIMES,2)</f>
        <v>0.41666666666666702</v>
      </c>
      <c r="I564" s="370" t="str">
        <f>VLOOKUP(E564,FallFields1,2)</f>
        <v>Foran HS KMT (T), Milford</v>
      </c>
      <c r="J564" s="73"/>
      <c r="K564" s="16"/>
      <c r="M564" s="330" t="s">
        <v>125</v>
      </c>
      <c r="N564" s="330" t="s">
        <v>128</v>
      </c>
      <c r="P564" s="16"/>
      <c r="Q564" s="16"/>
    </row>
    <row r="565" spans="1:17" ht="12.75" customHeight="1" x14ac:dyDescent="0.35">
      <c r="A565" s="22">
        <v>562</v>
      </c>
      <c r="B565" s="425">
        <v>14</v>
      </c>
      <c r="C565" s="426">
        <v>45193</v>
      </c>
      <c r="D565" s="433" t="s">
        <v>102</v>
      </c>
      <c r="E565" s="416" t="str">
        <f t="shared" si="113"/>
        <v>CHESHIRE AZZURRI</v>
      </c>
      <c r="F565" s="416" t="str">
        <f t="shared" si="113"/>
        <v>NORWALK MARINERS LEGENDS</v>
      </c>
      <c r="G565" s="368"/>
      <c r="H565" s="369">
        <v>0.45833333333333331</v>
      </c>
      <c r="I565" s="370" t="str">
        <f>VLOOKUP(E565,FallFields1,2)</f>
        <v>Quinnipiac Park (G), Cheshire</v>
      </c>
      <c r="J565" s="73"/>
      <c r="K565" s="16"/>
      <c r="M565" s="330" t="s">
        <v>124</v>
      </c>
      <c r="N565" s="330" t="s">
        <v>130</v>
      </c>
      <c r="P565" s="16"/>
      <c r="Q565" s="16"/>
    </row>
    <row r="566" spans="1:17" ht="12.75" customHeight="1" x14ac:dyDescent="0.35">
      <c r="A566" s="22">
        <v>563</v>
      </c>
      <c r="B566" s="425">
        <v>14</v>
      </c>
      <c r="C566" s="426">
        <v>45193</v>
      </c>
      <c r="D566" s="433" t="s">
        <v>102</v>
      </c>
      <c r="E566" s="370" t="str">
        <f t="shared" si="113"/>
        <v>FAIRFIELD GAC 50</v>
      </c>
      <c r="F566" s="370" t="str">
        <f t="shared" si="113"/>
        <v>DYNAMO SC</v>
      </c>
      <c r="G566" s="368"/>
      <c r="H566" s="369">
        <f>VLOOKUP(E566,START_TIMES,2)</f>
        <v>0.41666666666666702</v>
      </c>
      <c r="I566" s="370" t="str">
        <f>VLOOKUP(E566,FallFields1,2)</f>
        <v>Ludlowe HS (T), Fairfield</v>
      </c>
      <c r="J566" s="73"/>
      <c r="K566" s="16"/>
      <c r="M566" s="330" t="s">
        <v>127</v>
      </c>
      <c r="N566" s="330" t="s">
        <v>126</v>
      </c>
      <c r="P566" s="16"/>
      <c r="Q566" s="16"/>
    </row>
    <row r="567" spans="1:17" ht="12.75" customHeight="1" x14ac:dyDescent="0.35">
      <c r="A567" s="22">
        <v>564</v>
      </c>
      <c r="B567" s="425">
        <v>14</v>
      </c>
      <c r="C567" s="426">
        <v>45193</v>
      </c>
      <c r="D567" s="433" t="s">
        <v>102</v>
      </c>
      <c r="E567" s="370" t="str">
        <f t="shared" si="113"/>
        <v>NEW FAIRFIELD UNITED</v>
      </c>
      <c r="F567" s="370" t="str">
        <f t="shared" si="113"/>
        <v>POLONIA FALCON STARS FC</v>
      </c>
      <c r="G567" s="368"/>
      <c r="H567" s="369">
        <f>VLOOKUP(E567,START_TIMES,2)</f>
        <v>0.33333333333333331</v>
      </c>
      <c r="I567" s="370" t="str">
        <f>VLOOKUP(E567,FallFields1,2)</f>
        <v>New Fairfield HS (T), New Fairfield</v>
      </c>
      <c r="J567" s="73"/>
      <c r="K567" s="16"/>
      <c r="M567" s="330" t="s">
        <v>129</v>
      </c>
      <c r="N567" s="330" t="s">
        <v>131</v>
      </c>
      <c r="P567" s="16"/>
      <c r="Q567" s="16"/>
    </row>
    <row r="568" spans="1:17" ht="12.75" customHeight="1" x14ac:dyDescent="0.35">
      <c r="A568" s="22">
        <v>565</v>
      </c>
      <c r="B568" s="428" t="s">
        <v>0</v>
      </c>
      <c r="C568" s="426" t="s">
        <v>0</v>
      </c>
      <c r="D568" s="429" t="s">
        <v>0</v>
      </c>
      <c r="E568" s="371" t="s">
        <v>0</v>
      </c>
      <c r="F568" s="372" t="s">
        <v>0</v>
      </c>
      <c r="G568" s="373" t="s">
        <v>0</v>
      </c>
      <c r="H568" s="374" t="s">
        <v>0</v>
      </c>
      <c r="I568" s="372" t="s">
        <v>0</v>
      </c>
      <c r="J568" s="326"/>
      <c r="K568" s="16"/>
      <c r="M568" s="85"/>
      <c r="N568" s="85"/>
      <c r="P568" s="16"/>
      <c r="Q568" s="16"/>
    </row>
    <row r="569" spans="1:17" ht="12.75" customHeight="1" x14ac:dyDescent="0.35">
      <c r="A569" s="22">
        <v>566</v>
      </c>
      <c r="B569" s="425">
        <v>14</v>
      </c>
      <c r="C569" s="426">
        <v>45193</v>
      </c>
      <c r="D569" s="434" t="s">
        <v>890</v>
      </c>
      <c r="E569" s="370" t="str">
        <f t="shared" ref="E569:F572" si="114">VLOOKUP(M569,Teams,2)</f>
        <v>GREENWICH PFC</v>
      </c>
      <c r="F569" s="370" t="str">
        <f t="shared" si="114"/>
        <v>CLUB NAPOLI 50</v>
      </c>
      <c r="G569" s="368"/>
      <c r="H569" s="369">
        <f>VLOOKUP(E569,START_TIMES,2)</f>
        <v>0.33333333333333331</v>
      </c>
      <c r="I569" s="370" t="str">
        <f>VLOOKUP(E569,FallFields1,2)</f>
        <v>tbd</v>
      </c>
      <c r="J569" s="73"/>
      <c r="K569" s="16"/>
      <c r="M569" s="340" t="s">
        <v>141</v>
      </c>
      <c r="N569" s="340" t="s">
        <v>134</v>
      </c>
      <c r="P569" s="16"/>
      <c r="Q569" s="16"/>
    </row>
    <row r="570" spans="1:17" ht="12.75" customHeight="1" x14ac:dyDescent="0.35">
      <c r="A570" s="22">
        <v>567</v>
      </c>
      <c r="B570" s="425">
        <v>14</v>
      </c>
      <c r="C570" s="426">
        <v>45193</v>
      </c>
      <c r="D570" s="434" t="s">
        <v>890</v>
      </c>
      <c r="E570" s="370" t="str">
        <f t="shared" si="114"/>
        <v>NORWALK SPORT COLOMBIA 50</v>
      </c>
      <c r="F570" s="370" t="str">
        <f t="shared" si="114"/>
        <v>WESTPORT FC</v>
      </c>
      <c r="G570" s="368"/>
      <c r="H570" s="369">
        <f>VLOOKUP(E570,START_TIMES,2)</f>
        <v>0.41666666666666702</v>
      </c>
      <c r="I570" s="370" t="str">
        <f>VLOOKUP(E570,FallFields1,2)</f>
        <v>Nathan Hale MS (T), Norwalk</v>
      </c>
      <c r="J570" s="73"/>
      <c r="K570" s="16"/>
      <c r="M570" s="340" t="s">
        <v>144</v>
      </c>
      <c r="N570" s="340" t="s">
        <v>147</v>
      </c>
      <c r="P570" s="16"/>
      <c r="Q570" s="16"/>
    </row>
    <row r="571" spans="1:17" ht="12.75" customHeight="1" x14ac:dyDescent="0.35">
      <c r="A571" s="22">
        <v>568</v>
      </c>
      <c r="B571" s="425">
        <v>14</v>
      </c>
      <c r="C571" s="426">
        <v>45193</v>
      </c>
      <c r="D571" s="434" t="s">
        <v>890</v>
      </c>
      <c r="E571" s="370" t="str">
        <f t="shared" si="114"/>
        <v>EAST HAVEN SC</v>
      </c>
      <c r="F571" s="370" t="str">
        <f t="shared" si="114"/>
        <v>GREENWICH FC 50</v>
      </c>
      <c r="G571" s="368"/>
      <c r="H571" s="369">
        <f>VLOOKUP(E571,START_TIMES,2)</f>
        <v>0.41666666666666702</v>
      </c>
      <c r="I571" s="370" t="str">
        <f>VLOOKUP(E571,FallFields1,2)</f>
        <v>Melillo MS (G), East Haven</v>
      </c>
      <c r="J571" s="73"/>
      <c r="K571" s="16"/>
      <c r="M571" s="340" t="s">
        <v>136</v>
      </c>
      <c r="N571" s="340" t="s">
        <v>138</v>
      </c>
      <c r="P571" s="16"/>
      <c r="Q571" s="16"/>
    </row>
    <row r="572" spans="1:17" ht="12.75" customHeight="1" x14ac:dyDescent="0.35">
      <c r="A572" s="22">
        <v>569</v>
      </c>
      <c r="B572" s="425">
        <v>14</v>
      </c>
      <c r="C572" s="426">
        <v>45193</v>
      </c>
      <c r="D572" s="434" t="s">
        <v>890</v>
      </c>
      <c r="E572" s="370" t="str">
        <f t="shared" si="114"/>
        <v>GUILFORD BLACK EAGLES</v>
      </c>
      <c r="F572" s="370" t="str">
        <f t="shared" si="114"/>
        <v>REBELS UNITED</v>
      </c>
      <c r="G572" s="368"/>
      <c r="H572" s="369">
        <f>VLOOKUP(E572,START_TIMES,2)</f>
        <v>0.41666666666666702</v>
      </c>
      <c r="I572" s="370" t="str">
        <f>VLOOKUP(E572,FallFields1,2)</f>
        <v>Calvin Leete School (G), Guilford</v>
      </c>
      <c r="J572" s="73"/>
      <c r="K572" s="16"/>
      <c r="M572" s="340" t="s">
        <v>142</v>
      </c>
      <c r="N572" s="340" t="s">
        <v>146</v>
      </c>
      <c r="P572" s="16"/>
      <c r="Q572" s="16"/>
    </row>
    <row r="573" spans="1:17" ht="12.75" customHeight="1" x14ac:dyDescent="0.35">
      <c r="A573" s="22">
        <v>570</v>
      </c>
      <c r="B573" s="428" t="s">
        <v>0</v>
      </c>
      <c r="C573" s="426" t="s">
        <v>0</v>
      </c>
      <c r="D573" s="429" t="s">
        <v>0</v>
      </c>
      <c r="E573" s="371" t="s">
        <v>0</v>
      </c>
      <c r="F573" s="372" t="s">
        <v>0</v>
      </c>
      <c r="G573" s="373" t="s">
        <v>0</v>
      </c>
      <c r="H573" s="374" t="s">
        <v>0</v>
      </c>
      <c r="I573" s="372" t="s">
        <v>0</v>
      </c>
      <c r="J573" s="326"/>
      <c r="K573" s="16"/>
      <c r="M573" s="85"/>
      <c r="N573" s="85"/>
      <c r="P573" s="16"/>
      <c r="Q573" s="16"/>
    </row>
    <row r="574" spans="1:17" ht="12.75" customHeight="1" x14ac:dyDescent="0.35">
      <c r="A574" s="22">
        <v>571</v>
      </c>
      <c r="B574" s="425"/>
      <c r="C574" s="426">
        <v>45193</v>
      </c>
      <c r="D574" s="435" t="s">
        <v>891</v>
      </c>
      <c r="E574" s="370" t="str">
        <f>VLOOKUP(M574,Teams,2)</f>
        <v>VASCO DA GAMA 60</v>
      </c>
      <c r="F574" s="370" t="str">
        <f>VLOOKUP(N574,Teams,2)</f>
        <v>NORTH BRANFORD LEGENDS</v>
      </c>
      <c r="G574" s="368"/>
      <c r="H574" s="369">
        <f>VLOOKUP(E574,START_TIMES,2)</f>
        <v>0.41666666666666702</v>
      </c>
      <c r="I574" s="370" t="str">
        <f>VLOOKUP(E574,FallFields1,2)</f>
        <v>Veterans Memorial Park (T), Bridgeport</v>
      </c>
      <c r="J574" s="73"/>
      <c r="K574" s="16"/>
      <c r="M574" s="341" t="s">
        <v>135</v>
      </c>
      <c r="N574" s="341" t="s">
        <v>148</v>
      </c>
      <c r="P574" s="16"/>
      <c r="Q574" s="16"/>
    </row>
    <row r="575" spans="1:17" ht="12.75" customHeight="1" x14ac:dyDescent="0.35">
      <c r="A575" s="22">
        <v>572</v>
      </c>
      <c r="B575" s="425"/>
      <c r="C575" s="426">
        <v>45193</v>
      </c>
      <c r="D575" s="435" t="s">
        <v>891</v>
      </c>
      <c r="E575" s="370" t="str">
        <f>VLOOKUP(M575,Teams,2)</f>
        <v>ZIMMITTI SC</v>
      </c>
      <c r="F575" s="370" t="str">
        <f>VLOOKUP(N575,Teams,2)</f>
        <v>SOUTHEAST CT</v>
      </c>
      <c r="G575" s="368"/>
      <c r="H575" s="369">
        <f>VLOOKUP(E575,START_TIMES,2)</f>
        <v>0.41666666666666702</v>
      </c>
      <c r="I575" s="370" t="str">
        <f>VLOOKUP(E575,FallFields1,2)</f>
        <v>Pontelandolfo Club (G), Waterbury</v>
      </c>
      <c r="J575" s="73"/>
      <c r="K575" s="16"/>
      <c r="M575" s="341" t="s">
        <v>137</v>
      </c>
      <c r="N575" s="341" t="s">
        <v>149</v>
      </c>
      <c r="P575" s="16"/>
      <c r="Q575" s="16"/>
    </row>
    <row r="576" spans="1:17" ht="12.75" customHeight="1" x14ac:dyDescent="0.35">
      <c r="A576" s="22">
        <v>573</v>
      </c>
      <c r="B576" s="428" t="s">
        <v>0</v>
      </c>
      <c r="C576" s="426" t="s">
        <v>0</v>
      </c>
      <c r="D576" s="429" t="s">
        <v>0</v>
      </c>
      <c r="E576" s="371" t="s">
        <v>0</v>
      </c>
      <c r="F576" s="372" t="s">
        <v>0</v>
      </c>
      <c r="G576" s="373" t="s">
        <v>0</v>
      </c>
      <c r="H576" s="374" t="s">
        <v>0</v>
      </c>
      <c r="I576" s="372" t="s">
        <v>0</v>
      </c>
      <c r="J576" s="326"/>
      <c r="K576" s="16"/>
      <c r="M576" s="85"/>
      <c r="N576" s="85"/>
      <c r="P576" s="16"/>
      <c r="Q576" s="16"/>
    </row>
    <row r="577" spans="1:29" ht="12.75" customHeight="1" x14ac:dyDescent="0.35">
      <c r="A577" s="22">
        <v>574</v>
      </c>
      <c r="B577" s="425">
        <v>15</v>
      </c>
      <c r="C577" s="426">
        <v>45200</v>
      </c>
      <c r="D577" s="427" t="s">
        <v>10</v>
      </c>
      <c r="E577" s="370" t="str">
        <f t="shared" ref="E577:F581" si="115">VLOOKUP(M577,Teams,2)</f>
        <v>DANBURY UNITED</v>
      </c>
      <c r="F577" s="370" t="str">
        <f t="shared" si="115"/>
        <v>HAMDEN ALL STARS</v>
      </c>
      <c r="G577" s="368"/>
      <c r="H577" s="369">
        <f>VLOOKUP(E577,START_TIMES,2)</f>
        <v>0.41666666666666702</v>
      </c>
      <c r="I577" s="370" t="str">
        <f>VLOOKUP(E577,FallFields1,2)</f>
        <v>Portuguese Cultural Center (G), Danbury</v>
      </c>
      <c r="J577" s="73"/>
      <c r="K577" s="16"/>
      <c r="M577" s="85" t="s">
        <v>93</v>
      </c>
      <c r="N577" s="85" t="s">
        <v>94</v>
      </c>
      <c r="P577" s="16"/>
      <c r="Q577" s="16"/>
    </row>
    <row r="578" spans="1:29" ht="12.75" customHeight="1" x14ac:dyDescent="0.35">
      <c r="A578" s="22">
        <v>575</v>
      </c>
      <c r="B578" s="425">
        <v>15</v>
      </c>
      <c r="C578" s="426">
        <v>45200</v>
      </c>
      <c r="D578" s="427" t="s">
        <v>10</v>
      </c>
      <c r="E578" s="370" t="str">
        <f t="shared" si="115"/>
        <v>STAMFORD FC</v>
      </c>
      <c r="F578" s="370" t="str">
        <f t="shared" si="115"/>
        <v>CLUB NAPOLI 30</v>
      </c>
      <c r="G578" s="368"/>
      <c r="H578" s="369">
        <f>VLOOKUP(E578,START_TIMES,2)</f>
        <v>0.41666666666666702</v>
      </c>
      <c r="I578" s="370" t="str">
        <f>VLOOKUP(E578,FallFields1,2)</f>
        <v>West Beach Fields (T), Stamford</v>
      </c>
      <c r="J578" s="73"/>
      <c r="K578" s="16"/>
      <c r="M578" s="85" t="s">
        <v>95</v>
      </c>
      <c r="N578" s="85" t="s">
        <v>96</v>
      </c>
      <c r="P578" s="16"/>
      <c r="Q578" s="16"/>
    </row>
    <row r="579" spans="1:29" ht="12.75" customHeight="1" x14ac:dyDescent="0.35">
      <c r="A579" s="22">
        <v>576</v>
      </c>
      <c r="B579" s="425">
        <v>15</v>
      </c>
      <c r="C579" s="426">
        <v>45200</v>
      </c>
      <c r="D579" s="427" t="s">
        <v>10</v>
      </c>
      <c r="E579" s="370" t="str">
        <f t="shared" si="115"/>
        <v>NEWTOWN SALTY DOGS</v>
      </c>
      <c r="F579" s="370" t="str">
        <f t="shared" si="115"/>
        <v>GREENWICH FC 30</v>
      </c>
      <c r="G579" s="368"/>
      <c r="H579" s="369">
        <f>VLOOKUP(E579,START_TIMES,2)</f>
        <v>0.33333333333333331</v>
      </c>
      <c r="I579" s="370" t="str">
        <f>VLOOKUP(E579,fields,2)</f>
        <v>Treadwell Park (T), Newtown</v>
      </c>
      <c r="J579" s="73"/>
      <c r="K579" s="16"/>
      <c r="M579" s="85" t="s">
        <v>92</v>
      </c>
      <c r="N579" s="85" t="s">
        <v>99</v>
      </c>
      <c r="P579" s="16"/>
      <c r="Q579" s="16"/>
    </row>
    <row r="580" spans="1:29" ht="12.75" customHeight="1" x14ac:dyDescent="0.35">
      <c r="A580" s="22">
        <v>577</v>
      </c>
      <c r="B580" s="425">
        <v>15</v>
      </c>
      <c r="C580" s="426">
        <v>45200</v>
      </c>
      <c r="D580" s="427" t="s">
        <v>10</v>
      </c>
      <c r="E580" s="370" t="str">
        <f t="shared" si="115"/>
        <v>NORWALK FC</v>
      </c>
      <c r="F580" s="370" t="str">
        <f t="shared" si="115"/>
        <v>NORTH BRANFORD 30</v>
      </c>
      <c r="G580" s="368"/>
      <c r="H580" s="369">
        <f>VLOOKUP(E580,START_TIMES,2)</f>
        <v>0.41666666666666702</v>
      </c>
      <c r="I580" s="370" t="str">
        <f>VLOOKUP(E580,FallFields1,2)</f>
        <v>Nathan Hale MS (T), Norwalk</v>
      </c>
      <c r="J580" s="73"/>
      <c r="K580" s="16"/>
      <c r="M580" s="85" t="s">
        <v>100</v>
      </c>
      <c r="N580" s="85" t="s">
        <v>98</v>
      </c>
      <c r="P580" s="16"/>
      <c r="Q580" s="16"/>
    </row>
    <row r="581" spans="1:29" ht="12.75" customHeight="1" x14ac:dyDescent="0.35">
      <c r="A581" s="22">
        <v>578</v>
      </c>
      <c r="B581" s="425">
        <v>15</v>
      </c>
      <c r="C581" s="426">
        <v>45200</v>
      </c>
      <c r="D581" s="427" t="s">
        <v>10</v>
      </c>
      <c r="E581" s="370" t="str">
        <f t="shared" si="115"/>
        <v>CLINTON FC 30</v>
      </c>
      <c r="F581" s="370" t="str">
        <f t="shared" si="115"/>
        <v>VASCO DA GAMA 30</v>
      </c>
      <c r="G581" s="368"/>
      <c r="H581" s="369">
        <f>VLOOKUP(E581,START_TIMES,2)</f>
        <v>0.41666666666666669</v>
      </c>
      <c r="I581" s="370" t="str">
        <f>VLOOKUP(E581,FallFields1,2)</f>
        <v>Indian River Sports Complex (T), Clinton</v>
      </c>
      <c r="J581" s="73"/>
      <c r="K581" s="16"/>
      <c r="M581" s="85" t="s">
        <v>97</v>
      </c>
      <c r="N581" s="85" t="s">
        <v>101</v>
      </c>
      <c r="P581" s="16"/>
      <c r="Q581" s="16"/>
    </row>
    <row r="582" spans="1:29" ht="12.75" customHeight="1" x14ac:dyDescent="0.35">
      <c r="A582" s="22">
        <v>579</v>
      </c>
      <c r="B582" s="428" t="s">
        <v>0</v>
      </c>
      <c r="C582" s="426" t="s">
        <v>0</v>
      </c>
      <c r="D582" s="429" t="s">
        <v>0</v>
      </c>
      <c r="E582" s="371" t="s">
        <v>0</v>
      </c>
      <c r="F582" s="372" t="s">
        <v>0</v>
      </c>
      <c r="G582" s="373" t="s">
        <v>0</v>
      </c>
      <c r="H582" s="374" t="s">
        <v>0</v>
      </c>
      <c r="I582" s="372" t="s">
        <v>0</v>
      </c>
      <c r="J582" s="326"/>
      <c r="K582" s="16"/>
      <c r="M582" s="85"/>
      <c r="N582" s="85"/>
      <c r="P582" s="16"/>
      <c r="Q582" s="16"/>
    </row>
    <row r="583" spans="1:29" ht="12.75" customHeight="1" x14ac:dyDescent="0.35">
      <c r="A583" s="22">
        <v>580</v>
      </c>
      <c r="B583" s="425">
        <v>15</v>
      </c>
      <c r="C583" s="426">
        <v>45200</v>
      </c>
      <c r="D583" s="430" t="s">
        <v>175</v>
      </c>
      <c r="E583" s="370" t="str">
        <f t="shared" ref="E583:F587" si="116">VLOOKUP(M583,Teams,2)</f>
        <v>FC CALDO VERDE</v>
      </c>
      <c r="F583" s="370" t="str">
        <f t="shared" si="116"/>
        <v>MILFORD AMIGOS</v>
      </c>
      <c r="G583" s="368"/>
      <c r="H583" s="369">
        <f>VLOOKUP(E583,START_TIMES,2)</f>
        <v>0.41666666666666702</v>
      </c>
      <c r="I583" s="370" t="str">
        <f>VLOOKUP(E583,FallFields1,2)</f>
        <v>City Hill MS (G), Naugatuck</v>
      </c>
      <c r="J583" s="73"/>
      <c r="K583" s="16"/>
      <c r="M583" s="197" t="s">
        <v>152</v>
      </c>
      <c r="N583" s="197" t="s">
        <v>154</v>
      </c>
      <c r="P583" s="16"/>
      <c r="Q583" s="16"/>
    </row>
    <row r="584" spans="1:29" ht="12.75" customHeight="1" x14ac:dyDescent="0.35">
      <c r="A584" s="22">
        <v>581</v>
      </c>
      <c r="B584" s="425">
        <v>15</v>
      </c>
      <c r="C584" s="426">
        <v>45200</v>
      </c>
      <c r="D584" s="430" t="s">
        <v>175</v>
      </c>
      <c r="E584" s="370" t="str">
        <f t="shared" si="116"/>
        <v>SHELTON FC</v>
      </c>
      <c r="F584" s="370" t="str">
        <f t="shared" si="116"/>
        <v>ELITE FC</v>
      </c>
      <c r="G584" s="375"/>
      <c r="H584" s="369">
        <f>VLOOKUP(E584,START_TIMES,2)</f>
        <v>0.33333333333333331</v>
      </c>
      <c r="I584" s="370" t="str">
        <f>VLOOKUP(E584,FallFields1,2)</f>
        <v>Nike Site (G), Shelton</v>
      </c>
      <c r="J584" s="73"/>
      <c r="K584" s="16"/>
      <c r="M584" s="197" t="s">
        <v>158</v>
      </c>
      <c r="N584" s="197" t="s">
        <v>151</v>
      </c>
      <c r="P584" s="16"/>
      <c r="Q584" s="16"/>
    </row>
    <row r="585" spans="1:29" ht="12.75" customHeight="1" x14ac:dyDescent="0.35">
      <c r="A585" s="22">
        <v>582</v>
      </c>
      <c r="B585" s="425">
        <v>15</v>
      </c>
      <c r="C585" s="426">
        <v>45200</v>
      </c>
      <c r="D585" s="430" t="s">
        <v>175</v>
      </c>
      <c r="E585" s="370" t="str">
        <f t="shared" si="116"/>
        <v>MILFORD TUESDAY</v>
      </c>
      <c r="F585" s="370" t="str">
        <f t="shared" si="116"/>
        <v>LITCHFIELD COUNTY BLUES 30</v>
      </c>
      <c r="G585" s="368"/>
      <c r="H585" s="369">
        <f>VLOOKUP(E585,START_TIMES,2)</f>
        <v>0.33333333333333331</v>
      </c>
      <c r="I585" s="370" t="str">
        <f>VLOOKUP(E585,FallFields1,2)</f>
        <v>Witek Park (G), Derby</v>
      </c>
      <c r="J585" s="73"/>
      <c r="K585" s="16"/>
      <c r="M585" s="197" t="s">
        <v>155</v>
      </c>
      <c r="N585" s="197" t="s">
        <v>153</v>
      </c>
      <c r="P585" s="16"/>
      <c r="Q585" s="16"/>
    </row>
    <row r="586" spans="1:29" ht="12.75" customHeight="1" thickBot="1" x14ac:dyDescent="0.4">
      <c r="A586" s="22">
        <v>583</v>
      </c>
      <c r="B586" s="425">
        <v>15</v>
      </c>
      <c r="C586" s="426">
        <v>45200</v>
      </c>
      <c r="D586" s="430" t="s">
        <v>175</v>
      </c>
      <c r="E586" s="370" t="str">
        <f t="shared" si="116"/>
        <v>QPR</v>
      </c>
      <c r="F586" s="370" t="str">
        <f t="shared" si="116"/>
        <v>NAUGATUCK FUSION</v>
      </c>
      <c r="G586" s="368"/>
      <c r="H586" s="369">
        <v>0.375</v>
      </c>
      <c r="I586" s="370" t="str">
        <f>VLOOKUP(E586,FallFields1,2)</f>
        <v>Quinnipiac Park (G), Cheshire</v>
      </c>
      <c r="J586" s="73"/>
      <c r="K586" s="16"/>
      <c r="M586" s="197" t="s">
        <v>157</v>
      </c>
      <c r="N586" s="197" t="s">
        <v>156</v>
      </c>
      <c r="P586" s="16"/>
      <c r="Q586" s="16"/>
    </row>
    <row r="587" spans="1:29" ht="12.75" customHeight="1" thickTop="1" thickBot="1" x14ac:dyDescent="0.4">
      <c r="A587" s="22">
        <v>584</v>
      </c>
      <c r="B587" s="425">
        <v>15</v>
      </c>
      <c r="C587" s="426">
        <v>45200</v>
      </c>
      <c r="D587" s="430" t="s">
        <v>175</v>
      </c>
      <c r="E587" s="370" t="str">
        <f t="shared" si="116"/>
        <v>COYOTES FC</v>
      </c>
      <c r="F587" s="391" t="str">
        <f t="shared" si="116"/>
        <v>TRINITY FC</v>
      </c>
      <c r="G587" s="383"/>
      <c r="H587" s="369">
        <f>VLOOKUP(E587,START_TIMES,2)</f>
        <v>0.41666666666666702</v>
      </c>
      <c r="I587" s="370" t="str">
        <f>VLOOKUP(E587,FallFields1,2)</f>
        <v>Platt HS (T), Meriden</v>
      </c>
      <c r="J587" s="73"/>
      <c r="K587" s="16"/>
      <c r="M587" s="197" t="s">
        <v>150</v>
      </c>
      <c r="N587" s="197" t="s">
        <v>159</v>
      </c>
      <c r="P587" s="16"/>
      <c r="Q587" s="16"/>
    </row>
    <row r="588" spans="1:29" ht="12.75" customHeight="1" thickTop="1" x14ac:dyDescent="0.35">
      <c r="A588" s="22">
        <v>585</v>
      </c>
      <c r="B588" s="428" t="s">
        <v>0</v>
      </c>
      <c r="C588" s="426" t="s">
        <v>0</v>
      </c>
      <c r="D588" s="429" t="s">
        <v>0</v>
      </c>
      <c r="E588" s="371" t="s">
        <v>0</v>
      </c>
      <c r="F588" s="372" t="s">
        <v>0</v>
      </c>
      <c r="G588" s="373" t="s">
        <v>0</v>
      </c>
      <c r="H588" s="374" t="s">
        <v>0</v>
      </c>
      <c r="I588" s="372" t="s">
        <v>0</v>
      </c>
      <c r="J588" s="326"/>
      <c r="K588" s="16"/>
      <c r="M588" s="85"/>
      <c r="N588" s="85"/>
      <c r="P588" s="16"/>
      <c r="Q588" s="16"/>
    </row>
    <row r="589" spans="1:29" ht="12.75" customHeight="1" x14ac:dyDescent="0.35">
      <c r="A589" s="22">
        <v>586</v>
      </c>
      <c r="B589" s="425">
        <v>15</v>
      </c>
      <c r="C589" s="426">
        <v>45200</v>
      </c>
      <c r="D589" s="431" t="s">
        <v>11</v>
      </c>
      <c r="E589" s="370" t="str">
        <f t="shared" ref="E589:F593" si="117">VLOOKUP(M589,Teams,2)</f>
        <v>GREENWICH FC 40</v>
      </c>
      <c r="F589" s="370" t="str">
        <f t="shared" si="117"/>
        <v>NORWALK SPORT COLOMBIA 40</v>
      </c>
      <c r="G589" s="368"/>
      <c r="H589" s="369">
        <f>VLOOKUP(E589,START_TIMES,2)</f>
        <v>0.33333333333333331</v>
      </c>
      <c r="I589" s="370" t="str">
        <f>VLOOKUP(E589,FallFields1,2)</f>
        <v>tbd</v>
      </c>
      <c r="J589" s="73"/>
      <c r="K589" s="16"/>
      <c r="M589" s="359" t="s">
        <v>162</v>
      </c>
      <c r="N589" s="359" t="s">
        <v>104</v>
      </c>
      <c r="P589" s="16"/>
      <c r="Q589" s="16"/>
    </row>
    <row r="590" spans="1:29" ht="12.75" customHeight="1" thickBot="1" x14ac:dyDescent="0.4">
      <c r="A590" s="22">
        <v>587</v>
      </c>
      <c r="B590" s="425">
        <v>15</v>
      </c>
      <c r="C590" s="426">
        <v>45200</v>
      </c>
      <c r="D590" s="431" t="s">
        <v>11</v>
      </c>
      <c r="E590" s="370" t="str">
        <f t="shared" si="117"/>
        <v>VASCO DA GAMA 40</v>
      </c>
      <c r="F590" s="370" t="str">
        <f t="shared" si="117"/>
        <v>FAIRFIELD GAC 40</v>
      </c>
      <c r="G590" s="368"/>
      <c r="H590" s="369">
        <f>VLOOKUP(E590,START_TIMES,2)</f>
        <v>0.41666666666666702</v>
      </c>
      <c r="I590" s="370" t="str">
        <f>VLOOKUP(E590,FallFields1,2)</f>
        <v>Veterans Memorial Park (T), Bridgeport</v>
      </c>
      <c r="J590" s="73"/>
      <c r="K590" s="16"/>
      <c r="M590" s="359" t="s">
        <v>108</v>
      </c>
      <c r="N590" s="359" t="s">
        <v>161</v>
      </c>
      <c r="P590" s="16"/>
      <c r="Q590" s="16"/>
    </row>
    <row r="591" spans="1:29" ht="12.75" customHeight="1" thickTop="1" thickBot="1" x14ac:dyDescent="0.4">
      <c r="A591" s="22">
        <v>588</v>
      </c>
      <c r="B591" s="425">
        <v>15</v>
      </c>
      <c r="C591" s="426">
        <v>45200</v>
      </c>
      <c r="D591" s="431" t="s">
        <v>11</v>
      </c>
      <c r="E591" s="370" t="str">
        <f t="shared" si="117"/>
        <v>RIDGEFIELD KICKS</v>
      </c>
      <c r="F591" s="370" t="str">
        <f t="shared" si="117"/>
        <v>GREENWICH PUMAS FC 40</v>
      </c>
      <c r="G591" s="368"/>
      <c r="H591" s="369">
        <f>VLOOKUP(E591,START_TIMES,2)</f>
        <v>0.41666666666666669</v>
      </c>
      <c r="I591" s="370" t="str">
        <f>VLOOKUP(E591,FallFields1,2)</f>
        <v>Wooster School (T), Ridgefield</v>
      </c>
      <c r="J591" s="73"/>
      <c r="K591" s="16"/>
      <c r="M591" s="359" t="s">
        <v>105</v>
      </c>
      <c r="N591" s="359" t="s">
        <v>163</v>
      </c>
      <c r="P591" s="16"/>
      <c r="Q591" s="16"/>
      <c r="S591" s="16"/>
      <c r="T591" s="198"/>
      <c r="U591" s="198"/>
      <c r="V591" s="16">
        <v>73</v>
      </c>
      <c r="W591" s="209"/>
      <c r="X591" s="215"/>
      <c r="Y591" s="16"/>
      <c r="Z591" s="20"/>
      <c r="AC591" s="16"/>
    </row>
    <row r="592" spans="1:29" ht="12.75" customHeight="1" thickTop="1" thickBot="1" x14ac:dyDescent="0.4">
      <c r="A592" s="22">
        <v>589</v>
      </c>
      <c r="B592" s="425">
        <v>15</v>
      </c>
      <c r="C592" s="426">
        <v>45200</v>
      </c>
      <c r="D592" s="431" t="s">
        <v>11</v>
      </c>
      <c r="E592" s="370" t="str">
        <f t="shared" si="117"/>
        <v>STORM FC</v>
      </c>
      <c r="F592" s="370" t="str">
        <f t="shared" si="117"/>
        <v>SOUTHEAST ROVERS</v>
      </c>
      <c r="G592" s="368"/>
      <c r="H592" s="369">
        <f>VLOOKUP(E592,START_TIMES,2)</f>
        <v>0.33333333333333331</v>
      </c>
      <c r="I592" s="370" t="str">
        <f>VLOOKUP(E592,FallFields1,2)</f>
        <v>Wakeman Park (T), Westport</v>
      </c>
      <c r="J592" s="73"/>
      <c r="K592" s="16"/>
      <c r="M592" s="359" t="s">
        <v>107</v>
      </c>
      <c r="N592" s="359" t="s">
        <v>106</v>
      </c>
      <c r="P592" s="16"/>
      <c r="Q592" s="16"/>
      <c r="S592" s="16"/>
      <c r="T592" s="198"/>
      <c r="U592" s="198"/>
      <c r="V592" s="16"/>
      <c r="W592" s="209"/>
      <c r="X592" s="215"/>
      <c r="Y592" s="16"/>
      <c r="Z592" s="20"/>
      <c r="AC592" s="16"/>
    </row>
    <row r="593" spans="1:29" ht="12.75" customHeight="1" thickTop="1" thickBot="1" x14ac:dyDescent="0.4">
      <c r="A593" s="22">
        <v>590</v>
      </c>
      <c r="B593" s="425">
        <v>15</v>
      </c>
      <c r="C593" s="426">
        <v>45200</v>
      </c>
      <c r="D593" s="451" t="s">
        <v>11</v>
      </c>
      <c r="E593" s="403" t="str">
        <f t="shared" si="117"/>
        <v>CLINTON FC 40</v>
      </c>
      <c r="F593" s="403" t="str">
        <f t="shared" si="117"/>
        <v>WATERBURY ALBANIANS</v>
      </c>
      <c r="G593" s="368"/>
      <c r="H593" s="369">
        <f>VLOOKUP(E593,START_TIMES,2)</f>
        <v>0.33333333333333331</v>
      </c>
      <c r="I593" s="370" t="str">
        <f>VLOOKUP(E593,FallFields1,2)</f>
        <v>Indian River Sports Complex (T), Clinton</v>
      </c>
      <c r="J593" s="73"/>
      <c r="K593" s="16"/>
      <c r="M593" s="359" t="s">
        <v>160</v>
      </c>
      <c r="N593" s="359" t="s">
        <v>109</v>
      </c>
      <c r="P593" s="16"/>
      <c r="Q593" s="16"/>
      <c r="S593" s="16"/>
      <c r="T593" s="198"/>
      <c r="U593" s="198"/>
      <c r="V593" s="16">
        <v>74</v>
      </c>
      <c r="W593" s="209"/>
      <c r="X593" s="215"/>
      <c r="Y593" s="16"/>
      <c r="Z593" s="20"/>
      <c r="AC593" s="16"/>
    </row>
    <row r="594" spans="1:29" ht="12.75" customHeight="1" thickTop="1" thickBot="1" x14ac:dyDescent="0.4">
      <c r="A594" s="22">
        <v>591</v>
      </c>
      <c r="B594" s="428" t="s">
        <v>0</v>
      </c>
      <c r="C594" s="426" t="s">
        <v>0</v>
      </c>
      <c r="D594" s="452" t="s">
        <v>0</v>
      </c>
      <c r="E594" s="371" t="s">
        <v>0</v>
      </c>
      <c r="F594" s="372" t="s">
        <v>0</v>
      </c>
      <c r="G594" s="373" t="s">
        <v>0</v>
      </c>
      <c r="H594" s="374" t="s">
        <v>0</v>
      </c>
      <c r="I594" s="372" t="s">
        <v>0</v>
      </c>
      <c r="J594" s="326"/>
      <c r="K594" s="16"/>
      <c r="M594" s="85"/>
      <c r="N594" s="85"/>
      <c r="P594" s="16"/>
      <c r="Q594" s="16"/>
    </row>
    <row r="595" spans="1:29" ht="12.75" customHeight="1" thickTop="1" x14ac:dyDescent="0.35">
      <c r="A595" s="22">
        <v>592</v>
      </c>
      <c r="B595" s="425">
        <v>15</v>
      </c>
      <c r="C595" s="426">
        <v>45200</v>
      </c>
      <c r="D595" s="432" t="s">
        <v>12</v>
      </c>
      <c r="E595" s="367" t="e">
        <f t="shared" ref="E595:F601" si="118">VLOOKUP(M595,Teams,2)</f>
        <v>#N/A</v>
      </c>
      <c r="F595" s="367" t="e">
        <f t="shared" si="118"/>
        <v>#N/A</v>
      </c>
      <c r="G595" s="368"/>
      <c r="H595" s="369" t="e">
        <f t="shared" ref="H595:H601" si="119">VLOOKUP(E595,START_TIMES,2)</f>
        <v>#N/A</v>
      </c>
      <c r="I595" s="370" t="e">
        <f t="shared" ref="I595:I601" si="120">VLOOKUP(E595,FallFields1,2)</f>
        <v>#N/A</v>
      </c>
      <c r="J595" s="73"/>
      <c r="K595" s="16"/>
      <c r="M595" s="337"/>
      <c r="N595" s="337"/>
      <c r="P595" s="16"/>
      <c r="Q595" s="16"/>
    </row>
    <row r="596" spans="1:29" ht="12.75" customHeight="1" x14ac:dyDescent="0.35">
      <c r="A596" s="22">
        <v>593</v>
      </c>
      <c r="B596" s="425">
        <v>15</v>
      </c>
      <c r="C596" s="426">
        <v>45200</v>
      </c>
      <c r="D596" s="432" t="s">
        <v>12</v>
      </c>
      <c r="E596" s="367" t="e">
        <f t="shared" si="118"/>
        <v>#N/A</v>
      </c>
      <c r="F596" s="367" t="e">
        <f t="shared" si="118"/>
        <v>#N/A</v>
      </c>
      <c r="G596" s="368"/>
      <c r="H596" s="369" t="e">
        <f t="shared" si="119"/>
        <v>#N/A</v>
      </c>
      <c r="I596" s="370" t="e">
        <f t="shared" si="120"/>
        <v>#N/A</v>
      </c>
      <c r="J596" s="73"/>
      <c r="K596" s="16"/>
      <c r="M596" s="337"/>
      <c r="N596" s="337"/>
      <c r="P596" s="16"/>
      <c r="Q596" s="16"/>
    </row>
    <row r="597" spans="1:29" ht="12.75" customHeight="1" x14ac:dyDescent="0.35">
      <c r="A597" s="22">
        <v>594</v>
      </c>
      <c r="B597" s="425">
        <v>15</v>
      </c>
      <c r="C597" s="426">
        <v>45200</v>
      </c>
      <c r="D597" s="432" t="s">
        <v>12</v>
      </c>
      <c r="E597" s="367" t="e">
        <f t="shared" si="118"/>
        <v>#N/A</v>
      </c>
      <c r="F597" s="367" t="e">
        <f t="shared" si="118"/>
        <v>#N/A</v>
      </c>
      <c r="G597" s="368"/>
      <c r="H597" s="369" t="e">
        <f t="shared" si="119"/>
        <v>#N/A</v>
      </c>
      <c r="I597" s="370" t="e">
        <f t="shared" si="120"/>
        <v>#N/A</v>
      </c>
      <c r="J597" s="73"/>
      <c r="K597" s="16"/>
      <c r="M597" s="337"/>
      <c r="N597" s="337"/>
      <c r="P597" s="16"/>
      <c r="Q597" s="16"/>
    </row>
    <row r="598" spans="1:29" ht="12.75" customHeight="1" x14ac:dyDescent="0.35">
      <c r="A598" s="22">
        <v>595</v>
      </c>
      <c r="B598" s="425">
        <v>15</v>
      </c>
      <c r="C598" s="426">
        <v>45200</v>
      </c>
      <c r="D598" s="432" t="s">
        <v>12</v>
      </c>
      <c r="E598" s="367" t="e">
        <f t="shared" si="118"/>
        <v>#N/A</v>
      </c>
      <c r="F598" s="367" t="e">
        <f t="shared" si="118"/>
        <v>#N/A</v>
      </c>
      <c r="G598" s="375"/>
      <c r="H598" s="369" t="e">
        <f t="shared" si="119"/>
        <v>#N/A</v>
      </c>
      <c r="I598" s="370" t="e">
        <f t="shared" si="120"/>
        <v>#N/A</v>
      </c>
      <c r="J598" s="73"/>
      <c r="K598" s="16"/>
      <c r="M598" s="336"/>
      <c r="N598" s="336"/>
      <c r="P598" s="16"/>
      <c r="Q598" s="16"/>
    </row>
    <row r="599" spans="1:29" ht="12.75" customHeight="1" x14ac:dyDescent="0.35">
      <c r="A599" s="22">
        <v>596</v>
      </c>
      <c r="B599" s="425">
        <v>15</v>
      </c>
      <c r="C599" s="426">
        <v>45200</v>
      </c>
      <c r="D599" s="432" t="s">
        <v>12</v>
      </c>
      <c r="E599" s="367" t="e">
        <f t="shared" si="118"/>
        <v>#N/A</v>
      </c>
      <c r="F599" s="367" t="e">
        <f t="shared" si="118"/>
        <v>#N/A</v>
      </c>
      <c r="G599" s="368"/>
      <c r="H599" s="369" t="e">
        <f t="shared" si="119"/>
        <v>#N/A</v>
      </c>
      <c r="I599" s="370" t="e">
        <f t="shared" si="120"/>
        <v>#N/A</v>
      </c>
      <c r="J599" s="73"/>
      <c r="K599" s="16"/>
      <c r="M599" s="336"/>
      <c r="N599" s="336"/>
      <c r="P599" s="16"/>
      <c r="Q599" s="16"/>
    </row>
    <row r="600" spans="1:29" ht="12.75" customHeight="1" x14ac:dyDescent="0.35">
      <c r="A600" s="22">
        <v>597</v>
      </c>
      <c r="B600" s="425">
        <v>15</v>
      </c>
      <c r="C600" s="426">
        <v>45200</v>
      </c>
      <c r="D600" s="432" t="s">
        <v>12</v>
      </c>
      <c r="E600" s="367" t="e">
        <f t="shared" si="118"/>
        <v>#N/A</v>
      </c>
      <c r="F600" s="367" t="e">
        <f t="shared" si="118"/>
        <v>#N/A</v>
      </c>
      <c r="G600" s="368"/>
      <c r="H600" s="369" t="e">
        <f t="shared" si="119"/>
        <v>#N/A</v>
      </c>
      <c r="I600" s="370" t="e">
        <f t="shared" si="120"/>
        <v>#N/A</v>
      </c>
      <c r="J600" s="73"/>
      <c r="K600" s="16"/>
      <c r="M600" s="336"/>
      <c r="N600" s="336"/>
      <c r="P600" s="16"/>
      <c r="Q600" s="16"/>
    </row>
    <row r="601" spans="1:29" ht="12.75" customHeight="1" x14ac:dyDescent="0.35">
      <c r="A601" s="22">
        <v>598</v>
      </c>
      <c r="B601" s="425">
        <v>15</v>
      </c>
      <c r="C601" s="426">
        <v>45200</v>
      </c>
      <c r="D601" s="432" t="s">
        <v>12</v>
      </c>
      <c r="E601" s="367" t="e">
        <f t="shared" si="118"/>
        <v>#N/A</v>
      </c>
      <c r="F601" s="367" t="e">
        <f t="shared" si="118"/>
        <v>#N/A</v>
      </c>
      <c r="G601" s="368"/>
      <c r="H601" s="369" t="e">
        <f t="shared" si="119"/>
        <v>#N/A</v>
      </c>
      <c r="I601" s="370" t="e">
        <f t="shared" si="120"/>
        <v>#N/A</v>
      </c>
      <c r="J601" s="73"/>
      <c r="K601" s="16"/>
      <c r="M601" s="336"/>
      <c r="N601" s="336"/>
      <c r="P601" s="16"/>
      <c r="Q601" s="16"/>
    </row>
    <row r="602" spans="1:29" ht="12.75" customHeight="1" x14ac:dyDescent="0.35">
      <c r="A602" s="22">
        <v>599</v>
      </c>
      <c r="B602" s="428" t="s">
        <v>0</v>
      </c>
      <c r="C602" s="426" t="s">
        <v>0</v>
      </c>
      <c r="D602" s="429" t="s">
        <v>0</v>
      </c>
      <c r="E602" s="371" t="s">
        <v>0</v>
      </c>
      <c r="F602" s="372" t="s">
        <v>0</v>
      </c>
      <c r="G602" s="373" t="s">
        <v>0</v>
      </c>
      <c r="H602" s="374" t="s">
        <v>0</v>
      </c>
      <c r="I602" s="372" t="s">
        <v>0</v>
      </c>
      <c r="J602" s="326"/>
      <c r="K602" s="16"/>
      <c r="M602" s="85"/>
      <c r="N602" s="85"/>
      <c r="P602" s="16"/>
      <c r="Q602" s="16"/>
    </row>
    <row r="603" spans="1:29" ht="12.75" customHeight="1" x14ac:dyDescent="0.35">
      <c r="A603" s="22">
        <v>600</v>
      </c>
      <c r="B603" s="425">
        <v>15</v>
      </c>
      <c r="C603" s="426">
        <v>45200</v>
      </c>
      <c r="D603" s="433" t="s">
        <v>102</v>
      </c>
      <c r="E603" s="371" t="str">
        <f t="shared" ref="E603:F607" si="121">VLOOKUP(M603,Teams,2)</f>
        <v>DYNAMO SC</v>
      </c>
      <c r="F603" s="371" t="str">
        <f t="shared" si="121"/>
        <v>GREENWICH PUMAS FC 50</v>
      </c>
      <c r="G603" s="373"/>
      <c r="H603" s="369">
        <f>VLOOKUP(E603,START_TIMES,2)</f>
        <v>0.41666666666666702</v>
      </c>
      <c r="I603" s="370" t="str">
        <f>VLOOKUP(E603,FallFields1,2)</f>
        <v>InSports (T), Trumbull</v>
      </c>
      <c r="J603" s="73"/>
      <c r="K603" s="16"/>
      <c r="M603" s="330" t="s">
        <v>126</v>
      </c>
      <c r="N603" s="330" t="s">
        <v>128</v>
      </c>
      <c r="P603" s="16"/>
      <c r="Q603" s="16"/>
    </row>
    <row r="604" spans="1:29" ht="12.75" customHeight="1" x14ac:dyDescent="0.35">
      <c r="A604" s="22">
        <v>601</v>
      </c>
      <c r="B604" s="425">
        <v>15</v>
      </c>
      <c r="C604" s="426">
        <v>45200</v>
      </c>
      <c r="D604" s="433" t="s">
        <v>102</v>
      </c>
      <c r="E604" s="370" t="str">
        <f t="shared" si="121"/>
        <v>STAMFORD CITY</v>
      </c>
      <c r="F604" s="370" t="str">
        <f t="shared" si="121"/>
        <v>DOCKSIDE SC</v>
      </c>
      <c r="G604" s="368"/>
      <c r="H604" s="369">
        <v>0.33333333333333331</v>
      </c>
      <c r="I604" s="370" t="str">
        <f>VLOOKUP(E604,FallFields1,2)</f>
        <v>West Beach Fields (T), Stamford</v>
      </c>
      <c r="J604" s="73"/>
      <c r="K604" s="16"/>
      <c r="M604" s="330" t="s">
        <v>132</v>
      </c>
      <c r="N604" s="330" t="s">
        <v>125</v>
      </c>
      <c r="P604" s="16"/>
      <c r="Q604" s="16"/>
    </row>
    <row r="605" spans="1:29" ht="12.75" customHeight="1" x14ac:dyDescent="0.35">
      <c r="A605" s="22">
        <v>602</v>
      </c>
      <c r="B605" s="425">
        <v>15</v>
      </c>
      <c r="C605" s="426">
        <v>45200</v>
      </c>
      <c r="D605" s="433" t="s">
        <v>102</v>
      </c>
      <c r="E605" s="381" t="str">
        <f t="shared" si="121"/>
        <v>FAIRFIELD GAC 50</v>
      </c>
      <c r="F605" s="381" t="str">
        <f t="shared" si="121"/>
        <v>NEW FAIRFIELD UNITED</v>
      </c>
      <c r="G605" s="368"/>
      <c r="H605" s="369">
        <f>VLOOKUP(E605,START_TIMES,2)</f>
        <v>0.41666666666666702</v>
      </c>
      <c r="I605" s="370" t="str">
        <f>VLOOKUP(E605,FallFields1,2)</f>
        <v>Ludlowe HS (T), Fairfield</v>
      </c>
      <c r="J605" s="73"/>
      <c r="K605" s="16"/>
      <c r="M605" s="330" t="s">
        <v>127</v>
      </c>
      <c r="N605" s="330" t="s">
        <v>129</v>
      </c>
      <c r="P605" s="16"/>
      <c r="Q605" s="16"/>
    </row>
    <row r="606" spans="1:29" ht="12.75" customHeight="1" x14ac:dyDescent="0.35">
      <c r="A606" s="22">
        <v>603</v>
      </c>
      <c r="B606" s="425">
        <v>15</v>
      </c>
      <c r="C606" s="426">
        <v>45200</v>
      </c>
      <c r="D606" s="433" t="s">
        <v>102</v>
      </c>
      <c r="E606" s="370" t="str">
        <f t="shared" si="121"/>
        <v>POLONIA FALCON STARS FC</v>
      </c>
      <c r="F606" s="370" t="str">
        <f t="shared" si="121"/>
        <v>NORWALK MARINERS LEGENDS</v>
      </c>
      <c r="G606" s="368"/>
      <c r="H606" s="369">
        <f>VLOOKUP(E606,START_TIMES,2)</f>
        <v>0.33333333333333331</v>
      </c>
      <c r="I606" s="370" t="str">
        <f>VLOOKUP(E606,FallFields1,2)</f>
        <v>Falcon Field (G), New Britain</v>
      </c>
      <c r="J606" s="73"/>
      <c r="K606" s="16"/>
      <c r="M606" s="330" t="s">
        <v>131</v>
      </c>
      <c r="N606" s="330" t="s">
        <v>130</v>
      </c>
      <c r="P606" s="16"/>
      <c r="Q606" s="16"/>
    </row>
    <row r="607" spans="1:29" ht="12.75" customHeight="1" x14ac:dyDescent="0.35">
      <c r="A607" s="22">
        <v>604</v>
      </c>
      <c r="B607" s="425">
        <v>15</v>
      </c>
      <c r="C607" s="426">
        <v>45200</v>
      </c>
      <c r="D607" s="433" t="s">
        <v>102</v>
      </c>
      <c r="E607" s="371" t="str">
        <f t="shared" si="121"/>
        <v>CHESHIRE AZZURRI</v>
      </c>
      <c r="F607" s="371" t="str">
        <f t="shared" si="121"/>
        <v>VASCO DA GAMA 50</v>
      </c>
      <c r="G607" s="368"/>
      <c r="H607" s="369">
        <v>0.45833333333333331</v>
      </c>
      <c r="I607" s="370" t="str">
        <f>VLOOKUP(E607,FallFields1,2)</f>
        <v>Quinnipiac Park (G), Cheshire</v>
      </c>
      <c r="J607" s="73"/>
      <c r="K607" s="16"/>
      <c r="M607" s="330" t="s">
        <v>124</v>
      </c>
      <c r="N607" s="330" t="s">
        <v>133</v>
      </c>
      <c r="P607" s="16"/>
      <c r="Q607" s="16"/>
    </row>
    <row r="608" spans="1:29" ht="12.75" customHeight="1" x14ac:dyDescent="0.35">
      <c r="A608" s="22">
        <v>605</v>
      </c>
      <c r="B608" s="428" t="s">
        <v>0</v>
      </c>
      <c r="C608" s="426" t="s">
        <v>0</v>
      </c>
      <c r="D608" s="429" t="s">
        <v>0</v>
      </c>
      <c r="E608" s="371" t="s">
        <v>0</v>
      </c>
      <c r="F608" s="372" t="s">
        <v>0</v>
      </c>
      <c r="G608" s="373" t="s">
        <v>0</v>
      </c>
      <c r="H608" s="374" t="s">
        <v>0</v>
      </c>
      <c r="I608" s="372" t="s">
        <v>0</v>
      </c>
      <c r="J608" s="326"/>
      <c r="K608" s="16"/>
      <c r="M608" s="85"/>
      <c r="N608" s="85"/>
      <c r="P608" s="16"/>
      <c r="Q608" s="16"/>
    </row>
    <row r="609" spans="1:17" ht="12.75" customHeight="1" x14ac:dyDescent="0.35">
      <c r="A609" s="22">
        <v>606</v>
      </c>
      <c r="B609" s="428" t="s">
        <v>0</v>
      </c>
      <c r="C609" s="426" t="s">
        <v>0</v>
      </c>
      <c r="D609" s="429" t="s">
        <v>0</v>
      </c>
      <c r="E609" s="371" t="s">
        <v>0</v>
      </c>
      <c r="F609" s="372" t="s">
        <v>0</v>
      </c>
      <c r="G609" s="373" t="s">
        <v>0</v>
      </c>
      <c r="H609" s="374" t="s">
        <v>0</v>
      </c>
      <c r="I609" s="372" t="s">
        <v>0</v>
      </c>
      <c r="J609" s="326"/>
      <c r="K609" s="16"/>
      <c r="M609" s="85"/>
      <c r="N609" s="85"/>
      <c r="P609" s="16"/>
      <c r="Q609" s="16"/>
    </row>
    <row r="610" spans="1:17" ht="12.75" customHeight="1" x14ac:dyDescent="0.35">
      <c r="A610" s="22">
        <v>607</v>
      </c>
      <c r="B610" s="425">
        <v>15</v>
      </c>
      <c r="C610" s="426">
        <v>45200</v>
      </c>
      <c r="D610" s="434" t="s">
        <v>890</v>
      </c>
      <c r="E610" s="407" t="str">
        <f t="shared" ref="E610:F613" si="122">VLOOKUP(M610,Teams,2)</f>
        <v>NORWALK SPORT COLOMBIA 50</v>
      </c>
      <c r="F610" s="370" t="str">
        <f t="shared" si="122"/>
        <v>REBELS UNITED</v>
      </c>
      <c r="G610" s="368"/>
      <c r="H610" s="369">
        <f>VLOOKUP(E610,START_TIMES,2)</f>
        <v>0.41666666666666702</v>
      </c>
      <c r="I610" s="370" t="str">
        <f>VLOOKUP(E610,FallFields1,2)</f>
        <v>Nathan Hale MS (T), Norwalk</v>
      </c>
      <c r="J610" s="73"/>
      <c r="K610" s="16"/>
      <c r="M610" s="340" t="s">
        <v>144</v>
      </c>
      <c r="N610" s="340" t="s">
        <v>146</v>
      </c>
      <c r="P610" s="16"/>
      <c r="Q610" s="16"/>
    </row>
    <row r="611" spans="1:17" ht="12.75" customHeight="1" x14ac:dyDescent="0.35">
      <c r="A611" s="22">
        <v>608</v>
      </c>
      <c r="B611" s="425">
        <v>15</v>
      </c>
      <c r="C611" s="426">
        <v>45200</v>
      </c>
      <c r="D611" s="434" t="s">
        <v>890</v>
      </c>
      <c r="E611" s="370" t="str">
        <f t="shared" si="122"/>
        <v>GREENWICH FC 50</v>
      </c>
      <c r="F611" s="370" t="str">
        <f t="shared" si="122"/>
        <v>WESTPORT FC</v>
      </c>
      <c r="G611" s="368"/>
      <c r="H611" s="369">
        <f>VLOOKUP(E611,START_TIMES,2)</f>
        <v>0.33333333333333331</v>
      </c>
      <c r="I611" s="370" t="str">
        <f>VLOOKUP(E611,FallFields1,2)</f>
        <v>tbd</v>
      </c>
      <c r="J611" s="73"/>
      <c r="K611" s="16"/>
      <c r="M611" s="340" t="s">
        <v>138</v>
      </c>
      <c r="N611" s="340" t="s">
        <v>147</v>
      </c>
      <c r="P611" s="16"/>
      <c r="Q611" s="16"/>
    </row>
    <row r="612" spans="1:17" ht="12.75" customHeight="1" x14ac:dyDescent="0.35">
      <c r="A612" s="22">
        <v>609</v>
      </c>
      <c r="B612" s="425">
        <v>15</v>
      </c>
      <c r="C612" s="426">
        <v>45200</v>
      </c>
      <c r="D612" s="434" t="s">
        <v>890</v>
      </c>
      <c r="E612" s="370" t="str">
        <f t="shared" si="122"/>
        <v>GREENWICH PFC</v>
      </c>
      <c r="F612" s="370" t="str">
        <f t="shared" si="122"/>
        <v>EAST HAVEN SC</v>
      </c>
      <c r="G612" s="373"/>
      <c r="H612" s="369">
        <v>0.41666666666666669</v>
      </c>
      <c r="I612" s="370" t="str">
        <f>VLOOKUP(E612,FallFields1,2)</f>
        <v>tbd</v>
      </c>
      <c r="J612" s="326"/>
      <c r="K612" s="16"/>
      <c r="M612" s="340" t="s">
        <v>141</v>
      </c>
      <c r="N612" s="340" t="s">
        <v>136</v>
      </c>
      <c r="P612" s="16"/>
      <c r="Q612" s="16"/>
    </row>
    <row r="613" spans="1:17" ht="12.75" customHeight="1" x14ac:dyDescent="0.35">
      <c r="A613" s="22">
        <v>610</v>
      </c>
      <c r="B613" s="425">
        <v>15</v>
      </c>
      <c r="C613" s="426">
        <v>45200</v>
      </c>
      <c r="D613" s="434" t="s">
        <v>890</v>
      </c>
      <c r="E613" s="370" t="str">
        <f t="shared" si="122"/>
        <v>CLUB NAPOLI 50</v>
      </c>
      <c r="F613" s="370" t="str">
        <f t="shared" si="122"/>
        <v>GUILFORD BLACK EAGLES</v>
      </c>
      <c r="G613" s="368"/>
      <c r="H613" s="369">
        <f>VLOOKUP(E613,START_TIMES,2)</f>
        <v>0.41666666666666702</v>
      </c>
      <c r="I613" s="370" t="str">
        <f>VLOOKUP(E613,FallFields1,2)</f>
        <v>North Farms Park (G), North Branford</v>
      </c>
      <c r="J613" s="73"/>
      <c r="K613" s="16"/>
      <c r="M613" s="340" t="s">
        <v>134</v>
      </c>
      <c r="N613" s="340" t="s">
        <v>142</v>
      </c>
      <c r="P613" s="16"/>
      <c r="Q613" s="16"/>
    </row>
    <row r="614" spans="1:17" ht="12.75" customHeight="1" x14ac:dyDescent="0.35">
      <c r="A614" s="22">
        <v>611</v>
      </c>
      <c r="B614" s="428" t="s">
        <v>0</v>
      </c>
      <c r="C614" s="426" t="s">
        <v>0</v>
      </c>
      <c r="D614" s="429" t="s">
        <v>0</v>
      </c>
      <c r="E614" s="371" t="s">
        <v>0</v>
      </c>
      <c r="F614" s="372" t="s">
        <v>0</v>
      </c>
      <c r="G614" s="373" t="s">
        <v>0</v>
      </c>
      <c r="H614" s="374" t="s">
        <v>0</v>
      </c>
      <c r="I614" s="372" t="s">
        <v>0</v>
      </c>
      <c r="J614" s="326"/>
      <c r="K614" s="16"/>
      <c r="M614" s="85"/>
      <c r="N614" s="85"/>
      <c r="P614" s="16"/>
      <c r="Q614" s="16"/>
    </row>
    <row r="615" spans="1:17" ht="12.75" customHeight="1" x14ac:dyDescent="0.35">
      <c r="A615" s="22">
        <v>612</v>
      </c>
      <c r="B615" s="425"/>
      <c r="C615" s="426">
        <v>45200</v>
      </c>
      <c r="D615" s="435" t="s">
        <v>891</v>
      </c>
      <c r="E615" s="370" t="str">
        <f>VLOOKUP(M615,Teams,2)</f>
        <v>SOUTHEAST CT</v>
      </c>
      <c r="F615" s="370" t="str">
        <f>VLOOKUP(N615,Teams,2)</f>
        <v>NORTH BRANFORD LEGENDS</v>
      </c>
      <c r="G615" s="368"/>
      <c r="H615" s="369">
        <f>VLOOKUP(E615,START_TIMES,2)</f>
        <v>0.41666666666666702</v>
      </c>
      <c r="I615" s="370" t="str">
        <f>VLOOKUP(E615,FallFields1,2)</f>
        <v>Killingworth Rec Park (G), Killingworth</v>
      </c>
      <c r="J615" s="73"/>
      <c r="K615" s="16"/>
      <c r="M615" s="341" t="s">
        <v>149</v>
      </c>
      <c r="N615" s="341" t="s">
        <v>148</v>
      </c>
      <c r="P615" s="16"/>
      <c r="Q615" s="16"/>
    </row>
    <row r="616" spans="1:17" ht="12.75" customHeight="1" x14ac:dyDescent="0.35">
      <c r="A616" s="22">
        <v>613</v>
      </c>
      <c r="B616" s="425"/>
      <c r="C616" s="426">
        <v>45200</v>
      </c>
      <c r="D616" s="435" t="s">
        <v>891</v>
      </c>
      <c r="E616" s="370" t="str">
        <f>VLOOKUP(M616,Teams,2)</f>
        <v>ZIMMITTI SC</v>
      </c>
      <c r="F616" s="370" t="str">
        <f>VLOOKUP(N616,Teams,2)</f>
        <v>VASCO DA GAMA 60</v>
      </c>
      <c r="G616" s="368"/>
      <c r="H616" s="369">
        <f>VLOOKUP(E616,START_TIMES,2)</f>
        <v>0.41666666666666702</v>
      </c>
      <c r="I616" s="370" t="str">
        <f>VLOOKUP(E616,FallFields1,2)</f>
        <v>Pontelandolfo Club (G), Waterbury</v>
      </c>
      <c r="J616" s="73"/>
      <c r="K616" s="16"/>
      <c r="M616" s="341" t="s">
        <v>137</v>
      </c>
      <c r="N616" s="341" t="s">
        <v>135</v>
      </c>
      <c r="P616" s="16"/>
      <c r="Q616" s="16"/>
    </row>
    <row r="617" spans="1:17" ht="12.75" customHeight="1" x14ac:dyDescent="0.35">
      <c r="A617" s="22">
        <v>614</v>
      </c>
      <c r="B617" s="428" t="s">
        <v>0</v>
      </c>
      <c r="C617" s="426" t="s">
        <v>0</v>
      </c>
      <c r="D617" s="429" t="s">
        <v>0</v>
      </c>
      <c r="E617" s="371" t="s">
        <v>0</v>
      </c>
      <c r="F617" s="372" t="s">
        <v>0</v>
      </c>
      <c r="G617" s="373" t="s">
        <v>0</v>
      </c>
      <c r="H617" s="374" t="s">
        <v>0</v>
      </c>
      <c r="I617" s="372" t="s">
        <v>0</v>
      </c>
      <c r="J617" s="326"/>
      <c r="K617" s="16"/>
      <c r="M617" s="85"/>
      <c r="N617" s="85"/>
      <c r="P617" s="16"/>
      <c r="Q617" s="16"/>
    </row>
    <row r="618" spans="1:17" ht="12.75" customHeight="1" x14ac:dyDescent="0.35">
      <c r="A618" s="22">
        <v>615</v>
      </c>
      <c r="B618" s="428" t="s">
        <v>0</v>
      </c>
      <c r="C618" s="426" t="s">
        <v>0</v>
      </c>
      <c r="D618" s="429" t="s">
        <v>0</v>
      </c>
      <c r="E618" s="371" t="s">
        <v>0</v>
      </c>
      <c r="F618" s="372" t="s">
        <v>0</v>
      </c>
      <c r="G618" s="373" t="s">
        <v>0</v>
      </c>
      <c r="H618" s="374" t="s">
        <v>0</v>
      </c>
      <c r="I618" s="372" t="s">
        <v>0</v>
      </c>
      <c r="J618" s="326"/>
      <c r="K618" s="16"/>
      <c r="M618" s="85"/>
      <c r="N618" s="85"/>
      <c r="P618" s="16"/>
      <c r="Q618" s="16"/>
    </row>
    <row r="619" spans="1:17" ht="18.75" customHeight="1" x14ac:dyDescent="0.25">
      <c r="A619" s="22">
        <v>616</v>
      </c>
      <c r="B619" s="436"/>
      <c r="C619" s="439" t="s">
        <v>914</v>
      </c>
      <c r="D619" s="453"/>
      <c r="E619" s="402"/>
      <c r="F619" s="402"/>
      <c r="G619" s="404"/>
      <c r="H619" s="402"/>
      <c r="I619" s="402"/>
      <c r="J619" s="402"/>
      <c r="K619" s="16"/>
      <c r="M619" s="85"/>
      <c r="N619" s="85"/>
      <c r="P619" s="16"/>
      <c r="Q619" s="16"/>
    </row>
    <row r="620" spans="1:17" ht="12.75" customHeight="1" x14ac:dyDescent="0.35">
      <c r="A620" s="22">
        <v>617</v>
      </c>
      <c r="B620" s="428" t="s">
        <v>0</v>
      </c>
      <c r="C620" s="426" t="s">
        <v>0</v>
      </c>
      <c r="D620" s="429" t="s">
        <v>0</v>
      </c>
      <c r="E620" s="371" t="s">
        <v>0</v>
      </c>
      <c r="F620" s="372" t="s">
        <v>0</v>
      </c>
      <c r="G620" s="373" t="s">
        <v>0</v>
      </c>
      <c r="H620" s="374" t="s">
        <v>0</v>
      </c>
      <c r="I620" s="372" t="s">
        <v>0</v>
      </c>
      <c r="J620" s="326"/>
      <c r="K620" s="16"/>
      <c r="M620" s="85"/>
      <c r="N620" s="85"/>
      <c r="P620" s="16"/>
      <c r="Q620" s="16"/>
    </row>
    <row r="621" spans="1:17" ht="12.75" customHeight="1" x14ac:dyDescent="0.35">
      <c r="A621" s="22">
        <v>618</v>
      </c>
      <c r="B621" s="425">
        <v>16</v>
      </c>
      <c r="C621" s="426">
        <v>45214</v>
      </c>
      <c r="D621" s="427" t="s">
        <v>10</v>
      </c>
      <c r="E621" s="370" t="str">
        <f t="shared" ref="E621:F625" si="123">VLOOKUP(M621,Teams,2)</f>
        <v>GREENWICH FC 30</v>
      </c>
      <c r="F621" s="370" t="str">
        <f t="shared" si="123"/>
        <v>CLUB NAPOLI 30</v>
      </c>
      <c r="G621" s="368"/>
      <c r="H621" s="369">
        <f>VLOOKUP(E621,START_TIMES,2)</f>
        <v>0.33333333333333331</v>
      </c>
      <c r="I621" s="370" t="str">
        <f>VLOOKUP(E621,FallFields1,2)</f>
        <v>tbd</v>
      </c>
      <c r="J621" s="73"/>
      <c r="K621" s="16"/>
      <c r="M621" s="85" t="s">
        <v>99</v>
      </c>
      <c r="N621" s="85" t="s">
        <v>96</v>
      </c>
      <c r="P621" s="16"/>
      <c r="Q621" s="16"/>
    </row>
    <row r="622" spans="1:17" ht="12.75" customHeight="1" x14ac:dyDescent="0.35">
      <c r="A622" s="22">
        <v>619</v>
      </c>
      <c r="B622" s="425">
        <v>16</v>
      </c>
      <c r="C622" s="426">
        <v>45214</v>
      </c>
      <c r="D622" s="427" t="s">
        <v>10</v>
      </c>
      <c r="E622" s="370" t="str">
        <f t="shared" si="123"/>
        <v>HAMDEN ALL STARS</v>
      </c>
      <c r="F622" s="370" t="str">
        <f t="shared" si="123"/>
        <v>CLINTON FC 30</v>
      </c>
      <c r="G622" s="368"/>
      <c r="H622" s="369">
        <f>VLOOKUP(E622,START_TIMES,2)</f>
        <v>0.41666666666666702</v>
      </c>
      <c r="I622" s="370" t="str">
        <f>VLOOKUP(E622,FallFields1,2)</f>
        <v>West Woods School (G), Hamden</v>
      </c>
      <c r="J622" s="73"/>
      <c r="K622" s="16"/>
      <c r="M622" s="85" t="s">
        <v>94</v>
      </c>
      <c r="N622" s="85" t="s">
        <v>97</v>
      </c>
      <c r="P622" s="16"/>
      <c r="Q622" s="16"/>
    </row>
    <row r="623" spans="1:17" ht="13" customHeight="1" x14ac:dyDescent="0.35">
      <c r="A623" s="22">
        <v>620</v>
      </c>
      <c r="B623" s="425">
        <v>16</v>
      </c>
      <c r="C623" s="426">
        <v>45214</v>
      </c>
      <c r="D623" s="427" t="s">
        <v>10</v>
      </c>
      <c r="E623" s="370" t="str">
        <f t="shared" si="123"/>
        <v>NORTH BRANFORD 30</v>
      </c>
      <c r="F623" s="370" t="str">
        <f t="shared" si="123"/>
        <v>NEWTOWN SALTY DOGS</v>
      </c>
      <c r="G623" s="375"/>
      <c r="H623" s="369">
        <f>VLOOKUP(E623,START_TIMES,2)</f>
        <v>0.41666666666666702</v>
      </c>
      <c r="I623" s="370" t="str">
        <f>VLOOKUP(E623,FallFields1,2)</f>
        <v>Bittner Park (G), Guilford</v>
      </c>
      <c r="J623" s="73"/>
      <c r="K623" s="16"/>
      <c r="M623" s="85" t="s">
        <v>98</v>
      </c>
      <c r="N623" s="85" t="s">
        <v>92</v>
      </c>
      <c r="P623" s="16"/>
      <c r="Q623" s="16"/>
    </row>
    <row r="624" spans="1:17" ht="12.75" customHeight="1" x14ac:dyDescent="0.35">
      <c r="A624" s="22">
        <v>621</v>
      </c>
      <c r="B624" s="425">
        <v>16</v>
      </c>
      <c r="C624" s="426">
        <v>45214</v>
      </c>
      <c r="D624" s="427" t="s">
        <v>10</v>
      </c>
      <c r="E624" s="370" t="str">
        <f t="shared" si="123"/>
        <v>DANBURY UNITED</v>
      </c>
      <c r="F624" s="370" t="str">
        <f t="shared" si="123"/>
        <v>VASCO DA GAMA 30</v>
      </c>
      <c r="G624" s="368"/>
      <c r="H624" s="369">
        <f>VLOOKUP(E624,START_TIMES,2)</f>
        <v>0.41666666666666702</v>
      </c>
      <c r="I624" s="370" t="str">
        <f>VLOOKUP(E624,FallFields1,2)</f>
        <v>Portuguese Cultural Center (G), Danbury</v>
      </c>
      <c r="J624" s="73"/>
      <c r="K624" s="16"/>
      <c r="M624" s="85" t="s">
        <v>93</v>
      </c>
      <c r="N624" s="85" t="s">
        <v>101</v>
      </c>
      <c r="P624" s="16"/>
      <c r="Q624" s="16"/>
    </row>
    <row r="625" spans="1:29" ht="12.75" customHeight="1" x14ac:dyDescent="0.35">
      <c r="A625" s="22">
        <v>622</v>
      </c>
      <c r="B625" s="425">
        <v>16</v>
      </c>
      <c r="C625" s="426">
        <v>45214</v>
      </c>
      <c r="D625" s="427" t="s">
        <v>10</v>
      </c>
      <c r="E625" s="382" t="str">
        <f t="shared" si="123"/>
        <v>STAMFORD FC</v>
      </c>
      <c r="F625" s="382" t="str">
        <f t="shared" si="123"/>
        <v>NORWALK FC</v>
      </c>
      <c r="G625" s="368"/>
      <c r="H625" s="369">
        <f>VLOOKUP(E625,START_TIMES,2)</f>
        <v>0.41666666666666702</v>
      </c>
      <c r="I625" s="370" t="str">
        <f>VLOOKUP(E625,FallFields1,2)</f>
        <v>West Beach Fields (T), Stamford</v>
      </c>
      <c r="J625" s="73"/>
      <c r="K625" s="16"/>
      <c r="M625" s="85" t="s">
        <v>95</v>
      </c>
      <c r="N625" s="85" t="s">
        <v>100</v>
      </c>
      <c r="P625" s="16"/>
      <c r="Q625" s="16"/>
    </row>
    <row r="626" spans="1:29" ht="12.75" customHeight="1" x14ac:dyDescent="0.35">
      <c r="A626" s="22">
        <v>623</v>
      </c>
      <c r="B626" s="428" t="s">
        <v>0</v>
      </c>
      <c r="C626" s="426" t="s">
        <v>0</v>
      </c>
      <c r="D626" s="429" t="s">
        <v>0</v>
      </c>
      <c r="E626" s="371" t="s">
        <v>0</v>
      </c>
      <c r="F626" s="372" t="s">
        <v>0</v>
      </c>
      <c r="G626" s="373" t="s">
        <v>0</v>
      </c>
      <c r="H626" s="374" t="s">
        <v>0</v>
      </c>
      <c r="I626" s="372" t="s">
        <v>0</v>
      </c>
      <c r="J626" s="326"/>
      <c r="K626" s="16"/>
      <c r="M626" s="85"/>
      <c r="N626" s="85"/>
      <c r="P626" s="16"/>
      <c r="Q626" s="16"/>
    </row>
    <row r="627" spans="1:29" ht="12.75" customHeight="1" x14ac:dyDescent="0.35">
      <c r="A627" s="22">
        <v>624</v>
      </c>
      <c r="B627" s="425">
        <v>16</v>
      </c>
      <c r="C627" s="426">
        <v>45214</v>
      </c>
      <c r="D627" s="430" t="s">
        <v>175</v>
      </c>
      <c r="E627" s="370" t="str">
        <f t="shared" ref="E627:F631" si="124">VLOOKUP(M627,Teams,2)</f>
        <v>LITCHFIELD COUNTY BLUES 30</v>
      </c>
      <c r="F627" s="370" t="str">
        <f t="shared" si="124"/>
        <v>ELITE FC</v>
      </c>
      <c r="G627" s="375"/>
      <c r="H627" s="369">
        <f>VLOOKUP(E627,START_TIMES,2)</f>
        <v>0.41666666666666669</v>
      </c>
      <c r="I627" s="370" t="str">
        <f>VLOOKUP(E627,FallFields1,2)</f>
        <v>New Milford HS (T), New Milford</v>
      </c>
      <c r="J627" s="73"/>
      <c r="K627" s="16"/>
      <c r="M627" s="197" t="s">
        <v>153</v>
      </c>
      <c r="N627" s="197" t="s">
        <v>151</v>
      </c>
      <c r="P627" s="16"/>
      <c r="Q627" s="16"/>
    </row>
    <row r="628" spans="1:29" ht="12.75" customHeight="1" x14ac:dyDescent="0.35">
      <c r="A628" s="22">
        <v>625</v>
      </c>
      <c r="B628" s="425">
        <v>16</v>
      </c>
      <c r="C628" s="426">
        <v>45214</v>
      </c>
      <c r="D628" s="430" t="s">
        <v>175</v>
      </c>
      <c r="E628" s="370" t="str">
        <f t="shared" si="124"/>
        <v>MILFORD AMIGOS</v>
      </c>
      <c r="F628" s="370" t="str">
        <f t="shared" si="124"/>
        <v>COYOTES FC</v>
      </c>
      <c r="G628" s="368"/>
      <c r="H628" s="369">
        <f>VLOOKUP(E628,START_TIMES,2)</f>
        <v>0.33333333333333331</v>
      </c>
      <c r="I628" s="370" t="str">
        <f>VLOOKUP(E628,FallFields1,2)</f>
        <v>Pease Road (G), Woodbridge</v>
      </c>
      <c r="J628" s="73"/>
      <c r="K628" s="16"/>
      <c r="M628" s="197" t="s">
        <v>154</v>
      </c>
      <c r="N628" s="197" t="s">
        <v>150</v>
      </c>
      <c r="P628" s="16"/>
      <c r="Q628" s="16"/>
    </row>
    <row r="629" spans="1:29" ht="12.75" customHeight="1" x14ac:dyDescent="0.35">
      <c r="A629" s="22">
        <v>626</v>
      </c>
      <c r="B629" s="425">
        <v>16</v>
      </c>
      <c r="C629" s="426">
        <v>45214</v>
      </c>
      <c r="D629" s="430" t="s">
        <v>175</v>
      </c>
      <c r="E629" s="370" t="str">
        <f t="shared" si="124"/>
        <v>NAUGATUCK FUSION</v>
      </c>
      <c r="F629" s="370" t="str">
        <f t="shared" si="124"/>
        <v>MILFORD TUESDAY</v>
      </c>
      <c r="G629" s="368"/>
      <c r="H629" s="369">
        <f>VLOOKUP(E629,START_TIMES,2)</f>
        <v>0.41666666666666702</v>
      </c>
      <c r="I629" s="370" t="str">
        <f>VLOOKUP(E629,FallFields1,2)</f>
        <v>City Hill MS (G), Naugatuck</v>
      </c>
      <c r="J629" s="73"/>
      <c r="K629" s="16"/>
      <c r="M629" s="197" t="s">
        <v>156</v>
      </c>
      <c r="N629" s="197" t="s">
        <v>155</v>
      </c>
      <c r="P629" s="16"/>
      <c r="Q629" s="16"/>
    </row>
    <row r="630" spans="1:29" ht="12.75" customHeight="1" x14ac:dyDescent="0.35">
      <c r="A630" s="22">
        <v>627</v>
      </c>
      <c r="B630" s="425">
        <v>16</v>
      </c>
      <c r="C630" s="426">
        <v>45214</v>
      </c>
      <c r="D630" s="430" t="s">
        <v>175</v>
      </c>
      <c r="E630" s="370" t="str">
        <f t="shared" si="124"/>
        <v>FC CALDO VERDE</v>
      </c>
      <c r="F630" s="370" t="str">
        <f t="shared" si="124"/>
        <v>TRINITY FC</v>
      </c>
      <c r="G630" s="368"/>
      <c r="H630" s="369">
        <v>0.33333333333333331</v>
      </c>
      <c r="I630" s="370" t="str">
        <f>VLOOKUP(E630,FallFields1,2)</f>
        <v>City Hill MS (G), Naugatuck</v>
      </c>
      <c r="J630" s="73"/>
      <c r="K630" s="16"/>
      <c r="M630" s="197" t="s">
        <v>152</v>
      </c>
      <c r="N630" s="197" t="s">
        <v>159</v>
      </c>
      <c r="P630" s="16"/>
      <c r="Q630" s="16"/>
    </row>
    <row r="631" spans="1:29" ht="12.75" customHeight="1" x14ac:dyDescent="0.35">
      <c r="A631" s="22">
        <v>628</v>
      </c>
      <c r="B631" s="425">
        <v>16</v>
      </c>
      <c r="C631" s="426">
        <v>45214</v>
      </c>
      <c r="D631" s="430" t="s">
        <v>175</v>
      </c>
      <c r="E631" s="370" t="str">
        <f t="shared" si="124"/>
        <v>QPR</v>
      </c>
      <c r="F631" s="370" t="str">
        <f t="shared" si="124"/>
        <v>SHELTON FC</v>
      </c>
      <c r="G631" s="368"/>
      <c r="H631" s="369">
        <f>VLOOKUP(E631,START_TIMES,2)</f>
        <v>0.41666666666666669</v>
      </c>
      <c r="I631" s="370" t="str">
        <f>VLOOKUP(E631,FallFields1,2)</f>
        <v>Quinnipiac Park (G), Cheshire</v>
      </c>
      <c r="J631" s="73"/>
      <c r="K631" s="16"/>
      <c r="M631" s="197" t="s">
        <v>157</v>
      </c>
      <c r="N631" s="197" t="s">
        <v>158</v>
      </c>
      <c r="P631" s="16"/>
      <c r="Q631" s="16"/>
    </row>
    <row r="632" spans="1:29" ht="12.65" customHeight="1" thickBot="1" x14ac:dyDescent="0.4">
      <c r="A632" s="22">
        <v>629</v>
      </c>
      <c r="B632" s="428" t="s">
        <v>0</v>
      </c>
      <c r="C632" s="426" t="s">
        <v>0</v>
      </c>
      <c r="D632" s="429" t="s">
        <v>0</v>
      </c>
      <c r="E632" s="371" t="s">
        <v>0</v>
      </c>
      <c r="F632" s="372" t="s">
        <v>0</v>
      </c>
      <c r="G632" s="373" t="s">
        <v>0</v>
      </c>
      <c r="H632" s="374" t="s">
        <v>0</v>
      </c>
      <c r="I632" s="372" t="s">
        <v>0</v>
      </c>
      <c r="J632" s="326"/>
      <c r="K632" s="16"/>
      <c r="M632" s="85"/>
      <c r="N632" s="85"/>
      <c r="P632" s="16"/>
      <c r="Q632" s="16"/>
    </row>
    <row r="633" spans="1:29" ht="12.75" customHeight="1" thickTop="1" thickBot="1" x14ac:dyDescent="0.4">
      <c r="A633" s="22">
        <v>630</v>
      </c>
      <c r="B633" s="425">
        <v>16</v>
      </c>
      <c r="C633" s="426">
        <v>45214</v>
      </c>
      <c r="D633" s="431" t="s">
        <v>11</v>
      </c>
      <c r="E633" s="370" t="str">
        <f t="shared" ref="E633:F637" si="125">VLOOKUP(M633,Teams,2)</f>
        <v>GREENWICH PUMAS FC 40</v>
      </c>
      <c r="F633" s="370" t="str">
        <f t="shared" si="125"/>
        <v>FAIRFIELD GAC 40</v>
      </c>
      <c r="G633" s="368"/>
      <c r="H633" s="369">
        <f>VLOOKUP(E633,START_TIMES,2)</f>
        <v>0.33333333333333331</v>
      </c>
      <c r="I633" s="370" t="str">
        <f>VLOOKUP(E633,FallFields1,2)</f>
        <v>tbd</v>
      </c>
      <c r="J633" s="73"/>
      <c r="K633" s="16"/>
      <c r="M633" s="359" t="s">
        <v>163</v>
      </c>
      <c r="N633" s="359" t="s">
        <v>161</v>
      </c>
      <c r="P633" s="16"/>
      <c r="Q633" s="16"/>
      <c r="S633" s="16"/>
      <c r="T633" s="198"/>
      <c r="U633" s="198"/>
      <c r="V633" s="16">
        <v>73</v>
      </c>
      <c r="W633" s="209"/>
      <c r="X633" s="215"/>
      <c r="Y633" s="16"/>
      <c r="Z633" s="20"/>
      <c r="AC633" s="16"/>
    </row>
    <row r="634" spans="1:29" ht="12.75" customHeight="1" thickTop="1" x14ac:dyDescent="0.35">
      <c r="A634" s="22">
        <v>631</v>
      </c>
      <c r="B634" s="425">
        <v>16</v>
      </c>
      <c r="C634" s="426">
        <v>45214</v>
      </c>
      <c r="D634" s="431" t="s">
        <v>11</v>
      </c>
      <c r="E634" s="370" t="str">
        <f t="shared" si="125"/>
        <v>NORWALK SPORT COLOMBIA 40</v>
      </c>
      <c r="F634" s="370" t="str">
        <f t="shared" si="125"/>
        <v>CLINTON FC 40</v>
      </c>
      <c r="G634" s="368"/>
      <c r="H634" s="369">
        <f>VLOOKUP(E634,START_TIMES,2)</f>
        <v>0.41666666666666702</v>
      </c>
      <c r="I634" s="370" t="str">
        <f>VLOOKUP(E634,FallFields1,2)</f>
        <v>Nathan Hale MS (T), Norwalk</v>
      </c>
      <c r="J634" s="73"/>
      <c r="K634" s="16"/>
      <c r="M634" s="359" t="s">
        <v>104</v>
      </c>
      <c r="N634" s="359" t="s">
        <v>160</v>
      </c>
      <c r="P634" s="16"/>
      <c r="Q634" s="16"/>
      <c r="S634" s="16"/>
      <c r="T634" s="288"/>
      <c r="U634" s="288"/>
      <c r="V634" s="16"/>
      <c r="W634" s="227"/>
      <c r="X634" s="289"/>
      <c r="Y634" s="16"/>
      <c r="Z634" s="20"/>
      <c r="AC634" s="16"/>
    </row>
    <row r="635" spans="1:29" ht="12.75" customHeight="1" x14ac:dyDescent="0.35">
      <c r="A635" s="22">
        <v>632</v>
      </c>
      <c r="B635" s="425">
        <v>16</v>
      </c>
      <c r="C635" s="426">
        <v>45214</v>
      </c>
      <c r="D635" s="431" t="s">
        <v>11</v>
      </c>
      <c r="E635" s="370" t="str">
        <f t="shared" si="125"/>
        <v>SOUTHEAST ROVERS</v>
      </c>
      <c r="F635" s="370" t="str">
        <f t="shared" si="125"/>
        <v>RIDGEFIELD KICKS</v>
      </c>
      <c r="G635" s="368"/>
      <c r="H635" s="369">
        <f>VLOOKUP(E635,START_TIMES,2)</f>
        <v>0.41666666666666702</v>
      </c>
      <c r="I635" s="370" t="str">
        <f>VLOOKUP(E635,FallFields1,2)</f>
        <v>Leary Park (G), Waterford</v>
      </c>
      <c r="J635" s="323"/>
      <c r="K635" s="16"/>
      <c r="M635" s="359" t="s">
        <v>106</v>
      </c>
      <c r="N635" s="359" t="s">
        <v>105</v>
      </c>
      <c r="P635" s="16"/>
      <c r="Q635" s="16"/>
    </row>
    <row r="636" spans="1:29" ht="12.75" customHeight="1" thickBot="1" x14ac:dyDescent="0.4">
      <c r="A636" s="22">
        <v>633</v>
      </c>
      <c r="B636" s="425">
        <v>16</v>
      </c>
      <c r="C636" s="426">
        <v>45214</v>
      </c>
      <c r="D636" s="431" t="s">
        <v>11</v>
      </c>
      <c r="E636" s="370" t="str">
        <f t="shared" si="125"/>
        <v>WATERBURY ALBANIANS</v>
      </c>
      <c r="F636" s="370" t="str">
        <f t="shared" si="125"/>
        <v>GREENWICH FC 40</v>
      </c>
      <c r="G636" s="368"/>
      <c r="H636" s="369">
        <f>VLOOKUP(E636,START_TIMES,2)</f>
        <v>0.33333333333333331</v>
      </c>
      <c r="I636" s="370" t="str">
        <f>VLOOKUP(E636,FallFields1,2)</f>
        <v>Lower Ptak (G), Brookfield</v>
      </c>
      <c r="J636" s="73"/>
      <c r="K636" s="16"/>
      <c r="M636" s="359" t="s">
        <v>109</v>
      </c>
      <c r="N636" s="359" t="s">
        <v>162</v>
      </c>
      <c r="P636" s="16"/>
      <c r="Q636" s="16"/>
    </row>
    <row r="637" spans="1:29" ht="12.75" customHeight="1" thickTop="1" thickBot="1" x14ac:dyDescent="0.4">
      <c r="A637" s="22">
        <v>634</v>
      </c>
      <c r="B637" s="425">
        <v>16</v>
      </c>
      <c r="C637" s="426">
        <v>45214</v>
      </c>
      <c r="D637" s="431" t="s">
        <v>11</v>
      </c>
      <c r="E637" s="370" t="str">
        <f t="shared" si="125"/>
        <v>STORM FC</v>
      </c>
      <c r="F637" s="370" t="str">
        <f t="shared" si="125"/>
        <v>VASCO DA GAMA 40</v>
      </c>
      <c r="G637" s="368"/>
      <c r="H637" s="369">
        <f>VLOOKUP(E637,START_TIMES,2)</f>
        <v>0.33333333333333331</v>
      </c>
      <c r="I637" s="370" t="str">
        <f>VLOOKUP(E637,FallFields1,2)</f>
        <v>Wakeman Park (T), Westport</v>
      </c>
      <c r="J637" s="73"/>
      <c r="K637" s="16"/>
      <c r="M637" s="359" t="s">
        <v>107</v>
      </c>
      <c r="N637" s="359" t="s">
        <v>108</v>
      </c>
      <c r="P637" s="16"/>
      <c r="Q637" s="16"/>
      <c r="S637" s="16"/>
      <c r="T637" s="198"/>
      <c r="U637" s="198"/>
      <c r="V637" s="16">
        <v>74</v>
      </c>
      <c r="W637" s="209"/>
      <c r="X637" s="215"/>
      <c r="Y637" s="16"/>
      <c r="Z637" s="20"/>
      <c r="AC637" s="16"/>
    </row>
    <row r="638" spans="1:29" ht="12.75" customHeight="1" thickTop="1" x14ac:dyDescent="0.35">
      <c r="A638" s="22">
        <v>635</v>
      </c>
      <c r="B638" s="428" t="s">
        <v>0</v>
      </c>
      <c r="C638" s="426" t="s">
        <v>0</v>
      </c>
      <c r="D638" s="429" t="s">
        <v>0</v>
      </c>
      <c r="E638" s="371" t="s">
        <v>0</v>
      </c>
      <c r="F638" s="372" t="s">
        <v>0</v>
      </c>
      <c r="G638" s="373" t="s">
        <v>0</v>
      </c>
      <c r="H638" s="374" t="s">
        <v>0</v>
      </c>
      <c r="I638" s="372" t="s">
        <v>0</v>
      </c>
      <c r="J638" s="326"/>
      <c r="K638" s="16"/>
      <c r="M638" s="85"/>
      <c r="N638" s="85"/>
      <c r="P638" s="16"/>
      <c r="Q638" s="16"/>
    </row>
    <row r="639" spans="1:29" ht="12.75" customHeight="1" x14ac:dyDescent="0.35">
      <c r="A639" s="22">
        <v>636</v>
      </c>
      <c r="B639" s="425">
        <v>16</v>
      </c>
      <c r="C639" s="426">
        <v>45214</v>
      </c>
      <c r="D639" s="432" t="s">
        <v>12</v>
      </c>
      <c r="E639" s="367" t="e">
        <f t="shared" ref="E639:F645" si="126">VLOOKUP(M639,Teams,2)</f>
        <v>#N/A</v>
      </c>
      <c r="F639" s="367" t="e">
        <f t="shared" si="126"/>
        <v>#N/A</v>
      </c>
      <c r="G639" s="368"/>
      <c r="H639" s="369" t="e">
        <f t="shared" ref="H639:H645" si="127">VLOOKUP(E639,START_TIMES,2)</f>
        <v>#N/A</v>
      </c>
      <c r="I639" s="370" t="e">
        <f t="shared" ref="I639:I645" si="128">VLOOKUP(E639,FallFields1,2)</f>
        <v>#N/A</v>
      </c>
      <c r="J639" s="73"/>
      <c r="K639" s="16"/>
      <c r="M639" s="337"/>
      <c r="N639" s="337"/>
      <c r="P639" s="16"/>
      <c r="Q639" s="16"/>
    </row>
    <row r="640" spans="1:29" ht="12.75" customHeight="1" x14ac:dyDescent="0.35">
      <c r="A640" s="22">
        <v>637</v>
      </c>
      <c r="B640" s="425">
        <v>16</v>
      </c>
      <c r="C640" s="426">
        <v>45214</v>
      </c>
      <c r="D640" s="432" t="s">
        <v>12</v>
      </c>
      <c r="E640" s="367" t="e">
        <f t="shared" si="126"/>
        <v>#N/A</v>
      </c>
      <c r="F640" s="367" t="e">
        <f t="shared" si="126"/>
        <v>#N/A</v>
      </c>
      <c r="G640" s="368"/>
      <c r="H640" s="369" t="e">
        <f t="shared" si="127"/>
        <v>#N/A</v>
      </c>
      <c r="I640" s="370" t="e">
        <f t="shared" si="128"/>
        <v>#N/A</v>
      </c>
      <c r="J640" s="73"/>
      <c r="K640" s="16"/>
      <c r="M640" s="337"/>
      <c r="N640" s="337"/>
      <c r="P640" s="16"/>
      <c r="Q640" s="16"/>
    </row>
    <row r="641" spans="1:17" ht="12.75" customHeight="1" x14ac:dyDescent="0.35">
      <c r="A641" s="22">
        <v>638</v>
      </c>
      <c r="B641" s="425">
        <v>16</v>
      </c>
      <c r="C641" s="426">
        <v>45214</v>
      </c>
      <c r="D641" s="432" t="s">
        <v>12</v>
      </c>
      <c r="E641" s="367" t="e">
        <f t="shared" si="126"/>
        <v>#N/A</v>
      </c>
      <c r="F641" s="367" t="e">
        <f t="shared" si="126"/>
        <v>#N/A</v>
      </c>
      <c r="G641" s="368"/>
      <c r="H641" s="369" t="e">
        <f t="shared" si="127"/>
        <v>#N/A</v>
      </c>
      <c r="I641" s="370" t="e">
        <f t="shared" si="128"/>
        <v>#N/A</v>
      </c>
      <c r="J641" s="323"/>
      <c r="K641" s="16"/>
      <c r="M641" s="337"/>
      <c r="N641" s="337"/>
      <c r="P641" s="16"/>
      <c r="Q641" s="16"/>
    </row>
    <row r="642" spans="1:17" ht="12.75" customHeight="1" x14ac:dyDescent="0.35">
      <c r="A642" s="22">
        <v>639</v>
      </c>
      <c r="B642" s="425">
        <v>16</v>
      </c>
      <c r="C642" s="426">
        <v>45214</v>
      </c>
      <c r="D642" s="432" t="s">
        <v>12</v>
      </c>
      <c r="E642" s="367" t="e">
        <f t="shared" si="126"/>
        <v>#N/A</v>
      </c>
      <c r="F642" s="367" t="e">
        <f t="shared" si="126"/>
        <v>#N/A</v>
      </c>
      <c r="G642" s="368"/>
      <c r="H642" s="369" t="e">
        <f t="shared" si="127"/>
        <v>#N/A</v>
      </c>
      <c r="I642" s="370" t="e">
        <f t="shared" si="128"/>
        <v>#N/A</v>
      </c>
      <c r="J642" s="73"/>
      <c r="K642" s="16"/>
      <c r="M642" s="336"/>
      <c r="N642" s="336"/>
      <c r="P642" s="16"/>
      <c r="Q642" s="16"/>
    </row>
    <row r="643" spans="1:17" ht="12.75" customHeight="1" x14ac:dyDescent="0.35">
      <c r="A643" s="22">
        <v>640</v>
      </c>
      <c r="B643" s="425">
        <v>16</v>
      </c>
      <c r="C643" s="426">
        <v>45214</v>
      </c>
      <c r="D643" s="432" t="s">
        <v>12</v>
      </c>
      <c r="E643" s="367" t="e">
        <f t="shared" si="126"/>
        <v>#N/A</v>
      </c>
      <c r="F643" s="367" t="e">
        <f t="shared" si="126"/>
        <v>#N/A</v>
      </c>
      <c r="G643" s="375"/>
      <c r="H643" s="369" t="e">
        <f t="shared" si="127"/>
        <v>#N/A</v>
      </c>
      <c r="I643" s="370" t="e">
        <f t="shared" si="128"/>
        <v>#N/A</v>
      </c>
      <c r="J643" s="73"/>
      <c r="K643" s="16"/>
      <c r="M643" s="336"/>
      <c r="N643" s="336"/>
      <c r="P643" s="16"/>
      <c r="Q643" s="16"/>
    </row>
    <row r="644" spans="1:17" ht="12.75" customHeight="1" x14ac:dyDescent="0.35">
      <c r="A644" s="22">
        <v>641</v>
      </c>
      <c r="B644" s="425">
        <v>16</v>
      </c>
      <c r="C644" s="426">
        <v>45214</v>
      </c>
      <c r="D644" s="432" t="s">
        <v>12</v>
      </c>
      <c r="E644" s="367" t="e">
        <f t="shared" si="126"/>
        <v>#N/A</v>
      </c>
      <c r="F644" s="367" t="e">
        <f t="shared" si="126"/>
        <v>#N/A</v>
      </c>
      <c r="G644" s="368"/>
      <c r="H644" s="369" t="e">
        <f t="shared" si="127"/>
        <v>#N/A</v>
      </c>
      <c r="I644" s="370" t="e">
        <f t="shared" si="128"/>
        <v>#N/A</v>
      </c>
      <c r="J644" s="73"/>
      <c r="K644" s="16"/>
      <c r="M644" s="336"/>
      <c r="N644" s="336"/>
      <c r="P644" s="16"/>
      <c r="Q644" s="16"/>
    </row>
    <row r="645" spans="1:17" ht="12.75" customHeight="1" x14ac:dyDescent="0.35">
      <c r="A645" s="22">
        <v>642</v>
      </c>
      <c r="B645" s="425">
        <v>16</v>
      </c>
      <c r="C645" s="426">
        <v>45214</v>
      </c>
      <c r="D645" s="432" t="s">
        <v>12</v>
      </c>
      <c r="E645" s="367" t="e">
        <f t="shared" si="126"/>
        <v>#N/A</v>
      </c>
      <c r="F645" s="367" t="e">
        <f t="shared" si="126"/>
        <v>#N/A</v>
      </c>
      <c r="G645" s="368"/>
      <c r="H645" s="369" t="e">
        <f t="shared" si="127"/>
        <v>#N/A</v>
      </c>
      <c r="I645" s="370" t="e">
        <f t="shared" si="128"/>
        <v>#N/A</v>
      </c>
      <c r="J645" s="73"/>
      <c r="K645" s="16"/>
      <c r="M645" s="336"/>
      <c r="N645" s="336"/>
      <c r="P645" s="16"/>
      <c r="Q645" s="16"/>
    </row>
    <row r="646" spans="1:17" ht="12.75" customHeight="1" x14ac:dyDescent="0.35">
      <c r="A646" s="22">
        <v>643</v>
      </c>
      <c r="B646" s="428" t="s">
        <v>0</v>
      </c>
      <c r="C646" s="426" t="s">
        <v>0</v>
      </c>
      <c r="D646" s="429" t="s">
        <v>0</v>
      </c>
      <c r="E646" s="371" t="s">
        <v>0</v>
      </c>
      <c r="F646" s="372" t="s">
        <v>0</v>
      </c>
      <c r="G646" s="373" t="s">
        <v>0</v>
      </c>
      <c r="H646" s="374" t="s">
        <v>0</v>
      </c>
      <c r="I646" s="372" t="s">
        <v>0</v>
      </c>
      <c r="J646" s="326"/>
      <c r="K646" s="16"/>
      <c r="M646" s="85"/>
      <c r="N646" s="85"/>
      <c r="P646" s="16"/>
      <c r="Q646" s="16"/>
    </row>
    <row r="647" spans="1:17" ht="12.75" customHeight="1" x14ac:dyDescent="0.35">
      <c r="A647" s="22">
        <v>644</v>
      </c>
      <c r="B647" s="425">
        <v>16</v>
      </c>
      <c r="C647" s="426">
        <v>45214</v>
      </c>
      <c r="D647" s="433" t="s">
        <v>102</v>
      </c>
      <c r="E647" s="370" t="str">
        <f t="shared" ref="E647:F651" si="129">VLOOKUP(M647,Teams,2)</f>
        <v>FAIRFIELD GAC 50</v>
      </c>
      <c r="F647" s="370" t="str">
        <f t="shared" si="129"/>
        <v>DOCKSIDE SC</v>
      </c>
      <c r="G647" s="368"/>
      <c r="H647" s="369">
        <f>VLOOKUP(E647,START_TIMES,2)</f>
        <v>0.41666666666666702</v>
      </c>
      <c r="I647" s="370" t="str">
        <f>VLOOKUP(E647,FallFields1,2)</f>
        <v>Ludlowe HS (T), Fairfield</v>
      </c>
      <c r="J647" s="73"/>
      <c r="K647" s="16"/>
      <c r="M647" s="330" t="s">
        <v>127</v>
      </c>
      <c r="N647" s="330" t="s">
        <v>125</v>
      </c>
      <c r="P647" s="16"/>
      <c r="Q647" s="16"/>
    </row>
    <row r="648" spans="1:17" ht="12.75" customHeight="1" x14ac:dyDescent="0.35">
      <c r="A648" s="22">
        <v>645</v>
      </c>
      <c r="B648" s="425">
        <v>16</v>
      </c>
      <c r="C648" s="426">
        <v>45214</v>
      </c>
      <c r="D648" s="433" t="s">
        <v>102</v>
      </c>
      <c r="E648" s="370" t="str">
        <f t="shared" si="129"/>
        <v>GREENWICH PUMAS FC 50</v>
      </c>
      <c r="F648" s="370" t="str">
        <f t="shared" si="129"/>
        <v>CHESHIRE AZZURRI</v>
      </c>
      <c r="G648" s="368"/>
      <c r="H648" s="369">
        <f>VLOOKUP(E648,START_TIMES,2)</f>
        <v>0.33333333333333331</v>
      </c>
      <c r="I648" s="370" t="str">
        <f>VLOOKUP(E648,FallFields1,2)</f>
        <v>tbd</v>
      </c>
      <c r="J648" s="73"/>
      <c r="K648" s="16"/>
      <c r="M648" s="330" t="s">
        <v>128</v>
      </c>
      <c r="N648" s="330" t="s">
        <v>124</v>
      </c>
      <c r="P648" s="16"/>
      <c r="Q648" s="16"/>
    </row>
    <row r="649" spans="1:17" ht="12.75" customHeight="1" x14ac:dyDescent="0.35">
      <c r="A649" s="22">
        <v>646</v>
      </c>
      <c r="B649" s="425">
        <v>16</v>
      </c>
      <c r="C649" s="426">
        <v>45214</v>
      </c>
      <c r="D649" s="433" t="s">
        <v>102</v>
      </c>
      <c r="E649" s="370" t="str">
        <f t="shared" si="129"/>
        <v>NEW FAIRFIELD UNITED</v>
      </c>
      <c r="F649" s="370" t="str">
        <f t="shared" si="129"/>
        <v>NORWALK MARINERS LEGENDS</v>
      </c>
      <c r="G649" s="368"/>
      <c r="H649" s="369">
        <f>VLOOKUP(E649,START_TIMES,2)</f>
        <v>0.33333333333333331</v>
      </c>
      <c r="I649" s="370" t="str">
        <f>VLOOKUP(E649,FallFields1,2)</f>
        <v>New Fairfield HS (T), New Fairfield</v>
      </c>
      <c r="J649" s="73"/>
      <c r="K649" s="16"/>
      <c r="M649" s="330" t="s">
        <v>129</v>
      </c>
      <c r="N649" s="330" t="s">
        <v>130</v>
      </c>
      <c r="P649" s="16"/>
      <c r="Q649" s="16"/>
    </row>
    <row r="650" spans="1:17" ht="12.75" customHeight="1" x14ac:dyDescent="0.35">
      <c r="A650" s="22">
        <v>647</v>
      </c>
      <c r="B650" s="425">
        <v>16</v>
      </c>
      <c r="C650" s="426">
        <v>45214</v>
      </c>
      <c r="D650" s="433" t="s">
        <v>102</v>
      </c>
      <c r="E650" s="370" t="str">
        <f t="shared" si="129"/>
        <v>DYNAMO SC</v>
      </c>
      <c r="F650" s="370" t="str">
        <f t="shared" si="129"/>
        <v>VASCO DA GAMA 50</v>
      </c>
      <c r="G650" s="368"/>
      <c r="H650" s="369">
        <f>VLOOKUP(E650,START_TIMES,2)</f>
        <v>0.41666666666666702</v>
      </c>
      <c r="I650" s="370" t="str">
        <f>VLOOKUP(E650,FallFields1,2)</f>
        <v>InSports (T), Trumbull</v>
      </c>
      <c r="J650" s="73"/>
      <c r="K650" s="16"/>
      <c r="M650" s="330" t="s">
        <v>126</v>
      </c>
      <c r="N650" s="330" t="s">
        <v>133</v>
      </c>
      <c r="P650" s="16"/>
      <c r="Q650" s="16"/>
    </row>
    <row r="651" spans="1:17" ht="12.75" customHeight="1" x14ac:dyDescent="0.35">
      <c r="A651" s="22">
        <v>648</v>
      </c>
      <c r="B651" s="425">
        <v>16</v>
      </c>
      <c r="C651" s="426">
        <v>45214</v>
      </c>
      <c r="D651" s="433" t="s">
        <v>102</v>
      </c>
      <c r="E651" s="370" t="str">
        <f t="shared" si="129"/>
        <v>POLONIA FALCON STARS FC</v>
      </c>
      <c r="F651" s="370" t="str">
        <f t="shared" si="129"/>
        <v>STAMFORD CITY</v>
      </c>
      <c r="G651" s="368"/>
      <c r="H651" s="369">
        <f>VLOOKUP(E651,START_TIMES,2)</f>
        <v>0.33333333333333331</v>
      </c>
      <c r="I651" s="370" t="str">
        <f>VLOOKUP(E651,FallFields1,2)</f>
        <v>Falcon Field (G), New Britain</v>
      </c>
      <c r="J651" s="73"/>
      <c r="K651" s="16"/>
      <c r="M651" s="330" t="s">
        <v>131</v>
      </c>
      <c r="N651" s="330" t="s">
        <v>132</v>
      </c>
      <c r="P651" s="16"/>
      <c r="Q651" s="16"/>
    </row>
    <row r="652" spans="1:17" ht="12.75" customHeight="1" x14ac:dyDescent="0.35">
      <c r="A652" s="22">
        <v>649</v>
      </c>
      <c r="B652" s="428" t="s">
        <v>0</v>
      </c>
      <c r="C652" s="426" t="s">
        <v>0</v>
      </c>
      <c r="D652" s="429" t="s">
        <v>0</v>
      </c>
      <c r="E652" s="371" t="s">
        <v>0</v>
      </c>
      <c r="F652" s="372" t="s">
        <v>0</v>
      </c>
      <c r="G652" s="373" t="s">
        <v>0</v>
      </c>
      <c r="H652" s="374" t="s">
        <v>0</v>
      </c>
      <c r="I652" s="372" t="s">
        <v>0</v>
      </c>
      <c r="J652" s="326"/>
      <c r="K652" s="16"/>
      <c r="M652" s="85"/>
      <c r="N652" s="85"/>
      <c r="P652" s="16"/>
      <c r="Q652" s="16"/>
    </row>
    <row r="653" spans="1:17" ht="12.75" customHeight="1" x14ac:dyDescent="0.35">
      <c r="A653" s="22">
        <v>650</v>
      </c>
      <c r="B653" s="425">
        <v>16</v>
      </c>
      <c r="C653" s="426">
        <v>45214</v>
      </c>
      <c r="D653" s="427" t="s">
        <v>895</v>
      </c>
      <c r="E653" s="370" t="str">
        <f t="shared" ref="E653:F658" si="130">VLOOKUP(M653,Teams,2)</f>
        <v>NORTH BRANFORD LEGENDS</v>
      </c>
      <c r="F653" s="384" t="str">
        <f t="shared" si="130"/>
        <v>NORWALK SPORT COLOMBIA 50</v>
      </c>
      <c r="G653" s="368"/>
      <c r="H653" s="369">
        <f t="shared" ref="H653:H658" si="131">VLOOKUP(E653,START_TIMES,2)</f>
        <v>0.41666666666666669</v>
      </c>
      <c r="I653" s="370" t="str">
        <f t="shared" ref="I653:I658" si="132">VLOOKUP(E653,FallFields1,2)</f>
        <v>Northford Park (G), Northford</v>
      </c>
      <c r="J653" s="73"/>
      <c r="K653" s="16"/>
      <c r="M653" s="342" t="s">
        <v>148</v>
      </c>
      <c r="N653" s="352" t="s">
        <v>144</v>
      </c>
      <c r="P653" s="16"/>
      <c r="Q653" s="16"/>
    </row>
    <row r="654" spans="1:17" ht="12.75" customHeight="1" x14ac:dyDescent="0.35">
      <c r="A654" s="22">
        <v>651</v>
      </c>
      <c r="B654" s="425">
        <v>16</v>
      </c>
      <c r="C654" s="426">
        <v>45214</v>
      </c>
      <c r="D654" s="427" t="s">
        <v>895</v>
      </c>
      <c r="E654" s="370" t="str">
        <f t="shared" si="130"/>
        <v>SOUTHEAST CT</v>
      </c>
      <c r="F654" s="384" t="str">
        <f t="shared" si="130"/>
        <v>GUILFORD BLACK EAGLES</v>
      </c>
      <c r="G654" s="368"/>
      <c r="H654" s="369">
        <f t="shared" si="131"/>
        <v>0.41666666666666702</v>
      </c>
      <c r="I654" s="370" t="str">
        <f t="shared" si="132"/>
        <v>Killingworth Rec Park (G), Killingworth</v>
      </c>
      <c r="J654" s="73"/>
      <c r="K654" s="16"/>
      <c r="M654" s="342" t="s">
        <v>149</v>
      </c>
      <c r="N654" s="343" t="s">
        <v>142</v>
      </c>
      <c r="P654" s="16"/>
      <c r="Q654" s="16"/>
    </row>
    <row r="655" spans="1:17" ht="12.75" customHeight="1" x14ac:dyDescent="0.35">
      <c r="A655" s="22">
        <v>652</v>
      </c>
      <c r="B655" s="425">
        <v>16</v>
      </c>
      <c r="C655" s="426">
        <v>45214</v>
      </c>
      <c r="D655" s="427" t="s">
        <v>895</v>
      </c>
      <c r="E655" s="370" t="str">
        <f t="shared" si="130"/>
        <v>VASCO DA GAMA 60</v>
      </c>
      <c r="F655" s="370" t="str">
        <f t="shared" si="130"/>
        <v>WESTPORT FC</v>
      </c>
      <c r="G655" s="368"/>
      <c r="H655" s="369">
        <f t="shared" si="131"/>
        <v>0.41666666666666702</v>
      </c>
      <c r="I655" s="370" t="str">
        <f t="shared" si="132"/>
        <v>Veterans Memorial Park (T), Bridgeport</v>
      </c>
      <c r="J655" s="73"/>
      <c r="K655" s="16"/>
      <c r="M655" s="342" t="s">
        <v>135</v>
      </c>
      <c r="N655" s="343" t="s">
        <v>147</v>
      </c>
      <c r="P655" s="16"/>
      <c r="Q655" s="16"/>
    </row>
    <row r="656" spans="1:17" ht="12.75" customHeight="1" x14ac:dyDescent="0.35">
      <c r="A656" s="22">
        <v>653</v>
      </c>
      <c r="B656" s="425">
        <v>16</v>
      </c>
      <c r="C656" s="426">
        <v>45214</v>
      </c>
      <c r="D656" s="427" t="s">
        <v>895</v>
      </c>
      <c r="E656" s="370" t="str">
        <f t="shared" si="130"/>
        <v>ZIMMITTI SC</v>
      </c>
      <c r="F656" s="407" t="str">
        <f t="shared" si="130"/>
        <v>REBELS UNITED</v>
      </c>
      <c r="G656" s="368"/>
      <c r="H656" s="369">
        <f t="shared" si="131"/>
        <v>0.41666666666666702</v>
      </c>
      <c r="I656" s="370" t="str">
        <f t="shared" si="132"/>
        <v>Pontelandolfo Club (G), Waterbury</v>
      </c>
      <c r="J656" s="73"/>
      <c r="K656" s="16"/>
      <c r="M656" s="342" t="s">
        <v>137</v>
      </c>
      <c r="N656" s="343" t="s">
        <v>146</v>
      </c>
      <c r="P656" s="16"/>
      <c r="Q656" s="16"/>
    </row>
    <row r="657" spans="1:17" ht="12.75" customHeight="1" x14ac:dyDescent="0.35">
      <c r="A657" s="22">
        <v>654</v>
      </c>
      <c r="B657" s="425">
        <v>16</v>
      </c>
      <c r="C657" s="426">
        <v>45214</v>
      </c>
      <c r="D657" s="434" t="s">
        <v>890</v>
      </c>
      <c r="E657" s="384" t="str">
        <f t="shared" si="130"/>
        <v>EAST HAVEN SC</v>
      </c>
      <c r="F657" s="370" t="str">
        <f t="shared" si="130"/>
        <v>GREENWICH FC 50</v>
      </c>
      <c r="G657" s="368"/>
      <c r="H657" s="369">
        <f t="shared" si="131"/>
        <v>0.41666666666666702</v>
      </c>
      <c r="I657" s="370" t="str">
        <f t="shared" si="132"/>
        <v>Melillo MS (G), East Haven</v>
      </c>
      <c r="J657" s="73"/>
      <c r="K657" s="16"/>
      <c r="M657" s="343" t="s">
        <v>136</v>
      </c>
      <c r="N657" s="343" t="s">
        <v>138</v>
      </c>
      <c r="P657" s="16"/>
      <c r="Q657" s="16"/>
    </row>
    <row r="658" spans="1:17" ht="12.75" customHeight="1" x14ac:dyDescent="0.35">
      <c r="A658" s="22">
        <v>655</v>
      </c>
      <c r="B658" s="425">
        <v>16</v>
      </c>
      <c r="C658" s="426">
        <v>45214</v>
      </c>
      <c r="D658" s="434" t="s">
        <v>890</v>
      </c>
      <c r="E658" s="370" t="str">
        <f t="shared" si="130"/>
        <v>GREENWICH PFC</v>
      </c>
      <c r="F658" s="384" t="str">
        <f t="shared" si="130"/>
        <v>CLUB NAPOLI 50</v>
      </c>
      <c r="G658" s="368"/>
      <c r="H658" s="369">
        <f t="shared" si="131"/>
        <v>0.33333333333333331</v>
      </c>
      <c r="I658" s="370" t="str">
        <f t="shared" si="132"/>
        <v>tbd</v>
      </c>
      <c r="J658" s="73"/>
      <c r="K658" s="16"/>
      <c r="M658" s="343" t="s">
        <v>141</v>
      </c>
      <c r="N658" s="343" t="s">
        <v>134</v>
      </c>
      <c r="P658" s="16"/>
      <c r="Q658" s="16"/>
    </row>
    <row r="659" spans="1:17" ht="12.75" customHeight="1" x14ac:dyDescent="0.35">
      <c r="A659" s="22">
        <v>656</v>
      </c>
      <c r="B659" s="428" t="s">
        <v>0</v>
      </c>
      <c r="C659" s="426" t="s">
        <v>0</v>
      </c>
      <c r="D659" s="429" t="s">
        <v>0</v>
      </c>
      <c r="E659" s="371" t="s">
        <v>0</v>
      </c>
      <c r="F659" s="372" t="s">
        <v>0</v>
      </c>
      <c r="G659" s="373" t="s">
        <v>0</v>
      </c>
      <c r="H659" s="374" t="s">
        <v>0</v>
      </c>
      <c r="I659" s="372" t="s">
        <v>0</v>
      </c>
      <c r="J659" s="326"/>
      <c r="K659" s="16"/>
      <c r="M659" s="85"/>
      <c r="N659" s="85"/>
      <c r="P659" s="16"/>
      <c r="Q659" s="16"/>
    </row>
    <row r="660" spans="1:17" ht="12.75" customHeight="1" x14ac:dyDescent="0.35">
      <c r="A660" s="22">
        <v>657</v>
      </c>
      <c r="B660" s="428" t="s">
        <v>0</v>
      </c>
      <c r="C660" s="426" t="s">
        <v>0</v>
      </c>
      <c r="D660" s="429" t="s">
        <v>0</v>
      </c>
      <c r="E660" s="371" t="s">
        <v>0</v>
      </c>
      <c r="F660" s="372" t="s">
        <v>0</v>
      </c>
      <c r="G660" s="373" t="s">
        <v>0</v>
      </c>
      <c r="H660" s="374" t="s">
        <v>0</v>
      </c>
      <c r="I660" s="372" t="s">
        <v>0</v>
      </c>
      <c r="J660" s="326"/>
      <c r="K660" s="16"/>
      <c r="M660" s="85"/>
      <c r="N660" s="85"/>
      <c r="P660" s="16"/>
      <c r="Q660" s="16"/>
    </row>
    <row r="661" spans="1:17" ht="12.75" customHeight="1" x14ac:dyDescent="0.35">
      <c r="A661" s="22">
        <v>658</v>
      </c>
      <c r="B661" s="425">
        <v>17</v>
      </c>
      <c r="C661" s="426">
        <v>45221</v>
      </c>
      <c r="D661" s="427" t="s">
        <v>10</v>
      </c>
      <c r="E661" s="370" t="str">
        <f t="shared" ref="E661:F665" si="133">VLOOKUP(M661,Teams,2)</f>
        <v>STAMFORD FC</v>
      </c>
      <c r="F661" s="370" t="str">
        <f t="shared" si="133"/>
        <v>CLINTON FC 30</v>
      </c>
      <c r="G661" s="368"/>
      <c r="H661" s="369">
        <v>0.33333333333333331</v>
      </c>
      <c r="I661" s="370" t="str">
        <f>VLOOKUP(E661,FallFields1,2)</f>
        <v>West Beach Fields (T), Stamford</v>
      </c>
      <c r="J661" s="73"/>
      <c r="K661" s="16"/>
      <c r="M661" s="85" t="s">
        <v>95</v>
      </c>
      <c r="N661" s="85" t="s">
        <v>97</v>
      </c>
      <c r="P661" s="16"/>
      <c r="Q661" s="16"/>
    </row>
    <row r="662" spans="1:17" ht="12.75" customHeight="1" x14ac:dyDescent="0.35">
      <c r="A662" s="22">
        <v>659</v>
      </c>
      <c r="B662" s="425">
        <v>17</v>
      </c>
      <c r="C662" s="426">
        <v>45221</v>
      </c>
      <c r="D662" s="427" t="s">
        <v>10</v>
      </c>
      <c r="E662" s="370" t="str">
        <f t="shared" si="133"/>
        <v>CLUB NAPOLI 30</v>
      </c>
      <c r="F662" s="370" t="str">
        <f t="shared" si="133"/>
        <v>NORWALK FC</v>
      </c>
      <c r="G662" s="368"/>
      <c r="H662" s="369">
        <f>VLOOKUP(E662,START_TIMES,2)</f>
        <v>0.41666666666666669</v>
      </c>
      <c r="I662" s="370" t="str">
        <f>VLOOKUP(E662,FallFields1,2)</f>
        <v>Quinnipiac Park (G), Cheshire</v>
      </c>
      <c r="J662" s="73"/>
      <c r="K662" s="16"/>
      <c r="M662" s="85" t="s">
        <v>96</v>
      </c>
      <c r="N662" s="85" t="s">
        <v>100</v>
      </c>
      <c r="P662" s="16"/>
      <c r="Q662" s="16"/>
    </row>
    <row r="663" spans="1:17" ht="12.75" customHeight="1" x14ac:dyDescent="0.35">
      <c r="A663" s="22">
        <v>660</v>
      </c>
      <c r="B663" s="425">
        <v>17</v>
      </c>
      <c r="C663" s="426">
        <v>45221</v>
      </c>
      <c r="D663" s="427" t="s">
        <v>10</v>
      </c>
      <c r="E663" s="370" t="str">
        <f t="shared" si="133"/>
        <v>GREENWICH FC 30</v>
      </c>
      <c r="F663" s="370" t="str">
        <f t="shared" si="133"/>
        <v>VASCO DA GAMA 30</v>
      </c>
      <c r="G663" s="368"/>
      <c r="H663" s="369">
        <f>VLOOKUP(E663,START_TIMES,2)</f>
        <v>0.33333333333333331</v>
      </c>
      <c r="I663" s="370" t="str">
        <f>VLOOKUP(E663,FallFields1,2)</f>
        <v>tbd</v>
      </c>
      <c r="J663" s="73"/>
      <c r="K663" s="16"/>
      <c r="M663" s="85" t="s">
        <v>99</v>
      </c>
      <c r="N663" s="85" t="s">
        <v>101</v>
      </c>
      <c r="P663" s="16"/>
      <c r="Q663" s="16"/>
    </row>
    <row r="664" spans="1:17" ht="12.75" customHeight="1" x14ac:dyDescent="0.35">
      <c r="A664" s="22">
        <v>661</v>
      </c>
      <c r="B664" s="425">
        <v>17</v>
      </c>
      <c r="C664" s="426">
        <v>45221</v>
      </c>
      <c r="D664" s="427" t="s">
        <v>10</v>
      </c>
      <c r="E664" s="370" t="str">
        <f t="shared" si="133"/>
        <v>NORTH BRANFORD 30</v>
      </c>
      <c r="F664" s="370" t="str">
        <f t="shared" si="133"/>
        <v>DANBURY UNITED</v>
      </c>
      <c r="G664" s="375"/>
      <c r="H664" s="369">
        <f>VLOOKUP(E664,START_TIMES,2)</f>
        <v>0.41666666666666702</v>
      </c>
      <c r="I664" s="370" t="str">
        <f>VLOOKUP(E664,FallFields1,2)</f>
        <v>Bittner Park (G), Guilford</v>
      </c>
      <c r="J664" s="73"/>
      <c r="K664" s="16"/>
      <c r="M664" s="85" t="s">
        <v>98</v>
      </c>
      <c r="N664" s="85" t="s">
        <v>93</v>
      </c>
      <c r="P664" s="16"/>
      <c r="Q664" s="16"/>
    </row>
    <row r="665" spans="1:17" ht="12.75" customHeight="1" x14ac:dyDescent="0.35">
      <c r="A665" s="22">
        <v>662</v>
      </c>
      <c r="B665" s="425">
        <v>17</v>
      </c>
      <c r="C665" s="426">
        <v>45221</v>
      </c>
      <c r="D665" s="427" t="s">
        <v>10</v>
      </c>
      <c r="E665" s="370" t="str">
        <f t="shared" si="133"/>
        <v>NEWTOWN SALTY DOGS</v>
      </c>
      <c r="F665" s="370" t="str">
        <f t="shared" si="133"/>
        <v>HAMDEN ALL STARS</v>
      </c>
      <c r="G665" s="368"/>
      <c r="H665" s="369">
        <f>VLOOKUP(E665,START_TIMES,2)</f>
        <v>0.33333333333333331</v>
      </c>
      <c r="I665" s="370" t="str">
        <f>VLOOKUP(E665,fields,2)</f>
        <v>Treadwell Park (T), Newtown</v>
      </c>
      <c r="J665" s="73"/>
      <c r="K665" s="16"/>
      <c r="M665" s="85" t="s">
        <v>92</v>
      </c>
      <c r="N665" s="85" t="s">
        <v>94</v>
      </c>
      <c r="P665" s="16"/>
      <c r="Q665" s="16"/>
    </row>
    <row r="666" spans="1:17" ht="12.75" customHeight="1" x14ac:dyDescent="0.35">
      <c r="A666" s="22">
        <v>663</v>
      </c>
      <c r="B666" s="428" t="s">
        <v>0</v>
      </c>
      <c r="C666" s="426" t="s">
        <v>0</v>
      </c>
      <c r="D666" s="429" t="s">
        <v>0</v>
      </c>
      <c r="E666" s="371" t="s">
        <v>0</v>
      </c>
      <c r="F666" s="372" t="s">
        <v>0</v>
      </c>
      <c r="G666" s="373" t="s">
        <v>0</v>
      </c>
      <c r="H666" s="374" t="s">
        <v>0</v>
      </c>
      <c r="I666" s="372" t="s">
        <v>0</v>
      </c>
      <c r="J666" s="326"/>
      <c r="K666" s="16"/>
      <c r="M666" s="85"/>
      <c r="N666" s="85"/>
      <c r="P666" s="16"/>
      <c r="Q666" s="16"/>
    </row>
    <row r="667" spans="1:17" ht="12.75" customHeight="1" x14ac:dyDescent="0.35">
      <c r="A667" s="22">
        <v>664</v>
      </c>
      <c r="B667" s="425">
        <v>17</v>
      </c>
      <c r="C667" s="426">
        <v>45221</v>
      </c>
      <c r="D667" s="430" t="s">
        <v>175</v>
      </c>
      <c r="E667" s="370" t="str">
        <f t="shared" ref="E667:F671" si="134">VLOOKUP(M667,Teams,2)</f>
        <v>SHELTON FC</v>
      </c>
      <c r="F667" s="370" t="str">
        <f t="shared" si="134"/>
        <v>COYOTES FC</v>
      </c>
      <c r="G667" s="368"/>
      <c r="H667" s="369">
        <f>VLOOKUP(E667,START_TIMES,2)</f>
        <v>0.33333333333333331</v>
      </c>
      <c r="I667" s="370" t="str">
        <f>VLOOKUP(E667,FallFields1,2)</f>
        <v>Nike Site (G), Shelton</v>
      </c>
      <c r="J667" s="73"/>
      <c r="K667" s="16"/>
      <c r="M667" s="197" t="s">
        <v>158</v>
      </c>
      <c r="N667" s="197" t="s">
        <v>150</v>
      </c>
      <c r="P667" s="16"/>
      <c r="Q667" s="16"/>
    </row>
    <row r="668" spans="1:17" ht="12.75" customHeight="1" x14ac:dyDescent="0.35">
      <c r="A668" s="22">
        <v>665</v>
      </c>
      <c r="B668" s="425">
        <v>17</v>
      </c>
      <c r="C668" s="426">
        <v>45221</v>
      </c>
      <c r="D668" s="430" t="s">
        <v>175</v>
      </c>
      <c r="E668" s="382" t="str">
        <f t="shared" si="134"/>
        <v>ELITE FC</v>
      </c>
      <c r="F668" s="382" t="str">
        <f t="shared" si="134"/>
        <v>QPR</v>
      </c>
      <c r="G668" s="375"/>
      <c r="H668" s="369">
        <f>VLOOKUP(E668,START_TIMES,2)</f>
        <v>0.33333333333333331</v>
      </c>
      <c r="I668" s="370" t="str">
        <f>VLOOKUP(E668,FallFields1,2)</f>
        <v>Foran HS KMT (T), Milford</v>
      </c>
      <c r="J668" s="73"/>
      <c r="K668" s="16"/>
      <c r="M668" s="197" t="s">
        <v>151</v>
      </c>
      <c r="N668" s="197" t="s">
        <v>157</v>
      </c>
      <c r="P668" s="16"/>
      <c r="Q668" s="16"/>
    </row>
    <row r="669" spans="1:17" ht="12.75" customHeight="1" x14ac:dyDescent="0.35">
      <c r="A669" s="22">
        <v>666</v>
      </c>
      <c r="B669" s="425">
        <v>17</v>
      </c>
      <c r="C669" s="426">
        <v>45221</v>
      </c>
      <c r="D669" s="430" t="s">
        <v>175</v>
      </c>
      <c r="E669" s="370" t="str">
        <f t="shared" si="134"/>
        <v>LITCHFIELD COUNTY BLUES 30</v>
      </c>
      <c r="F669" s="370" t="str">
        <f t="shared" si="134"/>
        <v>TRINITY FC</v>
      </c>
      <c r="G669" s="368"/>
      <c r="H669" s="369">
        <f>VLOOKUP(E669,START_TIMES,2)</f>
        <v>0.41666666666666669</v>
      </c>
      <c r="I669" s="370" t="str">
        <f>VLOOKUP(E669,FallFields1,2)</f>
        <v>New Milford HS (T), New Milford</v>
      </c>
      <c r="J669" s="73"/>
      <c r="K669" s="16"/>
      <c r="M669" s="197" t="s">
        <v>153</v>
      </c>
      <c r="N669" s="197" t="s">
        <v>159</v>
      </c>
      <c r="P669" s="16"/>
      <c r="Q669" s="16"/>
    </row>
    <row r="670" spans="1:17" ht="12.75" customHeight="1" x14ac:dyDescent="0.35">
      <c r="A670" s="22">
        <v>667</v>
      </c>
      <c r="B670" s="425">
        <v>17</v>
      </c>
      <c r="C670" s="426">
        <v>45221</v>
      </c>
      <c r="D670" s="430" t="s">
        <v>175</v>
      </c>
      <c r="E670" s="370" t="str">
        <f t="shared" si="134"/>
        <v>NAUGATUCK FUSION</v>
      </c>
      <c r="F670" s="370" t="str">
        <f t="shared" si="134"/>
        <v>FC CALDO VERDE</v>
      </c>
      <c r="G670" s="368"/>
      <c r="H670" s="369">
        <f>VLOOKUP(E670,START_TIMES,2)</f>
        <v>0.41666666666666702</v>
      </c>
      <c r="I670" s="370" t="str">
        <f>VLOOKUP(E670,FallFields1,2)</f>
        <v>City Hill MS (G), Naugatuck</v>
      </c>
      <c r="J670" s="73"/>
      <c r="K670" s="16"/>
      <c r="M670" s="197" t="s">
        <v>156</v>
      </c>
      <c r="N670" s="197" t="s">
        <v>152</v>
      </c>
      <c r="P670" s="16"/>
      <c r="Q670" s="16"/>
    </row>
    <row r="671" spans="1:17" ht="13" customHeight="1" x14ac:dyDescent="0.35">
      <c r="A671" s="22">
        <v>668</v>
      </c>
      <c r="B671" s="425">
        <v>17</v>
      </c>
      <c r="C671" s="426">
        <v>45221</v>
      </c>
      <c r="D671" s="430" t="s">
        <v>175</v>
      </c>
      <c r="E671" s="370" t="str">
        <f t="shared" si="134"/>
        <v>MILFORD TUESDAY</v>
      </c>
      <c r="F671" s="370" t="str">
        <f t="shared" si="134"/>
        <v>MILFORD AMIGOS</v>
      </c>
      <c r="G671" s="368"/>
      <c r="H671" s="369">
        <f>VLOOKUP(E671,START_TIMES,2)</f>
        <v>0.33333333333333331</v>
      </c>
      <c r="I671" s="370" t="str">
        <f>VLOOKUP(E671,FallFields1,2)</f>
        <v>Witek Park (G), Derby</v>
      </c>
      <c r="J671" s="73"/>
      <c r="K671" s="16"/>
      <c r="M671" s="197" t="s">
        <v>155</v>
      </c>
      <c r="N671" s="197" t="s">
        <v>154</v>
      </c>
      <c r="P671" s="16"/>
      <c r="Q671" s="16"/>
    </row>
    <row r="672" spans="1:17" ht="12.75" customHeight="1" x14ac:dyDescent="0.35">
      <c r="A672" s="22">
        <v>669</v>
      </c>
      <c r="B672" s="428" t="s">
        <v>0</v>
      </c>
      <c r="C672" s="426" t="s">
        <v>0</v>
      </c>
      <c r="D672" s="429" t="s">
        <v>0</v>
      </c>
      <c r="E672" s="371" t="s">
        <v>0</v>
      </c>
      <c r="F672" s="372" t="s">
        <v>0</v>
      </c>
      <c r="G672" s="373" t="s">
        <v>0</v>
      </c>
      <c r="H672" s="374" t="s">
        <v>0</v>
      </c>
      <c r="I672" s="372" t="s">
        <v>0</v>
      </c>
      <c r="J672" s="326"/>
      <c r="K672" s="16"/>
      <c r="M672" s="85"/>
      <c r="N672" s="85"/>
      <c r="P672" s="16"/>
      <c r="Q672" s="16"/>
    </row>
    <row r="673" spans="1:29" ht="12.75" customHeight="1" x14ac:dyDescent="0.35">
      <c r="A673" s="22">
        <v>670</v>
      </c>
      <c r="B673" s="425">
        <v>17</v>
      </c>
      <c r="C673" s="426">
        <v>45221</v>
      </c>
      <c r="D673" s="431" t="s">
        <v>11</v>
      </c>
      <c r="E673" s="370" t="str">
        <f t="shared" ref="E673:F677" si="135">VLOOKUP(M673,Teams,2)</f>
        <v>VASCO DA GAMA 40</v>
      </c>
      <c r="F673" s="370" t="str">
        <f t="shared" si="135"/>
        <v>CLINTON FC 40</v>
      </c>
      <c r="G673" s="368"/>
      <c r="H673" s="369">
        <f>VLOOKUP(E673,START_TIMES,2)</f>
        <v>0.41666666666666702</v>
      </c>
      <c r="I673" s="370" t="str">
        <f>VLOOKUP(E673,FallFields1,2)</f>
        <v>Veterans Memorial Park (T), Bridgeport</v>
      </c>
      <c r="J673" s="73"/>
      <c r="K673" s="16"/>
      <c r="M673" s="359" t="s">
        <v>108</v>
      </c>
      <c r="N673" s="359" t="s">
        <v>160</v>
      </c>
      <c r="P673" s="16"/>
      <c r="Q673" s="16"/>
    </row>
    <row r="674" spans="1:29" ht="12.75" customHeight="1" x14ac:dyDescent="0.35">
      <c r="A674" s="22">
        <v>671</v>
      </c>
      <c r="B674" s="425">
        <v>17</v>
      </c>
      <c r="C674" s="426">
        <v>45221</v>
      </c>
      <c r="D674" s="431" t="s">
        <v>11</v>
      </c>
      <c r="E674" s="370" t="str">
        <f t="shared" si="135"/>
        <v>FAIRFIELD GAC 40</v>
      </c>
      <c r="F674" s="370" t="str">
        <f t="shared" si="135"/>
        <v>STORM FC</v>
      </c>
      <c r="G674" s="368"/>
      <c r="H674" s="369">
        <f>VLOOKUP(E674,START_TIMES,2)</f>
        <v>0.41666666666666669</v>
      </c>
      <c r="I674" s="370" t="str">
        <f>VLOOKUP(E674,FallFields1,2)</f>
        <v>Ludlowe HS (T), Fairfield</v>
      </c>
      <c r="J674" s="73"/>
      <c r="K674" s="16"/>
      <c r="M674" s="359" t="s">
        <v>161</v>
      </c>
      <c r="N674" s="359" t="s">
        <v>107</v>
      </c>
      <c r="P674" s="16"/>
      <c r="Q674" s="16"/>
    </row>
    <row r="675" spans="1:29" ht="12.75" customHeight="1" thickBot="1" x14ac:dyDescent="0.4">
      <c r="A675" s="22">
        <v>672</v>
      </c>
      <c r="B675" s="425">
        <v>17</v>
      </c>
      <c r="C675" s="426">
        <v>45221</v>
      </c>
      <c r="D675" s="454" t="s">
        <v>11</v>
      </c>
      <c r="E675" s="370" t="str">
        <f t="shared" si="135"/>
        <v>GREENWICH PUMAS FC 40</v>
      </c>
      <c r="F675" s="370" t="str">
        <f t="shared" si="135"/>
        <v>WATERBURY ALBANIANS</v>
      </c>
      <c r="G675" s="392"/>
      <c r="H675" s="369">
        <f>VLOOKUP(E675,START_TIMES,2)</f>
        <v>0.33333333333333331</v>
      </c>
      <c r="I675" s="370" t="str">
        <f>VLOOKUP(E675,FallFields1,2)</f>
        <v>tbd</v>
      </c>
      <c r="J675" s="73"/>
      <c r="K675" s="16"/>
      <c r="M675" s="359" t="s">
        <v>163</v>
      </c>
      <c r="N675" s="359" t="s">
        <v>109</v>
      </c>
      <c r="P675" s="16"/>
      <c r="Q675" s="16"/>
    </row>
    <row r="676" spans="1:29" ht="12.75" customHeight="1" thickTop="1" thickBot="1" x14ac:dyDescent="0.4">
      <c r="A676" s="22">
        <v>673</v>
      </c>
      <c r="B676" s="425">
        <v>17</v>
      </c>
      <c r="C676" s="426">
        <v>45221</v>
      </c>
      <c r="D676" s="431" t="s">
        <v>11</v>
      </c>
      <c r="E676" s="370" t="str">
        <f t="shared" si="135"/>
        <v>SOUTHEAST ROVERS</v>
      </c>
      <c r="F676" s="370" t="str">
        <f t="shared" si="135"/>
        <v>GREENWICH FC 40</v>
      </c>
      <c r="G676" s="368"/>
      <c r="H676" s="369">
        <f>VLOOKUP(E676,START_TIMES,2)</f>
        <v>0.41666666666666702</v>
      </c>
      <c r="I676" s="370" t="str">
        <f>VLOOKUP(E676,FallFields1,2)</f>
        <v>Leary Park (G), Waterford</v>
      </c>
      <c r="J676" s="73"/>
      <c r="K676" s="16"/>
      <c r="M676" s="359" t="s">
        <v>106</v>
      </c>
      <c r="N676" s="359" t="s">
        <v>162</v>
      </c>
      <c r="P676" s="16"/>
      <c r="Q676" s="16"/>
      <c r="S676" s="16"/>
      <c r="T676" s="198"/>
      <c r="U676" s="198"/>
      <c r="V676" s="16">
        <v>73</v>
      </c>
      <c r="W676" s="209"/>
      <c r="X676" s="215"/>
      <c r="Y676" s="16"/>
      <c r="Z676" s="20"/>
      <c r="AC676" s="16"/>
    </row>
    <row r="677" spans="1:29" ht="12.75" customHeight="1" thickTop="1" thickBot="1" x14ac:dyDescent="0.4">
      <c r="A677" s="22">
        <v>674</v>
      </c>
      <c r="B677" s="425">
        <v>17</v>
      </c>
      <c r="C677" s="426">
        <v>45221</v>
      </c>
      <c r="D677" s="431" t="s">
        <v>11</v>
      </c>
      <c r="E677" s="370" t="str">
        <f t="shared" si="135"/>
        <v>RIDGEFIELD KICKS</v>
      </c>
      <c r="F677" s="370" t="str">
        <f t="shared" si="135"/>
        <v>NORWALK SPORT COLOMBIA 40</v>
      </c>
      <c r="G677" s="368"/>
      <c r="H677" s="369">
        <f>VLOOKUP(E677,START_TIMES,2)</f>
        <v>0.41666666666666669</v>
      </c>
      <c r="I677" s="370" t="str">
        <f>VLOOKUP(E677,FallFields1,2)</f>
        <v>Wooster School (T), Ridgefield</v>
      </c>
      <c r="J677" s="73"/>
      <c r="K677" s="16"/>
      <c r="M677" s="359" t="s">
        <v>105</v>
      </c>
      <c r="N677" s="359" t="s">
        <v>104</v>
      </c>
      <c r="P677" s="16"/>
      <c r="Q677" s="16"/>
      <c r="S677" s="16"/>
      <c r="T677" s="198"/>
      <c r="U677" s="198"/>
      <c r="V677" s="16"/>
      <c r="W677" s="209"/>
      <c r="X677" s="215"/>
      <c r="Y677" s="16"/>
      <c r="Z677" s="20"/>
      <c r="AC677" s="16"/>
    </row>
    <row r="678" spans="1:29" ht="12.75" customHeight="1" thickTop="1" thickBot="1" x14ac:dyDescent="0.4">
      <c r="A678" s="22">
        <v>675</v>
      </c>
      <c r="B678" s="428" t="s">
        <v>0</v>
      </c>
      <c r="C678" s="426" t="s">
        <v>0</v>
      </c>
      <c r="D678" s="429" t="s">
        <v>0</v>
      </c>
      <c r="E678" s="371" t="s">
        <v>0</v>
      </c>
      <c r="F678" s="372" t="s">
        <v>0</v>
      </c>
      <c r="G678" s="373" t="s">
        <v>0</v>
      </c>
      <c r="H678" s="374" t="s">
        <v>0</v>
      </c>
      <c r="I678" s="372" t="s">
        <v>0</v>
      </c>
      <c r="J678" s="326"/>
      <c r="K678" s="16"/>
      <c r="M678" s="85"/>
      <c r="N678" s="85"/>
      <c r="P678" s="16"/>
      <c r="Q678" s="16"/>
      <c r="S678" s="16"/>
      <c r="T678" s="198"/>
      <c r="U678" s="198"/>
      <c r="V678" s="16">
        <v>74</v>
      </c>
      <c r="W678" s="209"/>
      <c r="X678" s="215"/>
      <c r="Y678" s="16"/>
      <c r="Z678" s="20"/>
      <c r="AC678" s="16"/>
    </row>
    <row r="679" spans="1:29" ht="12.75" customHeight="1" thickTop="1" x14ac:dyDescent="0.35">
      <c r="A679" s="22">
        <v>676</v>
      </c>
      <c r="B679" s="425">
        <v>17</v>
      </c>
      <c r="C679" s="426">
        <v>45221</v>
      </c>
      <c r="D679" s="432" t="s">
        <v>12</v>
      </c>
      <c r="E679" s="367" t="e">
        <f t="shared" ref="E679:F685" si="136">VLOOKUP(M679,Teams,2)</f>
        <v>#N/A</v>
      </c>
      <c r="F679" s="367" t="e">
        <f t="shared" si="136"/>
        <v>#N/A</v>
      </c>
      <c r="G679" s="368"/>
      <c r="H679" s="369" t="e">
        <f t="shared" ref="H679:H685" si="137">VLOOKUP(E679,START_TIMES,2)</f>
        <v>#N/A</v>
      </c>
      <c r="I679" s="370" t="e">
        <f t="shared" ref="I679:I685" si="138">VLOOKUP(E679,FallFields1,2)</f>
        <v>#N/A</v>
      </c>
      <c r="J679" s="73"/>
      <c r="K679" s="16"/>
      <c r="M679" s="337"/>
      <c r="N679" s="337"/>
      <c r="P679" s="16"/>
      <c r="Q679" s="16"/>
    </row>
    <row r="680" spans="1:29" ht="12.75" customHeight="1" x14ac:dyDescent="0.35">
      <c r="A680" s="22">
        <v>677</v>
      </c>
      <c r="B680" s="425">
        <v>17</v>
      </c>
      <c r="C680" s="426">
        <v>45221</v>
      </c>
      <c r="D680" s="432" t="s">
        <v>12</v>
      </c>
      <c r="E680" s="367" t="e">
        <f t="shared" si="136"/>
        <v>#N/A</v>
      </c>
      <c r="F680" s="367" t="e">
        <f t="shared" si="136"/>
        <v>#N/A</v>
      </c>
      <c r="G680" s="368"/>
      <c r="H680" s="369" t="e">
        <f t="shared" si="137"/>
        <v>#N/A</v>
      </c>
      <c r="I680" s="370" t="e">
        <f t="shared" si="138"/>
        <v>#N/A</v>
      </c>
      <c r="J680" s="73"/>
      <c r="K680" s="16"/>
      <c r="M680" s="337"/>
      <c r="N680" s="337"/>
      <c r="P680" s="16"/>
      <c r="Q680" s="16"/>
    </row>
    <row r="681" spans="1:29" ht="12.75" customHeight="1" x14ac:dyDescent="0.35">
      <c r="A681" s="22">
        <v>678</v>
      </c>
      <c r="B681" s="425">
        <v>17</v>
      </c>
      <c r="C681" s="426">
        <v>45221</v>
      </c>
      <c r="D681" s="432" t="s">
        <v>12</v>
      </c>
      <c r="E681" s="367" t="e">
        <f t="shared" si="136"/>
        <v>#N/A</v>
      </c>
      <c r="F681" s="367" t="e">
        <f t="shared" si="136"/>
        <v>#N/A</v>
      </c>
      <c r="G681" s="368"/>
      <c r="H681" s="369" t="e">
        <f t="shared" si="137"/>
        <v>#N/A</v>
      </c>
      <c r="I681" s="370" t="e">
        <f t="shared" si="138"/>
        <v>#N/A</v>
      </c>
      <c r="J681" s="73"/>
      <c r="K681" s="16"/>
      <c r="M681" s="337"/>
      <c r="N681" s="337"/>
      <c r="P681" s="16"/>
      <c r="Q681" s="16"/>
    </row>
    <row r="682" spans="1:29" ht="12.75" customHeight="1" x14ac:dyDescent="0.35">
      <c r="A682" s="22">
        <v>679</v>
      </c>
      <c r="B682" s="425">
        <v>17</v>
      </c>
      <c r="C682" s="426">
        <v>45221</v>
      </c>
      <c r="D682" s="432" t="s">
        <v>12</v>
      </c>
      <c r="E682" s="367" t="e">
        <f t="shared" si="136"/>
        <v>#N/A</v>
      </c>
      <c r="F682" s="367" t="e">
        <f t="shared" si="136"/>
        <v>#N/A</v>
      </c>
      <c r="G682" s="368"/>
      <c r="H682" s="369" t="e">
        <f t="shared" si="137"/>
        <v>#N/A</v>
      </c>
      <c r="I682" s="370" t="e">
        <f t="shared" si="138"/>
        <v>#N/A</v>
      </c>
      <c r="J682" s="73"/>
      <c r="K682" s="16"/>
      <c r="M682" s="336"/>
      <c r="N682" s="336"/>
      <c r="P682" s="16"/>
      <c r="Q682" s="16"/>
    </row>
    <row r="683" spans="1:29" ht="12.75" customHeight="1" x14ac:dyDescent="0.35">
      <c r="A683" s="22">
        <v>680</v>
      </c>
      <c r="B683" s="425">
        <v>17</v>
      </c>
      <c r="C683" s="426">
        <v>45221</v>
      </c>
      <c r="D683" s="432" t="s">
        <v>12</v>
      </c>
      <c r="E683" s="367" t="e">
        <f t="shared" si="136"/>
        <v>#N/A</v>
      </c>
      <c r="F683" s="367" t="e">
        <f t="shared" si="136"/>
        <v>#N/A</v>
      </c>
      <c r="G683" s="368"/>
      <c r="H683" s="369" t="e">
        <f t="shared" si="137"/>
        <v>#N/A</v>
      </c>
      <c r="I683" s="370" t="e">
        <f t="shared" si="138"/>
        <v>#N/A</v>
      </c>
      <c r="J683" s="73"/>
      <c r="K683" s="16"/>
      <c r="M683" s="336"/>
      <c r="N683" s="336"/>
      <c r="P683" s="16"/>
      <c r="Q683" s="16"/>
    </row>
    <row r="684" spans="1:29" ht="12.75" customHeight="1" x14ac:dyDescent="0.35">
      <c r="A684" s="22">
        <v>681</v>
      </c>
      <c r="B684" s="425">
        <v>17</v>
      </c>
      <c r="C684" s="426">
        <v>45221</v>
      </c>
      <c r="D684" s="432" t="s">
        <v>12</v>
      </c>
      <c r="E684" s="367" t="e">
        <f t="shared" si="136"/>
        <v>#N/A</v>
      </c>
      <c r="F684" s="367" t="e">
        <f t="shared" si="136"/>
        <v>#N/A</v>
      </c>
      <c r="G684" s="375"/>
      <c r="H684" s="369" t="e">
        <f t="shared" si="137"/>
        <v>#N/A</v>
      </c>
      <c r="I684" s="370" t="e">
        <f t="shared" si="138"/>
        <v>#N/A</v>
      </c>
      <c r="J684" s="73"/>
      <c r="K684" s="16"/>
      <c r="M684" s="336"/>
      <c r="N684" s="336"/>
      <c r="P684" s="16"/>
      <c r="Q684" s="16"/>
    </row>
    <row r="685" spans="1:29" ht="12.75" customHeight="1" x14ac:dyDescent="0.35">
      <c r="A685" s="22">
        <v>682</v>
      </c>
      <c r="B685" s="425">
        <v>17</v>
      </c>
      <c r="C685" s="426">
        <v>45221</v>
      </c>
      <c r="D685" s="432" t="s">
        <v>12</v>
      </c>
      <c r="E685" s="367" t="e">
        <f t="shared" si="136"/>
        <v>#N/A</v>
      </c>
      <c r="F685" s="367" t="e">
        <f t="shared" si="136"/>
        <v>#N/A</v>
      </c>
      <c r="G685" s="368"/>
      <c r="H685" s="369" t="e">
        <f t="shared" si="137"/>
        <v>#N/A</v>
      </c>
      <c r="I685" s="370" t="e">
        <f t="shared" si="138"/>
        <v>#N/A</v>
      </c>
      <c r="J685" s="73"/>
      <c r="K685" s="16"/>
      <c r="M685" s="336"/>
      <c r="N685" s="336"/>
      <c r="P685" s="16"/>
      <c r="Q685" s="16"/>
    </row>
    <row r="686" spans="1:29" ht="12.75" customHeight="1" x14ac:dyDescent="0.35">
      <c r="A686" s="22">
        <v>683</v>
      </c>
      <c r="B686" s="428" t="s">
        <v>0</v>
      </c>
      <c r="C686" s="426" t="s">
        <v>0</v>
      </c>
      <c r="D686" s="429" t="s">
        <v>0</v>
      </c>
      <c r="E686" s="371" t="s">
        <v>0</v>
      </c>
      <c r="F686" s="372" t="s">
        <v>0</v>
      </c>
      <c r="G686" s="373" t="s">
        <v>0</v>
      </c>
      <c r="H686" s="374" t="s">
        <v>0</v>
      </c>
      <c r="I686" s="372" t="s">
        <v>0</v>
      </c>
      <c r="J686" s="326"/>
      <c r="K686" s="16"/>
      <c r="M686" s="85"/>
      <c r="N686" s="85"/>
      <c r="P686" s="16"/>
      <c r="Q686" s="16"/>
    </row>
    <row r="687" spans="1:29" ht="12.75" customHeight="1" x14ac:dyDescent="0.35">
      <c r="A687" s="22">
        <v>684</v>
      </c>
      <c r="B687" s="425">
        <v>17</v>
      </c>
      <c r="C687" s="426">
        <v>45221</v>
      </c>
      <c r="D687" s="433" t="s">
        <v>102</v>
      </c>
      <c r="E687" s="370" t="str">
        <f t="shared" ref="E687:F691" si="139">VLOOKUP(M687,Teams,2)</f>
        <v>STAMFORD CITY</v>
      </c>
      <c r="F687" s="370" t="str">
        <f t="shared" si="139"/>
        <v>CHESHIRE AZZURRI</v>
      </c>
      <c r="G687" s="368"/>
      <c r="H687" s="369">
        <f>VLOOKUP(E687,START_TIMES,2)</f>
        <v>0.41666666666666702</v>
      </c>
      <c r="I687" s="370" t="str">
        <f>VLOOKUP(E687,FallFields1,2)</f>
        <v>West Beach Fields (T), Stamford</v>
      </c>
      <c r="J687" s="73"/>
      <c r="K687" s="16"/>
      <c r="M687" s="330" t="s">
        <v>132</v>
      </c>
      <c r="N687" s="330" t="s">
        <v>124</v>
      </c>
      <c r="P687" s="16"/>
      <c r="Q687" s="16"/>
    </row>
    <row r="688" spans="1:29" ht="12.75" customHeight="1" x14ac:dyDescent="0.35">
      <c r="A688" s="22">
        <v>685</v>
      </c>
      <c r="B688" s="425">
        <v>17</v>
      </c>
      <c r="C688" s="426">
        <v>45221</v>
      </c>
      <c r="D688" s="433" t="s">
        <v>102</v>
      </c>
      <c r="E688" s="382" t="str">
        <f t="shared" si="139"/>
        <v>DOCKSIDE SC</v>
      </c>
      <c r="F688" s="382" t="str">
        <f t="shared" si="139"/>
        <v>POLONIA FALCON STARS FC</v>
      </c>
      <c r="G688" s="368"/>
      <c r="H688" s="369">
        <f>VLOOKUP(E688,START_TIMES,2)</f>
        <v>0.41666666666666702</v>
      </c>
      <c r="I688" s="370" t="str">
        <f>VLOOKUP(E688,FallFields1,2)</f>
        <v>Foran HS KMT (T), Milford</v>
      </c>
      <c r="J688" s="73"/>
      <c r="K688" s="16"/>
      <c r="M688" s="330" t="s">
        <v>125</v>
      </c>
      <c r="N688" s="330" t="s">
        <v>131</v>
      </c>
      <c r="P688" s="16"/>
      <c r="Q688" s="16"/>
    </row>
    <row r="689" spans="1:17" ht="12.75" customHeight="1" x14ac:dyDescent="0.35">
      <c r="A689" s="22">
        <v>686</v>
      </c>
      <c r="B689" s="425">
        <v>17</v>
      </c>
      <c r="C689" s="426">
        <v>45221</v>
      </c>
      <c r="D689" s="433" t="s">
        <v>102</v>
      </c>
      <c r="E689" s="370" t="str">
        <f t="shared" si="139"/>
        <v>FAIRFIELD GAC 50</v>
      </c>
      <c r="F689" s="370" t="str">
        <f t="shared" si="139"/>
        <v>VASCO DA GAMA 50</v>
      </c>
      <c r="G689" s="368"/>
      <c r="H689" s="369">
        <f>VLOOKUP(E689,START_TIMES,2)</f>
        <v>0.41666666666666702</v>
      </c>
      <c r="I689" s="370" t="str">
        <f>VLOOKUP(E689,FallFields1,2)</f>
        <v>Ludlowe HS (T), Fairfield</v>
      </c>
      <c r="J689" s="73"/>
      <c r="K689" s="16"/>
      <c r="M689" s="330" t="s">
        <v>127</v>
      </c>
      <c r="N689" s="330" t="s">
        <v>133</v>
      </c>
      <c r="P689" s="16"/>
      <c r="Q689" s="16"/>
    </row>
    <row r="690" spans="1:17" ht="12.75" customHeight="1" x14ac:dyDescent="0.35">
      <c r="A690" s="22">
        <v>687</v>
      </c>
      <c r="B690" s="425">
        <v>17</v>
      </c>
      <c r="C690" s="426">
        <v>45221</v>
      </c>
      <c r="D690" s="433" t="s">
        <v>102</v>
      </c>
      <c r="E690" s="370" t="str">
        <f t="shared" si="139"/>
        <v>NORWALK MARINERS LEGENDS</v>
      </c>
      <c r="F690" s="370" t="str">
        <f t="shared" si="139"/>
        <v>DYNAMO SC</v>
      </c>
      <c r="G690" s="368"/>
      <c r="H690" s="369">
        <f>VLOOKUP(E690,START_TIMES,2)</f>
        <v>0.41666666666666702</v>
      </c>
      <c r="I690" s="370" t="str">
        <f>VLOOKUP(E690,FallFields1,2)</f>
        <v>Nathan Hale MS (T), Norwalk</v>
      </c>
      <c r="J690" s="73"/>
      <c r="K690" s="16"/>
      <c r="M690" s="330" t="s">
        <v>130</v>
      </c>
      <c r="N690" s="330" t="s">
        <v>126</v>
      </c>
      <c r="P690" s="16"/>
      <c r="Q690" s="16"/>
    </row>
    <row r="691" spans="1:17" ht="12.75" customHeight="1" x14ac:dyDescent="0.35">
      <c r="A691" s="22">
        <v>688</v>
      </c>
      <c r="B691" s="425">
        <v>17</v>
      </c>
      <c r="C691" s="426">
        <v>45221</v>
      </c>
      <c r="D691" s="433" t="s">
        <v>102</v>
      </c>
      <c r="E691" s="370" t="str">
        <f t="shared" si="139"/>
        <v>NEW FAIRFIELD UNITED</v>
      </c>
      <c r="F691" s="370" t="str">
        <f t="shared" si="139"/>
        <v>GREENWICH PUMAS FC 50</v>
      </c>
      <c r="G691" s="368"/>
      <c r="H691" s="369">
        <f>VLOOKUP(E691,START_TIMES,2)</f>
        <v>0.33333333333333331</v>
      </c>
      <c r="I691" s="370" t="str">
        <f>VLOOKUP(E691,FallFields1,2)</f>
        <v>New Fairfield HS (T), New Fairfield</v>
      </c>
      <c r="J691" s="73"/>
      <c r="K691" s="16"/>
      <c r="M691" s="330" t="s">
        <v>129</v>
      </c>
      <c r="N691" s="330" t="s">
        <v>128</v>
      </c>
      <c r="P691" s="16"/>
      <c r="Q691" s="16"/>
    </row>
    <row r="692" spans="1:17" ht="12.75" customHeight="1" x14ac:dyDescent="0.35">
      <c r="A692" s="22">
        <v>689</v>
      </c>
      <c r="B692" s="428" t="s">
        <v>0</v>
      </c>
      <c r="C692" s="426" t="s">
        <v>0</v>
      </c>
      <c r="D692" s="429" t="s">
        <v>0</v>
      </c>
      <c r="E692" s="371" t="s">
        <v>0</v>
      </c>
      <c r="F692" s="372" t="s">
        <v>0</v>
      </c>
      <c r="G692" s="373" t="s">
        <v>0</v>
      </c>
      <c r="H692" s="374" t="s">
        <v>0</v>
      </c>
      <c r="I692" s="372" t="s">
        <v>0</v>
      </c>
      <c r="J692" s="326"/>
      <c r="K692" s="16"/>
      <c r="M692" s="85"/>
      <c r="N692" s="85"/>
      <c r="P692" s="16"/>
      <c r="Q692" s="16"/>
    </row>
    <row r="693" spans="1:17" ht="12.75" customHeight="1" x14ac:dyDescent="0.35">
      <c r="A693" s="22">
        <v>690</v>
      </c>
      <c r="B693" s="425">
        <v>17</v>
      </c>
      <c r="C693" s="426">
        <v>45221</v>
      </c>
      <c r="D693" s="434" t="s">
        <v>890</v>
      </c>
      <c r="E693" s="370" t="str">
        <f t="shared" ref="E693:F696" si="140">VLOOKUP(M693,Teams,2)</f>
        <v>GREENWICH FC 50</v>
      </c>
      <c r="F693" s="370" t="str">
        <f t="shared" si="140"/>
        <v>GREENWICH PFC</v>
      </c>
      <c r="G693" s="368"/>
      <c r="H693" s="369">
        <f>VLOOKUP(E693,START_TIMES,2)</f>
        <v>0.33333333333333331</v>
      </c>
      <c r="I693" s="370" t="str">
        <f>VLOOKUP(E693,FallFields1,2)</f>
        <v>tbd</v>
      </c>
      <c r="J693" s="73"/>
      <c r="K693" s="16"/>
      <c r="M693" s="340" t="s">
        <v>138</v>
      </c>
      <c r="N693" s="340" t="s">
        <v>141</v>
      </c>
      <c r="P693" s="16"/>
      <c r="Q693" s="16"/>
    </row>
    <row r="694" spans="1:17" ht="12.75" customHeight="1" x14ac:dyDescent="0.35">
      <c r="A694" s="22">
        <v>691</v>
      </c>
      <c r="B694" s="425">
        <v>17</v>
      </c>
      <c r="C694" s="426">
        <v>45221</v>
      </c>
      <c r="D694" s="434" t="s">
        <v>890</v>
      </c>
      <c r="E694" s="370" t="str">
        <f t="shared" si="140"/>
        <v>EAST HAVEN SC</v>
      </c>
      <c r="F694" s="370" t="str">
        <f t="shared" si="140"/>
        <v>GUILFORD BLACK EAGLES</v>
      </c>
      <c r="G694" s="368"/>
      <c r="H694" s="369">
        <f>VLOOKUP(E694,START_TIMES,2)</f>
        <v>0.41666666666666702</v>
      </c>
      <c r="I694" s="370" t="str">
        <f>VLOOKUP(E694,FallFields1,2)</f>
        <v>Melillo MS (G), East Haven</v>
      </c>
      <c r="J694" s="73"/>
      <c r="K694" s="16"/>
      <c r="M694" s="340" t="s">
        <v>136</v>
      </c>
      <c r="N694" s="340" t="s">
        <v>142</v>
      </c>
      <c r="P694" s="16"/>
      <c r="Q694" s="16"/>
    </row>
    <row r="695" spans="1:17" ht="12.75" customHeight="1" x14ac:dyDescent="0.35">
      <c r="A695" s="22">
        <v>692</v>
      </c>
      <c r="B695" s="425">
        <v>17</v>
      </c>
      <c r="C695" s="426">
        <v>45221</v>
      </c>
      <c r="D695" s="434" t="s">
        <v>890</v>
      </c>
      <c r="E695" s="370" t="str">
        <f t="shared" si="140"/>
        <v>NORWALK SPORT COLOMBIA 50</v>
      </c>
      <c r="F695" s="370" t="str">
        <f t="shared" si="140"/>
        <v>CLUB NAPOLI 50</v>
      </c>
      <c r="G695" s="373"/>
      <c r="H695" s="369">
        <f>VLOOKUP(E695,START_TIMES,2)</f>
        <v>0.41666666666666702</v>
      </c>
      <c r="I695" s="370" t="str">
        <f>VLOOKUP(E695,FallFields1,2)</f>
        <v>Nathan Hale MS (T), Norwalk</v>
      </c>
      <c r="J695" s="326"/>
      <c r="K695" s="16"/>
      <c r="M695" s="340" t="s">
        <v>144</v>
      </c>
      <c r="N695" s="340" t="s">
        <v>134</v>
      </c>
      <c r="P695" s="16"/>
      <c r="Q695" s="16"/>
    </row>
    <row r="696" spans="1:17" ht="12.75" customHeight="1" x14ac:dyDescent="0.35">
      <c r="A696" s="22">
        <v>693</v>
      </c>
      <c r="B696" s="425">
        <v>17</v>
      </c>
      <c r="C696" s="426">
        <v>45221</v>
      </c>
      <c r="D696" s="434" t="s">
        <v>890</v>
      </c>
      <c r="E696" s="370" t="str">
        <f t="shared" si="140"/>
        <v>REBELS UNITED</v>
      </c>
      <c r="F696" s="370" t="str">
        <f t="shared" si="140"/>
        <v>WESTPORT FC</v>
      </c>
      <c r="G696" s="368"/>
      <c r="H696" s="369">
        <f>VLOOKUP(E696,START_TIMES,2)</f>
        <v>0.41666666666666702</v>
      </c>
      <c r="I696" s="370" t="str">
        <f>VLOOKUP(E696,FallFields1,2)</f>
        <v>New Fairfield HS (T), New Fairfield</v>
      </c>
      <c r="J696" s="73"/>
      <c r="K696" s="16"/>
      <c r="M696" s="340" t="s">
        <v>146</v>
      </c>
      <c r="N696" s="340" t="s">
        <v>147</v>
      </c>
      <c r="P696" s="16"/>
      <c r="Q696" s="16"/>
    </row>
    <row r="697" spans="1:17" ht="12.75" customHeight="1" x14ac:dyDescent="0.35">
      <c r="A697" s="22">
        <v>694</v>
      </c>
      <c r="B697" s="428" t="s">
        <v>0</v>
      </c>
      <c r="C697" s="426" t="s">
        <v>0</v>
      </c>
      <c r="D697" s="429" t="s">
        <v>0</v>
      </c>
      <c r="E697" s="371" t="s">
        <v>0</v>
      </c>
      <c r="F697" s="372" t="s">
        <v>0</v>
      </c>
      <c r="G697" s="373" t="s">
        <v>0</v>
      </c>
      <c r="H697" s="374" t="s">
        <v>0</v>
      </c>
      <c r="I697" s="372" t="s">
        <v>0</v>
      </c>
      <c r="J697" s="326"/>
      <c r="K697" s="16"/>
      <c r="M697" s="85"/>
      <c r="N697" s="85"/>
      <c r="P697" s="16"/>
      <c r="Q697" s="16"/>
    </row>
    <row r="698" spans="1:17" ht="12.75" customHeight="1" x14ac:dyDescent="0.35">
      <c r="A698" s="22">
        <v>695</v>
      </c>
      <c r="B698" s="425">
        <v>17</v>
      </c>
      <c r="C698" s="426">
        <v>45221</v>
      </c>
      <c r="D698" s="435" t="s">
        <v>891</v>
      </c>
      <c r="E698" s="370" t="str">
        <f>VLOOKUP(M698,Teams,2)</f>
        <v>NORTH BRANFORD LEGENDS</v>
      </c>
      <c r="F698" s="370" t="str">
        <f>VLOOKUP(N698,Teams,2)</f>
        <v>ZIMMITTI SC</v>
      </c>
      <c r="G698" s="368"/>
      <c r="H698" s="369">
        <f>VLOOKUP(E698,START_TIMES,2)</f>
        <v>0.41666666666666669</v>
      </c>
      <c r="I698" s="370" t="str">
        <f>VLOOKUP(E698,FallFields1,2)</f>
        <v>Northford Park (G), Northford</v>
      </c>
      <c r="J698" s="73"/>
      <c r="K698" s="16"/>
      <c r="M698" s="341" t="s">
        <v>148</v>
      </c>
      <c r="N698" s="341" t="s">
        <v>137</v>
      </c>
      <c r="P698" s="16"/>
      <c r="Q698" s="16"/>
    </row>
    <row r="699" spans="1:17" ht="12.75" customHeight="1" x14ac:dyDescent="0.35">
      <c r="A699" s="22">
        <v>696</v>
      </c>
      <c r="B699" s="425">
        <v>17</v>
      </c>
      <c r="C699" s="426">
        <v>45221</v>
      </c>
      <c r="D699" s="435" t="s">
        <v>891</v>
      </c>
      <c r="E699" s="370" t="str">
        <f>VLOOKUP(M699,Teams,2)</f>
        <v>SOUTHEAST CT</v>
      </c>
      <c r="F699" s="370" t="str">
        <f>VLOOKUP(N699,Teams,2)</f>
        <v>VASCO DA GAMA 60</v>
      </c>
      <c r="G699" s="368"/>
      <c r="H699" s="369">
        <f>VLOOKUP(E699,START_TIMES,2)</f>
        <v>0.41666666666666702</v>
      </c>
      <c r="I699" s="370" t="str">
        <f>VLOOKUP(E699,FallFields1,2)</f>
        <v>Killingworth Rec Park (G), Killingworth</v>
      </c>
      <c r="J699" s="73"/>
      <c r="K699" s="16"/>
      <c r="M699" s="341" t="s">
        <v>149</v>
      </c>
      <c r="N699" s="341" t="s">
        <v>135</v>
      </c>
      <c r="P699" s="16"/>
      <c r="Q699" s="16"/>
    </row>
    <row r="700" spans="1:17" ht="12.75" customHeight="1" x14ac:dyDescent="0.35">
      <c r="A700" s="22">
        <v>697</v>
      </c>
      <c r="B700" s="428" t="s">
        <v>0</v>
      </c>
      <c r="C700" s="426" t="s">
        <v>0</v>
      </c>
      <c r="D700" s="429" t="s">
        <v>0</v>
      </c>
      <c r="E700" s="371" t="s">
        <v>0</v>
      </c>
      <c r="F700" s="372" t="s">
        <v>0</v>
      </c>
      <c r="G700" s="373" t="s">
        <v>0</v>
      </c>
      <c r="H700" s="374" t="s">
        <v>0</v>
      </c>
      <c r="I700" s="372" t="s">
        <v>0</v>
      </c>
      <c r="J700" s="326"/>
      <c r="K700" s="16"/>
      <c r="M700" s="85"/>
      <c r="N700" s="85"/>
      <c r="P700" s="16"/>
      <c r="Q700" s="16"/>
    </row>
    <row r="701" spans="1:17" ht="12.75" customHeight="1" x14ac:dyDescent="0.35">
      <c r="A701" s="22">
        <v>698</v>
      </c>
      <c r="B701" s="425">
        <v>18</v>
      </c>
      <c r="C701" s="426">
        <v>45228</v>
      </c>
      <c r="D701" s="427" t="s">
        <v>10</v>
      </c>
      <c r="E701" s="370" t="str">
        <f t="shared" ref="E701:F705" si="141">VLOOKUP(M701,Teams,2)</f>
        <v>CLINTON FC 30</v>
      </c>
      <c r="F701" s="370" t="str">
        <f t="shared" si="141"/>
        <v>GREENWICH FC 30</v>
      </c>
      <c r="G701" s="368"/>
      <c r="H701" s="369">
        <f>VLOOKUP(E701,START_TIMES,2)</f>
        <v>0.41666666666666669</v>
      </c>
      <c r="I701" s="370" t="str">
        <f>VLOOKUP(E701,FallFields1,2)</f>
        <v>Indian River Sports Complex (T), Clinton</v>
      </c>
      <c r="J701" s="73"/>
      <c r="K701" s="16"/>
      <c r="M701" s="85" t="s">
        <v>97</v>
      </c>
      <c r="N701" s="85" t="s">
        <v>99</v>
      </c>
      <c r="P701" s="16"/>
      <c r="Q701" s="16"/>
    </row>
    <row r="702" spans="1:17" ht="12.75" customHeight="1" x14ac:dyDescent="0.35">
      <c r="A702" s="22">
        <v>699</v>
      </c>
      <c r="B702" s="425">
        <v>18</v>
      </c>
      <c r="C702" s="426">
        <v>45228</v>
      </c>
      <c r="D702" s="427" t="s">
        <v>10</v>
      </c>
      <c r="E702" s="370" t="str">
        <f t="shared" si="141"/>
        <v>NORWALK FC</v>
      </c>
      <c r="F702" s="370" t="str">
        <f t="shared" si="141"/>
        <v>HAMDEN ALL STARS</v>
      </c>
      <c r="G702" s="368"/>
      <c r="H702" s="369">
        <f>VLOOKUP(E702,START_TIMES,2)</f>
        <v>0.41666666666666702</v>
      </c>
      <c r="I702" s="370" t="str">
        <f>VLOOKUP(E702,FallFields1,2)</f>
        <v>Nathan Hale MS (T), Norwalk</v>
      </c>
      <c r="J702" s="73"/>
      <c r="K702" s="16"/>
      <c r="M702" s="85" t="s">
        <v>100</v>
      </c>
      <c r="N702" s="85" t="s">
        <v>94</v>
      </c>
      <c r="P702" s="16"/>
      <c r="Q702" s="16"/>
    </row>
    <row r="703" spans="1:17" ht="12.75" customHeight="1" x14ac:dyDescent="0.35">
      <c r="A703" s="22">
        <v>700</v>
      </c>
      <c r="B703" s="425">
        <v>18</v>
      </c>
      <c r="C703" s="426">
        <v>45228</v>
      </c>
      <c r="D703" s="427" t="s">
        <v>10</v>
      </c>
      <c r="E703" s="370" t="str">
        <f t="shared" si="141"/>
        <v>DANBURY UNITED</v>
      </c>
      <c r="F703" s="370" t="str">
        <f t="shared" si="141"/>
        <v>STAMFORD FC</v>
      </c>
      <c r="G703" s="368"/>
      <c r="H703" s="369">
        <f>VLOOKUP(E703,START_TIMES,2)</f>
        <v>0.41666666666666702</v>
      </c>
      <c r="I703" s="370" t="str">
        <f>VLOOKUP(E703,FallFields1,2)</f>
        <v>Portuguese Cultural Center (G), Danbury</v>
      </c>
      <c r="J703" s="73"/>
      <c r="K703" s="16"/>
      <c r="M703" s="85" t="s">
        <v>93</v>
      </c>
      <c r="N703" s="85" t="s">
        <v>95</v>
      </c>
      <c r="P703" s="16"/>
      <c r="Q703" s="16"/>
    </row>
    <row r="704" spans="1:17" ht="12.75" customHeight="1" x14ac:dyDescent="0.35">
      <c r="A704" s="22">
        <v>701</v>
      </c>
      <c r="B704" s="425">
        <v>18</v>
      </c>
      <c r="C704" s="426">
        <v>45228</v>
      </c>
      <c r="D704" s="427" t="s">
        <v>10</v>
      </c>
      <c r="E704" s="370" t="str">
        <f t="shared" si="141"/>
        <v>VASCO DA GAMA 30</v>
      </c>
      <c r="F704" s="370" t="str">
        <f t="shared" si="141"/>
        <v>NORTH BRANFORD 30</v>
      </c>
      <c r="G704" s="368"/>
      <c r="H704" s="369">
        <f>VLOOKUP(E704,START_TIMES,2)</f>
        <v>0.41666666666666702</v>
      </c>
      <c r="I704" s="370" t="str">
        <f>VLOOKUP(E704,FallFields1,2)</f>
        <v>Veterans Memorial Park (T), Bridgeport</v>
      </c>
      <c r="J704" s="73"/>
      <c r="K704" s="16"/>
      <c r="M704" s="85" t="s">
        <v>101</v>
      </c>
      <c r="N704" s="85" t="s">
        <v>98</v>
      </c>
      <c r="P704" s="16"/>
      <c r="Q704" s="16"/>
    </row>
    <row r="705" spans="1:29" ht="12.75" customHeight="1" x14ac:dyDescent="0.35">
      <c r="A705" s="22">
        <v>702</v>
      </c>
      <c r="B705" s="425">
        <v>18</v>
      </c>
      <c r="C705" s="426">
        <v>45228</v>
      </c>
      <c r="D705" s="427" t="s">
        <v>10</v>
      </c>
      <c r="E705" s="370" t="str">
        <f t="shared" si="141"/>
        <v>NEWTOWN SALTY DOGS</v>
      </c>
      <c r="F705" s="370" t="str">
        <f t="shared" si="141"/>
        <v>CLUB NAPOLI 30</v>
      </c>
      <c r="G705" s="368"/>
      <c r="H705" s="369">
        <f>VLOOKUP(E705,START_TIMES,2)</f>
        <v>0.33333333333333331</v>
      </c>
      <c r="I705" s="370" t="str">
        <f>VLOOKUP(E705,fields,2)</f>
        <v>Treadwell Park (T), Newtown</v>
      </c>
      <c r="J705" s="73"/>
      <c r="K705" s="16"/>
      <c r="M705" s="85" t="s">
        <v>92</v>
      </c>
      <c r="N705" s="85" t="s">
        <v>96</v>
      </c>
      <c r="P705" s="16"/>
      <c r="Q705" s="16"/>
    </row>
    <row r="706" spans="1:29" ht="12.75" customHeight="1" x14ac:dyDescent="0.35">
      <c r="A706" s="22">
        <v>703</v>
      </c>
      <c r="B706" s="428" t="s">
        <v>0</v>
      </c>
      <c r="C706" s="426" t="s">
        <v>0</v>
      </c>
      <c r="D706" s="429" t="s">
        <v>0</v>
      </c>
      <c r="E706" s="371" t="s">
        <v>0</v>
      </c>
      <c r="F706" s="372" t="s">
        <v>0</v>
      </c>
      <c r="G706" s="373" t="s">
        <v>0</v>
      </c>
      <c r="H706" s="374" t="s">
        <v>0</v>
      </c>
      <c r="I706" s="372" t="s">
        <v>0</v>
      </c>
      <c r="J706" s="326"/>
      <c r="K706" s="16"/>
      <c r="M706" s="85"/>
      <c r="N706" s="85"/>
      <c r="P706" s="16"/>
      <c r="Q706" s="16"/>
    </row>
    <row r="707" spans="1:29" ht="12.75" customHeight="1" x14ac:dyDescent="0.35">
      <c r="A707" s="22">
        <v>704</v>
      </c>
      <c r="B707" s="425">
        <v>18</v>
      </c>
      <c r="C707" s="426">
        <v>45228</v>
      </c>
      <c r="D707" s="430" t="s">
        <v>175</v>
      </c>
      <c r="E707" s="371" t="str">
        <f t="shared" ref="E707:F711" si="142">VLOOKUP(M707,Teams,2)</f>
        <v>COYOTES FC</v>
      </c>
      <c r="F707" s="372" t="str">
        <f t="shared" si="142"/>
        <v>LITCHFIELD COUNTY BLUES 30</v>
      </c>
      <c r="G707" s="368"/>
      <c r="H707" s="369">
        <f>VLOOKUP(E707,START_TIMES,2)</f>
        <v>0.41666666666666702</v>
      </c>
      <c r="I707" s="370" t="str">
        <f>VLOOKUP(E707,FallFields1,2)</f>
        <v>Platt HS (T), Meriden</v>
      </c>
      <c r="J707" s="73"/>
      <c r="K707" s="16"/>
      <c r="M707" s="197" t="s">
        <v>150</v>
      </c>
      <c r="N707" s="197" t="s">
        <v>153</v>
      </c>
      <c r="P707" s="16"/>
      <c r="Q707" s="16"/>
    </row>
    <row r="708" spans="1:29" ht="12.75" customHeight="1" x14ac:dyDescent="0.35">
      <c r="A708" s="22">
        <v>705</v>
      </c>
      <c r="B708" s="425">
        <v>18</v>
      </c>
      <c r="C708" s="426">
        <v>45228</v>
      </c>
      <c r="D708" s="430" t="s">
        <v>175</v>
      </c>
      <c r="E708" s="370" t="str">
        <f t="shared" si="142"/>
        <v>QPR</v>
      </c>
      <c r="F708" s="370" t="str">
        <f t="shared" si="142"/>
        <v>MILFORD AMIGOS</v>
      </c>
      <c r="G708" s="368"/>
      <c r="H708" s="369">
        <v>0.375</v>
      </c>
      <c r="I708" s="370" t="str">
        <f>VLOOKUP(E708,FallFields1,2)</f>
        <v>Quinnipiac Park (G), Cheshire</v>
      </c>
      <c r="J708" s="73"/>
      <c r="K708" s="16"/>
      <c r="M708" s="197" t="s">
        <v>157</v>
      </c>
      <c r="N708" s="197" t="s">
        <v>154</v>
      </c>
      <c r="P708" s="16"/>
      <c r="Q708" s="16"/>
    </row>
    <row r="709" spans="1:29" ht="12.75" customHeight="1" x14ac:dyDescent="0.35">
      <c r="A709" s="22">
        <v>706</v>
      </c>
      <c r="B709" s="425">
        <v>18</v>
      </c>
      <c r="C709" s="426">
        <v>45228</v>
      </c>
      <c r="D709" s="430" t="s">
        <v>175</v>
      </c>
      <c r="E709" s="370" t="str">
        <f t="shared" si="142"/>
        <v>FC CALDO VERDE</v>
      </c>
      <c r="F709" s="370" t="str">
        <f t="shared" si="142"/>
        <v>SHELTON FC</v>
      </c>
      <c r="G709" s="368"/>
      <c r="H709" s="369">
        <f>VLOOKUP(E709,START_TIMES,2)</f>
        <v>0.41666666666666702</v>
      </c>
      <c r="I709" s="370" t="str">
        <f>VLOOKUP(E709,FallFields1,2)</f>
        <v>City Hill MS (G), Naugatuck</v>
      </c>
      <c r="J709" s="73"/>
      <c r="K709" s="16"/>
      <c r="M709" s="197" t="s">
        <v>152</v>
      </c>
      <c r="N709" s="197" t="s">
        <v>158</v>
      </c>
      <c r="P709" s="16"/>
      <c r="Q709" s="16"/>
    </row>
    <row r="710" spans="1:29" ht="12.75" customHeight="1" x14ac:dyDescent="0.35">
      <c r="A710" s="22">
        <v>707</v>
      </c>
      <c r="B710" s="425">
        <v>18</v>
      </c>
      <c r="C710" s="426">
        <v>45228</v>
      </c>
      <c r="D710" s="430" t="s">
        <v>175</v>
      </c>
      <c r="E710" s="370" t="str">
        <f t="shared" si="142"/>
        <v>TRINITY FC</v>
      </c>
      <c r="F710" s="370" t="str">
        <f t="shared" si="142"/>
        <v>NAUGATUCK FUSION</v>
      </c>
      <c r="G710" s="368"/>
      <c r="H710" s="369">
        <f>VLOOKUP(E710,START_TIMES,2)</f>
        <v>0.33333333333333331</v>
      </c>
      <c r="I710" s="370" t="str">
        <f>VLOOKUP(E710,FallFields1,2)</f>
        <v>Pease Road (G), Woodbridge</v>
      </c>
      <c r="J710" s="73"/>
      <c r="K710" s="16"/>
      <c r="M710" s="197" t="s">
        <v>159</v>
      </c>
      <c r="N710" s="197" t="s">
        <v>156</v>
      </c>
      <c r="P710" s="16"/>
      <c r="Q710" s="16"/>
    </row>
    <row r="711" spans="1:29" ht="12.75" customHeight="1" x14ac:dyDescent="0.35">
      <c r="A711" s="22">
        <v>708</v>
      </c>
      <c r="B711" s="425">
        <v>18</v>
      </c>
      <c r="C711" s="426">
        <v>45228</v>
      </c>
      <c r="D711" s="430" t="s">
        <v>175</v>
      </c>
      <c r="E711" s="370" t="str">
        <f t="shared" si="142"/>
        <v>MILFORD TUESDAY</v>
      </c>
      <c r="F711" s="370" t="str">
        <f t="shared" si="142"/>
        <v>ELITE FC</v>
      </c>
      <c r="G711" s="375"/>
      <c r="H711" s="369">
        <f>VLOOKUP(E711,START_TIMES,2)</f>
        <v>0.33333333333333331</v>
      </c>
      <c r="I711" s="370" t="str">
        <f>VLOOKUP(E711,FallFields1,2)</f>
        <v>Witek Park (G), Derby</v>
      </c>
      <c r="J711" s="73"/>
      <c r="K711" s="16"/>
      <c r="M711" s="197" t="s">
        <v>155</v>
      </c>
      <c r="N711" s="197" t="s">
        <v>151</v>
      </c>
      <c r="P711" s="16"/>
      <c r="Q711" s="16"/>
    </row>
    <row r="712" spans="1:29" ht="12.75" customHeight="1" x14ac:dyDescent="0.35">
      <c r="A712" s="22">
        <v>709</v>
      </c>
      <c r="B712" s="428" t="s">
        <v>0</v>
      </c>
      <c r="C712" s="426" t="s">
        <v>0</v>
      </c>
      <c r="D712" s="429" t="s">
        <v>0</v>
      </c>
      <c r="E712" s="371" t="s">
        <v>0</v>
      </c>
      <c r="F712" s="372" t="s">
        <v>0</v>
      </c>
      <c r="G712" s="373" t="s">
        <v>0</v>
      </c>
      <c r="H712" s="374" t="s">
        <v>0</v>
      </c>
      <c r="I712" s="372" t="s">
        <v>0</v>
      </c>
      <c r="J712" s="326"/>
      <c r="K712" s="16"/>
      <c r="M712" s="85"/>
      <c r="N712" s="85"/>
      <c r="P712" s="16"/>
      <c r="Q712" s="16"/>
    </row>
    <row r="713" spans="1:29" ht="12.75" customHeight="1" x14ac:dyDescent="0.35">
      <c r="A713" s="22">
        <v>710</v>
      </c>
      <c r="B713" s="425">
        <v>18</v>
      </c>
      <c r="C713" s="426">
        <v>45228</v>
      </c>
      <c r="D713" s="431" t="s">
        <v>11</v>
      </c>
      <c r="E713" s="370" t="str">
        <f t="shared" ref="E713:F717" si="143">VLOOKUP(M713,Teams,2)</f>
        <v>CLINTON FC 40</v>
      </c>
      <c r="F713" s="370" t="str">
        <f t="shared" si="143"/>
        <v>GREENWICH PUMAS FC 40</v>
      </c>
      <c r="G713" s="392"/>
      <c r="H713" s="369">
        <f>VLOOKUP(E713,START_TIMES,2)</f>
        <v>0.33333333333333331</v>
      </c>
      <c r="I713" s="370" t="str">
        <f>VLOOKUP(E713,FallFields1,2)</f>
        <v>Indian River Sports Complex (T), Clinton</v>
      </c>
      <c r="J713" s="73"/>
      <c r="K713" s="16"/>
      <c r="M713" s="359" t="s">
        <v>160</v>
      </c>
      <c r="N713" s="359" t="s">
        <v>163</v>
      </c>
      <c r="P713" s="16"/>
      <c r="Q713" s="16"/>
    </row>
    <row r="714" spans="1:29" ht="12.75" customHeight="1" x14ac:dyDescent="0.35">
      <c r="A714" s="22">
        <v>711</v>
      </c>
      <c r="B714" s="425">
        <v>18</v>
      </c>
      <c r="C714" s="426">
        <v>45228</v>
      </c>
      <c r="D714" s="431" t="s">
        <v>11</v>
      </c>
      <c r="E714" s="411" t="str">
        <f t="shared" si="143"/>
        <v>STORM FC</v>
      </c>
      <c r="F714" s="411" t="str">
        <f t="shared" si="143"/>
        <v>NORWALK SPORT COLOMBIA 40</v>
      </c>
      <c r="G714" s="368"/>
      <c r="H714" s="369">
        <f>VLOOKUP(E714,START_TIMES,2)</f>
        <v>0.33333333333333331</v>
      </c>
      <c r="I714" s="370" t="str">
        <f>VLOOKUP(E714,FallFields1,2)</f>
        <v>Wakeman Park (T), Westport</v>
      </c>
      <c r="J714" s="73"/>
      <c r="K714" s="16"/>
      <c r="M714" s="359" t="s">
        <v>107</v>
      </c>
      <c r="N714" s="359" t="s">
        <v>104</v>
      </c>
      <c r="P714" s="16"/>
      <c r="Q714" s="16"/>
    </row>
    <row r="715" spans="1:29" ht="12.75" customHeight="1" thickBot="1" x14ac:dyDescent="0.4">
      <c r="A715" s="22">
        <v>712</v>
      </c>
      <c r="B715" s="425">
        <v>18</v>
      </c>
      <c r="C715" s="426">
        <v>45228</v>
      </c>
      <c r="D715" s="431" t="s">
        <v>11</v>
      </c>
      <c r="E715" s="370" t="str">
        <f t="shared" si="143"/>
        <v>GREENWICH FC 40</v>
      </c>
      <c r="F715" s="370" t="str">
        <f t="shared" si="143"/>
        <v>VASCO DA GAMA 40</v>
      </c>
      <c r="G715" s="368"/>
      <c r="H715" s="369">
        <f>VLOOKUP(E715,START_TIMES,2)</f>
        <v>0.33333333333333331</v>
      </c>
      <c r="I715" s="370" t="str">
        <f>VLOOKUP(E715,FallFields1,2)</f>
        <v>tbd</v>
      </c>
      <c r="J715" s="73"/>
      <c r="K715" s="16"/>
      <c r="M715" s="359" t="s">
        <v>162</v>
      </c>
      <c r="N715" s="359" t="s">
        <v>108</v>
      </c>
      <c r="P715" s="16"/>
      <c r="Q715" s="16"/>
    </row>
    <row r="716" spans="1:29" ht="12.75" customHeight="1" thickTop="1" thickBot="1" x14ac:dyDescent="0.4">
      <c r="A716" s="22">
        <v>713</v>
      </c>
      <c r="B716" s="425">
        <v>18</v>
      </c>
      <c r="C716" s="426">
        <v>45228</v>
      </c>
      <c r="D716" s="431" t="s">
        <v>11</v>
      </c>
      <c r="E716" s="370" t="str">
        <f t="shared" si="143"/>
        <v>WATERBURY ALBANIANS</v>
      </c>
      <c r="F716" s="370" t="str">
        <f t="shared" si="143"/>
        <v>SOUTHEAST ROVERS</v>
      </c>
      <c r="G716" s="368"/>
      <c r="H716" s="369">
        <f>VLOOKUP(E716,START_TIMES,2)</f>
        <v>0.33333333333333331</v>
      </c>
      <c r="I716" s="370" t="str">
        <f>VLOOKUP(E716,FallFields1,2)</f>
        <v>Lower Ptak (G), Brookfield</v>
      </c>
      <c r="J716" s="73"/>
      <c r="K716" s="16"/>
      <c r="M716" s="359" t="s">
        <v>109</v>
      </c>
      <c r="N716" s="359" t="s">
        <v>106</v>
      </c>
      <c r="P716" s="16"/>
      <c r="Q716" s="16"/>
      <c r="S716" s="16"/>
      <c r="T716" s="198"/>
      <c r="U716" s="198"/>
      <c r="V716" s="16">
        <v>73</v>
      </c>
      <c r="W716" s="209"/>
      <c r="X716" s="215"/>
      <c r="Y716" s="16"/>
      <c r="Z716" s="20"/>
      <c r="AC716" s="16"/>
    </row>
    <row r="717" spans="1:29" ht="12.75" customHeight="1" thickTop="1" thickBot="1" x14ac:dyDescent="0.4">
      <c r="A717" s="22">
        <v>714</v>
      </c>
      <c r="B717" s="425">
        <v>18</v>
      </c>
      <c r="C717" s="426">
        <v>45228</v>
      </c>
      <c r="D717" s="431" t="s">
        <v>11</v>
      </c>
      <c r="E717" s="370" t="str">
        <f t="shared" si="143"/>
        <v>FAIRFIELD GAC 40</v>
      </c>
      <c r="F717" s="370" t="str">
        <f t="shared" si="143"/>
        <v>RIDGEFIELD KICKS</v>
      </c>
      <c r="G717" s="368"/>
      <c r="H717" s="369">
        <f>VLOOKUP(E717,START_TIMES,2)</f>
        <v>0.41666666666666669</v>
      </c>
      <c r="I717" s="370" t="str">
        <f>VLOOKUP(E717,FallFields1,2)</f>
        <v>Ludlowe HS (T), Fairfield</v>
      </c>
      <c r="J717" s="73"/>
      <c r="K717" s="16"/>
      <c r="M717" s="359" t="s">
        <v>161</v>
      </c>
      <c r="N717" s="359" t="s">
        <v>105</v>
      </c>
      <c r="P717" s="16"/>
      <c r="Q717" s="16"/>
      <c r="S717" s="16"/>
      <c r="T717" s="198"/>
      <c r="U717" s="198"/>
      <c r="V717" s="16"/>
      <c r="W717" s="209"/>
      <c r="X717" s="215"/>
      <c r="Y717" s="16"/>
      <c r="Z717" s="20"/>
      <c r="AC717" s="16"/>
    </row>
    <row r="718" spans="1:29" ht="12.75" customHeight="1" thickTop="1" thickBot="1" x14ac:dyDescent="0.4">
      <c r="A718" s="22">
        <v>715</v>
      </c>
      <c r="B718" s="428" t="s">
        <v>0</v>
      </c>
      <c r="C718" s="426" t="s">
        <v>0</v>
      </c>
      <c r="D718" s="429" t="s">
        <v>0</v>
      </c>
      <c r="E718" s="371" t="s">
        <v>0</v>
      </c>
      <c r="F718" s="372" t="s">
        <v>0</v>
      </c>
      <c r="G718" s="373" t="s">
        <v>0</v>
      </c>
      <c r="H718" s="374" t="s">
        <v>0</v>
      </c>
      <c r="I718" s="372" t="s">
        <v>0</v>
      </c>
      <c r="J718" s="326"/>
      <c r="K718" s="16"/>
      <c r="M718" s="85"/>
      <c r="N718" s="85"/>
      <c r="P718" s="16"/>
      <c r="Q718" s="16"/>
      <c r="S718" s="16"/>
      <c r="T718" s="198"/>
      <c r="U718" s="198"/>
      <c r="V718" s="16">
        <v>74</v>
      </c>
      <c r="W718" s="209"/>
      <c r="X718" s="215"/>
      <c r="Y718" s="16"/>
      <c r="Z718" s="20"/>
      <c r="AC718" s="16"/>
    </row>
    <row r="719" spans="1:29" ht="12.75" customHeight="1" thickTop="1" x14ac:dyDescent="0.35">
      <c r="A719" s="22">
        <v>716</v>
      </c>
      <c r="B719" s="425">
        <v>18</v>
      </c>
      <c r="C719" s="426">
        <v>45228</v>
      </c>
      <c r="D719" s="432" t="s">
        <v>12</v>
      </c>
      <c r="E719" s="367" t="e">
        <f t="shared" ref="E719:F725" si="144">VLOOKUP(M719,Teams,2)</f>
        <v>#N/A</v>
      </c>
      <c r="F719" s="367" t="e">
        <f t="shared" si="144"/>
        <v>#N/A</v>
      </c>
      <c r="G719" s="368"/>
      <c r="H719" s="369" t="e">
        <f t="shared" ref="H719:H725" si="145">VLOOKUP(E719,START_TIMES,2)</f>
        <v>#N/A</v>
      </c>
      <c r="I719" s="370" t="e">
        <f t="shared" ref="I719:I725" si="146">VLOOKUP(E719,FallFields1,2)</f>
        <v>#N/A</v>
      </c>
      <c r="J719" s="73"/>
      <c r="K719" s="16"/>
      <c r="M719" s="337"/>
      <c r="N719" s="337"/>
      <c r="P719" s="16"/>
      <c r="Q719" s="16"/>
    </row>
    <row r="720" spans="1:29" ht="12.75" customHeight="1" x14ac:dyDescent="0.35">
      <c r="A720" s="22">
        <v>717</v>
      </c>
      <c r="B720" s="425">
        <v>18</v>
      </c>
      <c r="C720" s="426">
        <v>45228</v>
      </c>
      <c r="D720" s="432" t="s">
        <v>12</v>
      </c>
      <c r="E720" s="367" t="e">
        <f t="shared" si="144"/>
        <v>#N/A</v>
      </c>
      <c r="F720" s="367" t="e">
        <f t="shared" si="144"/>
        <v>#N/A</v>
      </c>
      <c r="G720" s="368"/>
      <c r="H720" s="369" t="e">
        <f t="shared" si="145"/>
        <v>#N/A</v>
      </c>
      <c r="I720" s="370" t="e">
        <f t="shared" si="146"/>
        <v>#N/A</v>
      </c>
      <c r="J720" s="73"/>
      <c r="K720" s="16"/>
      <c r="M720" s="337"/>
      <c r="N720" s="337"/>
      <c r="P720" s="16"/>
      <c r="Q720" s="16"/>
    </row>
    <row r="721" spans="1:17" ht="12.75" customHeight="1" x14ac:dyDescent="0.35">
      <c r="A721" s="22">
        <v>718</v>
      </c>
      <c r="B721" s="425">
        <v>18</v>
      </c>
      <c r="C721" s="426">
        <v>45228</v>
      </c>
      <c r="D721" s="432" t="s">
        <v>12</v>
      </c>
      <c r="E721" s="367" t="e">
        <f t="shared" si="144"/>
        <v>#N/A</v>
      </c>
      <c r="F721" s="367" t="e">
        <f t="shared" si="144"/>
        <v>#N/A</v>
      </c>
      <c r="G721" s="368"/>
      <c r="H721" s="369" t="e">
        <f t="shared" si="145"/>
        <v>#N/A</v>
      </c>
      <c r="I721" s="370" t="e">
        <f t="shared" si="146"/>
        <v>#N/A</v>
      </c>
      <c r="J721" s="73"/>
      <c r="K721" s="16"/>
      <c r="M721" s="337"/>
      <c r="N721" s="337"/>
      <c r="P721" s="16"/>
      <c r="Q721" s="16"/>
    </row>
    <row r="722" spans="1:17" ht="12.75" customHeight="1" x14ac:dyDescent="0.35">
      <c r="A722" s="22">
        <v>719</v>
      </c>
      <c r="B722" s="425">
        <v>18</v>
      </c>
      <c r="C722" s="426">
        <v>45228</v>
      </c>
      <c r="D722" s="432" t="s">
        <v>12</v>
      </c>
      <c r="E722" s="367" t="e">
        <f t="shared" si="144"/>
        <v>#N/A</v>
      </c>
      <c r="F722" s="367" t="e">
        <f t="shared" si="144"/>
        <v>#N/A</v>
      </c>
      <c r="G722" s="368"/>
      <c r="H722" s="369" t="e">
        <f t="shared" si="145"/>
        <v>#N/A</v>
      </c>
      <c r="I722" s="370" t="e">
        <f t="shared" si="146"/>
        <v>#N/A</v>
      </c>
      <c r="J722" s="73"/>
      <c r="K722" s="16"/>
      <c r="M722" s="336"/>
      <c r="N722" s="336"/>
      <c r="P722" s="16"/>
      <c r="Q722" s="16"/>
    </row>
    <row r="723" spans="1:17" ht="12.75" customHeight="1" x14ac:dyDescent="0.35">
      <c r="A723" s="22">
        <v>720</v>
      </c>
      <c r="B723" s="425">
        <v>18</v>
      </c>
      <c r="C723" s="426">
        <v>45228</v>
      </c>
      <c r="D723" s="432" t="s">
        <v>12</v>
      </c>
      <c r="E723" s="367" t="e">
        <f t="shared" si="144"/>
        <v>#N/A</v>
      </c>
      <c r="F723" s="367" t="e">
        <f t="shared" si="144"/>
        <v>#N/A</v>
      </c>
      <c r="G723" s="368"/>
      <c r="H723" s="369" t="e">
        <f t="shared" si="145"/>
        <v>#N/A</v>
      </c>
      <c r="I723" s="370" t="e">
        <f t="shared" si="146"/>
        <v>#N/A</v>
      </c>
      <c r="J723" s="73"/>
      <c r="K723" s="16"/>
      <c r="M723" s="336"/>
      <c r="N723" s="336"/>
      <c r="P723" s="16"/>
      <c r="Q723" s="16"/>
    </row>
    <row r="724" spans="1:17" ht="12.75" customHeight="1" x14ac:dyDescent="0.35">
      <c r="A724" s="22">
        <v>721</v>
      </c>
      <c r="B724" s="425">
        <v>18</v>
      </c>
      <c r="C724" s="426">
        <v>45228</v>
      </c>
      <c r="D724" s="432" t="s">
        <v>12</v>
      </c>
      <c r="E724" s="367" t="e">
        <f t="shared" si="144"/>
        <v>#N/A</v>
      </c>
      <c r="F724" s="367" t="e">
        <f t="shared" si="144"/>
        <v>#N/A</v>
      </c>
      <c r="G724" s="368"/>
      <c r="H724" s="369" t="e">
        <f t="shared" si="145"/>
        <v>#N/A</v>
      </c>
      <c r="I724" s="370" t="e">
        <f t="shared" si="146"/>
        <v>#N/A</v>
      </c>
      <c r="J724" s="73"/>
      <c r="K724" s="16"/>
      <c r="M724" s="336"/>
      <c r="N724" s="336"/>
      <c r="P724" s="274"/>
      <c r="Q724" s="274"/>
    </row>
    <row r="725" spans="1:17" ht="12.75" customHeight="1" x14ac:dyDescent="0.35">
      <c r="A725" s="22">
        <v>722</v>
      </c>
      <c r="B725" s="425">
        <v>18</v>
      </c>
      <c r="C725" s="426">
        <v>45228</v>
      </c>
      <c r="D725" s="432" t="s">
        <v>12</v>
      </c>
      <c r="E725" s="367" t="e">
        <f t="shared" si="144"/>
        <v>#N/A</v>
      </c>
      <c r="F725" s="367" t="e">
        <f t="shared" si="144"/>
        <v>#N/A</v>
      </c>
      <c r="G725" s="375"/>
      <c r="H725" s="369" t="e">
        <f t="shared" si="145"/>
        <v>#N/A</v>
      </c>
      <c r="I725" s="370" t="e">
        <f t="shared" si="146"/>
        <v>#N/A</v>
      </c>
      <c r="J725" s="73"/>
      <c r="K725" s="16"/>
      <c r="M725" s="336"/>
      <c r="N725" s="336"/>
      <c r="P725" s="16"/>
      <c r="Q725" s="16"/>
    </row>
    <row r="726" spans="1:17" ht="12.75" customHeight="1" x14ac:dyDescent="0.35">
      <c r="A726" s="22">
        <v>723</v>
      </c>
      <c r="B726" s="428" t="s">
        <v>0</v>
      </c>
      <c r="C726" s="426" t="s">
        <v>0</v>
      </c>
      <c r="D726" s="429" t="s">
        <v>0</v>
      </c>
      <c r="E726" s="371" t="s">
        <v>0</v>
      </c>
      <c r="F726" s="372" t="s">
        <v>0</v>
      </c>
      <c r="G726" s="373" t="s">
        <v>0</v>
      </c>
      <c r="H726" s="374" t="s">
        <v>0</v>
      </c>
      <c r="I726" s="372" t="s">
        <v>0</v>
      </c>
      <c r="J726" s="326"/>
      <c r="K726" s="16"/>
      <c r="M726" s="85"/>
      <c r="N726" s="85"/>
      <c r="P726" s="16"/>
      <c r="Q726" s="16"/>
    </row>
    <row r="727" spans="1:17" ht="12.75" customHeight="1" x14ac:dyDescent="0.35">
      <c r="A727" s="22">
        <v>724</v>
      </c>
      <c r="B727" s="425">
        <v>18</v>
      </c>
      <c r="C727" s="426">
        <v>45228</v>
      </c>
      <c r="D727" s="433" t="s">
        <v>102</v>
      </c>
      <c r="E727" s="370" t="str">
        <f t="shared" ref="E727:F731" si="147">VLOOKUP(M727,Teams,2)</f>
        <v>CHESHIRE AZZURRI</v>
      </c>
      <c r="F727" s="370" t="str">
        <f t="shared" si="147"/>
        <v>FAIRFIELD GAC 50</v>
      </c>
      <c r="G727" s="368"/>
      <c r="H727" s="369">
        <v>0.45833333333333331</v>
      </c>
      <c r="I727" s="370" t="str">
        <f>VLOOKUP(E727,FallFields1,2)</f>
        <v>Quinnipiac Park (G), Cheshire</v>
      </c>
      <c r="J727" s="73"/>
      <c r="K727" s="16"/>
      <c r="M727" s="330" t="s">
        <v>124</v>
      </c>
      <c r="N727" s="330" t="s">
        <v>127</v>
      </c>
      <c r="P727" s="16"/>
      <c r="Q727" s="16"/>
    </row>
    <row r="728" spans="1:17" ht="12.75" customHeight="1" x14ac:dyDescent="0.35">
      <c r="A728" s="22">
        <v>725</v>
      </c>
      <c r="B728" s="425">
        <v>18</v>
      </c>
      <c r="C728" s="426">
        <v>45228</v>
      </c>
      <c r="D728" s="433" t="s">
        <v>102</v>
      </c>
      <c r="E728" s="370" t="str">
        <f t="shared" si="147"/>
        <v>POLONIA FALCON STARS FC</v>
      </c>
      <c r="F728" s="370" t="str">
        <f t="shared" si="147"/>
        <v>GREENWICH PUMAS FC 50</v>
      </c>
      <c r="G728" s="368"/>
      <c r="H728" s="369">
        <f>VLOOKUP(E728,START_TIMES,2)</f>
        <v>0.33333333333333331</v>
      </c>
      <c r="I728" s="370" t="str">
        <f>VLOOKUP(E728,FallFields1,2)</f>
        <v>Falcon Field (G), New Britain</v>
      </c>
      <c r="J728" s="73"/>
      <c r="K728" s="16"/>
      <c r="M728" s="330" t="s">
        <v>131</v>
      </c>
      <c r="N728" s="330" t="s">
        <v>128</v>
      </c>
      <c r="P728" s="16"/>
      <c r="Q728" s="16"/>
    </row>
    <row r="729" spans="1:17" ht="12.75" customHeight="1" x14ac:dyDescent="0.35">
      <c r="A729" s="22">
        <v>726</v>
      </c>
      <c r="B729" s="425">
        <v>18</v>
      </c>
      <c r="C729" s="426">
        <v>45228</v>
      </c>
      <c r="D729" s="433" t="s">
        <v>102</v>
      </c>
      <c r="E729" s="370" t="str">
        <f t="shared" si="147"/>
        <v>DYNAMO SC</v>
      </c>
      <c r="F729" s="370" t="str">
        <f t="shared" si="147"/>
        <v>STAMFORD CITY</v>
      </c>
      <c r="G729" s="368"/>
      <c r="H729" s="369">
        <f>VLOOKUP(E729,START_TIMES,2)</f>
        <v>0.41666666666666702</v>
      </c>
      <c r="I729" s="370" t="str">
        <f>VLOOKUP(E729,FallFields1,2)</f>
        <v>InSports (T), Trumbull</v>
      </c>
      <c r="J729" s="73"/>
      <c r="K729" s="16"/>
      <c r="M729" s="330" t="s">
        <v>126</v>
      </c>
      <c r="N729" s="330" t="s">
        <v>132</v>
      </c>
      <c r="P729" s="16"/>
      <c r="Q729" s="16"/>
    </row>
    <row r="730" spans="1:17" ht="12.75" customHeight="1" x14ac:dyDescent="0.35">
      <c r="A730" s="22">
        <v>727</v>
      </c>
      <c r="B730" s="425">
        <v>18</v>
      </c>
      <c r="C730" s="426">
        <v>45228</v>
      </c>
      <c r="D730" s="433" t="s">
        <v>102</v>
      </c>
      <c r="E730" s="370" t="str">
        <f t="shared" si="147"/>
        <v>VASCO DA GAMA 50</v>
      </c>
      <c r="F730" s="370" t="str">
        <f t="shared" si="147"/>
        <v>NORWALK MARINERS LEGENDS</v>
      </c>
      <c r="G730" s="368"/>
      <c r="H730" s="369">
        <v>0.33333333333333331</v>
      </c>
      <c r="I730" s="370" t="str">
        <f>VLOOKUP(E730,FallFields1,2)</f>
        <v>Veterans Memorial Park (T), Bridgeport</v>
      </c>
      <c r="J730" s="73"/>
      <c r="K730" s="16"/>
      <c r="M730" s="330" t="s">
        <v>133</v>
      </c>
      <c r="N730" s="330" t="s">
        <v>130</v>
      </c>
      <c r="P730" s="16"/>
      <c r="Q730" s="16"/>
    </row>
    <row r="731" spans="1:17" ht="12.75" customHeight="1" x14ac:dyDescent="0.35">
      <c r="A731" s="22">
        <v>728</v>
      </c>
      <c r="B731" s="425">
        <v>18</v>
      </c>
      <c r="C731" s="426">
        <v>45228</v>
      </c>
      <c r="D731" s="433" t="s">
        <v>102</v>
      </c>
      <c r="E731" s="370" t="str">
        <f t="shared" si="147"/>
        <v>DOCKSIDE SC</v>
      </c>
      <c r="F731" s="370" t="str">
        <f t="shared" si="147"/>
        <v>NEW FAIRFIELD UNITED</v>
      </c>
      <c r="G731" s="368"/>
      <c r="H731" s="369">
        <f>VLOOKUP(E731,START_TIMES,2)</f>
        <v>0.41666666666666702</v>
      </c>
      <c r="I731" s="370" t="str">
        <f>VLOOKUP(E731,FallFields1,2)</f>
        <v>Foran HS KMT (T), Milford</v>
      </c>
      <c r="J731" s="73"/>
      <c r="K731" s="16"/>
      <c r="M731" s="330" t="s">
        <v>125</v>
      </c>
      <c r="N731" s="330" t="s">
        <v>129</v>
      </c>
      <c r="P731" s="16"/>
      <c r="Q731" s="16"/>
    </row>
    <row r="732" spans="1:17" ht="12.75" customHeight="1" x14ac:dyDescent="0.35">
      <c r="A732" s="22">
        <v>729</v>
      </c>
      <c r="B732" s="428" t="s">
        <v>0</v>
      </c>
      <c r="C732" s="426" t="s">
        <v>0</v>
      </c>
      <c r="D732" s="429" t="s">
        <v>0</v>
      </c>
      <c r="E732" s="371" t="s">
        <v>0</v>
      </c>
      <c r="F732" s="372" t="s">
        <v>0</v>
      </c>
      <c r="G732" s="373" t="s">
        <v>0</v>
      </c>
      <c r="H732" s="374" t="s">
        <v>0</v>
      </c>
      <c r="I732" s="372" t="s">
        <v>0</v>
      </c>
      <c r="J732" s="326"/>
      <c r="K732" s="16"/>
      <c r="M732" s="85"/>
      <c r="N732" s="85"/>
      <c r="P732" s="16"/>
      <c r="Q732" s="16"/>
    </row>
    <row r="733" spans="1:17" ht="12.75" customHeight="1" x14ac:dyDescent="0.35">
      <c r="A733" s="22">
        <v>730</v>
      </c>
      <c r="B733" s="425">
        <v>18</v>
      </c>
      <c r="C733" s="426">
        <v>45228</v>
      </c>
      <c r="D733" s="434" t="s">
        <v>890</v>
      </c>
      <c r="E733" s="411" t="str">
        <f t="shared" ref="E733:F736" si="148">VLOOKUP(M733,Teams,2)</f>
        <v>WESTPORT FC</v>
      </c>
      <c r="F733" s="411" t="str">
        <f t="shared" si="148"/>
        <v>GREENWICH PFC</v>
      </c>
      <c r="G733" s="368"/>
      <c r="H733" s="369">
        <f>VLOOKUP(E733,START_TIMES,2)</f>
        <v>0.33333333333333331</v>
      </c>
      <c r="I733" s="370" t="str">
        <f>VLOOKUP(E733,FallFields1,2)</f>
        <v>Wakeman Park (T), Westport</v>
      </c>
      <c r="J733" s="73"/>
      <c r="K733" s="16"/>
      <c r="M733" s="340" t="s">
        <v>147</v>
      </c>
      <c r="N733" s="340" t="s">
        <v>141</v>
      </c>
      <c r="P733" s="16"/>
      <c r="Q733" s="16"/>
    </row>
    <row r="734" spans="1:17" ht="12.75" customHeight="1" x14ac:dyDescent="0.35">
      <c r="A734" s="22">
        <v>731</v>
      </c>
      <c r="B734" s="425">
        <v>18</v>
      </c>
      <c r="C734" s="426">
        <v>45228</v>
      </c>
      <c r="D734" s="434" t="s">
        <v>890</v>
      </c>
      <c r="E734" s="370" t="str">
        <f t="shared" si="148"/>
        <v>NORWALK SPORT COLOMBIA 50</v>
      </c>
      <c r="F734" s="370" t="str">
        <f t="shared" si="148"/>
        <v>EAST HAVEN SC</v>
      </c>
      <c r="G734" s="368"/>
      <c r="H734" s="369">
        <f>VLOOKUP(E734,START_TIMES,2)</f>
        <v>0.41666666666666702</v>
      </c>
      <c r="I734" s="370" t="str">
        <f>VLOOKUP(E734,FallFields1,2)</f>
        <v>Nathan Hale MS (T), Norwalk</v>
      </c>
      <c r="J734" s="73"/>
      <c r="K734" s="16"/>
      <c r="M734" s="340" t="s">
        <v>144</v>
      </c>
      <c r="N734" s="340" t="s">
        <v>136</v>
      </c>
      <c r="P734" s="16"/>
      <c r="Q734" s="16"/>
    </row>
    <row r="735" spans="1:17" ht="12.75" customHeight="1" x14ac:dyDescent="0.35">
      <c r="A735" s="22">
        <v>732</v>
      </c>
      <c r="B735" s="425">
        <v>18</v>
      </c>
      <c r="C735" s="426">
        <v>45228</v>
      </c>
      <c r="D735" s="434" t="s">
        <v>890</v>
      </c>
      <c r="E735" s="370" t="str">
        <f t="shared" si="148"/>
        <v>CLUB NAPOLI 50</v>
      </c>
      <c r="F735" s="370" t="str">
        <f t="shared" si="148"/>
        <v>REBELS UNITED</v>
      </c>
      <c r="G735" s="373"/>
      <c r="H735" s="369">
        <f>VLOOKUP(E735,START_TIMES,2)</f>
        <v>0.41666666666666702</v>
      </c>
      <c r="I735" s="370" t="str">
        <f>VLOOKUP(E735,FallFields1,2)</f>
        <v>North Farms Park (G), North Branford</v>
      </c>
      <c r="J735" s="326"/>
      <c r="K735" s="16"/>
      <c r="M735" s="340" t="s">
        <v>134</v>
      </c>
      <c r="N735" s="340" t="s">
        <v>146</v>
      </c>
      <c r="P735" s="16"/>
      <c r="Q735" s="16"/>
    </row>
    <row r="736" spans="1:17" ht="12.75" customHeight="1" x14ac:dyDescent="0.35">
      <c r="A736" s="22">
        <v>733</v>
      </c>
      <c r="B736" s="425">
        <v>18</v>
      </c>
      <c r="C736" s="426">
        <v>45228</v>
      </c>
      <c r="D736" s="434" t="s">
        <v>890</v>
      </c>
      <c r="E736" s="370" t="str">
        <f t="shared" si="148"/>
        <v>GUILFORD BLACK EAGLES</v>
      </c>
      <c r="F736" s="370" t="str">
        <f t="shared" si="148"/>
        <v>GREENWICH FC 50</v>
      </c>
      <c r="G736" s="368"/>
      <c r="H736" s="369">
        <f>VLOOKUP(E736,START_TIMES,2)</f>
        <v>0.41666666666666702</v>
      </c>
      <c r="I736" s="370" t="str">
        <f>VLOOKUP(E736,FallFields1,2)</f>
        <v>Calvin Leete School (G), Guilford</v>
      </c>
      <c r="J736" s="73"/>
      <c r="K736" s="16"/>
      <c r="M736" s="340" t="s">
        <v>142</v>
      </c>
      <c r="N736" s="340" t="s">
        <v>138</v>
      </c>
      <c r="P736" s="16"/>
      <c r="Q736" s="16"/>
    </row>
    <row r="737" spans="1:29" ht="12.75" customHeight="1" x14ac:dyDescent="0.35">
      <c r="A737" s="22">
        <v>734</v>
      </c>
      <c r="B737" s="428" t="s">
        <v>0</v>
      </c>
      <c r="C737" s="426" t="s">
        <v>0</v>
      </c>
      <c r="D737" s="429" t="s">
        <v>0</v>
      </c>
      <c r="E737" s="371" t="s">
        <v>0</v>
      </c>
      <c r="F737" s="372" t="s">
        <v>0</v>
      </c>
      <c r="G737" s="373" t="s">
        <v>0</v>
      </c>
      <c r="H737" s="374" t="s">
        <v>0</v>
      </c>
      <c r="I737" s="372" t="s">
        <v>0</v>
      </c>
      <c r="J737" s="326"/>
      <c r="K737" s="16"/>
      <c r="M737" s="85"/>
      <c r="N737" s="85"/>
      <c r="P737" s="16"/>
      <c r="Q737" s="16"/>
    </row>
    <row r="738" spans="1:29" ht="12.75" customHeight="1" x14ac:dyDescent="0.35">
      <c r="A738" s="22">
        <v>735</v>
      </c>
      <c r="B738" s="425">
        <v>18</v>
      </c>
      <c r="C738" s="426">
        <v>45228</v>
      </c>
      <c r="D738" s="435" t="s">
        <v>891</v>
      </c>
      <c r="E738" s="370" t="str">
        <f>VLOOKUP(M738,Teams,2)</f>
        <v>NORTH BRANFORD LEGENDS</v>
      </c>
      <c r="F738" s="370" t="str">
        <f>VLOOKUP(N738,Teams,2)</f>
        <v>VASCO DA GAMA 60</v>
      </c>
      <c r="G738" s="368"/>
      <c r="H738" s="369">
        <f>VLOOKUP(E738,START_TIMES,2)</f>
        <v>0.41666666666666669</v>
      </c>
      <c r="I738" s="370" t="str">
        <f>VLOOKUP(E738,FallFields1,2)</f>
        <v>Northford Park (G), Northford</v>
      </c>
      <c r="J738" s="73"/>
      <c r="K738" s="16"/>
      <c r="M738" s="341" t="s">
        <v>148</v>
      </c>
      <c r="N738" s="341" t="s">
        <v>135</v>
      </c>
      <c r="P738" s="16"/>
      <c r="Q738" s="16"/>
    </row>
    <row r="739" spans="1:29" ht="12.75" customHeight="1" x14ac:dyDescent="0.35">
      <c r="A739" s="22">
        <v>736</v>
      </c>
      <c r="B739" s="425">
        <v>18</v>
      </c>
      <c r="C739" s="426">
        <v>45228</v>
      </c>
      <c r="D739" s="435" t="s">
        <v>891</v>
      </c>
      <c r="E739" s="370" t="str">
        <f>VLOOKUP(M739,Teams,2)</f>
        <v>SOUTHEAST CT</v>
      </c>
      <c r="F739" s="370" t="str">
        <f>VLOOKUP(N739,Teams,2)</f>
        <v>ZIMMITTI SC</v>
      </c>
      <c r="G739" s="368"/>
      <c r="H739" s="369">
        <f>VLOOKUP(E739,START_TIMES,2)</f>
        <v>0.41666666666666702</v>
      </c>
      <c r="I739" s="370" t="str">
        <f>VLOOKUP(E739,FallFields1,2)</f>
        <v>Killingworth Rec Park (G), Killingworth</v>
      </c>
      <c r="J739" s="73"/>
      <c r="K739" s="16"/>
      <c r="M739" s="341" t="s">
        <v>149</v>
      </c>
      <c r="N739" s="341" t="s">
        <v>137</v>
      </c>
      <c r="P739" s="16"/>
      <c r="Q739" s="16"/>
    </row>
    <row r="740" spans="1:29" ht="12.75" customHeight="1" x14ac:dyDescent="0.35">
      <c r="A740" s="22">
        <v>737</v>
      </c>
      <c r="B740" s="428" t="s">
        <v>0</v>
      </c>
      <c r="C740" s="426" t="s">
        <v>0</v>
      </c>
      <c r="D740" s="429" t="s">
        <v>0</v>
      </c>
      <c r="E740" s="371" t="s">
        <v>0</v>
      </c>
      <c r="F740" s="372" t="s">
        <v>0</v>
      </c>
      <c r="G740" s="373" t="s">
        <v>0</v>
      </c>
      <c r="H740" s="374" t="s">
        <v>0</v>
      </c>
      <c r="I740" s="372" t="s">
        <v>0</v>
      </c>
      <c r="J740" s="326"/>
      <c r="K740" s="16"/>
      <c r="M740" s="85"/>
      <c r="N740" s="85"/>
      <c r="P740" s="16"/>
      <c r="Q740" s="16"/>
    </row>
    <row r="741" spans="1:29" ht="12.75" customHeight="1" x14ac:dyDescent="0.35">
      <c r="A741" s="22">
        <v>738</v>
      </c>
      <c r="B741" s="428" t="s">
        <v>0</v>
      </c>
      <c r="C741" s="426" t="s">
        <v>0</v>
      </c>
      <c r="D741" s="429" t="s">
        <v>0</v>
      </c>
      <c r="E741" s="371" t="s">
        <v>0</v>
      </c>
      <c r="F741" s="372" t="s">
        <v>0</v>
      </c>
      <c r="G741" s="373" t="s">
        <v>0</v>
      </c>
      <c r="H741" s="374" t="s">
        <v>0</v>
      </c>
      <c r="I741" s="372" t="s">
        <v>0</v>
      </c>
      <c r="J741" s="326"/>
      <c r="K741" s="16"/>
      <c r="M741" s="85"/>
      <c r="N741" s="85"/>
      <c r="P741" s="16"/>
      <c r="Q741" s="16"/>
    </row>
    <row r="742" spans="1:29" ht="12.75" customHeight="1" thickBot="1" x14ac:dyDescent="0.4">
      <c r="A742" s="22">
        <v>739</v>
      </c>
      <c r="B742" s="428"/>
      <c r="C742" s="426">
        <v>45236</v>
      </c>
      <c r="D742" s="432" t="s">
        <v>12</v>
      </c>
      <c r="E742" s="367" t="e">
        <f t="shared" ref="E742:F748" si="149">VLOOKUP(M742,Teams,2)</f>
        <v>#N/A</v>
      </c>
      <c r="F742" s="367" t="e">
        <f t="shared" si="149"/>
        <v>#N/A</v>
      </c>
      <c r="G742" s="368"/>
      <c r="H742" s="369" t="e">
        <f t="shared" ref="H742:H748" si="150">VLOOKUP(E742,START_TIMES,2)</f>
        <v>#N/A</v>
      </c>
      <c r="I742" s="370" t="e">
        <f t="shared" ref="I742:I748" si="151">VLOOKUP(E742,FallFields1,2)</f>
        <v>#N/A</v>
      </c>
      <c r="J742" s="73"/>
      <c r="K742" s="16"/>
      <c r="M742" s="338"/>
      <c r="N742" s="338"/>
      <c r="P742" s="16"/>
      <c r="Q742" s="16"/>
    </row>
    <row r="743" spans="1:29" ht="12.75" customHeight="1" thickTop="1" thickBot="1" x14ac:dyDescent="0.4">
      <c r="A743" s="22">
        <v>740</v>
      </c>
      <c r="B743" s="425"/>
      <c r="C743" s="426">
        <v>45236</v>
      </c>
      <c r="D743" s="432" t="s">
        <v>12</v>
      </c>
      <c r="E743" s="367" t="e">
        <f t="shared" si="149"/>
        <v>#N/A</v>
      </c>
      <c r="F743" s="367" t="e">
        <f t="shared" si="149"/>
        <v>#N/A</v>
      </c>
      <c r="G743" s="368"/>
      <c r="H743" s="369" t="e">
        <f t="shared" si="150"/>
        <v>#N/A</v>
      </c>
      <c r="I743" s="370" t="e">
        <f t="shared" si="151"/>
        <v>#N/A</v>
      </c>
      <c r="J743" s="73"/>
      <c r="K743" s="16"/>
      <c r="M743" s="338"/>
      <c r="N743" s="338"/>
      <c r="O743" s="312"/>
      <c r="P743" s="16"/>
      <c r="Q743" s="16"/>
    </row>
    <row r="744" spans="1:29" ht="12.75" customHeight="1" thickTop="1" thickBot="1" x14ac:dyDescent="0.4">
      <c r="A744" s="22">
        <v>741</v>
      </c>
      <c r="B744" s="425"/>
      <c r="C744" s="426">
        <v>45236</v>
      </c>
      <c r="D744" s="432" t="s">
        <v>12</v>
      </c>
      <c r="E744" s="367" t="e">
        <f t="shared" si="149"/>
        <v>#N/A</v>
      </c>
      <c r="F744" s="367" t="e">
        <f t="shared" si="149"/>
        <v>#N/A</v>
      </c>
      <c r="G744" s="368"/>
      <c r="H744" s="369" t="e">
        <f t="shared" si="150"/>
        <v>#N/A</v>
      </c>
      <c r="I744" s="370" t="e">
        <f t="shared" si="151"/>
        <v>#N/A</v>
      </c>
      <c r="J744" s="73"/>
      <c r="K744" s="16"/>
      <c r="M744" s="338"/>
      <c r="N744" s="338"/>
      <c r="P744" s="16"/>
      <c r="Q744" s="16"/>
    </row>
    <row r="745" spans="1:29" ht="12.75" customHeight="1" thickTop="1" thickBot="1" x14ac:dyDescent="0.4">
      <c r="A745" s="22">
        <v>742</v>
      </c>
      <c r="B745" s="425"/>
      <c r="C745" s="426">
        <v>45236</v>
      </c>
      <c r="D745" s="432" t="s">
        <v>12</v>
      </c>
      <c r="E745" s="367" t="e">
        <f t="shared" si="149"/>
        <v>#N/A</v>
      </c>
      <c r="F745" s="367" t="e">
        <f t="shared" si="149"/>
        <v>#N/A</v>
      </c>
      <c r="G745" s="368"/>
      <c r="H745" s="369" t="e">
        <f t="shared" si="150"/>
        <v>#N/A</v>
      </c>
      <c r="I745" s="370" t="e">
        <f t="shared" si="151"/>
        <v>#N/A</v>
      </c>
      <c r="J745" s="73"/>
      <c r="K745" s="16"/>
      <c r="M745" s="338"/>
      <c r="N745" s="338"/>
      <c r="P745" s="16"/>
      <c r="Q745" s="16"/>
      <c r="S745" s="16"/>
      <c r="T745" s="198"/>
      <c r="U745" s="198"/>
      <c r="V745" s="16">
        <v>73</v>
      </c>
      <c r="W745" s="209"/>
      <c r="X745" s="215"/>
      <c r="Y745" s="16"/>
      <c r="Z745" s="20"/>
      <c r="AC745" s="16"/>
    </row>
    <row r="746" spans="1:29" ht="12.75" customHeight="1" thickTop="1" x14ac:dyDescent="0.35">
      <c r="A746" s="22">
        <v>743</v>
      </c>
      <c r="B746" s="425"/>
      <c r="C746" s="426">
        <v>45236</v>
      </c>
      <c r="D746" s="432" t="s">
        <v>12</v>
      </c>
      <c r="E746" s="367" t="e">
        <f t="shared" si="149"/>
        <v>#N/A</v>
      </c>
      <c r="F746" s="367" t="e">
        <f t="shared" si="149"/>
        <v>#N/A</v>
      </c>
      <c r="G746" s="368"/>
      <c r="H746" s="369" t="e">
        <f t="shared" si="150"/>
        <v>#N/A</v>
      </c>
      <c r="I746" s="370" t="e">
        <f t="shared" si="151"/>
        <v>#N/A</v>
      </c>
      <c r="J746" s="73"/>
      <c r="K746" s="16"/>
      <c r="M746" s="338"/>
      <c r="N746" s="338"/>
      <c r="P746" s="16"/>
      <c r="Q746" s="16"/>
      <c r="S746" s="16"/>
      <c r="T746" s="288"/>
      <c r="U746" s="288"/>
      <c r="V746" s="16"/>
      <c r="W746" s="227"/>
      <c r="X746" s="289"/>
      <c r="Y746" s="16"/>
      <c r="Z746" s="20"/>
      <c r="AC746" s="16"/>
    </row>
    <row r="747" spans="1:29" ht="12.75" customHeight="1" x14ac:dyDescent="0.35">
      <c r="A747" s="22">
        <v>744</v>
      </c>
      <c r="B747" s="428"/>
      <c r="C747" s="426">
        <v>45236</v>
      </c>
      <c r="D747" s="432" t="s">
        <v>12</v>
      </c>
      <c r="E747" s="367" t="e">
        <f t="shared" si="149"/>
        <v>#N/A</v>
      </c>
      <c r="F747" s="367" t="e">
        <f t="shared" si="149"/>
        <v>#N/A</v>
      </c>
      <c r="G747" s="368"/>
      <c r="H747" s="369" t="e">
        <f t="shared" si="150"/>
        <v>#N/A</v>
      </c>
      <c r="I747" s="370" t="e">
        <f t="shared" si="151"/>
        <v>#N/A</v>
      </c>
      <c r="J747" s="326"/>
      <c r="K747" s="16"/>
      <c r="M747" s="338"/>
      <c r="N747" s="338"/>
      <c r="P747" s="16"/>
      <c r="Q747" s="16"/>
      <c r="S747" s="16"/>
      <c r="T747" s="288"/>
      <c r="U747" s="288"/>
      <c r="V747" s="16"/>
      <c r="W747" s="227"/>
      <c r="X747" s="289"/>
      <c r="Y747" s="16"/>
      <c r="Z747" s="20"/>
      <c r="AC747" s="16"/>
    </row>
    <row r="748" spans="1:29" ht="12.75" customHeight="1" x14ac:dyDescent="0.35">
      <c r="A748" s="22">
        <v>745</v>
      </c>
      <c r="B748" s="425"/>
      <c r="C748" s="426">
        <v>45236</v>
      </c>
      <c r="D748" s="432" t="s">
        <v>12</v>
      </c>
      <c r="E748" s="367" t="e">
        <f t="shared" si="149"/>
        <v>#N/A</v>
      </c>
      <c r="F748" s="367" t="e">
        <f t="shared" si="149"/>
        <v>#N/A</v>
      </c>
      <c r="G748" s="375"/>
      <c r="H748" s="369" t="e">
        <f t="shared" si="150"/>
        <v>#N/A</v>
      </c>
      <c r="I748" s="370" t="e">
        <f t="shared" si="151"/>
        <v>#N/A</v>
      </c>
      <c r="J748" s="73"/>
      <c r="K748" s="16"/>
      <c r="M748" s="339"/>
      <c r="N748" s="334"/>
      <c r="P748" s="16"/>
      <c r="Q748" s="16"/>
      <c r="S748" s="16"/>
      <c r="T748" s="288"/>
      <c r="U748" s="288"/>
      <c r="V748" s="16"/>
      <c r="W748" s="227"/>
      <c r="X748" s="289"/>
      <c r="Y748" s="16"/>
      <c r="Z748" s="20"/>
      <c r="AC748" s="16"/>
    </row>
    <row r="749" spans="1:29" ht="12.75" customHeight="1" thickBot="1" x14ac:dyDescent="0.4">
      <c r="A749" s="22">
        <v>746</v>
      </c>
      <c r="B749" s="428" t="s">
        <v>0</v>
      </c>
      <c r="C749" s="426" t="s">
        <v>0</v>
      </c>
      <c r="D749" s="429" t="s">
        <v>0</v>
      </c>
      <c r="E749" s="371" t="s">
        <v>0</v>
      </c>
      <c r="F749" s="372" t="s">
        <v>0</v>
      </c>
      <c r="G749" s="373" t="s">
        <v>0</v>
      </c>
      <c r="H749" s="374" t="s">
        <v>0</v>
      </c>
      <c r="I749" s="372" t="s">
        <v>0</v>
      </c>
      <c r="J749" s="326"/>
      <c r="K749" s="16"/>
      <c r="M749" s="85"/>
      <c r="N749" s="85"/>
      <c r="P749" s="16"/>
      <c r="Q749" s="16"/>
      <c r="S749" s="16"/>
      <c r="T749" s="288"/>
      <c r="U749" s="288"/>
      <c r="V749" s="16"/>
      <c r="W749" s="227"/>
      <c r="X749" s="289"/>
      <c r="Y749" s="16"/>
      <c r="Z749" s="20"/>
      <c r="AC749" s="16"/>
    </row>
    <row r="750" spans="1:29" ht="12.75" customHeight="1" thickTop="1" thickBot="1" x14ac:dyDescent="0.4">
      <c r="A750" s="22">
        <v>747</v>
      </c>
      <c r="B750" s="425"/>
      <c r="C750" s="426"/>
      <c r="D750" s="429"/>
      <c r="E750" s="371" t="s">
        <v>0</v>
      </c>
      <c r="F750" s="372" t="s">
        <v>0</v>
      </c>
      <c r="G750" s="419" t="s">
        <v>204</v>
      </c>
      <c r="H750" s="369"/>
      <c r="I750" s="384"/>
      <c r="J750" s="73"/>
      <c r="K750" s="16"/>
      <c r="P750" s="16"/>
      <c r="Q750" s="16"/>
      <c r="S750" s="16"/>
      <c r="T750" s="288"/>
      <c r="U750" s="288"/>
      <c r="V750" s="16"/>
      <c r="W750" s="227"/>
      <c r="X750" s="289"/>
      <c r="Y750" s="16"/>
      <c r="Z750" s="20"/>
      <c r="AC750" s="16"/>
    </row>
    <row r="751" spans="1:29" ht="12.75" customHeight="1" thickTop="1" thickBot="1" x14ac:dyDescent="0.4">
      <c r="A751" s="22">
        <v>748</v>
      </c>
      <c r="B751" s="425"/>
      <c r="C751" s="426"/>
      <c r="D751" s="429"/>
      <c r="E751" s="371" t="s">
        <v>0</v>
      </c>
      <c r="F751" s="372" t="s">
        <v>0</v>
      </c>
      <c r="G751" s="418" t="s">
        <v>204</v>
      </c>
      <c r="H751" s="369"/>
      <c r="I751" s="384"/>
      <c r="J751" s="73"/>
      <c r="K751" s="16"/>
      <c r="P751" s="16"/>
      <c r="Q751" s="16"/>
      <c r="S751" s="16"/>
      <c r="T751" s="288"/>
      <c r="U751" s="288"/>
      <c r="V751" s="16"/>
      <c r="W751" s="227"/>
      <c r="X751" s="289"/>
      <c r="Y751" s="16"/>
      <c r="Z751" s="20"/>
      <c r="AC751" s="16"/>
    </row>
    <row r="752" spans="1:29" ht="12.75" customHeight="1" thickTop="1" thickBot="1" x14ac:dyDescent="0.4">
      <c r="A752" s="22">
        <v>749</v>
      </c>
      <c r="B752" s="425"/>
      <c r="C752" s="426"/>
      <c r="D752" s="429"/>
      <c r="E752" s="371" t="s">
        <v>0</v>
      </c>
      <c r="F752" s="372" t="s">
        <v>0</v>
      </c>
      <c r="G752" s="420" t="s">
        <v>204</v>
      </c>
      <c r="H752" s="369"/>
      <c r="I752" s="384"/>
      <c r="J752" s="73"/>
      <c r="K752" s="16"/>
      <c r="P752" s="16"/>
      <c r="Q752" s="16"/>
      <c r="S752" s="16"/>
      <c r="T752" s="288"/>
      <c r="U752" s="288"/>
      <c r="V752" s="16"/>
      <c r="W752" s="227"/>
      <c r="X752" s="289"/>
      <c r="Y752" s="16"/>
      <c r="Z752" s="20"/>
      <c r="AC752" s="16"/>
    </row>
    <row r="753" spans="4:29" ht="12.75" customHeight="1" thickTop="1" x14ac:dyDescent="0.3">
      <c r="P753" s="16"/>
      <c r="Q753" s="16"/>
      <c r="S753" s="16"/>
      <c r="T753" s="288"/>
      <c r="U753" s="288"/>
      <c r="V753" s="16"/>
      <c r="W753" s="227"/>
      <c r="X753" s="289"/>
      <c r="Y753" s="16"/>
      <c r="Z753" s="20"/>
      <c r="AC753" s="16"/>
    </row>
    <row r="757" spans="4:29" x14ac:dyDescent="0.25">
      <c r="M757" s="343" t="s">
        <v>134</v>
      </c>
    </row>
    <row r="758" spans="4:29" ht="13" x14ac:dyDescent="0.3">
      <c r="D758" s="364" t="s">
        <v>932</v>
      </c>
      <c r="E758" s="364" t="s">
        <v>931</v>
      </c>
      <c r="F758" s="364" t="s">
        <v>929</v>
      </c>
      <c r="G758" s="364"/>
      <c r="H758" s="364"/>
      <c r="I758" s="364" t="s">
        <v>930</v>
      </c>
      <c r="M758" s="343" t="s">
        <v>136</v>
      </c>
    </row>
    <row r="759" spans="4:29" x14ac:dyDescent="0.25">
      <c r="D759" s="365" t="s">
        <v>934</v>
      </c>
      <c r="E759" s="16" t="s">
        <v>906</v>
      </c>
      <c r="F759" s="365" t="s">
        <v>173</v>
      </c>
      <c r="M759" s="343" t="s">
        <v>138</v>
      </c>
    </row>
    <row r="760" spans="4:29" x14ac:dyDescent="0.25">
      <c r="D760" s="365" t="s">
        <v>933</v>
      </c>
      <c r="E760" s="16" t="s">
        <v>47</v>
      </c>
      <c r="F760" s="365" t="s">
        <v>45</v>
      </c>
      <c r="M760" s="343" t="s">
        <v>141</v>
      </c>
    </row>
    <row r="761" spans="4:29" x14ac:dyDescent="0.25">
      <c r="D761" s="365" t="s">
        <v>936</v>
      </c>
      <c r="E761" s="16" t="s">
        <v>50</v>
      </c>
      <c r="F761" s="16" t="s">
        <v>902</v>
      </c>
      <c r="M761" s="342" t="s">
        <v>142</v>
      </c>
    </row>
    <row r="762" spans="4:29" x14ac:dyDescent="0.25">
      <c r="D762" s="16" t="s">
        <v>935</v>
      </c>
      <c r="E762" s="16" t="s">
        <v>905</v>
      </c>
      <c r="M762" s="343" t="s">
        <v>144</v>
      </c>
    </row>
    <row r="763" spans="4:29" x14ac:dyDescent="0.25">
      <c r="F763" s="365" t="s">
        <v>896</v>
      </c>
      <c r="M763" s="363" t="s">
        <v>146</v>
      </c>
    </row>
    <row r="764" spans="4:29" x14ac:dyDescent="0.25">
      <c r="M764" s="343" t="s">
        <v>147</v>
      </c>
    </row>
    <row r="765" spans="4:29" x14ac:dyDescent="0.25">
      <c r="M765" s="363" t="s">
        <v>148</v>
      </c>
    </row>
    <row r="766" spans="4:29" x14ac:dyDescent="0.25">
      <c r="I766" s="16">
        <v>260000</v>
      </c>
      <c r="M766" s="342" t="s">
        <v>149</v>
      </c>
    </row>
    <row r="767" spans="4:29" x14ac:dyDescent="0.25">
      <c r="I767" s="16">
        <v>8000</v>
      </c>
      <c r="M767" s="342" t="s">
        <v>135</v>
      </c>
    </row>
    <row r="768" spans="4:29" x14ac:dyDescent="0.25">
      <c r="I768" s="16">
        <f>I766/I767</f>
        <v>32.5</v>
      </c>
      <c r="M768" s="342" t="s">
        <v>137</v>
      </c>
    </row>
  </sheetData>
  <mergeCells count="4">
    <mergeCell ref="A1:B1"/>
    <mergeCell ref="E1:H1"/>
    <mergeCell ref="K1:L1"/>
    <mergeCell ref="AF1:AG1"/>
  </mergeCells>
  <pageMargins left="0" right="0" top="0" bottom="0.25" header="0" footer="0.3"/>
  <pageSetup scale="53" orientation="landscape" r:id="rId1"/>
  <headerFooter alignWithMargins="0"/>
  <colBreaks count="1" manualBreakCount="1">
    <brk id="10" max="80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D8B7E-0639-4C23-994A-39A63C5F3A16}">
  <dimension ref="A1:L205"/>
  <sheetViews>
    <sheetView zoomScale="86" workbookViewId="0">
      <selection activeCell="A2" sqref="A2:B37"/>
    </sheetView>
  </sheetViews>
  <sheetFormatPr defaultRowHeight="13" x14ac:dyDescent="0.3"/>
  <cols>
    <col min="1" max="1" width="15.54296875" style="274" customWidth="1"/>
    <col min="2" max="2" width="17.7265625" style="274" customWidth="1"/>
    <col min="3" max="3" width="11.7265625" style="274" bestFit="1" customWidth="1"/>
    <col min="4" max="5" width="8.7265625" style="274"/>
    <col min="6" max="6" width="11.7265625" style="274" bestFit="1" customWidth="1"/>
    <col min="7" max="7" width="8.7265625" style="274"/>
    <col min="8" max="9" width="24.54296875" style="274" customWidth="1"/>
    <col min="10" max="10" width="12.81640625" style="274" customWidth="1"/>
    <col min="11" max="11" width="8.7265625" style="274"/>
    <col min="12" max="12" width="24.54296875" style="274" bestFit="1" customWidth="1"/>
    <col min="13" max="260" width="8.7265625" style="274"/>
    <col min="261" max="261" width="18.81640625" style="274" customWidth="1"/>
    <col min="262" max="262" width="16.81640625" style="274" customWidth="1"/>
    <col min="263" max="516" width="8.7265625" style="274"/>
    <col min="517" max="517" width="18.81640625" style="274" customWidth="1"/>
    <col min="518" max="518" width="16.81640625" style="274" customWidth="1"/>
    <col min="519" max="772" width="8.7265625" style="274"/>
    <col min="773" max="773" width="18.81640625" style="274" customWidth="1"/>
    <col min="774" max="774" width="16.81640625" style="274" customWidth="1"/>
    <col min="775" max="1028" width="8.7265625" style="274"/>
    <col min="1029" max="1029" width="18.81640625" style="274" customWidth="1"/>
    <col min="1030" max="1030" width="16.81640625" style="274" customWidth="1"/>
    <col min="1031" max="1284" width="8.7265625" style="274"/>
    <col min="1285" max="1285" width="18.81640625" style="274" customWidth="1"/>
    <col min="1286" max="1286" width="16.81640625" style="274" customWidth="1"/>
    <col min="1287" max="1540" width="8.7265625" style="274"/>
    <col min="1541" max="1541" width="18.81640625" style="274" customWidth="1"/>
    <col min="1542" max="1542" width="16.81640625" style="274" customWidth="1"/>
    <col min="1543" max="1796" width="8.7265625" style="274"/>
    <col min="1797" max="1797" width="18.81640625" style="274" customWidth="1"/>
    <col min="1798" max="1798" width="16.81640625" style="274" customWidth="1"/>
    <col min="1799" max="2052" width="8.7265625" style="274"/>
    <col min="2053" max="2053" width="18.81640625" style="274" customWidth="1"/>
    <col min="2054" max="2054" width="16.81640625" style="274" customWidth="1"/>
    <col min="2055" max="2308" width="8.7265625" style="274"/>
    <col min="2309" max="2309" width="18.81640625" style="274" customWidth="1"/>
    <col min="2310" max="2310" width="16.81640625" style="274" customWidth="1"/>
    <col min="2311" max="2564" width="8.7265625" style="274"/>
    <col min="2565" max="2565" width="18.81640625" style="274" customWidth="1"/>
    <col min="2566" max="2566" width="16.81640625" style="274" customWidth="1"/>
    <col min="2567" max="2820" width="8.7265625" style="274"/>
    <col min="2821" max="2821" width="18.81640625" style="274" customWidth="1"/>
    <col min="2822" max="2822" width="16.81640625" style="274" customWidth="1"/>
    <col min="2823" max="3076" width="8.7265625" style="274"/>
    <col min="3077" max="3077" width="18.81640625" style="274" customWidth="1"/>
    <col min="3078" max="3078" width="16.81640625" style="274" customWidth="1"/>
    <col min="3079" max="3332" width="8.7265625" style="274"/>
    <col min="3333" max="3333" width="18.81640625" style="274" customWidth="1"/>
    <col min="3334" max="3334" width="16.81640625" style="274" customWidth="1"/>
    <col min="3335" max="3588" width="8.7265625" style="274"/>
    <col min="3589" max="3589" width="18.81640625" style="274" customWidth="1"/>
    <col min="3590" max="3590" width="16.81640625" style="274" customWidth="1"/>
    <col min="3591" max="3844" width="8.7265625" style="274"/>
    <col min="3845" max="3845" width="18.81640625" style="274" customWidth="1"/>
    <col min="3846" max="3846" width="16.81640625" style="274" customWidth="1"/>
    <col min="3847" max="4100" width="8.7265625" style="274"/>
    <col min="4101" max="4101" width="18.81640625" style="274" customWidth="1"/>
    <col min="4102" max="4102" width="16.81640625" style="274" customWidth="1"/>
    <col min="4103" max="4356" width="8.7265625" style="274"/>
    <col min="4357" max="4357" width="18.81640625" style="274" customWidth="1"/>
    <col min="4358" max="4358" width="16.81640625" style="274" customWidth="1"/>
    <col min="4359" max="4612" width="8.7265625" style="274"/>
    <col min="4613" max="4613" width="18.81640625" style="274" customWidth="1"/>
    <col min="4614" max="4614" width="16.81640625" style="274" customWidth="1"/>
    <col min="4615" max="4868" width="8.7265625" style="274"/>
    <col min="4869" max="4869" width="18.81640625" style="274" customWidth="1"/>
    <col min="4870" max="4870" width="16.81640625" style="274" customWidth="1"/>
    <col min="4871" max="5124" width="8.7265625" style="274"/>
    <col min="5125" max="5125" width="18.81640625" style="274" customWidth="1"/>
    <col min="5126" max="5126" width="16.81640625" style="274" customWidth="1"/>
    <col min="5127" max="5380" width="8.7265625" style="274"/>
    <col min="5381" max="5381" width="18.81640625" style="274" customWidth="1"/>
    <col min="5382" max="5382" width="16.81640625" style="274" customWidth="1"/>
    <col min="5383" max="5636" width="8.7265625" style="274"/>
    <col min="5637" max="5637" width="18.81640625" style="274" customWidth="1"/>
    <col min="5638" max="5638" width="16.81640625" style="274" customWidth="1"/>
    <col min="5639" max="5892" width="8.7265625" style="274"/>
    <col min="5893" max="5893" width="18.81640625" style="274" customWidth="1"/>
    <col min="5894" max="5894" width="16.81640625" style="274" customWidth="1"/>
    <col min="5895" max="6148" width="8.7265625" style="274"/>
    <col min="6149" max="6149" width="18.81640625" style="274" customWidth="1"/>
    <col min="6150" max="6150" width="16.81640625" style="274" customWidth="1"/>
    <col min="6151" max="6404" width="8.7265625" style="274"/>
    <col min="6405" max="6405" width="18.81640625" style="274" customWidth="1"/>
    <col min="6406" max="6406" width="16.81640625" style="274" customWidth="1"/>
    <col min="6407" max="6660" width="8.7265625" style="274"/>
    <col min="6661" max="6661" width="18.81640625" style="274" customWidth="1"/>
    <col min="6662" max="6662" width="16.81640625" style="274" customWidth="1"/>
    <col min="6663" max="6916" width="8.7265625" style="274"/>
    <col min="6917" max="6917" width="18.81640625" style="274" customWidth="1"/>
    <col min="6918" max="6918" width="16.81640625" style="274" customWidth="1"/>
    <col min="6919" max="7172" width="8.7265625" style="274"/>
    <col min="7173" max="7173" width="18.81640625" style="274" customWidth="1"/>
    <col min="7174" max="7174" width="16.81640625" style="274" customWidth="1"/>
    <col min="7175" max="7428" width="8.7265625" style="274"/>
    <col min="7429" max="7429" width="18.81640625" style="274" customWidth="1"/>
    <col min="7430" max="7430" width="16.81640625" style="274" customWidth="1"/>
    <col min="7431" max="7684" width="8.7265625" style="274"/>
    <col min="7685" max="7685" width="18.81640625" style="274" customWidth="1"/>
    <col min="7686" max="7686" width="16.81640625" style="274" customWidth="1"/>
    <col min="7687" max="7940" width="8.7265625" style="274"/>
    <col min="7941" max="7941" width="18.81640625" style="274" customWidth="1"/>
    <col min="7942" max="7942" width="16.81640625" style="274" customWidth="1"/>
    <col min="7943" max="8196" width="8.7265625" style="274"/>
    <col min="8197" max="8197" width="18.81640625" style="274" customWidth="1"/>
    <col min="8198" max="8198" width="16.81640625" style="274" customWidth="1"/>
    <col min="8199" max="8452" width="8.7265625" style="274"/>
    <col min="8453" max="8453" width="18.81640625" style="274" customWidth="1"/>
    <col min="8454" max="8454" width="16.81640625" style="274" customWidth="1"/>
    <col min="8455" max="8708" width="8.7265625" style="274"/>
    <col min="8709" max="8709" width="18.81640625" style="274" customWidth="1"/>
    <col min="8710" max="8710" width="16.81640625" style="274" customWidth="1"/>
    <col min="8711" max="8964" width="8.7265625" style="274"/>
    <col min="8965" max="8965" width="18.81640625" style="274" customWidth="1"/>
    <col min="8966" max="8966" width="16.81640625" style="274" customWidth="1"/>
    <col min="8967" max="9220" width="8.7265625" style="274"/>
    <col min="9221" max="9221" width="18.81640625" style="274" customWidth="1"/>
    <col min="9222" max="9222" width="16.81640625" style="274" customWidth="1"/>
    <col min="9223" max="9476" width="8.7265625" style="274"/>
    <col min="9477" max="9477" width="18.81640625" style="274" customWidth="1"/>
    <col min="9478" max="9478" width="16.81640625" style="274" customWidth="1"/>
    <col min="9479" max="9732" width="8.7265625" style="274"/>
    <col min="9733" max="9733" width="18.81640625" style="274" customWidth="1"/>
    <col min="9734" max="9734" width="16.81640625" style="274" customWidth="1"/>
    <col min="9735" max="9988" width="8.7265625" style="274"/>
    <col min="9989" max="9989" width="18.81640625" style="274" customWidth="1"/>
    <col min="9990" max="9990" width="16.81640625" style="274" customWidth="1"/>
    <col min="9991" max="10244" width="8.7265625" style="274"/>
    <col min="10245" max="10245" width="18.81640625" style="274" customWidth="1"/>
    <col min="10246" max="10246" width="16.81640625" style="274" customWidth="1"/>
    <col min="10247" max="10500" width="8.7265625" style="274"/>
    <col min="10501" max="10501" width="18.81640625" style="274" customWidth="1"/>
    <col min="10502" max="10502" width="16.81640625" style="274" customWidth="1"/>
    <col min="10503" max="10756" width="8.7265625" style="274"/>
    <col min="10757" max="10757" width="18.81640625" style="274" customWidth="1"/>
    <col min="10758" max="10758" width="16.81640625" style="274" customWidth="1"/>
    <col min="10759" max="11012" width="8.7265625" style="274"/>
    <col min="11013" max="11013" width="18.81640625" style="274" customWidth="1"/>
    <col min="11014" max="11014" width="16.81640625" style="274" customWidth="1"/>
    <col min="11015" max="11268" width="8.7265625" style="274"/>
    <col min="11269" max="11269" width="18.81640625" style="274" customWidth="1"/>
    <col min="11270" max="11270" width="16.81640625" style="274" customWidth="1"/>
    <col min="11271" max="11524" width="8.7265625" style="274"/>
    <col min="11525" max="11525" width="18.81640625" style="274" customWidth="1"/>
    <col min="11526" max="11526" width="16.81640625" style="274" customWidth="1"/>
    <col min="11527" max="11780" width="8.7265625" style="274"/>
    <col min="11781" max="11781" width="18.81640625" style="274" customWidth="1"/>
    <col min="11782" max="11782" width="16.81640625" style="274" customWidth="1"/>
    <col min="11783" max="12036" width="8.7265625" style="274"/>
    <col min="12037" max="12037" width="18.81640625" style="274" customWidth="1"/>
    <col min="12038" max="12038" width="16.81640625" style="274" customWidth="1"/>
    <col min="12039" max="12292" width="8.7265625" style="274"/>
    <col min="12293" max="12293" width="18.81640625" style="274" customWidth="1"/>
    <col min="12294" max="12294" width="16.81640625" style="274" customWidth="1"/>
    <col min="12295" max="12548" width="8.7265625" style="274"/>
    <col min="12549" max="12549" width="18.81640625" style="274" customWidth="1"/>
    <col min="12550" max="12550" width="16.81640625" style="274" customWidth="1"/>
    <col min="12551" max="12804" width="8.7265625" style="274"/>
    <col min="12805" max="12805" width="18.81640625" style="274" customWidth="1"/>
    <col min="12806" max="12806" width="16.81640625" style="274" customWidth="1"/>
    <col min="12807" max="13060" width="8.7265625" style="274"/>
    <col min="13061" max="13061" width="18.81640625" style="274" customWidth="1"/>
    <col min="13062" max="13062" width="16.81640625" style="274" customWidth="1"/>
    <col min="13063" max="13316" width="8.7265625" style="274"/>
    <col min="13317" max="13317" width="18.81640625" style="274" customWidth="1"/>
    <col min="13318" max="13318" width="16.81640625" style="274" customWidth="1"/>
    <col min="13319" max="13572" width="8.7265625" style="274"/>
    <col min="13573" max="13573" width="18.81640625" style="274" customWidth="1"/>
    <col min="13574" max="13574" width="16.81640625" style="274" customWidth="1"/>
    <col min="13575" max="13828" width="8.7265625" style="274"/>
    <col min="13829" max="13829" width="18.81640625" style="274" customWidth="1"/>
    <col min="13830" max="13830" width="16.81640625" style="274" customWidth="1"/>
    <col min="13831" max="14084" width="8.7265625" style="274"/>
    <col min="14085" max="14085" width="18.81640625" style="274" customWidth="1"/>
    <col min="14086" max="14086" width="16.81640625" style="274" customWidth="1"/>
    <col min="14087" max="14340" width="8.7265625" style="274"/>
    <col min="14341" max="14341" width="18.81640625" style="274" customWidth="1"/>
    <col min="14342" max="14342" width="16.81640625" style="274" customWidth="1"/>
    <col min="14343" max="14596" width="8.7265625" style="274"/>
    <col min="14597" max="14597" width="18.81640625" style="274" customWidth="1"/>
    <col min="14598" max="14598" width="16.81640625" style="274" customWidth="1"/>
    <col min="14599" max="14852" width="8.7265625" style="274"/>
    <col min="14853" max="14853" width="18.81640625" style="274" customWidth="1"/>
    <col min="14854" max="14854" width="16.81640625" style="274" customWidth="1"/>
    <col min="14855" max="15108" width="8.7265625" style="274"/>
    <col min="15109" max="15109" width="18.81640625" style="274" customWidth="1"/>
    <col min="15110" max="15110" width="16.81640625" style="274" customWidth="1"/>
    <col min="15111" max="15364" width="8.7265625" style="274"/>
    <col min="15365" max="15365" width="18.81640625" style="274" customWidth="1"/>
    <col min="15366" max="15366" width="16.81640625" style="274" customWidth="1"/>
    <col min="15367" max="15620" width="8.7265625" style="274"/>
    <col min="15621" max="15621" width="18.81640625" style="274" customWidth="1"/>
    <col min="15622" max="15622" width="16.81640625" style="274" customWidth="1"/>
    <col min="15623" max="15876" width="8.7265625" style="274"/>
    <col min="15877" max="15877" width="18.81640625" style="274" customWidth="1"/>
    <col min="15878" max="15878" width="16.81640625" style="274" customWidth="1"/>
    <col min="15879" max="16132" width="8.7265625" style="274"/>
    <col min="16133" max="16133" width="18.81640625" style="274" customWidth="1"/>
    <col min="16134" max="16134" width="16.81640625" style="274" customWidth="1"/>
    <col min="16135" max="16384" width="8.7265625" style="274"/>
  </cols>
  <sheetData>
    <row r="1" spans="1:2" x14ac:dyDescent="0.3">
      <c r="A1" s="274" t="s">
        <v>4</v>
      </c>
      <c r="B1" s="274" t="s">
        <v>700</v>
      </c>
    </row>
    <row r="2" spans="1:2" x14ac:dyDescent="0.3">
      <c r="A2" s="340" t="s">
        <v>134</v>
      </c>
      <c r="B2" s="456" t="s">
        <v>146</v>
      </c>
    </row>
    <row r="3" spans="1:2" x14ac:dyDescent="0.3">
      <c r="A3" s="340" t="s">
        <v>136</v>
      </c>
      <c r="B3" s="456" t="s">
        <v>147</v>
      </c>
    </row>
    <row r="4" spans="1:2" x14ac:dyDescent="0.3">
      <c r="A4" s="340" t="s">
        <v>138</v>
      </c>
      <c r="B4" s="456" t="s">
        <v>148</v>
      </c>
    </row>
    <row r="5" spans="1:2" x14ac:dyDescent="0.3">
      <c r="A5" s="340" t="s">
        <v>141</v>
      </c>
      <c r="B5" s="456" t="s">
        <v>149</v>
      </c>
    </row>
    <row r="6" spans="1:2" x14ac:dyDescent="0.3">
      <c r="A6" s="340" t="s">
        <v>142</v>
      </c>
      <c r="B6" s="456" t="s">
        <v>135</v>
      </c>
    </row>
    <row r="7" spans="1:2" x14ac:dyDescent="0.3">
      <c r="A7" s="340" t="s">
        <v>144</v>
      </c>
      <c r="B7" s="456" t="s">
        <v>137</v>
      </c>
    </row>
    <row r="8" spans="1:2" x14ac:dyDescent="0.3">
      <c r="A8" s="456" t="s">
        <v>147</v>
      </c>
      <c r="B8" s="340" t="s">
        <v>134</v>
      </c>
    </row>
    <row r="9" spans="1:2" x14ac:dyDescent="0.3">
      <c r="A9" s="456" t="s">
        <v>148</v>
      </c>
      <c r="B9" s="340" t="s">
        <v>136</v>
      </c>
    </row>
    <row r="10" spans="1:2" x14ac:dyDescent="0.3">
      <c r="A10" s="456" t="s">
        <v>149</v>
      </c>
      <c r="B10" s="340" t="s">
        <v>138</v>
      </c>
    </row>
    <row r="11" spans="1:2" x14ac:dyDescent="0.3">
      <c r="A11" s="456" t="s">
        <v>135</v>
      </c>
      <c r="B11" s="340" t="s">
        <v>141</v>
      </c>
    </row>
    <row r="12" spans="1:2" x14ac:dyDescent="0.3">
      <c r="A12" s="456" t="s">
        <v>137</v>
      </c>
      <c r="B12" s="340" t="s">
        <v>142</v>
      </c>
    </row>
    <row r="13" spans="1:2" x14ac:dyDescent="0.3">
      <c r="A13" s="456" t="s">
        <v>146</v>
      </c>
      <c r="B13" s="340" t="s">
        <v>144</v>
      </c>
    </row>
    <row r="14" spans="1:2" x14ac:dyDescent="0.3">
      <c r="A14" s="340" t="s">
        <v>134</v>
      </c>
      <c r="B14" s="456" t="s">
        <v>137</v>
      </c>
    </row>
    <row r="15" spans="1:2" x14ac:dyDescent="0.3">
      <c r="A15" s="340" t="s">
        <v>136</v>
      </c>
      <c r="B15" s="456" t="s">
        <v>146</v>
      </c>
    </row>
    <row r="16" spans="1:2" x14ac:dyDescent="0.3">
      <c r="A16" s="340" t="s">
        <v>138</v>
      </c>
      <c r="B16" s="456" t="s">
        <v>147</v>
      </c>
    </row>
    <row r="17" spans="1:2" x14ac:dyDescent="0.3">
      <c r="A17" s="340" t="s">
        <v>141</v>
      </c>
      <c r="B17" s="456" t="s">
        <v>148</v>
      </c>
    </row>
    <row r="18" spans="1:2" x14ac:dyDescent="0.3">
      <c r="A18" s="340" t="s">
        <v>142</v>
      </c>
      <c r="B18" s="456" t="s">
        <v>149</v>
      </c>
    </row>
    <row r="19" spans="1:2" x14ac:dyDescent="0.3">
      <c r="A19" s="340" t="s">
        <v>144</v>
      </c>
      <c r="B19" s="456" t="s">
        <v>135</v>
      </c>
    </row>
    <row r="20" spans="1:2" x14ac:dyDescent="0.3">
      <c r="A20" s="456" t="s">
        <v>148</v>
      </c>
      <c r="B20" s="340" t="s">
        <v>134</v>
      </c>
    </row>
    <row r="21" spans="1:2" x14ac:dyDescent="0.3">
      <c r="A21" s="456" t="s">
        <v>149</v>
      </c>
      <c r="B21" s="340" t="s">
        <v>136</v>
      </c>
    </row>
    <row r="22" spans="1:2" x14ac:dyDescent="0.3">
      <c r="A22" s="456" t="s">
        <v>135</v>
      </c>
      <c r="B22" s="340" t="s">
        <v>138</v>
      </c>
    </row>
    <row r="23" spans="1:2" x14ac:dyDescent="0.3">
      <c r="A23" s="456" t="s">
        <v>137</v>
      </c>
      <c r="B23" s="340" t="s">
        <v>141</v>
      </c>
    </row>
    <row r="24" spans="1:2" x14ac:dyDescent="0.3">
      <c r="A24" s="456" t="s">
        <v>146</v>
      </c>
      <c r="B24" s="340" t="s">
        <v>142</v>
      </c>
    </row>
    <row r="25" spans="1:2" x14ac:dyDescent="0.3">
      <c r="A25" s="456" t="s">
        <v>147</v>
      </c>
      <c r="B25" s="340" t="s">
        <v>144</v>
      </c>
    </row>
    <row r="26" spans="1:2" x14ac:dyDescent="0.3">
      <c r="A26" s="340" t="s">
        <v>134</v>
      </c>
      <c r="B26" s="456" t="s">
        <v>135</v>
      </c>
    </row>
    <row r="27" spans="1:2" x14ac:dyDescent="0.3">
      <c r="A27" s="340" t="s">
        <v>136</v>
      </c>
      <c r="B27" s="456" t="s">
        <v>137</v>
      </c>
    </row>
    <row r="28" spans="1:2" x14ac:dyDescent="0.3">
      <c r="A28" s="340" t="s">
        <v>138</v>
      </c>
      <c r="B28" s="456" t="s">
        <v>146</v>
      </c>
    </row>
    <row r="29" spans="1:2" x14ac:dyDescent="0.3">
      <c r="A29" s="340" t="s">
        <v>141</v>
      </c>
      <c r="B29" s="456" t="s">
        <v>147</v>
      </c>
    </row>
    <row r="30" spans="1:2" x14ac:dyDescent="0.3">
      <c r="A30" s="340" t="s">
        <v>142</v>
      </c>
      <c r="B30" s="456" t="s">
        <v>148</v>
      </c>
    </row>
    <row r="31" spans="1:2" x14ac:dyDescent="0.3">
      <c r="A31" s="340" t="s">
        <v>144</v>
      </c>
      <c r="B31" s="456" t="s">
        <v>149</v>
      </c>
    </row>
    <row r="32" spans="1:2" x14ac:dyDescent="0.3">
      <c r="A32" s="456" t="s">
        <v>149</v>
      </c>
      <c r="B32" s="340" t="s">
        <v>134</v>
      </c>
    </row>
    <row r="33" spans="1:2" x14ac:dyDescent="0.3">
      <c r="A33" s="456" t="s">
        <v>135</v>
      </c>
      <c r="B33" s="340" t="s">
        <v>136</v>
      </c>
    </row>
    <row r="34" spans="1:2" x14ac:dyDescent="0.3">
      <c r="A34" s="456" t="s">
        <v>137</v>
      </c>
      <c r="B34" s="340" t="s">
        <v>138</v>
      </c>
    </row>
    <row r="35" spans="1:2" x14ac:dyDescent="0.3">
      <c r="A35" s="456" t="s">
        <v>146</v>
      </c>
      <c r="B35" s="340" t="s">
        <v>141</v>
      </c>
    </row>
    <row r="36" spans="1:2" x14ac:dyDescent="0.3">
      <c r="A36" s="456" t="s">
        <v>147</v>
      </c>
      <c r="B36" s="340" t="s">
        <v>142</v>
      </c>
    </row>
    <row r="37" spans="1:2" x14ac:dyDescent="0.3">
      <c r="A37" s="456" t="s">
        <v>148</v>
      </c>
      <c r="B37" s="340" t="s">
        <v>144</v>
      </c>
    </row>
    <row r="167" spans="1:12" x14ac:dyDescent="0.3">
      <c r="A167" s="274" t="s">
        <v>699</v>
      </c>
    </row>
    <row r="169" spans="1:12" ht="13.5" thickBot="1" x14ac:dyDescent="0.35">
      <c r="A169" s="274" t="s">
        <v>1</v>
      </c>
      <c r="B169" s="274" t="s">
        <v>4</v>
      </c>
      <c r="C169" s="274" t="s">
        <v>700</v>
      </c>
      <c r="D169" s="274" t="s">
        <v>0</v>
      </c>
      <c r="E169" s="274" t="s">
        <v>4</v>
      </c>
      <c r="F169" s="274" t="s">
        <v>700</v>
      </c>
      <c r="G169" s="274" t="s">
        <v>0</v>
      </c>
      <c r="H169" s="274" t="s">
        <v>4</v>
      </c>
      <c r="I169" s="274" t="s">
        <v>700</v>
      </c>
      <c r="J169" s="274" t="s">
        <v>0</v>
      </c>
      <c r="K169" s="274" t="s">
        <v>0</v>
      </c>
      <c r="L169" s="274" t="s">
        <v>738</v>
      </c>
    </row>
    <row r="170" spans="1:12" ht="14" thickTop="1" thickBot="1" x14ac:dyDescent="0.35">
      <c r="A170" s="274">
        <v>1</v>
      </c>
      <c r="B170" s="274" t="s">
        <v>722</v>
      </c>
      <c r="C170" s="274" t="s">
        <v>723</v>
      </c>
      <c r="E170" s="274" t="s">
        <v>722</v>
      </c>
      <c r="F170" s="274" t="s">
        <v>723</v>
      </c>
      <c r="H170" s="206" t="s">
        <v>30</v>
      </c>
      <c r="I170" s="209" t="s">
        <v>31</v>
      </c>
      <c r="K170" s="274">
        <v>1</v>
      </c>
      <c r="L170" s="206" t="s">
        <v>30</v>
      </c>
    </row>
    <row r="171" spans="1:12" ht="14" thickTop="1" thickBot="1" x14ac:dyDescent="0.35">
      <c r="A171" s="274">
        <v>1</v>
      </c>
      <c r="B171" s="274" t="s">
        <v>726</v>
      </c>
      <c r="C171" s="274" t="s">
        <v>727</v>
      </c>
      <c r="E171" s="274" t="s">
        <v>726</v>
      </c>
      <c r="F171" s="274" t="s">
        <v>727</v>
      </c>
      <c r="H171" s="206" t="s">
        <v>29</v>
      </c>
      <c r="I171" s="209" t="s">
        <v>39</v>
      </c>
      <c r="K171" s="274">
        <v>2</v>
      </c>
      <c r="L171" s="206" t="s">
        <v>29</v>
      </c>
    </row>
    <row r="172" spans="1:12" ht="14" thickTop="1" thickBot="1" x14ac:dyDescent="0.35">
      <c r="A172" s="274">
        <v>1</v>
      </c>
      <c r="B172" s="274" t="s">
        <v>728</v>
      </c>
      <c r="C172" s="274" t="s">
        <v>729</v>
      </c>
      <c r="E172" s="274" t="s">
        <v>728</v>
      </c>
      <c r="F172" s="274" t="s">
        <v>729</v>
      </c>
      <c r="H172" s="206" t="s">
        <v>166</v>
      </c>
      <c r="I172" s="209" t="s">
        <v>647</v>
      </c>
      <c r="K172" s="274">
        <v>3</v>
      </c>
      <c r="L172" s="206" t="s">
        <v>37</v>
      </c>
    </row>
    <row r="173" spans="1:12" ht="14" thickTop="1" thickBot="1" x14ac:dyDescent="0.35">
      <c r="A173" s="274">
        <v>1</v>
      </c>
      <c r="B173" s="274" t="s">
        <v>730</v>
      </c>
      <c r="C173" s="274" t="s">
        <v>731</v>
      </c>
      <c r="E173" s="274" t="s">
        <v>730</v>
      </c>
      <c r="F173" s="274" t="s">
        <v>731</v>
      </c>
      <c r="H173" s="206" t="s">
        <v>36</v>
      </c>
      <c r="I173" s="209" t="s">
        <v>33</v>
      </c>
      <c r="K173" s="274">
        <v>4</v>
      </c>
      <c r="L173" s="206" t="s">
        <v>34</v>
      </c>
    </row>
    <row r="174" spans="1:12" ht="14" thickTop="1" thickBot="1" x14ac:dyDescent="0.35">
      <c r="A174" s="274">
        <v>1</v>
      </c>
      <c r="B174" s="274" t="s">
        <v>724</v>
      </c>
      <c r="C174" s="274" t="s">
        <v>725</v>
      </c>
      <c r="E174" s="274" t="s">
        <v>725</v>
      </c>
      <c r="F174" s="274" t="s">
        <v>724</v>
      </c>
      <c r="H174" s="206" t="s">
        <v>34</v>
      </c>
      <c r="I174" s="209" t="s">
        <v>212</v>
      </c>
      <c r="K174" s="274">
        <v>5</v>
      </c>
      <c r="L174" s="206" t="s">
        <v>166</v>
      </c>
    </row>
    <row r="175" spans="1:12" ht="14" thickTop="1" thickBot="1" x14ac:dyDescent="0.35">
      <c r="A175" s="274">
        <v>1</v>
      </c>
      <c r="B175" s="274" t="s">
        <v>732</v>
      </c>
      <c r="C175" s="274" t="s">
        <v>733</v>
      </c>
      <c r="E175" s="274" t="s">
        <v>733</v>
      </c>
      <c r="F175" s="274" t="s">
        <v>732</v>
      </c>
      <c r="H175" s="206" t="s">
        <v>37</v>
      </c>
      <c r="I175" s="209" t="s">
        <v>170</v>
      </c>
      <c r="K175" s="274">
        <v>6</v>
      </c>
      <c r="L175" s="206" t="s">
        <v>214</v>
      </c>
    </row>
    <row r="176" spans="1:12" ht="14" thickTop="1" thickBot="1" x14ac:dyDescent="0.35">
      <c r="A176" s="274">
        <v>1</v>
      </c>
      <c r="B176" s="274" t="s">
        <v>734</v>
      </c>
      <c r="C176" s="274" t="s">
        <v>735</v>
      </c>
      <c r="E176" s="274" t="s">
        <v>735</v>
      </c>
      <c r="F176" s="274" t="s">
        <v>734</v>
      </c>
      <c r="H176" s="206" t="s">
        <v>214</v>
      </c>
      <c r="I176" s="209" t="s">
        <v>38</v>
      </c>
      <c r="K176" s="274">
        <v>7</v>
      </c>
      <c r="L176" s="206" t="s">
        <v>36</v>
      </c>
    </row>
    <row r="177" spans="1:12" ht="14" thickTop="1" thickBot="1" x14ac:dyDescent="0.35">
      <c r="A177" s="274">
        <v>1</v>
      </c>
      <c r="B177" s="274" t="s">
        <v>736</v>
      </c>
      <c r="C177" s="274" t="s">
        <v>737</v>
      </c>
      <c r="E177" s="274" t="s">
        <v>737</v>
      </c>
      <c r="F177" s="274" t="s">
        <v>736</v>
      </c>
      <c r="H177" s="206" t="s">
        <v>216</v>
      </c>
      <c r="I177" s="209" t="s">
        <v>171</v>
      </c>
      <c r="K177" s="274">
        <v>8</v>
      </c>
      <c r="L177" s="206" t="s">
        <v>216</v>
      </c>
    </row>
    <row r="178" spans="1:12" ht="14" thickTop="1" thickBot="1" x14ac:dyDescent="0.35">
      <c r="A178" s="274" t="s">
        <v>0</v>
      </c>
      <c r="B178" s="274" t="s">
        <v>0</v>
      </c>
      <c r="C178" s="274" t="s">
        <v>0</v>
      </c>
      <c r="E178" s="274" t="s">
        <v>0</v>
      </c>
      <c r="F178" s="274" t="s">
        <v>0</v>
      </c>
      <c r="H178" s="274" t="s">
        <v>0</v>
      </c>
      <c r="I178" s="274" t="s">
        <v>0</v>
      </c>
      <c r="K178" s="274">
        <v>1</v>
      </c>
      <c r="L178" s="209" t="s">
        <v>212</v>
      </c>
    </row>
    <row r="179" spans="1:12" ht="14" thickTop="1" thickBot="1" x14ac:dyDescent="0.35">
      <c r="A179" s="274">
        <v>2</v>
      </c>
      <c r="B179" s="274" t="s">
        <v>722</v>
      </c>
      <c r="C179" s="274" t="s">
        <v>727</v>
      </c>
      <c r="E179" s="274" t="s">
        <v>727</v>
      </c>
      <c r="F179" s="274" t="s">
        <v>722</v>
      </c>
      <c r="H179" s="209" t="s">
        <v>39</v>
      </c>
      <c r="I179" s="206" t="s">
        <v>30</v>
      </c>
      <c r="K179" s="274">
        <v>2</v>
      </c>
      <c r="L179" s="209" t="s">
        <v>170</v>
      </c>
    </row>
    <row r="180" spans="1:12" ht="14" thickTop="1" thickBot="1" x14ac:dyDescent="0.35">
      <c r="A180" s="274">
        <v>2</v>
      </c>
      <c r="B180" s="274" t="s">
        <v>726</v>
      </c>
      <c r="C180" s="274" t="s">
        <v>723</v>
      </c>
      <c r="E180" s="274" t="s">
        <v>723</v>
      </c>
      <c r="F180" s="274" t="s">
        <v>726</v>
      </c>
      <c r="H180" s="209" t="s">
        <v>31</v>
      </c>
      <c r="I180" s="206" t="s">
        <v>29</v>
      </c>
      <c r="K180" s="274">
        <v>3</v>
      </c>
      <c r="L180" s="209" t="s">
        <v>39</v>
      </c>
    </row>
    <row r="181" spans="1:12" ht="14" thickTop="1" thickBot="1" x14ac:dyDescent="0.35">
      <c r="A181" s="274">
        <v>2</v>
      </c>
      <c r="B181" s="274" t="s">
        <v>728</v>
      </c>
      <c r="C181" s="274" t="s">
        <v>736</v>
      </c>
      <c r="E181" s="274" t="s">
        <v>736</v>
      </c>
      <c r="F181" s="274" t="s">
        <v>728</v>
      </c>
      <c r="H181" s="209" t="s">
        <v>171</v>
      </c>
      <c r="I181" s="206" t="s">
        <v>166</v>
      </c>
      <c r="K181" s="274">
        <v>4</v>
      </c>
      <c r="L181" s="209" t="s">
        <v>31</v>
      </c>
    </row>
    <row r="182" spans="1:12" ht="14" thickTop="1" thickBot="1" x14ac:dyDescent="0.35">
      <c r="A182" s="274">
        <v>2</v>
      </c>
      <c r="B182" s="274" t="s">
        <v>735</v>
      </c>
      <c r="C182" s="274" t="s">
        <v>731</v>
      </c>
      <c r="E182" s="274" t="s">
        <v>731</v>
      </c>
      <c r="F182" s="274" t="s">
        <v>735</v>
      </c>
      <c r="H182" s="209" t="s">
        <v>33</v>
      </c>
      <c r="I182" s="206" t="s">
        <v>214</v>
      </c>
      <c r="K182" s="274">
        <v>5</v>
      </c>
      <c r="L182" s="209" t="s">
        <v>38</v>
      </c>
    </row>
    <row r="183" spans="1:12" ht="14" thickTop="1" thickBot="1" x14ac:dyDescent="0.35">
      <c r="A183" s="274">
        <v>2</v>
      </c>
      <c r="B183" s="274" t="s">
        <v>724</v>
      </c>
      <c r="C183" s="274" t="s">
        <v>733</v>
      </c>
      <c r="E183" s="274" t="s">
        <v>724</v>
      </c>
      <c r="F183" s="274" t="s">
        <v>733</v>
      </c>
      <c r="H183" s="209" t="s">
        <v>212</v>
      </c>
      <c r="I183" s="206" t="s">
        <v>37</v>
      </c>
      <c r="K183" s="274">
        <v>6</v>
      </c>
      <c r="L183" s="209" t="s">
        <v>647</v>
      </c>
    </row>
    <row r="184" spans="1:12" ht="14" thickTop="1" thickBot="1" x14ac:dyDescent="0.35">
      <c r="A184" s="274">
        <v>2</v>
      </c>
      <c r="B184" s="274" t="s">
        <v>732</v>
      </c>
      <c r="C184" s="274" t="s">
        <v>725</v>
      </c>
      <c r="E184" s="274" t="s">
        <v>732</v>
      </c>
      <c r="F184" s="274" t="s">
        <v>725</v>
      </c>
      <c r="H184" s="209" t="s">
        <v>170</v>
      </c>
      <c r="I184" s="206" t="s">
        <v>34</v>
      </c>
      <c r="K184" s="274">
        <v>7</v>
      </c>
      <c r="L184" s="209" t="s">
        <v>171</v>
      </c>
    </row>
    <row r="185" spans="1:12" ht="14" thickTop="1" thickBot="1" x14ac:dyDescent="0.35">
      <c r="A185" s="274">
        <v>2</v>
      </c>
      <c r="B185" s="274" t="s">
        <v>734</v>
      </c>
      <c r="C185" s="274" t="s">
        <v>730</v>
      </c>
      <c r="E185" s="274" t="s">
        <v>734</v>
      </c>
      <c r="F185" s="274" t="s">
        <v>730</v>
      </c>
      <c r="H185" s="209" t="s">
        <v>38</v>
      </c>
      <c r="I185" s="206" t="s">
        <v>36</v>
      </c>
      <c r="K185" s="274">
        <v>8</v>
      </c>
      <c r="L185" s="209" t="s">
        <v>33</v>
      </c>
    </row>
    <row r="186" spans="1:12" ht="14" thickTop="1" thickBot="1" x14ac:dyDescent="0.35">
      <c r="A186" s="274">
        <v>2</v>
      </c>
      <c r="B186" s="274" t="s">
        <v>729</v>
      </c>
      <c r="C186" s="274" t="s">
        <v>737</v>
      </c>
      <c r="E186" s="274" t="s">
        <v>729</v>
      </c>
      <c r="F186" s="274" t="s">
        <v>737</v>
      </c>
      <c r="H186" s="209" t="s">
        <v>647</v>
      </c>
      <c r="I186" s="206" t="s">
        <v>216</v>
      </c>
    </row>
    <row r="187" spans="1:12" ht="14" thickTop="1" thickBot="1" x14ac:dyDescent="0.35">
      <c r="A187" s="274" t="s">
        <v>0</v>
      </c>
      <c r="B187" s="274" t="s">
        <v>0</v>
      </c>
      <c r="C187" s="274" t="s">
        <v>0</v>
      </c>
      <c r="E187" s="274" t="s">
        <v>0</v>
      </c>
      <c r="F187" s="274" t="s">
        <v>0</v>
      </c>
      <c r="H187" s="274" t="s">
        <v>0</v>
      </c>
      <c r="I187" s="274" t="s">
        <v>0</v>
      </c>
    </row>
    <row r="188" spans="1:12" ht="14" thickTop="1" thickBot="1" x14ac:dyDescent="0.35">
      <c r="A188" s="274">
        <v>3</v>
      </c>
      <c r="B188" s="274" t="s">
        <v>722</v>
      </c>
      <c r="C188" s="274" t="s">
        <v>732</v>
      </c>
      <c r="E188" s="274" t="s">
        <v>722</v>
      </c>
      <c r="F188" s="274" t="s">
        <v>732</v>
      </c>
      <c r="H188" s="206" t="s">
        <v>30</v>
      </c>
      <c r="I188" s="209" t="s">
        <v>170</v>
      </c>
    </row>
    <row r="189" spans="1:12" ht="14" thickTop="1" thickBot="1" x14ac:dyDescent="0.35">
      <c r="A189" s="274">
        <v>3</v>
      </c>
      <c r="B189" s="274" t="s">
        <v>733</v>
      </c>
      <c r="C189" s="274" t="s">
        <v>723</v>
      </c>
      <c r="E189" s="274" t="s">
        <v>733</v>
      </c>
      <c r="F189" s="274" t="s">
        <v>723</v>
      </c>
      <c r="H189" s="206" t="s">
        <v>37</v>
      </c>
      <c r="I189" s="209" t="s">
        <v>31</v>
      </c>
    </row>
    <row r="190" spans="1:12" ht="14" thickTop="1" thickBot="1" x14ac:dyDescent="0.35">
      <c r="A190" s="274">
        <v>3</v>
      </c>
      <c r="B190" s="274" t="s">
        <v>728</v>
      </c>
      <c r="C190" s="274" t="s">
        <v>729</v>
      </c>
      <c r="E190" s="274" t="s">
        <v>728</v>
      </c>
      <c r="F190" s="274" t="s">
        <v>731</v>
      </c>
      <c r="H190" s="206" t="s">
        <v>166</v>
      </c>
      <c r="I190" s="209" t="s">
        <v>33</v>
      </c>
    </row>
    <row r="191" spans="1:12" ht="14" thickTop="1" thickBot="1" x14ac:dyDescent="0.35">
      <c r="A191" s="274">
        <v>3</v>
      </c>
      <c r="B191" s="274" t="s">
        <v>730</v>
      </c>
      <c r="C191" s="274" t="s">
        <v>731</v>
      </c>
      <c r="E191" s="274" t="s">
        <v>730</v>
      </c>
      <c r="F191" s="274" t="s">
        <v>729</v>
      </c>
      <c r="H191" s="206" t="s">
        <v>36</v>
      </c>
      <c r="I191" s="209" t="s">
        <v>647</v>
      </c>
    </row>
    <row r="192" spans="1:12" ht="14" thickTop="1" thickBot="1" x14ac:dyDescent="0.35">
      <c r="A192" s="274">
        <v>3</v>
      </c>
      <c r="B192" s="274" t="s">
        <v>724</v>
      </c>
      <c r="C192" s="274" t="s">
        <v>726</v>
      </c>
      <c r="E192" s="274" t="s">
        <v>726</v>
      </c>
      <c r="F192" s="274" t="s">
        <v>724</v>
      </c>
      <c r="H192" s="206" t="s">
        <v>29</v>
      </c>
      <c r="I192" s="209" t="s">
        <v>212</v>
      </c>
    </row>
    <row r="193" spans="1:9" ht="14" thickTop="1" thickBot="1" x14ac:dyDescent="0.35">
      <c r="A193" s="274">
        <v>3</v>
      </c>
      <c r="B193" s="274" t="s">
        <v>727</v>
      </c>
      <c r="C193" s="274" t="s">
        <v>725</v>
      </c>
      <c r="E193" s="274" t="s">
        <v>725</v>
      </c>
      <c r="F193" s="274" t="s">
        <v>727</v>
      </c>
      <c r="H193" s="206" t="s">
        <v>34</v>
      </c>
      <c r="I193" s="209" t="s">
        <v>39</v>
      </c>
    </row>
    <row r="194" spans="1:9" ht="14" thickTop="1" thickBot="1" x14ac:dyDescent="0.35">
      <c r="A194" s="274">
        <v>3</v>
      </c>
      <c r="B194" s="274" t="s">
        <v>734</v>
      </c>
      <c r="C194" s="274" t="s">
        <v>735</v>
      </c>
      <c r="E194" s="274" t="s">
        <v>737</v>
      </c>
      <c r="F194" s="274" t="s">
        <v>734</v>
      </c>
      <c r="H194" s="206" t="s">
        <v>216</v>
      </c>
      <c r="I194" s="209" t="s">
        <v>38</v>
      </c>
    </row>
    <row r="195" spans="1:9" ht="14" thickTop="1" thickBot="1" x14ac:dyDescent="0.35">
      <c r="A195" s="274">
        <v>3</v>
      </c>
      <c r="B195" s="274" t="s">
        <v>736</v>
      </c>
      <c r="C195" s="274" t="s">
        <v>737</v>
      </c>
      <c r="E195" s="274" t="s">
        <v>735</v>
      </c>
      <c r="F195" s="274" t="s">
        <v>736</v>
      </c>
      <c r="H195" s="206" t="s">
        <v>214</v>
      </c>
      <c r="I195" s="209" t="s">
        <v>171</v>
      </c>
    </row>
    <row r="196" spans="1:9" ht="14" thickTop="1" thickBot="1" x14ac:dyDescent="0.35">
      <c r="A196" s="274" t="s">
        <v>0</v>
      </c>
      <c r="B196" s="274" t="s">
        <v>0</v>
      </c>
      <c r="C196" s="274" t="s">
        <v>0</v>
      </c>
      <c r="E196" s="274" t="s">
        <v>0</v>
      </c>
      <c r="F196" s="274" t="s">
        <v>0</v>
      </c>
      <c r="H196" s="274" t="s">
        <v>0</v>
      </c>
      <c r="I196" s="274" t="s">
        <v>0</v>
      </c>
    </row>
    <row r="197" spans="1:9" ht="14" thickTop="1" thickBot="1" x14ac:dyDescent="0.35">
      <c r="A197" s="274">
        <v>4</v>
      </c>
      <c r="B197" s="274" t="s">
        <v>722</v>
      </c>
      <c r="C197" s="274" t="s">
        <v>724</v>
      </c>
      <c r="E197" s="274" t="s">
        <v>724</v>
      </c>
      <c r="F197" s="274" t="s">
        <v>722</v>
      </c>
      <c r="H197" s="209" t="s">
        <v>212</v>
      </c>
      <c r="I197" s="206" t="s">
        <v>30</v>
      </c>
    </row>
    <row r="198" spans="1:9" ht="14" thickTop="1" thickBot="1" x14ac:dyDescent="0.35">
      <c r="A198" s="274">
        <v>4</v>
      </c>
      <c r="B198" s="274" t="s">
        <v>726</v>
      </c>
      <c r="C198" s="274" t="s">
        <v>732</v>
      </c>
      <c r="E198" s="274" t="s">
        <v>732</v>
      </c>
      <c r="F198" s="274" t="s">
        <v>726</v>
      </c>
      <c r="H198" s="209" t="s">
        <v>170</v>
      </c>
      <c r="I198" s="206" t="s">
        <v>29</v>
      </c>
    </row>
    <row r="199" spans="1:9" ht="14" thickTop="1" thickBot="1" x14ac:dyDescent="0.35">
      <c r="A199" s="274">
        <v>4</v>
      </c>
      <c r="B199" s="274" t="s">
        <v>733</v>
      </c>
      <c r="C199" s="274" t="s">
        <v>727</v>
      </c>
      <c r="E199" s="274" t="s">
        <v>727</v>
      </c>
      <c r="F199" s="274" t="s">
        <v>733</v>
      </c>
      <c r="H199" s="209" t="s">
        <v>39</v>
      </c>
      <c r="I199" s="206" t="s">
        <v>37</v>
      </c>
    </row>
    <row r="200" spans="1:9" ht="14" thickTop="1" thickBot="1" x14ac:dyDescent="0.35">
      <c r="A200" s="274">
        <v>4</v>
      </c>
      <c r="B200" s="274" t="s">
        <v>725</v>
      </c>
      <c r="C200" s="274" t="s">
        <v>723</v>
      </c>
      <c r="E200" s="274" t="s">
        <v>723</v>
      </c>
      <c r="F200" s="274" t="s">
        <v>725</v>
      </c>
      <c r="H200" s="209" t="s">
        <v>31</v>
      </c>
      <c r="I200" s="206" t="s">
        <v>34</v>
      </c>
    </row>
    <row r="201" spans="1:9" ht="14" thickTop="1" thickBot="1" x14ac:dyDescent="0.35">
      <c r="A201" s="274">
        <v>4</v>
      </c>
      <c r="B201" s="274" t="s">
        <v>734</v>
      </c>
      <c r="C201" s="274" t="s">
        <v>728</v>
      </c>
      <c r="E201" s="274" t="s">
        <v>734</v>
      </c>
      <c r="F201" s="274" t="s">
        <v>728</v>
      </c>
      <c r="H201" s="209" t="s">
        <v>38</v>
      </c>
      <c r="I201" s="206" t="s">
        <v>166</v>
      </c>
    </row>
    <row r="202" spans="1:9" ht="14" thickTop="1" thickBot="1" x14ac:dyDescent="0.35">
      <c r="A202" s="274">
        <v>4</v>
      </c>
      <c r="B202" s="274" t="s">
        <v>729</v>
      </c>
      <c r="C202" s="274" t="s">
        <v>735</v>
      </c>
      <c r="E202" s="274" t="s">
        <v>729</v>
      </c>
      <c r="F202" s="274" t="s">
        <v>735</v>
      </c>
      <c r="H202" s="209" t="s">
        <v>647</v>
      </c>
      <c r="I202" s="206" t="s">
        <v>214</v>
      </c>
    </row>
    <row r="203" spans="1:9" ht="14" thickTop="1" thickBot="1" x14ac:dyDescent="0.35">
      <c r="A203" s="274">
        <v>4</v>
      </c>
      <c r="B203" s="274" t="s">
        <v>736</v>
      </c>
      <c r="C203" s="274" t="s">
        <v>730</v>
      </c>
      <c r="E203" s="274" t="s">
        <v>736</v>
      </c>
      <c r="F203" s="274" t="s">
        <v>730</v>
      </c>
      <c r="H203" s="209" t="s">
        <v>171</v>
      </c>
      <c r="I203" s="206" t="s">
        <v>36</v>
      </c>
    </row>
    <row r="204" spans="1:9" ht="14" thickTop="1" thickBot="1" x14ac:dyDescent="0.35">
      <c r="A204" s="274">
        <v>4</v>
      </c>
      <c r="B204" s="274" t="s">
        <v>731</v>
      </c>
      <c r="C204" s="274" t="s">
        <v>737</v>
      </c>
      <c r="E204" s="274" t="s">
        <v>731</v>
      </c>
      <c r="F204" s="274" t="s">
        <v>737</v>
      </c>
      <c r="H204" s="209" t="s">
        <v>33</v>
      </c>
      <c r="I204" s="206" t="s">
        <v>216</v>
      </c>
    </row>
    <row r="205" spans="1:9" ht="13.5" thickTop="1" x14ac:dyDescent="0.3"/>
  </sheetData>
  <sortState xmlns:xlrd2="http://schemas.microsoft.com/office/spreadsheetml/2017/richdata2" ref="B2:B7">
    <sortCondition ref="B2:B7"/>
  </sortState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19043-572B-49F5-B3C3-EB3907500AC5}">
  <sheetPr published="0"/>
  <dimension ref="A2:AU763"/>
  <sheetViews>
    <sheetView topLeftCell="B46" zoomScale="85" zoomScaleNormal="85" workbookViewId="0">
      <selection activeCell="E31" sqref="E31"/>
    </sheetView>
  </sheetViews>
  <sheetFormatPr defaultColWidth="9.1796875" defaultRowHeight="12.5" x14ac:dyDescent="0.25"/>
  <cols>
    <col min="1" max="3" width="14.453125" style="1" customWidth="1"/>
    <col min="4" max="4" width="9.1796875" style="1"/>
    <col min="5" max="8" width="3.1796875" style="1" bestFit="1" customWidth="1"/>
    <col min="9" max="10" width="8.7265625" style="1" bestFit="1" customWidth="1"/>
    <col min="11" max="12" width="8.7265625" style="1" customWidth="1"/>
    <col min="13" max="13" width="6.1796875" style="1" bestFit="1" customWidth="1"/>
    <col min="14" max="17" width="3.1796875" style="1" bestFit="1" customWidth="1"/>
    <col min="18" max="19" width="8.7265625" style="1" bestFit="1" customWidth="1"/>
    <col min="20" max="20" width="9.1796875" style="1"/>
    <col min="21" max="24" width="3.1796875" style="1" bestFit="1" customWidth="1"/>
    <col min="25" max="26" width="8.7265625" style="1" bestFit="1" customWidth="1"/>
    <col min="27" max="27" width="6.1796875" style="1" bestFit="1" customWidth="1"/>
    <col min="28" max="31" width="3.1796875" style="1" bestFit="1" customWidth="1"/>
    <col min="32" max="33" width="8.7265625" style="1" bestFit="1" customWidth="1"/>
    <col min="34" max="34" width="6.1796875" style="1" bestFit="1" customWidth="1"/>
    <col min="35" max="38" width="3.1796875" style="1" bestFit="1" customWidth="1"/>
    <col min="39" max="40" width="8.7265625" style="1" bestFit="1" customWidth="1"/>
    <col min="41" max="41" width="6.1796875" style="1" bestFit="1" customWidth="1"/>
    <col min="42" max="45" width="3.1796875" style="1" bestFit="1" customWidth="1"/>
    <col min="46" max="47" width="8.7265625" style="1" bestFit="1" customWidth="1"/>
    <col min="48" max="16384" width="9.1796875" style="1"/>
  </cols>
  <sheetData>
    <row r="2" spans="1:47" ht="3.75" customHeight="1" x14ac:dyDescent="0.25"/>
    <row r="3" spans="1:47" ht="13" x14ac:dyDescent="0.3">
      <c r="B3" s="303"/>
    </row>
    <row r="4" spans="1:47" ht="13" thickBot="1" x14ac:dyDescent="0.3">
      <c r="B4" s="16" t="s">
        <v>624</v>
      </c>
      <c r="C4" s="16" t="s">
        <v>625</v>
      </c>
      <c r="J4" s="1" t="s">
        <v>889</v>
      </c>
      <c r="K4" s="1" t="s">
        <v>889</v>
      </c>
      <c r="L4" s="1" t="s">
        <v>889</v>
      </c>
      <c r="M4" s="1" t="s">
        <v>889</v>
      </c>
      <c r="N4" s="1" t="s">
        <v>889</v>
      </c>
      <c r="O4" s="1" t="s">
        <v>889</v>
      </c>
      <c r="P4" s="1" t="s">
        <v>889</v>
      </c>
      <c r="Q4" s="1" t="s">
        <v>889</v>
      </c>
      <c r="R4" s="1" t="s">
        <v>889</v>
      </c>
      <c r="S4" s="1" t="s">
        <v>889</v>
      </c>
      <c r="T4" s="1" t="s">
        <v>889</v>
      </c>
      <c r="U4" s="1" t="s">
        <v>889</v>
      </c>
      <c r="V4" s="1" t="s">
        <v>889</v>
      </c>
      <c r="W4" s="1" t="s">
        <v>889</v>
      </c>
      <c r="X4" s="1" t="s">
        <v>889</v>
      </c>
      <c r="Y4" s="1" t="s">
        <v>889</v>
      </c>
      <c r="Z4" s="1" t="s">
        <v>889</v>
      </c>
      <c r="AA4" s="1" t="s">
        <v>889</v>
      </c>
      <c r="AB4" s="1" t="s">
        <v>889</v>
      </c>
      <c r="AC4" s="1" t="s">
        <v>889</v>
      </c>
      <c r="AD4" s="1" t="s">
        <v>889</v>
      </c>
      <c r="AE4" s="1" t="s">
        <v>889</v>
      </c>
      <c r="AF4" s="1" t="s">
        <v>889</v>
      </c>
      <c r="AG4" s="1" t="s">
        <v>889</v>
      </c>
      <c r="AH4" s="1" t="s">
        <v>889</v>
      </c>
      <c r="AI4" s="1" t="s">
        <v>889</v>
      </c>
      <c r="AJ4" s="1" t="s">
        <v>889</v>
      </c>
      <c r="AK4" s="1" t="s">
        <v>889</v>
      </c>
      <c r="AL4" s="1" t="s">
        <v>889</v>
      </c>
      <c r="AM4" s="1" t="s">
        <v>889</v>
      </c>
      <c r="AN4" s="1" t="s">
        <v>889</v>
      </c>
      <c r="AO4" s="1" t="s">
        <v>889</v>
      </c>
      <c r="AP4" s="1" t="s">
        <v>889</v>
      </c>
      <c r="AQ4" s="1" t="s">
        <v>889</v>
      </c>
      <c r="AR4" s="1" t="s">
        <v>889</v>
      </c>
      <c r="AS4" s="1" t="s">
        <v>889</v>
      </c>
      <c r="AT4" s="1" t="s">
        <v>889</v>
      </c>
      <c r="AU4" s="1" t="s">
        <v>889</v>
      </c>
    </row>
    <row r="5" spans="1:47" ht="14" thickTop="1" thickBot="1" x14ac:dyDescent="0.35">
      <c r="A5" s="32" t="s">
        <v>10</v>
      </c>
      <c r="B5" s="5" t="s">
        <v>92</v>
      </c>
      <c r="C5" s="5" t="s">
        <v>93</v>
      </c>
      <c r="D5" s="33" t="s">
        <v>175</v>
      </c>
      <c r="E5" s="1" t="str">
        <f>RIGHT(B5,2)</f>
        <v xml:space="preserve"> 6</v>
      </c>
      <c r="F5" s="1" t="str">
        <f>RIGHT(C5,2)</f>
        <v xml:space="preserve"> 3</v>
      </c>
      <c r="G5" s="1">
        <f>E5+10</f>
        <v>16</v>
      </c>
      <c r="H5" s="1">
        <f>F5+10</f>
        <v>13</v>
      </c>
      <c r="I5" s="5" t="str">
        <f>CONCATENATE("TEAM ",G5)</f>
        <v>TEAM 16</v>
      </c>
      <c r="J5" s="5" t="str">
        <f>CONCATENATE("TEAM ",H5)</f>
        <v>TEAM 13</v>
      </c>
      <c r="K5" s="85" t="s">
        <v>155</v>
      </c>
      <c r="L5" s="85" t="s">
        <v>152</v>
      </c>
      <c r="M5" s="34" t="s">
        <v>11</v>
      </c>
      <c r="N5" s="1" t="str">
        <f>RIGHT(I5,2)</f>
        <v>16</v>
      </c>
      <c r="O5" s="1" t="str">
        <f>RIGHT(J5,2)</f>
        <v>13</v>
      </c>
      <c r="P5" s="1">
        <f>N5+10</f>
        <v>26</v>
      </c>
      <c r="Q5" s="1">
        <f>O5+10</f>
        <v>23</v>
      </c>
      <c r="R5" s="5" t="str">
        <f>CONCATENATE("TEAM ",P5)</f>
        <v>TEAM 26</v>
      </c>
      <c r="S5" s="5" t="str">
        <f>CONCATENATE("TEAM ",Q5)</f>
        <v>TEAM 23</v>
      </c>
      <c r="T5" s="35" t="s">
        <v>12</v>
      </c>
      <c r="U5" s="1" t="str">
        <f>RIGHT(R5,2)</f>
        <v>26</v>
      </c>
      <c r="V5" s="1" t="str">
        <f>RIGHT(S5,2)</f>
        <v>23</v>
      </c>
      <c r="W5" s="1">
        <f>U5+10</f>
        <v>36</v>
      </c>
      <c r="X5" s="1">
        <f>V5+10</f>
        <v>33</v>
      </c>
      <c r="Y5" s="5" t="str">
        <f>CONCATENATE("TEAM ",W5)</f>
        <v>TEAM 36</v>
      </c>
      <c r="Z5" s="5" t="str">
        <f>CONCATENATE("TEAM ",X5)</f>
        <v>TEAM 33</v>
      </c>
      <c r="AA5" s="36" t="s">
        <v>13</v>
      </c>
      <c r="AB5" s="1" t="str">
        <f>RIGHT(Y5,2)</f>
        <v>36</v>
      </c>
      <c r="AC5" s="1" t="str">
        <f>RIGHT(Z5,2)</f>
        <v>33</v>
      </c>
      <c r="AD5" s="1">
        <f>AB5+10</f>
        <v>46</v>
      </c>
      <c r="AE5" s="1">
        <f>AC5+10</f>
        <v>43</v>
      </c>
      <c r="AF5" s="5" t="str">
        <f>CONCATENATE("TEAM ",AD5)</f>
        <v>TEAM 46</v>
      </c>
      <c r="AG5" s="5" t="str">
        <f>CONCATENATE("TEAM ",AE5)</f>
        <v>TEAM 43</v>
      </c>
      <c r="AH5" s="27" t="s">
        <v>102</v>
      </c>
      <c r="AI5" s="1" t="str">
        <f>RIGHT(AF5,2)</f>
        <v>46</v>
      </c>
      <c r="AJ5" s="1" t="str">
        <f>RIGHT(AG5,2)</f>
        <v>43</v>
      </c>
      <c r="AK5" s="1">
        <f>AI5+10</f>
        <v>56</v>
      </c>
      <c r="AL5" s="1">
        <f>AJ5+10</f>
        <v>53</v>
      </c>
      <c r="AM5" s="5" t="str">
        <f>CONCATENATE("TEAM ",AK5)</f>
        <v>TEAM 56</v>
      </c>
      <c r="AN5" s="5" t="str">
        <f>CONCATENATE("TEAM ",AL5)</f>
        <v>TEAM 53</v>
      </c>
      <c r="AO5" s="37" t="s">
        <v>103</v>
      </c>
      <c r="AP5" s="1" t="str">
        <f t="shared" ref="AP5:AP36" si="0">RIGHT(AM5,2)</f>
        <v>56</v>
      </c>
      <c r="AQ5" s="1" t="str">
        <f t="shared" ref="AQ5:AQ36" si="1">RIGHT(AN5,2)</f>
        <v>53</v>
      </c>
      <c r="AR5" s="1">
        <f>AP5+10</f>
        <v>66</v>
      </c>
      <c r="AS5" s="1">
        <f>AQ5+10</f>
        <v>63</v>
      </c>
      <c r="AT5" s="5" t="str">
        <f>CONCATENATE("TEAM ",AR5)</f>
        <v>TEAM 66</v>
      </c>
      <c r="AU5" s="5" t="str">
        <f>CONCATENATE("TEAM ",AS5)</f>
        <v>TEAM 63</v>
      </c>
    </row>
    <row r="6" spans="1:47" ht="14" thickTop="1" thickBot="1" x14ac:dyDescent="0.35">
      <c r="A6" s="32" t="s">
        <v>10</v>
      </c>
      <c r="B6" s="5" t="s">
        <v>95</v>
      </c>
      <c r="C6" s="5" t="s">
        <v>94</v>
      </c>
      <c r="D6" s="33" t="s">
        <v>175</v>
      </c>
      <c r="E6" s="1" t="str">
        <f t="shared" ref="E6:F27" si="2">RIGHT(B6,2)</f>
        <v xml:space="preserve"> 9</v>
      </c>
      <c r="F6" s="1" t="str">
        <f t="shared" si="2"/>
        <v xml:space="preserve"> 5</v>
      </c>
      <c r="G6" s="1">
        <f t="shared" ref="G6:H27" si="3">E6+10</f>
        <v>19</v>
      </c>
      <c r="H6" s="1">
        <f t="shared" si="3"/>
        <v>15</v>
      </c>
      <c r="I6" s="5" t="str">
        <f t="shared" ref="I6:J27" si="4">CONCATENATE("TEAM ",G6)</f>
        <v>TEAM 19</v>
      </c>
      <c r="J6" s="5" t="str">
        <f t="shared" si="4"/>
        <v>TEAM 15</v>
      </c>
      <c r="K6" s="85" t="s">
        <v>154</v>
      </c>
      <c r="L6" s="85" t="s">
        <v>158</v>
      </c>
      <c r="M6" s="34" t="s">
        <v>11</v>
      </c>
      <c r="N6" s="1" t="str">
        <f t="shared" ref="N6:O69" si="5">RIGHT(I6,2)</f>
        <v>19</v>
      </c>
      <c r="O6" s="1" t="str">
        <f t="shared" si="5"/>
        <v>15</v>
      </c>
      <c r="P6" s="1">
        <f t="shared" ref="P6:Q69" si="6">N6+10</f>
        <v>29</v>
      </c>
      <c r="Q6" s="1">
        <f t="shared" si="6"/>
        <v>25</v>
      </c>
      <c r="R6" s="5" t="str">
        <f t="shared" ref="R6:S69" si="7">CONCATENATE("TEAM ",P6)</f>
        <v>TEAM 29</v>
      </c>
      <c r="S6" s="5" t="str">
        <f t="shared" si="7"/>
        <v>TEAM 25</v>
      </c>
      <c r="T6" s="35" t="s">
        <v>12</v>
      </c>
      <c r="U6" s="1" t="str">
        <f t="shared" ref="U6:V69" si="8">RIGHT(R6,2)</f>
        <v>29</v>
      </c>
      <c r="V6" s="1" t="str">
        <f t="shared" si="8"/>
        <v>25</v>
      </c>
      <c r="W6" s="1">
        <f t="shared" ref="W6:X69" si="9">U6+10</f>
        <v>39</v>
      </c>
      <c r="X6" s="1">
        <f t="shared" si="9"/>
        <v>35</v>
      </c>
      <c r="Y6" s="5" t="str">
        <f t="shared" ref="Y6:Z69" si="10">CONCATENATE("TEAM ",W6)</f>
        <v>TEAM 39</v>
      </c>
      <c r="Z6" s="5" t="str">
        <f t="shared" si="10"/>
        <v>TEAM 35</v>
      </c>
      <c r="AA6" s="36" t="s">
        <v>13</v>
      </c>
      <c r="AB6" s="1" t="str">
        <f t="shared" ref="AB6:AC69" si="11">RIGHT(Y6,2)</f>
        <v>39</v>
      </c>
      <c r="AC6" s="1" t="str">
        <f t="shared" si="11"/>
        <v>35</v>
      </c>
      <c r="AD6" s="1">
        <f t="shared" ref="AD6:AE69" si="12">AB6+10</f>
        <v>49</v>
      </c>
      <c r="AE6" s="1">
        <f t="shared" si="12"/>
        <v>45</v>
      </c>
      <c r="AF6" s="5" t="str">
        <f t="shared" ref="AF6:AG69" si="13">CONCATENATE("TEAM ",AD6)</f>
        <v>TEAM 49</v>
      </c>
      <c r="AG6" s="5" t="str">
        <f t="shared" si="13"/>
        <v>TEAM 45</v>
      </c>
      <c r="AH6" s="27" t="s">
        <v>102</v>
      </c>
      <c r="AI6" s="1" t="str">
        <f t="shared" ref="AI6:AJ69" si="14">RIGHT(AF6,2)</f>
        <v>49</v>
      </c>
      <c r="AJ6" s="1" t="str">
        <f t="shared" si="14"/>
        <v>45</v>
      </c>
      <c r="AK6" s="1">
        <f t="shared" ref="AK6:AL69" si="15">AI6+10</f>
        <v>59</v>
      </c>
      <c r="AL6" s="1">
        <f t="shared" si="15"/>
        <v>55</v>
      </c>
      <c r="AM6" s="5" t="str">
        <f t="shared" ref="AM6:AN69" si="16">CONCATENATE("TEAM ",AK6)</f>
        <v>TEAM 59</v>
      </c>
      <c r="AN6" s="5" t="str">
        <f t="shared" si="16"/>
        <v>TEAM 55</v>
      </c>
      <c r="AO6" s="37" t="s">
        <v>103</v>
      </c>
      <c r="AP6" s="1" t="str">
        <f t="shared" si="0"/>
        <v>59</v>
      </c>
      <c r="AQ6" s="1" t="str">
        <f t="shared" si="1"/>
        <v>55</v>
      </c>
      <c r="AR6" s="1">
        <f t="shared" ref="AR6:AS69" si="17">AP6+10</f>
        <v>69</v>
      </c>
      <c r="AS6" s="1">
        <f t="shared" si="17"/>
        <v>65</v>
      </c>
      <c r="AT6" s="5" t="str">
        <f t="shared" ref="AT6:AU69" si="18">CONCATENATE("TEAM ",AR6)</f>
        <v>TEAM 69</v>
      </c>
      <c r="AU6" s="5" t="str">
        <f t="shared" si="18"/>
        <v>TEAM 65</v>
      </c>
    </row>
    <row r="7" spans="1:47" ht="14" thickTop="1" thickBot="1" x14ac:dyDescent="0.35">
      <c r="A7" s="32" t="s">
        <v>10</v>
      </c>
      <c r="B7" s="5" t="s">
        <v>96</v>
      </c>
      <c r="C7" s="5" t="s">
        <v>97</v>
      </c>
      <c r="D7" s="33" t="s">
        <v>175</v>
      </c>
      <c r="E7" s="1" t="str">
        <f t="shared" si="2"/>
        <v xml:space="preserve"> 2</v>
      </c>
      <c r="F7" s="1" t="str">
        <f t="shared" si="2"/>
        <v xml:space="preserve"> 1</v>
      </c>
      <c r="G7" s="1">
        <f t="shared" si="3"/>
        <v>12</v>
      </c>
      <c r="H7" s="1">
        <f t="shared" si="3"/>
        <v>11</v>
      </c>
      <c r="I7" s="5" t="str">
        <f t="shared" si="4"/>
        <v>TEAM 12</v>
      </c>
      <c r="J7" s="5" t="str">
        <f t="shared" si="4"/>
        <v>TEAM 11</v>
      </c>
      <c r="K7" s="85" t="s">
        <v>151</v>
      </c>
      <c r="L7" s="85" t="s">
        <v>150</v>
      </c>
      <c r="M7" s="34" t="s">
        <v>11</v>
      </c>
      <c r="N7" s="1" t="str">
        <f t="shared" si="5"/>
        <v>12</v>
      </c>
      <c r="O7" s="1" t="str">
        <f t="shared" si="5"/>
        <v>11</v>
      </c>
      <c r="P7" s="1">
        <f t="shared" si="6"/>
        <v>22</v>
      </c>
      <c r="Q7" s="1">
        <f t="shared" si="6"/>
        <v>21</v>
      </c>
      <c r="R7" s="5" t="str">
        <f t="shared" si="7"/>
        <v>TEAM 22</v>
      </c>
      <c r="S7" s="5" t="str">
        <f t="shared" si="7"/>
        <v>TEAM 21</v>
      </c>
      <c r="T7" s="35" t="s">
        <v>12</v>
      </c>
      <c r="U7" s="1" t="str">
        <f t="shared" si="8"/>
        <v>22</v>
      </c>
      <c r="V7" s="1" t="str">
        <f t="shared" si="8"/>
        <v>21</v>
      </c>
      <c r="W7" s="1">
        <f t="shared" si="9"/>
        <v>32</v>
      </c>
      <c r="X7" s="1">
        <f t="shared" si="9"/>
        <v>31</v>
      </c>
      <c r="Y7" s="5" t="str">
        <f t="shared" si="10"/>
        <v>TEAM 32</v>
      </c>
      <c r="Z7" s="5" t="str">
        <f t="shared" si="10"/>
        <v>TEAM 31</v>
      </c>
      <c r="AA7" s="36" t="s">
        <v>13</v>
      </c>
      <c r="AB7" s="1" t="str">
        <f t="shared" si="11"/>
        <v>32</v>
      </c>
      <c r="AC7" s="1" t="str">
        <f t="shared" si="11"/>
        <v>31</v>
      </c>
      <c r="AD7" s="1">
        <f t="shared" si="12"/>
        <v>42</v>
      </c>
      <c r="AE7" s="1">
        <f t="shared" si="12"/>
        <v>41</v>
      </c>
      <c r="AF7" s="5" t="str">
        <f t="shared" si="13"/>
        <v>TEAM 42</v>
      </c>
      <c r="AG7" s="5" t="str">
        <f t="shared" si="13"/>
        <v>TEAM 41</v>
      </c>
      <c r="AH7" s="27" t="s">
        <v>102</v>
      </c>
      <c r="AI7" s="1" t="str">
        <f t="shared" si="14"/>
        <v>42</v>
      </c>
      <c r="AJ7" s="1" t="str">
        <f t="shared" si="14"/>
        <v>41</v>
      </c>
      <c r="AK7" s="1">
        <f t="shared" si="15"/>
        <v>52</v>
      </c>
      <c r="AL7" s="1">
        <f t="shared" si="15"/>
        <v>51</v>
      </c>
      <c r="AM7" s="5" t="str">
        <f t="shared" si="16"/>
        <v>TEAM 52</v>
      </c>
      <c r="AN7" s="5" t="str">
        <f t="shared" si="16"/>
        <v>TEAM 51</v>
      </c>
      <c r="AO7" s="37" t="s">
        <v>103</v>
      </c>
      <c r="AP7" s="1" t="str">
        <f t="shared" si="0"/>
        <v>52</v>
      </c>
      <c r="AQ7" s="1" t="str">
        <f t="shared" si="1"/>
        <v>51</v>
      </c>
      <c r="AR7" s="1">
        <f t="shared" si="17"/>
        <v>62</v>
      </c>
      <c r="AS7" s="1">
        <f t="shared" si="17"/>
        <v>61</v>
      </c>
      <c r="AT7" s="5" t="str">
        <f t="shared" si="18"/>
        <v>TEAM 62</v>
      </c>
      <c r="AU7" s="5" t="str">
        <f t="shared" si="18"/>
        <v>TEAM 61</v>
      </c>
    </row>
    <row r="8" spans="1:47" ht="14" thickTop="1" thickBot="1" x14ac:dyDescent="0.35">
      <c r="A8" s="32" t="s">
        <v>10</v>
      </c>
      <c r="B8" s="5" t="s">
        <v>98</v>
      </c>
      <c r="C8" s="5" t="s">
        <v>99</v>
      </c>
      <c r="D8" s="33" t="s">
        <v>175</v>
      </c>
      <c r="E8" s="1" t="str">
        <f t="shared" si="2"/>
        <v xml:space="preserve"> 7</v>
      </c>
      <c r="F8" s="1" t="str">
        <f t="shared" si="2"/>
        <v xml:space="preserve"> 4</v>
      </c>
      <c r="G8" s="1">
        <f t="shared" si="3"/>
        <v>17</v>
      </c>
      <c r="H8" s="1">
        <f t="shared" si="3"/>
        <v>14</v>
      </c>
      <c r="I8" s="5" t="str">
        <f t="shared" si="4"/>
        <v>TEAM 17</v>
      </c>
      <c r="J8" s="5" t="str">
        <f t="shared" si="4"/>
        <v>TEAM 14</v>
      </c>
      <c r="K8" s="85" t="s">
        <v>156</v>
      </c>
      <c r="L8" s="85" t="s">
        <v>153</v>
      </c>
      <c r="M8" s="34" t="s">
        <v>11</v>
      </c>
      <c r="N8" s="1" t="str">
        <f t="shared" si="5"/>
        <v>17</v>
      </c>
      <c r="O8" s="1" t="str">
        <f t="shared" si="5"/>
        <v>14</v>
      </c>
      <c r="P8" s="1">
        <f t="shared" si="6"/>
        <v>27</v>
      </c>
      <c r="Q8" s="1">
        <f t="shared" si="6"/>
        <v>24</v>
      </c>
      <c r="R8" s="5" t="str">
        <f t="shared" si="7"/>
        <v>TEAM 27</v>
      </c>
      <c r="S8" s="5" t="str">
        <f t="shared" si="7"/>
        <v>TEAM 24</v>
      </c>
      <c r="T8" s="35" t="s">
        <v>12</v>
      </c>
      <c r="U8" s="1" t="str">
        <f t="shared" si="8"/>
        <v>27</v>
      </c>
      <c r="V8" s="1" t="str">
        <f t="shared" si="8"/>
        <v>24</v>
      </c>
      <c r="W8" s="1">
        <f t="shared" si="9"/>
        <v>37</v>
      </c>
      <c r="X8" s="1">
        <f t="shared" si="9"/>
        <v>34</v>
      </c>
      <c r="Y8" s="5" t="str">
        <f t="shared" si="10"/>
        <v>TEAM 37</v>
      </c>
      <c r="Z8" s="5" t="str">
        <f t="shared" si="10"/>
        <v>TEAM 34</v>
      </c>
      <c r="AA8" s="36" t="s">
        <v>13</v>
      </c>
      <c r="AB8" s="1" t="str">
        <f t="shared" si="11"/>
        <v>37</v>
      </c>
      <c r="AC8" s="1" t="str">
        <f t="shared" si="11"/>
        <v>34</v>
      </c>
      <c r="AD8" s="1">
        <f t="shared" si="12"/>
        <v>47</v>
      </c>
      <c r="AE8" s="1">
        <f t="shared" si="12"/>
        <v>44</v>
      </c>
      <c r="AF8" s="5" t="str">
        <f t="shared" si="13"/>
        <v>TEAM 47</v>
      </c>
      <c r="AG8" s="5" t="str">
        <f t="shared" si="13"/>
        <v>TEAM 44</v>
      </c>
      <c r="AH8" s="27" t="s">
        <v>102</v>
      </c>
      <c r="AI8" s="1" t="str">
        <f t="shared" si="14"/>
        <v>47</v>
      </c>
      <c r="AJ8" s="1" t="str">
        <f t="shared" si="14"/>
        <v>44</v>
      </c>
      <c r="AK8" s="1">
        <f t="shared" si="15"/>
        <v>57</v>
      </c>
      <c r="AL8" s="1">
        <f t="shared" si="15"/>
        <v>54</v>
      </c>
      <c r="AM8" s="5" t="str">
        <f t="shared" si="16"/>
        <v>TEAM 57</v>
      </c>
      <c r="AN8" s="5" t="str">
        <f t="shared" si="16"/>
        <v>TEAM 54</v>
      </c>
      <c r="AO8" s="37" t="s">
        <v>103</v>
      </c>
      <c r="AP8" s="1" t="str">
        <f t="shared" si="0"/>
        <v>57</v>
      </c>
      <c r="AQ8" s="1" t="str">
        <f t="shared" si="1"/>
        <v>54</v>
      </c>
      <c r="AR8" s="1">
        <f t="shared" si="17"/>
        <v>67</v>
      </c>
      <c r="AS8" s="1">
        <f t="shared" si="17"/>
        <v>64</v>
      </c>
      <c r="AT8" s="5" t="str">
        <f t="shared" si="18"/>
        <v>TEAM 67</v>
      </c>
      <c r="AU8" s="5" t="str">
        <f t="shared" si="18"/>
        <v>TEAM 64</v>
      </c>
    </row>
    <row r="9" spans="1:47" ht="14" thickTop="1" thickBot="1" x14ac:dyDescent="0.35">
      <c r="A9" s="32" t="s">
        <v>10</v>
      </c>
      <c r="B9" s="5" t="s">
        <v>100</v>
      </c>
      <c r="C9" s="5" t="s">
        <v>101</v>
      </c>
      <c r="D9" s="33" t="s">
        <v>175</v>
      </c>
      <c r="E9" s="1" t="str">
        <f t="shared" si="2"/>
        <v xml:space="preserve"> 8</v>
      </c>
      <c r="F9" s="1" t="str">
        <f t="shared" si="2"/>
        <v>10</v>
      </c>
      <c r="G9" s="1">
        <f t="shared" si="3"/>
        <v>18</v>
      </c>
      <c r="H9" s="1">
        <f t="shared" si="3"/>
        <v>20</v>
      </c>
      <c r="I9" s="5" t="str">
        <f t="shared" si="4"/>
        <v>TEAM 18</v>
      </c>
      <c r="J9" s="5" t="str">
        <f t="shared" si="4"/>
        <v>TEAM 20</v>
      </c>
      <c r="K9" s="85" t="s">
        <v>157</v>
      </c>
      <c r="L9" s="85" t="s">
        <v>159</v>
      </c>
      <c r="M9" s="34" t="s">
        <v>11</v>
      </c>
      <c r="N9" s="1" t="str">
        <f t="shared" si="5"/>
        <v>18</v>
      </c>
      <c r="O9" s="1" t="str">
        <f t="shared" si="5"/>
        <v>20</v>
      </c>
      <c r="P9" s="1">
        <f t="shared" si="6"/>
        <v>28</v>
      </c>
      <c r="Q9" s="1">
        <f t="shared" si="6"/>
        <v>30</v>
      </c>
      <c r="R9" s="5" t="str">
        <f t="shared" si="7"/>
        <v>TEAM 28</v>
      </c>
      <c r="S9" s="5" t="str">
        <f t="shared" si="7"/>
        <v>TEAM 30</v>
      </c>
      <c r="T9" s="35" t="s">
        <v>12</v>
      </c>
      <c r="U9" s="1" t="str">
        <f t="shared" si="8"/>
        <v>28</v>
      </c>
      <c r="V9" s="1" t="str">
        <f t="shared" si="8"/>
        <v>30</v>
      </c>
      <c r="W9" s="1">
        <f t="shared" si="9"/>
        <v>38</v>
      </c>
      <c r="X9" s="1">
        <f t="shared" si="9"/>
        <v>40</v>
      </c>
      <c r="Y9" s="5" t="str">
        <f t="shared" si="10"/>
        <v>TEAM 38</v>
      </c>
      <c r="Z9" s="5" t="str">
        <f t="shared" si="10"/>
        <v>TEAM 40</v>
      </c>
      <c r="AA9" s="36" t="s">
        <v>13</v>
      </c>
      <c r="AB9" s="1" t="str">
        <f t="shared" si="11"/>
        <v>38</v>
      </c>
      <c r="AC9" s="1" t="str">
        <f t="shared" si="11"/>
        <v>40</v>
      </c>
      <c r="AD9" s="1">
        <f t="shared" si="12"/>
        <v>48</v>
      </c>
      <c r="AE9" s="1">
        <f t="shared" si="12"/>
        <v>50</v>
      </c>
      <c r="AF9" s="5" t="str">
        <f t="shared" si="13"/>
        <v>TEAM 48</v>
      </c>
      <c r="AG9" s="5" t="str">
        <f t="shared" si="13"/>
        <v>TEAM 50</v>
      </c>
      <c r="AH9" s="27" t="s">
        <v>102</v>
      </c>
      <c r="AI9" s="1" t="str">
        <f t="shared" si="14"/>
        <v>48</v>
      </c>
      <c r="AJ9" s="1" t="str">
        <f t="shared" si="14"/>
        <v>50</v>
      </c>
      <c r="AK9" s="1">
        <f t="shared" si="15"/>
        <v>58</v>
      </c>
      <c r="AL9" s="1">
        <f t="shared" si="15"/>
        <v>60</v>
      </c>
      <c r="AM9" s="5" t="str">
        <f t="shared" si="16"/>
        <v>TEAM 58</v>
      </c>
      <c r="AN9" s="5" t="str">
        <f t="shared" si="16"/>
        <v>TEAM 60</v>
      </c>
      <c r="AO9" s="37" t="s">
        <v>103</v>
      </c>
      <c r="AP9" s="1" t="str">
        <f t="shared" si="0"/>
        <v>58</v>
      </c>
      <c r="AQ9" s="1" t="str">
        <f t="shared" si="1"/>
        <v>60</v>
      </c>
      <c r="AR9" s="1">
        <f t="shared" si="17"/>
        <v>68</v>
      </c>
      <c r="AS9" s="1">
        <f t="shared" si="17"/>
        <v>70</v>
      </c>
      <c r="AT9" s="5" t="str">
        <f t="shared" si="18"/>
        <v>TEAM 68</v>
      </c>
      <c r="AU9" s="5" t="str">
        <f t="shared" si="18"/>
        <v>TEAM 70</v>
      </c>
    </row>
    <row r="10" spans="1:47" ht="14" thickTop="1" thickBot="1" x14ac:dyDescent="0.35">
      <c r="A10" s="32" t="s">
        <v>10</v>
      </c>
      <c r="B10" s="5" t="s">
        <v>94</v>
      </c>
      <c r="C10" s="5" t="s">
        <v>98</v>
      </c>
      <c r="D10" s="33" t="s">
        <v>175</v>
      </c>
      <c r="E10" s="1" t="str">
        <f t="shared" si="2"/>
        <v xml:space="preserve"> 5</v>
      </c>
      <c r="F10" s="1" t="str">
        <f t="shared" si="2"/>
        <v xml:space="preserve"> 7</v>
      </c>
      <c r="G10" s="1">
        <f t="shared" si="3"/>
        <v>15</v>
      </c>
      <c r="H10" s="1">
        <f t="shared" si="3"/>
        <v>17</v>
      </c>
      <c r="I10" s="5" t="str">
        <f t="shared" si="4"/>
        <v>TEAM 15</v>
      </c>
      <c r="J10" s="5" t="str">
        <f t="shared" si="4"/>
        <v>TEAM 17</v>
      </c>
      <c r="K10" s="85" t="s">
        <v>154</v>
      </c>
      <c r="L10" s="85" t="s">
        <v>156</v>
      </c>
      <c r="M10" s="34" t="s">
        <v>11</v>
      </c>
      <c r="N10" s="1" t="str">
        <f t="shared" si="5"/>
        <v>15</v>
      </c>
      <c r="O10" s="1" t="str">
        <f t="shared" si="5"/>
        <v>17</v>
      </c>
      <c r="P10" s="1">
        <f t="shared" si="6"/>
        <v>25</v>
      </c>
      <c r="Q10" s="1">
        <f t="shared" si="6"/>
        <v>27</v>
      </c>
      <c r="R10" s="5" t="str">
        <f t="shared" si="7"/>
        <v>TEAM 25</v>
      </c>
      <c r="S10" s="5" t="str">
        <f t="shared" si="7"/>
        <v>TEAM 27</v>
      </c>
      <c r="T10" s="35" t="s">
        <v>12</v>
      </c>
      <c r="U10" s="1" t="str">
        <f t="shared" si="8"/>
        <v>25</v>
      </c>
      <c r="V10" s="1" t="str">
        <f t="shared" si="8"/>
        <v>27</v>
      </c>
      <c r="W10" s="1">
        <f t="shared" si="9"/>
        <v>35</v>
      </c>
      <c r="X10" s="1">
        <f t="shared" si="9"/>
        <v>37</v>
      </c>
      <c r="Y10" s="5" t="str">
        <f t="shared" si="10"/>
        <v>TEAM 35</v>
      </c>
      <c r="Z10" s="5" t="str">
        <f t="shared" si="10"/>
        <v>TEAM 37</v>
      </c>
      <c r="AA10" s="36" t="s">
        <v>13</v>
      </c>
      <c r="AB10" s="1" t="str">
        <f t="shared" si="11"/>
        <v>35</v>
      </c>
      <c r="AC10" s="1" t="str">
        <f t="shared" si="11"/>
        <v>37</v>
      </c>
      <c r="AD10" s="1">
        <f t="shared" si="12"/>
        <v>45</v>
      </c>
      <c r="AE10" s="1">
        <f t="shared" si="12"/>
        <v>47</v>
      </c>
      <c r="AF10" s="5" t="str">
        <f t="shared" si="13"/>
        <v>TEAM 45</v>
      </c>
      <c r="AG10" s="5" t="str">
        <f t="shared" si="13"/>
        <v>TEAM 47</v>
      </c>
      <c r="AH10" s="27" t="s">
        <v>102</v>
      </c>
      <c r="AI10" s="1" t="str">
        <f t="shared" si="14"/>
        <v>45</v>
      </c>
      <c r="AJ10" s="1" t="str">
        <f t="shared" si="14"/>
        <v>47</v>
      </c>
      <c r="AK10" s="1">
        <f t="shared" si="15"/>
        <v>55</v>
      </c>
      <c r="AL10" s="1">
        <f t="shared" si="15"/>
        <v>57</v>
      </c>
      <c r="AM10" s="5" t="str">
        <f t="shared" si="16"/>
        <v>TEAM 55</v>
      </c>
      <c r="AN10" s="5" t="str">
        <f t="shared" si="16"/>
        <v>TEAM 57</v>
      </c>
      <c r="AO10" s="37" t="s">
        <v>103</v>
      </c>
      <c r="AP10" s="1" t="str">
        <f t="shared" si="0"/>
        <v>55</v>
      </c>
      <c r="AQ10" s="1" t="str">
        <f t="shared" si="1"/>
        <v>57</v>
      </c>
      <c r="AR10" s="1">
        <f t="shared" si="17"/>
        <v>65</v>
      </c>
      <c r="AS10" s="1">
        <f t="shared" si="17"/>
        <v>67</v>
      </c>
      <c r="AT10" s="5" t="str">
        <f t="shared" si="18"/>
        <v>TEAM 65</v>
      </c>
      <c r="AU10" s="5" t="str">
        <f t="shared" si="18"/>
        <v>TEAM 67</v>
      </c>
    </row>
    <row r="11" spans="1:47" ht="14" thickTop="1" thickBot="1" x14ac:dyDescent="0.35">
      <c r="A11" s="32" t="s">
        <v>10</v>
      </c>
      <c r="B11" s="5" t="s">
        <v>92</v>
      </c>
      <c r="C11" s="5" t="s">
        <v>101</v>
      </c>
      <c r="D11" s="33" t="s">
        <v>175</v>
      </c>
      <c r="E11" s="1" t="str">
        <f t="shared" si="2"/>
        <v xml:space="preserve"> 6</v>
      </c>
      <c r="F11" s="1" t="str">
        <f t="shared" si="2"/>
        <v>10</v>
      </c>
      <c r="G11" s="1">
        <f t="shared" si="3"/>
        <v>16</v>
      </c>
      <c r="H11" s="1">
        <f t="shared" si="3"/>
        <v>20</v>
      </c>
      <c r="I11" s="5" t="str">
        <f t="shared" si="4"/>
        <v>TEAM 16</v>
      </c>
      <c r="J11" s="5" t="str">
        <f t="shared" si="4"/>
        <v>TEAM 20</v>
      </c>
      <c r="K11" s="85" t="s">
        <v>155</v>
      </c>
      <c r="L11" s="85" t="s">
        <v>159</v>
      </c>
      <c r="M11" s="34" t="s">
        <v>11</v>
      </c>
      <c r="N11" s="1" t="str">
        <f t="shared" si="5"/>
        <v>16</v>
      </c>
      <c r="O11" s="1" t="str">
        <f t="shared" si="5"/>
        <v>20</v>
      </c>
      <c r="P11" s="1">
        <f t="shared" si="6"/>
        <v>26</v>
      </c>
      <c r="Q11" s="1">
        <f t="shared" si="6"/>
        <v>30</v>
      </c>
      <c r="R11" s="5" t="str">
        <f t="shared" si="7"/>
        <v>TEAM 26</v>
      </c>
      <c r="S11" s="5" t="str">
        <f t="shared" si="7"/>
        <v>TEAM 30</v>
      </c>
      <c r="T11" s="35" t="s">
        <v>12</v>
      </c>
      <c r="U11" s="1" t="str">
        <f t="shared" si="8"/>
        <v>26</v>
      </c>
      <c r="V11" s="1" t="str">
        <f t="shared" si="8"/>
        <v>30</v>
      </c>
      <c r="W11" s="1">
        <f t="shared" si="9"/>
        <v>36</v>
      </c>
      <c r="X11" s="1">
        <f t="shared" si="9"/>
        <v>40</v>
      </c>
      <c r="Y11" s="5" t="str">
        <f t="shared" si="10"/>
        <v>TEAM 36</v>
      </c>
      <c r="Z11" s="5" t="str">
        <f t="shared" si="10"/>
        <v>TEAM 40</v>
      </c>
      <c r="AA11" s="36" t="s">
        <v>13</v>
      </c>
      <c r="AB11" s="1" t="str">
        <f t="shared" si="11"/>
        <v>36</v>
      </c>
      <c r="AC11" s="1" t="str">
        <f t="shared" si="11"/>
        <v>40</v>
      </c>
      <c r="AD11" s="1">
        <f t="shared" si="12"/>
        <v>46</v>
      </c>
      <c r="AE11" s="1">
        <f t="shared" si="12"/>
        <v>50</v>
      </c>
      <c r="AF11" s="5" t="str">
        <f t="shared" si="13"/>
        <v>TEAM 46</v>
      </c>
      <c r="AG11" s="5" t="str">
        <f t="shared" si="13"/>
        <v>TEAM 50</v>
      </c>
      <c r="AH11" s="27" t="s">
        <v>102</v>
      </c>
      <c r="AI11" s="1" t="str">
        <f t="shared" si="14"/>
        <v>46</v>
      </c>
      <c r="AJ11" s="1" t="str">
        <f t="shared" si="14"/>
        <v>50</v>
      </c>
      <c r="AK11" s="1">
        <f t="shared" si="15"/>
        <v>56</v>
      </c>
      <c r="AL11" s="1">
        <f t="shared" si="15"/>
        <v>60</v>
      </c>
      <c r="AM11" s="5" t="str">
        <f t="shared" si="16"/>
        <v>TEAM 56</v>
      </c>
      <c r="AN11" s="5" t="str">
        <f t="shared" si="16"/>
        <v>TEAM 60</v>
      </c>
      <c r="AO11" s="37" t="s">
        <v>103</v>
      </c>
      <c r="AP11" s="1" t="str">
        <f t="shared" si="0"/>
        <v>56</v>
      </c>
      <c r="AQ11" s="1" t="str">
        <f t="shared" si="1"/>
        <v>60</v>
      </c>
      <c r="AR11" s="1">
        <f t="shared" si="17"/>
        <v>66</v>
      </c>
      <c r="AS11" s="1">
        <f t="shared" si="17"/>
        <v>70</v>
      </c>
      <c r="AT11" s="5" t="str">
        <f t="shared" si="18"/>
        <v>TEAM 66</v>
      </c>
      <c r="AU11" s="5" t="str">
        <f t="shared" si="18"/>
        <v>TEAM 70</v>
      </c>
    </row>
    <row r="12" spans="1:47" ht="14" thickTop="1" thickBot="1" x14ac:dyDescent="0.35">
      <c r="A12" s="32" t="s">
        <v>10</v>
      </c>
      <c r="B12" s="5" t="s">
        <v>93</v>
      </c>
      <c r="C12" s="5" t="s">
        <v>96</v>
      </c>
      <c r="D12" s="33" t="s">
        <v>175</v>
      </c>
      <c r="E12" s="1" t="str">
        <f t="shared" si="2"/>
        <v xml:space="preserve"> 3</v>
      </c>
      <c r="F12" s="1" t="str">
        <f t="shared" si="2"/>
        <v xml:space="preserve"> 2</v>
      </c>
      <c r="G12" s="1">
        <f t="shared" si="3"/>
        <v>13</v>
      </c>
      <c r="H12" s="1">
        <f t="shared" si="3"/>
        <v>12</v>
      </c>
      <c r="I12" s="5" t="str">
        <f t="shared" si="4"/>
        <v>TEAM 13</v>
      </c>
      <c r="J12" s="5" t="str">
        <f t="shared" si="4"/>
        <v>TEAM 12</v>
      </c>
      <c r="K12" s="85" t="s">
        <v>152</v>
      </c>
      <c r="L12" s="85" t="s">
        <v>151</v>
      </c>
      <c r="M12" s="34" t="s">
        <v>11</v>
      </c>
      <c r="N12" s="1" t="str">
        <f t="shared" si="5"/>
        <v>13</v>
      </c>
      <c r="O12" s="1" t="str">
        <f t="shared" si="5"/>
        <v>12</v>
      </c>
      <c r="P12" s="1">
        <f t="shared" si="6"/>
        <v>23</v>
      </c>
      <c r="Q12" s="1">
        <f t="shared" si="6"/>
        <v>22</v>
      </c>
      <c r="R12" s="5" t="str">
        <f t="shared" si="7"/>
        <v>TEAM 23</v>
      </c>
      <c r="S12" s="5" t="str">
        <f t="shared" si="7"/>
        <v>TEAM 22</v>
      </c>
      <c r="T12" s="35" t="s">
        <v>12</v>
      </c>
      <c r="U12" s="1" t="str">
        <f t="shared" si="8"/>
        <v>23</v>
      </c>
      <c r="V12" s="1" t="str">
        <f t="shared" si="8"/>
        <v>22</v>
      </c>
      <c r="W12" s="1">
        <f t="shared" si="9"/>
        <v>33</v>
      </c>
      <c r="X12" s="1">
        <f t="shared" si="9"/>
        <v>32</v>
      </c>
      <c r="Y12" s="5" t="str">
        <f t="shared" si="10"/>
        <v>TEAM 33</v>
      </c>
      <c r="Z12" s="5" t="str">
        <f t="shared" si="10"/>
        <v>TEAM 32</v>
      </c>
      <c r="AA12" s="36" t="s">
        <v>13</v>
      </c>
      <c r="AB12" s="1" t="str">
        <f t="shared" si="11"/>
        <v>33</v>
      </c>
      <c r="AC12" s="1" t="str">
        <f t="shared" si="11"/>
        <v>32</v>
      </c>
      <c r="AD12" s="1">
        <f t="shared" si="12"/>
        <v>43</v>
      </c>
      <c r="AE12" s="1">
        <f t="shared" si="12"/>
        <v>42</v>
      </c>
      <c r="AF12" s="5" t="str">
        <f t="shared" si="13"/>
        <v>TEAM 43</v>
      </c>
      <c r="AG12" s="5" t="str">
        <f t="shared" si="13"/>
        <v>TEAM 42</v>
      </c>
      <c r="AH12" s="27" t="s">
        <v>102</v>
      </c>
      <c r="AI12" s="1" t="str">
        <f t="shared" si="14"/>
        <v>43</v>
      </c>
      <c r="AJ12" s="1" t="str">
        <f t="shared" si="14"/>
        <v>42</v>
      </c>
      <c r="AK12" s="1">
        <f t="shared" si="15"/>
        <v>53</v>
      </c>
      <c r="AL12" s="1">
        <f t="shared" si="15"/>
        <v>52</v>
      </c>
      <c r="AM12" s="5" t="str">
        <f t="shared" si="16"/>
        <v>TEAM 53</v>
      </c>
      <c r="AN12" s="5" t="str">
        <f t="shared" si="16"/>
        <v>TEAM 52</v>
      </c>
      <c r="AO12" s="37" t="s">
        <v>103</v>
      </c>
      <c r="AP12" s="1" t="str">
        <f t="shared" si="0"/>
        <v>53</v>
      </c>
      <c r="AQ12" s="1" t="str">
        <f t="shared" si="1"/>
        <v>52</v>
      </c>
      <c r="AR12" s="1">
        <f t="shared" si="17"/>
        <v>63</v>
      </c>
      <c r="AS12" s="1">
        <f t="shared" si="17"/>
        <v>62</v>
      </c>
      <c r="AT12" s="5" t="str">
        <f t="shared" si="18"/>
        <v>TEAM 63</v>
      </c>
      <c r="AU12" s="5" t="str">
        <f t="shared" si="18"/>
        <v>TEAM 62</v>
      </c>
    </row>
    <row r="13" spans="1:47" ht="14" thickTop="1" thickBot="1" x14ac:dyDescent="0.35">
      <c r="A13" s="32" t="s">
        <v>10</v>
      </c>
      <c r="B13" s="5" t="s">
        <v>99</v>
      </c>
      <c r="C13" s="5" t="s">
        <v>95</v>
      </c>
      <c r="D13" s="33" t="s">
        <v>175</v>
      </c>
      <c r="E13" s="1" t="str">
        <f t="shared" si="2"/>
        <v xml:space="preserve"> 4</v>
      </c>
      <c r="F13" s="1" t="str">
        <f t="shared" si="2"/>
        <v xml:space="preserve"> 9</v>
      </c>
      <c r="G13" s="1">
        <f t="shared" si="3"/>
        <v>14</v>
      </c>
      <c r="H13" s="1">
        <f t="shared" si="3"/>
        <v>19</v>
      </c>
      <c r="I13" s="5" t="str">
        <f t="shared" si="4"/>
        <v>TEAM 14</v>
      </c>
      <c r="J13" s="5" t="str">
        <f t="shared" si="4"/>
        <v>TEAM 19</v>
      </c>
      <c r="K13" s="85" t="s">
        <v>153</v>
      </c>
      <c r="L13" s="85" t="s">
        <v>158</v>
      </c>
      <c r="M13" s="34" t="s">
        <v>11</v>
      </c>
      <c r="N13" s="1" t="str">
        <f t="shared" si="5"/>
        <v>14</v>
      </c>
      <c r="O13" s="1" t="str">
        <f t="shared" si="5"/>
        <v>19</v>
      </c>
      <c r="P13" s="1">
        <f t="shared" si="6"/>
        <v>24</v>
      </c>
      <c r="Q13" s="1">
        <f t="shared" si="6"/>
        <v>29</v>
      </c>
      <c r="R13" s="5" t="str">
        <f t="shared" si="7"/>
        <v>TEAM 24</v>
      </c>
      <c r="S13" s="5" t="str">
        <f t="shared" si="7"/>
        <v>TEAM 29</v>
      </c>
      <c r="T13" s="35" t="s">
        <v>12</v>
      </c>
      <c r="U13" s="1" t="str">
        <f t="shared" si="8"/>
        <v>24</v>
      </c>
      <c r="V13" s="1" t="str">
        <f t="shared" si="8"/>
        <v>29</v>
      </c>
      <c r="W13" s="1">
        <f t="shared" si="9"/>
        <v>34</v>
      </c>
      <c r="X13" s="1">
        <f t="shared" si="9"/>
        <v>39</v>
      </c>
      <c r="Y13" s="5" t="str">
        <f t="shared" si="10"/>
        <v>TEAM 34</v>
      </c>
      <c r="Z13" s="5" t="str">
        <f t="shared" si="10"/>
        <v>TEAM 39</v>
      </c>
      <c r="AA13" s="36" t="s">
        <v>13</v>
      </c>
      <c r="AB13" s="1" t="str">
        <f t="shared" si="11"/>
        <v>34</v>
      </c>
      <c r="AC13" s="1" t="str">
        <f t="shared" si="11"/>
        <v>39</v>
      </c>
      <c r="AD13" s="1">
        <f t="shared" si="12"/>
        <v>44</v>
      </c>
      <c r="AE13" s="1">
        <f t="shared" si="12"/>
        <v>49</v>
      </c>
      <c r="AF13" s="5" t="str">
        <f t="shared" si="13"/>
        <v>TEAM 44</v>
      </c>
      <c r="AG13" s="5" t="str">
        <f t="shared" si="13"/>
        <v>TEAM 49</v>
      </c>
      <c r="AH13" s="27" t="s">
        <v>102</v>
      </c>
      <c r="AI13" s="1" t="str">
        <f t="shared" si="14"/>
        <v>44</v>
      </c>
      <c r="AJ13" s="1" t="str">
        <f t="shared" si="14"/>
        <v>49</v>
      </c>
      <c r="AK13" s="1">
        <f t="shared" si="15"/>
        <v>54</v>
      </c>
      <c r="AL13" s="1">
        <f t="shared" si="15"/>
        <v>59</v>
      </c>
      <c r="AM13" s="5" t="str">
        <f t="shared" si="16"/>
        <v>TEAM 54</v>
      </c>
      <c r="AN13" s="5" t="str">
        <f t="shared" si="16"/>
        <v>TEAM 59</v>
      </c>
      <c r="AO13" s="37" t="s">
        <v>103</v>
      </c>
      <c r="AP13" s="1" t="str">
        <f t="shared" si="0"/>
        <v>54</v>
      </c>
      <c r="AQ13" s="1" t="str">
        <f t="shared" si="1"/>
        <v>59</v>
      </c>
      <c r="AR13" s="1">
        <f t="shared" si="17"/>
        <v>64</v>
      </c>
      <c r="AS13" s="1">
        <f t="shared" si="17"/>
        <v>69</v>
      </c>
      <c r="AT13" s="5" t="str">
        <f t="shared" si="18"/>
        <v>TEAM 64</v>
      </c>
      <c r="AU13" s="5" t="str">
        <f t="shared" si="18"/>
        <v>TEAM 69</v>
      </c>
    </row>
    <row r="14" spans="1:47" ht="14" thickTop="1" thickBot="1" x14ac:dyDescent="0.35">
      <c r="A14" s="32" t="s">
        <v>10</v>
      </c>
      <c r="B14" s="5" t="s">
        <v>97</v>
      </c>
      <c r="C14" s="5" t="s">
        <v>100</v>
      </c>
      <c r="D14" s="33" t="s">
        <v>175</v>
      </c>
      <c r="E14" s="1" t="str">
        <f t="shared" si="2"/>
        <v xml:space="preserve"> 1</v>
      </c>
      <c r="F14" s="1" t="str">
        <f t="shared" si="2"/>
        <v xml:space="preserve"> 8</v>
      </c>
      <c r="G14" s="1">
        <f t="shared" si="3"/>
        <v>11</v>
      </c>
      <c r="H14" s="1">
        <f t="shared" si="3"/>
        <v>18</v>
      </c>
      <c r="I14" s="5" t="str">
        <f t="shared" si="4"/>
        <v>TEAM 11</v>
      </c>
      <c r="J14" s="5" t="str">
        <f t="shared" si="4"/>
        <v>TEAM 18</v>
      </c>
      <c r="K14" s="85" t="s">
        <v>150</v>
      </c>
      <c r="L14" s="85" t="s">
        <v>157</v>
      </c>
      <c r="M14" s="34" t="s">
        <v>11</v>
      </c>
      <c r="N14" s="1" t="str">
        <f t="shared" si="5"/>
        <v>11</v>
      </c>
      <c r="O14" s="1" t="str">
        <f t="shared" si="5"/>
        <v>18</v>
      </c>
      <c r="P14" s="1">
        <f t="shared" si="6"/>
        <v>21</v>
      </c>
      <c r="Q14" s="1">
        <f t="shared" si="6"/>
        <v>28</v>
      </c>
      <c r="R14" s="5" t="str">
        <f t="shared" si="7"/>
        <v>TEAM 21</v>
      </c>
      <c r="S14" s="5" t="str">
        <f t="shared" si="7"/>
        <v>TEAM 28</v>
      </c>
      <c r="T14" s="35" t="s">
        <v>12</v>
      </c>
      <c r="U14" s="1" t="str">
        <f t="shared" si="8"/>
        <v>21</v>
      </c>
      <c r="V14" s="1" t="str">
        <f t="shared" si="8"/>
        <v>28</v>
      </c>
      <c r="W14" s="1">
        <f t="shared" si="9"/>
        <v>31</v>
      </c>
      <c r="X14" s="1">
        <f t="shared" si="9"/>
        <v>38</v>
      </c>
      <c r="Y14" s="5" t="str">
        <f t="shared" si="10"/>
        <v>TEAM 31</v>
      </c>
      <c r="Z14" s="5" t="str">
        <f t="shared" si="10"/>
        <v>TEAM 38</v>
      </c>
      <c r="AA14" s="36" t="s">
        <v>13</v>
      </c>
      <c r="AB14" s="1" t="str">
        <f t="shared" si="11"/>
        <v>31</v>
      </c>
      <c r="AC14" s="1" t="str">
        <f t="shared" si="11"/>
        <v>38</v>
      </c>
      <c r="AD14" s="1">
        <f t="shared" si="12"/>
        <v>41</v>
      </c>
      <c r="AE14" s="1">
        <f t="shared" si="12"/>
        <v>48</v>
      </c>
      <c r="AF14" s="5" t="str">
        <f t="shared" si="13"/>
        <v>TEAM 41</v>
      </c>
      <c r="AG14" s="5" t="str">
        <f t="shared" si="13"/>
        <v>TEAM 48</v>
      </c>
      <c r="AH14" s="27" t="s">
        <v>102</v>
      </c>
      <c r="AI14" s="1" t="str">
        <f t="shared" si="14"/>
        <v>41</v>
      </c>
      <c r="AJ14" s="1" t="str">
        <f t="shared" si="14"/>
        <v>48</v>
      </c>
      <c r="AK14" s="1">
        <f t="shared" si="15"/>
        <v>51</v>
      </c>
      <c r="AL14" s="1">
        <f t="shared" si="15"/>
        <v>58</v>
      </c>
      <c r="AM14" s="5" t="str">
        <f t="shared" si="16"/>
        <v>TEAM 51</v>
      </c>
      <c r="AN14" s="5" t="str">
        <f t="shared" si="16"/>
        <v>TEAM 58</v>
      </c>
      <c r="AO14" s="37" t="s">
        <v>103</v>
      </c>
      <c r="AP14" s="1" t="str">
        <f t="shared" si="0"/>
        <v>51</v>
      </c>
      <c r="AQ14" s="1" t="str">
        <f t="shared" si="1"/>
        <v>58</v>
      </c>
      <c r="AR14" s="1">
        <f t="shared" si="17"/>
        <v>61</v>
      </c>
      <c r="AS14" s="1">
        <f t="shared" si="17"/>
        <v>68</v>
      </c>
      <c r="AT14" s="5" t="str">
        <f t="shared" si="18"/>
        <v>TEAM 61</v>
      </c>
      <c r="AU14" s="5" t="str">
        <f t="shared" si="18"/>
        <v>TEAM 68</v>
      </c>
    </row>
    <row r="15" spans="1:47" ht="14" thickTop="1" thickBot="1" x14ac:dyDescent="0.35">
      <c r="A15" s="32" t="s">
        <v>10</v>
      </c>
      <c r="B15" s="5" t="s">
        <v>96</v>
      </c>
      <c r="C15" s="5" t="s">
        <v>92</v>
      </c>
      <c r="D15" s="33" t="s">
        <v>175</v>
      </c>
      <c r="E15" s="1" t="str">
        <f t="shared" si="2"/>
        <v xml:space="preserve"> 2</v>
      </c>
      <c r="F15" s="1" t="str">
        <f t="shared" si="2"/>
        <v xml:space="preserve"> 6</v>
      </c>
      <c r="G15" s="1">
        <f t="shared" si="3"/>
        <v>12</v>
      </c>
      <c r="H15" s="1">
        <f t="shared" si="3"/>
        <v>16</v>
      </c>
      <c r="I15" s="5" t="str">
        <f t="shared" si="4"/>
        <v>TEAM 12</v>
      </c>
      <c r="J15" s="5" t="str">
        <f t="shared" si="4"/>
        <v>TEAM 16</v>
      </c>
      <c r="K15" s="85" t="s">
        <v>151</v>
      </c>
      <c r="L15" s="85" t="s">
        <v>155</v>
      </c>
      <c r="M15" s="34" t="s">
        <v>11</v>
      </c>
      <c r="N15" s="1" t="str">
        <f t="shared" si="5"/>
        <v>12</v>
      </c>
      <c r="O15" s="1" t="str">
        <f t="shared" si="5"/>
        <v>16</v>
      </c>
      <c r="P15" s="1">
        <f t="shared" si="6"/>
        <v>22</v>
      </c>
      <c r="Q15" s="1">
        <f t="shared" si="6"/>
        <v>26</v>
      </c>
      <c r="R15" s="5" t="str">
        <f t="shared" si="7"/>
        <v>TEAM 22</v>
      </c>
      <c r="S15" s="5" t="str">
        <f t="shared" si="7"/>
        <v>TEAM 26</v>
      </c>
      <c r="T15" s="35" t="s">
        <v>12</v>
      </c>
      <c r="U15" s="1" t="str">
        <f t="shared" si="8"/>
        <v>22</v>
      </c>
      <c r="V15" s="1" t="str">
        <f t="shared" si="8"/>
        <v>26</v>
      </c>
      <c r="W15" s="1">
        <f t="shared" si="9"/>
        <v>32</v>
      </c>
      <c r="X15" s="1">
        <f t="shared" si="9"/>
        <v>36</v>
      </c>
      <c r="Y15" s="5" t="str">
        <f t="shared" si="10"/>
        <v>TEAM 32</v>
      </c>
      <c r="Z15" s="5" t="str">
        <f t="shared" si="10"/>
        <v>TEAM 36</v>
      </c>
      <c r="AA15" s="36" t="s">
        <v>13</v>
      </c>
      <c r="AB15" s="1" t="str">
        <f t="shared" si="11"/>
        <v>32</v>
      </c>
      <c r="AC15" s="1" t="str">
        <f t="shared" si="11"/>
        <v>36</v>
      </c>
      <c r="AD15" s="1">
        <f t="shared" si="12"/>
        <v>42</v>
      </c>
      <c r="AE15" s="1">
        <f t="shared" si="12"/>
        <v>46</v>
      </c>
      <c r="AF15" s="5" t="str">
        <f t="shared" si="13"/>
        <v>TEAM 42</v>
      </c>
      <c r="AG15" s="5" t="str">
        <f t="shared" si="13"/>
        <v>TEAM 46</v>
      </c>
      <c r="AH15" s="27" t="s">
        <v>102</v>
      </c>
      <c r="AI15" s="1" t="str">
        <f t="shared" si="14"/>
        <v>42</v>
      </c>
      <c r="AJ15" s="1" t="str">
        <f t="shared" si="14"/>
        <v>46</v>
      </c>
      <c r="AK15" s="1">
        <f t="shared" si="15"/>
        <v>52</v>
      </c>
      <c r="AL15" s="1">
        <f t="shared" si="15"/>
        <v>56</v>
      </c>
      <c r="AM15" s="5" t="str">
        <f t="shared" si="16"/>
        <v>TEAM 52</v>
      </c>
      <c r="AN15" s="5" t="str">
        <f t="shared" si="16"/>
        <v>TEAM 56</v>
      </c>
      <c r="AO15" s="37" t="s">
        <v>103</v>
      </c>
      <c r="AP15" s="1" t="str">
        <f t="shared" si="0"/>
        <v>52</v>
      </c>
      <c r="AQ15" s="1" t="str">
        <f t="shared" si="1"/>
        <v>56</v>
      </c>
      <c r="AR15" s="1">
        <f t="shared" si="17"/>
        <v>62</v>
      </c>
      <c r="AS15" s="1">
        <f t="shared" si="17"/>
        <v>66</v>
      </c>
      <c r="AT15" s="5" t="str">
        <f t="shared" si="18"/>
        <v>TEAM 62</v>
      </c>
      <c r="AU15" s="5" t="str">
        <f t="shared" si="18"/>
        <v>TEAM 66</v>
      </c>
    </row>
    <row r="16" spans="1:47" ht="14" thickTop="1" thickBot="1" x14ac:dyDescent="0.35">
      <c r="A16" s="32" t="s">
        <v>10</v>
      </c>
      <c r="B16" s="5" t="s">
        <v>94</v>
      </c>
      <c r="C16" s="5" t="s">
        <v>100</v>
      </c>
      <c r="D16" s="33" t="s">
        <v>175</v>
      </c>
      <c r="E16" s="1" t="str">
        <f t="shared" si="2"/>
        <v xml:space="preserve"> 5</v>
      </c>
      <c r="F16" s="1" t="str">
        <f t="shared" si="2"/>
        <v xml:space="preserve"> 8</v>
      </c>
      <c r="G16" s="1">
        <f t="shared" si="3"/>
        <v>15</v>
      </c>
      <c r="H16" s="1">
        <f t="shared" si="3"/>
        <v>18</v>
      </c>
      <c r="I16" s="5" t="str">
        <f t="shared" si="4"/>
        <v>TEAM 15</v>
      </c>
      <c r="J16" s="5" t="str">
        <f t="shared" si="4"/>
        <v>TEAM 18</v>
      </c>
      <c r="K16" s="85" t="s">
        <v>154</v>
      </c>
      <c r="L16" s="85" t="s">
        <v>157</v>
      </c>
      <c r="M16" s="34" t="s">
        <v>11</v>
      </c>
      <c r="N16" s="1" t="str">
        <f t="shared" si="5"/>
        <v>15</v>
      </c>
      <c r="O16" s="1" t="str">
        <f t="shared" si="5"/>
        <v>18</v>
      </c>
      <c r="P16" s="1">
        <f t="shared" si="6"/>
        <v>25</v>
      </c>
      <c r="Q16" s="1">
        <f t="shared" si="6"/>
        <v>28</v>
      </c>
      <c r="R16" s="5" t="str">
        <f t="shared" si="7"/>
        <v>TEAM 25</v>
      </c>
      <c r="S16" s="5" t="str">
        <f t="shared" si="7"/>
        <v>TEAM 28</v>
      </c>
      <c r="T16" s="35" t="s">
        <v>12</v>
      </c>
      <c r="U16" s="1" t="str">
        <f t="shared" si="8"/>
        <v>25</v>
      </c>
      <c r="V16" s="1" t="str">
        <f t="shared" si="8"/>
        <v>28</v>
      </c>
      <c r="W16" s="1">
        <f t="shared" si="9"/>
        <v>35</v>
      </c>
      <c r="X16" s="1">
        <f t="shared" si="9"/>
        <v>38</v>
      </c>
      <c r="Y16" s="5" t="str">
        <f t="shared" si="10"/>
        <v>TEAM 35</v>
      </c>
      <c r="Z16" s="5" t="str">
        <f t="shared" si="10"/>
        <v>TEAM 38</v>
      </c>
      <c r="AA16" s="36" t="s">
        <v>13</v>
      </c>
      <c r="AB16" s="1" t="str">
        <f t="shared" si="11"/>
        <v>35</v>
      </c>
      <c r="AC16" s="1" t="str">
        <f t="shared" si="11"/>
        <v>38</v>
      </c>
      <c r="AD16" s="1">
        <f t="shared" si="12"/>
        <v>45</v>
      </c>
      <c r="AE16" s="1">
        <f t="shared" si="12"/>
        <v>48</v>
      </c>
      <c r="AF16" s="5" t="str">
        <f t="shared" si="13"/>
        <v>TEAM 45</v>
      </c>
      <c r="AG16" s="5" t="str">
        <f t="shared" si="13"/>
        <v>TEAM 48</v>
      </c>
      <c r="AH16" s="27" t="s">
        <v>102</v>
      </c>
      <c r="AI16" s="1" t="str">
        <f t="shared" si="14"/>
        <v>45</v>
      </c>
      <c r="AJ16" s="1" t="str">
        <f t="shared" si="14"/>
        <v>48</v>
      </c>
      <c r="AK16" s="1">
        <f t="shared" si="15"/>
        <v>55</v>
      </c>
      <c r="AL16" s="1">
        <f t="shared" si="15"/>
        <v>58</v>
      </c>
      <c r="AM16" s="5" t="str">
        <f t="shared" si="16"/>
        <v>TEAM 55</v>
      </c>
      <c r="AN16" s="5" t="str">
        <f t="shared" si="16"/>
        <v>TEAM 58</v>
      </c>
      <c r="AO16" s="37" t="s">
        <v>103</v>
      </c>
      <c r="AP16" s="1" t="str">
        <f t="shared" si="0"/>
        <v>55</v>
      </c>
      <c r="AQ16" s="1" t="str">
        <f t="shared" si="1"/>
        <v>58</v>
      </c>
      <c r="AR16" s="1">
        <f t="shared" si="17"/>
        <v>65</v>
      </c>
      <c r="AS16" s="1">
        <f t="shared" si="17"/>
        <v>68</v>
      </c>
      <c r="AT16" s="5" t="str">
        <f t="shared" si="18"/>
        <v>TEAM 65</v>
      </c>
      <c r="AU16" s="5" t="str">
        <f t="shared" si="18"/>
        <v>TEAM 68</v>
      </c>
    </row>
    <row r="17" spans="1:47" ht="14" thickTop="1" thickBot="1" x14ac:dyDescent="0.35">
      <c r="A17" s="32" t="s">
        <v>10</v>
      </c>
      <c r="B17" s="5" t="s">
        <v>99</v>
      </c>
      <c r="C17" s="5" t="s">
        <v>97</v>
      </c>
      <c r="D17" s="33" t="s">
        <v>175</v>
      </c>
      <c r="E17" s="1" t="str">
        <f t="shared" si="2"/>
        <v xml:space="preserve"> 4</v>
      </c>
      <c r="F17" s="1" t="str">
        <f t="shared" si="2"/>
        <v xml:space="preserve"> 1</v>
      </c>
      <c r="G17" s="1">
        <f t="shared" si="3"/>
        <v>14</v>
      </c>
      <c r="H17" s="1">
        <f t="shared" si="3"/>
        <v>11</v>
      </c>
      <c r="I17" s="5" t="str">
        <f t="shared" si="4"/>
        <v>TEAM 14</v>
      </c>
      <c r="J17" s="5" t="str">
        <f t="shared" si="4"/>
        <v>TEAM 11</v>
      </c>
      <c r="K17" s="85" t="s">
        <v>153</v>
      </c>
      <c r="L17" s="85" t="s">
        <v>150</v>
      </c>
      <c r="M17" s="34" t="s">
        <v>11</v>
      </c>
      <c r="N17" s="1" t="str">
        <f t="shared" si="5"/>
        <v>14</v>
      </c>
      <c r="O17" s="1" t="str">
        <f t="shared" si="5"/>
        <v>11</v>
      </c>
      <c r="P17" s="1">
        <f t="shared" si="6"/>
        <v>24</v>
      </c>
      <c r="Q17" s="1">
        <f t="shared" si="6"/>
        <v>21</v>
      </c>
      <c r="R17" s="5" t="str">
        <f t="shared" si="7"/>
        <v>TEAM 24</v>
      </c>
      <c r="S17" s="5" t="str">
        <f t="shared" si="7"/>
        <v>TEAM 21</v>
      </c>
      <c r="T17" s="35" t="s">
        <v>12</v>
      </c>
      <c r="U17" s="1" t="str">
        <f t="shared" si="8"/>
        <v>24</v>
      </c>
      <c r="V17" s="1" t="str">
        <f t="shared" si="8"/>
        <v>21</v>
      </c>
      <c r="W17" s="1">
        <f t="shared" si="9"/>
        <v>34</v>
      </c>
      <c r="X17" s="1">
        <f t="shared" si="9"/>
        <v>31</v>
      </c>
      <c r="Y17" s="5" t="str">
        <f t="shared" si="10"/>
        <v>TEAM 34</v>
      </c>
      <c r="Z17" s="5" t="str">
        <f t="shared" si="10"/>
        <v>TEAM 31</v>
      </c>
      <c r="AA17" s="36" t="s">
        <v>13</v>
      </c>
      <c r="AB17" s="1" t="str">
        <f t="shared" si="11"/>
        <v>34</v>
      </c>
      <c r="AC17" s="1" t="str">
        <f t="shared" si="11"/>
        <v>31</v>
      </c>
      <c r="AD17" s="1">
        <f t="shared" si="12"/>
        <v>44</v>
      </c>
      <c r="AE17" s="1">
        <f t="shared" si="12"/>
        <v>41</v>
      </c>
      <c r="AF17" s="5" t="str">
        <f t="shared" si="13"/>
        <v>TEAM 44</v>
      </c>
      <c r="AG17" s="5" t="str">
        <f t="shared" si="13"/>
        <v>TEAM 41</v>
      </c>
      <c r="AH17" s="27" t="s">
        <v>102</v>
      </c>
      <c r="AI17" s="1" t="str">
        <f t="shared" si="14"/>
        <v>44</v>
      </c>
      <c r="AJ17" s="1" t="str">
        <f t="shared" si="14"/>
        <v>41</v>
      </c>
      <c r="AK17" s="1">
        <f t="shared" si="15"/>
        <v>54</v>
      </c>
      <c r="AL17" s="1">
        <f t="shared" si="15"/>
        <v>51</v>
      </c>
      <c r="AM17" s="5" t="str">
        <f t="shared" si="16"/>
        <v>TEAM 54</v>
      </c>
      <c r="AN17" s="5" t="str">
        <f t="shared" si="16"/>
        <v>TEAM 51</v>
      </c>
      <c r="AO17" s="37" t="s">
        <v>103</v>
      </c>
      <c r="AP17" s="1" t="str">
        <f t="shared" si="0"/>
        <v>54</v>
      </c>
      <c r="AQ17" s="1" t="str">
        <f t="shared" si="1"/>
        <v>51</v>
      </c>
      <c r="AR17" s="1">
        <f t="shared" si="17"/>
        <v>64</v>
      </c>
      <c r="AS17" s="1">
        <f t="shared" si="17"/>
        <v>61</v>
      </c>
      <c r="AT17" s="5" t="str">
        <f t="shared" si="18"/>
        <v>TEAM 64</v>
      </c>
      <c r="AU17" s="5" t="str">
        <f t="shared" si="18"/>
        <v>TEAM 61</v>
      </c>
    </row>
    <row r="18" spans="1:47" ht="14" thickTop="1" thickBot="1" x14ac:dyDescent="0.35">
      <c r="A18" s="32" t="s">
        <v>10</v>
      </c>
      <c r="B18" s="5" t="s">
        <v>95</v>
      </c>
      <c r="C18" s="5" t="s">
        <v>93</v>
      </c>
      <c r="D18" s="33" t="s">
        <v>175</v>
      </c>
      <c r="E18" s="1" t="str">
        <f t="shared" si="2"/>
        <v xml:space="preserve"> 9</v>
      </c>
      <c r="F18" s="1" t="str">
        <f t="shared" si="2"/>
        <v xml:space="preserve"> 3</v>
      </c>
      <c r="G18" s="1">
        <f t="shared" si="3"/>
        <v>19</v>
      </c>
      <c r="H18" s="1">
        <f t="shared" si="3"/>
        <v>13</v>
      </c>
      <c r="I18" s="5" t="str">
        <f t="shared" si="4"/>
        <v>TEAM 19</v>
      </c>
      <c r="J18" s="5" t="str">
        <f t="shared" si="4"/>
        <v>TEAM 13</v>
      </c>
      <c r="K18" s="85" t="s">
        <v>158</v>
      </c>
      <c r="L18" s="85" t="s">
        <v>152</v>
      </c>
      <c r="M18" s="34" t="s">
        <v>11</v>
      </c>
      <c r="N18" s="1" t="str">
        <f t="shared" si="5"/>
        <v>19</v>
      </c>
      <c r="O18" s="1" t="str">
        <f t="shared" si="5"/>
        <v>13</v>
      </c>
      <c r="P18" s="1">
        <f t="shared" si="6"/>
        <v>29</v>
      </c>
      <c r="Q18" s="1">
        <f t="shared" si="6"/>
        <v>23</v>
      </c>
      <c r="R18" s="5" t="str">
        <f t="shared" si="7"/>
        <v>TEAM 29</v>
      </c>
      <c r="S18" s="5" t="str">
        <f t="shared" si="7"/>
        <v>TEAM 23</v>
      </c>
      <c r="T18" s="35" t="s">
        <v>12</v>
      </c>
      <c r="U18" s="1" t="str">
        <f t="shared" si="8"/>
        <v>29</v>
      </c>
      <c r="V18" s="1" t="str">
        <f t="shared" si="8"/>
        <v>23</v>
      </c>
      <c r="W18" s="1">
        <f t="shared" si="9"/>
        <v>39</v>
      </c>
      <c r="X18" s="1">
        <f t="shared" si="9"/>
        <v>33</v>
      </c>
      <c r="Y18" s="5" t="str">
        <f t="shared" si="10"/>
        <v>TEAM 39</v>
      </c>
      <c r="Z18" s="5" t="str">
        <f t="shared" si="10"/>
        <v>TEAM 33</v>
      </c>
      <c r="AA18" s="36" t="s">
        <v>13</v>
      </c>
      <c r="AB18" s="1" t="str">
        <f t="shared" si="11"/>
        <v>39</v>
      </c>
      <c r="AC18" s="1" t="str">
        <f t="shared" si="11"/>
        <v>33</v>
      </c>
      <c r="AD18" s="1">
        <f t="shared" si="12"/>
        <v>49</v>
      </c>
      <c r="AE18" s="1">
        <f t="shared" si="12"/>
        <v>43</v>
      </c>
      <c r="AF18" s="5" t="str">
        <f t="shared" si="13"/>
        <v>TEAM 49</v>
      </c>
      <c r="AG18" s="5" t="str">
        <f t="shared" si="13"/>
        <v>TEAM 43</v>
      </c>
      <c r="AH18" s="27" t="s">
        <v>102</v>
      </c>
      <c r="AI18" s="1" t="str">
        <f t="shared" si="14"/>
        <v>49</v>
      </c>
      <c r="AJ18" s="1" t="str">
        <f t="shared" si="14"/>
        <v>43</v>
      </c>
      <c r="AK18" s="1">
        <f t="shared" si="15"/>
        <v>59</v>
      </c>
      <c r="AL18" s="1">
        <f t="shared" si="15"/>
        <v>53</v>
      </c>
      <c r="AM18" s="5" t="str">
        <f t="shared" si="16"/>
        <v>TEAM 59</v>
      </c>
      <c r="AN18" s="5" t="str">
        <f t="shared" si="16"/>
        <v>TEAM 53</v>
      </c>
      <c r="AO18" s="37" t="s">
        <v>103</v>
      </c>
      <c r="AP18" s="1" t="str">
        <f t="shared" si="0"/>
        <v>59</v>
      </c>
      <c r="AQ18" s="1" t="str">
        <f t="shared" si="1"/>
        <v>53</v>
      </c>
      <c r="AR18" s="1">
        <f t="shared" si="17"/>
        <v>69</v>
      </c>
      <c r="AS18" s="1">
        <f t="shared" si="17"/>
        <v>63</v>
      </c>
      <c r="AT18" s="5" t="str">
        <f t="shared" si="18"/>
        <v>TEAM 69</v>
      </c>
      <c r="AU18" s="5" t="str">
        <f t="shared" si="18"/>
        <v>TEAM 63</v>
      </c>
    </row>
    <row r="19" spans="1:47" ht="14" thickTop="1" thickBot="1" x14ac:dyDescent="0.35">
      <c r="A19" s="32" t="s">
        <v>10</v>
      </c>
      <c r="B19" s="5" t="s">
        <v>98</v>
      </c>
      <c r="C19" s="5" t="s">
        <v>101</v>
      </c>
      <c r="D19" s="33" t="s">
        <v>175</v>
      </c>
      <c r="E19" s="1" t="str">
        <f t="shared" si="2"/>
        <v xml:space="preserve"> 7</v>
      </c>
      <c r="F19" s="1" t="str">
        <f t="shared" si="2"/>
        <v>10</v>
      </c>
      <c r="G19" s="1">
        <f t="shared" si="3"/>
        <v>17</v>
      </c>
      <c r="H19" s="1">
        <f t="shared" si="3"/>
        <v>20</v>
      </c>
      <c r="I19" s="5" t="str">
        <f t="shared" si="4"/>
        <v>TEAM 17</v>
      </c>
      <c r="J19" s="5" t="str">
        <f t="shared" si="4"/>
        <v>TEAM 20</v>
      </c>
      <c r="K19" s="85" t="s">
        <v>156</v>
      </c>
      <c r="L19" s="85" t="s">
        <v>159</v>
      </c>
      <c r="M19" s="34" t="s">
        <v>11</v>
      </c>
      <c r="N19" s="1" t="str">
        <f t="shared" si="5"/>
        <v>17</v>
      </c>
      <c r="O19" s="1" t="str">
        <f t="shared" si="5"/>
        <v>20</v>
      </c>
      <c r="P19" s="1">
        <f t="shared" si="6"/>
        <v>27</v>
      </c>
      <c r="Q19" s="1">
        <f t="shared" si="6"/>
        <v>30</v>
      </c>
      <c r="R19" s="5" t="str">
        <f t="shared" si="7"/>
        <v>TEAM 27</v>
      </c>
      <c r="S19" s="5" t="str">
        <f t="shared" si="7"/>
        <v>TEAM 30</v>
      </c>
      <c r="T19" s="35" t="s">
        <v>12</v>
      </c>
      <c r="U19" s="1" t="str">
        <f t="shared" si="8"/>
        <v>27</v>
      </c>
      <c r="V19" s="1" t="str">
        <f t="shared" si="8"/>
        <v>30</v>
      </c>
      <c r="W19" s="1">
        <f t="shared" si="9"/>
        <v>37</v>
      </c>
      <c r="X19" s="1">
        <f t="shared" si="9"/>
        <v>40</v>
      </c>
      <c r="Y19" s="5" t="str">
        <f t="shared" si="10"/>
        <v>TEAM 37</v>
      </c>
      <c r="Z19" s="5" t="str">
        <f t="shared" si="10"/>
        <v>TEAM 40</v>
      </c>
      <c r="AA19" s="36" t="s">
        <v>13</v>
      </c>
      <c r="AB19" s="1" t="str">
        <f t="shared" si="11"/>
        <v>37</v>
      </c>
      <c r="AC19" s="1" t="str">
        <f t="shared" si="11"/>
        <v>40</v>
      </c>
      <c r="AD19" s="1">
        <f t="shared" si="12"/>
        <v>47</v>
      </c>
      <c r="AE19" s="1">
        <f t="shared" si="12"/>
        <v>50</v>
      </c>
      <c r="AF19" s="5" t="str">
        <f t="shared" si="13"/>
        <v>TEAM 47</v>
      </c>
      <c r="AG19" s="5" t="str">
        <f t="shared" si="13"/>
        <v>TEAM 50</v>
      </c>
      <c r="AH19" s="27" t="s">
        <v>102</v>
      </c>
      <c r="AI19" s="1" t="str">
        <f t="shared" si="14"/>
        <v>47</v>
      </c>
      <c r="AJ19" s="1" t="str">
        <f t="shared" si="14"/>
        <v>50</v>
      </c>
      <c r="AK19" s="1">
        <f t="shared" si="15"/>
        <v>57</v>
      </c>
      <c r="AL19" s="1">
        <f t="shared" si="15"/>
        <v>60</v>
      </c>
      <c r="AM19" s="5" t="str">
        <f t="shared" si="16"/>
        <v>TEAM 57</v>
      </c>
      <c r="AN19" s="5" t="str">
        <f t="shared" si="16"/>
        <v>TEAM 60</v>
      </c>
      <c r="AO19" s="37" t="s">
        <v>103</v>
      </c>
      <c r="AP19" s="1" t="str">
        <f t="shared" si="0"/>
        <v>57</v>
      </c>
      <c r="AQ19" s="1" t="str">
        <f t="shared" si="1"/>
        <v>60</v>
      </c>
      <c r="AR19" s="1">
        <f t="shared" si="17"/>
        <v>67</v>
      </c>
      <c r="AS19" s="1">
        <f t="shared" si="17"/>
        <v>70</v>
      </c>
      <c r="AT19" s="5" t="str">
        <f t="shared" si="18"/>
        <v>TEAM 67</v>
      </c>
      <c r="AU19" s="5" t="str">
        <f t="shared" si="18"/>
        <v>TEAM 70</v>
      </c>
    </row>
    <row r="20" spans="1:47" ht="14" thickTop="1" thickBot="1" x14ac:dyDescent="0.35">
      <c r="A20" s="32" t="s">
        <v>10</v>
      </c>
      <c r="B20" s="5" t="s">
        <v>101</v>
      </c>
      <c r="C20" s="5" t="s">
        <v>94</v>
      </c>
      <c r="D20" s="33" t="s">
        <v>175</v>
      </c>
      <c r="E20" s="1" t="str">
        <f t="shared" si="2"/>
        <v>10</v>
      </c>
      <c r="F20" s="1" t="str">
        <f t="shared" si="2"/>
        <v xml:space="preserve"> 5</v>
      </c>
      <c r="G20" s="1">
        <f t="shared" si="3"/>
        <v>20</v>
      </c>
      <c r="H20" s="1">
        <f t="shared" si="3"/>
        <v>15</v>
      </c>
      <c r="I20" s="5" t="str">
        <f t="shared" si="4"/>
        <v>TEAM 20</v>
      </c>
      <c r="J20" s="5" t="str">
        <f t="shared" si="4"/>
        <v>TEAM 15</v>
      </c>
      <c r="K20" s="85" t="s">
        <v>159</v>
      </c>
      <c r="L20" s="85" t="s">
        <v>154</v>
      </c>
      <c r="M20" s="34" t="s">
        <v>11</v>
      </c>
      <c r="N20" s="1" t="str">
        <f t="shared" si="5"/>
        <v>20</v>
      </c>
      <c r="O20" s="1" t="str">
        <f t="shared" si="5"/>
        <v>15</v>
      </c>
      <c r="P20" s="1">
        <f t="shared" si="6"/>
        <v>30</v>
      </c>
      <c r="Q20" s="1">
        <f t="shared" si="6"/>
        <v>25</v>
      </c>
      <c r="R20" s="5" t="str">
        <f t="shared" si="7"/>
        <v>TEAM 30</v>
      </c>
      <c r="S20" s="5" t="str">
        <f t="shared" si="7"/>
        <v>TEAM 25</v>
      </c>
      <c r="T20" s="35" t="s">
        <v>12</v>
      </c>
      <c r="U20" s="1" t="str">
        <f t="shared" si="8"/>
        <v>30</v>
      </c>
      <c r="V20" s="1" t="str">
        <f t="shared" si="8"/>
        <v>25</v>
      </c>
      <c r="W20" s="1">
        <f t="shared" si="9"/>
        <v>40</v>
      </c>
      <c r="X20" s="1">
        <f t="shared" si="9"/>
        <v>35</v>
      </c>
      <c r="Y20" s="5" t="str">
        <f t="shared" si="10"/>
        <v>TEAM 40</v>
      </c>
      <c r="Z20" s="5" t="str">
        <f t="shared" si="10"/>
        <v>TEAM 35</v>
      </c>
      <c r="AA20" s="36" t="s">
        <v>13</v>
      </c>
      <c r="AB20" s="1" t="str">
        <f t="shared" si="11"/>
        <v>40</v>
      </c>
      <c r="AC20" s="1" t="str">
        <f t="shared" si="11"/>
        <v>35</v>
      </c>
      <c r="AD20" s="1">
        <f t="shared" si="12"/>
        <v>50</v>
      </c>
      <c r="AE20" s="1">
        <f t="shared" si="12"/>
        <v>45</v>
      </c>
      <c r="AF20" s="5" t="str">
        <f t="shared" si="13"/>
        <v>TEAM 50</v>
      </c>
      <c r="AG20" s="5" t="str">
        <f t="shared" si="13"/>
        <v>TEAM 45</v>
      </c>
      <c r="AH20" s="27" t="s">
        <v>102</v>
      </c>
      <c r="AI20" s="1" t="str">
        <f t="shared" si="14"/>
        <v>50</v>
      </c>
      <c r="AJ20" s="1" t="str">
        <f t="shared" si="14"/>
        <v>45</v>
      </c>
      <c r="AK20" s="1">
        <f t="shared" si="15"/>
        <v>60</v>
      </c>
      <c r="AL20" s="1">
        <f t="shared" si="15"/>
        <v>55</v>
      </c>
      <c r="AM20" s="5" t="str">
        <f t="shared" si="16"/>
        <v>TEAM 60</v>
      </c>
      <c r="AN20" s="5" t="str">
        <f t="shared" si="16"/>
        <v>TEAM 55</v>
      </c>
      <c r="AO20" s="37" t="s">
        <v>103</v>
      </c>
      <c r="AP20" s="1" t="str">
        <f t="shared" si="0"/>
        <v>60</v>
      </c>
      <c r="AQ20" s="1" t="str">
        <f t="shared" si="1"/>
        <v>55</v>
      </c>
      <c r="AR20" s="1">
        <f t="shared" si="17"/>
        <v>70</v>
      </c>
      <c r="AS20" s="1">
        <f t="shared" si="17"/>
        <v>65</v>
      </c>
      <c r="AT20" s="5" t="str">
        <f t="shared" si="18"/>
        <v>TEAM 70</v>
      </c>
      <c r="AU20" s="5" t="str">
        <f t="shared" si="18"/>
        <v>TEAM 65</v>
      </c>
    </row>
    <row r="21" spans="1:47" ht="14" thickTop="1" thickBot="1" x14ac:dyDescent="0.35">
      <c r="A21" s="32" t="s">
        <v>10</v>
      </c>
      <c r="B21" s="5" t="s">
        <v>93</v>
      </c>
      <c r="C21" s="5" t="s">
        <v>97</v>
      </c>
      <c r="D21" s="33" t="s">
        <v>175</v>
      </c>
      <c r="E21" s="1" t="str">
        <f t="shared" si="2"/>
        <v xml:space="preserve"> 3</v>
      </c>
      <c r="F21" s="1" t="str">
        <f t="shared" si="2"/>
        <v xml:space="preserve"> 1</v>
      </c>
      <c r="G21" s="1">
        <f t="shared" si="3"/>
        <v>13</v>
      </c>
      <c r="H21" s="1">
        <f t="shared" si="3"/>
        <v>11</v>
      </c>
      <c r="I21" s="5" t="str">
        <f t="shared" si="4"/>
        <v>TEAM 13</v>
      </c>
      <c r="J21" s="5" t="str">
        <f t="shared" si="4"/>
        <v>TEAM 11</v>
      </c>
      <c r="K21" s="85" t="s">
        <v>152</v>
      </c>
      <c r="L21" s="85" t="s">
        <v>150</v>
      </c>
      <c r="M21" s="34" t="s">
        <v>11</v>
      </c>
      <c r="N21" s="1" t="str">
        <f t="shared" si="5"/>
        <v>13</v>
      </c>
      <c r="O21" s="1" t="str">
        <f t="shared" si="5"/>
        <v>11</v>
      </c>
      <c r="P21" s="1">
        <f t="shared" si="6"/>
        <v>23</v>
      </c>
      <c r="Q21" s="1">
        <f t="shared" si="6"/>
        <v>21</v>
      </c>
      <c r="R21" s="5" t="str">
        <f t="shared" si="7"/>
        <v>TEAM 23</v>
      </c>
      <c r="S21" s="5" t="str">
        <f t="shared" si="7"/>
        <v>TEAM 21</v>
      </c>
      <c r="T21" s="35" t="s">
        <v>12</v>
      </c>
      <c r="U21" s="1" t="str">
        <f t="shared" si="8"/>
        <v>23</v>
      </c>
      <c r="V21" s="1" t="str">
        <f t="shared" si="8"/>
        <v>21</v>
      </c>
      <c r="W21" s="1">
        <f t="shared" si="9"/>
        <v>33</v>
      </c>
      <c r="X21" s="1">
        <f t="shared" si="9"/>
        <v>31</v>
      </c>
      <c r="Y21" s="5" t="str">
        <f t="shared" si="10"/>
        <v>TEAM 33</v>
      </c>
      <c r="Z21" s="5" t="str">
        <f t="shared" si="10"/>
        <v>TEAM 31</v>
      </c>
      <c r="AA21" s="36" t="s">
        <v>13</v>
      </c>
      <c r="AB21" s="1" t="str">
        <f t="shared" si="11"/>
        <v>33</v>
      </c>
      <c r="AC21" s="1" t="str">
        <f t="shared" si="11"/>
        <v>31</v>
      </c>
      <c r="AD21" s="1">
        <f t="shared" si="12"/>
        <v>43</v>
      </c>
      <c r="AE21" s="1">
        <f t="shared" si="12"/>
        <v>41</v>
      </c>
      <c r="AF21" s="5" t="str">
        <f t="shared" si="13"/>
        <v>TEAM 43</v>
      </c>
      <c r="AG21" s="5" t="str">
        <f t="shared" si="13"/>
        <v>TEAM 41</v>
      </c>
      <c r="AH21" s="27" t="s">
        <v>102</v>
      </c>
      <c r="AI21" s="1" t="str">
        <f t="shared" si="14"/>
        <v>43</v>
      </c>
      <c r="AJ21" s="1" t="str">
        <f t="shared" si="14"/>
        <v>41</v>
      </c>
      <c r="AK21" s="1">
        <f t="shared" si="15"/>
        <v>53</v>
      </c>
      <c r="AL21" s="1">
        <f t="shared" si="15"/>
        <v>51</v>
      </c>
      <c r="AM21" s="5" t="str">
        <f t="shared" si="16"/>
        <v>TEAM 53</v>
      </c>
      <c r="AN21" s="5" t="str">
        <f t="shared" si="16"/>
        <v>TEAM 51</v>
      </c>
      <c r="AO21" s="37" t="s">
        <v>103</v>
      </c>
      <c r="AP21" s="1" t="str">
        <f t="shared" si="0"/>
        <v>53</v>
      </c>
      <c r="AQ21" s="1" t="str">
        <f t="shared" si="1"/>
        <v>51</v>
      </c>
      <c r="AR21" s="1">
        <f t="shared" si="17"/>
        <v>63</v>
      </c>
      <c r="AS21" s="1">
        <f t="shared" si="17"/>
        <v>61</v>
      </c>
      <c r="AT21" s="5" t="str">
        <f t="shared" si="18"/>
        <v>TEAM 63</v>
      </c>
      <c r="AU21" s="5" t="str">
        <f t="shared" si="18"/>
        <v>TEAM 61</v>
      </c>
    </row>
    <row r="22" spans="1:47" ht="14" thickTop="1" thickBot="1" x14ac:dyDescent="0.35">
      <c r="A22" s="32" t="s">
        <v>10</v>
      </c>
      <c r="B22" s="5" t="s">
        <v>99</v>
      </c>
      <c r="C22" s="5" t="s">
        <v>100</v>
      </c>
      <c r="D22" s="33" t="s">
        <v>175</v>
      </c>
      <c r="E22" s="1" t="str">
        <f t="shared" si="2"/>
        <v xml:space="preserve"> 4</v>
      </c>
      <c r="F22" s="1" t="str">
        <f t="shared" si="2"/>
        <v xml:space="preserve"> 8</v>
      </c>
      <c r="G22" s="1">
        <f t="shared" si="3"/>
        <v>14</v>
      </c>
      <c r="H22" s="1">
        <f t="shared" si="3"/>
        <v>18</v>
      </c>
      <c r="I22" s="5" t="str">
        <f t="shared" si="4"/>
        <v>TEAM 14</v>
      </c>
      <c r="J22" s="5" t="str">
        <f t="shared" si="4"/>
        <v>TEAM 18</v>
      </c>
      <c r="K22" s="85" t="s">
        <v>153</v>
      </c>
      <c r="L22" s="85" t="s">
        <v>157</v>
      </c>
      <c r="M22" s="34" t="s">
        <v>11</v>
      </c>
      <c r="N22" s="1" t="str">
        <f t="shared" si="5"/>
        <v>14</v>
      </c>
      <c r="O22" s="1" t="str">
        <f t="shared" si="5"/>
        <v>18</v>
      </c>
      <c r="P22" s="1">
        <f t="shared" si="6"/>
        <v>24</v>
      </c>
      <c r="Q22" s="1">
        <f t="shared" si="6"/>
        <v>28</v>
      </c>
      <c r="R22" s="5" t="str">
        <f t="shared" si="7"/>
        <v>TEAM 24</v>
      </c>
      <c r="S22" s="5" t="str">
        <f t="shared" si="7"/>
        <v>TEAM 28</v>
      </c>
      <c r="T22" s="35" t="s">
        <v>12</v>
      </c>
      <c r="U22" s="1" t="str">
        <f t="shared" si="8"/>
        <v>24</v>
      </c>
      <c r="V22" s="1" t="str">
        <f t="shared" si="8"/>
        <v>28</v>
      </c>
      <c r="W22" s="1">
        <f t="shared" si="9"/>
        <v>34</v>
      </c>
      <c r="X22" s="1">
        <f t="shared" si="9"/>
        <v>38</v>
      </c>
      <c r="Y22" s="5" t="str">
        <f t="shared" si="10"/>
        <v>TEAM 34</v>
      </c>
      <c r="Z22" s="5" t="str">
        <f t="shared" si="10"/>
        <v>TEAM 38</v>
      </c>
      <c r="AA22" s="36" t="s">
        <v>13</v>
      </c>
      <c r="AB22" s="1" t="str">
        <f t="shared" si="11"/>
        <v>34</v>
      </c>
      <c r="AC22" s="1" t="str">
        <f t="shared" si="11"/>
        <v>38</v>
      </c>
      <c r="AD22" s="1">
        <f t="shared" si="12"/>
        <v>44</v>
      </c>
      <c r="AE22" s="1">
        <f t="shared" si="12"/>
        <v>48</v>
      </c>
      <c r="AF22" s="5" t="str">
        <f t="shared" si="13"/>
        <v>TEAM 44</v>
      </c>
      <c r="AG22" s="5" t="str">
        <f t="shared" si="13"/>
        <v>TEAM 48</v>
      </c>
      <c r="AH22" s="27" t="s">
        <v>102</v>
      </c>
      <c r="AI22" s="1" t="str">
        <f t="shared" si="14"/>
        <v>44</v>
      </c>
      <c r="AJ22" s="1" t="str">
        <f t="shared" si="14"/>
        <v>48</v>
      </c>
      <c r="AK22" s="1">
        <f t="shared" si="15"/>
        <v>54</v>
      </c>
      <c r="AL22" s="1">
        <f t="shared" si="15"/>
        <v>58</v>
      </c>
      <c r="AM22" s="5" t="str">
        <f t="shared" si="16"/>
        <v>TEAM 54</v>
      </c>
      <c r="AN22" s="5" t="str">
        <f t="shared" si="16"/>
        <v>TEAM 58</v>
      </c>
      <c r="AO22" s="37" t="s">
        <v>103</v>
      </c>
      <c r="AP22" s="1" t="str">
        <f t="shared" si="0"/>
        <v>54</v>
      </c>
      <c r="AQ22" s="1" t="str">
        <f t="shared" si="1"/>
        <v>58</v>
      </c>
      <c r="AR22" s="1">
        <f t="shared" si="17"/>
        <v>64</v>
      </c>
      <c r="AS22" s="1">
        <f t="shared" si="17"/>
        <v>68</v>
      </c>
      <c r="AT22" s="5" t="str">
        <f t="shared" si="18"/>
        <v>TEAM 64</v>
      </c>
      <c r="AU22" s="5" t="str">
        <f t="shared" si="18"/>
        <v>TEAM 68</v>
      </c>
    </row>
    <row r="23" spans="1:47" ht="14" thickTop="1" thickBot="1" x14ac:dyDescent="0.35">
      <c r="A23" s="32" t="s">
        <v>10</v>
      </c>
      <c r="B23" s="5" t="s">
        <v>92</v>
      </c>
      <c r="C23" s="5" t="s">
        <v>95</v>
      </c>
      <c r="D23" s="33" t="s">
        <v>175</v>
      </c>
      <c r="E23" s="1" t="str">
        <f t="shared" si="2"/>
        <v xml:space="preserve"> 6</v>
      </c>
      <c r="F23" s="1" t="str">
        <f t="shared" si="2"/>
        <v xml:space="preserve"> 9</v>
      </c>
      <c r="G23" s="1">
        <f t="shared" si="3"/>
        <v>16</v>
      </c>
      <c r="H23" s="1">
        <f t="shared" si="3"/>
        <v>19</v>
      </c>
      <c r="I23" s="5" t="str">
        <f t="shared" si="4"/>
        <v>TEAM 16</v>
      </c>
      <c r="J23" s="5" t="str">
        <f t="shared" si="4"/>
        <v>TEAM 19</v>
      </c>
      <c r="K23" s="85" t="s">
        <v>155</v>
      </c>
      <c r="L23" s="85" t="s">
        <v>158</v>
      </c>
      <c r="M23" s="34" t="s">
        <v>11</v>
      </c>
      <c r="N23" s="1" t="str">
        <f t="shared" si="5"/>
        <v>16</v>
      </c>
      <c r="O23" s="1" t="str">
        <f t="shared" si="5"/>
        <v>19</v>
      </c>
      <c r="P23" s="1">
        <f t="shared" si="6"/>
        <v>26</v>
      </c>
      <c r="Q23" s="1">
        <f t="shared" si="6"/>
        <v>29</v>
      </c>
      <c r="R23" s="5" t="str">
        <f t="shared" si="7"/>
        <v>TEAM 26</v>
      </c>
      <c r="S23" s="5" t="str">
        <f t="shared" si="7"/>
        <v>TEAM 29</v>
      </c>
      <c r="T23" s="35" t="s">
        <v>12</v>
      </c>
      <c r="U23" s="1" t="str">
        <f t="shared" si="8"/>
        <v>26</v>
      </c>
      <c r="V23" s="1" t="str">
        <f t="shared" si="8"/>
        <v>29</v>
      </c>
      <c r="W23" s="1">
        <f t="shared" si="9"/>
        <v>36</v>
      </c>
      <c r="X23" s="1">
        <f t="shared" si="9"/>
        <v>39</v>
      </c>
      <c r="Y23" s="5" t="str">
        <f t="shared" si="10"/>
        <v>TEAM 36</v>
      </c>
      <c r="Z23" s="5" t="str">
        <f t="shared" si="10"/>
        <v>TEAM 39</v>
      </c>
      <c r="AA23" s="36" t="s">
        <v>13</v>
      </c>
      <c r="AB23" s="1" t="str">
        <f t="shared" si="11"/>
        <v>36</v>
      </c>
      <c r="AC23" s="1" t="str">
        <f t="shared" si="11"/>
        <v>39</v>
      </c>
      <c r="AD23" s="1">
        <f t="shared" si="12"/>
        <v>46</v>
      </c>
      <c r="AE23" s="1">
        <f t="shared" si="12"/>
        <v>49</v>
      </c>
      <c r="AF23" s="5" t="str">
        <f t="shared" si="13"/>
        <v>TEAM 46</v>
      </c>
      <c r="AG23" s="5" t="str">
        <f t="shared" si="13"/>
        <v>TEAM 49</v>
      </c>
      <c r="AH23" s="27" t="s">
        <v>102</v>
      </c>
      <c r="AI23" s="1" t="str">
        <f t="shared" si="14"/>
        <v>46</v>
      </c>
      <c r="AJ23" s="1" t="str">
        <f t="shared" si="14"/>
        <v>49</v>
      </c>
      <c r="AK23" s="1">
        <f t="shared" si="15"/>
        <v>56</v>
      </c>
      <c r="AL23" s="1">
        <f t="shared" si="15"/>
        <v>59</v>
      </c>
      <c r="AM23" s="5" t="str">
        <f t="shared" si="16"/>
        <v>TEAM 56</v>
      </c>
      <c r="AN23" s="5" t="str">
        <f t="shared" si="16"/>
        <v>TEAM 59</v>
      </c>
      <c r="AO23" s="37" t="s">
        <v>103</v>
      </c>
      <c r="AP23" s="1" t="str">
        <f t="shared" si="0"/>
        <v>56</v>
      </c>
      <c r="AQ23" s="1" t="str">
        <f t="shared" si="1"/>
        <v>59</v>
      </c>
      <c r="AR23" s="1">
        <f t="shared" si="17"/>
        <v>66</v>
      </c>
      <c r="AS23" s="1">
        <f t="shared" si="17"/>
        <v>69</v>
      </c>
      <c r="AT23" s="5" t="str">
        <f t="shared" si="18"/>
        <v>TEAM 66</v>
      </c>
      <c r="AU23" s="5" t="str">
        <f t="shared" si="18"/>
        <v>TEAM 69</v>
      </c>
    </row>
    <row r="24" spans="1:47" ht="14" thickTop="1" thickBot="1" x14ac:dyDescent="0.35">
      <c r="A24" s="32" t="s">
        <v>10</v>
      </c>
      <c r="B24" s="5" t="s">
        <v>96</v>
      </c>
      <c r="C24" s="5" t="s">
        <v>98</v>
      </c>
      <c r="D24" s="33" t="s">
        <v>175</v>
      </c>
      <c r="E24" s="1" t="str">
        <f t="shared" si="2"/>
        <v xml:space="preserve"> 2</v>
      </c>
      <c r="F24" s="1" t="str">
        <f t="shared" si="2"/>
        <v xml:space="preserve"> 7</v>
      </c>
      <c r="G24" s="1">
        <f t="shared" si="3"/>
        <v>12</v>
      </c>
      <c r="H24" s="1">
        <f t="shared" si="3"/>
        <v>17</v>
      </c>
      <c r="I24" s="5" t="str">
        <f t="shared" si="4"/>
        <v>TEAM 12</v>
      </c>
      <c r="J24" s="5" t="str">
        <f t="shared" si="4"/>
        <v>TEAM 17</v>
      </c>
      <c r="K24" s="85" t="s">
        <v>151</v>
      </c>
      <c r="L24" s="85" t="s">
        <v>156</v>
      </c>
      <c r="M24" s="34" t="s">
        <v>11</v>
      </c>
      <c r="N24" s="1" t="str">
        <f t="shared" si="5"/>
        <v>12</v>
      </c>
      <c r="O24" s="1" t="str">
        <f t="shared" si="5"/>
        <v>17</v>
      </c>
      <c r="P24" s="1">
        <f t="shared" si="6"/>
        <v>22</v>
      </c>
      <c r="Q24" s="1">
        <f t="shared" si="6"/>
        <v>27</v>
      </c>
      <c r="R24" s="5" t="str">
        <f t="shared" si="7"/>
        <v>TEAM 22</v>
      </c>
      <c r="S24" s="5" t="str">
        <f t="shared" si="7"/>
        <v>TEAM 27</v>
      </c>
      <c r="T24" s="35" t="s">
        <v>12</v>
      </c>
      <c r="U24" s="1" t="str">
        <f t="shared" si="8"/>
        <v>22</v>
      </c>
      <c r="V24" s="1" t="str">
        <f t="shared" si="8"/>
        <v>27</v>
      </c>
      <c r="W24" s="1">
        <f t="shared" si="9"/>
        <v>32</v>
      </c>
      <c r="X24" s="1">
        <f t="shared" si="9"/>
        <v>37</v>
      </c>
      <c r="Y24" s="5" t="str">
        <f t="shared" si="10"/>
        <v>TEAM 32</v>
      </c>
      <c r="Z24" s="5" t="str">
        <f t="shared" si="10"/>
        <v>TEAM 37</v>
      </c>
      <c r="AA24" s="36" t="s">
        <v>13</v>
      </c>
      <c r="AB24" s="1" t="str">
        <f t="shared" si="11"/>
        <v>32</v>
      </c>
      <c r="AC24" s="1" t="str">
        <f t="shared" si="11"/>
        <v>37</v>
      </c>
      <c r="AD24" s="1">
        <f t="shared" si="12"/>
        <v>42</v>
      </c>
      <c r="AE24" s="1">
        <f t="shared" si="12"/>
        <v>47</v>
      </c>
      <c r="AF24" s="5" t="str">
        <f t="shared" si="13"/>
        <v>TEAM 42</v>
      </c>
      <c r="AG24" s="5" t="str">
        <f t="shared" si="13"/>
        <v>TEAM 47</v>
      </c>
      <c r="AH24" s="27" t="s">
        <v>102</v>
      </c>
      <c r="AI24" s="1" t="str">
        <f t="shared" si="14"/>
        <v>42</v>
      </c>
      <c r="AJ24" s="1" t="str">
        <f t="shared" si="14"/>
        <v>47</v>
      </c>
      <c r="AK24" s="1">
        <f t="shared" si="15"/>
        <v>52</v>
      </c>
      <c r="AL24" s="1">
        <f t="shared" si="15"/>
        <v>57</v>
      </c>
      <c r="AM24" s="5" t="str">
        <f t="shared" si="16"/>
        <v>TEAM 52</v>
      </c>
      <c r="AN24" s="5" t="str">
        <f t="shared" si="16"/>
        <v>TEAM 57</v>
      </c>
      <c r="AO24" s="37" t="s">
        <v>103</v>
      </c>
      <c r="AP24" s="1" t="str">
        <f t="shared" si="0"/>
        <v>52</v>
      </c>
      <c r="AQ24" s="1" t="str">
        <f t="shared" si="1"/>
        <v>57</v>
      </c>
      <c r="AR24" s="1">
        <f t="shared" si="17"/>
        <v>62</v>
      </c>
      <c r="AS24" s="1">
        <f t="shared" si="17"/>
        <v>67</v>
      </c>
      <c r="AT24" s="5" t="str">
        <f t="shared" si="18"/>
        <v>TEAM 62</v>
      </c>
      <c r="AU24" s="5" t="str">
        <f t="shared" si="18"/>
        <v>TEAM 67</v>
      </c>
    </row>
    <row r="25" spans="1:47" ht="14" thickTop="1" thickBot="1" x14ac:dyDescent="0.35">
      <c r="A25" s="32" t="s">
        <v>10</v>
      </c>
      <c r="B25" s="5" t="s">
        <v>97</v>
      </c>
      <c r="C25" s="5" t="s">
        <v>92</v>
      </c>
      <c r="D25" s="33" t="s">
        <v>175</v>
      </c>
      <c r="E25" s="1" t="str">
        <f t="shared" si="2"/>
        <v xml:space="preserve"> 1</v>
      </c>
      <c r="F25" s="1" t="str">
        <f t="shared" si="2"/>
        <v xml:space="preserve"> 6</v>
      </c>
      <c r="G25" s="1">
        <f t="shared" si="3"/>
        <v>11</v>
      </c>
      <c r="H25" s="1">
        <f t="shared" si="3"/>
        <v>16</v>
      </c>
      <c r="I25" s="5" t="str">
        <f t="shared" si="4"/>
        <v>TEAM 11</v>
      </c>
      <c r="J25" s="5" t="str">
        <f t="shared" si="4"/>
        <v>TEAM 16</v>
      </c>
      <c r="K25" s="85" t="s">
        <v>150</v>
      </c>
      <c r="L25" s="85" t="s">
        <v>155</v>
      </c>
      <c r="M25" s="34" t="s">
        <v>11</v>
      </c>
      <c r="N25" s="1" t="str">
        <f t="shared" si="5"/>
        <v>11</v>
      </c>
      <c r="O25" s="1" t="str">
        <f t="shared" si="5"/>
        <v>16</v>
      </c>
      <c r="P25" s="1">
        <f t="shared" si="6"/>
        <v>21</v>
      </c>
      <c r="Q25" s="1">
        <f t="shared" si="6"/>
        <v>26</v>
      </c>
      <c r="R25" s="5" t="str">
        <f t="shared" si="7"/>
        <v>TEAM 21</v>
      </c>
      <c r="S25" s="5" t="str">
        <f t="shared" si="7"/>
        <v>TEAM 26</v>
      </c>
      <c r="T25" s="35" t="s">
        <v>12</v>
      </c>
      <c r="U25" s="1" t="str">
        <f t="shared" si="8"/>
        <v>21</v>
      </c>
      <c r="V25" s="1" t="str">
        <f t="shared" si="8"/>
        <v>26</v>
      </c>
      <c r="W25" s="1">
        <f t="shared" si="9"/>
        <v>31</v>
      </c>
      <c r="X25" s="1">
        <f t="shared" si="9"/>
        <v>36</v>
      </c>
      <c r="Y25" s="5" t="str">
        <f t="shared" si="10"/>
        <v>TEAM 31</v>
      </c>
      <c r="Z25" s="5" t="str">
        <f t="shared" si="10"/>
        <v>TEAM 36</v>
      </c>
      <c r="AA25" s="36" t="s">
        <v>13</v>
      </c>
      <c r="AB25" s="1" t="str">
        <f t="shared" si="11"/>
        <v>31</v>
      </c>
      <c r="AC25" s="1" t="str">
        <f t="shared" si="11"/>
        <v>36</v>
      </c>
      <c r="AD25" s="1">
        <f t="shared" si="12"/>
        <v>41</v>
      </c>
      <c r="AE25" s="1">
        <f t="shared" si="12"/>
        <v>46</v>
      </c>
      <c r="AF25" s="5" t="str">
        <f t="shared" si="13"/>
        <v>TEAM 41</v>
      </c>
      <c r="AG25" s="5" t="str">
        <f t="shared" si="13"/>
        <v>TEAM 46</v>
      </c>
      <c r="AH25" s="27" t="s">
        <v>102</v>
      </c>
      <c r="AI25" s="1" t="str">
        <f t="shared" si="14"/>
        <v>41</v>
      </c>
      <c r="AJ25" s="1" t="str">
        <f t="shared" si="14"/>
        <v>46</v>
      </c>
      <c r="AK25" s="1">
        <f t="shared" si="15"/>
        <v>51</v>
      </c>
      <c r="AL25" s="1">
        <f t="shared" si="15"/>
        <v>56</v>
      </c>
      <c r="AM25" s="5" t="str">
        <f t="shared" si="16"/>
        <v>TEAM 51</v>
      </c>
      <c r="AN25" s="5" t="str">
        <f t="shared" si="16"/>
        <v>TEAM 56</v>
      </c>
      <c r="AO25" s="37" t="s">
        <v>103</v>
      </c>
      <c r="AP25" s="1" t="str">
        <f t="shared" si="0"/>
        <v>51</v>
      </c>
      <c r="AQ25" s="1" t="str">
        <f t="shared" si="1"/>
        <v>56</v>
      </c>
      <c r="AR25" s="1">
        <f t="shared" si="17"/>
        <v>61</v>
      </c>
      <c r="AS25" s="1">
        <f t="shared" si="17"/>
        <v>66</v>
      </c>
      <c r="AT25" s="5" t="str">
        <f t="shared" si="18"/>
        <v>TEAM 61</v>
      </c>
      <c r="AU25" s="5" t="str">
        <f t="shared" si="18"/>
        <v>TEAM 66</v>
      </c>
    </row>
    <row r="26" spans="1:47" ht="14" thickTop="1" thickBot="1" x14ac:dyDescent="0.35">
      <c r="A26" s="32" t="s">
        <v>10</v>
      </c>
      <c r="B26" s="5" t="s">
        <v>101</v>
      </c>
      <c r="C26" s="5" t="s">
        <v>96</v>
      </c>
      <c r="D26" s="33" t="s">
        <v>175</v>
      </c>
      <c r="E26" s="1" t="str">
        <f t="shared" si="2"/>
        <v>10</v>
      </c>
      <c r="F26" s="1" t="str">
        <f t="shared" si="2"/>
        <v xml:space="preserve"> 2</v>
      </c>
      <c r="G26" s="1">
        <f t="shared" si="3"/>
        <v>20</v>
      </c>
      <c r="H26" s="1">
        <f t="shared" si="3"/>
        <v>12</v>
      </c>
      <c r="I26" s="5" t="str">
        <f t="shared" si="4"/>
        <v>TEAM 20</v>
      </c>
      <c r="J26" s="5" t="str">
        <f t="shared" si="4"/>
        <v>TEAM 12</v>
      </c>
      <c r="K26" s="85" t="s">
        <v>159</v>
      </c>
      <c r="L26" s="85" t="s">
        <v>151</v>
      </c>
      <c r="M26" s="34" t="s">
        <v>11</v>
      </c>
      <c r="N26" s="1" t="str">
        <f t="shared" si="5"/>
        <v>20</v>
      </c>
      <c r="O26" s="1" t="str">
        <f t="shared" si="5"/>
        <v>12</v>
      </c>
      <c r="P26" s="1">
        <f t="shared" si="6"/>
        <v>30</v>
      </c>
      <c r="Q26" s="1">
        <f t="shared" si="6"/>
        <v>22</v>
      </c>
      <c r="R26" s="5" t="str">
        <f t="shared" si="7"/>
        <v>TEAM 30</v>
      </c>
      <c r="S26" s="5" t="str">
        <f t="shared" si="7"/>
        <v>TEAM 22</v>
      </c>
      <c r="T26" s="35" t="s">
        <v>12</v>
      </c>
      <c r="U26" s="1" t="str">
        <f t="shared" si="8"/>
        <v>30</v>
      </c>
      <c r="V26" s="1" t="str">
        <f t="shared" si="8"/>
        <v>22</v>
      </c>
      <c r="W26" s="1">
        <f t="shared" si="9"/>
        <v>40</v>
      </c>
      <c r="X26" s="1">
        <f t="shared" si="9"/>
        <v>32</v>
      </c>
      <c r="Y26" s="5" t="str">
        <f t="shared" si="10"/>
        <v>TEAM 40</v>
      </c>
      <c r="Z26" s="5" t="str">
        <f t="shared" si="10"/>
        <v>TEAM 32</v>
      </c>
      <c r="AA26" s="36" t="s">
        <v>13</v>
      </c>
      <c r="AB26" s="1" t="str">
        <f t="shared" si="11"/>
        <v>40</v>
      </c>
      <c r="AC26" s="1" t="str">
        <f t="shared" si="11"/>
        <v>32</v>
      </c>
      <c r="AD26" s="1">
        <f t="shared" si="12"/>
        <v>50</v>
      </c>
      <c r="AE26" s="1">
        <f t="shared" si="12"/>
        <v>42</v>
      </c>
      <c r="AF26" s="5" t="str">
        <f t="shared" si="13"/>
        <v>TEAM 50</v>
      </c>
      <c r="AG26" s="5" t="str">
        <f t="shared" si="13"/>
        <v>TEAM 42</v>
      </c>
      <c r="AH26" s="27" t="s">
        <v>102</v>
      </c>
      <c r="AI26" s="1" t="str">
        <f t="shared" si="14"/>
        <v>50</v>
      </c>
      <c r="AJ26" s="1" t="str">
        <f t="shared" si="14"/>
        <v>42</v>
      </c>
      <c r="AK26" s="1">
        <f t="shared" si="15"/>
        <v>60</v>
      </c>
      <c r="AL26" s="1">
        <f t="shared" si="15"/>
        <v>52</v>
      </c>
      <c r="AM26" s="5" t="str">
        <f t="shared" si="16"/>
        <v>TEAM 60</v>
      </c>
      <c r="AN26" s="5" t="str">
        <f t="shared" si="16"/>
        <v>TEAM 52</v>
      </c>
      <c r="AO26" s="37" t="s">
        <v>103</v>
      </c>
      <c r="AP26" s="1" t="str">
        <f t="shared" si="0"/>
        <v>60</v>
      </c>
      <c r="AQ26" s="1" t="str">
        <f t="shared" si="1"/>
        <v>52</v>
      </c>
      <c r="AR26" s="1">
        <f t="shared" si="17"/>
        <v>70</v>
      </c>
      <c r="AS26" s="1">
        <f t="shared" si="17"/>
        <v>62</v>
      </c>
      <c r="AT26" s="5" t="str">
        <f t="shared" si="18"/>
        <v>TEAM 70</v>
      </c>
      <c r="AU26" s="5" t="str">
        <f t="shared" si="18"/>
        <v>TEAM 62</v>
      </c>
    </row>
    <row r="27" spans="1:47" ht="14" thickTop="1" thickBot="1" x14ac:dyDescent="0.35">
      <c r="A27" s="32" t="s">
        <v>10</v>
      </c>
      <c r="B27" s="5" t="s">
        <v>99</v>
      </c>
      <c r="C27" s="5" t="s">
        <v>94</v>
      </c>
      <c r="D27" s="33" t="s">
        <v>175</v>
      </c>
      <c r="E27" s="1" t="str">
        <f t="shared" si="2"/>
        <v xml:space="preserve"> 4</v>
      </c>
      <c r="F27" s="1" t="str">
        <f t="shared" si="2"/>
        <v xml:space="preserve"> 5</v>
      </c>
      <c r="G27" s="1">
        <f t="shared" si="3"/>
        <v>14</v>
      </c>
      <c r="H27" s="1">
        <f t="shared" si="3"/>
        <v>15</v>
      </c>
      <c r="I27" s="5" t="str">
        <f t="shared" si="4"/>
        <v>TEAM 14</v>
      </c>
      <c r="J27" s="5" t="str">
        <f t="shared" si="4"/>
        <v>TEAM 15</v>
      </c>
      <c r="K27" s="85" t="s">
        <v>153</v>
      </c>
      <c r="L27" s="85" t="s">
        <v>154</v>
      </c>
      <c r="M27" s="34" t="s">
        <v>11</v>
      </c>
      <c r="N27" s="1" t="str">
        <f t="shared" si="5"/>
        <v>14</v>
      </c>
      <c r="O27" s="1" t="str">
        <f t="shared" si="5"/>
        <v>15</v>
      </c>
      <c r="P27" s="1">
        <f t="shared" si="6"/>
        <v>24</v>
      </c>
      <c r="Q27" s="1">
        <f t="shared" si="6"/>
        <v>25</v>
      </c>
      <c r="R27" s="5" t="str">
        <f t="shared" si="7"/>
        <v>TEAM 24</v>
      </c>
      <c r="S27" s="5" t="str">
        <f t="shared" si="7"/>
        <v>TEAM 25</v>
      </c>
      <c r="T27" s="35" t="s">
        <v>12</v>
      </c>
      <c r="U27" s="1" t="str">
        <f t="shared" si="8"/>
        <v>24</v>
      </c>
      <c r="V27" s="1" t="str">
        <f t="shared" si="8"/>
        <v>25</v>
      </c>
      <c r="W27" s="1">
        <f t="shared" si="9"/>
        <v>34</v>
      </c>
      <c r="X27" s="1">
        <f t="shared" si="9"/>
        <v>35</v>
      </c>
      <c r="Y27" s="5" t="str">
        <f t="shared" si="10"/>
        <v>TEAM 34</v>
      </c>
      <c r="Z27" s="5" t="str">
        <f t="shared" si="10"/>
        <v>TEAM 35</v>
      </c>
      <c r="AA27" s="36" t="s">
        <v>13</v>
      </c>
      <c r="AB27" s="1" t="str">
        <f t="shared" si="11"/>
        <v>34</v>
      </c>
      <c r="AC27" s="1" t="str">
        <f t="shared" si="11"/>
        <v>35</v>
      </c>
      <c r="AD27" s="1">
        <f t="shared" si="12"/>
        <v>44</v>
      </c>
      <c r="AE27" s="1">
        <f t="shared" si="12"/>
        <v>45</v>
      </c>
      <c r="AF27" s="5" t="str">
        <f t="shared" si="13"/>
        <v>TEAM 44</v>
      </c>
      <c r="AG27" s="5" t="str">
        <f t="shared" si="13"/>
        <v>TEAM 45</v>
      </c>
      <c r="AH27" s="27" t="s">
        <v>102</v>
      </c>
      <c r="AI27" s="1" t="str">
        <f t="shared" si="14"/>
        <v>44</v>
      </c>
      <c r="AJ27" s="1" t="str">
        <f t="shared" si="14"/>
        <v>45</v>
      </c>
      <c r="AK27" s="1">
        <f t="shared" si="15"/>
        <v>54</v>
      </c>
      <c r="AL27" s="1">
        <f t="shared" si="15"/>
        <v>55</v>
      </c>
      <c r="AM27" s="5" t="str">
        <f t="shared" si="16"/>
        <v>TEAM 54</v>
      </c>
      <c r="AN27" s="5" t="str">
        <f t="shared" si="16"/>
        <v>TEAM 55</v>
      </c>
      <c r="AO27" s="37" t="s">
        <v>103</v>
      </c>
      <c r="AP27" s="1" t="str">
        <f t="shared" si="0"/>
        <v>54</v>
      </c>
      <c r="AQ27" s="1" t="str">
        <f t="shared" si="1"/>
        <v>55</v>
      </c>
      <c r="AR27" s="1">
        <f t="shared" si="17"/>
        <v>64</v>
      </c>
      <c r="AS27" s="1">
        <f t="shared" si="17"/>
        <v>65</v>
      </c>
      <c r="AT27" s="5" t="str">
        <f t="shared" si="18"/>
        <v>TEAM 64</v>
      </c>
      <c r="AU27" s="5" t="str">
        <f t="shared" si="18"/>
        <v>TEAM 65</v>
      </c>
    </row>
    <row r="28" spans="1:47" ht="14" thickTop="1" thickBot="1" x14ac:dyDescent="0.35">
      <c r="A28" s="32" t="s">
        <v>10</v>
      </c>
      <c r="B28" s="5" t="s">
        <v>100</v>
      </c>
      <c r="C28" s="5" t="s">
        <v>93</v>
      </c>
      <c r="D28" s="33" t="s">
        <v>175</v>
      </c>
      <c r="E28" s="1" t="str">
        <f t="shared" ref="E28:F91" si="19">RIGHT(B28,2)</f>
        <v xml:space="preserve"> 8</v>
      </c>
      <c r="F28" s="1" t="str">
        <f t="shared" si="19"/>
        <v xml:space="preserve"> 3</v>
      </c>
      <c r="G28" s="1">
        <f t="shared" ref="G28:H91" si="20">E28+10</f>
        <v>18</v>
      </c>
      <c r="H28" s="1">
        <f t="shared" si="20"/>
        <v>13</v>
      </c>
      <c r="I28" s="5" t="str">
        <f t="shared" ref="I28:J91" si="21">CONCATENATE("TEAM ",G28)</f>
        <v>TEAM 18</v>
      </c>
      <c r="J28" s="5" t="str">
        <f t="shared" si="21"/>
        <v>TEAM 13</v>
      </c>
      <c r="K28" s="85" t="s">
        <v>157</v>
      </c>
      <c r="L28" s="85" t="s">
        <v>152</v>
      </c>
      <c r="M28" s="34" t="s">
        <v>11</v>
      </c>
      <c r="N28" s="1" t="str">
        <f t="shared" si="5"/>
        <v>18</v>
      </c>
      <c r="O28" s="1" t="str">
        <f t="shared" si="5"/>
        <v>13</v>
      </c>
      <c r="P28" s="1">
        <f t="shared" si="6"/>
        <v>28</v>
      </c>
      <c r="Q28" s="1">
        <f t="shared" si="6"/>
        <v>23</v>
      </c>
      <c r="R28" s="5" t="str">
        <f t="shared" si="7"/>
        <v>TEAM 28</v>
      </c>
      <c r="S28" s="5" t="str">
        <f t="shared" si="7"/>
        <v>TEAM 23</v>
      </c>
      <c r="T28" s="35" t="s">
        <v>12</v>
      </c>
      <c r="U28" s="1" t="str">
        <f t="shared" si="8"/>
        <v>28</v>
      </c>
      <c r="V28" s="1" t="str">
        <f t="shared" si="8"/>
        <v>23</v>
      </c>
      <c r="W28" s="1">
        <f t="shared" si="9"/>
        <v>38</v>
      </c>
      <c r="X28" s="1">
        <f t="shared" si="9"/>
        <v>33</v>
      </c>
      <c r="Y28" s="5" t="str">
        <f t="shared" si="10"/>
        <v>TEAM 38</v>
      </c>
      <c r="Z28" s="5" t="str">
        <f t="shared" si="10"/>
        <v>TEAM 33</v>
      </c>
      <c r="AA28" s="36" t="s">
        <v>13</v>
      </c>
      <c r="AB28" s="1" t="str">
        <f t="shared" si="11"/>
        <v>38</v>
      </c>
      <c r="AC28" s="1" t="str">
        <f t="shared" si="11"/>
        <v>33</v>
      </c>
      <c r="AD28" s="1">
        <f t="shared" si="12"/>
        <v>48</v>
      </c>
      <c r="AE28" s="1">
        <f t="shared" si="12"/>
        <v>43</v>
      </c>
      <c r="AF28" s="5" t="str">
        <f t="shared" si="13"/>
        <v>TEAM 48</v>
      </c>
      <c r="AG28" s="5" t="str">
        <f t="shared" si="13"/>
        <v>TEAM 43</v>
      </c>
      <c r="AH28" s="27" t="s">
        <v>102</v>
      </c>
      <c r="AI28" s="1" t="str">
        <f t="shared" si="14"/>
        <v>48</v>
      </c>
      <c r="AJ28" s="1" t="str">
        <f t="shared" si="14"/>
        <v>43</v>
      </c>
      <c r="AK28" s="1">
        <f t="shared" si="15"/>
        <v>58</v>
      </c>
      <c r="AL28" s="1">
        <f t="shared" si="15"/>
        <v>53</v>
      </c>
      <c r="AM28" s="5" t="str">
        <f t="shared" si="16"/>
        <v>TEAM 58</v>
      </c>
      <c r="AN28" s="5" t="str">
        <f t="shared" si="16"/>
        <v>TEAM 53</v>
      </c>
      <c r="AO28" s="37" t="s">
        <v>103</v>
      </c>
      <c r="AP28" s="1" t="str">
        <f t="shared" si="0"/>
        <v>58</v>
      </c>
      <c r="AQ28" s="1" t="str">
        <f t="shared" si="1"/>
        <v>53</v>
      </c>
      <c r="AR28" s="1">
        <f t="shared" si="17"/>
        <v>68</v>
      </c>
      <c r="AS28" s="1">
        <f t="shared" si="17"/>
        <v>63</v>
      </c>
      <c r="AT28" s="5" t="str">
        <f t="shared" si="18"/>
        <v>TEAM 68</v>
      </c>
      <c r="AU28" s="5" t="str">
        <f t="shared" si="18"/>
        <v>TEAM 63</v>
      </c>
    </row>
    <row r="29" spans="1:47" ht="14" thickTop="1" thickBot="1" x14ac:dyDescent="0.35">
      <c r="A29" s="32" t="s">
        <v>10</v>
      </c>
      <c r="B29" s="5" t="s">
        <v>98</v>
      </c>
      <c r="C29" s="5" t="s">
        <v>95</v>
      </c>
      <c r="D29" s="33" t="s">
        <v>175</v>
      </c>
      <c r="E29" s="1" t="str">
        <f t="shared" si="19"/>
        <v xml:space="preserve"> 7</v>
      </c>
      <c r="F29" s="1" t="str">
        <f t="shared" si="19"/>
        <v xml:space="preserve"> 9</v>
      </c>
      <c r="G29" s="1">
        <f t="shared" si="20"/>
        <v>17</v>
      </c>
      <c r="H29" s="1">
        <f t="shared" si="20"/>
        <v>19</v>
      </c>
      <c r="I29" s="5" t="str">
        <f t="shared" si="21"/>
        <v>TEAM 17</v>
      </c>
      <c r="J29" s="5" t="str">
        <f t="shared" si="21"/>
        <v>TEAM 19</v>
      </c>
      <c r="K29" s="85" t="s">
        <v>156</v>
      </c>
      <c r="L29" s="85" t="s">
        <v>158</v>
      </c>
      <c r="M29" s="34" t="s">
        <v>11</v>
      </c>
      <c r="N29" s="1" t="str">
        <f t="shared" si="5"/>
        <v>17</v>
      </c>
      <c r="O29" s="1" t="str">
        <f t="shared" si="5"/>
        <v>19</v>
      </c>
      <c r="P29" s="1">
        <f t="shared" si="6"/>
        <v>27</v>
      </c>
      <c r="Q29" s="1">
        <f t="shared" si="6"/>
        <v>29</v>
      </c>
      <c r="R29" s="5" t="str">
        <f t="shared" si="7"/>
        <v>TEAM 27</v>
      </c>
      <c r="S29" s="5" t="str">
        <f t="shared" si="7"/>
        <v>TEAM 29</v>
      </c>
      <c r="T29" s="35" t="s">
        <v>12</v>
      </c>
      <c r="U29" s="1" t="str">
        <f t="shared" si="8"/>
        <v>27</v>
      </c>
      <c r="V29" s="1" t="str">
        <f t="shared" si="8"/>
        <v>29</v>
      </c>
      <c r="W29" s="1">
        <f t="shared" si="9"/>
        <v>37</v>
      </c>
      <c r="X29" s="1">
        <f t="shared" si="9"/>
        <v>39</v>
      </c>
      <c r="Y29" s="5" t="str">
        <f t="shared" si="10"/>
        <v>TEAM 37</v>
      </c>
      <c r="Z29" s="5" t="str">
        <f t="shared" si="10"/>
        <v>TEAM 39</v>
      </c>
      <c r="AA29" s="36" t="s">
        <v>13</v>
      </c>
      <c r="AB29" s="1" t="str">
        <f t="shared" si="11"/>
        <v>37</v>
      </c>
      <c r="AC29" s="1" t="str">
        <f t="shared" si="11"/>
        <v>39</v>
      </c>
      <c r="AD29" s="1">
        <f t="shared" si="12"/>
        <v>47</v>
      </c>
      <c r="AE29" s="1">
        <f t="shared" si="12"/>
        <v>49</v>
      </c>
      <c r="AF29" s="5" t="str">
        <f t="shared" si="13"/>
        <v>TEAM 47</v>
      </c>
      <c r="AG29" s="5" t="str">
        <f t="shared" si="13"/>
        <v>TEAM 49</v>
      </c>
      <c r="AH29" s="27" t="s">
        <v>102</v>
      </c>
      <c r="AI29" s="1" t="str">
        <f t="shared" si="14"/>
        <v>47</v>
      </c>
      <c r="AJ29" s="1" t="str">
        <f t="shared" si="14"/>
        <v>49</v>
      </c>
      <c r="AK29" s="1">
        <f t="shared" si="15"/>
        <v>57</v>
      </c>
      <c r="AL29" s="1">
        <f t="shared" si="15"/>
        <v>59</v>
      </c>
      <c r="AM29" s="5" t="str">
        <f t="shared" si="16"/>
        <v>TEAM 57</v>
      </c>
      <c r="AN29" s="5" t="str">
        <f t="shared" si="16"/>
        <v>TEAM 59</v>
      </c>
      <c r="AO29" s="37" t="s">
        <v>103</v>
      </c>
      <c r="AP29" s="1" t="str">
        <f t="shared" si="0"/>
        <v>57</v>
      </c>
      <c r="AQ29" s="1" t="str">
        <f t="shared" si="1"/>
        <v>59</v>
      </c>
      <c r="AR29" s="1">
        <f t="shared" si="17"/>
        <v>67</v>
      </c>
      <c r="AS29" s="1">
        <f t="shared" si="17"/>
        <v>69</v>
      </c>
      <c r="AT29" s="5" t="str">
        <f t="shared" si="18"/>
        <v>TEAM 67</v>
      </c>
      <c r="AU29" s="5" t="str">
        <f t="shared" si="18"/>
        <v>TEAM 69</v>
      </c>
    </row>
    <row r="30" spans="1:47" ht="14" thickTop="1" thickBot="1" x14ac:dyDescent="0.35">
      <c r="A30" s="32" t="s">
        <v>10</v>
      </c>
      <c r="B30" s="5" t="s">
        <v>95</v>
      </c>
      <c r="C30" s="5" t="s">
        <v>101</v>
      </c>
      <c r="D30" s="33" t="s">
        <v>175</v>
      </c>
      <c r="E30" s="1" t="str">
        <f t="shared" si="19"/>
        <v xml:space="preserve"> 9</v>
      </c>
      <c r="F30" s="1" t="str">
        <f t="shared" si="19"/>
        <v>10</v>
      </c>
      <c r="G30" s="1">
        <f t="shared" si="20"/>
        <v>19</v>
      </c>
      <c r="H30" s="1">
        <f t="shared" si="20"/>
        <v>20</v>
      </c>
      <c r="I30" s="5" t="str">
        <f t="shared" si="21"/>
        <v>TEAM 19</v>
      </c>
      <c r="J30" s="5" t="str">
        <f t="shared" si="21"/>
        <v>TEAM 20</v>
      </c>
      <c r="K30" s="85" t="s">
        <v>158</v>
      </c>
      <c r="L30" s="85" t="s">
        <v>159</v>
      </c>
      <c r="M30" s="34" t="s">
        <v>11</v>
      </c>
      <c r="N30" s="1" t="str">
        <f t="shared" si="5"/>
        <v>19</v>
      </c>
      <c r="O30" s="1" t="str">
        <f t="shared" si="5"/>
        <v>20</v>
      </c>
      <c r="P30" s="1">
        <f t="shared" si="6"/>
        <v>29</v>
      </c>
      <c r="Q30" s="1">
        <f t="shared" si="6"/>
        <v>30</v>
      </c>
      <c r="R30" s="5" t="str">
        <f t="shared" si="7"/>
        <v>TEAM 29</v>
      </c>
      <c r="S30" s="5" t="str">
        <f t="shared" si="7"/>
        <v>TEAM 30</v>
      </c>
      <c r="T30" s="35" t="s">
        <v>12</v>
      </c>
      <c r="U30" s="1" t="str">
        <f t="shared" si="8"/>
        <v>29</v>
      </c>
      <c r="V30" s="1" t="str">
        <f t="shared" si="8"/>
        <v>30</v>
      </c>
      <c r="W30" s="1">
        <f t="shared" si="9"/>
        <v>39</v>
      </c>
      <c r="X30" s="1">
        <f t="shared" si="9"/>
        <v>40</v>
      </c>
      <c r="Y30" s="5" t="str">
        <f t="shared" si="10"/>
        <v>TEAM 39</v>
      </c>
      <c r="Z30" s="5" t="str">
        <f t="shared" si="10"/>
        <v>TEAM 40</v>
      </c>
      <c r="AA30" s="36" t="s">
        <v>13</v>
      </c>
      <c r="AB30" s="1" t="str">
        <f t="shared" si="11"/>
        <v>39</v>
      </c>
      <c r="AC30" s="1" t="str">
        <f t="shared" si="11"/>
        <v>40</v>
      </c>
      <c r="AD30" s="1">
        <f t="shared" si="12"/>
        <v>49</v>
      </c>
      <c r="AE30" s="1">
        <f t="shared" si="12"/>
        <v>50</v>
      </c>
      <c r="AF30" s="5" t="str">
        <f t="shared" si="13"/>
        <v>TEAM 49</v>
      </c>
      <c r="AG30" s="5" t="str">
        <f t="shared" si="13"/>
        <v>TEAM 50</v>
      </c>
      <c r="AH30" s="27" t="s">
        <v>102</v>
      </c>
      <c r="AI30" s="1" t="str">
        <f t="shared" si="14"/>
        <v>49</v>
      </c>
      <c r="AJ30" s="1" t="str">
        <f t="shared" si="14"/>
        <v>50</v>
      </c>
      <c r="AK30" s="1">
        <f t="shared" si="15"/>
        <v>59</v>
      </c>
      <c r="AL30" s="1">
        <f t="shared" si="15"/>
        <v>60</v>
      </c>
      <c r="AM30" s="5" t="str">
        <f t="shared" si="16"/>
        <v>TEAM 59</v>
      </c>
      <c r="AN30" s="5" t="str">
        <f t="shared" si="16"/>
        <v>TEAM 60</v>
      </c>
      <c r="AO30" s="37" t="s">
        <v>103</v>
      </c>
      <c r="AP30" s="1" t="str">
        <f t="shared" si="0"/>
        <v>59</v>
      </c>
      <c r="AQ30" s="1" t="str">
        <f t="shared" si="1"/>
        <v>60</v>
      </c>
      <c r="AR30" s="1">
        <f t="shared" si="17"/>
        <v>69</v>
      </c>
      <c r="AS30" s="1">
        <f t="shared" si="17"/>
        <v>70</v>
      </c>
      <c r="AT30" s="5" t="str">
        <f t="shared" si="18"/>
        <v>TEAM 69</v>
      </c>
      <c r="AU30" s="5" t="str">
        <f t="shared" si="18"/>
        <v>TEAM 70</v>
      </c>
    </row>
    <row r="31" spans="1:47" ht="14" thickTop="1" thickBot="1" x14ac:dyDescent="0.35">
      <c r="A31" s="32" t="s">
        <v>10</v>
      </c>
      <c r="B31" s="5" t="s">
        <v>94</v>
      </c>
      <c r="C31" s="5" t="s">
        <v>96</v>
      </c>
      <c r="D31" s="33" t="s">
        <v>175</v>
      </c>
      <c r="E31" s="1" t="str">
        <f t="shared" si="19"/>
        <v xml:space="preserve"> 5</v>
      </c>
      <c r="F31" s="1" t="str">
        <f t="shared" si="19"/>
        <v xml:space="preserve"> 2</v>
      </c>
      <c r="G31" s="1">
        <f t="shared" si="20"/>
        <v>15</v>
      </c>
      <c r="H31" s="1">
        <f t="shared" si="20"/>
        <v>12</v>
      </c>
      <c r="I31" s="5" t="str">
        <f t="shared" si="21"/>
        <v>TEAM 15</v>
      </c>
      <c r="J31" s="5" t="str">
        <f t="shared" si="21"/>
        <v>TEAM 12</v>
      </c>
      <c r="K31" s="85" t="s">
        <v>154</v>
      </c>
      <c r="L31" s="85" t="s">
        <v>151</v>
      </c>
      <c r="M31" s="34" t="s">
        <v>11</v>
      </c>
      <c r="N31" s="1" t="str">
        <f t="shared" si="5"/>
        <v>15</v>
      </c>
      <c r="O31" s="1" t="str">
        <f t="shared" si="5"/>
        <v>12</v>
      </c>
      <c r="P31" s="1">
        <f t="shared" si="6"/>
        <v>25</v>
      </c>
      <c r="Q31" s="1">
        <f t="shared" si="6"/>
        <v>22</v>
      </c>
      <c r="R31" s="5" t="str">
        <f t="shared" si="7"/>
        <v>TEAM 25</v>
      </c>
      <c r="S31" s="5" t="str">
        <f t="shared" si="7"/>
        <v>TEAM 22</v>
      </c>
      <c r="T31" s="35" t="s">
        <v>12</v>
      </c>
      <c r="U31" s="1" t="str">
        <f t="shared" si="8"/>
        <v>25</v>
      </c>
      <c r="V31" s="1" t="str">
        <f t="shared" si="8"/>
        <v>22</v>
      </c>
      <c r="W31" s="1">
        <f t="shared" si="9"/>
        <v>35</v>
      </c>
      <c r="X31" s="1">
        <f t="shared" si="9"/>
        <v>32</v>
      </c>
      <c r="Y31" s="5" t="str">
        <f t="shared" si="10"/>
        <v>TEAM 35</v>
      </c>
      <c r="Z31" s="5" t="str">
        <f t="shared" si="10"/>
        <v>TEAM 32</v>
      </c>
      <c r="AA31" s="36" t="s">
        <v>13</v>
      </c>
      <c r="AB31" s="1" t="str">
        <f t="shared" si="11"/>
        <v>35</v>
      </c>
      <c r="AC31" s="1" t="str">
        <f t="shared" si="11"/>
        <v>32</v>
      </c>
      <c r="AD31" s="1">
        <f t="shared" si="12"/>
        <v>45</v>
      </c>
      <c r="AE31" s="1">
        <f t="shared" si="12"/>
        <v>42</v>
      </c>
      <c r="AF31" s="5" t="str">
        <f t="shared" si="13"/>
        <v>TEAM 45</v>
      </c>
      <c r="AG31" s="5" t="str">
        <f t="shared" si="13"/>
        <v>TEAM 42</v>
      </c>
      <c r="AH31" s="27" t="s">
        <v>102</v>
      </c>
      <c r="AI31" s="1" t="str">
        <f t="shared" si="14"/>
        <v>45</v>
      </c>
      <c r="AJ31" s="1" t="str">
        <f t="shared" si="14"/>
        <v>42</v>
      </c>
      <c r="AK31" s="1">
        <f t="shared" si="15"/>
        <v>55</v>
      </c>
      <c r="AL31" s="1">
        <f t="shared" si="15"/>
        <v>52</v>
      </c>
      <c r="AM31" s="5" t="str">
        <f t="shared" si="16"/>
        <v>TEAM 55</v>
      </c>
      <c r="AN31" s="5" t="str">
        <f t="shared" si="16"/>
        <v>TEAM 52</v>
      </c>
      <c r="AO31" s="37" t="s">
        <v>103</v>
      </c>
      <c r="AP31" s="1" t="str">
        <f t="shared" si="0"/>
        <v>55</v>
      </c>
      <c r="AQ31" s="1" t="str">
        <f t="shared" si="1"/>
        <v>52</v>
      </c>
      <c r="AR31" s="1">
        <f t="shared" si="17"/>
        <v>65</v>
      </c>
      <c r="AS31" s="1">
        <f t="shared" si="17"/>
        <v>62</v>
      </c>
      <c r="AT31" s="5" t="str">
        <f t="shared" si="18"/>
        <v>TEAM 65</v>
      </c>
      <c r="AU31" s="5" t="str">
        <f t="shared" si="18"/>
        <v>TEAM 62</v>
      </c>
    </row>
    <row r="32" spans="1:47" ht="14" thickTop="1" thickBot="1" x14ac:dyDescent="0.35">
      <c r="A32" s="32" t="s">
        <v>10</v>
      </c>
      <c r="B32" s="5" t="s">
        <v>97</v>
      </c>
      <c r="C32" s="5" t="s">
        <v>98</v>
      </c>
      <c r="D32" s="33" t="s">
        <v>175</v>
      </c>
      <c r="E32" s="1" t="str">
        <f t="shared" si="19"/>
        <v xml:space="preserve"> 1</v>
      </c>
      <c r="F32" s="1" t="str">
        <f t="shared" si="19"/>
        <v xml:space="preserve"> 7</v>
      </c>
      <c r="G32" s="1">
        <f t="shared" si="20"/>
        <v>11</v>
      </c>
      <c r="H32" s="1">
        <f t="shared" si="20"/>
        <v>17</v>
      </c>
      <c r="I32" s="5" t="str">
        <f t="shared" si="21"/>
        <v>TEAM 11</v>
      </c>
      <c r="J32" s="5" t="str">
        <f t="shared" si="21"/>
        <v>TEAM 17</v>
      </c>
      <c r="K32" s="85" t="s">
        <v>150</v>
      </c>
      <c r="L32" s="85" t="s">
        <v>156</v>
      </c>
      <c r="M32" s="34" t="s">
        <v>11</v>
      </c>
      <c r="N32" s="1" t="str">
        <f t="shared" si="5"/>
        <v>11</v>
      </c>
      <c r="O32" s="1" t="str">
        <f t="shared" si="5"/>
        <v>17</v>
      </c>
      <c r="P32" s="1">
        <f t="shared" si="6"/>
        <v>21</v>
      </c>
      <c r="Q32" s="1">
        <f t="shared" si="6"/>
        <v>27</v>
      </c>
      <c r="R32" s="5" t="str">
        <f t="shared" si="7"/>
        <v>TEAM 21</v>
      </c>
      <c r="S32" s="5" t="str">
        <f t="shared" si="7"/>
        <v>TEAM 27</v>
      </c>
      <c r="T32" s="35" t="s">
        <v>12</v>
      </c>
      <c r="U32" s="1" t="str">
        <f t="shared" si="8"/>
        <v>21</v>
      </c>
      <c r="V32" s="1" t="str">
        <f t="shared" si="8"/>
        <v>27</v>
      </c>
      <c r="W32" s="1">
        <f t="shared" si="9"/>
        <v>31</v>
      </c>
      <c r="X32" s="1">
        <f t="shared" si="9"/>
        <v>37</v>
      </c>
      <c r="Y32" s="5" t="str">
        <f t="shared" si="10"/>
        <v>TEAM 31</v>
      </c>
      <c r="Z32" s="5" t="str">
        <f t="shared" si="10"/>
        <v>TEAM 37</v>
      </c>
      <c r="AA32" s="36" t="s">
        <v>13</v>
      </c>
      <c r="AB32" s="1" t="str">
        <f t="shared" si="11"/>
        <v>31</v>
      </c>
      <c r="AC32" s="1" t="str">
        <f t="shared" si="11"/>
        <v>37</v>
      </c>
      <c r="AD32" s="1">
        <f t="shared" si="12"/>
        <v>41</v>
      </c>
      <c r="AE32" s="1">
        <f t="shared" si="12"/>
        <v>47</v>
      </c>
      <c r="AF32" s="5" t="str">
        <f t="shared" si="13"/>
        <v>TEAM 41</v>
      </c>
      <c r="AG32" s="5" t="str">
        <f t="shared" si="13"/>
        <v>TEAM 47</v>
      </c>
      <c r="AH32" s="27" t="s">
        <v>102</v>
      </c>
      <c r="AI32" s="1" t="str">
        <f t="shared" si="14"/>
        <v>41</v>
      </c>
      <c r="AJ32" s="1" t="str">
        <f t="shared" si="14"/>
        <v>47</v>
      </c>
      <c r="AK32" s="1">
        <f t="shared" si="15"/>
        <v>51</v>
      </c>
      <c r="AL32" s="1">
        <f t="shared" si="15"/>
        <v>57</v>
      </c>
      <c r="AM32" s="5" t="str">
        <f t="shared" si="16"/>
        <v>TEAM 51</v>
      </c>
      <c r="AN32" s="5" t="str">
        <f t="shared" si="16"/>
        <v>TEAM 57</v>
      </c>
      <c r="AO32" s="37" t="s">
        <v>103</v>
      </c>
      <c r="AP32" s="1" t="str">
        <f t="shared" si="0"/>
        <v>51</v>
      </c>
      <c r="AQ32" s="1" t="str">
        <f t="shared" si="1"/>
        <v>57</v>
      </c>
      <c r="AR32" s="1">
        <f t="shared" si="17"/>
        <v>61</v>
      </c>
      <c r="AS32" s="1">
        <f t="shared" si="17"/>
        <v>67</v>
      </c>
      <c r="AT32" s="5" t="str">
        <f t="shared" si="18"/>
        <v>TEAM 61</v>
      </c>
      <c r="AU32" s="5" t="str">
        <f t="shared" si="18"/>
        <v>TEAM 67</v>
      </c>
    </row>
    <row r="33" spans="1:47" ht="14" thickTop="1" thickBot="1" x14ac:dyDescent="0.35">
      <c r="A33" s="32" t="s">
        <v>10</v>
      </c>
      <c r="B33" s="5" t="s">
        <v>93</v>
      </c>
      <c r="C33" s="5" t="s">
        <v>99</v>
      </c>
      <c r="D33" s="33" t="s">
        <v>175</v>
      </c>
      <c r="E33" s="1" t="str">
        <f t="shared" si="19"/>
        <v xml:space="preserve"> 3</v>
      </c>
      <c r="F33" s="1" t="str">
        <f t="shared" si="19"/>
        <v xml:space="preserve"> 4</v>
      </c>
      <c r="G33" s="1">
        <f t="shared" si="20"/>
        <v>13</v>
      </c>
      <c r="H33" s="1">
        <f t="shared" si="20"/>
        <v>14</v>
      </c>
      <c r="I33" s="5" t="str">
        <f t="shared" si="21"/>
        <v>TEAM 13</v>
      </c>
      <c r="J33" s="5" t="str">
        <f t="shared" si="21"/>
        <v>TEAM 14</v>
      </c>
      <c r="K33" s="85" t="s">
        <v>152</v>
      </c>
      <c r="L33" s="85" t="s">
        <v>153</v>
      </c>
      <c r="M33" s="34" t="s">
        <v>11</v>
      </c>
      <c r="N33" s="1" t="str">
        <f t="shared" si="5"/>
        <v>13</v>
      </c>
      <c r="O33" s="1" t="str">
        <f t="shared" si="5"/>
        <v>14</v>
      </c>
      <c r="P33" s="1">
        <f t="shared" si="6"/>
        <v>23</v>
      </c>
      <c r="Q33" s="1">
        <f t="shared" si="6"/>
        <v>24</v>
      </c>
      <c r="R33" s="5" t="str">
        <f t="shared" si="7"/>
        <v>TEAM 23</v>
      </c>
      <c r="S33" s="5" t="str">
        <f t="shared" si="7"/>
        <v>TEAM 24</v>
      </c>
      <c r="T33" s="35" t="s">
        <v>12</v>
      </c>
      <c r="U33" s="1" t="str">
        <f t="shared" si="8"/>
        <v>23</v>
      </c>
      <c r="V33" s="1" t="str">
        <f t="shared" si="8"/>
        <v>24</v>
      </c>
      <c r="W33" s="1">
        <f t="shared" si="9"/>
        <v>33</v>
      </c>
      <c r="X33" s="1">
        <f t="shared" si="9"/>
        <v>34</v>
      </c>
      <c r="Y33" s="5" t="str">
        <f t="shared" si="10"/>
        <v>TEAM 33</v>
      </c>
      <c r="Z33" s="5" t="str">
        <f t="shared" si="10"/>
        <v>TEAM 34</v>
      </c>
      <c r="AA33" s="36" t="s">
        <v>13</v>
      </c>
      <c r="AB33" s="1" t="str">
        <f t="shared" si="11"/>
        <v>33</v>
      </c>
      <c r="AC33" s="1" t="str">
        <f t="shared" si="11"/>
        <v>34</v>
      </c>
      <c r="AD33" s="1">
        <f t="shared" si="12"/>
        <v>43</v>
      </c>
      <c r="AE33" s="1">
        <f t="shared" si="12"/>
        <v>44</v>
      </c>
      <c r="AF33" s="5" t="str">
        <f t="shared" si="13"/>
        <v>TEAM 43</v>
      </c>
      <c r="AG33" s="5" t="str">
        <f t="shared" si="13"/>
        <v>TEAM 44</v>
      </c>
      <c r="AH33" s="27" t="s">
        <v>102</v>
      </c>
      <c r="AI33" s="1" t="str">
        <f t="shared" si="14"/>
        <v>43</v>
      </c>
      <c r="AJ33" s="1" t="str">
        <f t="shared" si="14"/>
        <v>44</v>
      </c>
      <c r="AK33" s="1">
        <f t="shared" si="15"/>
        <v>53</v>
      </c>
      <c r="AL33" s="1">
        <f t="shared" si="15"/>
        <v>54</v>
      </c>
      <c r="AM33" s="5" t="str">
        <f t="shared" si="16"/>
        <v>TEAM 53</v>
      </c>
      <c r="AN33" s="5" t="str">
        <f t="shared" si="16"/>
        <v>TEAM 54</v>
      </c>
      <c r="AO33" s="37" t="s">
        <v>103</v>
      </c>
      <c r="AP33" s="1" t="str">
        <f t="shared" si="0"/>
        <v>53</v>
      </c>
      <c r="AQ33" s="1" t="str">
        <f t="shared" si="1"/>
        <v>54</v>
      </c>
      <c r="AR33" s="1">
        <f t="shared" si="17"/>
        <v>63</v>
      </c>
      <c r="AS33" s="1">
        <f t="shared" si="17"/>
        <v>64</v>
      </c>
      <c r="AT33" s="5" t="str">
        <f t="shared" si="18"/>
        <v>TEAM 63</v>
      </c>
      <c r="AU33" s="5" t="str">
        <f t="shared" si="18"/>
        <v>TEAM 64</v>
      </c>
    </row>
    <row r="34" spans="1:47" ht="14" thickTop="1" thickBot="1" x14ac:dyDescent="0.35">
      <c r="A34" s="32" t="s">
        <v>10</v>
      </c>
      <c r="B34" s="5" t="s">
        <v>100</v>
      </c>
      <c r="C34" s="5" t="s">
        <v>92</v>
      </c>
      <c r="D34" s="33" t="s">
        <v>175</v>
      </c>
      <c r="E34" s="1" t="str">
        <f t="shared" si="19"/>
        <v xml:space="preserve"> 8</v>
      </c>
      <c r="F34" s="1" t="str">
        <f t="shared" si="19"/>
        <v xml:space="preserve"> 6</v>
      </c>
      <c r="G34" s="1">
        <f t="shared" si="20"/>
        <v>18</v>
      </c>
      <c r="H34" s="1">
        <f t="shared" si="20"/>
        <v>16</v>
      </c>
      <c r="I34" s="5" t="str">
        <f t="shared" si="21"/>
        <v>TEAM 18</v>
      </c>
      <c r="J34" s="5" t="str">
        <f t="shared" si="21"/>
        <v>TEAM 16</v>
      </c>
      <c r="K34" s="85" t="s">
        <v>157</v>
      </c>
      <c r="L34" s="85" t="s">
        <v>155</v>
      </c>
      <c r="M34" s="34" t="s">
        <v>11</v>
      </c>
      <c r="N34" s="1" t="str">
        <f t="shared" si="5"/>
        <v>18</v>
      </c>
      <c r="O34" s="1" t="str">
        <f t="shared" si="5"/>
        <v>16</v>
      </c>
      <c r="P34" s="1">
        <f t="shared" si="6"/>
        <v>28</v>
      </c>
      <c r="Q34" s="1">
        <f t="shared" si="6"/>
        <v>26</v>
      </c>
      <c r="R34" s="5" t="str">
        <f t="shared" si="7"/>
        <v>TEAM 28</v>
      </c>
      <c r="S34" s="5" t="str">
        <f t="shared" si="7"/>
        <v>TEAM 26</v>
      </c>
      <c r="T34" s="35" t="s">
        <v>12</v>
      </c>
      <c r="U34" s="1" t="str">
        <f t="shared" si="8"/>
        <v>28</v>
      </c>
      <c r="V34" s="1" t="str">
        <f t="shared" si="8"/>
        <v>26</v>
      </c>
      <c r="W34" s="1">
        <f t="shared" si="9"/>
        <v>38</v>
      </c>
      <c r="X34" s="1">
        <f t="shared" si="9"/>
        <v>36</v>
      </c>
      <c r="Y34" s="5" t="str">
        <f t="shared" si="10"/>
        <v>TEAM 38</v>
      </c>
      <c r="Z34" s="5" t="str">
        <f t="shared" si="10"/>
        <v>TEAM 36</v>
      </c>
      <c r="AA34" s="36" t="s">
        <v>13</v>
      </c>
      <c r="AB34" s="1" t="str">
        <f t="shared" si="11"/>
        <v>38</v>
      </c>
      <c r="AC34" s="1" t="str">
        <f t="shared" si="11"/>
        <v>36</v>
      </c>
      <c r="AD34" s="1">
        <f t="shared" si="12"/>
        <v>48</v>
      </c>
      <c r="AE34" s="1">
        <f t="shared" si="12"/>
        <v>46</v>
      </c>
      <c r="AF34" s="5" t="str">
        <f t="shared" si="13"/>
        <v>TEAM 48</v>
      </c>
      <c r="AG34" s="5" t="str">
        <f t="shared" si="13"/>
        <v>TEAM 46</v>
      </c>
      <c r="AH34" s="27" t="s">
        <v>102</v>
      </c>
      <c r="AI34" s="1" t="str">
        <f t="shared" si="14"/>
        <v>48</v>
      </c>
      <c r="AJ34" s="1" t="str">
        <f t="shared" si="14"/>
        <v>46</v>
      </c>
      <c r="AK34" s="1">
        <f t="shared" si="15"/>
        <v>58</v>
      </c>
      <c r="AL34" s="1">
        <f t="shared" si="15"/>
        <v>56</v>
      </c>
      <c r="AM34" s="5" t="str">
        <f t="shared" si="16"/>
        <v>TEAM 58</v>
      </c>
      <c r="AN34" s="5" t="str">
        <f t="shared" si="16"/>
        <v>TEAM 56</v>
      </c>
      <c r="AO34" s="37" t="s">
        <v>103</v>
      </c>
      <c r="AP34" s="1" t="str">
        <f t="shared" si="0"/>
        <v>58</v>
      </c>
      <c r="AQ34" s="1" t="str">
        <f t="shared" si="1"/>
        <v>56</v>
      </c>
      <c r="AR34" s="1">
        <f t="shared" si="17"/>
        <v>68</v>
      </c>
      <c r="AS34" s="1">
        <f t="shared" si="17"/>
        <v>66</v>
      </c>
      <c r="AT34" s="5" t="str">
        <f t="shared" si="18"/>
        <v>TEAM 68</v>
      </c>
      <c r="AU34" s="5" t="str">
        <f t="shared" si="18"/>
        <v>TEAM 66</v>
      </c>
    </row>
    <row r="35" spans="1:47" ht="14" thickTop="1" thickBot="1" x14ac:dyDescent="0.35">
      <c r="A35" s="32" t="s">
        <v>10</v>
      </c>
      <c r="B35" s="5" t="s">
        <v>94</v>
      </c>
      <c r="C35" s="5" t="s">
        <v>93</v>
      </c>
      <c r="D35" s="33" t="s">
        <v>175</v>
      </c>
      <c r="E35" s="1" t="str">
        <f t="shared" si="19"/>
        <v xml:space="preserve"> 5</v>
      </c>
      <c r="F35" s="1" t="str">
        <f t="shared" si="19"/>
        <v xml:space="preserve"> 3</v>
      </c>
      <c r="G35" s="1">
        <f t="shared" si="20"/>
        <v>15</v>
      </c>
      <c r="H35" s="1">
        <f t="shared" si="20"/>
        <v>13</v>
      </c>
      <c r="I35" s="5" t="str">
        <f t="shared" si="21"/>
        <v>TEAM 15</v>
      </c>
      <c r="J35" s="5" t="str">
        <f t="shared" si="21"/>
        <v>TEAM 13</v>
      </c>
      <c r="K35" s="85" t="s">
        <v>154</v>
      </c>
      <c r="L35" s="85" t="s">
        <v>152</v>
      </c>
      <c r="M35" s="34" t="s">
        <v>11</v>
      </c>
      <c r="N35" s="1" t="str">
        <f t="shared" si="5"/>
        <v>15</v>
      </c>
      <c r="O35" s="1" t="str">
        <f t="shared" si="5"/>
        <v>13</v>
      </c>
      <c r="P35" s="1">
        <f t="shared" si="6"/>
        <v>25</v>
      </c>
      <c r="Q35" s="1">
        <f t="shared" si="6"/>
        <v>23</v>
      </c>
      <c r="R35" s="5" t="str">
        <f t="shared" si="7"/>
        <v>TEAM 25</v>
      </c>
      <c r="S35" s="5" t="str">
        <f t="shared" si="7"/>
        <v>TEAM 23</v>
      </c>
      <c r="T35" s="35" t="s">
        <v>12</v>
      </c>
      <c r="U35" s="1" t="str">
        <f t="shared" si="8"/>
        <v>25</v>
      </c>
      <c r="V35" s="1" t="str">
        <f t="shared" si="8"/>
        <v>23</v>
      </c>
      <c r="W35" s="1">
        <f t="shared" si="9"/>
        <v>35</v>
      </c>
      <c r="X35" s="1">
        <f t="shared" si="9"/>
        <v>33</v>
      </c>
      <c r="Y35" s="5" t="str">
        <f t="shared" si="10"/>
        <v>TEAM 35</v>
      </c>
      <c r="Z35" s="5" t="str">
        <f t="shared" si="10"/>
        <v>TEAM 33</v>
      </c>
      <c r="AA35" s="36" t="s">
        <v>13</v>
      </c>
      <c r="AB35" s="1" t="str">
        <f t="shared" si="11"/>
        <v>35</v>
      </c>
      <c r="AC35" s="1" t="str">
        <f t="shared" si="11"/>
        <v>33</v>
      </c>
      <c r="AD35" s="1">
        <f t="shared" si="12"/>
        <v>45</v>
      </c>
      <c r="AE35" s="1">
        <f t="shared" si="12"/>
        <v>43</v>
      </c>
      <c r="AF35" s="5" t="str">
        <f t="shared" si="13"/>
        <v>TEAM 45</v>
      </c>
      <c r="AG35" s="5" t="str">
        <f t="shared" si="13"/>
        <v>TEAM 43</v>
      </c>
      <c r="AH35" s="27" t="s">
        <v>102</v>
      </c>
      <c r="AI35" s="1" t="str">
        <f t="shared" si="14"/>
        <v>45</v>
      </c>
      <c r="AJ35" s="1" t="str">
        <f t="shared" si="14"/>
        <v>43</v>
      </c>
      <c r="AK35" s="1">
        <f t="shared" si="15"/>
        <v>55</v>
      </c>
      <c r="AL35" s="1">
        <f t="shared" si="15"/>
        <v>53</v>
      </c>
      <c r="AM35" s="5" t="str">
        <f t="shared" si="16"/>
        <v>TEAM 55</v>
      </c>
      <c r="AN35" s="5" t="str">
        <f t="shared" si="16"/>
        <v>TEAM 53</v>
      </c>
      <c r="AO35" s="37" t="s">
        <v>103</v>
      </c>
      <c r="AP35" s="1" t="str">
        <f t="shared" si="0"/>
        <v>55</v>
      </c>
      <c r="AQ35" s="1" t="str">
        <f t="shared" si="1"/>
        <v>53</v>
      </c>
      <c r="AR35" s="1">
        <f t="shared" si="17"/>
        <v>65</v>
      </c>
      <c r="AS35" s="1">
        <f t="shared" si="17"/>
        <v>63</v>
      </c>
      <c r="AT35" s="5" t="str">
        <f t="shared" si="18"/>
        <v>TEAM 65</v>
      </c>
      <c r="AU35" s="5" t="str">
        <f t="shared" si="18"/>
        <v>TEAM 63</v>
      </c>
    </row>
    <row r="36" spans="1:47" ht="14" thickTop="1" thickBot="1" x14ac:dyDescent="0.35">
      <c r="A36" s="32" t="s">
        <v>10</v>
      </c>
      <c r="B36" s="5" t="s">
        <v>96</v>
      </c>
      <c r="C36" s="5" t="s">
        <v>95</v>
      </c>
      <c r="D36" s="33" t="s">
        <v>175</v>
      </c>
      <c r="E36" s="1" t="str">
        <f t="shared" si="19"/>
        <v xml:space="preserve"> 2</v>
      </c>
      <c r="F36" s="1" t="str">
        <f t="shared" si="19"/>
        <v xml:space="preserve"> 9</v>
      </c>
      <c r="G36" s="1">
        <f t="shared" si="20"/>
        <v>12</v>
      </c>
      <c r="H36" s="1">
        <f t="shared" si="20"/>
        <v>19</v>
      </c>
      <c r="I36" s="5" t="str">
        <f t="shared" si="21"/>
        <v>TEAM 12</v>
      </c>
      <c r="J36" s="5" t="str">
        <f t="shared" si="21"/>
        <v>TEAM 19</v>
      </c>
      <c r="K36" s="85" t="s">
        <v>151</v>
      </c>
      <c r="L36" s="85" t="s">
        <v>158</v>
      </c>
      <c r="M36" s="34" t="s">
        <v>11</v>
      </c>
      <c r="N36" s="1" t="str">
        <f t="shared" si="5"/>
        <v>12</v>
      </c>
      <c r="O36" s="1" t="str">
        <f t="shared" si="5"/>
        <v>19</v>
      </c>
      <c r="P36" s="1">
        <f t="shared" si="6"/>
        <v>22</v>
      </c>
      <c r="Q36" s="1">
        <f t="shared" si="6"/>
        <v>29</v>
      </c>
      <c r="R36" s="5" t="str">
        <f t="shared" si="7"/>
        <v>TEAM 22</v>
      </c>
      <c r="S36" s="5" t="str">
        <f t="shared" si="7"/>
        <v>TEAM 29</v>
      </c>
      <c r="T36" s="35" t="s">
        <v>12</v>
      </c>
      <c r="U36" s="1" t="str">
        <f t="shared" si="8"/>
        <v>22</v>
      </c>
      <c r="V36" s="1" t="str">
        <f t="shared" si="8"/>
        <v>29</v>
      </c>
      <c r="W36" s="1">
        <f t="shared" si="9"/>
        <v>32</v>
      </c>
      <c r="X36" s="1">
        <f t="shared" si="9"/>
        <v>39</v>
      </c>
      <c r="Y36" s="5" t="str">
        <f t="shared" si="10"/>
        <v>TEAM 32</v>
      </c>
      <c r="Z36" s="5" t="str">
        <f t="shared" si="10"/>
        <v>TEAM 39</v>
      </c>
      <c r="AA36" s="36" t="s">
        <v>13</v>
      </c>
      <c r="AB36" s="1" t="str">
        <f t="shared" si="11"/>
        <v>32</v>
      </c>
      <c r="AC36" s="1" t="str">
        <f t="shared" si="11"/>
        <v>39</v>
      </c>
      <c r="AD36" s="1">
        <f t="shared" si="12"/>
        <v>42</v>
      </c>
      <c r="AE36" s="1">
        <f t="shared" si="12"/>
        <v>49</v>
      </c>
      <c r="AF36" s="5" t="str">
        <f t="shared" si="13"/>
        <v>TEAM 42</v>
      </c>
      <c r="AG36" s="5" t="str">
        <f t="shared" si="13"/>
        <v>TEAM 49</v>
      </c>
      <c r="AH36" s="27" t="s">
        <v>102</v>
      </c>
      <c r="AI36" s="1" t="str">
        <f t="shared" si="14"/>
        <v>42</v>
      </c>
      <c r="AJ36" s="1" t="str">
        <f t="shared" si="14"/>
        <v>49</v>
      </c>
      <c r="AK36" s="1">
        <f t="shared" si="15"/>
        <v>52</v>
      </c>
      <c r="AL36" s="1">
        <f t="shared" si="15"/>
        <v>59</v>
      </c>
      <c r="AM36" s="5" t="str">
        <f t="shared" si="16"/>
        <v>TEAM 52</v>
      </c>
      <c r="AN36" s="5" t="str">
        <f t="shared" si="16"/>
        <v>TEAM 59</v>
      </c>
      <c r="AO36" s="37" t="s">
        <v>103</v>
      </c>
      <c r="AP36" s="1" t="str">
        <f t="shared" si="0"/>
        <v>52</v>
      </c>
      <c r="AQ36" s="1" t="str">
        <f t="shared" si="1"/>
        <v>59</v>
      </c>
      <c r="AR36" s="1">
        <f t="shared" si="17"/>
        <v>62</v>
      </c>
      <c r="AS36" s="1">
        <f t="shared" si="17"/>
        <v>69</v>
      </c>
      <c r="AT36" s="5" t="str">
        <f t="shared" si="18"/>
        <v>TEAM 62</v>
      </c>
      <c r="AU36" s="5" t="str">
        <f t="shared" si="18"/>
        <v>TEAM 69</v>
      </c>
    </row>
    <row r="37" spans="1:47" ht="14" thickTop="1" thickBot="1" x14ac:dyDescent="0.35">
      <c r="A37" s="32" t="s">
        <v>10</v>
      </c>
      <c r="B37" s="5" t="s">
        <v>99</v>
      </c>
      <c r="C37" s="5" t="s">
        <v>92</v>
      </c>
      <c r="D37" s="33" t="s">
        <v>175</v>
      </c>
      <c r="E37" s="1" t="str">
        <f t="shared" si="19"/>
        <v xml:space="preserve"> 4</v>
      </c>
      <c r="F37" s="1" t="str">
        <f t="shared" si="19"/>
        <v xml:space="preserve"> 6</v>
      </c>
      <c r="G37" s="1">
        <f t="shared" si="20"/>
        <v>14</v>
      </c>
      <c r="H37" s="1">
        <f t="shared" si="20"/>
        <v>16</v>
      </c>
      <c r="I37" s="5" t="str">
        <f t="shared" si="21"/>
        <v>TEAM 14</v>
      </c>
      <c r="J37" s="5" t="str">
        <f t="shared" si="21"/>
        <v>TEAM 16</v>
      </c>
      <c r="K37" s="85" t="s">
        <v>153</v>
      </c>
      <c r="L37" s="85" t="s">
        <v>155</v>
      </c>
      <c r="M37" s="34" t="s">
        <v>11</v>
      </c>
      <c r="N37" s="1" t="str">
        <f t="shared" si="5"/>
        <v>14</v>
      </c>
      <c r="O37" s="1" t="str">
        <f t="shared" si="5"/>
        <v>16</v>
      </c>
      <c r="P37" s="1">
        <f t="shared" si="6"/>
        <v>24</v>
      </c>
      <c r="Q37" s="1">
        <f t="shared" si="6"/>
        <v>26</v>
      </c>
      <c r="R37" s="5" t="str">
        <f t="shared" si="7"/>
        <v>TEAM 24</v>
      </c>
      <c r="S37" s="5" t="str">
        <f t="shared" si="7"/>
        <v>TEAM 26</v>
      </c>
      <c r="T37" s="35" t="s">
        <v>12</v>
      </c>
      <c r="U37" s="1" t="str">
        <f t="shared" si="8"/>
        <v>24</v>
      </c>
      <c r="V37" s="1" t="str">
        <f t="shared" si="8"/>
        <v>26</v>
      </c>
      <c r="W37" s="1">
        <f t="shared" si="9"/>
        <v>34</v>
      </c>
      <c r="X37" s="1">
        <f t="shared" si="9"/>
        <v>36</v>
      </c>
      <c r="Y37" s="5" t="str">
        <f t="shared" si="10"/>
        <v>TEAM 34</v>
      </c>
      <c r="Z37" s="5" t="str">
        <f t="shared" si="10"/>
        <v>TEAM 36</v>
      </c>
      <c r="AA37" s="36" t="s">
        <v>13</v>
      </c>
      <c r="AB37" s="1" t="str">
        <f t="shared" si="11"/>
        <v>34</v>
      </c>
      <c r="AC37" s="1" t="str">
        <f t="shared" si="11"/>
        <v>36</v>
      </c>
      <c r="AD37" s="1">
        <f t="shared" si="12"/>
        <v>44</v>
      </c>
      <c r="AE37" s="1">
        <f t="shared" si="12"/>
        <v>46</v>
      </c>
      <c r="AF37" s="5" t="str">
        <f t="shared" si="13"/>
        <v>TEAM 44</v>
      </c>
      <c r="AG37" s="5" t="str">
        <f t="shared" si="13"/>
        <v>TEAM 46</v>
      </c>
      <c r="AH37" s="27" t="s">
        <v>102</v>
      </c>
      <c r="AI37" s="1" t="str">
        <f t="shared" si="14"/>
        <v>44</v>
      </c>
      <c r="AJ37" s="1" t="str">
        <f t="shared" si="14"/>
        <v>46</v>
      </c>
      <c r="AK37" s="1">
        <f t="shared" si="15"/>
        <v>54</v>
      </c>
      <c r="AL37" s="1">
        <f t="shared" si="15"/>
        <v>56</v>
      </c>
      <c r="AM37" s="5" t="str">
        <f t="shared" si="16"/>
        <v>TEAM 54</v>
      </c>
      <c r="AN37" s="5" t="str">
        <f t="shared" si="16"/>
        <v>TEAM 56</v>
      </c>
      <c r="AO37" s="37" t="s">
        <v>103</v>
      </c>
      <c r="AP37" s="1" t="str">
        <f t="shared" ref="AP37:AP68" si="22">RIGHT(AM37,2)</f>
        <v>54</v>
      </c>
      <c r="AQ37" s="1" t="str">
        <f t="shared" ref="AQ37:AQ68" si="23">RIGHT(AN37,2)</f>
        <v>56</v>
      </c>
      <c r="AR37" s="1">
        <f t="shared" si="17"/>
        <v>64</v>
      </c>
      <c r="AS37" s="1">
        <f t="shared" si="17"/>
        <v>66</v>
      </c>
      <c r="AT37" s="5" t="str">
        <f t="shared" si="18"/>
        <v>TEAM 64</v>
      </c>
      <c r="AU37" s="5" t="str">
        <f t="shared" si="18"/>
        <v>TEAM 66</v>
      </c>
    </row>
    <row r="38" spans="1:47" ht="14" thickTop="1" thickBot="1" x14ac:dyDescent="0.35">
      <c r="A38" s="32" t="s">
        <v>10</v>
      </c>
      <c r="B38" s="5" t="s">
        <v>98</v>
      </c>
      <c r="C38" s="5" t="s">
        <v>100</v>
      </c>
      <c r="D38" s="33" t="s">
        <v>175</v>
      </c>
      <c r="E38" s="1" t="str">
        <f t="shared" si="19"/>
        <v xml:space="preserve"> 7</v>
      </c>
      <c r="F38" s="1" t="str">
        <f t="shared" si="19"/>
        <v xml:space="preserve"> 8</v>
      </c>
      <c r="G38" s="1">
        <f t="shared" si="20"/>
        <v>17</v>
      </c>
      <c r="H38" s="1">
        <f t="shared" si="20"/>
        <v>18</v>
      </c>
      <c r="I38" s="5" t="str">
        <f t="shared" si="21"/>
        <v>TEAM 17</v>
      </c>
      <c r="J38" s="5" t="str">
        <f t="shared" si="21"/>
        <v>TEAM 18</v>
      </c>
      <c r="K38" s="85" t="s">
        <v>156</v>
      </c>
      <c r="L38" s="85" t="s">
        <v>157</v>
      </c>
      <c r="M38" s="34" t="s">
        <v>11</v>
      </c>
      <c r="N38" s="1" t="str">
        <f t="shared" si="5"/>
        <v>17</v>
      </c>
      <c r="O38" s="1" t="str">
        <f t="shared" si="5"/>
        <v>18</v>
      </c>
      <c r="P38" s="1">
        <f t="shared" si="6"/>
        <v>27</v>
      </c>
      <c r="Q38" s="1">
        <f t="shared" si="6"/>
        <v>28</v>
      </c>
      <c r="R38" s="5" t="str">
        <f t="shared" si="7"/>
        <v>TEAM 27</v>
      </c>
      <c r="S38" s="5" t="str">
        <f t="shared" si="7"/>
        <v>TEAM 28</v>
      </c>
      <c r="T38" s="35" t="s">
        <v>12</v>
      </c>
      <c r="U38" s="1" t="str">
        <f t="shared" si="8"/>
        <v>27</v>
      </c>
      <c r="V38" s="1" t="str">
        <f t="shared" si="8"/>
        <v>28</v>
      </c>
      <c r="W38" s="1">
        <f t="shared" si="9"/>
        <v>37</v>
      </c>
      <c r="X38" s="1">
        <f t="shared" si="9"/>
        <v>38</v>
      </c>
      <c r="Y38" s="5" t="str">
        <f t="shared" si="10"/>
        <v>TEAM 37</v>
      </c>
      <c r="Z38" s="5" t="str">
        <f t="shared" si="10"/>
        <v>TEAM 38</v>
      </c>
      <c r="AA38" s="36" t="s">
        <v>13</v>
      </c>
      <c r="AB38" s="1" t="str">
        <f t="shared" si="11"/>
        <v>37</v>
      </c>
      <c r="AC38" s="1" t="str">
        <f t="shared" si="11"/>
        <v>38</v>
      </c>
      <c r="AD38" s="1">
        <f t="shared" si="12"/>
        <v>47</v>
      </c>
      <c r="AE38" s="1">
        <f t="shared" si="12"/>
        <v>48</v>
      </c>
      <c r="AF38" s="5" t="str">
        <f t="shared" si="13"/>
        <v>TEAM 47</v>
      </c>
      <c r="AG38" s="5" t="str">
        <f t="shared" si="13"/>
        <v>TEAM 48</v>
      </c>
      <c r="AH38" s="27" t="s">
        <v>102</v>
      </c>
      <c r="AI38" s="1" t="str">
        <f t="shared" si="14"/>
        <v>47</v>
      </c>
      <c r="AJ38" s="1" t="str">
        <f t="shared" si="14"/>
        <v>48</v>
      </c>
      <c r="AK38" s="1">
        <f t="shared" si="15"/>
        <v>57</v>
      </c>
      <c r="AL38" s="1">
        <f t="shared" si="15"/>
        <v>58</v>
      </c>
      <c r="AM38" s="5" t="str">
        <f t="shared" si="16"/>
        <v>TEAM 57</v>
      </c>
      <c r="AN38" s="5" t="str">
        <f t="shared" si="16"/>
        <v>TEAM 58</v>
      </c>
      <c r="AO38" s="37" t="s">
        <v>103</v>
      </c>
      <c r="AP38" s="1" t="str">
        <f t="shared" si="22"/>
        <v>57</v>
      </c>
      <c r="AQ38" s="1" t="str">
        <f t="shared" si="23"/>
        <v>58</v>
      </c>
      <c r="AR38" s="1">
        <f t="shared" si="17"/>
        <v>67</v>
      </c>
      <c r="AS38" s="1">
        <f t="shared" si="17"/>
        <v>68</v>
      </c>
      <c r="AT38" s="5" t="str">
        <f t="shared" si="18"/>
        <v>TEAM 67</v>
      </c>
      <c r="AU38" s="5" t="str">
        <f t="shared" si="18"/>
        <v>TEAM 68</v>
      </c>
    </row>
    <row r="39" spans="1:47" ht="14" thickTop="1" thickBot="1" x14ac:dyDescent="0.35">
      <c r="A39" s="32" t="s">
        <v>10</v>
      </c>
      <c r="B39" s="5" t="s">
        <v>101</v>
      </c>
      <c r="C39" s="5" t="s">
        <v>97</v>
      </c>
      <c r="D39" s="33" t="s">
        <v>175</v>
      </c>
      <c r="E39" s="1" t="str">
        <f t="shared" si="19"/>
        <v>10</v>
      </c>
      <c r="F39" s="1" t="str">
        <f t="shared" si="19"/>
        <v xml:space="preserve"> 1</v>
      </c>
      <c r="G39" s="1">
        <f t="shared" si="20"/>
        <v>20</v>
      </c>
      <c r="H39" s="1">
        <f t="shared" si="20"/>
        <v>11</v>
      </c>
      <c r="I39" s="5" t="str">
        <f t="shared" si="21"/>
        <v>TEAM 20</v>
      </c>
      <c r="J39" s="5" t="str">
        <f t="shared" si="21"/>
        <v>TEAM 11</v>
      </c>
      <c r="K39" s="85" t="s">
        <v>159</v>
      </c>
      <c r="L39" s="85" t="s">
        <v>150</v>
      </c>
      <c r="M39" s="34" t="s">
        <v>11</v>
      </c>
      <c r="N39" s="1" t="str">
        <f t="shared" si="5"/>
        <v>20</v>
      </c>
      <c r="O39" s="1" t="str">
        <f t="shared" si="5"/>
        <v>11</v>
      </c>
      <c r="P39" s="1">
        <f t="shared" si="6"/>
        <v>30</v>
      </c>
      <c r="Q39" s="1">
        <f t="shared" si="6"/>
        <v>21</v>
      </c>
      <c r="R39" s="5" t="str">
        <f t="shared" si="7"/>
        <v>TEAM 30</v>
      </c>
      <c r="S39" s="5" t="str">
        <f t="shared" si="7"/>
        <v>TEAM 21</v>
      </c>
      <c r="T39" s="35" t="s">
        <v>12</v>
      </c>
      <c r="U39" s="1" t="str">
        <f t="shared" si="8"/>
        <v>30</v>
      </c>
      <c r="V39" s="1" t="str">
        <f t="shared" si="8"/>
        <v>21</v>
      </c>
      <c r="W39" s="1">
        <f t="shared" si="9"/>
        <v>40</v>
      </c>
      <c r="X39" s="1">
        <f t="shared" si="9"/>
        <v>31</v>
      </c>
      <c r="Y39" s="5" t="str">
        <f t="shared" si="10"/>
        <v>TEAM 40</v>
      </c>
      <c r="Z39" s="5" t="str">
        <f t="shared" si="10"/>
        <v>TEAM 31</v>
      </c>
      <c r="AA39" s="36" t="s">
        <v>13</v>
      </c>
      <c r="AB39" s="1" t="str">
        <f t="shared" si="11"/>
        <v>40</v>
      </c>
      <c r="AC39" s="1" t="str">
        <f t="shared" si="11"/>
        <v>31</v>
      </c>
      <c r="AD39" s="1">
        <f t="shared" si="12"/>
        <v>50</v>
      </c>
      <c r="AE39" s="1">
        <f t="shared" si="12"/>
        <v>41</v>
      </c>
      <c r="AF39" s="5" t="str">
        <f t="shared" si="13"/>
        <v>TEAM 50</v>
      </c>
      <c r="AG39" s="5" t="str">
        <f t="shared" si="13"/>
        <v>TEAM 41</v>
      </c>
      <c r="AH39" s="27" t="s">
        <v>102</v>
      </c>
      <c r="AI39" s="1" t="str">
        <f t="shared" si="14"/>
        <v>50</v>
      </c>
      <c r="AJ39" s="1" t="str">
        <f t="shared" si="14"/>
        <v>41</v>
      </c>
      <c r="AK39" s="1">
        <f t="shared" si="15"/>
        <v>60</v>
      </c>
      <c r="AL39" s="1">
        <f t="shared" si="15"/>
        <v>51</v>
      </c>
      <c r="AM39" s="5" t="str">
        <f t="shared" si="16"/>
        <v>TEAM 60</v>
      </c>
      <c r="AN39" s="5" t="str">
        <f t="shared" si="16"/>
        <v>TEAM 51</v>
      </c>
      <c r="AO39" s="37" t="s">
        <v>103</v>
      </c>
      <c r="AP39" s="1" t="str">
        <f t="shared" si="22"/>
        <v>60</v>
      </c>
      <c r="AQ39" s="1" t="str">
        <f t="shared" si="23"/>
        <v>51</v>
      </c>
      <c r="AR39" s="1">
        <f t="shared" si="17"/>
        <v>70</v>
      </c>
      <c r="AS39" s="1">
        <f t="shared" si="17"/>
        <v>61</v>
      </c>
      <c r="AT39" s="5" t="str">
        <f t="shared" si="18"/>
        <v>TEAM 70</v>
      </c>
      <c r="AU39" s="5" t="str">
        <f t="shared" si="18"/>
        <v>TEAM 61</v>
      </c>
    </row>
    <row r="40" spans="1:47" ht="14" thickTop="1" thickBot="1" x14ac:dyDescent="0.35">
      <c r="A40" s="32" t="s">
        <v>10</v>
      </c>
      <c r="B40" s="5" t="s">
        <v>96</v>
      </c>
      <c r="C40" s="5" t="s">
        <v>99</v>
      </c>
      <c r="D40" s="33" t="s">
        <v>175</v>
      </c>
      <c r="E40" s="1" t="str">
        <f t="shared" si="19"/>
        <v xml:space="preserve"> 2</v>
      </c>
      <c r="F40" s="1" t="str">
        <f t="shared" si="19"/>
        <v xml:space="preserve"> 4</v>
      </c>
      <c r="G40" s="1">
        <f t="shared" si="20"/>
        <v>12</v>
      </c>
      <c r="H40" s="1">
        <f t="shared" si="20"/>
        <v>14</v>
      </c>
      <c r="I40" s="5" t="str">
        <f t="shared" si="21"/>
        <v>TEAM 12</v>
      </c>
      <c r="J40" s="5" t="str">
        <f t="shared" si="21"/>
        <v>TEAM 14</v>
      </c>
      <c r="K40" s="85" t="s">
        <v>151</v>
      </c>
      <c r="L40" s="85" t="s">
        <v>153</v>
      </c>
      <c r="M40" s="34" t="s">
        <v>11</v>
      </c>
      <c r="N40" s="1" t="str">
        <f t="shared" si="5"/>
        <v>12</v>
      </c>
      <c r="O40" s="1" t="str">
        <f t="shared" si="5"/>
        <v>14</v>
      </c>
      <c r="P40" s="1">
        <f t="shared" si="6"/>
        <v>22</v>
      </c>
      <c r="Q40" s="1">
        <f t="shared" si="6"/>
        <v>24</v>
      </c>
      <c r="R40" s="5" t="str">
        <f t="shared" si="7"/>
        <v>TEAM 22</v>
      </c>
      <c r="S40" s="5" t="str">
        <f t="shared" si="7"/>
        <v>TEAM 24</v>
      </c>
      <c r="T40" s="35" t="s">
        <v>12</v>
      </c>
      <c r="U40" s="1" t="str">
        <f t="shared" si="8"/>
        <v>22</v>
      </c>
      <c r="V40" s="1" t="str">
        <f t="shared" si="8"/>
        <v>24</v>
      </c>
      <c r="W40" s="1">
        <f t="shared" si="9"/>
        <v>32</v>
      </c>
      <c r="X40" s="1">
        <f t="shared" si="9"/>
        <v>34</v>
      </c>
      <c r="Y40" s="5" t="str">
        <f t="shared" si="10"/>
        <v>TEAM 32</v>
      </c>
      <c r="Z40" s="5" t="str">
        <f t="shared" si="10"/>
        <v>TEAM 34</v>
      </c>
      <c r="AA40" s="36" t="s">
        <v>13</v>
      </c>
      <c r="AB40" s="1" t="str">
        <f t="shared" si="11"/>
        <v>32</v>
      </c>
      <c r="AC40" s="1" t="str">
        <f t="shared" si="11"/>
        <v>34</v>
      </c>
      <c r="AD40" s="1">
        <f t="shared" si="12"/>
        <v>42</v>
      </c>
      <c r="AE40" s="1">
        <f t="shared" si="12"/>
        <v>44</v>
      </c>
      <c r="AF40" s="5" t="str">
        <f t="shared" si="13"/>
        <v>TEAM 42</v>
      </c>
      <c r="AG40" s="5" t="str">
        <f t="shared" si="13"/>
        <v>TEAM 44</v>
      </c>
      <c r="AH40" s="27" t="s">
        <v>102</v>
      </c>
      <c r="AI40" s="1" t="str">
        <f t="shared" si="14"/>
        <v>42</v>
      </c>
      <c r="AJ40" s="1" t="str">
        <f t="shared" si="14"/>
        <v>44</v>
      </c>
      <c r="AK40" s="1">
        <f t="shared" si="15"/>
        <v>52</v>
      </c>
      <c r="AL40" s="1">
        <f t="shared" si="15"/>
        <v>54</v>
      </c>
      <c r="AM40" s="5" t="str">
        <f t="shared" si="16"/>
        <v>TEAM 52</v>
      </c>
      <c r="AN40" s="5" t="str">
        <f t="shared" si="16"/>
        <v>TEAM 54</v>
      </c>
      <c r="AO40" s="37" t="s">
        <v>103</v>
      </c>
      <c r="AP40" s="1" t="str">
        <f t="shared" si="22"/>
        <v>52</v>
      </c>
      <c r="AQ40" s="1" t="str">
        <f t="shared" si="23"/>
        <v>54</v>
      </c>
      <c r="AR40" s="1">
        <f t="shared" si="17"/>
        <v>62</v>
      </c>
      <c r="AS40" s="1">
        <f t="shared" si="17"/>
        <v>64</v>
      </c>
      <c r="AT40" s="5" t="str">
        <f t="shared" si="18"/>
        <v>TEAM 62</v>
      </c>
      <c r="AU40" s="5" t="str">
        <f t="shared" si="18"/>
        <v>TEAM 64</v>
      </c>
    </row>
    <row r="41" spans="1:47" ht="14" thickTop="1" thickBot="1" x14ac:dyDescent="0.35">
      <c r="A41" s="32" t="s">
        <v>10</v>
      </c>
      <c r="B41" s="5" t="s">
        <v>97</v>
      </c>
      <c r="C41" s="5" t="s">
        <v>94</v>
      </c>
      <c r="D41" s="33" t="s">
        <v>175</v>
      </c>
      <c r="E41" s="1" t="str">
        <f t="shared" si="19"/>
        <v xml:space="preserve"> 1</v>
      </c>
      <c r="F41" s="1" t="str">
        <f t="shared" si="19"/>
        <v xml:space="preserve"> 5</v>
      </c>
      <c r="G41" s="1">
        <f t="shared" si="20"/>
        <v>11</v>
      </c>
      <c r="H41" s="1">
        <f t="shared" si="20"/>
        <v>15</v>
      </c>
      <c r="I41" s="5" t="str">
        <f t="shared" si="21"/>
        <v>TEAM 11</v>
      </c>
      <c r="J41" s="5" t="str">
        <f t="shared" si="21"/>
        <v>TEAM 15</v>
      </c>
      <c r="K41" s="85" t="s">
        <v>150</v>
      </c>
      <c r="L41" s="85" t="s">
        <v>154</v>
      </c>
      <c r="M41" s="34" t="s">
        <v>11</v>
      </c>
      <c r="N41" s="1" t="str">
        <f t="shared" si="5"/>
        <v>11</v>
      </c>
      <c r="O41" s="1" t="str">
        <f t="shared" si="5"/>
        <v>15</v>
      </c>
      <c r="P41" s="1">
        <f t="shared" si="6"/>
        <v>21</v>
      </c>
      <c r="Q41" s="1">
        <f t="shared" si="6"/>
        <v>25</v>
      </c>
      <c r="R41" s="5" t="str">
        <f t="shared" si="7"/>
        <v>TEAM 21</v>
      </c>
      <c r="S41" s="5" t="str">
        <f t="shared" si="7"/>
        <v>TEAM 25</v>
      </c>
      <c r="T41" s="35" t="s">
        <v>12</v>
      </c>
      <c r="U41" s="1" t="str">
        <f t="shared" si="8"/>
        <v>21</v>
      </c>
      <c r="V41" s="1" t="str">
        <f t="shared" si="8"/>
        <v>25</v>
      </c>
      <c r="W41" s="1">
        <f t="shared" si="9"/>
        <v>31</v>
      </c>
      <c r="X41" s="1">
        <f t="shared" si="9"/>
        <v>35</v>
      </c>
      <c r="Y41" s="5" t="str">
        <f t="shared" si="10"/>
        <v>TEAM 31</v>
      </c>
      <c r="Z41" s="5" t="str">
        <f t="shared" si="10"/>
        <v>TEAM 35</v>
      </c>
      <c r="AA41" s="36" t="s">
        <v>13</v>
      </c>
      <c r="AB41" s="1" t="str">
        <f t="shared" si="11"/>
        <v>31</v>
      </c>
      <c r="AC41" s="1" t="str">
        <f t="shared" si="11"/>
        <v>35</v>
      </c>
      <c r="AD41" s="1">
        <f t="shared" si="12"/>
        <v>41</v>
      </c>
      <c r="AE41" s="1">
        <f t="shared" si="12"/>
        <v>45</v>
      </c>
      <c r="AF41" s="5" t="str">
        <f t="shared" si="13"/>
        <v>TEAM 41</v>
      </c>
      <c r="AG41" s="5" t="str">
        <f t="shared" si="13"/>
        <v>TEAM 45</v>
      </c>
      <c r="AH41" s="27" t="s">
        <v>102</v>
      </c>
      <c r="AI41" s="1" t="str">
        <f t="shared" si="14"/>
        <v>41</v>
      </c>
      <c r="AJ41" s="1" t="str">
        <f t="shared" si="14"/>
        <v>45</v>
      </c>
      <c r="AK41" s="1">
        <f t="shared" si="15"/>
        <v>51</v>
      </c>
      <c r="AL41" s="1">
        <f t="shared" si="15"/>
        <v>55</v>
      </c>
      <c r="AM41" s="5" t="str">
        <f t="shared" si="16"/>
        <v>TEAM 51</v>
      </c>
      <c r="AN41" s="5" t="str">
        <f t="shared" si="16"/>
        <v>TEAM 55</v>
      </c>
      <c r="AO41" s="37" t="s">
        <v>103</v>
      </c>
      <c r="AP41" s="1" t="str">
        <f t="shared" si="22"/>
        <v>51</v>
      </c>
      <c r="AQ41" s="1" t="str">
        <f t="shared" si="23"/>
        <v>55</v>
      </c>
      <c r="AR41" s="1">
        <f t="shared" si="17"/>
        <v>61</v>
      </c>
      <c r="AS41" s="1">
        <f t="shared" si="17"/>
        <v>65</v>
      </c>
      <c r="AT41" s="5" t="str">
        <f t="shared" si="18"/>
        <v>TEAM 61</v>
      </c>
      <c r="AU41" s="5" t="str">
        <f t="shared" si="18"/>
        <v>TEAM 65</v>
      </c>
    </row>
    <row r="42" spans="1:47" ht="14" thickTop="1" thickBot="1" x14ac:dyDescent="0.35">
      <c r="A42" s="32" t="s">
        <v>10</v>
      </c>
      <c r="B42" s="5" t="s">
        <v>92</v>
      </c>
      <c r="C42" s="5" t="s">
        <v>98</v>
      </c>
      <c r="D42" s="33" t="s">
        <v>175</v>
      </c>
      <c r="E42" s="1" t="str">
        <f t="shared" si="19"/>
        <v xml:space="preserve"> 6</v>
      </c>
      <c r="F42" s="1" t="str">
        <f t="shared" si="19"/>
        <v xml:space="preserve"> 7</v>
      </c>
      <c r="G42" s="1">
        <f t="shared" si="20"/>
        <v>16</v>
      </c>
      <c r="H42" s="1">
        <f t="shared" si="20"/>
        <v>17</v>
      </c>
      <c r="I42" s="5" t="str">
        <f t="shared" si="21"/>
        <v>TEAM 16</v>
      </c>
      <c r="J42" s="5" t="str">
        <f t="shared" si="21"/>
        <v>TEAM 17</v>
      </c>
      <c r="K42" s="85" t="s">
        <v>155</v>
      </c>
      <c r="L42" s="85" t="s">
        <v>156</v>
      </c>
      <c r="M42" s="34" t="s">
        <v>11</v>
      </c>
      <c r="N42" s="1" t="str">
        <f t="shared" si="5"/>
        <v>16</v>
      </c>
      <c r="O42" s="1" t="str">
        <f t="shared" si="5"/>
        <v>17</v>
      </c>
      <c r="P42" s="1">
        <f t="shared" si="6"/>
        <v>26</v>
      </c>
      <c r="Q42" s="1">
        <f t="shared" si="6"/>
        <v>27</v>
      </c>
      <c r="R42" s="5" t="str">
        <f t="shared" si="7"/>
        <v>TEAM 26</v>
      </c>
      <c r="S42" s="5" t="str">
        <f t="shared" si="7"/>
        <v>TEAM 27</v>
      </c>
      <c r="T42" s="35" t="s">
        <v>12</v>
      </c>
      <c r="U42" s="1" t="str">
        <f t="shared" si="8"/>
        <v>26</v>
      </c>
      <c r="V42" s="1" t="str">
        <f t="shared" si="8"/>
        <v>27</v>
      </c>
      <c r="W42" s="1">
        <f t="shared" si="9"/>
        <v>36</v>
      </c>
      <c r="X42" s="1">
        <f t="shared" si="9"/>
        <v>37</v>
      </c>
      <c r="Y42" s="5" t="str">
        <f t="shared" si="10"/>
        <v>TEAM 36</v>
      </c>
      <c r="Z42" s="5" t="str">
        <f t="shared" si="10"/>
        <v>TEAM 37</v>
      </c>
      <c r="AA42" s="36" t="s">
        <v>13</v>
      </c>
      <c r="AB42" s="1" t="str">
        <f t="shared" si="11"/>
        <v>36</v>
      </c>
      <c r="AC42" s="1" t="str">
        <f t="shared" si="11"/>
        <v>37</v>
      </c>
      <c r="AD42" s="1">
        <f t="shared" si="12"/>
        <v>46</v>
      </c>
      <c r="AE42" s="1">
        <f t="shared" si="12"/>
        <v>47</v>
      </c>
      <c r="AF42" s="5" t="str">
        <f t="shared" si="13"/>
        <v>TEAM 46</v>
      </c>
      <c r="AG42" s="5" t="str">
        <f t="shared" si="13"/>
        <v>TEAM 47</v>
      </c>
      <c r="AH42" s="27" t="s">
        <v>102</v>
      </c>
      <c r="AI42" s="1" t="str">
        <f t="shared" si="14"/>
        <v>46</v>
      </c>
      <c r="AJ42" s="1" t="str">
        <f t="shared" si="14"/>
        <v>47</v>
      </c>
      <c r="AK42" s="1">
        <f t="shared" si="15"/>
        <v>56</v>
      </c>
      <c r="AL42" s="1">
        <f t="shared" si="15"/>
        <v>57</v>
      </c>
      <c r="AM42" s="5" t="str">
        <f t="shared" si="16"/>
        <v>TEAM 56</v>
      </c>
      <c r="AN42" s="5" t="str">
        <f t="shared" si="16"/>
        <v>TEAM 57</v>
      </c>
      <c r="AO42" s="37" t="s">
        <v>103</v>
      </c>
      <c r="AP42" s="1" t="str">
        <f t="shared" si="22"/>
        <v>56</v>
      </c>
      <c r="AQ42" s="1" t="str">
        <f t="shared" si="23"/>
        <v>57</v>
      </c>
      <c r="AR42" s="1">
        <f t="shared" si="17"/>
        <v>66</v>
      </c>
      <c r="AS42" s="1">
        <f t="shared" si="17"/>
        <v>67</v>
      </c>
      <c r="AT42" s="5" t="str">
        <f t="shared" si="18"/>
        <v>TEAM 66</v>
      </c>
      <c r="AU42" s="5" t="str">
        <f t="shared" si="18"/>
        <v>TEAM 67</v>
      </c>
    </row>
    <row r="43" spans="1:47" ht="14" thickTop="1" thickBot="1" x14ac:dyDescent="0.35">
      <c r="A43" s="32" t="s">
        <v>10</v>
      </c>
      <c r="B43" s="5" t="s">
        <v>101</v>
      </c>
      <c r="C43" s="5" t="s">
        <v>93</v>
      </c>
      <c r="D43" s="33" t="s">
        <v>175</v>
      </c>
      <c r="E43" s="1" t="str">
        <f t="shared" si="19"/>
        <v>10</v>
      </c>
      <c r="F43" s="1" t="str">
        <f t="shared" si="19"/>
        <v xml:space="preserve"> 3</v>
      </c>
      <c r="G43" s="1">
        <f t="shared" si="20"/>
        <v>20</v>
      </c>
      <c r="H43" s="1">
        <f t="shared" si="20"/>
        <v>13</v>
      </c>
      <c r="I43" s="5" t="str">
        <f t="shared" si="21"/>
        <v>TEAM 20</v>
      </c>
      <c r="J43" s="5" t="str">
        <f t="shared" si="21"/>
        <v>TEAM 13</v>
      </c>
      <c r="K43" s="85" t="s">
        <v>159</v>
      </c>
      <c r="L43" s="85" t="s">
        <v>152</v>
      </c>
      <c r="M43" s="34" t="s">
        <v>11</v>
      </c>
      <c r="N43" s="1" t="str">
        <f t="shared" si="5"/>
        <v>20</v>
      </c>
      <c r="O43" s="1" t="str">
        <f t="shared" si="5"/>
        <v>13</v>
      </c>
      <c r="P43" s="1">
        <f t="shared" si="6"/>
        <v>30</v>
      </c>
      <c r="Q43" s="1">
        <f t="shared" si="6"/>
        <v>23</v>
      </c>
      <c r="R43" s="5" t="str">
        <f t="shared" si="7"/>
        <v>TEAM 30</v>
      </c>
      <c r="S43" s="5" t="str">
        <f t="shared" si="7"/>
        <v>TEAM 23</v>
      </c>
      <c r="T43" s="35" t="s">
        <v>12</v>
      </c>
      <c r="U43" s="1" t="str">
        <f t="shared" si="8"/>
        <v>30</v>
      </c>
      <c r="V43" s="1" t="str">
        <f t="shared" si="8"/>
        <v>23</v>
      </c>
      <c r="W43" s="1">
        <f t="shared" si="9"/>
        <v>40</v>
      </c>
      <c r="X43" s="1">
        <f t="shared" si="9"/>
        <v>33</v>
      </c>
      <c r="Y43" s="5" t="str">
        <f t="shared" si="10"/>
        <v>TEAM 40</v>
      </c>
      <c r="Z43" s="5" t="str">
        <f t="shared" si="10"/>
        <v>TEAM 33</v>
      </c>
      <c r="AA43" s="36" t="s">
        <v>13</v>
      </c>
      <c r="AB43" s="1" t="str">
        <f t="shared" si="11"/>
        <v>40</v>
      </c>
      <c r="AC43" s="1" t="str">
        <f t="shared" si="11"/>
        <v>33</v>
      </c>
      <c r="AD43" s="1">
        <f t="shared" si="12"/>
        <v>50</v>
      </c>
      <c r="AE43" s="1">
        <f t="shared" si="12"/>
        <v>43</v>
      </c>
      <c r="AF43" s="5" t="str">
        <f t="shared" si="13"/>
        <v>TEAM 50</v>
      </c>
      <c r="AG43" s="5" t="str">
        <f t="shared" si="13"/>
        <v>TEAM 43</v>
      </c>
      <c r="AH43" s="27" t="s">
        <v>102</v>
      </c>
      <c r="AI43" s="1" t="str">
        <f t="shared" si="14"/>
        <v>50</v>
      </c>
      <c r="AJ43" s="1" t="str">
        <f t="shared" si="14"/>
        <v>43</v>
      </c>
      <c r="AK43" s="1">
        <f t="shared" si="15"/>
        <v>60</v>
      </c>
      <c r="AL43" s="1">
        <f t="shared" si="15"/>
        <v>53</v>
      </c>
      <c r="AM43" s="5" t="str">
        <f t="shared" si="16"/>
        <v>TEAM 60</v>
      </c>
      <c r="AN43" s="5" t="str">
        <f t="shared" si="16"/>
        <v>TEAM 53</v>
      </c>
      <c r="AO43" s="37" t="s">
        <v>103</v>
      </c>
      <c r="AP43" s="1" t="str">
        <f t="shared" si="22"/>
        <v>60</v>
      </c>
      <c r="AQ43" s="1" t="str">
        <f t="shared" si="23"/>
        <v>53</v>
      </c>
      <c r="AR43" s="1">
        <f t="shared" si="17"/>
        <v>70</v>
      </c>
      <c r="AS43" s="1">
        <f t="shared" si="17"/>
        <v>63</v>
      </c>
      <c r="AT43" s="5" t="str">
        <f t="shared" si="18"/>
        <v>TEAM 70</v>
      </c>
      <c r="AU43" s="5" t="str">
        <f t="shared" si="18"/>
        <v>TEAM 63</v>
      </c>
    </row>
    <row r="44" spans="1:47" ht="14" thickTop="1" thickBot="1" x14ac:dyDescent="0.35">
      <c r="A44" s="32" t="s">
        <v>10</v>
      </c>
      <c r="B44" s="5" t="s">
        <v>95</v>
      </c>
      <c r="C44" s="5" t="s">
        <v>100</v>
      </c>
      <c r="D44" s="33" t="s">
        <v>175</v>
      </c>
      <c r="E44" s="1" t="str">
        <f t="shared" si="19"/>
        <v xml:space="preserve"> 9</v>
      </c>
      <c r="F44" s="1" t="str">
        <f t="shared" si="19"/>
        <v xml:space="preserve"> 8</v>
      </c>
      <c r="G44" s="1">
        <f t="shared" si="20"/>
        <v>19</v>
      </c>
      <c r="H44" s="1">
        <f t="shared" si="20"/>
        <v>18</v>
      </c>
      <c r="I44" s="5" t="str">
        <f t="shared" si="21"/>
        <v>TEAM 19</v>
      </c>
      <c r="J44" s="5" t="str">
        <f t="shared" si="21"/>
        <v>TEAM 18</v>
      </c>
      <c r="K44" s="85" t="s">
        <v>158</v>
      </c>
      <c r="L44" s="85" t="s">
        <v>157</v>
      </c>
      <c r="M44" s="34" t="s">
        <v>11</v>
      </c>
      <c r="N44" s="1" t="str">
        <f t="shared" si="5"/>
        <v>19</v>
      </c>
      <c r="O44" s="1" t="str">
        <f t="shared" si="5"/>
        <v>18</v>
      </c>
      <c r="P44" s="1">
        <f t="shared" si="6"/>
        <v>29</v>
      </c>
      <c r="Q44" s="1">
        <f t="shared" si="6"/>
        <v>28</v>
      </c>
      <c r="R44" s="5" t="str">
        <f t="shared" si="7"/>
        <v>TEAM 29</v>
      </c>
      <c r="S44" s="5" t="str">
        <f t="shared" si="7"/>
        <v>TEAM 28</v>
      </c>
      <c r="T44" s="35" t="s">
        <v>12</v>
      </c>
      <c r="U44" s="1" t="str">
        <f t="shared" si="8"/>
        <v>29</v>
      </c>
      <c r="V44" s="1" t="str">
        <f t="shared" si="8"/>
        <v>28</v>
      </c>
      <c r="W44" s="1">
        <f t="shared" si="9"/>
        <v>39</v>
      </c>
      <c r="X44" s="1">
        <f t="shared" si="9"/>
        <v>38</v>
      </c>
      <c r="Y44" s="5" t="str">
        <f t="shared" si="10"/>
        <v>TEAM 39</v>
      </c>
      <c r="Z44" s="5" t="str">
        <f t="shared" si="10"/>
        <v>TEAM 38</v>
      </c>
      <c r="AA44" s="36" t="s">
        <v>13</v>
      </c>
      <c r="AB44" s="1" t="str">
        <f t="shared" si="11"/>
        <v>39</v>
      </c>
      <c r="AC44" s="1" t="str">
        <f t="shared" si="11"/>
        <v>38</v>
      </c>
      <c r="AD44" s="1">
        <f t="shared" si="12"/>
        <v>49</v>
      </c>
      <c r="AE44" s="1">
        <f t="shared" si="12"/>
        <v>48</v>
      </c>
      <c r="AF44" s="5" t="str">
        <f t="shared" si="13"/>
        <v>TEAM 49</v>
      </c>
      <c r="AG44" s="5" t="str">
        <f t="shared" si="13"/>
        <v>TEAM 48</v>
      </c>
      <c r="AH44" s="27" t="s">
        <v>102</v>
      </c>
      <c r="AI44" s="1" t="str">
        <f t="shared" si="14"/>
        <v>49</v>
      </c>
      <c r="AJ44" s="1" t="str">
        <f t="shared" si="14"/>
        <v>48</v>
      </c>
      <c r="AK44" s="1">
        <f t="shared" si="15"/>
        <v>59</v>
      </c>
      <c r="AL44" s="1">
        <f t="shared" si="15"/>
        <v>58</v>
      </c>
      <c r="AM44" s="5" t="str">
        <f t="shared" si="16"/>
        <v>TEAM 59</v>
      </c>
      <c r="AN44" s="5" t="str">
        <f t="shared" si="16"/>
        <v>TEAM 58</v>
      </c>
      <c r="AO44" s="37" t="s">
        <v>103</v>
      </c>
      <c r="AP44" s="1" t="str">
        <f t="shared" si="22"/>
        <v>59</v>
      </c>
      <c r="AQ44" s="1" t="str">
        <f t="shared" si="23"/>
        <v>58</v>
      </c>
      <c r="AR44" s="1">
        <f t="shared" si="17"/>
        <v>69</v>
      </c>
      <c r="AS44" s="1">
        <f t="shared" si="17"/>
        <v>68</v>
      </c>
      <c r="AT44" s="5" t="str">
        <f t="shared" si="18"/>
        <v>TEAM 69</v>
      </c>
      <c r="AU44" s="5" t="str">
        <f t="shared" si="18"/>
        <v>TEAM 68</v>
      </c>
    </row>
    <row r="45" spans="1:47" ht="14" thickTop="1" thickBot="1" x14ac:dyDescent="0.35">
      <c r="A45" s="32" t="s">
        <v>10</v>
      </c>
      <c r="B45" s="5" t="s">
        <v>97</v>
      </c>
      <c r="C45" s="5" t="s">
        <v>95</v>
      </c>
      <c r="D45" s="33" t="s">
        <v>175</v>
      </c>
      <c r="E45" s="1" t="str">
        <f t="shared" si="19"/>
        <v xml:space="preserve"> 1</v>
      </c>
      <c r="F45" s="1" t="str">
        <f t="shared" si="19"/>
        <v xml:space="preserve"> 9</v>
      </c>
      <c r="G45" s="1">
        <f t="shared" si="20"/>
        <v>11</v>
      </c>
      <c r="H45" s="1">
        <f t="shared" si="20"/>
        <v>19</v>
      </c>
      <c r="I45" s="5" t="str">
        <f t="shared" si="21"/>
        <v>TEAM 11</v>
      </c>
      <c r="J45" s="5" t="str">
        <f t="shared" si="21"/>
        <v>TEAM 19</v>
      </c>
      <c r="K45" s="85" t="s">
        <v>150</v>
      </c>
      <c r="L45" s="85" t="s">
        <v>158</v>
      </c>
      <c r="M45" s="34" t="s">
        <v>11</v>
      </c>
      <c r="N45" s="1" t="str">
        <f t="shared" si="5"/>
        <v>11</v>
      </c>
      <c r="O45" s="1" t="str">
        <f t="shared" si="5"/>
        <v>19</v>
      </c>
      <c r="P45" s="1">
        <f t="shared" si="6"/>
        <v>21</v>
      </c>
      <c r="Q45" s="1">
        <f t="shared" si="6"/>
        <v>29</v>
      </c>
      <c r="R45" s="5" t="str">
        <f t="shared" si="7"/>
        <v>TEAM 21</v>
      </c>
      <c r="S45" s="5" t="str">
        <f t="shared" si="7"/>
        <v>TEAM 29</v>
      </c>
      <c r="T45" s="35" t="s">
        <v>12</v>
      </c>
      <c r="U45" s="1" t="str">
        <f t="shared" si="8"/>
        <v>21</v>
      </c>
      <c r="V45" s="1" t="str">
        <f t="shared" si="8"/>
        <v>29</v>
      </c>
      <c r="W45" s="1">
        <f t="shared" si="9"/>
        <v>31</v>
      </c>
      <c r="X45" s="1">
        <f t="shared" si="9"/>
        <v>39</v>
      </c>
      <c r="Y45" s="5" t="str">
        <f t="shared" si="10"/>
        <v>TEAM 31</v>
      </c>
      <c r="Z45" s="5" t="str">
        <f t="shared" si="10"/>
        <v>TEAM 39</v>
      </c>
      <c r="AA45" s="36" t="s">
        <v>13</v>
      </c>
      <c r="AB45" s="1" t="str">
        <f t="shared" si="11"/>
        <v>31</v>
      </c>
      <c r="AC45" s="1" t="str">
        <f t="shared" si="11"/>
        <v>39</v>
      </c>
      <c r="AD45" s="1">
        <f t="shared" si="12"/>
        <v>41</v>
      </c>
      <c r="AE45" s="1">
        <f t="shared" si="12"/>
        <v>49</v>
      </c>
      <c r="AF45" s="5" t="str">
        <f t="shared" si="13"/>
        <v>TEAM 41</v>
      </c>
      <c r="AG45" s="5" t="str">
        <f t="shared" si="13"/>
        <v>TEAM 49</v>
      </c>
      <c r="AH45" s="27" t="s">
        <v>102</v>
      </c>
      <c r="AI45" s="1" t="str">
        <f t="shared" si="14"/>
        <v>41</v>
      </c>
      <c r="AJ45" s="1" t="str">
        <f t="shared" si="14"/>
        <v>49</v>
      </c>
      <c r="AK45" s="1">
        <f t="shared" si="15"/>
        <v>51</v>
      </c>
      <c r="AL45" s="1">
        <f t="shared" si="15"/>
        <v>59</v>
      </c>
      <c r="AM45" s="5" t="str">
        <f t="shared" si="16"/>
        <v>TEAM 51</v>
      </c>
      <c r="AN45" s="5" t="str">
        <f t="shared" si="16"/>
        <v>TEAM 59</v>
      </c>
      <c r="AO45" s="37" t="s">
        <v>103</v>
      </c>
      <c r="AP45" s="1" t="str">
        <f t="shared" si="22"/>
        <v>51</v>
      </c>
      <c r="AQ45" s="1" t="str">
        <f t="shared" si="23"/>
        <v>59</v>
      </c>
      <c r="AR45" s="1">
        <f t="shared" si="17"/>
        <v>61</v>
      </c>
      <c r="AS45" s="1">
        <f t="shared" si="17"/>
        <v>69</v>
      </c>
      <c r="AT45" s="5" t="str">
        <f t="shared" si="18"/>
        <v>TEAM 61</v>
      </c>
      <c r="AU45" s="5" t="str">
        <f t="shared" si="18"/>
        <v>TEAM 69</v>
      </c>
    </row>
    <row r="46" spans="1:47" ht="14" thickTop="1" thickBot="1" x14ac:dyDescent="0.35">
      <c r="A46" s="32" t="s">
        <v>10</v>
      </c>
      <c r="B46" s="5" t="s">
        <v>100</v>
      </c>
      <c r="C46" s="5" t="s">
        <v>96</v>
      </c>
      <c r="D46" s="33" t="s">
        <v>175</v>
      </c>
      <c r="E46" s="1" t="str">
        <f t="shared" si="19"/>
        <v xml:space="preserve"> 8</v>
      </c>
      <c r="F46" s="1" t="str">
        <f t="shared" si="19"/>
        <v xml:space="preserve"> 2</v>
      </c>
      <c r="G46" s="1">
        <f t="shared" si="20"/>
        <v>18</v>
      </c>
      <c r="H46" s="1">
        <f t="shared" si="20"/>
        <v>12</v>
      </c>
      <c r="I46" s="5" t="str">
        <f t="shared" si="21"/>
        <v>TEAM 18</v>
      </c>
      <c r="J46" s="5" t="str">
        <f t="shared" si="21"/>
        <v>TEAM 12</v>
      </c>
      <c r="K46" s="85" t="s">
        <v>157</v>
      </c>
      <c r="L46" s="85" t="s">
        <v>151</v>
      </c>
      <c r="M46" s="34" t="s">
        <v>11</v>
      </c>
      <c r="N46" s="1" t="str">
        <f t="shared" si="5"/>
        <v>18</v>
      </c>
      <c r="O46" s="1" t="str">
        <f t="shared" si="5"/>
        <v>12</v>
      </c>
      <c r="P46" s="1">
        <f t="shared" si="6"/>
        <v>28</v>
      </c>
      <c r="Q46" s="1">
        <f t="shared" si="6"/>
        <v>22</v>
      </c>
      <c r="R46" s="5" t="str">
        <f t="shared" si="7"/>
        <v>TEAM 28</v>
      </c>
      <c r="S46" s="5" t="str">
        <f t="shared" si="7"/>
        <v>TEAM 22</v>
      </c>
      <c r="T46" s="35" t="s">
        <v>12</v>
      </c>
      <c r="U46" s="1" t="str">
        <f t="shared" si="8"/>
        <v>28</v>
      </c>
      <c r="V46" s="1" t="str">
        <f t="shared" si="8"/>
        <v>22</v>
      </c>
      <c r="W46" s="1">
        <f t="shared" si="9"/>
        <v>38</v>
      </c>
      <c r="X46" s="1">
        <f t="shared" si="9"/>
        <v>32</v>
      </c>
      <c r="Y46" s="5" t="str">
        <f t="shared" si="10"/>
        <v>TEAM 38</v>
      </c>
      <c r="Z46" s="5" t="str">
        <f t="shared" si="10"/>
        <v>TEAM 32</v>
      </c>
      <c r="AA46" s="36" t="s">
        <v>13</v>
      </c>
      <c r="AB46" s="1" t="str">
        <f t="shared" si="11"/>
        <v>38</v>
      </c>
      <c r="AC46" s="1" t="str">
        <f t="shared" si="11"/>
        <v>32</v>
      </c>
      <c r="AD46" s="1">
        <f t="shared" si="12"/>
        <v>48</v>
      </c>
      <c r="AE46" s="1">
        <f t="shared" si="12"/>
        <v>42</v>
      </c>
      <c r="AF46" s="5" t="str">
        <f t="shared" si="13"/>
        <v>TEAM 48</v>
      </c>
      <c r="AG46" s="5" t="str">
        <f t="shared" si="13"/>
        <v>TEAM 42</v>
      </c>
      <c r="AH46" s="27" t="s">
        <v>102</v>
      </c>
      <c r="AI46" s="1" t="str">
        <f t="shared" si="14"/>
        <v>48</v>
      </c>
      <c r="AJ46" s="1" t="str">
        <f t="shared" si="14"/>
        <v>42</v>
      </c>
      <c r="AK46" s="1">
        <f t="shared" si="15"/>
        <v>58</v>
      </c>
      <c r="AL46" s="1">
        <f t="shared" si="15"/>
        <v>52</v>
      </c>
      <c r="AM46" s="5" t="str">
        <f t="shared" si="16"/>
        <v>TEAM 58</v>
      </c>
      <c r="AN46" s="5" t="str">
        <f t="shared" si="16"/>
        <v>TEAM 52</v>
      </c>
      <c r="AO46" s="37" t="s">
        <v>103</v>
      </c>
      <c r="AP46" s="1" t="str">
        <f t="shared" si="22"/>
        <v>58</v>
      </c>
      <c r="AQ46" s="1" t="str">
        <f t="shared" si="23"/>
        <v>52</v>
      </c>
      <c r="AR46" s="1">
        <f t="shared" si="17"/>
        <v>68</v>
      </c>
      <c r="AS46" s="1">
        <f t="shared" si="17"/>
        <v>62</v>
      </c>
      <c r="AT46" s="5" t="str">
        <f t="shared" si="18"/>
        <v>TEAM 68</v>
      </c>
      <c r="AU46" s="5" t="str">
        <f t="shared" si="18"/>
        <v>TEAM 62</v>
      </c>
    </row>
    <row r="47" spans="1:47" ht="14" thickTop="1" thickBot="1" x14ac:dyDescent="0.35">
      <c r="A47" s="32" t="s">
        <v>10</v>
      </c>
      <c r="B47" s="5" t="s">
        <v>101</v>
      </c>
      <c r="C47" s="5" t="s">
        <v>99</v>
      </c>
      <c r="D47" s="33" t="s">
        <v>175</v>
      </c>
      <c r="E47" s="1" t="str">
        <f t="shared" si="19"/>
        <v>10</v>
      </c>
      <c r="F47" s="1" t="str">
        <f t="shared" si="19"/>
        <v xml:space="preserve"> 4</v>
      </c>
      <c r="G47" s="1">
        <f t="shared" si="20"/>
        <v>20</v>
      </c>
      <c r="H47" s="1">
        <f t="shared" si="20"/>
        <v>14</v>
      </c>
      <c r="I47" s="5" t="str">
        <f t="shared" si="21"/>
        <v>TEAM 20</v>
      </c>
      <c r="J47" s="5" t="str">
        <f t="shared" si="21"/>
        <v>TEAM 14</v>
      </c>
      <c r="K47" s="85" t="s">
        <v>159</v>
      </c>
      <c r="L47" s="85" t="s">
        <v>153</v>
      </c>
      <c r="M47" s="34" t="s">
        <v>11</v>
      </c>
      <c r="N47" s="1" t="str">
        <f t="shared" si="5"/>
        <v>20</v>
      </c>
      <c r="O47" s="1" t="str">
        <f t="shared" si="5"/>
        <v>14</v>
      </c>
      <c r="P47" s="1">
        <f t="shared" si="6"/>
        <v>30</v>
      </c>
      <c r="Q47" s="1">
        <f t="shared" si="6"/>
        <v>24</v>
      </c>
      <c r="R47" s="5" t="str">
        <f t="shared" si="7"/>
        <v>TEAM 30</v>
      </c>
      <c r="S47" s="5" t="str">
        <f t="shared" si="7"/>
        <v>TEAM 24</v>
      </c>
      <c r="T47" s="35" t="s">
        <v>12</v>
      </c>
      <c r="U47" s="1" t="str">
        <f t="shared" si="8"/>
        <v>30</v>
      </c>
      <c r="V47" s="1" t="str">
        <f t="shared" si="8"/>
        <v>24</v>
      </c>
      <c r="W47" s="1">
        <f t="shared" si="9"/>
        <v>40</v>
      </c>
      <c r="X47" s="1">
        <f t="shared" si="9"/>
        <v>34</v>
      </c>
      <c r="Y47" s="5" t="str">
        <f t="shared" si="10"/>
        <v>TEAM 40</v>
      </c>
      <c r="Z47" s="5" t="str">
        <f t="shared" si="10"/>
        <v>TEAM 34</v>
      </c>
      <c r="AA47" s="36" t="s">
        <v>13</v>
      </c>
      <c r="AB47" s="1" t="str">
        <f t="shared" si="11"/>
        <v>40</v>
      </c>
      <c r="AC47" s="1" t="str">
        <f t="shared" si="11"/>
        <v>34</v>
      </c>
      <c r="AD47" s="1">
        <f t="shared" si="12"/>
        <v>50</v>
      </c>
      <c r="AE47" s="1">
        <f t="shared" si="12"/>
        <v>44</v>
      </c>
      <c r="AF47" s="5" t="str">
        <f t="shared" si="13"/>
        <v>TEAM 50</v>
      </c>
      <c r="AG47" s="5" t="str">
        <f t="shared" si="13"/>
        <v>TEAM 44</v>
      </c>
      <c r="AH47" s="27" t="s">
        <v>102</v>
      </c>
      <c r="AI47" s="1" t="str">
        <f t="shared" si="14"/>
        <v>50</v>
      </c>
      <c r="AJ47" s="1" t="str">
        <f t="shared" si="14"/>
        <v>44</v>
      </c>
      <c r="AK47" s="1">
        <f t="shared" si="15"/>
        <v>60</v>
      </c>
      <c r="AL47" s="1">
        <f t="shared" si="15"/>
        <v>54</v>
      </c>
      <c r="AM47" s="5" t="str">
        <f t="shared" si="16"/>
        <v>TEAM 60</v>
      </c>
      <c r="AN47" s="5" t="str">
        <f t="shared" si="16"/>
        <v>TEAM 54</v>
      </c>
      <c r="AO47" s="37" t="s">
        <v>103</v>
      </c>
      <c r="AP47" s="1" t="str">
        <f t="shared" si="22"/>
        <v>60</v>
      </c>
      <c r="AQ47" s="1" t="str">
        <f t="shared" si="23"/>
        <v>54</v>
      </c>
      <c r="AR47" s="1">
        <f t="shared" si="17"/>
        <v>70</v>
      </c>
      <c r="AS47" s="1">
        <f t="shared" si="17"/>
        <v>64</v>
      </c>
      <c r="AT47" s="5" t="str">
        <f t="shared" si="18"/>
        <v>TEAM 70</v>
      </c>
      <c r="AU47" s="5" t="str">
        <f t="shared" si="18"/>
        <v>TEAM 64</v>
      </c>
    </row>
    <row r="48" spans="1:47" ht="14" thickTop="1" thickBot="1" x14ac:dyDescent="0.35">
      <c r="A48" s="32" t="s">
        <v>10</v>
      </c>
      <c r="B48" s="5" t="s">
        <v>93</v>
      </c>
      <c r="C48" s="5" t="s">
        <v>98</v>
      </c>
      <c r="D48" s="33" t="s">
        <v>175</v>
      </c>
      <c r="E48" s="1" t="str">
        <f t="shared" si="19"/>
        <v xml:space="preserve"> 3</v>
      </c>
      <c r="F48" s="1" t="str">
        <f t="shared" si="19"/>
        <v xml:space="preserve"> 7</v>
      </c>
      <c r="G48" s="1">
        <f t="shared" si="20"/>
        <v>13</v>
      </c>
      <c r="H48" s="1">
        <f t="shared" si="20"/>
        <v>17</v>
      </c>
      <c r="I48" s="5" t="str">
        <f t="shared" si="21"/>
        <v>TEAM 13</v>
      </c>
      <c r="J48" s="5" t="str">
        <f t="shared" si="21"/>
        <v>TEAM 17</v>
      </c>
      <c r="K48" s="85" t="s">
        <v>152</v>
      </c>
      <c r="L48" s="85" t="s">
        <v>156</v>
      </c>
      <c r="M48" s="34" t="s">
        <v>11</v>
      </c>
      <c r="N48" s="1" t="str">
        <f t="shared" si="5"/>
        <v>13</v>
      </c>
      <c r="O48" s="1" t="str">
        <f t="shared" si="5"/>
        <v>17</v>
      </c>
      <c r="P48" s="1">
        <f t="shared" si="6"/>
        <v>23</v>
      </c>
      <c r="Q48" s="1">
        <f t="shared" si="6"/>
        <v>27</v>
      </c>
      <c r="R48" s="5" t="str">
        <f t="shared" si="7"/>
        <v>TEAM 23</v>
      </c>
      <c r="S48" s="5" t="str">
        <f t="shared" si="7"/>
        <v>TEAM 27</v>
      </c>
      <c r="T48" s="35" t="s">
        <v>12</v>
      </c>
      <c r="U48" s="1" t="str">
        <f t="shared" si="8"/>
        <v>23</v>
      </c>
      <c r="V48" s="1" t="str">
        <f t="shared" si="8"/>
        <v>27</v>
      </c>
      <c r="W48" s="1">
        <f t="shared" si="9"/>
        <v>33</v>
      </c>
      <c r="X48" s="1">
        <f t="shared" si="9"/>
        <v>37</v>
      </c>
      <c r="Y48" s="5" t="str">
        <f t="shared" si="10"/>
        <v>TEAM 33</v>
      </c>
      <c r="Z48" s="5" t="str">
        <f t="shared" si="10"/>
        <v>TEAM 37</v>
      </c>
      <c r="AA48" s="36" t="s">
        <v>13</v>
      </c>
      <c r="AB48" s="1" t="str">
        <f t="shared" si="11"/>
        <v>33</v>
      </c>
      <c r="AC48" s="1" t="str">
        <f t="shared" si="11"/>
        <v>37</v>
      </c>
      <c r="AD48" s="1">
        <f t="shared" si="12"/>
        <v>43</v>
      </c>
      <c r="AE48" s="1">
        <f t="shared" si="12"/>
        <v>47</v>
      </c>
      <c r="AF48" s="5" t="str">
        <f t="shared" si="13"/>
        <v>TEAM 43</v>
      </c>
      <c r="AG48" s="5" t="str">
        <f t="shared" si="13"/>
        <v>TEAM 47</v>
      </c>
      <c r="AH48" s="27" t="s">
        <v>102</v>
      </c>
      <c r="AI48" s="1" t="str">
        <f t="shared" si="14"/>
        <v>43</v>
      </c>
      <c r="AJ48" s="1" t="str">
        <f t="shared" si="14"/>
        <v>47</v>
      </c>
      <c r="AK48" s="1">
        <f t="shared" si="15"/>
        <v>53</v>
      </c>
      <c r="AL48" s="1">
        <f t="shared" si="15"/>
        <v>57</v>
      </c>
      <c r="AM48" s="5" t="str">
        <f t="shared" si="16"/>
        <v>TEAM 53</v>
      </c>
      <c r="AN48" s="5" t="str">
        <f t="shared" si="16"/>
        <v>TEAM 57</v>
      </c>
      <c r="AO48" s="37" t="s">
        <v>103</v>
      </c>
      <c r="AP48" s="1" t="str">
        <f t="shared" si="22"/>
        <v>53</v>
      </c>
      <c r="AQ48" s="1" t="str">
        <f t="shared" si="23"/>
        <v>57</v>
      </c>
      <c r="AR48" s="1">
        <f t="shared" si="17"/>
        <v>63</v>
      </c>
      <c r="AS48" s="1">
        <f t="shared" si="17"/>
        <v>67</v>
      </c>
      <c r="AT48" s="5" t="str">
        <f t="shared" si="18"/>
        <v>TEAM 63</v>
      </c>
      <c r="AU48" s="5" t="str">
        <f t="shared" si="18"/>
        <v>TEAM 67</v>
      </c>
    </row>
    <row r="49" spans="1:47" ht="14" thickTop="1" thickBot="1" x14ac:dyDescent="0.35">
      <c r="A49" s="69" t="s">
        <v>10</v>
      </c>
      <c r="B49" s="5" t="s">
        <v>94</v>
      </c>
      <c r="C49" s="5" t="s">
        <v>92</v>
      </c>
      <c r="D49" s="33" t="s">
        <v>175</v>
      </c>
      <c r="E49" s="1" t="str">
        <f t="shared" si="19"/>
        <v xml:space="preserve"> 5</v>
      </c>
      <c r="F49" s="1" t="str">
        <f t="shared" si="19"/>
        <v xml:space="preserve"> 6</v>
      </c>
      <c r="G49" s="1">
        <f t="shared" si="20"/>
        <v>15</v>
      </c>
      <c r="H49" s="1">
        <f t="shared" si="20"/>
        <v>16</v>
      </c>
      <c r="I49" s="5" t="str">
        <f t="shared" si="21"/>
        <v>TEAM 15</v>
      </c>
      <c r="J49" s="5" t="str">
        <f t="shared" si="21"/>
        <v>TEAM 16</v>
      </c>
      <c r="K49" s="85" t="s">
        <v>154</v>
      </c>
      <c r="L49" s="85" t="s">
        <v>155</v>
      </c>
      <c r="M49" s="34" t="s">
        <v>11</v>
      </c>
      <c r="N49" s="1" t="str">
        <f t="shared" si="5"/>
        <v>15</v>
      </c>
      <c r="O49" s="1" t="str">
        <f t="shared" si="5"/>
        <v>16</v>
      </c>
      <c r="P49" s="1">
        <f t="shared" si="6"/>
        <v>25</v>
      </c>
      <c r="Q49" s="1">
        <f t="shared" si="6"/>
        <v>26</v>
      </c>
      <c r="R49" s="5" t="str">
        <f t="shared" si="7"/>
        <v>TEAM 25</v>
      </c>
      <c r="S49" s="5" t="str">
        <f t="shared" si="7"/>
        <v>TEAM 26</v>
      </c>
      <c r="T49" s="35" t="s">
        <v>12</v>
      </c>
      <c r="U49" s="1" t="str">
        <f t="shared" si="8"/>
        <v>25</v>
      </c>
      <c r="V49" s="1" t="str">
        <f t="shared" si="8"/>
        <v>26</v>
      </c>
      <c r="W49" s="1">
        <f t="shared" si="9"/>
        <v>35</v>
      </c>
      <c r="X49" s="1">
        <f t="shared" si="9"/>
        <v>36</v>
      </c>
      <c r="Y49" s="5" t="str">
        <f t="shared" si="10"/>
        <v>TEAM 35</v>
      </c>
      <c r="Z49" s="5" t="str">
        <f t="shared" si="10"/>
        <v>TEAM 36</v>
      </c>
      <c r="AA49" s="36" t="s">
        <v>13</v>
      </c>
      <c r="AB49" s="1" t="str">
        <f t="shared" si="11"/>
        <v>35</v>
      </c>
      <c r="AC49" s="1" t="str">
        <f t="shared" si="11"/>
        <v>36</v>
      </c>
      <c r="AD49" s="1">
        <f t="shared" si="12"/>
        <v>45</v>
      </c>
      <c r="AE49" s="1">
        <f t="shared" si="12"/>
        <v>46</v>
      </c>
      <c r="AF49" s="5" t="str">
        <f t="shared" si="13"/>
        <v>TEAM 45</v>
      </c>
      <c r="AG49" s="5" t="str">
        <f t="shared" si="13"/>
        <v>TEAM 46</v>
      </c>
      <c r="AH49" s="27" t="s">
        <v>102</v>
      </c>
      <c r="AI49" s="1" t="str">
        <f t="shared" si="14"/>
        <v>45</v>
      </c>
      <c r="AJ49" s="1" t="str">
        <f t="shared" si="14"/>
        <v>46</v>
      </c>
      <c r="AK49" s="1">
        <f t="shared" si="15"/>
        <v>55</v>
      </c>
      <c r="AL49" s="1">
        <f t="shared" si="15"/>
        <v>56</v>
      </c>
      <c r="AM49" s="5" t="str">
        <f t="shared" si="16"/>
        <v>TEAM 55</v>
      </c>
      <c r="AN49" s="5" t="str">
        <f t="shared" si="16"/>
        <v>TEAM 56</v>
      </c>
      <c r="AO49" s="37" t="s">
        <v>103</v>
      </c>
      <c r="AP49" s="1" t="str">
        <f t="shared" si="22"/>
        <v>55</v>
      </c>
      <c r="AQ49" s="1" t="str">
        <f t="shared" si="23"/>
        <v>56</v>
      </c>
      <c r="AR49" s="1">
        <f t="shared" si="17"/>
        <v>65</v>
      </c>
      <c r="AS49" s="1">
        <f t="shared" si="17"/>
        <v>66</v>
      </c>
      <c r="AT49" s="5" t="str">
        <f t="shared" si="18"/>
        <v>TEAM 65</v>
      </c>
      <c r="AU49" s="5" t="str">
        <f t="shared" si="18"/>
        <v>TEAM 66</v>
      </c>
    </row>
    <row r="50" spans="1:47" ht="14" thickTop="1" thickBot="1" x14ac:dyDescent="0.35">
      <c r="A50" s="32" t="s">
        <v>10</v>
      </c>
      <c r="B50" s="5" t="s">
        <v>93</v>
      </c>
      <c r="C50" s="5" t="s">
        <v>92</v>
      </c>
      <c r="D50" s="33" t="s">
        <v>175</v>
      </c>
      <c r="E50" s="1" t="str">
        <f t="shared" si="19"/>
        <v xml:space="preserve"> 3</v>
      </c>
      <c r="F50" s="1" t="str">
        <f t="shared" si="19"/>
        <v xml:space="preserve"> 6</v>
      </c>
      <c r="G50" s="1">
        <f t="shared" si="20"/>
        <v>13</v>
      </c>
      <c r="H50" s="1">
        <f t="shared" si="20"/>
        <v>16</v>
      </c>
      <c r="I50" s="5" t="str">
        <f t="shared" si="21"/>
        <v>TEAM 13</v>
      </c>
      <c r="J50" s="5" t="str">
        <f t="shared" si="21"/>
        <v>TEAM 16</v>
      </c>
      <c r="K50" s="197" t="s">
        <v>152</v>
      </c>
      <c r="L50" s="197" t="s">
        <v>155</v>
      </c>
      <c r="M50" s="34" t="s">
        <v>11</v>
      </c>
      <c r="N50" s="1" t="str">
        <f t="shared" si="5"/>
        <v>13</v>
      </c>
      <c r="O50" s="1" t="str">
        <f t="shared" si="5"/>
        <v>16</v>
      </c>
      <c r="P50" s="1">
        <f t="shared" si="6"/>
        <v>23</v>
      </c>
      <c r="Q50" s="1">
        <f t="shared" si="6"/>
        <v>26</v>
      </c>
      <c r="R50" s="5" t="str">
        <f t="shared" si="7"/>
        <v>TEAM 23</v>
      </c>
      <c r="S50" s="5" t="str">
        <f t="shared" si="7"/>
        <v>TEAM 26</v>
      </c>
      <c r="T50" s="35" t="s">
        <v>12</v>
      </c>
      <c r="U50" s="1" t="str">
        <f t="shared" si="8"/>
        <v>23</v>
      </c>
      <c r="V50" s="1" t="str">
        <f t="shared" si="8"/>
        <v>26</v>
      </c>
      <c r="W50" s="1">
        <f t="shared" si="9"/>
        <v>33</v>
      </c>
      <c r="X50" s="1">
        <f t="shared" si="9"/>
        <v>36</v>
      </c>
      <c r="Y50" s="5" t="str">
        <f t="shared" si="10"/>
        <v>TEAM 33</v>
      </c>
      <c r="Z50" s="5" t="str">
        <f t="shared" si="10"/>
        <v>TEAM 36</v>
      </c>
      <c r="AA50" s="36" t="s">
        <v>13</v>
      </c>
      <c r="AB50" s="1" t="str">
        <f t="shared" si="11"/>
        <v>33</v>
      </c>
      <c r="AC50" s="1" t="str">
        <f t="shared" si="11"/>
        <v>36</v>
      </c>
      <c r="AD50" s="1">
        <f t="shared" si="12"/>
        <v>43</v>
      </c>
      <c r="AE50" s="1">
        <f t="shared" si="12"/>
        <v>46</v>
      </c>
      <c r="AF50" s="5" t="str">
        <f t="shared" si="13"/>
        <v>TEAM 43</v>
      </c>
      <c r="AG50" s="5" t="str">
        <f t="shared" si="13"/>
        <v>TEAM 46</v>
      </c>
      <c r="AH50" s="27" t="s">
        <v>102</v>
      </c>
      <c r="AI50" s="1" t="str">
        <f t="shared" si="14"/>
        <v>43</v>
      </c>
      <c r="AJ50" s="1" t="str">
        <f t="shared" si="14"/>
        <v>46</v>
      </c>
      <c r="AK50" s="1">
        <f t="shared" si="15"/>
        <v>53</v>
      </c>
      <c r="AL50" s="1">
        <f t="shared" si="15"/>
        <v>56</v>
      </c>
      <c r="AM50" s="5" t="str">
        <f t="shared" si="16"/>
        <v>TEAM 53</v>
      </c>
      <c r="AN50" s="5" t="str">
        <f t="shared" si="16"/>
        <v>TEAM 56</v>
      </c>
      <c r="AO50" s="37" t="s">
        <v>103</v>
      </c>
      <c r="AP50" s="1" t="str">
        <f t="shared" si="22"/>
        <v>53</v>
      </c>
      <c r="AQ50" s="1" t="str">
        <f t="shared" si="23"/>
        <v>56</v>
      </c>
      <c r="AR50" s="1">
        <f t="shared" si="17"/>
        <v>63</v>
      </c>
      <c r="AS50" s="1">
        <f t="shared" si="17"/>
        <v>66</v>
      </c>
      <c r="AT50" s="5" t="str">
        <f t="shared" si="18"/>
        <v>TEAM 63</v>
      </c>
      <c r="AU50" s="5" t="str">
        <f t="shared" si="18"/>
        <v>TEAM 66</v>
      </c>
    </row>
    <row r="51" spans="1:47" ht="14" thickTop="1" thickBot="1" x14ac:dyDescent="0.35">
      <c r="A51" s="32" t="s">
        <v>10</v>
      </c>
      <c r="B51" s="5" t="s">
        <v>94</v>
      </c>
      <c r="C51" s="5" t="s">
        <v>95</v>
      </c>
      <c r="D51" s="33" t="s">
        <v>175</v>
      </c>
      <c r="E51" s="1" t="str">
        <f t="shared" si="19"/>
        <v xml:space="preserve"> 5</v>
      </c>
      <c r="F51" s="1" t="str">
        <f t="shared" si="19"/>
        <v xml:space="preserve"> 9</v>
      </c>
      <c r="G51" s="1">
        <f t="shared" si="20"/>
        <v>15</v>
      </c>
      <c r="H51" s="1">
        <f t="shared" si="20"/>
        <v>19</v>
      </c>
      <c r="I51" s="5" t="str">
        <f t="shared" si="21"/>
        <v>TEAM 15</v>
      </c>
      <c r="J51" s="5" t="str">
        <f t="shared" si="21"/>
        <v>TEAM 19</v>
      </c>
      <c r="K51" s="197" t="s">
        <v>158</v>
      </c>
      <c r="L51" s="197" t="s">
        <v>154</v>
      </c>
      <c r="M51" s="34" t="s">
        <v>11</v>
      </c>
      <c r="N51" s="1" t="str">
        <f t="shared" si="5"/>
        <v>15</v>
      </c>
      <c r="O51" s="1" t="str">
        <f t="shared" si="5"/>
        <v>19</v>
      </c>
      <c r="P51" s="1">
        <f t="shared" si="6"/>
        <v>25</v>
      </c>
      <c r="Q51" s="1">
        <f t="shared" si="6"/>
        <v>29</v>
      </c>
      <c r="R51" s="5" t="str">
        <f t="shared" si="7"/>
        <v>TEAM 25</v>
      </c>
      <c r="S51" s="5" t="str">
        <f t="shared" si="7"/>
        <v>TEAM 29</v>
      </c>
      <c r="T51" s="35" t="s">
        <v>12</v>
      </c>
      <c r="U51" s="1" t="str">
        <f t="shared" si="8"/>
        <v>25</v>
      </c>
      <c r="V51" s="1" t="str">
        <f t="shared" si="8"/>
        <v>29</v>
      </c>
      <c r="W51" s="1">
        <f t="shared" si="9"/>
        <v>35</v>
      </c>
      <c r="X51" s="1">
        <f t="shared" si="9"/>
        <v>39</v>
      </c>
      <c r="Y51" s="5" t="str">
        <f t="shared" si="10"/>
        <v>TEAM 35</v>
      </c>
      <c r="Z51" s="5" t="str">
        <f t="shared" si="10"/>
        <v>TEAM 39</v>
      </c>
      <c r="AA51" s="36" t="s">
        <v>13</v>
      </c>
      <c r="AB51" s="1" t="str">
        <f t="shared" si="11"/>
        <v>35</v>
      </c>
      <c r="AC51" s="1" t="str">
        <f t="shared" si="11"/>
        <v>39</v>
      </c>
      <c r="AD51" s="1">
        <f t="shared" si="12"/>
        <v>45</v>
      </c>
      <c r="AE51" s="1">
        <f t="shared" si="12"/>
        <v>49</v>
      </c>
      <c r="AF51" s="5" t="str">
        <f t="shared" si="13"/>
        <v>TEAM 45</v>
      </c>
      <c r="AG51" s="5" t="str">
        <f t="shared" si="13"/>
        <v>TEAM 49</v>
      </c>
      <c r="AH51" s="27" t="s">
        <v>102</v>
      </c>
      <c r="AI51" s="1" t="str">
        <f t="shared" si="14"/>
        <v>45</v>
      </c>
      <c r="AJ51" s="1" t="str">
        <f t="shared" si="14"/>
        <v>49</v>
      </c>
      <c r="AK51" s="1">
        <f t="shared" si="15"/>
        <v>55</v>
      </c>
      <c r="AL51" s="1">
        <f t="shared" si="15"/>
        <v>59</v>
      </c>
      <c r="AM51" s="5" t="str">
        <f t="shared" si="16"/>
        <v>TEAM 55</v>
      </c>
      <c r="AN51" s="5" t="str">
        <f t="shared" si="16"/>
        <v>TEAM 59</v>
      </c>
      <c r="AO51" s="37" t="s">
        <v>103</v>
      </c>
      <c r="AP51" s="1" t="str">
        <f t="shared" si="22"/>
        <v>55</v>
      </c>
      <c r="AQ51" s="1" t="str">
        <f t="shared" si="23"/>
        <v>59</v>
      </c>
      <c r="AR51" s="1">
        <f t="shared" si="17"/>
        <v>65</v>
      </c>
      <c r="AS51" s="1">
        <f t="shared" si="17"/>
        <v>69</v>
      </c>
      <c r="AT51" s="5" t="str">
        <f t="shared" si="18"/>
        <v>TEAM 65</v>
      </c>
      <c r="AU51" s="5" t="str">
        <f t="shared" si="18"/>
        <v>TEAM 69</v>
      </c>
    </row>
    <row r="52" spans="1:47" ht="14" thickTop="1" thickBot="1" x14ac:dyDescent="0.35">
      <c r="A52" s="32" t="s">
        <v>10</v>
      </c>
      <c r="B52" s="5" t="s">
        <v>97</v>
      </c>
      <c r="C52" s="5" t="s">
        <v>96</v>
      </c>
      <c r="D52" s="33" t="s">
        <v>175</v>
      </c>
      <c r="E52" s="1" t="str">
        <f t="shared" si="19"/>
        <v xml:space="preserve"> 1</v>
      </c>
      <c r="F52" s="1" t="str">
        <f t="shared" si="19"/>
        <v xml:space="preserve"> 2</v>
      </c>
      <c r="G52" s="1">
        <f t="shared" si="20"/>
        <v>11</v>
      </c>
      <c r="H52" s="1">
        <f t="shared" si="20"/>
        <v>12</v>
      </c>
      <c r="I52" s="5" t="str">
        <f t="shared" si="21"/>
        <v>TEAM 11</v>
      </c>
      <c r="J52" s="5" t="str">
        <f t="shared" si="21"/>
        <v>TEAM 12</v>
      </c>
      <c r="K52" s="197" t="s">
        <v>150</v>
      </c>
      <c r="L52" s="197" t="s">
        <v>151</v>
      </c>
      <c r="M52" s="34" t="s">
        <v>11</v>
      </c>
      <c r="N52" s="1" t="str">
        <f t="shared" si="5"/>
        <v>11</v>
      </c>
      <c r="O52" s="1" t="str">
        <f t="shared" si="5"/>
        <v>12</v>
      </c>
      <c r="P52" s="1">
        <f t="shared" si="6"/>
        <v>21</v>
      </c>
      <c r="Q52" s="1">
        <f t="shared" si="6"/>
        <v>22</v>
      </c>
      <c r="R52" s="5" t="str">
        <f t="shared" si="7"/>
        <v>TEAM 21</v>
      </c>
      <c r="S52" s="5" t="str">
        <f t="shared" si="7"/>
        <v>TEAM 22</v>
      </c>
      <c r="T52" s="35" t="s">
        <v>12</v>
      </c>
      <c r="U52" s="1" t="str">
        <f t="shared" si="8"/>
        <v>21</v>
      </c>
      <c r="V52" s="1" t="str">
        <f t="shared" si="8"/>
        <v>22</v>
      </c>
      <c r="W52" s="1">
        <f t="shared" si="9"/>
        <v>31</v>
      </c>
      <c r="X52" s="1">
        <f t="shared" si="9"/>
        <v>32</v>
      </c>
      <c r="Y52" s="5" t="str">
        <f t="shared" si="10"/>
        <v>TEAM 31</v>
      </c>
      <c r="Z52" s="5" t="str">
        <f t="shared" si="10"/>
        <v>TEAM 32</v>
      </c>
      <c r="AA52" s="36" t="s">
        <v>13</v>
      </c>
      <c r="AB52" s="1" t="str">
        <f t="shared" si="11"/>
        <v>31</v>
      </c>
      <c r="AC52" s="1" t="str">
        <f t="shared" si="11"/>
        <v>32</v>
      </c>
      <c r="AD52" s="1">
        <f t="shared" si="12"/>
        <v>41</v>
      </c>
      <c r="AE52" s="1">
        <f t="shared" si="12"/>
        <v>42</v>
      </c>
      <c r="AF52" s="5" t="str">
        <f t="shared" si="13"/>
        <v>TEAM 41</v>
      </c>
      <c r="AG52" s="5" t="str">
        <f t="shared" si="13"/>
        <v>TEAM 42</v>
      </c>
      <c r="AH52" s="27" t="s">
        <v>102</v>
      </c>
      <c r="AI52" s="1" t="str">
        <f t="shared" si="14"/>
        <v>41</v>
      </c>
      <c r="AJ52" s="1" t="str">
        <f t="shared" si="14"/>
        <v>42</v>
      </c>
      <c r="AK52" s="1">
        <f t="shared" si="15"/>
        <v>51</v>
      </c>
      <c r="AL52" s="1">
        <f t="shared" si="15"/>
        <v>52</v>
      </c>
      <c r="AM52" s="5" t="str">
        <f t="shared" si="16"/>
        <v>TEAM 51</v>
      </c>
      <c r="AN52" s="5" t="str">
        <f t="shared" si="16"/>
        <v>TEAM 52</v>
      </c>
      <c r="AO52" s="37" t="s">
        <v>103</v>
      </c>
      <c r="AP52" s="1" t="str">
        <f t="shared" si="22"/>
        <v>51</v>
      </c>
      <c r="AQ52" s="1" t="str">
        <f t="shared" si="23"/>
        <v>52</v>
      </c>
      <c r="AR52" s="1">
        <f t="shared" si="17"/>
        <v>61</v>
      </c>
      <c r="AS52" s="1">
        <f t="shared" si="17"/>
        <v>62</v>
      </c>
      <c r="AT52" s="5" t="str">
        <f t="shared" si="18"/>
        <v>TEAM 61</v>
      </c>
      <c r="AU52" s="5" t="str">
        <f t="shared" si="18"/>
        <v>TEAM 62</v>
      </c>
    </row>
    <row r="53" spans="1:47" ht="14" thickTop="1" thickBot="1" x14ac:dyDescent="0.35">
      <c r="A53" s="32" t="s">
        <v>10</v>
      </c>
      <c r="B53" s="5" t="s">
        <v>99</v>
      </c>
      <c r="C53" s="5" t="s">
        <v>98</v>
      </c>
      <c r="D53" s="33" t="s">
        <v>175</v>
      </c>
      <c r="E53" s="1" t="str">
        <f t="shared" si="19"/>
        <v xml:space="preserve"> 4</v>
      </c>
      <c r="F53" s="1" t="str">
        <f t="shared" si="19"/>
        <v xml:space="preserve"> 7</v>
      </c>
      <c r="G53" s="1">
        <f t="shared" si="20"/>
        <v>14</v>
      </c>
      <c r="H53" s="1">
        <f t="shared" si="20"/>
        <v>17</v>
      </c>
      <c r="I53" s="5" t="str">
        <f t="shared" si="21"/>
        <v>TEAM 14</v>
      </c>
      <c r="J53" s="5" t="str">
        <f t="shared" si="21"/>
        <v>TEAM 17</v>
      </c>
      <c r="K53" s="197" t="s">
        <v>153</v>
      </c>
      <c r="L53" s="197" t="s">
        <v>156</v>
      </c>
      <c r="M53" s="34" t="s">
        <v>11</v>
      </c>
      <c r="N53" s="1" t="str">
        <f t="shared" si="5"/>
        <v>14</v>
      </c>
      <c r="O53" s="1" t="str">
        <f t="shared" si="5"/>
        <v>17</v>
      </c>
      <c r="P53" s="1">
        <f t="shared" si="6"/>
        <v>24</v>
      </c>
      <c r="Q53" s="1">
        <f t="shared" si="6"/>
        <v>27</v>
      </c>
      <c r="R53" s="5" t="str">
        <f t="shared" si="7"/>
        <v>TEAM 24</v>
      </c>
      <c r="S53" s="5" t="str">
        <f t="shared" si="7"/>
        <v>TEAM 27</v>
      </c>
      <c r="T53" s="35" t="s">
        <v>12</v>
      </c>
      <c r="U53" s="1" t="str">
        <f t="shared" si="8"/>
        <v>24</v>
      </c>
      <c r="V53" s="1" t="str">
        <f t="shared" si="8"/>
        <v>27</v>
      </c>
      <c r="W53" s="1">
        <f t="shared" si="9"/>
        <v>34</v>
      </c>
      <c r="X53" s="1">
        <f t="shared" si="9"/>
        <v>37</v>
      </c>
      <c r="Y53" s="5" t="str">
        <f t="shared" si="10"/>
        <v>TEAM 34</v>
      </c>
      <c r="Z53" s="5" t="str">
        <f t="shared" si="10"/>
        <v>TEAM 37</v>
      </c>
      <c r="AA53" s="36" t="s">
        <v>13</v>
      </c>
      <c r="AB53" s="1" t="str">
        <f t="shared" si="11"/>
        <v>34</v>
      </c>
      <c r="AC53" s="1" t="str">
        <f t="shared" si="11"/>
        <v>37</v>
      </c>
      <c r="AD53" s="1">
        <f t="shared" si="12"/>
        <v>44</v>
      </c>
      <c r="AE53" s="1">
        <f t="shared" si="12"/>
        <v>47</v>
      </c>
      <c r="AF53" s="5" t="str">
        <f t="shared" si="13"/>
        <v>TEAM 44</v>
      </c>
      <c r="AG53" s="5" t="str">
        <f t="shared" si="13"/>
        <v>TEAM 47</v>
      </c>
      <c r="AH53" s="27" t="s">
        <v>102</v>
      </c>
      <c r="AI53" s="1" t="str">
        <f t="shared" si="14"/>
        <v>44</v>
      </c>
      <c r="AJ53" s="1" t="str">
        <f t="shared" si="14"/>
        <v>47</v>
      </c>
      <c r="AK53" s="1">
        <f t="shared" si="15"/>
        <v>54</v>
      </c>
      <c r="AL53" s="1">
        <f t="shared" si="15"/>
        <v>57</v>
      </c>
      <c r="AM53" s="5" t="str">
        <f t="shared" si="16"/>
        <v>TEAM 54</v>
      </c>
      <c r="AN53" s="5" t="str">
        <f t="shared" si="16"/>
        <v>TEAM 57</v>
      </c>
      <c r="AO53" s="37" t="s">
        <v>103</v>
      </c>
      <c r="AP53" s="1" t="str">
        <f t="shared" si="22"/>
        <v>54</v>
      </c>
      <c r="AQ53" s="1" t="str">
        <f t="shared" si="23"/>
        <v>57</v>
      </c>
      <c r="AR53" s="1">
        <f t="shared" si="17"/>
        <v>64</v>
      </c>
      <c r="AS53" s="1">
        <f t="shared" si="17"/>
        <v>67</v>
      </c>
      <c r="AT53" s="5" t="str">
        <f t="shared" si="18"/>
        <v>TEAM 64</v>
      </c>
      <c r="AU53" s="5" t="str">
        <f t="shared" si="18"/>
        <v>TEAM 67</v>
      </c>
    </row>
    <row r="54" spans="1:47" ht="14" thickTop="1" thickBot="1" x14ac:dyDescent="0.35">
      <c r="A54" s="69" t="s">
        <v>10</v>
      </c>
      <c r="B54" s="5" t="s">
        <v>101</v>
      </c>
      <c r="C54" s="5" t="s">
        <v>100</v>
      </c>
      <c r="D54" s="33" t="s">
        <v>175</v>
      </c>
      <c r="E54" s="1" t="str">
        <f t="shared" si="19"/>
        <v>10</v>
      </c>
      <c r="F54" s="1" t="str">
        <f t="shared" si="19"/>
        <v xml:space="preserve"> 8</v>
      </c>
      <c r="G54" s="1">
        <f t="shared" si="20"/>
        <v>20</v>
      </c>
      <c r="H54" s="1">
        <f t="shared" si="20"/>
        <v>18</v>
      </c>
      <c r="I54" s="5" t="str">
        <f t="shared" si="21"/>
        <v>TEAM 20</v>
      </c>
      <c r="J54" s="5" t="str">
        <f t="shared" si="21"/>
        <v>TEAM 18</v>
      </c>
      <c r="K54" s="197" t="s">
        <v>159</v>
      </c>
      <c r="L54" s="197" t="s">
        <v>157</v>
      </c>
      <c r="M54" s="34" t="s">
        <v>11</v>
      </c>
      <c r="N54" s="1" t="str">
        <f t="shared" si="5"/>
        <v>20</v>
      </c>
      <c r="O54" s="1" t="str">
        <f t="shared" si="5"/>
        <v>18</v>
      </c>
      <c r="P54" s="1">
        <f t="shared" si="6"/>
        <v>30</v>
      </c>
      <c r="Q54" s="1">
        <f t="shared" si="6"/>
        <v>28</v>
      </c>
      <c r="R54" s="5" t="str">
        <f t="shared" si="7"/>
        <v>TEAM 30</v>
      </c>
      <c r="S54" s="5" t="str">
        <f t="shared" si="7"/>
        <v>TEAM 28</v>
      </c>
      <c r="T54" s="35" t="s">
        <v>12</v>
      </c>
      <c r="U54" s="1" t="str">
        <f t="shared" si="8"/>
        <v>30</v>
      </c>
      <c r="V54" s="1" t="str">
        <f t="shared" si="8"/>
        <v>28</v>
      </c>
      <c r="W54" s="1">
        <f t="shared" si="9"/>
        <v>40</v>
      </c>
      <c r="X54" s="1">
        <f t="shared" si="9"/>
        <v>38</v>
      </c>
      <c r="Y54" s="5" t="str">
        <f t="shared" si="10"/>
        <v>TEAM 40</v>
      </c>
      <c r="Z54" s="5" t="str">
        <f t="shared" si="10"/>
        <v>TEAM 38</v>
      </c>
      <c r="AA54" s="36" t="s">
        <v>13</v>
      </c>
      <c r="AB54" s="1" t="str">
        <f t="shared" si="11"/>
        <v>40</v>
      </c>
      <c r="AC54" s="1" t="str">
        <f t="shared" si="11"/>
        <v>38</v>
      </c>
      <c r="AD54" s="1">
        <f t="shared" si="12"/>
        <v>50</v>
      </c>
      <c r="AE54" s="1">
        <f t="shared" si="12"/>
        <v>48</v>
      </c>
      <c r="AF54" s="5" t="str">
        <f t="shared" si="13"/>
        <v>TEAM 50</v>
      </c>
      <c r="AG54" s="5" t="str">
        <f t="shared" si="13"/>
        <v>TEAM 48</v>
      </c>
      <c r="AH54" s="27" t="s">
        <v>102</v>
      </c>
      <c r="AI54" s="1" t="str">
        <f t="shared" si="14"/>
        <v>50</v>
      </c>
      <c r="AJ54" s="1" t="str">
        <f t="shared" si="14"/>
        <v>48</v>
      </c>
      <c r="AK54" s="1">
        <f t="shared" si="15"/>
        <v>60</v>
      </c>
      <c r="AL54" s="1">
        <f t="shared" si="15"/>
        <v>58</v>
      </c>
      <c r="AM54" s="5" t="str">
        <f t="shared" si="16"/>
        <v>TEAM 60</v>
      </c>
      <c r="AN54" s="5" t="str">
        <f t="shared" si="16"/>
        <v>TEAM 58</v>
      </c>
      <c r="AO54" s="37" t="s">
        <v>103</v>
      </c>
      <c r="AP54" s="1" t="str">
        <f t="shared" si="22"/>
        <v>60</v>
      </c>
      <c r="AQ54" s="1" t="str">
        <f t="shared" si="23"/>
        <v>58</v>
      </c>
      <c r="AR54" s="1">
        <f t="shared" si="17"/>
        <v>70</v>
      </c>
      <c r="AS54" s="1">
        <f t="shared" si="17"/>
        <v>68</v>
      </c>
      <c r="AT54" s="5" t="str">
        <f t="shared" si="18"/>
        <v>TEAM 70</v>
      </c>
      <c r="AU54" s="5" t="str">
        <f t="shared" si="18"/>
        <v>TEAM 68</v>
      </c>
    </row>
    <row r="55" spans="1:47" ht="14" thickTop="1" thickBot="1" x14ac:dyDescent="0.35">
      <c r="A55" s="32" t="s">
        <v>10</v>
      </c>
      <c r="B55" s="5" t="s">
        <v>98</v>
      </c>
      <c r="C55" s="5" t="s">
        <v>94</v>
      </c>
      <c r="D55" s="33" t="s">
        <v>175</v>
      </c>
      <c r="E55" s="1" t="str">
        <f t="shared" si="19"/>
        <v xml:space="preserve"> 7</v>
      </c>
      <c r="F55" s="1" t="str">
        <f t="shared" si="19"/>
        <v xml:space="preserve"> 5</v>
      </c>
      <c r="G55" s="1">
        <f t="shared" si="20"/>
        <v>17</v>
      </c>
      <c r="H55" s="1">
        <f t="shared" si="20"/>
        <v>15</v>
      </c>
      <c r="I55" s="5" t="str">
        <f t="shared" si="21"/>
        <v>TEAM 17</v>
      </c>
      <c r="J55" s="5" t="str">
        <f t="shared" si="21"/>
        <v>TEAM 15</v>
      </c>
      <c r="K55" s="197" t="s">
        <v>156</v>
      </c>
      <c r="L55" s="197" t="s">
        <v>154</v>
      </c>
      <c r="M55" s="34" t="s">
        <v>11</v>
      </c>
      <c r="N55" s="1" t="str">
        <f t="shared" si="5"/>
        <v>17</v>
      </c>
      <c r="O55" s="1" t="str">
        <f t="shared" si="5"/>
        <v>15</v>
      </c>
      <c r="P55" s="1">
        <f t="shared" si="6"/>
        <v>27</v>
      </c>
      <c r="Q55" s="1">
        <f t="shared" si="6"/>
        <v>25</v>
      </c>
      <c r="R55" s="305" t="str">
        <f t="shared" si="7"/>
        <v>TEAM 27</v>
      </c>
      <c r="S55" s="305" t="str">
        <f t="shared" si="7"/>
        <v>TEAM 25</v>
      </c>
      <c r="T55" s="35" t="s">
        <v>12</v>
      </c>
      <c r="U55" s="1" t="str">
        <f t="shared" si="8"/>
        <v>27</v>
      </c>
      <c r="V55" s="1" t="str">
        <f t="shared" si="8"/>
        <v>25</v>
      </c>
      <c r="W55" s="1">
        <f t="shared" si="9"/>
        <v>37</v>
      </c>
      <c r="X55" s="1">
        <f t="shared" si="9"/>
        <v>35</v>
      </c>
      <c r="Y55" s="5" t="str">
        <f t="shared" si="10"/>
        <v>TEAM 37</v>
      </c>
      <c r="Z55" s="5" t="str">
        <f t="shared" si="10"/>
        <v>TEAM 35</v>
      </c>
      <c r="AA55" s="36" t="s">
        <v>13</v>
      </c>
      <c r="AB55" s="1" t="str">
        <f t="shared" si="11"/>
        <v>37</v>
      </c>
      <c r="AC55" s="1" t="str">
        <f t="shared" si="11"/>
        <v>35</v>
      </c>
      <c r="AD55" s="1">
        <f t="shared" si="12"/>
        <v>47</v>
      </c>
      <c r="AE55" s="1">
        <f t="shared" si="12"/>
        <v>45</v>
      </c>
      <c r="AF55" s="5" t="str">
        <f t="shared" si="13"/>
        <v>TEAM 47</v>
      </c>
      <c r="AG55" s="5" t="str">
        <f t="shared" si="13"/>
        <v>TEAM 45</v>
      </c>
      <c r="AH55" s="27" t="s">
        <v>102</v>
      </c>
      <c r="AI55" s="1" t="str">
        <f t="shared" si="14"/>
        <v>47</v>
      </c>
      <c r="AJ55" s="1" t="str">
        <f t="shared" si="14"/>
        <v>45</v>
      </c>
      <c r="AK55" s="1">
        <f t="shared" si="15"/>
        <v>57</v>
      </c>
      <c r="AL55" s="1">
        <f t="shared" si="15"/>
        <v>55</v>
      </c>
      <c r="AM55" s="5" t="str">
        <f t="shared" si="16"/>
        <v>TEAM 57</v>
      </c>
      <c r="AN55" s="5" t="str">
        <f t="shared" si="16"/>
        <v>TEAM 55</v>
      </c>
      <c r="AO55" s="37" t="s">
        <v>103</v>
      </c>
      <c r="AP55" s="1" t="str">
        <f t="shared" si="22"/>
        <v>57</v>
      </c>
      <c r="AQ55" s="1" t="str">
        <f t="shared" si="23"/>
        <v>55</v>
      </c>
      <c r="AR55" s="1">
        <f t="shared" si="17"/>
        <v>67</v>
      </c>
      <c r="AS55" s="1">
        <f t="shared" si="17"/>
        <v>65</v>
      </c>
      <c r="AT55" s="5" t="str">
        <f t="shared" si="18"/>
        <v>TEAM 67</v>
      </c>
      <c r="AU55" s="5" t="str">
        <f t="shared" si="18"/>
        <v>TEAM 65</v>
      </c>
    </row>
    <row r="56" spans="1:47" ht="14" thickTop="1" thickBot="1" x14ac:dyDescent="0.35">
      <c r="A56" s="32" t="s">
        <v>10</v>
      </c>
      <c r="B56" s="5" t="s">
        <v>101</v>
      </c>
      <c r="C56" s="5" t="s">
        <v>92</v>
      </c>
      <c r="D56" s="33" t="s">
        <v>175</v>
      </c>
      <c r="E56" s="1" t="str">
        <f t="shared" si="19"/>
        <v>10</v>
      </c>
      <c r="F56" s="1" t="str">
        <f t="shared" si="19"/>
        <v xml:space="preserve"> 6</v>
      </c>
      <c r="G56" s="1">
        <f t="shared" si="20"/>
        <v>20</v>
      </c>
      <c r="H56" s="1">
        <f t="shared" si="20"/>
        <v>16</v>
      </c>
      <c r="I56" s="5" t="str">
        <f t="shared" si="21"/>
        <v>TEAM 20</v>
      </c>
      <c r="J56" s="5" t="str">
        <f t="shared" si="21"/>
        <v>TEAM 16</v>
      </c>
      <c r="K56" s="197" t="s">
        <v>159</v>
      </c>
      <c r="L56" s="197" t="s">
        <v>155</v>
      </c>
      <c r="M56" s="34" t="s">
        <v>11</v>
      </c>
      <c r="N56" s="1" t="str">
        <f t="shared" si="5"/>
        <v>20</v>
      </c>
      <c r="O56" s="1" t="str">
        <f t="shared" si="5"/>
        <v>16</v>
      </c>
      <c r="P56" s="1">
        <f t="shared" si="6"/>
        <v>30</v>
      </c>
      <c r="Q56" s="1">
        <f t="shared" si="6"/>
        <v>26</v>
      </c>
      <c r="R56" s="305" t="str">
        <f t="shared" si="7"/>
        <v>TEAM 30</v>
      </c>
      <c r="S56" s="305" t="str">
        <f t="shared" si="7"/>
        <v>TEAM 26</v>
      </c>
      <c r="T56" s="35" t="s">
        <v>12</v>
      </c>
      <c r="U56" s="1" t="str">
        <f t="shared" si="8"/>
        <v>30</v>
      </c>
      <c r="V56" s="1" t="str">
        <f t="shared" si="8"/>
        <v>26</v>
      </c>
      <c r="W56" s="1">
        <f t="shared" si="9"/>
        <v>40</v>
      </c>
      <c r="X56" s="1">
        <f t="shared" si="9"/>
        <v>36</v>
      </c>
      <c r="Y56" s="5" t="str">
        <f t="shared" si="10"/>
        <v>TEAM 40</v>
      </c>
      <c r="Z56" s="5" t="str">
        <f t="shared" si="10"/>
        <v>TEAM 36</v>
      </c>
      <c r="AA56" s="36" t="s">
        <v>13</v>
      </c>
      <c r="AB56" s="1" t="str">
        <f t="shared" si="11"/>
        <v>40</v>
      </c>
      <c r="AC56" s="1" t="str">
        <f t="shared" si="11"/>
        <v>36</v>
      </c>
      <c r="AD56" s="1">
        <f t="shared" si="12"/>
        <v>50</v>
      </c>
      <c r="AE56" s="1">
        <f t="shared" si="12"/>
        <v>46</v>
      </c>
      <c r="AF56" s="5" t="str">
        <f t="shared" si="13"/>
        <v>TEAM 50</v>
      </c>
      <c r="AG56" s="5" t="str">
        <f t="shared" si="13"/>
        <v>TEAM 46</v>
      </c>
      <c r="AH56" s="27" t="s">
        <v>102</v>
      </c>
      <c r="AI56" s="1" t="str">
        <f t="shared" si="14"/>
        <v>50</v>
      </c>
      <c r="AJ56" s="1" t="str">
        <f t="shared" si="14"/>
        <v>46</v>
      </c>
      <c r="AK56" s="1">
        <f t="shared" si="15"/>
        <v>60</v>
      </c>
      <c r="AL56" s="1">
        <f t="shared" si="15"/>
        <v>56</v>
      </c>
      <c r="AM56" s="5" t="str">
        <f t="shared" si="16"/>
        <v>TEAM 60</v>
      </c>
      <c r="AN56" s="5" t="str">
        <f t="shared" si="16"/>
        <v>TEAM 56</v>
      </c>
      <c r="AO56" s="37" t="s">
        <v>103</v>
      </c>
      <c r="AP56" s="1" t="str">
        <f t="shared" si="22"/>
        <v>60</v>
      </c>
      <c r="AQ56" s="1" t="str">
        <f t="shared" si="23"/>
        <v>56</v>
      </c>
      <c r="AR56" s="1">
        <f t="shared" si="17"/>
        <v>70</v>
      </c>
      <c r="AS56" s="1">
        <f t="shared" si="17"/>
        <v>66</v>
      </c>
      <c r="AT56" s="5" t="str">
        <f t="shared" si="18"/>
        <v>TEAM 70</v>
      </c>
      <c r="AU56" s="5" t="str">
        <f t="shared" si="18"/>
        <v>TEAM 66</v>
      </c>
    </row>
    <row r="57" spans="1:47" ht="14" thickTop="1" thickBot="1" x14ac:dyDescent="0.35">
      <c r="A57" s="32" t="s">
        <v>10</v>
      </c>
      <c r="B57" s="5" t="s">
        <v>96</v>
      </c>
      <c r="C57" s="5" t="s">
        <v>93</v>
      </c>
      <c r="D57" s="33" t="s">
        <v>175</v>
      </c>
      <c r="E57" s="1" t="str">
        <f t="shared" si="19"/>
        <v xml:space="preserve"> 2</v>
      </c>
      <c r="F57" s="1" t="str">
        <f t="shared" si="19"/>
        <v xml:space="preserve"> 3</v>
      </c>
      <c r="G57" s="1">
        <f t="shared" si="20"/>
        <v>12</v>
      </c>
      <c r="H57" s="1">
        <f t="shared" si="20"/>
        <v>13</v>
      </c>
      <c r="I57" s="5" t="str">
        <f t="shared" si="21"/>
        <v>TEAM 12</v>
      </c>
      <c r="J57" s="5" t="str">
        <f t="shared" si="21"/>
        <v>TEAM 13</v>
      </c>
      <c r="K57" s="197" t="s">
        <v>151</v>
      </c>
      <c r="L57" s="197" t="s">
        <v>152</v>
      </c>
      <c r="M57" s="34" t="s">
        <v>11</v>
      </c>
      <c r="N57" s="1" t="str">
        <f t="shared" si="5"/>
        <v>12</v>
      </c>
      <c r="O57" s="1" t="str">
        <f t="shared" si="5"/>
        <v>13</v>
      </c>
      <c r="P57" s="1">
        <f t="shared" si="6"/>
        <v>22</v>
      </c>
      <c r="Q57" s="1">
        <f t="shared" si="6"/>
        <v>23</v>
      </c>
      <c r="R57" s="305" t="str">
        <f t="shared" si="7"/>
        <v>TEAM 22</v>
      </c>
      <c r="S57" s="305" t="str">
        <f t="shared" si="7"/>
        <v>TEAM 23</v>
      </c>
      <c r="T57" s="35" t="s">
        <v>12</v>
      </c>
      <c r="U57" s="1" t="str">
        <f t="shared" si="8"/>
        <v>22</v>
      </c>
      <c r="V57" s="1" t="str">
        <f t="shared" si="8"/>
        <v>23</v>
      </c>
      <c r="W57" s="1">
        <f t="shared" si="9"/>
        <v>32</v>
      </c>
      <c r="X57" s="1">
        <f t="shared" si="9"/>
        <v>33</v>
      </c>
      <c r="Y57" s="5" t="str">
        <f t="shared" si="10"/>
        <v>TEAM 32</v>
      </c>
      <c r="Z57" s="5" t="str">
        <f t="shared" si="10"/>
        <v>TEAM 33</v>
      </c>
      <c r="AA57" s="36" t="s">
        <v>13</v>
      </c>
      <c r="AB57" s="1" t="str">
        <f t="shared" si="11"/>
        <v>32</v>
      </c>
      <c r="AC57" s="1" t="str">
        <f t="shared" si="11"/>
        <v>33</v>
      </c>
      <c r="AD57" s="1">
        <f t="shared" si="12"/>
        <v>42</v>
      </c>
      <c r="AE57" s="1">
        <f t="shared" si="12"/>
        <v>43</v>
      </c>
      <c r="AF57" s="5" t="str">
        <f t="shared" si="13"/>
        <v>TEAM 42</v>
      </c>
      <c r="AG57" s="5" t="str">
        <f t="shared" si="13"/>
        <v>TEAM 43</v>
      </c>
      <c r="AH57" s="27" t="s">
        <v>102</v>
      </c>
      <c r="AI57" s="1" t="str">
        <f t="shared" si="14"/>
        <v>42</v>
      </c>
      <c r="AJ57" s="1" t="str">
        <f t="shared" si="14"/>
        <v>43</v>
      </c>
      <c r="AK57" s="1">
        <f t="shared" si="15"/>
        <v>52</v>
      </c>
      <c r="AL57" s="1">
        <f t="shared" si="15"/>
        <v>53</v>
      </c>
      <c r="AM57" s="5" t="str">
        <f t="shared" si="16"/>
        <v>TEAM 52</v>
      </c>
      <c r="AN57" s="5" t="str">
        <f t="shared" si="16"/>
        <v>TEAM 53</v>
      </c>
      <c r="AO57" s="37" t="s">
        <v>103</v>
      </c>
      <c r="AP57" s="1" t="str">
        <f t="shared" si="22"/>
        <v>52</v>
      </c>
      <c r="AQ57" s="1" t="str">
        <f t="shared" si="23"/>
        <v>53</v>
      </c>
      <c r="AR57" s="1">
        <f t="shared" si="17"/>
        <v>62</v>
      </c>
      <c r="AS57" s="1">
        <f t="shared" si="17"/>
        <v>63</v>
      </c>
      <c r="AT57" s="5" t="str">
        <f t="shared" si="18"/>
        <v>TEAM 62</v>
      </c>
      <c r="AU57" s="5" t="str">
        <f t="shared" si="18"/>
        <v>TEAM 63</v>
      </c>
    </row>
    <row r="58" spans="1:47" ht="14" thickTop="1" thickBot="1" x14ac:dyDescent="0.35">
      <c r="A58" s="32" t="s">
        <v>10</v>
      </c>
      <c r="B58" s="5" t="s">
        <v>95</v>
      </c>
      <c r="C58" s="5" t="s">
        <v>99</v>
      </c>
      <c r="D58" s="33" t="s">
        <v>175</v>
      </c>
      <c r="E58" s="1" t="str">
        <f t="shared" si="19"/>
        <v xml:space="preserve"> 9</v>
      </c>
      <c r="F58" s="1" t="str">
        <f t="shared" si="19"/>
        <v xml:space="preserve"> 4</v>
      </c>
      <c r="G58" s="1">
        <f t="shared" si="20"/>
        <v>19</v>
      </c>
      <c r="H58" s="1">
        <f t="shared" si="20"/>
        <v>14</v>
      </c>
      <c r="I58" s="5" t="str">
        <f t="shared" si="21"/>
        <v>TEAM 19</v>
      </c>
      <c r="J58" s="5" t="str">
        <f t="shared" si="21"/>
        <v>TEAM 14</v>
      </c>
      <c r="K58" s="197" t="s">
        <v>158</v>
      </c>
      <c r="L58" s="197" t="s">
        <v>153</v>
      </c>
      <c r="M58" s="34" t="s">
        <v>11</v>
      </c>
      <c r="N58" s="1" t="str">
        <f t="shared" si="5"/>
        <v>19</v>
      </c>
      <c r="O58" s="1" t="str">
        <f t="shared" si="5"/>
        <v>14</v>
      </c>
      <c r="P58" s="1">
        <f t="shared" si="6"/>
        <v>29</v>
      </c>
      <c r="Q58" s="1">
        <f t="shared" si="6"/>
        <v>24</v>
      </c>
      <c r="R58" s="305" t="str">
        <f t="shared" si="7"/>
        <v>TEAM 29</v>
      </c>
      <c r="S58" s="305" t="str">
        <f t="shared" si="7"/>
        <v>TEAM 24</v>
      </c>
      <c r="T58" s="35" t="s">
        <v>12</v>
      </c>
      <c r="U58" s="1" t="str">
        <f t="shared" si="8"/>
        <v>29</v>
      </c>
      <c r="V58" s="1" t="str">
        <f t="shared" si="8"/>
        <v>24</v>
      </c>
      <c r="W58" s="1">
        <f t="shared" si="9"/>
        <v>39</v>
      </c>
      <c r="X58" s="1">
        <f t="shared" si="9"/>
        <v>34</v>
      </c>
      <c r="Y58" s="5" t="str">
        <f t="shared" si="10"/>
        <v>TEAM 39</v>
      </c>
      <c r="Z58" s="5" t="str">
        <f t="shared" si="10"/>
        <v>TEAM 34</v>
      </c>
      <c r="AA58" s="36" t="s">
        <v>13</v>
      </c>
      <c r="AB58" s="1" t="str">
        <f t="shared" si="11"/>
        <v>39</v>
      </c>
      <c r="AC58" s="1" t="str">
        <f t="shared" si="11"/>
        <v>34</v>
      </c>
      <c r="AD58" s="1">
        <f t="shared" si="12"/>
        <v>49</v>
      </c>
      <c r="AE58" s="1">
        <f t="shared" si="12"/>
        <v>44</v>
      </c>
      <c r="AF58" s="5" t="str">
        <f t="shared" si="13"/>
        <v>TEAM 49</v>
      </c>
      <c r="AG58" s="5" t="str">
        <f t="shared" si="13"/>
        <v>TEAM 44</v>
      </c>
      <c r="AH58" s="27" t="s">
        <v>102</v>
      </c>
      <c r="AI58" s="1" t="str">
        <f t="shared" si="14"/>
        <v>49</v>
      </c>
      <c r="AJ58" s="1" t="str">
        <f t="shared" si="14"/>
        <v>44</v>
      </c>
      <c r="AK58" s="1">
        <f t="shared" si="15"/>
        <v>59</v>
      </c>
      <c r="AL58" s="1">
        <f t="shared" si="15"/>
        <v>54</v>
      </c>
      <c r="AM58" s="5" t="str">
        <f t="shared" si="16"/>
        <v>TEAM 59</v>
      </c>
      <c r="AN58" s="5" t="str">
        <f t="shared" si="16"/>
        <v>TEAM 54</v>
      </c>
      <c r="AO58" s="37" t="s">
        <v>103</v>
      </c>
      <c r="AP58" s="1" t="str">
        <f t="shared" si="22"/>
        <v>59</v>
      </c>
      <c r="AQ58" s="1" t="str">
        <f t="shared" si="23"/>
        <v>54</v>
      </c>
      <c r="AR58" s="1">
        <f t="shared" si="17"/>
        <v>69</v>
      </c>
      <c r="AS58" s="1">
        <f t="shared" si="17"/>
        <v>64</v>
      </c>
      <c r="AT58" s="5" t="str">
        <f t="shared" si="18"/>
        <v>TEAM 69</v>
      </c>
      <c r="AU58" s="5" t="str">
        <f t="shared" si="18"/>
        <v>TEAM 64</v>
      </c>
    </row>
    <row r="59" spans="1:47" ht="14" thickTop="1" thickBot="1" x14ac:dyDescent="0.35">
      <c r="A59" s="69" t="s">
        <v>10</v>
      </c>
      <c r="B59" s="5" t="s">
        <v>100</v>
      </c>
      <c r="C59" s="5" t="s">
        <v>97</v>
      </c>
      <c r="D59" s="33" t="s">
        <v>175</v>
      </c>
      <c r="E59" s="1" t="str">
        <f t="shared" si="19"/>
        <v xml:space="preserve"> 8</v>
      </c>
      <c r="F59" s="1" t="str">
        <f t="shared" si="19"/>
        <v xml:space="preserve"> 1</v>
      </c>
      <c r="G59" s="1">
        <f t="shared" si="20"/>
        <v>18</v>
      </c>
      <c r="H59" s="1">
        <f t="shared" si="20"/>
        <v>11</v>
      </c>
      <c r="I59" s="5" t="str">
        <f t="shared" si="21"/>
        <v>TEAM 18</v>
      </c>
      <c r="J59" s="5" t="str">
        <f t="shared" si="21"/>
        <v>TEAM 11</v>
      </c>
      <c r="K59" s="197" t="s">
        <v>157</v>
      </c>
      <c r="L59" s="197" t="s">
        <v>150</v>
      </c>
      <c r="M59" s="34" t="s">
        <v>11</v>
      </c>
      <c r="N59" s="1" t="str">
        <f t="shared" si="5"/>
        <v>18</v>
      </c>
      <c r="O59" s="1" t="str">
        <f t="shared" si="5"/>
        <v>11</v>
      </c>
      <c r="P59" s="1">
        <f t="shared" si="6"/>
        <v>28</v>
      </c>
      <c r="Q59" s="1">
        <f t="shared" si="6"/>
        <v>21</v>
      </c>
      <c r="R59" s="305" t="str">
        <f t="shared" si="7"/>
        <v>TEAM 28</v>
      </c>
      <c r="S59" s="305" t="str">
        <f t="shared" si="7"/>
        <v>TEAM 21</v>
      </c>
      <c r="T59" s="35" t="s">
        <v>12</v>
      </c>
      <c r="U59" s="1" t="str">
        <f t="shared" si="8"/>
        <v>28</v>
      </c>
      <c r="V59" s="1" t="str">
        <f t="shared" si="8"/>
        <v>21</v>
      </c>
      <c r="W59" s="1">
        <f t="shared" si="9"/>
        <v>38</v>
      </c>
      <c r="X59" s="1">
        <f t="shared" si="9"/>
        <v>31</v>
      </c>
      <c r="Y59" s="5" t="str">
        <f t="shared" si="10"/>
        <v>TEAM 38</v>
      </c>
      <c r="Z59" s="5" t="str">
        <f t="shared" si="10"/>
        <v>TEAM 31</v>
      </c>
      <c r="AA59" s="36" t="s">
        <v>13</v>
      </c>
      <c r="AB59" s="1" t="str">
        <f t="shared" si="11"/>
        <v>38</v>
      </c>
      <c r="AC59" s="1" t="str">
        <f t="shared" si="11"/>
        <v>31</v>
      </c>
      <c r="AD59" s="1">
        <f t="shared" si="12"/>
        <v>48</v>
      </c>
      <c r="AE59" s="1">
        <f t="shared" si="12"/>
        <v>41</v>
      </c>
      <c r="AF59" s="5" t="str">
        <f t="shared" si="13"/>
        <v>TEAM 48</v>
      </c>
      <c r="AG59" s="5" t="str">
        <f t="shared" si="13"/>
        <v>TEAM 41</v>
      </c>
      <c r="AH59" s="27" t="s">
        <v>102</v>
      </c>
      <c r="AI59" s="1" t="str">
        <f t="shared" si="14"/>
        <v>48</v>
      </c>
      <c r="AJ59" s="1" t="str">
        <f t="shared" si="14"/>
        <v>41</v>
      </c>
      <c r="AK59" s="1">
        <f t="shared" si="15"/>
        <v>58</v>
      </c>
      <c r="AL59" s="1">
        <f t="shared" si="15"/>
        <v>51</v>
      </c>
      <c r="AM59" s="5" t="str">
        <f t="shared" si="16"/>
        <v>TEAM 58</v>
      </c>
      <c r="AN59" s="5" t="str">
        <f t="shared" si="16"/>
        <v>TEAM 51</v>
      </c>
      <c r="AO59" s="37" t="s">
        <v>103</v>
      </c>
      <c r="AP59" s="1" t="str">
        <f t="shared" si="22"/>
        <v>58</v>
      </c>
      <c r="AQ59" s="1" t="str">
        <f t="shared" si="23"/>
        <v>51</v>
      </c>
      <c r="AR59" s="1">
        <f t="shared" si="17"/>
        <v>68</v>
      </c>
      <c r="AS59" s="1">
        <f t="shared" si="17"/>
        <v>61</v>
      </c>
      <c r="AT59" s="5" t="str">
        <f t="shared" si="18"/>
        <v>TEAM 68</v>
      </c>
      <c r="AU59" s="5" t="str">
        <f t="shared" si="18"/>
        <v>TEAM 61</v>
      </c>
    </row>
    <row r="60" spans="1:47" ht="14" thickTop="1" thickBot="1" x14ac:dyDescent="0.35">
      <c r="A60" s="32" t="s">
        <v>10</v>
      </c>
      <c r="B60" s="5" t="s">
        <v>94</v>
      </c>
      <c r="C60" s="5" t="s">
        <v>101</v>
      </c>
      <c r="D60" s="33" t="s">
        <v>175</v>
      </c>
      <c r="E60" s="1" t="str">
        <f t="shared" si="19"/>
        <v xml:space="preserve"> 5</v>
      </c>
      <c r="F60" s="1" t="str">
        <f t="shared" si="19"/>
        <v>10</v>
      </c>
      <c r="G60" s="1">
        <f t="shared" si="20"/>
        <v>15</v>
      </c>
      <c r="H60" s="1">
        <f t="shared" si="20"/>
        <v>20</v>
      </c>
      <c r="I60" s="5" t="str">
        <f t="shared" si="21"/>
        <v>TEAM 15</v>
      </c>
      <c r="J60" s="5" t="str">
        <f t="shared" si="21"/>
        <v>TEAM 20</v>
      </c>
      <c r="K60" s="197" t="s">
        <v>154</v>
      </c>
      <c r="L60" s="197" t="s">
        <v>159</v>
      </c>
      <c r="M60" s="34" t="s">
        <v>11</v>
      </c>
      <c r="N60" s="1" t="str">
        <f t="shared" si="5"/>
        <v>15</v>
      </c>
      <c r="O60" s="1" t="str">
        <f t="shared" si="5"/>
        <v>20</v>
      </c>
      <c r="P60" s="1">
        <f t="shared" si="6"/>
        <v>25</v>
      </c>
      <c r="Q60" s="1">
        <f t="shared" si="6"/>
        <v>30</v>
      </c>
      <c r="R60" s="5" t="str">
        <f t="shared" si="7"/>
        <v>TEAM 25</v>
      </c>
      <c r="S60" s="5" t="str">
        <f t="shared" si="7"/>
        <v>TEAM 30</v>
      </c>
      <c r="T60" s="35" t="s">
        <v>12</v>
      </c>
      <c r="U60" s="1" t="str">
        <f t="shared" si="8"/>
        <v>25</v>
      </c>
      <c r="V60" s="1" t="str">
        <f t="shared" si="8"/>
        <v>30</v>
      </c>
      <c r="W60" s="1">
        <f t="shared" si="9"/>
        <v>35</v>
      </c>
      <c r="X60" s="1">
        <f t="shared" si="9"/>
        <v>40</v>
      </c>
      <c r="Y60" s="5" t="str">
        <f t="shared" si="10"/>
        <v>TEAM 35</v>
      </c>
      <c r="Z60" s="5" t="str">
        <f t="shared" si="10"/>
        <v>TEAM 40</v>
      </c>
      <c r="AA60" s="36" t="s">
        <v>13</v>
      </c>
      <c r="AB60" s="1" t="str">
        <f t="shared" si="11"/>
        <v>35</v>
      </c>
      <c r="AC60" s="1" t="str">
        <f t="shared" si="11"/>
        <v>40</v>
      </c>
      <c r="AD60" s="1">
        <f t="shared" si="12"/>
        <v>45</v>
      </c>
      <c r="AE60" s="1">
        <f t="shared" si="12"/>
        <v>50</v>
      </c>
      <c r="AF60" s="5" t="str">
        <f t="shared" si="13"/>
        <v>TEAM 45</v>
      </c>
      <c r="AG60" s="5" t="str">
        <f t="shared" si="13"/>
        <v>TEAM 50</v>
      </c>
      <c r="AH60" s="27" t="s">
        <v>102</v>
      </c>
      <c r="AI60" s="1" t="str">
        <f t="shared" si="14"/>
        <v>45</v>
      </c>
      <c r="AJ60" s="1" t="str">
        <f t="shared" si="14"/>
        <v>50</v>
      </c>
      <c r="AK60" s="1">
        <f t="shared" si="15"/>
        <v>55</v>
      </c>
      <c r="AL60" s="1">
        <f t="shared" si="15"/>
        <v>60</v>
      </c>
      <c r="AM60" s="5" t="str">
        <f t="shared" si="16"/>
        <v>TEAM 55</v>
      </c>
      <c r="AN60" s="5" t="str">
        <f t="shared" si="16"/>
        <v>TEAM 60</v>
      </c>
      <c r="AO60" s="37" t="s">
        <v>103</v>
      </c>
      <c r="AP60" s="1" t="str">
        <f t="shared" si="22"/>
        <v>55</v>
      </c>
      <c r="AQ60" s="1" t="str">
        <f t="shared" si="23"/>
        <v>60</v>
      </c>
      <c r="AR60" s="1">
        <f t="shared" si="17"/>
        <v>65</v>
      </c>
      <c r="AS60" s="1">
        <f t="shared" si="17"/>
        <v>70</v>
      </c>
      <c r="AT60" s="5" t="str">
        <f t="shared" si="18"/>
        <v>TEAM 65</v>
      </c>
      <c r="AU60" s="5" t="str">
        <f t="shared" si="18"/>
        <v>TEAM 70</v>
      </c>
    </row>
    <row r="61" spans="1:47" ht="14" thickTop="1" thickBot="1" x14ac:dyDescent="0.35">
      <c r="A61" s="32" t="s">
        <v>10</v>
      </c>
      <c r="B61" s="5" t="s">
        <v>97</v>
      </c>
      <c r="C61" s="5" t="s">
        <v>93</v>
      </c>
      <c r="D61" s="33" t="s">
        <v>175</v>
      </c>
      <c r="E61" s="1" t="str">
        <f t="shared" si="19"/>
        <v xml:space="preserve"> 1</v>
      </c>
      <c r="F61" s="1" t="str">
        <f t="shared" si="19"/>
        <v xml:space="preserve"> 3</v>
      </c>
      <c r="G61" s="1">
        <f t="shared" si="20"/>
        <v>11</v>
      </c>
      <c r="H61" s="1">
        <f t="shared" si="20"/>
        <v>13</v>
      </c>
      <c r="I61" s="5" t="str">
        <f t="shared" si="21"/>
        <v>TEAM 11</v>
      </c>
      <c r="J61" s="5" t="str">
        <f t="shared" si="21"/>
        <v>TEAM 13</v>
      </c>
      <c r="K61" s="197" t="s">
        <v>150</v>
      </c>
      <c r="L61" s="197" t="s">
        <v>152</v>
      </c>
      <c r="M61" s="34" t="s">
        <v>11</v>
      </c>
      <c r="N61" s="1" t="str">
        <f t="shared" si="5"/>
        <v>11</v>
      </c>
      <c r="O61" s="1" t="str">
        <f t="shared" si="5"/>
        <v>13</v>
      </c>
      <c r="P61" s="1">
        <f t="shared" si="6"/>
        <v>21</v>
      </c>
      <c r="Q61" s="1">
        <f t="shared" si="6"/>
        <v>23</v>
      </c>
      <c r="R61" s="5" t="str">
        <f t="shared" si="7"/>
        <v>TEAM 21</v>
      </c>
      <c r="S61" s="5" t="str">
        <f t="shared" si="7"/>
        <v>TEAM 23</v>
      </c>
      <c r="T61" s="35" t="s">
        <v>12</v>
      </c>
      <c r="U61" s="1" t="str">
        <f t="shared" si="8"/>
        <v>21</v>
      </c>
      <c r="V61" s="1" t="str">
        <f t="shared" si="8"/>
        <v>23</v>
      </c>
      <c r="W61" s="1">
        <f t="shared" si="9"/>
        <v>31</v>
      </c>
      <c r="X61" s="1">
        <f t="shared" si="9"/>
        <v>33</v>
      </c>
      <c r="Y61" s="5" t="str">
        <f t="shared" si="10"/>
        <v>TEAM 31</v>
      </c>
      <c r="Z61" s="5" t="str">
        <f t="shared" si="10"/>
        <v>TEAM 33</v>
      </c>
      <c r="AA61" s="36" t="s">
        <v>13</v>
      </c>
      <c r="AB61" s="1" t="str">
        <f t="shared" si="11"/>
        <v>31</v>
      </c>
      <c r="AC61" s="1" t="str">
        <f t="shared" si="11"/>
        <v>33</v>
      </c>
      <c r="AD61" s="1">
        <f t="shared" si="12"/>
        <v>41</v>
      </c>
      <c r="AE61" s="1">
        <f t="shared" si="12"/>
        <v>43</v>
      </c>
      <c r="AF61" s="5" t="str">
        <f t="shared" si="13"/>
        <v>TEAM 41</v>
      </c>
      <c r="AG61" s="5" t="str">
        <f t="shared" si="13"/>
        <v>TEAM 43</v>
      </c>
      <c r="AH61" s="27" t="s">
        <v>102</v>
      </c>
      <c r="AI61" s="1" t="str">
        <f t="shared" si="14"/>
        <v>41</v>
      </c>
      <c r="AJ61" s="1" t="str">
        <f t="shared" si="14"/>
        <v>43</v>
      </c>
      <c r="AK61" s="1">
        <f t="shared" si="15"/>
        <v>51</v>
      </c>
      <c r="AL61" s="1">
        <f t="shared" si="15"/>
        <v>53</v>
      </c>
      <c r="AM61" s="5" t="str">
        <f t="shared" si="16"/>
        <v>TEAM 51</v>
      </c>
      <c r="AN61" s="5" t="str">
        <f t="shared" si="16"/>
        <v>TEAM 53</v>
      </c>
      <c r="AO61" s="37" t="s">
        <v>103</v>
      </c>
      <c r="AP61" s="1" t="str">
        <f t="shared" si="22"/>
        <v>51</v>
      </c>
      <c r="AQ61" s="1" t="str">
        <f t="shared" si="23"/>
        <v>53</v>
      </c>
      <c r="AR61" s="1">
        <f t="shared" si="17"/>
        <v>61</v>
      </c>
      <c r="AS61" s="1">
        <f t="shared" si="17"/>
        <v>63</v>
      </c>
      <c r="AT61" s="5" t="str">
        <f t="shared" si="18"/>
        <v>TEAM 61</v>
      </c>
      <c r="AU61" s="5" t="str">
        <f t="shared" si="18"/>
        <v>TEAM 63</v>
      </c>
    </row>
    <row r="62" spans="1:47" ht="14" thickTop="1" thickBot="1" x14ac:dyDescent="0.35">
      <c r="A62" s="32" t="s">
        <v>10</v>
      </c>
      <c r="B62" s="5" t="s">
        <v>100</v>
      </c>
      <c r="C62" s="5" t="s">
        <v>99</v>
      </c>
      <c r="D62" s="33" t="s">
        <v>175</v>
      </c>
      <c r="E62" s="1" t="str">
        <f t="shared" si="19"/>
        <v xml:space="preserve"> 8</v>
      </c>
      <c r="F62" s="1" t="str">
        <f t="shared" si="19"/>
        <v xml:space="preserve"> 4</v>
      </c>
      <c r="G62" s="1">
        <f t="shared" si="20"/>
        <v>18</v>
      </c>
      <c r="H62" s="1">
        <f t="shared" si="20"/>
        <v>14</v>
      </c>
      <c r="I62" s="5" t="str">
        <f t="shared" si="21"/>
        <v>TEAM 18</v>
      </c>
      <c r="J62" s="5" t="str">
        <f t="shared" si="21"/>
        <v>TEAM 14</v>
      </c>
      <c r="K62" s="197" t="s">
        <v>157</v>
      </c>
      <c r="L62" s="197" t="s">
        <v>153</v>
      </c>
      <c r="M62" s="34" t="s">
        <v>11</v>
      </c>
      <c r="N62" s="1" t="str">
        <f t="shared" si="5"/>
        <v>18</v>
      </c>
      <c r="O62" s="1" t="str">
        <f t="shared" si="5"/>
        <v>14</v>
      </c>
      <c r="P62" s="1">
        <f t="shared" si="6"/>
        <v>28</v>
      </c>
      <c r="Q62" s="1">
        <f t="shared" si="6"/>
        <v>24</v>
      </c>
      <c r="R62" s="5" t="str">
        <f t="shared" si="7"/>
        <v>TEAM 28</v>
      </c>
      <c r="S62" s="5" t="str">
        <f t="shared" si="7"/>
        <v>TEAM 24</v>
      </c>
      <c r="T62" s="35" t="s">
        <v>12</v>
      </c>
      <c r="U62" s="1" t="str">
        <f t="shared" si="8"/>
        <v>28</v>
      </c>
      <c r="V62" s="1" t="str">
        <f t="shared" si="8"/>
        <v>24</v>
      </c>
      <c r="W62" s="1">
        <f t="shared" si="9"/>
        <v>38</v>
      </c>
      <c r="X62" s="1">
        <f t="shared" si="9"/>
        <v>34</v>
      </c>
      <c r="Y62" s="5" t="str">
        <f t="shared" si="10"/>
        <v>TEAM 38</v>
      </c>
      <c r="Z62" s="5" t="str">
        <f t="shared" si="10"/>
        <v>TEAM 34</v>
      </c>
      <c r="AA62" s="36" t="s">
        <v>13</v>
      </c>
      <c r="AB62" s="1" t="str">
        <f t="shared" si="11"/>
        <v>38</v>
      </c>
      <c r="AC62" s="1" t="str">
        <f t="shared" si="11"/>
        <v>34</v>
      </c>
      <c r="AD62" s="1">
        <f t="shared" si="12"/>
        <v>48</v>
      </c>
      <c r="AE62" s="1">
        <f t="shared" si="12"/>
        <v>44</v>
      </c>
      <c r="AF62" s="5" t="str">
        <f t="shared" si="13"/>
        <v>TEAM 48</v>
      </c>
      <c r="AG62" s="5" t="str">
        <f t="shared" si="13"/>
        <v>TEAM 44</v>
      </c>
      <c r="AH62" s="27" t="s">
        <v>102</v>
      </c>
      <c r="AI62" s="1" t="str">
        <f t="shared" si="14"/>
        <v>48</v>
      </c>
      <c r="AJ62" s="1" t="str">
        <f t="shared" si="14"/>
        <v>44</v>
      </c>
      <c r="AK62" s="1">
        <f t="shared" si="15"/>
        <v>58</v>
      </c>
      <c r="AL62" s="1">
        <f t="shared" si="15"/>
        <v>54</v>
      </c>
      <c r="AM62" s="5" t="str">
        <f t="shared" si="16"/>
        <v>TEAM 58</v>
      </c>
      <c r="AN62" s="5" t="str">
        <f t="shared" si="16"/>
        <v>TEAM 54</v>
      </c>
      <c r="AO62" s="37" t="s">
        <v>103</v>
      </c>
      <c r="AP62" s="1" t="str">
        <f t="shared" si="22"/>
        <v>58</v>
      </c>
      <c r="AQ62" s="1" t="str">
        <f t="shared" si="23"/>
        <v>54</v>
      </c>
      <c r="AR62" s="1">
        <f t="shared" si="17"/>
        <v>68</v>
      </c>
      <c r="AS62" s="1">
        <f t="shared" si="17"/>
        <v>64</v>
      </c>
      <c r="AT62" s="5" t="str">
        <f t="shared" si="18"/>
        <v>TEAM 68</v>
      </c>
      <c r="AU62" s="5" t="str">
        <f t="shared" si="18"/>
        <v>TEAM 64</v>
      </c>
    </row>
    <row r="63" spans="1:47" ht="14" thickTop="1" thickBot="1" x14ac:dyDescent="0.35">
      <c r="A63" s="32" t="s">
        <v>10</v>
      </c>
      <c r="B63" s="5" t="s">
        <v>95</v>
      </c>
      <c r="C63" s="5" t="s">
        <v>92</v>
      </c>
      <c r="D63" s="33" t="s">
        <v>175</v>
      </c>
      <c r="E63" s="1" t="str">
        <f t="shared" si="19"/>
        <v xml:space="preserve"> 9</v>
      </c>
      <c r="F63" s="1" t="str">
        <f t="shared" si="19"/>
        <v xml:space="preserve"> 6</v>
      </c>
      <c r="G63" s="1">
        <f t="shared" si="20"/>
        <v>19</v>
      </c>
      <c r="H63" s="1">
        <f t="shared" si="20"/>
        <v>16</v>
      </c>
      <c r="I63" s="5" t="str">
        <f t="shared" si="21"/>
        <v>TEAM 19</v>
      </c>
      <c r="J63" s="5" t="str">
        <f t="shared" si="21"/>
        <v>TEAM 16</v>
      </c>
      <c r="K63" s="197" t="s">
        <v>158</v>
      </c>
      <c r="L63" s="197" t="s">
        <v>155</v>
      </c>
      <c r="M63" s="34" t="s">
        <v>11</v>
      </c>
      <c r="N63" s="1" t="str">
        <f t="shared" si="5"/>
        <v>19</v>
      </c>
      <c r="O63" s="1" t="str">
        <f t="shared" si="5"/>
        <v>16</v>
      </c>
      <c r="P63" s="1">
        <f t="shared" si="6"/>
        <v>29</v>
      </c>
      <c r="Q63" s="1">
        <f t="shared" si="6"/>
        <v>26</v>
      </c>
      <c r="R63" s="5" t="str">
        <f t="shared" si="7"/>
        <v>TEAM 29</v>
      </c>
      <c r="S63" s="5" t="str">
        <f t="shared" si="7"/>
        <v>TEAM 26</v>
      </c>
      <c r="T63" s="35" t="s">
        <v>12</v>
      </c>
      <c r="U63" s="1" t="str">
        <f t="shared" si="8"/>
        <v>29</v>
      </c>
      <c r="V63" s="1" t="str">
        <f t="shared" si="8"/>
        <v>26</v>
      </c>
      <c r="W63" s="1">
        <f t="shared" si="9"/>
        <v>39</v>
      </c>
      <c r="X63" s="1">
        <f t="shared" si="9"/>
        <v>36</v>
      </c>
      <c r="Y63" s="5" t="str">
        <f t="shared" si="10"/>
        <v>TEAM 39</v>
      </c>
      <c r="Z63" s="5" t="str">
        <f t="shared" si="10"/>
        <v>TEAM 36</v>
      </c>
      <c r="AA63" s="36" t="s">
        <v>13</v>
      </c>
      <c r="AB63" s="1" t="str">
        <f t="shared" si="11"/>
        <v>39</v>
      </c>
      <c r="AC63" s="1" t="str">
        <f t="shared" si="11"/>
        <v>36</v>
      </c>
      <c r="AD63" s="1">
        <f t="shared" si="12"/>
        <v>49</v>
      </c>
      <c r="AE63" s="1">
        <f t="shared" si="12"/>
        <v>46</v>
      </c>
      <c r="AF63" s="5" t="str">
        <f t="shared" si="13"/>
        <v>TEAM 49</v>
      </c>
      <c r="AG63" s="5" t="str">
        <f t="shared" si="13"/>
        <v>TEAM 46</v>
      </c>
      <c r="AH63" s="27" t="s">
        <v>102</v>
      </c>
      <c r="AI63" s="1" t="str">
        <f t="shared" si="14"/>
        <v>49</v>
      </c>
      <c r="AJ63" s="1" t="str">
        <f t="shared" si="14"/>
        <v>46</v>
      </c>
      <c r="AK63" s="1">
        <f t="shared" si="15"/>
        <v>59</v>
      </c>
      <c r="AL63" s="1">
        <f t="shared" si="15"/>
        <v>56</v>
      </c>
      <c r="AM63" s="5" t="str">
        <f t="shared" si="16"/>
        <v>TEAM 59</v>
      </c>
      <c r="AN63" s="5" t="str">
        <f t="shared" si="16"/>
        <v>TEAM 56</v>
      </c>
      <c r="AO63" s="37" t="s">
        <v>103</v>
      </c>
      <c r="AP63" s="1" t="str">
        <f t="shared" si="22"/>
        <v>59</v>
      </c>
      <c r="AQ63" s="1" t="str">
        <f t="shared" si="23"/>
        <v>56</v>
      </c>
      <c r="AR63" s="1">
        <f t="shared" si="17"/>
        <v>69</v>
      </c>
      <c r="AS63" s="1">
        <f t="shared" si="17"/>
        <v>66</v>
      </c>
      <c r="AT63" s="5" t="str">
        <f t="shared" si="18"/>
        <v>TEAM 69</v>
      </c>
      <c r="AU63" s="5" t="str">
        <f t="shared" si="18"/>
        <v>TEAM 66</v>
      </c>
    </row>
    <row r="64" spans="1:47" ht="14" thickTop="1" thickBot="1" x14ac:dyDescent="0.35">
      <c r="A64" s="69" t="s">
        <v>10</v>
      </c>
      <c r="B64" s="5" t="s">
        <v>98</v>
      </c>
      <c r="C64" s="5" t="s">
        <v>96</v>
      </c>
      <c r="D64" s="33" t="s">
        <v>175</v>
      </c>
      <c r="E64" s="1" t="str">
        <f t="shared" si="19"/>
        <v xml:space="preserve"> 7</v>
      </c>
      <c r="F64" s="1" t="str">
        <f t="shared" si="19"/>
        <v xml:space="preserve"> 2</v>
      </c>
      <c r="G64" s="1">
        <f t="shared" si="20"/>
        <v>17</v>
      </c>
      <c r="H64" s="1">
        <f t="shared" si="20"/>
        <v>12</v>
      </c>
      <c r="I64" s="5" t="str">
        <f t="shared" si="21"/>
        <v>TEAM 17</v>
      </c>
      <c r="J64" s="5" t="str">
        <f t="shared" si="21"/>
        <v>TEAM 12</v>
      </c>
      <c r="K64" s="197" t="s">
        <v>156</v>
      </c>
      <c r="L64" s="197" t="s">
        <v>151</v>
      </c>
      <c r="M64" s="34" t="s">
        <v>11</v>
      </c>
      <c r="N64" s="1" t="str">
        <f t="shared" si="5"/>
        <v>17</v>
      </c>
      <c r="O64" s="1" t="str">
        <f t="shared" si="5"/>
        <v>12</v>
      </c>
      <c r="P64" s="1">
        <f t="shared" si="6"/>
        <v>27</v>
      </c>
      <c r="Q64" s="1">
        <f t="shared" si="6"/>
        <v>22</v>
      </c>
      <c r="R64" s="5" t="str">
        <f t="shared" si="7"/>
        <v>TEAM 27</v>
      </c>
      <c r="S64" s="5" t="str">
        <f t="shared" si="7"/>
        <v>TEAM 22</v>
      </c>
      <c r="T64" s="35" t="s">
        <v>12</v>
      </c>
      <c r="U64" s="1" t="str">
        <f t="shared" si="8"/>
        <v>27</v>
      </c>
      <c r="V64" s="1" t="str">
        <f t="shared" si="8"/>
        <v>22</v>
      </c>
      <c r="W64" s="1">
        <f t="shared" si="9"/>
        <v>37</v>
      </c>
      <c r="X64" s="1">
        <f t="shared" si="9"/>
        <v>32</v>
      </c>
      <c r="Y64" s="5" t="str">
        <f t="shared" si="10"/>
        <v>TEAM 37</v>
      </c>
      <c r="Z64" s="5" t="str">
        <f t="shared" si="10"/>
        <v>TEAM 32</v>
      </c>
      <c r="AA64" s="36" t="s">
        <v>13</v>
      </c>
      <c r="AB64" s="1" t="str">
        <f t="shared" si="11"/>
        <v>37</v>
      </c>
      <c r="AC64" s="1" t="str">
        <f t="shared" si="11"/>
        <v>32</v>
      </c>
      <c r="AD64" s="1">
        <f t="shared" si="12"/>
        <v>47</v>
      </c>
      <c r="AE64" s="1">
        <f t="shared" si="12"/>
        <v>42</v>
      </c>
      <c r="AF64" s="5" t="str">
        <f t="shared" si="13"/>
        <v>TEAM 47</v>
      </c>
      <c r="AG64" s="5" t="str">
        <f t="shared" si="13"/>
        <v>TEAM 42</v>
      </c>
      <c r="AH64" s="27" t="s">
        <v>102</v>
      </c>
      <c r="AI64" s="1" t="str">
        <f t="shared" si="14"/>
        <v>47</v>
      </c>
      <c r="AJ64" s="1" t="str">
        <f t="shared" si="14"/>
        <v>42</v>
      </c>
      <c r="AK64" s="1">
        <f t="shared" si="15"/>
        <v>57</v>
      </c>
      <c r="AL64" s="1">
        <f t="shared" si="15"/>
        <v>52</v>
      </c>
      <c r="AM64" s="5" t="str">
        <f t="shared" si="16"/>
        <v>TEAM 57</v>
      </c>
      <c r="AN64" s="5" t="str">
        <f t="shared" si="16"/>
        <v>TEAM 52</v>
      </c>
      <c r="AO64" s="37" t="s">
        <v>103</v>
      </c>
      <c r="AP64" s="1" t="str">
        <f t="shared" si="22"/>
        <v>57</v>
      </c>
      <c r="AQ64" s="1" t="str">
        <f t="shared" si="23"/>
        <v>52</v>
      </c>
      <c r="AR64" s="1">
        <f t="shared" si="17"/>
        <v>67</v>
      </c>
      <c r="AS64" s="1">
        <f t="shared" si="17"/>
        <v>62</v>
      </c>
      <c r="AT64" s="5" t="str">
        <f t="shared" si="18"/>
        <v>TEAM 67</v>
      </c>
      <c r="AU64" s="5" t="str">
        <f t="shared" si="18"/>
        <v>TEAM 62</v>
      </c>
    </row>
    <row r="65" spans="1:47" ht="14" thickTop="1" thickBot="1" x14ac:dyDescent="0.35">
      <c r="A65" s="32" t="s">
        <v>10</v>
      </c>
      <c r="B65" s="5" t="s">
        <v>92</v>
      </c>
      <c r="C65" s="5" t="s">
        <v>97</v>
      </c>
      <c r="D65" s="33" t="s">
        <v>175</v>
      </c>
      <c r="E65" s="1" t="str">
        <f t="shared" si="19"/>
        <v xml:space="preserve"> 6</v>
      </c>
      <c r="F65" s="1" t="str">
        <f t="shared" si="19"/>
        <v xml:space="preserve"> 1</v>
      </c>
      <c r="G65" s="1">
        <f t="shared" si="20"/>
        <v>16</v>
      </c>
      <c r="H65" s="1">
        <f t="shared" si="20"/>
        <v>11</v>
      </c>
      <c r="I65" s="5" t="str">
        <f t="shared" si="21"/>
        <v>TEAM 16</v>
      </c>
      <c r="J65" s="5" t="str">
        <f t="shared" si="21"/>
        <v>TEAM 11</v>
      </c>
      <c r="K65" s="197" t="s">
        <v>155</v>
      </c>
      <c r="L65" s="197" t="s">
        <v>150</v>
      </c>
      <c r="M65" s="34" t="s">
        <v>11</v>
      </c>
      <c r="N65" s="1" t="str">
        <f t="shared" si="5"/>
        <v>16</v>
      </c>
      <c r="O65" s="1" t="str">
        <f t="shared" si="5"/>
        <v>11</v>
      </c>
      <c r="P65" s="1">
        <f t="shared" si="6"/>
        <v>26</v>
      </c>
      <c r="Q65" s="1">
        <f t="shared" si="6"/>
        <v>21</v>
      </c>
      <c r="R65" s="5" t="str">
        <f t="shared" si="7"/>
        <v>TEAM 26</v>
      </c>
      <c r="S65" s="5" t="str">
        <f t="shared" si="7"/>
        <v>TEAM 21</v>
      </c>
      <c r="T65" s="35" t="s">
        <v>12</v>
      </c>
      <c r="U65" s="1" t="str">
        <f t="shared" si="8"/>
        <v>26</v>
      </c>
      <c r="V65" s="1" t="str">
        <f t="shared" si="8"/>
        <v>21</v>
      </c>
      <c r="W65" s="1">
        <f t="shared" si="9"/>
        <v>36</v>
      </c>
      <c r="X65" s="1">
        <f t="shared" si="9"/>
        <v>31</v>
      </c>
      <c r="Y65" s="5" t="str">
        <f t="shared" si="10"/>
        <v>TEAM 36</v>
      </c>
      <c r="Z65" s="5" t="str">
        <f t="shared" si="10"/>
        <v>TEAM 31</v>
      </c>
      <c r="AA65" s="36" t="s">
        <v>13</v>
      </c>
      <c r="AB65" s="1" t="str">
        <f t="shared" si="11"/>
        <v>36</v>
      </c>
      <c r="AC65" s="1" t="str">
        <f t="shared" si="11"/>
        <v>31</v>
      </c>
      <c r="AD65" s="1">
        <f t="shared" si="12"/>
        <v>46</v>
      </c>
      <c r="AE65" s="1">
        <f t="shared" si="12"/>
        <v>41</v>
      </c>
      <c r="AF65" s="5" t="str">
        <f t="shared" si="13"/>
        <v>TEAM 46</v>
      </c>
      <c r="AG65" s="5" t="str">
        <f t="shared" si="13"/>
        <v>TEAM 41</v>
      </c>
      <c r="AH65" s="27" t="s">
        <v>102</v>
      </c>
      <c r="AI65" s="1" t="str">
        <f t="shared" si="14"/>
        <v>46</v>
      </c>
      <c r="AJ65" s="1" t="str">
        <f t="shared" si="14"/>
        <v>41</v>
      </c>
      <c r="AK65" s="1">
        <f t="shared" si="15"/>
        <v>56</v>
      </c>
      <c r="AL65" s="1">
        <f t="shared" si="15"/>
        <v>51</v>
      </c>
      <c r="AM65" s="5" t="str">
        <f t="shared" si="16"/>
        <v>TEAM 56</v>
      </c>
      <c r="AN65" s="5" t="str">
        <f t="shared" si="16"/>
        <v>TEAM 51</v>
      </c>
      <c r="AO65" s="37" t="s">
        <v>103</v>
      </c>
      <c r="AP65" s="1" t="str">
        <f t="shared" si="22"/>
        <v>56</v>
      </c>
      <c r="AQ65" s="1" t="str">
        <f t="shared" si="23"/>
        <v>51</v>
      </c>
      <c r="AR65" s="1">
        <f t="shared" si="17"/>
        <v>66</v>
      </c>
      <c r="AS65" s="1">
        <f t="shared" si="17"/>
        <v>61</v>
      </c>
      <c r="AT65" s="5" t="str">
        <f t="shared" si="18"/>
        <v>TEAM 66</v>
      </c>
      <c r="AU65" s="5" t="str">
        <f t="shared" si="18"/>
        <v>TEAM 61</v>
      </c>
    </row>
    <row r="66" spans="1:47" ht="14" thickTop="1" thickBot="1" x14ac:dyDescent="0.35">
      <c r="A66" s="32" t="s">
        <v>10</v>
      </c>
      <c r="B66" s="5" t="s">
        <v>96</v>
      </c>
      <c r="C66" s="5" t="s">
        <v>101</v>
      </c>
      <c r="D66" s="33" t="s">
        <v>175</v>
      </c>
      <c r="E66" s="1" t="str">
        <f t="shared" si="19"/>
        <v xml:space="preserve"> 2</v>
      </c>
      <c r="F66" s="1" t="str">
        <f t="shared" si="19"/>
        <v>10</v>
      </c>
      <c r="G66" s="1">
        <f t="shared" si="20"/>
        <v>12</v>
      </c>
      <c r="H66" s="1">
        <f t="shared" si="20"/>
        <v>20</v>
      </c>
      <c r="I66" s="5" t="str">
        <f t="shared" si="21"/>
        <v>TEAM 12</v>
      </c>
      <c r="J66" s="5" t="str">
        <f t="shared" si="21"/>
        <v>TEAM 20</v>
      </c>
      <c r="K66" s="197" t="s">
        <v>151</v>
      </c>
      <c r="L66" s="197" t="s">
        <v>159</v>
      </c>
      <c r="M66" s="34" t="s">
        <v>11</v>
      </c>
      <c r="N66" s="1" t="str">
        <f t="shared" si="5"/>
        <v>12</v>
      </c>
      <c r="O66" s="1" t="str">
        <f t="shared" si="5"/>
        <v>20</v>
      </c>
      <c r="P66" s="1">
        <f t="shared" si="6"/>
        <v>22</v>
      </c>
      <c r="Q66" s="1">
        <f t="shared" si="6"/>
        <v>30</v>
      </c>
      <c r="R66" s="5" t="str">
        <f t="shared" si="7"/>
        <v>TEAM 22</v>
      </c>
      <c r="S66" s="5" t="str">
        <f t="shared" si="7"/>
        <v>TEAM 30</v>
      </c>
      <c r="T66" s="35" t="s">
        <v>12</v>
      </c>
      <c r="U66" s="1" t="str">
        <f t="shared" si="8"/>
        <v>22</v>
      </c>
      <c r="V66" s="1" t="str">
        <f t="shared" si="8"/>
        <v>30</v>
      </c>
      <c r="W66" s="1">
        <f t="shared" si="9"/>
        <v>32</v>
      </c>
      <c r="X66" s="1">
        <f t="shared" si="9"/>
        <v>40</v>
      </c>
      <c r="Y66" s="5" t="str">
        <f t="shared" si="10"/>
        <v>TEAM 32</v>
      </c>
      <c r="Z66" s="5" t="str">
        <f t="shared" si="10"/>
        <v>TEAM 40</v>
      </c>
      <c r="AA66" s="36" t="s">
        <v>13</v>
      </c>
      <c r="AB66" s="1" t="str">
        <f t="shared" si="11"/>
        <v>32</v>
      </c>
      <c r="AC66" s="1" t="str">
        <f t="shared" si="11"/>
        <v>40</v>
      </c>
      <c r="AD66" s="1">
        <f t="shared" si="12"/>
        <v>42</v>
      </c>
      <c r="AE66" s="1">
        <f t="shared" si="12"/>
        <v>50</v>
      </c>
      <c r="AF66" s="5" t="str">
        <f t="shared" si="13"/>
        <v>TEAM 42</v>
      </c>
      <c r="AG66" s="5" t="str">
        <f t="shared" si="13"/>
        <v>TEAM 50</v>
      </c>
      <c r="AH66" s="27" t="s">
        <v>102</v>
      </c>
      <c r="AI66" s="1" t="str">
        <f t="shared" si="14"/>
        <v>42</v>
      </c>
      <c r="AJ66" s="1" t="str">
        <f t="shared" si="14"/>
        <v>50</v>
      </c>
      <c r="AK66" s="1">
        <f t="shared" si="15"/>
        <v>52</v>
      </c>
      <c r="AL66" s="1">
        <f t="shared" si="15"/>
        <v>60</v>
      </c>
      <c r="AM66" s="5" t="str">
        <f t="shared" si="16"/>
        <v>TEAM 52</v>
      </c>
      <c r="AN66" s="5" t="str">
        <f t="shared" si="16"/>
        <v>TEAM 60</v>
      </c>
      <c r="AO66" s="37" t="s">
        <v>103</v>
      </c>
      <c r="AP66" s="1" t="str">
        <f t="shared" si="22"/>
        <v>52</v>
      </c>
      <c r="AQ66" s="1" t="str">
        <f t="shared" si="23"/>
        <v>60</v>
      </c>
      <c r="AR66" s="1">
        <f t="shared" si="17"/>
        <v>62</v>
      </c>
      <c r="AS66" s="1">
        <f t="shared" si="17"/>
        <v>70</v>
      </c>
      <c r="AT66" s="5" t="str">
        <f t="shared" si="18"/>
        <v>TEAM 62</v>
      </c>
      <c r="AU66" s="5" t="str">
        <f t="shared" si="18"/>
        <v>TEAM 70</v>
      </c>
    </row>
    <row r="67" spans="1:47" ht="14" thickTop="1" thickBot="1" x14ac:dyDescent="0.35">
      <c r="A67" s="32" t="s">
        <v>10</v>
      </c>
      <c r="B67" s="5" t="s">
        <v>94</v>
      </c>
      <c r="C67" s="5" t="s">
        <v>99</v>
      </c>
      <c r="D67" s="33" t="s">
        <v>175</v>
      </c>
      <c r="E67" s="1" t="str">
        <f t="shared" si="19"/>
        <v xml:space="preserve"> 5</v>
      </c>
      <c r="F67" s="1" t="str">
        <f t="shared" si="19"/>
        <v xml:space="preserve"> 4</v>
      </c>
      <c r="G67" s="1">
        <f t="shared" si="20"/>
        <v>15</v>
      </c>
      <c r="H67" s="1">
        <f t="shared" si="20"/>
        <v>14</v>
      </c>
      <c r="I67" s="5" t="str">
        <f t="shared" si="21"/>
        <v>TEAM 15</v>
      </c>
      <c r="J67" s="5" t="str">
        <f t="shared" si="21"/>
        <v>TEAM 14</v>
      </c>
      <c r="K67" s="197" t="s">
        <v>154</v>
      </c>
      <c r="L67" s="197" t="s">
        <v>153</v>
      </c>
      <c r="M67" s="34" t="s">
        <v>11</v>
      </c>
      <c r="N67" s="1" t="str">
        <f t="shared" si="5"/>
        <v>15</v>
      </c>
      <c r="O67" s="1" t="str">
        <f t="shared" si="5"/>
        <v>14</v>
      </c>
      <c r="P67" s="1">
        <f t="shared" si="6"/>
        <v>25</v>
      </c>
      <c r="Q67" s="1">
        <f t="shared" si="6"/>
        <v>24</v>
      </c>
      <c r="R67" s="5" t="str">
        <f t="shared" si="7"/>
        <v>TEAM 25</v>
      </c>
      <c r="S67" s="5" t="str">
        <f t="shared" si="7"/>
        <v>TEAM 24</v>
      </c>
      <c r="T67" s="35" t="s">
        <v>12</v>
      </c>
      <c r="U67" s="1" t="str">
        <f t="shared" si="8"/>
        <v>25</v>
      </c>
      <c r="V67" s="1" t="str">
        <f t="shared" si="8"/>
        <v>24</v>
      </c>
      <c r="W67" s="1">
        <f t="shared" si="9"/>
        <v>35</v>
      </c>
      <c r="X67" s="1">
        <f t="shared" si="9"/>
        <v>34</v>
      </c>
      <c r="Y67" s="5" t="str">
        <f t="shared" si="10"/>
        <v>TEAM 35</v>
      </c>
      <c r="Z67" s="5" t="str">
        <f t="shared" si="10"/>
        <v>TEAM 34</v>
      </c>
      <c r="AA67" s="36" t="s">
        <v>13</v>
      </c>
      <c r="AB67" s="1" t="str">
        <f t="shared" si="11"/>
        <v>35</v>
      </c>
      <c r="AC67" s="1" t="str">
        <f t="shared" si="11"/>
        <v>34</v>
      </c>
      <c r="AD67" s="1">
        <f t="shared" si="12"/>
        <v>45</v>
      </c>
      <c r="AE67" s="1">
        <f t="shared" si="12"/>
        <v>44</v>
      </c>
      <c r="AF67" s="5" t="str">
        <f t="shared" si="13"/>
        <v>TEAM 45</v>
      </c>
      <c r="AG67" s="5" t="str">
        <f t="shared" si="13"/>
        <v>TEAM 44</v>
      </c>
      <c r="AH67" s="27" t="s">
        <v>102</v>
      </c>
      <c r="AI67" s="1" t="str">
        <f t="shared" si="14"/>
        <v>45</v>
      </c>
      <c r="AJ67" s="1" t="str">
        <f t="shared" si="14"/>
        <v>44</v>
      </c>
      <c r="AK67" s="1">
        <f t="shared" si="15"/>
        <v>55</v>
      </c>
      <c r="AL67" s="1">
        <f t="shared" si="15"/>
        <v>54</v>
      </c>
      <c r="AM67" s="5" t="str">
        <f t="shared" si="16"/>
        <v>TEAM 55</v>
      </c>
      <c r="AN67" s="5" t="str">
        <f t="shared" si="16"/>
        <v>TEAM 54</v>
      </c>
      <c r="AO67" s="37" t="s">
        <v>103</v>
      </c>
      <c r="AP67" s="1" t="str">
        <f t="shared" si="22"/>
        <v>55</v>
      </c>
      <c r="AQ67" s="1" t="str">
        <f t="shared" si="23"/>
        <v>54</v>
      </c>
      <c r="AR67" s="1">
        <f t="shared" si="17"/>
        <v>65</v>
      </c>
      <c r="AS67" s="1">
        <f t="shared" si="17"/>
        <v>64</v>
      </c>
      <c r="AT67" s="5" t="str">
        <f t="shared" si="18"/>
        <v>TEAM 65</v>
      </c>
      <c r="AU67" s="5" t="str">
        <f t="shared" si="18"/>
        <v>TEAM 64</v>
      </c>
    </row>
    <row r="68" spans="1:47" ht="14" thickTop="1" thickBot="1" x14ac:dyDescent="0.35">
      <c r="A68" s="32" t="s">
        <v>10</v>
      </c>
      <c r="B68" s="5" t="s">
        <v>93</v>
      </c>
      <c r="C68" s="5" t="s">
        <v>100</v>
      </c>
      <c r="D68" s="33" t="s">
        <v>175</v>
      </c>
      <c r="E68" s="1" t="str">
        <f t="shared" si="19"/>
        <v xml:space="preserve"> 3</v>
      </c>
      <c r="F68" s="1" t="str">
        <f t="shared" si="19"/>
        <v xml:space="preserve"> 8</v>
      </c>
      <c r="G68" s="1">
        <f t="shared" si="20"/>
        <v>13</v>
      </c>
      <c r="H68" s="1">
        <f t="shared" si="20"/>
        <v>18</v>
      </c>
      <c r="I68" s="5" t="str">
        <f t="shared" si="21"/>
        <v>TEAM 13</v>
      </c>
      <c r="J68" s="5" t="str">
        <f t="shared" si="21"/>
        <v>TEAM 18</v>
      </c>
      <c r="K68" s="197" t="s">
        <v>152</v>
      </c>
      <c r="L68" s="197" t="s">
        <v>157</v>
      </c>
      <c r="M68" s="34" t="s">
        <v>11</v>
      </c>
      <c r="N68" s="1" t="str">
        <f t="shared" si="5"/>
        <v>13</v>
      </c>
      <c r="O68" s="1" t="str">
        <f t="shared" si="5"/>
        <v>18</v>
      </c>
      <c r="P68" s="1">
        <f t="shared" si="6"/>
        <v>23</v>
      </c>
      <c r="Q68" s="1">
        <f t="shared" si="6"/>
        <v>28</v>
      </c>
      <c r="R68" s="5" t="str">
        <f t="shared" si="7"/>
        <v>TEAM 23</v>
      </c>
      <c r="S68" s="5" t="str">
        <f t="shared" si="7"/>
        <v>TEAM 28</v>
      </c>
      <c r="T68" s="35" t="s">
        <v>12</v>
      </c>
      <c r="U68" s="1" t="str">
        <f t="shared" si="8"/>
        <v>23</v>
      </c>
      <c r="V68" s="1" t="str">
        <f t="shared" si="8"/>
        <v>28</v>
      </c>
      <c r="W68" s="1">
        <f t="shared" si="9"/>
        <v>33</v>
      </c>
      <c r="X68" s="1">
        <f t="shared" si="9"/>
        <v>38</v>
      </c>
      <c r="Y68" s="5" t="str">
        <f t="shared" si="10"/>
        <v>TEAM 33</v>
      </c>
      <c r="Z68" s="5" t="str">
        <f t="shared" si="10"/>
        <v>TEAM 38</v>
      </c>
      <c r="AA68" s="36" t="s">
        <v>13</v>
      </c>
      <c r="AB68" s="1" t="str">
        <f t="shared" si="11"/>
        <v>33</v>
      </c>
      <c r="AC68" s="1" t="str">
        <f t="shared" si="11"/>
        <v>38</v>
      </c>
      <c r="AD68" s="1">
        <f t="shared" si="12"/>
        <v>43</v>
      </c>
      <c r="AE68" s="1">
        <f t="shared" si="12"/>
        <v>48</v>
      </c>
      <c r="AF68" s="5" t="str">
        <f t="shared" si="13"/>
        <v>TEAM 43</v>
      </c>
      <c r="AG68" s="5" t="str">
        <f t="shared" si="13"/>
        <v>TEAM 48</v>
      </c>
      <c r="AH68" s="27" t="s">
        <v>102</v>
      </c>
      <c r="AI68" s="1" t="str">
        <f t="shared" si="14"/>
        <v>43</v>
      </c>
      <c r="AJ68" s="1" t="str">
        <f t="shared" si="14"/>
        <v>48</v>
      </c>
      <c r="AK68" s="1">
        <f t="shared" si="15"/>
        <v>53</v>
      </c>
      <c r="AL68" s="1">
        <f t="shared" si="15"/>
        <v>58</v>
      </c>
      <c r="AM68" s="5" t="str">
        <f t="shared" si="16"/>
        <v>TEAM 53</v>
      </c>
      <c r="AN68" s="5" t="str">
        <f t="shared" si="16"/>
        <v>TEAM 58</v>
      </c>
      <c r="AO68" s="37" t="s">
        <v>103</v>
      </c>
      <c r="AP68" s="1" t="str">
        <f t="shared" si="22"/>
        <v>53</v>
      </c>
      <c r="AQ68" s="1" t="str">
        <f t="shared" si="23"/>
        <v>58</v>
      </c>
      <c r="AR68" s="1">
        <f t="shared" si="17"/>
        <v>63</v>
      </c>
      <c r="AS68" s="1">
        <f t="shared" si="17"/>
        <v>68</v>
      </c>
      <c r="AT68" s="5" t="str">
        <f t="shared" si="18"/>
        <v>TEAM 63</v>
      </c>
      <c r="AU68" s="5" t="str">
        <f t="shared" si="18"/>
        <v>TEAM 68</v>
      </c>
    </row>
    <row r="69" spans="1:47" ht="14" thickTop="1" thickBot="1" x14ac:dyDescent="0.35">
      <c r="A69" s="32" t="s">
        <v>10</v>
      </c>
      <c r="B69" s="5" t="s">
        <v>95</v>
      </c>
      <c r="C69" s="5" t="s">
        <v>98</v>
      </c>
      <c r="D69" s="33" t="s">
        <v>175</v>
      </c>
      <c r="E69" s="1" t="str">
        <f t="shared" si="19"/>
        <v xml:space="preserve"> 9</v>
      </c>
      <c r="F69" s="1" t="str">
        <f t="shared" si="19"/>
        <v xml:space="preserve"> 7</v>
      </c>
      <c r="G69" s="1">
        <f t="shared" si="20"/>
        <v>19</v>
      </c>
      <c r="H69" s="1">
        <f t="shared" si="20"/>
        <v>17</v>
      </c>
      <c r="I69" s="5" t="str">
        <f t="shared" si="21"/>
        <v>TEAM 19</v>
      </c>
      <c r="J69" s="5" t="str">
        <f t="shared" si="21"/>
        <v>TEAM 17</v>
      </c>
      <c r="K69" s="197" t="s">
        <v>158</v>
      </c>
      <c r="L69" s="197" t="s">
        <v>156</v>
      </c>
      <c r="M69" s="34" t="s">
        <v>11</v>
      </c>
      <c r="N69" s="1" t="str">
        <f t="shared" si="5"/>
        <v>19</v>
      </c>
      <c r="O69" s="1" t="str">
        <f t="shared" si="5"/>
        <v>17</v>
      </c>
      <c r="P69" s="1">
        <f t="shared" si="6"/>
        <v>29</v>
      </c>
      <c r="Q69" s="1">
        <f t="shared" si="6"/>
        <v>27</v>
      </c>
      <c r="R69" s="5" t="str">
        <f t="shared" si="7"/>
        <v>TEAM 29</v>
      </c>
      <c r="S69" s="5" t="str">
        <f t="shared" si="7"/>
        <v>TEAM 27</v>
      </c>
      <c r="T69" s="35" t="s">
        <v>12</v>
      </c>
      <c r="U69" s="1" t="str">
        <f t="shared" si="8"/>
        <v>29</v>
      </c>
      <c r="V69" s="1" t="str">
        <f t="shared" si="8"/>
        <v>27</v>
      </c>
      <c r="W69" s="1">
        <f t="shared" si="9"/>
        <v>39</v>
      </c>
      <c r="X69" s="1">
        <f t="shared" si="9"/>
        <v>37</v>
      </c>
      <c r="Y69" s="5" t="str">
        <f t="shared" si="10"/>
        <v>TEAM 39</v>
      </c>
      <c r="Z69" s="5" t="str">
        <f t="shared" si="10"/>
        <v>TEAM 37</v>
      </c>
      <c r="AA69" s="36" t="s">
        <v>13</v>
      </c>
      <c r="AB69" s="1" t="str">
        <f t="shared" si="11"/>
        <v>39</v>
      </c>
      <c r="AC69" s="1" t="str">
        <f t="shared" si="11"/>
        <v>37</v>
      </c>
      <c r="AD69" s="1">
        <f t="shared" si="12"/>
        <v>49</v>
      </c>
      <c r="AE69" s="1">
        <f t="shared" si="12"/>
        <v>47</v>
      </c>
      <c r="AF69" s="5" t="str">
        <f t="shared" si="13"/>
        <v>TEAM 49</v>
      </c>
      <c r="AG69" s="5" t="str">
        <f t="shared" si="13"/>
        <v>TEAM 47</v>
      </c>
      <c r="AH69" s="27" t="s">
        <v>102</v>
      </c>
      <c r="AI69" s="1" t="str">
        <f t="shared" si="14"/>
        <v>49</v>
      </c>
      <c r="AJ69" s="1" t="str">
        <f t="shared" si="14"/>
        <v>47</v>
      </c>
      <c r="AK69" s="1">
        <f t="shared" si="15"/>
        <v>59</v>
      </c>
      <c r="AL69" s="1">
        <f t="shared" si="15"/>
        <v>57</v>
      </c>
      <c r="AM69" s="5" t="str">
        <f t="shared" si="16"/>
        <v>TEAM 59</v>
      </c>
      <c r="AN69" s="5" t="str">
        <f t="shared" si="16"/>
        <v>TEAM 57</v>
      </c>
      <c r="AO69" s="37" t="s">
        <v>103</v>
      </c>
      <c r="AP69" s="1" t="str">
        <f t="shared" ref="AP69:AP94" si="24">RIGHT(AM69,2)</f>
        <v>59</v>
      </c>
      <c r="AQ69" s="1" t="str">
        <f t="shared" ref="AQ69:AQ94" si="25">RIGHT(AN69,2)</f>
        <v>57</v>
      </c>
      <c r="AR69" s="1">
        <f t="shared" si="17"/>
        <v>69</v>
      </c>
      <c r="AS69" s="1">
        <f t="shared" si="17"/>
        <v>67</v>
      </c>
      <c r="AT69" s="5" t="str">
        <f t="shared" si="18"/>
        <v>TEAM 69</v>
      </c>
      <c r="AU69" s="5" t="str">
        <f t="shared" si="18"/>
        <v>TEAM 67</v>
      </c>
    </row>
    <row r="70" spans="1:47" ht="14" thickTop="1" thickBot="1" x14ac:dyDescent="0.35">
      <c r="A70" s="32" t="s">
        <v>10</v>
      </c>
      <c r="B70" s="5" t="s">
        <v>101</v>
      </c>
      <c r="C70" s="5" t="s">
        <v>95</v>
      </c>
      <c r="D70" s="33" t="s">
        <v>175</v>
      </c>
      <c r="E70" s="1" t="str">
        <f t="shared" si="19"/>
        <v>10</v>
      </c>
      <c r="F70" s="1" t="str">
        <f t="shared" si="19"/>
        <v xml:space="preserve"> 9</v>
      </c>
      <c r="G70" s="1">
        <f t="shared" si="20"/>
        <v>20</v>
      </c>
      <c r="H70" s="1">
        <f t="shared" si="20"/>
        <v>19</v>
      </c>
      <c r="I70" s="5" t="str">
        <f t="shared" si="21"/>
        <v>TEAM 20</v>
      </c>
      <c r="J70" s="5" t="str">
        <f t="shared" si="21"/>
        <v>TEAM 19</v>
      </c>
      <c r="K70" s="197" t="s">
        <v>159</v>
      </c>
      <c r="L70" s="197" t="s">
        <v>158</v>
      </c>
      <c r="M70" s="34" t="s">
        <v>11</v>
      </c>
      <c r="N70" s="1" t="str">
        <f t="shared" ref="N70:O94" si="26">RIGHT(I70,2)</f>
        <v>20</v>
      </c>
      <c r="O70" s="1" t="str">
        <f t="shared" si="26"/>
        <v>19</v>
      </c>
      <c r="P70" s="1">
        <f t="shared" ref="P70:Q94" si="27">N70+10</f>
        <v>30</v>
      </c>
      <c r="Q70" s="1">
        <f t="shared" si="27"/>
        <v>29</v>
      </c>
      <c r="R70" s="5" t="str">
        <f t="shared" ref="R70:S94" si="28">CONCATENATE("TEAM ",P70)</f>
        <v>TEAM 30</v>
      </c>
      <c r="S70" s="5" t="str">
        <f t="shared" si="28"/>
        <v>TEAM 29</v>
      </c>
      <c r="T70" s="35" t="s">
        <v>12</v>
      </c>
      <c r="U70" s="1" t="str">
        <f t="shared" ref="U70:V94" si="29">RIGHT(R70,2)</f>
        <v>30</v>
      </c>
      <c r="V70" s="1" t="str">
        <f t="shared" si="29"/>
        <v>29</v>
      </c>
      <c r="W70" s="1">
        <f t="shared" ref="W70:X94" si="30">U70+10</f>
        <v>40</v>
      </c>
      <c r="X70" s="1">
        <f t="shared" si="30"/>
        <v>39</v>
      </c>
      <c r="Y70" s="5" t="str">
        <f t="shared" ref="Y70:Z94" si="31">CONCATENATE("TEAM ",W70)</f>
        <v>TEAM 40</v>
      </c>
      <c r="Z70" s="5" t="str">
        <f t="shared" si="31"/>
        <v>TEAM 39</v>
      </c>
      <c r="AA70" s="36" t="s">
        <v>13</v>
      </c>
      <c r="AB70" s="1" t="str">
        <f t="shared" ref="AB70:AC94" si="32">RIGHT(Y70,2)</f>
        <v>40</v>
      </c>
      <c r="AC70" s="1" t="str">
        <f t="shared" si="32"/>
        <v>39</v>
      </c>
      <c r="AD70" s="1">
        <f t="shared" ref="AD70:AE94" si="33">AB70+10</f>
        <v>50</v>
      </c>
      <c r="AE70" s="1">
        <f t="shared" si="33"/>
        <v>49</v>
      </c>
      <c r="AF70" s="5" t="str">
        <f t="shared" ref="AF70:AG94" si="34">CONCATENATE("TEAM ",AD70)</f>
        <v>TEAM 50</v>
      </c>
      <c r="AG70" s="5" t="str">
        <f t="shared" si="34"/>
        <v>TEAM 49</v>
      </c>
      <c r="AH70" s="27" t="s">
        <v>102</v>
      </c>
      <c r="AI70" s="1" t="str">
        <f t="shared" ref="AI70:AJ94" si="35">RIGHT(AF70,2)</f>
        <v>50</v>
      </c>
      <c r="AJ70" s="1" t="str">
        <f t="shared" si="35"/>
        <v>49</v>
      </c>
      <c r="AK70" s="1">
        <f t="shared" ref="AK70:AL94" si="36">AI70+10</f>
        <v>60</v>
      </c>
      <c r="AL70" s="1">
        <f t="shared" si="36"/>
        <v>59</v>
      </c>
      <c r="AM70" s="5" t="str">
        <f t="shared" ref="AM70:AN94" si="37">CONCATENATE("TEAM ",AK70)</f>
        <v>TEAM 60</v>
      </c>
      <c r="AN70" s="5" t="str">
        <f t="shared" si="37"/>
        <v>TEAM 59</v>
      </c>
      <c r="AO70" s="37" t="s">
        <v>103</v>
      </c>
      <c r="AP70" s="1" t="str">
        <f t="shared" si="24"/>
        <v>60</v>
      </c>
      <c r="AQ70" s="1" t="str">
        <f t="shared" si="25"/>
        <v>59</v>
      </c>
      <c r="AR70" s="1">
        <f t="shared" ref="AR70:AS94" si="38">AP70+10</f>
        <v>70</v>
      </c>
      <c r="AS70" s="1">
        <f t="shared" si="38"/>
        <v>69</v>
      </c>
      <c r="AT70" s="5" t="str">
        <f t="shared" ref="AT70:AU94" si="39">CONCATENATE("TEAM ",AR70)</f>
        <v>TEAM 70</v>
      </c>
      <c r="AU70" s="5" t="str">
        <f t="shared" si="39"/>
        <v>TEAM 69</v>
      </c>
    </row>
    <row r="71" spans="1:47" ht="14" thickTop="1" thickBot="1" x14ac:dyDescent="0.35">
      <c r="A71" s="32" t="s">
        <v>10</v>
      </c>
      <c r="B71" s="5" t="s">
        <v>96</v>
      </c>
      <c r="C71" s="5" t="s">
        <v>94</v>
      </c>
      <c r="D71" s="33" t="s">
        <v>175</v>
      </c>
      <c r="E71" s="1" t="str">
        <f t="shared" si="19"/>
        <v xml:space="preserve"> 2</v>
      </c>
      <c r="F71" s="1" t="str">
        <f t="shared" si="19"/>
        <v xml:space="preserve"> 5</v>
      </c>
      <c r="G71" s="1">
        <f t="shared" si="20"/>
        <v>12</v>
      </c>
      <c r="H71" s="1">
        <f t="shared" si="20"/>
        <v>15</v>
      </c>
      <c r="I71" s="5" t="str">
        <f t="shared" si="21"/>
        <v>TEAM 12</v>
      </c>
      <c r="J71" s="5" t="str">
        <f t="shared" si="21"/>
        <v>TEAM 15</v>
      </c>
      <c r="K71" s="197" t="s">
        <v>151</v>
      </c>
      <c r="L71" s="197" t="s">
        <v>154</v>
      </c>
      <c r="M71" s="34" t="s">
        <v>11</v>
      </c>
      <c r="N71" s="1" t="str">
        <f t="shared" si="26"/>
        <v>12</v>
      </c>
      <c r="O71" s="1" t="str">
        <f t="shared" si="26"/>
        <v>15</v>
      </c>
      <c r="P71" s="1">
        <f t="shared" si="27"/>
        <v>22</v>
      </c>
      <c r="Q71" s="1">
        <f t="shared" si="27"/>
        <v>25</v>
      </c>
      <c r="R71" s="5" t="str">
        <f t="shared" si="28"/>
        <v>TEAM 22</v>
      </c>
      <c r="S71" s="5" t="str">
        <f t="shared" si="28"/>
        <v>TEAM 25</v>
      </c>
      <c r="T71" s="35" t="s">
        <v>12</v>
      </c>
      <c r="U71" s="1" t="str">
        <f t="shared" si="29"/>
        <v>22</v>
      </c>
      <c r="V71" s="1" t="str">
        <f t="shared" si="29"/>
        <v>25</v>
      </c>
      <c r="W71" s="1">
        <f t="shared" si="30"/>
        <v>32</v>
      </c>
      <c r="X71" s="1">
        <f t="shared" si="30"/>
        <v>35</v>
      </c>
      <c r="Y71" s="5" t="str">
        <f t="shared" si="31"/>
        <v>TEAM 32</v>
      </c>
      <c r="Z71" s="5" t="str">
        <f t="shared" si="31"/>
        <v>TEAM 35</v>
      </c>
      <c r="AA71" s="36" t="s">
        <v>13</v>
      </c>
      <c r="AB71" s="1" t="str">
        <f t="shared" si="32"/>
        <v>32</v>
      </c>
      <c r="AC71" s="1" t="str">
        <f t="shared" si="32"/>
        <v>35</v>
      </c>
      <c r="AD71" s="1">
        <f t="shared" si="33"/>
        <v>42</v>
      </c>
      <c r="AE71" s="1">
        <f t="shared" si="33"/>
        <v>45</v>
      </c>
      <c r="AF71" s="5" t="str">
        <f t="shared" si="34"/>
        <v>TEAM 42</v>
      </c>
      <c r="AG71" s="5" t="str">
        <f t="shared" si="34"/>
        <v>TEAM 45</v>
      </c>
      <c r="AH71" s="27" t="s">
        <v>102</v>
      </c>
      <c r="AI71" s="1" t="str">
        <f t="shared" si="35"/>
        <v>42</v>
      </c>
      <c r="AJ71" s="1" t="str">
        <f t="shared" si="35"/>
        <v>45</v>
      </c>
      <c r="AK71" s="1">
        <f t="shared" si="36"/>
        <v>52</v>
      </c>
      <c r="AL71" s="1">
        <f t="shared" si="36"/>
        <v>55</v>
      </c>
      <c r="AM71" s="5" t="str">
        <f t="shared" si="37"/>
        <v>TEAM 52</v>
      </c>
      <c r="AN71" s="5" t="str">
        <f t="shared" si="37"/>
        <v>TEAM 55</v>
      </c>
      <c r="AO71" s="37" t="s">
        <v>103</v>
      </c>
      <c r="AP71" s="1" t="str">
        <f t="shared" si="24"/>
        <v>52</v>
      </c>
      <c r="AQ71" s="1" t="str">
        <f t="shared" si="25"/>
        <v>55</v>
      </c>
      <c r="AR71" s="1">
        <f t="shared" si="38"/>
        <v>62</v>
      </c>
      <c r="AS71" s="1">
        <f t="shared" si="38"/>
        <v>65</v>
      </c>
      <c r="AT71" s="5" t="str">
        <f t="shared" si="39"/>
        <v>TEAM 62</v>
      </c>
      <c r="AU71" s="5" t="str">
        <f t="shared" si="39"/>
        <v>TEAM 65</v>
      </c>
    </row>
    <row r="72" spans="1:47" ht="14" thickTop="1" thickBot="1" x14ac:dyDescent="0.35">
      <c r="A72" s="32" t="s">
        <v>10</v>
      </c>
      <c r="B72" s="5" t="s">
        <v>98</v>
      </c>
      <c r="C72" s="5" t="s">
        <v>97</v>
      </c>
      <c r="D72" s="33" t="s">
        <v>175</v>
      </c>
      <c r="E72" s="1" t="str">
        <f t="shared" si="19"/>
        <v xml:space="preserve"> 7</v>
      </c>
      <c r="F72" s="1" t="str">
        <f t="shared" si="19"/>
        <v xml:space="preserve"> 1</v>
      </c>
      <c r="G72" s="1">
        <f t="shared" si="20"/>
        <v>17</v>
      </c>
      <c r="H72" s="1">
        <f t="shared" si="20"/>
        <v>11</v>
      </c>
      <c r="I72" s="5" t="str">
        <f t="shared" si="21"/>
        <v>TEAM 17</v>
      </c>
      <c r="J72" s="5" t="str">
        <f t="shared" si="21"/>
        <v>TEAM 11</v>
      </c>
      <c r="K72" s="197" t="s">
        <v>156</v>
      </c>
      <c r="L72" s="197" t="s">
        <v>150</v>
      </c>
      <c r="M72" s="34" t="s">
        <v>11</v>
      </c>
      <c r="N72" s="1" t="str">
        <f t="shared" si="26"/>
        <v>17</v>
      </c>
      <c r="O72" s="1" t="str">
        <f t="shared" si="26"/>
        <v>11</v>
      </c>
      <c r="P72" s="1">
        <f t="shared" si="27"/>
        <v>27</v>
      </c>
      <c r="Q72" s="1">
        <f t="shared" si="27"/>
        <v>21</v>
      </c>
      <c r="R72" s="5" t="str">
        <f t="shared" si="28"/>
        <v>TEAM 27</v>
      </c>
      <c r="S72" s="5" t="str">
        <f t="shared" si="28"/>
        <v>TEAM 21</v>
      </c>
      <c r="T72" s="35" t="s">
        <v>12</v>
      </c>
      <c r="U72" s="1" t="str">
        <f t="shared" si="29"/>
        <v>27</v>
      </c>
      <c r="V72" s="1" t="str">
        <f t="shared" si="29"/>
        <v>21</v>
      </c>
      <c r="W72" s="1">
        <f t="shared" si="30"/>
        <v>37</v>
      </c>
      <c r="X72" s="1">
        <f t="shared" si="30"/>
        <v>31</v>
      </c>
      <c r="Y72" s="5" t="str">
        <f t="shared" si="31"/>
        <v>TEAM 37</v>
      </c>
      <c r="Z72" s="5" t="str">
        <f t="shared" si="31"/>
        <v>TEAM 31</v>
      </c>
      <c r="AA72" s="36" t="s">
        <v>13</v>
      </c>
      <c r="AB72" s="1" t="str">
        <f t="shared" si="32"/>
        <v>37</v>
      </c>
      <c r="AC72" s="1" t="str">
        <f t="shared" si="32"/>
        <v>31</v>
      </c>
      <c r="AD72" s="1">
        <f t="shared" si="33"/>
        <v>47</v>
      </c>
      <c r="AE72" s="1">
        <f t="shared" si="33"/>
        <v>41</v>
      </c>
      <c r="AF72" s="5" t="str">
        <f t="shared" si="34"/>
        <v>TEAM 47</v>
      </c>
      <c r="AG72" s="5" t="str">
        <f t="shared" si="34"/>
        <v>TEAM 41</v>
      </c>
      <c r="AH72" s="27" t="s">
        <v>102</v>
      </c>
      <c r="AI72" s="1" t="str">
        <f t="shared" si="35"/>
        <v>47</v>
      </c>
      <c r="AJ72" s="1" t="str">
        <f t="shared" si="35"/>
        <v>41</v>
      </c>
      <c r="AK72" s="1">
        <f t="shared" si="36"/>
        <v>57</v>
      </c>
      <c r="AL72" s="1">
        <f t="shared" si="36"/>
        <v>51</v>
      </c>
      <c r="AM72" s="5" t="str">
        <f t="shared" si="37"/>
        <v>TEAM 57</v>
      </c>
      <c r="AN72" s="5" t="str">
        <f t="shared" si="37"/>
        <v>TEAM 51</v>
      </c>
      <c r="AO72" s="37" t="s">
        <v>103</v>
      </c>
      <c r="AP72" s="1" t="str">
        <f t="shared" si="24"/>
        <v>57</v>
      </c>
      <c r="AQ72" s="1" t="str">
        <f t="shared" si="25"/>
        <v>51</v>
      </c>
      <c r="AR72" s="1">
        <f t="shared" si="38"/>
        <v>67</v>
      </c>
      <c r="AS72" s="1">
        <f t="shared" si="38"/>
        <v>61</v>
      </c>
      <c r="AT72" s="5" t="str">
        <f t="shared" si="39"/>
        <v>TEAM 67</v>
      </c>
      <c r="AU72" s="5" t="str">
        <f t="shared" si="39"/>
        <v>TEAM 61</v>
      </c>
    </row>
    <row r="73" spans="1:47" ht="14" thickTop="1" thickBot="1" x14ac:dyDescent="0.35">
      <c r="A73" s="32" t="s">
        <v>10</v>
      </c>
      <c r="B73" s="5" t="s">
        <v>99</v>
      </c>
      <c r="C73" s="5" t="s">
        <v>93</v>
      </c>
      <c r="D73" s="33" t="s">
        <v>175</v>
      </c>
      <c r="E73" s="1" t="str">
        <f t="shared" si="19"/>
        <v xml:space="preserve"> 4</v>
      </c>
      <c r="F73" s="1" t="str">
        <f t="shared" si="19"/>
        <v xml:space="preserve"> 3</v>
      </c>
      <c r="G73" s="1">
        <f t="shared" si="20"/>
        <v>14</v>
      </c>
      <c r="H73" s="1">
        <f t="shared" si="20"/>
        <v>13</v>
      </c>
      <c r="I73" s="5" t="str">
        <f t="shared" si="21"/>
        <v>TEAM 14</v>
      </c>
      <c r="J73" s="5" t="str">
        <f t="shared" si="21"/>
        <v>TEAM 13</v>
      </c>
      <c r="K73" s="197" t="s">
        <v>153</v>
      </c>
      <c r="L73" s="197" t="s">
        <v>152</v>
      </c>
      <c r="M73" s="34" t="s">
        <v>11</v>
      </c>
      <c r="N73" s="1" t="str">
        <f t="shared" si="26"/>
        <v>14</v>
      </c>
      <c r="O73" s="1" t="str">
        <f t="shared" si="26"/>
        <v>13</v>
      </c>
      <c r="P73" s="1">
        <f t="shared" si="27"/>
        <v>24</v>
      </c>
      <c r="Q73" s="1">
        <f t="shared" si="27"/>
        <v>23</v>
      </c>
      <c r="R73" s="5" t="str">
        <f t="shared" si="28"/>
        <v>TEAM 24</v>
      </c>
      <c r="S73" s="5" t="str">
        <f t="shared" si="28"/>
        <v>TEAM 23</v>
      </c>
      <c r="T73" s="35" t="s">
        <v>12</v>
      </c>
      <c r="U73" s="1" t="str">
        <f t="shared" si="29"/>
        <v>24</v>
      </c>
      <c r="V73" s="1" t="str">
        <f t="shared" si="29"/>
        <v>23</v>
      </c>
      <c r="W73" s="1">
        <f t="shared" si="30"/>
        <v>34</v>
      </c>
      <c r="X73" s="1">
        <f t="shared" si="30"/>
        <v>33</v>
      </c>
      <c r="Y73" s="5" t="str">
        <f t="shared" si="31"/>
        <v>TEAM 34</v>
      </c>
      <c r="Z73" s="5" t="str">
        <f t="shared" si="31"/>
        <v>TEAM 33</v>
      </c>
      <c r="AA73" s="36" t="s">
        <v>13</v>
      </c>
      <c r="AB73" s="1" t="str">
        <f t="shared" si="32"/>
        <v>34</v>
      </c>
      <c r="AC73" s="1" t="str">
        <f t="shared" si="32"/>
        <v>33</v>
      </c>
      <c r="AD73" s="1">
        <f t="shared" si="33"/>
        <v>44</v>
      </c>
      <c r="AE73" s="1">
        <f t="shared" si="33"/>
        <v>43</v>
      </c>
      <c r="AF73" s="5" t="str">
        <f t="shared" si="34"/>
        <v>TEAM 44</v>
      </c>
      <c r="AG73" s="5" t="str">
        <f t="shared" si="34"/>
        <v>TEAM 43</v>
      </c>
      <c r="AH73" s="27" t="s">
        <v>102</v>
      </c>
      <c r="AI73" s="1" t="str">
        <f t="shared" si="35"/>
        <v>44</v>
      </c>
      <c r="AJ73" s="1" t="str">
        <f t="shared" si="35"/>
        <v>43</v>
      </c>
      <c r="AK73" s="1">
        <f t="shared" si="36"/>
        <v>54</v>
      </c>
      <c r="AL73" s="1">
        <f t="shared" si="36"/>
        <v>53</v>
      </c>
      <c r="AM73" s="5" t="str">
        <f t="shared" si="37"/>
        <v>TEAM 54</v>
      </c>
      <c r="AN73" s="5" t="str">
        <f t="shared" si="37"/>
        <v>TEAM 53</v>
      </c>
      <c r="AO73" s="37" t="s">
        <v>103</v>
      </c>
      <c r="AP73" s="1" t="str">
        <f t="shared" si="24"/>
        <v>54</v>
      </c>
      <c r="AQ73" s="1" t="str">
        <f t="shared" si="25"/>
        <v>53</v>
      </c>
      <c r="AR73" s="1">
        <f t="shared" si="38"/>
        <v>64</v>
      </c>
      <c r="AS73" s="1">
        <f t="shared" si="38"/>
        <v>63</v>
      </c>
      <c r="AT73" s="5" t="str">
        <f t="shared" si="39"/>
        <v>TEAM 64</v>
      </c>
      <c r="AU73" s="5" t="str">
        <f t="shared" si="39"/>
        <v>TEAM 63</v>
      </c>
    </row>
    <row r="74" spans="1:47" ht="14" thickTop="1" thickBot="1" x14ac:dyDescent="0.35">
      <c r="A74" s="32" t="s">
        <v>10</v>
      </c>
      <c r="B74" s="5" t="s">
        <v>92</v>
      </c>
      <c r="C74" s="5" t="s">
        <v>100</v>
      </c>
      <c r="D74" s="33" t="s">
        <v>175</v>
      </c>
      <c r="E74" s="1" t="str">
        <f t="shared" si="19"/>
        <v xml:space="preserve"> 6</v>
      </c>
      <c r="F74" s="1" t="str">
        <f t="shared" si="19"/>
        <v xml:space="preserve"> 8</v>
      </c>
      <c r="G74" s="1">
        <f t="shared" si="20"/>
        <v>16</v>
      </c>
      <c r="H74" s="1">
        <f t="shared" si="20"/>
        <v>18</v>
      </c>
      <c r="I74" s="5" t="str">
        <f t="shared" si="21"/>
        <v>TEAM 16</v>
      </c>
      <c r="J74" s="5" t="str">
        <f t="shared" si="21"/>
        <v>TEAM 18</v>
      </c>
      <c r="K74" s="197" t="s">
        <v>155</v>
      </c>
      <c r="L74" s="197" t="s">
        <v>157</v>
      </c>
      <c r="M74" s="34" t="s">
        <v>11</v>
      </c>
      <c r="N74" s="1" t="str">
        <f t="shared" si="26"/>
        <v>16</v>
      </c>
      <c r="O74" s="1" t="str">
        <f t="shared" si="26"/>
        <v>18</v>
      </c>
      <c r="P74" s="1">
        <f t="shared" si="27"/>
        <v>26</v>
      </c>
      <c r="Q74" s="1">
        <f t="shared" si="27"/>
        <v>28</v>
      </c>
      <c r="R74" s="5" t="str">
        <f t="shared" si="28"/>
        <v>TEAM 26</v>
      </c>
      <c r="S74" s="5" t="str">
        <f t="shared" si="28"/>
        <v>TEAM 28</v>
      </c>
      <c r="T74" s="35" t="s">
        <v>12</v>
      </c>
      <c r="U74" s="1" t="str">
        <f t="shared" si="29"/>
        <v>26</v>
      </c>
      <c r="V74" s="1" t="str">
        <f t="shared" si="29"/>
        <v>28</v>
      </c>
      <c r="W74" s="1">
        <f t="shared" si="30"/>
        <v>36</v>
      </c>
      <c r="X74" s="1">
        <f t="shared" si="30"/>
        <v>38</v>
      </c>
      <c r="Y74" s="5" t="str">
        <f t="shared" si="31"/>
        <v>TEAM 36</v>
      </c>
      <c r="Z74" s="5" t="str">
        <f t="shared" si="31"/>
        <v>TEAM 38</v>
      </c>
      <c r="AA74" s="36" t="s">
        <v>13</v>
      </c>
      <c r="AB74" s="1" t="str">
        <f t="shared" si="32"/>
        <v>36</v>
      </c>
      <c r="AC74" s="1" t="str">
        <f t="shared" si="32"/>
        <v>38</v>
      </c>
      <c r="AD74" s="1">
        <f t="shared" si="33"/>
        <v>46</v>
      </c>
      <c r="AE74" s="1">
        <f t="shared" si="33"/>
        <v>48</v>
      </c>
      <c r="AF74" s="5" t="str">
        <f t="shared" si="34"/>
        <v>TEAM 46</v>
      </c>
      <c r="AG74" s="5" t="str">
        <f t="shared" si="34"/>
        <v>TEAM 48</v>
      </c>
      <c r="AH74" s="27" t="s">
        <v>102</v>
      </c>
      <c r="AI74" s="1" t="str">
        <f t="shared" si="35"/>
        <v>46</v>
      </c>
      <c r="AJ74" s="1" t="str">
        <f t="shared" si="35"/>
        <v>48</v>
      </c>
      <c r="AK74" s="1">
        <f t="shared" si="36"/>
        <v>56</v>
      </c>
      <c r="AL74" s="1">
        <f t="shared" si="36"/>
        <v>58</v>
      </c>
      <c r="AM74" s="5" t="str">
        <f t="shared" si="37"/>
        <v>TEAM 56</v>
      </c>
      <c r="AN74" s="5" t="str">
        <f t="shared" si="37"/>
        <v>TEAM 58</v>
      </c>
      <c r="AO74" s="37" t="s">
        <v>103</v>
      </c>
      <c r="AP74" s="1" t="str">
        <f t="shared" si="24"/>
        <v>56</v>
      </c>
      <c r="AQ74" s="1" t="str">
        <f t="shared" si="25"/>
        <v>58</v>
      </c>
      <c r="AR74" s="1">
        <f t="shared" si="38"/>
        <v>66</v>
      </c>
      <c r="AS74" s="1">
        <f t="shared" si="38"/>
        <v>68</v>
      </c>
      <c r="AT74" s="5" t="str">
        <f t="shared" si="39"/>
        <v>TEAM 66</v>
      </c>
      <c r="AU74" s="5" t="str">
        <f t="shared" si="39"/>
        <v>TEAM 68</v>
      </c>
    </row>
    <row r="75" spans="1:47" ht="14" thickTop="1" thickBot="1" x14ac:dyDescent="0.35">
      <c r="A75" s="32" t="s">
        <v>10</v>
      </c>
      <c r="B75" s="5" t="s">
        <v>93</v>
      </c>
      <c r="C75" s="5" t="s">
        <v>94</v>
      </c>
      <c r="D75" s="33" t="s">
        <v>175</v>
      </c>
      <c r="E75" s="1" t="str">
        <f t="shared" si="19"/>
        <v xml:space="preserve"> 3</v>
      </c>
      <c r="F75" s="1" t="str">
        <f t="shared" si="19"/>
        <v xml:space="preserve"> 5</v>
      </c>
      <c r="G75" s="1">
        <f t="shared" si="20"/>
        <v>13</v>
      </c>
      <c r="H75" s="1">
        <f t="shared" si="20"/>
        <v>15</v>
      </c>
      <c r="I75" s="5" t="str">
        <f t="shared" si="21"/>
        <v>TEAM 13</v>
      </c>
      <c r="J75" s="5" t="str">
        <f t="shared" si="21"/>
        <v>TEAM 15</v>
      </c>
      <c r="K75" s="197" t="s">
        <v>152</v>
      </c>
      <c r="L75" s="197" t="s">
        <v>154</v>
      </c>
      <c r="M75" s="34" t="s">
        <v>11</v>
      </c>
      <c r="N75" s="1" t="str">
        <f t="shared" si="26"/>
        <v>13</v>
      </c>
      <c r="O75" s="1" t="str">
        <f t="shared" si="26"/>
        <v>15</v>
      </c>
      <c r="P75" s="1">
        <f t="shared" si="27"/>
        <v>23</v>
      </c>
      <c r="Q75" s="1">
        <f t="shared" si="27"/>
        <v>25</v>
      </c>
      <c r="R75" s="5" t="str">
        <f t="shared" si="28"/>
        <v>TEAM 23</v>
      </c>
      <c r="S75" s="5" t="str">
        <f t="shared" si="28"/>
        <v>TEAM 25</v>
      </c>
      <c r="T75" s="35" t="s">
        <v>12</v>
      </c>
      <c r="U75" s="1" t="str">
        <f t="shared" si="29"/>
        <v>23</v>
      </c>
      <c r="V75" s="1" t="str">
        <f t="shared" si="29"/>
        <v>25</v>
      </c>
      <c r="W75" s="1">
        <f t="shared" si="30"/>
        <v>33</v>
      </c>
      <c r="X75" s="1">
        <f t="shared" si="30"/>
        <v>35</v>
      </c>
      <c r="Y75" s="5" t="str">
        <f t="shared" si="31"/>
        <v>TEAM 33</v>
      </c>
      <c r="Z75" s="5" t="str">
        <f t="shared" si="31"/>
        <v>TEAM 35</v>
      </c>
      <c r="AA75" s="36" t="s">
        <v>13</v>
      </c>
      <c r="AB75" s="1" t="str">
        <f t="shared" si="32"/>
        <v>33</v>
      </c>
      <c r="AC75" s="1" t="str">
        <f t="shared" si="32"/>
        <v>35</v>
      </c>
      <c r="AD75" s="1">
        <f t="shared" si="33"/>
        <v>43</v>
      </c>
      <c r="AE75" s="1">
        <f t="shared" si="33"/>
        <v>45</v>
      </c>
      <c r="AF75" s="5" t="str">
        <f t="shared" si="34"/>
        <v>TEAM 43</v>
      </c>
      <c r="AG75" s="5" t="str">
        <f t="shared" si="34"/>
        <v>TEAM 45</v>
      </c>
      <c r="AH75" s="27" t="s">
        <v>102</v>
      </c>
      <c r="AI75" s="1" t="str">
        <f t="shared" si="35"/>
        <v>43</v>
      </c>
      <c r="AJ75" s="1" t="str">
        <f t="shared" si="35"/>
        <v>45</v>
      </c>
      <c r="AK75" s="1">
        <f t="shared" si="36"/>
        <v>53</v>
      </c>
      <c r="AL75" s="1">
        <f t="shared" si="36"/>
        <v>55</v>
      </c>
      <c r="AM75" s="5" t="str">
        <f t="shared" si="37"/>
        <v>TEAM 53</v>
      </c>
      <c r="AN75" s="5" t="str">
        <f t="shared" si="37"/>
        <v>TEAM 55</v>
      </c>
      <c r="AO75" s="37" t="s">
        <v>103</v>
      </c>
      <c r="AP75" s="1" t="str">
        <f t="shared" si="24"/>
        <v>53</v>
      </c>
      <c r="AQ75" s="1" t="str">
        <f t="shared" si="25"/>
        <v>55</v>
      </c>
      <c r="AR75" s="1">
        <f t="shared" si="38"/>
        <v>63</v>
      </c>
      <c r="AS75" s="1">
        <f t="shared" si="38"/>
        <v>65</v>
      </c>
      <c r="AT75" s="5" t="str">
        <f t="shared" si="39"/>
        <v>TEAM 63</v>
      </c>
      <c r="AU75" s="5" t="str">
        <f t="shared" si="39"/>
        <v>TEAM 65</v>
      </c>
    </row>
    <row r="76" spans="1:47" ht="14" thickTop="1" thickBot="1" x14ac:dyDescent="0.35">
      <c r="A76" s="32" t="s">
        <v>10</v>
      </c>
      <c r="B76" s="5" t="s">
        <v>95</v>
      </c>
      <c r="C76" s="5" t="s">
        <v>96</v>
      </c>
      <c r="D76" s="33" t="s">
        <v>175</v>
      </c>
      <c r="E76" s="1" t="str">
        <f t="shared" si="19"/>
        <v xml:space="preserve"> 9</v>
      </c>
      <c r="F76" s="1" t="str">
        <f t="shared" si="19"/>
        <v xml:space="preserve"> 2</v>
      </c>
      <c r="G76" s="1">
        <f t="shared" si="20"/>
        <v>19</v>
      </c>
      <c r="H76" s="1">
        <f t="shared" si="20"/>
        <v>12</v>
      </c>
      <c r="I76" s="5" t="str">
        <f t="shared" si="21"/>
        <v>TEAM 19</v>
      </c>
      <c r="J76" s="5" t="str">
        <f t="shared" si="21"/>
        <v>TEAM 12</v>
      </c>
      <c r="K76" s="197" t="s">
        <v>158</v>
      </c>
      <c r="L76" s="197" t="s">
        <v>151</v>
      </c>
      <c r="M76" s="34" t="s">
        <v>11</v>
      </c>
      <c r="N76" s="1" t="str">
        <f t="shared" si="26"/>
        <v>19</v>
      </c>
      <c r="O76" s="1" t="str">
        <f t="shared" si="26"/>
        <v>12</v>
      </c>
      <c r="P76" s="1">
        <f t="shared" si="27"/>
        <v>29</v>
      </c>
      <c r="Q76" s="1">
        <f t="shared" si="27"/>
        <v>22</v>
      </c>
      <c r="R76" s="5" t="str">
        <f t="shared" si="28"/>
        <v>TEAM 29</v>
      </c>
      <c r="S76" s="5" t="str">
        <f t="shared" si="28"/>
        <v>TEAM 22</v>
      </c>
      <c r="T76" s="35" t="s">
        <v>12</v>
      </c>
      <c r="U76" s="1" t="str">
        <f t="shared" si="29"/>
        <v>29</v>
      </c>
      <c r="V76" s="1" t="str">
        <f t="shared" si="29"/>
        <v>22</v>
      </c>
      <c r="W76" s="1">
        <f t="shared" si="30"/>
        <v>39</v>
      </c>
      <c r="X76" s="1">
        <f t="shared" si="30"/>
        <v>32</v>
      </c>
      <c r="Y76" s="5" t="str">
        <f t="shared" si="31"/>
        <v>TEAM 39</v>
      </c>
      <c r="Z76" s="5" t="str">
        <f t="shared" si="31"/>
        <v>TEAM 32</v>
      </c>
      <c r="AA76" s="36" t="s">
        <v>13</v>
      </c>
      <c r="AB76" s="1" t="str">
        <f t="shared" si="32"/>
        <v>39</v>
      </c>
      <c r="AC76" s="1" t="str">
        <f t="shared" si="32"/>
        <v>32</v>
      </c>
      <c r="AD76" s="1">
        <f t="shared" si="33"/>
        <v>49</v>
      </c>
      <c r="AE76" s="1">
        <f t="shared" si="33"/>
        <v>42</v>
      </c>
      <c r="AF76" s="5" t="str">
        <f t="shared" si="34"/>
        <v>TEAM 49</v>
      </c>
      <c r="AG76" s="5" t="str">
        <f t="shared" si="34"/>
        <v>TEAM 42</v>
      </c>
      <c r="AH76" s="27" t="s">
        <v>102</v>
      </c>
      <c r="AI76" s="1" t="str">
        <f t="shared" si="35"/>
        <v>49</v>
      </c>
      <c r="AJ76" s="1" t="str">
        <f t="shared" si="35"/>
        <v>42</v>
      </c>
      <c r="AK76" s="1">
        <f t="shared" si="36"/>
        <v>59</v>
      </c>
      <c r="AL76" s="1">
        <f t="shared" si="36"/>
        <v>52</v>
      </c>
      <c r="AM76" s="5" t="str">
        <f t="shared" si="37"/>
        <v>TEAM 59</v>
      </c>
      <c r="AN76" s="5" t="str">
        <f t="shared" si="37"/>
        <v>TEAM 52</v>
      </c>
      <c r="AO76" s="37" t="s">
        <v>103</v>
      </c>
      <c r="AP76" s="1" t="str">
        <f t="shared" si="24"/>
        <v>59</v>
      </c>
      <c r="AQ76" s="1" t="str">
        <f t="shared" si="25"/>
        <v>52</v>
      </c>
      <c r="AR76" s="1">
        <f t="shared" si="38"/>
        <v>69</v>
      </c>
      <c r="AS76" s="1">
        <f t="shared" si="38"/>
        <v>62</v>
      </c>
      <c r="AT76" s="5" t="str">
        <f t="shared" si="39"/>
        <v>TEAM 69</v>
      </c>
      <c r="AU76" s="5" t="str">
        <f t="shared" si="39"/>
        <v>TEAM 62</v>
      </c>
    </row>
    <row r="77" spans="1:47" ht="14" thickTop="1" thickBot="1" x14ac:dyDescent="0.35">
      <c r="A77" s="32" t="s">
        <v>10</v>
      </c>
      <c r="B77" s="5" t="s">
        <v>92</v>
      </c>
      <c r="C77" s="5" t="s">
        <v>99</v>
      </c>
      <c r="D77" s="33" t="s">
        <v>175</v>
      </c>
      <c r="E77" s="1" t="str">
        <f t="shared" si="19"/>
        <v xml:space="preserve"> 6</v>
      </c>
      <c r="F77" s="1" t="str">
        <f t="shared" si="19"/>
        <v xml:space="preserve"> 4</v>
      </c>
      <c r="G77" s="1">
        <f t="shared" si="20"/>
        <v>16</v>
      </c>
      <c r="H77" s="1">
        <f t="shared" si="20"/>
        <v>14</v>
      </c>
      <c r="I77" s="5" t="str">
        <f t="shared" si="21"/>
        <v>TEAM 16</v>
      </c>
      <c r="J77" s="5" t="str">
        <f t="shared" si="21"/>
        <v>TEAM 14</v>
      </c>
      <c r="K77" s="197" t="s">
        <v>155</v>
      </c>
      <c r="L77" s="197" t="s">
        <v>153</v>
      </c>
      <c r="M77" s="34" t="s">
        <v>11</v>
      </c>
      <c r="N77" s="1" t="str">
        <f t="shared" si="26"/>
        <v>16</v>
      </c>
      <c r="O77" s="1" t="str">
        <f t="shared" si="26"/>
        <v>14</v>
      </c>
      <c r="P77" s="1">
        <f t="shared" si="27"/>
        <v>26</v>
      </c>
      <c r="Q77" s="1">
        <f t="shared" si="27"/>
        <v>24</v>
      </c>
      <c r="R77" s="5" t="str">
        <f t="shared" si="28"/>
        <v>TEAM 26</v>
      </c>
      <c r="S77" s="5" t="str">
        <f t="shared" si="28"/>
        <v>TEAM 24</v>
      </c>
      <c r="T77" s="35" t="s">
        <v>12</v>
      </c>
      <c r="U77" s="1" t="str">
        <f t="shared" si="29"/>
        <v>26</v>
      </c>
      <c r="V77" s="1" t="str">
        <f t="shared" si="29"/>
        <v>24</v>
      </c>
      <c r="W77" s="1">
        <f t="shared" si="30"/>
        <v>36</v>
      </c>
      <c r="X77" s="1">
        <f t="shared" si="30"/>
        <v>34</v>
      </c>
      <c r="Y77" s="5" t="str">
        <f t="shared" si="31"/>
        <v>TEAM 36</v>
      </c>
      <c r="Z77" s="5" t="str">
        <f t="shared" si="31"/>
        <v>TEAM 34</v>
      </c>
      <c r="AA77" s="36" t="s">
        <v>13</v>
      </c>
      <c r="AB77" s="1" t="str">
        <f t="shared" si="32"/>
        <v>36</v>
      </c>
      <c r="AC77" s="1" t="str">
        <f t="shared" si="32"/>
        <v>34</v>
      </c>
      <c r="AD77" s="1">
        <f t="shared" si="33"/>
        <v>46</v>
      </c>
      <c r="AE77" s="1">
        <f t="shared" si="33"/>
        <v>44</v>
      </c>
      <c r="AF77" s="5" t="str">
        <f t="shared" si="34"/>
        <v>TEAM 46</v>
      </c>
      <c r="AG77" s="5" t="str">
        <f t="shared" si="34"/>
        <v>TEAM 44</v>
      </c>
      <c r="AH77" s="27" t="s">
        <v>102</v>
      </c>
      <c r="AI77" s="1" t="str">
        <f t="shared" si="35"/>
        <v>46</v>
      </c>
      <c r="AJ77" s="1" t="str">
        <f t="shared" si="35"/>
        <v>44</v>
      </c>
      <c r="AK77" s="1">
        <f t="shared" si="36"/>
        <v>56</v>
      </c>
      <c r="AL77" s="1">
        <f t="shared" si="36"/>
        <v>54</v>
      </c>
      <c r="AM77" s="5" t="str">
        <f t="shared" si="37"/>
        <v>TEAM 56</v>
      </c>
      <c r="AN77" s="5" t="str">
        <f t="shared" si="37"/>
        <v>TEAM 54</v>
      </c>
      <c r="AO77" s="37" t="s">
        <v>103</v>
      </c>
      <c r="AP77" s="1" t="str">
        <f t="shared" si="24"/>
        <v>56</v>
      </c>
      <c r="AQ77" s="1" t="str">
        <f t="shared" si="25"/>
        <v>54</v>
      </c>
      <c r="AR77" s="1">
        <f t="shared" si="38"/>
        <v>66</v>
      </c>
      <c r="AS77" s="1">
        <f t="shared" si="38"/>
        <v>64</v>
      </c>
      <c r="AT77" s="5" t="str">
        <f t="shared" si="39"/>
        <v>TEAM 66</v>
      </c>
      <c r="AU77" s="5" t="str">
        <f t="shared" si="39"/>
        <v>TEAM 64</v>
      </c>
    </row>
    <row r="78" spans="1:47" ht="14" thickTop="1" thickBot="1" x14ac:dyDescent="0.35">
      <c r="A78" s="32" t="s">
        <v>10</v>
      </c>
      <c r="B78" s="5" t="s">
        <v>100</v>
      </c>
      <c r="C78" s="5" t="s">
        <v>98</v>
      </c>
      <c r="D78" s="33" t="s">
        <v>175</v>
      </c>
      <c r="E78" s="1" t="str">
        <f t="shared" si="19"/>
        <v xml:space="preserve"> 8</v>
      </c>
      <c r="F78" s="1" t="str">
        <f t="shared" si="19"/>
        <v xml:space="preserve"> 7</v>
      </c>
      <c r="G78" s="1">
        <f t="shared" si="20"/>
        <v>18</v>
      </c>
      <c r="H78" s="1">
        <f t="shared" si="20"/>
        <v>17</v>
      </c>
      <c r="I78" s="5" t="str">
        <f t="shared" si="21"/>
        <v>TEAM 18</v>
      </c>
      <c r="J78" s="5" t="str">
        <f t="shared" si="21"/>
        <v>TEAM 17</v>
      </c>
      <c r="K78" s="197" t="s">
        <v>157</v>
      </c>
      <c r="L78" s="197" t="s">
        <v>156</v>
      </c>
      <c r="M78" s="34" t="s">
        <v>11</v>
      </c>
      <c r="N78" s="1" t="str">
        <f t="shared" si="26"/>
        <v>18</v>
      </c>
      <c r="O78" s="1" t="str">
        <f t="shared" si="26"/>
        <v>17</v>
      </c>
      <c r="P78" s="1">
        <f t="shared" si="27"/>
        <v>28</v>
      </c>
      <c r="Q78" s="1">
        <f t="shared" si="27"/>
        <v>27</v>
      </c>
      <c r="R78" s="5" t="str">
        <f t="shared" si="28"/>
        <v>TEAM 28</v>
      </c>
      <c r="S78" s="5" t="str">
        <f t="shared" si="28"/>
        <v>TEAM 27</v>
      </c>
      <c r="T78" s="35" t="s">
        <v>12</v>
      </c>
      <c r="U78" s="1" t="str">
        <f t="shared" si="29"/>
        <v>28</v>
      </c>
      <c r="V78" s="1" t="str">
        <f t="shared" si="29"/>
        <v>27</v>
      </c>
      <c r="W78" s="1">
        <f t="shared" si="30"/>
        <v>38</v>
      </c>
      <c r="X78" s="1">
        <f t="shared" si="30"/>
        <v>37</v>
      </c>
      <c r="Y78" s="5" t="str">
        <f t="shared" si="31"/>
        <v>TEAM 38</v>
      </c>
      <c r="Z78" s="5" t="str">
        <f t="shared" si="31"/>
        <v>TEAM 37</v>
      </c>
      <c r="AA78" s="36" t="s">
        <v>13</v>
      </c>
      <c r="AB78" s="1" t="str">
        <f t="shared" si="32"/>
        <v>38</v>
      </c>
      <c r="AC78" s="1" t="str">
        <f t="shared" si="32"/>
        <v>37</v>
      </c>
      <c r="AD78" s="1">
        <f t="shared" si="33"/>
        <v>48</v>
      </c>
      <c r="AE78" s="1">
        <f t="shared" si="33"/>
        <v>47</v>
      </c>
      <c r="AF78" s="5" t="str">
        <f t="shared" si="34"/>
        <v>TEAM 48</v>
      </c>
      <c r="AG78" s="5" t="str">
        <f t="shared" si="34"/>
        <v>TEAM 47</v>
      </c>
      <c r="AH78" s="27" t="s">
        <v>102</v>
      </c>
      <c r="AI78" s="1" t="str">
        <f t="shared" si="35"/>
        <v>48</v>
      </c>
      <c r="AJ78" s="1" t="str">
        <f t="shared" si="35"/>
        <v>47</v>
      </c>
      <c r="AK78" s="1">
        <f t="shared" si="36"/>
        <v>58</v>
      </c>
      <c r="AL78" s="1">
        <f t="shared" si="36"/>
        <v>57</v>
      </c>
      <c r="AM78" s="5" t="str">
        <f t="shared" si="37"/>
        <v>TEAM 58</v>
      </c>
      <c r="AN78" s="5" t="str">
        <f t="shared" si="37"/>
        <v>TEAM 57</v>
      </c>
      <c r="AO78" s="37" t="s">
        <v>103</v>
      </c>
      <c r="AP78" s="1" t="str">
        <f t="shared" si="24"/>
        <v>58</v>
      </c>
      <c r="AQ78" s="1" t="str">
        <f t="shared" si="25"/>
        <v>57</v>
      </c>
      <c r="AR78" s="1">
        <f t="shared" si="38"/>
        <v>68</v>
      </c>
      <c r="AS78" s="1">
        <f t="shared" si="38"/>
        <v>67</v>
      </c>
      <c r="AT78" s="5" t="str">
        <f t="shared" si="39"/>
        <v>TEAM 68</v>
      </c>
      <c r="AU78" s="5" t="str">
        <f t="shared" si="39"/>
        <v>TEAM 67</v>
      </c>
    </row>
    <row r="79" spans="1:47" ht="14" thickTop="1" thickBot="1" x14ac:dyDescent="0.35">
      <c r="A79" s="32" t="s">
        <v>10</v>
      </c>
      <c r="B79" s="5" t="s">
        <v>97</v>
      </c>
      <c r="C79" s="5" t="s">
        <v>101</v>
      </c>
      <c r="D79" s="33" t="s">
        <v>175</v>
      </c>
      <c r="E79" s="1" t="str">
        <f t="shared" si="19"/>
        <v xml:space="preserve"> 1</v>
      </c>
      <c r="F79" s="1" t="str">
        <f t="shared" si="19"/>
        <v>10</v>
      </c>
      <c r="G79" s="1">
        <f t="shared" si="20"/>
        <v>11</v>
      </c>
      <c r="H79" s="1">
        <f t="shared" si="20"/>
        <v>20</v>
      </c>
      <c r="I79" s="5" t="str">
        <f t="shared" si="21"/>
        <v>TEAM 11</v>
      </c>
      <c r="J79" s="5" t="str">
        <f t="shared" si="21"/>
        <v>TEAM 20</v>
      </c>
      <c r="K79" s="197" t="s">
        <v>150</v>
      </c>
      <c r="L79" s="197" t="s">
        <v>159</v>
      </c>
      <c r="M79" s="34" t="s">
        <v>11</v>
      </c>
      <c r="N79" s="1" t="str">
        <f t="shared" si="26"/>
        <v>11</v>
      </c>
      <c r="O79" s="1" t="str">
        <f t="shared" si="26"/>
        <v>20</v>
      </c>
      <c r="P79" s="1">
        <f t="shared" si="27"/>
        <v>21</v>
      </c>
      <c r="Q79" s="1">
        <f t="shared" si="27"/>
        <v>30</v>
      </c>
      <c r="R79" s="5" t="str">
        <f t="shared" si="28"/>
        <v>TEAM 21</v>
      </c>
      <c r="S79" s="5" t="str">
        <f t="shared" si="28"/>
        <v>TEAM 30</v>
      </c>
      <c r="T79" s="35" t="s">
        <v>12</v>
      </c>
      <c r="U79" s="1" t="str">
        <f t="shared" si="29"/>
        <v>21</v>
      </c>
      <c r="V79" s="1" t="str">
        <f t="shared" si="29"/>
        <v>30</v>
      </c>
      <c r="W79" s="1">
        <f t="shared" si="30"/>
        <v>31</v>
      </c>
      <c r="X79" s="1">
        <f t="shared" si="30"/>
        <v>40</v>
      </c>
      <c r="Y79" s="5" t="str">
        <f t="shared" si="31"/>
        <v>TEAM 31</v>
      </c>
      <c r="Z79" s="5" t="str">
        <f t="shared" si="31"/>
        <v>TEAM 40</v>
      </c>
      <c r="AA79" s="36" t="s">
        <v>13</v>
      </c>
      <c r="AB79" s="1" t="str">
        <f t="shared" si="32"/>
        <v>31</v>
      </c>
      <c r="AC79" s="1" t="str">
        <f t="shared" si="32"/>
        <v>40</v>
      </c>
      <c r="AD79" s="1">
        <f t="shared" si="33"/>
        <v>41</v>
      </c>
      <c r="AE79" s="1">
        <f t="shared" si="33"/>
        <v>50</v>
      </c>
      <c r="AF79" s="5" t="str">
        <f t="shared" si="34"/>
        <v>TEAM 41</v>
      </c>
      <c r="AG79" s="5" t="str">
        <f t="shared" si="34"/>
        <v>TEAM 50</v>
      </c>
      <c r="AH79" s="27" t="s">
        <v>102</v>
      </c>
      <c r="AI79" s="1" t="str">
        <f t="shared" si="35"/>
        <v>41</v>
      </c>
      <c r="AJ79" s="1" t="str">
        <f t="shared" si="35"/>
        <v>50</v>
      </c>
      <c r="AK79" s="1">
        <f t="shared" si="36"/>
        <v>51</v>
      </c>
      <c r="AL79" s="1">
        <f t="shared" si="36"/>
        <v>60</v>
      </c>
      <c r="AM79" s="5" t="str">
        <f t="shared" si="37"/>
        <v>TEAM 51</v>
      </c>
      <c r="AN79" s="5" t="str">
        <f t="shared" si="37"/>
        <v>TEAM 60</v>
      </c>
      <c r="AO79" s="37" t="s">
        <v>103</v>
      </c>
      <c r="AP79" s="1" t="str">
        <f t="shared" si="24"/>
        <v>51</v>
      </c>
      <c r="AQ79" s="1" t="str">
        <f t="shared" si="25"/>
        <v>60</v>
      </c>
      <c r="AR79" s="1">
        <f t="shared" si="38"/>
        <v>61</v>
      </c>
      <c r="AS79" s="1">
        <f t="shared" si="38"/>
        <v>70</v>
      </c>
      <c r="AT79" s="5" t="str">
        <f t="shared" si="39"/>
        <v>TEAM 61</v>
      </c>
      <c r="AU79" s="5" t="str">
        <f t="shared" si="39"/>
        <v>TEAM 70</v>
      </c>
    </row>
    <row r="80" spans="1:47" ht="14" thickTop="1" thickBot="1" x14ac:dyDescent="0.35">
      <c r="A80" s="32" t="s">
        <v>10</v>
      </c>
      <c r="B80" s="5" t="s">
        <v>99</v>
      </c>
      <c r="C80" s="5" t="s">
        <v>96</v>
      </c>
      <c r="D80" s="33" t="s">
        <v>175</v>
      </c>
      <c r="E80" s="1" t="str">
        <f t="shared" si="19"/>
        <v xml:space="preserve"> 4</v>
      </c>
      <c r="F80" s="1" t="str">
        <f t="shared" si="19"/>
        <v xml:space="preserve"> 2</v>
      </c>
      <c r="G80" s="1">
        <f t="shared" si="20"/>
        <v>14</v>
      </c>
      <c r="H80" s="1">
        <f t="shared" si="20"/>
        <v>12</v>
      </c>
      <c r="I80" s="5" t="str">
        <f t="shared" si="21"/>
        <v>TEAM 14</v>
      </c>
      <c r="J80" s="5" t="str">
        <f t="shared" si="21"/>
        <v>TEAM 12</v>
      </c>
      <c r="K80" s="197" t="s">
        <v>153</v>
      </c>
      <c r="L80" s="197" t="s">
        <v>151</v>
      </c>
      <c r="M80" s="34" t="s">
        <v>11</v>
      </c>
      <c r="N80" s="1" t="str">
        <f t="shared" si="26"/>
        <v>14</v>
      </c>
      <c r="O80" s="1" t="str">
        <f t="shared" si="26"/>
        <v>12</v>
      </c>
      <c r="P80" s="1">
        <f t="shared" si="27"/>
        <v>24</v>
      </c>
      <c r="Q80" s="1">
        <f t="shared" si="27"/>
        <v>22</v>
      </c>
      <c r="R80" s="5" t="str">
        <f t="shared" si="28"/>
        <v>TEAM 24</v>
      </c>
      <c r="S80" s="5" t="str">
        <f t="shared" si="28"/>
        <v>TEAM 22</v>
      </c>
      <c r="T80" s="35" t="s">
        <v>12</v>
      </c>
      <c r="U80" s="1" t="str">
        <f t="shared" si="29"/>
        <v>24</v>
      </c>
      <c r="V80" s="1" t="str">
        <f t="shared" si="29"/>
        <v>22</v>
      </c>
      <c r="W80" s="1">
        <f t="shared" si="30"/>
        <v>34</v>
      </c>
      <c r="X80" s="1">
        <f t="shared" si="30"/>
        <v>32</v>
      </c>
      <c r="Y80" s="5" t="str">
        <f t="shared" si="31"/>
        <v>TEAM 34</v>
      </c>
      <c r="Z80" s="5" t="str">
        <f t="shared" si="31"/>
        <v>TEAM 32</v>
      </c>
      <c r="AA80" s="36" t="s">
        <v>13</v>
      </c>
      <c r="AB80" s="1" t="str">
        <f t="shared" si="32"/>
        <v>34</v>
      </c>
      <c r="AC80" s="1" t="str">
        <f t="shared" si="32"/>
        <v>32</v>
      </c>
      <c r="AD80" s="1">
        <f t="shared" si="33"/>
        <v>44</v>
      </c>
      <c r="AE80" s="1">
        <f t="shared" si="33"/>
        <v>42</v>
      </c>
      <c r="AF80" s="5" t="str">
        <f t="shared" si="34"/>
        <v>TEAM 44</v>
      </c>
      <c r="AG80" s="5" t="str">
        <f t="shared" si="34"/>
        <v>TEAM 42</v>
      </c>
      <c r="AH80" s="27" t="s">
        <v>102</v>
      </c>
      <c r="AI80" s="1" t="str">
        <f t="shared" si="35"/>
        <v>44</v>
      </c>
      <c r="AJ80" s="1" t="str">
        <f t="shared" si="35"/>
        <v>42</v>
      </c>
      <c r="AK80" s="1">
        <f t="shared" si="36"/>
        <v>54</v>
      </c>
      <c r="AL80" s="1">
        <f t="shared" si="36"/>
        <v>52</v>
      </c>
      <c r="AM80" s="5" t="str">
        <f t="shared" si="37"/>
        <v>TEAM 54</v>
      </c>
      <c r="AN80" s="5" t="str">
        <f t="shared" si="37"/>
        <v>TEAM 52</v>
      </c>
      <c r="AO80" s="37" t="s">
        <v>103</v>
      </c>
      <c r="AP80" s="1" t="str">
        <f t="shared" si="24"/>
        <v>54</v>
      </c>
      <c r="AQ80" s="1" t="str">
        <f t="shared" si="25"/>
        <v>52</v>
      </c>
      <c r="AR80" s="1">
        <f t="shared" si="38"/>
        <v>64</v>
      </c>
      <c r="AS80" s="1">
        <f t="shared" si="38"/>
        <v>62</v>
      </c>
      <c r="AT80" s="5" t="str">
        <f t="shared" si="39"/>
        <v>TEAM 64</v>
      </c>
      <c r="AU80" s="5" t="str">
        <f t="shared" si="39"/>
        <v>TEAM 62</v>
      </c>
    </row>
    <row r="81" spans="1:47" ht="14" thickTop="1" thickBot="1" x14ac:dyDescent="0.35">
      <c r="A81" s="32" t="s">
        <v>10</v>
      </c>
      <c r="B81" s="5" t="s">
        <v>94</v>
      </c>
      <c r="C81" s="5" t="s">
        <v>97</v>
      </c>
      <c r="D81" s="33" t="s">
        <v>175</v>
      </c>
      <c r="E81" s="1" t="str">
        <f t="shared" si="19"/>
        <v xml:space="preserve"> 5</v>
      </c>
      <c r="F81" s="1" t="str">
        <f t="shared" si="19"/>
        <v xml:space="preserve"> 1</v>
      </c>
      <c r="G81" s="1">
        <f t="shared" si="20"/>
        <v>15</v>
      </c>
      <c r="H81" s="1">
        <f t="shared" si="20"/>
        <v>11</v>
      </c>
      <c r="I81" s="5" t="str">
        <f t="shared" si="21"/>
        <v>TEAM 15</v>
      </c>
      <c r="J81" s="5" t="str">
        <f t="shared" si="21"/>
        <v>TEAM 11</v>
      </c>
      <c r="K81" s="197" t="s">
        <v>154</v>
      </c>
      <c r="L81" s="197" t="s">
        <v>150</v>
      </c>
      <c r="M81" s="34" t="s">
        <v>11</v>
      </c>
      <c r="N81" s="1" t="str">
        <f t="shared" si="26"/>
        <v>15</v>
      </c>
      <c r="O81" s="1" t="str">
        <f t="shared" si="26"/>
        <v>11</v>
      </c>
      <c r="P81" s="1">
        <f t="shared" si="27"/>
        <v>25</v>
      </c>
      <c r="Q81" s="1">
        <f t="shared" si="27"/>
        <v>21</v>
      </c>
      <c r="R81" s="5" t="str">
        <f t="shared" si="28"/>
        <v>TEAM 25</v>
      </c>
      <c r="S81" s="5" t="str">
        <f t="shared" si="28"/>
        <v>TEAM 21</v>
      </c>
      <c r="T81" s="35" t="s">
        <v>12</v>
      </c>
      <c r="U81" s="1" t="str">
        <f t="shared" si="29"/>
        <v>25</v>
      </c>
      <c r="V81" s="1" t="str">
        <f t="shared" si="29"/>
        <v>21</v>
      </c>
      <c r="W81" s="1">
        <f t="shared" si="30"/>
        <v>35</v>
      </c>
      <c r="X81" s="1">
        <f t="shared" si="30"/>
        <v>31</v>
      </c>
      <c r="Y81" s="5" t="str">
        <f t="shared" si="31"/>
        <v>TEAM 35</v>
      </c>
      <c r="Z81" s="5" t="str">
        <f t="shared" si="31"/>
        <v>TEAM 31</v>
      </c>
      <c r="AA81" s="36" t="s">
        <v>13</v>
      </c>
      <c r="AB81" s="1" t="str">
        <f t="shared" si="32"/>
        <v>35</v>
      </c>
      <c r="AC81" s="1" t="str">
        <f t="shared" si="32"/>
        <v>31</v>
      </c>
      <c r="AD81" s="1">
        <f t="shared" si="33"/>
        <v>45</v>
      </c>
      <c r="AE81" s="1">
        <f t="shared" si="33"/>
        <v>41</v>
      </c>
      <c r="AF81" s="5" t="str">
        <f t="shared" si="34"/>
        <v>TEAM 45</v>
      </c>
      <c r="AG81" s="5" t="str">
        <f t="shared" si="34"/>
        <v>TEAM 41</v>
      </c>
      <c r="AH81" s="27" t="s">
        <v>102</v>
      </c>
      <c r="AI81" s="1" t="str">
        <f t="shared" si="35"/>
        <v>45</v>
      </c>
      <c r="AJ81" s="1" t="str">
        <f t="shared" si="35"/>
        <v>41</v>
      </c>
      <c r="AK81" s="1">
        <f t="shared" si="36"/>
        <v>55</v>
      </c>
      <c r="AL81" s="1">
        <f t="shared" si="36"/>
        <v>51</v>
      </c>
      <c r="AM81" s="5" t="str">
        <f t="shared" si="37"/>
        <v>TEAM 55</v>
      </c>
      <c r="AN81" s="5" t="str">
        <f t="shared" si="37"/>
        <v>TEAM 51</v>
      </c>
      <c r="AO81" s="37" t="s">
        <v>103</v>
      </c>
      <c r="AP81" s="1" t="str">
        <f t="shared" si="24"/>
        <v>55</v>
      </c>
      <c r="AQ81" s="1" t="str">
        <f t="shared" si="25"/>
        <v>51</v>
      </c>
      <c r="AR81" s="1">
        <f t="shared" si="38"/>
        <v>65</v>
      </c>
      <c r="AS81" s="1">
        <f t="shared" si="38"/>
        <v>61</v>
      </c>
      <c r="AT81" s="5" t="str">
        <f t="shared" si="39"/>
        <v>TEAM 65</v>
      </c>
      <c r="AU81" s="5" t="str">
        <f t="shared" si="39"/>
        <v>TEAM 61</v>
      </c>
    </row>
    <row r="82" spans="1:47" ht="14" thickTop="1" thickBot="1" x14ac:dyDescent="0.35">
      <c r="A82" s="32" t="s">
        <v>10</v>
      </c>
      <c r="B82" s="5" t="s">
        <v>98</v>
      </c>
      <c r="C82" s="5" t="s">
        <v>92</v>
      </c>
      <c r="D82" s="33" t="s">
        <v>175</v>
      </c>
      <c r="E82" s="1" t="str">
        <f t="shared" si="19"/>
        <v xml:space="preserve"> 7</v>
      </c>
      <c r="F82" s="1" t="str">
        <f t="shared" si="19"/>
        <v xml:space="preserve"> 6</v>
      </c>
      <c r="G82" s="1">
        <f t="shared" si="20"/>
        <v>17</v>
      </c>
      <c r="H82" s="1">
        <f t="shared" si="20"/>
        <v>16</v>
      </c>
      <c r="I82" s="5" t="str">
        <f t="shared" si="21"/>
        <v>TEAM 17</v>
      </c>
      <c r="J82" s="5" t="str">
        <f t="shared" si="21"/>
        <v>TEAM 16</v>
      </c>
      <c r="K82" s="197" t="s">
        <v>156</v>
      </c>
      <c r="L82" s="197" t="s">
        <v>155</v>
      </c>
      <c r="M82" s="34" t="s">
        <v>11</v>
      </c>
      <c r="N82" s="1" t="str">
        <f t="shared" si="26"/>
        <v>17</v>
      </c>
      <c r="O82" s="1" t="str">
        <f t="shared" si="26"/>
        <v>16</v>
      </c>
      <c r="P82" s="1">
        <f t="shared" si="27"/>
        <v>27</v>
      </c>
      <c r="Q82" s="1">
        <f t="shared" si="27"/>
        <v>26</v>
      </c>
      <c r="R82" s="5" t="str">
        <f t="shared" si="28"/>
        <v>TEAM 27</v>
      </c>
      <c r="S82" s="5" t="str">
        <f t="shared" si="28"/>
        <v>TEAM 26</v>
      </c>
      <c r="T82" s="35" t="s">
        <v>12</v>
      </c>
      <c r="U82" s="1" t="str">
        <f t="shared" si="29"/>
        <v>27</v>
      </c>
      <c r="V82" s="1" t="str">
        <f t="shared" si="29"/>
        <v>26</v>
      </c>
      <c r="W82" s="1">
        <f t="shared" si="30"/>
        <v>37</v>
      </c>
      <c r="X82" s="1">
        <f t="shared" si="30"/>
        <v>36</v>
      </c>
      <c r="Y82" s="5" t="str">
        <f t="shared" si="31"/>
        <v>TEAM 37</v>
      </c>
      <c r="Z82" s="5" t="str">
        <f t="shared" si="31"/>
        <v>TEAM 36</v>
      </c>
      <c r="AA82" s="36" t="s">
        <v>13</v>
      </c>
      <c r="AB82" s="1" t="str">
        <f t="shared" si="32"/>
        <v>37</v>
      </c>
      <c r="AC82" s="1" t="str">
        <f t="shared" si="32"/>
        <v>36</v>
      </c>
      <c r="AD82" s="1">
        <f t="shared" si="33"/>
        <v>47</v>
      </c>
      <c r="AE82" s="1">
        <f t="shared" si="33"/>
        <v>46</v>
      </c>
      <c r="AF82" s="5" t="str">
        <f t="shared" si="34"/>
        <v>TEAM 47</v>
      </c>
      <c r="AG82" s="5" t="str">
        <f t="shared" si="34"/>
        <v>TEAM 46</v>
      </c>
      <c r="AH82" s="27" t="s">
        <v>102</v>
      </c>
      <c r="AI82" s="1" t="str">
        <f t="shared" si="35"/>
        <v>47</v>
      </c>
      <c r="AJ82" s="1" t="str">
        <f t="shared" si="35"/>
        <v>46</v>
      </c>
      <c r="AK82" s="1">
        <f t="shared" si="36"/>
        <v>57</v>
      </c>
      <c r="AL82" s="1">
        <f t="shared" si="36"/>
        <v>56</v>
      </c>
      <c r="AM82" s="5" t="str">
        <f t="shared" si="37"/>
        <v>TEAM 57</v>
      </c>
      <c r="AN82" s="5" t="str">
        <f t="shared" si="37"/>
        <v>TEAM 56</v>
      </c>
      <c r="AO82" s="37" t="s">
        <v>103</v>
      </c>
      <c r="AP82" s="1" t="str">
        <f t="shared" si="24"/>
        <v>57</v>
      </c>
      <c r="AQ82" s="1" t="str">
        <f t="shared" si="25"/>
        <v>56</v>
      </c>
      <c r="AR82" s="1">
        <f t="shared" si="38"/>
        <v>67</v>
      </c>
      <c r="AS82" s="1">
        <f t="shared" si="38"/>
        <v>66</v>
      </c>
      <c r="AT82" s="5" t="str">
        <f t="shared" si="39"/>
        <v>TEAM 67</v>
      </c>
      <c r="AU82" s="5" t="str">
        <f t="shared" si="39"/>
        <v>TEAM 66</v>
      </c>
    </row>
    <row r="83" spans="1:47" ht="14" thickTop="1" thickBot="1" x14ac:dyDescent="0.35">
      <c r="A83" s="32" t="s">
        <v>10</v>
      </c>
      <c r="B83" s="5" t="s">
        <v>93</v>
      </c>
      <c r="C83" s="5" t="s">
        <v>101</v>
      </c>
      <c r="D83" s="33" t="s">
        <v>175</v>
      </c>
      <c r="E83" s="1" t="str">
        <f t="shared" si="19"/>
        <v xml:space="preserve"> 3</v>
      </c>
      <c r="F83" s="1" t="str">
        <f t="shared" si="19"/>
        <v>10</v>
      </c>
      <c r="G83" s="1">
        <f t="shared" si="20"/>
        <v>13</v>
      </c>
      <c r="H83" s="1">
        <f t="shared" si="20"/>
        <v>20</v>
      </c>
      <c r="I83" s="5" t="str">
        <f t="shared" si="21"/>
        <v>TEAM 13</v>
      </c>
      <c r="J83" s="5" t="str">
        <f t="shared" si="21"/>
        <v>TEAM 20</v>
      </c>
      <c r="K83" s="197" t="s">
        <v>152</v>
      </c>
      <c r="L83" s="197" t="s">
        <v>159</v>
      </c>
      <c r="M83" s="34" t="s">
        <v>11</v>
      </c>
      <c r="N83" s="1" t="str">
        <f t="shared" si="26"/>
        <v>13</v>
      </c>
      <c r="O83" s="1" t="str">
        <f t="shared" si="26"/>
        <v>20</v>
      </c>
      <c r="P83" s="1">
        <f t="shared" si="27"/>
        <v>23</v>
      </c>
      <c r="Q83" s="1">
        <f t="shared" si="27"/>
        <v>30</v>
      </c>
      <c r="R83" s="5" t="str">
        <f t="shared" si="28"/>
        <v>TEAM 23</v>
      </c>
      <c r="S83" s="5" t="str">
        <f t="shared" si="28"/>
        <v>TEAM 30</v>
      </c>
      <c r="T83" s="35" t="s">
        <v>12</v>
      </c>
      <c r="U83" s="1" t="str">
        <f t="shared" si="29"/>
        <v>23</v>
      </c>
      <c r="V83" s="1" t="str">
        <f t="shared" si="29"/>
        <v>30</v>
      </c>
      <c r="W83" s="1">
        <f t="shared" si="30"/>
        <v>33</v>
      </c>
      <c r="X83" s="1">
        <f t="shared" si="30"/>
        <v>40</v>
      </c>
      <c r="Y83" s="5" t="str">
        <f t="shared" si="31"/>
        <v>TEAM 33</v>
      </c>
      <c r="Z83" s="5" t="str">
        <f t="shared" si="31"/>
        <v>TEAM 40</v>
      </c>
      <c r="AA83" s="36" t="s">
        <v>13</v>
      </c>
      <c r="AB83" s="1" t="str">
        <f t="shared" si="32"/>
        <v>33</v>
      </c>
      <c r="AC83" s="1" t="str">
        <f t="shared" si="32"/>
        <v>40</v>
      </c>
      <c r="AD83" s="1">
        <f t="shared" si="33"/>
        <v>43</v>
      </c>
      <c r="AE83" s="1">
        <f t="shared" si="33"/>
        <v>50</v>
      </c>
      <c r="AF83" s="5" t="str">
        <f t="shared" si="34"/>
        <v>TEAM 43</v>
      </c>
      <c r="AG83" s="5" t="str">
        <f t="shared" si="34"/>
        <v>TEAM 50</v>
      </c>
      <c r="AH83" s="27" t="s">
        <v>102</v>
      </c>
      <c r="AI83" s="1" t="str">
        <f t="shared" si="35"/>
        <v>43</v>
      </c>
      <c r="AJ83" s="1" t="str">
        <f t="shared" si="35"/>
        <v>50</v>
      </c>
      <c r="AK83" s="1">
        <f t="shared" si="36"/>
        <v>53</v>
      </c>
      <c r="AL83" s="1">
        <f t="shared" si="36"/>
        <v>60</v>
      </c>
      <c r="AM83" s="5" t="str">
        <f t="shared" si="37"/>
        <v>TEAM 53</v>
      </c>
      <c r="AN83" s="5" t="str">
        <f t="shared" si="37"/>
        <v>TEAM 60</v>
      </c>
      <c r="AO83" s="37" t="s">
        <v>103</v>
      </c>
      <c r="AP83" s="1" t="str">
        <f t="shared" si="24"/>
        <v>53</v>
      </c>
      <c r="AQ83" s="1" t="str">
        <f t="shared" si="25"/>
        <v>60</v>
      </c>
      <c r="AR83" s="1">
        <f t="shared" si="38"/>
        <v>63</v>
      </c>
      <c r="AS83" s="1">
        <f t="shared" si="38"/>
        <v>70</v>
      </c>
      <c r="AT83" s="5" t="str">
        <f t="shared" si="39"/>
        <v>TEAM 63</v>
      </c>
      <c r="AU83" s="5" t="str">
        <f t="shared" si="39"/>
        <v>TEAM 70</v>
      </c>
    </row>
    <row r="84" spans="1:47" ht="14" thickTop="1" thickBot="1" x14ac:dyDescent="0.35">
      <c r="A84" s="69" t="s">
        <v>10</v>
      </c>
      <c r="B84" s="5" t="s">
        <v>100</v>
      </c>
      <c r="C84" s="5" t="s">
        <v>95</v>
      </c>
      <c r="D84" s="33" t="s">
        <v>175</v>
      </c>
      <c r="E84" s="1" t="str">
        <f t="shared" si="19"/>
        <v xml:space="preserve"> 8</v>
      </c>
      <c r="F84" s="1" t="str">
        <f t="shared" si="19"/>
        <v xml:space="preserve"> 9</v>
      </c>
      <c r="G84" s="1">
        <f t="shared" si="20"/>
        <v>18</v>
      </c>
      <c r="H84" s="1">
        <f t="shared" si="20"/>
        <v>19</v>
      </c>
      <c r="I84" s="5" t="str">
        <f t="shared" si="21"/>
        <v>TEAM 18</v>
      </c>
      <c r="J84" s="5" t="str">
        <f t="shared" si="21"/>
        <v>TEAM 19</v>
      </c>
      <c r="K84" s="197" t="s">
        <v>157</v>
      </c>
      <c r="L84" s="197" t="s">
        <v>158</v>
      </c>
      <c r="M84" s="34" t="s">
        <v>11</v>
      </c>
      <c r="N84" s="1" t="str">
        <f t="shared" si="26"/>
        <v>18</v>
      </c>
      <c r="O84" s="1" t="str">
        <f t="shared" si="26"/>
        <v>19</v>
      </c>
      <c r="P84" s="1">
        <f t="shared" si="27"/>
        <v>28</v>
      </c>
      <c r="Q84" s="1">
        <f t="shared" si="27"/>
        <v>29</v>
      </c>
      <c r="R84" s="5" t="str">
        <f t="shared" si="28"/>
        <v>TEAM 28</v>
      </c>
      <c r="S84" s="5" t="str">
        <f t="shared" si="28"/>
        <v>TEAM 29</v>
      </c>
      <c r="T84" s="35" t="s">
        <v>12</v>
      </c>
      <c r="U84" s="1" t="str">
        <f t="shared" si="29"/>
        <v>28</v>
      </c>
      <c r="V84" s="1" t="str">
        <f t="shared" si="29"/>
        <v>29</v>
      </c>
      <c r="W84" s="1">
        <f t="shared" si="30"/>
        <v>38</v>
      </c>
      <c r="X84" s="1">
        <f t="shared" si="30"/>
        <v>39</v>
      </c>
      <c r="Y84" s="5" t="str">
        <f t="shared" si="31"/>
        <v>TEAM 38</v>
      </c>
      <c r="Z84" s="5" t="str">
        <f t="shared" si="31"/>
        <v>TEAM 39</v>
      </c>
      <c r="AA84" s="36" t="s">
        <v>13</v>
      </c>
      <c r="AB84" s="1" t="str">
        <f t="shared" si="32"/>
        <v>38</v>
      </c>
      <c r="AC84" s="1" t="str">
        <f t="shared" si="32"/>
        <v>39</v>
      </c>
      <c r="AD84" s="1">
        <f t="shared" si="33"/>
        <v>48</v>
      </c>
      <c r="AE84" s="1">
        <f t="shared" si="33"/>
        <v>49</v>
      </c>
      <c r="AF84" s="5" t="str">
        <f t="shared" si="34"/>
        <v>TEAM 48</v>
      </c>
      <c r="AG84" s="5" t="str">
        <f t="shared" si="34"/>
        <v>TEAM 49</v>
      </c>
      <c r="AH84" s="27" t="s">
        <v>102</v>
      </c>
      <c r="AI84" s="1" t="str">
        <f t="shared" si="35"/>
        <v>48</v>
      </c>
      <c r="AJ84" s="1" t="str">
        <f t="shared" si="35"/>
        <v>49</v>
      </c>
      <c r="AK84" s="1">
        <f t="shared" si="36"/>
        <v>58</v>
      </c>
      <c r="AL84" s="1">
        <f t="shared" si="36"/>
        <v>59</v>
      </c>
      <c r="AM84" s="5" t="str">
        <f t="shared" si="37"/>
        <v>TEAM 58</v>
      </c>
      <c r="AN84" s="5" t="str">
        <f t="shared" si="37"/>
        <v>TEAM 59</v>
      </c>
      <c r="AO84" s="37" t="s">
        <v>103</v>
      </c>
      <c r="AP84" s="1" t="str">
        <f t="shared" si="24"/>
        <v>58</v>
      </c>
      <c r="AQ84" s="1" t="str">
        <f t="shared" si="25"/>
        <v>59</v>
      </c>
      <c r="AR84" s="1">
        <f t="shared" si="38"/>
        <v>68</v>
      </c>
      <c r="AS84" s="1">
        <f t="shared" si="38"/>
        <v>69</v>
      </c>
      <c r="AT84" s="5" t="str">
        <f t="shared" si="39"/>
        <v>TEAM 68</v>
      </c>
      <c r="AU84" s="5" t="str">
        <f t="shared" si="39"/>
        <v>TEAM 69</v>
      </c>
    </row>
    <row r="85" spans="1:47" ht="14" thickTop="1" thickBot="1" x14ac:dyDescent="0.35">
      <c r="A85" s="32" t="s">
        <v>10</v>
      </c>
      <c r="B85" s="5" t="s">
        <v>95</v>
      </c>
      <c r="C85" s="5" t="s">
        <v>97</v>
      </c>
      <c r="D85" s="33" t="s">
        <v>175</v>
      </c>
      <c r="E85" s="1" t="str">
        <f t="shared" si="19"/>
        <v xml:space="preserve"> 9</v>
      </c>
      <c r="F85" s="1" t="str">
        <f t="shared" si="19"/>
        <v xml:space="preserve"> 1</v>
      </c>
      <c r="G85" s="1">
        <f t="shared" si="20"/>
        <v>19</v>
      </c>
      <c r="H85" s="1">
        <f t="shared" si="20"/>
        <v>11</v>
      </c>
      <c r="I85" s="5" t="str">
        <f t="shared" si="21"/>
        <v>TEAM 19</v>
      </c>
      <c r="J85" s="5" t="str">
        <f t="shared" si="21"/>
        <v>TEAM 11</v>
      </c>
      <c r="K85" s="197" t="s">
        <v>158</v>
      </c>
      <c r="L85" s="197" t="s">
        <v>150</v>
      </c>
      <c r="M85" s="34" t="s">
        <v>11</v>
      </c>
      <c r="N85" s="1" t="str">
        <f t="shared" si="26"/>
        <v>19</v>
      </c>
      <c r="O85" s="1" t="str">
        <f t="shared" si="26"/>
        <v>11</v>
      </c>
      <c r="P85" s="1">
        <f t="shared" si="27"/>
        <v>29</v>
      </c>
      <c r="Q85" s="1">
        <f t="shared" si="27"/>
        <v>21</v>
      </c>
      <c r="R85" s="5" t="str">
        <f t="shared" si="28"/>
        <v>TEAM 29</v>
      </c>
      <c r="S85" s="5" t="str">
        <f t="shared" si="28"/>
        <v>TEAM 21</v>
      </c>
      <c r="T85" s="35" t="s">
        <v>12</v>
      </c>
      <c r="U85" s="1" t="str">
        <f t="shared" si="29"/>
        <v>29</v>
      </c>
      <c r="V85" s="1" t="str">
        <f t="shared" si="29"/>
        <v>21</v>
      </c>
      <c r="W85" s="1">
        <f t="shared" si="30"/>
        <v>39</v>
      </c>
      <c r="X85" s="1">
        <f t="shared" si="30"/>
        <v>31</v>
      </c>
      <c r="Y85" s="5" t="str">
        <f t="shared" si="31"/>
        <v>TEAM 39</v>
      </c>
      <c r="Z85" s="5" t="str">
        <f t="shared" si="31"/>
        <v>TEAM 31</v>
      </c>
      <c r="AA85" s="36" t="s">
        <v>13</v>
      </c>
      <c r="AB85" s="1" t="str">
        <f t="shared" si="32"/>
        <v>39</v>
      </c>
      <c r="AC85" s="1" t="str">
        <f t="shared" si="32"/>
        <v>31</v>
      </c>
      <c r="AD85" s="1">
        <f t="shared" si="33"/>
        <v>49</v>
      </c>
      <c r="AE85" s="1">
        <f t="shared" si="33"/>
        <v>41</v>
      </c>
      <c r="AF85" s="5" t="str">
        <f t="shared" si="34"/>
        <v>TEAM 49</v>
      </c>
      <c r="AG85" s="5" t="str">
        <f t="shared" si="34"/>
        <v>TEAM 41</v>
      </c>
      <c r="AH85" s="27" t="s">
        <v>102</v>
      </c>
      <c r="AI85" s="1" t="str">
        <f t="shared" si="35"/>
        <v>49</v>
      </c>
      <c r="AJ85" s="1" t="str">
        <f t="shared" si="35"/>
        <v>41</v>
      </c>
      <c r="AK85" s="1">
        <f t="shared" si="36"/>
        <v>59</v>
      </c>
      <c r="AL85" s="1">
        <f t="shared" si="36"/>
        <v>51</v>
      </c>
      <c r="AM85" s="5" t="str">
        <f t="shared" si="37"/>
        <v>TEAM 59</v>
      </c>
      <c r="AN85" s="5" t="str">
        <f t="shared" si="37"/>
        <v>TEAM 51</v>
      </c>
      <c r="AO85" s="37" t="s">
        <v>103</v>
      </c>
      <c r="AP85" s="1" t="str">
        <f t="shared" si="24"/>
        <v>59</v>
      </c>
      <c r="AQ85" s="1" t="str">
        <f t="shared" si="25"/>
        <v>51</v>
      </c>
      <c r="AR85" s="1">
        <f t="shared" si="38"/>
        <v>69</v>
      </c>
      <c r="AS85" s="1">
        <f t="shared" si="38"/>
        <v>61</v>
      </c>
      <c r="AT85" s="5" t="str">
        <f t="shared" si="39"/>
        <v>TEAM 69</v>
      </c>
      <c r="AU85" s="5" t="str">
        <f t="shared" si="39"/>
        <v>TEAM 61</v>
      </c>
    </row>
    <row r="86" spans="1:47" ht="14" thickTop="1" thickBot="1" x14ac:dyDescent="0.35">
      <c r="A86" s="32" t="s">
        <v>10</v>
      </c>
      <c r="B86" s="5" t="s">
        <v>96</v>
      </c>
      <c r="C86" s="5" t="s">
        <v>100</v>
      </c>
      <c r="D86" s="33" t="s">
        <v>175</v>
      </c>
      <c r="E86" s="1" t="str">
        <f t="shared" si="19"/>
        <v xml:space="preserve"> 2</v>
      </c>
      <c r="F86" s="1" t="str">
        <f t="shared" si="19"/>
        <v xml:space="preserve"> 8</v>
      </c>
      <c r="G86" s="1">
        <f t="shared" si="20"/>
        <v>12</v>
      </c>
      <c r="H86" s="1">
        <f t="shared" si="20"/>
        <v>18</v>
      </c>
      <c r="I86" s="5" t="str">
        <f t="shared" si="21"/>
        <v>TEAM 12</v>
      </c>
      <c r="J86" s="5" t="str">
        <f t="shared" si="21"/>
        <v>TEAM 18</v>
      </c>
      <c r="K86" s="197" t="s">
        <v>151</v>
      </c>
      <c r="L86" s="197" t="s">
        <v>157</v>
      </c>
      <c r="M86" s="34" t="s">
        <v>11</v>
      </c>
      <c r="N86" s="1" t="str">
        <f t="shared" si="26"/>
        <v>12</v>
      </c>
      <c r="O86" s="1" t="str">
        <f t="shared" si="26"/>
        <v>18</v>
      </c>
      <c r="P86" s="1">
        <f t="shared" si="27"/>
        <v>22</v>
      </c>
      <c r="Q86" s="1">
        <f t="shared" si="27"/>
        <v>28</v>
      </c>
      <c r="R86" s="5" t="str">
        <f t="shared" si="28"/>
        <v>TEAM 22</v>
      </c>
      <c r="S86" s="5" t="str">
        <f t="shared" si="28"/>
        <v>TEAM 28</v>
      </c>
      <c r="T86" s="35" t="s">
        <v>12</v>
      </c>
      <c r="U86" s="1" t="str">
        <f t="shared" si="29"/>
        <v>22</v>
      </c>
      <c r="V86" s="1" t="str">
        <f t="shared" si="29"/>
        <v>28</v>
      </c>
      <c r="W86" s="1">
        <f t="shared" si="30"/>
        <v>32</v>
      </c>
      <c r="X86" s="1">
        <f t="shared" si="30"/>
        <v>38</v>
      </c>
      <c r="Y86" s="5" t="str">
        <f t="shared" si="31"/>
        <v>TEAM 32</v>
      </c>
      <c r="Z86" s="5" t="str">
        <f t="shared" si="31"/>
        <v>TEAM 38</v>
      </c>
      <c r="AA86" s="36" t="s">
        <v>13</v>
      </c>
      <c r="AB86" s="1" t="str">
        <f t="shared" si="32"/>
        <v>32</v>
      </c>
      <c r="AC86" s="1" t="str">
        <f t="shared" si="32"/>
        <v>38</v>
      </c>
      <c r="AD86" s="1">
        <f t="shared" si="33"/>
        <v>42</v>
      </c>
      <c r="AE86" s="1">
        <f t="shared" si="33"/>
        <v>48</v>
      </c>
      <c r="AF86" s="5" t="str">
        <f t="shared" si="34"/>
        <v>TEAM 42</v>
      </c>
      <c r="AG86" s="5" t="str">
        <f t="shared" si="34"/>
        <v>TEAM 48</v>
      </c>
      <c r="AH86" s="27" t="s">
        <v>102</v>
      </c>
      <c r="AI86" s="1" t="str">
        <f t="shared" si="35"/>
        <v>42</v>
      </c>
      <c r="AJ86" s="1" t="str">
        <f t="shared" si="35"/>
        <v>48</v>
      </c>
      <c r="AK86" s="1">
        <f t="shared" si="36"/>
        <v>52</v>
      </c>
      <c r="AL86" s="1">
        <f t="shared" si="36"/>
        <v>58</v>
      </c>
      <c r="AM86" s="5" t="str">
        <f t="shared" si="37"/>
        <v>TEAM 52</v>
      </c>
      <c r="AN86" s="5" t="str">
        <f t="shared" si="37"/>
        <v>TEAM 58</v>
      </c>
      <c r="AO86" s="37" t="s">
        <v>103</v>
      </c>
      <c r="AP86" s="1" t="str">
        <f t="shared" si="24"/>
        <v>52</v>
      </c>
      <c r="AQ86" s="1" t="str">
        <f t="shared" si="25"/>
        <v>58</v>
      </c>
      <c r="AR86" s="1">
        <f t="shared" si="38"/>
        <v>62</v>
      </c>
      <c r="AS86" s="1">
        <f t="shared" si="38"/>
        <v>68</v>
      </c>
      <c r="AT86" s="5" t="str">
        <f t="shared" si="39"/>
        <v>TEAM 62</v>
      </c>
      <c r="AU86" s="5" t="str">
        <f t="shared" si="39"/>
        <v>TEAM 68</v>
      </c>
    </row>
    <row r="87" spans="1:47" ht="14" thickTop="1" thickBot="1" x14ac:dyDescent="0.35">
      <c r="A87" s="32" t="s">
        <v>10</v>
      </c>
      <c r="B87" s="5" t="s">
        <v>99</v>
      </c>
      <c r="C87" s="5" t="s">
        <v>101</v>
      </c>
      <c r="D87" s="33" t="s">
        <v>175</v>
      </c>
      <c r="E87" s="1" t="str">
        <f t="shared" si="19"/>
        <v xml:space="preserve"> 4</v>
      </c>
      <c r="F87" s="1" t="str">
        <f t="shared" si="19"/>
        <v>10</v>
      </c>
      <c r="G87" s="1">
        <f t="shared" si="20"/>
        <v>14</v>
      </c>
      <c r="H87" s="1">
        <f t="shared" si="20"/>
        <v>20</v>
      </c>
      <c r="I87" s="5" t="str">
        <f t="shared" si="21"/>
        <v>TEAM 14</v>
      </c>
      <c r="J87" s="5" t="str">
        <f t="shared" si="21"/>
        <v>TEAM 20</v>
      </c>
      <c r="K87" s="197" t="s">
        <v>153</v>
      </c>
      <c r="L87" s="197" t="s">
        <v>159</v>
      </c>
      <c r="M87" s="34" t="s">
        <v>11</v>
      </c>
      <c r="N87" s="1" t="str">
        <f t="shared" si="26"/>
        <v>14</v>
      </c>
      <c r="O87" s="1" t="str">
        <f t="shared" si="26"/>
        <v>20</v>
      </c>
      <c r="P87" s="1">
        <f t="shared" si="27"/>
        <v>24</v>
      </c>
      <c r="Q87" s="1">
        <f t="shared" si="27"/>
        <v>30</v>
      </c>
      <c r="R87" s="5" t="str">
        <f t="shared" si="28"/>
        <v>TEAM 24</v>
      </c>
      <c r="S87" s="5" t="str">
        <f t="shared" si="28"/>
        <v>TEAM 30</v>
      </c>
      <c r="T87" s="35" t="s">
        <v>12</v>
      </c>
      <c r="U87" s="1" t="str">
        <f t="shared" si="29"/>
        <v>24</v>
      </c>
      <c r="V87" s="1" t="str">
        <f t="shared" si="29"/>
        <v>30</v>
      </c>
      <c r="W87" s="1">
        <f t="shared" si="30"/>
        <v>34</v>
      </c>
      <c r="X87" s="1">
        <f t="shared" si="30"/>
        <v>40</v>
      </c>
      <c r="Y87" s="5" t="str">
        <f t="shared" si="31"/>
        <v>TEAM 34</v>
      </c>
      <c r="Z87" s="5" t="str">
        <f t="shared" si="31"/>
        <v>TEAM 40</v>
      </c>
      <c r="AA87" s="36" t="s">
        <v>13</v>
      </c>
      <c r="AB87" s="1" t="str">
        <f t="shared" si="32"/>
        <v>34</v>
      </c>
      <c r="AC87" s="1" t="str">
        <f t="shared" si="32"/>
        <v>40</v>
      </c>
      <c r="AD87" s="1">
        <f t="shared" si="33"/>
        <v>44</v>
      </c>
      <c r="AE87" s="1">
        <f t="shared" si="33"/>
        <v>50</v>
      </c>
      <c r="AF87" s="5" t="str">
        <f t="shared" si="34"/>
        <v>TEAM 44</v>
      </c>
      <c r="AG87" s="5" t="str">
        <f t="shared" si="34"/>
        <v>TEAM 50</v>
      </c>
      <c r="AH87" s="27" t="s">
        <v>102</v>
      </c>
      <c r="AI87" s="1" t="str">
        <f t="shared" si="35"/>
        <v>44</v>
      </c>
      <c r="AJ87" s="1" t="str">
        <f t="shared" si="35"/>
        <v>50</v>
      </c>
      <c r="AK87" s="1">
        <f t="shared" si="36"/>
        <v>54</v>
      </c>
      <c r="AL87" s="1">
        <f t="shared" si="36"/>
        <v>60</v>
      </c>
      <c r="AM87" s="5" t="str">
        <f t="shared" si="37"/>
        <v>TEAM 54</v>
      </c>
      <c r="AN87" s="5" t="str">
        <f t="shared" si="37"/>
        <v>TEAM 60</v>
      </c>
      <c r="AO87" s="37" t="s">
        <v>103</v>
      </c>
      <c r="AP87" s="1" t="str">
        <f t="shared" si="24"/>
        <v>54</v>
      </c>
      <c r="AQ87" s="1" t="str">
        <f t="shared" si="25"/>
        <v>60</v>
      </c>
      <c r="AR87" s="1">
        <f t="shared" si="38"/>
        <v>64</v>
      </c>
      <c r="AS87" s="1">
        <f t="shared" si="38"/>
        <v>70</v>
      </c>
      <c r="AT87" s="5" t="str">
        <f t="shared" si="39"/>
        <v>TEAM 64</v>
      </c>
      <c r="AU87" s="5" t="str">
        <f t="shared" si="39"/>
        <v>TEAM 70</v>
      </c>
    </row>
    <row r="88" spans="1:47" ht="14" thickTop="1" thickBot="1" x14ac:dyDescent="0.35">
      <c r="A88" s="32" t="s">
        <v>10</v>
      </c>
      <c r="B88" s="5" t="s">
        <v>98</v>
      </c>
      <c r="C88" s="5" t="s">
        <v>93</v>
      </c>
      <c r="D88" s="33" t="s">
        <v>175</v>
      </c>
      <c r="E88" s="1" t="str">
        <f t="shared" si="19"/>
        <v xml:space="preserve"> 7</v>
      </c>
      <c r="F88" s="1" t="str">
        <f t="shared" si="19"/>
        <v xml:space="preserve"> 3</v>
      </c>
      <c r="G88" s="1">
        <f t="shared" si="20"/>
        <v>17</v>
      </c>
      <c r="H88" s="1">
        <f t="shared" si="20"/>
        <v>13</v>
      </c>
      <c r="I88" s="5" t="str">
        <f t="shared" si="21"/>
        <v>TEAM 17</v>
      </c>
      <c r="J88" s="5" t="str">
        <f t="shared" si="21"/>
        <v>TEAM 13</v>
      </c>
      <c r="K88" s="197" t="s">
        <v>156</v>
      </c>
      <c r="L88" s="197" t="s">
        <v>152</v>
      </c>
      <c r="M88" s="34" t="s">
        <v>11</v>
      </c>
      <c r="N88" s="1" t="str">
        <f t="shared" si="26"/>
        <v>17</v>
      </c>
      <c r="O88" s="1" t="str">
        <f t="shared" si="26"/>
        <v>13</v>
      </c>
      <c r="P88" s="1">
        <f t="shared" si="27"/>
        <v>27</v>
      </c>
      <c r="Q88" s="1">
        <f t="shared" si="27"/>
        <v>23</v>
      </c>
      <c r="R88" s="5" t="str">
        <f t="shared" si="28"/>
        <v>TEAM 27</v>
      </c>
      <c r="S88" s="5" t="str">
        <f t="shared" si="28"/>
        <v>TEAM 23</v>
      </c>
      <c r="T88" s="35" t="s">
        <v>12</v>
      </c>
      <c r="U88" s="1" t="str">
        <f t="shared" si="29"/>
        <v>27</v>
      </c>
      <c r="V88" s="1" t="str">
        <f t="shared" si="29"/>
        <v>23</v>
      </c>
      <c r="W88" s="1">
        <f t="shared" si="30"/>
        <v>37</v>
      </c>
      <c r="X88" s="1">
        <f t="shared" si="30"/>
        <v>33</v>
      </c>
      <c r="Y88" s="5" t="str">
        <f t="shared" si="31"/>
        <v>TEAM 37</v>
      </c>
      <c r="Z88" s="5" t="str">
        <f t="shared" si="31"/>
        <v>TEAM 33</v>
      </c>
      <c r="AA88" s="36" t="s">
        <v>13</v>
      </c>
      <c r="AB88" s="1" t="str">
        <f t="shared" si="32"/>
        <v>37</v>
      </c>
      <c r="AC88" s="1" t="str">
        <f t="shared" si="32"/>
        <v>33</v>
      </c>
      <c r="AD88" s="1">
        <f t="shared" si="33"/>
        <v>47</v>
      </c>
      <c r="AE88" s="1">
        <f t="shared" si="33"/>
        <v>43</v>
      </c>
      <c r="AF88" s="5" t="str">
        <f t="shared" si="34"/>
        <v>TEAM 47</v>
      </c>
      <c r="AG88" s="5" t="str">
        <f t="shared" si="34"/>
        <v>TEAM 43</v>
      </c>
      <c r="AH88" s="27" t="s">
        <v>102</v>
      </c>
      <c r="AI88" s="1" t="str">
        <f t="shared" si="35"/>
        <v>47</v>
      </c>
      <c r="AJ88" s="1" t="str">
        <f t="shared" si="35"/>
        <v>43</v>
      </c>
      <c r="AK88" s="1">
        <f t="shared" si="36"/>
        <v>57</v>
      </c>
      <c r="AL88" s="1">
        <f t="shared" si="36"/>
        <v>53</v>
      </c>
      <c r="AM88" s="5" t="str">
        <f t="shared" si="37"/>
        <v>TEAM 57</v>
      </c>
      <c r="AN88" s="5" t="str">
        <f t="shared" si="37"/>
        <v>TEAM 53</v>
      </c>
      <c r="AO88" s="37" t="s">
        <v>103</v>
      </c>
      <c r="AP88" s="1" t="str">
        <f t="shared" si="24"/>
        <v>57</v>
      </c>
      <c r="AQ88" s="1" t="str">
        <f t="shared" si="25"/>
        <v>53</v>
      </c>
      <c r="AR88" s="1">
        <f t="shared" si="38"/>
        <v>67</v>
      </c>
      <c r="AS88" s="1">
        <f t="shared" si="38"/>
        <v>63</v>
      </c>
      <c r="AT88" s="5" t="str">
        <f t="shared" si="39"/>
        <v>TEAM 67</v>
      </c>
      <c r="AU88" s="5" t="str">
        <f t="shared" si="39"/>
        <v>TEAM 63</v>
      </c>
    </row>
    <row r="89" spans="1:47" ht="14" thickTop="1" thickBot="1" x14ac:dyDescent="0.35">
      <c r="A89" s="32" t="s">
        <v>10</v>
      </c>
      <c r="B89" s="5" t="s">
        <v>92</v>
      </c>
      <c r="C89" s="5" t="s">
        <v>94</v>
      </c>
      <c r="D89" s="33" t="s">
        <v>175</v>
      </c>
      <c r="E89" s="1" t="str">
        <f t="shared" si="19"/>
        <v xml:space="preserve"> 6</v>
      </c>
      <c r="F89" s="1" t="str">
        <f t="shared" si="19"/>
        <v xml:space="preserve"> 5</v>
      </c>
      <c r="G89" s="1">
        <f t="shared" si="20"/>
        <v>16</v>
      </c>
      <c r="H89" s="1">
        <f t="shared" si="20"/>
        <v>15</v>
      </c>
      <c r="I89" s="5" t="str">
        <f t="shared" si="21"/>
        <v>TEAM 16</v>
      </c>
      <c r="J89" s="5" t="str">
        <f t="shared" si="21"/>
        <v>TEAM 15</v>
      </c>
      <c r="K89" s="197" t="s">
        <v>155</v>
      </c>
      <c r="L89" s="197" t="s">
        <v>154</v>
      </c>
      <c r="M89" s="34" t="s">
        <v>11</v>
      </c>
      <c r="N89" s="1" t="str">
        <f t="shared" si="26"/>
        <v>16</v>
      </c>
      <c r="O89" s="1" t="str">
        <f t="shared" si="26"/>
        <v>15</v>
      </c>
      <c r="P89" s="1">
        <f t="shared" si="27"/>
        <v>26</v>
      </c>
      <c r="Q89" s="1">
        <f t="shared" si="27"/>
        <v>25</v>
      </c>
      <c r="R89" s="5" t="str">
        <f t="shared" si="28"/>
        <v>TEAM 26</v>
      </c>
      <c r="S89" s="5" t="str">
        <f t="shared" si="28"/>
        <v>TEAM 25</v>
      </c>
      <c r="T89" s="35" t="s">
        <v>12</v>
      </c>
      <c r="U89" s="1" t="str">
        <f t="shared" si="29"/>
        <v>26</v>
      </c>
      <c r="V89" s="1" t="str">
        <f t="shared" si="29"/>
        <v>25</v>
      </c>
      <c r="W89" s="1">
        <f t="shared" si="30"/>
        <v>36</v>
      </c>
      <c r="X89" s="1">
        <f t="shared" si="30"/>
        <v>35</v>
      </c>
      <c r="Y89" s="5" t="str">
        <f t="shared" si="31"/>
        <v>TEAM 36</v>
      </c>
      <c r="Z89" s="5" t="str">
        <f t="shared" si="31"/>
        <v>TEAM 35</v>
      </c>
      <c r="AA89" s="36" t="s">
        <v>13</v>
      </c>
      <c r="AB89" s="1" t="str">
        <f t="shared" si="32"/>
        <v>36</v>
      </c>
      <c r="AC89" s="1" t="str">
        <f t="shared" si="32"/>
        <v>35</v>
      </c>
      <c r="AD89" s="1">
        <f t="shared" si="33"/>
        <v>46</v>
      </c>
      <c r="AE89" s="1">
        <f t="shared" si="33"/>
        <v>45</v>
      </c>
      <c r="AF89" s="5" t="str">
        <f t="shared" si="34"/>
        <v>TEAM 46</v>
      </c>
      <c r="AG89" s="5" t="str">
        <f t="shared" si="34"/>
        <v>TEAM 45</v>
      </c>
      <c r="AH89" s="27" t="s">
        <v>102</v>
      </c>
      <c r="AI89" s="1" t="str">
        <f t="shared" si="35"/>
        <v>46</v>
      </c>
      <c r="AJ89" s="1" t="str">
        <f t="shared" si="35"/>
        <v>45</v>
      </c>
      <c r="AK89" s="1">
        <f t="shared" si="36"/>
        <v>56</v>
      </c>
      <c r="AL89" s="1">
        <f t="shared" si="36"/>
        <v>55</v>
      </c>
      <c r="AM89" s="5" t="str">
        <f t="shared" si="37"/>
        <v>TEAM 56</v>
      </c>
      <c r="AN89" s="5" t="str">
        <f t="shared" si="37"/>
        <v>TEAM 55</v>
      </c>
      <c r="AO89" s="37" t="s">
        <v>103</v>
      </c>
      <c r="AP89" s="1" t="str">
        <f t="shared" si="24"/>
        <v>56</v>
      </c>
      <c r="AQ89" s="1" t="str">
        <f t="shared" si="25"/>
        <v>55</v>
      </c>
      <c r="AR89" s="1">
        <f t="shared" si="38"/>
        <v>66</v>
      </c>
      <c r="AS89" s="1">
        <f t="shared" si="38"/>
        <v>65</v>
      </c>
      <c r="AT89" s="5" t="str">
        <f t="shared" si="39"/>
        <v>TEAM 66</v>
      </c>
      <c r="AU89" s="5" t="str">
        <f t="shared" si="39"/>
        <v>TEAM 65</v>
      </c>
    </row>
    <row r="90" spans="1:47" ht="14" thickTop="1" thickBot="1" x14ac:dyDescent="0.35">
      <c r="A90" s="32" t="s">
        <v>10</v>
      </c>
      <c r="B90" s="5" t="s">
        <v>97</v>
      </c>
      <c r="C90" s="5" t="s">
        <v>99</v>
      </c>
      <c r="D90" s="33" t="s">
        <v>175</v>
      </c>
      <c r="E90" s="1" t="str">
        <f t="shared" si="19"/>
        <v xml:space="preserve"> 1</v>
      </c>
      <c r="F90" s="1" t="str">
        <f t="shared" si="19"/>
        <v xml:space="preserve"> 4</v>
      </c>
      <c r="G90" s="1">
        <f t="shared" si="20"/>
        <v>11</v>
      </c>
      <c r="H90" s="1">
        <f t="shared" si="20"/>
        <v>14</v>
      </c>
      <c r="I90" s="5" t="str">
        <f t="shared" si="21"/>
        <v>TEAM 11</v>
      </c>
      <c r="J90" s="5" t="str">
        <f t="shared" si="21"/>
        <v>TEAM 14</v>
      </c>
      <c r="K90" s="197" t="s">
        <v>150</v>
      </c>
      <c r="L90" s="197" t="s">
        <v>153</v>
      </c>
      <c r="M90" s="34" t="s">
        <v>11</v>
      </c>
      <c r="N90" s="1" t="str">
        <f t="shared" si="26"/>
        <v>11</v>
      </c>
      <c r="O90" s="1" t="str">
        <f t="shared" si="26"/>
        <v>14</v>
      </c>
      <c r="P90" s="1">
        <f t="shared" si="27"/>
        <v>21</v>
      </c>
      <c r="Q90" s="1">
        <f t="shared" si="27"/>
        <v>24</v>
      </c>
      <c r="R90" s="5" t="str">
        <f t="shared" si="28"/>
        <v>TEAM 21</v>
      </c>
      <c r="S90" s="5" t="str">
        <f t="shared" si="28"/>
        <v>TEAM 24</v>
      </c>
      <c r="T90" s="35" t="s">
        <v>12</v>
      </c>
      <c r="U90" s="1" t="str">
        <f t="shared" si="29"/>
        <v>21</v>
      </c>
      <c r="V90" s="1" t="str">
        <f t="shared" si="29"/>
        <v>24</v>
      </c>
      <c r="W90" s="1">
        <f t="shared" si="30"/>
        <v>31</v>
      </c>
      <c r="X90" s="1">
        <f t="shared" si="30"/>
        <v>34</v>
      </c>
      <c r="Y90" s="5" t="str">
        <f t="shared" si="31"/>
        <v>TEAM 31</v>
      </c>
      <c r="Z90" s="5" t="str">
        <f t="shared" si="31"/>
        <v>TEAM 34</v>
      </c>
      <c r="AA90" s="36" t="s">
        <v>13</v>
      </c>
      <c r="AB90" s="1" t="str">
        <f t="shared" si="32"/>
        <v>31</v>
      </c>
      <c r="AC90" s="1" t="str">
        <f t="shared" si="32"/>
        <v>34</v>
      </c>
      <c r="AD90" s="1">
        <f t="shared" si="33"/>
        <v>41</v>
      </c>
      <c r="AE90" s="1">
        <f t="shared" si="33"/>
        <v>44</v>
      </c>
      <c r="AF90" s="5" t="str">
        <f t="shared" si="34"/>
        <v>TEAM 41</v>
      </c>
      <c r="AG90" s="5" t="str">
        <f t="shared" si="34"/>
        <v>TEAM 44</v>
      </c>
      <c r="AH90" s="27" t="s">
        <v>102</v>
      </c>
      <c r="AI90" s="1" t="str">
        <f t="shared" si="35"/>
        <v>41</v>
      </c>
      <c r="AJ90" s="1" t="str">
        <f t="shared" si="35"/>
        <v>44</v>
      </c>
      <c r="AK90" s="1">
        <f t="shared" si="36"/>
        <v>51</v>
      </c>
      <c r="AL90" s="1">
        <f t="shared" si="36"/>
        <v>54</v>
      </c>
      <c r="AM90" s="5" t="str">
        <f t="shared" si="37"/>
        <v>TEAM 51</v>
      </c>
      <c r="AN90" s="5" t="str">
        <f t="shared" si="37"/>
        <v>TEAM 54</v>
      </c>
      <c r="AO90" s="37" t="s">
        <v>103</v>
      </c>
      <c r="AP90" s="1" t="str">
        <f t="shared" si="24"/>
        <v>51</v>
      </c>
      <c r="AQ90" s="1" t="str">
        <f t="shared" si="25"/>
        <v>54</v>
      </c>
      <c r="AR90" s="1">
        <f t="shared" si="38"/>
        <v>61</v>
      </c>
      <c r="AS90" s="1">
        <f t="shared" si="38"/>
        <v>64</v>
      </c>
      <c r="AT90" s="5" t="str">
        <f t="shared" si="39"/>
        <v>TEAM 61</v>
      </c>
      <c r="AU90" s="5" t="str">
        <f t="shared" si="39"/>
        <v>TEAM 64</v>
      </c>
    </row>
    <row r="91" spans="1:47" ht="14" thickTop="1" thickBot="1" x14ac:dyDescent="0.35">
      <c r="A91" s="32" t="s">
        <v>10</v>
      </c>
      <c r="B91" s="5" t="s">
        <v>100</v>
      </c>
      <c r="C91" s="5" t="s">
        <v>94</v>
      </c>
      <c r="D91" s="33" t="s">
        <v>175</v>
      </c>
      <c r="E91" s="1" t="str">
        <f t="shared" si="19"/>
        <v xml:space="preserve"> 8</v>
      </c>
      <c r="F91" s="1" t="str">
        <f t="shared" si="19"/>
        <v xml:space="preserve"> 5</v>
      </c>
      <c r="G91" s="1">
        <f t="shared" si="20"/>
        <v>18</v>
      </c>
      <c r="H91" s="1">
        <f t="shared" si="20"/>
        <v>15</v>
      </c>
      <c r="I91" s="5" t="str">
        <f t="shared" si="21"/>
        <v>TEAM 18</v>
      </c>
      <c r="J91" s="5" t="str">
        <f t="shared" si="21"/>
        <v>TEAM 15</v>
      </c>
      <c r="K91" s="197" t="s">
        <v>157</v>
      </c>
      <c r="L91" s="197" t="s">
        <v>154</v>
      </c>
      <c r="M91" s="34" t="s">
        <v>11</v>
      </c>
      <c r="N91" s="1" t="str">
        <f t="shared" si="26"/>
        <v>18</v>
      </c>
      <c r="O91" s="1" t="str">
        <f t="shared" si="26"/>
        <v>15</v>
      </c>
      <c r="P91" s="1">
        <f t="shared" si="27"/>
        <v>28</v>
      </c>
      <c r="Q91" s="1">
        <f t="shared" si="27"/>
        <v>25</v>
      </c>
      <c r="R91" s="5" t="str">
        <f t="shared" si="28"/>
        <v>TEAM 28</v>
      </c>
      <c r="S91" s="5" t="str">
        <f t="shared" si="28"/>
        <v>TEAM 25</v>
      </c>
      <c r="T91" s="35" t="s">
        <v>12</v>
      </c>
      <c r="U91" s="1" t="str">
        <f t="shared" si="29"/>
        <v>28</v>
      </c>
      <c r="V91" s="1" t="str">
        <f t="shared" si="29"/>
        <v>25</v>
      </c>
      <c r="W91" s="1">
        <f t="shared" si="30"/>
        <v>38</v>
      </c>
      <c r="X91" s="1">
        <f t="shared" si="30"/>
        <v>35</v>
      </c>
      <c r="Y91" s="5" t="str">
        <f t="shared" si="31"/>
        <v>TEAM 38</v>
      </c>
      <c r="Z91" s="5" t="str">
        <f t="shared" si="31"/>
        <v>TEAM 35</v>
      </c>
      <c r="AA91" s="36" t="s">
        <v>13</v>
      </c>
      <c r="AB91" s="1" t="str">
        <f t="shared" si="32"/>
        <v>38</v>
      </c>
      <c r="AC91" s="1" t="str">
        <f t="shared" si="32"/>
        <v>35</v>
      </c>
      <c r="AD91" s="1">
        <f t="shared" si="33"/>
        <v>48</v>
      </c>
      <c r="AE91" s="1">
        <f t="shared" si="33"/>
        <v>45</v>
      </c>
      <c r="AF91" s="5" t="str">
        <f t="shared" si="34"/>
        <v>TEAM 48</v>
      </c>
      <c r="AG91" s="5" t="str">
        <f t="shared" si="34"/>
        <v>TEAM 45</v>
      </c>
      <c r="AH91" s="27" t="s">
        <v>102</v>
      </c>
      <c r="AI91" s="1" t="str">
        <f t="shared" si="35"/>
        <v>48</v>
      </c>
      <c r="AJ91" s="1" t="str">
        <f t="shared" si="35"/>
        <v>45</v>
      </c>
      <c r="AK91" s="1">
        <f t="shared" si="36"/>
        <v>58</v>
      </c>
      <c r="AL91" s="1">
        <f t="shared" si="36"/>
        <v>55</v>
      </c>
      <c r="AM91" s="5" t="str">
        <f t="shared" si="37"/>
        <v>TEAM 58</v>
      </c>
      <c r="AN91" s="5" t="str">
        <f t="shared" si="37"/>
        <v>TEAM 55</v>
      </c>
      <c r="AO91" s="37" t="s">
        <v>103</v>
      </c>
      <c r="AP91" s="1" t="str">
        <f t="shared" si="24"/>
        <v>58</v>
      </c>
      <c r="AQ91" s="1" t="str">
        <f t="shared" si="25"/>
        <v>55</v>
      </c>
      <c r="AR91" s="1">
        <f t="shared" si="38"/>
        <v>68</v>
      </c>
      <c r="AS91" s="1">
        <f t="shared" si="38"/>
        <v>65</v>
      </c>
      <c r="AT91" s="5" t="str">
        <f t="shared" si="39"/>
        <v>TEAM 68</v>
      </c>
      <c r="AU91" s="5" t="str">
        <f t="shared" si="39"/>
        <v>TEAM 65</v>
      </c>
    </row>
    <row r="92" spans="1:47" ht="14" thickTop="1" thickBot="1" x14ac:dyDescent="0.35">
      <c r="A92" s="32" t="s">
        <v>10</v>
      </c>
      <c r="B92" s="5" t="s">
        <v>93</v>
      </c>
      <c r="C92" s="5" t="s">
        <v>95</v>
      </c>
      <c r="D92" s="33" t="s">
        <v>175</v>
      </c>
      <c r="E92" s="1" t="str">
        <f t="shared" ref="E92:F94" si="40">RIGHT(B92,2)</f>
        <v xml:space="preserve"> 3</v>
      </c>
      <c r="F92" s="1" t="str">
        <f t="shared" si="40"/>
        <v xml:space="preserve"> 9</v>
      </c>
      <c r="G92" s="1">
        <f t="shared" ref="G92:H94" si="41">E92+10</f>
        <v>13</v>
      </c>
      <c r="H92" s="1">
        <f t="shared" si="41"/>
        <v>19</v>
      </c>
      <c r="I92" s="5" t="str">
        <f t="shared" ref="I92:J94" si="42">CONCATENATE("TEAM ",G92)</f>
        <v>TEAM 13</v>
      </c>
      <c r="J92" s="5" t="str">
        <f t="shared" si="42"/>
        <v>TEAM 19</v>
      </c>
      <c r="K92" s="197" t="s">
        <v>152</v>
      </c>
      <c r="L92" s="197" t="s">
        <v>158</v>
      </c>
      <c r="M92" s="34" t="s">
        <v>11</v>
      </c>
      <c r="N92" s="1" t="str">
        <f t="shared" si="26"/>
        <v>13</v>
      </c>
      <c r="O92" s="1" t="str">
        <f t="shared" si="26"/>
        <v>19</v>
      </c>
      <c r="P92" s="1">
        <f t="shared" si="27"/>
        <v>23</v>
      </c>
      <c r="Q92" s="1">
        <f t="shared" si="27"/>
        <v>29</v>
      </c>
      <c r="R92" s="5" t="str">
        <f t="shared" si="28"/>
        <v>TEAM 23</v>
      </c>
      <c r="S92" s="5" t="str">
        <f t="shared" si="28"/>
        <v>TEAM 29</v>
      </c>
      <c r="T92" s="35" t="s">
        <v>12</v>
      </c>
      <c r="U92" s="1" t="str">
        <f t="shared" si="29"/>
        <v>23</v>
      </c>
      <c r="V92" s="1" t="str">
        <f t="shared" si="29"/>
        <v>29</v>
      </c>
      <c r="W92" s="1">
        <f t="shared" si="30"/>
        <v>33</v>
      </c>
      <c r="X92" s="1">
        <f t="shared" si="30"/>
        <v>39</v>
      </c>
      <c r="Y92" s="5" t="str">
        <f t="shared" si="31"/>
        <v>TEAM 33</v>
      </c>
      <c r="Z92" s="5" t="str">
        <f t="shared" si="31"/>
        <v>TEAM 39</v>
      </c>
      <c r="AA92" s="36" t="s">
        <v>13</v>
      </c>
      <c r="AB92" s="1" t="str">
        <f t="shared" si="32"/>
        <v>33</v>
      </c>
      <c r="AC92" s="1" t="str">
        <f t="shared" si="32"/>
        <v>39</v>
      </c>
      <c r="AD92" s="1">
        <f t="shared" si="33"/>
        <v>43</v>
      </c>
      <c r="AE92" s="1">
        <f t="shared" si="33"/>
        <v>49</v>
      </c>
      <c r="AF92" s="5" t="str">
        <f t="shared" si="34"/>
        <v>TEAM 43</v>
      </c>
      <c r="AG92" s="5" t="str">
        <f t="shared" si="34"/>
        <v>TEAM 49</v>
      </c>
      <c r="AH92" s="27" t="s">
        <v>102</v>
      </c>
      <c r="AI92" s="1" t="str">
        <f t="shared" si="35"/>
        <v>43</v>
      </c>
      <c r="AJ92" s="1" t="str">
        <f t="shared" si="35"/>
        <v>49</v>
      </c>
      <c r="AK92" s="1">
        <f t="shared" si="36"/>
        <v>53</v>
      </c>
      <c r="AL92" s="1">
        <f t="shared" si="36"/>
        <v>59</v>
      </c>
      <c r="AM92" s="5" t="str">
        <f t="shared" si="37"/>
        <v>TEAM 53</v>
      </c>
      <c r="AN92" s="5" t="str">
        <f t="shared" si="37"/>
        <v>TEAM 59</v>
      </c>
      <c r="AO92" s="37" t="s">
        <v>103</v>
      </c>
      <c r="AP92" s="1" t="str">
        <f t="shared" si="24"/>
        <v>53</v>
      </c>
      <c r="AQ92" s="1" t="str">
        <f t="shared" si="25"/>
        <v>59</v>
      </c>
      <c r="AR92" s="1">
        <f t="shared" si="38"/>
        <v>63</v>
      </c>
      <c r="AS92" s="1">
        <f t="shared" si="38"/>
        <v>69</v>
      </c>
      <c r="AT92" s="5" t="str">
        <f t="shared" si="39"/>
        <v>TEAM 63</v>
      </c>
      <c r="AU92" s="5" t="str">
        <f t="shared" si="39"/>
        <v>TEAM 69</v>
      </c>
    </row>
    <row r="93" spans="1:47" ht="14" thickTop="1" thickBot="1" x14ac:dyDescent="0.35">
      <c r="A93" s="32" t="s">
        <v>10</v>
      </c>
      <c r="B93" s="5" t="s">
        <v>101</v>
      </c>
      <c r="C93" s="5" t="s">
        <v>98</v>
      </c>
      <c r="D93" s="33" t="s">
        <v>175</v>
      </c>
      <c r="E93" s="1" t="str">
        <f t="shared" si="40"/>
        <v>10</v>
      </c>
      <c r="F93" s="1" t="str">
        <f t="shared" si="40"/>
        <v xml:space="preserve"> 7</v>
      </c>
      <c r="G93" s="1">
        <f t="shared" si="41"/>
        <v>20</v>
      </c>
      <c r="H93" s="1">
        <f t="shared" si="41"/>
        <v>17</v>
      </c>
      <c r="I93" s="5" t="str">
        <f t="shared" si="42"/>
        <v>TEAM 20</v>
      </c>
      <c r="J93" s="5" t="str">
        <f t="shared" si="42"/>
        <v>TEAM 17</v>
      </c>
      <c r="K93" s="197" t="s">
        <v>159</v>
      </c>
      <c r="L93" s="197" t="s">
        <v>156</v>
      </c>
      <c r="M93" s="34" t="s">
        <v>11</v>
      </c>
      <c r="N93" s="1" t="str">
        <f t="shared" si="26"/>
        <v>20</v>
      </c>
      <c r="O93" s="1" t="str">
        <f t="shared" si="26"/>
        <v>17</v>
      </c>
      <c r="P93" s="1">
        <f t="shared" si="27"/>
        <v>30</v>
      </c>
      <c r="Q93" s="1">
        <f t="shared" si="27"/>
        <v>27</v>
      </c>
      <c r="R93" s="5" t="str">
        <f t="shared" si="28"/>
        <v>TEAM 30</v>
      </c>
      <c r="S93" s="5" t="str">
        <f t="shared" si="28"/>
        <v>TEAM 27</v>
      </c>
      <c r="T93" s="35" t="s">
        <v>12</v>
      </c>
      <c r="U93" s="1" t="str">
        <f t="shared" si="29"/>
        <v>30</v>
      </c>
      <c r="V93" s="1" t="str">
        <f t="shared" si="29"/>
        <v>27</v>
      </c>
      <c r="W93" s="1">
        <f t="shared" si="30"/>
        <v>40</v>
      </c>
      <c r="X93" s="1">
        <f t="shared" si="30"/>
        <v>37</v>
      </c>
      <c r="Y93" s="5" t="str">
        <f t="shared" si="31"/>
        <v>TEAM 40</v>
      </c>
      <c r="Z93" s="5" t="str">
        <f t="shared" si="31"/>
        <v>TEAM 37</v>
      </c>
      <c r="AA93" s="36" t="s">
        <v>13</v>
      </c>
      <c r="AB93" s="1" t="str">
        <f t="shared" si="32"/>
        <v>40</v>
      </c>
      <c r="AC93" s="1" t="str">
        <f t="shared" si="32"/>
        <v>37</v>
      </c>
      <c r="AD93" s="1">
        <f t="shared" si="33"/>
        <v>50</v>
      </c>
      <c r="AE93" s="1">
        <f t="shared" si="33"/>
        <v>47</v>
      </c>
      <c r="AF93" s="5" t="str">
        <f t="shared" si="34"/>
        <v>TEAM 50</v>
      </c>
      <c r="AG93" s="5" t="str">
        <f t="shared" si="34"/>
        <v>TEAM 47</v>
      </c>
      <c r="AH93" s="27" t="s">
        <v>102</v>
      </c>
      <c r="AI93" s="1" t="str">
        <f t="shared" si="35"/>
        <v>50</v>
      </c>
      <c r="AJ93" s="1" t="str">
        <f t="shared" si="35"/>
        <v>47</v>
      </c>
      <c r="AK93" s="1">
        <f t="shared" si="36"/>
        <v>60</v>
      </c>
      <c r="AL93" s="1">
        <f t="shared" si="36"/>
        <v>57</v>
      </c>
      <c r="AM93" s="5" t="str">
        <f t="shared" si="37"/>
        <v>TEAM 60</v>
      </c>
      <c r="AN93" s="5" t="str">
        <f t="shared" si="37"/>
        <v>TEAM 57</v>
      </c>
      <c r="AO93" s="37" t="s">
        <v>103</v>
      </c>
      <c r="AP93" s="1" t="str">
        <f t="shared" si="24"/>
        <v>60</v>
      </c>
      <c r="AQ93" s="1" t="str">
        <f t="shared" si="25"/>
        <v>57</v>
      </c>
      <c r="AR93" s="1">
        <f t="shared" si="38"/>
        <v>70</v>
      </c>
      <c r="AS93" s="1">
        <f t="shared" si="38"/>
        <v>67</v>
      </c>
      <c r="AT93" s="5" t="str">
        <f t="shared" si="39"/>
        <v>TEAM 70</v>
      </c>
      <c r="AU93" s="5" t="str">
        <f t="shared" si="39"/>
        <v>TEAM 67</v>
      </c>
    </row>
    <row r="94" spans="1:47" ht="14" thickTop="1" thickBot="1" x14ac:dyDescent="0.35">
      <c r="A94" s="32" t="s">
        <v>10</v>
      </c>
      <c r="B94" s="5" t="s">
        <v>92</v>
      </c>
      <c r="C94" s="5" t="s">
        <v>96</v>
      </c>
      <c r="D94" s="33" t="s">
        <v>175</v>
      </c>
      <c r="E94" s="1" t="str">
        <f t="shared" si="40"/>
        <v xml:space="preserve"> 6</v>
      </c>
      <c r="F94" s="1" t="str">
        <f t="shared" si="40"/>
        <v xml:space="preserve"> 2</v>
      </c>
      <c r="G94" s="1">
        <f t="shared" si="41"/>
        <v>16</v>
      </c>
      <c r="H94" s="1">
        <f t="shared" si="41"/>
        <v>12</v>
      </c>
      <c r="I94" s="5" t="str">
        <f t="shared" si="42"/>
        <v>TEAM 16</v>
      </c>
      <c r="J94" s="5" t="str">
        <f t="shared" si="42"/>
        <v>TEAM 12</v>
      </c>
      <c r="K94" s="197" t="s">
        <v>155</v>
      </c>
      <c r="L94" s="197" t="s">
        <v>151</v>
      </c>
      <c r="M94" s="34" t="s">
        <v>11</v>
      </c>
      <c r="N94" s="1" t="str">
        <f t="shared" si="26"/>
        <v>16</v>
      </c>
      <c r="O94" s="1" t="str">
        <f t="shared" si="26"/>
        <v>12</v>
      </c>
      <c r="P94" s="1">
        <f t="shared" si="27"/>
        <v>26</v>
      </c>
      <c r="Q94" s="1">
        <f t="shared" si="27"/>
        <v>22</v>
      </c>
      <c r="R94" s="5" t="str">
        <f t="shared" si="28"/>
        <v>TEAM 26</v>
      </c>
      <c r="S94" s="5" t="str">
        <f t="shared" si="28"/>
        <v>TEAM 22</v>
      </c>
      <c r="T94" s="35" t="s">
        <v>12</v>
      </c>
      <c r="U94" s="1" t="str">
        <f t="shared" si="29"/>
        <v>26</v>
      </c>
      <c r="V94" s="1" t="str">
        <f t="shared" si="29"/>
        <v>22</v>
      </c>
      <c r="W94" s="1">
        <f t="shared" si="30"/>
        <v>36</v>
      </c>
      <c r="X94" s="1">
        <f t="shared" si="30"/>
        <v>32</v>
      </c>
      <c r="Y94" s="5" t="str">
        <f t="shared" si="31"/>
        <v>TEAM 36</v>
      </c>
      <c r="Z94" s="5" t="str">
        <f t="shared" si="31"/>
        <v>TEAM 32</v>
      </c>
      <c r="AA94" s="36" t="s">
        <v>13</v>
      </c>
      <c r="AB94" s="1" t="str">
        <f t="shared" si="32"/>
        <v>36</v>
      </c>
      <c r="AC94" s="1" t="str">
        <f t="shared" si="32"/>
        <v>32</v>
      </c>
      <c r="AD94" s="1">
        <f t="shared" si="33"/>
        <v>46</v>
      </c>
      <c r="AE94" s="1">
        <f t="shared" si="33"/>
        <v>42</v>
      </c>
      <c r="AF94" s="5" t="str">
        <f t="shared" si="34"/>
        <v>TEAM 46</v>
      </c>
      <c r="AG94" s="5" t="str">
        <f t="shared" si="34"/>
        <v>TEAM 42</v>
      </c>
      <c r="AH94" s="27" t="s">
        <v>102</v>
      </c>
      <c r="AI94" s="1" t="str">
        <f t="shared" si="35"/>
        <v>46</v>
      </c>
      <c r="AJ94" s="1" t="str">
        <f t="shared" si="35"/>
        <v>42</v>
      </c>
      <c r="AK94" s="1">
        <f t="shared" si="36"/>
        <v>56</v>
      </c>
      <c r="AL94" s="1">
        <f t="shared" si="36"/>
        <v>52</v>
      </c>
      <c r="AM94" s="5" t="str">
        <f t="shared" si="37"/>
        <v>TEAM 56</v>
      </c>
      <c r="AN94" s="5" t="str">
        <f t="shared" si="37"/>
        <v>TEAM 52</v>
      </c>
      <c r="AO94" s="37" t="s">
        <v>103</v>
      </c>
      <c r="AP94" s="1" t="str">
        <f t="shared" si="24"/>
        <v>56</v>
      </c>
      <c r="AQ94" s="1" t="str">
        <f t="shared" si="25"/>
        <v>52</v>
      </c>
      <c r="AR94" s="1">
        <f t="shared" si="38"/>
        <v>66</v>
      </c>
      <c r="AS94" s="1">
        <f t="shared" si="38"/>
        <v>62</v>
      </c>
      <c r="AT94" s="5" t="str">
        <f t="shared" si="39"/>
        <v>TEAM 66</v>
      </c>
      <c r="AU94" s="5" t="str">
        <f t="shared" si="39"/>
        <v>TEAM 62</v>
      </c>
    </row>
    <row r="95" spans="1:47" ht="13.5" thickTop="1" thickBot="1" x14ac:dyDescent="0.3">
      <c r="R95" s="16" t="s">
        <v>655</v>
      </c>
      <c r="S95" s="16" t="s">
        <v>656</v>
      </c>
    </row>
    <row r="96" spans="1:47" ht="14" thickTop="1" thickBot="1" x14ac:dyDescent="0.35">
      <c r="K96" s="311" t="s">
        <v>161</v>
      </c>
      <c r="L96" s="311" t="s">
        <v>106</v>
      </c>
      <c r="R96" s="1" t="s">
        <v>105</v>
      </c>
      <c r="S96" s="1" t="s">
        <v>162</v>
      </c>
      <c r="AM96" s="332" t="s">
        <v>915</v>
      </c>
      <c r="AN96" s="331"/>
    </row>
    <row r="97" spans="11:40" ht="13.5" thickTop="1" thickBot="1" x14ac:dyDescent="0.3">
      <c r="K97" s="311" t="s">
        <v>162</v>
      </c>
      <c r="L97" s="311" t="s">
        <v>160</v>
      </c>
      <c r="R97" s="1" t="s">
        <v>108</v>
      </c>
      <c r="S97" s="1" t="s">
        <v>104</v>
      </c>
      <c r="AE97" s="1">
        <v>1</v>
      </c>
      <c r="AF97" s="5" t="s">
        <v>92</v>
      </c>
      <c r="AG97" s="5" t="s">
        <v>93</v>
      </c>
      <c r="AL97" s="1">
        <v>1</v>
      </c>
      <c r="AM97" s="5" t="s">
        <v>129</v>
      </c>
      <c r="AN97" s="5" t="s">
        <v>126</v>
      </c>
    </row>
    <row r="98" spans="11:40" ht="13.5" thickTop="1" thickBot="1" x14ac:dyDescent="0.3">
      <c r="K98" s="311" t="s">
        <v>163</v>
      </c>
      <c r="L98" s="311" t="s">
        <v>107</v>
      </c>
      <c r="R98" s="1" t="s">
        <v>161</v>
      </c>
      <c r="S98" s="1" t="s">
        <v>160</v>
      </c>
      <c r="AE98" s="1">
        <v>2</v>
      </c>
      <c r="AF98" s="5" t="s">
        <v>95</v>
      </c>
      <c r="AG98" s="5" t="s">
        <v>94</v>
      </c>
      <c r="AL98" s="1">
        <v>2</v>
      </c>
      <c r="AM98" s="5" t="s">
        <v>132</v>
      </c>
      <c r="AN98" s="5" t="s">
        <v>128</v>
      </c>
    </row>
    <row r="99" spans="11:40" ht="13" thickTop="1" x14ac:dyDescent="0.25">
      <c r="K99" s="85" t="s">
        <v>105</v>
      </c>
      <c r="L99" s="85" t="s">
        <v>108</v>
      </c>
      <c r="R99" s="1" t="s">
        <v>106</v>
      </c>
      <c r="S99" s="1" t="s">
        <v>163</v>
      </c>
      <c r="AE99" s="1">
        <v>3</v>
      </c>
      <c r="AF99" s="5" t="s">
        <v>96</v>
      </c>
      <c r="AG99" s="5" t="s">
        <v>97</v>
      </c>
      <c r="AL99" s="1">
        <v>3</v>
      </c>
      <c r="AM99" s="5" t="s">
        <v>125</v>
      </c>
      <c r="AN99" s="5" t="s">
        <v>124</v>
      </c>
    </row>
    <row r="100" spans="11:40" x14ac:dyDescent="0.25">
      <c r="K100" s="85" t="s">
        <v>161</v>
      </c>
      <c r="L100" s="85" t="s">
        <v>106</v>
      </c>
      <c r="R100" s="1" t="s">
        <v>107</v>
      </c>
      <c r="S100" s="1" t="s">
        <v>109</v>
      </c>
      <c r="AE100" s="1">
        <v>4</v>
      </c>
      <c r="AF100" s="5" t="s">
        <v>98</v>
      </c>
      <c r="AG100" s="5" t="s">
        <v>99</v>
      </c>
      <c r="AL100" s="1">
        <v>4</v>
      </c>
      <c r="AM100" s="5" t="s">
        <v>130</v>
      </c>
      <c r="AN100" s="5" t="s">
        <v>127</v>
      </c>
    </row>
    <row r="101" spans="11:40" x14ac:dyDescent="0.25">
      <c r="K101" s="85" t="s">
        <v>160</v>
      </c>
      <c r="L101" s="85" t="s">
        <v>105</v>
      </c>
      <c r="R101" s="1" t="s">
        <v>104</v>
      </c>
      <c r="S101" s="1" t="s">
        <v>106</v>
      </c>
      <c r="AE101" s="1">
        <v>5</v>
      </c>
      <c r="AF101" s="5" t="s">
        <v>100</v>
      </c>
      <c r="AG101" s="5" t="s">
        <v>101</v>
      </c>
      <c r="AL101" s="1">
        <v>5</v>
      </c>
      <c r="AM101" s="5" t="s">
        <v>131</v>
      </c>
      <c r="AN101" s="5" t="s">
        <v>133</v>
      </c>
    </row>
    <row r="102" spans="11:40" x14ac:dyDescent="0.25">
      <c r="K102" s="85" t="s">
        <v>104</v>
      </c>
      <c r="L102" s="85" t="s">
        <v>106</v>
      </c>
      <c r="R102" s="1" t="s">
        <v>105</v>
      </c>
      <c r="S102" s="1" t="s">
        <v>109</v>
      </c>
      <c r="AE102" s="1">
        <v>6</v>
      </c>
      <c r="AF102" s="5" t="s">
        <v>94</v>
      </c>
      <c r="AG102" s="5" t="s">
        <v>98</v>
      </c>
      <c r="AL102" s="1">
        <v>6</v>
      </c>
      <c r="AM102" s="5" t="s">
        <v>128</v>
      </c>
      <c r="AN102" s="5" t="s">
        <v>130</v>
      </c>
    </row>
    <row r="103" spans="11:40" x14ac:dyDescent="0.25">
      <c r="K103" s="85" t="s">
        <v>105</v>
      </c>
      <c r="L103" s="85" t="s">
        <v>109</v>
      </c>
      <c r="R103" s="1" t="s">
        <v>162</v>
      </c>
      <c r="S103" s="1" t="s">
        <v>161</v>
      </c>
      <c r="AE103" s="1">
        <v>7</v>
      </c>
      <c r="AF103" s="5" t="s">
        <v>92</v>
      </c>
      <c r="AG103" s="5" t="s">
        <v>101</v>
      </c>
      <c r="AL103" s="1">
        <v>7</v>
      </c>
      <c r="AM103" s="5" t="s">
        <v>129</v>
      </c>
      <c r="AN103" s="5" t="s">
        <v>133</v>
      </c>
    </row>
    <row r="104" spans="11:40" x14ac:dyDescent="0.25">
      <c r="K104" s="85" t="s">
        <v>162</v>
      </c>
      <c r="L104" s="85" t="s">
        <v>161</v>
      </c>
      <c r="R104" s="1" t="s">
        <v>163</v>
      </c>
      <c r="S104" s="1" t="s">
        <v>108</v>
      </c>
      <c r="AE104" s="1">
        <v>8</v>
      </c>
      <c r="AF104" s="5" t="s">
        <v>93</v>
      </c>
      <c r="AG104" s="5" t="s">
        <v>96</v>
      </c>
      <c r="AL104" s="1">
        <v>8</v>
      </c>
      <c r="AM104" s="5" t="s">
        <v>126</v>
      </c>
      <c r="AN104" s="5" t="s">
        <v>125</v>
      </c>
    </row>
    <row r="105" spans="11:40" x14ac:dyDescent="0.25">
      <c r="K105" s="85" t="s">
        <v>163</v>
      </c>
      <c r="L105" s="85" t="s">
        <v>108</v>
      </c>
      <c r="R105" s="1" t="s">
        <v>160</v>
      </c>
      <c r="S105" s="1" t="s">
        <v>107</v>
      </c>
      <c r="AE105" s="1">
        <v>9</v>
      </c>
      <c r="AF105" s="5" t="s">
        <v>99</v>
      </c>
      <c r="AG105" s="5" t="s">
        <v>95</v>
      </c>
      <c r="AL105" s="1">
        <v>9</v>
      </c>
      <c r="AM105" s="5" t="s">
        <v>127</v>
      </c>
      <c r="AN105" s="5" t="s">
        <v>132</v>
      </c>
    </row>
    <row r="106" spans="11:40" x14ac:dyDescent="0.25">
      <c r="K106" s="85" t="s">
        <v>160</v>
      </c>
      <c r="L106" s="85" t="s">
        <v>107</v>
      </c>
      <c r="R106" s="1" t="s">
        <v>161</v>
      </c>
      <c r="S106" s="1" t="s">
        <v>105</v>
      </c>
      <c r="AE106" s="1">
        <v>10</v>
      </c>
      <c r="AF106" s="5" t="s">
        <v>97</v>
      </c>
      <c r="AG106" s="5" t="s">
        <v>100</v>
      </c>
      <c r="AL106" s="1">
        <v>10</v>
      </c>
      <c r="AM106" s="5" t="s">
        <v>124</v>
      </c>
      <c r="AN106" s="5" t="s">
        <v>131</v>
      </c>
    </row>
    <row r="107" spans="11:40" x14ac:dyDescent="0.25">
      <c r="K107" s="85" t="s">
        <v>161</v>
      </c>
      <c r="L107" s="85" t="s">
        <v>105</v>
      </c>
      <c r="R107" s="1" t="s">
        <v>104</v>
      </c>
      <c r="S107" s="1" t="s">
        <v>107</v>
      </c>
      <c r="AE107" s="1">
        <v>11</v>
      </c>
      <c r="AF107" s="5" t="s">
        <v>96</v>
      </c>
      <c r="AG107" s="5" t="s">
        <v>92</v>
      </c>
      <c r="AL107" s="1">
        <v>11</v>
      </c>
      <c r="AM107" s="5" t="s">
        <v>125</v>
      </c>
      <c r="AN107" s="5" t="s">
        <v>129</v>
      </c>
    </row>
    <row r="108" spans="11:40" x14ac:dyDescent="0.25">
      <c r="K108" s="85" t="s">
        <v>104</v>
      </c>
      <c r="L108" s="85" t="s">
        <v>107</v>
      </c>
      <c r="R108" s="1" t="s">
        <v>163</v>
      </c>
      <c r="S108" s="1" t="s">
        <v>160</v>
      </c>
      <c r="AE108" s="1">
        <v>12</v>
      </c>
      <c r="AF108" s="5" t="s">
        <v>94</v>
      </c>
      <c r="AG108" s="5" t="s">
        <v>100</v>
      </c>
      <c r="AL108" s="1">
        <v>12</v>
      </c>
      <c r="AM108" s="5" t="s">
        <v>128</v>
      </c>
      <c r="AN108" s="5" t="s">
        <v>131</v>
      </c>
    </row>
    <row r="109" spans="11:40" x14ac:dyDescent="0.25">
      <c r="K109" s="85" t="s">
        <v>163</v>
      </c>
      <c r="L109" s="85" t="s">
        <v>160</v>
      </c>
      <c r="R109" s="1" t="s">
        <v>108</v>
      </c>
      <c r="S109" s="1" t="s">
        <v>162</v>
      </c>
      <c r="AE109" s="1">
        <v>13</v>
      </c>
      <c r="AF109" s="5" t="s">
        <v>99</v>
      </c>
      <c r="AG109" s="5" t="s">
        <v>97</v>
      </c>
      <c r="AL109" s="1">
        <v>13</v>
      </c>
      <c r="AM109" s="5" t="s">
        <v>127</v>
      </c>
      <c r="AN109" s="5" t="s">
        <v>124</v>
      </c>
    </row>
    <row r="110" spans="11:40" x14ac:dyDescent="0.25">
      <c r="K110" s="85" t="s">
        <v>108</v>
      </c>
      <c r="L110" s="85" t="s">
        <v>162</v>
      </c>
      <c r="R110" s="1" t="s">
        <v>106</v>
      </c>
      <c r="S110" s="1" t="s">
        <v>109</v>
      </c>
      <c r="AE110" s="1">
        <v>14</v>
      </c>
      <c r="AF110" s="5" t="s">
        <v>95</v>
      </c>
      <c r="AG110" s="5" t="s">
        <v>93</v>
      </c>
      <c r="AL110" s="1">
        <v>14</v>
      </c>
      <c r="AM110" s="5" t="s">
        <v>132</v>
      </c>
      <c r="AN110" s="5" t="s">
        <v>126</v>
      </c>
    </row>
    <row r="111" spans="11:40" x14ac:dyDescent="0.25">
      <c r="K111" s="85" t="s">
        <v>106</v>
      </c>
      <c r="L111" s="85" t="s">
        <v>109</v>
      </c>
      <c r="R111" s="1" t="s">
        <v>109</v>
      </c>
      <c r="S111" s="1" t="s">
        <v>104</v>
      </c>
      <c r="AE111" s="1">
        <v>15</v>
      </c>
      <c r="AF111" s="5" t="s">
        <v>98</v>
      </c>
      <c r="AG111" s="5" t="s">
        <v>101</v>
      </c>
      <c r="AL111" s="1">
        <v>15</v>
      </c>
      <c r="AM111" s="5" t="s">
        <v>130</v>
      </c>
      <c r="AN111" s="5" t="s">
        <v>133</v>
      </c>
    </row>
    <row r="112" spans="11:40" x14ac:dyDescent="0.25">
      <c r="K112" s="85" t="s">
        <v>105</v>
      </c>
      <c r="L112" s="85" t="s">
        <v>162</v>
      </c>
      <c r="R112" s="1" t="s">
        <v>162</v>
      </c>
      <c r="S112" s="1" t="s">
        <v>160</v>
      </c>
      <c r="AE112" s="1">
        <v>16</v>
      </c>
      <c r="AF112" s="5" t="s">
        <v>101</v>
      </c>
      <c r="AG112" s="5" t="s">
        <v>94</v>
      </c>
      <c r="AL112" s="1">
        <v>16</v>
      </c>
      <c r="AM112" s="5" t="s">
        <v>133</v>
      </c>
      <c r="AN112" s="5" t="s">
        <v>128</v>
      </c>
    </row>
    <row r="113" spans="11:40" x14ac:dyDescent="0.25">
      <c r="K113" s="85" t="s">
        <v>108</v>
      </c>
      <c r="L113" s="85" t="s">
        <v>104</v>
      </c>
      <c r="R113" s="1" t="s">
        <v>163</v>
      </c>
      <c r="S113" s="1" t="s">
        <v>107</v>
      </c>
      <c r="AE113" s="1">
        <v>17</v>
      </c>
      <c r="AF113" s="5" t="s">
        <v>93</v>
      </c>
      <c r="AG113" s="5" t="s">
        <v>97</v>
      </c>
      <c r="AL113" s="1">
        <v>17</v>
      </c>
      <c r="AM113" s="5" t="s">
        <v>126</v>
      </c>
      <c r="AN113" s="5" t="s">
        <v>124</v>
      </c>
    </row>
    <row r="114" spans="11:40" x14ac:dyDescent="0.25">
      <c r="K114" s="85" t="s">
        <v>161</v>
      </c>
      <c r="L114" s="85" t="s">
        <v>160</v>
      </c>
      <c r="R114" s="1" t="s">
        <v>105</v>
      </c>
      <c r="S114" s="1" t="s">
        <v>108</v>
      </c>
      <c r="AE114" s="1">
        <v>18</v>
      </c>
      <c r="AF114" s="5" t="s">
        <v>99</v>
      </c>
      <c r="AG114" s="5" t="s">
        <v>100</v>
      </c>
      <c r="AL114" s="1">
        <v>18</v>
      </c>
      <c r="AM114" s="5" t="s">
        <v>127</v>
      </c>
      <c r="AN114" s="5" t="s">
        <v>131</v>
      </c>
    </row>
    <row r="115" spans="11:40" x14ac:dyDescent="0.25">
      <c r="K115" s="85" t="s">
        <v>106</v>
      </c>
      <c r="L115" s="85" t="s">
        <v>163</v>
      </c>
      <c r="R115" s="1" t="s">
        <v>161</v>
      </c>
      <c r="S115" s="1" t="s">
        <v>106</v>
      </c>
      <c r="AE115" s="1">
        <v>19</v>
      </c>
      <c r="AF115" s="5" t="s">
        <v>92</v>
      </c>
      <c r="AG115" s="5" t="s">
        <v>95</v>
      </c>
      <c r="AL115" s="1">
        <v>19</v>
      </c>
      <c r="AM115" s="5" t="s">
        <v>129</v>
      </c>
      <c r="AN115" s="5" t="s">
        <v>132</v>
      </c>
    </row>
    <row r="116" spans="11:40" x14ac:dyDescent="0.25">
      <c r="K116" s="85" t="s">
        <v>107</v>
      </c>
      <c r="L116" s="85" t="s">
        <v>109</v>
      </c>
      <c r="R116" s="1" t="s">
        <v>160</v>
      </c>
      <c r="S116" s="1" t="s">
        <v>105</v>
      </c>
      <c r="AE116" s="1">
        <v>20</v>
      </c>
      <c r="AF116" s="5" t="s">
        <v>96</v>
      </c>
      <c r="AG116" s="5" t="s">
        <v>98</v>
      </c>
      <c r="AL116" s="1">
        <v>20</v>
      </c>
      <c r="AM116" s="5" t="s">
        <v>125</v>
      </c>
      <c r="AN116" s="5" t="s">
        <v>130</v>
      </c>
    </row>
    <row r="117" spans="11:40" x14ac:dyDescent="0.25">
      <c r="K117" s="85" t="s">
        <v>109</v>
      </c>
      <c r="L117" s="85" t="s">
        <v>161</v>
      </c>
      <c r="R117" s="1" t="s">
        <v>109</v>
      </c>
      <c r="S117" s="1" t="s">
        <v>161</v>
      </c>
      <c r="AE117" s="1">
        <v>21</v>
      </c>
      <c r="AF117" s="5" t="s">
        <v>97</v>
      </c>
      <c r="AG117" s="5" t="s">
        <v>92</v>
      </c>
      <c r="AL117" s="1">
        <v>21</v>
      </c>
      <c r="AM117" s="5" t="s">
        <v>124</v>
      </c>
      <c r="AN117" s="5" t="s">
        <v>129</v>
      </c>
    </row>
    <row r="118" spans="11:40" x14ac:dyDescent="0.25">
      <c r="K118" s="85" t="s">
        <v>163</v>
      </c>
      <c r="L118" s="85" t="s">
        <v>104</v>
      </c>
      <c r="R118" s="1" t="s">
        <v>163</v>
      </c>
      <c r="S118" s="1" t="s">
        <v>104</v>
      </c>
      <c r="AE118" s="1">
        <v>22</v>
      </c>
      <c r="AF118" s="5" t="s">
        <v>101</v>
      </c>
      <c r="AG118" s="5" t="s">
        <v>96</v>
      </c>
      <c r="AL118" s="1">
        <v>22</v>
      </c>
      <c r="AM118" s="5" t="s">
        <v>133</v>
      </c>
      <c r="AN118" s="5" t="s">
        <v>125</v>
      </c>
    </row>
    <row r="119" spans="11:40" x14ac:dyDescent="0.25">
      <c r="K119" s="85" t="s">
        <v>107</v>
      </c>
      <c r="L119" s="85" t="s">
        <v>162</v>
      </c>
      <c r="R119" s="1" t="s">
        <v>107</v>
      </c>
      <c r="S119" s="1" t="s">
        <v>162</v>
      </c>
      <c r="AE119" s="1">
        <v>23</v>
      </c>
      <c r="AF119" s="5" t="s">
        <v>99</v>
      </c>
      <c r="AG119" s="5" t="s">
        <v>94</v>
      </c>
      <c r="AL119" s="1">
        <v>23</v>
      </c>
      <c r="AM119" s="5" t="s">
        <v>127</v>
      </c>
      <c r="AN119" s="5" t="s">
        <v>128</v>
      </c>
    </row>
    <row r="120" spans="11:40" x14ac:dyDescent="0.25">
      <c r="K120" s="85" t="s">
        <v>106</v>
      </c>
      <c r="L120" s="85" t="s">
        <v>108</v>
      </c>
      <c r="R120" s="1" t="s">
        <v>106</v>
      </c>
      <c r="S120" s="1" t="s">
        <v>108</v>
      </c>
      <c r="AE120" s="1">
        <v>24</v>
      </c>
      <c r="AF120" s="5" t="s">
        <v>100</v>
      </c>
      <c r="AG120" s="5" t="s">
        <v>93</v>
      </c>
      <c r="AL120" s="1">
        <v>24</v>
      </c>
      <c r="AM120" s="5" t="s">
        <v>131</v>
      </c>
      <c r="AN120" s="5" t="s">
        <v>126</v>
      </c>
    </row>
    <row r="121" spans="11:40" x14ac:dyDescent="0.25">
      <c r="K121" s="85" t="s">
        <v>108</v>
      </c>
      <c r="L121" s="85" t="s">
        <v>109</v>
      </c>
      <c r="R121" s="1" t="s">
        <v>108</v>
      </c>
      <c r="S121" s="1" t="s">
        <v>109</v>
      </c>
      <c r="AE121" s="1">
        <v>25</v>
      </c>
      <c r="AF121" s="5" t="s">
        <v>98</v>
      </c>
      <c r="AG121" s="5" t="s">
        <v>95</v>
      </c>
      <c r="AL121" s="1">
        <v>25</v>
      </c>
      <c r="AM121" s="5" t="s">
        <v>130</v>
      </c>
      <c r="AN121" s="5" t="s">
        <v>132</v>
      </c>
    </row>
    <row r="122" spans="11:40" x14ac:dyDescent="0.25">
      <c r="K122" s="85" t="s">
        <v>104</v>
      </c>
      <c r="L122" s="85" t="s">
        <v>161</v>
      </c>
      <c r="R122" s="1" t="s">
        <v>104</v>
      </c>
      <c r="S122" s="1" t="s">
        <v>161</v>
      </c>
      <c r="AE122" s="1">
        <v>26</v>
      </c>
      <c r="AF122" s="5" t="s">
        <v>95</v>
      </c>
      <c r="AG122" s="5" t="s">
        <v>101</v>
      </c>
      <c r="AL122" s="1">
        <v>26</v>
      </c>
      <c r="AM122" s="5" t="s">
        <v>132</v>
      </c>
      <c r="AN122" s="5" t="s">
        <v>133</v>
      </c>
    </row>
    <row r="123" spans="11:40" x14ac:dyDescent="0.25">
      <c r="K123" s="85" t="s">
        <v>160</v>
      </c>
      <c r="L123" s="85" t="s">
        <v>106</v>
      </c>
      <c r="R123" s="1" t="s">
        <v>160</v>
      </c>
      <c r="S123" s="1" t="s">
        <v>106</v>
      </c>
      <c r="AE123" s="1">
        <v>27</v>
      </c>
      <c r="AF123" s="5" t="s">
        <v>94</v>
      </c>
      <c r="AG123" s="5" t="s">
        <v>96</v>
      </c>
      <c r="AL123" s="1">
        <v>27</v>
      </c>
      <c r="AM123" s="5" t="s">
        <v>128</v>
      </c>
      <c r="AN123" s="5" t="s">
        <v>125</v>
      </c>
    </row>
    <row r="124" spans="11:40" x14ac:dyDescent="0.25">
      <c r="K124" s="85" t="s">
        <v>162</v>
      </c>
      <c r="L124" s="85" t="s">
        <v>163</v>
      </c>
      <c r="R124" s="1" t="s">
        <v>162</v>
      </c>
      <c r="S124" s="1" t="s">
        <v>163</v>
      </c>
      <c r="AE124" s="1">
        <v>28</v>
      </c>
      <c r="AF124" s="5" t="s">
        <v>97</v>
      </c>
      <c r="AG124" s="5" t="s">
        <v>98</v>
      </c>
      <c r="AL124" s="1">
        <v>28</v>
      </c>
      <c r="AM124" s="5" t="s">
        <v>124</v>
      </c>
      <c r="AN124" s="5" t="s">
        <v>130</v>
      </c>
    </row>
    <row r="125" spans="11:40" x14ac:dyDescent="0.25">
      <c r="K125" s="85" t="s">
        <v>107</v>
      </c>
      <c r="L125" s="85" t="s">
        <v>105</v>
      </c>
      <c r="R125" s="1" t="s">
        <v>107</v>
      </c>
      <c r="S125" s="1" t="s">
        <v>105</v>
      </c>
      <c r="AE125" s="1">
        <v>29</v>
      </c>
      <c r="AF125" s="5" t="s">
        <v>93</v>
      </c>
      <c r="AG125" s="5" t="s">
        <v>99</v>
      </c>
      <c r="AL125" s="1">
        <v>29</v>
      </c>
      <c r="AM125" s="5" t="s">
        <v>126</v>
      </c>
      <c r="AN125" s="5" t="s">
        <v>127</v>
      </c>
    </row>
    <row r="126" spans="11:40" x14ac:dyDescent="0.25">
      <c r="K126" s="85" t="s">
        <v>104</v>
      </c>
      <c r="L126" s="85" t="s">
        <v>162</v>
      </c>
      <c r="R126" s="1" t="s">
        <v>104</v>
      </c>
      <c r="S126" s="1" t="s">
        <v>162</v>
      </c>
      <c r="AE126" s="1">
        <v>30</v>
      </c>
      <c r="AF126" s="5" t="s">
        <v>100</v>
      </c>
      <c r="AG126" s="5" t="s">
        <v>92</v>
      </c>
      <c r="AL126" s="1">
        <v>30</v>
      </c>
      <c r="AM126" s="5" t="s">
        <v>131</v>
      </c>
      <c r="AN126" s="5" t="s">
        <v>129</v>
      </c>
    </row>
    <row r="127" spans="11:40" x14ac:dyDescent="0.25">
      <c r="K127" s="85" t="s">
        <v>161</v>
      </c>
      <c r="L127" s="85" t="s">
        <v>108</v>
      </c>
      <c r="R127" s="1" t="s">
        <v>161</v>
      </c>
      <c r="S127" s="1" t="s">
        <v>108</v>
      </c>
      <c r="AE127" s="1">
        <v>31</v>
      </c>
      <c r="AF127" s="5" t="s">
        <v>94</v>
      </c>
      <c r="AG127" s="5" t="s">
        <v>93</v>
      </c>
      <c r="AL127" s="1">
        <v>31</v>
      </c>
      <c r="AM127" s="5" t="s">
        <v>128</v>
      </c>
      <c r="AN127" s="5" t="s">
        <v>126</v>
      </c>
    </row>
    <row r="128" spans="11:40" x14ac:dyDescent="0.25">
      <c r="K128" s="85" t="s">
        <v>163</v>
      </c>
      <c r="L128" s="85" t="s">
        <v>105</v>
      </c>
      <c r="R128" s="1" t="s">
        <v>163</v>
      </c>
      <c r="S128" s="1" t="s">
        <v>105</v>
      </c>
      <c r="AE128" s="1">
        <v>32</v>
      </c>
      <c r="AF128" s="5" t="s">
        <v>96</v>
      </c>
      <c r="AG128" s="5" t="s">
        <v>95</v>
      </c>
      <c r="AL128" s="1">
        <v>32</v>
      </c>
      <c r="AM128" s="5" t="s">
        <v>125</v>
      </c>
      <c r="AN128" s="5" t="s">
        <v>132</v>
      </c>
    </row>
    <row r="129" spans="11:40" x14ac:dyDescent="0.25">
      <c r="K129" s="85" t="s">
        <v>106</v>
      </c>
      <c r="L129" s="85" t="s">
        <v>107</v>
      </c>
      <c r="R129" s="1" t="s">
        <v>106</v>
      </c>
      <c r="S129" s="1" t="s">
        <v>107</v>
      </c>
      <c r="AE129" s="1">
        <v>33</v>
      </c>
      <c r="AF129" s="5" t="s">
        <v>99</v>
      </c>
      <c r="AG129" s="5" t="s">
        <v>92</v>
      </c>
      <c r="AL129" s="1">
        <v>33</v>
      </c>
      <c r="AM129" s="5" t="s">
        <v>127</v>
      </c>
      <c r="AN129" s="5" t="s">
        <v>129</v>
      </c>
    </row>
    <row r="130" spans="11:40" x14ac:dyDescent="0.25">
      <c r="K130" s="85" t="s">
        <v>109</v>
      </c>
      <c r="L130" s="85" t="s">
        <v>160</v>
      </c>
      <c r="R130" s="1" t="s">
        <v>109</v>
      </c>
      <c r="S130" s="1" t="s">
        <v>160</v>
      </c>
      <c r="AE130" s="1">
        <v>34</v>
      </c>
      <c r="AF130" s="5" t="s">
        <v>98</v>
      </c>
      <c r="AG130" s="5" t="s">
        <v>100</v>
      </c>
      <c r="AL130" s="1">
        <v>34</v>
      </c>
      <c r="AM130" s="5" t="s">
        <v>130</v>
      </c>
      <c r="AN130" s="5" t="s">
        <v>131</v>
      </c>
    </row>
    <row r="131" spans="11:40" x14ac:dyDescent="0.25">
      <c r="K131" s="85" t="s">
        <v>161</v>
      </c>
      <c r="L131" s="85" t="s">
        <v>163</v>
      </c>
      <c r="R131" s="1" t="s">
        <v>161</v>
      </c>
      <c r="S131" s="1" t="s">
        <v>163</v>
      </c>
      <c r="AE131" s="1">
        <v>35</v>
      </c>
      <c r="AF131" s="5" t="s">
        <v>101</v>
      </c>
      <c r="AG131" s="5" t="s">
        <v>97</v>
      </c>
      <c r="AL131" s="1">
        <v>35</v>
      </c>
      <c r="AM131" s="5" t="s">
        <v>133</v>
      </c>
      <c r="AN131" s="5" t="s">
        <v>124</v>
      </c>
    </row>
    <row r="132" spans="11:40" ht="13" thickBot="1" x14ac:dyDescent="0.3">
      <c r="K132" s="85" t="s">
        <v>160</v>
      </c>
      <c r="L132" s="85" t="s">
        <v>104</v>
      </c>
      <c r="R132" s="1" t="s">
        <v>160</v>
      </c>
      <c r="S132" s="1" t="s">
        <v>104</v>
      </c>
      <c r="AE132" s="1">
        <v>36</v>
      </c>
      <c r="AF132" s="5" t="s">
        <v>96</v>
      </c>
      <c r="AG132" s="5" t="s">
        <v>99</v>
      </c>
      <c r="AL132" s="1">
        <v>36</v>
      </c>
      <c r="AM132" s="5" t="s">
        <v>125</v>
      </c>
      <c r="AN132" s="5" t="s">
        <v>127</v>
      </c>
    </row>
    <row r="133" spans="11:40" ht="13.5" thickTop="1" thickBot="1" x14ac:dyDescent="0.3">
      <c r="K133" s="311" t="s">
        <v>105</v>
      </c>
      <c r="L133" s="311" t="s">
        <v>106</v>
      </c>
      <c r="R133" s="1" t="s">
        <v>105</v>
      </c>
      <c r="S133" s="1" t="s">
        <v>106</v>
      </c>
      <c r="AE133" s="1">
        <v>37</v>
      </c>
      <c r="AF133" s="5" t="s">
        <v>97</v>
      </c>
      <c r="AG133" s="5" t="s">
        <v>94</v>
      </c>
      <c r="AL133" s="1">
        <v>37</v>
      </c>
      <c r="AM133" s="5" t="s">
        <v>124</v>
      </c>
      <c r="AN133" s="5" t="s">
        <v>128</v>
      </c>
    </row>
    <row r="134" spans="11:40" ht="13.5" thickTop="1" thickBot="1" x14ac:dyDescent="0.3">
      <c r="K134" s="311" t="s">
        <v>109</v>
      </c>
      <c r="L134" s="311" t="s">
        <v>162</v>
      </c>
      <c r="R134" s="1" t="s">
        <v>109</v>
      </c>
      <c r="S134" s="1" t="s">
        <v>162</v>
      </c>
      <c r="AE134" s="1">
        <v>38</v>
      </c>
      <c r="AF134" s="5" t="s">
        <v>92</v>
      </c>
      <c r="AG134" s="5" t="s">
        <v>98</v>
      </c>
      <c r="AL134" s="1">
        <v>38</v>
      </c>
      <c r="AM134" s="5" t="s">
        <v>129</v>
      </c>
      <c r="AN134" s="5" t="s">
        <v>130</v>
      </c>
    </row>
    <row r="135" spans="11:40" ht="13.5" thickTop="1" thickBot="1" x14ac:dyDescent="0.3">
      <c r="K135" s="85" t="s">
        <v>108</v>
      </c>
      <c r="L135" s="85" t="s">
        <v>107</v>
      </c>
      <c r="R135" s="1" t="s">
        <v>108</v>
      </c>
      <c r="S135" s="1" t="s">
        <v>107</v>
      </c>
      <c r="AE135" s="1">
        <v>39</v>
      </c>
      <c r="AF135" s="5" t="s">
        <v>101</v>
      </c>
      <c r="AG135" s="5" t="s">
        <v>93</v>
      </c>
      <c r="AL135" s="1">
        <v>39</v>
      </c>
      <c r="AM135" s="5" t="s">
        <v>133</v>
      </c>
      <c r="AN135" s="5" t="s">
        <v>126</v>
      </c>
    </row>
    <row r="136" spans="11:40" ht="13.5" thickTop="1" thickBot="1" x14ac:dyDescent="0.3">
      <c r="K136" s="312" t="s">
        <v>160</v>
      </c>
      <c r="L136" s="312" t="s">
        <v>108</v>
      </c>
      <c r="R136" s="1" t="s">
        <v>160</v>
      </c>
      <c r="S136" s="1" t="s">
        <v>108</v>
      </c>
      <c r="AE136" s="1">
        <v>40</v>
      </c>
      <c r="AF136" s="5" t="s">
        <v>95</v>
      </c>
      <c r="AG136" s="5" t="s">
        <v>100</v>
      </c>
      <c r="AL136" s="1">
        <v>40</v>
      </c>
      <c r="AM136" s="5" t="s">
        <v>132</v>
      </c>
      <c r="AN136" s="5" t="s">
        <v>131</v>
      </c>
    </row>
    <row r="137" spans="11:40" ht="13.5" thickTop="1" thickBot="1" x14ac:dyDescent="0.3">
      <c r="K137" s="312" t="s">
        <v>107</v>
      </c>
      <c r="L137" s="312" t="s">
        <v>161</v>
      </c>
      <c r="R137" s="1" t="s">
        <v>107</v>
      </c>
      <c r="S137" s="1" t="s">
        <v>161</v>
      </c>
      <c r="AE137" s="1">
        <v>41</v>
      </c>
      <c r="AF137" s="5" t="s">
        <v>97</v>
      </c>
      <c r="AG137" s="5" t="s">
        <v>95</v>
      </c>
      <c r="AL137" s="1">
        <v>41</v>
      </c>
      <c r="AM137" s="5" t="s">
        <v>124</v>
      </c>
      <c r="AN137" s="5" t="s">
        <v>132</v>
      </c>
    </row>
    <row r="138" spans="11:40" ht="13" thickTop="1" x14ac:dyDescent="0.25">
      <c r="K138" s="85" t="s">
        <v>109</v>
      </c>
      <c r="L138" s="85" t="s">
        <v>163</v>
      </c>
      <c r="R138" s="1" t="s">
        <v>109</v>
      </c>
      <c r="S138" s="1" t="s">
        <v>163</v>
      </c>
      <c r="AE138" s="1">
        <v>42</v>
      </c>
      <c r="AF138" s="5" t="s">
        <v>100</v>
      </c>
      <c r="AG138" s="5" t="s">
        <v>96</v>
      </c>
      <c r="AL138" s="1">
        <v>42</v>
      </c>
      <c r="AM138" s="5" t="s">
        <v>131</v>
      </c>
      <c r="AN138" s="5" t="s">
        <v>125</v>
      </c>
    </row>
    <row r="139" spans="11:40" x14ac:dyDescent="0.25">
      <c r="K139" s="85" t="s">
        <v>162</v>
      </c>
      <c r="L139" s="85" t="s">
        <v>106</v>
      </c>
      <c r="R139" s="1" t="s">
        <v>162</v>
      </c>
      <c r="S139" s="1" t="s">
        <v>106</v>
      </c>
      <c r="AE139" s="1">
        <v>43</v>
      </c>
      <c r="AF139" s="5" t="s">
        <v>101</v>
      </c>
      <c r="AG139" s="5" t="s">
        <v>99</v>
      </c>
      <c r="AL139" s="1">
        <v>43</v>
      </c>
      <c r="AM139" s="5" t="s">
        <v>133</v>
      </c>
      <c r="AN139" s="5" t="s">
        <v>127</v>
      </c>
    </row>
    <row r="140" spans="11:40" x14ac:dyDescent="0.25">
      <c r="K140" s="85" t="s">
        <v>104</v>
      </c>
      <c r="L140" s="85" t="s">
        <v>105</v>
      </c>
      <c r="R140" s="1" t="s">
        <v>104</v>
      </c>
      <c r="S140" s="1" t="s">
        <v>105</v>
      </c>
      <c r="AE140" s="1">
        <v>44</v>
      </c>
      <c r="AF140" s="5" t="s">
        <v>93</v>
      </c>
      <c r="AG140" s="5" t="s">
        <v>98</v>
      </c>
      <c r="AL140" s="1">
        <v>44</v>
      </c>
      <c r="AM140" s="5" t="s">
        <v>126</v>
      </c>
      <c r="AN140" s="5" t="s">
        <v>130</v>
      </c>
    </row>
    <row r="141" spans="11:40" x14ac:dyDescent="0.25">
      <c r="K141" s="85" t="s">
        <v>162</v>
      </c>
      <c r="L141" s="85" t="s">
        <v>105</v>
      </c>
      <c r="R141" s="1" t="s">
        <v>162</v>
      </c>
      <c r="S141" s="1" t="s">
        <v>105</v>
      </c>
      <c r="AE141" s="1">
        <v>45</v>
      </c>
      <c r="AF141" s="5" t="s">
        <v>94</v>
      </c>
      <c r="AG141" s="5" t="s">
        <v>92</v>
      </c>
      <c r="AL141" s="1">
        <v>45</v>
      </c>
      <c r="AM141" s="5" t="s">
        <v>128</v>
      </c>
      <c r="AN141" s="5" t="s">
        <v>129</v>
      </c>
    </row>
    <row r="142" spans="11:40" x14ac:dyDescent="0.25">
      <c r="K142" s="85" t="s">
        <v>104</v>
      </c>
      <c r="L142" s="85" t="s">
        <v>108</v>
      </c>
      <c r="R142" s="1" t="s">
        <v>104</v>
      </c>
      <c r="S142" s="1" t="s">
        <v>108</v>
      </c>
      <c r="AE142" s="1">
        <v>46</v>
      </c>
      <c r="AF142" s="5" t="s">
        <v>93</v>
      </c>
      <c r="AG142" s="5" t="s">
        <v>92</v>
      </c>
      <c r="AL142" s="1">
        <v>46</v>
      </c>
      <c r="AM142" s="5" t="s">
        <v>126</v>
      </c>
      <c r="AN142" s="5" t="s">
        <v>129</v>
      </c>
    </row>
    <row r="143" spans="11:40" x14ac:dyDescent="0.25">
      <c r="K143" s="85" t="s">
        <v>160</v>
      </c>
      <c r="L143" s="85" t="s">
        <v>161</v>
      </c>
      <c r="R143" s="1" t="s">
        <v>160</v>
      </c>
      <c r="S143" s="1" t="s">
        <v>161</v>
      </c>
      <c r="AE143" s="1">
        <v>47</v>
      </c>
      <c r="AF143" s="5" t="s">
        <v>94</v>
      </c>
      <c r="AG143" s="5" t="s">
        <v>95</v>
      </c>
      <c r="AL143" s="1">
        <v>47</v>
      </c>
      <c r="AM143" s="5" t="s">
        <v>128</v>
      </c>
      <c r="AN143" s="5" t="s">
        <v>132</v>
      </c>
    </row>
    <row r="144" spans="11:40" x14ac:dyDescent="0.25">
      <c r="K144" s="85" t="s">
        <v>163</v>
      </c>
      <c r="L144" s="85" t="s">
        <v>106</v>
      </c>
      <c r="R144" s="1" t="s">
        <v>163</v>
      </c>
      <c r="S144" s="1" t="s">
        <v>106</v>
      </c>
      <c r="AE144" s="1">
        <v>48</v>
      </c>
      <c r="AF144" s="5" t="s">
        <v>97</v>
      </c>
      <c r="AG144" s="5" t="s">
        <v>96</v>
      </c>
      <c r="AL144" s="1">
        <v>48</v>
      </c>
      <c r="AM144" s="5" t="s">
        <v>124</v>
      </c>
      <c r="AN144" s="5" t="s">
        <v>125</v>
      </c>
    </row>
    <row r="145" spans="11:40" x14ac:dyDescent="0.25">
      <c r="K145" s="85" t="s">
        <v>109</v>
      </c>
      <c r="L145" s="85" t="s">
        <v>107</v>
      </c>
      <c r="R145" s="1" t="s">
        <v>109</v>
      </c>
      <c r="S145" s="1" t="s">
        <v>107</v>
      </c>
      <c r="AE145" s="1">
        <v>49</v>
      </c>
      <c r="AF145" s="5" t="s">
        <v>99</v>
      </c>
      <c r="AG145" s="5" t="s">
        <v>98</v>
      </c>
      <c r="AL145" s="1">
        <v>49</v>
      </c>
      <c r="AM145" s="5" t="s">
        <v>127</v>
      </c>
      <c r="AN145" s="5" t="s">
        <v>130</v>
      </c>
    </row>
    <row r="146" spans="11:40" x14ac:dyDescent="0.25">
      <c r="K146" s="85" t="s">
        <v>106</v>
      </c>
      <c r="L146" s="85" t="s">
        <v>104</v>
      </c>
      <c r="R146" s="1" t="s">
        <v>106</v>
      </c>
      <c r="S146" s="1" t="s">
        <v>104</v>
      </c>
      <c r="AE146" s="1">
        <v>50</v>
      </c>
      <c r="AF146" s="5" t="s">
        <v>101</v>
      </c>
      <c r="AG146" s="5" t="s">
        <v>100</v>
      </c>
      <c r="AL146" s="1">
        <v>50</v>
      </c>
      <c r="AM146" s="5" t="s">
        <v>133</v>
      </c>
      <c r="AN146" s="5" t="s">
        <v>131</v>
      </c>
    </row>
    <row r="147" spans="11:40" x14ac:dyDescent="0.25">
      <c r="K147" s="85" t="s">
        <v>109</v>
      </c>
      <c r="L147" s="85" t="s">
        <v>105</v>
      </c>
      <c r="R147" s="1" t="s">
        <v>109</v>
      </c>
      <c r="S147" s="1" t="s">
        <v>105</v>
      </c>
      <c r="AE147" s="1">
        <v>51</v>
      </c>
      <c r="AF147" s="5" t="s">
        <v>98</v>
      </c>
      <c r="AG147" s="5" t="s">
        <v>94</v>
      </c>
      <c r="AL147" s="1">
        <v>51</v>
      </c>
      <c r="AM147" s="5" t="s">
        <v>130</v>
      </c>
      <c r="AN147" s="5" t="s">
        <v>128</v>
      </c>
    </row>
    <row r="148" spans="11:40" x14ac:dyDescent="0.25">
      <c r="K148" s="85" t="s">
        <v>161</v>
      </c>
      <c r="L148" s="85" t="s">
        <v>162</v>
      </c>
      <c r="R148" s="1" t="s">
        <v>161</v>
      </c>
      <c r="S148" s="1" t="s">
        <v>162</v>
      </c>
      <c r="AE148" s="1">
        <v>52</v>
      </c>
      <c r="AF148" s="5" t="s">
        <v>101</v>
      </c>
      <c r="AG148" s="5" t="s">
        <v>92</v>
      </c>
      <c r="AL148" s="1">
        <v>52</v>
      </c>
      <c r="AM148" s="5" t="s">
        <v>133</v>
      </c>
      <c r="AN148" s="5" t="s">
        <v>129</v>
      </c>
    </row>
    <row r="149" spans="11:40" x14ac:dyDescent="0.25">
      <c r="K149" s="85" t="s">
        <v>108</v>
      </c>
      <c r="L149" s="85" t="s">
        <v>163</v>
      </c>
      <c r="R149" s="1" t="s">
        <v>108</v>
      </c>
      <c r="S149" s="1" t="s">
        <v>163</v>
      </c>
      <c r="AE149" s="1">
        <v>53</v>
      </c>
      <c r="AF149" s="5" t="s">
        <v>96</v>
      </c>
      <c r="AG149" s="5" t="s">
        <v>93</v>
      </c>
      <c r="AL149" s="1">
        <v>53</v>
      </c>
      <c r="AM149" s="5" t="s">
        <v>125</v>
      </c>
      <c r="AN149" s="5" t="s">
        <v>126</v>
      </c>
    </row>
    <row r="150" spans="11:40" x14ac:dyDescent="0.25">
      <c r="K150" s="85" t="s">
        <v>107</v>
      </c>
      <c r="L150" s="85" t="s">
        <v>160</v>
      </c>
      <c r="R150" s="1" t="s">
        <v>107</v>
      </c>
      <c r="S150" s="1" t="s">
        <v>160</v>
      </c>
      <c r="AE150" s="1">
        <v>54</v>
      </c>
      <c r="AF150" s="5" t="s">
        <v>95</v>
      </c>
      <c r="AG150" s="5" t="s">
        <v>99</v>
      </c>
      <c r="AL150" s="1">
        <v>54</v>
      </c>
      <c r="AM150" s="5" t="s">
        <v>132</v>
      </c>
      <c r="AN150" s="5" t="s">
        <v>127</v>
      </c>
    </row>
    <row r="151" spans="11:40" x14ac:dyDescent="0.25">
      <c r="K151" s="85" t="s">
        <v>104</v>
      </c>
      <c r="L151" s="85" t="s">
        <v>109</v>
      </c>
      <c r="R151" s="1" t="s">
        <v>104</v>
      </c>
      <c r="S151" s="1" t="s">
        <v>109</v>
      </c>
      <c r="AE151" s="1">
        <v>55</v>
      </c>
      <c r="AF151" s="5" t="s">
        <v>100</v>
      </c>
      <c r="AG151" s="5" t="s">
        <v>97</v>
      </c>
      <c r="AL151" s="1">
        <v>55</v>
      </c>
      <c r="AM151" s="5" t="s">
        <v>131</v>
      </c>
      <c r="AN151" s="5" t="s">
        <v>124</v>
      </c>
    </row>
    <row r="152" spans="11:40" x14ac:dyDescent="0.25">
      <c r="K152" s="85" t="s">
        <v>160</v>
      </c>
      <c r="L152" s="85" t="s">
        <v>162</v>
      </c>
      <c r="R152" s="1" t="s">
        <v>160</v>
      </c>
      <c r="S152" s="1" t="s">
        <v>162</v>
      </c>
      <c r="AE152" s="1">
        <v>56</v>
      </c>
      <c r="AF152" s="5" t="s">
        <v>94</v>
      </c>
      <c r="AG152" s="5" t="s">
        <v>101</v>
      </c>
      <c r="AL152" s="1">
        <v>56</v>
      </c>
      <c r="AM152" s="5" t="s">
        <v>128</v>
      </c>
      <c r="AN152" s="5" t="s">
        <v>133</v>
      </c>
    </row>
    <row r="153" spans="11:40" x14ac:dyDescent="0.25">
      <c r="K153" s="85" t="s">
        <v>107</v>
      </c>
      <c r="L153" s="85" t="s">
        <v>163</v>
      </c>
      <c r="R153" s="1" t="s">
        <v>107</v>
      </c>
      <c r="S153" s="1" t="s">
        <v>163</v>
      </c>
      <c r="AE153" s="1">
        <v>57</v>
      </c>
      <c r="AF153" s="5" t="s">
        <v>97</v>
      </c>
      <c r="AG153" s="5" t="s">
        <v>93</v>
      </c>
      <c r="AL153" s="1">
        <v>57</v>
      </c>
      <c r="AM153" s="5" t="s">
        <v>124</v>
      </c>
      <c r="AN153" s="5" t="s">
        <v>126</v>
      </c>
    </row>
    <row r="154" spans="11:40" x14ac:dyDescent="0.25">
      <c r="K154" s="85" t="s">
        <v>108</v>
      </c>
      <c r="L154" s="85" t="s">
        <v>105</v>
      </c>
      <c r="R154" s="1" t="s">
        <v>108</v>
      </c>
      <c r="S154" s="1" t="s">
        <v>105</v>
      </c>
      <c r="AE154" s="1">
        <v>58</v>
      </c>
      <c r="AF154" s="5" t="s">
        <v>100</v>
      </c>
      <c r="AG154" s="5" t="s">
        <v>99</v>
      </c>
      <c r="AL154" s="1">
        <v>58</v>
      </c>
      <c r="AM154" s="5" t="s">
        <v>131</v>
      </c>
      <c r="AN154" s="5" t="s">
        <v>127</v>
      </c>
    </row>
    <row r="155" spans="11:40" x14ac:dyDescent="0.25">
      <c r="K155" s="85" t="s">
        <v>106</v>
      </c>
      <c r="L155" s="85" t="s">
        <v>161</v>
      </c>
      <c r="R155" s="1" t="s">
        <v>106</v>
      </c>
      <c r="S155" s="1" t="s">
        <v>161</v>
      </c>
      <c r="AE155" s="1">
        <v>59</v>
      </c>
      <c r="AF155" s="5" t="s">
        <v>95</v>
      </c>
      <c r="AG155" s="5" t="s">
        <v>92</v>
      </c>
      <c r="AL155" s="1">
        <v>59</v>
      </c>
      <c r="AM155" s="5" t="s">
        <v>132</v>
      </c>
      <c r="AN155" s="5" t="s">
        <v>129</v>
      </c>
    </row>
    <row r="156" spans="11:40" x14ac:dyDescent="0.25">
      <c r="K156" s="85" t="s">
        <v>105</v>
      </c>
      <c r="L156" s="85" t="s">
        <v>160</v>
      </c>
      <c r="R156" s="1" t="s">
        <v>105</v>
      </c>
      <c r="S156" s="1" t="s">
        <v>160</v>
      </c>
      <c r="AE156" s="1">
        <v>60</v>
      </c>
      <c r="AF156" s="5" t="s">
        <v>98</v>
      </c>
      <c r="AG156" s="5" t="s">
        <v>96</v>
      </c>
      <c r="AL156" s="1">
        <v>60</v>
      </c>
      <c r="AM156" s="5" t="s">
        <v>130</v>
      </c>
      <c r="AN156" s="5" t="s">
        <v>125</v>
      </c>
    </row>
    <row r="157" spans="11:40" x14ac:dyDescent="0.25">
      <c r="K157" s="85" t="s">
        <v>161</v>
      </c>
      <c r="L157" s="85" t="s">
        <v>109</v>
      </c>
      <c r="R157" s="1" t="s">
        <v>161</v>
      </c>
      <c r="S157" s="1" t="s">
        <v>109</v>
      </c>
      <c r="AE157" s="1">
        <v>61</v>
      </c>
      <c r="AF157" s="5" t="s">
        <v>92</v>
      </c>
      <c r="AG157" s="5" t="s">
        <v>97</v>
      </c>
      <c r="AL157" s="1">
        <v>61</v>
      </c>
      <c r="AM157" s="5" t="s">
        <v>129</v>
      </c>
      <c r="AN157" s="5" t="s">
        <v>124</v>
      </c>
    </row>
    <row r="158" spans="11:40" x14ac:dyDescent="0.25">
      <c r="K158" s="85" t="s">
        <v>104</v>
      </c>
      <c r="L158" s="85" t="s">
        <v>163</v>
      </c>
      <c r="R158" s="1" t="s">
        <v>104</v>
      </c>
      <c r="S158" s="1" t="s">
        <v>163</v>
      </c>
      <c r="AE158" s="1">
        <v>62</v>
      </c>
      <c r="AF158" s="5" t="s">
        <v>96</v>
      </c>
      <c r="AG158" s="5" t="s">
        <v>101</v>
      </c>
      <c r="AL158" s="1">
        <v>62</v>
      </c>
      <c r="AM158" s="5" t="s">
        <v>125</v>
      </c>
      <c r="AN158" s="5" t="s">
        <v>133</v>
      </c>
    </row>
    <row r="159" spans="11:40" x14ac:dyDescent="0.25">
      <c r="K159" s="85" t="s">
        <v>162</v>
      </c>
      <c r="L159" s="85" t="s">
        <v>107</v>
      </c>
      <c r="R159" s="1" t="s">
        <v>162</v>
      </c>
      <c r="S159" s="1" t="s">
        <v>107</v>
      </c>
      <c r="AE159" s="1">
        <v>63</v>
      </c>
      <c r="AF159" s="5" t="s">
        <v>94</v>
      </c>
      <c r="AG159" s="5" t="s">
        <v>99</v>
      </c>
      <c r="AL159" s="1">
        <v>63</v>
      </c>
      <c r="AM159" s="5" t="s">
        <v>128</v>
      </c>
      <c r="AN159" s="5" t="s">
        <v>127</v>
      </c>
    </row>
    <row r="160" spans="11:40" x14ac:dyDescent="0.25">
      <c r="K160" s="85" t="s">
        <v>108</v>
      </c>
      <c r="L160" s="85" t="s">
        <v>106</v>
      </c>
      <c r="R160" s="1" t="s">
        <v>108</v>
      </c>
      <c r="S160" s="1" t="s">
        <v>106</v>
      </c>
      <c r="AE160" s="1">
        <v>64</v>
      </c>
      <c r="AF160" s="5" t="s">
        <v>93</v>
      </c>
      <c r="AG160" s="5" t="s">
        <v>100</v>
      </c>
      <c r="AL160" s="1">
        <v>64</v>
      </c>
      <c r="AM160" s="5" t="s">
        <v>126</v>
      </c>
      <c r="AN160" s="5" t="s">
        <v>131</v>
      </c>
    </row>
    <row r="161" spans="11:40" x14ac:dyDescent="0.25">
      <c r="K161" s="85" t="s">
        <v>109</v>
      </c>
      <c r="L161" s="85" t="s">
        <v>108</v>
      </c>
      <c r="R161" s="1" t="s">
        <v>109</v>
      </c>
      <c r="S161" s="1" t="s">
        <v>108</v>
      </c>
      <c r="AE161" s="1">
        <v>65</v>
      </c>
      <c r="AF161" s="5" t="s">
        <v>95</v>
      </c>
      <c r="AG161" s="5" t="s">
        <v>98</v>
      </c>
      <c r="AL161" s="1">
        <v>65</v>
      </c>
      <c r="AM161" s="5" t="s">
        <v>132</v>
      </c>
      <c r="AN161" s="5" t="s">
        <v>130</v>
      </c>
    </row>
    <row r="162" spans="11:40" x14ac:dyDescent="0.25">
      <c r="K162" s="85" t="s">
        <v>161</v>
      </c>
      <c r="L162" s="85" t="s">
        <v>104</v>
      </c>
      <c r="R162" s="1" t="s">
        <v>161</v>
      </c>
      <c r="S162" s="1" t="s">
        <v>104</v>
      </c>
      <c r="AE162" s="1">
        <v>66</v>
      </c>
      <c r="AF162" s="5" t="s">
        <v>101</v>
      </c>
      <c r="AG162" s="5" t="s">
        <v>95</v>
      </c>
      <c r="AL162" s="1">
        <v>66</v>
      </c>
      <c r="AM162" s="5" t="s">
        <v>133</v>
      </c>
      <c r="AN162" s="5" t="s">
        <v>132</v>
      </c>
    </row>
    <row r="163" spans="11:40" x14ac:dyDescent="0.25">
      <c r="K163" s="85" t="s">
        <v>106</v>
      </c>
      <c r="L163" s="85" t="s">
        <v>160</v>
      </c>
      <c r="R163" s="1" t="s">
        <v>106</v>
      </c>
      <c r="S163" s="1" t="s">
        <v>160</v>
      </c>
      <c r="AE163" s="1">
        <v>67</v>
      </c>
      <c r="AF163" s="5" t="s">
        <v>96</v>
      </c>
      <c r="AG163" s="5" t="s">
        <v>94</v>
      </c>
      <c r="AL163" s="1">
        <v>67</v>
      </c>
      <c r="AM163" s="5" t="s">
        <v>125</v>
      </c>
      <c r="AN163" s="5" t="s">
        <v>128</v>
      </c>
    </row>
    <row r="164" spans="11:40" x14ac:dyDescent="0.25">
      <c r="K164" s="85" t="s">
        <v>163</v>
      </c>
      <c r="L164" s="85" t="s">
        <v>162</v>
      </c>
      <c r="R164" s="1" t="s">
        <v>163</v>
      </c>
      <c r="S164" s="1" t="s">
        <v>162</v>
      </c>
      <c r="AE164" s="1">
        <v>68</v>
      </c>
      <c r="AF164" s="5" t="s">
        <v>98</v>
      </c>
      <c r="AG164" s="5" t="s">
        <v>97</v>
      </c>
      <c r="AL164" s="1">
        <v>68</v>
      </c>
      <c r="AM164" s="5" t="s">
        <v>130</v>
      </c>
      <c r="AN164" s="5" t="s">
        <v>124</v>
      </c>
    </row>
    <row r="165" spans="11:40" x14ac:dyDescent="0.25">
      <c r="K165" s="85" t="s">
        <v>105</v>
      </c>
      <c r="L165" s="85" t="s">
        <v>107</v>
      </c>
      <c r="R165" s="1" t="s">
        <v>105</v>
      </c>
      <c r="S165" s="1" t="s">
        <v>107</v>
      </c>
      <c r="AE165" s="1">
        <v>69</v>
      </c>
      <c r="AF165" s="5" t="s">
        <v>99</v>
      </c>
      <c r="AG165" s="5" t="s">
        <v>93</v>
      </c>
      <c r="AL165" s="1">
        <v>69</v>
      </c>
      <c r="AM165" s="5" t="s">
        <v>127</v>
      </c>
      <c r="AN165" s="5" t="s">
        <v>126</v>
      </c>
    </row>
    <row r="166" spans="11:40" x14ac:dyDescent="0.25">
      <c r="K166" s="85" t="s">
        <v>162</v>
      </c>
      <c r="L166" s="85" t="s">
        <v>104</v>
      </c>
      <c r="R166" s="1" t="s">
        <v>162</v>
      </c>
      <c r="S166" s="1" t="s">
        <v>104</v>
      </c>
      <c r="AE166" s="1">
        <v>70</v>
      </c>
      <c r="AF166" s="5" t="s">
        <v>92</v>
      </c>
      <c r="AG166" s="5" t="s">
        <v>100</v>
      </c>
      <c r="AL166" s="1">
        <v>70</v>
      </c>
      <c r="AM166" s="5" t="s">
        <v>129</v>
      </c>
      <c r="AN166" s="5" t="s">
        <v>131</v>
      </c>
    </row>
    <row r="167" spans="11:40" x14ac:dyDescent="0.25">
      <c r="K167" s="85" t="s">
        <v>108</v>
      </c>
      <c r="L167" s="85" t="s">
        <v>161</v>
      </c>
      <c r="R167" s="1" t="s">
        <v>108</v>
      </c>
      <c r="S167" s="1" t="s">
        <v>161</v>
      </c>
      <c r="AE167" s="1">
        <v>71</v>
      </c>
      <c r="AF167" s="5" t="s">
        <v>93</v>
      </c>
      <c r="AG167" s="5" t="s">
        <v>94</v>
      </c>
      <c r="AL167" s="1">
        <v>71</v>
      </c>
      <c r="AM167" s="5" t="s">
        <v>126</v>
      </c>
      <c r="AN167" s="5" t="s">
        <v>128</v>
      </c>
    </row>
    <row r="168" spans="11:40" ht="13" thickBot="1" x14ac:dyDescent="0.3">
      <c r="K168" s="85" t="s">
        <v>105</v>
      </c>
      <c r="L168" s="85" t="s">
        <v>163</v>
      </c>
      <c r="R168" s="1" t="s">
        <v>105</v>
      </c>
      <c r="S168" s="1" t="s">
        <v>163</v>
      </c>
      <c r="AE168" s="1">
        <v>72</v>
      </c>
      <c r="AF168" s="5" t="s">
        <v>95</v>
      </c>
      <c r="AG168" s="5" t="s">
        <v>96</v>
      </c>
      <c r="AL168" s="1">
        <v>72</v>
      </c>
      <c r="AM168" s="5" t="s">
        <v>132</v>
      </c>
      <c r="AN168" s="5" t="s">
        <v>125</v>
      </c>
    </row>
    <row r="169" spans="11:40" ht="13.5" thickTop="1" thickBot="1" x14ac:dyDescent="0.3">
      <c r="K169" s="311" t="s">
        <v>107</v>
      </c>
      <c r="L169" s="311" t="s">
        <v>106</v>
      </c>
      <c r="R169" s="1" t="s">
        <v>107</v>
      </c>
      <c r="S169" s="1" t="s">
        <v>106</v>
      </c>
      <c r="AE169" s="1">
        <v>73</v>
      </c>
      <c r="AF169" s="5" t="s">
        <v>92</v>
      </c>
      <c r="AG169" s="5" t="s">
        <v>99</v>
      </c>
      <c r="AL169" s="1">
        <v>73</v>
      </c>
      <c r="AM169" s="5" t="s">
        <v>129</v>
      </c>
      <c r="AN169" s="5" t="s">
        <v>127</v>
      </c>
    </row>
    <row r="170" spans="11:40" ht="13.5" thickTop="1" thickBot="1" x14ac:dyDescent="0.3">
      <c r="K170" s="311" t="s">
        <v>160</v>
      </c>
      <c r="L170" s="311" t="s">
        <v>109</v>
      </c>
      <c r="R170" s="1" t="s">
        <v>160</v>
      </c>
      <c r="S170" s="1" t="s">
        <v>109</v>
      </c>
      <c r="AE170" s="1">
        <v>74</v>
      </c>
      <c r="AF170" s="5" t="s">
        <v>100</v>
      </c>
      <c r="AG170" s="5" t="s">
        <v>98</v>
      </c>
      <c r="AL170" s="1">
        <v>74</v>
      </c>
      <c r="AM170" s="5" t="s">
        <v>131</v>
      </c>
      <c r="AN170" s="5" t="s">
        <v>130</v>
      </c>
    </row>
    <row r="171" spans="11:40" ht="13.5" thickTop="1" thickBot="1" x14ac:dyDescent="0.3">
      <c r="K171" s="311" t="s">
        <v>163</v>
      </c>
      <c r="L171" s="311" t="s">
        <v>161</v>
      </c>
      <c r="R171" s="1" t="s">
        <v>163</v>
      </c>
      <c r="S171" s="1" t="s">
        <v>161</v>
      </c>
      <c r="AE171" s="1">
        <v>75</v>
      </c>
      <c r="AF171" s="5" t="s">
        <v>97</v>
      </c>
      <c r="AG171" s="5" t="s">
        <v>101</v>
      </c>
      <c r="AL171" s="1">
        <v>75</v>
      </c>
      <c r="AM171" s="5" t="s">
        <v>124</v>
      </c>
      <c r="AN171" s="5" t="s">
        <v>133</v>
      </c>
    </row>
    <row r="172" spans="11:40" ht="13.5" thickTop="1" thickBot="1" x14ac:dyDescent="0.3">
      <c r="K172" s="311" t="s">
        <v>104</v>
      </c>
      <c r="L172" s="311" t="s">
        <v>160</v>
      </c>
      <c r="R172" s="1" t="s">
        <v>104</v>
      </c>
      <c r="S172" s="1" t="s">
        <v>160</v>
      </c>
      <c r="AE172" s="1">
        <v>76</v>
      </c>
      <c r="AF172" s="5" t="s">
        <v>99</v>
      </c>
      <c r="AG172" s="5" t="s">
        <v>96</v>
      </c>
      <c r="AL172" s="1">
        <v>76</v>
      </c>
      <c r="AM172" s="5" t="s">
        <v>127</v>
      </c>
      <c r="AN172" s="5" t="s">
        <v>125</v>
      </c>
    </row>
    <row r="173" spans="11:40" ht="13.5" thickTop="1" thickBot="1" x14ac:dyDescent="0.3">
      <c r="K173" s="312" t="s">
        <v>106</v>
      </c>
      <c r="L173" s="312" t="s">
        <v>105</v>
      </c>
      <c r="R173" s="1" t="s">
        <v>106</v>
      </c>
      <c r="S173" s="1" t="s">
        <v>105</v>
      </c>
      <c r="AE173" s="1">
        <v>77</v>
      </c>
      <c r="AF173" s="5" t="s">
        <v>94</v>
      </c>
      <c r="AG173" s="5" t="s">
        <v>97</v>
      </c>
      <c r="AL173" s="1">
        <v>77</v>
      </c>
      <c r="AM173" s="5" t="s">
        <v>128</v>
      </c>
      <c r="AN173" s="5" t="s">
        <v>124</v>
      </c>
    </row>
    <row r="174" spans="11:40" ht="13.5" thickTop="1" thickBot="1" x14ac:dyDescent="0.3">
      <c r="K174" s="312" t="s">
        <v>162</v>
      </c>
      <c r="L174" s="312" t="s">
        <v>109</v>
      </c>
      <c r="R174" s="1" t="s">
        <v>162</v>
      </c>
      <c r="S174" s="1" t="s">
        <v>109</v>
      </c>
      <c r="AE174" s="1">
        <v>78</v>
      </c>
      <c r="AF174" s="5" t="s">
        <v>98</v>
      </c>
      <c r="AG174" s="5" t="s">
        <v>92</v>
      </c>
      <c r="AL174" s="1">
        <v>78</v>
      </c>
      <c r="AM174" s="5" t="s">
        <v>130</v>
      </c>
      <c r="AN174" s="5" t="s">
        <v>129</v>
      </c>
    </row>
    <row r="175" spans="11:40" ht="13.5" thickTop="1" thickBot="1" x14ac:dyDescent="0.3">
      <c r="K175" s="312" t="s">
        <v>107</v>
      </c>
      <c r="L175" s="312" t="s">
        <v>108</v>
      </c>
      <c r="R175" s="1" t="s">
        <v>107</v>
      </c>
      <c r="S175" s="1" t="s">
        <v>108</v>
      </c>
      <c r="AE175" s="1">
        <v>79</v>
      </c>
      <c r="AF175" s="5" t="s">
        <v>93</v>
      </c>
      <c r="AG175" s="5" t="s">
        <v>101</v>
      </c>
      <c r="AL175" s="1">
        <v>79</v>
      </c>
      <c r="AM175" s="5" t="s">
        <v>126</v>
      </c>
      <c r="AN175" s="5" t="s">
        <v>133</v>
      </c>
    </row>
    <row r="176" spans="11:40" ht="13.5" thickTop="1" thickBot="1" x14ac:dyDescent="0.3">
      <c r="K176" s="312" t="s">
        <v>108</v>
      </c>
      <c r="L176" s="312" t="s">
        <v>160</v>
      </c>
      <c r="R176" s="1" t="s">
        <v>108</v>
      </c>
      <c r="S176" s="1" t="s">
        <v>160</v>
      </c>
      <c r="AE176" s="1">
        <v>80</v>
      </c>
      <c r="AF176" s="5" t="s">
        <v>100</v>
      </c>
      <c r="AG176" s="5" t="s">
        <v>95</v>
      </c>
      <c r="AL176" s="1">
        <v>80</v>
      </c>
      <c r="AM176" s="5" t="s">
        <v>131</v>
      </c>
      <c r="AN176" s="5" t="s">
        <v>132</v>
      </c>
    </row>
    <row r="177" spans="11:40" ht="13" thickTop="1" x14ac:dyDescent="0.25">
      <c r="K177" s="85" t="s">
        <v>161</v>
      </c>
      <c r="L177" s="85" t="s">
        <v>107</v>
      </c>
      <c r="R177" s="1" t="s">
        <v>161</v>
      </c>
      <c r="S177" s="1" t="s">
        <v>107</v>
      </c>
      <c r="AE177" s="1">
        <v>81</v>
      </c>
      <c r="AF177" s="5" t="s">
        <v>95</v>
      </c>
      <c r="AG177" s="5" t="s">
        <v>97</v>
      </c>
      <c r="AL177" s="1">
        <v>81</v>
      </c>
      <c r="AM177" s="5" t="s">
        <v>132</v>
      </c>
      <c r="AN177" s="5" t="s">
        <v>124</v>
      </c>
    </row>
    <row r="178" spans="11:40" x14ac:dyDescent="0.25">
      <c r="K178" s="85" t="s">
        <v>163</v>
      </c>
      <c r="L178" s="85" t="s">
        <v>109</v>
      </c>
      <c r="R178" s="1" t="s">
        <v>163</v>
      </c>
      <c r="S178" s="1" t="s">
        <v>109</v>
      </c>
      <c r="AE178" s="1">
        <v>82</v>
      </c>
      <c r="AF178" s="5" t="s">
        <v>96</v>
      </c>
      <c r="AG178" s="5" t="s">
        <v>100</v>
      </c>
      <c r="AL178" s="1">
        <v>82</v>
      </c>
      <c r="AM178" s="5" t="s">
        <v>125</v>
      </c>
      <c r="AN178" s="5" t="s">
        <v>131</v>
      </c>
    </row>
    <row r="179" spans="11:40" x14ac:dyDescent="0.25">
      <c r="K179" s="85" t="s">
        <v>106</v>
      </c>
      <c r="L179" s="85" t="s">
        <v>162</v>
      </c>
      <c r="R179" s="1" t="s">
        <v>106</v>
      </c>
      <c r="S179" s="1" t="s">
        <v>162</v>
      </c>
      <c r="AE179" s="1">
        <v>83</v>
      </c>
      <c r="AF179" s="5" t="s">
        <v>99</v>
      </c>
      <c r="AG179" s="5" t="s">
        <v>101</v>
      </c>
      <c r="AL179" s="1">
        <v>83</v>
      </c>
      <c r="AM179" s="5" t="s">
        <v>127</v>
      </c>
      <c r="AN179" s="5" t="s">
        <v>133</v>
      </c>
    </row>
    <row r="180" spans="11:40" x14ac:dyDescent="0.25">
      <c r="K180" s="85" t="s">
        <v>105</v>
      </c>
      <c r="L180" s="85" t="s">
        <v>104</v>
      </c>
      <c r="R180" s="1" t="s">
        <v>105</v>
      </c>
      <c r="S180" s="1" t="s">
        <v>104</v>
      </c>
      <c r="AE180" s="1">
        <v>84</v>
      </c>
      <c r="AF180" s="5" t="s">
        <v>98</v>
      </c>
      <c r="AG180" s="5" t="s">
        <v>93</v>
      </c>
      <c r="AL180" s="1">
        <v>84</v>
      </c>
      <c r="AM180" s="5" t="s">
        <v>130</v>
      </c>
      <c r="AN180" s="5" t="s">
        <v>126</v>
      </c>
    </row>
    <row r="181" spans="11:40" x14ac:dyDescent="0.25">
      <c r="K181" s="85" t="s">
        <v>160</v>
      </c>
      <c r="L181" s="85" t="s">
        <v>163</v>
      </c>
      <c r="R181" s="1" t="s">
        <v>160</v>
      </c>
      <c r="S181" s="1" t="s">
        <v>163</v>
      </c>
      <c r="AE181" s="1">
        <v>85</v>
      </c>
      <c r="AF181" s="5" t="s">
        <v>92</v>
      </c>
      <c r="AG181" s="5" t="s">
        <v>94</v>
      </c>
      <c r="AL181" s="1">
        <v>85</v>
      </c>
      <c r="AM181" s="5" t="s">
        <v>129</v>
      </c>
      <c r="AN181" s="5" t="s">
        <v>128</v>
      </c>
    </row>
    <row r="182" spans="11:40" x14ac:dyDescent="0.25">
      <c r="K182" s="85" t="s">
        <v>107</v>
      </c>
      <c r="L182" s="85" t="s">
        <v>104</v>
      </c>
      <c r="R182" s="1" t="s">
        <v>107</v>
      </c>
      <c r="S182" s="1" t="s">
        <v>104</v>
      </c>
      <c r="AE182" s="1">
        <v>86</v>
      </c>
      <c r="AF182" s="5" t="s">
        <v>97</v>
      </c>
      <c r="AG182" s="5" t="s">
        <v>99</v>
      </c>
      <c r="AL182" s="1">
        <v>86</v>
      </c>
      <c r="AM182" s="5" t="s">
        <v>124</v>
      </c>
      <c r="AN182" s="5" t="s">
        <v>127</v>
      </c>
    </row>
    <row r="183" spans="11:40" x14ac:dyDescent="0.25">
      <c r="K183" s="85" t="s">
        <v>162</v>
      </c>
      <c r="L183" s="85" t="s">
        <v>108</v>
      </c>
      <c r="R183" s="1" t="s">
        <v>162</v>
      </c>
      <c r="S183" s="1" t="s">
        <v>108</v>
      </c>
      <c r="AE183" s="1">
        <v>87</v>
      </c>
      <c r="AF183" s="5" t="s">
        <v>100</v>
      </c>
      <c r="AG183" s="5" t="s">
        <v>94</v>
      </c>
      <c r="AL183" s="1">
        <v>87</v>
      </c>
      <c r="AM183" s="5" t="s">
        <v>131</v>
      </c>
      <c r="AN183" s="5" t="s">
        <v>128</v>
      </c>
    </row>
    <row r="184" spans="11:40" x14ac:dyDescent="0.25">
      <c r="K184" s="85" t="s">
        <v>109</v>
      </c>
      <c r="L184" s="85" t="s">
        <v>106</v>
      </c>
      <c r="R184" s="1" t="s">
        <v>109</v>
      </c>
      <c r="S184" s="1" t="s">
        <v>106</v>
      </c>
      <c r="AE184" s="1">
        <v>88</v>
      </c>
      <c r="AF184" s="5" t="s">
        <v>93</v>
      </c>
      <c r="AG184" s="5" t="s">
        <v>95</v>
      </c>
      <c r="AL184" s="1">
        <v>88</v>
      </c>
      <c r="AM184" s="5" t="s">
        <v>126</v>
      </c>
      <c r="AN184" s="5" t="s">
        <v>132</v>
      </c>
    </row>
    <row r="185" spans="11:40" x14ac:dyDescent="0.25">
      <c r="K185" s="85" t="s">
        <v>105</v>
      </c>
      <c r="L185" s="85" t="s">
        <v>161</v>
      </c>
      <c r="R185" s="1" t="s">
        <v>105</v>
      </c>
      <c r="S185" s="1" t="s">
        <v>161</v>
      </c>
      <c r="AE185" s="1">
        <v>89</v>
      </c>
      <c r="AF185" s="5" t="s">
        <v>101</v>
      </c>
      <c r="AG185" s="5" t="s">
        <v>98</v>
      </c>
      <c r="AL185" s="1">
        <v>89</v>
      </c>
      <c r="AM185" s="5" t="s">
        <v>133</v>
      </c>
      <c r="AN185" s="5" t="s">
        <v>130</v>
      </c>
    </row>
    <row r="186" spans="11:40" x14ac:dyDescent="0.25">
      <c r="AE186" s="1">
        <v>90</v>
      </c>
      <c r="AF186" s="5" t="s">
        <v>92</v>
      </c>
      <c r="AG186" s="5" t="s">
        <v>96</v>
      </c>
      <c r="AL186" s="1">
        <v>90</v>
      </c>
      <c r="AM186" s="5" t="s">
        <v>129</v>
      </c>
      <c r="AN186" s="5" t="s">
        <v>125</v>
      </c>
    </row>
    <row r="187" spans="11:40" ht="13" thickBot="1" x14ac:dyDescent="0.3"/>
    <row r="188" spans="11:40" ht="13.5" thickTop="1" thickBot="1" x14ac:dyDescent="0.3">
      <c r="R188" s="312" t="s">
        <v>107</v>
      </c>
      <c r="S188" s="311" t="s">
        <v>104</v>
      </c>
    </row>
    <row r="189" spans="11:40" ht="13.5" thickTop="1" thickBot="1" x14ac:dyDescent="0.3">
      <c r="R189" s="312" t="s">
        <v>162</v>
      </c>
      <c r="S189" s="311" t="s">
        <v>108</v>
      </c>
    </row>
    <row r="190" spans="11:40" ht="13.5" thickTop="1" thickBot="1" x14ac:dyDescent="0.3">
      <c r="R190" s="312" t="s">
        <v>109</v>
      </c>
      <c r="S190" s="311" t="s">
        <v>106</v>
      </c>
    </row>
    <row r="191" spans="11:40" ht="13.5" thickTop="1" thickBot="1" x14ac:dyDescent="0.3">
      <c r="R191" s="312" t="s">
        <v>105</v>
      </c>
      <c r="S191" s="311" t="s">
        <v>161</v>
      </c>
    </row>
    <row r="192" spans="11:40" ht="13.5" thickTop="1" thickBot="1" x14ac:dyDescent="0.3">
      <c r="R192" s="312"/>
      <c r="S192" s="311"/>
    </row>
    <row r="193" ht="13" thickTop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</sheetData>
  <autoFilter ref="A4:AU185" xr:uid="{AE919043-572B-49F5-B3C3-EB3907500AC5}"/>
  <sortState xmlns:xlrd2="http://schemas.microsoft.com/office/spreadsheetml/2017/richdata2" ref="AL97:AN186">
    <sortCondition ref="AL97:AL186"/>
  </sortState>
  <phoneticPr fontId="91" type="noConversion"/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05C76-4D42-4F7C-8DEA-0D1E6127F2D2}">
  <dimension ref="A2:G49"/>
  <sheetViews>
    <sheetView workbookViewId="0">
      <selection activeCell="E31" sqref="E31"/>
    </sheetView>
  </sheetViews>
  <sheetFormatPr defaultRowHeight="12.5" x14ac:dyDescent="0.25"/>
  <cols>
    <col min="1" max="1" width="9" bestFit="1" customWidth="1"/>
    <col min="2" max="3" width="23.7265625" bestFit="1" customWidth="1"/>
    <col min="4" max="5" width="16.1796875" customWidth="1"/>
    <col min="6" max="7" width="11.453125" customWidth="1"/>
  </cols>
  <sheetData>
    <row r="2" spans="1:7" x14ac:dyDescent="0.25">
      <c r="A2" t="s">
        <v>894</v>
      </c>
    </row>
    <row r="4" spans="1:7" x14ac:dyDescent="0.25">
      <c r="A4" t="s">
        <v>1</v>
      </c>
      <c r="B4" t="s">
        <v>4</v>
      </c>
      <c r="C4" t="s">
        <v>700</v>
      </c>
    </row>
    <row r="5" spans="1:7" x14ac:dyDescent="0.25">
      <c r="A5">
        <v>1</v>
      </c>
      <c r="B5" t="s">
        <v>32</v>
      </c>
      <c r="C5" t="s">
        <v>166</v>
      </c>
      <c r="D5" t="s">
        <v>97</v>
      </c>
      <c r="E5" t="s">
        <v>92</v>
      </c>
      <c r="F5" t="s">
        <v>97</v>
      </c>
      <c r="G5" t="s">
        <v>92</v>
      </c>
    </row>
    <row r="6" spans="1:7" x14ac:dyDescent="0.25">
      <c r="A6">
        <v>1</v>
      </c>
      <c r="B6" t="s">
        <v>893</v>
      </c>
      <c r="C6" t="s">
        <v>45</v>
      </c>
      <c r="D6" t="s">
        <v>94</v>
      </c>
      <c r="E6" t="s">
        <v>96</v>
      </c>
      <c r="F6" t="s">
        <v>94</v>
      </c>
      <c r="G6" t="s">
        <v>96</v>
      </c>
    </row>
    <row r="7" spans="1:7" x14ac:dyDescent="0.25">
      <c r="A7">
        <v>1</v>
      </c>
      <c r="B7" t="s">
        <v>892</v>
      </c>
      <c r="C7" t="s">
        <v>34</v>
      </c>
      <c r="D7" t="s">
        <v>99</v>
      </c>
      <c r="E7" t="s">
        <v>93</v>
      </c>
      <c r="F7" t="s">
        <v>99</v>
      </c>
      <c r="G7" t="s">
        <v>93</v>
      </c>
    </row>
    <row r="8" spans="1:7" x14ac:dyDescent="0.25">
      <c r="A8">
        <v>2</v>
      </c>
      <c r="B8" t="s">
        <v>32</v>
      </c>
      <c r="C8" t="s">
        <v>45</v>
      </c>
      <c r="D8" t="s">
        <v>97</v>
      </c>
      <c r="E8" t="s">
        <v>96</v>
      </c>
      <c r="F8" t="s">
        <v>97</v>
      </c>
      <c r="G8" t="s">
        <v>96</v>
      </c>
    </row>
    <row r="9" spans="1:7" x14ac:dyDescent="0.25">
      <c r="A9">
        <v>2</v>
      </c>
      <c r="B9" t="s">
        <v>892</v>
      </c>
      <c r="C9" t="s">
        <v>166</v>
      </c>
      <c r="D9" t="s">
        <v>99</v>
      </c>
      <c r="E9" t="s">
        <v>92</v>
      </c>
      <c r="F9" t="s">
        <v>99</v>
      </c>
      <c r="G9" t="s">
        <v>92</v>
      </c>
    </row>
    <row r="10" spans="1:7" x14ac:dyDescent="0.25">
      <c r="A10">
        <v>2</v>
      </c>
      <c r="B10" t="s">
        <v>34</v>
      </c>
      <c r="C10" t="s">
        <v>893</v>
      </c>
      <c r="D10" t="s">
        <v>93</v>
      </c>
      <c r="E10" t="s">
        <v>94</v>
      </c>
      <c r="F10" t="s">
        <v>93</v>
      </c>
      <c r="G10" t="s">
        <v>94</v>
      </c>
    </row>
    <row r="11" spans="1:7" x14ac:dyDescent="0.25">
      <c r="A11">
        <v>3</v>
      </c>
      <c r="B11" t="s">
        <v>892</v>
      </c>
      <c r="C11" t="s">
        <v>893</v>
      </c>
      <c r="D11" t="s">
        <v>99</v>
      </c>
      <c r="E11" t="s">
        <v>94</v>
      </c>
      <c r="F11" t="s">
        <v>99</v>
      </c>
      <c r="G11" t="s">
        <v>94</v>
      </c>
    </row>
    <row r="12" spans="1:7" x14ac:dyDescent="0.25">
      <c r="A12">
        <v>3</v>
      </c>
      <c r="B12" t="s">
        <v>166</v>
      </c>
      <c r="C12" t="s">
        <v>45</v>
      </c>
      <c r="D12" t="s">
        <v>92</v>
      </c>
      <c r="E12" t="s">
        <v>96</v>
      </c>
      <c r="F12" t="s">
        <v>92</v>
      </c>
      <c r="G12" t="s">
        <v>96</v>
      </c>
    </row>
    <row r="13" spans="1:7" x14ac:dyDescent="0.25">
      <c r="A13">
        <v>3</v>
      </c>
      <c r="B13" t="s">
        <v>34</v>
      </c>
      <c r="C13" t="s">
        <v>32</v>
      </c>
      <c r="D13" t="s">
        <v>93</v>
      </c>
      <c r="E13" t="s">
        <v>97</v>
      </c>
      <c r="F13" t="s">
        <v>93</v>
      </c>
      <c r="G13" t="s">
        <v>97</v>
      </c>
    </row>
    <row r="14" spans="1:7" x14ac:dyDescent="0.25">
      <c r="A14">
        <v>4</v>
      </c>
      <c r="B14" t="s">
        <v>34</v>
      </c>
      <c r="C14" t="s">
        <v>45</v>
      </c>
      <c r="D14" t="s">
        <v>93</v>
      </c>
      <c r="E14" t="s">
        <v>96</v>
      </c>
      <c r="F14" t="s">
        <v>93</v>
      </c>
      <c r="G14" t="s">
        <v>96</v>
      </c>
    </row>
    <row r="15" spans="1:7" x14ac:dyDescent="0.25">
      <c r="A15">
        <v>4</v>
      </c>
      <c r="B15" t="s">
        <v>893</v>
      </c>
      <c r="C15" t="s">
        <v>166</v>
      </c>
      <c r="D15" t="s">
        <v>94</v>
      </c>
      <c r="E15" t="s">
        <v>92</v>
      </c>
      <c r="F15" t="s">
        <v>94</v>
      </c>
      <c r="G15" t="s">
        <v>92</v>
      </c>
    </row>
    <row r="16" spans="1:7" x14ac:dyDescent="0.25">
      <c r="A16">
        <v>4</v>
      </c>
      <c r="B16" t="s">
        <v>32</v>
      </c>
      <c r="C16" t="s">
        <v>892</v>
      </c>
      <c r="D16" t="s">
        <v>97</v>
      </c>
      <c r="E16" t="s">
        <v>99</v>
      </c>
      <c r="F16" t="s">
        <v>97</v>
      </c>
      <c r="G16" t="s">
        <v>99</v>
      </c>
    </row>
    <row r="17" spans="1:7" x14ac:dyDescent="0.25">
      <c r="A17">
        <v>5</v>
      </c>
      <c r="B17" t="s">
        <v>166</v>
      </c>
      <c r="C17" t="s">
        <v>34</v>
      </c>
      <c r="D17" t="s">
        <v>92</v>
      </c>
      <c r="E17" t="s">
        <v>93</v>
      </c>
      <c r="F17" t="s">
        <v>92</v>
      </c>
      <c r="G17" t="s">
        <v>93</v>
      </c>
    </row>
    <row r="18" spans="1:7" x14ac:dyDescent="0.25">
      <c r="A18">
        <v>5</v>
      </c>
      <c r="B18" t="s">
        <v>893</v>
      </c>
      <c r="C18" t="s">
        <v>32</v>
      </c>
      <c r="D18" t="s">
        <v>94</v>
      </c>
      <c r="E18" t="s">
        <v>97</v>
      </c>
      <c r="F18" t="s">
        <v>94</v>
      </c>
      <c r="G18" t="s">
        <v>97</v>
      </c>
    </row>
    <row r="19" spans="1:7" x14ac:dyDescent="0.25">
      <c r="A19">
        <v>5</v>
      </c>
      <c r="B19" t="s">
        <v>45</v>
      </c>
      <c r="C19" t="s">
        <v>892</v>
      </c>
      <c r="D19" t="s">
        <v>96</v>
      </c>
      <c r="E19" t="s">
        <v>99</v>
      </c>
      <c r="F19" t="s">
        <v>96</v>
      </c>
      <c r="G19" t="s">
        <v>99</v>
      </c>
    </row>
    <row r="20" spans="1:7" x14ac:dyDescent="0.25">
      <c r="A20">
        <v>6</v>
      </c>
      <c r="B20" t="s">
        <v>45</v>
      </c>
      <c r="C20" t="s">
        <v>893</v>
      </c>
      <c r="D20" t="s">
        <v>96</v>
      </c>
      <c r="E20" t="s">
        <v>94</v>
      </c>
    </row>
    <row r="21" spans="1:7" x14ac:dyDescent="0.25">
      <c r="A21">
        <v>6</v>
      </c>
      <c r="B21" t="s">
        <v>34</v>
      </c>
      <c r="C21" t="s">
        <v>892</v>
      </c>
      <c r="D21" t="s">
        <v>93</v>
      </c>
      <c r="E21" t="s">
        <v>99</v>
      </c>
    </row>
    <row r="22" spans="1:7" x14ac:dyDescent="0.25">
      <c r="A22">
        <v>6</v>
      </c>
      <c r="B22" t="s">
        <v>166</v>
      </c>
      <c r="C22" t="s">
        <v>32</v>
      </c>
      <c r="D22" t="s">
        <v>92</v>
      </c>
      <c r="E22" t="s">
        <v>97</v>
      </c>
    </row>
    <row r="23" spans="1:7" x14ac:dyDescent="0.25">
      <c r="A23">
        <v>7</v>
      </c>
      <c r="B23" t="s">
        <v>893</v>
      </c>
      <c r="C23" t="s">
        <v>34</v>
      </c>
      <c r="D23" t="s">
        <v>94</v>
      </c>
      <c r="E23" t="s">
        <v>93</v>
      </c>
    </row>
    <row r="24" spans="1:7" x14ac:dyDescent="0.25">
      <c r="A24">
        <v>7</v>
      </c>
      <c r="B24" t="s">
        <v>45</v>
      </c>
      <c r="C24" t="s">
        <v>32</v>
      </c>
      <c r="D24" t="s">
        <v>96</v>
      </c>
      <c r="E24" t="s">
        <v>97</v>
      </c>
    </row>
    <row r="25" spans="1:7" x14ac:dyDescent="0.25">
      <c r="A25">
        <v>7</v>
      </c>
      <c r="B25" t="s">
        <v>166</v>
      </c>
      <c r="C25" t="s">
        <v>892</v>
      </c>
      <c r="D25" t="s">
        <v>92</v>
      </c>
      <c r="E25" t="s">
        <v>99</v>
      </c>
    </row>
    <row r="26" spans="1:7" x14ac:dyDescent="0.25">
      <c r="A26">
        <v>8</v>
      </c>
      <c r="B26" t="s">
        <v>893</v>
      </c>
      <c r="C26" t="s">
        <v>892</v>
      </c>
      <c r="D26" t="s">
        <v>94</v>
      </c>
      <c r="E26" t="s">
        <v>99</v>
      </c>
    </row>
    <row r="27" spans="1:7" x14ac:dyDescent="0.25">
      <c r="A27">
        <v>8</v>
      </c>
      <c r="B27" t="s">
        <v>32</v>
      </c>
      <c r="C27" t="s">
        <v>34</v>
      </c>
      <c r="D27" t="s">
        <v>97</v>
      </c>
      <c r="E27" t="s">
        <v>93</v>
      </c>
    </row>
    <row r="28" spans="1:7" x14ac:dyDescent="0.25">
      <c r="A28">
        <v>8</v>
      </c>
      <c r="B28" t="s">
        <v>45</v>
      </c>
      <c r="C28" t="s">
        <v>166</v>
      </c>
      <c r="D28" t="s">
        <v>96</v>
      </c>
      <c r="E28" t="s">
        <v>92</v>
      </c>
    </row>
    <row r="29" spans="1:7" x14ac:dyDescent="0.25">
      <c r="A29">
        <v>9</v>
      </c>
      <c r="B29" t="s">
        <v>892</v>
      </c>
      <c r="C29" t="s">
        <v>32</v>
      </c>
      <c r="D29" t="s">
        <v>99</v>
      </c>
      <c r="E29" t="s">
        <v>97</v>
      </c>
    </row>
    <row r="30" spans="1:7" x14ac:dyDescent="0.25">
      <c r="A30">
        <v>9</v>
      </c>
      <c r="B30" t="s">
        <v>45</v>
      </c>
      <c r="C30" t="s">
        <v>34</v>
      </c>
      <c r="D30" t="s">
        <v>96</v>
      </c>
      <c r="E30" t="s">
        <v>93</v>
      </c>
    </row>
    <row r="31" spans="1:7" x14ac:dyDescent="0.25">
      <c r="A31">
        <v>9</v>
      </c>
      <c r="B31" t="s">
        <v>166</v>
      </c>
      <c r="C31" t="s">
        <v>893</v>
      </c>
      <c r="D31" t="s">
        <v>92</v>
      </c>
      <c r="E31" t="s">
        <v>94</v>
      </c>
    </row>
    <row r="32" spans="1:7" x14ac:dyDescent="0.25">
      <c r="A32">
        <v>10</v>
      </c>
      <c r="B32" t="s">
        <v>34</v>
      </c>
      <c r="C32" t="s">
        <v>166</v>
      </c>
      <c r="D32" t="s">
        <v>93</v>
      </c>
      <c r="E32" t="s">
        <v>92</v>
      </c>
    </row>
    <row r="33" spans="1:5" x14ac:dyDescent="0.25">
      <c r="A33">
        <v>10</v>
      </c>
      <c r="B33" t="s">
        <v>892</v>
      </c>
      <c r="C33" t="s">
        <v>45</v>
      </c>
      <c r="D33" t="s">
        <v>99</v>
      </c>
      <c r="E33" t="s">
        <v>96</v>
      </c>
    </row>
    <row r="34" spans="1:5" x14ac:dyDescent="0.25">
      <c r="A34">
        <v>10</v>
      </c>
      <c r="B34" t="s">
        <v>32</v>
      </c>
      <c r="C34" t="s">
        <v>893</v>
      </c>
      <c r="D34" t="s">
        <v>97</v>
      </c>
      <c r="E34" t="s">
        <v>94</v>
      </c>
    </row>
    <row r="35" spans="1:5" x14ac:dyDescent="0.25">
      <c r="A35">
        <v>11</v>
      </c>
      <c r="B35" t="s">
        <v>166</v>
      </c>
      <c r="C35" t="s">
        <v>32</v>
      </c>
      <c r="D35" t="s">
        <v>92</v>
      </c>
      <c r="E35" t="s">
        <v>97</v>
      </c>
    </row>
    <row r="36" spans="1:5" x14ac:dyDescent="0.25">
      <c r="A36">
        <v>11</v>
      </c>
      <c r="B36" t="s">
        <v>45</v>
      </c>
      <c r="C36" t="s">
        <v>893</v>
      </c>
      <c r="D36" t="s">
        <v>96</v>
      </c>
      <c r="E36" t="s">
        <v>94</v>
      </c>
    </row>
    <row r="37" spans="1:5" x14ac:dyDescent="0.25">
      <c r="A37">
        <v>11</v>
      </c>
      <c r="B37" t="s">
        <v>34</v>
      </c>
      <c r="C37" t="s">
        <v>892</v>
      </c>
      <c r="D37" t="s">
        <v>93</v>
      </c>
      <c r="E37" t="s">
        <v>99</v>
      </c>
    </row>
    <row r="38" spans="1:5" x14ac:dyDescent="0.25">
      <c r="A38">
        <v>12</v>
      </c>
      <c r="B38" t="s">
        <v>32</v>
      </c>
      <c r="C38" t="s">
        <v>45</v>
      </c>
      <c r="D38" t="s">
        <v>97</v>
      </c>
      <c r="E38" t="s">
        <v>96</v>
      </c>
    </row>
    <row r="39" spans="1:5" x14ac:dyDescent="0.25">
      <c r="A39">
        <v>12</v>
      </c>
      <c r="B39" t="s">
        <v>892</v>
      </c>
      <c r="C39" t="s">
        <v>166</v>
      </c>
      <c r="D39" t="s">
        <v>99</v>
      </c>
      <c r="E39" t="s">
        <v>92</v>
      </c>
    </row>
    <row r="40" spans="1:5" x14ac:dyDescent="0.25">
      <c r="A40">
        <v>12</v>
      </c>
      <c r="B40" t="s">
        <v>893</v>
      </c>
      <c r="C40" t="s">
        <v>34</v>
      </c>
      <c r="D40" t="s">
        <v>94</v>
      </c>
      <c r="E40" t="s">
        <v>93</v>
      </c>
    </row>
    <row r="41" spans="1:5" x14ac:dyDescent="0.25">
      <c r="A41">
        <v>13</v>
      </c>
      <c r="B41" t="s">
        <v>45</v>
      </c>
      <c r="C41" t="s">
        <v>166</v>
      </c>
      <c r="D41" t="s">
        <v>96</v>
      </c>
      <c r="E41" t="s">
        <v>92</v>
      </c>
    </row>
    <row r="42" spans="1:5" x14ac:dyDescent="0.25">
      <c r="A42">
        <v>13</v>
      </c>
      <c r="B42" t="s">
        <v>34</v>
      </c>
      <c r="C42" t="s">
        <v>32</v>
      </c>
      <c r="D42" t="s">
        <v>93</v>
      </c>
      <c r="E42" t="s">
        <v>97</v>
      </c>
    </row>
    <row r="43" spans="1:5" x14ac:dyDescent="0.25">
      <c r="A43">
        <v>13</v>
      </c>
      <c r="B43" t="s">
        <v>892</v>
      </c>
      <c r="C43" t="s">
        <v>893</v>
      </c>
      <c r="D43" t="s">
        <v>99</v>
      </c>
      <c r="E43" t="s">
        <v>94</v>
      </c>
    </row>
    <row r="44" spans="1:5" x14ac:dyDescent="0.25">
      <c r="A44">
        <v>14</v>
      </c>
      <c r="B44" t="s">
        <v>166</v>
      </c>
      <c r="C44" t="s">
        <v>893</v>
      </c>
      <c r="D44" t="s">
        <v>92</v>
      </c>
      <c r="E44" t="s">
        <v>94</v>
      </c>
    </row>
    <row r="45" spans="1:5" x14ac:dyDescent="0.25">
      <c r="A45">
        <v>14</v>
      </c>
      <c r="B45" t="s">
        <v>45</v>
      </c>
      <c r="C45" t="s">
        <v>34</v>
      </c>
      <c r="D45" t="s">
        <v>96</v>
      </c>
      <c r="E45" t="s">
        <v>93</v>
      </c>
    </row>
    <row r="46" spans="1:5" x14ac:dyDescent="0.25">
      <c r="A46">
        <v>14</v>
      </c>
      <c r="B46" t="s">
        <v>32</v>
      </c>
      <c r="C46" t="s">
        <v>892</v>
      </c>
      <c r="D46" t="s">
        <v>97</v>
      </c>
      <c r="E46" t="s">
        <v>99</v>
      </c>
    </row>
    <row r="47" spans="1:5" x14ac:dyDescent="0.25">
      <c r="A47">
        <v>15</v>
      </c>
      <c r="B47" t="s">
        <v>166</v>
      </c>
      <c r="C47" t="s">
        <v>34</v>
      </c>
      <c r="D47" t="s">
        <v>92</v>
      </c>
      <c r="E47" t="s">
        <v>93</v>
      </c>
    </row>
    <row r="48" spans="1:5" x14ac:dyDescent="0.25">
      <c r="A48">
        <v>15</v>
      </c>
      <c r="B48" t="s">
        <v>893</v>
      </c>
      <c r="C48" t="s">
        <v>32</v>
      </c>
      <c r="D48" t="s">
        <v>94</v>
      </c>
      <c r="E48" t="s">
        <v>97</v>
      </c>
    </row>
    <row r="49" spans="1:5" x14ac:dyDescent="0.25">
      <c r="A49">
        <v>15</v>
      </c>
      <c r="B49" t="s">
        <v>892</v>
      </c>
      <c r="C49" t="s">
        <v>45</v>
      </c>
      <c r="D49" t="s">
        <v>99</v>
      </c>
      <c r="E49" t="s">
        <v>96</v>
      </c>
    </row>
  </sheetData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3CB07-5910-47AC-8FD0-0BF35F9C857B}">
  <sheetPr>
    <tabColor rgb="FF00EBE6"/>
  </sheetPr>
  <dimension ref="A1:AG767"/>
  <sheetViews>
    <sheetView zoomScale="89" zoomScaleNormal="84" workbookViewId="0">
      <selection activeCell="E15" sqref="E15"/>
    </sheetView>
  </sheetViews>
  <sheetFormatPr defaultColWidth="9.1796875" defaultRowHeight="12.5" x14ac:dyDescent="0.25"/>
  <cols>
    <col min="1" max="1" width="4.1796875" style="16" customWidth="1"/>
    <col min="2" max="2" width="6.81640625" style="598" customWidth="1"/>
    <col min="3" max="3" width="9" style="16" customWidth="1"/>
    <col min="4" max="4" width="13" style="16" customWidth="1"/>
    <col min="5" max="5" width="33.453125" style="16" customWidth="1"/>
    <col min="6" max="6" width="33" style="16" customWidth="1"/>
    <col min="7" max="7" width="8.81640625" style="16" customWidth="1"/>
    <col min="8" max="8" width="13.453125" style="16" customWidth="1"/>
    <col min="9" max="9" width="47.26953125" style="16" customWidth="1"/>
    <col min="10" max="10" width="49.26953125" style="16" customWidth="1"/>
    <col min="11" max="11" width="19.7265625" style="72" hidden="1" customWidth="1"/>
    <col min="12" max="12" width="16.7265625" style="16" hidden="1" customWidth="1"/>
    <col min="13" max="14" width="10.453125" style="16" customWidth="1"/>
    <col min="15" max="15" width="9.1796875" style="16" customWidth="1"/>
    <col min="16" max="16" width="29.81640625" style="253" customWidth="1"/>
    <col min="17" max="17" width="33.453125" style="253" customWidth="1"/>
    <col min="18" max="18" width="32" style="253" customWidth="1"/>
    <col min="19" max="19" width="10.54296875" style="253" customWidth="1"/>
    <col min="20" max="20" width="18.54296875" style="253" customWidth="1"/>
    <col min="21" max="21" width="29.81640625" style="253" customWidth="1"/>
    <col min="22" max="22" width="3" style="253" customWidth="1"/>
    <col min="23" max="23" width="13.1796875" style="253" customWidth="1"/>
    <col min="24" max="24" width="29.81640625" style="253" customWidth="1"/>
    <col min="25" max="25" width="9.1796875" style="253" customWidth="1"/>
    <col min="26" max="27" width="29.81640625" style="253" customWidth="1"/>
    <col min="28" max="28" width="32" style="253" customWidth="1"/>
    <col min="29" max="29" width="9.1796875" style="253" customWidth="1"/>
    <col min="30" max="30" width="14.81640625" style="253" customWidth="1"/>
    <col min="31" max="31" width="29.1796875" style="258" customWidth="1"/>
    <col min="32" max="32" width="25" style="253" customWidth="1"/>
    <col min="33" max="33" width="9" style="253" customWidth="1"/>
    <col min="34" max="34" width="9.1796875" style="16" customWidth="1"/>
    <col min="35" max="16384" width="9.1796875" style="16"/>
  </cols>
  <sheetData>
    <row r="1" spans="1:33" ht="51" customHeight="1" x14ac:dyDescent="0.4">
      <c r="A1" s="761"/>
      <c r="B1" s="762" t="s">
        <v>1090</v>
      </c>
      <c r="C1" s="763">
        <f ca="1">TODAY()</f>
        <v>45743</v>
      </c>
      <c r="D1" s="764">
        <f ca="1">NOW()</f>
        <v>45743.663757638889</v>
      </c>
      <c r="E1" s="910" t="s">
        <v>1111</v>
      </c>
      <c r="F1" s="910"/>
      <c r="G1" s="910"/>
      <c r="H1" s="910"/>
      <c r="I1" s="765"/>
      <c r="J1" s="765"/>
      <c r="K1" s="911"/>
      <c r="L1" s="912"/>
      <c r="M1" s="16" t="s">
        <v>624</v>
      </c>
      <c r="N1" s="16" t="s">
        <v>625</v>
      </c>
      <c r="P1" s="16" t="s">
        <v>179</v>
      </c>
      <c r="Q1" s="17" t="s">
        <v>180</v>
      </c>
      <c r="R1" s="17" t="s">
        <v>206</v>
      </c>
      <c r="S1" s="16"/>
      <c r="T1" s="18" t="s">
        <v>181</v>
      </c>
      <c r="U1" s="282"/>
      <c r="V1" s="6" t="s">
        <v>182</v>
      </c>
      <c r="W1" s="16" t="s">
        <v>183</v>
      </c>
      <c r="X1" s="16" t="s">
        <v>184</v>
      </c>
      <c r="Y1" s="16"/>
      <c r="Z1" s="16" t="s">
        <v>179</v>
      </c>
      <c r="AA1" s="17" t="s">
        <v>180</v>
      </c>
      <c r="AB1" s="17" t="s">
        <v>207</v>
      </c>
      <c r="AC1" s="16"/>
      <c r="AF1" s="913" t="s">
        <v>223</v>
      </c>
      <c r="AG1" s="913"/>
    </row>
    <row r="2" spans="1:33" ht="11.25" customHeight="1" x14ac:dyDescent="0.4">
      <c r="A2" s="766"/>
      <c r="B2" s="767"/>
      <c r="C2" s="768"/>
      <c r="D2" s="768"/>
      <c r="E2" s="769"/>
      <c r="F2" s="770"/>
      <c r="G2" s="771"/>
      <c r="H2" s="772"/>
      <c r="I2" s="768"/>
      <c r="J2" s="768"/>
      <c r="K2" s="30"/>
      <c r="L2" s="30"/>
      <c r="M2" s="30"/>
      <c r="N2" s="30"/>
      <c r="P2" s="16"/>
      <c r="Q2" s="17"/>
      <c r="R2" s="17"/>
      <c r="S2" s="16"/>
      <c r="T2" s="18"/>
      <c r="U2" s="282"/>
      <c r="V2" s="6"/>
      <c r="W2" s="16"/>
      <c r="X2" s="16"/>
      <c r="Y2" s="16"/>
      <c r="AC2" s="16"/>
      <c r="AF2" s="16"/>
      <c r="AG2" s="16"/>
    </row>
    <row r="3" spans="1:33" ht="14.5" thickBot="1" x14ac:dyDescent="0.35">
      <c r="A3" s="299">
        <v>0</v>
      </c>
      <c r="B3" s="597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K3" s="275" t="s">
        <v>720</v>
      </c>
      <c r="L3" s="275" t="s">
        <v>721</v>
      </c>
      <c r="M3" s="80" t="s">
        <v>177</v>
      </c>
      <c r="N3" s="80" t="s">
        <v>178</v>
      </c>
      <c r="P3" s="16"/>
      <c r="Q3" s="16"/>
      <c r="R3" s="16"/>
      <c r="S3" s="16"/>
      <c r="T3" s="16"/>
      <c r="U3" s="16"/>
      <c r="V3" s="16"/>
      <c r="W3" s="16"/>
      <c r="X3" s="16"/>
      <c r="Y3" s="16"/>
      <c r="AC3" s="16"/>
      <c r="AF3" s="16"/>
      <c r="AG3" s="16"/>
    </row>
    <row r="4" spans="1:33" ht="15" customHeight="1" thickTop="1" thickBot="1" x14ac:dyDescent="0.35">
      <c r="A4" s="574">
        <v>1</v>
      </c>
      <c r="B4" s="843"/>
      <c r="C4" s="844">
        <v>45746</v>
      </c>
      <c r="D4" s="845" t="s">
        <v>1076</v>
      </c>
      <c r="E4" s="901" t="str">
        <f t="shared" ref="E4" si="0">VLOOKUP(M4,Teams,2)</f>
        <v>STAMFORD CITY</v>
      </c>
      <c r="F4" s="901" t="str">
        <f t="shared" ref="F4" si="1">VLOOKUP(N4,Teams,2)</f>
        <v>WESTPORT FC</v>
      </c>
      <c r="G4" s="846"/>
      <c r="H4" s="847">
        <v>0.41666666666666669</v>
      </c>
      <c r="I4" s="848" t="str">
        <f>VLOOKUP(E4,fields,2)</f>
        <v>West Beach Fields (T), Stamford</v>
      </c>
      <c r="J4" s="849" t="s">
        <v>1141</v>
      </c>
      <c r="K4" s="16"/>
      <c r="M4" s="780" t="s">
        <v>133</v>
      </c>
      <c r="N4" s="780" t="s">
        <v>136</v>
      </c>
      <c r="P4" s="546" t="s">
        <v>878</v>
      </c>
      <c r="Q4" s="760" t="s">
        <v>1121</v>
      </c>
      <c r="R4" s="88" t="s">
        <v>91</v>
      </c>
      <c r="S4" s="16"/>
      <c r="T4" s="199" t="s">
        <v>150</v>
      </c>
      <c r="U4" s="730" t="s">
        <v>648</v>
      </c>
      <c r="V4" s="16">
        <v>3</v>
      </c>
      <c r="W4" s="198" t="s">
        <v>93</v>
      </c>
      <c r="X4" s="546" t="s">
        <v>878</v>
      </c>
      <c r="Y4" s="16"/>
      <c r="Z4" s="546" t="s">
        <v>878</v>
      </c>
      <c r="AA4" s="760" t="s">
        <v>1121</v>
      </c>
      <c r="AB4" s="88" t="s">
        <v>91</v>
      </c>
      <c r="AF4" s="760" t="s">
        <v>1121</v>
      </c>
      <c r="AG4" s="361" t="s">
        <v>91</v>
      </c>
    </row>
    <row r="5" spans="1:33" ht="12.75" customHeight="1" thickTop="1" thickBot="1" x14ac:dyDescent="0.35">
      <c r="A5" s="574">
        <v>2</v>
      </c>
      <c r="B5" s="843"/>
      <c r="C5" s="844"/>
      <c r="D5" s="850"/>
      <c r="E5" s="901"/>
      <c r="F5" s="901"/>
      <c r="G5" s="846"/>
      <c r="H5" s="847"/>
      <c r="I5" s="848"/>
      <c r="J5" s="849"/>
      <c r="K5" s="16"/>
      <c r="M5" s="5"/>
      <c r="N5" s="5"/>
      <c r="P5" s="546" t="s">
        <v>878</v>
      </c>
      <c r="Q5" s="760" t="s">
        <v>1121</v>
      </c>
      <c r="R5" s="88" t="s">
        <v>91</v>
      </c>
      <c r="S5" s="16"/>
      <c r="T5" s="199" t="s">
        <v>150</v>
      </c>
      <c r="U5" s="730" t="s">
        <v>648</v>
      </c>
      <c r="V5" s="16">
        <v>3</v>
      </c>
      <c r="W5" s="198" t="s">
        <v>93</v>
      </c>
      <c r="X5" s="546" t="s">
        <v>878</v>
      </c>
      <c r="Y5" s="16"/>
      <c r="Z5" s="546" t="s">
        <v>878</v>
      </c>
      <c r="AA5" s="760" t="s">
        <v>1121</v>
      </c>
      <c r="AB5" s="88" t="s">
        <v>91</v>
      </c>
      <c r="AF5" s="760" t="s">
        <v>1121</v>
      </c>
      <c r="AG5" s="361" t="s">
        <v>91</v>
      </c>
    </row>
    <row r="6" spans="1:33" ht="12.75" customHeight="1" thickTop="1" thickBot="1" x14ac:dyDescent="0.35">
      <c r="A6" s="574">
        <v>3</v>
      </c>
      <c r="B6" s="843"/>
      <c r="C6" s="844">
        <v>45753</v>
      </c>
      <c r="D6" s="850" t="s">
        <v>10</v>
      </c>
      <c r="E6" s="901" t="str">
        <f t="shared" ref="E6:E7" si="2">VLOOKUP(M6,Teams,2)</f>
        <v>GREENWICH FC 30</v>
      </c>
      <c r="F6" s="901" t="str">
        <f t="shared" ref="F6:F7" si="3">VLOOKUP(N6,Teams,2)</f>
        <v>MILFORD AMIGOS</v>
      </c>
      <c r="G6" s="846"/>
      <c r="H6" s="847">
        <f>VLOOKUP(E6,START_TIMES,2)</f>
        <v>0.41666666666666702</v>
      </c>
      <c r="I6" s="848" t="str">
        <f>VLOOKUP(E6,fields,2)</f>
        <v>Greenwich Fields</v>
      </c>
      <c r="J6" s="849" t="s">
        <v>1143</v>
      </c>
      <c r="K6" s="16"/>
      <c r="M6" s="5" t="s">
        <v>94</v>
      </c>
      <c r="N6" s="5" t="s">
        <v>98</v>
      </c>
      <c r="P6" s="546"/>
      <c r="Q6" s="760"/>
      <c r="R6" s="88"/>
      <c r="S6" s="16"/>
      <c r="T6" s="199"/>
      <c r="U6" s="730"/>
      <c r="V6" s="16"/>
      <c r="W6" s="198"/>
      <c r="X6" s="546"/>
      <c r="Y6" s="16"/>
      <c r="Z6" s="546"/>
      <c r="AA6" s="760"/>
      <c r="AB6" s="88"/>
      <c r="AF6" s="760"/>
      <c r="AG6" s="361"/>
    </row>
    <row r="7" spans="1:33" ht="12.75" customHeight="1" thickTop="1" thickBot="1" x14ac:dyDescent="0.35">
      <c r="A7" s="574">
        <v>4</v>
      </c>
      <c r="B7" s="843" t="s">
        <v>0</v>
      </c>
      <c r="C7" s="844">
        <v>45753</v>
      </c>
      <c r="D7" s="851" t="s">
        <v>11</v>
      </c>
      <c r="E7" s="901" t="str">
        <f t="shared" si="2"/>
        <v>CLUB NAPOLI 40</v>
      </c>
      <c r="F7" s="901" t="str">
        <f t="shared" si="3"/>
        <v>CLINTON FC 40</v>
      </c>
      <c r="G7" s="846"/>
      <c r="H7" s="847">
        <f>VLOOKUP(E7,START_TIMES,2)</f>
        <v>0.375</v>
      </c>
      <c r="I7" s="848" t="str">
        <f>VLOOKUP(E7,fields,2)</f>
        <v>North Farms Park (G), North Branford</v>
      </c>
      <c r="J7" s="849" t="s">
        <v>1141</v>
      </c>
      <c r="K7" s="16"/>
      <c r="M7" s="5" t="s">
        <v>161</v>
      </c>
      <c r="N7" s="5" t="s">
        <v>160</v>
      </c>
      <c r="P7" s="546"/>
      <c r="Q7" s="760"/>
      <c r="R7" s="88"/>
      <c r="S7" s="16"/>
      <c r="T7" s="199"/>
      <c r="U7" s="730"/>
      <c r="V7" s="16"/>
      <c r="W7" s="198"/>
      <c r="X7" s="546"/>
      <c r="Y7" s="16"/>
      <c r="Z7" s="546"/>
      <c r="AA7" s="760"/>
      <c r="AB7" s="88"/>
      <c r="AF7" s="760"/>
      <c r="AG7" s="361"/>
    </row>
    <row r="8" spans="1:33" ht="12.75" customHeight="1" thickTop="1" thickBot="1" x14ac:dyDescent="0.35">
      <c r="A8" s="574">
        <v>5</v>
      </c>
      <c r="B8" s="843"/>
      <c r="C8" s="844">
        <v>45753</v>
      </c>
      <c r="D8" s="845" t="s">
        <v>1076</v>
      </c>
      <c r="E8" s="901" t="str">
        <f t="shared" ref="E8" si="4">VLOOKUP(M8,Teams,2)</f>
        <v>NORWALK MARINERS LEGENDS</v>
      </c>
      <c r="F8" s="901" t="str">
        <f t="shared" ref="F8" si="5">VLOOKUP(N8,Teams,2)</f>
        <v>REBELS UNITED</v>
      </c>
      <c r="G8" s="846"/>
      <c r="H8" s="847">
        <v>0.41666666666666669</v>
      </c>
      <c r="I8" s="848" t="str">
        <f>VLOOKUP(E8,fields,2)</f>
        <v>Nathan Hale MS (T), Norwalk</v>
      </c>
      <c r="J8" s="849" t="s">
        <v>1143</v>
      </c>
      <c r="K8" s="16"/>
      <c r="M8" s="781" t="s">
        <v>130</v>
      </c>
      <c r="N8" s="781" t="s">
        <v>132</v>
      </c>
      <c r="P8" s="546" t="s">
        <v>878</v>
      </c>
      <c r="Q8" s="760" t="s">
        <v>1121</v>
      </c>
      <c r="R8" s="88" t="s">
        <v>91</v>
      </c>
      <c r="S8" s="16"/>
      <c r="T8" s="199" t="s">
        <v>150</v>
      </c>
      <c r="U8" s="730" t="s">
        <v>648</v>
      </c>
      <c r="V8" s="16">
        <v>3</v>
      </c>
      <c r="W8" s="198" t="s">
        <v>93</v>
      </c>
      <c r="X8" s="546" t="s">
        <v>878</v>
      </c>
      <c r="Y8" s="16"/>
      <c r="Z8" s="546" t="s">
        <v>878</v>
      </c>
      <c r="AA8" s="760" t="s">
        <v>1121</v>
      </c>
      <c r="AB8" s="88" t="s">
        <v>91</v>
      </c>
      <c r="AF8" s="760" t="s">
        <v>1121</v>
      </c>
      <c r="AG8" s="361" t="s">
        <v>91</v>
      </c>
    </row>
    <row r="9" spans="1:33" ht="12.75" customHeight="1" thickTop="1" thickBot="1" x14ac:dyDescent="0.35">
      <c r="A9" s="574">
        <v>6</v>
      </c>
      <c r="B9" s="843"/>
      <c r="C9" s="844"/>
      <c r="D9" s="850"/>
      <c r="E9" s="901"/>
      <c r="F9" s="901"/>
      <c r="G9" s="846"/>
      <c r="H9" s="847"/>
      <c r="I9" s="848"/>
      <c r="J9" s="849"/>
      <c r="K9" s="16"/>
      <c r="M9" s="5"/>
      <c r="N9" s="5"/>
      <c r="P9" s="546" t="s">
        <v>878</v>
      </c>
      <c r="Q9" s="760" t="s">
        <v>1121</v>
      </c>
      <c r="R9" s="88" t="s">
        <v>91</v>
      </c>
      <c r="S9" s="16"/>
      <c r="T9" s="199" t="s">
        <v>150</v>
      </c>
      <c r="U9" s="730" t="s">
        <v>648</v>
      </c>
      <c r="V9" s="16">
        <v>3</v>
      </c>
      <c r="W9" s="198" t="s">
        <v>93</v>
      </c>
      <c r="X9" s="546" t="s">
        <v>878</v>
      </c>
      <c r="Y9" s="16"/>
      <c r="Z9" s="546" t="s">
        <v>878</v>
      </c>
      <c r="AA9" s="760" t="s">
        <v>1121</v>
      </c>
      <c r="AB9" s="88" t="s">
        <v>91</v>
      </c>
      <c r="AF9" s="760" t="s">
        <v>1121</v>
      </c>
      <c r="AG9" s="361" t="s">
        <v>91</v>
      </c>
    </row>
    <row r="10" spans="1:33" ht="15" thickTop="1" x14ac:dyDescent="0.25">
      <c r="A10" s="574">
        <v>7</v>
      </c>
      <c r="B10" s="843">
        <v>1</v>
      </c>
      <c r="C10" s="844">
        <v>45760</v>
      </c>
      <c r="D10" s="850" t="s">
        <v>10</v>
      </c>
      <c r="E10" s="901" t="str">
        <f t="shared" ref="E10:F14" si="6">VLOOKUP(M10,Teams,2)</f>
        <v>HAMDEN ALL STARS</v>
      </c>
      <c r="F10" s="901" t="str">
        <f t="shared" si="6"/>
        <v>DANBURY UNITED</v>
      </c>
      <c r="G10" s="846"/>
      <c r="H10" s="847">
        <f>VLOOKUP(E10,START_TIMES,2)</f>
        <v>0.41666666666666669</v>
      </c>
      <c r="I10" s="848" t="str">
        <f>VLOOKUP(E10,fields,2)</f>
        <v>Westwoods HS (G), Hamden</v>
      </c>
      <c r="J10" s="849"/>
      <c r="K10" s="16"/>
      <c r="M10" s="85" t="s">
        <v>92</v>
      </c>
      <c r="N10" s="85" t="s">
        <v>93</v>
      </c>
      <c r="P10" s="16"/>
      <c r="Q10" s="16"/>
      <c r="R10" s="16"/>
      <c r="S10" s="16"/>
      <c r="T10" s="16"/>
      <c r="U10" s="16"/>
      <c r="V10" s="16"/>
      <c r="W10" s="16"/>
      <c r="X10" s="16"/>
      <c r="Y10" s="16"/>
      <c r="AC10" s="16"/>
      <c r="AF10" s="16"/>
      <c r="AG10" s="16"/>
    </row>
    <row r="11" spans="1:33" ht="14.5" x14ac:dyDescent="0.25">
      <c r="A11" s="574">
        <v>8</v>
      </c>
      <c r="B11" s="843">
        <v>1</v>
      </c>
      <c r="C11" s="844">
        <v>45760</v>
      </c>
      <c r="D11" s="850" t="s">
        <v>10</v>
      </c>
      <c r="E11" s="901" t="str">
        <f t="shared" si="6"/>
        <v>SALTY DOGS</v>
      </c>
      <c r="F11" s="901" t="str">
        <f t="shared" si="6"/>
        <v>GREENWICH FC 30</v>
      </c>
      <c r="G11" s="846"/>
      <c r="H11" s="847">
        <f>VLOOKUP(E11,START_TIMES,2)</f>
        <v>0.33333333333333331</v>
      </c>
      <c r="I11" s="848" t="str">
        <f>VLOOKUP(E11,fields,2)</f>
        <v>Nonnewaug HS  (T), Woodbury</v>
      </c>
      <c r="J11" s="849"/>
      <c r="K11" s="16"/>
      <c r="M11" s="5" t="s">
        <v>95</v>
      </c>
      <c r="N11" s="5" t="s">
        <v>94</v>
      </c>
      <c r="P11" s="16"/>
      <c r="Q11" s="16"/>
      <c r="R11" s="16"/>
      <c r="S11" s="16"/>
      <c r="T11" s="16"/>
      <c r="U11" s="16"/>
      <c r="V11" s="16"/>
      <c r="W11" s="16"/>
      <c r="X11" s="16"/>
      <c r="Y11" s="16"/>
      <c r="AC11" s="16"/>
      <c r="AF11" s="16"/>
      <c r="AG11" s="16"/>
    </row>
    <row r="12" spans="1:33" ht="15" thickBot="1" x14ac:dyDescent="0.3">
      <c r="A12" s="574">
        <v>9</v>
      </c>
      <c r="B12" s="852">
        <v>1</v>
      </c>
      <c r="C12" s="844">
        <v>45760</v>
      </c>
      <c r="D12" s="850" t="s">
        <v>10</v>
      </c>
      <c r="E12" s="901" t="str">
        <f t="shared" si="6"/>
        <v>CLINTON FC 30</v>
      </c>
      <c r="F12" s="901" t="str">
        <f t="shared" si="6"/>
        <v>CHESHIRE SC UNITED</v>
      </c>
      <c r="G12" s="846"/>
      <c r="H12" s="847">
        <v>0.33333333333333331</v>
      </c>
      <c r="I12" s="848" t="str">
        <f>VLOOKUP(E12,fields,2)</f>
        <v>Indian River Sports Complex (T), Clinton</v>
      </c>
      <c r="J12" s="849" t="s">
        <v>950</v>
      </c>
      <c r="K12" s="16"/>
      <c r="M12" s="5" t="s">
        <v>96</v>
      </c>
      <c r="N12" s="5" t="s">
        <v>97</v>
      </c>
      <c r="P12" s="16"/>
      <c r="Q12" s="16"/>
      <c r="R12" s="16"/>
      <c r="S12" s="16"/>
      <c r="T12" s="16"/>
      <c r="U12" s="16"/>
      <c r="V12" s="16"/>
      <c r="W12" s="16"/>
      <c r="X12" s="16"/>
      <c r="Y12" s="16"/>
      <c r="AC12" s="16"/>
      <c r="AF12" s="16"/>
      <c r="AG12" s="16"/>
    </row>
    <row r="13" spans="1:33" ht="12.75" customHeight="1" thickTop="1" thickBot="1" x14ac:dyDescent="0.35">
      <c r="A13" s="574">
        <v>10</v>
      </c>
      <c r="B13" s="843">
        <v>1</v>
      </c>
      <c r="C13" s="844">
        <v>45760</v>
      </c>
      <c r="D13" s="850" t="s">
        <v>10</v>
      </c>
      <c r="E13" s="901" t="str">
        <f t="shared" si="6"/>
        <v>MILFORD AMIGOS</v>
      </c>
      <c r="F13" s="901" t="str">
        <f t="shared" si="6"/>
        <v xml:space="preserve">FC SHELTON </v>
      </c>
      <c r="G13" s="846"/>
      <c r="H13" s="847">
        <f>VLOOKUP(E13,START_TIMES,2)</f>
        <v>0.33333333333333331</v>
      </c>
      <c r="I13" s="848" t="str">
        <f>VLOOKUP(E13,fields,2)</f>
        <v>Pease Road (G), Woodbridge</v>
      </c>
      <c r="J13" s="849"/>
      <c r="K13" s="16"/>
      <c r="M13" s="5" t="s">
        <v>98</v>
      </c>
      <c r="N13" s="5" t="s">
        <v>99</v>
      </c>
      <c r="P13" s="546" t="s">
        <v>1072</v>
      </c>
      <c r="Q13" s="705" t="s">
        <v>647</v>
      </c>
      <c r="R13" s="7" t="s">
        <v>678</v>
      </c>
      <c r="S13" s="16"/>
      <c r="T13" s="198" t="s">
        <v>97</v>
      </c>
      <c r="U13" s="546" t="s">
        <v>1072</v>
      </c>
      <c r="V13" s="16">
        <v>1</v>
      </c>
      <c r="W13" s="198" t="s">
        <v>97</v>
      </c>
      <c r="X13" s="546" t="s">
        <v>1072</v>
      </c>
      <c r="Y13" s="16"/>
      <c r="Z13" s="546" t="s">
        <v>1072</v>
      </c>
      <c r="AA13" s="705" t="s">
        <v>647</v>
      </c>
      <c r="AB13" s="7" t="s">
        <v>678</v>
      </c>
      <c r="AF13" s="705" t="s">
        <v>647</v>
      </c>
      <c r="AG13" s="283">
        <v>0.41666666666666669</v>
      </c>
    </row>
    <row r="14" spans="1:33" ht="12.75" customHeight="1" thickTop="1" thickBot="1" x14ac:dyDescent="0.35">
      <c r="A14" s="574">
        <v>11</v>
      </c>
      <c r="B14" s="843">
        <v>1</v>
      </c>
      <c r="C14" s="844">
        <v>45760</v>
      </c>
      <c r="D14" s="850" t="s">
        <v>10</v>
      </c>
      <c r="E14" s="901" t="str">
        <f t="shared" si="6"/>
        <v>MILFORD TUESDAY</v>
      </c>
      <c r="F14" s="901" t="str">
        <f t="shared" si="6"/>
        <v>STAMFORD FC</v>
      </c>
      <c r="G14" s="846"/>
      <c r="H14" s="847">
        <f>VLOOKUP(E14,START_TIMES,2)</f>
        <v>0.33333333333333331</v>
      </c>
      <c r="I14" s="848" t="str">
        <f>VLOOKUP(E14,fields,2)</f>
        <v>Witek Park (G), Derby</v>
      </c>
      <c r="J14" s="849"/>
      <c r="K14" s="16"/>
      <c r="M14" s="5" t="s">
        <v>100</v>
      </c>
      <c r="N14" s="5" t="s">
        <v>101</v>
      </c>
      <c r="P14" s="546" t="s">
        <v>881</v>
      </c>
      <c r="Q14" s="730" t="s">
        <v>648</v>
      </c>
      <c r="R14" s="88" t="s">
        <v>91</v>
      </c>
      <c r="S14" s="16"/>
      <c r="T14" s="198" t="s">
        <v>101</v>
      </c>
      <c r="U14" s="546" t="s">
        <v>54</v>
      </c>
      <c r="V14" s="16">
        <v>2</v>
      </c>
      <c r="W14" s="198" t="s">
        <v>96</v>
      </c>
      <c r="X14" s="546" t="s">
        <v>881</v>
      </c>
      <c r="Y14" s="16"/>
      <c r="Z14" s="546" t="s">
        <v>881</v>
      </c>
      <c r="AA14" s="730" t="s">
        <v>648</v>
      </c>
      <c r="AB14" s="88" t="s">
        <v>91</v>
      </c>
      <c r="AF14" s="730" t="s">
        <v>648</v>
      </c>
      <c r="AG14" s="361" t="s">
        <v>91</v>
      </c>
    </row>
    <row r="15" spans="1:33" ht="12.75" customHeight="1" thickTop="1" thickBot="1" x14ac:dyDescent="0.35">
      <c r="A15" s="574">
        <v>12</v>
      </c>
      <c r="B15" s="843"/>
      <c r="C15" s="844"/>
      <c r="D15" s="850"/>
      <c r="E15" s="901"/>
      <c r="F15" s="901"/>
      <c r="G15" s="846"/>
      <c r="H15" s="847"/>
      <c r="I15" s="848"/>
      <c r="J15" s="849"/>
      <c r="K15" s="16"/>
      <c r="M15" s="5"/>
      <c r="N15" s="5"/>
      <c r="P15" s="546" t="s">
        <v>878</v>
      </c>
      <c r="Q15" s="760" t="s">
        <v>1121</v>
      </c>
      <c r="R15" s="88" t="s">
        <v>91</v>
      </c>
      <c r="S15" s="16"/>
      <c r="T15" s="199" t="s">
        <v>150</v>
      </c>
      <c r="U15" s="730" t="s">
        <v>648</v>
      </c>
      <c r="V15" s="16">
        <v>3</v>
      </c>
      <c r="W15" s="198" t="s">
        <v>93</v>
      </c>
      <c r="X15" s="546" t="s">
        <v>878</v>
      </c>
      <c r="Y15" s="16"/>
      <c r="Z15" s="546" t="s">
        <v>878</v>
      </c>
      <c r="AA15" s="760" t="s">
        <v>1121</v>
      </c>
      <c r="AB15" s="88" t="s">
        <v>91</v>
      </c>
      <c r="AF15" s="760" t="s">
        <v>1121</v>
      </c>
      <c r="AG15" s="361" t="s">
        <v>91</v>
      </c>
    </row>
    <row r="16" spans="1:33" ht="12.75" customHeight="1" thickTop="1" thickBot="1" x14ac:dyDescent="0.35">
      <c r="A16" s="574">
        <v>13</v>
      </c>
      <c r="B16" s="843">
        <v>1</v>
      </c>
      <c r="C16" s="844">
        <v>45760</v>
      </c>
      <c r="D16" s="853" t="s">
        <v>175</v>
      </c>
      <c r="E16" s="901" t="str">
        <f t="shared" ref="E16:F20" si="7">VLOOKUP(M16,Teams,2)</f>
        <v>LITCHFIELD COUNTY BLUES 30</v>
      </c>
      <c r="F16" s="901" t="str">
        <f t="shared" si="7"/>
        <v>ECUA-ANDES 30</v>
      </c>
      <c r="G16" s="846"/>
      <c r="H16" s="847">
        <f>VLOOKUP(E16,START_TIMES,2)</f>
        <v>0.375</v>
      </c>
      <c r="I16" s="848" t="str">
        <f>VLOOKUP(E16,fields,2)</f>
        <v>New Milford HS (T), New Milford</v>
      </c>
      <c r="J16" s="849"/>
      <c r="K16" s="16"/>
      <c r="M16" s="5" t="s">
        <v>155</v>
      </c>
      <c r="N16" s="5" t="s">
        <v>152</v>
      </c>
      <c r="O16" s="16" t="s">
        <v>0</v>
      </c>
      <c r="P16" s="546" t="s">
        <v>1073</v>
      </c>
      <c r="Q16" s="705" t="s">
        <v>1122</v>
      </c>
      <c r="R16" s="88" t="s">
        <v>91</v>
      </c>
      <c r="S16" s="16"/>
      <c r="T16" s="199" t="s">
        <v>151</v>
      </c>
      <c r="U16" s="730" t="s">
        <v>676</v>
      </c>
      <c r="V16" s="16">
        <v>4</v>
      </c>
      <c r="W16" s="198" t="s">
        <v>99</v>
      </c>
      <c r="X16" s="546" t="s">
        <v>1073</v>
      </c>
      <c r="Y16" s="16"/>
      <c r="Z16" s="546" t="s">
        <v>1073</v>
      </c>
      <c r="AA16" s="705" t="s">
        <v>1122</v>
      </c>
      <c r="AB16" s="88" t="s">
        <v>91</v>
      </c>
      <c r="AF16" s="705" t="s">
        <v>1122</v>
      </c>
      <c r="AG16" s="361" t="s">
        <v>91</v>
      </c>
    </row>
    <row r="17" spans="1:33" ht="12.75" customHeight="1" thickTop="1" thickBot="1" x14ac:dyDescent="0.35">
      <c r="A17" s="574">
        <v>14</v>
      </c>
      <c r="B17" s="843">
        <v>1</v>
      </c>
      <c r="C17" s="844">
        <v>45760</v>
      </c>
      <c r="D17" s="853" t="s">
        <v>175</v>
      </c>
      <c r="E17" s="901" t="str">
        <f t="shared" si="7"/>
        <v>FC CELTA</v>
      </c>
      <c r="F17" s="901" t="str">
        <f t="shared" si="7"/>
        <v>QPR</v>
      </c>
      <c r="G17" s="846"/>
      <c r="H17" s="847">
        <f>VLOOKUP(E17,START_TIMES,2)</f>
        <v>0.33333333333333331</v>
      </c>
      <c r="I17" s="848" t="str">
        <f>VLOOKUP(E17,fields,2)</f>
        <v>Foran HS KMT (T), Milford</v>
      </c>
      <c r="J17" s="849"/>
      <c r="K17" s="16"/>
      <c r="M17" s="5" t="s">
        <v>154</v>
      </c>
      <c r="N17" s="5" t="s">
        <v>158</v>
      </c>
      <c r="P17" s="546" t="s">
        <v>880</v>
      </c>
      <c r="Q17" s="553" t="s">
        <v>1080</v>
      </c>
      <c r="R17" s="88" t="s">
        <v>91</v>
      </c>
      <c r="S17" s="16"/>
      <c r="T17" s="199" t="s">
        <v>152</v>
      </c>
      <c r="U17" s="730" t="s">
        <v>1131</v>
      </c>
      <c r="V17" s="16">
        <v>5</v>
      </c>
      <c r="W17" s="198" t="s">
        <v>94</v>
      </c>
      <c r="X17" s="546" t="s">
        <v>880</v>
      </c>
      <c r="Y17" s="16"/>
      <c r="Z17" s="546" t="s">
        <v>880</v>
      </c>
      <c r="AA17" s="553" t="s">
        <v>1080</v>
      </c>
      <c r="AB17" s="88" t="s">
        <v>91</v>
      </c>
      <c r="AF17" s="553" t="s">
        <v>1080</v>
      </c>
      <c r="AG17" s="361" t="s">
        <v>91</v>
      </c>
    </row>
    <row r="18" spans="1:33" ht="12.75" customHeight="1" thickTop="1" thickBot="1" x14ac:dyDescent="0.35">
      <c r="A18" s="574">
        <v>15</v>
      </c>
      <c r="B18" s="843">
        <v>1</v>
      </c>
      <c r="C18" s="844">
        <v>45760</v>
      </c>
      <c r="D18" s="853" t="s">
        <v>175</v>
      </c>
      <c r="E18" s="901" t="str">
        <f t="shared" si="7"/>
        <v>COYOTES FC</v>
      </c>
      <c r="F18" s="902" t="str">
        <f t="shared" si="7"/>
        <v>BYE 30</v>
      </c>
      <c r="G18" s="854"/>
      <c r="H18" s="855" t="s">
        <v>91</v>
      </c>
      <c r="I18" s="856" t="s">
        <v>91</v>
      </c>
      <c r="J18" s="849"/>
      <c r="K18" s="16"/>
      <c r="M18" s="5" t="s">
        <v>151</v>
      </c>
      <c r="N18" s="5" t="s">
        <v>150</v>
      </c>
      <c r="P18" s="546" t="s">
        <v>668</v>
      </c>
      <c r="Q18" s="713" t="s">
        <v>884</v>
      </c>
      <c r="R18" s="7" t="s">
        <v>681</v>
      </c>
      <c r="S18" s="16"/>
      <c r="T18" s="199" t="s">
        <v>153</v>
      </c>
      <c r="U18" s="730" t="s">
        <v>904</v>
      </c>
      <c r="V18" s="16">
        <v>6</v>
      </c>
      <c r="W18" s="198" t="s">
        <v>92</v>
      </c>
      <c r="X18" s="546" t="s">
        <v>668</v>
      </c>
      <c r="Y18" s="16"/>
      <c r="Z18" s="546" t="s">
        <v>668</v>
      </c>
      <c r="AA18" s="713" t="s">
        <v>884</v>
      </c>
      <c r="AB18" s="7" t="s">
        <v>681</v>
      </c>
      <c r="AF18" s="713" t="s">
        <v>884</v>
      </c>
      <c r="AG18" s="283">
        <v>0.375</v>
      </c>
    </row>
    <row r="19" spans="1:33" ht="12.75" customHeight="1" thickTop="1" thickBot="1" x14ac:dyDescent="0.35">
      <c r="A19" s="574">
        <v>16</v>
      </c>
      <c r="B19" s="843">
        <v>1</v>
      </c>
      <c r="C19" s="844">
        <v>45760</v>
      </c>
      <c r="D19" s="853" t="s">
        <v>175</v>
      </c>
      <c r="E19" s="901" t="str">
        <f t="shared" si="7"/>
        <v>NAUGATUCK FUSION</v>
      </c>
      <c r="F19" s="901" t="str">
        <f>VLOOKUP(N19,Teams,2)</f>
        <v>FC CALDO VERDE</v>
      </c>
      <c r="G19" s="846"/>
      <c r="H19" s="847">
        <f>VLOOKUP(E19,START_TIMES,2)</f>
        <v>0.41666666666666669</v>
      </c>
      <c r="I19" s="848" t="str">
        <f>VLOOKUP(E19,fields,2)</f>
        <v>City Hill MS (G), Naugatuck</v>
      </c>
      <c r="J19" s="849"/>
      <c r="K19" s="16"/>
      <c r="M19" s="5" t="s">
        <v>156</v>
      </c>
      <c r="N19" s="5" t="s">
        <v>153</v>
      </c>
      <c r="P19" s="546" t="s">
        <v>52</v>
      </c>
      <c r="Q19" s="546" t="s">
        <v>1072</v>
      </c>
      <c r="R19" s="7" t="s">
        <v>927</v>
      </c>
      <c r="S19" s="16"/>
      <c r="T19" s="199" t="s">
        <v>154</v>
      </c>
      <c r="U19" s="730" t="s">
        <v>1125</v>
      </c>
      <c r="V19" s="16">
        <v>7</v>
      </c>
      <c r="W19" s="198" t="s">
        <v>98</v>
      </c>
      <c r="X19" s="546" t="s">
        <v>52</v>
      </c>
      <c r="Y19" s="16"/>
      <c r="Z19" s="546" t="s">
        <v>52</v>
      </c>
      <c r="AA19" s="546" t="s">
        <v>1072</v>
      </c>
      <c r="AB19" s="7" t="s">
        <v>927</v>
      </c>
      <c r="AF19" s="546" t="s">
        <v>1072</v>
      </c>
      <c r="AG19" s="283">
        <v>0.375</v>
      </c>
    </row>
    <row r="20" spans="1:33" ht="12.75" customHeight="1" thickTop="1" thickBot="1" x14ac:dyDescent="0.35">
      <c r="A20" s="574">
        <v>17</v>
      </c>
      <c r="B20" s="843">
        <v>1</v>
      </c>
      <c r="C20" s="844">
        <v>45760</v>
      </c>
      <c r="D20" s="853" t="s">
        <v>175</v>
      </c>
      <c r="E20" s="901" t="str">
        <f t="shared" si="7"/>
        <v>NORWALK FC</v>
      </c>
      <c r="F20" s="901" t="str">
        <f t="shared" si="7"/>
        <v>TRINITY FC</v>
      </c>
      <c r="G20" s="846"/>
      <c r="H20" s="847">
        <f>VLOOKUP(E20,START_TIMES,2)</f>
        <v>0.41666666666666702</v>
      </c>
      <c r="I20" s="848" t="str">
        <f>VLOOKUP(E20,fields,2)</f>
        <v>Nathan Hale MS (T), Norwalk</v>
      </c>
      <c r="J20" s="849"/>
      <c r="K20" s="16"/>
      <c r="M20" s="5" t="s">
        <v>157</v>
      </c>
      <c r="N20" s="5" t="s">
        <v>159</v>
      </c>
      <c r="P20" s="546" t="s">
        <v>19</v>
      </c>
      <c r="Q20" s="546" t="s">
        <v>881</v>
      </c>
      <c r="R20" s="7" t="s">
        <v>679</v>
      </c>
      <c r="S20" s="16"/>
      <c r="T20" s="199" t="s">
        <v>155</v>
      </c>
      <c r="U20" s="730" t="s">
        <v>937</v>
      </c>
      <c r="V20" s="16">
        <v>8</v>
      </c>
      <c r="W20" s="198" t="s">
        <v>100</v>
      </c>
      <c r="X20" s="546" t="s">
        <v>19</v>
      </c>
      <c r="Y20" s="16"/>
      <c r="Z20" s="546" t="s">
        <v>19</v>
      </c>
      <c r="AA20" s="546" t="s">
        <v>881</v>
      </c>
      <c r="AB20" s="7" t="s">
        <v>901</v>
      </c>
      <c r="AF20" s="546" t="s">
        <v>881</v>
      </c>
      <c r="AG20" s="283">
        <v>0.41666666666666702</v>
      </c>
    </row>
    <row r="21" spans="1:33" ht="12.75" customHeight="1" thickTop="1" thickBot="1" x14ac:dyDescent="0.35">
      <c r="A21" s="574">
        <v>18</v>
      </c>
      <c r="B21" s="843" t="s">
        <v>0</v>
      </c>
      <c r="C21" s="844" t="s">
        <v>0</v>
      </c>
      <c r="D21" s="857" t="s">
        <v>0</v>
      </c>
      <c r="E21" s="903" t="s">
        <v>0</v>
      </c>
      <c r="F21" s="904" t="s">
        <v>0</v>
      </c>
      <c r="G21" s="846" t="s">
        <v>0</v>
      </c>
      <c r="H21" s="847" t="s">
        <v>0</v>
      </c>
      <c r="I21" s="848" t="s">
        <v>0</v>
      </c>
      <c r="J21" s="860" t="s">
        <v>0</v>
      </c>
      <c r="K21" s="16"/>
      <c r="M21" s="5"/>
      <c r="N21" s="5"/>
      <c r="P21" s="546" t="s">
        <v>1112</v>
      </c>
      <c r="Q21" s="723" t="s">
        <v>882</v>
      </c>
      <c r="R21" s="7" t="s">
        <v>679</v>
      </c>
      <c r="S21" s="16"/>
      <c r="T21" s="199" t="s">
        <v>156</v>
      </c>
      <c r="U21" s="730" t="s">
        <v>53</v>
      </c>
      <c r="V21" s="16">
        <v>9</v>
      </c>
      <c r="W21" s="198" t="s">
        <v>95</v>
      </c>
      <c r="X21" s="546" t="s">
        <v>1112</v>
      </c>
      <c r="Y21" s="16"/>
      <c r="Z21" s="546" t="s">
        <v>1112</v>
      </c>
      <c r="AA21" s="723" t="s">
        <v>882</v>
      </c>
      <c r="AB21" s="7" t="s">
        <v>679</v>
      </c>
      <c r="AF21" s="723" t="s">
        <v>882</v>
      </c>
      <c r="AG21" s="283">
        <v>0.33333333333333331</v>
      </c>
    </row>
    <row r="22" spans="1:33" ht="12.75" customHeight="1" thickTop="1" thickBot="1" x14ac:dyDescent="0.35">
      <c r="A22" s="574">
        <v>19</v>
      </c>
      <c r="B22" s="843">
        <v>1</v>
      </c>
      <c r="C22" s="844">
        <v>45760</v>
      </c>
      <c r="D22" s="851" t="s">
        <v>11</v>
      </c>
      <c r="E22" s="901" t="str">
        <f t="shared" ref="E22:F26" si="8">VLOOKUP(M22,Teams,2)</f>
        <v>GREENWICH PUMAS FC 40</v>
      </c>
      <c r="F22" s="901" t="str">
        <f t="shared" si="8"/>
        <v>DANBURY UNITED 40</v>
      </c>
      <c r="G22" s="835" t="s">
        <v>204</v>
      </c>
      <c r="H22" s="847">
        <f>VLOOKUP(E22,START_TIMES,2)</f>
        <v>0.41666666666666669</v>
      </c>
      <c r="I22" s="848" t="str">
        <f>VLOOKUP(E22,fields,2)</f>
        <v>Greenwich Fields</v>
      </c>
      <c r="J22" s="860" t="s">
        <v>1138</v>
      </c>
      <c r="K22" s="16"/>
      <c r="M22" s="5" t="s">
        <v>105</v>
      </c>
      <c r="N22" s="5" t="s">
        <v>162</v>
      </c>
      <c r="P22" s="546" t="s">
        <v>54</v>
      </c>
      <c r="Q22" s="723" t="s">
        <v>743</v>
      </c>
      <c r="R22" s="7" t="s">
        <v>682</v>
      </c>
      <c r="S22" s="16"/>
      <c r="T22" s="199" t="s">
        <v>157</v>
      </c>
      <c r="U22" s="730" t="s">
        <v>879</v>
      </c>
      <c r="V22" s="16">
        <v>10</v>
      </c>
      <c r="W22" s="198" t="s">
        <v>101</v>
      </c>
      <c r="X22" s="546" t="s">
        <v>54</v>
      </c>
      <c r="Y22" s="16"/>
      <c r="Z22" s="546" t="s">
        <v>54</v>
      </c>
      <c r="AA22" s="723" t="s">
        <v>743</v>
      </c>
      <c r="AB22" s="7" t="s">
        <v>682</v>
      </c>
      <c r="AF22" s="723" t="s">
        <v>743</v>
      </c>
      <c r="AG22" s="283">
        <v>0.375</v>
      </c>
    </row>
    <row r="23" spans="1:33" ht="12.75" customHeight="1" thickTop="1" thickBot="1" x14ac:dyDescent="0.35">
      <c r="A23" s="574">
        <v>20</v>
      </c>
      <c r="B23" s="852">
        <v>1</v>
      </c>
      <c r="C23" s="844">
        <v>45760</v>
      </c>
      <c r="D23" s="851" t="s">
        <v>11</v>
      </c>
      <c r="E23" s="901" t="str">
        <f t="shared" si="8"/>
        <v>STORM FC</v>
      </c>
      <c r="F23" s="901" t="str">
        <f t="shared" si="8"/>
        <v>GREENWICH FC 40</v>
      </c>
      <c r="G23" s="835" t="s">
        <v>204</v>
      </c>
      <c r="H23" s="847">
        <f>VLOOKUP(E23,START_TIMES,2)</f>
        <v>0.33333333333333331</v>
      </c>
      <c r="I23" s="848" t="str">
        <f>VLOOKUP(E23,fields,2)</f>
        <v>Wakeman Park (T), Westport</v>
      </c>
      <c r="J23" s="860" t="s">
        <v>1138</v>
      </c>
      <c r="K23" s="16"/>
      <c r="M23" s="5" t="s">
        <v>108</v>
      </c>
      <c r="N23" s="5" t="s">
        <v>104</v>
      </c>
      <c r="P23" s="547" t="s">
        <v>648</v>
      </c>
      <c r="Q23" s="726" t="s">
        <v>173</v>
      </c>
      <c r="R23" s="7" t="s">
        <v>682</v>
      </c>
      <c r="S23" s="16"/>
      <c r="T23" s="200" t="s">
        <v>158</v>
      </c>
      <c r="U23" s="547" t="s">
        <v>677</v>
      </c>
      <c r="V23" s="16">
        <v>11</v>
      </c>
      <c r="W23" s="200" t="s">
        <v>150</v>
      </c>
      <c r="X23" s="547" t="s">
        <v>648</v>
      </c>
      <c r="Y23" s="16"/>
      <c r="Z23" s="547" t="s">
        <v>648</v>
      </c>
      <c r="AA23" s="726" t="s">
        <v>173</v>
      </c>
      <c r="AB23" s="7" t="s">
        <v>682</v>
      </c>
      <c r="AF23" s="726" t="s">
        <v>173</v>
      </c>
      <c r="AG23" s="283">
        <v>0.45833333333333331</v>
      </c>
    </row>
    <row r="24" spans="1:33" ht="12.75" customHeight="1" thickTop="1" thickBot="1" x14ac:dyDescent="0.35">
      <c r="A24" s="574">
        <v>21</v>
      </c>
      <c r="B24" s="843">
        <v>1</v>
      </c>
      <c r="C24" s="844">
        <v>45760</v>
      </c>
      <c r="D24" s="851" t="s">
        <v>11</v>
      </c>
      <c r="E24" s="901" t="str">
        <f t="shared" si="8"/>
        <v>CLUB NAPOLI 40</v>
      </c>
      <c r="F24" s="901" t="str">
        <f t="shared" si="8"/>
        <v>CLINTON FC 40</v>
      </c>
      <c r="G24" s="656" t="s">
        <v>204</v>
      </c>
      <c r="H24" s="855" t="s">
        <v>91</v>
      </c>
      <c r="I24" s="856" t="s">
        <v>91</v>
      </c>
      <c r="J24" s="860" t="s">
        <v>1138</v>
      </c>
      <c r="K24" s="16"/>
      <c r="M24" s="5" t="s">
        <v>161</v>
      </c>
      <c r="N24" s="5" t="s">
        <v>160</v>
      </c>
      <c r="P24" s="547" t="s">
        <v>676</v>
      </c>
      <c r="Q24" s="547" t="s">
        <v>676</v>
      </c>
      <c r="R24" s="7" t="s">
        <v>956</v>
      </c>
      <c r="S24" s="16"/>
      <c r="T24" s="201" t="s">
        <v>96</v>
      </c>
      <c r="U24" s="712" t="s">
        <v>881</v>
      </c>
      <c r="V24" s="16">
        <v>12</v>
      </c>
      <c r="W24" s="200" t="s">
        <v>151</v>
      </c>
      <c r="X24" s="547" t="s">
        <v>676</v>
      </c>
      <c r="Y24" s="16"/>
      <c r="Z24" s="547" t="s">
        <v>676</v>
      </c>
      <c r="AA24" s="547" t="s">
        <v>676</v>
      </c>
      <c r="AB24" s="7" t="s">
        <v>956</v>
      </c>
      <c r="AF24" s="547" t="s">
        <v>676</v>
      </c>
      <c r="AG24" s="283">
        <v>0.33333333333333331</v>
      </c>
    </row>
    <row r="25" spans="1:33" ht="12.75" customHeight="1" thickTop="1" thickBot="1" x14ac:dyDescent="0.35">
      <c r="A25" s="574">
        <v>22</v>
      </c>
      <c r="B25" s="843">
        <v>1</v>
      </c>
      <c r="C25" s="844">
        <v>45760</v>
      </c>
      <c r="D25" s="851" t="s">
        <v>11</v>
      </c>
      <c r="E25" s="901" t="str">
        <f t="shared" si="8"/>
        <v xml:space="preserve">GUILFORD CELTIC </v>
      </c>
      <c r="F25" s="901" t="str">
        <f t="shared" si="8"/>
        <v>FAIRFIELD GAC 40</v>
      </c>
      <c r="G25" s="846"/>
      <c r="H25" s="847">
        <f>VLOOKUP(E25,START_TIMES,2)</f>
        <v>0.41666666666666702</v>
      </c>
      <c r="I25" s="848" t="str">
        <f>VLOOKUP(E25,fields,2)</f>
        <v>Guilford HS (T), Guilford</v>
      </c>
      <c r="J25" s="860"/>
      <c r="K25" s="16"/>
      <c r="M25" s="5" t="s">
        <v>106</v>
      </c>
      <c r="N25" s="5" t="s">
        <v>163</v>
      </c>
      <c r="P25" s="547" t="s">
        <v>1131</v>
      </c>
      <c r="Q25" s="712" t="s">
        <v>878</v>
      </c>
      <c r="R25" s="7" t="s">
        <v>683</v>
      </c>
      <c r="S25" s="16"/>
      <c r="T25" s="200" t="s">
        <v>159</v>
      </c>
      <c r="U25" s="547" t="s">
        <v>717</v>
      </c>
      <c r="V25" s="16">
        <v>13</v>
      </c>
      <c r="W25" s="200" t="s">
        <v>152</v>
      </c>
      <c r="X25" s="547" t="s">
        <v>1131</v>
      </c>
      <c r="Y25" s="16"/>
      <c r="Z25" s="547" t="s">
        <v>1131</v>
      </c>
      <c r="AA25" s="712" t="s">
        <v>878</v>
      </c>
      <c r="AB25" s="7" t="s">
        <v>683</v>
      </c>
      <c r="AF25" s="712" t="s">
        <v>878</v>
      </c>
      <c r="AG25" s="283">
        <v>0.375</v>
      </c>
    </row>
    <row r="26" spans="1:33" ht="12.75" customHeight="1" thickTop="1" thickBot="1" x14ac:dyDescent="0.35">
      <c r="A26" s="574">
        <v>23</v>
      </c>
      <c r="B26" s="843">
        <v>1</v>
      </c>
      <c r="C26" s="844">
        <v>45760</v>
      </c>
      <c r="D26" s="851" t="s">
        <v>11</v>
      </c>
      <c r="E26" s="901" t="str">
        <f t="shared" si="8"/>
        <v>SHEBEEN FC</v>
      </c>
      <c r="F26" s="901" t="str">
        <f t="shared" si="8"/>
        <v>VASCO DA GAMA 40</v>
      </c>
      <c r="G26" s="846"/>
      <c r="H26" s="847">
        <f>VLOOKUP(E26,START_TIMES,2)</f>
        <v>0.41666666666666702</v>
      </c>
      <c r="I26" s="848" t="str">
        <f>VLOOKUP(E26,fields,2)</f>
        <v>Ludlowe HS (T), Fairfield</v>
      </c>
      <c r="J26" s="849"/>
      <c r="K26" s="16"/>
      <c r="M26" s="5" t="s">
        <v>107</v>
      </c>
      <c r="N26" s="5" t="s">
        <v>109</v>
      </c>
      <c r="P26" s="547" t="s">
        <v>904</v>
      </c>
      <c r="Q26" s="731" t="s">
        <v>27</v>
      </c>
      <c r="R26" s="7" t="s">
        <v>683</v>
      </c>
      <c r="S26" s="16"/>
      <c r="T26" s="202" t="s">
        <v>160</v>
      </c>
      <c r="U26" s="549" t="s">
        <v>882</v>
      </c>
      <c r="V26" s="16">
        <v>14</v>
      </c>
      <c r="W26" s="200" t="s">
        <v>153</v>
      </c>
      <c r="X26" s="548" t="s">
        <v>904</v>
      </c>
      <c r="Y26" s="16"/>
      <c r="Z26" s="547" t="s">
        <v>904</v>
      </c>
      <c r="AA26" s="731" t="s">
        <v>27</v>
      </c>
      <c r="AB26" s="7" t="s">
        <v>683</v>
      </c>
      <c r="AF26" s="731" t="s">
        <v>27</v>
      </c>
      <c r="AG26" s="283">
        <v>0.45833333333333331</v>
      </c>
    </row>
    <row r="27" spans="1:33" ht="12.75" customHeight="1" thickTop="1" thickBot="1" x14ac:dyDescent="0.35">
      <c r="A27" s="574">
        <v>24</v>
      </c>
      <c r="B27" s="843" t="s">
        <v>0</v>
      </c>
      <c r="C27" s="844" t="s">
        <v>0</v>
      </c>
      <c r="D27" s="857" t="s">
        <v>0</v>
      </c>
      <c r="E27" s="903" t="s">
        <v>0</v>
      </c>
      <c r="F27" s="904" t="s">
        <v>0</v>
      </c>
      <c r="G27" s="846" t="s">
        <v>0</v>
      </c>
      <c r="H27" s="847" t="s">
        <v>0</v>
      </c>
      <c r="I27" s="848" t="s">
        <v>0</v>
      </c>
      <c r="J27" s="860" t="s">
        <v>0</v>
      </c>
      <c r="K27" s="16"/>
      <c r="M27" s="319"/>
      <c r="N27" s="319"/>
      <c r="P27" s="547" t="s">
        <v>1125</v>
      </c>
      <c r="Q27" s="725" t="s">
        <v>33</v>
      </c>
      <c r="R27" s="7" t="s">
        <v>684</v>
      </c>
      <c r="S27" s="16"/>
      <c r="T27" s="202" t="s">
        <v>161</v>
      </c>
      <c r="U27" s="731" t="s">
        <v>743</v>
      </c>
      <c r="V27" s="16">
        <v>15</v>
      </c>
      <c r="W27" s="200" t="s">
        <v>154</v>
      </c>
      <c r="X27" s="547" t="s">
        <v>1125</v>
      </c>
      <c r="Y27" s="16"/>
      <c r="Z27" s="547" t="s">
        <v>1125</v>
      </c>
      <c r="AA27" s="725" t="s">
        <v>33</v>
      </c>
      <c r="AB27" s="7" t="s">
        <v>684</v>
      </c>
      <c r="AF27" s="725" t="s">
        <v>33</v>
      </c>
      <c r="AG27" s="283">
        <v>0.33333333333333331</v>
      </c>
    </row>
    <row r="28" spans="1:33" ht="12.75" customHeight="1" thickTop="1" thickBot="1" x14ac:dyDescent="0.35">
      <c r="A28" s="574">
        <v>25</v>
      </c>
      <c r="B28" s="843">
        <v>1</v>
      </c>
      <c r="C28" s="844">
        <v>45760</v>
      </c>
      <c r="D28" s="861" t="s">
        <v>1114</v>
      </c>
      <c r="E28" s="905" t="str">
        <f t="shared" ref="E28" si="9">VLOOKUP(M28,Teams,2)</f>
        <v>BYE 40N</v>
      </c>
      <c r="F28" s="905" t="str">
        <f t="shared" ref="F28" si="10">VLOOKUP(N28,Teams,2)</f>
        <v>SOUTHEAST ROVERS</v>
      </c>
      <c r="G28" s="854"/>
      <c r="H28" s="847" t="str">
        <f>VLOOKUP(E28,START_TIMES,2)</f>
        <v>--</v>
      </c>
      <c r="I28" s="848"/>
      <c r="J28" s="849"/>
      <c r="K28" s="16"/>
      <c r="M28" s="736" t="s">
        <v>110</v>
      </c>
      <c r="N28" s="736" t="s">
        <v>117</v>
      </c>
      <c r="P28" s="548" t="s">
        <v>937</v>
      </c>
      <c r="Q28" s="715" t="s">
        <v>45</v>
      </c>
      <c r="R28" s="7" t="s">
        <v>952</v>
      </c>
      <c r="S28" s="16"/>
      <c r="T28" s="202" t="s">
        <v>162</v>
      </c>
      <c r="U28" s="549" t="s">
        <v>27</v>
      </c>
      <c r="V28" s="16">
        <v>16</v>
      </c>
      <c r="W28" s="200" t="s">
        <v>155</v>
      </c>
      <c r="X28" s="548" t="s">
        <v>937</v>
      </c>
      <c r="Y28" s="16"/>
      <c r="Z28" s="548" t="s">
        <v>937</v>
      </c>
      <c r="AA28" s="715" t="s">
        <v>45</v>
      </c>
      <c r="AB28" s="7" t="s">
        <v>952</v>
      </c>
      <c r="AF28" s="715" t="s">
        <v>45</v>
      </c>
      <c r="AG28" s="283">
        <v>0.41666666666666669</v>
      </c>
    </row>
    <row r="29" spans="1:33" ht="12.75" customHeight="1" thickTop="1" thickBot="1" x14ac:dyDescent="0.35">
      <c r="A29" s="574">
        <v>26</v>
      </c>
      <c r="B29" s="843">
        <v>1</v>
      </c>
      <c r="C29" s="844">
        <v>45760</v>
      </c>
      <c r="D29" s="861" t="s">
        <v>1114</v>
      </c>
      <c r="E29" s="901" t="str">
        <f t="shared" ref="E29:F31" si="11">VLOOKUP(M29,Teams,2)</f>
        <v>NORTH BRANFORD 40</v>
      </c>
      <c r="F29" s="901" t="str">
        <f t="shared" si="11"/>
        <v>GUILFORD BELL CURVE</v>
      </c>
      <c r="G29" s="846"/>
      <c r="H29" s="847">
        <v>0.33333333333333331</v>
      </c>
      <c r="I29" s="848" t="s">
        <v>692</v>
      </c>
      <c r="J29" s="849" t="s">
        <v>1137</v>
      </c>
      <c r="K29" s="16"/>
      <c r="M29" s="736" t="s">
        <v>115</v>
      </c>
      <c r="N29" s="736" t="s">
        <v>112</v>
      </c>
      <c r="P29" s="547" t="s">
        <v>53</v>
      </c>
      <c r="Q29" s="547" t="s">
        <v>1131</v>
      </c>
      <c r="R29" s="7" t="s">
        <v>486</v>
      </c>
      <c r="S29" s="16"/>
      <c r="T29" s="202" t="s">
        <v>163</v>
      </c>
      <c r="U29" s="731" t="s">
        <v>740</v>
      </c>
      <c r="V29" s="16">
        <v>17</v>
      </c>
      <c r="W29" s="200" t="s">
        <v>156</v>
      </c>
      <c r="X29" s="547" t="s">
        <v>53</v>
      </c>
      <c r="Y29" s="16"/>
      <c r="Z29" s="547" t="s">
        <v>53</v>
      </c>
      <c r="AA29" s="547" t="s">
        <v>1131</v>
      </c>
      <c r="AB29" s="7" t="s">
        <v>684</v>
      </c>
      <c r="AF29" s="547" t="s">
        <v>1131</v>
      </c>
      <c r="AG29" s="283">
        <v>0.33333333333333331</v>
      </c>
    </row>
    <row r="30" spans="1:33" ht="12.75" customHeight="1" thickTop="1" thickBot="1" x14ac:dyDescent="0.35">
      <c r="A30" s="574">
        <v>27</v>
      </c>
      <c r="B30" s="843">
        <v>1</v>
      </c>
      <c r="C30" s="844">
        <v>45760</v>
      </c>
      <c r="D30" s="861" t="s">
        <v>1114</v>
      </c>
      <c r="E30" s="901" t="str">
        <f t="shared" si="11"/>
        <v>LITCHFIELD COUNTY BLUES 40</v>
      </c>
      <c r="F30" s="901" t="str">
        <f t="shared" si="11"/>
        <v>NEW HAVEN AMERICANS</v>
      </c>
      <c r="G30" s="846"/>
      <c r="H30" s="847">
        <v>0.33333333333333331</v>
      </c>
      <c r="I30" s="848" t="str">
        <f>VLOOKUP(E30,fields,2)</f>
        <v xml:space="preserve">White Field (G), Litchfield </v>
      </c>
      <c r="J30" s="849" t="s">
        <v>950</v>
      </c>
      <c r="K30" s="16"/>
      <c r="M30" s="736" t="s">
        <v>113</v>
      </c>
      <c r="N30" s="736" t="s">
        <v>114</v>
      </c>
      <c r="P30" s="547" t="s">
        <v>879</v>
      </c>
      <c r="Q30" s="725" t="s">
        <v>1130</v>
      </c>
      <c r="R30" s="7" t="s">
        <v>486</v>
      </c>
      <c r="S30" s="16"/>
      <c r="T30" s="202" t="s">
        <v>104</v>
      </c>
      <c r="U30" s="731" t="s">
        <v>883</v>
      </c>
      <c r="V30" s="16">
        <v>18</v>
      </c>
      <c r="W30" s="200" t="s">
        <v>157</v>
      </c>
      <c r="X30" s="547" t="s">
        <v>879</v>
      </c>
      <c r="Y30" s="16"/>
      <c r="Z30" s="547" t="s">
        <v>879</v>
      </c>
      <c r="AA30" s="725" t="s">
        <v>1130</v>
      </c>
      <c r="AB30" s="7" t="s">
        <v>684</v>
      </c>
      <c r="AF30" s="725" t="s">
        <v>1130</v>
      </c>
      <c r="AG30" s="283">
        <v>0.41666666666666702</v>
      </c>
    </row>
    <row r="31" spans="1:33" ht="12.75" customHeight="1" thickTop="1" thickBot="1" x14ac:dyDescent="0.35">
      <c r="A31" s="574">
        <v>28</v>
      </c>
      <c r="B31" s="843">
        <v>1</v>
      </c>
      <c r="C31" s="844">
        <v>45760</v>
      </c>
      <c r="D31" s="861" t="s">
        <v>1114</v>
      </c>
      <c r="E31" s="901" t="str">
        <f t="shared" si="11"/>
        <v>PAN ZONES</v>
      </c>
      <c r="F31" s="901" t="str">
        <f t="shared" si="11"/>
        <v>FC LEONE</v>
      </c>
      <c r="G31" s="846"/>
      <c r="H31" s="847">
        <f>VLOOKUP(E31,START_TIMES,2)</f>
        <v>0.41666666666666669</v>
      </c>
      <c r="I31" s="848" t="str">
        <f>VLOOKUP(E31,fields,2)</f>
        <v>Stanley Quarter Park (G), New Britain</v>
      </c>
      <c r="J31" s="849"/>
      <c r="K31" s="16"/>
      <c r="M31" s="754" t="s">
        <v>116</v>
      </c>
      <c r="N31" s="754" t="s">
        <v>111</v>
      </c>
      <c r="P31" s="547" t="s">
        <v>677</v>
      </c>
      <c r="Q31" s="731" t="s">
        <v>740</v>
      </c>
      <c r="R31" s="7" t="s">
        <v>691</v>
      </c>
      <c r="S31" s="16"/>
      <c r="T31" s="202" t="s">
        <v>105</v>
      </c>
      <c r="U31" s="731" t="s">
        <v>899</v>
      </c>
      <c r="V31" s="16">
        <v>19</v>
      </c>
      <c r="W31" s="200" t="s">
        <v>158</v>
      </c>
      <c r="X31" s="547" t="s">
        <v>677</v>
      </c>
      <c r="Y31" s="16"/>
      <c r="Z31" s="547" t="s">
        <v>677</v>
      </c>
      <c r="AA31" s="731" t="s">
        <v>740</v>
      </c>
      <c r="AB31" s="7" t="s">
        <v>691</v>
      </c>
      <c r="AF31" s="731" t="s">
        <v>740</v>
      </c>
      <c r="AG31" s="283">
        <v>0.33333333333333331</v>
      </c>
    </row>
    <row r="32" spans="1:33" ht="12.75" customHeight="1" thickTop="1" thickBot="1" x14ac:dyDescent="0.4">
      <c r="A32" s="574">
        <v>29</v>
      </c>
      <c r="B32" s="843" t="s">
        <v>0</v>
      </c>
      <c r="C32" s="844" t="s">
        <v>0</v>
      </c>
      <c r="D32" s="857" t="s">
        <v>0</v>
      </c>
      <c r="E32" s="903" t="s">
        <v>0</v>
      </c>
      <c r="F32" s="904" t="s">
        <v>0</v>
      </c>
      <c r="G32" s="846" t="s">
        <v>0</v>
      </c>
      <c r="H32" s="847" t="s">
        <v>0</v>
      </c>
      <c r="I32" s="848" t="s">
        <v>0</v>
      </c>
      <c r="J32" s="860" t="s">
        <v>0</v>
      </c>
      <c r="K32" s="16"/>
      <c r="M32" s="281"/>
      <c r="N32" s="281"/>
      <c r="P32" s="547" t="s">
        <v>717</v>
      </c>
      <c r="Q32" s="718" t="s">
        <v>741</v>
      </c>
      <c r="R32" s="7" t="s">
        <v>691</v>
      </c>
      <c r="S32" s="16"/>
      <c r="T32" s="202" t="s">
        <v>106</v>
      </c>
      <c r="U32" s="731" t="s">
        <v>216</v>
      </c>
      <c r="V32" s="16">
        <v>20</v>
      </c>
      <c r="W32" s="200" t="s">
        <v>159</v>
      </c>
      <c r="X32" s="547" t="s">
        <v>717</v>
      </c>
      <c r="Y32" s="16"/>
      <c r="Z32" s="547" t="s">
        <v>717</v>
      </c>
      <c r="AA32" s="718" t="s">
        <v>741</v>
      </c>
      <c r="AB32" s="7" t="s">
        <v>691</v>
      </c>
      <c r="AF32" s="718" t="s">
        <v>741</v>
      </c>
      <c r="AG32" s="283">
        <v>0.33333333333333331</v>
      </c>
    </row>
    <row r="33" spans="1:33" ht="12.75" customHeight="1" thickTop="1" thickBot="1" x14ac:dyDescent="0.35">
      <c r="A33" s="574">
        <v>30</v>
      </c>
      <c r="B33" s="843">
        <v>1</v>
      </c>
      <c r="C33" s="844">
        <v>45760</v>
      </c>
      <c r="D33" s="865" t="s">
        <v>1115</v>
      </c>
      <c r="E33" s="901" t="str">
        <f t="shared" ref="E33:F36" si="12">VLOOKUP(M33,Teams,2)</f>
        <v>BESA SC</v>
      </c>
      <c r="F33" s="901" t="str">
        <f t="shared" si="12"/>
        <v>WILTON WOLVES</v>
      </c>
      <c r="G33" s="854"/>
      <c r="H33" s="847">
        <f>VLOOKUP(E33,START_TIMES,2)</f>
        <v>0.41666666666666669</v>
      </c>
      <c r="I33" s="848" t="str">
        <f>VLOOKUP(E33,fields,2)</f>
        <v>Bucks Hill Park (G), Waterbury</v>
      </c>
      <c r="J33" s="849"/>
      <c r="K33" s="16"/>
      <c r="M33" s="775" t="s">
        <v>118</v>
      </c>
      <c r="N33" s="775" t="s">
        <v>125</v>
      </c>
      <c r="P33" s="549" t="s">
        <v>882</v>
      </c>
      <c r="Q33" s="548" t="s">
        <v>904</v>
      </c>
      <c r="R33" s="7" t="s">
        <v>979</v>
      </c>
      <c r="S33" s="16"/>
      <c r="T33" s="203" t="s">
        <v>107</v>
      </c>
      <c r="U33" s="549" t="s">
        <v>888</v>
      </c>
      <c r="V33" s="16">
        <v>21</v>
      </c>
      <c r="W33" s="203" t="s">
        <v>160</v>
      </c>
      <c r="X33" s="549" t="s">
        <v>882</v>
      </c>
      <c r="Y33" s="16"/>
      <c r="Z33" s="549" t="s">
        <v>882</v>
      </c>
      <c r="AA33" s="548" t="s">
        <v>904</v>
      </c>
      <c r="AB33" s="7" t="s">
        <v>979</v>
      </c>
      <c r="AF33" s="548" t="s">
        <v>904</v>
      </c>
      <c r="AG33" s="283">
        <v>0.41666666666666669</v>
      </c>
    </row>
    <row r="34" spans="1:33" ht="12.75" customHeight="1" thickTop="1" thickBot="1" x14ac:dyDescent="0.35">
      <c r="A34" s="574">
        <v>31</v>
      </c>
      <c r="B34" s="843">
        <v>1</v>
      </c>
      <c r="C34" s="844">
        <v>45760</v>
      </c>
      <c r="D34" s="865" t="s">
        <v>1115</v>
      </c>
      <c r="E34" s="901" t="str">
        <f t="shared" si="12"/>
        <v>RIDGEFIELD KICKS</v>
      </c>
      <c r="F34" s="901" t="str">
        <f t="shared" si="12"/>
        <v>DERBY QUITUS</v>
      </c>
      <c r="G34" s="846"/>
      <c r="H34" s="847">
        <f>VLOOKUP(E34,START_TIMES,2)</f>
        <v>0.33333333333333331</v>
      </c>
      <c r="I34" s="848" t="str">
        <f>VLOOKUP(E34,fields,2)</f>
        <v>Wooster School (T), Danbury</v>
      </c>
      <c r="J34" s="849"/>
      <c r="K34" s="16"/>
      <c r="M34" s="775" t="s">
        <v>123</v>
      </c>
      <c r="N34" s="775" t="s">
        <v>120</v>
      </c>
      <c r="P34" s="549" t="s">
        <v>743</v>
      </c>
      <c r="Q34" s="548" t="s">
        <v>1125</v>
      </c>
      <c r="R34" s="7" t="s">
        <v>900</v>
      </c>
      <c r="S34" s="16"/>
      <c r="T34" s="203" t="s">
        <v>108</v>
      </c>
      <c r="U34" s="549" t="s">
        <v>192</v>
      </c>
      <c r="V34" s="16">
        <v>22</v>
      </c>
      <c r="W34" s="203" t="s">
        <v>161</v>
      </c>
      <c r="X34" s="549" t="s">
        <v>743</v>
      </c>
      <c r="Y34" s="16"/>
      <c r="Z34" s="549" t="s">
        <v>743</v>
      </c>
      <c r="AA34" s="548" t="s">
        <v>1125</v>
      </c>
      <c r="AB34" s="7" t="s">
        <v>900</v>
      </c>
      <c r="AF34" s="548" t="s">
        <v>1125</v>
      </c>
      <c r="AG34" s="283">
        <v>0.33333333333333331</v>
      </c>
    </row>
    <row r="35" spans="1:33" ht="12.75" customHeight="1" thickTop="1" thickBot="1" x14ac:dyDescent="0.35">
      <c r="A35" s="574">
        <v>32</v>
      </c>
      <c r="B35" s="843">
        <v>1</v>
      </c>
      <c r="C35" s="844">
        <v>45760</v>
      </c>
      <c r="D35" s="865" t="s">
        <v>1115</v>
      </c>
      <c r="E35" s="901" t="str">
        <f t="shared" si="12"/>
        <v>ECUA-ANDES 40</v>
      </c>
      <c r="F35" s="901" t="str">
        <f t="shared" si="12"/>
        <v>LUSITANOS FC</v>
      </c>
      <c r="G35" s="846"/>
      <c r="H35" s="847">
        <f>VLOOKUP(E35,START_TIMES,2)</f>
        <v>0.41666666666666702</v>
      </c>
      <c r="I35" s="848" t="str">
        <f>VLOOKUP(E35,fields,2)</f>
        <v>TBD</v>
      </c>
      <c r="J35" s="849"/>
      <c r="K35" s="16"/>
      <c r="M35" s="775" t="s">
        <v>121</v>
      </c>
      <c r="N35" s="775" t="s">
        <v>122</v>
      </c>
      <c r="P35" s="549" t="s">
        <v>27</v>
      </c>
      <c r="Q35" s="722" t="s">
        <v>1126</v>
      </c>
      <c r="R35" s="7" t="s">
        <v>957</v>
      </c>
      <c r="S35" s="16"/>
      <c r="T35" s="204" t="s">
        <v>93</v>
      </c>
      <c r="U35" s="724" t="s">
        <v>878</v>
      </c>
      <c r="V35" s="16">
        <v>23</v>
      </c>
      <c r="W35" s="203" t="s">
        <v>162</v>
      </c>
      <c r="X35" s="549" t="s">
        <v>27</v>
      </c>
      <c r="Y35" s="16"/>
      <c r="Z35" s="549" t="s">
        <v>27</v>
      </c>
      <c r="AA35" s="722" t="s">
        <v>1126</v>
      </c>
      <c r="AB35" s="7" t="s">
        <v>957</v>
      </c>
      <c r="AF35" s="722" t="s">
        <v>1126</v>
      </c>
      <c r="AG35" s="283">
        <v>0.41666666666666669</v>
      </c>
    </row>
    <row r="36" spans="1:33" ht="12.75" customHeight="1" thickTop="1" thickBot="1" x14ac:dyDescent="0.35">
      <c r="A36" s="574">
        <v>33</v>
      </c>
      <c r="B36" s="843">
        <v>1</v>
      </c>
      <c r="C36" s="844">
        <v>45760</v>
      </c>
      <c r="D36" s="865" t="s">
        <v>1115</v>
      </c>
      <c r="E36" s="901" t="str">
        <f t="shared" si="12"/>
        <v>STAMFORD UNITED</v>
      </c>
      <c r="F36" s="901" t="s">
        <v>25</v>
      </c>
      <c r="G36" s="846"/>
      <c r="H36" s="847">
        <v>0.41666666666666669</v>
      </c>
      <c r="I36" s="848" t="str">
        <f>VLOOKUP(E36,fields,2)</f>
        <v>West Beach Fields (T), Stamford</v>
      </c>
      <c r="J36" s="849"/>
      <c r="K36" s="16"/>
      <c r="M36" s="776" t="s">
        <v>124</v>
      </c>
      <c r="N36" s="776" t="s">
        <v>119</v>
      </c>
      <c r="P36" s="549" t="s">
        <v>740</v>
      </c>
      <c r="Q36" s="724" t="s">
        <v>1073</v>
      </c>
      <c r="R36" s="7" t="s">
        <v>689</v>
      </c>
      <c r="S36" s="16"/>
      <c r="T36" s="203" t="s">
        <v>109</v>
      </c>
      <c r="U36" s="549" t="s">
        <v>26</v>
      </c>
      <c r="V36" s="16">
        <v>24</v>
      </c>
      <c r="W36" s="203" t="s">
        <v>163</v>
      </c>
      <c r="X36" s="549" t="s">
        <v>740</v>
      </c>
      <c r="Y36" s="16"/>
      <c r="Z36" s="549" t="s">
        <v>740</v>
      </c>
      <c r="AA36" s="724" t="s">
        <v>1073</v>
      </c>
      <c r="AB36" s="7" t="s">
        <v>689</v>
      </c>
      <c r="AF36" s="724" t="s">
        <v>1073</v>
      </c>
      <c r="AG36" s="283">
        <v>0.33333333333333331</v>
      </c>
    </row>
    <row r="37" spans="1:33" ht="12.75" customHeight="1" thickTop="1" thickBot="1" x14ac:dyDescent="0.4">
      <c r="A37" s="574">
        <v>34</v>
      </c>
      <c r="B37" s="843" t="s">
        <v>0</v>
      </c>
      <c r="C37" s="844" t="s">
        <v>0</v>
      </c>
      <c r="D37" s="857" t="s">
        <v>0</v>
      </c>
      <c r="E37" s="903" t="s">
        <v>0</v>
      </c>
      <c r="F37" s="904" t="s">
        <v>0</v>
      </c>
      <c r="G37" s="846" t="s">
        <v>0</v>
      </c>
      <c r="H37" s="847" t="s">
        <v>0</v>
      </c>
      <c r="I37" s="848" t="s">
        <v>0</v>
      </c>
      <c r="J37" s="860" t="s">
        <v>0</v>
      </c>
      <c r="K37" s="16"/>
      <c r="M37" s="281"/>
      <c r="N37" s="281"/>
      <c r="P37" s="549" t="s">
        <v>883</v>
      </c>
      <c r="Q37" s="724" t="s">
        <v>880</v>
      </c>
      <c r="R37" s="7" t="s">
        <v>1129</v>
      </c>
      <c r="S37" s="16"/>
      <c r="T37" s="205" t="s">
        <v>110</v>
      </c>
      <c r="U37" s="722" t="s">
        <v>1121</v>
      </c>
      <c r="V37" s="16">
        <v>25</v>
      </c>
      <c r="W37" s="203" t="s">
        <v>104</v>
      </c>
      <c r="X37" s="549" t="s">
        <v>883</v>
      </c>
      <c r="Y37" s="16"/>
      <c r="Z37" s="549" t="s">
        <v>883</v>
      </c>
      <c r="AA37" s="724" t="s">
        <v>880</v>
      </c>
      <c r="AB37" s="7" t="s">
        <v>1129</v>
      </c>
      <c r="AF37" s="724" t="s">
        <v>880</v>
      </c>
      <c r="AG37" s="283">
        <v>0.41666666666666702</v>
      </c>
    </row>
    <row r="38" spans="1:33" ht="12.75" customHeight="1" thickTop="1" thickBot="1" x14ac:dyDescent="0.35">
      <c r="A38" s="574">
        <v>35</v>
      </c>
      <c r="B38" s="843">
        <v>1</v>
      </c>
      <c r="C38" s="844">
        <v>45760</v>
      </c>
      <c r="D38" s="845" t="s">
        <v>1076</v>
      </c>
      <c r="E38" s="901" t="str">
        <f t="shared" ref="E38:F42" si="13">VLOOKUP(M38,Teams,2)</f>
        <v>NORWALK SPORT COLOMBIA 50</v>
      </c>
      <c r="F38" s="901" t="str">
        <f t="shared" si="13"/>
        <v>GREENWICH FC 50</v>
      </c>
      <c r="G38" s="854"/>
      <c r="H38" s="847">
        <v>0.33333333333333331</v>
      </c>
      <c r="I38" s="848" t="str">
        <f>VLOOKUP(E38,fields,2)</f>
        <v>Nathan Hale MS (T), Norwalk</v>
      </c>
      <c r="J38" s="849"/>
      <c r="K38" s="16"/>
      <c r="M38" s="782" t="s">
        <v>131</v>
      </c>
      <c r="N38" s="782" t="s">
        <v>128</v>
      </c>
      <c r="P38" s="549" t="s">
        <v>899</v>
      </c>
      <c r="Q38" s="549" t="s">
        <v>883</v>
      </c>
      <c r="R38" s="7" t="s">
        <v>1129</v>
      </c>
      <c r="S38" s="16"/>
      <c r="T38" s="205" t="s">
        <v>111</v>
      </c>
      <c r="U38" s="722" t="s">
        <v>1126</v>
      </c>
      <c r="V38" s="16">
        <v>26</v>
      </c>
      <c r="W38" s="203" t="s">
        <v>105</v>
      </c>
      <c r="X38" s="549" t="s">
        <v>899</v>
      </c>
      <c r="Y38" s="16"/>
      <c r="Z38" s="549" t="s">
        <v>899</v>
      </c>
      <c r="AA38" s="549" t="s">
        <v>883</v>
      </c>
      <c r="AB38" s="7" t="s">
        <v>1129</v>
      </c>
      <c r="AF38" s="549" t="s">
        <v>883</v>
      </c>
      <c r="AG38" s="283">
        <v>0.41666666666666702</v>
      </c>
    </row>
    <row r="39" spans="1:33" ht="12.75" customHeight="1" thickTop="1" thickBot="1" x14ac:dyDescent="0.35">
      <c r="A39" s="574">
        <v>36</v>
      </c>
      <c r="B39" s="843">
        <v>1</v>
      </c>
      <c r="C39" s="844">
        <v>45760</v>
      </c>
      <c r="D39" s="845" t="s">
        <v>1076</v>
      </c>
      <c r="E39" s="901" t="str">
        <f t="shared" si="13"/>
        <v>VASCO DA GAMA 50</v>
      </c>
      <c r="F39" s="901" t="str">
        <f t="shared" si="13"/>
        <v>NORWALK MARINERS LEGENDS</v>
      </c>
      <c r="G39" s="854"/>
      <c r="H39" s="847">
        <v>0.33333333333333331</v>
      </c>
      <c r="I39" s="848" t="str">
        <f>VLOOKUP(E39,fields,2)</f>
        <v>Veterans Memorial Park (T), Bridgeport</v>
      </c>
      <c r="J39" s="849"/>
      <c r="K39" s="16"/>
      <c r="M39" s="779" t="s">
        <v>134</v>
      </c>
      <c r="N39" s="779" t="s">
        <v>130</v>
      </c>
      <c r="P39" s="549" t="s">
        <v>216</v>
      </c>
      <c r="Q39" s="711" t="s">
        <v>902</v>
      </c>
      <c r="R39" s="7" t="s">
        <v>1129</v>
      </c>
      <c r="S39" s="16"/>
      <c r="T39" s="205" t="s">
        <v>112</v>
      </c>
      <c r="U39" s="722" t="s">
        <v>29</v>
      </c>
      <c r="V39" s="16">
        <v>27</v>
      </c>
      <c r="W39" s="203" t="s">
        <v>106</v>
      </c>
      <c r="X39" s="549" t="s">
        <v>216</v>
      </c>
      <c r="Y39" s="16"/>
      <c r="Z39" s="549" t="s">
        <v>216</v>
      </c>
      <c r="AA39" s="711" t="s">
        <v>902</v>
      </c>
      <c r="AB39" s="7" t="s">
        <v>1129</v>
      </c>
      <c r="AF39" s="711" t="s">
        <v>902</v>
      </c>
      <c r="AG39" s="283">
        <v>0.41666666666666702</v>
      </c>
    </row>
    <row r="40" spans="1:33" ht="12.75" customHeight="1" thickTop="1" thickBot="1" x14ac:dyDescent="0.35">
      <c r="A40" s="574">
        <v>37</v>
      </c>
      <c r="B40" s="843">
        <v>1</v>
      </c>
      <c r="C40" s="844">
        <v>45760</v>
      </c>
      <c r="D40" s="845" t="s">
        <v>1076</v>
      </c>
      <c r="E40" s="901" t="str">
        <f t="shared" si="13"/>
        <v>FAIRFIELD GAC 50</v>
      </c>
      <c r="F40" s="901" t="str">
        <f t="shared" si="13"/>
        <v>BYE 50</v>
      </c>
      <c r="G40" s="854"/>
      <c r="H40" s="855" t="s">
        <v>91</v>
      </c>
      <c r="I40" s="848" t="str">
        <f>VLOOKUP(E40,fields,2)</f>
        <v>Ludlowe HS (T), Fairfield</v>
      </c>
      <c r="J40" s="849"/>
      <c r="K40" s="16"/>
      <c r="M40" s="780" t="s">
        <v>127</v>
      </c>
      <c r="N40" s="780" t="s">
        <v>126</v>
      </c>
      <c r="P40" s="549" t="s">
        <v>888</v>
      </c>
      <c r="Q40" s="554" t="s">
        <v>1145</v>
      </c>
      <c r="R40" s="7" t="s">
        <v>1129</v>
      </c>
      <c r="S40" s="16"/>
      <c r="T40" s="205" t="s">
        <v>113</v>
      </c>
      <c r="U40" s="722" t="s">
        <v>938</v>
      </c>
      <c r="V40" s="16">
        <v>28</v>
      </c>
      <c r="W40" s="203" t="s">
        <v>107</v>
      </c>
      <c r="X40" s="549" t="s">
        <v>888</v>
      </c>
      <c r="Y40" s="16"/>
      <c r="Z40" s="549" t="s">
        <v>888</v>
      </c>
      <c r="AA40" s="554" t="s">
        <v>1145</v>
      </c>
      <c r="AB40" s="7" t="s">
        <v>1129</v>
      </c>
      <c r="AF40" s="554" t="s">
        <v>1145</v>
      </c>
      <c r="AG40" s="283">
        <v>0.33333333333333331</v>
      </c>
    </row>
    <row r="41" spans="1:33" ht="12.75" customHeight="1" thickTop="1" thickBot="1" x14ac:dyDescent="0.35">
      <c r="A41" s="574">
        <v>38</v>
      </c>
      <c r="B41" s="852">
        <v>1</v>
      </c>
      <c r="C41" s="844">
        <v>45760</v>
      </c>
      <c r="D41" s="845" t="s">
        <v>1076</v>
      </c>
      <c r="E41" s="901" t="str">
        <f t="shared" si="13"/>
        <v>GREENWICH PUMAS FC 50</v>
      </c>
      <c r="F41" s="901" t="str">
        <f t="shared" si="13"/>
        <v>REBELS UNITED</v>
      </c>
      <c r="G41" s="835" t="s">
        <v>204</v>
      </c>
      <c r="H41" s="847">
        <f>VLOOKUP(E41,START_TIMES,2)</f>
        <v>0.41666666666666669</v>
      </c>
      <c r="I41" s="848" t="str">
        <f>VLOOKUP(E41,fields,2)</f>
        <v>Greenwich Fields</v>
      </c>
      <c r="J41" s="849" t="s">
        <v>1138</v>
      </c>
      <c r="K41" s="16"/>
      <c r="M41" s="780" t="s">
        <v>129</v>
      </c>
      <c r="N41" s="780" t="s">
        <v>132</v>
      </c>
      <c r="P41" s="549" t="s">
        <v>192</v>
      </c>
      <c r="Q41" s="549" t="s">
        <v>899</v>
      </c>
      <c r="R41" s="7" t="s">
        <v>1129</v>
      </c>
      <c r="S41" s="16"/>
      <c r="T41" s="205" t="s">
        <v>114</v>
      </c>
      <c r="U41" s="722" t="s">
        <v>30</v>
      </c>
      <c r="V41" s="16">
        <v>29</v>
      </c>
      <c r="W41" s="203" t="s">
        <v>108</v>
      </c>
      <c r="X41" s="549" t="s">
        <v>192</v>
      </c>
      <c r="Y41" s="16"/>
      <c r="Z41" s="549" t="s">
        <v>192</v>
      </c>
      <c r="AA41" s="549" t="s">
        <v>899</v>
      </c>
      <c r="AB41" s="7" t="s">
        <v>1129</v>
      </c>
      <c r="AF41" s="549" t="s">
        <v>899</v>
      </c>
      <c r="AG41" s="283">
        <v>0.41666666666666669</v>
      </c>
    </row>
    <row r="42" spans="1:33" ht="12.75" customHeight="1" thickTop="1" thickBot="1" x14ac:dyDescent="0.35">
      <c r="A42" s="574">
        <v>39</v>
      </c>
      <c r="B42" s="843">
        <v>1</v>
      </c>
      <c r="C42" s="844">
        <v>45760</v>
      </c>
      <c r="D42" s="845" t="s">
        <v>1076</v>
      </c>
      <c r="E42" s="901" t="str">
        <f t="shared" si="13"/>
        <v>STAMFORD CITY</v>
      </c>
      <c r="F42" s="901" t="str">
        <f t="shared" si="13"/>
        <v>WESTPORT FC</v>
      </c>
      <c r="G42" s="656" t="s">
        <v>204</v>
      </c>
      <c r="H42" s="847">
        <v>0.33333333333333331</v>
      </c>
      <c r="I42" s="848" t="str">
        <f>VLOOKUP(E42,fields,2)</f>
        <v>West Beach Fields (T), Stamford</v>
      </c>
      <c r="J42" s="849" t="s">
        <v>1140</v>
      </c>
      <c r="K42" s="16"/>
      <c r="M42" s="780" t="s">
        <v>133</v>
      </c>
      <c r="N42" s="780" t="s">
        <v>136</v>
      </c>
      <c r="P42" s="549" t="s">
        <v>26</v>
      </c>
      <c r="Q42" s="711" t="s">
        <v>898</v>
      </c>
      <c r="R42" s="7" t="s">
        <v>1129</v>
      </c>
      <c r="S42" s="16"/>
      <c r="T42" s="205" t="s">
        <v>115</v>
      </c>
      <c r="U42" s="722" t="s">
        <v>36</v>
      </c>
      <c r="V42" s="16">
        <v>30</v>
      </c>
      <c r="W42" s="203" t="s">
        <v>109</v>
      </c>
      <c r="X42" s="549" t="s">
        <v>26</v>
      </c>
      <c r="Y42" s="16"/>
      <c r="Z42" s="549" t="s">
        <v>26</v>
      </c>
      <c r="AA42" s="711" t="s">
        <v>898</v>
      </c>
      <c r="AB42" s="7" t="s">
        <v>1129</v>
      </c>
      <c r="AF42" s="711" t="s">
        <v>898</v>
      </c>
      <c r="AG42" s="283">
        <v>0.41666666666666669</v>
      </c>
    </row>
    <row r="43" spans="1:33" ht="12.75" customHeight="1" thickTop="1" thickBot="1" x14ac:dyDescent="0.35">
      <c r="A43" s="574">
        <v>40</v>
      </c>
      <c r="B43" s="843"/>
      <c r="C43" s="844"/>
      <c r="D43" s="845"/>
      <c r="E43" s="901"/>
      <c r="F43" s="901"/>
      <c r="G43" s="854"/>
      <c r="H43" s="855"/>
      <c r="I43" s="856"/>
      <c r="J43" s="860"/>
      <c r="K43" s="16"/>
      <c r="M43" s="250"/>
      <c r="N43" s="250"/>
      <c r="P43" s="703" t="s">
        <v>1121</v>
      </c>
      <c r="Q43" s="703" t="s">
        <v>29</v>
      </c>
      <c r="R43" s="7" t="s">
        <v>692</v>
      </c>
      <c r="S43" s="16"/>
      <c r="T43" s="206" t="s">
        <v>116</v>
      </c>
      <c r="U43" s="703" t="s">
        <v>214</v>
      </c>
      <c r="V43" s="16">
        <v>31</v>
      </c>
      <c r="W43" s="206" t="s">
        <v>110</v>
      </c>
      <c r="X43" s="703" t="s">
        <v>1121</v>
      </c>
      <c r="Y43" s="16"/>
      <c r="Z43" s="703" t="s">
        <v>1121</v>
      </c>
      <c r="AA43" s="703" t="s">
        <v>29</v>
      </c>
      <c r="AB43" s="7" t="s">
        <v>692</v>
      </c>
      <c r="AF43" s="703" t="s">
        <v>29</v>
      </c>
      <c r="AG43" s="283">
        <v>0.41666666666666669</v>
      </c>
    </row>
    <row r="44" spans="1:33" ht="12.75" customHeight="1" thickTop="1" thickBot="1" x14ac:dyDescent="0.35">
      <c r="A44" s="574">
        <v>41</v>
      </c>
      <c r="B44" s="843">
        <v>1</v>
      </c>
      <c r="C44" s="844">
        <v>45760</v>
      </c>
      <c r="D44" s="870" t="s">
        <v>1113</v>
      </c>
      <c r="E44" s="901" t="str">
        <f t="shared" ref="E44:F48" si="14">VLOOKUP(M44,Teams,2)</f>
        <v>HAVEN FC</v>
      </c>
      <c r="F44" s="901" t="str">
        <f t="shared" si="14"/>
        <v>EAST HAVEN SC</v>
      </c>
      <c r="G44" s="854"/>
      <c r="H44" s="847">
        <f>VLOOKUP(E44,START_TIMES,2)</f>
        <v>0.41666666666666669</v>
      </c>
      <c r="I44" s="848" t="str">
        <f>VLOOKUP(E44,fields,2)</f>
        <v>Woodhouse Field (G), Wallingford</v>
      </c>
      <c r="J44" s="849"/>
      <c r="K44" s="16"/>
      <c r="M44" s="753" t="s">
        <v>147</v>
      </c>
      <c r="N44" s="753" t="s">
        <v>142</v>
      </c>
      <c r="P44" s="703" t="s">
        <v>1126</v>
      </c>
      <c r="Q44" s="707" t="s">
        <v>47</v>
      </c>
      <c r="R44" s="7" t="s">
        <v>943</v>
      </c>
      <c r="S44" s="16"/>
      <c r="T44" s="206" t="s">
        <v>117</v>
      </c>
      <c r="U44" s="703" t="s">
        <v>25</v>
      </c>
      <c r="V44" s="16">
        <v>32</v>
      </c>
      <c r="W44" s="206" t="s">
        <v>111</v>
      </c>
      <c r="X44" s="703" t="s">
        <v>1126</v>
      </c>
      <c r="Y44" s="16"/>
      <c r="Z44" s="703" t="s">
        <v>1126</v>
      </c>
      <c r="AA44" s="707" t="s">
        <v>47</v>
      </c>
      <c r="AB44" s="7" t="s">
        <v>943</v>
      </c>
      <c r="AF44" s="707" t="s">
        <v>47</v>
      </c>
      <c r="AG44" s="283">
        <v>0.41666666666666669</v>
      </c>
    </row>
    <row r="45" spans="1:33" ht="12.75" customHeight="1" thickTop="1" thickBot="1" x14ac:dyDescent="0.35">
      <c r="A45" s="574">
        <v>42</v>
      </c>
      <c r="B45" s="852">
        <v>1</v>
      </c>
      <c r="C45" s="844">
        <v>45760</v>
      </c>
      <c r="D45" s="870" t="s">
        <v>1113</v>
      </c>
      <c r="E45" s="901" t="str">
        <f t="shared" si="14"/>
        <v>VASCO DA GAMA 60</v>
      </c>
      <c r="F45" s="901" t="str">
        <f t="shared" si="14"/>
        <v>GUILFORD BLACK EAGLES</v>
      </c>
      <c r="G45" s="854"/>
      <c r="H45" s="847">
        <v>0.41666666666666669</v>
      </c>
      <c r="I45" s="848" t="str">
        <f>VLOOKUP(E45,fields,2)</f>
        <v>Veterans Memorial Park (T), Bridgeport</v>
      </c>
      <c r="J45" s="849"/>
      <c r="K45" s="16"/>
      <c r="M45" s="753" t="s">
        <v>135</v>
      </c>
      <c r="N45" s="753" t="s">
        <v>146</v>
      </c>
      <c r="P45" s="703" t="s">
        <v>29</v>
      </c>
      <c r="Q45" s="738" t="s">
        <v>216</v>
      </c>
      <c r="R45" s="7" t="s">
        <v>692</v>
      </c>
      <c r="S45" s="16"/>
      <c r="T45" s="733" t="s">
        <v>118</v>
      </c>
      <c r="U45" s="704" t="s">
        <v>647</v>
      </c>
      <c r="V45" s="16">
        <v>33</v>
      </c>
      <c r="W45" s="206" t="s">
        <v>112</v>
      </c>
      <c r="X45" s="703" t="s">
        <v>29</v>
      </c>
      <c r="Y45" s="16"/>
      <c r="Z45" s="703" t="s">
        <v>29</v>
      </c>
      <c r="AA45" s="738" t="s">
        <v>216</v>
      </c>
      <c r="AB45" s="7" t="s">
        <v>692</v>
      </c>
      <c r="AF45" s="738" t="s">
        <v>216</v>
      </c>
      <c r="AG45" s="283">
        <v>0.41666666666666702</v>
      </c>
    </row>
    <row r="46" spans="1:33" ht="12.75" customHeight="1" thickTop="1" thickBot="1" x14ac:dyDescent="0.35">
      <c r="A46" s="574">
        <v>43</v>
      </c>
      <c r="B46" s="843">
        <v>1</v>
      </c>
      <c r="C46" s="844">
        <v>45760</v>
      </c>
      <c r="D46" s="870" t="s">
        <v>1113</v>
      </c>
      <c r="E46" s="901" t="str">
        <f t="shared" si="14"/>
        <v>CLUB NAPOLI 50</v>
      </c>
      <c r="F46" s="901" t="str">
        <f t="shared" si="14"/>
        <v>CHESHIRE AZZURRI</v>
      </c>
      <c r="G46" s="656" t="s">
        <v>204</v>
      </c>
      <c r="H46" s="855" t="s">
        <v>91</v>
      </c>
      <c r="I46" s="856" t="s">
        <v>91</v>
      </c>
      <c r="J46" s="860" t="s">
        <v>1144</v>
      </c>
      <c r="K46" s="16"/>
      <c r="M46" s="747" t="s">
        <v>141</v>
      </c>
      <c r="N46" s="747" t="s">
        <v>138</v>
      </c>
      <c r="P46" s="703" t="s">
        <v>938</v>
      </c>
      <c r="Q46" s="720" t="s">
        <v>668</v>
      </c>
      <c r="R46" s="7" t="s">
        <v>1127</v>
      </c>
      <c r="S46" s="16"/>
      <c r="T46" s="207" t="s">
        <v>99</v>
      </c>
      <c r="U46" s="720" t="s">
        <v>1073</v>
      </c>
      <c r="V46" s="16">
        <v>34</v>
      </c>
      <c r="W46" s="206" t="s">
        <v>113</v>
      </c>
      <c r="X46" s="703" t="s">
        <v>938</v>
      </c>
      <c r="Y46" s="16"/>
      <c r="Z46" s="703" t="s">
        <v>938</v>
      </c>
      <c r="AA46" s="720" t="s">
        <v>668</v>
      </c>
      <c r="AB46" s="7" t="s">
        <v>1127</v>
      </c>
      <c r="AF46" s="720" t="s">
        <v>668</v>
      </c>
      <c r="AG46" s="283">
        <v>0.41666666666666669</v>
      </c>
    </row>
    <row r="47" spans="1:33" ht="12.75" customHeight="1" thickTop="1" thickBot="1" x14ac:dyDescent="0.35">
      <c r="A47" s="574">
        <v>44</v>
      </c>
      <c r="B47" s="843">
        <v>1</v>
      </c>
      <c r="C47" s="844">
        <v>45760</v>
      </c>
      <c r="D47" s="870" t="s">
        <v>1113</v>
      </c>
      <c r="E47" s="901" t="str">
        <f t="shared" si="14"/>
        <v>NORTH BRANFORD LEGENDS</v>
      </c>
      <c r="F47" s="901" t="str">
        <f t="shared" si="14"/>
        <v>GREENWICH PUMAS FC 56</v>
      </c>
      <c r="G47" s="854"/>
      <c r="H47" s="847">
        <f>VLOOKUP(E47,START_TIMES,2)</f>
        <v>0.41666666666666702</v>
      </c>
      <c r="I47" s="848" t="str">
        <f>VLOOKUP(E47,fields,2)</f>
        <v>Northford Park (G), Northford</v>
      </c>
      <c r="J47" s="849"/>
      <c r="K47" s="16"/>
      <c r="M47" s="747" t="s">
        <v>148</v>
      </c>
      <c r="N47" s="747" t="s">
        <v>144</v>
      </c>
      <c r="P47" s="703" t="s">
        <v>30</v>
      </c>
      <c r="Q47" s="707" t="s">
        <v>1120</v>
      </c>
      <c r="R47" s="7" t="s">
        <v>1132</v>
      </c>
      <c r="S47" s="16"/>
      <c r="T47" s="733" t="s">
        <v>119</v>
      </c>
      <c r="U47" s="704" t="s">
        <v>1122</v>
      </c>
      <c r="V47" s="16">
        <v>35</v>
      </c>
      <c r="W47" s="206" t="s">
        <v>114</v>
      </c>
      <c r="X47" s="703" t="s">
        <v>30</v>
      </c>
      <c r="Y47" s="16"/>
      <c r="Z47" s="703" t="s">
        <v>30</v>
      </c>
      <c r="AA47" s="707" t="s">
        <v>1120</v>
      </c>
      <c r="AB47" s="7" t="s">
        <v>1132</v>
      </c>
      <c r="AF47" s="707" t="s">
        <v>1120</v>
      </c>
      <c r="AG47" s="283">
        <v>0.41666666666666669</v>
      </c>
    </row>
    <row r="48" spans="1:33" ht="12.75" customHeight="1" thickTop="1" thickBot="1" x14ac:dyDescent="0.35">
      <c r="A48" s="574">
        <v>45</v>
      </c>
      <c r="B48" s="843">
        <v>1</v>
      </c>
      <c r="C48" s="844">
        <v>45760</v>
      </c>
      <c r="D48" s="870" t="s">
        <v>1113</v>
      </c>
      <c r="E48" s="901" t="str">
        <f t="shared" si="14"/>
        <v>SOUTHEAST CT</v>
      </c>
      <c r="F48" s="901" t="str">
        <f t="shared" si="14"/>
        <v>ZIMMITTI SC</v>
      </c>
      <c r="G48" s="854"/>
      <c r="H48" s="847">
        <f>VLOOKUP(E48,START_TIMES,2)</f>
        <v>0.41666666666666702</v>
      </c>
      <c r="I48" s="848" t="str">
        <f>VLOOKUP(E48,fields,2)</f>
        <v>Killingworth Rec Park (G), Killingworth</v>
      </c>
      <c r="J48" s="849"/>
      <c r="K48" s="16"/>
      <c r="M48" s="747" t="s">
        <v>149</v>
      </c>
      <c r="N48" s="747" t="s">
        <v>137</v>
      </c>
      <c r="P48" s="703" t="s">
        <v>36</v>
      </c>
      <c r="Q48" s="706" t="s">
        <v>937</v>
      </c>
      <c r="R48" s="7" t="s">
        <v>940</v>
      </c>
      <c r="S48" s="16"/>
      <c r="T48" s="733" t="s">
        <v>120</v>
      </c>
      <c r="U48" s="704" t="s">
        <v>33</v>
      </c>
      <c r="V48" s="16">
        <v>36</v>
      </c>
      <c r="W48" s="206" t="s">
        <v>115</v>
      </c>
      <c r="X48" s="703" t="s">
        <v>36</v>
      </c>
      <c r="Y48" s="16"/>
      <c r="Z48" s="703" t="s">
        <v>36</v>
      </c>
      <c r="AA48" s="706" t="s">
        <v>937</v>
      </c>
      <c r="AB48" s="7" t="s">
        <v>940</v>
      </c>
      <c r="AF48" s="706" t="s">
        <v>937</v>
      </c>
      <c r="AG48" s="283">
        <v>0.375</v>
      </c>
    </row>
    <row r="49" spans="1:33" ht="12.75" customHeight="1" thickTop="1" thickBot="1" x14ac:dyDescent="0.4">
      <c r="A49" s="574">
        <v>46</v>
      </c>
      <c r="B49" s="696"/>
      <c r="C49" s="575"/>
      <c r="D49" s="590"/>
      <c r="E49" s="651"/>
      <c r="F49" s="651"/>
      <c r="G49" s="589"/>
      <c r="H49" s="649"/>
      <c r="I49" s="642"/>
      <c r="J49" s="585"/>
      <c r="K49" s="16"/>
      <c r="M49" s="641"/>
      <c r="N49" s="641"/>
      <c r="P49" s="703" t="s">
        <v>214</v>
      </c>
      <c r="Q49" s="703" t="s">
        <v>938</v>
      </c>
      <c r="R49" s="7" t="s">
        <v>1128</v>
      </c>
      <c r="S49" s="16"/>
      <c r="T49" s="733" t="s">
        <v>121</v>
      </c>
      <c r="U49" s="704" t="s">
        <v>1130</v>
      </c>
      <c r="V49" s="16">
        <v>37</v>
      </c>
      <c r="W49" s="206" t="s">
        <v>116</v>
      </c>
      <c r="X49" s="703" t="s">
        <v>214</v>
      </c>
      <c r="Y49" s="16"/>
      <c r="Z49" s="703" t="s">
        <v>214</v>
      </c>
      <c r="AA49" s="703" t="s">
        <v>938</v>
      </c>
      <c r="AB49" s="7" t="s">
        <v>1128</v>
      </c>
      <c r="AF49" s="703" t="s">
        <v>938</v>
      </c>
      <c r="AG49" s="283">
        <v>0.41666666666666702</v>
      </c>
    </row>
    <row r="50" spans="1:33" ht="19.5" customHeight="1" thickTop="1" thickBot="1" x14ac:dyDescent="0.5">
      <c r="A50" s="574">
        <v>47</v>
      </c>
      <c r="B50" s="839" t="s">
        <v>0</v>
      </c>
      <c r="C50" s="838" t="s">
        <v>1116</v>
      </c>
      <c r="D50" s="840"/>
      <c r="E50" s="906"/>
      <c r="F50" s="906"/>
      <c r="G50" s="841"/>
      <c r="H50" s="842"/>
      <c r="I50" s="840"/>
      <c r="J50" s="840"/>
      <c r="K50" s="16"/>
      <c r="M50" s="350"/>
      <c r="N50" s="459"/>
      <c r="P50" s="703" t="s">
        <v>25</v>
      </c>
      <c r="Q50" s="704" t="s">
        <v>1079</v>
      </c>
      <c r="R50" s="7" t="s">
        <v>695</v>
      </c>
      <c r="S50" s="16"/>
      <c r="T50" s="733" t="s">
        <v>122</v>
      </c>
      <c r="U50" s="704" t="s">
        <v>1079</v>
      </c>
      <c r="V50" s="16">
        <v>38</v>
      </c>
      <c r="W50" s="206" t="s">
        <v>117</v>
      </c>
      <c r="X50" s="703" t="s">
        <v>25</v>
      </c>
      <c r="Y50" s="16"/>
      <c r="Z50" s="703" t="s">
        <v>25</v>
      </c>
      <c r="AA50" s="704" t="s">
        <v>1079</v>
      </c>
      <c r="AB50" s="7" t="s">
        <v>695</v>
      </c>
      <c r="AF50" s="704" t="s">
        <v>1079</v>
      </c>
      <c r="AG50" s="283">
        <v>0.41666666666666669</v>
      </c>
    </row>
    <row r="51" spans="1:33" ht="12.5" customHeight="1" thickTop="1" thickBot="1" x14ac:dyDescent="0.4">
      <c r="A51" s="574">
        <v>48</v>
      </c>
      <c r="B51" s="696"/>
      <c r="C51" s="575"/>
      <c r="D51" s="590"/>
      <c r="E51" s="651"/>
      <c r="F51" s="651"/>
      <c r="G51" s="589"/>
      <c r="H51" s="649"/>
      <c r="I51" s="642"/>
      <c r="J51" s="585"/>
      <c r="K51" s="16"/>
      <c r="M51" s="459"/>
      <c r="N51" s="459"/>
      <c r="P51" s="704" t="s">
        <v>647</v>
      </c>
      <c r="Q51" s="720" t="s">
        <v>52</v>
      </c>
      <c r="R51" s="7" t="s">
        <v>685</v>
      </c>
      <c r="S51" s="16"/>
      <c r="T51" s="733" t="s">
        <v>123</v>
      </c>
      <c r="U51" s="704" t="s">
        <v>24</v>
      </c>
      <c r="V51" s="16">
        <v>39</v>
      </c>
      <c r="W51" s="733" t="s">
        <v>118</v>
      </c>
      <c r="X51" s="704" t="s">
        <v>647</v>
      </c>
      <c r="Y51" s="16"/>
      <c r="Z51" s="704" t="s">
        <v>647</v>
      </c>
      <c r="AA51" s="720" t="s">
        <v>52</v>
      </c>
      <c r="AB51" s="7" t="s">
        <v>685</v>
      </c>
      <c r="AF51" s="720" t="s">
        <v>52</v>
      </c>
      <c r="AG51" s="283">
        <v>0.33333333333333331</v>
      </c>
    </row>
    <row r="52" spans="1:33" ht="12.75" customHeight="1" thickTop="1" thickBot="1" x14ac:dyDescent="0.35">
      <c r="A52" s="574">
        <v>49</v>
      </c>
      <c r="B52" s="843">
        <v>2</v>
      </c>
      <c r="C52" s="871">
        <v>45774</v>
      </c>
      <c r="D52" s="850" t="s">
        <v>10</v>
      </c>
      <c r="E52" s="901" t="str">
        <f t="shared" ref="E52:F56" si="15">VLOOKUP(M52,Teams,2)</f>
        <v>GREENWICH FC 30</v>
      </c>
      <c r="F52" s="901" t="str">
        <f t="shared" si="15"/>
        <v>MILFORD AMIGOS</v>
      </c>
      <c r="G52" s="656" t="s">
        <v>204</v>
      </c>
      <c r="H52" s="847">
        <f>VLOOKUP(E52,START_TIMES,2)</f>
        <v>0.41666666666666702</v>
      </c>
      <c r="I52" s="848" t="str">
        <f>VLOOKUP(E52,fields,2)</f>
        <v>Greenwich Fields</v>
      </c>
      <c r="J52" s="860" t="s">
        <v>1147</v>
      </c>
      <c r="K52" s="16"/>
      <c r="M52" s="5" t="s">
        <v>94</v>
      </c>
      <c r="N52" s="5" t="s">
        <v>98</v>
      </c>
      <c r="P52" s="704" t="s">
        <v>1122</v>
      </c>
      <c r="Q52" s="720" t="s">
        <v>19</v>
      </c>
      <c r="R52" s="7" t="s">
        <v>684</v>
      </c>
      <c r="S52" s="16"/>
      <c r="T52" s="733" t="s">
        <v>124</v>
      </c>
      <c r="U52" s="704" t="s">
        <v>31</v>
      </c>
      <c r="V52" s="16">
        <v>40</v>
      </c>
      <c r="W52" s="733" t="s">
        <v>119</v>
      </c>
      <c r="X52" s="704" t="s">
        <v>1122</v>
      </c>
      <c r="Y52" s="16"/>
      <c r="Z52" s="704" t="s">
        <v>1122</v>
      </c>
      <c r="AA52" s="720" t="s">
        <v>19</v>
      </c>
      <c r="AB52" s="7" t="s">
        <v>684</v>
      </c>
      <c r="AF52" s="720" t="s">
        <v>19</v>
      </c>
      <c r="AG52" s="283">
        <v>0.33333333333333331</v>
      </c>
    </row>
    <row r="53" spans="1:33" ht="12.5" customHeight="1" thickTop="1" thickBot="1" x14ac:dyDescent="0.35">
      <c r="A53" s="574">
        <v>50</v>
      </c>
      <c r="B53" s="843">
        <v>2</v>
      </c>
      <c r="C53" s="844">
        <v>45774</v>
      </c>
      <c r="D53" s="850" t="s">
        <v>10</v>
      </c>
      <c r="E53" s="901" t="str">
        <f t="shared" si="15"/>
        <v>HAMDEN ALL STARS</v>
      </c>
      <c r="F53" s="901" t="str">
        <f t="shared" si="15"/>
        <v>STAMFORD FC</v>
      </c>
      <c r="G53" s="846"/>
      <c r="H53" s="847">
        <f>VLOOKUP(E53,START_TIMES,2)</f>
        <v>0.41666666666666669</v>
      </c>
      <c r="I53" s="848" t="str">
        <f>VLOOKUP(E53,fields,2)</f>
        <v>Westwoods HS (G), Hamden</v>
      </c>
      <c r="J53" s="849"/>
      <c r="K53" s="16"/>
      <c r="M53" s="5" t="s">
        <v>92</v>
      </c>
      <c r="N53" s="5" t="s">
        <v>101</v>
      </c>
      <c r="P53" s="704" t="s">
        <v>33</v>
      </c>
      <c r="Q53" s="706" t="s">
        <v>53</v>
      </c>
      <c r="R53" s="7" t="s">
        <v>686</v>
      </c>
      <c r="S53" s="16"/>
      <c r="T53" s="733" t="s">
        <v>125</v>
      </c>
      <c r="U53" s="704" t="s">
        <v>39</v>
      </c>
      <c r="V53" s="16">
        <v>41</v>
      </c>
      <c r="W53" s="733" t="s">
        <v>120</v>
      </c>
      <c r="X53" s="704" t="s">
        <v>33</v>
      </c>
      <c r="Y53" s="16"/>
      <c r="Z53" s="704" t="s">
        <v>33</v>
      </c>
      <c r="AA53" s="706" t="s">
        <v>53</v>
      </c>
      <c r="AB53" s="7" t="s">
        <v>686</v>
      </c>
      <c r="AF53" s="706" t="s">
        <v>53</v>
      </c>
      <c r="AG53" s="283">
        <v>0.41666666666666669</v>
      </c>
    </row>
    <row r="54" spans="1:33" ht="12.5" customHeight="1" thickTop="1" thickBot="1" x14ac:dyDescent="0.35">
      <c r="A54" s="574">
        <v>51</v>
      </c>
      <c r="B54" s="843">
        <v>2</v>
      </c>
      <c r="C54" s="844">
        <v>45774</v>
      </c>
      <c r="D54" s="850" t="s">
        <v>10</v>
      </c>
      <c r="E54" s="901" t="str">
        <f t="shared" si="15"/>
        <v>DANBURY UNITED</v>
      </c>
      <c r="F54" s="901" t="str">
        <f t="shared" si="15"/>
        <v>CLINTON FC 30</v>
      </c>
      <c r="G54" s="835" t="s">
        <v>204</v>
      </c>
      <c r="H54" s="847">
        <f>VLOOKUP(E54,START_TIMES,2)</f>
        <v>0.375</v>
      </c>
      <c r="I54" s="848" t="str">
        <f>VLOOKUP(E54,fields,2)</f>
        <v>Portuguese Cultural Center (G), Danbury</v>
      </c>
      <c r="J54" s="860" t="s">
        <v>1138</v>
      </c>
      <c r="K54" s="16"/>
      <c r="M54" s="5" t="s">
        <v>93</v>
      </c>
      <c r="N54" s="5" t="s">
        <v>96</v>
      </c>
      <c r="P54" s="704" t="s">
        <v>1130</v>
      </c>
      <c r="Q54" s="703" t="s">
        <v>30</v>
      </c>
      <c r="R54" s="7" t="s">
        <v>688</v>
      </c>
      <c r="S54" s="16"/>
      <c r="T54" s="250" t="s">
        <v>126</v>
      </c>
      <c r="U54" s="709" t="s">
        <v>1080</v>
      </c>
      <c r="V54" s="16">
        <v>42</v>
      </c>
      <c r="W54" s="733" t="s">
        <v>121</v>
      </c>
      <c r="X54" s="704" t="s">
        <v>1130</v>
      </c>
      <c r="Y54" s="16">
        <v>0</v>
      </c>
      <c r="Z54" s="704" t="s">
        <v>1130</v>
      </c>
      <c r="AA54" s="703" t="s">
        <v>30</v>
      </c>
      <c r="AB54" s="7" t="s">
        <v>688</v>
      </c>
      <c r="AF54" s="703" t="s">
        <v>30</v>
      </c>
      <c r="AG54" s="283">
        <v>0.41666666666666702</v>
      </c>
    </row>
    <row r="55" spans="1:33" ht="12.75" customHeight="1" thickTop="1" thickBot="1" x14ac:dyDescent="0.35">
      <c r="A55" s="574">
        <v>52</v>
      </c>
      <c r="B55" s="843">
        <v>2</v>
      </c>
      <c r="C55" s="844">
        <v>45774</v>
      </c>
      <c r="D55" s="850" t="s">
        <v>10</v>
      </c>
      <c r="E55" s="901" t="str">
        <f t="shared" si="15"/>
        <v xml:space="preserve">FC SHELTON </v>
      </c>
      <c r="F55" s="901" t="str">
        <f t="shared" si="15"/>
        <v>SALTY DOGS</v>
      </c>
      <c r="G55" s="846"/>
      <c r="H55" s="847">
        <f>VLOOKUP(E55,START_TIMES,2)</f>
        <v>0.33333333333333331</v>
      </c>
      <c r="I55" s="848" t="str">
        <f>VLOOKUP(E55,fields,2)</f>
        <v>Nike Site (G), Shelton</v>
      </c>
      <c r="J55" s="849"/>
      <c r="K55" s="16"/>
      <c r="M55" s="5" t="s">
        <v>99</v>
      </c>
      <c r="N55" s="5" t="s">
        <v>95</v>
      </c>
      <c r="P55" s="704" t="s">
        <v>1079</v>
      </c>
      <c r="Q55" s="703" t="s">
        <v>36</v>
      </c>
      <c r="R55" s="7" t="s">
        <v>943</v>
      </c>
      <c r="S55" s="16"/>
      <c r="T55" s="250" t="s">
        <v>127</v>
      </c>
      <c r="U55" s="709" t="s">
        <v>741</v>
      </c>
      <c r="V55" s="16">
        <v>43</v>
      </c>
      <c r="W55" s="733" t="s">
        <v>122</v>
      </c>
      <c r="X55" s="704" t="s">
        <v>1079</v>
      </c>
      <c r="Y55" s="16"/>
      <c r="Z55" s="704" t="s">
        <v>1079</v>
      </c>
      <c r="AA55" s="703" t="s">
        <v>36</v>
      </c>
      <c r="AB55" s="7" t="s">
        <v>943</v>
      </c>
      <c r="AF55" s="703" t="s">
        <v>36</v>
      </c>
      <c r="AG55" s="283">
        <v>0.41666666666666702</v>
      </c>
    </row>
    <row r="56" spans="1:33" ht="12.75" customHeight="1" thickTop="1" thickBot="1" x14ac:dyDescent="0.35">
      <c r="A56" s="574">
        <v>53</v>
      </c>
      <c r="B56" s="843">
        <v>2</v>
      </c>
      <c r="C56" s="844">
        <v>45774</v>
      </c>
      <c r="D56" s="850" t="s">
        <v>10</v>
      </c>
      <c r="E56" s="901" t="str">
        <f t="shared" si="15"/>
        <v>CHESHIRE SC UNITED</v>
      </c>
      <c r="F56" s="901" t="str">
        <f t="shared" si="15"/>
        <v>MILFORD TUESDAY</v>
      </c>
      <c r="G56" s="835" t="s">
        <v>204</v>
      </c>
      <c r="H56" s="847">
        <f>VLOOKUP(E56,START_TIMES,2)</f>
        <v>0.375</v>
      </c>
      <c r="I56" s="848" t="str">
        <f>VLOOKUP(E56,fields,2)</f>
        <v>Choate Rosemary Hall (T), Wallingford</v>
      </c>
      <c r="J56" s="849" t="s">
        <v>1091</v>
      </c>
      <c r="K56" s="16"/>
      <c r="M56" s="5" t="s">
        <v>97</v>
      </c>
      <c r="N56" s="5" t="s">
        <v>100</v>
      </c>
      <c r="P56" s="704" t="s">
        <v>24</v>
      </c>
      <c r="Q56" s="707" t="s">
        <v>50</v>
      </c>
      <c r="R56" s="7" t="s">
        <v>877</v>
      </c>
      <c r="S56" s="16"/>
      <c r="T56" s="250" t="s">
        <v>128</v>
      </c>
      <c r="U56" s="709" t="s">
        <v>902</v>
      </c>
      <c r="V56" s="16">
        <v>44</v>
      </c>
      <c r="W56" s="733" t="s">
        <v>123</v>
      </c>
      <c r="X56" s="704" t="s">
        <v>24</v>
      </c>
      <c r="Y56" s="16"/>
      <c r="Z56" s="704" t="s">
        <v>24</v>
      </c>
      <c r="AA56" s="707" t="s">
        <v>50</v>
      </c>
      <c r="AB56" s="7" t="s">
        <v>877</v>
      </c>
      <c r="AF56" s="707" t="s">
        <v>50</v>
      </c>
      <c r="AG56" s="283">
        <v>0.41666666666666702</v>
      </c>
    </row>
    <row r="57" spans="1:33" ht="12.75" customHeight="1" thickTop="1" thickBot="1" x14ac:dyDescent="0.4">
      <c r="A57" s="574">
        <v>54</v>
      </c>
      <c r="B57" s="843" t="s">
        <v>0</v>
      </c>
      <c r="C57" s="844" t="s">
        <v>0</v>
      </c>
      <c r="D57" s="857" t="s">
        <v>0</v>
      </c>
      <c r="E57" s="903" t="s">
        <v>0</v>
      </c>
      <c r="F57" s="904" t="s">
        <v>0</v>
      </c>
      <c r="G57" s="846" t="s">
        <v>0</v>
      </c>
      <c r="H57" s="847" t="s">
        <v>0</v>
      </c>
      <c r="I57" s="848" t="s">
        <v>0</v>
      </c>
      <c r="J57" s="860" t="s">
        <v>0</v>
      </c>
      <c r="K57" s="16"/>
      <c r="M57" s="643"/>
      <c r="N57" s="643"/>
      <c r="P57" s="704" t="s">
        <v>31</v>
      </c>
      <c r="Q57" s="706" t="s">
        <v>879</v>
      </c>
      <c r="R57" s="7" t="s">
        <v>696</v>
      </c>
      <c r="S57" s="16"/>
      <c r="T57" s="207" t="s">
        <v>94</v>
      </c>
      <c r="U57" s="720" t="s">
        <v>880</v>
      </c>
      <c r="V57" s="16">
        <v>45</v>
      </c>
      <c r="W57" s="733" t="s">
        <v>124</v>
      </c>
      <c r="X57" s="704" t="s">
        <v>31</v>
      </c>
      <c r="Y57" s="16"/>
      <c r="Z57" s="704" t="s">
        <v>31</v>
      </c>
      <c r="AA57" s="706" t="s">
        <v>879</v>
      </c>
      <c r="AB57" s="7" t="s">
        <v>696</v>
      </c>
      <c r="AF57" s="706" t="s">
        <v>879</v>
      </c>
      <c r="AG57" s="283">
        <v>0.41666666666666702</v>
      </c>
    </row>
    <row r="58" spans="1:33" ht="12.75" customHeight="1" thickTop="1" thickBot="1" x14ac:dyDescent="0.35">
      <c r="A58" s="574">
        <v>55</v>
      </c>
      <c r="B58" s="843">
        <v>2</v>
      </c>
      <c r="C58" s="844">
        <v>45774</v>
      </c>
      <c r="D58" s="853" t="s">
        <v>175</v>
      </c>
      <c r="E58" s="901" t="str">
        <f t="shared" ref="E58:F62" si="16">VLOOKUP(M58,Teams,2)</f>
        <v>FC CELTA</v>
      </c>
      <c r="F58" s="901" t="str">
        <f t="shared" si="16"/>
        <v>NAUGATUCK FUSION</v>
      </c>
      <c r="G58" s="846"/>
      <c r="H58" s="847">
        <f>VLOOKUP(E58,START_TIMES,2)</f>
        <v>0.33333333333333331</v>
      </c>
      <c r="I58" s="848" t="str">
        <f>VLOOKUP(E58,fields,2)</f>
        <v>Foran HS KMT (T), Milford</v>
      </c>
      <c r="J58" s="849"/>
      <c r="K58" s="16"/>
      <c r="M58" s="5" t="s">
        <v>154</v>
      </c>
      <c r="N58" s="5" t="s">
        <v>156</v>
      </c>
      <c r="P58" s="704" t="s">
        <v>39</v>
      </c>
      <c r="Q58" s="709" t="s">
        <v>885</v>
      </c>
      <c r="R58" s="7" t="s">
        <v>696</v>
      </c>
      <c r="S58" s="16"/>
      <c r="T58" s="250" t="s">
        <v>129</v>
      </c>
      <c r="U58" s="709" t="s">
        <v>898</v>
      </c>
      <c r="V58" s="16">
        <v>46</v>
      </c>
      <c r="W58" s="733" t="s">
        <v>125</v>
      </c>
      <c r="X58" s="704" t="s">
        <v>39</v>
      </c>
      <c r="Y58" s="16"/>
      <c r="Z58" s="704" t="s">
        <v>39</v>
      </c>
      <c r="AA58" s="709" t="s">
        <v>885</v>
      </c>
      <c r="AB58" s="7" t="s">
        <v>696</v>
      </c>
      <c r="AF58" s="709" t="s">
        <v>885</v>
      </c>
      <c r="AG58" s="283">
        <v>0.33333333333333331</v>
      </c>
    </row>
    <row r="59" spans="1:33" ht="12.75" customHeight="1" thickTop="1" thickBot="1" x14ac:dyDescent="0.35">
      <c r="A59" s="574">
        <v>56</v>
      </c>
      <c r="B59" s="843">
        <v>2</v>
      </c>
      <c r="C59" s="844">
        <v>45774</v>
      </c>
      <c r="D59" s="853" t="s">
        <v>175</v>
      </c>
      <c r="E59" s="901" t="str">
        <f t="shared" si="16"/>
        <v>LITCHFIELD COUNTY BLUES 30</v>
      </c>
      <c r="F59" s="901" t="str">
        <f t="shared" si="16"/>
        <v>TRINITY FC</v>
      </c>
      <c r="G59" s="846"/>
      <c r="H59" s="847">
        <f>VLOOKUP(E59,START_TIMES,2)</f>
        <v>0.375</v>
      </c>
      <c r="I59" s="848" t="str">
        <f>VLOOKUP(E59,fields,2)</f>
        <v>New Milford HS (T), New Milford</v>
      </c>
      <c r="J59" s="849"/>
      <c r="K59" s="16"/>
      <c r="M59" s="5" t="s">
        <v>155</v>
      </c>
      <c r="N59" s="5" t="s">
        <v>159</v>
      </c>
      <c r="P59" s="552" t="s">
        <v>1080</v>
      </c>
      <c r="Q59" s="552" t="s">
        <v>926</v>
      </c>
      <c r="R59" s="7" t="s">
        <v>696</v>
      </c>
      <c r="S59" s="16"/>
      <c r="T59" s="212" t="s">
        <v>130</v>
      </c>
      <c r="U59" s="552" t="s">
        <v>885</v>
      </c>
      <c r="V59" s="16">
        <v>47</v>
      </c>
      <c r="W59" s="212" t="s">
        <v>126</v>
      </c>
      <c r="X59" s="552" t="s">
        <v>1080</v>
      </c>
      <c r="Y59" s="16"/>
      <c r="Z59" s="552" t="s">
        <v>1080</v>
      </c>
      <c r="AA59" s="552" t="s">
        <v>926</v>
      </c>
      <c r="AB59" s="7" t="s">
        <v>696</v>
      </c>
      <c r="AF59" s="552" t="s">
        <v>926</v>
      </c>
      <c r="AG59" s="283">
        <v>0.41666666666666669</v>
      </c>
    </row>
    <row r="60" spans="1:33" ht="12.75" customHeight="1" thickTop="1" thickBot="1" x14ac:dyDescent="0.35">
      <c r="A60" s="574">
        <v>57</v>
      </c>
      <c r="B60" s="843">
        <v>2</v>
      </c>
      <c r="C60" s="844">
        <v>45774</v>
      </c>
      <c r="D60" s="853" t="s">
        <v>175</v>
      </c>
      <c r="E60" s="901" t="str">
        <f t="shared" si="16"/>
        <v>ECUA-ANDES 30</v>
      </c>
      <c r="F60" s="901" t="str">
        <f t="shared" si="16"/>
        <v>COYOTES FC</v>
      </c>
      <c r="G60" s="854"/>
      <c r="H60" s="847">
        <f>VLOOKUP(E60,START_TIMES,2)</f>
        <v>0.33333333333333331</v>
      </c>
      <c r="I60" s="848" t="str">
        <f>VLOOKUP(E60,fields,2)</f>
        <v>TBD</v>
      </c>
      <c r="J60" s="849"/>
      <c r="K60" s="16"/>
      <c r="M60" s="5" t="s">
        <v>152</v>
      </c>
      <c r="N60" s="5" t="s">
        <v>151</v>
      </c>
      <c r="P60" s="552" t="s">
        <v>741</v>
      </c>
      <c r="Q60" s="719" t="s">
        <v>214</v>
      </c>
      <c r="R60" s="7" t="s">
        <v>962</v>
      </c>
      <c r="S60" s="16"/>
      <c r="T60" s="212" t="s">
        <v>131</v>
      </c>
      <c r="U60" s="552" t="s">
        <v>926</v>
      </c>
      <c r="V60" s="16">
        <v>48</v>
      </c>
      <c r="W60" s="212" t="s">
        <v>127</v>
      </c>
      <c r="X60" s="552" t="s">
        <v>741</v>
      </c>
      <c r="Y60" s="16"/>
      <c r="Z60" s="552" t="s">
        <v>741</v>
      </c>
      <c r="AA60" s="719" t="s">
        <v>214</v>
      </c>
      <c r="AB60" s="7" t="s">
        <v>962</v>
      </c>
      <c r="AF60" s="719" t="s">
        <v>214</v>
      </c>
      <c r="AG60" s="283">
        <v>0.41666666666666669</v>
      </c>
    </row>
    <row r="61" spans="1:33" ht="12.75" customHeight="1" thickTop="1" thickBot="1" x14ac:dyDescent="0.35">
      <c r="A61" s="574">
        <v>58</v>
      </c>
      <c r="B61" s="843">
        <v>2</v>
      </c>
      <c r="C61" s="844">
        <v>45774</v>
      </c>
      <c r="D61" s="853" t="s">
        <v>175</v>
      </c>
      <c r="E61" s="901" t="str">
        <f t="shared" si="16"/>
        <v>FC CALDO VERDE</v>
      </c>
      <c r="F61" s="901" t="str">
        <f t="shared" si="16"/>
        <v>QPR</v>
      </c>
      <c r="G61" s="846"/>
      <c r="H61" s="847">
        <f>VLOOKUP(E61,START_TIMES,2)</f>
        <v>0.41666666666666669</v>
      </c>
      <c r="I61" s="848" t="str">
        <f>VLOOKUP(E61,fields,2)</f>
        <v>Naugatuck HS (G), Naugatuck</v>
      </c>
      <c r="J61" s="849"/>
      <c r="K61" s="16"/>
      <c r="M61" s="5" t="s">
        <v>153</v>
      </c>
      <c r="N61" s="5" t="s">
        <v>158</v>
      </c>
      <c r="P61" s="552" t="s">
        <v>902</v>
      </c>
      <c r="Q61" s="717" t="s">
        <v>677</v>
      </c>
      <c r="R61" s="7" t="s">
        <v>681</v>
      </c>
      <c r="S61" s="16"/>
      <c r="T61" s="212" t="s">
        <v>132</v>
      </c>
      <c r="U61" s="552" t="s">
        <v>905</v>
      </c>
      <c r="V61" s="16">
        <v>49</v>
      </c>
      <c r="W61" s="212" t="s">
        <v>128</v>
      </c>
      <c r="X61" s="552" t="s">
        <v>902</v>
      </c>
      <c r="Y61" s="16"/>
      <c r="Z61" s="552" t="s">
        <v>902</v>
      </c>
      <c r="AA61" s="717" t="s">
        <v>677</v>
      </c>
      <c r="AB61" s="7" t="s">
        <v>681</v>
      </c>
      <c r="AF61" s="717" t="s">
        <v>677</v>
      </c>
      <c r="AG61" s="283">
        <v>0.375</v>
      </c>
    </row>
    <row r="62" spans="1:33" ht="12.75" customHeight="1" thickTop="1" thickBot="1" x14ac:dyDescent="0.35">
      <c r="A62" s="574">
        <v>59</v>
      </c>
      <c r="B62" s="843">
        <v>2</v>
      </c>
      <c r="C62" s="844">
        <v>45774</v>
      </c>
      <c r="D62" s="853" t="s">
        <v>175</v>
      </c>
      <c r="E62" s="902" t="str">
        <f t="shared" si="16"/>
        <v>BYE 30</v>
      </c>
      <c r="F62" s="901" t="str">
        <f t="shared" si="16"/>
        <v>NORWALK FC</v>
      </c>
      <c r="G62" s="846"/>
      <c r="H62" s="847" t="str">
        <f>VLOOKUP(E62,START_TIMES,2)</f>
        <v>--</v>
      </c>
      <c r="I62" s="848" t="str">
        <f>VLOOKUP(E62,fields,2)</f>
        <v>--</v>
      </c>
      <c r="J62" s="849"/>
      <c r="K62" s="16"/>
      <c r="M62" s="5" t="s">
        <v>150</v>
      </c>
      <c r="N62" s="5" t="s">
        <v>157</v>
      </c>
      <c r="P62" s="552" t="s">
        <v>898</v>
      </c>
      <c r="Q62" s="552" t="s">
        <v>905</v>
      </c>
      <c r="R62" s="7" t="s">
        <v>921</v>
      </c>
      <c r="S62" s="16"/>
      <c r="T62" s="212" t="s">
        <v>133</v>
      </c>
      <c r="U62" s="552" t="s">
        <v>38</v>
      </c>
      <c r="V62" s="16">
        <v>50</v>
      </c>
      <c r="W62" s="212" t="s">
        <v>129</v>
      </c>
      <c r="X62" s="552" t="s">
        <v>898</v>
      </c>
      <c r="Y62" s="16"/>
      <c r="Z62" s="552" t="s">
        <v>898</v>
      </c>
      <c r="AA62" s="552" t="s">
        <v>905</v>
      </c>
      <c r="AB62" s="7" t="s">
        <v>921</v>
      </c>
      <c r="AF62" s="552" t="s">
        <v>905</v>
      </c>
      <c r="AG62" s="283">
        <v>0.41666666666666669</v>
      </c>
    </row>
    <row r="63" spans="1:33" ht="12.75" customHeight="1" thickTop="1" thickBot="1" x14ac:dyDescent="0.4">
      <c r="A63" s="574">
        <v>60</v>
      </c>
      <c r="B63" s="843" t="s">
        <v>0</v>
      </c>
      <c r="C63" s="844" t="s">
        <v>0</v>
      </c>
      <c r="D63" s="857" t="s">
        <v>0</v>
      </c>
      <c r="E63" s="903" t="s">
        <v>0</v>
      </c>
      <c r="F63" s="904" t="s">
        <v>0</v>
      </c>
      <c r="G63" s="846" t="s">
        <v>0</v>
      </c>
      <c r="H63" s="847" t="s">
        <v>0</v>
      </c>
      <c r="I63" s="848" t="s">
        <v>0</v>
      </c>
      <c r="J63" s="860" t="s">
        <v>0</v>
      </c>
      <c r="K63" s="16"/>
      <c r="M63" s="643"/>
      <c r="N63" s="643"/>
      <c r="P63" s="552" t="s">
        <v>885</v>
      </c>
      <c r="Q63" s="710" t="s">
        <v>24</v>
      </c>
      <c r="R63" s="7" t="s">
        <v>951</v>
      </c>
      <c r="S63" s="16"/>
      <c r="T63" s="212" t="s">
        <v>134</v>
      </c>
      <c r="U63" s="552" t="s">
        <v>185</v>
      </c>
      <c r="V63" s="16">
        <v>51</v>
      </c>
      <c r="W63" s="212" t="s">
        <v>130</v>
      </c>
      <c r="X63" s="552" t="s">
        <v>885</v>
      </c>
      <c r="Y63" s="16"/>
      <c r="Z63" s="552" t="s">
        <v>885</v>
      </c>
      <c r="AA63" s="710" t="s">
        <v>24</v>
      </c>
      <c r="AB63" s="7" t="s">
        <v>951</v>
      </c>
      <c r="AF63" s="710" t="s">
        <v>24</v>
      </c>
      <c r="AG63" s="283">
        <v>0.33333333333333331</v>
      </c>
    </row>
    <row r="64" spans="1:33" ht="12.75" customHeight="1" thickTop="1" thickBot="1" x14ac:dyDescent="0.35">
      <c r="A64" s="574">
        <v>61</v>
      </c>
      <c r="B64" s="843">
        <v>2</v>
      </c>
      <c r="C64" s="871">
        <v>45774</v>
      </c>
      <c r="D64" s="851" t="s">
        <v>11</v>
      </c>
      <c r="E64" s="901" t="str">
        <f t="shared" ref="E64:F68" si="17">VLOOKUP(M64,Teams,2)</f>
        <v>GREENWICH FC 40</v>
      </c>
      <c r="F64" s="901" t="str">
        <f t="shared" si="17"/>
        <v xml:space="preserve">GUILFORD CELTIC </v>
      </c>
      <c r="G64" s="835" t="s">
        <v>204</v>
      </c>
      <c r="H64" s="847">
        <f>VLOOKUP(E64,START_TIMES,2)</f>
        <v>0.41666666666666702</v>
      </c>
      <c r="I64" s="872" t="str">
        <f>VLOOKUP(E64,fields,2)</f>
        <v>Greenwich Fields</v>
      </c>
      <c r="J64" s="849"/>
      <c r="K64" s="16"/>
      <c r="M64" s="5" t="s">
        <v>104</v>
      </c>
      <c r="N64" s="5" t="s">
        <v>106</v>
      </c>
      <c r="P64" s="552" t="s">
        <v>926</v>
      </c>
      <c r="Q64" s="732" t="s">
        <v>1112</v>
      </c>
      <c r="R64" s="7" t="s">
        <v>1081</v>
      </c>
      <c r="S64" s="16"/>
      <c r="T64" s="212" t="s">
        <v>136</v>
      </c>
      <c r="U64" s="552" t="s">
        <v>907</v>
      </c>
      <c r="V64" s="16">
        <v>52</v>
      </c>
      <c r="W64" s="212" t="s">
        <v>131</v>
      </c>
      <c r="X64" s="552" t="s">
        <v>926</v>
      </c>
      <c r="Y64" s="16"/>
      <c r="Z64" s="552" t="s">
        <v>926</v>
      </c>
      <c r="AA64" s="732" t="s">
        <v>1112</v>
      </c>
      <c r="AB64" s="7" t="s">
        <v>1081</v>
      </c>
      <c r="AF64" s="732" t="s">
        <v>1112</v>
      </c>
      <c r="AG64" s="283">
        <v>0.33333333333333331</v>
      </c>
    </row>
    <row r="65" spans="1:33" ht="12.75" customHeight="1" thickTop="1" thickBot="1" x14ac:dyDescent="0.35">
      <c r="A65" s="574">
        <v>62</v>
      </c>
      <c r="B65" s="843">
        <v>2</v>
      </c>
      <c r="C65" s="871">
        <v>45774</v>
      </c>
      <c r="D65" s="851" t="s">
        <v>11</v>
      </c>
      <c r="E65" s="901" t="str">
        <f t="shared" si="17"/>
        <v>GREENWICH PUMAS FC 40</v>
      </c>
      <c r="F65" s="901" t="str">
        <f t="shared" si="17"/>
        <v>VASCO DA GAMA 40</v>
      </c>
      <c r="G65" s="846"/>
      <c r="H65" s="847">
        <f>VLOOKUP(E65,START_TIMES,2)</f>
        <v>0.41666666666666669</v>
      </c>
      <c r="I65" s="872" t="str">
        <f>VLOOKUP(E65,fields,2)</f>
        <v>Greenwich Fields</v>
      </c>
      <c r="J65" s="849"/>
      <c r="K65" s="16"/>
      <c r="M65" s="5" t="s">
        <v>105</v>
      </c>
      <c r="N65" s="5" t="s">
        <v>109</v>
      </c>
      <c r="P65" s="552" t="s">
        <v>905</v>
      </c>
      <c r="Q65" s="721" t="s">
        <v>888</v>
      </c>
      <c r="R65" s="7" t="s">
        <v>691</v>
      </c>
      <c r="S65" s="16"/>
      <c r="T65" s="308" t="s">
        <v>138</v>
      </c>
      <c r="U65" s="729" t="s">
        <v>884</v>
      </c>
      <c r="V65" s="16">
        <v>53</v>
      </c>
      <c r="W65" s="212" t="s">
        <v>132</v>
      </c>
      <c r="X65" s="552" t="s">
        <v>905</v>
      </c>
      <c r="Y65" s="16"/>
      <c r="Z65" s="552" t="s">
        <v>905</v>
      </c>
      <c r="AA65" s="721" t="s">
        <v>888</v>
      </c>
      <c r="AB65" s="7" t="s">
        <v>691</v>
      </c>
      <c r="AF65" s="721" t="s">
        <v>888</v>
      </c>
      <c r="AG65" s="283">
        <v>0.41666666666666702</v>
      </c>
    </row>
    <row r="66" spans="1:33" ht="12.75" customHeight="1" thickTop="1" thickBot="1" x14ac:dyDescent="0.35">
      <c r="A66" s="574">
        <v>63</v>
      </c>
      <c r="B66" s="843">
        <v>2</v>
      </c>
      <c r="C66" s="844">
        <v>45774</v>
      </c>
      <c r="D66" s="851" t="s">
        <v>11</v>
      </c>
      <c r="E66" s="901" t="str">
        <f t="shared" si="17"/>
        <v>DANBURY UNITED 40</v>
      </c>
      <c r="F66" s="901" t="str">
        <f t="shared" si="17"/>
        <v>CLUB NAPOLI 40</v>
      </c>
      <c r="G66" s="835" t="s">
        <v>204</v>
      </c>
      <c r="H66" s="855" t="s">
        <v>91</v>
      </c>
      <c r="I66" s="848" t="str">
        <f>VLOOKUP(E66,fields,2)</f>
        <v>Portuguese Cultural Center (G), Danbury</v>
      </c>
      <c r="J66" s="849" t="s">
        <v>1138</v>
      </c>
      <c r="K66" s="16"/>
      <c r="M66" s="5" t="s">
        <v>162</v>
      </c>
      <c r="N66" s="5" t="s">
        <v>161</v>
      </c>
      <c r="P66" s="552" t="s">
        <v>38</v>
      </c>
      <c r="Q66" s="729" t="s">
        <v>896</v>
      </c>
      <c r="R66" s="7" t="s">
        <v>897</v>
      </c>
      <c r="S66" s="16"/>
      <c r="T66" s="308" t="s">
        <v>141</v>
      </c>
      <c r="U66" s="729" t="s">
        <v>173</v>
      </c>
      <c r="V66" s="16">
        <v>54</v>
      </c>
      <c r="W66" s="212" t="s">
        <v>133</v>
      </c>
      <c r="X66" s="552" t="s">
        <v>38</v>
      </c>
      <c r="Y66" s="16"/>
      <c r="Z66" s="552" t="s">
        <v>38</v>
      </c>
      <c r="AA66" s="729" t="s">
        <v>896</v>
      </c>
      <c r="AB66" s="7" t="s">
        <v>897</v>
      </c>
      <c r="AF66" s="729" t="s">
        <v>896</v>
      </c>
      <c r="AG66" s="283">
        <v>0.41666666666666702</v>
      </c>
    </row>
    <row r="67" spans="1:33" ht="12.75" customHeight="1" thickTop="1" thickBot="1" x14ac:dyDescent="0.35">
      <c r="A67" s="574">
        <v>64</v>
      </c>
      <c r="B67" s="843">
        <v>2</v>
      </c>
      <c r="C67" s="844">
        <v>45774</v>
      </c>
      <c r="D67" s="851" t="s">
        <v>11</v>
      </c>
      <c r="E67" s="901" t="str">
        <f t="shared" si="17"/>
        <v>FAIRFIELD GAC 40</v>
      </c>
      <c r="F67" s="901" t="str">
        <f t="shared" si="17"/>
        <v>STORM FC</v>
      </c>
      <c r="G67" s="846"/>
      <c r="H67" s="847">
        <f>VLOOKUP(E67,START_TIMES,2)</f>
        <v>0.33333333333333331</v>
      </c>
      <c r="I67" s="848" t="str">
        <f>VLOOKUP(E67,fields,2)</f>
        <v>Ludlowe HS (T), Fairfield</v>
      </c>
      <c r="J67" s="849"/>
      <c r="K67" s="16"/>
      <c r="M67" s="5" t="s">
        <v>163</v>
      </c>
      <c r="N67" s="5" t="s">
        <v>108</v>
      </c>
      <c r="P67" s="552" t="s">
        <v>185</v>
      </c>
      <c r="Q67" s="719" t="s">
        <v>25</v>
      </c>
      <c r="R67" s="357" t="s">
        <v>968</v>
      </c>
      <c r="S67" s="16"/>
      <c r="T67" s="308" t="s">
        <v>142</v>
      </c>
      <c r="U67" s="729" t="s">
        <v>45</v>
      </c>
      <c r="V67" s="16">
        <v>55</v>
      </c>
      <c r="W67" s="212" t="s">
        <v>134</v>
      </c>
      <c r="X67" s="552" t="s">
        <v>185</v>
      </c>
      <c r="Y67" s="16"/>
      <c r="Z67" s="552" t="s">
        <v>185</v>
      </c>
      <c r="AA67" s="719" t="s">
        <v>25</v>
      </c>
      <c r="AB67" s="357" t="s">
        <v>968</v>
      </c>
      <c r="AF67" s="719" t="s">
        <v>25</v>
      </c>
      <c r="AG67" s="283">
        <v>0.41666666666666702</v>
      </c>
    </row>
    <row r="68" spans="1:33" ht="12.75" customHeight="1" thickTop="1" thickBot="1" x14ac:dyDescent="0.35">
      <c r="A68" s="574">
        <v>65</v>
      </c>
      <c r="B68" s="843">
        <v>2</v>
      </c>
      <c r="C68" s="844">
        <v>45774</v>
      </c>
      <c r="D68" s="851" t="s">
        <v>11</v>
      </c>
      <c r="E68" s="901" t="str">
        <f t="shared" si="17"/>
        <v>CLINTON FC 40</v>
      </c>
      <c r="F68" s="901" t="str">
        <f t="shared" si="17"/>
        <v>SHEBEEN FC</v>
      </c>
      <c r="G68" s="846"/>
      <c r="H68" s="847">
        <f>VLOOKUP(E68,START_TIMES,2)</f>
        <v>0.33333333333333331</v>
      </c>
      <c r="I68" s="848" t="str">
        <f>VLOOKUP(E68,fields,2)</f>
        <v>Indian River Sports Complex (T), Clinton</v>
      </c>
      <c r="J68" s="849"/>
      <c r="K68" s="16"/>
      <c r="M68" s="5" t="s">
        <v>160</v>
      </c>
      <c r="N68" s="5" t="s">
        <v>107</v>
      </c>
      <c r="P68" s="552" t="s">
        <v>907</v>
      </c>
      <c r="Q68" s="552" t="s">
        <v>38</v>
      </c>
      <c r="R68" s="7" t="s">
        <v>693</v>
      </c>
      <c r="S68" s="16"/>
      <c r="T68" s="213" t="s">
        <v>92</v>
      </c>
      <c r="U68" s="732" t="s">
        <v>668</v>
      </c>
      <c r="V68" s="16">
        <v>56</v>
      </c>
      <c r="W68" s="212" t="s">
        <v>136</v>
      </c>
      <c r="X68" s="552" t="s">
        <v>907</v>
      </c>
      <c r="Y68" s="16"/>
      <c r="Z68" s="552" t="s">
        <v>907</v>
      </c>
      <c r="AA68" s="552" t="s">
        <v>38</v>
      </c>
      <c r="AB68" s="7" t="s">
        <v>693</v>
      </c>
      <c r="AF68" s="552" t="s">
        <v>38</v>
      </c>
      <c r="AG68" s="283">
        <v>0.41666666666666702</v>
      </c>
    </row>
    <row r="69" spans="1:33" ht="12.75" customHeight="1" thickTop="1" thickBot="1" x14ac:dyDescent="0.4">
      <c r="A69" s="574">
        <v>66</v>
      </c>
      <c r="B69" s="843" t="s">
        <v>0</v>
      </c>
      <c r="C69" s="844" t="s">
        <v>0</v>
      </c>
      <c r="D69" s="857" t="s">
        <v>0</v>
      </c>
      <c r="E69" s="903" t="s">
        <v>0</v>
      </c>
      <c r="F69" s="904" t="s">
        <v>0</v>
      </c>
      <c r="G69" s="846" t="s">
        <v>0</v>
      </c>
      <c r="H69" s="847" t="s">
        <v>0</v>
      </c>
      <c r="I69" s="848" t="s">
        <v>0</v>
      </c>
      <c r="J69" s="860" t="s">
        <v>0</v>
      </c>
      <c r="K69" s="16"/>
      <c r="M69" s="643"/>
      <c r="N69" s="643"/>
      <c r="P69" s="554" t="s">
        <v>884</v>
      </c>
      <c r="Q69" s="714" t="s">
        <v>54</v>
      </c>
      <c r="R69" s="7" t="s">
        <v>693</v>
      </c>
      <c r="S69" s="16"/>
      <c r="T69" s="304" t="s">
        <v>144</v>
      </c>
      <c r="U69" s="554" t="s">
        <v>1145</v>
      </c>
      <c r="V69" s="16">
        <v>57</v>
      </c>
      <c r="W69" s="304" t="s">
        <v>138</v>
      </c>
      <c r="X69" s="554" t="s">
        <v>884</v>
      </c>
      <c r="Y69" s="16"/>
      <c r="Z69" s="554" t="s">
        <v>884</v>
      </c>
      <c r="AA69" s="714" t="s">
        <v>54</v>
      </c>
      <c r="AB69" s="7" t="s">
        <v>693</v>
      </c>
      <c r="AF69" s="714" t="s">
        <v>54</v>
      </c>
      <c r="AG69" s="283">
        <v>0.33333333333333331</v>
      </c>
    </row>
    <row r="70" spans="1:33" ht="12.75" customHeight="1" thickTop="1" thickBot="1" x14ac:dyDescent="0.35">
      <c r="A70" s="574">
        <v>67</v>
      </c>
      <c r="B70" s="843">
        <v>2</v>
      </c>
      <c r="C70" s="844">
        <v>45774</v>
      </c>
      <c r="D70" s="861" t="s">
        <v>1114</v>
      </c>
      <c r="E70" s="905" t="str">
        <f t="shared" ref="E70" si="18">VLOOKUP(M70,Teams,2)</f>
        <v>BYE 40N</v>
      </c>
      <c r="F70" s="905" t="str">
        <f t="shared" ref="E70:F73" si="19">VLOOKUP(N70,Teams,2)</f>
        <v>FC LEONE</v>
      </c>
      <c r="G70" s="846"/>
      <c r="H70" s="847" t="str">
        <f>VLOOKUP(E70,START_TIMES,2)</f>
        <v>--</v>
      </c>
      <c r="I70" s="848" t="str">
        <f>VLOOKUP(E70,fields,2)</f>
        <v>--</v>
      </c>
      <c r="J70" s="849"/>
      <c r="K70" s="16"/>
      <c r="M70" s="754" t="s">
        <v>110</v>
      </c>
      <c r="N70" s="754" t="s">
        <v>111</v>
      </c>
      <c r="P70" s="554" t="s">
        <v>173</v>
      </c>
      <c r="Q70" s="708" t="s">
        <v>31</v>
      </c>
      <c r="R70" s="7" t="s">
        <v>693</v>
      </c>
      <c r="S70" s="16"/>
      <c r="T70" s="304" t="s">
        <v>146</v>
      </c>
      <c r="U70" s="554" t="s">
        <v>47</v>
      </c>
      <c r="V70" s="16">
        <v>58</v>
      </c>
      <c r="W70" s="304" t="s">
        <v>141</v>
      </c>
      <c r="X70" s="554" t="s">
        <v>173</v>
      </c>
      <c r="Y70" s="16"/>
      <c r="Z70" s="554" t="s">
        <v>173</v>
      </c>
      <c r="AA70" s="708" t="s">
        <v>31</v>
      </c>
      <c r="AB70" s="7" t="s">
        <v>693</v>
      </c>
      <c r="AF70" s="708" t="s">
        <v>31</v>
      </c>
      <c r="AG70" s="283">
        <v>0.33333333333333331</v>
      </c>
    </row>
    <row r="71" spans="1:33" ht="12.75" customHeight="1" thickTop="1" thickBot="1" x14ac:dyDescent="0.35">
      <c r="A71" s="574">
        <v>68</v>
      </c>
      <c r="B71" s="843">
        <v>2</v>
      </c>
      <c r="C71" s="844">
        <v>45774</v>
      </c>
      <c r="D71" s="861" t="s">
        <v>1114</v>
      </c>
      <c r="E71" s="901" t="str">
        <f t="shared" si="19"/>
        <v>GUILFORD BELL CURVE</v>
      </c>
      <c r="F71" s="901" t="str">
        <f t="shared" si="19"/>
        <v>PAN ZONES</v>
      </c>
      <c r="G71" s="846"/>
      <c r="H71" s="847">
        <f>VLOOKUP(E71,START_TIMES,2)</f>
        <v>0.41666666666666669</v>
      </c>
      <c r="I71" s="873" t="s">
        <v>943</v>
      </c>
      <c r="J71" s="874" t="s">
        <v>928</v>
      </c>
      <c r="K71" s="16"/>
      <c r="M71" s="754" t="s">
        <v>112</v>
      </c>
      <c r="N71" s="754" t="s">
        <v>116</v>
      </c>
      <c r="P71" s="554" t="s">
        <v>45</v>
      </c>
      <c r="Q71" s="716" t="s">
        <v>192</v>
      </c>
      <c r="R71" s="14" t="s">
        <v>694</v>
      </c>
      <c r="S71" s="16"/>
      <c r="T71" s="304" t="s">
        <v>147</v>
      </c>
      <c r="U71" s="554" t="s">
        <v>1120</v>
      </c>
      <c r="V71" s="16">
        <v>59</v>
      </c>
      <c r="W71" s="304" t="s">
        <v>142</v>
      </c>
      <c r="X71" s="554" t="s">
        <v>45</v>
      </c>
      <c r="Y71" s="16"/>
      <c r="Z71" s="554" t="s">
        <v>45</v>
      </c>
      <c r="AA71" s="716" t="s">
        <v>192</v>
      </c>
      <c r="AB71" s="14" t="s">
        <v>694</v>
      </c>
      <c r="AF71" s="716" t="s">
        <v>192</v>
      </c>
      <c r="AG71" s="283">
        <v>0.33333333333333331</v>
      </c>
    </row>
    <row r="72" spans="1:33" ht="12.75" customHeight="1" thickTop="1" thickBot="1" x14ac:dyDescent="0.35">
      <c r="A72" s="574">
        <v>69</v>
      </c>
      <c r="B72" s="843">
        <v>2</v>
      </c>
      <c r="C72" s="844">
        <v>45774</v>
      </c>
      <c r="D72" s="861" t="s">
        <v>1114</v>
      </c>
      <c r="E72" s="901" t="str">
        <f t="shared" si="19"/>
        <v>NORTH BRANFORD 40</v>
      </c>
      <c r="F72" s="901" t="str">
        <f t="shared" si="19"/>
        <v>LITCHFIELD COUNTY BLUES 40</v>
      </c>
      <c r="G72" s="854"/>
      <c r="H72" s="847">
        <f>VLOOKUP(E72,START_TIMES,2)</f>
        <v>0.41666666666666702</v>
      </c>
      <c r="I72" s="848" t="s">
        <v>943</v>
      </c>
      <c r="J72" s="849" t="s">
        <v>1031</v>
      </c>
      <c r="K72" s="16"/>
      <c r="M72" s="736" t="s">
        <v>115</v>
      </c>
      <c r="N72" s="736" t="s">
        <v>113</v>
      </c>
      <c r="P72" s="554" t="s">
        <v>1145</v>
      </c>
      <c r="Q72" s="728" t="s">
        <v>717</v>
      </c>
      <c r="R72" s="7" t="s">
        <v>685</v>
      </c>
      <c r="S72" s="16"/>
      <c r="T72" s="304" t="s">
        <v>148</v>
      </c>
      <c r="U72" s="554" t="s">
        <v>50</v>
      </c>
      <c r="V72" s="16">
        <v>60</v>
      </c>
      <c r="W72" s="304" t="s">
        <v>144</v>
      </c>
      <c r="X72" s="554" t="s">
        <v>1145</v>
      </c>
      <c r="Y72" s="16"/>
      <c r="Z72" s="554" t="s">
        <v>906</v>
      </c>
      <c r="AA72" s="728" t="s">
        <v>717</v>
      </c>
      <c r="AB72" s="7" t="s">
        <v>685</v>
      </c>
      <c r="AF72" s="728" t="s">
        <v>717</v>
      </c>
      <c r="AG72" s="283">
        <v>0.33333333333333331</v>
      </c>
    </row>
    <row r="73" spans="1:33" ht="12.75" customHeight="1" thickTop="1" thickBot="1" x14ac:dyDescent="0.35">
      <c r="A73" s="574">
        <v>70</v>
      </c>
      <c r="B73" s="843">
        <v>2</v>
      </c>
      <c r="C73" s="844">
        <v>45774</v>
      </c>
      <c r="D73" s="861" t="s">
        <v>1114</v>
      </c>
      <c r="E73" s="901" t="str">
        <f t="shared" si="19"/>
        <v>NEW HAVEN AMERICANS</v>
      </c>
      <c r="F73" s="901" t="str">
        <f t="shared" si="19"/>
        <v>SOUTHEAST ROVERS</v>
      </c>
      <c r="G73" s="846"/>
      <c r="H73" s="847">
        <f>VLOOKUP(E73,START_TIMES,2)</f>
        <v>0.41666666666666702</v>
      </c>
      <c r="I73" s="848" t="str">
        <f>VLOOKUP(E73,fields,2)</f>
        <v>Peck Place School (G), Orange</v>
      </c>
      <c r="J73" s="849"/>
      <c r="K73" s="16"/>
      <c r="M73" s="736" t="s">
        <v>114</v>
      </c>
      <c r="N73" s="736" t="s">
        <v>117</v>
      </c>
      <c r="P73" s="554" t="s">
        <v>47</v>
      </c>
      <c r="Q73" s="716" t="s">
        <v>26</v>
      </c>
      <c r="R73" s="7" t="s">
        <v>695</v>
      </c>
      <c r="S73" s="16"/>
      <c r="T73" s="304" t="s">
        <v>149</v>
      </c>
      <c r="U73" s="554" t="s">
        <v>896</v>
      </c>
      <c r="V73" s="16">
        <v>61</v>
      </c>
      <c r="W73" s="304" t="s">
        <v>146</v>
      </c>
      <c r="X73" s="554" t="s">
        <v>47</v>
      </c>
      <c r="Y73" s="16"/>
      <c r="Z73" s="554" t="s">
        <v>47</v>
      </c>
      <c r="AA73" s="716" t="s">
        <v>26</v>
      </c>
      <c r="AB73" s="7" t="s">
        <v>695</v>
      </c>
      <c r="AF73" s="716" t="s">
        <v>26</v>
      </c>
      <c r="AG73" s="283">
        <v>0.41666666666666702</v>
      </c>
    </row>
    <row r="74" spans="1:33" ht="12.75" customHeight="1" thickTop="1" thickBot="1" x14ac:dyDescent="0.4">
      <c r="A74" s="574">
        <v>71</v>
      </c>
      <c r="B74" s="843" t="s">
        <v>0</v>
      </c>
      <c r="C74" s="844" t="s">
        <v>0</v>
      </c>
      <c r="D74" s="857" t="s">
        <v>0</v>
      </c>
      <c r="E74" s="903" t="s">
        <v>0</v>
      </c>
      <c r="F74" s="904" t="s">
        <v>0</v>
      </c>
      <c r="G74" s="846" t="s">
        <v>0</v>
      </c>
      <c r="H74" s="847" t="s">
        <v>0</v>
      </c>
      <c r="I74" s="848" t="s">
        <v>0</v>
      </c>
      <c r="J74" s="860" t="s">
        <v>0</v>
      </c>
      <c r="K74" s="16"/>
      <c r="M74" s="281"/>
      <c r="N74" s="281"/>
      <c r="P74" s="554" t="s">
        <v>1120</v>
      </c>
      <c r="Q74" s="727" t="s">
        <v>185</v>
      </c>
      <c r="R74" s="7" t="s">
        <v>695</v>
      </c>
      <c r="S74" s="16"/>
      <c r="T74" s="304" t="s">
        <v>135</v>
      </c>
      <c r="U74" s="554" t="s">
        <v>887</v>
      </c>
      <c r="V74" s="16">
        <v>62</v>
      </c>
      <c r="W74" s="304" t="s">
        <v>147</v>
      </c>
      <c r="X74" s="554" t="s">
        <v>1120</v>
      </c>
      <c r="Y74" s="16"/>
      <c r="Z74" s="554" t="s">
        <v>1120</v>
      </c>
      <c r="AA74" s="727" t="s">
        <v>185</v>
      </c>
      <c r="AB74" s="7" t="s">
        <v>695</v>
      </c>
      <c r="AF74" s="727" t="s">
        <v>185</v>
      </c>
      <c r="AG74" s="283">
        <v>0.41666666666666702</v>
      </c>
    </row>
    <row r="75" spans="1:33" ht="12.75" customHeight="1" thickTop="1" thickBot="1" x14ac:dyDescent="0.35">
      <c r="A75" s="574">
        <v>72</v>
      </c>
      <c r="B75" s="843">
        <v>2</v>
      </c>
      <c r="C75" s="844">
        <v>45774</v>
      </c>
      <c r="D75" s="865" t="s">
        <v>1115</v>
      </c>
      <c r="E75" s="901" t="str">
        <f t="shared" ref="E75:F78" si="20">VLOOKUP(M75,Teams,2)</f>
        <v>BESA SC</v>
      </c>
      <c r="F75" s="901" t="s">
        <v>1126</v>
      </c>
      <c r="G75" s="846"/>
      <c r="H75" s="847">
        <f>VLOOKUP(E75,START_TIMES,2)</f>
        <v>0.41666666666666669</v>
      </c>
      <c r="I75" s="848" t="str">
        <f>VLOOKUP(E75,fields,2)</f>
        <v>Bucks Hill Park (G), Waterbury</v>
      </c>
      <c r="J75" s="849"/>
      <c r="K75" s="16"/>
      <c r="M75" s="777" t="s">
        <v>118</v>
      </c>
      <c r="N75" s="787" t="s">
        <v>119</v>
      </c>
      <c r="P75" s="554" t="s">
        <v>50</v>
      </c>
      <c r="Q75" s="554" t="s">
        <v>887</v>
      </c>
      <c r="R75" s="7" t="s">
        <v>695</v>
      </c>
      <c r="S75" s="16"/>
      <c r="T75" s="304" t="s">
        <v>137</v>
      </c>
      <c r="U75" s="554" t="s">
        <v>744</v>
      </c>
      <c r="V75" s="16">
        <v>63</v>
      </c>
      <c r="W75" s="304" t="s">
        <v>148</v>
      </c>
      <c r="X75" s="554" t="s">
        <v>50</v>
      </c>
      <c r="Y75" s="16"/>
      <c r="Z75" s="554" t="s">
        <v>50</v>
      </c>
      <c r="AA75" s="554" t="s">
        <v>887</v>
      </c>
      <c r="AB75" s="7" t="s">
        <v>695</v>
      </c>
      <c r="AF75" s="554" t="s">
        <v>887</v>
      </c>
      <c r="AG75" s="283">
        <v>0.33333333333333331</v>
      </c>
    </row>
    <row r="76" spans="1:33" ht="12.75" customHeight="1" thickTop="1" thickBot="1" x14ac:dyDescent="0.35">
      <c r="A76" s="574">
        <v>73</v>
      </c>
      <c r="B76" s="843">
        <v>2</v>
      </c>
      <c r="C76" s="844">
        <v>45774</v>
      </c>
      <c r="D76" s="865" t="s">
        <v>1115</v>
      </c>
      <c r="E76" s="901" t="str">
        <f t="shared" si="20"/>
        <v>DERBY QUITUS</v>
      </c>
      <c r="F76" s="901" t="str">
        <f t="shared" si="20"/>
        <v>STAMFORD UNITED</v>
      </c>
      <c r="G76" s="846"/>
      <c r="H76" s="847">
        <f>VLOOKUP(E76,START_TIMES,2)</f>
        <v>0.33333333333333331</v>
      </c>
      <c r="I76" s="848" t="str">
        <f>VLOOKUP(E76,fields,2)</f>
        <v>Witek Park (G), Derby</v>
      </c>
      <c r="J76" s="849"/>
      <c r="K76" s="16"/>
      <c r="M76" s="777" t="s">
        <v>120</v>
      </c>
      <c r="N76" s="777" t="s">
        <v>124</v>
      </c>
      <c r="P76" s="554" t="s">
        <v>896</v>
      </c>
      <c r="Q76" s="727" t="s">
        <v>907</v>
      </c>
      <c r="R76" s="14" t="s">
        <v>694</v>
      </c>
      <c r="S76" s="16"/>
      <c r="T76" s="309" t="s">
        <v>98</v>
      </c>
      <c r="U76" s="714" t="s">
        <v>52</v>
      </c>
      <c r="V76" s="16">
        <v>64</v>
      </c>
      <c r="W76" s="304" t="s">
        <v>149</v>
      </c>
      <c r="X76" s="554" t="s">
        <v>896</v>
      </c>
      <c r="Y76" s="16"/>
      <c r="Z76" s="554" t="s">
        <v>896</v>
      </c>
      <c r="AA76" s="727" t="s">
        <v>907</v>
      </c>
      <c r="AB76" s="14" t="s">
        <v>694</v>
      </c>
      <c r="AF76" s="727" t="s">
        <v>907</v>
      </c>
      <c r="AG76" s="283">
        <v>0.33333333333333331</v>
      </c>
    </row>
    <row r="77" spans="1:33" ht="12.75" customHeight="1" thickTop="1" thickBot="1" x14ac:dyDescent="0.35">
      <c r="A77" s="574">
        <v>74</v>
      </c>
      <c r="B77" s="843">
        <v>2</v>
      </c>
      <c r="C77" s="844">
        <v>45774</v>
      </c>
      <c r="D77" s="865" t="s">
        <v>1115</v>
      </c>
      <c r="E77" s="901" t="str">
        <f t="shared" si="20"/>
        <v>RIDGEFIELD KICKS</v>
      </c>
      <c r="F77" s="901" t="str">
        <f t="shared" si="20"/>
        <v>ECUA-ANDES 40</v>
      </c>
      <c r="G77" s="854"/>
      <c r="H77" s="847">
        <f>VLOOKUP(E77,START_TIMES,2)</f>
        <v>0.33333333333333331</v>
      </c>
      <c r="I77" s="848" t="str">
        <f>VLOOKUP(E77,fields,2)</f>
        <v>Wooster School (T), Danbury</v>
      </c>
      <c r="J77" s="849"/>
      <c r="K77" s="16"/>
      <c r="M77" s="778" t="s">
        <v>123</v>
      </c>
      <c r="N77" s="778" t="s">
        <v>121</v>
      </c>
      <c r="P77" s="554" t="s">
        <v>887</v>
      </c>
      <c r="Q77" s="708" t="s">
        <v>39</v>
      </c>
      <c r="R77" s="7" t="s">
        <v>718</v>
      </c>
      <c r="S77" s="16"/>
      <c r="T77" s="309" t="s">
        <v>100</v>
      </c>
      <c r="U77" s="714" t="s">
        <v>19</v>
      </c>
      <c r="V77" s="16">
        <v>65</v>
      </c>
      <c r="W77" s="304" t="s">
        <v>135</v>
      </c>
      <c r="X77" s="554" t="s">
        <v>887</v>
      </c>
      <c r="Y77" s="16"/>
      <c r="Z77" s="554" t="s">
        <v>887</v>
      </c>
      <c r="AA77" s="708" t="s">
        <v>39</v>
      </c>
      <c r="AB77" s="7" t="s">
        <v>718</v>
      </c>
      <c r="AF77" s="708" t="s">
        <v>39</v>
      </c>
      <c r="AG77" s="283">
        <v>0.41666666666666702</v>
      </c>
    </row>
    <row r="78" spans="1:33" ht="12.75" customHeight="1" thickTop="1" thickBot="1" x14ac:dyDescent="0.35">
      <c r="A78" s="574">
        <v>75</v>
      </c>
      <c r="B78" s="843">
        <v>2</v>
      </c>
      <c r="C78" s="844">
        <v>45774</v>
      </c>
      <c r="D78" s="865" t="s">
        <v>1115</v>
      </c>
      <c r="E78" s="901" t="str">
        <f t="shared" si="20"/>
        <v>LUSITANOS FC</v>
      </c>
      <c r="F78" s="901" t="str">
        <f t="shared" si="20"/>
        <v>WILTON WOLVES</v>
      </c>
      <c r="G78" s="846"/>
      <c r="H78" s="847">
        <f>VLOOKUP(E78,START_TIMES,2)</f>
        <v>0.41666666666666669</v>
      </c>
      <c r="I78" s="848" t="str">
        <f>VLOOKUP(E78,fields,2)</f>
        <v>Veterans Memorial Park (T), Bridgeport</v>
      </c>
      <c r="J78" s="849"/>
      <c r="K78" s="16"/>
      <c r="M78" s="778" t="s">
        <v>122</v>
      </c>
      <c r="N78" s="778" t="s">
        <v>125</v>
      </c>
      <c r="P78" s="554" t="s">
        <v>744</v>
      </c>
      <c r="Q78" s="554" t="s">
        <v>744</v>
      </c>
      <c r="R78" s="7" t="s">
        <v>1104</v>
      </c>
      <c r="S78" s="16"/>
      <c r="T78" s="309" t="s">
        <v>95</v>
      </c>
      <c r="U78" s="714" t="s">
        <v>1112</v>
      </c>
      <c r="V78" s="16">
        <v>66</v>
      </c>
      <c r="W78" s="304" t="s">
        <v>137</v>
      </c>
      <c r="X78" s="554" t="s">
        <v>744</v>
      </c>
      <c r="Y78" s="16"/>
      <c r="Z78" s="554" t="s">
        <v>744</v>
      </c>
      <c r="AA78" s="554" t="s">
        <v>744</v>
      </c>
      <c r="AB78" s="7" t="s">
        <v>1104</v>
      </c>
      <c r="AF78" s="554" t="s">
        <v>744</v>
      </c>
      <c r="AG78" s="283">
        <v>0.41666666666666702</v>
      </c>
    </row>
    <row r="79" spans="1:33" ht="12.75" customHeight="1" thickTop="1" thickBot="1" x14ac:dyDescent="0.4">
      <c r="A79" s="574">
        <v>76</v>
      </c>
      <c r="B79" s="843" t="s">
        <v>0</v>
      </c>
      <c r="C79" s="844" t="s">
        <v>0</v>
      </c>
      <c r="D79" s="857" t="s">
        <v>0</v>
      </c>
      <c r="E79" s="903" t="s">
        <v>0</v>
      </c>
      <c r="F79" s="904" t="s">
        <v>0</v>
      </c>
      <c r="G79" s="846" t="s">
        <v>0</v>
      </c>
      <c r="H79" s="847" t="s">
        <v>0</v>
      </c>
      <c r="I79" s="848" t="s">
        <v>0</v>
      </c>
      <c r="J79" s="860" t="s">
        <v>0</v>
      </c>
      <c r="K79" s="16"/>
      <c r="M79" s="281"/>
      <c r="N79" s="281"/>
      <c r="S79" s="16"/>
      <c r="T79" s="216"/>
      <c r="U79" s="216"/>
      <c r="V79" s="16"/>
      <c r="Y79" s="16"/>
      <c r="AB79" s="7" t="s">
        <v>718</v>
      </c>
      <c r="AC79" s="16"/>
      <c r="AF79" s="13"/>
      <c r="AG79" s="283"/>
    </row>
    <row r="80" spans="1:33" ht="12.75" customHeight="1" thickTop="1" thickBot="1" x14ac:dyDescent="0.35">
      <c r="A80" s="574">
        <v>77</v>
      </c>
      <c r="B80" s="843">
        <v>2</v>
      </c>
      <c r="C80" s="844">
        <v>45774</v>
      </c>
      <c r="D80" s="845" t="s">
        <v>1076</v>
      </c>
      <c r="E80" s="901" t="str">
        <f t="shared" ref="E80:F84" si="21">VLOOKUP(M80,Teams,2)</f>
        <v>NORWALK MARINERS LEGENDS</v>
      </c>
      <c r="F80" s="901" t="str">
        <f t="shared" si="21"/>
        <v>REBELS UNITED</v>
      </c>
      <c r="G80" s="656" t="s">
        <v>204</v>
      </c>
      <c r="H80" s="847">
        <v>0.41666666666666669</v>
      </c>
      <c r="I80" s="848" t="str">
        <f>VLOOKUP(E80,fields,2)</f>
        <v>Nathan Hale MS (T), Norwalk</v>
      </c>
      <c r="J80" s="849" t="s">
        <v>1142</v>
      </c>
      <c r="K80" s="16"/>
      <c r="M80" s="781" t="s">
        <v>130</v>
      </c>
      <c r="N80" s="781" t="s">
        <v>132</v>
      </c>
      <c r="S80" s="16"/>
      <c r="T80" s="215"/>
      <c r="U80" s="215"/>
      <c r="V80" s="16"/>
      <c r="Y80" s="16"/>
      <c r="AB80" s="7" t="s">
        <v>1104</v>
      </c>
      <c r="AC80" s="16"/>
      <c r="AF80" s="20"/>
      <c r="AG80" s="283"/>
    </row>
    <row r="81" spans="1:33" ht="12.75" customHeight="1" thickTop="1" thickBot="1" x14ac:dyDescent="0.35">
      <c r="A81" s="574">
        <v>78</v>
      </c>
      <c r="B81" s="843">
        <v>2</v>
      </c>
      <c r="C81" s="844">
        <v>45774</v>
      </c>
      <c r="D81" s="845" t="s">
        <v>1076</v>
      </c>
      <c r="E81" s="901" t="str">
        <f t="shared" si="21"/>
        <v>NORWALK SPORT COLOMBIA 50</v>
      </c>
      <c r="F81" s="901" t="str">
        <f t="shared" si="21"/>
        <v>WESTPORT FC</v>
      </c>
      <c r="G81" s="854"/>
      <c r="H81" s="847">
        <v>0.33333333333333331</v>
      </c>
      <c r="I81" s="848" t="str">
        <f>VLOOKUP(E81,fields,2)</f>
        <v>Nathan Hale MS (T), Norwalk</v>
      </c>
      <c r="J81" s="849"/>
      <c r="K81" s="16"/>
      <c r="M81" s="781" t="s">
        <v>131</v>
      </c>
      <c r="N81" s="781" t="s">
        <v>136</v>
      </c>
      <c r="S81" s="16"/>
      <c r="T81" s="216"/>
      <c r="U81" s="216"/>
      <c r="V81" s="16"/>
      <c r="Y81" s="16"/>
      <c r="Z81" s="837"/>
      <c r="AC81" s="16"/>
      <c r="AF81" s="16"/>
      <c r="AG81" s="283"/>
    </row>
    <row r="82" spans="1:33" ht="12.75" customHeight="1" thickTop="1" thickBot="1" x14ac:dyDescent="0.35">
      <c r="A82" s="574">
        <v>79</v>
      </c>
      <c r="B82" s="843">
        <v>2</v>
      </c>
      <c r="C82" s="844">
        <v>45774</v>
      </c>
      <c r="D82" s="845" t="s">
        <v>1076</v>
      </c>
      <c r="E82" s="901" t="str">
        <f t="shared" si="21"/>
        <v>FAIRFIELD GAC 50</v>
      </c>
      <c r="F82" s="901" t="str">
        <f t="shared" si="21"/>
        <v>GREENWICH FC 50</v>
      </c>
      <c r="G82" s="854"/>
      <c r="H82" s="847">
        <v>0.41666666666666669</v>
      </c>
      <c r="I82" s="848" t="str">
        <f>VLOOKUP(E82,fields,2)</f>
        <v>Ludlowe HS (T), Fairfield</v>
      </c>
      <c r="J82" s="849"/>
      <c r="K82" s="16"/>
      <c r="M82" s="781" t="s">
        <v>127</v>
      </c>
      <c r="N82" s="781" t="s">
        <v>128</v>
      </c>
      <c r="S82" s="16"/>
      <c r="T82" s="216"/>
      <c r="U82" s="216"/>
      <c r="V82" s="16"/>
      <c r="Y82" s="16"/>
      <c r="Z82" s="837"/>
      <c r="AC82" s="16"/>
      <c r="AF82" s="13"/>
      <c r="AG82" s="283"/>
    </row>
    <row r="83" spans="1:33" ht="12.75" customHeight="1" thickTop="1" thickBot="1" x14ac:dyDescent="0.35">
      <c r="A83" s="574">
        <v>80</v>
      </c>
      <c r="B83" s="843">
        <v>2</v>
      </c>
      <c r="C83" s="871">
        <v>45774</v>
      </c>
      <c r="D83" s="845" t="s">
        <v>1076</v>
      </c>
      <c r="E83" s="901" t="str">
        <f t="shared" si="21"/>
        <v>GREENWICH PUMAS FC 50</v>
      </c>
      <c r="F83" s="901" t="str">
        <f t="shared" si="21"/>
        <v>VASCO DA GAMA 50</v>
      </c>
      <c r="G83" s="854"/>
      <c r="H83" s="847">
        <f>VLOOKUP(E83,START_TIMES,2)</f>
        <v>0.41666666666666669</v>
      </c>
      <c r="I83" s="872" t="str">
        <f>VLOOKUP(E83,fields,2)</f>
        <v>Greenwich Fields</v>
      </c>
      <c r="J83" s="849"/>
      <c r="K83" s="16"/>
      <c r="M83" s="781" t="s">
        <v>129</v>
      </c>
      <c r="N83" s="781" t="s">
        <v>134</v>
      </c>
      <c r="S83" s="16"/>
      <c r="T83" s="209"/>
      <c r="U83" s="232"/>
      <c r="V83" s="16"/>
      <c r="Y83" s="16"/>
      <c r="Z83" s="837"/>
      <c r="AC83" s="16"/>
    </row>
    <row r="84" spans="1:33" ht="12.75" customHeight="1" thickTop="1" thickBot="1" x14ac:dyDescent="0.35">
      <c r="A84" s="574">
        <v>81</v>
      </c>
      <c r="B84" s="843">
        <v>2</v>
      </c>
      <c r="C84" s="844">
        <v>45774</v>
      </c>
      <c r="D84" s="845" t="s">
        <v>1076</v>
      </c>
      <c r="E84" s="901" t="str">
        <f t="shared" si="21"/>
        <v>BYE 50</v>
      </c>
      <c r="F84" s="901" t="str">
        <f t="shared" si="21"/>
        <v>STAMFORD CITY</v>
      </c>
      <c r="G84" s="854"/>
      <c r="H84" s="847" t="str">
        <f>VLOOKUP(E84,START_TIMES,2)</f>
        <v>--</v>
      </c>
      <c r="I84" s="848" t="str">
        <f>VLOOKUP(E84,fields,2)</f>
        <v>--</v>
      </c>
      <c r="J84" s="849"/>
      <c r="M84" s="781" t="s">
        <v>126</v>
      </c>
      <c r="N84" s="781" t="s">
        <v>133</v>
      </c>
      <c r="S84" s="16"/>
      <c r="T84" s="209"/>
      <c r="U84" s="209"/>
      <c r="V84" s="16"/>
      <c r="Y84" s="16"/>
      <c r="Z84" s="837"/>
      <c r="AC84" s="16"/>
    </row>
    <row r="85" spans="1:33" ht="12.75" customHeight="1" thickTop="1" thickBot="1" x14ac:dyDescent="0.35">
      <c r="A85" s="574">
        <v>82</v>
      </c>
      <c r="B85" s="843" t="s">
        <v>0</v>
      </c>
      <c r="C85" s="844" t="s">
        <v>0</v>
      </c>
      <c r="D85" s="857" t="s">
        <v>0</v>
      </c>
      <c r="E85" s="903" t="s">
        <v>0</v>
      </c>
      <c r="F85" s="904" t="s">
        <v>0</v>
      </c>
      <c r="G85" s="846" t="s">
        <v>0</v>
      </c>
      <c r="H85" s="847" t="s">
        <v>0</v>
      </c>
      <c r="I85" s="848" t="s">
        <v>0</v>
      </c>
      <c r="J85" s="860" t="s">
        <v>0</v>
      </c>
      <c r="M85" s="350"/>
      <c r="N85" s="350"/>
      <c r="S85" s="16"/>
      <c r="T85" s="198"/>
      <c r="U85" s="198"/>
      <c r="V85" s="16"/>
      <c r="Y85" s="16"/>
      <c r="Z85" s="16"/>
      <c r="AC85" s="16"/>
    </row>
    <row r="86" spans="1:33" ht="12.75" customHeight="1" thickTop="1" thickBot="1" x14ac:dyDescent="0.35">
      <c r="A86" s="574">
        <v>83</v>
      </c>
      <c r="B86" s="843" t="s">
        <v>0</v>
      </c>
      <c r="C86" s="844" t="s">
        <v>0</v>
      </c>
      <c r="D86" s="857" t="s">
        <v>0</v>
      </c>
      <c r="E86" s="903" t="s">
        <v>0</v>
      </c>
      <c r="F86" s="904" t="s">
        <v>0</v>
      </c>
      <c r="G86" s="846" t="s">
        <v>0</v>
      </c>
      <c r="H86" s="847" t="s">
        <v>0</v>
      </c>
      <c r="I86" s="848" t="s">
        <v>0</v>
      </c>
      <c r="J86" s="860" t="s">
        <v>0</v>
      </c>
      <c r="M86" s="350"/>
      <c r="N86" s="350"/>
      <c r="S86" s="16"/>
      <c r="T86" s="198"/>
      <c r="U86" s="198"/>
      <c r="V86" s="16"/>
      <c r="Y86" s="16"/>
      <c r="Z86" s="16"/>
      <c r="AC86" s="16"/>
    </row>
    <row r="87" spans="1:33" ht="12.75" customHeight="1" thickTop="1" thickBot="1" x14ac:dyDescent="0.35">
      <c r="A87" s="574">
        <v>84</v>
      </c>
      <c r="B87" s="843">
        <v>2</v>
      </c>
      <c r="C87" s="844">
        <v>45774</v>
      </c>
      <c r="D87" s="870" t="s">
        <v>1113</v>
      </c>
      <c r="E87" s="901" t="str">
        <f t="shared" ref="E87:F91" si="22">VLOOKUP(M87,Teams,2)</f>
        <v>GUILFORD BLACK EAGLES</v>
      </c>
      <c r="F87" s="901" t="str">
        <f t="shared" si="22"/>
        <v>NORTH BRANFORD LEGENDS</v>
      </c>
      <c r="G87" s="854"/>
      <c r="H87" s="847">
        <v>0.33333333333333331</v>
      </c>
      <c r="I87" s="848" t="str">
        <f>VLOOKUP(E87,fields,2)</f>
        <v>Bittner Park (G), Guilford</v>
      </c>
      <c r="J87" s="849" t="s">
        <v>950</v>
      </c>
      <c r="K87" s="16"/>
      <c r="M87" s="783" t="s">
        <v>146</v>
      </c>
      <c r="N87" s="783" t="s">
        <v>148</v>
      </c>
      <c r="S87" s="16"/>
      <c r="T87" s="198"/>
      <c r="U87" s="198"/>
      <c r="V87" s="16"/>
      <c r="Y87" s="16"/>
      <c r="Z87" s="16"/>
      <c r="AC87" s="16"/>
    </row>
    <row r="88" spans="1:33" ht="12.75" customHeight="1" thickTop="1" x14ac:dyDescent="0.25">
      <c r="A88" s="574">
        <v>85</v>
      </c>
      <c r="B88" s="843">
        <v>2</v>
      </c>
      <c r="C88" s="844">
        <v>45774</v>
      </c>
      <c r="D88" s="870" t="s">
        <v>1113</v>
      </c>
      <c r="E88" s="901" t="str">
        <f t="shared" si="22"/>
        <v>HAVEN FC</v>
      </c>
      <c r="F88" s="901" t="str">
        <f t="shared" si="22"/>
        <v>ZIMMITTI SC</v>
      </c>
      <c r="G88" s="854"/>
      <c r="H88" s="847">
        <f>VLOOKUP(E88,START_TIMES,2)</f>
        <v>0.41666666666666669</v>
      </c>
      <c r="I88" s="848" t="str">
        <f>VLOOKUP(E88,fields,2)</f>
        <v>Woodhouse Field (G), Wallingford</v>
      </c>
      <c r="J88" s="849"/>
      <c r="M88" s="783" t="s">
        <v>147</v>
      </c>
      <c r="N88" s="783" t="s">
        <v>137</v>
      </c>
    </row>
    <row r="89" spans="1:33" ht="12.75" customHeight="1" x14ac:dyDescent="0.25">
      <c r="A89" s="574">
        <v>86</v>
      </c>
      <c r="B89" s="843">
        <v>2</v>
      </c>
      <c r="C89" s="844">
        <v>45774</v>
      </c>
      <c r="D89" s="870" t="s">
        <v>1113</v>
      </c>
      <c r="E89" s="901" t="str">
        <f t="shared" si="22"/>
        <v>EAST HAVEN SC</v>
      </c>
      <c r="F89" s="901" t="str">
        <f t="shared" si="22"/>
        <v>CLUB NAPOLI 50</v>
      </c>
      <c r="G89" s="854"/>
      <c r="H89" s="847">
        <f>VLOOKUP(E89,START_TIMES,2)</f>
        <v>0.41666666666666669</v>
      </c>
      <c r="I89" s="848" t="str">
        <f>VLOOKUP(E89,fields,2)</f>
        <v>East Haven MS (G), East Haven</v>
      </c>
      <c r="J89" s="860"/>
      <c r="M89" s="783" t="s">
        <v>142</v>
      </c>
      <c r="N89" s="783" t="s">
        <v>141</v>
      </c>
    </row>
    <row r="90" spans="1:33" ht="12.75" customHeight="1" x14ac:dyDescent="0.25">
      <c r="A90" s="574">
        <v>87</v>
      </c>
      <c r="B90" s="843">
        <v>2</v>
      </c>
      <c r="C90" s="844">
        <v>45774</v>
      </c>
      <c r="D90" s="870" t="s">
        <v>1113</v>
      </c>
      <c r="E90" s="901" t="str">
        <f t="shared" si="22"/>
        <v>VASCO DA GAMA 60</v>
      </c>
      <c r="F90" s="901" t="str">
        <f t="shared" si="22"/>
        <v>GREENWICH PUMAS FC 56</v>
      </c>
      <c r="G90" s="854"/>
      <c r="H90" s="847">
        <f>VLOOKUP(E90,START_TIMES,2)</f>
        <v>0.33333333333333331</v>
      </c>
      <c r="I90" s="872" t="str">
        <f>VLOOKUP(E90,fields,2)</f>
        <v>Veterans Memorial Park (T), Bridgeport</v>
      </c>
      <c r="J90" s="849"/>
      <c r="M90" s="783" t="s">
        <v>135</v>
      </c>
      <c r="N90" s="783" t="s">
        <v>144</v>
      </c>
    </row>
    <row r="91" spans="1:33" ht="12.75" customHeight="1" x14ac:dyDescent="0.25">
      <c r="A91" s="574">
        <v>88</v>
      </c>
      <c r="B91" s="843">
        <v>2</v>
      </c>
      <c r="C91" s="844">
        <v>45774</v>
      </c>
      <c r="D91" s="870" t="s">
        <v>1113</v>
      </c>
      <c r="E91" s="901" t="str">
        <f t="shared" si="22"/>
        <v>CHESHIRE AZZURRI</v>
      </c>
      <c r="F91" s="901" t="str">
        <f t="shared" si="22"/>
        <v>SOUTHEAST CT</v>
      </c>
      <c r="G91" s="854"/>
      <c r="H91" s="847">
        <f>VLOOKUP(E91,START_TIMES,2)</f>
        <v>0.375</v>
      </c>
      <c r="I91" s="848" t="str">
        <f>VLOOKUP(E91,fields,2)</f>
        <v>Quinnipiac Park (G), Cheshire</v>
      </c>
      <c r="J91" s="849"/>
      <c r="M91" s="783" t="s">
        <v>138</v>
      </c>
      <c r="N91" s="783" t="s">
        <v>149</v>
      </c>
    </row>
    <row r="92" spans="1:33" ht="12.75" customHeight="1" x14ac:dyDescent="0.35">
      <c r="A92" s="574">
        <v>89</v>
      </c>
      <c r="B92" s="843"/>
      <c r="C92" s="844"/>
      <c r="D92" s="870"/>
      <c r="E92" s="901"/>
      <c r="F92" s="901"/>
      <c r="G92" s="854"/>
      <c r="H92" s="847"/>
      <c r="I92" s="848"/>
      <c r="J92" s="849"/>
      <c r="M92" s="643"/>
      <c r="N92" s="643"/>
    </row>
    <row r="93" spans="1:33" ht="13.5" customHeight="1" x14ac:dyDescent="0.3">
      <c r="A93" s="574">
        <v>90</v>
      </c>
      <c r="B93" s="843">
        <v>3</v>
      </c>
      <c r="C93" s="844">
        <v>45781</v>
      </c>
      <c r="D93" s="850" t="s">
        <v>10</v>
      </c>
      <c r="E93" s="901" t="str">
        <f t="shared" ref="E93:F97" si="23">VLOOKUP(M93,Teams,2)</f>
        <v>CLINTON FC 30</v>
      </c>
      <c r="F93" s="901" t="str">
        <f t="shared" si="23"/>
        <v>HAMDEN ALL STARS</v>
      </c>
      <c r="G93" s="846"/>
      <c r="H93" s="847">
        <v>0.33333333333333331</v>
      </c>
      <c r="I93" s="848" t="str">
        <f>VLOOKUP(E93,fields,2)</f>
        <v>Indian River Sports Complex (T), Clinton</v>
      </c>
      <c r="J93" s="849" t="s">
        <v>950</v>
      </c>
      <c r="K93" s="16"/>
      <c r="M93" s="5" t="s">
        <v>96</v>
      </c>
      <c r="N93" s="5" t="s">
        <v>92</v>
      </c>
      <c r="S93" s="16"/>
      <c r="T93" s="288"/>
      <c r="U93" s="288"/>
      <c r="V93" s="16"/>
      <c r="W93" s="227"/>
      <c r="X93" s="289"/>
      <c r="Y93" s="16"/>
      <c r="Z93" s="16"/>
      <c r="AC93" s="16"/>
    </row>
    <row r="94" spans="1:33" ht="13.5" customHeight="1" x14ac:dyDescent="0.3">
      <c r="A94" s="574">
        <v>91</v>
      </c>
      <c r="B94" s="843">
        <v>3</v>
      </c>
      <c r="C94" s="844">
        <v>45781</v>
      </c>
      <c r="D94" s="850" t="s">
        <v>10</v>
      </c>
      <c r="E94" s="901" t="str">
        <f t="shared" si="23"/>
        <v>GREENWICH FC 30</v>
      </c>
      <c r="F94" s="901" t="str">
        <f t="shared" si="23"/>
        <v>MILFORD TUESDAY</v>
      </c>
      <c r="G94" s="846"/>
      <c r="H94" s="847">
        <f>VLOOKUP(E94,START_TIMES,2)</f>
        <v>0.41666666666666702</v>
      </c>
      <c r="I94" s="848" t="str">
        <f>VLOOKUP(E94,fields,2)</f>
        <v>Greenwich Fields</v>
      </c>
      <c r="J94" s="849"/>
      <c r="K94" s="16"/>
      <c r="M94" s="5" t="s">
        <v>94</v>
      </c>
      <c r="N94" s="5" t="s">
        <v>100</v>
      </c>
      <c r="S94" s="16"/>
      <c r="T94" s="288"/>
      <c r="U94" s="288"/>
      <c r="V94" s="16"/>
      <c r="W94" s="227"/>
      <c r="X94" s="289"/>
      <c r="Y94" s="16"/>
      <c r="Z94" s="16"/>
      <c r="AC94" s="16"/>
    </row>
    <row r="95" spans="1:33" ht="13.5" customHeight="1" x14ac:dyDescent="0.3">
      <c r="A95" s="574">
        <v>92</v>
      </c>
      <c r="B95" s="843">
        <v>3</v>
      </c>
      <c r="C95" s="844">
        <v>45781</v>
      </c>
      <c r="D95" s="850" t="s">
        <v>10</v>
      </c>
      <c r="E95" s="901" t="str">
        <f t="shared" si="23"/>
        <v xml:space="preserve">FC SHELTON </v>
      </c>
      <c r="F95" s="901" t="str">
        <f t="shared" si="23"/>
        <v>CHESHIRE SC UNITED</v>
      </c>
      <c r="G95" s="846"/>
      <c r="H95" s="847">
        <f>VLOOKUP(E95,START_TIMES,2)</f>
        <v>0.33333333333333331</v>
      </c>
      <c r="I95" s="848" t="str">
        <f>VLOOKUP(E95,fields,2)</f>
        <v>Nike Site (G), Shelton</v>
      </c>
      <c r="J95" s="860"/>
      <c r="K95" s="16"/>
      <c r="M95" s="5" t="s">
        <v>99</v>
      </c>
      <c r="N95" s="5" t="s">
        <v>97</v>
      </c>
      <c r="S95" s="16"/>
      <c r="T95" s="288"/>
      <c r="U95" s="288"/>
      <c r="V95" s="16"/>
      <c r="W95" s="227"/>
      <c r="X95" s="289"/>
      <c r="Y95" s="16"/>
      <c r="Z95" s="16"/>
      <c r="AC95" s="16"/>
    </row>
    <row r="96" spans="1:33" ht="13.5" customHeight="1" x14ac:dyDescent="0.3">
      <c r="A96" s="574">
        <v>93</v>
      </c>
      <c r="B96" s="843">
        <v>3</v>
      </c>
      <c r="C96" s="844">
        <v>45781</v>
      </c>
      <c r="D96" s="850" t="s">
        <v>10</v>
      </c>
      <c r="E96" s="901" t="str">
        <f t="shared" si="23"/>
        <v>SALTY DOGS</v>
      </c>
      <c r="F96" s="901" t="str">
        <f t="shared" si="23"/>
        <v>DANBURY UNITED</v>
      </c>
      <c r="G96" s="846"/>
      <c r="H96" s="847">
        <f>VLOOKUP(E96,START_TIMES,2)</f>
        <v>0.33333333333333331</v>
      </c>
      <c r="I96" s="848" t="str">
        <f>VLOOKUP(E96,fields,2)</f>
        <v>Nonnewaug HS  (T), Woodbury</v>
      </c>
      <c r="J96" s="860"/>
      <c r="K96" s="16"/>
      <c r="M96" s="5" t="s">
        <v>95</v>
      </c>
      <c r="N96" s="5" t="s">
        <v>93</v>
      </c>
      <c r="S96" s="16"/>
      <c r="T96" s="288"/>
      <c r="U96" s="288"/>
      <c r="V96" s="16"/>
      <c r="W96" s="227"/>
      <c r="X96" s="289"/>
      <c r="Y96" s="16"/>
      <c r="Z96" s="16"/>
      <c r="AC96" s="16"/>
    </row>
    <row r="97" spans="1:33" ht="13.5" customHeight="1" x14ac:dyDescent="0.3">
      <c r="A97" s="574">
        <v>94</v>
      </c>
      <c r="B97" s="843">
        <v>3</v>
      </c>
      <c r="C97" s="844">
        <v>45781</v>
      </c>
      <c r="D97" s="850" t="s">
        <v>10</v>
      </c>
      <c r="E97" s="901" t="str">
        <f t="shared" si="23"/>
        <v>MILFORD AMIGOS</v>
      </c>
      <c r="F97" s="901" t="str">
        <f t="shared" si="23"/>
        <v>STAMFORD FC</v>
      </c>
      <c r="G97" s="846"/>
      <c r="H97" s="847">
        <f>VLOOKUP(E97,START_TIMES,2)</f>
        <v>0.33333333333333331</v>
      </c>
      <c r="I97" s="848" t="str">
        <f>VLOOKUP(E97,fields,2)</f>
        <v>Pease Road (G), Woodbridge</v>
      </c>
      <c r="J97" s="849"/>
      <c r="K97" s="16"/>
      <c r="M97" s="5" t="s">
        <v>98</v>
      </c>
      <c r="N97" s="5" t="s">
        <v>101</v>
      </c>
      <c r="S97" s="16"/>
      <c r="T97" s="288"/>
      <c r="U97" s="288"/>
      <c r="V97" s="16"/>
      <c r="W97" s="227"/>
      <c r="X97" s="289"/>
      <c r="Y97" s="16"/>
      <c r="Z97" s="16"/>
      <c r="AC97" s="16"/>
    </row>
    <row r="98" spans="1:33" ht="13.5" customHeight="1" x14ac:dyDescent="0.35">
      <c r="A98" s="574">
        <v>95</v>
      </c>
      <c r="B98" s="843" t="s">
        <v>0</v>
      </c>
      <c r="C98" s="844" t="s">
        <v>0</v>
      </c>
      <c r="D98" s="857" t="s">
        <v>0</v>
      </c>
      <c r="E98" s="903" t="s">
        <v>0</v>
      </c>
      <c r="F98" s="904" t="s">
        <v>0</v>
      </c>
      <c r="G98" s="846" t="s">
        <v>0</v>
      </c>
      <c r="H98" s="847" t="s">
        <v>0</v>
      </c>
      <c r="I98" s="848" t="s">
        <v>0</v>
      </c>
      <c r="J98" s="860" t="s">
        <v>0</v>
      </c>
      <c r="K98" s="89"/>
      <c r="L98" s="89"/>
      <c r="M98" s="641"/>
      <c r="N98" s="641"/>
      <c r="S98" s="16"/>
      <c r="T98" s="288"/>
      <c r="U98" s="288"/>
      <c r="V98" s="16"/>
      <c r="W98" s="227"/>
      <c r="X98" s="289"/>
      <c r="Y98" s="16"/>
      <c r="Z98" s="16"/>
      <c r="AC98" s="16"/>
    </row>
    <row r="99" spans="1:33" ht="13.5" customHeight="1" x14ac:dyDescent="0.3">
      <c r="A99" s="574">
        <v>96</v>
      </c>
      <c r="B99" s="843">
        <v>3</v>
      </c>
      <c r="C99" s="844">
        <v>45781</v>
      </c>
      <c r="D99" s="853" t="s">
        <v>175</v>
      </c>
      <c r="E99" s="901" t="str">
        <f t="shared" ref="E99:F103" si="24">VLOOKUP(M99,Teams,2)</f>
        <v>COYOTES FC</v>
      </c>
      <c r="F99" s="901" t="str">
        <f t="shared" si="24"/>
        <v>LITCHFIELD COUNTY BLUES 30</v>
      </c>
      <c r="G99" s="846"/>
      <c r="H99" s="847">
        <f>VLOOKUP(E99,START_TIMES,2)</f>
        <v>0.33333333333333331</v>
      </c>
      <c r="I99" s="848" t="str">
        <f>VLOOKUP(E99,fields,2)</f>
        <v>Pragemann  Park (G), Wallingford</v>
      </c>
      <c r="J99" s="849"/>
      <c r="K99" s="16"/>
      <c r="M99" s="5" t="s">
        <v>151</v>
      </c>
      <c r="N99" s="5" t="s">
        <v>155</v>
      </c>
      <c r="S99" s="16"/>
      <c r="T99" s="288"/>
      <c r="U99" s="288"/>
      <c r="V99" s="16"/>
      <c r="W99" s="227"/>
      <c r="X99" s="289"/>
      <c r="Y99" s="16"/>
      <c r="Z99" s="16"/>
      <c r="AC99" s="16"/>
    </row>
    <row r="100" spans="1:33" ht="13.5" customHeight="1" x14ac:dyDescent="0.3">
      <c r="A100" s="574">
        <v>97</v>
      </c>
      <c r="B100" s="843">
        <v>3</v>
      </c>
      <c r="C100" s="844">
        <v>45781</v>
      </c>
      <c r="D100" s="853" t="s">
        <v>175</v>
      </c>
      <c r="E100" s="901" t="str">
        <f t="shared" si="24"/>
        <v>FC CELTA</v>
      </c>
      <c r="F100" s="901" t="str">
        <f t="shared" si="24"/>
        <v>NORWALK FC</v>
      </c>
      <c r="G100" s="846"/>
      <c r="H100" s="847">
        <f>VLOOKUP(E100,START_TIMES,2)</f>
        <v>0.33333333333333331</v>
      </c>
      <c r="I100" s="848" t="str">
        <f>VLOOKUP(E100,fields,2)</f>
        <v>Foran HS KMT (T), Milford</v>
      </c>
      <c r="J100" s="849"/>
      <c r="K100" s="16"/>
      <c r="M100" s="5" t="s">
        <v>154</v>
      </c>
      <c r="N100" s="5" t="s">
        <v>157</v>
      </c>
      <c r="S100" s="16"/>
      <c r="T100" s="288"/>
      <c r="U100" s="288"/>
      <c r="V100" s="16"/>
      <c r="W100" s="227"/>
      <c r="X100" s="289"/>
      <c r="Y100" s="16"/>
      <c r="Z100" s="16"/>
      <c r="AC100" s="16"/>
    </row>
    <row r="101" spans="1:33" ht="13.5" customHeight="1" x14ac:dyDescent="0.3">
      <c r="A101" s="574">
        <v>98</v>
      </c>
      <c r="B101" s="843">
        <v>3</v>
      </c>
      <c r="C101" s="844">
        <v>45781</v>
      </c>
      <c r="D101" s="853" t="s">
        <v>175</v>
      </c>
      <c r="E101" s="901" t="str">
        <f t="shared" si="24"/>
        <v>FC CALDO VERDE</v>
      </c>
      <c r="F101" s="902" t="str">
        <f t="shared" si="24"/>
        <v>BYE 30</v>
      </c>
      <c r="G101" s="854"/>
      <c r="H101" s="855" t="s">
        <v>91</v>
      </c>
      <c r="I101" s="856" t="s">
        <v>1133</v>
      </c>
      <c r="J101" s="849"/>
      <c r="K101" s="16"/>
      <c r="M101" s="5" t="s">
        <v>153</v>
      </c>
      <c r="N101" s="5" t="s">
        <v>150</v>
      </c>
      <c r="S101" s="16"/>
      <c r="T101" s="288"/>
      <c r="U101" s="288"/>
      <c r="V101" s="16"/>
      <c r="W101" s="227"/>
      <c r="X101" s="289"/>
      <c r="Y101" s="16"/>
      <c r="Z101" s="16"/>
      <c r="AC101" s="16"/>
    </row>
    <row r="102" spans="1:33" ht="13.5" customHeight="1" x14ac:dyDescent="0.3">
      <c r="A102" s="574">
        <v>99</v>
      </c>
      <c r="B102" s="843">
        <v>3</v>
      </c>
      <c r="C102" s="844">
        <v>45781</v>
      </c>
      <c r="D102" s="853" t="s">
        <v>175</v>
      </c>
      <c r="E102" s="901" t="str">
        <f t="shared" si="24"/>
        <v>QPR</v>
      </c>
      <c r="F102" s="901" t="str">
        <f t="shared" si="24"/>
        <v>ECUA-ANDES 30</v>
      </c>
      <c r="G102" s="846"/>
      <c r="H102" s="847">
        <f>VLOOKUP(E102,START_TIMES,2)</f>
        <v>0.375</v>
      </c>
      <c r="I102" s="848" t="str">
        <f>VLOOKUP(E102,fields,2)</f>
        <v>Quinnipiac Park (G), Cheshire</v>
      </c>
      <c r="J102" s="860"/>
      <c r="K102" s="16"/>
      <c r="M102" s="5" t="s">
        <v>158</v>
      </c>
      <c r="N102" s="5" t="s">
        <v>152</v>
      </c>
      <c r="S102" s="16"/>
      <c r="T102" s="288"/>
      <c r="U102" s="288"/>
      <c r="V102" s="16"/>
      <c r="W102" s="227"/>
      <c r="X102" s="289"/>
      <c r="Y102" s="16"/>
      <c r="Z102" s="16"/>
      <c r="AC102" s="16"/>
    </row>
    <row r="103" spans="1:33" ht="13.5" customHeight="1" x14ac:dyDescent="0.3">
      <c r="A103" s="574">
        <v>100</v>
      </c>
      <c r="B103" s="843">
        <v>3</v>
      </c>
      <c r="C103" s="844">
        <v>45781</v>
      </c>
      <c r="D103" s="853" t="s">
        <v>175</v>
      </c>
      <c r="E103" s="901" t="str">
        <f t="shared" si="24"/>
        <v>NAUGATUCK FUSION</v>
      </c>
      <c r="F103" s="901" t="str">
        <f t="shared" si="24"/>
        <v>TRINITY FC</v>
      </c>
      <c r="G103" s="846"/>
      <c r="H103" s="847">
        <f>VLOOKUP(E103,START_TIMES,2)</f>
        <v>0.41666666666666669</v>
      </c>
      <c r="I103" s="848" t="str">
        <f>VLOOKUP(E103,fields,2)</f>
        <v>City Hill MS (G), Naugatuck</v>
      </c>
      <c r="J103" s="849"/>
      <c r="K103" s="16"/>
      <c r="M103" s="5" t="s">
        <v>156</v>
      </c>
      <c r="N103" s="5" t="s">
        <v>159</v>
      </c>
      <c r="S103" s="16"/>
      <c r="T103" s="288"/>
      <c r="U103" s="288"/>
      <c r="V103" s="16"/>
      <c r="W103" s="227"/>
      <c r="X103" s="289"/>
      <c r="Y103" s="16"/>
      <c r="Z103" s="16"/>
      <c r="AC103" s="16"/>
    </row>
    <row r="104" spans="1:33" ht="12.65" customHeight="1" x14ac:dyDescent="0.35">
      <c r="A104" s="574">
        <v>101</v>
      </c>
      <c r="B104" s="843" t="s">
        <v>0</v>
      </c>
      <c r="C104" s="844" t="s">
        <v>0</v>
      </c>
      <c r="D104" s="857" t="s">
        <v>0</v>
      </c>
      <c r="E104" s="903" t="s">
        <v>0</v>
      </c>
      <c r="F104" s="904" t="s">
        <v>0</v>
      </c>
      <c r="G104" s="846" t="s">
        <v>0</v>
      </c>
      <c r="H104" s="847" t="s">
        <v>0</v>
      </c>
      <c r="I104" s="848" t="s">
        <v>0</v>
      </c>
      <c r="J104" s="860" t="s">
        <v>0</v>
      </c>
      <c r="K104" s="16"/>
      <c r="M104" s="641"/>
      <c r="N104" s="641"/>
      <c r="S104" s="16"/>
      <c r="T104" s="288"/>
      <c r="U104" s="288"/>
      <c r="V104" s="16"/>
      <c r="W104" s="227"/>
      <c r="X104" s="289"/>
      <c r="Y104" s="16"/>
      <c r="Z104" s="16"/>
      <c r="AC104" s="16"/>
    </row>
    <row r="105" spans="1:33" ht="13.5" customHeight="1" x14ac:dyDescent="0.3">
      <c r="A105" s="574">
        <v>102</v>
      </c>
      <c r="B105" s="843">
        <v>3</v>
      </c>
      <c r="C105" s="844">
        <v>45781</v>
      </c>
      <c r="D105" s="851" t="s">
        <v>11</v>
      </c>
      <c r="E105" s="901" t="str">
        <f t="shared" ref="E105:F109" si="25">VLOOKUP(M105,Teams,2)</f>
        <v>CLUB NAPOLI 40</v>
      </c>
      <c r="F105" s="901" t="str">
        <f t="shared" si="25"/>
        <v>GREENWICH PUMAS FC 40</v>
      </c>
      <c r="G105" s="846"/>
      <c r="H105" s="847">
        <v>0.45833333333333331</v>
      </c>
      <c r="I105" s="848" t="str">
        <f>VLOOKUP(E105,fields,2)</f>
        <v>North Farms Park (G), North Branford</v>
      </c>
      <c r="J105" s="849"/>
      <c r="K105" s="16"/>
      <c r="M105" s="5" t="s">
        <v>161</v>
      </c>
      <c r="N105" s="5" t="s">
        <v>105</v>
      </c>
      <c r="S105" s="16"/>
      <c r="T105" s="288"/>
      <c r="U105" s="288"/>
      <c r="V105" s="16"/>
      <c r="W105" s="227"/>
      <c r="X105" s="289"/>
      <c r="Y105" s="16"/>
      <c r="Z105" s="16"/>
      <c r="AC105" s="16"/>
    </row>
    <row r="106" spans="1:33" ht="13.5" customHeight="1" x14ac:dyDescent="0.3">
      <c r="A106" s="574">
        <v>103</v>
      </c>
      <c r="B106" s="843">
        <v>3</v>
      </c>
      <c r="C106" s="844">
        <v>45781</v>
      </c>
      <c r="D106" s="851" t="s">
        <v>11</v>
      </c>
      <c r="E106" s="901" t="str">
        <f t="shared" si="25"/>
        <v>GREENWICH FC 40</v>
      </c>
      <c r="F106" s="901" t="str">
        <f t="shared" si="25"/>
        <v>SHEBEEN FC</v>
      </c>
      <c r="G106" s="846"/>
      <c r="H106" s="847">
        <f>VLOOKUP(E106,START_TIMES,2)</f>
        <v>0.41666666666666702</v>
      </c>
      <c r="I106" s="848" t="str">
        <f>VLOOKUP(E106,fields,2)</f>
        <v>Greenwich Fields</v>
      </c>
      <c r="J106" s="849"/>
      <c r="K106" s="16"/>
      <c r="M106" s="5" t="s">
        <v>104</v>
      </c>
      <c r="N106" s="5" t="s">
        <v>107</v>
      </c>
      <c r="S106" s="16"/>
      <c r="T106" s="288"/>
      <c r="U106" s="288"/>
      <c r="V106" s="16"/>
      <c r="W106" s="227"/>
      <c r="X106" s="289"/>
      <c r="Y106" s="16"/>
      <c r="Z106" s="16"/>
      <c r="AC106" s="16"/>
    </row>
    <row r="107" spans="1:33" ht="13.5" customHeight="1" x14ac:dyDescent="0.3">
      <c r="A107" s="574">
        <v>104</v>
      </c>
      <c r="B107" s="843">
        <v>3</v>
      </c>
      <c r="C107" s="844">
        <v>45781</v>
      </c>
      <c r="D107" s="851" t="s">
        <v>11</v>
      </c>
      <c r="E107" s="901" t="str">
        <f t="shared" si="25"/>
        <v>FAIRFIELD GAC 40</v>
      </c>
      <c r="F107" s="901" t="str">
        <f t="shared" si="25"/>
        <v>CLINTON FC 40</v>
      </c>
      <c r="G107" s="846"/>
      <c r="H107" s="847">
        <v>0.41666666666666669</v>
      </c>
      <c r="I107" s="848" t="str">
        <f>VLOOKUP(E107,fields,2)</f>
        <v>Ludlowe HS (T), Fairfield</v>
      </c>
      <c r="J107" s="849"/>
      <c r="K107" s="16"/>
      <c r="M107" s="5" t="s">
        <v>163</v>
      </c>
      <c r="N107" s="5" t="s">
        <v>160</v>
      </c>
      <c r="S107" s="16"/>
      <c r="T107" s="288"/>
      <c r="U107" s="288"/>
      <c r="V107" s="16"/>
      <c r="W107" s="227"/>
      <c r="X107" s="289"/>
      <c r="Y107" s="16"/>
      <c r="Z107" s="16"/>
      <c r="AC107" s="16"/>
    </row>
    <row r="108" spans="1:33" ht="13.5" customHeight="1" x14ac:dyDescent="0.3">
      <c r="A108" s="574">
        <v>105</v>
      </c>
      <c r="B108" s="843">
        <v>3</v>
      </c>
      <c r="C108" s="844">
        <v>45781</v>
      </c>
      <c r="D108" s="851" t="s">
        <v>11</v>
      </c>
      <c r="E108" s="901" t="str">
        <f t="shared" si="25"/>
        <v>STORM FC</v>
      </c>
      <c r="F108" s="901" t="str">
        <f t="shared" si="25"/>
        <v>DANBURY UNITED 40</v>
      </c>
      <c r="G108" s="846"/>
      <c r="H108" s="847">
        <f>VLOOKUP(E108,START_TIMES,2)</f>
        <v>0.33333333333333331</v>
      </c>
      <c r="I108" s="848" t="str">
        <f>VLOOKUP(E108,fields,2)</f>
        <v>Wakeman Park (T), Westport</v>
      </c>
      <c r="J108" s="860"/>
      <c r="K108" s="16"/>
      <c r="M108" s="5" t="s">
        <v>108</v>
      </c>
      <c r="N108" s="5" t="s">
        <v>162</v>
      </c>
      <c r="S108" s="16"/>
      <c r="T108" s="288"/>
      <c r="U108" s="288"/>
      <c r="V108" s="16"/>
      <c r="W108" s="227"/>
      <c r="X108" s="289"/>
      <c r="Y108" s="16"/>
      <c r="Z108" s="16"/>
      <c r="AC108" s="16"/>
    </row>
    <row r="109" spans="1:33" ht="13.5" customHeight="1" x14ac:dyDescent="0.3">
      <c r="A109" s="574">
        <v>106</v>
      </c>
      <c r="B109" s="843">
        <v>3</v>
      </c>
      <c r="C109" s="844">
        <v>45781</v>
      </c>
      <c r="D109" s="851" t="s">
        <v>11</v>
      </c>
      <c r="E109" s="901" t="str">
        <f t="shared" si="25"/>
        <v xml:space="preserve">GUILFORD CELTIC </v>
      </c>
      <c r="F109" s="901" t="str">
        <f t="shared" si="25"/>
        <v>VASCO DA GAMA 40</v>
      </c>
      <c r="G109" s="846"/>
      <c r="H109" s="847">
        <v>0.33333333333333331</v>
      </c>
      <c r="I109" s="848" t="str">
        <f>VLOOKUP(E109,fields,2)</f>
        <v>Guilford HS (T), Guilford</v>
      </c>
      <c r="J109" s="849" t="s">
        <v>950</v>
      </c>
      <c r="K109" s="16"/>
      <c r="M109" s="5" t="s">
        <v>106</v>
      </c>
      <c r="N109" s="5" t="s">
        <v>109</v>
      </c>
      <c r="S109" s="16"/>
      <c r="T109" s="288"/>
      <c r="U109" s="288"/>
      <c r="V109" s="16"/>
      <c r="W109" s="227"/>
      <c r="X109" s="289"/>
      <c r="Y109" s="16"/>
      <c r="Z109" s="16"/>
      <c r="AC109" s="16"/>
    </row>
    <row r="110" spans="1:33" s="1" customFormat="1" ht="13.5" customHeight="1" x14ac:dyDescent="0.35">
      <c r="A110" s="574">
        <v>107</v>
      </c>
      <c r="B110" s="843" t="s">
        <v>0</v>
      </c>
      <c r="C110" s="844" t="s">
        <v>0</v>
      </c>
      <c r="D110" s="857" t="s">
        <v>0</v>
      </c>
      <c r="E110" s="903" t="s">
        <v>0</v>
      </c>
      <c r="F110" s="904" t="s">
        <v>0</v>
      </c>
      <c r="G110" s="846" t="s">
        <v>0</v>
      </c>
      <c r="H110" s="847" t="s">
        <v>0</v>
      </c>
      <c r="I110" s="848" t="s">
        <v>0</v>
      </c>
      <c r="J110" s="860" t="s">
        <v>0</v>
      </c>
      <c r="K110" s="16"/>
      <c r="L110" s="16"/>
      <c r="M110" s="641"/>
      <c r="N110" s="641"/>
      <c r="O110" s="16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 s="258"/>
      <c r="AF110"/>
      <c r="AG110"/>
    </row>
    <row r="111" spans="1:33" ht="13.5" customHeight="1" x14ac:dyDescent="0.3">
      <c r="A111" s="574">
        <v>108</v>
      </c>
      <c r="B111" s="843">
        <v>3</v>
      </c>
      <c r="C111" s="844">
        <v>45781</v>
      </c>
      <c r="D111" s="861" t="s">
        <v>1114</v>
      </c>
      <c r="E111" s="901" t="str">
        <f t="shared" ref="E111:F114" si="26">VLOOKUP(M111,Teams,2)</f>
        <v>NEW HAVEN AMERICANS</v>
      </c>
      <c r="F111" s="901" t="str">
        <f t="shared" si="26"/>
        <v>NORTH BRANFORD 40</v>
      </c>
      <c r="G111" s="846"/>
      <c r="H111" s="847">
        <f>VLOOKUP(E111,START_TIMES,2)</f>
        <v>0.41666666666666702</v>
      </c>
      <c r="I111" s="848" t="str">
        <f>VLOOKUP(E111,fields,2)</f>
        <v>Peck Place School (G), Orange</v>
      </c>
      <c r="J111" s="849"/>
      <c r="K111" s="16"/>
      <c r="M111" s="736" t="s">
        <v>114</v>
      </c>
      <c r="N111" s="736" t="s">
        <v>115</v>
      </c>
      <c r="S111" s="16"/>
      <c r="T111" s="288"/>
      <c r="U111" s="288"/>
      <c r="V111" s="16"/>
      <c r="W111" s="227"/>
      <c r="X111" s="289"/>
      <c r="Y111" s="16"/>
      <c r="Z111" s="16"/>
      <c r="AC111" s="16"/>
    </row>
    <row r="112" spans="1:33" ht="13.5" customHeight="1" x14ac:dyDescent="0.3">
      <c r="A112" s="574">
        <v>109</v>
      </c>
      <c r="B112" s="843">
        <v>3</v>
      </c>
      <c r="C112" s="844">
        <v>45781</v>
      </c>
      <c r="D112" s="861" t="s">
        <v>1114</v>
      </c>
      <c r="E112" s="905" t="str">
        <f t="shared" si="26"/>
        <v>GUILFORD BELL CURVE</v>
      </c>
      <c r="F112" s="905" t="str">
        <f t="shared" si="26"/>
        <v>BYE 40N</v>
      </c>
      <c r="G112" s="846"/>
      <c r="H112" s="847"/>
      <c r="I112" s="848"/>
      <c r="J112" s="849"/>
      <c r="K112" s="16"/>
      <c r="M112" s="736" t="s">
        <v>112</v>
      </c>
      <c r="N112" s="736" t="s">
        <v>110</v>
      </c>
      <c r="S112" s="16"/>
      <c r="T112" s="288"/>
      <c r="U112" s="288"/>
      <c r="V112" s="16"/>
      <c r="W112" s="227"/>
      <c r="X112" s="289"/>
      <c r="Y112" s="16"/>
      <c r="Z112" s="16"/>
      <c r="AC112" s="16"/>
    </row>
    <row r="113" spans="1:29" ht="13.5" customHeight="1" x14ac:dyDescent="0.3">
      <c r="A113" s="574">
        <v>110</v>
      </c>
      <c r="B113" s="843">
        <v>3</v>
      </c>
      <c r="C113" s="844">
        <v>45781</v>
      </c>
      <c r="D113" s="861" t="s">
        <v>1114</v>
      </c>
      <c r="E113" s="901" t="str">
        <f t="shared" si="26"/>
        <v>SOUTHEAST ROVERS</v>
      </c>
      <c r="F113" s="901" t="str">
        <f t="shared" si="26"/>
        <v>FC LEONE</v>
      </c>
      <c r="G113" s="846"/>
      <c r="H113" s="847">
        <f>VLOOKUP(E113,START_TIMES,2)</f>
        <v>0.41666666666666702</v>
      </c>
      <c r="I113" s="848" t="str">
        <f>VLOOKUP(E113,fields,2)</f>
        <v>East Lyme HS (T), East Lyme</v>
      </c>
      <c r="J113" s="849"/>
      <c r="K113" s="16"/>
      <c r="M113" s="736" t="s">
        <v>117</v>
      </c>
      <c r="N113" s="736" t="s">
        <v>111</v>
      </c>
      <c r="S113" s="16"/>
      <c r="T113" s="288"/>
      <c r="U113" s="288"/>
      <c r="V113" s="16"/>
      <c r="W113" s="227"/>
      <c r="X113" s="289"/>
      <c r="Y113" s="16"/>
      <c r="Z113" s="16"/>
      <c r="AC113" s="16"/>
    </row>
    <row r="114" spans="1:29" ht="13.5" customHeight="1" x14ac:dyDescent="0.3">
      <c r="A114" s="574">
        <v>111</v>
      </c>
      <c r="B114" s="843">
        <v>3</v>
      </c>
      <c r="C114" s="844">
        <v>45781</v>
      </c>
      <c r="D114" s="861" t="s">
        <v>1114</v>
      </c>
      <c r="E114" s="901" t="str">
        <f t="shared" si="26"/>
        <v>LITCHFIELD COUNTY BLUES 40</v>
      </c>
      <c r="F114" s="901" t="str">
        <f t="shared" si="26"/>
        <v>PAN ZONES</v>
      </c>
      <c r="G114" s="846"/>
      <c r="H114" s="847">
        <v>0.33333333333333331</v>
      </c>
      <c r="I114" s="848" t="str">
        <f>VLOOKUP(E114,fields,2)</f>
        <v xml:space="preserve">White Field (G), Litchfield </v>
      </c>
      <c r="J114" s="849" t="s">
        <v>950</v>
      </c>
      <c r="K114" s="16"/>
      <c r="M114" s="736" t="s">
        <v>113</v>
      </c>
      <c r="N114" s="736" t="s">
        <v>116</v>
      </c>
      <c r="S114" s="16"/>
      <c r="T114" s="288"/>
      <c r="U114" s="288"/>
      <c r="V114" s="16"/>
      <c r="W114" s="227"/>
      <c r="X114" s="289"/>
      <c r="Y114" s="16"/>
      <c r="Z114" s="16"/>
      <c r="AC114" s="16"/>
    </row>
    <row r="115" spans="1:29" ht="13.5" customHeight="1" thickBot="1" x14ac:dyDescent="0.4">
      <c r="A115" s="574">
        <v>112</v>
      </c>
      <c r="B115" s="843" t="s">
        <v>0</v>
      </c>
      <c r="C115" s="844" t="s">
        <v>0</v>
      </c>
      <c r="D115" s="857" t="s">
        <v>0</v>
      </c>
      <c r="E115" s="903" t="s">
        <v>0</v>
      </c>
      <c r="F115" s="904" t="s">
        <v>0</v>
      </c>
      <c r="G115" s="846" t="s">
        <v>0</v>
      </c>
      <c r="H115" s="847" t="s">
        <v>0</v>
      </c>
      <c r="I115" s="848" t="s">
        <v>0</v>
      </c>
      <c r="J115" s="860" t="s">
        <v>0</v>
      </c>
      <c r="K115" s="16"/>
      <c r="M115" s="643"/>
      <c r="N115" s="643"/>
      <c r="S115" s="16"/>
      <c r="T115" s="288"/>
      <c r="U115" s="288"/>
      <c r="V115" s="16"/>
      <c r="W115" s="227"/>
      <c r="X115" s="289"/>
      <c r="Y115" s="16"/>
      <c r="Z115" s="16"/>
      <c r="AC115" s="16"/>
    </row>
    <row r="116" spans="1:29" ht="13.5" customHeight="1" thickTop="1" thickBot="1" x14ac:dyDescent="0.35">
      <c r="A116" s="574">
        <v>113</v>
      </c>
      <c r="B116" s="843">
        <v>3</v>
      </c>
      <c r="C116" s="844">
        <v>45781</v>
      </c>
      <c r="D116" s="875" t="s">
        <v>1115</v>
      </c>
      <c r="E116" s="901" t="str">
        <f t="shared" ref="E116:F119" si="27">VLOOKUP(M116,Teams,2)</f>
        <v>LUSITANOS FC</v>
      </c>
      <c r="F116" s="901" t="str">
        <f t="shared" si="27"/>
        <v>RIDGEFIELD KICKS</v>
      </c>
      <c r="G116" s="846"/>
      <c r="H116" s="847">
        <f>VLOOKUP(E116,START_TIMES,2)</f>
        <v>0.41666666666666669</v>
      </c>
      <c r="I116" s="848" t="str">
        <f>VLOOKUP(E116,fields,2)</f>
        <v>Veterans Memorial Park (T), Bridgeport</v>
      </c>
      <c r="J116" s="849"/>
      <c r="K116" s="16"/>
      <c r="M116" s="775" t="s">
        <v>122</v>
      </c>
      <c r="N116" s="775" t="s">
        <v>123</v>
      </c>
      <c r="S116" s="16"/>
      <c r="T116" s="288"/>
      <c r="U116" s="288"/>
      <c r="V116" s="16"/>
      <c r="W116" s="227"/>
      <c r="X116" s="289"/>
      <c r="Y116" s="16"/>
      <c r="Z116" s="16"/>
      <c r="AC116" s="16"/>
    </row>
    <row r="117" spans="1:29" ht="13.5" customHeight="1" thickTop="1" thickBot="1" x14ac:dyDescent="0.35">
      <c r="A117" s="574">
        <v>114</v>
      </c>
      <c r="B117" s="843">
        <v>3</v>
      </c>
      <c r="C117" s="844">
        <v>45781</v>
      </c>
      <c r="D117" s="875" t="s">
        <v>1115</v>
      </c>
      <c r="E117" s="901" t="str">
        <f t="shared" si="27"/>
        <v>DERBY QUITUS</v>
      </c>
      <c r="F117" s="901" t="str">
        <f t="shared" si="27"/>
        <v>BESA SC</v>
      </c>
      <c r="G117" s="846"/>
      <c r="H117" s="847">
        <f>VLOOKUP(E117,START_TIMES,2)</f>
        <v>0.33333333333333331</v>
      </c>
      <c r="I117" s="848" t="str">
        <f>VLOOKUP(E117,fields,2)</f>
        <v>Witek Park (G), Derby</v>
      </c>
      <c r="J117" s="849"/>
      <c r="K117" s="16"/>
      <c r="M117" s="775" t="s">
        <v>120</v>
      </c>
      <c r="N117" s="775" t="s">
        <v>118</v>
      </c>
      <c r="S117" s="16"/>
      <c r="T117" s="288"/>
      <c r="U117" s="288"/>
      <c r="V117" s="16"/>
      <c r="W117" s="227"/>
      <c r="X117" s="289"/>
      <c r="Y117" s="16"/>
      <c r="Z117" s="16"/>
      <c r="AC117" s="16"/>
    </row>
    <row r="118" spans="1:29" ht="13.5" customHeight="1" thickTop="1" thickBot="1" x14ac:dyDescent="0.35">
      <c r="A118" s="574">
        <v>115</v>
      </c>
      <c r="B118" s="843">
        <v>3</v>
      </c>
      <c r="C118" s="844">
        <v>45781</v>
      </c>
      <c r="D118" s="875" t="s">
        <v>1115</v>
      </c>
      <c r="E118" s="901" t="str">
        <f t="shared" si="27"/>
        <v>WILTON WOLVES</v>
      </c>
      <c r="F118" s="901" t="s">
        <v>29</v>
      </c>
      <c r="G118" s="846"/>
      <c r="H118" s="847">
        <f>VLOOKUP(E118,START_TIMES,2)</f>
        <v>0.41666666666666702</v>
      </c>
      <c r="I118" s="848" t="str">
        <f>VLOOKUP(E118,fields,2)</f>
        <v>Lily Field (T), Wilton</v>
      </c>
      <c r="J118" s="849"/>
      <c r="K118" s="16"/>
      <c r="M118" s="775" t="s">
        <v>125</v>
      </c>
      <c r="N118" s="775" t="s">
        <v>119</v>
      </c>
      <c r="S118" s="16"/>
      <c r="T118" s="288"/>
      <c r="U118" s="288"/>
      <c r="V118" s="16"/>
      <c r="W118" s="227"/>
      <c r="X118" s="289"/>
      <c r="Y118" s="16"/>
      <c r="Z118" s="16"/>
      <c r="AC118" s="16"/>
    </row>
    <row r="119" spans="1:29" ht="13.5" customHeight="1" thickTop="1" thickBot="1" x14ac:dyDescent="0.35">
      <c r="A119" s="574">
        <v>116</v>
      </c>
      <c r="B119" s="843">
        <v>3</v>
      </c>
      <c r="C119" s="844">
        <v>45781</v>
      </c>
      <c r="D119" s="875" t="s">
        <v>1115</v>
      </c>
      <c r="E119" s="901" t="str">
        <f t="shared" si="27"/>
        <v>ECUA-ANDES 40</v>
      </c>
      <c r="F119" s="901" t="str">
        <f t="shared" si="27"/>
        <v>STAMFORD UNITED</v>
      </c>
      <c r="G119" s="846"/>
      <c r="H119" s="847">
        <f>VLOOKUP(E119,START_TIMES,2)</f>
        <v>0.41666666666666702</v>
      </c>
      <c r="I119" s="848" t="str">
        <f>VLOOKUP(E119,fields,2)</f>
        <v>TBD</v>
      </c>
      <c r="J119" s="849"/>
      <c r="K119" s="16"/>
      <c r="M119" s="775" t="s">
        <v>121</v>
      </c>
      <c r="N119" s="775" t="s">
        <v>124</v>
      </c>
      <c r="S119" s="16"/>
      <c r="T119" s="288"/>
      <c r="U119" s="288"/>
      <c r="V119" s="16"/>
      <c r="W119" s="227"/>
      <c r="X119" s="289"/>
      <c r="Y119" s="16"/>
      <c r="Z119" s="16"/>
      <c r="AC119" s="16"/>
    </row>
    <row r="120" spans="1:29" ht="16" customHeight="1" thickTop="1" x14ac:dyDescent="0.35">
      <c r="A120" s="574">
        <v>117</v>
      </c>
      <c r="B120" s="843" t="s">
        <v>0</v>
      </c>
      <c r="C120" s="844" t="s">
        <v>0</v>
      </c>
      <c r="D120" s="857" t="s">
        <v>0</v>
      </c>
      <c r="E120" s="903" t="s">
        <v>0</v>
      </c>
      <c r="F120" s="904" t="s">
        <v>0</v>
      </c>
      <c r="G120" s="846" t="s">
        <v>0</v>
      </c>
      <c r="H120" s="847" t="s">
        <v>0</v>
      </c>
      <c r="I120" s="848" t="s">
        <v>0</v>
      </c>
      <c r="J120" s="860" t="s">
        <v>0</v>
      </c>
      <c r="K120" s="16"/>
      <c r="M120" s="643"/>
      <c r="N120" s="643"/>
    </row>
    <row r="121" spans="1:29" ht="13.5" customHeight="1" x14ac:dyDescent="0.25">
      <c r="A121" s="574">
        <v>118</v>
      </c>
      <c r="B121" s="843">
        <v>3</v>
      </c>
      <c r="C121" s="844">
        <v>45781</v>
      </c>
      <c r="D121" s="845" t="s">
        <v>1076</v>
      </c>
      <c r="E121" s="901" t="str">
        <f t="shared" ref="E121:F125" si="28">VLOOKUP(M121,Teams,2)</f>
        <v>FAIRFIELD GAC 50</v>
      </c>
      <c r="F121" s="901" t="str">
        <f t="shared" si="28"/>
        <v>NORWALK SPORT COLOMBIA 50</v>
      </c>
      <c r="G121" s="854"/>
      <c r="H121" s="847">
        <f>VLOOKUP(E121,START_TIMES,2)</f>
        <v>0.33333333333333331</v>
      </c>
      <c r="I121" s="848" t="str">
        <f>VLOOKUP(E121,fields,2)</f>
        <v>Ludlowe HS (T), Fairfield</v>
      </c>
      <c r="J121" s="849"/>
      <c r="K121" s="16"/>
      <c r="M121" s="779" t="s">
        <v>127</v>
      </c>
      <c r="N121" s="779" t="s">
        <v>131</v>
      </c>
    </row>
    <row r="122" spans="1:29" ht="13.5" customHeight="1" x14ac:dyDescent="0.25">
      <c r="A122" s="574">
        <v>119</v>
      </c>
      <c r="B122" s="843">
        <v>3</v>
      </c>
      <c r="C122" s="844">
        <v>45781</v>
      </c>
      <c r="D122" s="845" t="s">
        <v>1076</v>
      </c>
      <c r="E122" s="901" t="str">
        <f t="shared" si="28"/>
        <v>NORWALK MARINERS LEGENDS</v>
      </c>
      <c r="F122" s="901" t="str">
        <f t="shared" si="28"/>
        <v>STAMFORD CITY</v>
      </c>
      <c r="G122" s="854"/>
      <c r="H122" s="847">
        <f>VLOOKUP(E122,START_TIMES,2)</f>
        <v>0.33333333333333331</v>
      </c>
      <c r="I122" s="848" t="str">
        <f>VLOOKUP(E122,fields,2)</f>
        <v>Nathan Hale MS (T), Norwalk</v>
      </c>
      <c r="J122" s="849"/>
      <c r="K122" s="16"/>
      <c r="M122" s="779" t="s">
        <v>130</v>
      </c>
      <c r="N122" s="779" t="s">
        <v>133</v>
      </c>
    </row>
    <row r="123" spans="1:29" ht="13.5" customHeight="1" x14ac:dyDescent="0.25">
      <c r="A123" s="574">
        <v>120</v>
      </c>
      <c r="B123" s="843">
        <v>3</v>
      </c>
      <c r="C123" s="844">
        <v>45781</v>
      </c>
      <c r="D123" s="845" t="s">
        <v>1076</v>
      </c>
      <c r="E123" s="901" t="str">
        <f t="shared" si="28"/>
        <v>GREENWICH PUMAS FC 50</v>
      </c>
      <c r="F123" s="901" t="str">
        <f t="shared" si="28"/>
        <v>BYE 50</v>
      </c>
      <c r="G123" s="854"/>
      <c r="H123" s="855" t="s">
        <v>91</v>
      </c>
      <c r="I123" s="856" t="s">
        <v>91</v>
      </c>
      <c r="J123" s="849"/>
      <c r="K123" s="16"/>
      <c r="M123" s="779" t="s">
        <v>129</v>
      </c>
      <c r="N123" s="779" t="s">
        <v>126</v>
      </c>
    </row>
    <row r="124" spans="1:29" ht="13.5" customHeight="1" x14ac:dyDescent="0.25">
      <c r="A124" s="574">
        <v>121</v>
      </c>
      <c r="B124" s="843">
        <v>3</v>
      </c>
      <c r="C124" s="844">
        <v>45781</v>
      </c>
      <c r="D124" s="845" t="s">
        <v>1076</v>
      </c>
      <c r="E124" s="901" t="str">
        <f t="shared" si="28"/>
        <v>VASCO DA GAMA 50</v>
      </c>
      <c r="F124" s="901" t="str">
        <f t="shared" si="28"/>
        <v>GREENWICH FC 50</v>
      </c>
      <c r="G124" s="854"/>
      <c r="H124" s="847">
        <f>VLOOKUP(E124,START_TIMES,2)</f>
        <v>0.41666666666666702</v>
      </c>
      <c r="I124" s="848" t="str">
        <f>VLOOKUP(E124,fields,2)</f>
        <v>Veterans Memorial Park (T), Bridgeport</v>
      </c>
      <c r="J124" s="849"/>
      <c r="K124" s="16"/>
      <c r="M124" s="779" t="s">
        <v>134</v>
      </c>
      <c r="N124" s="779" t="s">
        <v>128</v>
      </c>
    </row>
    <row r="125" spans="1:29" ht="13.5" customHeight="1" x14ac:dyDescent="0.25">
      <c r="A125" s="574">
        <v>122</v>
      </c>
      <c r="B125" s="843">
        <v>3</v>
      </c>
      <c r="C125" s="844">
        <v>45781</v>
      </c>
      <c r="D125" s="845" t="s">
        <v>1076</v>
      </c>
      <c r="E125" s="901" t="str">
        <f t="shared" si="28"/>
        <v>REBELS UNITED</v>
      </c>
      <c r="F125" s="901" t="str">
        <f t="shared" si="28"/>
        <v>WESTPORT FC</v>
      </c>
      <c r="G125" s="854"/>
      <c r="H125" s="847">
        <f>VLOOKUP(E125,START_TIMES,2)</f>
        <v>0.41666666666666669</v>
      </c>
      <c r="I125" s="848" t="str">
        <f>VLOOKUP(E125,fields,2)</f>
        <v>New Fairfield HS (T), New Fairfield</v>
      </c>
      <c r="J125" s="849"/>
      <c r="K125" s="16"/>
      <c r="M125" s="779" t="s">
        <v>132</v>
      </c>
      <c r="N125" s="779" t="s">
        <v>136</v>
      </c>
    </row>
    <row r="126" spans="1:29" ht="13.5" customHeight="1" x14ac:dyDescent="0.3">
      <c r="A126" s="574">
        <v>123</v>
      </c>
      <c r="B126" s="843" t="s">
        <v>0</v>
      </c>
      <c r="C126" s="844" t="s">
        <v>0</v>
      </c>
      <c r="D126" s="857" t="s">
        <v>0</v>
      </c>
      <c r="E126" s="903" t="s">
        <v>0</v>
      </c>
      <c r="F126" s="904" t="s">
        <v>0</v>
      </c>
      <c r="G126" s="846" t="s">
        <v>0</v>
      </c>
      <c r="H126" s="847" t="s">
        <v>0</v>
      </c>
      <c r="I126" s="848" t="s">
        <v>0</v>
      </c>
      <c r="J126" s="860" t="s">
        <v>0</v>
      </c>
      <c r="K126" s="16"/>
      <c r="M126" s="350"/>
      <c r="N126" s="350"/>
    </row>
    <row r="127" spans="1:29" ht="13.5" customHeight="1" x14ac:dyDescent="0.25">
      <c r="A127" s="574">
        <v>124</v>
      </c>
      <c r="B127" s="843">
        <v>3</v>
      </c>
      <c r="C127" s="844">
        <v>45781</v>
      </c>
      <c r="D127" s="870" t="s">
        <v>1113</v>
      </c>
      <c r="E127" s="901" t="str">
        <f t="shared" ref="E127:F131" si="29">VLOOKUP(M127,Teams,2)</f>
        <v>CLUB NAPOLI 50</v>
      </c>
      <c r="F127" s="901" t="str">
        <f t="shared" si="29"/>
        <v>HAVEN FC</v>
      </c>
      <c r="G127" s="854"/>
      <c r="H127" s="847">
        <v>0.375</v>
      </c>
      <c r="I127" s="848" t="str">
        <f>VLOOKUP(E127,fields,2)</f>
        <v>North Farms Park (G), North Branford</v>
      </c>
      <c r="J127" s="849"/>
      <c r="K127" s="16"/>
      <c r="M127" s="747" t="s">
        <v>141</v>
      </c>
      <c r="N127" s="747" t="s">
        <v>147</v>
      </c>
    </row>
    <row r="128" spans="1:29" ht="13.5" customHeight="1" x14ac:dyDescent="0.25">
      <c r="A128" s="574">
        <v>125</v>
      </c>
      <c r="B128" s="843">
        <v>3</v>
      </c>
      <c r="C128" s="844">
        <v>45781</v>
      </c>
      <c r="D128" s="870" t="s">
        <v>1113</v>
      </c>
      <c r="E128" s="901" t="str">
        <f t="shared" si="29"/>
        <v>GUILFORD BLACK EAGLES</v>
      </c>
      <c r="F128" s="901" t="str">
        <f t="shared" si="29"/>
        <v>SOUTHEAST CT</v>
      </c>
      <c r="G128" s="854"/>
      <c r="H128" s="847">
        <f>VLOOKUP(E128,START_TIMES,2)</f>
        <v>0.41666666666666669</v>
      </c>
      <c r="I128" s="848" t="str">
        <f>VLOOKUP(E128,fields,2)</f>
        <v>Bittner Park (G), Guilford</v>
      </c>
      <c r="J128" s="849"/>
      <c r="K128" s="16"/>
      <c r="M128" s="747" t="s">
        <v>146</v>
      </c>
      <c r="N128" s="747" t="s">
        <v>149</v>
      </c>
    </row>
    <row r="129" spans="1:29" ht="13.5" customHeight="1" x14ac:dyDescent="0.25">
      <c r="A129" s="574">
        <v>126</v>
      </c>
      <c r="B129" s="843">
        <v>3</v>
      </c>
      <c r="C129" s="844">
        <v>45781</v>
      </c>
      <c r="D129" s="870" t="s">
        <v>1113</v>
      </c>
      <c r="E129" s="901" t="str">
        <f t="shared" si="29"/>
        <v>GREENWICH PUMAS FC 56</v>
      </c>
      <c r="F129" s="901" t="str">
        <f t="shared" si="29"/>
        <v>CHESHIRE AZZURRI</v>
      </c>
      <c r="G129" s="854"/>
      <c r="H129" s="847">
        <f>VLOOKUP(E129,START_TIMES,2)</f>
        <v>0.41666666666666669</v>
      </c>
      <c r="I129" s="848" t="str">
        <f>VLOOKUP(E129,fields,2)</f>
        <v>Greenwich Fields</v>
      </c>
      <c r="J129" s="849"/>
      <c r="K129" s="16"/>
      <c r="M129" s="747" t="s">
        <v>144</v>
      </c>
      <c r="N129" s="747" t="s">
        <v>138</v>
      </c>
    </row>
    <row r="130" spans="1:29" ht="13.5" customHeight="1" x14ac:dyDescent="0.25">
      <c r="A130" s="574">
        <v>127</v>
      </c>
      <c r="B130" s="843">
        <v>3</v>
      </c>
      <c r="C130" s="844">
        <v>45781</v>
      </c>
      <c r="D130" s="870" t="s">
        <v>1113</v>
      </c>
      <c r="E130" s="901" t="str">
        <f t="shared" si="29"/>
        <v>VASCO DA GAMA 60</v>
      </c>
      <c r="F130" s="901" t="str">
        <f t="shared" si="29"/>
        <v>EAST HAVEN SC</v>
      </c>
      <c r="G130" s="854"/>
      <c r="H130" s="847">
        <v>0.41666666666666669</v>
      </c>
      <c r="I130" s="848" t="str">
        <f>VLOOKUP(E130,fields,2)</f>
        <v>Veterans Memorial Park (T), Bridgeport</v>
      </c>
      <c r="J130" s="849"/>
      <c r="K130" s="16"/>
      <c r="M130" s="747" t="s">
        <v>135</v>
      </c>
      <c r="N130" s="747" t="s">
        <v>142</v>
      </c>
    </row>
    <row r="131" spans="1:29" ht="13.5" customHeight="1" x14ac:dyDescent="0.25">
      <c r="A131" s="574">
        <v>128</v>
      </c>
      <c r="B131" s="843">
        <v>3</v>
      </c>
      <c r="C131" s="844">
        <v>45781</v>
      </c>
      <c r="D131" s="870" t="s">
        <v>1113</v>
      </c>
      <c r="E131" s="901" t="str">
        <f t="shared" si="29"/>
        <v>NORTH BRANFORD LEGENDS</v>
      </c>
      <c r="F131" s="901" t="str">
        <f t="shared" si="29"/>
        <v>ZIMMITTI SC</v>
      </c>
      <c r="G131" s="854"/>
      <c r="H131" s="847">
        <f>VLOOKUP(E131,START_TIMES,2)</f>
        <v>0.41666666666666702</v>
      </c>
      <c r="I131" s="848" t="str">
        <f>VLOOKUP(E131,fields,2)</f>
        <v>Northford Park (G), Northford</v>
      </c>
      <c r="J131" s="849"/>
      <c r="K131" s="16"/>
      <c r="M131" s="747" t="s">
        <v>148</v>
      </c>
      <c r="N131" s="747" t="s">
        <v>137</v>
      </c>
    </row>
    <row r="132" spans="1:29" ht="13.5" customHeight="1" x14ac:dyDescent="0.25">
      <c r="A132" s="574">
        <v>129</v>
      </c>
      <c r="B132" s="843" t="s">
        <v>0</v>
      </c>
      <c r="C132" s="844" t="s">
        <v>0</v>
      </c>
      <c r="D132" s="857" t="s">
        <v>0</v>
      </c>
      <c r="E132" s="903" t="s">
        <v>0</v>
      </c>
      <c r="F132" s="904" t="s">
        <v>0</v>
      </c>
      <c r="G132" s="846" t="s">
        <v>0</v>
      </c>
      <c r="H132" s="847" t="s">
        <v>0</v>
      </c>
      <c r="I132" s="848" t="s">
        <v>0</v>
      </c>
      <c r="J132" s="860" t="s">
        <v>0</v>
      </c>
      <c r="K132" s="16"/>
      <c r="M132" s="747"/>
      <c r="N132" s="747"/>
    </row>
    <row r="133" spans="1:29" ht="13.5" customHeight="1" x14ac:dyDescent="0.25">
      <c r="A133" s="574">
        <v>130</v>
      </c>
      <c r="B133" s="843" t="s">
        <v>0</v>
      </c>
      <c r="C133" s="844" t="s">
        <v>0</v>
      </c>
      <c r="D133" s="857" t="s">
        <v>0</v>
      </c>
      <c r="E133" s="903" t="s">
        <v>0</v>
      </c>
      <c r="F133" s="904" t="s">
        <v>0</v>
      </c>
      <c r="G133" s="846" t="s">
        <v>0</v>
      </c>
      <c r="H133" s="847" t="s">
        <v>0</v>
      </c>
      <c r="I133" s="848" t="s">
        <v>0</v>
      </c>
      <c r="J133" s="860" t="s">
        <v>0</v>
      </c>
      <c r="K133" s="16"/>
      <c r="M133" s="747"/>
      <c r="N133" s="747"/>
    </row>
    <row r="134" spans="1:29" ht="13.5" customHeight="1" x14ac:dyDescent="0.25">
      <c r="A134" s="574">
        <v>131</v>
      </c>
      <c r="B134" s="843" t="s">
        <v>0</v>
      </c>
      <c r="C134" s="844" t="s">
        <v>0</v>
      </c>
      <c r="D134" s="857" t="s">
        <v>0</v>
      </c>
      <c r="E134" s="903" t="s">
        <v>0</v>
      </c>
      <c r="F134" s="904" t="s">
        <v>0</v>
      </c>
      <c r="G134" s="846" t="s">
        <v>0</v>
      </c>
      <c r="H134" s="847" t="s">
        <v>0</v>
      </c>
      <c r="I134" s="848" t="s">
        <v>0</v>
      </c>
      <c r="J134" s="860" t="s">
        <v>0</v>
      </c>
      <c r="K134" s="16"/>
      <c r="M134" s="747"/>
      <c r="N134" s="747"/>
    </row>
    <row r="135" spans="1:29" ht="13.5" customHeight="1" x14ac:dyDescent="0.25">
      <c r="A135" s="574">
        <v>132</v>
      </c>
      <c r="B135" s="843" t="s">
        <v>0</v>
      </c>
      <c r="C135" s="844">
        <v>45788</v>
      </c>
      <c r="D135" s="870" t="s">
        <v>1113</v>
      </c>
      <c r="E135" s="901" t="str">
        <f t="shared" ref="E135" si="30">VLOOKUP(M135,Teams,2)</f>
        <v>CLUB NAPOLI 50</v>
      </c>
      <c r="F135" s="901" t="str">
        <f t="shared" ref="F135" si="31">VLOOKUP(N135,Teams,2)</f>
        <v>CHESHIRE AZZURRI</v>
      </c>
      <c r="G135" s="846" t="s">
        <v>0</v>
      </c>
      <c r="H135" s="847">
        <v>0.41666666666666669</v>
      </c>
      <c r="I135" s="848" t="str">
        <f>VLOOKUP(E135,fields,2)</f>
        <v>North Farms Park (G), North Branford</v>
      </c>
      <c r="J135" s="860" t="s">
        <v>1139</v>
      </c>
      <c r="K135" s="16"/>
      <c r="M135" s="747" t="s">
        <v>141</v>
      </c>
      <c r="N135" s="747" t="s">
        <v>138</v>
      </c>
    </row>
    <row r="136" spans="1:29" ht="13.5" customHeight="1" x14ac:dyDescent="0.35">
      <c r="A136" s="574">
        <v>133</v>
      </c>
      <c r="B136" s="696" t="s">
        <v>0</v>
      </c>
      <c r="C136" s="575" t="s">
        <v>0</v>
      </c>
      <c r="D136" s="582" t="s">
        <v>0</v>
      </c>
      <c r="E136" s="907" t="s">
        <v>0</v>
      </c>
      <c r="F136" s="908" t="s">
        <v>0</v>
      </c>
      <c r="G136" s="578" t="s">
        <v>0</v>
      </c>
      <c r="H136" s="645" t="s">
        <v>0</v>
      </c>
      <c r="I136" s="614" t="s">
        <v>0</v>
      </c>
      <c r="J136" s="585" t="s">
        <v>0</v>
      </c>
      <c r="K136" s="16"/>
      <c r="M136" s="643"/>
      <c r="N136" s="643"/>
    </row>
    <row r="137" spans="1:29" ht="20" customHeight="1" x14ac:dyDescent="0.45">
      <c r="A137" s="574">
        <v>134</v>
      </c>
      <c r="B137" s="839" t="s">
        <v>0</v>
      </c>
      <c r="C137" s="838" t="s">
        <v>1117</v>
      </c>
      <c r="D137" s="840"/>
      <c r="E137" s="906"/>
      <c r="F137" s="906"/>
      <c r="G137" s="841"/>
      <c r="H137" s="842"/>
      <c r="I137" s="840"/>
      <c r="J137" s="840"/>
      <c r="K137" s="16"/>
      <c r="M137" s="602"/>
      <c r="N137" s="602"/>
    </row>
    <row r="138" spans="1:29" ht="13.5" customHeight="1" x14ac:dyDescent="0.35">
      <c r="A138" s="574">
        <v>135</v>
      </c>
      <c r="B138" s="696"/>
      <c r="C138" s="575"/>
      <c r="D138" s="662"/>
      <c r="E138" s="651"/>
      <c r="F138" s="651"/>
      <c r="G138" s="735"/>
      <c r="H138" s="678"/>
      <c r="I138" s="638"/>
      <c r="J138" s="580"/>
      <c r="K138" s="16"/>
      <c r="M138" s="643"/>
      <c r="N138" s="643"/>
    </row>
    <row r="139" spans="1:29" ht="13.5" customHeight="1" x14ac:dyDescent="0.25">
      <c r="A139" s="574">
        <v>136</v>
      </c>
      <c r="B139" s="696">
        <v>4</v>
      </c>
      <c r="C139" s="844">
        <v>45795</v>
      </c>
      <c r="D139" s="850" t="s">
        <v>10</v>
      </c>
      <c r="E139" s="901" t="str">
        <f t="shared" ref="E139:F143" si="32">VLOOKUP(M139,Teams,2)</f>
        <v>STAMFORD FC</v>
      </c>
      <c r="F139" s="901" t="str">
        <f t="shared" si="32"/>
        <v>GREENWICH FC 30</v>
      </c>
      <c r="G139" s="846"/>
      <c r="H139" s="847">
        <f>VLOOKUP(E139,START_TIMES,2)</f>
        <v>0.33333333333333331</v>
      </c>
      <c r="I139" s="848" t="str">
        <f>VLOOKUP(E139,fields,2)</f>
        <v>West Beach Fields (T), Stamford</v>
      </c>
      <c r="J139" s="849"/>
      <c r="K139" s="1"/>
      <c r="L139" s="1"/>
      <c r="M139" s="5" t="s">
        <v>101</v>
      </c>
      <c r="N139" s="5" t="s">
        <v>94</v>
      </c>
    </row>
    <row r="140" spans="1:29" ht="13.5" customHeight="1" x14ac:dyDescent="0.25">
      <c r="A140" s="574">
        <v>137</v>
      </c>
      <c r="B140" s="696">
        <v>4</v>
      </c>
      <c r="C140" s="844">
        <v>45795</v>
      </c>
      <c r="D140" s="850" t="s">
        <v>10</v>
      </c>
      <c r="E140" s="901" t="str">
        <f t="shared" si="32"/>
        <v>DANBURY UNITED</v>
      </c>
      <c r="F140" s="901" t="str">
        <f t="shared" si="32"/>
        <v>CHESHIRE SC UNITED</v>
      </c>
      <c r="G140" s="846"/>
      <c r="H140" s="847">
        <f>VLOOKUP(E140,START_TIMES,2)</f>
        <v>0.375</v>
      </c>
      <c r="I140" s="848" t="str">
        <f>VLOOKUP(E140,fields,2)</f>
        <v>Portuguese Cultural Center (G), Danbury</v>
      </c>
      <c r="J140" s="849"/>
      <c r="K140" s="16"/>
      <c r="M140" s="5" t="s">
        <v>93</v>
      </c>
      <c r="N140" s="5" t="s">
        <v>97</v>
      </c>
    </row>
    <row r="141" spans="1:29" ht="13.5" customHeight="1" x14ac:dyDescent="0.25">
      <c r="A141" s="574">
        <v>138</v>
      </c>
      <c r="B141" s="696">
        <v>4</v>
      </c>
      <c r="C141" s="844">
        <v>45795</v>
      </c>
      <c r="D141" s="850" t="s">
        <v>10</v>
      </c>
      <c r="E141" s="901" t="str">
        <f t="shared" si="32"/>
        <v xml:space="preserve">FC SHELTON </v>
      </c>
      <c r="F141" s="901" t="str">
        <f t="shared" si="32"/>
        <v>MILFORD TUESDAY</v>
      </c>
      <c r="G141" s="846"/>
      <c r="H141" s="847">
        <f>VLOOKUP(E141,START_TIMES,2)</f>
        <v>0.33333333333333331</v>
      </c>
      <c r="I141" s="848" t="str">
        <f>VLOOKUP(E141,fields,2)</f>
        <v>Nike Site (G), Shelton</v>
      </c>
      <c r="J141" s="860"/>
      <c r="K141" s="16"/>
      <c r="M141" s="5" t="s">
        <v>99</v>
      </c>
      <c r="N141" s="5" t="s">
        <v>100</v>
      </c>
    </row>
    <row r="142" spans="1:29" ht="13.5" customHeight="1" x14ac:dyDescent="0.3">
      <c r="A142" s="574">
        <v>139</v>
      </c>
      <c r="B142" s="696">
        <v>4</v>
      </c>
      <c r="C142" s="844">
        <v>45795</v>
      </c>
      <c r="D142" s="850" t="s">
        <v>10</v>
      </c>
      <c r="E142" s="901" t="str">
        <f t="shared" si="32"/>
        <v>HAMDEN ALL STARS</v>
      </c>
      <c r="F142" s="901" t="str">
        <f t="shared" si="32"/>
        <v>SALTY DOGS</v>
      </c>
      <c r="G142" s="846"/>
      <c r="H142" s="847">
        <f>VLOOKUP(E142,START_TIMES,2)</f>
        <v>0.41666666666666669</v>
      </c>
      <c r="I142" s="848" t="str">
        <f>VLOOKUP(E142,fields,2)</f>
        <v>Westwoods HS (G), Hamden</v>
      </c>
      <c r="J142" s="860"/>
      <c r="K142" s="16"/>
      <c r="M142" s="5" t="s">
        <v>92</v>
      </c>
      <c r="N142" s="5" t="s">
        <v>95</v>
      </c>
      <c r="S142" s="16"/>
      <c r="T142" s="288"/>
      <c r="U142" s="288"/>
      <c r="V142" s="16"/>
      <c r="W142" s="227"/>
      <c r="X142" s="289"/>
      <c r="Y142" s="16"/>
      <c r="Z142" s="16"/>
      <c r="AC142" s="16"/>
    </row>
    <row r="143" spans="1:29" ht="13.5" customHeight="1" x14ac:dyDescent="0.25">
      <c r="A143" s="574">
        <v>140</v>
      </c>
      <c r="B143" s="696">
        <v>4</v>
      </c>
      <c r="C143" s="844">
        <v>45795</v>
      </c>
      <c r="D143" s="850" t="s">
        <v>10</v>
      </c>
      <c r="E143" s="901" t="str">
        <f t="shared" si="32"/>
        <v>CLINTON FC 30</v>
      </c>
      <c r="F143" s="901" t="str">
        <f t="shared" si="32"/>
        <v>MILFORD AMIGOS</v>
      </c>
      <c r="G143" s="846"/>
      <c r="H143" s="847">
        <f>VLOOKUP(E143,START_TIMES,2)</f>
        <v>0.41666666666666702</v>
      </c>
      <c r="I143" s="848" t="str">
        <f>VLOOKUP(E143,fields,2)</f>
        <v>Indian River Sports Complex (T), Clinton</v>
      </c>
      <c r="J143" s="849"/>
      <c r="K143" s="16"/>
      <c r="M143" s="5" t="s">
        <v>96</v>
      </c>
      <c r="N143" s="5" t="s">
        <v>98</v>
      </c>
    </row>
    <row r="144" spans="1:29" ht="13.5" customHeight="1" x14ac:dyDescent="0.25">
      <c r="A144" s="574">
        <v>141</v>
      </c>
      <c r="B144" s="696" t="s">
        <v>0</v>
      </c>
      <c r="C144" s="844" t="s">
        <v>0</v>
      </c>
      <c r="D144" s="857" t="s">
        <v>0</v>
      </c>
      <c r="E144" s="903" t="s">
        <v>0</v>
      </c>
      <c r="F144" s="904" t="s">
        <v>0</v>
      </c>
      <c r="G144" s="846" t="s">
        <v>0</v>
      </c>
      <c r="H144" s="847" t="s">
        <v>0</v>
      </c>
      <c r="I144" s="848" t="s">
        <v>0</v>
      </c>
      <c r="J144" s="860" t="s">
        <v>0</v>
      </c>
      <c r="K144" s="16"/>
      <c r="M144" s="5"/>
      <c r="N144" s="5"/>
    </row>
    <row r="145" spans="1:15" ht="13.5" customHeight="1" x14ac:dyDescent="0.25">
      <c r="A145" s="574">
        <v>142</v>
      </c>
      <c r="B145" s="696">
        <v>4</v>
      </c>
      <c r="C145" s="844">
        <v>45795</v>
      </c>
      <c r="D145" s="853" t="s">
        <v>175</v>
      </c>
      <c r="E145" s="901" t="str">
        <f t="shared" ref="E145:F149" si="33">VLOOKUP(M145,Teams,2)</f>
        <v>TRINITY FC</v>
      </c>
      <c r="F145" s="901" t="str">
        <f t="shared" si="33"/>
        <v>FC CELTA</v>
      </c>
      <c r="G145" s="846"/>
      <c r="H145" s="847">
        <f>VLOOKUP(E145,START_TIMES,2)</f>
        <v>0.33333333333333331</v>
      </c>
      <c r="I145" s="848" t="str">
        <f>VLOOKUP(E145,fields,2)</f>
        <v>Pease Road (G), Woodbridge</v>
      </c>
      <c r="J145" s="849"/>
      <c r="K145" s="16"/>
      <c r="M145" s="5" t="s">
        <v>159</v>
      </c>
      <c r="N145" s="5" t="s">
        <v>154</v>
      </c>
    </row>
    <row r="146" spans="1:15" ht="13.5" customHeight="1" x14ac:dyDescent="0.25">
      <c r="A146" s="574">
        <v>143</v>
      </c>
      <c r="B146" s="696">
        <v>4</v>
      </c>
      <c r="C146" s="844">
        <v>45795</v>
      </c>
      <c r="D146" s="853" t="s">
        <v>175</v>
      </c>
      <c r="E146" s="901" t="str">
        <f t="shared" si="33"/>
        <v>ECUA-ANDES 30</v>
      </c>
      <c r="F146" s="902" t="str">
        <f t="shared" si="33"/>
        <v>BYE 30</v>
      </c>
      <c r="G146" s="846"/>
      <c r="H146" s="855" t="s">
        <v>91</v>
      </c>
      <c r="I146" s="856" t="s">
        <v>91</v>
      </c>
      <c r="J146" s="849"/>
      <c r="K146" s="16"/>
      <c r="M146" s="5" t="s">
        <v>152</v>
      </c>
      <c r="N146" s="5" t="s">
        <v>150</v>
      </c>
    </row>
    <row r="147" spans="1:15" ht="13.5" customHeight="1" x14ac:dyDescent="0.25">
      <c r="A147" s="574">
        <v>144</v>
      </c>
      <c r="B147" s="696">
        <v>4</v>
      </c>
      <c r="C147" s="844">
        <v>45795</v>
      </c>
      <c r="D147" s="853" t="s">
        <v>175</v>
      </c>
      <c r="E147" s="901" t="str">
        <f t="shared" si="33"/>
        <v>FC CALDO VERDE</v>
      </c>
      <c r="F147" s="901" t="str">
        <f t="shared" si="33"/>
        <v>NORWALK FC</v>
      </c>
      <c r="G147" s="854"/>
      <c r="H147" s="847">
        <f>VLOOKUP(E147,START_TIMES,2)</f>
        <v>0.41666666666666669</v>
      </c>
      <c r="I147" s="848" t="str">
        <f>VLOOKUP(E147,fields,2)</f>
        <v>Naugatuck HS (G), Naugatuck</v>
      </c>
      <c r="J147" s="849"/>
      <c r="K147" s="16"/>
      <c r="M147" s="5" t="s">
        <v>153</v>
      </c>
      <c r="N147" s="5" t="s">
        <v>157</v>
      </c>
    </row>
    <row r="148" spans="1:15" ht="13.5" customHeight="1" x14ac:dyDescent="0.25">
      <c r="A148" s="574">
        <v>145</v>
      </c>
      <c r="B148" s="696">
        <v>4</v>
      </c>
      <c r="C148" s="844">
        <v>45795</v>
      </c>
      <c r="D148" s="853" t="s">
        <v>175</v>
      </c>
      <c r="E148" s="901" t="str">
        <f t="shared" si="33"/>
        <v>LITCHFIELD COUNTY BLUES 30</v>
      </c>
      <c r="F148" s="901" t="str">
        <f t="shared" si="33"/>
        <v>QPR</v>
      </c>
      <c r="G148" s="846"/>
      <c r="H148" s="847">
        <f>VLOOKUP(E148,START_TIMES,2)</f>
        <v>0.375</v>
      </c>
      <c r="I148" s="848" t="str">
        <f>VLOOKUP(E148,fields,2)</f>
        <v>New Milford HS (T), New Milford</v>
      </c>
      <c r="J148" s="860"/>
      <c r="K148" s="16"/>
      <c r="M148" s="5" t="s">
        <v>155</v>
      </c>
      <c r="N148" s="5" t="s">
        <v>158</v>
      </c>
    </row>
    <row r="149" spans="1:15" ht="13.5" customHeight="1" x14ac:dyDescent="0.25">
      <c r="A149" s="574">
        <v>146</v>
      </c>
      <c r="B149" s="696">
        <v>4</v>
      </c>
      <c r="C149" s="844">
        <v>45795</v>
      </c>
      <c r="D149" s="853" t="s">
        <v>175</v>
      </c>
      <c r="E149" s="901" t="str">
        <f t="shared" si="33"/>
        <v>COYOTES FC</v>
      </c>
      <c r="F149" s="901" t="str">
        <f t="shared" si="33"/>
        <v>NAUGATUCK FUSION</v>
      </c>
      <c r="G149" s="846"/>
      <c r="H149" s="847">
        <f>VLOOKUP(E149,START_TIMES,2)</f>
        <v>0.33333333333333331</v>
      </c>
      <c r="I149" s="848" t="str">
        <f>VLOOKUP(E149,fields,2)</f>
        <v>Pragemann  Park (G), Wallingford</v>
      </c>
      <c r="J149" s="849"/>
      <c r="K149" s="16"/>
      <c r="M149" s="5" t="s">
        <v>151</v>
      </c>
      <c r="N149" s="5" t="s">
        <v>156</v>
      </c>
    </row>
    <row r="150" spans="1:15" ht="13.5" customHeight="1" x14ac:dyDescent="0.25">
      <c r="A150" s="574">
        <v>147</v>
      </c>
      <c r="B150" s="696" t="s">
        <v>0</v>
      </c>
      <c r="C150" s="844" t="s">
        <v>0</v>
      </c>
      <c r="D150" s="857" t="s">
        <v>0</v>
      </c>
      <c r="E150" s="903" t="s">
        <v>0</v>
      </c>
      <c r="F150" s="904" t="s">
        <v>0</v>
      </c>
      <c r="G150" s="846" t="s">
        <v>0</v>
      </c>
      <c r="H150" s="847" t="s">
        <v>0</v>
      </c>
      <c r="I150" s="848" t="s">
        <v>0</v>
      </c>
      <c r="J150" s="860" t="s">
        <v>0</v>
      </c>
      <c r="K150" s="16"/>
      <c r="M150" s="5"/>
      <c r="N150" s="5"/>
    </row>
    <row r="151" spans="1:15" ht="13.5" customHeight="1" x14ac:dyDescent="0.25">
      <c r="A151" s="574">
        <v>148</v>
      </c>
      <c r="B151" s="696">
        <v>4</v>
      </c>
      <c r="C151" s="844">
        <v>45795</v>
      </c>
      <c r="D151" s="851" t="s">
        <v>11</v>
      </c>
      <c r="E151" s="901" t="str">
        <f t="shared" ref="E151:F155" si="34">VLOOKUP(M151,Teams,2)</f>
        <v>VASCO DA GAMA 40</v>
      </c>
      <c r="F151" s="901" t="str">
        <f t="shared" si="34"/>
        <v>GREENWICH FC 40</v>
      </c>
      <c r="G151" s="846"/>
      <c r="H151" s="847">
        <f>VLOOKUP(E151,START_TIMES,2)</f>
        <v>0.41666666666666702</v>
      </c>
      <c r="I151" s="848" t="str">
        <f>VLOOKUP(E151,fields,2)</f>
        <v>Veterans Memorial Park (T), Bridgeport</v>
      </c>
      <c r="J151" s="849"/>
      <c r="K151" s="16"/>
      <c r="M151" s="5" t="s">
        <v>109</v>
      </c>
      <c r="N151" s="5" t="s">
        <v>104</v>
      </c>
    </row>
    <row r="152" spans="1:15" ht="13.5" customHeight="1" x14ac:dyDescent="0.25">
      <c r="A152" s="574">
        <v>149</v>
      </c>
      <c r="B152" s="696">
        <v>4</v>
      </c>
      <c r="C152" s="844">
        <v>45795</v>
      </c>
      <c r="D152" s="851" t="s">
        <v>11</v>
      </c>
      <c r="E152" s="901" t="str">
        <f t="shared" si="34"/>
        <v>CLINTON FC 40</v>
      </c>
      <c r="F152" s="901" t="str">
        <f t="shared" si="34"/>
        <v>DANBURY UNITED 40</v>
      </c>
      <c r="G152" s="846"/>
      <c r="H152" s="847">
        <f>VLOOKUP(E152,START_TIMES,2)</f>
        <v>0.33333333333333331</v>
      </c>
      <c r="I152" s="848" t="str">
        <f>VLOOKUP(E152,fields,2)</f>
        <v>Indian River Sports Complex (T), Clinton</v>
      </c>
      <c r="J152" s="849"/>
      <c r="K152" s="16"/>
      <c r="M152" s="5" t="s">
        <v>160</v>
      </c>
      <c r="N152" s="5" t="s">
        <v>162</v>
      </c>
    </row>
    <row r="153" spans="1:15" ht="13.5" customHeight="1" x14ac:dyDescent="0.25">
      <c r="A153" s="574">
        <v>150</v>
      </c>
      <c r="B153" s="696">
        <v>4</v>
      </c>
      <c r="C153" s="844">
        <v>45795</v>
      </c>
      <c r="D153" s="851" t="s">
        <v>11</v>
      </c>
      <c r="E153" s="901" t="str">
        <f t="shared" si="34"/>
        <v>FAIRFIELD GAC 40</v>
      </c>
      <c r="F153" s="901" t="str">
        <f t="shared" si="34"/>
        <v>SHEBEEN FC</v>
      </c>
      <c r="G153" s="846"/>
      <c r="H153" s="847">
        <f>VLOOKUP(E153,START_TIMES,2)</f>
        <v>0.33333333333333331</v>
      </c>
      <c r="I153" s="848" t="str">
        <f>VLOOKUP(E153,fields,2)</f>
        <v>Ludlowe HS (T), Fairfield</v>
      </c>
      <c r="J153" s="849"/>
      <c r="K153" s="16"/>
      <c r="M153" s="5" t="s">
        <v>163</v>
      </c>
      <c r="N153" s="5" t="s">
        <v>107</v>
      </c>
    </row>
    <row r="154" spans="1:15" ht="13.5" customHeight="1" x14ac:dyDescent="0.25">
      <c r="A154" s="574">
        <v>151</v>
      </c>
      <c r="B154" s="696">
        <v>4</v>
      </c>
      <c r="C154" s="844">
        <v>45795</v>
      </c>
      <c r="D154" s="851" t="s">
        <v>11</v>
      </c>
      <c r="E154" s="901" t="str">
        <f t="shared" si="34"/>
        <v>GREENWICH PUMAS FC 40</v>
      </c>
      <c r="F154" s="901" t="str">
        <f t="shared" si="34"/>
        <v>STORM FC</v>
      </c>
      <c r="G154" s="846"/>
      <c r="H154" s="847">
        <f>VLOOKUP(E154,START_TIMES,2)</f>
        <v>0.41666666666666669</v>
      </c>
      <c r="I154" s="848" t="str">
        <f>VLOOKUP(E154,fields,2)</f>
        <v>Greenwich Fields</v>
      </c>
      <c r="J154" s="860"/>
      <c r="K154" s="16"/>
      <c r="M154" s="5" t="s">
        <v>105</v>
      </c>
      <c r="N154" s="5" t="s">
        <v>108</v>
      </c>
    </row>
    <row r="155" spans="1:15" ht="13.5" customHeight="1" x14ac:dyDescent="0.25">
      <c r="A155" s="574">
        <v>152</v>
      </c>
      <c r="B155" s="696">
        <v>4</v>
      </c>
      <c r="C155" s="844">
        <v>45795</v>
      </c>
      <c r="D155" s="851" t="s">
        <v>11</v>
      </c>
      <c r="E155" s="901" t="str">
        <f t="shared" si="34"/>
        <v>CLUB NAPOLI 40</v>
      </c>
      <c r="F155" s="901" t="str">
        <f t="shared" si="34"/>
        <v xml:space="preserve">GUILFORD CELTIC </v>
      </c>
      <c r="G155" s="846"/>
      <c r="H155" s="847">
        <f>VLOOKUP(E155,START_TIMES,2)</f>
        <v>0.375</v>
      </c>
      <c r="I155" s="848" t="str">
        <f>VLOOKUP(E155,fields,2)</f>
        <v>North Farms Park (G), North Branford</v>
      </c>
      <c r="J155" s="849"/>
      <c r="K155" s="16"/>
      <c r="M155" s="5" t="s">
        <v>161</v>
      </c>
      <c r="N155" s="5" t="s">
        <v>106</v>
      </c>
    </row>
    <row r="156" spans="1:15" ht="13.5" customHeight="1" x14ac:dyDescent="0.35">
      <c r="A156" s="574">
        <v>153</v>
      </c>
      <c r="B156" s="696" t="s">
        <v>0</v>
      </c>
      <c r="C156" s="871" t="s">
        <v>0</v>
      </c>
      <c r="D156" s="857" t="s">
        <v>0</v>
      </c>
      <c r="E156" s="903" t="s">
        <v>0</v>
      </c>
      <c r="F156" s="904" t="s">
        <v>0</v>
      </c>
      <c r="G156" s="846" t="s">
        <v>0</v>
      </c>
      <c r="H156" s="847" t="s">
        <v>0</v>
      </c>
      <c r="I156" s="848" t="s">
        <v>0</v>
      </c>
      <c r="J156" s="860" t="s">
        <v>0</v>
      </c>
      <c r="K156" s="16"/>
      <c r="M156" s="644"/>
      <c r="N156" s="644"/>
    </row>
    <row r="157" spans="1:15" ht="13.5" customHeight="1" x14ac:dyDescent="0.3">
      <c r="A157" s="574">
        <v>154</v>
      </c>
      <c r="B157" s="696">
        <v>4</v>
      </c>
      <c r="C157" s="871">
        <v>45795</v>
      </c>
      <c r="D157" s="861" t="s">
        <v>1114</v>
      </c>
      <c r="E157" s="901" t="str">
        <f t="shared" ref="E157:F160" si="35">VLOOKUP(M157,Teams,2)</f>
        <v>GUILFORD BELL CURVE</v>
      </c>
      <c r="F157" s="901" t="str">
        <f t="shared" si="35"/>
        <v>FC LEONE</v>
      </c>
      <c r="G157" s="854"/>
      <c r="H157" s="847">
        <f>VLOOKUP(E157,START_TIMES,2)</f>
        <v>0.41666666666666669</v>
      </c>
      <c r="I157" s="873" t="s">
        <v>943</v>
      </c>
      <c r="J157" s="874" t="s">
        <v>928</v>
      </c>
      <c r="K157" s="16"/>
      <c r="M157" s="736" t="s">
        <v>112</v>
      </c>
      <c r="N157" s="736" t="s">
        <v>111</v>
      </c>
    </row>
    <row r="158" spans="1:15" ht="13.5" customHeight="1" x14ac:dyDescent="0.3">
      <c r="A158" s="574">
        <v>155</v>
      </c>
      <c r="B158" s="696">
        <v>4</v>
      </c>
      <c r="C158" s="871">
        <v>45795</v>
      </c>
      <c r="D158" s="861" t="s">
        <v>1114</v>
      </c>
      <c r="E158" s="901" t="str">
        <f t="shared" si="35"/>
        <v>SOUTHEAST ROVERS</v>
      </c>
      <c r="F158" s="901" t="str">
        <f t="shared" si="35"/>
        <v>NORTH BRANFORD 40</v>
      </c>
      <c r="G158" s="846"/>
      <c r="H158" s="847">
        <f>VLOOKUP(E158,START_TIMES,2)</f>
        <v>0.41666666666666702</v>
      </c>
      <c r="I158" s="848" t="str">
        <f>VLOOKUP(E158,fields,2)</f>
        <v>East Lyme HS (T), East Lyme</v>
      </c>
      <c r="J158" s="849"/>
      <c r="K158" s="16"/>
      <c r="M158" s="736" t="s">
        <v>117</v>
      </c>
      <c r="N158" s="736" t="s">
        <v>115</v>
      </c>
      <c r="O158" s="1"/>
    </row>
    <row r="159" spans="1:15" ht="13.5" customHeight="1" x14ac:dyDescent="0.3">
      <c r="A159" s="574">
        <v>156</v>
      </c>
      <c r="B159" s="696">
        <v>4</v>
      </c>
      <c r="C159" s="871">
        <v>45795</v>
      </c>
      <c r="D159" s="861" t="s">
        <v>1114</v>
      </c>
      <c r="E159" s="905" t="str">
        <f t="shared" si="35"/>
        <v>BYE 40N</v>
      </c>
      <c r="F159" s="905" t="str">
        <f t="shared" si="35"/>
        <v>LITCHFIELD COUNTY BLUES 40</v>
      </c>
      <c r="G159" s="846"/>
      <c r="H159" s="847" t="str">
        <f>VLOOKUP(E159,START_TIMES,2)</f>
        <v>--</v>
      </c>
      <c r="I159" s="848" t="str">
        <f>VLOOKUP(E159,fields,2)</f>
        <v>--</v>
      </c>
      <c r="J159" s="849"/>
      <c r="K159" s="16"/>
      <c r="M159" s="736" t="s">
        <v>110</v>
      </c>
      <c r="N159" s="736" t="s">
        <v>113</v>
      </c>
    </row>
    <row r="160" spans="1:15" ht="13.5" customHeight="1" x14ac:dyDescent="0.3">
      <c r="A160" s="574">
        <v>157</v>
      </c>
      <c r="B160" s="696">
        <v>4</v>
      </c>
      <c r="C160" s="871">
        <v>45795</v>
      </c>
      <c r="D160" s="861" t="s">
        <v>1114</v>
      </c>
      <c r="E160" s="901" t="str">
        <f t="shared" si="35"/>
        <v>PAN ZONES</v>
      </c>
      <c r="F160" s="901" t="str">
        <f t="shared" si="35"/>
        <v>NEW HAVEN AMERICANS</v>
      </c>
      <c r="G160" s="846"/>
      <c r="H160" s="847">
        <f>VLOOKUP(E160,START_TIMES,2)</f>
        <v>0.41666666666666669</v>
      </c>
      <c r="I160" s="848" t="str">
        <f>VLOOKUP(E160,fields,2)</f>
        <v>Stanley Quarter Park (G), New Britain</v>
      </c>
      <c r="J160" s="860"/>
      <c r="K160" s="16"/>
      <c r="M160" s="754" t="s">
        <v>116</v>
      </c>
      <c r="N160" s="754" t="s">
        <v>114</v>
      </c>
    </row>
    <row r="161" spans="1:14" ht="13.5" customHeight="1" thickBot="1" x14ac:dyDescent="0.4">
      <c r="A161" s="574">
        <v>158</v>
      </c>
      <c r="B161" s="696" t="s">
        <v>0</v>
      </c>
      <c r="C161" s="871" t="s">
        <v>0</v>
      </c>
      <c r="D161" s="857" t="s">
        <v>0</v>
      </c>
      <c r="E161" s="903" t="s">
        <v>0</v>
      </c>
      <c r="F161" s="904" t="s">
        <v>0</v>
      </c>
      <c r="G161" s="846" t="s">
        <v>0</v>
      </c>
      <c r="H161" s="847" t="s">
        <v>0</v>
      </c>
      <c r="I161" s="848" t="s">
        <v>0</v>
      </c>
      <c r="J161" s="860" t="s">
        <v>0</v>
      </c>
      <c r="K161" s="16"/>
      <c r="M161" s="281"/>
      <c r="N161" s="281"/>
    </row>
    <row r="162" spans="1:14" ht="13.5" customHeight="1" thickTop="1" thickBot="1" x14ac:dyDescent="0.35">
      <c r="A162" s="574">
        <v>159</v>
      </c>
      <c r="B162" s="696">
        <v>4</v>
      </c>
      <c r="C162" s="871">
        <v>45795</v>
      </c>
      <c r="D162" s="875" t="s">
        <v>1115</v>
      </c>
      <c r="E162" s="901" t="str">
        <f t="shared" ref="E162:F165" si="36">VLOOKUP(M162,Teams,2)</f>
        <v>DERBY QUITUS</v>
      </c>
      <c r="F162" s="901" t="s">
        <v>938</v>
      </c>
      <c r="G162" s="854"/>
      <c r="H162" s="847">
        <f>VLOOKUP(E162,START_TIMES,2)</f>
        <v>0.33333333333333331</v>
      </c>
      <c r="I162" s="848" t="str">
        <f>VLOOKUP(E162,fields,2)</f>
        <v>Witek Park (G), Derby</v>
      </c>
      <c r="J162" s="849"/>
      <c r="K162" s="16"/>
      <c r="M162" s="777" t="s">
        <v>120</v>
      </c>
      <c r="N162" s="777" t="s">
        <v>119</v>
      </c>
    </row>
    <row r="163" spans="1:14" ht="13.5" customHeight="1" thickTop="1" thickBot="1" x14ac:dyDescent="0.35">
      <c r="A163" s="574">
        <v>160</v>
      </c>
      <c r="B163" s="696">
        <v>4</v>
      </c>
      <c r="C163" s="871">
        <v>45795</v>
      </c>
      <c r="D163" s="875" t="s">
        <v>1115</v>
      </c>
      <c r="E163" s="901" t="str">
        <f t="shared" si="36"/>
        <v>WILTON WOLVES</v>
      </c>
      <c r="F163" s="901" t="str">
        <f t="shared" si="36"/>
        <v>RIDGEFIELD KICKS</v>
      </c>
      <c r="G163" s="846"/>
      <c r="H163" s="847">
        <f>VLOOKUP(E163,START_TIMES,2)</f>
        <v>0.41666666666666702</v>
      </c>
      <c r="I163" s="848" t="str">
        <f>VLOOKUP(E163,fields,2)</f>
        <v>Lily Field (T), Wilton</v>
      </c>
      <c r="J163" s="849"/>
      <c r="K163" s="16"/>
      <c r="M163" s="777" t="s">
        <v>125</v>
      </c>
      <c r="N163" s="777" t="s">
        <v>123</v>
      </c>
    </row>
    <row r="164" spans="1:14" ht="13.5" customHeight="1" thickTop="1" thickBot="1" x14ac:dyDescent="0.35">
      <c r="A164" s="574">
        <v>161</v>
      </c>
      <c r="B164" s="696">
        <v>4</v>
      </c>
      <c r="C164" s="871">
        <v>45795</v>
      </c>
      <c r="D164" s="875" t="s">
        <v>1115</v>
      </c>
      <c r="E164" s="901" t="str">
        <f t="shared" si="36"/>
        <v>BESA SC</v>
      </c>
      <c r="F164" s="901" t="str">
        <f t="shared" si="36"/>
        <v>ECUA-ANDES 40</v>
      </c>
      <c r="G164" s="846"/>
      <c r="H164" s="847">
        <f>VLOOKUP(E164,START_TIMES,2)</f>
        <v>0.41666666666666669</v>
      </c>
      <c r="I164" s="848" t="str">
        <f>VLOOKUP(E164,fields,2)</f>
        <v>Bucks Hill Park (G), Waterbury</v>
      </c>
      <c r="J164" s="860"/>
      <c r="K164" s="16"/>
      <c r="M164" s="777" t="s">
        <v>118</v>
      </c>
      <c r="N164" s="777" t="s">
        <v>121</v>
      </c>
    </row>
    <row r="165" spans="1:14" ht="13.5" customHeight="1" thickTop="1" thickBot="1" x14ac:dyDescent="0.35">
      <c r="A165" s="574">
        <v>162</v>
      </c>
      <c r="B165" s="696">
        <v>4</v>
      </c>
      <c r="C165" s="871">
        <v>45795</v>
      </c>
      <c r="D165" s="875" t="s">
        <v>1115</v>
      </c>
      <c r="E165" s="901" t="str">
        <f t="shared" si="36"/>
        <v>STAMFORD UNITED</v>
      </c>
      <c r="F165" s="901" t="str">
        <f t="shared" si="36"/>
        <v>LUSITANOS FC</v>
      </c>
      <c r="G165" s="846"/>
      <c r="H165" s="847">
        <v>0.41666666666666669</v>
      </c>
      <c r="I165" s="848" t="str">
        <f>VLOOKUP(E165,fields,2)</f>
        <v>West Beach Fields (T), Stamford</v>
      </c>
      <c r="J165" s="849"/>
      <c r="K165" s="16"/>
      <c r="M165" s="777" t="s">
        <v>124</v>
      </c>
      <c r="N165" s="777" t="s">
        <v>122</v>
      </c>
    </row>
    <row r="166" spans="1:14" ht="13.5" customHeight="1" thickTop="1" x14ac:dyDescent="0.3">
      <c r="A166" s="574">
        <v>163</v>
      </c>
      <c r="B166" s="696" t="s">
        <v>0</v>
      </c>
      <c r="C166" s="871" t="s">
        <v>0</v>
      </c>
      <c r="D166" s="857" t="s">
        <v>0</v>
      </c>
      <c r="E166" s="903" t="s">
        <v>0</v>
      </c>
      <c r="F166" s="904" t="s">
        <v>0</v>
      </c>
      <c r="G166" s="846" t="s">
        <v>0</v>
      </c>
      <c r="H166" s="847" t="s">
        <v>0</v>
      </c>
      <c r="I166" s="848" t="s">
        <v>0</v>
      </c>
      <c r="J166" s="860" t="s">
        <v>0</v>
      </c>
      <c r="K166" s="16"/>
      <c r="M166" s="602"/>
      <c r="N166" s="602"/>
    </row>
    <row r="167" spans="1:14" ht="13.5" customHeight="1" x14ac:dyDescent="0.25">
      <c r="A167" s="574">
        <v>164</v>
      </c>
      <c r="B167" s="696" t="s">
        <v>0</v>
      </c>
      <c r="C167" s="871">
        <v>45795</v>
      </c>
      <c r="D167" s="845" t="s">
        <v>1076</v>
      </c>
      <c r="E167" s="901" t="str">
        <f t="shared" ref="E167:F171" si="37">VLOOKUP(M167,Teams,2)</f>
        <v>WESTPORT FC</v>
      </c>
      <c r="F167" s="901" t="str">
        <f t="shared" si="37"/>
        <v>NORWALK MARINERS LEGENDS</v>
      </c>
      <c r="G167" s="854"/>
      <c r="H167" s="847">
        <f>VLOOKUP(E167,START_TIMES,2)</f>
        <v>0.33333333333333331</v>
      </c>
      <c r="I167" s="848" t="str">
        <f>VLOOKUP(E167,fields,2)</f>
        <v>Wakeman Park (T), Westport</v>
      </c>
      <c r="J167" s="849"/>
      <c r="K167" s="16"/>
      <c r="M167" s="781" t="s">
        <v>136</v>
      </c>
      <c r="N167" s="781" t="s">
        <v>130</v>
      </c>
    </row>
    <row r="168" spans="1:14" ht="13.5" customHeight="1" x14ac:dyDescent="0.25">
      <c r="A168" s="574">
        <v>165</v>
      </c>
      <c r="B168" s="696">
        <v>4</v>
      </c>
      <c r="C168" s="844">
        <v>45795</v>
      </c>
      <c r="D168" s="845" t="s">
        <v>1076</v>
      </c>
      <c r="E168" s="901" t="str">
        <f t="shared" si="37"/>
        <v>GREENWICH FC 50</v>
      </c>
      <c r="F168" s="901" t="str">
        <f t="shared" si="37"/>
        <v>BYE 50</v>
      </c>
      <c r="G168" s="854"/>
      <c r="H168" s="855" t="s">
        <v>91</v>
      </c>
      <c r="I168" s="856" t="s">
        <v>91</v>
      </c>
      <c r="J168" s="849"/>
      <c r="K168" s="16"/>
      <c r="M168" s="781" t="s">
        <v>128</v>
      </c>
      <c r="N168" s="781" t="s">
        <v>126</v>
      </c>
    </row>
    <row r="169" spans="1:14" ht="13.5" customHeight="1" x14ac:dyDescent="0.25">
      <c r="A169" s="574">
        <v>166</v>
      </c>
      <c r="B169" s="696">
        <v>4</v>
      </c>
      <c r="C169" s="844">
        <v>45795</v>
      </c>
      <c r="D169" s="845" t="s">
        <v>1076</v>
      </c>
      <c r="E169" s="901" t="str">
        <f t="shared" si="37"/>
        <v>GREENWICH PUMAS FC 50</v>
      </c>
      <c r="F169" s="901" t="str">
        <f t="shared" si="37"/>
        <v>STAMFORD CITY</v>
      </c>
      <c r="G169" s="854"/>
      <c r="H169" s="847">
        <f>VLOOKUP(E169,START_TIMES,2)</f>
        <v>0.41666666666666669</v>
      </c>
      <c r="I169" s="848" t="str">
        <f>VLOOKUP(E169,fields,2)</f>
        <v>Greenwich Fields</v>
      </c>
      <c r="J169" s="849"/>
      <c r="K169" s="16"/>
      <c r="M169" s="781" t="s">
        <v>129</v>
      </c>
      <c r="N169" s="781" t="s">
        <v>133</v>
      </c>
    </row>
    <row r="170" spans="1:14" ht="13.5" customHeight="1" x14ac:dyDescent="0.25">
      <c r="A170" s="574">
        <v>167</v>
      </c>
      <c r="B170" s="696">
        <v>4</v>
      </c>
      <c r="C170" s="871">
        <v>45795</v>
      </c>
      <c r="D170" s="845" t="s">
        <v>1076</v>
      </c>
      <c r="E170" s="901" t="str">
        <f t="shared" si="37"/>
        <v>NORWALK SPORT COLOMBIA 50</v>
      </c>
      <c r="F170" s="901" t="str">
        <f t="shared" si="37"/>
        <v>VASCO DA GAMA 50</v>
      </c>
      <c r="G170" s="854"/>
      <c r="H170" s="847">
        <f>VLOOKUP(E170,START_TIMES,2)</f>
        <v>0.41666666666666669</v>
      </c>
      <c r="I170" s="848" t="str">
        <f>VLOOKUP(E170,fields,2)</f>
        <v>Nathan Hale MS (T), Norwalk</v>
      </c>
      <c r="J170" s="849"/>
      <c r="K170" s="16"/>
      <c r="M170" s="781" t="s">
        <v>131</v>
      </c>
      <c r="N170" s="781" t="s">
        <v>134</v>
      </c>
    </row>
    <row r="171" spans="1:14" ht="13.5" customHeight="1" x14ac:dyDescent="0.25">
      <c r="A171" s="574">
        <v>168</v>
      </c>
      <c r="B171" s="696">
        <v>4</v>
      </c>
      <c r="C171" s="844">
        <v>45795</v>
      </c>
      <c r="D171" s="845" t="s">
        <v>1076</v>
      </c>
      <c r="E171" s="901" t="str">
        <f t="shared" si="37"/>
        <v>FAIRFIELD GAC 50</v>
      </c>
      <c r="F171" s="901" t="str">
        <f t="shared" si="37"/>
        <v>REBELS UNITED</v>
      </c>
      <c r="G171" s="854"/>
      <c r="H171" s="847">
        <v>0.41666666666666669</v>
      </c>
      <c r="I171" s="848" t="str">
        <f>VLOOKUP(E171,fields,2)</f>
        <v>Ludlowe HS (T), Fairfield</v>
      </c>
      <c r="J171" s="849"/>
      <c r="K171" s="16"/>
      <c r="M171" s="781" t="s">
        <v>127</v>
      </c>
      <c r="N171" s="781" t="s">
        <v>132</v>
      </c>
    </row>
    <row r="172" spans="1:14" ht="13.5" customHeight="1" x14ac:dyDescent="0.25">
      <c r="A172" s="574">
        <v>169</v>
      </c>
      <c r="B172" s="696" t="s">
        <v>0</v>
      </c>
      <c r="C172" s="871" t="s">
        <v>0</v>
      </c>
      <c r="D172" s="857" t="s">
        <v>0</v>
      </c>
      <c r="E172" s="903" t="s">
        <v>0</v>
      </c>
      <c r="F172" s="904" t="s">
        <v>0</v>
      </c>
      <c r="G172" s="846" t="s">
        <v>0</v>
      </c>
      <c r="H172" s="847" t="s">
        <v>0</v>
      </c>
      <c r="I172" s="848" t="s">
        <v>0</v>
      </c>
      <c r="J172" s="860" t="s">
        <v>0</v>
      </c>
      <c r="K172" s="16"/>
      <c r="M172" s="351"/>
      <c r="N172" s="351"/>
    </row>
    <row r="173" spans="1:14" ht="13.5" customHeight="1" x14ac:dyDescent="0.25">
      <c r="A173" s="574">
        <v>170</v>
      </c>
      <c r="B173" s="696">
        <v>4</v>
      </c>
      <c r="C173" s="871">
        <v>45795</v>
      </c>
      <c r="D173" s="870" t="s">
        <v>1113</v>
      </c>
      <c r="E173" s="901" t="str">
        <f t="shared" ref="E173:F177" si="38">VLOOKUP(M173,Teams,2)</f>
        <v>ZIMMITTI SC</v>
      </c>
      <c r="F173" s="901" t="str">
        <f t="shared" si="38"/>
        <v>GUILFORD BLACK EAGLES</v>
      </c>
      <c r="G173" s="854"/>
      <c r="H173" s="847">
        <f>VLOOKUP(E173,START_TIMES,2)</f>
        <v>0.41666666666666702</v>
      </c>
      <c r="I173" s="848" t="str">
        <f>VLOOKUP(E173,fields,2)</f>
        <v>Morris Beach Complex (G), Morris</v>
      </c>
      <c r="J173" s="849"/>
      <c r="K173" s="16"/>
      <c r="M173" s="783" t="s">
        <v>137</v>
      </c>
      <c r="N173" s="783" t="s">
        <v>146</v>
      </c>
    </row>
    <row r="174" spans="1:14" ht="13.5" customHeight="1" x14ac:dyDescent="0.25">
      <c r="A174" s="574">
        <v>171</v>
      </c>
      <c r="B174" s="696">
        <v>4</v>
      </c>
      <c r="C174" s="871">
        <v>45795</v>
      </c>
      <c r="D174" s="870" t="s">
        <v>1113</v>
      </c>
      <c r="E174" s="901" t="str">
        <f t="shared" si="38"/>
        <v>EAST HAVEN SC</v>
      </c>
      <c r="F174" s="901" t="str">
        <f t="shared" si="38"/>
        <v>CHESHIRE AZZURRI</v>
      </c>
      <c r="G174" s="854"/>
      <c r="H174" s="847">
        <f>VLOOKUP(E174,START_TIMES,2)</f>
        <v>0.41666666666666669</v>
      </c>
      <c r="I174" s="848" t="str">
        <f>VLOOKUP(E174,fields,2)</f>
        <v>East Haven MS (G), East Haven</v>
      </c>
      <c r="J174" s="849"/>
      <c r="K174" s="16"/>
      <c r="M174" s="783" t="s">
        <v>142</v>
      </c>
      <c r="N174" s="783" t="s">
        <v>138</v>
      </c>
    </row>
    <row r="175" spans="1:14" ht="13.5" customHeight="1" x14ac:dyDescent="0.25">
      <c r="A175" s="574">
        <v>172</v>
      </c>
      <c r="B175" s="696">
        <v>4</v>
      </c>
      <c r="C175" s="844">
        <v>45795</v>
      </c>
      <c r="D175" s="870" t="s">
        <v>1113</v>
      </c>
      <c r="E175" s="901" t="str">
        <f t="shared" si="38"/>
        <v>GREENWICH PUMAS FC 56</v>
      </c>
      <c r="F175" s="901" t="str">
        <f t="shared" si="38"/>
        <v>SOUTHEAST CT</v>
      </c>
      <c r="G175" s="854"/>
      <c r="H175" s="847">
        <f>VLOOKUP(E175,START_TIMES,2)</f>
        <v>0.41666666666666669</v>
      </c>
      <c r="I175" s="848" t="str">
        <f>VLOOKUP(E175,fields,2)</f>
        <v>Greenwich Fields</v>
      </c>
      <c r="J175" s="849"/>
      <c r="K175" s="16"/>
      <c r="M175" s="783" t="s">
        <v>144</v>
      </c>
      <c r="N175" s="783" t="s">
        <v>149</v>
      </c>
    </row>
    <row r="176" spans="1:14" ht="13.5" customHeight="1" x14ac:dyDescent="0.25">
      <c r="A176" s="574">
        <v>173</v>
      </c>
      <c r="B176" s="696">
        <v>4</v>
      </c>
      <c r="C176" s="844">
        <v>45795</v>
      </c>
      <c r="D176" s="870" t="s">
        <v>1113</v>
      </c>
      <c r="E176" s="901" t="str">
        <f t="shared" si="38"/>
        <v>HAVEN FC</v>
      </c>
      <c r="F176" s="901" t="str">
        <f t="shared" si="38"/>
        <v>VASCO DA GAMA 60</v>
      </c>
      <c r="G176" s="854"/>
      <c r="H176" s="847">
        <f>VLOOKUP(E176,START_TIMES,2)</f>
        <v>0.41666666666666669</v>
      </c>
      <c r="I176" s="848" t="str">
        <f>VLOOKUP(E176,fields,2)</f>
        <v>Woodhouse Field (G), Wallingford</v>
      </c>
      <c r="J176" s="849"/>
      <c r="K176" s="1"/>
      <c r="L176" s="1"/>
      <c r="M176" s="783" t="s">
        <v>147</v>
      </c>
      <c r="N176" s="783" t="s">
        <v>135</v>
      </c>
    </row>
    <row r="177" spans="1:14" ht="13.5" customHeight="1" x14ac:dyDescent="0.25">
      <c r="A177" s="574">
        <v>174</v>
      </c>
      <c r="B177" s="696">
        <v>4</v>
      </c>
      <c r="C177" s="844">
        <v>45795</v>
      </c>
      <c r="D177" s="870" t="s">
        <v>1113</v>
      </c>
      <c r="E177" s="901" t="str">
        <f t="shared" si="38"/>
        <v>CLUB NAPOLI 50</v>
      </c>
      <c r="F177" s="901" t="str">
        <f t="shared" si="38"/>
        <v>NORTH BRANFORD LEGENDS</v>
      </c>
      <c r="G177" s="854"/>
      <c r="H177" s="847">
        <f>VLOOKUP(E177,START_TIMES,2)</f>
        <v>0.45833333333333331</v>
      </c>
      <c r="I177" s="848" t="str">
        <f>VLOOKUP(E177,fields,2)</f>
        <v>North Farms Park (G), North Branford</v>
      </c>
      <c r="J177" s="849"/>
      <c r="K177" s="16"/>
      <c r="M177" s="783" t="s">
        <v>141</v>
      </c>
      <c r="N177" s="783" t="s">
        <v>148</v>
      </c>
    </row>
    <row r="178" spans="1:14" ht="13.5" customHeight="1" x14ac:dyDescent="0.35">
      <c r="A178" s="574">
        <v>175</v>
      </c>
      <c r="B178" s="696" t="s">
        <v>0</v>
      </c>
      <c r="C178" s="575" t="s">
        <v>0</v>
      </c>
      <c r="D178" s="582" t="s">
        <v>0</v>
      </c>
      <c r="E178" s="907" t="s">
        <v>0</v>
      </c>
      <c r="F178" s="908" t="s">
        <v>0</v>
      </c>
      <c r="G178" s="578" t="s">
        <v>0</v>
      </c>
      <c r="H178" s="645" t="s">
        <v>0</v>
      </c>
      <c r="I178" s="614" t="s">
        <v>0</v>
      </c>
      <c r="J178" s="585" t="s">
        <v>0</v>
      </c>
      <c r="K178" s="16"/>
      <c r="M178" s="5"/>
      <c r="N178" s="5"/>
    </row>
    <row r="179" spans="1:14" ht="20.5" customHeight="1" x14ac:dyDescent="0.45">
      <c r="A179" s="574">
        <v>176</v>
      </c>
      <c r="B179" s="839" t="s">
        <v>0</v>
      </c>
      <c r="C179" s="838" t="s">
        <v>1118</v>
      </c>
      <c r="D179" s="840"/>
      <c r="E179" s="906"/>
      <c r="F179" s="906"/>
      <c r="G179" s="841"/>
      <c r="H179" s="842"/>
      <c r="I179" s="840"/>
      <c r="J179" s="840"/>
      <c r="K179" s="16"/>
      <c r="M179" s="602"/>
      <c r="N179" s="602"/>
    </row>
    <row r="180" spans="1:14" ht="12.75" customHeight="1" x14ac:dyDescent="0.35">
      <c r="A180" s="574">
        <v>177</v>
      </c>
      <c r="B180" s="696"/>
      <c r="C180" s="575"/>
      <c r="D180" s="582"/>
      <c r="E180" s="907"/>
      <c r="F180" s="908"/>
      <c r="G180" s="578"/>
      <c r="H180" s="645"/>
      <c r="I180" s="614"/>
      <c r="J180" s="580"/>
      <c r="K180" s="16"/>
      <c r="M180" s="5"/>
      <c r="N180" s="5"/>
    </row>
    <row r="181" spans="1:14" ht="12.75" customHeight="1" x14ac:dyDescent="0.25">
      <c r="A181" s="574">
        <v>178</v>
      </c>
      <c r="B181" s="696">
        <v>5</v>
      </c>
      <c r="C181" s="844">
        <v>45809</v>
      </c>
      <c r="D181" s="850" t="s">
        <v>10</v>
      </c>
      <c r="E181" s="901" t="str">
        <f t="shared" ref="E181:F185" si="39">VLOOKUP(M181,Teams,2)</f>
        <v>CHESHIRE SC UNITED</v>
      </c>
      <c r="F181" s="901" t="str">
        <f t="shared" si="39"/>
        <v>HAMDEN ALL STARS</v>
      </c>
      <c r="G181" s="846"/>
      <c r="H181" s="847">
        <f>VLOOKUP(E181,START_TIMES,2)</f>
        <v>0.375</v>
      </c>
      <c r="I181" s="848" t="str">
        <f>VLOOKUP(E181,fields,2)</f>
        <v>Choate Rosemary Hall (T), Wallingford</v>
      </c>
      <c r="J181" s="849"/>
      <c r="K181" s="16"/>
      <c r="M181" s="5" t="s">
        <v>97</v>
      </c>
      <c r="N181" s="5" t="s">
        <v>92</v>
      </c>
    </row>
    <row r="182" spans="1:14" ht="12.75" customHeight="1" x14ac:dyDescent="0.25">
      <c r="A182" s="574">
        <v>179</v>
      </c>
      <c r="B182" s="696">
        <v>5</v>
      </c>
      <c r="C182" s="844">
        <v>45809</v>
      </c>
      <c r="D182" s="850" t="s">
        <v>10</v>
      </c>
      <c r="E182" s="901" t="str">
        <f t="shared" si="39"/>
        <v>STAMFORD FC</v>
      </c>
      <c r="F182" s="901" t="str">
        <f t="shared" si="39"/>
        <v>CLINTON FC 30</v>
      </c>
      <c r="G182" s="846"/>
      <c r="H182" s="847">
        <v>0.41666666666666669</v>
      </c>
      <c r="I182" s="848" t="str">
        <f>VLOOKUP(E182,fields,2)</f>
        <v>West Beach Fields (T), Stamford</v>
      </c>
      <c r="J182" s="849"/>
      <c r="K182" s="16"/>
      <c r="M182" s="5" t="s">
        <v>101</v>
      </c>
      <c r="N182" s="5" t="s">
        <v>96</v>
      </c>
    </row>
    <row r="183" spans="1:14" ht="12.75" customHeight="1" x14ac:dyDescent="0.25">
      <c r="A183" s="574">
        <v>180</v>
      </c>
      <c r="B183" s="696">
        <v>5</v>
      </c>
      <c r="C183" s="844">
        <v>45809</v>
      </c>
      <c r="D183" s="850" t="s">
        <v>10</v>
      </c>
      <c r="E183" s="901" t="str">
        <f t="shared" si="39"/>
        <v xml:space="preserve">FC SHELTON </v>
      </c>
      <c r="F183" s="901" t="str">
        <f t="shared" si="39"/>
        <v>GREENWICH FC 30</v>
      </c>
      <c r="G183" s="846"/>
      <c r="H183" s="847">
        <f>VLOOKUP(E183,START_TIMES,2)</f>
        <v>0.33333333333333331</v>
      </c>
      <c r="I183" s="848" t="str">
        <f>VLOOKUP(E183,fields,2)</f>
        <v>Nike Site (G), Shelton</v>
      </c>
      <c r="J183" s="860"/>
      <c r="K183" s="16"/>
      <c r="M183" s="5" t="s">
        <v>99</v>
      </c>
      <c r="N183" s="5" t="s">
        <v>94</v>
      </c>
    </row>
    <row r="184" spans="1:14" ht="12.75" customHeight="1" x14ac:dyDescent="0.25">
      <c r="A184" s="574">
        <v>181</v>
      </c>
      <c r="B184" s="696">
        <v>5</v>
      </c>
      <c r="C184" s="844">
        <v>45809</v>
      </c>
      <c r="D184" s="850" t="s">
        <v>10</v>
      </c>
      <c r="E184" s="901" t="str">
        <f t="shared" si="39"/>
        <v>DANBURY UNITED</v>
      </c>
      <c r="F184" s="901" t="str">
        <f t="shared" si="39"/>
        <v>MILFORD TUESDAY</v>
      </c>
      <c r="G184" s="846"/>
      <c r="H184" s="847">
        <f>VLOOKUP(E184,START_TIMES,2)</f>
        <v>0.375</v>
      </c>
      <c r="I184" s="848" t="str">
        <f>VLOOKUP(E184,fields,2)</f>
        <v>Portuguese Cultural Center (G), Danbury</v>
      </c>
      <c r="J184" s="860" t="s">
        <v>1134</v>
      </c>
      <c r="K184" s="16"/>
      <c r="M184" s="5" t="s">
        <v>93</v>
      </c>
      <c r="N184" s="5" t="s">
        <v>100</v>
      </c>
    </row>
    <row r="185" spans="1:14" ht="12.75" customHeight="1" x14ac:dyDescent="0.25">
      <c r="A185" s="574">
        <v>182</v>
      </c>
      <c r="B185" s="696">
        <v>5</v>
      </c>
      <c r="C185" s="844">
        <v>45809</v>
      </c>
      <c r="D185" s="850" t="s">
        <v>10</v>
      </c>
      <c r="E185" s="901" t="str">
        <f t="shared" si="39"/>
        <v>SALTY DOGS</v>
      </c>
      <c r="F185" s="901" t="str">
        <f t="shared" si="39"/>
        <v>MILFORD AMIGOS</v>
      </c>
      <c r="G185" s="846"/>
      <c r="H185" s="847">
        <f>VLOOKUP(E185,START_TIMES,2)</f>
        <v>0.33333333333333331</v>
      </c>
      <c r="I185" s="848" t="str">
        <f>VLOOKUP(E185,fields,2)</f>
        <v>Nonnewaug HS  (T), Woodbury</v>
      </c>
      <c r="J185" s="849"/>
      <c r="K185" s="16"/>
      <c r="M185" s="5" t="s">
        <v>95</v>
      </c>
      <c r="N185" s="5" t="s">
        <v>98</v>
      </c>
    </row>
    <row r="186" spans="1:14" ht="12.75" customHeight="1" x14ac:dyDescent="0.25">
      <c r="A186" s="574">
        <v>183</v>
      </c>
      <c r="B186" s="696" t="s">
        <v>0</v>
      </c>
      <c r="C186" s="844" t="s">
        <v>0</v>
      </c>
      <c r="D186" s="857" t="s">
        <v>0</v>
      </c>
      <c r="E186" s="903" t="s">
        <v>0</v>
      </c>
      <c r="F186" s="904" t="s">
        <v>0</v>
      </c>
      <c r="G186" s="846" t="s">
        <v>0</v>
      </c>
      <c r="H186" s="847" t="s">
        <v>0</v>
      </c>
      <c r="I186" s="848" t="s">
        <v>0</v>
      </c>
      <c r="J186" s="860" t="s">
        <v>0</v>
      </c>
      <c r="K186" s="16"/>
      <c r="M186" s="5"/>
      <c r="N186" s="5"/>
    </row>
    <row r="187" spans="1:14" ht="12.75" customHeight="1" x14ac:dyDescent="0.25">
      <c r="A187" s="574">
        <v>184</v>
      </c>
      <c r="B187" s="696">
        <v>5</v>
      </c>
      <c r="C187" s="844">
        <v>45809</v>
      </c>
      <c r="D187" s="853" t="s">
        <v>175</v>
      </c>
      <c r="E187" s="902" t="str">
        <f t="shared" ref="E187:F191" si="40">VLOOKUP(M187,Teams,2)</f>
        <v>BYE 30</v>
      </c>
      <c r="F187" s="901" t="str">
        <f t="shared" si="40"/>
        <v>LITCHFIELD COUNTY BLUES 30</v>
      </c>
      <c r="G187" s="846"/>
      <c r="H187" s="847" t="str">
        <f>VLOOKUP(E187,START_TIMES,2)</f>
        <v>--</v>
      </c>
      <c r="I187" s="848" t="str">
        <f>VLOOKUP(E187,fields,2)</f>
        <v>--</v>
      </c>
      <c r="J187" s="849"/>
      <c r="K187" s="16"/>
      <c r="M187" s="5" t="s">
        <v>150</v>
      </c>
      <c r="N187" s="5" t="s">
        <v>155</v>
      </c>
    </row>
    <row r="188" spans="1:14" ht="12.75" customHeight="1" x14ac:dyDescent="0.25">
      <c r="A188" s="574">
        <v>185</v>
      </c>
      <c r="B188" s="696">
        <v>5</v>
      </c>
      <c r="C188" s="844">
        <v>45809</v>
      </c>
      <c r="D188" s="853" t="s">
        <v>175</v>
      </c>
      <c r="E188" s="901" t="str">
        <f t="shared" si="40"/>
        <v>TRINITY FC</v>
      </c>
      <c r="F188" s="901" t="str">
        <f t="shared" si="40"/>
        <v>COYOTES FC</v>
      </c>
      <c r="G188" s="846"/>
      <c r="H188" s="847">
        <f>VLOOKUP(E188,START_TIMES,2)</f>
        <v>0.33333333333333331</v>
      </c>
      <c r="I188" s="848" t="str">
        <f>VLOOKUP(E188,fields,2)</f>
        <v>Pease Road (G), Woodbridge</v>
      </c>
      <c r="J188" s="849"/>
      <c r="K188" s="16"/>
      <c r="M188" s="5" t="s">
        <v>159</v>
      </c>
      <c r="N188" s="5" t="s">
        <v>151</v>
      </c>
    </row>
    <row r="189" spans="1:14" ht="12.75" customHeight="1" x14ac:dyDescent="0.25">
      <c r="A189" s="574">
        <v>186</v>
      </c>
      <c r="B189" s="696">
        <v>5</v>
      </c>
      <c r="C189" s="844">
        <v>45809</v>
      </c>
      <c r="D189" s="853" t="s">
        <v>175</v>
      </c>
      <c r="E189" s="901" t="str">
        <f t="shared" si="40"/>
        <v>FC CALDO VERDE</v>
      </c>
      <c r="F189" s="901" t="str">
        <f t="shared" si="40"/>
        <v>FC CELTA</v>
      </c>
      <c r="G189" s="854"/>
      <c r="H189" s="847">
        <f>VLOOKUP(E189,START_TIMES,2)</f>
        <v>0.41666666666666669</v>
      </c>
      <c r="I189" s="848" t="str">
        <f>VLOOKUP(E189,fields,2)</f>
        <v>Naugatuck HS (G), Naugatuck</v>
      </c>
      <c r="J189" s="849"/>
      <c r="K189" s="16"/>
      <c r="M189" s="5" t="s">
        <v>153</v>
      </c>
      <c r="N189" s="5" t="s">
        <v>154</v>
      </c>
    </row>
    <row r="190" spans="1:14" ht="12.75" customHeight="1" x14ac:dyDescent="0.25">
      <c r="A190" s="574">
        <v>187</v>
      </c>
      <c r="B190" s="696">
        <v>5</v>
      </c>
      <c r="C190" s="844">
        <v>45809</v>
      </c>
      <c r="D190" s="853" t="s">
        <v>175</v>
      </c>
      <c r="E190" s="901" t="str">
        <f t="shared" si="40"/>
        <v>NORWALK FC</v>
      </c>
      <c r="F190" s="901" t="str">
        <f t="shared" si="40"/>
        <v>ECUA-ANDES 30</v>
      </c>
      <c r="G190" s="846"/>
      <c r="H190" s="847">
        <f>VLOOKUP(E190,START_TIMES,2)</f>
        <v>0.41666666666666702</v>
      </c>
      <c r="I190" s="848" t="str">
        <f>VLOOKUP(E190,fields,2)</f>
        <v>Nathan Hale MS (T), Norwalk</v>
      </c>
      <c r="J190" s="860"/>
      <c r="K190" s="16"/>
      <c r="M190" s="5" t="s">
        <v>157</v>
      </c>
      <c r="N190" s="5" t="s">
        <v>152</v>
      </c>
    </row>
    <row r="191" spans="1:14" ht="12.75" customHeight="1" x14ac:dyDescent="0.25">
      <c r="A191" s="574">
        <v>188</v>
      </c>
      <c r="B191" s="696">
        <v>5</v>
      </c>
      <c r="C191" s="844">
        <v>45809</v>
      </c>
      <c r="D191" s="853" t="s">
        <v>175</v>
      </c>
      <c r="E191" s="901" t="str">
        <f t="shared" si="40"/>
        <v>NAUGATUCK FUSION</v>
      </c>
      <c r="F191" s="901" t="str">
        <f t="shared" si="40"/>
        <v>QPR</v>
      </c>
      <c r="G191" s="846"/>
      <c r="H191" s="847">
        <f>VLOOKUP(E191,START_TIMES,2)</f>
        <v>0.41666666666666669</v>
      </c>
      <c r="I191" s="848" t="str">
        <f>VLOOKUP(E191,fields,2)</f>
        <v>City Hill MS (G), Naugatuck</v>
      </c>
      <c r="J191" s="849"/>
      <c r="K191" s="16"/>
      <c r="M191" s="5" t="s">
        <v>156</v>
      </c>
      <c r="N191" s="5" t="s">
        <v>158</v>
      </c>
    </row>
    <row r="192" spans="1:14" ht="12.75" customHeight="1" x14ac:dyDescent="0.25">
      <c r="A192" s="574">
        <v>189</v>
      </c>
      <c r="B192" s="696" t="s">
        <v>0</v>
      </c>
      <c r="C192" s="844" t="s">
        <v>0</v>
      </c>
      <c r="D192" s="857" t="s">
        <v>0</v>
      </c>
      <c r="E192" s="903" t="s">
        <v>0</v>
      </c>
      <c r="F192" s="904" t="s">
        <v>0</v>
      </c>
      <c r="G192" s="846" t="s">
        <v>0</v>
      </c>
      <c r="H192" s="847" t="s">
        <v>0</v>
      </c>
      <c r="I192" s="848" t="s">
        <v>0</v>
      </c>
      <c r="J192" s="860" t="s">
        <v>0</v>
      </c>
      <c r="K192" s="16"/>
      <c r="M192" s="5"/>
      <c r="N192" s="5"/>
    </row>
    <row r="193" spans="1:29" ht="12.75" customHeight="1" x14ac:dyDescent="0.25">
      <c r="A193" s="574">
        <v>190</v>
      </c>
      <c r="B193" s="696">
        <v>5</v>
      </c>
      <c r="C193" s="844">
        <v>45809</v>
      </c>
      <c r="D193" s="851" t="s">
        <v>11</v>
      </c>
      <c r="E193" s="901" t="str">
        <f t="shared" ref="E193:F197" si="41">VLOOKUP(M193,Teams,2)</f>
        <v>CLINTON FC 40</v>
      </c>
      <c r="F193" s="901" t="str">
        <f t="shared" si="41"/>
        <v>GREENWICH PUMAS FC 40</v>
      </c>
      <c r="G193" s="846"/>
      <c r="H193" s="847">
        <f>VLOOKUP(E193,START_TIMES,2)</f>
        <v>0.33333333333333331</v>
      </c>
      <c r="I193" s="848" t="str">
        <f>VLOOKUP(E193,fields,2)</f>
        <v>Indian River Sports Complex (T), Clinton</v>
      </c>
      <c r="J193" s="849"/>
      <c r="K193" s="16"/>
      <c r="M193" s="5" t="s">
        <v>160</v>
      </c>
      <c r="N193" s="5" t="s">
        <v>105</v>
      </c>
    </row>
    <row r="194" spans="1:29" ht="12.75" customHeight="1" x14ac:dyDescent="0.25">
      <c r="A194" s="574">
        <v>191</v>
      </c>
      <c r="B194" s="696">
        <v>5</v>
      </c>
      <c r="C194" s="844">
        <v>45809</v>
      </c>
      <c r="D194" s="851" t="s">
        <v>11</v>
      </c>
      <c r="E194" s="901" t="str">
        <f t="shared" si="41"/>
        <v>VASCO DA GAMA 40</v>
      </c>
      <c r="F194" s="901" t="str">
        <f t="shared" si="41"/>
        <v>CLUB NAPOLI 40</v>
      </c>
      <c r="G194" s="846"/>
      <c r="H194" s="847">
        <v>0.33333333333333331</v>
      </c>
      <c r="I194" s="848" t="str">
        <f>VLOOKUP(E194,fields,2)</f>
        <v>Veterans Memorial Park (T), Bridgeport</v>
      </c>
      <c r="J194" s="849"/>
      <c r="K194" s="16"/>
      <c r="M194" s="5" t="s">
        <v>109</v>
      </c>
      <c r="N194" s="5" t="s">
        <v>161</v>
      </c>
    </row>
    <row r="195" spans="1:29" ht="12.75" customHeight="1" x14ac:dyDescent="0.25">
      <c r="A195" s="574">
        <v>192</v>
      </c>
      <c r="B195" s="696">
        <v>5</v>
      </c>
      <c r="C195" s="844">
        <v>45809</v>
      </c>
      <c r="D195" s="851" t="s">
        <v>11</v>
      </c>
      <c r="E195" s="901" t="str">
        <f t="shared" si="41"/>
        <v>FAIRFIELD GAC 40</v>
      </c>
      <c r="F195" s="901" t="str">
        <f t="shared" si="41"/>
        <v>GREENWICH FC 40</v>
      </c>
      <c r="G195" s="846"/>
      <c r="H195" s="847">
        <f>VLOOKUP(E195,START_TIMES,2)</f>
        <v>0.33333333333333331</v>
      </c>
      <c r="I195" s="848" t="str">
        <f>VLOOKUP(E195,fields,2)</f>
        <v>Ludlowe HS (T), Fairfield</v>
      </c>
      <c r="J195" s="849"/>
      <c r="K195" s="16"/>
      <c r="M195" s="5" t="s">
        <v>163</v>
      </c>
      <c r="N195" s="5" t="s">
        <v>104</v>
      </c>
    </row>
    <row r="196" spans="1:29" ht="12.75" customHeight="1" thickBot="1" x14ac:dyDescent="0.3">
      <c r="A196" s="574">
        <v>193</v>
      </c>
      <c r="B196" s="696">
        <v>5</v>
      </c>
      <c r="C196" s="844">
        <v>45809</v>
      </c>
      <c r="D196" s="851" t="s">
        <v>11</v>
      </c>
      <c r="E196" s="901" t="str">
        <f t="shared" si="41"/>
        <v>DANBURY UNITED 40</v>
      </c>
      <c r="F196" s="901" t="str">
        <f t="shared" si="41"/>
        <v>SHEBEEN FC</v>
      </c>
      <c r="G196" s="846"/>
      <c r="H196" s="847">
        <f>VLOOKUP(E196,START_TIMES,2)</f>
        <v>0.45833333333333331</v>
      </c>
      <c r="I196" s="848" t="str">
        <f>VLOOKUP(E196,fields,2)</f>
        <v>Portuguese Cultural Center (G), Danbury</v>
      </c>
      <c r="J196" s="860" t="s">
        <v>1134</v>
      </c>
      <c r="K196" s="16"/>
      <c r="M196" s="5" t="s">
        <v>162</v>
      </c>
      <c r="N196" s="5" t="s">
        <v>107</v>
      </c>
    </row>
    <row r="197" spans="1:29" ht="12.75" customHeight="1" thickTop="1" thickBot="1" x14ac:dyDescent="0.35">
      <c r="A197" s="574">
        <v>194</v>
      </c>
      <c r="B197" s="696">
        <v>5</v>
      </c>
      <c r="C197" s="844">
        <v>45809</v>
      </c>
      <c r="D197" s="851" t="s">
        <v>11</v>
      </c>
      <c r="E197" s="901" t="str">
        <f t="shared" si="41"/>
        <v xml:space="preserve">GUILFORD CELTIC </v>
      </c>
      <c r="F197" s="901" t="str">
        <f t="shared" si="41"/>
        <v>STORM FC</v>
      </c>
      <c r="G197" s="846"/>
      <c r="H197" s="847">
        <f>VLOOKUP(E197,START_TIMES,2)</f>
        <v>0.41666666666666702</v>
      </c>
      <c r="I197" s="848" t="str">
        <f>VLOOKUP(E197,fields,2)</f>
        <v>Guilford HS (T), Guilford</v>
      </c>
      <c r="J197" s="849"/>
      <c r="K197" s="16"/>
      <c r="M197" s="5" t="s">
        <v>106</v>
      </c>
      <c r="N197" s="5" t="s">
        <v>108</v>
      </c>
      <c r="S197" s="16"/>
      <c r="T197" s="198"/>
      <c r="U197" s="198"/>
      <c r="V197" s="16">
        <v>73</v>
      </c>
      <c r="W197" s="209"/>
      <c r="X197" s="215"/>
      <c r="Y197" s="16"/>
      <c r="Z197" s="16"/>
      <c r="AC197" s="16"/>
    </row>
    <row r="198" spans="1:29" ht="12.75" customHeight="1" thickTop="1" thickBot="1" x14ac:dyDescent="0.35">
      <c r="A198" s="574">
        <v>195</v>
      </c>
      <c r="B198" s="696" t="s">
        <v>0</v>
      </c>
      <c r="C198" s="844" t="s">
        <v>0</v>
      </c>
      <c r="D198" s="857" t="s">
        <v>0</v>
      </c>
      <c r="E198" s="903" t="s">
        <v>0</v>
      </c>
      <c r="F198" s="904" t="s">
        <v>0</v>
      </c>
      <c r="G198" s="846" t="s">
        <v>0</v>
      </c>
      <c r="H198" s="847" t="s">
        <v>0</v>
      </c>
      <c r="I198" s="848" t="s">
        <v>0</v>
      </c>
      <c r="J198" s="860" t="s">
        <v>0</v>
      </c>
      <c r="K198" s="16"/>
      <c r="M198" s="5"/>
      <c r="N198" s="5"/>
      <c r="S198" s="16"/>
      <c r="T198" s="198"/>
      <c r="U198" s="198"/>
      <c r="V198" s="16"/>
      <c r="W198" s="209"/>
      <c r="X198" s="215"/>
      <c r="Y198" s="16"/>
      <c r="Z198" s="16"/>
      <c r="AC198" s="16"/>
    </row>
    <row r="199" spans="1:29" ht="13.5" customHeight="1" thickTop="1" x14ac:dyDescent="0.3">
      <c r="A199" s="574">
        <v>196</v>
      </c>
      <c r="B199" s="696">
        <v>5</v>
      </c>
      <c r="C199" s="844">
        <v>45809</v>
      </c>
      <c r="D199" s="861" t="s">
        <v>1114</v>
      </c>
      <c r="E199" s="901" t="str">
        <f t="shared" ref="E199:F202" si="42">VLOOKUP(M199,Teams,2)</f>
        <v>SOUTHEAST ROVERS</v>
      </c>
      <c r="F199" s="901" t="str">
        <f t="shared" si="42"/>
        <v>GUILFORD BELL CURVE</v>
      </c>
      <c r="G199" s="846"/>
      <c r="H199" s="847">
        <f>VLOOKUP(E199,START_TIMES,2)</f>
        <v>0.41666666666666702</v>
      </c>
      <c r="I199" s="848" t="str">
        <f>VLOOKUP(E199,fields,2)</f>
        <v>East Lyme HS (T), East Lyme</v>
      </c>
      <c r="J199" s="860"/>
      <c r="K199" s="16"/>
      <c r="M199" s="754" t="s">
        <v>117</v>
      </c>
      <c r="N199" s="754" t="s">
        <v>112</v>
      </c>
    </row>
    <row r="200" spans="1:29" ht="13.5" customHeight="1" x14ac:dyDescent="0.3">
      <c r="A200" s="574">
        <v>197</v>
      </c>
      <c r="B200" s="696">
        <v>5</v>
      </c>
      <c r="C200" s="844">
        <v>45809</v>
      </c>
      <c r="D200" s="861" t="s">
        <v>1114</v>
      </c>
      <c r="E200" s="901" t="str">
        <f t="shared" si="42"/>
        <v>PAN ZONES</v>
      </c>
      <c r="F200" s="901" t="str">
        <f t="shared" si="42"/>
        <v>NORTH BRANFORD 40</v>
      </c>
      <c r="G200" s="846"/>
      <c r="H200" s="847">
        <f>VLOOKUP(E200,START_TIMES,2)</f>
        <v>0.41666666666666669</v>
      </c>
      <c r="I200" s="848" t="str">
        <f>VLOOKUP(E200,fields,2)</f>
        <v>Stanley Quarter Park (G), New Britain</v>
      </c>
      <c r="J200" s="849"/>
      <c r="K200" s="16"/>
      <c r="M200" s="754" t="s">
        <v>116</v>
      </c>
      <c r="N200" s="754" t="s">
        <v>115</v>
      </c>
    </row>
    <row r="201" spans="1:29" ht="13.5" customHeight="1" x14ac:dyDescent="0.3">
      <c r="A201" s="574">
        <v>198</v>
      </c>
      <c r="B201" s="696">
        <v>5</v>
      </c>
      <c r="C201" s="844">
        <v>45809</v>
      </c>
      <c r="D201" s="861" t="s">
        <v>1114</v>
      </c>
      <c r="E201" s="901" t="str">
        <f t="shared" si="42"/>
        <v>FC LEONE</v>
      </c>
      <c r="F201" s="901" t="str">
        <f t="shared" si="42"/>
        <v>LITCHFIELD COUNTY BLUES 40</v>
      </c>
      <c r="G201" s="854"/>
      <c r="H201" s="847">
        <f>VLOOKUP(E201,START_TIMES,2)</f>
        <v>0.41666666666666669</v>
      </c>
      <c r="I201" s="848" t="str">
        <f>VLOOKUP(E201,fields,2)</f>
        <v>Memorial Field (G), North Haven</v>
      </c>
      <c r="J201" s="849"/>
      <c r="K201" s="16"/>
      <c r="M201" s="736" t="s">
        <v>111</v>
      </c>
      <c r="N201" s="736" t="s">
        <v>113</v>
      </c>
    </row>
    <row r="202" spans="1:29" ht="13.5" customHeight="1" x14ac:dyDescent="0.3">
      <c r="A202" s="574">
        <v>199</v>
      </c>
      <c r="B202" s="696">
        <v>5</v>
      </c>
      <c r="C202" s="844">
        <v>45809</v>
      </c>
      <c r="D202" s="861" t="s">
        <v>1114</v>
      </c>
      <c r="E202" s="901" t="str">
        <f t="shared" si="42"/>
        <v>NEW HAVEN AMERICANS</v>
      </c>
      <c r="F202" s="901" t="s">
        <v>1130</v>
      </c>
      <c r="G202" s="846"/>
      <c r="H202" s="847">
        <f>VLOOKUP(E202,START_TIMES,2)</f>
        <v>0.41666666666666702</v>
      </c>
      <c r="I202" s="848" t="str">
        <f>VLOOKUP(E202,fields,2)</f>
        <v>Peck Place School (G), Orange</v>
      </c>
      <c r="J202" s="849"/>
      <c r="K202" s="16"/>
      <c r="M202" s="736" t="s">
        <v>114</v>
      </c>
      <c r="N202" s="736" t="s">
        <v>110</v>
      </c>
    </row>
    <row r="203" spans="1:29" ht="13.5" customHeight="1" thickBot="1" x14ac:dyDescent="0.35">
      <c r="A203" s="574">
        <v>200</v>
      </c>
      <c r="B203" s="696" t="s">
        <v>0</v>
      </c>
      <c r="C203" s="844" t="s">
        <v>0</v>
      </c>
      <c r="D203" s="857" t="s">
        <v>0</v>
      </c>
      <c r="E203" s="903" t="s">
        <v>0</v>
      </c>
      <c r="F203" s="904" t="s">
        <v>0</v>
      </c>
      <c r="G203" s="846" t="s">
        <v>0</v>
      </c>
      <c r="H203" s="847" t="s">
        <v>0</v>
      </c>
      <c r="I203" s="848" t="s">
        <v>0</v>
      </c>
      <c r="J203" s="860" t="s">
        <v>0</v>
      </c>
      <c r="K203" s="16"/>
      <c r="M203" s="602"/>
      <c r="N203" s="602"/>
    </row>
    <row r="204" spans="1:29" ht="13.5" customHeight="1" thickTop="1" thickBot="1" x14ac:dyDescent="0.35">
      <c r="A204" s="574">
        <v>201</v>
      </c>
      <c r="B204" s="696">
        <v>5</v>
      </c>
      <c r="C204" s="844">
        <v>45809</v>
      </c>
      <c r="D204" s="875" t="s">
        <v>1115</v>
      </c>
      <c r="E204" s="901" t="str">
        <f t="shared" ref="E204:F207" si="43">VLOOKUP(M204,Teams,2)</f>
        <v>WILTON WOLVES</v>
      </c>
      <c r="F204" s="901" t="str">
        <f t="shared" si="43"/>
        <v>DERBY QUITUS</v>
      </c>
      <c r="G204" s="846"/>
      <c r="H204" s="847">
        <f>VLOOKUP(E204,START_TIMES,2)</f>
        <v>0.41666666666666702</v>
      </c>
      <c r="I204" s="848" t="str">
        <f>VLOOKUP(E204,fields,2)</f>
        <v>Lily Field (T), Wilton</v>
      </c>
      <c r="J204" s="849"/>
      <c r="K204" s="16"/>
      <c r="M204" s="775" t="s">
        <v>125</v>
      </c>
      <c r="N204" s="775" t="s">
        <v>120</v>
      </c>
    </row>
    <row r="205" spans="1:29" ht="13.5" customHeight="1" thickTop="1" thickBot="1" x14ac:dyDescent="0.35">
      <c r="A205" s="574">
        <v>202</v>
      </c>
      <c r="B205" s="696">
        <v>5</v>
      </c>
      <c r="C205" s="844">
        <v>45809</v>
      </c>
      <c r="D205" s="875" t="s">
        <v>1115</v>
      </c>
      <c r="E205" s="901" t="str">
        <f t="shared" si="43"/>
        <v>RIDGEFIELD KICKS</v>
      </c>
      <c r="F205" s="901" t="str">
        <f t="shared" si="43"/>
        <v>STAMFORD UNITED</v>
      </c>
      <c r="G205" s="846"/>
      <c r="H205" s="847">
        <f>VLOOKUP(E205,START_TIMES,2)</f>
        <v>0.33333333333333331</v>
      </c>
      <c r="I205" s="848" t="str">
        <f>VLOOKUP(E205,fields,2)</f>
        <v>Wooster School (T), Danbury</v>
      </c>
      <c r="J205" s="849"/>
      <c r="K205" s="16"/>
      <c r="M205" s="775" t="s">
        <v>123</v>
      </c>
      <c r="N205" s="775" t="s">
        <v>124</v>
      </c>
    </row>
    <row r="206" spans="1:29" ht="13.5" customHeight="1" thickTop="1" thickBot="1" x14ac:dyDescent="0.35">
      <c r="A206" s="574">
        <v>203</v>
      </c>
      <c r="B206" s="696">
        <v>5</v>
      </c>
      <c r="C206" s="844">
        <v>45809</v>
      </c>
      <c r="D206" s="875" t="s">
        <v>1115</v>
      </c>
      <c r="E206" s="905" t="str">
        <f t="shared" si="43"/>
        <v>BYE 40S</v>
      </c>
      <c r="F206" s="905" t="str">
        <f t="shared" si="43"/>
        <v>ECUA-ANDES 40</v>
      </c>
      <c r="G206" s="854"/>
      <c r="H206" s="847" t="str">
        <f>VLOOKUP(E206,START_TIMES,2)</f>
        <v>--</v>
      </c>
      <c r="I206" s="848" t="str">
        <f>VLOOKUP(E206,fields,2)</f>
        <v>--</v>
      </c>
      <c r="J206" s="849"/>
      <c r="K206" s="16"/>
      <c r="M206" s="775" t="s">
        <v>119</v>
      </c>
      <c r="N206" s="775" t="s">
        <v>121</v>
      </c>
    </row>
    <row r="207" spans="1:29" ht="13.5" customHeight="1" thickTop="1" thickBot="1" x14ac:dyDescent="0.35">
      <c r="A207" s="574">
        <v>204</v>
      </c>
      <c r="B207" s="696">
        <v>5</v>
      </c>
      <c r="C207" s="844">
        <v>45809</v>
      </c>
      <c r="D207" s="875" t="s">
        <v>1115</v>
      </c>
      <c r="E207" s="901" t="str">
        <f t="shared" si="43"/>
        <v>LUSITANOS FC</v>
      </c>
      <c r="F207" s="901" t="str">
        <f t="shared" si="43"/>
        <v>BESA SC</v>
      </c>
      <c r="G207" s="846"/>
      <c r="H207" s="847">
        <f>VLOOKUP(E207,START_TIMES,2)</f>
        <v>0.41666666666666669</v>
      </c>
      <c r="I207" s="848" t="str">
        <f>VLOOKUP(E207,fields,2)</f>
        <v>Veterans Memorial Park (T), Bridgeport</v>
      </c>
      <c r="J207" s="849"/>
      <c r="K207" s="16"/>
      <c r="M207" s="775" t="s">
        <v>122</v>
      </c>
      <c r="N207" s="775" t="s">
        <v>118</v>
      </c>
    </row>
    <row r="208" spans="1:29" ht="12.75" customHeight="1" thickTop="1" x14ac:dyDescent="0.3">
      <c r="A208" s="574">
        <v>205</v>
      </c>
      <c r="B208" s="696" t="s">
        <v>0</v>
      </c>
      <c r="C208" s="844" t="s">
        <v>0</v>
      </c>
      <c r="D208" s="857" t="s">
        <v>0</v>
      </c>
      <c r="E208" s="903" t="s">
        <v>0</v>
      </c>
      <c r="F208" s="904" t="s">
        <v>0</v>
      </c>
      <c r="G208" s="846" t="s">
        <v>0</v>
      </c>
      <c r="H208" s="847" t="s">
        <v>0</v>
      </c>
      <c r="I208" s="848" t="s">
        <v>0</v>
      </c>
      <c r="J208" s="860" t="s">
        <v>0</v>
      </c>
      <c r="K208" s="16"/>
      <c r="M208" s="599"/>
      <c r="N208" s="599"/>
    </row>
    <row r="209" spans="1:14" ht="12.75" customHeight="1" x14ac:dyDescent="0.25">
      <c r="A209" s="574">
        <v>206</v>
      </c>
      <c r="B209" s="696">
        <v>5</v>
      </c>
      <c r="C209" s="844">
        <v>45809</v>
      </c>
      <c r="D209" s="845" t="s">
        <v>1076</v>
      </c>
      <c r="E209" s="901" t="str">
        <f t="shared" ref="E209:F213" si="44">VLOOKUP(M209,Teams,2)</f>
        <v>BYE 50</v>
      </c>
      <c r="F209" s="901" t="str">
        <f t="shared" si="44"/>
        <v>NORWALK SPORT COLOMBIA 50</v>
      </c>
      <c r="G209" s="854"/>
      <c r="H209" s="847" t="str">
        <f>VLOOKUP(E209,START_TIMES,2)</f>
        <v>--</v>
      </c>
      <c r="I209" s="848" t="str">
        <f>VLOOKUP(E209,fields,2)</f>
        <v>--</v>
      </c>
      <c r="J209" s="849"/>
      <c r="K209" s="16"/>
      <c r="M209" s="782" t="s">
        <v>126</v>
      </c>
      <c r="N209" s="782" t="s">
        <v>131</v>
      </c>
    </row>
    <row r="210" spans="1:14" ht="12.75" customHeight="1" x14ac:dyDescent="0.25">
      <c r="A210" s="574">
        <v>207</v>
      </c>
      <c r="B210" s="696">
        <v>5</v>
      </c>
      <c r="C210" s="844">
        <v>45809</v>
      </c>
      <c r="D210" s="845" t="s">
        <v>1076</v>
      </c>
      <c r="E210" s="901" t="str">
        <f t="shared" si="44"/>
        <v>WESTPORT FC</v>
      </c>
      <c r="F210" s="901" t="str">
        <f t="shared" si="44"/>
        <v>FAIRFIELD GAC 50</v>
      </c>
      <c r="G210" s="854"/>
      <c r="H210" s="847">
        <f>VLOOKUP(E210,START_TIMES,2)</f>
        <v>0.33333333333333331</v>
      </c>
      <c r="I210" s="848" t="str">
        <f>VLOOKUP(E210,fields,2)</f>
        <v>Wakeman Park (T), Westport</v>
      </c>
      <c r="J210" s="849"/>
      <c r="K210" s="16"/>
      <c r="M210" s="782" t="s">
        <v>136</v>
      </c>
      <c r="N210" s="782" t="s">
        <v>127</v>
      </c>
    </row>
    <row r="211" spans="1:14" ht="12.75" customHeight="1" x14ac:dyDescent="0.25">
      <c r="A211" s="574">
        <v>208</v>
      </c>
      <c r="B211" s="696">
        <v>5</v>
      </c>
      <c r="C211" s="844">
        <v>45809</v>
      </c>
      <c r="D211" s="845" t="s">
        <v>1076</v>
      </c>
      <c r="E211" s="901" t="str">
        <f t="shared" si="44"/>
        <v>GREENWICH PUMAS FC 50</v>
      </c>
      <c r="F211" s="901" t="str">
        <f t="shared" si="44"/>
        <v>NORWALK MARINERS LEGENDS</v>
      </c>
      <c r="G211" s="854"/>
      <c r="H211" s="847">
        <f>VLOOKUP(E211,START_TIMES,2)</f>
        <v>0.41666666666666669</v>
      </c>
      <c r="I211" s="848" t="str">
        <f>VLOOKUP(E211,fields,2)</f>
        <v>Greenwich Fields</v>
      </c>
      <c r="J211" s="849"/>
      <c r="K211" s="16"/>
      <c r="M211" s="782" t="s">
        <v>129</v>
      </c>
      <c r="N211" s="782" t="s">
        <v>130</v>
      </c>
    </row>
    <row r="212" spans="1:14" ht="12.75" customHeight="1" x14ac:dyDescent="0.25">
      <c r="A212" s="574">
        <v>209</v>
      </c>
      <c r="B212" s="696">
        <v>5</v>
      </c>
      <c r="C212" s="844">
        <v>45809</v>
      </c>
      <c r="D212" s="845" t="s">
        <v>1076</v>
      </c>
      <c r="E212" s="901" t="str">
        <f t="shared" si="44"/>
        <v>STAMFORD CITY</v>
      </c>
      <c r="F212" s="901" t="str">
        <f t="shared" si="44"/>
        <v>GREENWICH FC 50</v>
      </c>
      <c r="G212" s="854"/>
      <c r="H212" s="847">
        <v>0.33333333333333331</v>
      </c>
      <c r="I212" s="848" t="str">
        <f>VLOOKUP(E212,fields,2)</f>
        <v>West Beach Fields (T), Stamford</v>
      </c>
      <c r="J212" s="849"/>
      <c r="K212" s="16"/>
      <c r="M212" s="782" t="s">
        <v>133</v>
      </c>
      <c r="N212" s="782" t="s">
        <v>128</v>
      </c>
    </row>
    <row r="213" spans="1:14" ht="12.75" customHeight="1" x14ac:dyDescent="0.25">
      <c r="A213" s="574">
        <v>210</v>
      </c>
      <c r="B213" s="696">
        <v>5</v>
      </c>
      <c r="C213" s="844">
        <v>45809</v>
      </c>
      <c r="D213" s="845" t="s">
        <v>1076</v>
      </c>
      <c r="E213" s="901" t="str">
        <f t="shared" si="44"/>
        <v>REBELS UNITED</v>
      </c>
      <c r="F213" s="901" t="str">
        <f t="shared" si="44"/>
        <v>VASCO DA GAMA 50</v>
      </c>
      <c r="G213" s="854"/>
      <c r="H213" s="847">
        <f>VLOOKUP(E213,START_TIMES,2)</f>
        <v>0.41666666666666669</v>
      </c>
      <c r="I213" s="848" t="str">
        <f>VLOOKUP(E213,fields,2)</f>
        <v>New Fairfield HS (T), New Fairfield</v>
      </c>
      <c r="J213" s="849"/>
      <c r="K213" s="16"/>
      <c r="M213" s="782" t="s">
        <v>132</v>
      </c>
      <c r="N213" s="782" t="s">
        <v>134</v>
      </c>
    </row>
    <row r="214" spans="1:14" ht="12.75" customHeight="1" x14ac:dyDescent="0.25">
      <c r="A214" s="574">
        <v>211</v>
      </c>
      <c r="B214" s="696" t="s">
        <v>0</v>
      </c>
      <c r="C214" s="844" t="s">
        <v>0</v>
      </c>
      <c r="D214" s="857" t="s">
        <v>0</v>
      </c>
      <c r="E214" s="903" t="s">
        <v>0</v>
      </c>
      <c r="F214" s="904" t="s">
        <v>0</v>
      </c>
      <c r="G214" s="846" t="s">
        <v>0</v>
      </c>
      <c r="H214" s="847" t="s">
        <v>0</v>
      </c>
      <c r="I214" s="848" t="s">
        <v>0</v>
      </c>
      <c r="J214" s="860" t="s">
        <v>0</v>
      </c>
      <c r="K214" s="16"/>
      <c r="M214" s="359"/>
      <c r="N214" s="359"/>
    </row>
    <row r="215" spans="1:14" ht="12.75" customHeight="1" x14ac:dyDescent="0.25">
      <c r="A215" s="574">
        <v>212</v>
      </c>
      <c r="B215" s="696">
        <v>5</v>
      </c>
      <c r="C215" s="844">
        <v>45809</v>
      </c>
      <c r="D215" s="870" t="s">
        <v>1113</v>
      </c>
      <c r="E215" s="836" t="str">
        <f t="shared" ref="E215:F219" si="45">VLOOKUP(M215,Teams,2)</f>
        <v>CHESHIRE AZZURRI</v>
      </c>
      <c r="F215" s="836" t="str">
        <f t="shared" si="45"/>
        <v>HAVEN FC</v>
      </c>
      <c r="G215" s="854"/>
      <c r="H215" s="847">
        <f>VLOOKUP(E215,START_TIMES,2)</f>
        <v>0.375</v>
      </c>
      <c r="I215" s="848" t="str">
        <f>VLOOKUP(E215,fields,2)</f>
        <v>Quinnipiac Park (G), Cheshire</v>
      </c>
      <c r="J215" s="849"/>
      <c r="K215" s="16"/>
      <c r="M215" s="338" t="s">
        <v>138</v>
      </c>
      <c r="N215" s="338" t="s">
        <v>147</v>
      </c>
    </row>
    <row r="216" spans="1:14" ht="12.75" customHeight="1" x14ac:dyDescent="0.25">
      <c r="A216" s="574">
        <v>213</v>
      </c>
      <c r="B216" s="696">
        <v>5</v>
      </c>
      <c r="C216" s="844">
        <v>45809</v>
      </c>
      <c r="D216" s="870" t="s">
        <v>1113</v>
      </c>
      <c r="E216" s="836" t="str">
        <f t="shared" si="45"/>
        <v>ZIMMITTI SC</v>
      </c>
      <c r="F216" s="836" t="str">
        <f t="shared" si="45"/>
        <v>CLUB NAPOLI 50</v>
      </c>
      <c r="G216" s="854"/>
      <c r="H216" s="847">
        <f>VLOOKUP(E216,START_TIMES,2)</f>
        <v>0.41666666666666702</v>
      </c>
      <c r="I216" s="848" t="str">
        <f>VLOOKUP(E216,fields,2)</f>
        <v>Morris Beach Complex (G), Morris</v>
      </c>
      <c r="J216" s="849"/>
      <c r="K216" s="16"/>
      <c r="M216" s="338" t="s">
        <v>137</v>
      </c>
      <c r="N216" s="338" t="s">
        <v>141</v>
      </c>
    </row>
    <row r="217" spans="1:14" ht="12.75" customHeight="1" x14ac:dyDescent="0.25">
      <c r="A217" s="574">
        <v>214</v>
      </c>
      <c r="B217" s="696">
        <v>5</v>
      </c>
      <c r="C217" s="844">
        <v>45809</v>
      </c>
      <c r="D217" s="870" t="s">
        <v>1113</v>
      </c>
      <c r="E217" s="836" t="str">
        <f t="shared" si="45"/>
        <v>GREENWICH PUMAS FC 56</v>
      </c>
      <c r="F217" s="836" t="str">
        <f t="shared" si="45"/>
        <v>GUILFORD BLACK EAGLES</v>
      </c>
      <c r="G217" s="854"/>
      <c r="H217" s="847">
        <f>VLOOKUP(E217,START_TIMES,2)</f>
        <v>0.41666666666666669</v>
      </c>
      <c r="I217" s="848" t="str">
        <f>VLOOKUP(E217,fields,2)</f>
        <v>Greenwich Fields</v>
      </c>
      <c r="J217" s="849"/>
      <c r="K217" s="16"/>
      <c r="M217" s="338" t="s">
        <v>144</v>
      </c>
      <c r="N217" s="338" t="s">
        <v>146</v>
      </c>
    </row>
    <row r="218" spans="1:14" ht="12.75" customHeight="1" x14ac:dyDescent="0.25">
      <c r="A218" s="574">
        <v>215</v>
      </c>
      <c r="B218" s="696">
        <v>5</v>
      </c>
      <c r="C218" s="844">
        <v>45809</v>
      </c>
      <c r="D218" s="870" t="s">
        <v>1113</v>
      </c>
      <c r="E218" s="836" t="str">
        <f t="shared" si="45"/>
        <v>SOUTHEAST CT</v>
      </c>
      <c r="F218" s="836" t="str">
        <f t="shared" si="45"/>
        <v>EAST HAVEN SC</v>
      </c>
      <c r="G218" s="854"/>
      <c r="H218" s="847">
        <f>VLOOKUP(E218,START_TIMES,2)</f>
        <v>0.41666666666666702</v>
      </c>
      <c r="I218" s="848" t="str">
        <f>VLOOKUP(E218,fields,2)</f>
        <v>Killingworth Rec Park (G), Killingworth</v>
      </c>
      <c r="J218" s="849"/>
      <c r="K218" s="16"/>
      <c r="M218" s="338" t="s">
        <v>149</v>
      </c>
      <c r="N218" s="338" t="s">
        <v>142</v>
      </c>
    </row>
    <row r="219" spans="1:14" ht="12.75" customHeight="1" x14ac:dyDescent="0.25">
      <c r="A219" s="574">
        <v>216</v>
      </c>
      <c r="B219" s="696">
        <v>5</v>
      </c>
      <c r="C219" s="844">
        <v>45809</v>
      </c>
      <c r="D219" s="870" t="s">
        <v>1113</v>
      </c>
      <c r="E219" s="836" t="str">
        <f t="shared" si="45"/>
        <v>NORTH BRANFORD LEGENDS</v>
      </c>
      <c r="F219" s="836" t="str">
        <f t="shared" si="45"/>
        <v>VASCO DA GAMA 60</v>
      </c>
      <c r="G219" s="854"/>
      <c r="H219" s="847">
        <f>VLOOKUP(E219,START_TIMES,2)</f>
        <v>0.41666666666666702</v>
      </c>
      <c r="I219" s="848" t="str">
        <f>VLOOKUP(E219,fields,2)</f>
        <v>Northford Park (G), Northford</v>
      </c>
      <c r="J219" s="849"/>
      <c r="K219" s="16"/>
      <c r="M219" s="338" t="s">
        <v>148</v>
      </c>
      <c r="N219" s="338" t="s">
        <v>135</v>
      </c>
    </row>
    <row r="220" spans="1:14" ht="12.75" customHeight="1" x14ac:dyDescent="0.25">
      <c r="A220" s="574">
        <v>217</v>
      </c>
      <c r="B220" s="696" t="s">
        <v>0</v>
      </c>
      <c r="C220" s="844" t="s">
        <v>0</v>
      </c>
      <c r="D220" s="857" t="s">
        <v>0</v>
      </c>
      <c r="E220" s="858" t="s">
        <v>0</v>
      </c>
      <c r="F220" s="859" t="s">
        <v>0</v>
      </c>
      <c r="G220" s="846" t="s">
        <v>0</v>
      </c>
      <c r="H220" s="847" t="s">
        <v>0</v>
      </c>
      <c r="I220" s="848" t="s">
        <v>0</v>
      </c>
      <c r="J220" s="860" t="s">
        <v>0</v>
      </c>
      <c r="K220" s="16"/>
      <c r="M220" s="85"/>
      <c r="N220" s="85"/>
    </row>
    <row r="221" spans="1:14" ht="12.75" customHeight="1" x14ac:dyDescent="0.25">
      <c r="A221" s="574">
        <v>218</v>
      </c>
      <c r="B221" s="696">
        <v>6</v>
      </c>
      <c r="C221" s="844">
        <v>45816</v>
      </c>
      <c r="D221" s="850" t="s">
        <v>10</v>
      </c>
      <c r="E221" s="836" t="str">
        <f t="shared" ref="E221:F225" si="46">VLOOKUP(M221,Teams,2)</f>
        <v>SALTY DOGS</v>
      </c>
      <c r="F221" s="836" t="str">
        <f t="shared" si="46"/>
        <v>STAMFORD FC</v>
      </c>
      <c r="G221" s="846"/>
      <c r="H221" s="847">
        <f>VLOOKUP(E221,START_TIMES,2)</f>
        <v>0.33333333333333331</v>
      </c>
      <c r="I221" s="848" t="str">
        <f>VLOOKUP(E221,fields,2)</f>
        <v>Nonnewaug HS  (T), Woodbury</v>
      </c>
      <c r="J221" s="849"/>
      <c r="K221" s="16"/>
      <c r="M221" s="85" t="s">
        <v>95</v>
      </c>
      <c r="N221" s="85" t="s">
        <v>101</v>
      </c>
    </row>
    <row r="222" spans="1:14" ht="12.75" customHeight="1" x14ac:dyDescent="0.25">
      <c r="A222" s="574">
        <v>219</v>
      </c>
      <c r="B222" s="696">
        <v>6</v>
      </c>
      <c r="C222" s="844">
        <v>45816</v>
      </c>
      <c r="D222" s="850" t="s">
        <v>10</v>
      </c>
      <c r="E222" s="836" t="str">
        <f t="shared" si="46"/>
        <v>GREENWICH FC 30</v>
      </c>
      <c r="F222" s="836" t="str">
        <f t="shared" si="46"/>
        <v>CLINTON FC 30</v>
      </c>
      <c r="G222" s="846"/>
      <c r="H222" s="847">
        <f>VLOOKUP(E222,START_TIMES,2)</f>
        <v>0.41666666666666702</v>
      </c>
      <c r="I222" s="848" t="str">
        <f>VLOOKUP(E222,fields,2)</f>
        <v>Greenwich Fields</v>
      </c>
      <c r="J222" s="849"/>
      <c r="K222" s="16"/>
      <c r="M222" s="85" t="s">
        <v>94</v>
      </c>
      <c r="N222" s="85" t="s">
        <v>96</v>
      </c>
    </row>
    <row r="223" spans="1:14" ht="12.75" customHeight="1" x14ac:dyDescent="0.25">
      <c r="A223" s="574">
        <v>220</v>
      </c>
      <c r="B223" s="696">
        <v>6</v>
      </c>
      <c r="C223" s="844">
        <v>45816</v>
      </c>
      <c r="D223" s="850" t="s">
        <v>10</v>
      </c>
      <c r="E223" s="836" t="str">
        <f t="shared" si="46"/>
        <v>CHESHIRE SC UNITED</v>
      </c>
      <c r="F223" s="836" t="str">
        <f t="shared" si="46"/>
        <v>MILFORD AMIGOS</v>
      </c>
      <c r="G223" s="846"/>
      <c r="H223" s="847">
        <f>VLOOKUP(E223,START_TIMES,2)</f>
        <v>0.375</v>
      </c>
      <c r="I223" s="848" t="str">
        <f>VLOOKUP(E223,fields,2)</f>
        <v>Choate Rosemary Hall (T), Wallingford</v>
      </c>
      <c r="J223" s="849"/>
      <c r="K223" s="16"/>
      <c r="M223" s="85" t="s">
        <v>97</v>
      </c>
      <c r="N223" s="85" t="s">
        <v>98</v>
      </c>
    </row>
    <row r="224" spans="1:14" ht="12.75" customHeight="1" x14ac:dyDescent="0.25">
      <c r="A224" s="574">
        <v>221</v>
      </c>
      <c r="B224" s="696">
        <v>6</v>
      </c>
      <c r="C224" s="844">
        <v>45816</v>
      </c>
      <c r="D224" s="850" t="s">
        <v>10</v>
      </c>
      <c r="E224" s="836" t="str">
        <f t="shared" si="46"/>
        <v>DANBURY UNITED</v>
      </c>
      <c r="F224" s="836" t="str">
        <f t="shared" si="46"/>
        <v xml:space="preserve">FC SHELTON </v>
      </c>
      <c r="G224" s="846"/>
      <c r="H224" s="847">
        <f>VLOOKUP(E224,START_TIMES,2)</f>
        <v>0.375</v>
      </c>
      <c r="I224" s="848" t="str">
        <f>VLOOKUP(E224,fields,2)</f>
        <v>Portuguese Cultural Center (G), Danbury</v>
      </c>
      <c r="J224" s="849"/>
      <c r="K224" s="16"/>
      <c r="M224" s="85" t="s">
        <v>93</v>
      </c>
      <c r="N224" s="85" t="s">
        <v>99</v>
      </c>
    </row>
    <row r="225" spans="1:14" ht="12.75" customHeight="1" x14ac:dyDescent="0.25">
      <c r="A225" s="574">
        <v>222</v>
      </c>
      <c r="B225" s="696">
        <v>6</v>
      </c>
      <c r="C225" s="844">
        <v>45816</v>
      </c>
      <c r="D225" s="850" t="s">
        <v>10</v>
      </c>
      <c r="E225" s="836" t="str">
        <f t="shared" si="46"/>
        <v>MILFORD TUESDAY</v>
      </c>
      <c r="F225" s="836" t="str">
        <f t="shared" si="46"/>
        <v>HAMDEN ALL STARS</v>
      </c>
      <c r="G225" s="846"/>
      <c r="H225" s="847">
        <f>VLOOKUP(E225,START_TIMES,2)</f>
        <v>0.33333333333333331</v>
      </c>
      <c r="I225" s="848" t="str">
        <f>VLOOKUP(E225,fields,2)</f>
        <v>Witek Park (G), Derby</v>
      </c>
      <c r="J225" s="849"/>
      <c r="K225" s="16"/>
      <c r="M225" s="85" t="s">
        <v>100</v>
      </c>
      <c r="N225" s="85" t="s">
        <v>92</v>
      </c>
    </row>
    <row r="226" spans="1:14" ht="12.75" customHeight="1" x14ac:dyDescent="0.25">
      <c r="A226" s="574">
        <v>223</v>
      </c>
      <c r="B226" s="696" t="s">
        <v>0</v>
      </c>
      <c r="C226" s="844" t="s">
        <v>0</v>
      </c>
      <c r="D226" s="857" t="s">
        <v>0</v>
      </c>
      <c r="E226" s="858" t="s">
        <v>0</v>
      </c>
      <c r="F226" s="859" t="s">
        <v>0</v>
      </c>
      <c r="G226" s="846" t="s">
        <v>0</v>
      </c>
      <c r="H226" s="847" t="s">
        <v>0</v>
      </c>
      <c r="I226" s="848" t="s">
        <v>0</v>
      </c>
      <c r="J226" s="860" t="s">
        <v>0</v>
      </c>
      <c r="K226" s="16"/>
      <c r="M226" s="85"/>
      <c r="N226" s="85"/>
    </row>
    <row r="227" spans="1:14" ht="12.75" customHeight="1" x14ac:dyDescent="0.25">
      <c r="A227" s="574">
        <v>224</v>
      </c>
      <c r="B227" s="696">
        <v>6</v>
      </c>
      <c r="C227" s="844">
        <v>45816</v>
      </c>
      <c r="D227" s="853" t="s">
        <v>175</v>
      </c>
      <c r="E227" s="836" t="str">
        <f t="shared" ref="E227:F231" si="47">VLOOKUP(M227,Teams,2)</f>
        <v>QPR</v>
      </c>
      <c r="F227" s="836" t="str">
        <f t="shared" si="47"/>
        <v>TRINITY FC</v>
      </c>
      <c r="G227" s="846"/>
      <c r="H227" s="847">
        <f>VLOOKUP(E227,START_TIMES,2)</f>
        <v>0.375</v>
      </c>
      <c r="I227" s="848" t="str">
        <f>VLOOKUP(E227,fields,2)</f>
        <v>Quinnipiac Park (G), Cheshire</v>
      </c>
      <c r="J227" s="849"/>
      <c r="K227" s="16"/>
      <c r="M227" s="85" t="s">
        <v>158</v>
      </c>
      <c r="N227" s="85" t="s">
        <v>159</v>
      </c>
    </row>
    <row r="228" spans="1:14" ht="12.75" customHeight="1" x14ac:dyDescent="0.25">
      <c r="A228" s="574">
        <v>225</v>
      </c>
      <c r="B228" s="696">
        <v>6</v>
      </c>
      <c r="C228" s="844">
        <v>45816</v>
      </c>
      <c r="D228" s="853" t="s">
        <v>175</v>
      </c>
      <c r="E228" s="836" t="str">
        <f t="shared" si="47"/>
        <v>FC CELTA</v>
      </c>
      <c r="F228" s="836" t="str">
        <f t="shared" si="47"/>
        <v>COYOTES FC</v>
      </c>
      <c r="G228" s="846"/>
      <c r="H228" s="847">
        <f>VLOOKUP(E228,START_TIMES,2)</f>
        <v>0.33333333333333331</v>
      </c>
      <c r="I228" s="848" t="str">
        <f>VLOOKUP(E228,fields,2)</f>
        <v>Foran HS KMT (T), Milford</v>
      </c>
      <c r="J228" s="849"/>
      <c r="K228" s="16"/>
      <c r="M228" s="85" t="s">
        <v>154</v>
      </c>
      <c r="N228" s="85" t="s">
        <v>151</v>
      </c>
    </row>
    <row r="229" spans="1:14" ht="12.75" customHeight="1" x14ac:dyDescent="0.25">
      <c r="A229" s="574">
        <v>226</v>
      </c>
      <c r="B229" s="696">
        <v>6</v>
      </c>
      <c r="C229" s="844">
        <v>45816</v>
      </c>
      <c r="D229" s="853" t="s">
        <v>175</v>
      </c>
      <c r="E229" s="773" t="str">
        <f t="shared" si="47"/>
        <v>BYE 30</v>
      </c>
      <c r="F229" s="836" t="str">
        <f t="shared" si="47"/>
        <v>NAUGATUCK FUSION</v>
      </c>
      <c r="G229" s="854"/>
      <c r="H229" s="847" t="str">
        <f>VLOOKUP(E229,START_TIMES,2)</f>
        <v>--</v>
      </c>
      <c r="I229" s="848" t="str">
        <f>VLOOKUP(E229,fields,2)</f>
        <v>--</v>
      </c>
      <c r="J229" s="849"/>
      <c r="K229" s="16"/>
      <c r="M229" s="85" t="s">
        <v>150</v>
      </c>
      <c r="N229" s="85" t="s">
        <v>156</v>
      </c>
    </row>
    <row r="230" spans="1:14" ht="12.75" customHeight="1" x14ac:dyDescent="0.25">
      <c r="A230" s="574">
        <v>227</v>
      </c>
      <c r="B230" s="696">
        <v>6</v>
      </c>
      <c r="C230" s="844">
        <v>45816</v>
      </c>
      <c r="D230" s="853" t="s">
        <v>175</v>
      </c>
      <c r="E230" s="836" t="str">
        <f t="shared" si="47"/>
        <v>ECUA-ANDES 30</v>
      </c>
      <c r="F230" s="836" t="str">
        <f t="shared" si="47"/>
        <v>FC CALDO VERDE</v>
      </c>
      <c r="G230" s="846"/>
      <c r="H230" s="847">
        <f>VLOOKUP(E230,START_TIMES,2)</f>
        <v>0.33333333333333331</v>
      </c>
      <c r="I230" s="848" t="str">
        <f>VLOOKUP(E230,fields,2)</f>
        <v>TBD</v>
      </c>
      <c r="J230" s="849"/>
      <c r="K230" s="16"/>
      <c r="M230" s="85" t="s">
        <v>152</v>
      </c>
      <c r="N230" s="85" t="s">
        <v>153</v>
      </c>
    </row>
    <row r="231" spans="1:14" ht="12.75" customHeight="1" x14ac:dyDescent="0.25">
      <c r="A231" s="574">
        <v>228</v>
      </c>
      <c r="B231" s="696">
        <v>6</v>
      </c>
      <c r="C231" s="844">
        <v>45816</v>
      </c>
      <c r="D231" s="853" t="s">
        <v>175</v>
      </c>
      <c r="E231" s="836" t="str">
        <f t="shared" si="47"/>
        <v>NORWALK FC</v>
      </c>
      <c r="F231" s="836" t="str">
        <f t="shared" si="47"/>
        <v>LITCHFIELD COUNTY BLUES 30</v>
      </c>
      <c r="G231" s="846"/>
      <c r="H231" s="847">
        <f>VLOOKUP(E231,START_TIMES,2)</f>
        <v>0.41666666666666702</v>
      </c>
      <c r="I231" s="848" t="str">
        <f>VLOOKUP(E231,fields,2)</f>
        <v>Nathan Hale MS (T), Norwalk</v>
      </c>
      <c r="J231" s="849"/>
      <c r="K231" s="16"/>
      <c r="M231" s="85" t="s">
        <v>157</v>
      </c>
      <c r="N231" s="85" t="s">
        <v>155</v>
      </c>
    </row>
    <row r="232" spans="1:14" ht="12.75" customHeight="1" x14ac:dyDescent="0.3">
      <c r="A232" s="574">
        <v>229</v>
      </c>
      <c r="B232" s="696" t="s">
        <v>0</v>
      </c>
      <c r="C232" s="844" t="s">
        <v>0</v>
      </c>
      <c r="D232" s="857" t="s">
        <v>0</v>
      </c>
      <c r="E232" s="858" t="s">
        <v>0</v>
      </c>
      <c r="F232" s="859" t="s">
        <v>0</v>
      </c>
      <c r="G232" s="846" t="s">
        <v>0</v>
      </c>
      <c r="H232" s="847" t="s">
        <v>0</v>
      </c>
      <c r="I232" s="848" t="s">
        <v>0</v>
      </c>
      <c r="J232" s="860" t="s">
        <v>0</v>
      </c>
      <c r="K232" s="16"/>
      <c r="M232" s="340"/>
      <c r="N232" s="340"/>
    </row>
    <row r="233" spans="1:14" ht="12.75" customHeight="1" x14ac:dyDescent="0.25">
      <c r="A233" s="574">
        <v>230</v>
      </c>
      <c r="B233" s="696">
        <v>6</v>
      </c>
      <c r="C233" s="844">
        <v>45816</v>
      </c>
      <c r="D233" s="851" t="s">
        <v>11</v>
      </c>
      <c r="E233" s="836" t="str">
        <f t="shared" ref="E233:F237" si="48">VLOOKUP(M233,Teams,2)</f>
        <v>STORM FC</v>
      </c>
      <c r="F233" s="836" t="str">
        <f t="shared" si="48"/>
        <v>VASCO DA GAMA 40</v>
      </c>
      <c r="G233" s="846"/>
      <c r="H233" s="847">
        <f>VLOOKUP(E233,START_TIMES,2)</f>
        <v>0.33333333333333331</v>
      </c>
      <c r="I233" s="848" t="str">
        <f>VLOOKUP(E233,fields,2)</f>
        <v>Wakeman Park (T), Westport</v>
      </c>
      <c r="J233" s="849"/>
      <c r="K233" s="16"/>
      <c r="M233" s="85" t="s">
        <v>108</v>
      </c>
      <c r="N233" s="85" t="s">
        <v>109</v>
      </c>
    </row>
    <row r="234" spans="1:14" ht="12.75" customHeight="1" x14ac:dyDescent="0.25">
      <c r="A234" s="574">
        <v>231</v>
      </c>
      <c r="B234" s="696">
        <v>6</v>
      </c>
      <c r="C234" s="844">
        <v>45816</v>
      </c>
      <c r="D234" s="851" t="s">
        <v>11</v>
      </c>
      <c r="E234" s="836" t="str">
        <f t="shared" si="48"/>
        <v>GREENWICH FC 40</v>
      </c>
      <c r="F234" s="836" t="str">
        <f t="shared" si="48"/>
        <v>CLUB NAPOLI 40</v>
      </c>
      <c r="G234" s="846"/>
      <c r="H234" s="847">
        <f>VLOOKUP(E234,START_TIMES,2)</f>
        <v>0.41666666666666702</v>
      </c>
      <c r="I234" s="848" t="str">
        <f>VLOOKUP(E234,fields,2)</f>
        <v>Greenwich Fields</v>
      </c>
      <c r="J234" s="849"/>
      <c r="K234" s="16"/>
      <c r="M234" s="85" t="s">
        <v>104</v>
      </c>
      <c r="N234" s="85" t="s">
        <v>161</v>
      </c>
    </row>
    <row r="235" spans="1:14" ht="12.75" customHeight="1" x14ac:dyDescent="0.25">
      <c r="A235" s="574">
        <v>232</v>
      </c>
      <c r="B235" s="696">
        <v>6</v>
      </c>
      <c r="C235" s="844">
        <v>45816</v>
      </c>
      <c r="D235" s="851" t="s">
        <v>11</v>
      </c>
      <c r="E235" s="836" t="str">
        <f t="shared" si="48"/>
        <v>CLINTON FC 40</v>
      </c>
      <c r="F235" s="836" t="str">
        <f t="shared" si="48"/>
        <v xml:space="preserve">GUILFORD CELTIC </v>
      </c>
      <c r="G235" s="846"/>
      <c r="H235" s="847">
        <f>VLOOKUP(E235,START_TIMES,2)</f>
        <v>0.33333333333333331</v>
      </c>
      <c r="I235" s="848" t="str">
        <f>VLOOKUP(E235,fields,2)</f>
        <v>Indian River Sports Complex (T), Clinton</v>
      </c>
      <c r="J235" s="849"/>
      <c r="K235" s="16"/>
      <c r="M235" s="85" t="s">
        <v>160</v>
      </c>
      <c r="N235" s="85" t="s">
        <v>106</v>
      </c>
    </row>
    <row r="236" spans="1:14" ht="12.75" customHeight="1" x14ac:dyDescent="0.25">
      <c r="A236" s="574">
        <v>233</v>
      </c>
      <c r="B236" s="696">
        <v>6</v>
      </c>
      <c r="C236" s="844">
        <v>45816</v>
      </c>
      <c r="D236" s="851" t="s">
        <v>11</v>
      </c>
      <c r="E236" s="836" t="str">
        <f t="shared" si="48"/>
        <v>DANBURY UNITED 40</v>
      </c>
      <c r="F236" s="836" t="str">
        <f t="shared" si="48"/>
        <v>FAIRFIELD GAC 40</v>
      </c>
      <c r="G236" s="846"/>
      <c r="H236" s="847">
        <f>VLOOKUP(E236,START_TIMES,2)</f>
        <v>0.45833333333333331</v>
      </c>
      <c r="I236" s="848" t="str">
        <f>VLOOKUP(E236,fields,2)</f>
        <v>Portuguese Cultural Center (G), Danbury</v>
      </c>
      <c r="J236" s="849"/>
      <c r="K236" s="16"/>
      <c r="M236" s="85" t="s">
        <v>162</v>
      </c>
      <c r="N236" s="85" t="s">
        <v>163</v>
      </c>
    </row>
    <row r="237" spans="1:14" ht="12.75" customHeight="1" x14ac:dyDescent="0.25">
      <c r="A237" s="574">
        <v>234</v>
      </c>
      <c r="B237" s="696">
        <v>6</v>
      </c>
      <c r="C237" s="844">
        <v>45816</v>
      </c>
      <c r="D237" s="851" t="s">
        <v>11</v>
      </c>
      <c r="E237" s="836" t="str">
        <f t="shared" si="48"/>
        <v>SHEBEEN FC</v>
      </c>
      <c r="F237" s="836" t="str">
        <f t="shared" si="48"/>
        <v>GREENWICH PUMAS FC 40</v>
      </c>
      <c r="G237" s="846"/>
      <c r="H237" s="847">
        <v>0.33333333333333331</v>
      </c>
      <c r="I237" s="848" t="str">
        <f>VLOOKUP(E237,fields,2)</f>
        <v>Ludlowe HS (T), Fairfield</v>
      </c>
      <c r="J237" s="849"/>
      <c r="K237" s="16"/>
      <c r="M237" s="85" t="s">
        <v>107</v>
      </c>
      <c r="N237" s="85" t="s">
        <v>105</v>
      </c>
    </row>
    <row r="238" spans="1:14" ht="12.75" customHeight="1" x14ac:dyDescent="0.35">
      <c r="A238" s="574">
        <v>235</v>
      </c>
      <c r="B238" s="696" t="s">
        <v>0</v>
      </c>
      <c r="C238" s="844" t="s">
        <v>0</v>
      </c>
      <c r="D238" s="857" t="s">
        <v>0</v>
      </c>
      <c r="E238" s="858" t="s">
        <v>0</v>
      </c>
      <c r="F238" s="859" t="s">
        <v>0</v>
      </c>
      <c r="G238" s="846" t="s">
        <v>0</v>
      </c>
      <c r="H238" s="847" t="s">
        <v>0</v>
      </c>
      <c r="I238" s="848" t="s">
        <v>0</v>
      </c>
      <c r="J238" s="860" t="s">
        <v>0</v>
      </c>
      <c r="K238" s="16"/>
      <c r="M238" s="281"/>
      <c r="N238" s="281"/>
    </row>
    <row r="239" spans="1:14" ht="16" customHeight="1" x14ac:dyDescent="0.3">
      <c r="A239" s="574">
        <v>236</v>
      </c>
      <c r="B239" s="696">
        <v>6</v>
      </c>
      <c r="C239" s="844">
        <v>45816</v>
      </c>
      <c r="D239" s="861" t="s">
        <v>1114</v>
      </c>
      <c r="E239" s="864" t="str">
        <f t="shared" ref="E239:F242" si="49">VLOOKUP(M239,Teams,2)</f>
        <v>SOUTHEAST ROVERS</v>
      </c>
      <c r="F239" s="864" t="str">
        <f t="shared" si="49"/>
        <v>PAN ZONES</v>
      </c>
      <c r="G239" s="846"/>
      <c r="H239" s="847">
        <f>VLOOKUP(E239,START_TIMES,2)</f>
        <v>0.41666666666666702</v>
      </c>
      <c r="I239" s="848" t="str">
        <f>VLOOKUP(E239,fields,2)</f>
        <v>East Lyme HS (T), East Lyme</v>
      </c>
      <c r="J239" s="849"/>
      <c r="K239" s="16"/>
      <c r="M239" s="736" t="s">
        <v>117</v>
      </c>
      <c r="N239" s="736" t="s">
        <v>116</v>
      </c>
    </row>
    <row r="240" spans="1:14" ht="13.5" customHeight="1" x14ac:dyDescent="0.3">
      <c r="A240" s="574">
        <v>237</v>
      </c>
      <c r="B240" s="696">
        <v>6</v>
      </c>
      <c r="C240" s="844">
        <v>45816</v>
      </c>
      <c r="D240" s="861" t="s">
        <v>1114</v>
      </c>
      <c r="E240" s="864" t="str">
        <f t="shared" si="49"/>
        <v>NEW HAVEN AMERICANS</v>
      </c>
      <c r="F240" s="864" t="str">
        <f t="shared" si="49"/>
        <v>FC LEONE</v>
      </c>
      <c r="G240" s="846"/>
      <c r="H240" s="847">
        <f>VLOOKUP(E240,START_TIMES,2)</f>
        <v>0.41666666666666702</v>
      </c>
      <c r="I240" s="848" t="str">
        <f>VLOOKUP(E240,fields,2)</f>
        <v>Peck Place School (G), Orange</v>
      </c>
      <c r="J240" s="860"/>
      <c r="K240" s="16"/>
      <c r="M240" s="736" t="s">
        <v>114</v>
      </c>
      <c r="N240" s="736" t="s">
        <v>111</v>
      </c>
    </row>
    <row r="241" spans="1:29" ht="13.5" customHeight="1" x14ac:dyDescent="0.3">
      <c r="A241" s="574">
        <v>238</v>
      </c>
      <c r="B241" s="696">
        <v>6</v>
      </c>
      <c r="C241" s="844">
        <v>45816</v>
      </c>
      <c r="D241" s="861" t="s">
        <v>1114</v>
      </c>
      <c r="E241" s="862" t="str">
        <f t="shared" si="49"/>
        <v>BYE 40N</v>
      </c>
      <c r="F241" s="863" t="str">
        <f t="shared" si="49"/>
        <v>NORTH BRANFORD 40</v>
      </c>
      <c r="G241" s="846"/>
      <c r="H241" s="847" t="str">
        <f>VLOOKUP(E241,START_TIMES,2)</f>
        <v>--</v>
      </c>
      <c r="I241" s="848" t="str">
        <f>VLOOKUP(E241,fields,2)</f>
        <v>--</v>
      </c>
      <c r="J241" s="860"/>
      <c r="K241" s="16"/>
      <c r="M241" s="736" t="s">
        <v>110</v>
      </c>
      <c r="N241" s="736" t="s">
        <v>115</v>
      </c>
    </row>
    <row r="242" spans="1:29" ht="13.5" customHeight="1" x14ac:dyDescent="0.3">
      <c r="A242" s="574">
        <v>239</v>
      </c>
      <c r="B242" s="696">
        <v>6</v>
      </c>
      <c r="C242" s="844">
        <v>45816</v>
      </c>
      <c r="D242" s="861" t="s">
        <v>1114</v>
      </c>
      <c r="E242" s="864" t="str">
        <f t="shared" si="49"/>
        <v>LITCHFIELD COUNTY BLUES 40</v>
      </c>
      <c r="F242" s="864" t="str">
        <f t="shared" si="49"/>
        <v>GUILFORD BELL CURVE</v>
      </c>
      <c r="G242" s="846"/>
      <c r="H242" s="847">
        <v>0.33333333333333331</v>
      </c>
      <c r="I242" s="848" t="str">
        <f>VLOOKUP(E242,fields,2)</f>
        <v xml:space="preserve">White Field (G), Litchfield </v>
      </c>
      <c r="J242" s="849" t="s">
        <v>950</v>
      </c>
      <c r="K242" s="16"/>
      <c r="M242" s="736" t="s">
        <v>113</v>
      </c>
      <c r="N242" s="736" t="s">
        <v>112</v>
      </c>
    </row>
    <row r="243" spans="1:29" ht="13.5" customHeight="1" thickBot="1" x14ac:dyDescent="0.4">
      <c r="A243" s="574">
        <v>240</v>
      </c>
      <c r="B243" s="696" t="s">
        <v>0</v>
      </c>
      <c r="C243" s="844" t="s">
        <v>0</v>
      </c>
      <c r="D243" s="857" t="s">
        <v>0</v>
      </c>
      <c r="E243" s="858" t="s">
        <v>0</v>
      </c>
      <c r="F243" s="859" t="s">
        <v>0</v>
      </c>
      <c r="G243" s="846" t="s">
        <v>0</v>
      </c>
      <c r="H243" s="847" t="s">
        <v>0</v>
      </c>
      <c r="I243" s="848" t="s">
        <v>0</v>
      </c>
      <c r="J243" s="860" t="s">
        <v>0</v>
      </c>
      <c r="K243" s="16"/>
      <c r="M243" s="644"/>
      <c r="N243" s="644"/>
    </row>
    <row r="244" spans="1:29" ht="13.5" customHeight="1" thickTop="1" thickBot="1" x14ac:dyDescent="0.35">
      <c r="A244" s="574">
        <v>241</v>
      </c>
      <c r="B244" s="696">
        <v>6</v>
      </c>
      <c r="C244" s="844">
        <v>45816</v>
      </c>
      <c r="D244" s="875" t="s">
        <v>1115</v>
      </c>
      <c r="E244" s="836" t="str">
        <f t="shared" ref="E244:F247" si="50">VLOOKUP(M244,Teams,2)</f>
        <v>WILTON WOLVES</v>
      </c>
      <c r="F244" s="836" t="str">
        <f t="shared" si="50"/>
        <v>STAMFORD UNITED</v>
      </c>
      <c r="G244" s="846"/>
      <c r="H244" s="847">
        <f>VLOOKUP(E244,START_TIMES,2)</f>
        <v>0.41666666666666702</v>
      </c>
      <c r="I244" s="848" t="str">
        <f>VLOOKUP(E244,fields,2)</f>
        <v>Lily Field (T), Wilton</v>
      </c>
      <c r="J244" s="860"/>
      <c r="K244" s="16"/>
      <c r="M244" s="777" t="s">
        <v>125</v>
      </c>
      <c r="N244" s="777" t="s">
        <v>124</v>
      </c>
      <c r="S244" s="16"/>
      <c r="T244" s="198"/>
      <c r="U244" s="198"/>
      <c r="V244" s="16">
        <v>73</v>
      </c>
      <c r="W244" s="209"/>
      <c r="X244" s="215"/>
      <c r="Y244" s="16"/>
      <c r="Z244" s="16"/>
      <c r="AC244" s="16"/>
    </row>
    <row r="245" spans="1:29" ht="13.5" customHeight="1" thickTop="1" thickBot="1" x14ac:dyDescent="0.35">
      <c r="A245" s="574">
        <v>242</v>
      </c>
      <c r="B245" s="696">
        <v>6</v>
      </c>
      <c r="C245" s="844">
        <v>45816</v>
      </c>
      <c r="D245" s="875" t="s">
        <v>1115</v>
      </c>
      <c r="E245" s="867" t="str">
        <f t="shared" si="50"/>
        <v>LUSITANOS FC</v>
      </c>
      <c r="F245" s="866" t="s">
        <v>36</v>
      </c>
      <c r="G245" s="846"/>
      <c r="H245" s="847">
        <f>VLOOKUP(E245,START_TIMES,2)</f>
        <v>0.41666666666666669</v>
      </c>
      <c r="I245" s="848" t="str">
        <f>VLOOKUP(E245,fields,2)</f>
        <v>Veterans Memorial Park (T), Bridgeport</v>
      </c>
      <c r="J245" s="849"/>
      <c r="K245" s="16"/>
      <c r="M245" s="777" t="s">
        <v>122</v>
      </c>
      <c r="N245" s="777" t="s">
        <v>119</v>
      </c>
      <c r="S245" s="16"/>
      <c r="T245" s="198"/>
      <c r="U245" s="198"/>
      <c r="V245" s="16">
        <v>74</v>
      </c>
      <c r="W245" s="209"/>
      <c r="X245" s="215"/>
      <c r="Y245" s="16"/>
      <c r="Z245" s="16"/>
      <c r="AC245" s="16"/>
    </row>
    <row r="246" spans="1:29" ht="13.5" customHeight="1" thickTop="1" thickBot="1" x14ac:dyDescent="0.35">
      <c r="A246" s="574">
        <v>243</v>
      </c>
      <c r="B246" s="696">
        <v>6</v>
      </c>
      <c r="C246" s="844">
        <v>45816</v>
      </c>
      <c r="D246" s="875" t="s">
        <v>1115</v>
      </c>
      <c r="E246" s="836" t="str">
        <f t="shared" si="50"/>
        <v>BESA SC</v>
      </c>
      <c r="F246" s="836" t="str">
        <f t="shared" si="50"/>
        <v>RIDGEFIELD KICKS</v>
      </c>
      <c r="G246" s="846"/>
      <c r="H246" s="847">
        <f>VLOOKUP(E246,START_TIMES,2)</f>
        <v>0.41666666666666669</v>
      </c>
      <c r="I246" s="848" t="str">
        <f>VLOOKUP(E246,fields,2)</f>
        <v>Bucks Hill Park (G), Waterbury</v>
      </c>
      <c r="J246" s="849"/>
      <c r="K246" s="16"/>
      <c r="M246" s="777" t="s">
        <v>118</v>
      </c>
      <c r="N246" s="777" t="s">
        <v>123</v>
      </c>
      <c r="S246" s="16"/>
      <c r="T246" s="288"/>
      <c r="U246" s="288"/>
      <c r="V246" s="16"/>
      <c r="W246" s="227"/>
      <c r="X246" s="289"/>
      <c r="Y246" s="16"/>
      <c r="Z246" s="16"/>
      <c r="AC246" s="16"/>
    </row>
    <row r="247" spans="1:29" ht="13.5" customHeight="1" thickTop="1" thickBot="1" x14ac:dyDescent="0.35">
      <c r="A247" s="574">
        <v>244</v>
      </c>
      <c r="B247" s="696">
        <v>6</v>
      </c>
      <c r="C247" s="844">
        <v>45816</v>
      </c>
      <c r="D247" s="875" t="s">
        <v>1115</v>
      </c>
      <c r="E247" s="836" t="str">
        <f t="shared" si="50"/>
        <v>ECUA-ANDES 40</v>
      </c>
      <c r="F247" s="836" t="str">
        <f t="shared" si="50"/>
        <v>DERBY QUITUS</v>
      </c>
      <c r="G247" s="846"/>
      <c r="H247" s="847">
        <f>VLOOKUP(E247,START_TIMES,2)</f>
        <v>0.41666666666666702</v>
      </c>
      <c r="I247" s="848" t="str">
        <f>VLOOKUP(E247,fields,2)</f>
        <v>TBD</v>
      </c>
      <c r="J247" s="849"/>
      <c r="K247" s="16"/>
      <c r="M247" s="777" t="s">
        <v>121</v>
      </c>
      <c r="N247" s="777" t="s">
        <v>120</v>
      </c>
    </row>
    <row r="248" spans="1:29" ht="13.5" customHeight="1" thickTop="1" x14ac:dyDescent="0.3">
      <c r="A248" s="574">
        <v>245</v>
      </c>
      <c r="B248" s="696"/>
      <c r="C248" s="844"/>
      <c r="D248" s="879"/>
      <c r="E248" s="836"/>
      <c r="F248" s="836"/>
      <c r="G248" s="880"/>
      <c r="H248" s="881"/>
      <c r="I248" s="882"/>
      <c r="J248" s="849"/>
      <c r="M248" s="602"/>
      <c r="N248" s="602"/>
    </row>
    <row r="249" spans="1:29" ht="12.75" customHeight="1" x14ac:dyDescent="0.25">
      <c r="A249" s="574">
        <v>246</v>
      </c>
      <c r="B249" s="696">
        <v>6</v>
      </c>
      <c r="C249" s="844">
        <v>45816</v>
      </c>
      <c r="D249" s="845" t="s">
        <v>1076</v>
      </c>
      <c r="E249" s="836" t="str">
        <f t="shared" ref="E249:F253" si="51">VLOOKUP(M249,Teams,2)</f>
        <v>VASCO DA GAMA 50</v>
      </c>
      <c r="F249" s="836" t="str">
        <f t="shared" si="51"/>
        <v>WESTPORT FC</v>
      </c>
      <c r="G249" s="854"/>
      <c r="H249" s="847">
        <v>0.33333333333333331</v>
      </c>
      <c r="I249" s="848" t="str">
        <f>VLOOKUP(E249,fields,2)</f>
        <v>Veterans Memorial Park (T), Bridgeport</v>
      </c>
      <c r="J249" s="849"/>
      <c r="K249" s="16"/>
      <c r="M249" s="781" t="s">
        <v>134</v>
      </c>
      <c r="N249" s="781" t="s">
        <v>136</v>
      </c>
    </row>
    <row r="250" spans="1:29" ht="12.75" customHeight="1" x14ac:dyDescent="0.25">
      <c r="A250" s="574">
        <v>247</v>
      </c>
      <c r="B250" s="696">
        <v>6</v>
      </c>
      <c r="C250" s="844">
        <v>45816</v>
      </c>
      <c r="D250" s="845" t="s">
        <v>1076</v>
      </c>
      <c r="E250" s="836" t="str">
        <f t="shared" si="51"/>
        <v>NORWALK MARINERS LEGENDS</v>
      </c>
      <c r="F250" s="836" t="str">
        <f t="shared" si="51"/>
        <v>FAIRFIELD GAC 50</v>
      </c>
      <c r="G250" s="854"/>
      <c r="H250" s="847">
        <f>VLOOKUP(E250,START_TIMES,2)</f>
        <v>0.33333333333333331</v>
      </c>
      <c r="I250" s="848" t="str">
        <f>VLOOKUP(E250,fields,2)</f>
        <v>Nathan Hale MS (T), Norwalk</v>
      </c>
      <c r="J250" s="849"/>
      <c r="K250" s="16"/>
      <c r="M250" s="781" t="s">
        <v>130</v>
      </c>
      <c r="N250" s="781" t="s">
        <v>127</v>
      </c>
    </row>
    <row r="251" spans="1:29" ht="12.75" customHeight="1" thickBot="1" x14ac:dyDescent="0.3">
      <c r="A251" s="574">
        <v>248</v>
      </c>
      <c r="B251" s="696">
        <v>6</v>
      </c>
      <c r="C251" s="844">
        <v>45816</v>
      </c>
      <c r="D251" s="845" t="s">
        <v>1076</v>
      </c>
      <c r="E251" s="868" t="str">
        <f t="shared" si="51"/>
        <v>BYE 50</v>
      </c>
      <c r="F251" s="836" t="str">
        <f t="shared" si="51"/>
        <v>REBELS UNITED</v>
      </c>
      <c r="G251" s="854"/>
      <c r="H251" s="847" t="str">
        <f>VLOOKUP(E251,START_TIMES,2)</f>
        <v>--</v>
      </c>
      <c r="I251" s="848" t="str">
        <f>VLOOKUP(E251,fields,2)</f>
        <v>--</v>
      </c>
      <c r="J251" s="849"/>
      <c r="K251" s="16"/>
      <c r="M251" s="781" t="s">
        <v>126</v>
      </c>
      <c r="N251" s="781" t="s">
        <v>132</v>
      </c>
    </row>
    <row r="252" spans="1:29" ht="12.75" customHeight="1" thickTop="1" thickBot="1" x14ac:dyDescent="0.35">
      <c r="A252" s="574">
        <v>249</v>
      </c>
      <c r="B252" s="696">
        <v>6</v>
      </c>
      <c r="C252" s="844">
        <v>45816</v>
      </c>
      <c r="D252" s="845" t="s">
        <v>1076</v>
      </c>
      <c r="E252" s="836" t="str">
        <f t="shared" si="51"/>
        <v>GREENWICH FC 50</v>
      </c>
      <c r="F252" s="836" t="str">
        <f t="shared" si="51"/>
        <v>GREENWICH PUMAS FC 50</v>
      </c>
      <c r="G252" s="854"/>
      <c r="H252" s="847">
        <f>VLOOKUP(E252,START_TIMES,2)</f>
        <v>0.41666666666666702</v>
      </c>
      <c r="I252" s="848" t="str">
        <f>VLOOKUP(E252,fields,2)</f>
        <v>Greenwich Fields</v>
      </c>
      <c r="J252" s="849"/>
      <c r="K252" s="16"/>
      <c r="M252" s="781" t="s">
        <v>128</v>
      </c>
      <c r="N252" s="781" t="s">
        <v>129</v>
      </c>
      <c r="S252" s="16"/>
      <c r="T252" s="198"/>
      <c r="U252" s="198"/>
      <c r="V252" s="16">
        <v>73</v>
      </c>
      <c r="W252" s="209"/>
      <c r="X252" s="215"/>
      <c r="Y252" s="16"/>
      <c r="Z252" s="16"/>
      <c r="AC252" s="16"/>
    </row>
    <row r="253" spans="1:29" ht="12.75" customHeight="1" thickTop="1" thickBot="1" x14ac:dyDescent="0.35">
      <c r="A253" s="574">
        <v>250</v>
      </c>
      <c r="B253" s="696">
        <v>6</v>
      </c>
      <c r="C253" s="844">
        <v>45816</v>
      </c>
      <c r="D253" s="845" t="s">
        <v>1076</v>
      </c>
      <c r="E253" s="836" t="str">
        <f t="shared" si="51"/>
        <v>STAMFORD CITY</v>
      </c>
      <c r="F253" s="836" t="str">
        <f t="shared" si="51"/>
        <v>NORWALK SPORT COLOMBIA 50</v>
      </c>
      <c r="G253" s="854"/>
      <c r="H253" s="847">
        <f>VLOOKUP(E253,START_TIMES,2)</f>
        <v>0.41666666666666702</v>
      </c>
      <c r="I253" s="848" t="str">
        <f>VLOOKUP(E253,fields,2)</f>
        <v>West Beach Fields (T), Stamford</v>
      </c>
      <c r="J253" s="849"/>
      <c r="K253" s="16"/>
      <c r="M253" s="781" t="s">
        <v>133</v>
      </c>
      <c r="N253" s="781" t="s">
        <v>131</v>
      </c>
      <c r="S253" s="16"/>
      <c r="T253" s="198"/>
      <c r="U253" s="198"/>
      <c r="V253" s="16">
        <v>74</v>
      </c>
      <c r="W253" s="209"/>
      <c r="X253" s="215"/>
      <c r="Y253" s="16"/>
      <c r="Z253" s="16"/>
      <c r="AC253" s="16"/>
    </row>
    <row r="254" spans="1:29" ht="12.75" customHeight="1" thickTop="1" x14ac:dyDescent="0.3">
      <c r="A254" s="574">
        <v>251</v>
      </c>
      <c r="B254" s="696" t="s">
        <v>0</v>
      </c>
      <c r="C254" s="844" t="s">
        <v>0</v>
      </c>
      <c r="D254" s="857" t="s">
        <v>0</v>
      </c>
      <c r="E254" s="858" t="s">
        <v>0</v>
      </c>
      <c r="F254" s="859" t="s">
        <v>0</v>
      </c>
      <c r="G254" s="846" t="s">
        <v>0</v>
      </c>
      <c r="H254" s="847" t="s">
        <v>0</v>
      </c>
      <c r="I254" s="848" t="s">
        <v>0</v>
      </c>
      <c r="J254" s="860" t="s">
        <v>0</v>
      </c>
      <c r="K254" s="16"/>
      <c r="M254" s="85"/>
      <c r="N254" s="85"/>
      <c r="S254" s="16"/>
      <c r="T254" s="288"/>
      <c r="U254" s="288"/>
      <c r="V254" s="16"/>
      <c r="W254" s="227"/>
      <c r="X254" s="289"/>
      <c r="Y254" s="16"/>
      <c r="Z254" s="16"/>
      <c r="AC254" s="16"/>
    </row>
    <row r="255" spans="1:29" ht="12.75" customHeight="1" x14ac:dyDescent="0.25">
      <c r="A255" s="574">
        <v>252</v>
      </c>
      <c r="B255" s="696">
        <v>6</v>
      </c>
      <c r="C255" s="844">
        <v>45816</v>
      </c>
      <c r="D255" s="870" t="s">
        <v>1113</v>
      </c>
      <c r="E255" s="836" t="str">
        <f t="shared" ref="E255:F259" si="52">VLOOKUP(M255,Teams,2)</f>
        <v>VASCO DA GAMA 60</v>
      </c>
      <c r="F255" s="836" t="str">
        <f t="shared" si="52"/>
        <v>ZIMMITTI SC</v>
      </c>
      <c r="G255" s="854"/>
      <c r="H255" s="847">
        <v>0.41666666666666669</v>
      </c>
      <c r="I255" s="848" t="str">
        <f>VLOOKUP(E255,fields,2)</f>
        <v>Veterans Memorial Park (T), Bridgeport</v>
      </c>
      <c r="J255" s="849"/>
      <c r="K255" s="16"/>
      <c r="M255" s="786" t="s">
        <v>135</v>
      </c>
      <c r="N255" s="786" t="s">
        <v>137</v>
      </c>
    </row>
    <row r="256" spans="1:29" ht="12.75" customHeight="1" x14ac:dyDescent="0.25">
      <c r="A256" s="574">
        <v>253</v>
      </c>
      <c r="B256" s="696">
        <v>6</v>
      </c>
      <c r="C256" s="844">
        <v>45816</v>
      </c>
      <c r="D256" s="870" t="s">
        <v>1113</v>
      </c>
      <c r="E256" s="836" t="str">
        <f t="shared" si="52"/>
        <v>GUILFORD BLACK EAGLES</v>
      </c>
      <c r="F256" s="836" t="str">
        <f t="shared" si="52"/>
        <v>CLUB NAPOLI 50</v>
      </c>
      <c r="G256" s="854"/>
      <c r="H256" s="847">
        <f>VLOOKUP(E256,START_TIMES,2)</f>
        <v>0.41666666666666669</v>
      </c>
      <c r="I256" s="848" t="str">
        <f>VLOOKUP(E256,fields,2)</f>
        <v>Bittner Park (G), Guilford</v>
      </c>
      <c r="J256" s="849"/>
      <c r="K256" s="16"/>
      <c r="M256" s="786" t="s">
        <v>146</v>
      </c>
      <c r="N256" s="786" t="s">
        <v>141</v>
      </c>
    </row>
    <row r="257" spans="1:14" ht="12.75" customHeight="1" x14ac:dyDescent="0.25">
      <c r="A257" s="574">
        <v>254</v>
      </c>
      <c r="B257" s="696">
        <v>6</v>
      </c>
      <c r="C257" s="844">
        <v>45816</v>
      </c>
      <c r="D257" s="870" t="s">
        <v>1113</v>
      </c>
      <c r="E257" s="836" t="str">
        <f t="shared" si="52"/>
        <v>CHESHIRE AZZURRI</v>
      </c>
      <c r="F257" s="836" t="str">
        <f t="shared" si="52"/>
        <v>NORTH BRANFORD LEGENDS</v>
      </c>
      <c r="G257" s="854"/>
      <c r="H257" s="847">
        <v>0.45833333333333331</v>
      </c>
      <c r="I257" s="848" t="str">
        <f>VLOOKUP(E257,fields,2)</f>
        <v>Quinnipiac Park (G), Cheshire</v>
      </c>
      <c r="J257" s="849"/>
      <c r="K257" s="16"/>
      <c r="M257" s="786" t="s">
        <v>138</v>
      </c>
      <c r="N257" s="786" t="s">
        <v>148</v>
      </c>
    </row>
    <row r="258" spans="1:14" ht="12.75" customHeight="1" x14ac:dyDescent="0.25">
      <c r="A258" s="574">
        <v>255</v>
      </c>
      <c r="B258" s="696">
        <v>6</v>
      </c>
      <c r="C258" s="844">
        <v>45816</v>
      </c>
      <c r="D258" s="870" t="s">
        <v>1113</v>
      </c>
      <c r="E258" s="836" t="str">
        <f t="shared" si="52"/>
        <v>EAST HAVEN SC</v>
      </c>
      <c r="F258" s="836" t="str">
        <f t="shared" si="52"/>
        <v>GREENWICH PUMAS FC 56</v>
      </c>
      <c r="G258" s="854"/>
      <c r="H258" s="847">
        <f>VLOOKUP(E258,START_TIMES,2)</f>
        <v>0.41666666666666669</v>
      </c>
      <c r="I258" s="848" t="str">
        <f>VLOOKUP(E258,fields,2)</f>
        <v>East Haven MS (G), East Haven</v>
      </c>
      <c r="J258" s="849"/>
      <c r="K258" s="16"/>
      <c r="M258" s="786" t="s">
        <v>142</v>
      </c>
      <c r="N258" s="786" t="s">
        <v>144</v>
      </c>
    </row>
    <row r="259" spans="1:14" ht="12.75" customHeight="1" x14ac:dyDescent="0.25">
      <c r="A259" s="574">
        <v>256</v>
      </c>
      <c r="B259" s="696">
        <v>6</v>
      </c>
      <c r="C259" s="844">
        <v>45816</v>
      </c>
      <c r="D259" s="870" t="s">
        <v>1113</v>
      </c>
      <c r="E259" s="836" t="str">
        <f t="shared" si="52"/>
        <v>SOUTHEAST CT</v>
      </c>
      <c r="F259" s="836" t="str">
        <f t="shared" si="52"/>
        <v>HAVEN FC</v>
      </c>
      <c r="G259" s="854"/>
      <c r="H259" s="847">
        <f>VLOOKUP(E259,START_TIMES,2)</f>
        <v>0.41666666666666702</v>
      </c>
      <c r="I259" s="848" t="str">
        <f>VLOOKUP(E259,fields,2)</f>
        <v>Killingworth Rec Park (G), Killingworth</v>
      </c>
      <c r="J259" s="849"/>
      <c r="K259" s="16"/>
      <c r="M259" s="786" t="s">
        <v>149</v>
      </c>
      <c r="N259" s="786" t="s">
        <v>147</v>
      </c>
    </row>
    <row r="260" spans="1:14" ht="12.75" customHeight="1" x14ac:dyDescent="0.25">
      <c r="A260" s="574">
        <v>257</v>
      </c>
      <c r="B260" s="696"/>
      <c r="C260" s="844"/>
      <c r="D260" s="870"/>
      <c r="E260" s="878"/>
      <c r="F260" s="878"/>
      <c r="G260" s="883"/>
      <c r="H260" s="884"/>
      <c r="I260" s="885"/>
      <c r="J260" s="849"/>
      <c r="K260" s="16"/>
      <c r="M260" s="85"/>
      <c r="N260" s="85"/>
    </row>
    <row r="261" spans="1:14" ht="12.75" customHeight="1" x14ac:dyDescent="0.25">
      <c r="A261" s="574">
        <v>258</v>
      </c>
      <c r="B261" s="696" t="s">
        <v>794</v>
      </c>
      <c r="C261" s="844">
        <v>45823</v>
      </c>
      <c r="D261" s="850" t="s">
        <v>10</v>
      </c>
      <c r="E261" s="836" t="str">
        <f t="shared" ref="E261:F265" si="53">VLOOKUP(M261,Teams,2)</f>
        <v>GREENWICH FC 30</v>
      </c>
      <c r="F261" s="836" t="str">
        <f t="shared" si="53"/>
        <v>DANBURY UNITED</v>
      </c>
      <c r="G261" s="846"/>
      <c r="H261" s="847">
        <f>VLOOKUP(E261,START_TIMES,2)</f>
        <v>0.41666666666666702</v>
      </c>
      <c r="I261" s="848" t="str">
        <f>VLOOKUP(E261,fields,2)</f>
        <v>Greenwich Fields</v>
      </c>
      <c r="J261" s="849"/>
      <c r="K261" s="16"/>
      <c r="M261" s="85" t="s">
        <v>94</v>
      </c>
      <c r="N261" s="85" t="s">
        <v>93</v>
      </c>
    </row>
    <row r="262" spans="1:14" ht="12.75" customHeight="1" x14ac:dyDescent="0.25">
      <c r="A262" s="574">
        <v>259</v>
      </c>
      <c r="B262" s="696" t="s">
        <v>794</v>
      </c>
      <c r="C262" s="844">
        <v>45823</v>
      </c>
      <c r="D262" s="850" t="s">
        <v>10</v>
      </c>
      <c r="E262" s="836" t="str">
        <f t="shared" si="53"/>
        <v>CLINTON FC 30</v>
      </c>
      <c r="F262" s="836" t="str">
        <f t="shared" si="53"/>
        <v>SALTY DOGS</v>
      </c>
      <c r="G262" s="846"/>
      <c r="H262" s="847">
        <f>VLOOKUP(E262,START_TIMES,2)</f>
        <v>0.41666666666666702</v>
      </c>
      <c r="I262" s="848" t="str">
        <f>VLOOKUP(E262,fields,2)</f>
        <v>Indian River Sports Complex (T), Clinton</v>
      </c>
      <c r="J262" s="849"/>
      <c r="K262" s="16"/>
      <c r="M262" s="85" t="s">
        <v>96</v>
      </c>
      <c r="N262" s="85" t="s">
        <v>95</v>
      </c>
    </row>
    <row r="263" spans="1:14" ht="12.75" customHeight="1" x14ac:dyDescent="0.25">
      <c r="A263" s="574">
        <v>260</v>
      </c>
      <c r="B263" s="696" t="s">
        <v>794</v>
      </c>
      <c r="C263" s="844">
        <v>45823</v>
      </c>
      <c r="D263" s="850" t="s">
        <v>10</v>
      </c>
      <c r="E263" s="836" t="str">
        <f t="shared" si="53"/>
        <v xml:space="preserve">FC SHELTON </v>
      </c>
      <c r="F263" s="836" t="str">
        <f t="shared" si="53"/>
        <v>HAMDEN ALL STARS</v>
      </c>
      <c r="G263" s="846"/>
      <c r="H263" s="847">
        <f>VLOOKUP(E263,START_TIMES,2)</f>
        <v>0.33333333333333331</v>
      </c>
      <c r="I263" s="848" t="str">
        <f>VLOOKUP(E263,fields,2)</f>
        <v>Nike Site (G), Shelton</v>
      </c>
      <c r="J263" s="849"/>
      <c r="K263" s="16"/>
      <c r="M263" s="85" t="s">
        <v>99</v>
      </c>
      <c r="N263" s="85" t="s">
        <v>92</v>
      </c>
    </row>
    <row r="264" spans="1:14" ht="12.75" customHeight="1" x14ac:dyDescent="0.25">
      <c r="A264" s="574">
        <v>261</v>
      </c>
      <c r="B264" s="696" t="s">
        <v>794</v>
      </c>
      <c r="C264" s="844">
        <v>45823</v>
      </c>
      <c r="D264" s="850" t="s">
        <v>10</v>
      </c>
      <c r="E264" s="836" t="str">
        <f t="shared" si="53"/>
        <v>MILFORD AMIGOS</v>
      </c>
      <c r="F264" s="836" t="str">
        <f t="shared" si="53"/>
        <v>MILFORD TUESDAY</v>
      </c>
      <c r="G264" s="846"/>
      <c r="H264" s="847">
        <f>VLOOKUP(E264,START_TIMES,2)</f>
        <v>0.33333333333333331</v>
      </c>
      <c r="I264" s="848" t="str">
        <f>VLOOKUP(E264,fields,2)</f>
        <v>Pease Road (G), Woodbridge</v>
      </c>
      <c r="J264" s="849"/>
      <c r="K264" s="16"/>
      <c r="M264" s="85" t="s">
        <v>98</v>
      </c>
      <c r="N264" s="85" t="s">
        <v>100</v>
      </c>
    </row>
    <row r="265" spans="1:14" ht="12.75" customHeight="1" x14ac:dyDescent="0.25">
      <c r="A265" s="574">
        <v>262</v>
      </c>
      <c r="B265" s="696" t="s">
        <v>794</v>
      </c>
      <c r="C265" s="844">
        <v>45823</v>
      </c>
      <c r="D265" s="850" t="s">
        <v>10</v>
      </c>
      <c r="E265" s="836" t="str">
        <f t="shared" si="53"/>
        <v>STAMFORD FC</v>
      </c>
      <c r="F265" s="836" t="str">
        <f t="shared" si="53"/>
        <v>CHESHIRE SC UNITED</v>
      </c>
      <c r="G265" s="846"/>
      <c r="H265" s="847">
        <v>0.41666666666666669</v>
      </c>
      <c r="I265" s="848" t="str">
        <f>VLOOKUP(E265,fields,2)</f>
        <v>West Beach Fields (T), Stamford</v>
      </c>
      <c r="J265" s="849"/>
      <c r="K265" s="16"/>
      <c r="M265" s="85" t="s">
        <v>101</v>
      </c>
      <c r="N265" s="85" t="s">
        <v>97</v>
      </c>
    </row>
    <row r="266" spans="1:14" ht="12.75" customHeight="1" x14ac:dyDescent="0.25">
      <c r="A266" s="574">
        <v>263</v>
      </c>
      <c r="B266" s="696" t="s">
        <v>0</v>
      </c>
      <c r="C266" s="844" t="s">
        <v>0</v>
      </c>
      <c r="D266" s="857" t="s">
        <v>0</v>
      </c>
      <c r="E266" s="858" t="s">
        <v>0</v>
      </c>
      <c r="F266" s="859" t="s">
        <v>0</v>
      </c>
      <c r="G266" s="846" t="s">
        <v>0</v>
      </c>
      <c r="H266" s="847" t="s">
        <v>0</v>
      </c>
      <c r="I266" s="848" t="s">
        <v>0</v>
      </c>
      <c r="J266" s="860" t="s">
        <v>0</v>
      </c>
      <c r="K266" s="16"/>
      <c r="M266" s="85"/>
      <c r="N266" s="85"/>
    </row>
    <row r="267" spans="1:14" ht="12.75" customHeight="1" x14ac:dyDescent="0.25">
      <c r="A267" s="574">
        <v>264</v>
      </c>
      <c r="B267" s="696" t="s">
        <v>794</v>
      </c>
      <c r="C267" s="844">
        <v>45823</v>
      </c>
      <c r="D267" s="853" t="s">
        <v>175</v>
      </c>
      <c r="E267" s="836" t="str">
        <f t="shared" ref="E267:F271" si="54">VLOOKUP(M267,Teams,2)</f>
        <v>FC CELTA</v>
      </c>
      <c r="F267" s="836" t="str">
        <f t="shared" si="54"/>
        <v>ECUA-ANDES 30</v>
      </c>
      <c r="G267" s="846"/>
      <c r="H267" s="847">
        <f>VLOOKUP(E267,START_TIMES,2)</f>
        <v>0.33333333333333331</v>
      </c>
      <c r="I267" s="848" t="str">
        <f>VLOOKUP(E267,fields,2)</f>
        <v>Foran HS KMT (T), Milford</v>
      </c>
      <c r="J267" s="849"/>
      <c r="K267" s="16"/>
      <c r="M267" s="85" t="s">
        <v>154</v>
      </c>
      <c r="N267" s="85" t="s">
        <v>152</v>
      </c>
    </row>
    <row r="268" spans="1:14" ht="12.65" customHeight="1" x14ac:dyDescent="0.25">
      <c r="A268" s="574">
        <v>265</v>
      </c>
      <c r="B268" s="696" t="s">
        <v>794</v>
      </c>
      <c r="C268" s="844">
        <v>45823</v>
      </c>
      <c r="D268" s="853" t="s">
        <v>175</v>
      </c>
      <c r="E268" s="836" t="str">
        <f t="shared" si="54"/>
        <v>COYOTES FC</v>
      </c>
      <c r="F268" s="836" t="str">
        <f t="shared" si="54"/>
        <v>QPR</v>
      </c>
      <c r="G268" s="846"/>
      <c r="H268" s="847">
        <f>VLOOKUP(E268,START_TIMES,2)</f>
        <v>0.33333333333333331</v>
      </c>
      <c r="I268" s="848" t="str">
        <f>VLOOKUP(E268,fields,2)</f>
        <v>Pragemann  Park (G), Wallingford</v>
      </c>
      <c r="J268" s="849"/>
      <c r="K268" s="16"/>
      <c r="M268" s="85" t="s">
        <v>151</v>
      </c>
      <c r="N268" s="85" t="s">
        <v>158</v>
      </c>
    </row>
    <row r="269" spans="1:14" ht="12.75" customHeight="1" x14ac:dyDescent="0.25">
      <c r="A269" s="574">
        <v>266</v>
      </c>
      <c r="B269" s="696" t="s">
        <v>794</v>
      </c>
      <c r="C269" s="844">
        <v>45823</v>
      </c>
      <c r="D269" s="853" t="s">
        <v>175</v>
      </c>
      <c r="E269" s="836" t="str">
        <f t="shared" si="54"/>
        <v>FC CALDO VERDE</v>
      </c>
      <c r="F269" s="836" t="str">
        <f t="shared" si="54"/>
        <v>LITCHFIELD COUNTY BLUES 30</v>
      </c>
      <c r="G269" s="854"/>
      <c r="H269" s="847">
        <f>VLOOKUP(E269,START_TIMES,2)</f>
        <v>0.41666666666666669</v>
      </c>
      <c r="I269" s="848" t="str">
        <f>VLOOKUP(E269,fields,2)</f>
        <v>Naugatuck HS (G), Naugatuck</v>
      </c>
      <c r="J269" s="849"/>
      <c r="K269" s="16"/>
      <c r="M269" s="85" t="s">
        <v>153</v>
      </c>
      <c r="N269" s="85" t="s">
        <v>155</v>
      </c>
    </row>
    <row r="270" spans="1:14" ht="12.75" customHeight="1" x14ac:dyDescent="0.25">
      <c r="A270" s="574">
        <v>267</v>
      </c>
      <c r="B270" s="696" t="s">
        <v>794</v>
      </c>
      <c r="C270" s="844">
        <v>45823</v>
      </c>
      <c r="D270" s="853" t="s">
        <v>175</v>
      </c>
      <c r="E270" s="836" t="str">
        <f t="shared" si="54"/>
        <v>NAUGATUCK FUSION</v>
      </c>
      <c r="F270" s="836" t="str">
        <f t="shared" si="54"/>
        <v>NORWALK FC</v>
      </c>
      <c r="G270" s="846"/>
      <c r="H270" s="847">
        <f>VLOOKUP(E270,START_TIMES,2)</f>
        <v>0.41666666666666669</v>
      </c>
      <c r="I270" s="848" t="str">
        <f>VLOOKUP(E270,fields,2)</f>
        <v>City Hill MS (G), Naugatuck</v>
      </c>
      <c r="J270" s="849"/>
      <c r="K270" s="16"/>
      <c r="M270" s="85" t="s">
        <v>156</v>
      </c>
      <c r="N270" s="85" t="s">
        <v>157</v>
      </c>
    </row>
    <row r="271" spans="1:14" ht="12.75" customHeight="1" x14ac:dyDescent="0.25">
      <c r="A271" s="574">
        <v>268</v>
      </c>
      <c r="B271" s="696" t="s">
        <v>794</v>
      </c>
      <c r="C271" s="844">
        <v>45823</v>
      </c>
      <c r="D271" s="853" t="s">
        <v>175</v>
      </c>
      <c r="E271" s="836" t="str">
        <f t="shared" si="54"/>
        <v>TRINITY FC</v>
      </c>
      <c r="F271" s="773" t="str">
        <f t="shared" si="54"/>
        <v>BYE 30</v>
      </c>
      <c r="G271" s="846"/>
      <c r="H271" s="855" t="s">
        <v>91</v>
      </c>
      <c r="I271" s="856" t="s">
        <v>91</v>
      </c>
      <c r="J271" s="849"/>
      <c r="K271" s="16"/>
      <c r="M271" s="85" t="s">
        <v>159</v>
      </c>
      <c r="N271" s="85" t="s">
        <v>150</v>
      </c>
    </row>
    <row r="272" spans="1:14" ht="12.75" customHeight="1" x14ac:dyDescent="0.25">
      <c r="A272" s="574">
        <v>269</v>
      </c>
      <c r="B272" s="696" t="s">
        <v>0</v>
      </c>
      <c r="C272" s="844" t="s">
        <v>0</v>
      </c>
      <c r="D272" s="857" t="s">
        <v>0</v>
      </c>
      <c r="E272" s="858" t="s">
        <v>0</v>
      </c>
      <c r="F272" s="859" t="s">
        <v>0</v>
      </c>
      <c r="G272" s="846" t="s">
        <v>0</v>
      </c>
      <c r="H272" s="847" t="s">
        <v>0</v>
      </c>
      <c r="I272" s="848" t="s">
        <v>0</v>
      </c>
      <c r="J272" s="860" t="s">
        <v>0</v>
      </c>
      <c r="K272" s="16"/>
      <c r="M272" s="85"/>
      <c r="N272" s="85"/>
    </row>
    <row r="273" spans="1:33" ht="12.75" customHeight="1" x14ac:dyDescent="0.25">
      <c r="A273" s="574">
        <v>270</v>
      </c>
      <c r="B273" s="696" t="s">
        <v>794</v>
      </c>
      <c r="C273" s="844">
        <v>45823</v>
      </c>
      <c r="D273" s="851" t="s">
        <v>11</v>
      </c>
      <c r="E273" s="836" t="str">
        <f t="shared" ref="E273:F277" si="55">VLOOKUP(M273,Teams,2)</f>
        <v>GREENWICH FC 40</v>
      </c>
      <c r="F273" s="836" t="str">
        <f t="shared" si="55"/>
        <v>DANBURY UNITED 40</v>
      </c>
      <c r="G273" s="846"/>
      <c r="H273" s="847">
        <f>VLOOKUP(E273,START_TIMES,2)</f>
        <v>0.41666666666666702</v>
      </c>
      <c r="I273" s="848" t="str">
        <f>VLOOKUP(E273,fields,2)</f>
        <v>Greenwich Fields</v>
      </c>
      <c r="J273" s="849"/>
      <c r="K273" s="16"/>
      <c r="M273" s="85" t="s">
        <v>104</v>
      </c>
      <c r="N273" s="85" t="s">
        <v>162</v>
      </c>
    </row>
    <row r="274" spans="1:33" ht="12.75" customHeight="1" x14ac:dyDescent="0.25">
      <c r="A274" s="574">
        <v>271</v>
      </c>
      <c r="B274" s="696" t="s">
        <v>794</v>
      </c>
      <c r="C274" s="844">
        <v>45823</v>
      </c>
      <c r="D274" s="851" t="s">
        <v>11</v>
      </c>
      <c r="E274" s="836" t="str">
        <f t="shared" si="55"/>
        <v>CLUB NAPOLI 40</v>
      </c>
      <c r="F274" s="836" t="str">
        <f t="shared" si="55"/>
        <v>STORM FC</v>
      </c>
      <c r="G274" s="846"/>
      <c r="H274" s="847">
        <f>VLOOKUP(E274,START_TIMES,2)</f>
        <v>0.375</v>
      </c>
      <c r="I274" s="848" t="str">
        <f>VLOOKUP(E274,fields,2)</f>
        <v>North Farms Park (G), North Branford</v>
      </c>
      <c r="J274" s="849"/>
      <c r="K274" s="16"/>
      <c r="M274" s="85" t="s">
        <v>161</v>
      </c>
      <c r="N274" s="85" t="s">
        <v>108</v>
      </c>
    </row>
    <row r="275" spans="1:33" ht="14.5" x14ac:dyDescent="0.25">
      <c r="A275" s="574">
        <v>272</v>
      </c>
      <c r="B275" s="696" t="s">
        <v>794</v>
      </c>
      <c r="C275" s="844">
        <v>45823</v>
      </c>
      <c r="D275" s="851" t="s">
        <v>11</v>
      </c>
      <c r="E275" s="836" t="str">
        <f t="shared" si="55"/>
        <v>FAIRFIELD GAC 40</v>
      </c>
      <c r="F275" s="836" t="str">
        <f t="shared" si="55"/>
        <v>GREENWICH PUMAS FC 40</v>
      </c>
      <c r="G275" s="846"/>
      <c r="H275" s="847">
        <v>0.41666666666666669</v>
      </c>
      <c r="I275" s="848" t="str">
        <f>VLOOKUP(E275,fields,2)</f>
        <v>Ludlowe HS (T), Fairfield</v>
      </c>
      <c r="J275" s="849"/>
      <c r="K275" s="16"/>
      <c r="M275" s="85" t="s">
        <v>163</v>
      </c>
      <c r="N275" s="85" t="s">
        <v>105</v>
      </c>
    </row>
    <row r="276" spans="1:33" ht="14.5" x14ac:dyDescent="0.25">
      <c r="A276" s="574">
        <v>273</v>
      </c>
      <c r="B276" s="696" t="s">
        <v>794</v>
      </c>
      <c r="C276" s="844">
        <v>45823</v>
      </c>
      <c r="D276" s="851" t="s">
        <v>11</v>
      </c>
      <c r="E276" s="836" t="str">
        <f t="shared" si="55"/>
        <v xml:space="preserve">GUILFORD CELTIC </v>
      </c>
      <c r="F276" s="836" t="str">
        <f t="shared" si="55"/>
        <v>SHEBEEN FC</v>
      </c>
      <c r="G276" s="846"/>
      <c r="H276" s="847">
        <v>0.33333333333333331</v>
      </c>
      <c r="I276" s="848" t="s">
        <v>943</v>
      </c>
      <c r="J276" s="849" t="s">
        <v>999</v>
      </c>
      <c r="K276" s="16"/>
      <c r="M276" s="85" t="s">
        <v>106</v>
      </c>
      <c r="N276" s="85" t="s">
        <v>107</v>
      </c>
    </row>
    <row r="277" spans="1:33" ht="12.75" customHeight="1" x14ac:dyDescent="0.25">
      <c r="A277" s="574">
        <v>274</v>
      </c>
      <c r="B277" s="696" t="s">
        <v>794</v>
      </c>
      <c r="C277" s="844">
        <v>45823</v>
      </c>
      <c r="D277" s="851" t="s">
        <v>11</v>
      </c>
      <c r="E277" s="836" t="str">
        <f t="shared" si="55"/>
        <v>VASCO DA GAMA 40</v>
      </c>
      <c r="F277" s="836" t="str">
        <f t="shared" si="55"/>
        <v>CLINTON FC 40</v>
      </c>
      <c r="G277" s="846"/>
      <c r="H277" s="847">
        <f>VLOOKUP(E277,START_TIMES,2)</f>
        <v>0.41666666666666702</v>
      </c>
      <c r="I277" s="848" t="str">
        <f>VLOOKUP(E277,fields,2)</f>
        <v>Veterans Memorial Park (T), Bridgeport</v>
      </c>
      <c r="J277" s="849"/>
      <c r="K277" s="16"/>
      <c r="M277" s="85" t="s">
        <v>109</v>
      </c>
      <c r="N277" s="85" t="s">
        <v>160</v>
      </c>
    </row>
    <row r="278" spans="1:33" ht="12.75" customHeight="1" thickBot="1" x14ac:dyDescent="0.4">
      <c r="A278" s="574">
        <v>275</v>
      </c>
      <c r="B278" s="696" t="s">
        <v>0</v>
      </c>
      <c r="C278" s="844" t="s">
        <v>0</v>
      </c>
      <c r="D278" s="857" t="s">
        <v>0</v>
      </c>
      <c r="E278" s="858" t="s">
        <v>0</v>
      </c>
      <c r="F278" s="859" t="s">
        <v>0</v>
      </c>
      <c r="G278" s="846" t="s">
        <v>0</v>
      </c>
      <c r="H278" s="847" t="s">
        <v>0</v>
      </c>
      <c r="I278" s="848" t="s">
        <v>0</v>
      </c>
      <c r="J278" s="860" t="s">
        <v>0</v>
      </c>
      <c r="K278" s="16"/>
      <c r="M278" s="281"/>
      <c r="N278" s="281"/>
    </row>
    <row r="279" spans="1:33" ht="12.75" customHeight="1" thickTop="1" thickBot="1" x14ac:dyDescent="0.35">
      <c r="A279" s="574">
        <v>276</v>
      </c>
      <c r="B279" s="696">
        <v>7</v>
      </c>
      <c r="C279" s="844">
        <v>45823</v>
      </c>
      <c r="D279" s="861" t="s">
        <v>1114</v>
      </c>
      <c r="E279" s="864" t="str">
        <f t="shared" ref="E279:F282" si="56">VLOOKUP(M279,Teams,2)</f>
        <v>LITCHFIELD COUNTY BLUES 40</v>
      </c>
      <c r="F279" s="864" t="str">
        <f t="shared" si="56"/>
        <v>SOUTHEAST ROVERS</v>
      </c>
      <c r="G279" s="854"/>
      <c r="H279" s="847">
        <v>0.41666666666666669</v>
      </c>
      <c r="I279" s="848" t="s">
        <v>1146</v>
      </c>
      <c r="J279" s="849" t="s">
        <v>999</v>
      </c>
      <c r="K279" s="16"/>
      <c r="M279" s="736" t="s">
        <v>113</v>
      </c>
      <c r="N279" s="736" t="s">
        <v>117</v>
      </c>
      <c r="S279" s="16"/>
      <c r="T279" s="198"/>
      <c r="U279" s="198"/>
      <c r="V279" s="16"/>
      <c r="W279" s="209"/>
      <c r="X279" s="215"/>
      <c r="Y279" s="16"/>
      <c r="Z279" s="16"/>
      <c r="AC279" s="16"/>
    </row>
    <row r="280" spans="1:33" ht="12.75" customHeight="1" thickTop="1" thickBot="1" x14ac:dyDescent="0.35">
      <c r="A280" s="574">
        <v>277</v>
      </c>
      <c r="B280" s="696">
        <v>7</v>
      </c>
      <c r="C280" s="844">
        <v>45823</v>
      </c>
      <c r="D280" s="861" t="s">
        <v>1114</v>
      </c>
      <c r="E280" s="864" t="str">
        <f t="shared" si="56"/>
        <v>FC LEONE</v>
      </c>
      <c r="F280" s="864" t="str">
        <f t="shared" si="56"/>
        <v>NORTH BRANFORD 40</v>
      </c>
      <c r="G280" s="846"/>
      <c r="H280" s="847">
        <f>VLOOKUP(E280,START_TIMES,2)</f>
        <v>0.41666666666666669</v>
      </c>
      <c r="I280" s="848" t="str">
        <f>VLOOKUP(E280,fields,2)</f>
        <v>Memorial Field (G), North Haven</v>
      </c>
      <c r="J280" s="849"/>
      <c r="K280" s="16"/>
      <c r="M280" s="736" t="s">
        <v>111</v>
      </c>
      <c r="N280" s="736" t="s">
        <v>115</v>
      </c>
      <c r="S280" s="16"/>
      <c r="T280" s="198"/>
      <c r="U280" s="198"/>
      <c r="V280" s="16"/>
      <c r="W280" s="209"/>
      <c r="X280" s="215"/>
      <c r="Y280" s="16"/>
      <c r="Z280" s="16"/>
      <c r="AC280" s="16"/>
    </row>
    <row r="281" spans="1:33" ht="12.75" customHeight="1" thickTop="1" thickBot="1" x14ac:dyDescent="0.35">
      <c r="A281" s="574">
        <v>278</v>
      </c>
      <c r="B281" s="696">
        <v>7</v>
      </c>
      <c r="C281" s="844">
        <v>45823</v>
      </c>
      <c r="D281" s="861" t="s">
        <v>1114</v>
      </c>
      <c r="E281" s="866" t="str">
        <f t="shared" si="56"/>
        <v>PAN ZONES</v>
      </c>
      <c r="F281" s="867" t="s">
        <v>24</v>
      </c>
      <c r="G281" s="846"/>
      <c r="H281" s="847">
        <f>VLOOKUP(E281,START_TIMES,2)</f>
        <v>0.41666666666666669</v>
      </c>
      <c r="I281" s="848" t="str">
        <f>VLOOKUP(E281,fields,2)</f>
        <v>Stanley Quarter Park (G), New Britain</v>
      </c>
      <c r="J281" s="849"/>
      <c r="K281" s="16"/>
      <c r="M281" s="736" t="s">
        <v>116</v>
      </c>
      <c r="N281" s="736" t="s">
        <v>110</v>
      </c>
      <c r="S281" s="16"/>
      <c r="T281" s="198"/>
      <c r="U281" s="198"/>
      <c r="V281" s="16"/>
      <c r="W281" s="209"/>
      <c r="X281" s="215"/>
      <c r="Y281" s="16"/>
      <c r="Z281" s="16"/>
      <c r="AC281" s="16"/>
    </row>
    <row r="282" spans="1:33" ht="12.75" customHeight="1" thickTop="1" thickBot="1" x14ac:dyDescent="0.35">
      <c r="A282" s="574">
        <v>279</v>
      </c>
      <c r="B282" s="696">
        <v>7</v>
      </c>
      <c r="C282" s="844">
        <v>45823</v>
      </c>
      <c r="D282" s="861" t="s">
        <v>1114</v>
      </c>
      <c r="E282" s="864" t="str">
        <f t="shared" si="56"/>
        <v>GUILFORD BELL CURVE</v>
      </c>
      <c r="F282" s="864" t="str">
        <f t="shared" si="56"/>
        <v>NEW HAVEN AMERICANS</v>
      </c>
      <c r="G282" s="846"/>
      <c r="H282" s="847">
        <v>0.33333333333333331</v>
      </c>
      <c r="I282" s="848" t="str">
        <f>VLOOKUP(E282,fields,2)</f>
        <v>Guilford HS (T), Guilford</v>
      </c>
      <c r="J282" s="860"/>
      <c r="K282" s="1"/>
      <c r="L282" s="1"/>
      <c r="M282" s="736" t="s">
        <v>112</v>
      </c>
      <c r="N282" s="736" t="s">
        <v>114</v>
      </c>
      <c r="S282" s="16"/>
      <c r="T282" s="198"/>
      <c r="U282" s="198"/>
      <c r="V282" s="16"/>
      <c r="W282" s="209"/>
      <c r="X282" s="215"/>
      <c r="Y282" s="16"/>
      <c r="Z282" s="16"/>
      <c r="AC282" s="16"/>
    </row>
    <row r="283" spans="1:33" s="1" customFormat="1" ht="12" customHeight="1" thickTop="1" thickBot="1" x14ac:dyDescent="0.4">
      <c r="A283" s="574">
        <v>280</v>
      </c>
      <c r="B283" s="696" t="s">
        <v>0</v>
      </c>
      <c r="C283" s="844" t="s">
        <v>0</v>
      </c>
      <c r="D283" s="857" t="s">
        <v>0</v>
      </c>
      <c r="E283" s="858" t="s">
        <v>0</v>
      </c>
      <c r="F283" s="859" t="s">
        <v>0</v>
      </c>
      <c r="G283" s="846" t="s">
        <v>0</v>
      </c>
      <c r="H283" s="847" t="s">
        <v>0</v>
      </c>
      <c r="I283" s="848" t="s">
        <v>0</v>
      </c>
      <c r="J283" s="860" t="s">
        <v>0</v>
      </c>
      <c r="K283" s="16"/>
      <c r="L283" s="16"/>
      <c r="M283" s="349"/>
      <c r="N283" s="349"/>
      <c r="O283" s="16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 s="258"/>
      <c r="AF283"/>
      <c r="AG283"/>
    </row>
    <row r="284" spans="1:33" ht="12.75" customHeight="1" thickTop="1" thickBot="1" x14ac:dyDescent="0.35">
      <c r="A284" s="574">
        <v>281</v>
      </c>
      <c r="B284" s="696">
        <v>7</v>
      </c>
      <c r="C284" s="844">
        <v>45823</v>
      </c>
      <c r="D284" s="875" t="s">
        <v>1115</v>
      </c>
      <c r="E284" s="836" t="str">
        <f t="shared" ref="E284:F287" si="57">VLOOKUP(M284,Teams,2)</f>
        <v>ECUA-ANDES 40</v>
      </c>
      <c r="F284" s="836" t="str">
        <f t="shared" si="57"/>
        <v>WILTON WOLVES</v>
      </c>
      <c r="G284" s="854"/>
      <c r="H284" s="847">
        <f>VLOOKUP(E284,START_TIMES,2)</f>
        <v>0.41666666666666702</v>
      </c>
      <c r="I284" s="848" t="str">
        <f>VLOOKUP(E284,fields,2)</f>
        <v>TBD</v>
      </c>
      <c r="J284" s="849"/>
      <c r="K284" s="16"/>
      <c r="M284" s="776" t="s">
        <v>121</v>
      </c>
      <c r="N284" s="776" t="s">
        <v>125</v>
      </c>
      <c r="S284" s="16"/>
      <c r="T284" s="198"/>
      <c r="U284" s="198"/>
      <c r="V284" s="16"/>
      <c r="W284" s="209"/>
      <c r="X284" s="215"/>
      <c r="Y284" s="16"/>
      <c r="Z284" s="16"/>
      <c r="AC284" s="16"/>
    </row>
    <row r="285" spans="1:33" ht="12.75" customHeight="1" thickTop="1" thickBot="1" x14ac:dyDescent="0.35">
      <c r="A285" s="574">
        <v>282</v>
      </c>
      <c r="B285" s="696">
        <v>7</v>
      </c>
      <c r="C285" s="844">
        <v>45823</v>
      </c>
      <c r="D285" s="875" t="s">
        <v>1115</v>
      </c>
      <c r="E285" s="877" t="str">
        <f t="shared" si="57"/>
        <v>BYE 40S</v>
      </c>
      <c r="F285" s="878" t="str">
        <f t="shared" si="57"/>
        <v>RIDGEFIELD KICKS</v>
      </c>
      <c r="G285" s="846"/>
      <c r="H285" s="847" t="str">
        <f>VLOOKUP(E285,START_TIMES,2)</f>
        <v>--</v>
      </c>
      <c r="I285" s="848" t="str">
        <f>VLOOKUP(E285,fields,2)</f>
        <v>--</v>
      </c>
      <c r="J285" s="849"/>
      <c r="K285" s="16"/>
      <c r="M285" s="776" t="s">
        <v>119</v>
      </c>
      <c r="N285" s="776" t="s">
        <v>123</v>
      </c>
      <c r="O285" s="1"/>
    </row>
    <row r="286" spans="1:33" ht="12.75" customHeight="1" thickTop="1" thickBot="1" x14ac:dyDescent="0.35">
      <c r="A286" s="574">
        <v>283</v>
      </c>
      <c r="B286" s="696">
        <v>7</v>
      </c>
      <c r="C286" s="844">
        <v>45823</v>
      </c>
      <c r="D286" s="875" t="s">
        <v>1115</v>
      </c>
      <c r="E286" s="836" t="str">
        <f t="shared" si="57"/>
        <v>STAMFORD UNITED</v>
      </c>
      <c r="F286" s="836" t="str">
        <f t="shared" si="57"/>
        <v>BESA SC</v>
      </c>
      <c r="G286" s="846"/>
      <c r="H286" s="847">
        <f>VLOOKUP(E286,START_TIMES,2)</f>
        <v>0.33333333333333331</v>
      </c>
      <c r="I286" s="848" t="str">
        <f>VLOOKUP(E286,fields,2)</f>
        <v>West Beach Fields (T), Stamford</v>
      </c>
      <c r="J286" s="860"/>
      <c r="K286" s="16"/>
      <c r="M286" s="776" t="s">
        <v>124</v>
      </c>
      <c r="N286" s="776" t="s">
        <v>118</v>
      </c>
    </row>
    <row r="287" spans="1:33" ht="12.75" customHeight="1" thickTop="1" thickBot="1" x14ac:dyDescent="0.35">
      <c r="A287" s="574">
        <v>284</v>
      </c>
      <c r="B287" s="696">
        <v>7</v>
      </c>
      <c r="C287" s="844">
        <v>45823</v>
      </c>
      <c r="D287" s="875" t="s">
        <v>1115</v>
      </c>
      <c r="E287" s="836" t="str">
        <f t="shared" si="57"/>
        <v>DERBY QUITUS</v>
      </c>
      <c r="F287" s="836" t="str">
        <f t="shared" si="57"/>
        <v>LUSITANOS FC</v>
      </c>
      <c r="G287" s="846"/>
      <c r="H287" s="847">
        <f>VLOOKUP(E287,START_TIMES,2)</f>
        <v>0.33333333333333331</v>
      </c>
      <c r="I287" s="848" t="str">
        <f>VLOOKUP(E287,fields,2)</f>
        <v>Witek Park (G), Derby</v>
      </c>
      <c r="J287" s="849"/>
      <c r="K287" s="16"/>
      <c r="M287" s="776" t="s">
        <v>120</v>
      </c>
      <c r="N287" s="776" t="s">
        <v>122</v>
      </c>
    </row>
    <row r="288" spans="1:33" ht="12.75" customHeight="1" thickTop="1" x14ac:dyDescent="0.3">
      <c r="A288" s="574">
        <v>285</v>
      </c>
      <c r="B288" s="696" t="s">
        <v>0</v>
      </c>
      <c r="C288" s="844" t="s">
        <v>0</v>
      </c>
      <c r="D288" s="857" t="s">
        <v>0</v>
      </c>
      <c r="E288" s="858" t="s">
        <v>0</v>
      </c>
      <c r="F288" s="859" t="s">
        <v>0</v>
      </c>
      <c r="G288" s="846" t="s">
        <v>0</v>
      </c>
      <c r="H288" s="847" t="s">
        <v>0</v>
      </c>
      <c r="I288" s="848" t="s">
        <v>0</v>
      </c>
      <c r="J288" s="860" t="s">
        <v>0</v>
      </c>
      <c r="K288" s="16"/>
      <c r="M288" s="599"/>
      <c r="N288" s="599"/>
    </row>
    <row r="289" spans="1:33" ht="12.75" customHeight="1" x14ac:dyDescent="0.25">
      <c r="A289" s="574">
        <v>286</v>
      </c>
      <c r="B289" s="696" t="s">
        <v>794</v>
      </c>
      <c r="C289" s="844">
        <v>45823</v>
      </c>
      <c r="D289" s="845" t="s">
        <v>1076</v>
      </c>
      <c r="E289" s="836" t="str">
        <f t="shared" ref="E289:F293" si="58">VLOOKUP(M289,Teams,2)</f>
        <v>NORWALK MARINERS LEGENDS</v>
      </c>
      <c r="F289" s="836" t="str">
        <f t="shared" si="58"/>
        <v>GREENWICH FC 50</v>
      </c>
      <c r="G289" s="854"/>
      <c r="H289" s="847">
        <f>VLOOKUP(E289,START_TIMES,2)</f>
        <v>0.33333333333333331</v>
      </c>
      <c r="I289" s="848" t="str">
        <f>VLOOKUP(E289,fields,2)</f>
        <v>Nathan Hale MS (T), Norwalk</v>
      </c>
      <c r="J289" s="849"/>
      <c r="K289" s="16"/>
      <c r="M289" s="782" t="s">
        <v>130</v>
      </c>
      <c r="N289" s="782" t="s">
        <v>128</v>
      </c>
    </row>
    <row r="290" spans="1:33" ht="12.75" customHeight="1" x14ac:dyDescent="0.25">
      <c r="A290" s="574">
        <v>287</v>
      </c>
      <c r="B290" s="696" t="s">
        <v>794</v>
      </c>
      <c r="C290" s="844">
        <v>45823</v>
      </c>
      <c r="D290" s="845" t="s">
        <v>1076</v>
      </c>
      <c r="E290" s="836" t="str">
        <f t="shared" si="58"/>
        <v>FAIRFIELD GAC 50</v>
      </c>
      <c r="F290" s="836" t="str">
        <f t="shared" si="58"/>
        <v>VASCO DA GAMA 50</v>
      </c>
      <c r="G290" s="854"/>
      <c r="H290" s="847">
        <f>VLOOKUP(E290,START_TIMES,2)</f>
        <v>0.33333333333333331</v>
      </c>
      <c r="I290" s="848" t="str">
        <f>VLOOKUP(E290,fields,2)</f>
        <v>Ludlowe HS (T), Fairfield</v>
      </c>
      <c r="J290" s="849"/>
      <c r="K290" s="16"/>
      <c r="M290" s="782" t="s">
        <v>127</v>
      </c>
      <c r="N290" s="782" t="s">
        <v>134</v>
      </c>
    </row>
    <row r="291" spans="1:33" ht="12.75" customHeight="1" x14ac:dyDescent="0.25">
      <c r="A291" s="574">
        <v>288</v>
      </c>
      <c r="B291" s="696" t="s">
        <v>794</v>
      </c>
      <c r="C291" s="844">
        <v>45823</v>
      </c>
      <c r="D291" s="845" t="s">
        <v>1076</v>
      </c>
      <c r="E291" s="836" t="str">
        <f t="shared" si="58"/>
        <v>GREENWICH PUMAS FC 50</v>
      </c>
      <c r="F291" s="836" t="str">
        <f t="shared" si="58"/>
        <v>NORWALK SPORT COLOMBIA 50</v>
      </c>
      <c r="G291" s="854"/>
      <c r="H291" s="847">
        <f>VLOOKUP(E291,START_TIMES,2)</f>
        <v>0.41666666666666669</v>
      </c>
      <c r="I291" s="848" t="str">
        <f>VLOOKUP(E291,fields,2)</f>
        <v>Greenwich Fields</v>
      </c>
      <c r="J291" s="849"/>
      <c r="K291" s="16"/>
      <c r="M291" s="782" t="s">
        <v>129</v>
      </c>
      <c r="N291" s="782" t="s">
        <v>131</v>
      </c>
    </row>
    <row r="292" spans="1:33" ht="12.75" customHeight="1" x14ac:dyDescent="0.25">
      <c r="A292" s="574">
        <v>289</v>
      </c>
      <c r="B292" s="696" t="s">
        <v>794</v>
      </c>
      <c r="C292" s="844">
        <v>45823</v>
      </c>
      <c r="D292" s="845" t="s">
        <v>1076</v>
      </c>
      <c r="E292" s="836" t="str">
        <f t="shared" si="58"/>
        <v>REBELS UNITED</v>
      </c>
      <c r="F292" s="836" t="str">
        <f t="shared" si="58"/>
        <v>STAMFORD CITY</v>
      </c>
      <c r="G292" s="854"/>
      <c r="H292" s="847">
        <f>VLOOKUP(E292,START_TIMES,2)</f>
        <v>0.41666666666666669</v>
      </c>
      <c r="I292" s="848" t="str">
        <f>VLOOKUP(E292,fields,2)</f>
        <v>New Fairfield HS (T), New Fairfield</v>
      </c>
      <c r="J292" s="849"/>
      <c r="K292" s="16"/>
      <c r="M292" s="782" t="s">
        <v>132</v>
      </c>
      <c r="N292" s="782" t="s">
        <v>133</v>
      </c>
    </row>
    <row r="293" spans="1:33" ht="12.75" customHeight="1" x14ac:dyDescent="0.25">
      <c r="A293" s="574">
        <v>290</v>
      </c>
      <c r="B293" s="696" t="s">
        <v>794</v>
      </c>
      <c r="C293" s="844">
        <v>45823</v>
      </c>
      <c r="D293" s="845" t="s">
        <v>1076</v>
      </c>
      <c r="E293" s="836" t="str">
        <f t="shared" si="58"/>
        <v>WESTPORT FC</v>
      </c>
      <c r="F293" s="868" t="str">
        <f t="shared" si="58"/>
        <v>BYE 50</v>
      </c>
      <c r="G293" s="854"/>
      <c r="H293" s="847">
        <f>VLOOKUP(E293,START_TIMES,2)</f>
        <v>0.33333333333333331</v>
      </c>
      <c r="I293" s="848" t="str">
        <f>VLOOKUP(E293,fields,2)</f>
        <v>Wakeman Park (T), Westport</v>
      </c>
      <c r="J293" s="849"/>
      <c r="K293" s="16"/>
      <c r="M293" s="782" t="s">
        <v>136</v>
      </c>
      <c r="N293" s="782" t="s">
        <v>126</v>
      </c>
    </row>
    <row r="294" spans="1:33" ht="12.75" customHeight="1" x14ac:dyDescent="0.25">
      <c r="A294" s="574">
        <v>291</v>
      </c>
      <c r="B294" s="696" t="s">
        <v>0</v>
      </c>
      <c r="C294" s="844" t="s">
        <v>0</v>
      </c>
      <c r="D294" s="857" t="s">
        <v>0</v>
      </c>
      <c r="E294" s="858" t="s">
        <v>0</v>
      </c>
      <c r="F294" s="859" t="s">
        <v>0</v>
      </c>
      <c r="G294" s="846" t="s">
        <v>0</v>
      </c>
      <c r="H294" s="847" t="s">
        <v>0</v>
      </c>
      <c r="I294" s="848" t="s">
        <v>0</v>
      </c>
      <c r="J294" s="860" t="s">
        <v>0</v>
      </c>
      <c r="K294" s="16"/>
      <c r="M294" s="85"/>
      <c r="N294" s="85"/>
    </row>
    <row r="295" spans="1:33" ht="12.75" customHeight="1" x14ac:dyDescent="0.25">
      <c r="A295" s="574">
        <v>292</v>
      </c>
      <c r="B295" s="696" t="s">
        <v>794</v>
      </c>
      <c r="C295" s="844">
        <v>45823</v>
      </c>
      <c r="D295" s="870" t="s">
        <v>1113</v>
      </c>
      <c r="E295" s="836" t="str">
        <f t="shared" ref="E295:F299" si="59">VLOOKUP(M295,Teams,2)</f>
        <v>GUILFORD BLACK EAGLES</v>
      </c>
      <c r="F295" s="836" t="str">
        <f t="shared" si="59"/>
        <v>EAST HAVEN SC</v>
      </c>
      <c r="G295" s="854"/>
      <c r="H295" s="847">
        <f>VLOOKUP(E295,START_TIMES,2)</f>
        <v>0.41666666666666669</v>
      </c>
      <c r="I295" s="848" t="str">
        <f>VLOOKUP(E295,fields,2)</f>
        <v>Bittner Park (G), Guilford</v>
      </c>
      <c r="J295" s="849"/>
      <c r="K295" s="16"/>
      <c r="M295" s="338" t="s">
        <v>146</v>
      </c>
      <c r="N295" s="338" t="s">
        <v>142</v>
      </c>
    </row>
    <row r="296" spans="1:33" ht="12.75" customHeight="1" x14ac:dyDescent="0.25">
      <c r="A296" s="574">
        <v>293</v>
      </c>
      <c r="B296" s="696" t="s">
        <v>794</v>
      </c>
      <c r="C296" s="844">
        <v>45823</v>
      </c>
      <c r="D296" s="870" t="s">
        <v>1113</v>
      </c>
      <c r="E296" s="836" t="str">
        <f t="shared" si="59"/>
        <v>CLUB NAPOLI 50</v>
      </c>
      <c r="F296" s="836" t="str">
        <f t="shared" si="59"/>
        <v>VASCO DA GAMA 60</v>
      </c>
      <c r="G296" s="854"/>
      <c r="H296" s="847">
        <f>VLOOKUP(E296,START_TIMES,2)</f>
        <v>0.45833333333333331</v>
      </c>
      <c r="I296" s="848" t="str">
        <f>VLOOKUP(E296,fields,2)</f>
        <v>North Farms Park (G), North Branford</v>
      </c>
      <c r="J296" s="849"/>
      <c r="K296" s="16"/>
      <c r="M296" s="338" t="s">
        <v>141</v>
      </c>
      <c r="N296" s="338" t="s">
        <v>135</v>
      </c>
    </row>
    <row r="297" spans="1:33" ht="12.75" customHeight="1" x14ac:dyDescent="0.25">
      <c r="A297" s="574">
        <v>294</v>
      </c>
      <c r="B297" s="696" t="s">
        <v>794</v>
      </c>
      <c r="C297" s="844">
        <v>45823</v>
      </c>
      <c r="D297" s="870" t="s">
        <v>1113</v>
      </c>
      <c r="E297" s="836" t="str">
        <f t="shared" si="59"/>
        <v>GREENWICH PUMAS FC 56</v>
      </c>
      <c r="F297" s="836" t="str">
        <f t="shared" si="59"/>
        <v>HAVEN FC</v>
      </c>
      <c r="G297" s="854"/>
      <c r="H297" s="847">
        <f>VLOOKUP(E297,START_TIMES,2)</f>
        <v>0.41666666666666669</v>
      </c>
      <c r="I297" s="848" t="str">
        <f>VLOOKUP(E297,fields,2)</f>
        <v>Greenwich Fields</v>
      </c>
      <c r="J297" s="849"/>
      <c r="K297" s="16"/>
      <c r="M297" s="338" t="s">
        <v>144</v>
      </c>
      <c r="N297" s="338" t="s">
        <v>147</v>
      </c>
    </row>
    <row r="298" spans="1:33" ht="12.75" customHeight="1" x14ac:dyDescent="0.25">
      <c r="A298" s="574">
        <v>295</v>
      </c>
      <c r="B298" s="696" t="s">
        <v>794</v>
      </c>
      <c r="C298" s="844">
        <v>45823</v>
      </c>
      <c r="D298" s="870" t="s">
        <v>1113</v>
      </c>
      <c r="E298" s="836" t="str">
        <f t="shared" si="59"/>
        <v>NORTH BRANFORD LEGENDS</v>
      </c>
      <c r="F298" s="836" t="str">
        <f t="shared" si="59"/>
        <v>SOUTHEAST CT</v>
      </c>
      <c r="G298" s="854"/>
      <c r="H298" s="847">
        <f>VLOOKUP(E298,START_TIMES,2)</f>
        <v>0.41666666666666702</v>
      </c>
      <c r="I298" s="848" t="str">
        <f>VLOOKUP(E298,fields,2)</f>
        <v>Northford Park (G), Northford</v>
      </c>
      <c r="J298" s="849"/>
      <c r="K298" s="16"/>
      <c r="M298" s="338" t="s">
        <v>148</v>
      </c>
      <c r="N298" s="338" t="s">
        <v>149</v>
      </c>
    </row>
    <row r="299" spans="1:33" ht="12.75" customHeight="1" x14ac:dyDescent="0.25">
      <c r="A299" s="574">
        <v>296</v>
      </c>
      <c r="B299" s="696" t="s">
        <v>794</v>
      </c>
      <c r="C299" s="844">
        <v>45823</v>
      </c>
      <c r="D299" s="870" t="s">
        <v>1113</v>
      </c>
      <c r="E299" s="836" t="str">
        <f t="shared" si="59"/>
        <v>ZIMMITTI SC</v>
      </c>
      <c r="F299" s="836" t="str">
        <f t="shared" si="59"/>
        <v>CHESHIRE AZZURRI</v>
      </c>
      <c r="G299" s="854"/>
      <c r="H299" s="847">
        <f>VLOOKUP(E299,START_TIMES,2)</f>
        <v>0.41666666666666702</v>
      </c>
      <c r="I299" s="848" t="str">
        <f>VLOOKUP(E299,fields,2)</f>
        <v>Morris Beach Complex (G), Morris</v>
      </c>
      <c r="J299" s="849"/>
      <c r="K299" s="16"/>
      <c r="M299" s="338" t="s">
        <v>137</v>
      </c>
      <c r="N299" s="338" t="s">
        <v>138</v>
      </c>
    </row>
    <row r="300" spans="1:33" ht="12.75" customHeight="1" x14ac:dyDescent="0.25">
      <c r="A300" s="574">
        <v>297</v>
      </c>
      <c r="B300" s="696" t="s">
        <v>0</v>
      </c>
      <c r="C300" s="844" t="s">
        <v>0</v>
      </c>
      <c r="D300" s="857" t="s">
        <v>0</v>
      </c>
      <c r="E300" s="858" t="s">
        <v>0</v>
      </c>
      <c r="F300" s="859" t="s">
        <v>0</v>
      </c>
      <c r="G300" s="846" t="s">
        <v>0</v>
      </c>
      <c r="H300" s="847" t="s">
        <v>0</v>
      </c>
      <c r="I300" s="848" t="s">
        <v>0</v>
      </c>
      <c r="J300" s="860" t="s">
        <v>0</v>
      </c>
      <c r="K300" s="16"/>
      <c r="M300" s="85"/>
      <c r="N300" s="85"/>
      <c r="O300" s="253"/>
      <c r="AC300" s="258"/>
      <c r="AE300" s="253"/>
      <c r="AF300" s="16"/>
      <c r="AG300" s="16"/>
    </row>
    <row r="301" spans="1:33" ht="12.5" customHeight="1" x14ac:dyDescent="0.25">
      <c r="A301" s="574">
        <v>298</v>
      </c>
      <c r="B301" s="696">
        <v>8</v>
      </c>
      <c r="C301" s="844">
        <v>45830</v>
      </c>
      <c r="D301" s="850" t="s">
        <v>10</v>
      </c>
      <c r="E301" s="836" t="str">
        <f t="shared" ref="E301:F305" si="60">VLOOKUP(M301,Teams,2)</f>
        <v>CLINTON FC 30</v>
      </c>
      <c r="F301" s="836" t="str">
        <f t="shared" si="60"/>
        <v xml:space="preserve">FC SHELTON </v>
      </c>
      <c r="G301" s="846"/>
      <c r="H301" s="847">
        <v>0.33333333333333331</v>
      </c>
      <c r="I301" s="848" t="str">
        <f>VLOOKUP(E301,fields,2)</f>
        <v>Indian River Sports Complex (T), Clinton</v>
      </c>
      <c r="J301" s="849" t="s">
        <v>950</v>
      </c>
      <c r="K301" s="16"/>
      <c r="M301" s="85" t="s">
        <v>96</v>
      </c>
      <c r="N301" s="85" t="s">
        <v>99</v>
      </c>
      <c r="P301" s="85"/>
      <c r="Q301" s="85"/>
    </row>
    <row r="302" spans="1:33" ht="12.75" customHeight="1" x14ac:dyDescent="0.25">
      <c r="A302" s="574">
        <v>299</v>
      </c>
      <c r="B302" s="696">
        <v>8</v>
      </c>
      <c r="C302" s="844">
        <v>45830</v>
      </c>
      <c r="D302" s="850" t="s">
        <v>10</v>
      </c>
      <c r="E302" s="869" t="str">
        <f t="shared" si="60"/>
        <v>GREENWICH FC 30</v>
      </c>
      <c r="F302" s="869" t="str">
        <f t="shared" si="60"/>
        <v>CHESHIRE SC UNITED</v>
      </c>
      <c r="G302" s="846"/>
      <c r="H302" s="847">
        <f>VLOOKUP(E302,START_TIMES,2)</f>
        <v>0.41666666666666702</v>
      </c>
      <c r="I302" s="848" t="str">
        <f>VLOOKUP(E302,fields,2)</f>
        <v>Greenwich Fields</v>
      </c>
      <c r="J302" s="849"/>
      <c r="K302" s="16"/>
      <c r="M302" s="85" t="s">
        <v>94</v>
      </c>
      <c r="N302" s="85" t="s">
        <v>97</v>
      </c>
      <c r="O302" s="253"/>
      <c r="AC302" s="258"/>
      <c r="AE302" s="253"/>
      <c r="AF302" s="16"/>
      <c r="AG302" s="16"/>
    </row>
    <row r="303" spans="1:33" ht="12.75" customHeight="1" x14ac:dyDescent="0.25">
      <c r="A303" s="574">
        <v>300</v>
      </c>
      <c r="B303" s="696">
        <v>8</v>
      </c>
      <c r="C303" s="844">
        <v>45830</v>
      </c>
      <c r="D303" s="850" t="s">
        <v>10</v>
      </c>
      <c r="E303" s="836" t="str">
        <f t="shared" si="60"/>
        <v>HAMDEN ALL STARS</v>
      </c>
      <c r="F303" s="836" t="str">
        <f t="shared" si="60"/>
        <v>MILFORD AMIGOS</v>
      </c>
      <c r="G303" s="846"/>
      <c r="H303" s="847">
        <f>VLOOKUP(E303,START_TIMES,2)</f>
        <v>0.41666666666666669</v>
      </c>
      <c r="I303" s="848" t="str">
        <f>VLOOKUP(E303,fields,2)</f>
        <v>Westwoods HS (G), Hamden</v>
      </c>
      <c r="J303" s="849"/>
      <c r="K303" s="16"/>
      <c r="M303" s="85" t="s">
        <v>92</v>
      </c>
      <c r="N303" s="85" t="s">
        <v>98</v>
      </c>
    </row>
    <row r="304" spans="1:33" ht="12.75" customHeight="1" x14ac:dyDescent="0.25">
      <c r="A304" s="574">
        <v>301</v>
      </c>
      <c r="B304" s="696">
        <v>8</v>
      </c>
      <c r="C304" s="844">
        <v>45830</v>
      </c>
      <c r="D304" s="850" t="s">
        <v>10</v>
      </c>
      <c r="E304" s="836" t="str">
        <f t="shared" si="60"/>
        <v>STAMFORD FC</v>
      </c>
      <c r="F304" s="836" t="str">
        <f t="shared" si="60"/>
        <v>DANBURY UNITED</v>
      </c>
      <c r="G304" s="846"/>
      <c r="H304" s="847">
        <f>VLOOKUP(E304,START_TIMES,2)</f>
        <v>0.33333333333333331</v>
      </c>
      <c r="I304" s="848" t="str">
        <f>VLOOKUP(E304,fields,2)</f>
        <v>West Beach Fields (T), Stamford</v>
      </c>
      <c r="J304" s="849"/>
      <c r="K304" s="16"/>
      <c r="M304" s="85" t="s">
        <v>101</v>
      </c>
      <c r="N304" s="85" t="s">
        <v>93</v>
      </c>
    </row>
    <row r="305" spans="1:29" ht="12.75" customHeight="1" x14ac:dyDescent="0.25">
      <c r="A305" s="574">
        <v>302</v>
      </c>
      <c r="B305" s="696">
        <v>8</v>
      </c>
      <c r="C305" s="844">
        <v>45830</v>
      </c>
      <c r="D305" s="850" t="s">
        <v>10</v>
      </c>
      <c r="E305" s="836" t="str">
        <f t="shared" si="60"/>
        <v>SALTY DOGS</v>
      </c>
      <c r="F305" s="836" t="str">
        <f t="shared" si="60"/>
        <v>MILFORD TUESDAY</v>
      </c>
      <c r="G305" s="846"/>
      <c r="H305" s="847">
        <f>VLOOKUP(E305,START_TIMES,2)</f>
        <v>0.33333333333333331</v>
      </c>
      <c r="I305" s="848" t="str">
        <f>VLOOKUP(E305,fields,2)</f>
        <v>Nonnewaug HS  (T), Woodbury</v>
      </c>
      <c r="J305" s="849"/>
      <c r="K305" s="16"/>
      <c r="M305" s="85" t="s">
        <v>95</v>
      </c>
      <c r="N305" s="85" t="s">
        <v>100</v>
      </c>
    </row>
    <row r="306" spans="1:29" ht="12.75" customHeight="1" x14ac:dyDescent="0.25">
      <c r="A306" s="574">
        <v>303</v>
      </c>
      <c r="B306" s="696" t="s">
        <v>0</v>
      </c>
      <c r="C306" s="844" t="s">
        <v>0</v>
      </c>
      <c r="D306" s="857" t="s">
        <v>0</v>
      </c>
      <c r="E306" s="858" t="s">
        <v>0</v>
      </c>
      <c r="F306" s="859" t="s">
        <v>0</v>
      </c>
      <c r="G306" s="846" t="s">
        <v>0</v>
      </c>
      <c r="H306" s="847" t="s">
        <v>0</v>
      </c>
      <c r="I306" s="848" t="s">
        <v>0</v>
      </c>
      <c r="J306" s="860" t="s">
        <v>0</v>
      </c>
      <c r="K306" s="16"/>
      <c r="M306" s="85"/>
      <c r="N306" s="85"/>
    </row>
    <row r="307" spans="1:29" ht="12.75" customHeight="1" x14ac:dyDescent="0.25">
      <c r="A307" s="574">
        <v>304</v>
      </c>
      <c r="B307" s="696">
        <v>8</v>
      </c>
      <c r="C307" s="844">
        <v>45830</v>
      </c>
      <c r="D307" s="853" t="s">
        <v>175</v>
      </c>
      <c r="E307" s="836" t="str">
        <f t="shared" ref="E307:F311" si="61">VLOOKUP(M307,Teams,2)</f>
        <v>COYOTES FC</v>
      </c>
      <c r="F307" s="836" t="str">
        <f t="shared" si="61"/>
        <v>FC CALDO VERDE</v>
      </c>
      <c r="G307" s="846"/>
      <c r="H307" s="847">
        <f>VLOOKUP(E307,START_TIMES,2)</f>
        <v>0.33333333333333331</v>
      </c>
      <c r="I307" s="848" t="str">
        <f>VLOOKUP(E307,fields,2)</f>
        <v>Pragemann  Park (G), Wallingford</v>
      </c>
      <c r="J307" s="849"/>
      <c r="K307" s="16"/>
      <c r="M307" s="85" t="s">
        <v>151</v>
      </c>
      <c r="N307" s="85" t="s">
        <v>153</v>
      </c>
    </row>
    <row r="308" spans="1:29" ht="12.75" customHeight="1" x14ac:dyDescent="0.25">
      <c r="A308" s="574">
        <v>305</v>
      </c>
      <c r="B308" s="696">
        <v>8</v>
      </c>
      <c r="C308" s="844">
        <v>45830</v>
      </c>
      <c r="D308" s="853" t="s">
        <v>175</v>
      </c>
      <c r="E308" s="773" t="str">
        <f t="shared" si="61"/>
        <v>BYE 30</v>
      </c>
      <c r="F308" s="836" t="str">
        <f t="shared" si="61"/>
        <v>FC CELTA</v>
      </c>
      <c r="G308" s="846"/>
      <c r="H308" s="847" t="str">
        <f>VLOOKUP(E308,START_TIMES,2)</f>
        <v>--</v>
      </c>
      <c r="I308" s="848" t="str">
        <f>VLOOKUP(E308,fields,2)</f>
        <v>--</v>
      </c>
      <c r="J308" s="849"/>
      <c r="K308" s="16"/>
      <c r="M308" s="85" t="s">
        <v>150</v>
      </c>
      <c r="N308" s="85" t="s">
        <v>154</v>
      </c>
    </row>
    <row r="309" spans="1:29" ht="12.75" customHeight="1" x14ac:dyDescent="0.25">
      <c r="A309" s="574">
        <v>306</v>
      </c>
      <c r="B309" s="696">
        <v>8</v>
      </c>
      <c r="C309" s="844">
        <v>45830</v>
      </c>
      <c r="D309" s="853" t="s">
        <v>175</v>
      </c>
      <c r="E309" s="836" t="str">
        <f t="shared" si="61"/>
        <v>LITCHFIELD COUNTY BLUES 30</v>
      </c>
      <c r="F309" s="836" t="str">
        <f t="shared" si="61"/>
        <v>NAUGATUCK FUSION</v>
      </c>
      <c r="G309" s="854"/>
      <c r="H309" s="847">
        <f>VLOOKUP(E309,START_TIMES,2)</f>
        <v>0.375</v>
      </c>
      <c r="I309" s="848" t="str">
        <f>VLOOKUP(E309,fields,2)</f>
        <v>New Milford HS (T), New Milford</v>
      </c>
      <c r="J309" s="849"/>
      <c r="K309" s="16"/>
      <c r="M309" s="85" t="s">
        <v>155</v>
      </c>
      <c r="N309" s="85" t="s">
        <v>156</v>
      </c>
    </row>
    <row r="310" spans="1:29" ht="12.75" customHeight="1" x14ac:dyDescent="0.25">
      <c r="A310" s="574">
        <v>307</v>
      </c>
      <c r="B310" s="696">
        <v>8</v>
      </c>
      <c r="C310" s="844">
        <v>45830</v>
      </c>
      <c r="D310" s="853" t="s">
        <v>175</v>
      </c>
      <c r="E310" s="836" t="str">
        <f t="shared" si="61"/>
        <v>TRINITY FC</v>
      </c>
      <c r="F310" s="836" t="str">
        <f t="shared" si="61"/>
        <v>ECUA-ANDES 30</v>
      </c>
      <c r="G310" s="846"/>
      <c r="H310" s="847">
        <f>VLOOKUP(E310,START_TIMES,2)</f>
        <v>0.33333333333333331</v>
      </c>
      <c r="I310" s="848" t="str">
        <f>VLOOKUP(E310,fields,2)</f>
        <v>Pease Road (G), Woodbridge</v>
      </c>
      <c r="J310" s="849"/>
      <c r="K310" s="16"/>
      <c r="M310" s="85" t="s">
        <v>159</v>
      </c>
      <c r="N310" s="85" t="s">
        <v>152</v>
      </c>
    </row>
    <row r="311" spans="1:29" ht="12.75" customHeight="1" thickBot="1" x14ac:dyDescent="0.3">
      <c r="A311" s="574">
        <v>308</v>
      </c>
      <c r="B311" s="696">
        <v>8</v>
      </c>
      <c r="C311" s="844">
        <v>45830</v>
      </c>
      <c r="D311" s="853" t="s">
        <v>175</v>
      </c>
      <c r="E311" s="836" t="str">
        <f t="shared" si="61"/>
        <v>QPR</v>
      </c>
      <c r="F311" s="836" t="str">
        <f t="shared" si="61"/>
        <v>NORWALK FC</v>
      </c>
      <c r="G311" s="846"/>
      <c r="H311" s="847">
        <f>VLOOKUP(E311,START_TIMES,2)</f>
        <v>0.375</v>
      </c>
      <c r="I311" s="848" t="str">
        <f>VLOOKUP(E311,fields,2)</f>
        <v>Quinnipiac Park (G), Cheshire</v>
      </c>
      <c r="J311" s="849"/>
      <c r="K311" s="16"/>
      <c r="M311" s="85" t="s">
        <v>158</v>
      </c>
      <c r="N311" s="85" t="s">
        <v>157</v>
      </c>
    </row>
    <row r="312" spans="1:29" ht="12.75" customHeight="1" thickTop="1" thickBot="1" x14ac:dyDescent="0.35">
      <c r="A312" s="574">
        <v>309</v>
      </c>
      <c r="B312" s="696" t="s">
        <v>0</v>
      </c>
      <c r="C312" s="844" t="s">
        <v>0</v>
      </c>
      <c r="D312" s="857" t="s">
        <v>0</v>
      </c>
      <c r="E312" s="858" t="s">
        <v>0</v>
      </c>
      <c r="F312" s="859" t="s">
        <v>0</v>
      </c>
      <c r="G312" s="846" t="s">
        <v>0</v>
      </c>
      <c r="H312" s="847" t="s">
        <v>0</v>
      </c>
      <c r="I312" s="848" t="s">
        <v>0</v>
      </c>
      <c r="J312" s="860" t="s">
        <v>0</v>
      </c>
      <c r="K312" s="16"/>
      <c r="M312" s="85"/>
      <c r="N312" s="85"/>
      <c r="S312" s="16"/>
      <c r="T312" s="198"/>
      <c r="U312" s="198"/>
      <c r="V312" s="16">
        <v>73</v>
      </c>
      <c r="W312" s="209"/>
      <c r="X312" s="215"/>
      <c r="Y312" s="16"/>
      <c r="Z312" s="16"/>
      <c r="AC312" s="16"/>
    </row>
    <row r="313" spans="1:29" ht="12.75" customHeight="1" thickTop="1" thickBot="1" x14ac:dyDescent="0.35">
      <c r="A313" s="574">
        <v>310</v>
      </c>
      <c r="B313" s="696">
        <v>8</v>
      </c>
      <c r="C313" s="844">
        <v>45830</v>
      </c>
      <c r="D313" s="851" t="s">
        <v>11</v>
      </c>
      <c r="E313" s="836" t="str">
        <f t="shared" ref="E313:F317" si="62">VLOOKUP(M313,Teams,2)</f>
        <v>CLUB NAPOLI 40</v>
      </c>
      <c r="F313" s="836" t="str">
        <f t="shared" si="62"/>
        <v>FAIRFIELD GAC 40</v>
      </c>
      <c r="G313" s="846"/>
      <c r="H313" s="847">
        <f>VLOOKUP(E313,START_TIMES,2)</f>
        <v>0.375</v>
      </c>
      <c r="I313" s="848" t="str">
        <f>VLOOKUP(E313,fields,2)</f>
        <v>North Farms Park (G), North Branford</v>
      </c>
      <c r="J313" s="849"/>
      <c r="K313" s="16"/>
      <c r="M313" s="85" t="s">
        <v>161</v>
      </c>
      <c r="N313" s="85" t="s">
        <v>163</v>
      </c>
      <c r="S313" s="16"/>
      <c r="T313" s="198"/>
      <c r="U313" s="198"/>
      <c r="V313" s="16"/>
      <c r="W313" s="209"/>
      <c r="X313" s="215"/>
      <c r="Y313" s="16"/>
      <c r="Z313" s="16"/>
      <c r="AC313" s="16"/>
    </row>
    <row r="314" spans="1:29" ht="12.75" customHeight="1" thickTop="1" thickBot="1" x14ac:dyDescent="0.35">
      <c r="A314" s="574">
        <v>311</v>
      </c>
      <c r="B314" s="696">
        <v>8</v>
      </c>
      <c r="C314" s="844">
        <v>45830</v>
      </c>
      <c r="D314" s="851" t="s">
        <v>11</v>
      </c>
      <c r="E314" s="836" t="str">
        <f t="shared" si="62"/>
        <v>CLINTON FC 40</v>
      </c>
      <c r="F314" s="836" t="str">
        <f t="shared" si="62"/>
        <v>GREENWICH FC 40</v>
      </c>
      <c r="G314" s="846"/>
      <c r="H314" s="847">
        <f>VLOOKUP(E314,START_TIMES,2)</f>
        <v>0.33333333333333331</v>
      </c>
      <c r="I314" s="848" t="str">
        <f>VLOOKUP(E314,fields,2)</f>
        <v>Indian River Sports Complex (T), Clinton</v>
      </c>
      <c r="J314" s="849"/>
      <c r="K314" s="16"/>
      <c r="M314" s="85" t="s">
        <v>160</v>
      </c>
      <c r="N314" s="85" t="s">
        <v>104</v>
      </c>
      <c r="S314" s="16"/>
      <c r="T314" s="198"/>
      <c r="U314" s="198"/>
      <c r="V314" s="16">
        <v>74</v>
      </c>
      <c r="W314" s="209"/>
      <c r="X314" s="215"/>
      <c r="Y314" s="16"/>
      <c r="Z314" s="16"/>
      <c r="AC314" s="16"/>
    </row>
    <row r="315" spans="1:29" ht="12.75" customHeight="1" thickTop="1" x14ac:dyDescent="0.25">
      <c r="A315" s="574">
        <v>312</v>
      </c>
      <c r="B315" s="696">
        <v>8</v>
      </c>
      <c r="C315" s="844">
        <v>45830</v>
      </c>
      <c r="D315" s="851" t="s">
        <v>11</v>
      </c>
      <c r="E315" s="836" t="str">
        <f t="shared" si="62"/>
        <v>GREENWICH PUMAS FC 40</v>
      </c>
      <c r="F315" s="836" t="str">
        <f t="shared" si="62"/>
        <v xml:space="preserve">GUILFORD CELTIC </v>
      </c>
      <c r="G315" s="846"/>
      <c r="H315" s="847">
        <f>VLOOKUP(E315,START_TIMES,2)</f>
        <v>0.41666666666666669</v>
      </c>
      <c r="I315" s="848" t="str">
        <f>VLOOKUP(E315,fields,2)</f>
        <v>Greenwich Fields</v>
      </c>
      <c r="J315" s="849"/>
      <c r="K315" s="16"/>
      <c r="M315" s="85" t="s">
        <v>105</v>
      </c>
      <c r="N315" s="85" t="s">
        <v>106</v>
      </c>
    </row>
    <row r="316" spans="1:29" ht="12.75" customHeight="1" x14ac:dyDescent="0.25">
      <c r="A316" s="574">
        <v>313</v>
      </c>
      <c r="B316" s="696">
        <v>8</v>
      </c>
      <c r="C316" s="844">
        <v>45830</v>
      </c>
      <c r="D316" s="851" t="s">
        <v>11</v>
      </c>
      <c r="E316" s="836" t="str">
        <f t="shared" si="62"/>
        <v>VASCO DA GAMA 40</v>
      </c>
      <c r="F316" s="836" t="str">
        <f t="shared" si="62"/>
        <v>DANBURY UNITED 40</v>
      </c>
      <c r="G316" s="846"/>
      <c r="H316" s="847">
        <f>VLOOKUP(E316,START_TIMES,2)</f>
        <v>0.41666666666666702</v>
      </c>
      <c r="I316" s="848" t="str">
        <f>VLOOKUP(E316,fields,2)</f>
        <v>Veterans Memorial Park (T), Bridgeport</v>
      </c>
      <c r="J316" s="849"/>
      <c r="K316" s="16"/>
      <c r="M316" s="85" t="s">
        <v>109</v>
      </c>
      <c r="N316" s="85" t="s">
        <v>162</v>
      </c>
    </row>
    <row r="317" spans="1:29" ht="12.75" customHeight="1" x14ac:dyDescent="0.25">
      <c r="A317" s="574">
        <v>314</v>
      </c>
      <c r="B317" s="696">
        <v>8</v>
      </c>
      <c r="C317" s="844">
        <v>45830</v>
      </c>
      <c r="D317" s="851" t="s">
        <v>11</v>
      </c>
      <c r="E317" s="836" t="str">
        <f t="shared" si="62"/>
        <v>STORM FC</v>
      </c>
      <c r="F317" s="836" t="str">
        <f t="shared" si="62"/>
        <v>SHEBEEN FC</v>
      </c>
      <c r="G317" s="846"/>
      <c r="H317" s="847">
        <f>VLOOKUP(E317,START_TIMES,2)</f>
        <v>0.33333333333333331</v>
      </c>
      <c r="I317" s="848" t="str">
        <f>VLOOKUP(E317,fields,2)</f>
        <v>Wakeman Park (T), Westport</v>
      </c>
      <c r="J317" s="849"/>
      <c r="K317" s="16"/>
      <c r="M317" s="85" t="s">
        <v>108</v>
      </c>
      <c r="N317" s="85" t="s">
        <v>107</v>
      </c>
    </row>
    <row r="318" spans="1:29" ht="12.75" customHeight="1" thickBot="1" x14ac:dyDescent="0.4">
      <c r="A318" s="574">
        <v>315</v>
      </c>
      <c r="B318" s="696" t="s">
        <v>0</v>
      </c>
      <c r="C318" s="844" t="s">
        <v>0</v>
      </c>
      <c r="D318" s="857" t="s">
        <v>0</v>
      </c>
      <c r="E318" s="858" t="s">
        <v>0</v>
      </c>
      <c r="F318" s="859" t="s">
        <v>0</v>
      </c>
      <c r="G318" s="846" t="s">
        <v>0</v>
      </c>
      <c r="H318" s="847" t="s">
        <v>0</v>
      </c>
      <c r="I318" s="848" t="s">
        <v>0</v>
      </c>
      <c r="J318" s="860" t="s">
        <v>0</v>
      </c>
      <c r="K318" s="16"/>
      <c r="M318" s="281"/>
      <c r="N318" s="281"/>
    </row>
    <row r="319" spans="1:29" ht="12.75" customHeight="1" thickTop="1" thickBot="1" x14ac:dyDescent="0.35">
      <c r="A319" s="574">
        <v>316</v>
      </c>
      <c r="B319" s="696">
        <v>8</v>
      </c>
      <c r="C319" s="844">
        <v>45830</v>
      </c>
      <c r="D319" s="861" t="s">
        <v>1114</v>
      </c>
      <c r="E319" s="864" t="str">
        <f t="shared" ref="E319:F322" si="63">VLOOKUP(M319,Teams,2)</f>
        <v>NEW HAVEN AMERICANS</v>
      </c>
      <c r="F319" s="864" t="str">
        <f t="shared" si="63"/>
        <v>LITCHFIELD COUNTY BLUES 40</v>
      </c>
      <c r="G319" s="846"/>
      <c r="H319" s="847">
        <f>VLOOKUP(E319,START_TIMES,2)</f>
        <v>0.41666666666666702</v>
      </c>
      <c r="I319" s="848" t="str">
        <f>VLOOKUP(E319,fields,2)</f>
        <v>Peck Place School (G), Orange</v>
      </c>
      <c r="J319" s="860"/>
      <c r="K319" s="16"/>
      <c r="M319" s="736" t="s">
        <v>114</v>
      </c>
      <c r="N319" s="736" t="s">
        <v>113</v>
      </c>
      <c r="S319" s="16"/>
      <c r="T319" s="198"/>
      <c r="U319" s="198"/>
      <c r="V319" s="16"/>
      <c r="W319" s="209"/>
      <c r="X319" s="215"/>
      <c r="Y319" s="16"/>
      <c r="Z319" s="16"/>
      <c r="AC319" s="16"/>
    </row>
    <row r="320" spans="1:29" ht="12.75" customHeight="1" thickTop="1" thickBot="1" x14ac:dyDescent="0.35">
      <c r="A320" s="574">
        <v>317</v>
      </c>
      <c r="B320" s="696">
        <v>8</v>
      </c>
      <c r="C320" s="844">
        <v>45830</v>
      </c>
      <c r="D320" s="861" t="s">
        <v>1114</v>
      </c>
      <c r="E320" s="864" t="str">
        <f t="shared" si="63"/>
        <v>GUILFORD BELL CURVE</v>
      </c>
      <c r="F320" s="864" t="str">
        <f t="shared" si="63"/>
        <v>NORTH BRANFORD 40</v>
      </c>
      <c r="G320" s="846"/>
      <c r="H320" s="847">
        <f>VLOOKUP(E320,START_TIMES,2)</f>
        <v>0.41666666666666669</v>
      </c>
      <c r="I320" s="848" t="str">
        <f>VLOOKUP(E320,fields,2)</f>
        <v>Guilford HS (T), Guilford</v>
      </c>
      <c r="J320" s="849"/>
      <c r="K320" s="16"/>
      <c r="M320" s="736" t="s">
        <v>112</v>
      </c>
      <c r="N320" s="736" t="s">
        <v>115</v>
      </c>
      <c r="S320" s="16"/>
      <c r="T320" s="198"/>
      <c r="U320" s="198"/>
      <c r="V320" s="16"/>
      <c r="W320" s="209"/>
      <c r="X320" s="215"/>
      <c r="Y320" s="16"/>
      <c r="Z320" s="16"/>
      <c r="AC320" s="16"/>
    </row>
    <row r="321" spans="1:21" ht="12.75" customHeight="1" thickTop="1" x14ac:dyDescent="0.3">
      <c r="A321" s="574">
        <v>318</v>
      </c>
      <c r="B321" s="696">
        <v>8</v>
      </c>
      <c r="C321" s="844">
        <v>45830</v>
      </c>
      <c r="D321" s="861" t="s">
        <v>1114</v>
      </c>
      <c r="E321" s="866" t="str">
        <f t="shared" si="63"/>
        <v>SOUTHEAST ROVERS</v>
      </c>
      <c r="F321" s="867" t="s">
        <v>31</v>
      </c>
      <c r="G321" s="854"/>
      <c r="H321" s="847">
        <v>0.33333333333333331</v>
      </c>
      <c r="I321" s="848" t="str">
        <f>VLOOKUP(E321,fields,2)</f>
        <v>East Lyme HS (T), East Lyme</v>
      </c>
      <c r="J321" s="849" t="s">
        <v>950</v>
      </c>
      <c r="K321" s="16"/>
      <c r="M321" s="754" t="s">
        <v>117</v>
      </c>
      <c r="N321" s="754" t="s">
        <v>110</v>
      </c>
    </row>
    <row r="322" spans="1:21" ht="12.75" customHeight="1" x14ac:dyDescent="0.3">
      <c r="A322" s="574">
        <v>319</v>
      </c>
      <c r="B322" s="696">
        <v>8</v>
      </c>
      <c r="C322" s="844">
        <v>45830</v>
      </c>
      <c r="D322" s="861" t="s">
        <v>1114</v>
      </c>
      <c r="E322" s="864" t="str">
        <f t="shared" si="63"/>
        <v>FC LEONE</v>
      </c>
      <c r="F322" s="864" t="str">
        <f t="shared" si="63"/>
        <v>PAN ZONES</v>
      </c>
      <c r="G322" s="846"/>
      <c r="H322" s="847">
        <f>VLOOKUP(E322,START_TIMES,2)</f>
        <v>0.41666666666666669</v>
      </c>
      <c r="I322" s="848" t="str">
        <f>VLOOKUP(E322,fields,2)</f>
        <v>Memorial Field (G), North Haven</v>
      </c>
      <c r="J322" s="849"/>
      <c r="K322" s="16"/>
      <c r="M322" s="754" t="s">
        <v>111</v>
      </c>
      <c r="N322" s="754" t="s">
        <v>116</v>
      </c>
    </row>
    <row r="323" spans="1:21" ht="12.65" customHeight="1" thickBot="1" x14ac:dyDescent="0.35">
      <c r="A323" s="574">
        <v>320</v>
      </c>
      <c r="B323" s="696" t="s">
        <v>0</v>
      </c>
      <c r="C323" s="844" t="s">
        <v>0</v>
      </c>
      <c r="D323" s="857" t="s">
        <v>0</v>
      </c>
      <c r="E323" s="858" t="s">
        <v>0</v>
      </c>
      <c r="F323" s="859" t="s">
        <v>0</v>
      </c>
      <c r="G323" s="846" t="s">
        <v>0</v>
      </c>
      <c r="H323" s="847" t="s">
        <v>0</v>
      </c>
      <c r="I323" s="848" t="s">
        <v>0</v>
      </c>
      <c r="J323" s="860" t="s">
        <v>0</v>
      </c>
      <c r="K323" s="16"/>
      <c r="M323" s="599"/>
      <c r="N323" s="599"/>
    </row>
    <row r="324" spans="1:21" ht="12.75" customHeight="1" thickTop="1" thickBot="1" x14ac:dyDescent="0.35">
      <c r="A324" s="574">
        <v>321</v>
      </c>
      <c r="B324" s="696">
        <v>8</v>
      </c>
      <c r="C324" s="844">
        <v>45830</v>
      </c>
      <c r="D324" s="875" t="s">
        <v>1115</v>
      </c>
      <c r="E324" s="836" t="str">
        <f t="shared" ref="E324:F327" si="64">VLOOKUP(M324,Teams,2)</f>
        <v>LUSITANOS FC</v>
      </c>
      <c r="F324" s="836" t="str">
        <f t="shared" si="64"/>
        <v>ECUA-ANDES 40</v>
      </c>
      <c r="G324" s="846"/>
      <c r="H324" s="847">
        <f>VLOOKUP(E324,START_TIMES,2)</f>
        <v>0.41666666666666669</v>
      </c>
      <c r="I324" s="848" t="str">
        <f>VLOOKUP(E324,fields,2)</f>
        <v>Veterans Memorial Park (T), Bridgeport</v>
      </c>
      <c r="J324" s="849"/>
      <c r="K324" s="16"/>
      <c r="M324" s="777" t="s">
        <v>122</v>
      </c>
      <c r="N324" s="777" t="s">
        <v>121</v>
      </c>
    </row>
    <row r="325" spans="1:21" ht="12.75" customHeight="1" thickTop="1" thickBot="1" x14ac:dyDescent="0.35">
      <c r="A325" s="574">
        <v>322</v>
      </c>
      <c r="B325" s="696">
        <v>8</v>
      </c>
      <c r="C325" s="844">
        <v>45830</v>
      </c>
      <c r="D325" s="875" t="s">
        <v>1115</v>
      </c>
      <c r="E325" s="836" t="str">
        <f t="shared" si="64"/>
        <v>DERBY QUITUS</v>
      </c>
      <c r="F325" s="836" t="str">
        <f t="shared" si="64"/>
        <v>RIDGEFIELD KICKS</v>
      </c>
      <c r="G325" s="846"/>
      <c r="H325" s="847">
        <f>VLOOKUP(E325,START_TIMES,2)</f>
        <v>0.33333333333333331</v>
      </c>
      <c r="I325" s="848" t="str">
        <f>VLOOKUP(E325,fields,2)</f>
        <v>Witek Park (G), Derby</v>
      </c>
      <c r="J325" s="849"/>
      <c r="K325" s="16"/>
      <c r="M325" s="777" t="s">
        <v>120</v>
      </c>
      <c r="N325" s="777" t="s">
        <v>123</v>
      </c>
    </row>
    <row r="326" spans="1:21" ht="12.75" customHeight="1" thickTop="1" thickBot="1" x14ac:dyDescent="0.35">
      <c r="A326" s="574">
        <v>323</v>
      </c>
      <c r="B326" s="696">
        <v>8</v>
      </c>
      <c r="C326" s="844">
        <v>45830</v>
      </c>
      <c r="D326" s="875" t="s">
        <v>1115</v>
      </c>
      <c r="E326" s="836" t="str">
        <f t="shared" si="64"/>
        <v>WILTON WOLVES</v>
      </c>
      <c r="F326" s="836" t="str">
        <f t="shared" si="64"/>
        <v>BESA SC</v>
      </c>
      <c r="G326" s="854"/>
      <c r="H326" s="847">
        <f>VLOOKUP(E326,START_TIMES,2)</f>
        <v>0.41666666666666702</v>
      </c>
      <c r="I326" s="848" t="str">
        <f>VLOOKUP(E326,fields,2)</f>
        <v>Lily Field (T), Wilton</v>
      </c>
      <c r="J326" s="849"/>
      <c r="K326" s="16"/>
      <c r="M326" s="777" t="s">
        <v>125</v>
      </c>
      <c r="N326" s="777" t="s">
        <v>118</v>
      </c>
    </row>
    <row r="327" spans="1:21" ht="12.75" customHeight="1" thickTop="1" thickBot="1" x14ac:dyDescent="0.35">
      <c r="A327" s="574">
        <v>324</v>
      </c>
      <c r="B327" s="696">
        <v>8</v>
      </c>
      <c r="C327" s="844">
        <v>45830</v>
      </c>
      <c r="D327" s="875" t="s">
        <v>1115</v>
      </c>
      <c r="E327" s="877" t="str">
        <f t="shared" si="64"/>
        <v>BYE 40S</v>
      </c>
      <c r="F327" s="878" t="str">
        <f t="shared" si="64"/>
        <v>STAMFORD UNITED</v>
      </c>
      <c r="G327" s="846"/>
      <c r="H327" s="847" t="str">
        <f>VLOOKUP(E327,START_TIMES,2)</f>
        <v>--</v>
      </c>
      <c r="I327" s="848" t="str">
        <f>VLOOKUP(E327,fields,2)</f>
        <v>--</v>
      </c>
      <c r="J327" s="849"/>
      <c r="K327" s="16"/>
      <c r="M327" s="777" t="s">
        <v>119</v>
      </c>
      <c r="N327" s="777" t="s">
        <v>124</v>
      </c>
    </row>
    <row r="328" spans="1:21" ht="12.75" customHeight="1" thickTop="1" thickBot="1" x14ac:dyDescent="0.35">
      <c r="A328" s="574">
        <v>325</v>
      </c>
      <c r="B328" s="696" t="s">
        <v>0</v>
      </c>
      <c r="C328" s="844" t="s">
        <v>0</v>
      </c>
      <c r="D328" s="857" t="s">
        <v>0</v>
      </c>
      <c r="E328" s="858" t="s">
        <v>0</v>
      </c>
      <c r="F328" s="859" t="s">
        <v>0</v>
      </c>
      <c r="G328" s="846" t="s">
        <v>0</v>
      </c>
      <c r="H328" s="847" t="s">
        <v>0</v>
      </c>
      <c r="I328" s="848" t="s">
        <v>0</v>
      </c>
      <c r="J328" s="860" t="s">
        <v>0</v>
      </c>
      <c r="K328" s="16"/>
      <c r="M328" s="456"/>
      <c r="N328" s="456"/>
      <c r="P328" s="206" t="s">
        <v>114</v>
      </c>
      <c r="Q328" s="253">
        <v>5</v>
      </c>
      <c r="R328" s="748">
        <v>2</v>
      </c>
      <c r="S328" s="206" t="s">
        <v>110</v>
      </c>
      <c r="T328" s="206" t="s">
        <v>111</v>
      </c>
      <c r="U328" s="274"/>
    </row>
    <row r="329" spans="1:21" ht="12.75" customHeight="1" thickTop="1" thickBot="1" x14ac:dyDescent="0.35">
      <c r="A329" s="574">
        <v>326</v>
      </c>
      <c r="B329" s="696">
        <v>8</v>
      </c>
      <c r="C329" s="844">
        <v>45830</v>
      </c>
      <c r="D329" s="845" t="s">
        <v>1076</v>
      </c>
      <c r="E329" s="836" t="str">
        <f t="shared" ref="E329:F333" si="65">VLOOKUP(M329,Teams,2)</f>
        <v>FAIRFIELD GAC 50</v>
      </c>
      <c r="F329" s="836" t="str">
        <f t="shared" si="65"/>
        <v>GREENWICH PUMAS FC 50</v>
      </c>
      <c r="G329" s="854"/>
      <c r="H329" s="847">
        <v>0.33333333333333331</v>
      </c>
      <c r="I329" s="848" t="str">
        <f>VLOOKUP(E329,fields,2)</f>
        <v>Ludlowe HS (T), Fairfield</v>
      </c>
      <c r="J329" s="849"/>
      <c r="K329" s="16"/>
      <c r="M329" s="781" t="s">
        <v>127</v>
      </c>
      <c r="N329" s="781" t="s">
        <v>129</v>
      </c>
      <c r="P329" s="206" t="s">
        <v>115</v>
      </c>
      <c r="Q329" s="253">
        <v>6</v>
      </c>
      <c r="R329" s="748">
        <v>2</v>
      </c>
      <c r="S329" s="206" t="s">
        <v>112</v>
      </c>
      <c r="T329" s="206" t="s">
        <v>116</v>
      </c>
      <c r="U329" s="274"/>
    </row>
    <row r="330" spans="1:21" ht="12.75" customHeight="1" thickTop="1" thickBot="1" x14ac:dyDescent="0.35">
      <c r="A330" s="574">
        <v>327</v>
      </c>
      <c r="B330" s="696">
        <v>8</v>
      </c>
      <c r="C330" s="844">
        <v>45830</v>
      </c>
      <c r="D330" s="845" t="s">
        <v>1076</v>
      </c>
      <c r="E330" s="868" t="str">
        <f t="shared" si="65"/>
        <v>BYE 50</v>
      </c>
      <c r="F330" s="836" t="str">
        <f t="shared" si="65"/>
        <v>NORWALK MARINERS LEGENDS</v>
      </c>
      <c r="G330" s="854"/>
      <c r="H330" s="847" t="str">
        <f>VLOOKUP(E330,START_TIMES,2)</f>
        <v>--</v>
      </c>
      <c r="I330" s="848" t="str">
        <f>VLOOKUP(E330,fields,2)</f>
        <v>--</v>
      </c>
      <c r="J330" s="849"/>
      <c r="K330" s="16"/>
      <c r="M330" s="781" t="s">
        <v>126</v>
      </c>
      <c r="N330" s="781" t="s">
        <v>130</v>
      </c>
      <c r="P330" s="206" t="s">
        <v>116</v>
      </c>
      <c r="Q330" s="253">
        <v>7</v>
      </c>
      <c r="R330" s="748">
        <v>2</v>
      </c>
      <c r="S330" s="206" t="s">
        <v>115</v>
      </c>
      <c r="T330" s="206" t="s">
        <v>113</v>
      </c>
      <c r="U330" s="274"/>
    </row>
    <row r="331" spans="1:21" ht="12.75" customHeight="1" thickTop="1" thickBot="1" x14ac:dyDescent="0.35">
      <c r="A331" s="574">
        <v>328</v>
      </c>
      <c r="B331" s="696">
        <v>8</v>
      </c>
      <c r="C331" s="844">
        <v>45830</v>
      </c>
      <c r="D331" s="845" t="s">
        <v>1076</v>
      </c>
      <c r="E331" s="836" t="str">
        <f t="shared" si="65"/>
        <v>NORWALK SPORT COLOMBIA 50</v>
      </c>
      <c r="F331" s="836" t="str">
        <f t="shared" si="65"/>
        <v>REBELS UNITED</v>
      </c>
      <c r="G331" s="854"/>
      <c r="H331" s="847">
        <f>VLOOKUP(E331,START_TIMES,2)</f>
        <v>0.41666666666666669</v>
      </c>
      <c r="I331" s="848" t="str">
        <f>VLOOKUP(E331,fields,2)</f>
        <v>Nathan Hale MS (T), Norwalk</v>
      </c>
      <c r="J331" s="849"/>
      <c r="K331" s="16"/>
      <c r="M331" s="781" t="s">
        <v>131</v>
      </c>
      <c r="N331" s="781" t="s">
        <v>132</v>
      </c>
      <c r="P331" s="733" t="s">
        <v>117</v>
      </c>
      <c r="Q331" s="253">
        <v>8</v>
      </c>
      <c r="R331" s="748">
        <v>2</v>
      </c>
      <c r="S331" s="206" t="s">
        <v>114</v>
      </c>
      <c r="T331" s="206" t="s">
        <v>117</v>
      </c>
      <c r="U331" s="274"/>
    </row>
    <row r="332" spans="1:21" ht="12.75" customHeight="1" thickTop="1" thickBot="1" x14ac:dyDescent="0.35">
      <c r="A332" s="574">
        <v>329</v>
      </c>
      <c r="B332" s="696">
        <v>8</v>
      </c>
      <c r="C332" s="844">
        <v>45830</v>
      </c>
      <c r="D332" s="845" t="s">
        <v>1076</v>
      </c>
      <c r="E332" s="836" t="str">
        <f t="shared" si="65"/>
        <v>WESTPORT FC</v>
      </c>
      <c r="F332" s="836" t="str">
        <f t="shared" si="65"/>
        <v>GREENWICH FC 50</v>
      </c>
      <c r="G332" s="854"/>
      <c r="H332" s="847">
        <f>VLOOKUP(E332,START_TIMES,2)</f>
        <v>0.33333333333333331</v>
      </c>
      <c r="I332" s="848" t="str">
        <f>VLOOKUP(E332,fields,2)</f>
        <v>Wakeman Park (T), Westport</v>
      </c>
      <c r="J332" s="849"/>
      <c r="K332" s="16"/>
      <c r="M332" s="781" t="s">
        <v>136</v>
      </c>
      <c r="N332" s="781" t="s">
        <v>128</v>
      </c>
      <c r="P332" s="733" t="s">
        <v>118</v>
      </c>
      <c r="Q332" s="253">
        <v>9</v>
      </c>
      <c r="R332" s="748">
        <v>3</v>
      </c>
      <c r="S332" s="206" t="s">
        <v>114</v>
      </c>
      <c r="T332" s="206" t="s">
        <v>115</v>
      </c>
      <c r="U332" s="274"/>
    </row>
    <row r="333" spans="1:21" ht="12.75" customHeight="1" thickTop="1" thickBot="1" x14ac:dyDescent="0.35">
      <c r="A333" s="574">
        <v>330</v>
      </c>
      <c r="B333" s="696">
        <v>8</v>
      </c>
      <c r="C333" s="844">
        <v>45830</v>
      </c>
      <c r="D333" s="845" t="s">
        <v>1076</v>
      </c>
      <c r="E333" s="836" t="str">
        <f t="shared" si="65"/>
        <v>VASCO DA GAMA 50</v>
      </c>
      <c r="F333" s="836" t="str">
        <f t="shared" si="65"/>
        <v>STAMFORD CITY</v>
      </c>
      <c r="G333" s="854"/>
      <c r="H333" s="847">
        <f>VLOOKUP(E333,START_TIMES,2)</f>
        <v>0.41666666666666702</v>
      </c>
      <c r="I333" s="848" t="str">
        <f>VLOOKUP(E333,fields,2)</f>
        <v>Veterans Memorial Park (T), Bridgeport</v>
      </c>
      <c r="J333" s="849"/>
      <c r="K333" s="16"/>
      <c r="M333" s="781" t="s">
        <v>134</v>
      </c>
      <c r="N333" s="781" t="s">
        <v>133</v>
      </c>
      <c r="P333" s="733" t="s">
        <v>119</v>
      </c>
      <c r="Q333" s="253">
        <v>10</v>
      </c>
      <c r="R333" s="748">
        <v>3</v>
      </c>
      <c r="S333" s="206" t="s">
        <v>112</v>
      </c>
      <c r="T333" s="206" t="s">
        <v>110</v>
      </c>
      <c r="U333" s="274"/>
    </row>
    <row r="334" spans="1:21" ht="12.75" customHeight="1" thickTop="1" thickBot="1" x14ac:dyDescent="0.35">
      <c r="A334" s="574">
        <v>331</v>
      </c>
      <c r="B334" s="696" t="s">
        <v>0</v>
      </c>
      <c r="C334" s="844" t="s">
        <v>0</v>
      </c>
      <c r="D334" s="857" t="s">
        <v>0</v>
      </c>
      <c r="E334" s="858" t="s">
        <v>0</v>
      </c>
      <c r="F334" s="859" t="s">
        <v>0</v>
      </c>
      <c r="G334" s="846" t="s">
        <v>0</v>
      </c>
      <c r="H334" s="847" t="s">
        <v>0</v>
      </c>
      <c r="I334" s="848" t="s">
        <v>0</v>
      </c>
      <c r="J334" s="860" t="s">
        <v>0</v>
      </c>
      <c r="K334" s="16"/>
      <c r="M334" s="85"/>
      <c r="N334" s="85"/>
      <c r="P334" s="733" t="s">
        <v>120</v>
      </c>
      <c r="Q334" s="253">
        <v>11</v>
      </c>
      <c r="R334" s="748">
        <v>3</v>
      </c>
      <c r="S334" s="206" t="s">
        <v>117</v>
      </c>
      <c r="T334" s="206" t="s">
        <v>111</v>
      </c>
      <c r="U334" s="274"/>
    </row>
    <row r="335" spans="1:21" ht="12.75" customHeight="1" thickTop="1" thickBot="1" x14ac:dyDescent="0.35">
      <c r="A335" s="574">
        <v>332</v>
      </c>
      <c r="B335" s="696">
        <v>8</v>
      </c>
      <c r="C335" s="844">
        <v>45830</v>
      </c>
      <c r="D335" s="870" t="s">
        <v>1113</v>
      </c>
      <c r="E335" s="836" t="str">
        <f t="shared" ref="E335:F339" si="66">VLOOKUP(M335,Teams,2)</f>
        <v>CLUB NAPOLI 50</v>
      </c>
      <c r="F335" s="836" t="str">
        <f t="shared" si="66"/>
        <v>GREENWICH PUMAS FC 56</v>
      </c>
      <c r="G335" s="854"/>
      <c r="H335" s="847">
        <f>VLOOKUP(E335,START_TIMES,2)</f>
        <v>0.45833333333333331</v>
      </c>
      <c r="I335" s="848" t="str">
        <f>VLOOKUP(E335,fields,2)</f>
        <v>North Farms Park (G), North Branford</v>
      </c>
      <c r="J335" s="849"/>
      <c r="K335" s="16"/>
      <c r="M335" s="786" t="s">
        <v>141</v>
      </c>
      <c r="N335" s="786" t="s">
        <v>144</v>
      </c>
      <c r="P335" s="733" t="s">
        <v>121</v>
      </c>
      <c r="Q335" s="253">
        <v>12</v>
      </c>
      <c r="R335" s="748">
        <v>3</v>
      </c>
      <c r="S335" s="206" t="s">
        <v>113</v>
      </c>
      <c r="T335" s="206" t="s">
        <v>116</v>
      </c>
      <c r="U335" s="274"/>
    </row>
    <row r="336" spans="1:21" ht="12.75" customHeight="1" thickTop="1" thickBot="1" x14ac:dyDescent="0.35">
      <c r="A336" s="574">
        <v>333</v>
      </c>
      <c r="B336" s="696">
        <v>8</v>
      </c>
      <c r="C336" s="844">
        <v>45830</v>
      </c>
      <c r="D336" s="870" t="s">
        <v>1113</v>
      </c>
      <c r="E336" s="836" t="str">
        <f t="shared" si="66"/>
        <v>CHESHIRE AZZURRI</v>
      </c>
      <c r="F336" s="836" t="str">
        <f t="shared" si="66"/>
        <v>GUILFORD BLACK EAGLES</v>
      </c>
      <c r="G336" s="854"/>
      <c r="H336" s="847">
        <v>0.45833333333333331</v>
      </c>
      <c r="I336" s="848" t="str">
        <f>VLOOKUP(E336,fields,2)</f>
        <v>Quinnipiac Park (G), Cheshire</v>
      </c>
      <c r="J336" s="849"/>
      <c r="K336" s="16"/>
      <c r="M336" s="786" t="s">
        <v>138</v>
      </c>
      <c r="N336" s="786" t="s">
        <v>146</v>
      </c>
      <c r="P336" s="733" t="s">
        <v>122</v>
      </c>
      <c r="Q336" s="253">
        <v>13</v>
      </c>
      <c r="R336" s="748">
        <v>4</v>
      </c>
      <c r="S336" s="206" t="s">
        <v>112</v>
      </c>
      <c r="T336" s="206" t="s">
        <v>111</v>
      </c>
      <c r="U336" s="274"/>
    </row>
    <row r="337" spans="1:21" ht="12.75" customHeight="1" thickTop="1" thickBot="1" x14ac:dyDescent="0.35">
      <c r="A337" s="574">
        <v>334</v>
      </c>
      <c r="B337" s="696">
        <v>8</v>
      </c>
      <c r="C337" s="844">
        <v>45830</v>
      </c>
      <c r="D337" s="870" t="s">
        <v>1113</v>
      </c>
      <c r="E337" s="836" t="str">
        <f t="shared" si="66"/>
        <v>HAVEN FC</v>
      </c>
      <c r="F337" s="836" t="str">
        <f t="shared" si="66"/>
        <v>NORTH BRANFORD LEGENDS</v>
      </c>
      <c r="G337" s="854"/>
      <c r="H337" s="847">
        <f>VLOOKUP(E337,START_TIMES,2)</f>
        <v>0.41666666666666669</v>
      </c>
      <c r="I337" s="848" t="str">
        <f>VLOOKUP(E337,fields,2)</f>
        <v>Woodhouse Field (G), Wallingford</v>
      </c>
      <c r="J337" s="849"/>
      <c r="K337" s="16"/>
      <c r="M337" s="786" t="s">
        <v>147</v>
      </c>
      <c r="N337" s="786" t="s">
        <v>148</v>
      </c>
      <c r="P337" s="733" t="s">
        <v>123</v>
      </c>
      <c r="Q337" s="253">
        <v>14</v>
      </c>
      <c r="R337" s="748">
        <v>4</v>
      </c>
      <c r="S337" s="206" t="s">
        <v>117</v>
      </c>
      <c r="T337" s="206" t="s">
        <v>115</v>
      </c>
      <c r="U337" s="274"/>
    </row>
    <row r="338" spans="1:21" ht="12.75" customHeight="1" thickTop="1" thickBot="1" x14ac:dyDescent="0.35">
      <c r="A338" s="574">
        <v>335</v>
      </c>
      <c r="B338" s="696">
        <v>8</v>
      </c>
      <c r="C338" s="844">
        <v>45830</v>
      </c>
      <c r="D338" s="870" t="s">
        <v>1113</v>
      </c>
      <c r="E338" s="836" t="str">
        <f t="shared" si="66"/>
        <v>ZIMMITTI SC</v>
      </c>
      <c r="F338" s="836" t="str">
        <f t="shared" si="66"/>
        <v>EAST HAVEN SC</v>
      </c>
      <c r="G338" s="854"/>
      <c r="H338" s="847">
        <f>VLOOKUP(E338,START_TIMES,2)</f>
        <v>0.41666666666666702</v>
      </c>
      <c r="I338" s="848" t="str">
        <f>VLOOKUP(E338,fields,2)</f>
        <v>Morris Beach Complex (G), Morris</v>
      </c>
      <c r="J338" s="849"/>
      <c r="K338" s="16"/>
      <c r="M338" s="786" t="s">
        <v>137</v>
      </c>
      <c r="N338" s="786" t="s">
        <v>142</v>
      </c>
      <c r="Q338" s="253">
        <v>15</v>
      </c>
      <c r="R338" s="748">
        <v>4</v>
      </c>
      <c r="S338" s="206" t="s">
        <v>110</v>
      </c>
      <c r="T338" s="206" t="s">
        <v>113</v>
      </c>
      <c r="U338" s="274"/>
    </row>
    <row r="339" spans="1:21" ht="12.75" customHeight="1" thickTop="1" thickBot="1" x14ac:dyDescent="0.35">
      <c r="A339" s="574">
        <v>336</v>
      </c>
      <c r="B339" s="696">
        <v>8</v>
      </c>
      <c r="C339" s="844">
        <v>45830</v>
      </c>
      <c r="D339" s="870" t="s">
        <v>1113</v>
      </c>
      <c r="E339" s="836" t="str">
        <f t="shared" si="66"/>
        <v>VASCO DA GAMA 60</v>
      </c>
      <c r="F339" s="836" t="str">
        <f t="shared" si="66"/>
        <v>SOUTHEAST CT</v>
      </c>
      <c r="G339" s="854"/>
      <c r="H339" s="847">
        <f>VLOOKUP(E339,START_TIMES,2)</f>
        <v>0.33333333333333331</v>
      </c>
      <c r="I339" s="848" t="str">
        <f>VLOOKUP(E339,fields,2)</f>
        <v>Veterans Memorial Park (T), Bridgeport</v>
      </c>
      <c r="J339" s="849"/>
      <c r="K339" s="16"/>
      <c r="M339" s="786" t="s">
        <v>135</v>
      </c>
      <c r="N339" s="786" t="s">
        <v>149</v>
      </c>
      <c r="Q339" s="253">
        <v>16</v>
      </c>
      <c r="R339" s="748">
        <v>4</v>
      </c>
      <c r="S339" s="206" t="s">
        <v>116</v>
      </c>
      <c r="T339" s="206" t="s">
        <v>114</v>
      </c>
      <c r="U339" s="274"/>
    </row>
    <row r="340" spans="1:21" ht="12.75" customHeight="1" thickTop="1" thickBot="1" x14ac:dyDescent="0.35">
      <c r="A340" s="574">
        <v>337</v>
      </c>
      <c r="B340" s="696" t="s">
        <v>0</v>
      </c>
      <c r="C340" s="844" t="s">
        <v>0</v>
      </c>
      <c r="D340" s="857" t="s">
        <v>0</v>
      </c>
      <c r="E340" s="858" t="s">
        <v>0</v>
      </c>
      <c r="F340" s="859" t="s">
        <v>0</v>
      </c>
      <c r="G340" s="846" t="s">
        <v>0</v>
      </c>
      <c r="H340" s="847" t="s">
        <v>0</v>
      </c>
      <c r="I340" s="848" t="s">
        <v>0</v>
      </c>
      <c r="J340" s="860" t="s">
        <v>0</v>
      </c>
      <c r="K340" s="16"/>
      <c r="M340" s="85"/>
      <c r="N340" s="85"/>
      <c r="Q340" s="253">
        <v>17</v>
      </c>
      <c r="R340" s="748">
        <v>5</v>
      </c>
      <c r="S340" s="206" t="s">
        <v>117</v>
      </c>
      <c r="T340" s="206" t="s">
        <v>112</v>
      </c>
      <c r="U340" s="274"/>
    </row>
    <row r="341" spans="1:21" ht="12.75" customHeight="1" thickTop="1" thickBot="1" x14ac:dyDescent="0.35">
      <c r="A341" s="574">
        <v>338</v>
      </c>
      <c r="B341" s="696" t="s">
        <v>810</v>
      </c>
      <c r="C341" s="844">
        <v>45837</v>
      </c>
      <c r="D341" s="850" t="s">
        <v>10</v>
      </c>
      <c r="E341" s="836" t="str">
        <f t="shared" ref="E341:F345" si="67">VLOOKUP(M341,Teams,2)</f>
        <v>CHESHIRE SC UNITED</v>
      </c>
      <c r="F341" s="836" t="str">
        <f t="shared" si="67"/>
        <v>SALTY DOGS</v>
      </c>
      <c r="G341" s="846"/>
      <c r="H341" s="847">
        <f>VLOOKUP(E341,START_TIMES,2)</f>
        <v>0.375</v>
      </c>
      <c r="I341" s="848" t="str">
        <f>VLOOKUP(E341,fields,2)</f>
        <v>Choate Rosemary Hall (T), Wallingford</v>
      </c>
      <c r="J341" s="849"/>
      <c r="K341" s="16"/>
      <c r="M341" s="85" t="s">
        <v>97</v>
      </c>
      <c r="N341" s="85" t="s">
        <v>95</v>
      </c>
      <c r="Q341" s="253">
        <v>18</v>
      </c>
      <c r="R341" s="748">
        <v>5</v>
      </c>
      <c r="S341" s="206" t="s">
        <v>116</v>
      </c>
      <c r="T341" s="206" t="s">
        <v>115</v>
      </c>
      <c r="U341" s="274"/>
    </row>
    <row r="342" spans="1:21" ht="12.75" customHeight="1" thickTop="1" thickBot="1" x14ac:dyDescent="0.35">
      <c r="A342" s="574">
        <v>339</v>
      </c>
      <c r="B342" s="696" t="s">
        <v>810</v>
      </c>
      <c r="C342" s="844">
        <v>45837</v>
      </c>
      <c r="D342" s="850" t="s">
        <v>10</v>
      </c>
      <c r="E342" s="836" t="str">
        <f t="shared" si="67"/>
        <v>MILFORD TUESDAY</v>
      </c>
      <c r="F342" s="836" t="str">
        <f t="shared" si="67"/>
        <v>CLINTON FC 30</v>
      </c>
      <c r="G342" s="846"/>
      <c r="H342" s="847">
        <f>VLOOKUP(E342,START_TIMES,2)</f>
        <v>0.33333333333333331</v>
      </c>
      <c r="I342" s="848" t="str">
        <f>VLOOKUP(E342,fields,2)</f>
        <v>Witek Park (G), Derby</v>
      </c>
      <c r="J342" s="849"/>
      <c r="K342" s="16"/>
      <c r="M342" s="85" t="s">
        <v>100</v>
      </c>
      <c r="N342" s="85" t="s">
        <v>96</v>
      </c>
      <c r="Q342" s="253">
        <v>19</v>
      </c>
      <c r="R342" s="748">
        <v>5</v>
      </c>
      <c r="S342" s="206" t="s">
        <v>111</v>
      </c>
      <c r="T342" s="206" t="s">
        <v>113</v>
      </c>
      <c r="U342" s="274"/>
    </row>
    <row r="343" spans="1:21" ht="12.75" customHeight="1" thickTop="1" thickBot="1" x14ac:dyDescent="0.35">
      <c r="A343" s="574">
        <v>340</v>
      </c>
      <c r="B343" s="696" t="s">
        <v>810</v>
      </c>
      <c r="C343" s="844">
        <v>45837</v>
      </c>
      <c r="D343" s="850" t="s">
        <v>10</v>
      </c>
      <c r="E343" s="876" t="str">
        <f t="shared" si="67"/>
        <v xml:space="preserve">FC SHELTON </v>
      </c>
      <c r="F343" s="876" t="str">
        <f t="shared" si="67"/>
        <v>STAMFORD FC</v>
      </c>
      <c r="G343" s="846"/>
      <c r="H343" s="847">
        <f>VLOOKUP(E343,START_TIMES,2)</f>
        <v>0.33333333333333331</v>
      </c>
      <c r="I343" s="848" t="str">
        <f>VLOOKUP(E343,fields,2)</f>
        <v>Nike Site (G), Shelton</v>
      </c>
      <c r="J343" s="849"/>
      <c r="K343" s="16"/>
      <c r="M343" s="85" t="s">
        <v>99</v>
      </c>
      <c r="N343" s="85" t="s">
        <v>101</v>
      </c>
      <c r="Q343" s="253">
        <v>20</v>
      </c>
      <c r="R343" s="748">
        <v>5</v>
      </c>
      <c r="S343" s="206" t="s">
        <v>114</v>
      </c>
      <c r="T343" s="206" t="s">
        <v>110</v>
      </c>
      <c r="U343" s="274"/>
    </row>
    <row r="344" spans="1:21" ht="12.75" customHeight="1" thickTop="1" thickBot="1" x14ac:dyDescent="0.35">
      <c r="A344" s="574">
        <v>341</v>
      </c>
      <c r="B344" s="696" t="s">
        <v>810</v>
      </c>
      <c r="C344" s="844">
        <v>45837</v>
      </c>
      <c r="D344" s="850" t="s">
        <v>10</v>
      </c>
      <c r="E344" s="836" t="str">
        <f t="shared" si="67"/>
        <v>DANBURY UNITED</v>
      </c>
      <c r="F344" s="836" t="str">
        <f t="shared" si="67"/>
        <v>MILFORD AMIGOS</v>
      </c>
      <c r="G344" s="846"/>
      <c r="H344" s="847">
        <f>VLOOKUP(E344,START_TIMES,2)</f>
        <v>0.375</v>
      </c>
      <c r="I344" s="848" t="str">
        <f>VLOOKUP(E344,fields,2)</f>
        <v>Portuguese Cultural Center (G), Danbury</v>
      </c>
      <c r="J344" s="849"/>
      <c r="K344" s="16"/>
      <c r="M344" s="85" t="s">
        <v>93</v>
      </c>
      <c r="N344" s="85" t="s">
        <v>98</v>
      </c>
      <c r="Q344" s="253">
        <v>21</v>
      </c>
      <c r="R344" s="748">
        <v>6</v>
      </c>
      <c r="S344" s="206" t="s">
        <v>117</v>
      </c>
      <c r="T344" s="206" t="s">
        <v>116</v>
      </c>
      <c r="U344" s="274"/>
    </row>
    <row r="345" spans="1:21" ht="12.75" customHeight="1" thickTop="1" thickBot="1" x14ac:dyDescent="0.35">
      <c r="A345" s="574">
        <v>342</v>
      </c>
      <c r="B345" s="696" t="s">
        <v>810</v>
      </c>
      <c r="C345" s="844">
        <v>45837</v>
      </c>
      <c r="D345" s="850" t="s">
        <v>10</v>
      </c>
      <c r="E345" s="836" t="str">
        <f t="shared" si="67"/>
        <v>GREENWICH FC 30</v>
      </c>
      <c r="F345" s="836" t="str">
        <f t="shared" si="67"/>
        <v>HAMDEN ALL STARS</v>
      </c>
      <c r="G345" s="846"/>
      <c r="H345" s="847">
        <f>VLOOKUP(E345,START_TIMES,2)</f>
        <v>0.41666666666666702</v>
      </c>
      <c r="I345" s="848" t="str">
        <f>VLOOKUP(E345,fields,2)</f>
        <v>Greenwich Fields</v>
      </c>
      <c r="J345" s="849"/>
      <c r="K345" s="16"/>
      <c r="M345" s="85" t="s">
        <v>94</v>
      </c>
      <c r="N345" s="85" t="s">
        <v>92</v>
      </c>
      <c r="Q345" s="253">
        <v>22</v>
      </c>
      <c r="R345" s="748">
        <v>6</v>
      </c>
      <c r="S345" s="206" t="s">
        <v>114</v>
      </c>
      <c r="T345" s="206" t="s">
        <v>111</v>
      </c>
      <c r="U345" s="274"/>
    </row>
    <row r="346" spans="1:21" ht="12.75" customHeight="1" thickTop="1" thickBot="1" x14ac:dyDescent="0.35">
      <c r="A346" s="574">
        <v>343</v>
      </c>
      <c r="B346" s="696" t="s">
        <v>0</v>
      </c>
      <c r="C346" s="844" t="s">
        <v>0</v>
      </c>
      <c r="D346" s="857" t="s">
        <v>0</v>
      </c>
      <c r="E346" s="858" t="s">
        <v>0</v>
      </c>
      <c r="F346" s="859" t="s">
        <v>0</v>
      </c>
      <c r="G346" s="846" t="s">
        <v>0</v>
      </c>
      <c r="H346" s="847" t="s">
        <v>0</v>
      </c>
      <c r="I346" s="848" t="s">
        <v>0</v>
      </c>
      <c r="J346" s="860" t="s">
        <v>0</v>
      </c>
      <c r="K346" s="16"/>
      <c r="M346" s="359"/>
      <c r="N346" s="360"/>
      <c r="Q346" s="253">
        <v>23</v>
      </c>
      <c r="R346" s="748">
        <v>6</v>
      </c>
      <c r="S346" s="206" t="s">
        <v>110</v>
      </c>
      <c r="T346" s="206" t="s">
        <v>115</v>
      </c>
      <c r="U346" s="274"/>
    </row>
    <row r="347" spans="1:21" ht="12.75" customHeight="1" thickTop="1" thickBot="1" x14ac:dyDescent="0.35">
      <c r="A347" s="574">
        <v>344</v>
      </c>
      <c r="B347" s="696" t="s">
        <v>810</v>
      </c>
      <c r="C347" s="844">
        <v>45837</v>
      </c>
      <c r="D347" s="853" t="s">
        <v>175</v>
      </c>
      <c r="E347" s="773" t="str">
        <f t="shared" ref="E347:F351" si="68">VLOOKUP(M347,Teams,2)</f>
        <v>BYE 30</v>
      </c>
      <c r="F347" s="836" t="str">
        <f t="shared" si="68"/>
        <v>QPR</v>
      </c>
      <c r="G347" s="846"/>
      <c r="H347" s="847" t="str">
        <f>VLOOKUP(E347,START_TIMES,2)</f>
        <v>--</v>
      </c>
      <c r="I347" s="848" t="str">
        <f>VLOOKUP(E347,fields,2)</f>
        <v>--</v>
      </c>
      <c r="J347" s="849"/>
      <c r="K347" s="16"/>
      <c r="M347" s="85" t="s">
        <v>150</v>
      </c>
      <c r="N347" s="85" t="s">
        <v>158</v>
      </c>
      <c r="Q347" s="253">
        <v>24</v>
      </c>
      <c r="R347" s="748">
        <v>6</v>
      </c>
      <c r="S347" s="206" t="s">
        <v>113</v>
      </c>
      <c r="T347" s="206" t="s">
        <v>112</v>
      </c>
      <c r="U347" s="274"/>
    </row>
    <row r="348" spans="1:21" ht="12.75" customHeight="1" thickTop="1" thickBot="1" x14ac:dyDescent="0.35">
      <c r="A348" s="574">
        <v>345</v>
      </c>
      <c r="B348" s="696" t="s">
        <v>810</v>
      </c>
      <c r="C348" s="844">
        <v>45837</v>
      </c>
      <c r="D348" s="853" t="s">
        <v>175</v>
      </c>
      <c r="E348" s="836" t="str">
        <f t="shared" si="68"/>
        <v>NORWALK FC</v>
      </c>
      <c r="F348" s="836" t="str">
        <f t="shared" si="68"/>
        <v>COYOTES FC</v>
      </c>
      <c r="G348" s="846"/>
      <c r="H348" s="847">
        <f>VLOOKUP(E348,START_TIMES,2)</f>
        <v>0.41666666666666702</v>
      </c>
      <c r="I348" s="848" t="str">
        <f>VLOOKUP(E348,fields,2)</f>
        <v>Nathan Hale MS (T), Norwalk</v>
      </c>
      <c r="J348" s="849"/>
      <c r="K348" s="16"/>
      <c r="M348" s="85" t="s">
        <v>157</v>
      </c>
      <c r="N348" s="85" t="s">
        <v>151</v>
      </c>
      <c r="Q348" s="253">
        <v>25</v>
      </c>
      <c r="R348" s="748">
        <v>7</v>
      </c>
      <c r="S348" s="206" t="s">
        <v>113</v>
      </c>
      <c r="T348" s="206" t="s">
        <v>117</v>
      </c>
      <c r="U348" s="274"/>
    </row>
    <row r="349" spans="1:21" ht="12.75" customHeight="1" thickTop="1" thickBot="1" x14ac:dyDescent="0.35">
      <c r="A349" s="574">
        <v>346</v>
      </c>
      <c r="B349" s="696" t="s">
        <v>810</v>
      </c>
      <c r="C349" s="844">
        <v>45837</v>
      </c>
      <c r="D349" s="853" t="s">
        <v>175</v>
      </c>
      <c r="E349" s="836" t="str">
        <f t="shared" si="68"/>
        <v>TRINITY FC</v>
      </c>
      <c r="F349" s="836" t="str">
        <f t="shared" si="68"/>
        <v>FC CALDO VERDE</v>
      </c>
      <c r="G349" s="854"/>
      <c r="H349" s="847">
        <f>VLOOKUP(E349,START_TIMES,2)</f>
        <v>0.33333333333333331</v>
      </c>
      <c r="I349" s="848" t="str">
        <f>VLOOKUP(E349,fields,2)</f>
        <v>Pease Road (G), Woodbridge</v>
      </c>
      <c r="J349" s="849"/>
      <c r="K349" s="16"/>
      <c r="M349" s="85" t="s">
        <v>159</v>
      </c>
      <c r="N349" s="85" t="s">
        <v>153</v>
      </c>
      <c r="Q349" s="253">
        <v>26</v>
      </c>
      <c r="R349" s="748">
        <v>7</v>
      </c>
      <c r="S349" s="206" t="s">
        <v>111</v>
      </c>
      <c r="T349" s="206" t="s">
        <v>115</v>
      </c>
      <c r="U349" s="274"/>
    </row>
    <row r="350" spans="1:21" ht="12.75" customHeight="1" thickTop="1" thickBot="1" x14ac:dyDescent="0.35">
      <c r="A350" s="574">
        <v>347</v>
      </c>
      <c r="B350" s="696" t="s">
        <v>810</v>
      </c>
      <c r="C350" s="844">
        <v>45837</v>
      </c>
      <c r="D350" s="853" t="s">
        <v>175</v>
      </c>
      <c r="E350" s="836" t="str">
        <f t="shared" si="68"/>
        <v>ECUA-ANDES 30</v>
      </c>
      <c r="F350" s="836" t="str">
        <f t="shared" si="68"/>
        <v>NAUGATUCK FUSION</v>
      </c>
      <c r="G350" s="846"/>
      <c r="H350" s="847">
        <f>VLOOKUP(E350,START_TIMES,2)</f>
        <v>0.33333333333333331</v>
      </c>
      <c r="I350" s="848" t="str">
        <f>VLOOKUP(E350,fields,2)</f>
        <v>TBD</v>
      </c>
      <c r="J350" s="849"/>
      <c r="K350" s="16"/>
      <c r="M350" s="85" t="s">
        <v>152</v>
      </c>
      <c r="N350" s="85" t="s">
        <v>156</v>
      </c>
      <c r="Q350" s="253">
        <v>27</v>
      </c>
      <c r="R350" s="748">
        <v>7</v>
      </c>
      <c r="S350" s="206" t="s">
        <v>116</v>
      </c>
      <c r="T350" s="206" t="s">
        <v>110</v>
      </c>
      <c r="U350" s="274"/>
    </row>
    <row r="351" spans="1:21" ht="12.75" customHeight="1" thickTop="1" thickBot="1" x14ac:dyDescent="0.35">
      <c r="A351" s="574">
        <v>348</v>
      </c>
      <c r="B351" s="696" t="s">
        <v>810</v>
      </c>
      <c r="C351" s="844">
        <v>45837</v>
      </c>
      <c r="D351" s="853" t="s">
        <v>175</v>
      </c>
      <c r="E351" s="836" t="str">
        <f t="shared" si="68"/>
        <v>FC CELTA</v>
      </c>
      <c r="F351" s="836" t="str">
        <f t="shared" si="68"/>
        <v>LITCHFIELD COUNTY BLUES 30</v>
      </c>
      <c r="G351" s="846"/>
      <c r="H351" s="847">
        <f>VLOOKUP(E351,START_TIMES,2)</f>
        <v>0.33333333333333331</v>
      </c>
      <c r="I351" s="848" t="str">
        <f>VLOOKUP(E351,fields,2)</f>
        <v>Foran HS KMT (T), Milford</v>
      </c>
      <c r="J351" s="849"/>
      <c r="K351" s="16"/>
      <c r="M351" s="85" t="s">
        <v>154</v>
      </c>
      <c r="N351" s="85" t="s">
        <v>155</v>
      </c>
      <c r="Q351" s="253">
        <v>28</v>
      </c>
      <c r="R351" s="748">
        <v>7</v>
      </c>
      <c r="S351" s="206" t="s">
        <v>112</v>
      </c>
      <c r="T351" s="206" t="s">
        <v>114</v>
      </c>
      <c r="U351" s="274"/>
    </row>
    <row r="352" spans="1:21" ht="12.75" customHeight="1" thickTop="1" thickBot="1" x14ac:dyDescent="0.4">
      <c r="A352" s="574">
        <v>349</v>
      </c>
      <c r="B352" s="696" t="s">
        <v>0</v>
      </c>
      <c r="C352" s="844" t="s">
        <v>0</v>
      </c>
      <c r="D352" s="857" t="s">
        <v>0</v>
      </c>
      <c r="E352" s="858" t="s">
        <v>0</v>
      </c>
      <c r="F352" s="859" t="s">
        <v>0</v>
      </c>
      <c r="G352" s="846" t="s">
        <v>0</v>
      </c>
      <c r="H352" s="847" t="s">
        <v>0</v>
      </c>
      <c r="I352" s="848" t="s">
        <v>0</v>
      </c>
      <c r="J352" s="860" t="s">
        <v>0</v>
      </c>
      <c r="K352" s="16"/>
      <c r="M352" s="281"/>
      <c r="N352" s="281"/>
      <c r="Q352" s="253">
        <v>29</v>
      </c>
      <c r="R352" s="748">
        <v>8</v>
      </c>
      <c r="S352" s="206" t="s">
        <v>114</v>
      </c>
      <c r="T352" s="206" t="s">
        <v>113</v>
      </c>
      <c r="U352" s="274"/>
    </row>
    <row r="353" spans="1:29" ht="12.75" customHeight="1" thickTop="1" thickBot="1" x14ac:dyDescent="0.35">
      <c r="A353" s="574">
        <v>350</v>
      </c>
      <c r="B353" s="696" t="s">
        <v>810</v>
      </c>
      <c r="C353" s="844">
        <v>45837</v>
      </c>
      <c r="D353" s="851" t="s">
        <v>11</v>
      </c>
      <c r="E353" s="836" t="str">
        <f t="shared" ref="E353:F357" si="69">VLOOKUP(M353,Teams,2)</f>
        <v>CLINTON FC 40</v>
      </c>
      <c r="F353" s="836" t="str">
        <f t="shared" si="69"/>
        <v>STORM FC</v>
      </c>
      <c r="G353" s="846"/>
      <c r="H353" s="847">
        <f>VLOOKUP(E353,START_TIMES,2)</f>
        <v>0.33333333333333331</v>
      </c>
      <c r="I353" s="848" t="str">
        <f>VLOOKUP(E353,fields,2)</f>
        <v>Indian River Sports Complex (T), Clinton</v>
      </c>
      <c r="J353" s="849"/>
      <c r="K353" s="16"/>
      <c r="M353" s="85" t="s">
        <v>160</v>
      </c>
      <c r="N353" s="85" t="s">
        <v>108</v>
      </c>
      <c r="Q353" s="253">
        <v>30</v>
      </c>
      <c r="R353" s="748">
        <v>8</v>
      </c>
      <c r="S353" s="206" t="s">
        <v>112</v>
      </c>
      <c r="T353" s="206" t="s">
        <v>115</v>
      </c>
      <c r="U353" s="274"/>
    </row>
    <row r="354" spans="1:29" ht="12.75" customHeight="1" thickTop="1" thickBot="1" x14ac:dyDescent="0.35">
      <c r="A354" s="574">
        <v>351</v>
      </c>
      <c r="B354" s="696" t="s">
        <v>810</v>
      </c>
      <c r="C354" s="844">
        <v>45837</v>
      </c>
      <c r="D354" s="851" t="s">
        <v>11</v>
      </c>
      <c r="E354" s="836" t="str">
        <f t="shared" si="69"/>
        <v>SHEBEEN FC</v>
      </c>
      <c r="F354" s="836" t="str">
        <f t="shared" si="69"/>
        <v>CLUB NAPOLI 40</v>
      </c>
      <c r="G354" s="846"/>
      <c r="H354" s="847">
        <v>0.33333333333333331</v>
      </c>
      <c r="I354" s="848" t="str">
        <f>VLOOKUP(E354,fields,2)</f>
        <v>Ludlowe HS (T), Fairfield</v>
      </c>
      <c r="J354" s="849"/>
      <c r="K354" s="16"/>
      <c r="M354" s="85" t="s">
        <v>107</v>
      </c>
      <c r="N354" s="85" t="s">
        <v>161</v>
      </c>
      <c r="Q354" s="253">
        <v>31</v>
      </c>
      <c r="R354" s="748">
        <v>8</v>
      </c>
      <c r="S354" s="206" t="s">
        <v>117</v>
      </c>
      <c r="T354" s="206" t="s">
        <v>110</v>
      </c>
      <c r="U354" s="274"/>
    </row>
    <row r="355" spans="1:29" ht="12.75" customHeight="1" thickTop="1" thickBot="1" x14ac:dyDescent="0.35">
      <c r="A355" s="574">
        <v>352</v>
      </c>
      <c r="B355" s="696" t="s">
        <v>810</v>
      </c>
      <c r="C355" s="844">
        <v>45837</v>
      </c>
      <c r="D355" s="851" t="s">
        <v>11</v>
      </c>
      <c r="E355" s="836" t="str">
        <f t="shared" si="69"/>
        <v>VASCO DA GAMA 40</v>
      </c>
      <c r="F355" s="836" t="str">
        <f t="shared" si="69"/>
        <v>FAIRFIELD GAC 40</v>
      </c>
      <c r="G355" s="846"/>
      <c r="H355" s="847">
        <f>VLOOKUP(E355,START_TIMES,2)</f>
        <v>0.41666666666666702</v>
      </c>
      <c r="I355" s="848" t="str">
        <f>VLOOKUP(E355,fields,2)</f>
        <v>Veterans Memorial Park (T), Bridgeport</v>
      </c>
      <c r="J355" s="849"/>
      <c r="K355" s="16"/>
      <c r="M355" s="85" t="s">
        <v>109</v>
      </c>
      <c r="N355" s="85" t="s">
        <v>163</v>
      </c>
      <c r="Q355" s="253">
        <v>32</v>
      </c>
      <c r="R355" s="748">
        <v>8</v>
      </c>
      <c r="S355" s="206" t="s">
        <v>111</v>
      </c>
      <c r="T355" s="206" t="s">
        <v>116</v>
      </c>
      <c r="U355" s="274"/>
    </row>
    <row r="356" spans="1:29" ht="12.75" customHeight="1" thickTop="1" thickBot="1" x14ac:dyDescent="0.35">
      <c r="A356" s="574">
        <v>353</v>
      </c>
      <c r="B356" s="696" t="s">
        <v>810</v>
      </c>
      <c r="C356" s="844">
        <v>45837</v>
      </c>
      <c r="D356" s="851" t="s">
        <v>11</v>
      </c>
      <c r="E356" s="836" t="str">
        <f t="shared" si="69"/>
        <v>DANBURY UNITED 40</v>
      </c>
      <c r="F356" s="836" t="str">
        <f t="shared" si="69"/>
        <v xml:space="preserve">GUILFORD CELTIC </v>
      </c>
      <c r="G356" s="846"/>
      <c r="H356" s="847">
        <f>VLOOKUP(E356,START_TIMES,2)</f>
        <v>0.45833333333333331</v>
      </c>
      <c r="I356" s="848" t="str">
        <f>VLOOKUP(E356,fields,2)</f>
        <v>Portuguese Cultural Center (G), Danbury</v>
      </c>
      <c r="J356" s="849"/>
      <c r="K356" s="16"/>
      <c r="M356" s="85" t="s">
        <v>162</v>
      </c>
      <c r="N356" s="85" t="s">
        <v>106</v>
      </c>
      <c r="Q356" s="253">
        <v>33</v>
      </c>
      <c r="R356" s="748">
        <v>9</v>
      </c>
      <c r="S356" s="206" t="s">
        <v>113</v>
      </c>
      <c r="T356" s="206" t="s">
        <v>115</v>
      </c>
      <c r="U356" s="274"/>
    </row>
    <row r="357" spans="1:29" ht="12.75" customHeight="1" thickTop="1" thickBot="1" x14ac:dyDescent="0.35">
      <c r="A357" s="574">
        <v>354</v>
      </c>
      <c r="B357" s="696" t="s">
        <v>810</v>
      </c>
      <c r="C357" s="844">
        <v>45837</v>
      </c>
      <c r="D357" s="851" t="s">
        <v>11</v>
      </c>
      <c r="E357" s="836" t="str">
        <f t="shared" si="69"/>
        <v>GREENWICH FC 40</v>
      </c>
      <c r="F357" s="836" t="str">
        <f t="shared" si="69"/>
        <v>GREENWICH PUMAS FC 40</v>
      </c>
      <c r="G357" s="846"/>
      <c r="H357" s="847">
        <f>VLOOKUP(E357,START_TIMES,2)</f>
        <v>0.41666666666666702</v>
      </c>
      <c r="I357" s="848" t="str">
        <f>VLOOKUP(E357,fields,2)</f>
        <v>Greenwich Fields</v>
      </c>
      <c r="J357" s="849"/>
      <c r="K357" s="16"/>
      <c r="M357" s="85" t="s">
        <v>104</v>
      </c>
      <c r="N357" s="85" t="s">
        <v>105</v>
      </c>
      <c r="Q357" s="253">
        <v>34</v>
      </c>
      <c r="R357" s="748">
        <v>9</v>
      </c>
      <c r="S357" s="206" t="s">
        <v>111</v>
      </c>
      <c r="T357" s="206" t="s">
        <v>110</v>
      </c>
      <c r="U357" s="274"/>
      <c r="V357" s="16">
        <v>73</v>
      </c>
      <c r="W357" s="209"/>
      <c r="X357" s="215"/>
      <c r="Y357" s="16"/>
      <c r="Z357" s="16"/>
      <c r="AC357" s="16"/>
    </row>
    <row r="358" spans="1:29" ht="11.5" customHeight="1" thickTop="1" thickBot="1" x14ac:dyDescent="0.35">
      <c r="A358" s="574">
        <v>355</v>
      </c>
      <c r="B358" s="696" t="s">
        <v>0</v>
      </c>
      <c r="C358" s="844" t="s">
        <v>0</v>
      </c>
      <c r="D358" s="857" t="s">
        <v>0</v>
      </c>
      <c r="E358" s="858" t="s">
        <v>0</v>
      </c>
      <c r="F358" s="859" t="s">
        <v>0</v>
      </c>
      <c r="G358" s="846" t="s">
        <v>0</v>
      </c>
      <c r="H358" s="847" t="s">
        <v>0</v>
      </c>
      <c r="I358" s="848" t="s">
        <v>0</v>
      </c>
      <c r="J358" s="860" t="s">
        <v>0</v>
      </c>
      <c r="K358" s="16"/>
      <c r="M358" s="599"/>
      <c r="N358" s="599"/>
      <c r="Q358" s="253">
        <v>35</v>
      </c>
      <c r="R358" s="748">
        <v>9</v>
      </c>
      <c r="S358" s="206" t="s">
        <v>116</v>
      </c>
      <c r="T358" s="206" t="s">
        <v>112</v>
      </c>
      <c r="U358" s="274"/>
      <c r="V358" s="16"/>
      <c r="W358" s="227"/>
      <c r="X358" s="289"/>
      <c r="Y358" s="16"/>
      <c r="Z358" s="16"/>
      <c r="AC358" s="16"/>
    </row>
    <row r="359" spans="1:29" ht="12.75" customHeight="1" thickTop="1" x14ac:dyDescent="0.3">
      <c r="A359" s="574">
        <v>356</v>
      </c>
      <c r="B359" s="696">
        <v>9</v>
      </c>
      <c r="C359" s="844">
        <v>45837</v>
      </c>
      <c r="D359" s="861" t="s">
        <v>1114</v>
      </c>
      <c r="E359" s="864" t="str">
        <f t="shared" ref="E359:F362" si="70">VLOOKUP(M359,Teams,2)</f>
        <v>LITCHFIELD COUNTY BLUES 40</v>
      </c>
      <c r="F359" s="864" t="str">
        <f t="shared" si="70"/>
        <v>NORTH BRANFORD 40</v>
      </c>
      <c r="G359" s="846"/>
      <c r="H359" s="847">
        <v>0.41666666666666669</v>
      </c>
      <c r="I359" s="848" t="s">
        <v>1146</v>
      </c>
      <c r="J359" s="849" t="s">
        <v>999</v>
      </c>
      <c r="K359" s="16"/>
      <c r="M359" s="754" t="s">
        <v>113</v>
      </c>
      <c r="N359" s="754" t="s">
        <v>115</v>
      </c>
    </row>
    <row r="360" spans="1:29" ht="12.75" customHeight="1" x14ac:dyDescent="0.3">
      <c r="A360" s="574">
        <v>357</v>
      </c>
      <c r="B360" s="696">
        <v>9</v>
      </c>
      <c r="C360" s="844">
        <v>45837</v>
      </c>
      <c r="D360" s="861" t="s">
        <v>1114</v>
      </c>
      <c r="E360" s="866" t="str">
        <f t="shared" si="70"/>
        <v>FC LEONE</v>
      </c>
      <c r="F360" s="867" t="s">
        <v>647</v>
      </c>
      <c r="G360" s="846"/>
      <c r="H360" s="847">
        <f>VLOOKUP(E360,START_TIMES,2)</f>
        <v>0.41666666666666669</v>
      </c>
      <c r="I360" s="848" t="str">
        <f>VLOOKUP(E360,fields,2)</f>
        <v>Memorial Field (G), North Haven</v>
      </c>
      <c r="J360" s="849"/>
      <c r="K360" s="16"/>
      <c r="M360" s="754" t="s">
        <v>111</v>
      </c>
      <c r="N360" s="754" t="s">
        <v>110</v>
      </c>
    </row>
    <row r="361" spans="1:29" ht="12.75" customHeight="1" x14ac:dyDescent="0.3">
      <c r="A361" s="574">
        <v>358</v>
      </c>
      <c r="B361" s="696">
        <v>9</v>
      </c>
      <c r="C361" s="844">
        <v>45837</v>
      </c>
      <c r="D361" s="861" t="s">
        <v>1114</v>
      </c>
      <c r="E361" s="864" t="str">
        <f t="shared" si="70"/>
        <v>PAN ZONES</v>
      </c>
      <c r="F361" s="864" t="str">
        <f t="shared" si="70"/>
        <v>GUILFORD BELL CURVE</v>
      </c>
      <c r="G361" s="846"/>
      <c r="H361" s="847">
        <f>VLOOKUP(E361,START_TIMES,2)</f>
        <v>0.41666666666666669</v>
      </c>
      <c r="I361" s="848" t="str">
        <f>VLOOKUP(E361,fields,2)</f>
        <v>Stanley Quarter Park (G), New Britain</v>
      </c>
      <c r="J361" s="849"/>
      <c r="K361" s="16"/>
      <c r="M361" s="754" t="s">
        <v>116</v>
      </c>
      <c r="N361" s="754" t="s">
        <v>112</v>
      </c>
    </row>
    <row r="362" spans="1:29" ht="15" thickBot="1" x14ac:dyDescent="0.35">
      <c r="A362" s="574">
        <v>359</v>
      </c>
      <c r="B362" s="696">
        <v>9</v>
      </c>
      <c r="C362" s="844">
        <v>45837</v>
      </c>
      <c r="D362" s="861" t="s">
        <v>1114</v>
      </c>
      <c r="E362" s="864" t="str">
        <f t="shared" si="70"/>
        <v>SOUTHEAST ROVERS</v>
      </c>
      <c r="F362" s="864" t="str">
        <f t="shared" si="70"/>
        <v>NEW HAVEN AMERICANS</v>
      </c>
      <c r="G362" s="846"/>
      <c r="H362" s="847">
        <f>VLOOKUP(E362,START_TIMES,2)</f>
        <v>0.41666666666666702</v>
      </c>
      <c r="I362" s="848" t="str">
        <f>VLOOKUP(E362,fields,2)</f>
        <v>East Lyme HS (T), East Lyme</v>
      </c>
      <c r="J362" s="849"/>
      <c r="K362" s="16"/>
      <c r="M362" s="754" t="s">
        <v>117</v>
      </c>
      <c r="N362" s="754" t="s">
        <v>114</v>
      </c>
    </row>
    <row r="363" spans="1:29" ht="12.75" customHeight="1" thickTop="1" thickBot="1" x14ac:dyDescent="0.3">
      <c r="A363" s="574">
        <v>360</v>
      </c>
      <c r="B363" s="696"/>
      <c r="C363" s="844"/>
      <c r="D363" s="870"/>
      <c r="E363" s="836"/>
      <c r="F363" s="836"/>
      <c r="G363" s="846"/>
      <c r="H363" s="847"/>
      <c r="I363" s="848"/>
      <c r="J363" s="849"/>
      <c r="K363" s="16"/>
      <c r="M363" s="601"/>
      <c r="N363" s="601"/>
    </row>
    <row r="364" spans="1:29" ht="12.75" customHeight="1" thickTop="1" thickBot="1" x14ac:dyDescent="0.35">
      <c r="A364" s="574">
        <v>361</v>
      </c>
      <c r="B364" s="696">
        <v>9</v>
      </c>
      <c r="C364" s="844">
        <v>45837</v>
      </c>
      <c r="D364" s="875" t="s">
        <v>1115</v>
      </c>
      <c r="E364" s="836" t="str">
        <f t="shared" ref="E364:F367" si="71">VLOOKUP(M364,Teams,2)</f>
        <v>ECUA-ANDES 40</v>
      </c>
      <c r="F364" s="836" t="str">
        <f t="shared" si="71"/>
        <v>RIDGEFIELD KICKS</v>
      </c>
      <c r="G364" s="846"/>
      <c r="H364" s="847">
        <f>VLOOKUP(E364,START_TIMES,2)</f>
        <v>0.41666666666666702</v>
      </c>
      <c r="I364" s="848" t="str">
        <f>VLOOKUP(E364,fields,2)</f>
        <v>TBD</v>
      </c>
      <c r="J364" s="849"/>
      <c r="K364" s="16"/>
      <c r="M364" s="776" t="s">
        <v>121</v>
      </c>
      <c r="N364" s="776" t="s">
        <v>123</v>
      </c>
    </row>
    <row r="365" spans="1:29" ht="12.75" customHeight="1" thickTop="1" thickBot="1" x14ac:dyDescent="0.35">
      <c r="A365" s="574">
        <v>362</v>
      </c>
      <c r="B365" s="696">
        <v>9</v>
      </c>
      <c r="C365" s="844">
        <v>45837</v>
      </c>
      <c r="D365" s="875" t="s">
        <v>1115</v>
      </c>
      <c r="E365" s="877" t="str">
        <f t="shared" si="71"/>
        <v>BYE 40S</v>
      </c>
      <c r="F365" s="878" t="str">
        <f t="shared" si="71"/>
        <v>BESA SC</v>
      </c>
      <c r="G365" s="846"/>
      <c r="H365" s="847" t="str">
        <f>VLOOKUP(E365,START_TIMES,2)</f>
        <v>--</v>
      </c>
      <c r="I365" s="848" t="str">
        <f>VLOOKUP(E365,fields,2)</f>
        <v>--</v>
      </c>
      <c r="J365" s="849"/>
      <c r="K365" s="16"/>
      <c r="M365" s="776" t="s">
        <v>119</v>
      </c>
      <c r="N365" s="776" t="s">
        <v>118</v>
      </c>
    </row>
    <row r="366" spans="1:29" ht="12.75" customHeight="1" thickTop="1" thickBot="1" x14ac:dyDescent="0.35">
      <c r="A366" s="574">
        <v>363</v>
      </c>
      <c r="B366" s="696">
        <v>9</v>
      </c>
      <c r="C366" s="844">
        <v>45837</v>
      </c>
      <c r="D366" s="875" t="s">
        <v>1115</v>
      </c>
      <c r="E366" s="836" t="str">
        <f t="shared" si="71"/>
        <v>STAMFORD UNITED</v>
      </c>
      <c r="F366" s="836" t="str">
        <f t="shared" si="71"/>
        <v>DERBY QUITUS</v>
      </c>
      <c r="G366" s="846"/>
      <c r="H366" s="847">
        <v>0.41666666666666669</v>
      </c>
      <c r="I366" s="848" t="str">
        <f>VLOOKUP(E366,fields,2)</f>
        <v>West Beach Fields (T), Stamford</v>
      </c>
      <c r="J366" s="849"/>
      <c r="K366" s="1"/>
      <c r="L366" s="1"/>
      <c r="M366" s="776" t="s">
        <v>124</v>
      </c>
      <c r="N366" s="776" t="s">
        <v>120</v>
      </c>
    </row>
    <row r="367" spans="1:29" ht="12.75" customHeight="1" thickTop="1" thickBot="1" x14ac:dyDescent="0.35">
      <c r="A367" s="574">
        <v>364</v>
      </c>
      <c r="B367" s="696">
        <v>9</v>
      </c>
      <c r="C367" s="844">
        <v>45837</v>
      </c>
      <c r="D367" s="875" t="s">
        <v>1115</v>
      </c>
      <c r="E367" s="836" t="str">
        <f t="shared" si="71"/>
        <v>WILTON WOLVES</v>
      </c>
      <c r="F367" s="836" t="str">
        <f t="shared" si="71"/>
        <v>LUSITANOS FC</v>
      </c>
      <c r="G367" s="846"/>
      <c r="H367" s="847">
        <f>VLOOKUP(E367,START_TIMES,2)</f>
        <v>0.41666666666666702</v>
      </c>
      <c r="I367" s="848" t="str">
        <f>VLOOKUP(E367,fields,2)</f>
        <v>Lily Field (T), Wilton</v>
      </c>
      <c r="J367" s="849"/>
      <c r="K367" s="16"/>
      <c r="M367" s="776" t="s">
        <v>125</v>
      </c>
      <c r="N367" s="776" t="s">
        <v>122</v>
      </c>
    </row>
    <row r="368" spans="1:29" ht="12.75" customHeight="1" thickTop="1" thickBot="1" x14ac:dyDescent="0.35">
      <c r="A368" s="574">
        <v>365</v>
      </c>
      <c r="B368" s="696" t="s">
        <v>0</v>
      </c>
      <c r="C368" s="844" t="s">
        <v>0</v>
      </c>
      <c r="D368" s="857" t="s">
        <v>0</v>
      </c>
      <c r="E368" s="858" t="s">
        <v>0</v>
      </c>
      <c r="F368" s="859" t="s">
        <v>0</v>
      </c>
      <c r="G368" s="846" t="s">
        <v>0</v>
      </c>
      <c r="H368" s="847" t="s">
        <v>0</v>
      </c>
      <c r="I368" s="848" t="s">
        <v>0</v>
      </c>
      <c r="J368" s="860" t="s">
        <v>0</v>
      </c>
      <c r="K368" s="16"/>
      <c r="M368" s="601"/>
      <c r="N368" s="601"/>
      <c r="Q368" s="253">
        <v>49</v>
      </c>
      <c r="R368" s="748">
        <v>13</v>
      </c>
      <c r="S368" s="206" t="s">
        <v>112</v>
      </c>
      <c r="T368" s="206" t="s">
        <v>113</v>
      </c>
      <c r="U368" s="274"/>
    </row>
    <row r="369" spans="1:21" ht="12.75" customHeight="1" thickTop="1" thickBot="1" x14ac:dyDescent="0.35">
      <c r="A369" s="574">
        <v>366</v>
      </c>
      <c r="B369" s="696" t="s">
        <v>810</v>
      </c>
      <c r="C369" s="844">
        <v>45837</v>
      </c>
      <c r="D369" s="845" t="s">
        <v>1076</v>
      </c>
      <c r="E369" s="868" t="str">
        <f t="shared" ref="E369:F373" si="72">VLOOKUP(M369,Teams,2)</f>
        <v>BYE 50</v>
      </c>
      <c r="F369" s="836" t="str">
        <f t="shared" si="72"/>
        <v>VASCO DA GAMA 50</v>
      </c>
      <c r="G369" s="854"/>
      <c r="H369" s="847" t="str">
        <f>VLOOKUP(E369,START_TIMES,2)</f>
        <v>--</v>
      </c>
      <c r="I369" s="848" t="str">
        <f>VLOOKUP(E369,fields,2)</f>
        <v>--</v>
      </c>
      <c r="J369" s="849"/>
      <c r="K369" s="16"/>
      <c r="M369" s="780" t="s">
        <v>126</v>
      </c>
      <c r="N369" s="780" t="s">
        <v>134</v>
      </c>
      <c r="Q369" s="253">
        <v>50</v>
      </c>
      <c r="R369" s="748">
        <v>13</v>
      </c>
      <c r="S369" s="206" t="s">
        <v>111</v>
      </c>
      <c r="T369" s="206" t="s">
        <v>114</v>
      </c>
      <c r="U369" s="274"/>
    </row>
    <row r="370" spans="1:21" ht="12.75" customHeight="1" thickTop="1" thickBot="1" x14ac:dyDescent="0.35">
      <c r="A370" s="574">
        <v>367</v>
      </c>
      <c r="B370" s="696" t="s">
        <v>810</v>
      </c>
      <c r="C370" s="844">
        <v>45837</v>
      </c>
      <c r="D370" s="845" t="s">
        <v>1076</v>
      </c>
      <c r="E370" s="836" t="str">
        <f t="shared" si="72"/>
        <v>STAMFORD CITY</v>
      </c>
      <c r="F370" s="836" t="str">
        <f t="shared" si="72"/>
        <v>FAIRFIELD GAC 50</v>
      </c>
      <c r="G370" s="854"/>
      <c r="H370" s="847">
        <v>0.33333333333333331</v>
      </c>
      <c r="I370" s="848" t="str">
        <f>VLOOKUP(E370,fields,2)</f>
        <v>West Beach Fields (T), Stamford</v>
      </c>
      <c r="J370" s="849"/>
      <c r="K370" s="16"/>
      <c r="M370" s="780" t="s">
        <v>133</v>
      </c>
      <c r="N370" s="780" t="s">
        <v>127</v>
      </c>
      <c r="Q370" s="253">
        <v>51</v>
      </c>
      <c r="R370" s="748">
        <v>13</v>
      </c>
      <c r="S370" s="206" t="s">
        <v>115</v>
      </c>
      <c r="T370" s="206" t="s">
        <v>110</v>
      </c>
      <c r="U370" s="274"/>
    </row>
    <row r="371" spans="1:21" ht="12.75" customHeight="1" thickTop="1" thickBot="1" x14ac:dyDescent="0.35">
      <c r="A371" s="574">
        <v>368</v>
      </c>
      <c r="B371" s="696" t="s">
        <v>810</v>
      </c>
      <c r="C371" s="844">
        <v>45837</v>
      </c>
      <c r="D371" s="845" t="s">
        <v>1076</v>
      </c>
      <c r="E371" s="836" t="str">
        <f t="shared" si="72"/>
        <v>WESTPORT FC</v>
      </c>
      <c r="F371" s="836" t="str">
        <f t="shared" si="72"/>
        <v>GREENWICH PUMAS FC 50</v>
      </c>
      <c r="G371" s="854"/>
      <c r="H371" s="847">
        <f>VLOOKUP(E371,START_TIMES,2)</f>
        <v>0.33333333333333331</v>
      </c>
      <c r="I371" s="848" t="str">
        <f>VLOOKUP(E371,fields,2)</f>
        <v>Wakeman Park (T), Westport</v>
      </c>
      <c r="J371" s="849"/>
      <c r="K371" s="16"/>
      <c r="M371" s="780" t="s">
        <v>136</v>
      </c>
      <c r="N371" s="780" t="s">
        <v>129</v>
      </c>
      <c r="Q371" s="253">
        <v>52</v>
      </c>
      <c r="R371" s="748">
        <v>13</v>
      </c>
      <c r="S371" s="206" t="s">
        <v>116</v>
      </c>
      <c r="T371" s="206" t="s">
        <v>117</v>
      </c>
      <c r="U371" s="274"/>
    </row>
    <row r="372" spans="1:21" ht="12.75" customHeight="1" thickTop="1" thickBot="1" x14ac:dyDescent="0.35">
      <c r="A372" s="574">
        <v>369</v>
      </c>
      <c r="B372" s="696" t="s">
        <v>810</v>
      </c>
      <c r="C372" s="844">
        <v>45837</v>
      </c>
      <c r="D372" s="845" t="s">
        <v>1076</v>
      </c>
      <c r="E372" s="836" t="str">
        <f t="shared" si="72"/>
        <v>GREENWICH FC 50</v>
      </c>
      <c r="F372" s="836" t="str">
        <f t="shared" si="72"/>
        <v>REBELS UNITED</v>
      </c>
      <c r="G372" s="854"/>
      <c r="H372" s="847">
        <f>VLOOKUP(E372,START_TIMES,2)</f>
        <v>0.41666666666666702</v>
      </c>
      <c r="I372" s="848" t="str">
        <f>VLOOKUP(E372,fields,2)</f>
        <v>Greenwich Fields</v>
      </c>
      <c r="J372" s="849"/>
      <c r="K372" s="16"/>
      <c r="M372" s="780" t="s">
        <v>128</v>
      </c>
      <c r="N372" s="780" t="s">
        <v>132</v>
      </c>
      <c r="Q372" s="253">
        <v>53</v>
      </c>
      <c r="R372" s="748">
        <v>14</v>
      </c>
      <c r="S372" s="206" t="s">
        <v>117</v>
      </c>
      <c r="T372" s="206" t="s">
        <v>113</v>
      </c>
      <c r="U372" s="274"/>
    </row>
    <row r="373" spans="1:21" ht="12.75" customHeight="1" thickTop="1" thickBot="1" x14ac:dyDescent="0.35">
      <c r="A373" s="574">
        <v>370</v>
      </c>
      <c r="B373" s="696" t="s">
        <v>810</v>
      </c>
      <c r="C373" s="844">
        <v>45837</v>
      </c>
      <c r="D373" s="845" t="s">
        <v>1076</v>
      </c>
      <c r="E373" s="836" t="str">
        <f t="shared" si="72"/>
        <v>NORWALK MARINERS LEGENDS</v>
      </c>
      <c r="F373" s="836" t="str">
        <f t="shared" si="72"/>
        <v>NORWALK SPORT COLOMBIA 50</v>
      </c>
      <c r="G373" s="854"/>
      <c r="H373" s="847">
        <f>VLOOKUP(E373,START_TIMES,2)</f>
        <v>0.33333333333333331</v>
      </c>
      <c r="I373" s="848" t="str">
        <f>VLOOKUP(E373,fields,2)</f>
        <v>Nathan Hale MS (T), Norwalk</v>
      </c>
      <c r="J373" s="849"/>
      <c r="K373" s="16"/>
      <c r="M373" s="780" t="s">
        <v>130</v>
      </c>
      <c r="N373" s="780" t="s">
        <v>131</v>
      </c>
      <c r="Q373" s="253">
        <v>54</v>
      </c>
      <c r="R373" s="748">
        <v>14</v>
      </c>
      <c r="S373" s="206" t="s">
        <v>115</v>
      </c>
      <c r="T373" s="206" t="s">
        <v>111</v>
      </c>
      <c r="U373" s="274"/>
    </row>
    <row r="374" spans="1:21" ht="12.75" customHeight="1" thickTop="1" thickBot="1" x14ac:dyDescent="0.35">
      <c r="A374" s="574">
        <v>371</v>
      </c>
      <c r="B374" s="696" t="s">
        <v>0</v>
      </c>
      <c r="C374" s="844" t="s">
        <v>0</v>
      </c>
      <c r="D374" s="857" t="s">
        <v>0</v>
      </c>
      <c r="E374" s="858" t="s">
        <v>0</v>
      </c>
      <c r="F374" s="859" t="s">
        <v>0</v>
      </c>
      <c r="G374" s="846" t="s">
        <v>0</v>
      </c>
      <c r="H374" s="847" t="s">
        <v>0</v>
      </c>
      <c r="I374" s="848" t="s">
        <v>0</v>
      </c>
      <c r="J374" s="860" t="s">
        <v>0</v>
      </c>
      <c r="K374" s="16"/>
      <c r="M374" s="601"/>
      <c r="N374" s="601"/>
      <c r="Q374" s="253">
        <v>55</v>
      </c>
      <c r="R374" s="748">
        <v>14</v>
      </c>
      <c r="S374" s="206" t="s">
        <v>110</v>
      </c>
      <c r="T374" s="206" t="s">
        <v>116</v>
      </c>
      <c r="U374" s="274"/>
    </row>
    <row r="375" spans="1:21" ht="12.75" customHeight="1" thickTop="1" thickBot="1" x14ac:dyDescent="0.35">
      <c r="A375" s="574">
        <v>372</v>
      </c>
      <c r="B375" s="696" t="s">
        <v>810</v>
      </c>
      <c r="C375" s="844">
        <v>45837</v>
      </c>
      <c r="D375" s="870" t="s">
        <v>1113</v>
      </c>
      <c r="E375" s="836" t="str">
        <f t="shared" ref="E375:F379" si="73">VLOOKUP(M375,Teams,2)</f>
        <v>CHESHIRE AZZURRI</v>
      </c>
      <c r="F375" s="836" t="str">
        <f t="shared" si="73"/>
        <v>VASCO DA GAMA 60</v>
      </c>
      <c r="G375" s="854"/>
      <c r="H375" s="847">
        <f>VLOOKUP(E375,START_TIMES,2)</f>
        <v>0.375</v>
      </c>
      <c r="I375" s="848" t="str">
        <f>VLOOKUP(E375,fields,2)</f>
        <v>Quinnipiac Park (G), Cheshire</v>
      </c>
      <c r="J375" s="849"/>
      <c r="K375" s="16"/>
      <c r="M375" s="753" t="s">
        <v>138</v>
      </c>
      <c r="N375" s="753" t="s">
        <v>135</v>
      </c>
      <c r="Q375" s="253">
        <v>56</v>
      </c>
      <c r="R375" s="748">
        <v>14</v>
      </c>
      <c r="S375" s="206" t="s">
        <v>114</v>
      </c>
      <c r="T375" s="206" t="s">
        <v>112</v>
      </c>
      <c r="U375" s="274"/>
    </row>
    <row r="376" spans="1:21" ht="18.75" customHeight="1" thickTop="1" thickBot="1" x14ac:dyDescent="0.3">
      <c r="A376" s="574">
        <v>373</v>
      </c>
      <c r="B376" s="696" t="s">
        <v>810</v>
      </c>
      <c r="C376" s="844">
        <v>45837</v>
      </c>
      <c r="D376" s="870" t="s">
        <v>1113</v>
      </c>
      <c r="E376" s="836" t="str">
        <f t="shared" si="73"/>
        <v>SOUTHEAST CT</v>
      </c>
      <c r="F376" s="836" t="str">
        <f t="shared" si="73"/>
        <v>CLUB NAPOLI 50</v>
      </c>
      <c r="G376" s="854"/>
      <c r="H376" s="847">
        <f>VLOOKUP(E376,START_TIMES,2)</f>
        <v>0.41666666666666702</v>
      </c>
      <c r="I376" s="848" t="str">
        <f>VLOOKUP(E376,fields,2)</f>
        <v>Killingworth Rec Park (G), Killingworth</v>
      </c>
      <c r="J376" s="849"/>
      <c r="K376" s="16"/>
      <c r="M376" s="753" t="s">
        <v>149</v>
      </c>
      <c r="N376" s="753" t="s">
        <v>141</v>
      </c>
    </row>
    <row r="377" spans="1:21" ht="12.75" customHeight="1" thickTop="1" thickBot="1" x14ac:dyDescent="0.3">
      <c r="A377" s="574">
        <v>374</v>
      </c>
      <c r="B377" s="696" t="s">
        <v>810</v>
      </c>
      <c r="C377" s="844">
        <v>45837</v>
      </c>
      <c r="D377" s="870" t="s">
        <v>1113</v>
      </c>
      <c r="E377" s="836" t="str">
        <f t="shared" si="73"/>
        <v>ZIMMITTI SC</v>
      </c>
      <c r="F377" s="836" t="str">
        <f t="shared" si="73"/>
        <v>GREENWICH PUMAS FC 56</v>
      </c>
      <c r="G377" s="854"/>
      <c r="H377" s="847">
        <f>VLOOKUP(E377,START_TIMES,2)</f>
        <v>0.41666666666666702</v>
      </c>
      <c r="I377" s="848" t="str">
        <f>VLOOKUP(E377,fields,2)</f>
        <v>Morris Beach Complex (G), Morris</v>
      </c>
      <c r="J377" s="849"/>
      <c r="K377" s="16"/>
      <c r="M377" s="753" t="s">
        <v>137</v>
      </c>
      <c r="N377" s="753" t="s">
        <v>144</v>
      </c>
    </row>
    <row r="378" spans="1:21" ht="12.75" customHeight="1" thickTop="1" thickBot="1" x14ac:dyDescent="0.3">
      <c r="A378" s="574">
        <v>375</v>
      </c>
      <c r="B378" s="696" t="s">
        <v>810</v>
      </c>
      <c r="C378" s="844">
        <v>45837</v>
      </c>
      <c r="D378" s="870" t="s">
        <v>1113</v>
      </c>
      <c r="E378" s="836" t="str">
        <f t="shared" si="73"/>
        <v>EAST HAVEN SC</v>
      </c>
      <c r="F378" s="836" t="str">
        <f t="shared" si="73"/>
        <v>NORTH BRANFORD LEGENDS</v>
      </c>
      <c r="G378" s="854"/>
      <c r="H378" s="847">
        <f>VLOOKUP(E378,START_TIMES,2)</f>
        <v>0.41666666666666669</v>
      </c>
      <c r="I378" s="848" t="str">
        <f>VLOOKUP(E378,fields,2)</f>
        <v>East Haven MS (G), East Haven</v>
      </c>
      <c r="J378" s="849"/>
      <c r="K378" s="16"/>
      <c r="M378" s="753" t="s">
        <v>142</v>
      </c>
      <c r="N378" s="753" t="s">
        <v>148</v>
      </c>
    </row>
    <row r="379" spans="1:21" ht="12.75" customHeight="1" thickTop="1" thickBot="1" x14ac:dyDescent="0.3">
      <c r="A379" s="574">
        <v>376</v>
      </c>
      <c r="B379" s="696" t="s">
        <v>810</v>
      </c>
      <c r="C379" s="844">
        <v>45837</v>
      </c>
      <c r="D379" s="870" t="s">
        <v>1113</v>
      </c>
      <c r="E379" s="836" t="str">
        <f t="shared" si="73"/>
        <v>GUILFORD BLACK EAGLES</v>
      </c>
      <c r="F379" s="836" t="str">
        <f t="shared" si="73"/>
        <v>HAVEN FC</v>
      </c>
      <c r="G379" s="854"/>
      <c r="H379" s="847">
        <f>VLOOKUP(E379,START_TIMES,2)</f>
        <v>0.41666666666666669</v>
      </c>
      <c r="I379" s="848" t="str">
        <f>VLOOKUP(E379,fields,2)</f>
        <v>Bittner Park (G), Guilford</v>
      </c>
      <c r="J379" s="849"/>
      <c r="K379" s="16"/>
      <c r="M379" s="753" t="s">
        <v>146</v>
      </c>
      <c r="N379" s="753" t="s">
        <v>147</v>
      </c>
    </row>
    <row r="380" spans="1:21" ht="12.75" customHeight="1" thickTop="1" thickBot="1" x14ac:dyDescent="0.3">
      <c r="A380" s="574">
        <v>377</v>
      </c>
      <c r="B380" s="696"/>
      <c r="C380" s="844"/>
      <c r="D380" s="870"/>
      <c r="E380" s="836"/>
      <c r="F380" s="836"/>
      <c r="G380" s="846"/>
      <c r="H380" s="847"/>
      <c r="I380" s="848"/>
      <c r="J380" s="849"/>
      <c r="K380" s="16"/>
      <c r="M380" s="601"/>
      <c r="N380" s="601"/>
    </row>
    <row r="381" spans="1:21" ht="12.75" customHeight="1" thickTop="1" x14ac:dyDescent="0.25">
      <c r="A381" s="574">
        <v>378</v>
      </c>
      <c r="B381" s="696"/>
      <c r="C381" s="844">
        <v>45844</v>
      </c>
      <c r="D381" s="853" t="s">
        <v>175</v>
      </c>
      <c r="E381" s="773" t="str">
        <f t="shared" ref="E381:F385" si="74">VLOOKUP(M381,Teams,2)</f>
        <v>BYE 30</v>
      </c>
      <c r="F381" s="836" t="str">
        <f t="shared" si="74"/>
        <v>FC CALDO VERDE</v>
      </c>
      <c r="G381" s="846"/>
      <c r="H381" s="847" t="str">
        <f>VLOOKUP(E381,START_TIMES,2)</f>
        <v>--</v>
      </c>
      <c r="I381" s="848" t="str">
        <f>VLOOKUP(E381,fields,2)</f>
        <v>--</v>
      </c>
      <c r="J381" s="849"/>
      <c r="K381" s="16"/>
      <c r="M381" s="197" t="s">
        <v>150</v>
      </c>
      <c r="N381" s="197" t="s">
        <v>153</v>
      </c>
    </row>
    <row r="382" spans="1:21" ht="12.75" customHeight="1" x14ac:dyDescent="0.25">
      <c r="A382" s="574">
        <v>379</v>
      </c>
      <c r="B382" s="696"/>
      <c r="C382" s="844">
        <v>45844</v>
      </c>
      <c r="D382" s="853" t="s">
        <v>175</v>
      </c>
      <c r="E382" s="836" t="str">
        <f t="shared" si="74"/>
        <v>NORWALK FC</v>
      </c>
      <c r="F382" s="836" t="str">
        <f t="shared" si="74"/>
        <v>FC CELTA</v>
      </c>
      <c r="G382" s="846"/>
      <c r="H382" s="847">
        <f>VLOOKUP(E382,START_TIMES,2)</f>
        <v>0.41666666666666702</v>
      </c>
      <c r="I382" s="848" t="str">
        <f>VLOOKUP(E382,fields,2)</f>
        <v>Nathan Hale MS (T), Norwalk</v>
      </c>
      <c r="J382" s="849"/>
      <c r="K382" s="16"/>
      <c r="M382" s="197" t="s">
        <v>157</v>
      </c>
      <c r="N382" s="197" t="s">
        <v>154</v>
      </c>
    </row>
    <row r="383" spans="1:21" ht="12.75" customHeight="1" x14ac:dyDescent="0.25">
      <c r="A383" s="574">
        <v>380</v>
      </c>
      <c r="B383" s="696"/>
      <c r="C383" s="844">
        <v>45844</v>
      </c>
      <c r="D383" s="853" t="s">
        <v>175</v>
      </c>
      <c r="E383" s="836" t="str">
        <f t="shared" si="74"/>
        <v>ECUA-ANDES 30</v>
      </c>
      <c r="F383" s="836" t="str">
        <f t="shared" si="74"/>
        <v>QPR</v>
      </c>
      <c r="G383" s="854"/>
      <c r="H383" s="847">
        <f>VLOOKUP(E383,START_TIMES,2)</f>
        <v>0.33333333333333331</v>
      </c>
      <c r="I383" s="848" t="str">
        <f>VLOOKUP(E383,fields,2)</f>
        <v>TBD</v>
      </c>
      <c r="J383" s="849"/>
      <c r="K383" s="16"/>
      <c r="M383" s="197" t="s">
        <v>152</v>
      </c>
      <c r="N383" s="197" t="s">
        <v>158</v>
      </c>
    </row>
    <row r="384" spans="1:21" ht="12.75" customHeight="1" x14ac:dyDescent="0.25">
      <c r="A384" s="574">
        <v>381</v>
      </c>
      <c r="B384" s="696"/>
      <c r="C384" s="844">
        <v>45844</v>
      </c>
      <c r="D384" s="853" t="s">
        <v>175</v>
      </c>
      <c r="E384" s="836" t="str">
        <f t="shared" si="74"/>
        <v>TRINITY FC</v>
      </c>
      <c r="F384" s="836" t="str">
        <f t="shared" si="74"/>
        <v>NAUGATUCK FUSION</v>
      </c>
      <c r="G384" s="846"/>
      <c r="H384" s="847">
        <f>VLOOKUP(E384,START_TIMES,2)</f>
        <v>0.33333333333333331</v>
      </c>
      <c r="I384" s="848" t="str">
        <f>VLOOKUP(E384,fields,2)</f>
        <v>Pease Road (G), Woodbridge</v>
      </c>
      <c r="J384" s="849"/>
      <c r="K384" s="16"/>
      <c r="M384" s="197" t="s">
        <v>159</v>
      </c>
      <c r="N384" s="197" t="s">
        <v>156</v>
      </c>
    </row>
    <row r="385" spans="1:14" ht="12.75" customHeight="1" thickBot="1" x14ac:dyDescent="0.3">
      <c r="A385" s="574">
        <v>382</v>
      </c>
      <c r="B385" s="696"/>
      <c r="C385" s="844">
        <v>45844</v>
      </c>
      <c r="D385" s="853" t="s">
        <v>175</v>
      </c>
      <c r="E385" s="836" t="str">
        <f t="shared" si="74"/>
        <v>LITCHFIELD COUNTY BLUES 30</v>
      </c>
      <c r="F385" s="836" t="str">
        <f t="shared" si="74"/>
        <v>COYOTES FC</v>
      </c>
      <c r="G385" s="846"/>
      <c r="H385" s="847">
        <f>VLOOKUP(E385,START_TIMES,2)</f>
        <v>0.375</v>
      </c>
      <c r="I385" s="848" t="str">
        <f>VLOOKUP(E385,fields,2)</f>
        <v>New Milford HS (T), New Milford</v>
      </c>
      <c r="J385" s="849"/>
      <c r="K385" s="16"/>
      <c r="M385" s="197" t="s">
        <v>155</v>
      </c>
      <c r="N385" s="197" t="s">
        <v>151</v>
      </c>
    </row>
    <row r="386" spans="1:14" ht="12.75" customHeight="1" thickTop="1" thickBot="1" x14ac:dyDescent="0.3">
      <c r="A386" s="574">
        <v>383</v>
      </c>
      <c r="B386" s="696"/>
      <c r="C386" s="844"/>
      <c r="D386" s="870"/>
      <c r="E386" s="836"/>
      <c r="F386" s="836"/>
      <c r="G386" s="846"/>
      <c r="H386" s="847"/>
      <c r="I386" s="848"/>
      <c r="J386" s="849"/>
      <c r="K386" s="16"/>
      <c r="M386" s="601"/>
      <c r="N386" s="601"/>
    </row>
    <row r="387" spans="1:14" ht="12.75" customHeight="1" thickTop="1" x14ac:dyDescent="0.25">
      <c r="A387" s="574">
        <v>384</v>
      </c>
      <c r="B387" s="696"/>
      <c r="C387" s="844">
        <v>45844</v>
      </c>
      <c r="D387" s="845" t="s">
        <v>1076</v>
      </c>
      <c r="E387" s="868" t="str">
        <f t="shared" ref="E387:F391" si="75">VLOOKUP(M387,Teams,2)</f>
        <v>BYE 50</v>
      </c>
      <c r="F387" s="836" t="str">
        <f t="shared" si="75"/>
        <v>GREENWICH PUMAS FC 50</v>
      </c>
      <c r="G387" s="854"/>
      <c r="H387" s="847" t="str">
        <f>VLOOKUP(E387,START_TIMES,2)</f>
        <v>--</v>
      </c>
      <c r="I387" s="848" t="str">
        <f>VLOOKUP(E387,fields,2)</f>
        <v>--</v>
      </c>
      <c r="J387" s="849"/>
      <c r="K387" s="16"/>
      <c r="M387" s="781" t="s">
        <v>126</v>
      </c>
      <c r="N387" s="781" t="s">
        <v>129</v>
      </c>
    </row>
    <row r="388" spans="1:14" ht="12.75" customHeight="1" x14ac:dyDescent="0.25">
      <c r="A388" s="574">
        <v>385</v>
      </c>
      <c r="B388" s="696"/>
      <c r="C388" s="844">
        <v>45844</v>
      </c>
      <c r="D388" s="845" t="s">
        <v>1076</v>
      </c>
      <c r="E388" s="836" t="str">
        <f t="shared" si="75"/>
        <v>STAMFORD CITY</v>
      </c>
      <c r="F388" s="836" t="str">
        <f t="shared" si="75"/>
        <v>NORWALK MARINERS LEGENDS</v>
      </c>
      <c r="G388" s="854"/>
      <c r="H388" s="847">
        <f>VLOOKUP(E388,START_TIMES,2)</f>
        <v>0.41666666666666702</v>
      </c>
      <c r="I388" s="848" t="str">
        <f>VLOOKUP(E388,fields,2)</f>
        <v>West Beach Fields (T), Stamford</v>
      </c>
      <c r="J388" s="849"/>
      <c r="K388" s="16"/>
      <c r="M388" s="781" t="s">
        <v>133</v>
      </c>
      <c r="N388" s="781" t="s">
        <v>130</v>
      </c>
    </row>
    <row r="389" spans="1:14" ht="12.75" customHeight="1" x14ac:dyDescent="0.25">
      <c r="A389" s="574">
        <v>386</v>
      </c>
      <c r="B389" s="696"/>
      <c r="C389" s="844">
        <v>45844</v>
      </c>
      <c r="D389" s="845" t="s">
        <v>1076</v>
      </c>
      <c r="E389" s="836" t="str">
        <f t="shared" si="75"/>
        <v>GREENWICH FC 50</v>
      </c>
      <c r="F389" s="836" t="str">
        <f t="shared" si="75"/>
        <v>VASCO DA GAMA 50</v>
      </c>
      <c r="G389" s="854"/>
      <c r="H389" s="847">
        <f>VLOOKUP(E389,START_TIMES,2)</f>
        <v>0.41666666666666702</v>
      </c>
      <c r="I389" s="848" t="str">
        <f>VLOOKUP(E389,fields,2)</f>
        <v>Greenwich Fields</v>
      </c>
      <c r="J389" s="849"/>
      <c r="K389" s="16"/>
      <c r="M389" s="781" t="s">
        <v>128</v>
      </c>
      <c r="N389" s="781" t="s">
        <v>134</v>
      </c>
    </row>
    <row r="390" spans="1:14" ht="12.75" customHeight="1" x14ac:dyDescent="0.25">
      <c r="A390" s="574">
        <v>387</v>
      </c>
      <c r="B390" s="696"/>
      <c r="C390" s="844">
        <v>45844</v>
      </c>
      <c r="D390" s="845" t="s">
        <v>1076</v>
      </c>
      <c r="E390" s="836" t="str">
        <f t="shared" si="75"/>
        <v>WESTPORT FC</v>
      </c>
      <c r="F390" s="836" t="str">
        <f t="shared" si="75"/>
        <v>REBELS UNITED</v>
      </c>
      <c r="G390" s="854"/>
      <c r="H390" s="847">
        <f>VLOOKUP(E390,START_TIMES,2)</f>
        <v>0.33333333333333331</v>
      </c>
      <c r="I390" s="848" t="str">
        <f>VLOOKUP(E390,fields,2)</f>
        <v>Wakeman Park (T), Westport</v>
      </c>
      <c r="J390" s="849"/>
      <c r="K390" s="16"/>
      <c r="M390" s="781" t="s">
        <v>136</v>
      </c>
      <c r="N390" s="781" t="s">
        <v>132</v>
      </c>
    </row>
    <row r="391" spans="1:14" ht="12.75" customHeight="1" thickBot="1" x14ac:dyDescent="0.3">
      <c r="A391" s="574">
        <v>388</v>
      </c>
      <c r="B391" s="696"/>
      <c r="C391" s="844">
        <v>45844</v>
      </c>
      <c r="D391" s="845" t="s">
        <v>1076</v>
      </c>
      <c r="E391" s="836" t="str">
        <f t="shared" si="75"/>
        <v>NORWALK SPORT COLOMBIA 50</v>
      </c>
      <c r="F391" s="836" t="str">
        <f t="shared" si="75"/>
        <v>FAIRFIELD GAC 50</v>
      </c>
      <c r="G391" s="854"/>
      <c r="H391" s="847">
        <v>0.33333333333333331</v>
      </c>
      <c r="I391" s="848" t="str">
        <f>VLOOKUP(E391,fields,2)</f>
        <v>Nathan Hale MS (T), Norwalk</v>
      </c>
      <c r="J391" s="849"/>
      <c r="K391" s="16"/>
      <c r="M391" s="781" t="s">
        <v>131</v>
      </c>
      <c r="N391" s="781" t="s">
        <v>127</v>
      </c>
    </row>
    <row r="392" spans="1:14" ht="12.75" customHeight="1" thickTop="1" thickBot="1" x14ac:dyDescent="0.3">
      <c r="A392" s="574">
        <v>389</v>
      </c>
      <c r="B392" s="696"/>
      <c r="C392" s="844"/>
      <c r="D392" s="870"/>
      <c r="E392" s="836"/>
      <c r="F392" s="836"/>
      <c r="G392" s="846"/>
      <c r="H392" s="847"/>
      <c r="I392" s="848"/>
      <c r="J392" s="849"/>
      <c r="K392" s="16"/>
      <c r="M392" s="601"/>
      <c r="N392" s="601"/>
    </row>
    <row r="393" spans="1:14" ht="12.75" customHeight="1" thickTop="1" thickBot="1" x14ac:dyDescent="0.3">
      <c r="A393" s="574">
        <v>390</v>
      </c>
      <c r="B393" s="696"/>
      <c r="C393" s="844"/>
      <c r="D393" s="870"/>
      <c r="E393" s="836"/>
      <c r="F393" s="836"/>
      <c r="G393" s="846"/>
      <c r="H393" s="847"/>
      <c r="I393" s="848"/>
      <c r="J393" s="849"/>
      <c r="K393" s="16"/>
      <c r="M393" s="601"/>
      <c r="N393" s="601"/>
    </row>
    <row r="394" spans="1:14" ht="12.75" customHeight="1" thickTop="1" thickBot="1" x14ac:dyDescent="0.3">
      <c r="A394" s="574">
        <v>391</v>
      </c>
      <c r="B394" s="696"/>
      <c r="C394" s="844"/>
      <c r="D394" s="870"/>
      <c r="E394" s="836"/>
      <c r="F394" s="836"/>
      <c r="G394" s="846"/>
      <c r="H394" s="847"/>
      <c r="I394" s="848"/>
      <c r="J394" s="849"/>
      <c r="K394" s="16"/>
      <c r="M394" s="601"/>
      <c r="N394" s="601"/>
    </row>
    <row r="395" spans="1:14" ht="12.75" customHeight="1" thickTop="1" thickBot="1" x14ac:dyDescent="0.35">
      <c r="A395" s="574">
        <v>392</v>
      </c>
      <c r="B395" s="696" t="s">
        <v>0</v>
      </c>
      <c r="C395" s="844" t="s">
        <v>0</v>
      </c>
      <c r="D395" s="857" t="s">
        <v>0</v>
      </c>
      <c r="E395" s="858" t="s">
        <v>0</v>
      </c>
      <c r="F395" s="859" t="s">
        <v>0</v>
      </c>
      <c r="G395" s="846" t="s">
        <v>0</v>
      </c>
      <c r="H395" s="847" t="s">
        <v>0</v>
      </c>
      <c r="I395" s="848" t="s">
        <v>0</v>
      </c>
      <c r="J395" s="860" t="s">
        <v>0</v>
      </c>
      <c r="K395" s="16"/>
      <c r="M395" s="606"/>
      <c r="N395" s="606"/>
    </row>
    <row r="396" spans="1:14" ht="12.75" customHeight="1" thickTop="1" thickBot="1" x14ac:dyDescent="0.35">
      <c r="A396" s="574">
        <v>393</v>
      </c>
      <c r="B396" s="696"/>
      <c r="C396" s="844"/>
      <c r="D396" s="870"/>
      <c r="E396" s="836"/>
      <c r="F396" s="836"/>
      <c r="G396" s="846"/>
      <c r="H396" s="847"/>
      <c r="I396" s="848"/>
      <c r="J396" s="849"/>
      <c r="K396" s="16"/>
      <c r="M396" s="606"/>
      <c r="N396" s="600"/>
    </row>
    <row r="397" spans="1:14" ht="12.75" customHeight="1" thickTop="1" thickBot="1" x14ac:dyDescent="0.4">
      <c r="A397" s="574">
        <v>394</v>
      </c>
      <c r="B397" s="696" t="s">
        <v>0</v>
      </c>
      <c r="C397" s="575" t="s">
        <v>0</v>
      </c>
      <c r="D397" s="582" t="s">
        <v>0</v>
      </c>
      <c r="E397" s="583" t="s">
        <v>0</v>
      </c>
      <c r="F397" s="584" t="s">
        <v>0</v>
      </c>
      <c r="G397" s="578" t="s">
        <v>0</v>
      </c>
      <c r="H397" s="645" t="s">
        <v>0</v>
      </c>
      <c r="I397" s="614" t="s">
        <v>0</v>
      </c>
      <c r="J397" s="585" t="s">
        <v>0</v>
      </c>
      <c r="K397" s="16"/>
      <c r="M397" s="606"/>
      <c r="N397" s="600"/>
    </row>
    <row r="398" spans="1:14" ht="20" customHeight="1" thickTop="1" thickBot="1" x14ac:dyDescent="0.5">
      <c r="A398" s="574">
        <v>395</v>
      </c>
      <c r="B398" s="839"/>
      <c r="C398" s="838" t="s">
        <v>1123</v>
      </c>
      <c r="D398" s="840"/>
      <c r="E398" s="840"/>
      <c r="F398" s="840"/>
      <c r="G398" s="841"/>
      <c r="H398" s="842"/>
      <c r="I398" s="840"/>
      <c r="J398" s="840"/>
      <c r="K398" s="16"/>
      <c r="M398" s="606"/>
      <c r="N398" s="600"/>
    </row>
    <row r="399" spans="1:14" ht="12.75" customHeight="1" thickTop="1" thickBot="1" x14ac:dyDescent="0.4">
      <c r="A399" s="574">
        <v>396</v>
      </c>
      <c r="B399" s="696" t="s">
        <v>0</v>
      </c>
      <c r="C399" s="575" t="s">
        <v>0</v>
      </c>
      <c r="D399" s="582" t="s">
        <v>0</v>
      </c>
      <c r="E399" s="583" t="s">
        <v>0</v>
      </c>
      <c r="F399" s="584" t="s">
        <v>0</v>
      </c>
      <c r="G399" s="578" t="s">
        <v>0</v>
      </c>
      <c r="H399" s="645" t="s">
        <v>0</v>
      </c>
      <c r="I399" s="614" t="s">
        <v>0</v>
      </c>
      <c r="J399" s="585" t="s">
        <v>0</v>
      </c>
      <c r="K399" s="456"/>
      <c r="L399" s="456"/>
      <c r="M399" s="756"/>
      <c r="N399" s="757"/>
    </row>
    <row r="400" spans="1:14" ht="12.75" customHeight="1" thickTop="1" thickBot="1" x14ac:dyDescent="0.3">
      <c r="A400" s="574">
        <v>397</v>
      </c>
      <c r="B400" s="696">
        <v>10</v>
      </c>
      <c r="C400" s="844">
        <v>45886</v>
      </c>
      <c r="D400" s="850" t="s">
        <v>10</v>
      </c>
      <c r="E400" s="836" t="str">
        <f t="shared" ref="E400:F404" si="76">VLOOKUP(M400,Teams,2)</f>
        <v>DANBURY UNITED</v>
      </c>
      <c r="F400" s="836" t="str">
        <f t="shared" si="76"/>
        <v>HAMDEN ALL STARS</v>
      </c>
      <c r="G400" s="846"/>
      <c r="H400" s="847">
        <f>VLOOKUP(E400,START_TIMES,2)</f>
        <v>0.375</v>
      </c>
      <c r="I400" s="848" t="str">
        <f>VLOOKUP(E400,fields,2)</f>
        <v>Portuguese Cultural Center (G), Danbury</v>
      </c>
      <c r="J400" s="849"/>
      <c r="K400" s="298"/>
      <c r="L400" s="298"/>
      <c r="M400" s="601" t="s">
        <v>93</v>
      </c>
      <c r="N400" s="601" t="s">
        <v>92</v>
      </c>
    </row>
    <row r="401" spans="1:29" ht="12.75" customHeight="1" thickTop="1" thickBot="1" x14ac:dyDescent="0.35">
      <c r="A401" s="574">
        <v>398</v>
      </c>
      <c r="B401" s="696">
        <v>10</v>
      </c>
      <c r="C401" s="886">
        <v>45886</v>
      </c>
      <c r="D401" s="850" t="s">
        <v>10</v>
      </c>
      <c r="E401" s="836" t="str">
        <f t="shared" si="76"/>
        <v>GREENWICH FC 30</v>
      </c>
      <c r="F401" s="836" t="str">
        <f t="shared" si="76"/>
        <v>SALTY DOGS</v>
      </c>
      <c r="G401" s="846"/>
      <c r="H401" s="847">
        <f>VLOOKUP(E401,START_TIMES,2)</f>
        <v>0.41666666666666702</v>
      </c>
      <c r="I401" s="887" t="str">
        <f>VLOOKUP(E401,fields,2)</f>
        <v>Greenwich Fields</v>
      </c>
      <c r="J401" s="849"/>
      <c r="K401" s="456"/>
      <c r="L401" s="456"/>
      <c r="M401" s="601" t="s">
        <v>94</v>
      </c>
      <c r="N401" s="601" t="s">
        <v>95</v>
      </c>
    </row>
    <row r="402" spans="1:29" ht="13" customHeight="1" thickTop="1" thickBot="1" x14ac:dyDescent="0.3">
      <c r="A402" s="574">
        <v>399</v>
      </c>
      <c r="B402" s="696">
        <v>10</v>
      </c>
      <c r="C402" s="844">
        <v>45886</v>
      </c>
      <c r="D402" s="850" t="s">
        <v>10</v>
      </c>
      <c r="E402" s="836" t="str">
        <f t="shared" si="76"/>
        <v>CHESHIRE SC UNITED</v>
      </c>
      <c r="F402" s="836" t="str">
        <f t="shared" si="76"/>
        <v>CLINTON FC 30</v>
      </c>
      <c r="G402" s="846"/>
      <c r="H402" s="847">
        <f>VLOOKUP(E402,START_TIMES,2)</f>
        <v>0.375</v>
      </c>
      <c r="I402" s="848" t="str">
        <f>VLOOKUP(E402,fields,2)</f>
        <v>Choate Rosemary Hall (T), Wallingford</v>
      </c>
      <c r="J402" s="849"/>
      <c r="K402" s="16"/>
      <c r="M402" s="601" t="s">
        <v>97</v>
      </c>
      <c r="N402" s="601" t="s">
        <v>96</v>
      </c>
    </row>
    <row r="403" spans="1:29" ht="12.75" customHeight="1" thickTop="1" thickBot="1" x14ac:dyDescent="0.3">
      <c r="A403" s="574">
        <v>400</v>
      </c>
      <c r="B403" s="696">
        <v>10</v>
      </c>
      <c r="C403" s="844">
        <v>45886</v>
      </c>
      <c r="D403" s="850" t="s">
        <v>10</v>
      </c>
      <c r="E403" s="836" t="str">
        <f t="shared" si="76"/>
        <v xml:space="preserve">FC SHELTON </v>
      </c>
      <c r="F403" s="836" t="str">
        <f t="shared" si="76"/>
        <v>MILFORD AMIGOS</v>
      </c>
      <c r="G403" s="846"/>
      <c r="H403" s="847">
        <f>VLOOKUP(E403,START_TIMES,2)</f>
        <v>0.33333333333333331</v>
      </c>
      <c r="I403" s="848" t="str">
        <f>VLOOKUP(E403,fields,2)</f>
        <v>Nike Site (G), Shelton</v>
      </c>
      <c r="J403" s="849"/>
      <c r="K403" s="16"/>
      <c r="M403" s="601" t="s">
        <v>99</v>
      </c>
      <c r="N403" s="601" t="s">
        <v>98</v>
      </c>
    </row>
    <row r="404" spans="1:29" ht="12.75" customHeight="1" thickTop="1" thickBot="1" x14ac:dyDescent="0.3">
      <c r="A404" s="574">
        <v>401</v>
      </c>
      <c r="B404" s="696">
        <v>10</v>
      </c>
      <c r="C404" s="844">
        <v>45886</v>
      </c>
      <c r="D404" s="850" t="s">
        <v>10</v>
      </c>
      <c r="E404" s="836" t="str">
        <f t="shared" si="76"/>
        <v>STAMFORD FC</v>
      </c>
      <c r="F404" s="836" t="str">
        <f t="shared" si="76"/>
        <v>MILFORD TUESDAY</v>
      </c>
      <c r="G404" s="846"/>
      <c r="H404" s="847">
        <f>VLOOKUP(E404,START_TIMES,2)</f>
        <v>0.33333333333333331</v>
      </c>
      <c r="I404" s="848" t="str">
        <f>VLOOKUP(E404,fields,2)</f>
        <v>West Beach Fields (T), Stamford</v>
      </c>
      <c r="J404" s="849"/>
      <c r="K404" s="16"/>
      <c r="M404" s="601" t="s">
        <v>101</v>
      </c>
      <c r="N404" s="601" t="s">
        <v>100</v>
      </c>
    </row>
    <row r="405" spans="1:29" ht="12.75" customHeight="1" thickTop="1" thickBot="1" x14ac:dyDescent="0.3">
      <c r="A405" s="574">
        <v>402</v>
      </c>
      <c r="B405" s="696">
        <v>10</v>
      </c>
      <c r="C405" s="844"/>
      <c r="D405" s="850"/>
      <c r="E405" s="836"/>
      <c r="F405" s="836"/>
      <c r="G405" s="846"/>
      <c r="H405" s="847"/>
      <c r="I405" s="848"/>
      <c r="J405" s="849"/>
      <c r="K405" s="16"/>
      <c r="M405" s="601"/>
      <c r="N405" s="601"/>
    </row>
    <row r="406" spans="1:29" ht="12.75" customHeight="1" thickTop="1" thickBot="1" x14ac:dyDescent="0.3">
      <c r="A406" s="574">
        <v>403</v>
      </c>
      <c r="B406" s="696">
        <v>10</v>
      </c>
      <c r="C406" s="844">
        <v>45886</v>
      </c>
      <c r="D406" s="853" t="s">
        <v>175</v>
      </c>
      <c r="E406" s="836" t="str">
        <f t="shared" ref="E406:F410" si="77">VLOOKUP(M406,Teams,2)</f>
        <v>ECUA-ANDES 30</v>
      </c>
      <c r="F406" s="836" t="str">
        <f t="shared" si="77"/>
        <v>LITCHFIELD COUNTY BLUES 30</v>
      </c>
      <c r="G406" s="846"/>
      <c r="H406" s="847">
        <f>VLOOKUP(E406,START_TIMES,2)</f>
        <v>0.33333333333333331</v>
      </c>
      <c r="I406" s="848" t="str">
        <f>VLOOKUP(E406,fields,2)</f>
        <v>TBD</v>
      </c>
      <c r="J406" s="849"/>
      <c r="K406" s="16"/>
      <c r="M406" s="605" t="s">
        <v>152</v>
      </c>
      <c r="N406" s="605" t="s">
        <v>155</v>
      </c>
    </row>
    <row r="407" spans="1:29" ht="12.65" customHeight="1" thickTop="1" thickBot="1" x14ac:dyDescent="0.3">
      <c r="A407" s="574">
        <v>404</v>
      </c>
      <c r="B407" s="696">
        <v>10</v>
      </c>
      <c r="C407" s="844">
        <v>45886</v>
      </c>
      <c r="D407" s="853" t="s">
        <v>175</v>
      </c>
      <c r="E407" s="836" t="str">
        <f t="shared" si="77"/>
        <v>QPR</v>
      </c>
      <c r="F407" s="836" t="str">
        <f t="shared" si="77"/>
        <v>FC CELTA</v>
      </c>
      <c r="G407" s="846"/>
      <c r="H407" s="847">
        <f>VLOOKUP(E407,START_TIMES,2)</f>
        <v>0.375</v>
      </c>
      <c r="I407" s="848" t="str">
        <f>VLOOKUP(E407,fields,2)</f>
        <v>Quinnipiac Park (G), Cheshire</v>
      </c>
      <c r="J407" s="849"/>
      <c r="K407" s="16"/>
      <c r="M407" s="605" t="s">
        <v>158</v>
      </c>
      <c r="N407" s="605" t="s">
        <v>154</v>
      </c>
    </row>
    <row r="408" spans="1:29" ht="12.65" customHeight="1" thickTop="1" thickBot="1" x14ac:dyDescent="0.3">
      <c r="A408" s="574">
        <v>405</v>
      </c>
      <c r="B408" s="696">
        <v>10</v>
      </c>
      <c r="C408" s="844">
        <v>45886</v>
      </c>
      <c r="D408" s="853" t="s">
        <v>175</v>
      </c>
      <c r="E408" s="773" t="str">
        <f t="shared" si="77"/>
        <v>BYE 30</v>
      </c>
      <c r="F408" s="836" t="str">
        <f t="shared" si="77"/>
        <v>COYOTES FC</v>
      </c>
      <c r="G408" s="854"/>
      <c r="H408" s="847" t="str">
        <f>VLOOKUP(E408,START_TIMES,2)</f>
        <v>--</v>
      </c>
      <c r="I408" s="848" t="str">
        <f>VLOOKUP(E408,fields,2)</f>
        <v>--</v>
      </c>
      <c r="J408" s="849"/>
      <c r="K408" s="16"/>
      <c r="M408" s="605" t="s">
        <v>150</v>
      </c>
      <c r="N408" s="605" t="s">
        <v>151</v>
      </c>
    </row>
    <row r="409" spans="1:29" ht="12.75" customHeight="1" thickTop="1" thickBot="1" x14ac:dyDescent="0.3">
      <c r="A409" s="574">
        <v>406</v>
      </c>
      <c r="B409" s="696">
        <v>10</v>
      </c>
      <c r="C409" s="844">
        <v>45886</v>
      </c>
      <c r="D409" s="853" t="s">
        <v>175</v>
      </c>
      <c r="E409" s="836" t="str">
        <f t="shared" si="77"/>
        <v>FC CALDO VERDE</v>
      </c>
      <c r="F409" s="836" t="str">
        <f t="shared" si="77"/>
        <v>NAUGATUCK FUSION</v>
      </c>
      <c r="G409" s="846"/>
      <c r="H409" s="847">
        <f>VLOOKUP(E409,START_TIMES,2)</f>
        <v>0.41666666666666669</v>
      </c>
      <c r="I409" s="848" t="str">
        <f>VLOOKUP(E409,fields,2)</f>
        <v>Naugatuck HS (G), Naugatuck</v>
      </c>
      <c r="J409" s="849"/>
      <c r="K409" s="16"/>
      <c r="M409" s="605" t="s">
        <v>153</v>
      </c>
      <c r="N409" s="605" t="s">
        <v>156</v>
      </c>
    </row>
    <row r="410" spans="1:29" ht="12.75" customHeight="1" thickTop="1" thickBot="1" x14ac:dyDescent="0.3">
      <c r="A410" s="574">
        <v>407</v>
      </c>
      <c r="B410" s="696">
        <v>10</v>
      </c>
      <c r="C410" s="844">
        <v>45886</v>
      </c>
      <c r="D410" s="853" t="s">
        <v>175</v>
      </c>
      <c r="E410" s="836" t="str">
        <f t="shared" si="77"/>
        <v>TRINITY FC</v>
      </c>
      <c r="F410" s="836" t="str">
        <f t="shared" si="77"/>
        <v>NORWALK FC</v>
      </c>
      <c r="G410" s="846"/>
      <c r="H410" s="847">
        <f>VLOOKUP(E410,START_TIMES,2)</f>
        <v>0.33333333333333331</v>
      </c>
      <c r="I410" s="848" t="str">
        <f>VLOOKUP(E410,fields,2)</f>
        <v>Pease Road (G), Woodbridge</v>
      </c>
      <c r="J410" s="849"/>
      <c r="K410" s="16"/>
      <c r="M410" s="605" t="s">
        <v>159</v>
      </c>
      <c r="N410" s="605" t="s">
        <v>157</v>
      </c>
    </row>
    <row r="411" spans="1:29" ht="12.75" customHeight="1" thickTop="1" thickBot="1" x14ac:dyDescent="0.3">
      <c r="A411" s="574">
        <v>408</v>
      </c>
      <c r="B411" s="696" t="s">
        <v>0</v>
      </c>
      <c r="C411" s="844" t="s">
        <v>0</v>
      </c>
      <c r="D411" s="857" t="s">
        <v>0</v>
      </c>
      <c r="E411" s="858" t="s">
        <v>0</v>
      </c>
      <c r="F411" s="859" t="s">
        <v>0</v>
      </c>
      <c r="G411" s="846" t="s">
        <v>0</v>
      </c>
      <c r="H411" s="847" t="s">
        <v>0</v>
      </c>
      <c r="I411" s="848" t="s">
        <v>0</v>
      </c>
      <c r="J411" s="860" t="s">
        <v>0</v>
      </c>
      <c r="K411" s="16"/>
      <c r="M411" s="605"/>
      <c r="N411" s="605"/>
    </row>
    <row r="412" spans="1:29" ht="12.75" customHeight="1" thickTop="1" thickBot="1" x14ac:dyDescent="0.3">
      <c r="A412" s="574">
        <v>409</v>
      </c>
      <c r="B412" s="696">
        <v>10</v>
      </c>
      <c r="C412" s="844">
        <v>45886</v>
      </c>
      <c r="D412" s="851" t="s">
        <v>11</v>
      </c>
      <c r="E412" s="836" t="str">
        <f t="shared" ref="E412:F416" si="78">VLOOKUP(M412,Teams,2)</f>
        <v>DANBURY UNITED 40</v>
      </c>
      <c r="F412" s="836" t="str">
        <f t="shared" si="78"/>
        <v>GREENWICH PUMAS FC 40</v>
      </c>
      <c r="G412" s="846"/>
      <c r="H412" s="847">
        <f>VLOOKUP(E412,START_TIMES,2)</f>
        <v>0.45833333333333331</v>
      </c>
      <c r="I412" s="848" t="str">
        <f>VLOOKUP(E412,fields,2)</f>
        <v>Portuguese Cultural Center (G), Danbury</v>
      </c>
      <c r="J412" s="849"/>
      <c r="K412" s="16"/>
      <c r="M412" s="601" t="s">
        <v>162</v>
      </c>
      <c r="N412" s="601" t="s">
        <v>105</v>
      </c>
    </row>
    <row r="413" spans="1:29" ht="16" customHeight="1" thickTop="1" thickBot="1" x14ac:dyDescent="0.35">
      <c r="A413" s="574">
        <v>410</v>
      </c>
      <c r="B413" s="696">
        <v>10</v>
      </c>
      <c r="C413" s="886">
        <v>45886</v>
      </c>
      <c r="D413" s="851" t="s">
        <v>11</v>
      </c>
      <c r="E413" s="836" t="str">
        <f t="shared" si="78"/>
        <v>GREENWICH FC 40</v>
      </c>
      <c r="F413" s="836" t="str">
        <f t="shared" si="78"/>
        <v>STORM FC</v>
      </c>
      <c r="G413" s="846"/>
      <c r="H413" s="847">
        <f>VLOOKUP(E413,START_TIMES,2)</f>
        <v>0.41666666666666702</v>
      </c>
      <c r="I413" s="887" t="str">
        <f>VLOOKUP(E413,fields,2)</f>
        <v>Greenwich Fields</v>
      </c>
      <c r="J413" s="849"/>
      <c r="K413" s="16"/>
      <c r="M413" s="601" t="s">
        <v>104</v>
      </c>
      <c r="N413" s="601" t="s">
        <v>108</v>
      </c>
      <c r="S413" s="16"/>
      <c r="T413" s="198"/>
      <c r="U413" s="198"/>
      <c r="V413" s="16">
        <v>73</v>
      </c>
      <c r="W413" s="209"/>
      <c r="X413" s="215"/>
      <c r="Y413" s="16"/>
      <c r="Z413" s="16"/>
      <c r="AC413" s="16"/>
    </row>
    <row r="414" spans="1:29" ht="12.75" customHeight="1" thickTop="1" thickBot="1" x14ac:dyDescent="0.3">
      <c r="A414" s="574">
        <v>411</v>
      </c>
      <c r="B414" s="696">
        <v>10</v>
      </c>
      <c r="C414" s="844">
        <v>45886</v>
      </c>
      <c r="D414" s="851" t="s">
        <v>11</v>
      </c>
      <c r="E414" s="836" t="str">
        <f t="shared" si="78"/>
        <v>CLINTON FC 40</v>
      </c>
      <c r="F414" s="836" t="str">
        <f t="shared" si="78"/>
        <v>CLUB NAPOLI 40</v>
      </c>
      <c r="G414" s="846"/>
      <c r="H414" s="847">
        <f>VLOOKUP(E414,START_TIMES,2)</f>
        <v>0.33333333333333331</v>
      </c>
      <c r="I414" s="848" t="str">
        <f>VLOOKUP(E414,fields,2)</f>
        <v>Indian River Sports Complex (T), Clinton</v>
      </c>
      <c r="J414" s="849"/>
      <c r="K414" s="16"/>
      <c r="M414" s="601" t="s">
        <v>160</v>
      </c>
      <c r="N414" s="601" t="s">
        <v>161</v>
      </c>
    </row>
    <row r="415" spans="1:29" ht="12.75" customHeight="1" thickTop="1" thickBot="1" x14ac:dyDescent="0.3">
      <c r="A415" s="574">
        <v>412</v>
      </c>
      <c r="B415" s="696">
        <v>10</v>
      </c>
      <c r="C415" s="844">
        <v>45886</v>
      </c>
      <c r="D415" s="851" t="s">
        <v>11</v>
      </c>
      <c r="E415" s="836" t="str">
        <f t="shared" si="78"/>
        <v>FAIRFIELD GAC 40</v>
      </c>
      <c r="F415" s="836" t="str">
        <f t="shared" si="78"/>
        <v xml:space="preserve">GUILFORD CELTIC </v>
      </c>
      <c r="G415" s="846"/>
      <c r="H415" s="847">
        <v>0.41666666666666669</v>
      </c>
      <c r="I415" s="848" t="str">
        <f>VLOOKUP(E415,fields,2)</f>
        <v>Ludlowe HS (T), Fairfield</v>
      </c>
      <c r="J415" s="849"/>
      <c r="K415" s="16"/>
      <c r="M415" s="601" t="s">
        <v>163</v>
      </c>
      <c r="N415" s="601" t="s">
        <v>106</v>
      </c>
    </row>
    <row r="416" spans="1:29" ht="12.75" customHeight="1" thickTop="1" thickBot="1" x14ac:dyDescent="0.3">
      <c r="A416" s="574">
        <v>413</v>
      </c>
      <c r="B416" s="696">
        <v>10</v>
      </c>
      <c r="C416" s="844">
        <v>45886</v>
      </c>
      <c r="D416" s="851" t="s">
        <v>11</v>
      </c>
      <c r="E416" s="836" t="str">
        <f t="shared" si="78"/>
        <v>VASCO DA GAMA 40</v>
      </c>
      <c r="F416" s="836" t="str">
        <f t="shared" si="78"/>
        <v>SHEBEEN FC</v>
      </c>
      <c r="G416" s="846"/>
      <c r="H416" s="847">
        <f>VLOOKUP(E416,START_TIMES,2)</f>
        <v>0.41666666666666702</v>
      </c>
      <c r="I416" s="848" t="str">
        <f>VLOOKUP(E416,fields,2)</f>
        <v>Veterans Memorial Park (T), Bridgeport</v>
      </c>
      <c r="J416" s="849"/>
      <c r="K416" s="16"/>
      <c r="M416" s="601" t="s">
        <v>109</v>
      </c>
      <c r="N416" s="601" t="s">
        <v>107</v>
      </c>
    </row>
    <row r="417" spans="1:33" ht="12.75" customHeight="1" thickTop="1" thickBot="1" x14ac:dyDescent="0.3">
      <c r="A417" s="574">
        <v>414</v>
      </c>
      <c r="B417" s="696" t="s">
        <v>0</v>
      </c>
      <c r="C417" s="844" t="s">
        <v>0</v>
      </c>
      <c r="D417" s="857" t="s">
        <v>0</v>
      </c>
      <c r="E417" s="858" t="s">
        <v>0</v>
      </c>
      <c r="F417" s="859" t="s">
        <v>0</v>
      </c>
      <c r="G417" s="846" t="s">
        <v>0</v>
      </c>
      <c r="H417" s="847" t="s">
        <v>0</v>
      </c>
      <c r="I417" s="848" t="s">
        <v>0</v>
      </c>
      <c r="J417" s="860" t="s">
        <v>0</v>
      </c>
      <c r="K417" s="16"/>
      <c r="M417" s="604"/>
      <c r="N417" s="604"/>
    </row>
    <row r="418" spans="1:33" ht="12.75" customHeight="1" thickTop="1" x14ac:dyDescent="0.3">
      <c r="A418" s="574">
        <v>415</v>
      </c>
      <c r="B418" s="696">
        <v>10</v>
      </c>
      <c r="C418" s="844">
        <v>45886</v>
      </c>
      <c r="D418" s="861" t="s">
        <v>1114</v>
      </c>
      <c r="E418" s="866" t="s">
        <v>29</v>
      </c>
      <c r="F418" s="867" t="s">
        <v>39</v>
      </c>
      <c r="G418" s="854"/>
      <c r="H418" s="847">
        <f>VLOOKUP(E418,START_TIMES,2)</f>
        <v>0.41666666666666669</v>
      </c>
      <c r="I418" s="848" t="str">
        <f>VLOOKUP(E418,fields,2)</f>
        <v>Guilford HS (T), Guilford</v>
      </c>
      <c r="J418" s="849"/>
      <c r="K418" s="16"/>
      <c r="M418" s="754" t="s">
        <v>110</v>
      </c>
      <c r="N418" s="754" t="s">
        <v>112</v>
      </c>
    </row>
    <row r="419" spans="1:33" ht="12.75" customHeight="1" x14ac:dyDescent="0.3">
      <c r="A419" s="574">
        <v>416</v>
      </c>
      <c r="B419" s="696">
        <v>10</v>
      </c>
      <c r="C419" s="844">
        <v>45886</v>
      </c>
      <c r="D419" s="861" t="s">
        <v>1114</v>
      </c>
      <c r="E419" s="836" t="str">
        <f t="shared" ref="E419:F421" si="79">VLOOKUP(M419,Teams,2)</f>
        <v>NORTH BRANFORD 40</v>
      </c>
      <c r="F419" s="836" t="str">
        <f t="shared" si="79"/>
        <v>NEW HAVEN AMERICANS</v>
      </c>
      <c r="G419" s="846"/>
      <c r="H419" s="847">
        <v>0.33333333333333331</v>
      </c>
      <c r="I419" s="848" t="str">
        <f>VLOOKUP(E419,fields,2)</f>
        <v>Bittner Park (G), Guilford</v>
      </c>
      <c r="J419" s="849"/>
      <c r="K419" s="16"/>
      <c r="M419" s="754" t="s">
        <v>115</v>
      </c>
      <c r="N419" s="754" t="s">
        <v>114</v>
      </c>
    </row>
    <row r="420" spans="1:33" ht="12.75" customHeight="1" x14ac:dyDescent="0.3">
      <c r="A420" s="574">
        <v>417</v>
      </c>
      <c r="B420" s="696">
        <v>10</v>
      </c>
      <c r="C420" s="844">
        <v>45886</v>
      </c>
      <c r="D420" s="861" t="s">
        <v>1114</v>
      </c>
      <c r="E420" s="836" t="str">
        <f t="shared" si="79"/>
        <v>FC LEONE</v>
      </c>
      <c r="F420" s="836" t="str">
        <f t="shared" si="79"/>
        <v>SOUTHEAST ROVERS</v>
      </c>
      <c r="G420" s="846"/>
      <c r="H420" s="847">
        <f>VLOOKUP(E420,START_TIMES,2)</f>
        <v>0.41666666666666669</v>
      </c>
      <c r="I420" s="848" t="str">
        <f>VLOOKUP(E420,fields,2)</f>
        <v>Memorial Field (G), North Haven</v>
      </c>
      <c r="J420" s="849"/>
      <c r="K420" s="16"/>
      <c r="M420" s="754" t="s">
        <v>111</v>
      </c>
      <c r="N420" s="754" t="s">
        <v>117</v>
      </c>
      <c r="O420" s="253"/>
      <c r="AC420" s="258"/>
      <c r="AE420" s="253"/>
      <c r="AF420" s="16"/>
      <c r="AG420" s="16"/>
    </row>
    <row r="421" spans="1:33" ht="12.75" customHeight="1" x14ac:dyDescent="0.3">
      <c r="A421" s="574">
        <v>418</v>
      </c>
      <c r="B421" s="696">
        <v>10</v>
      </c>
      <c r="C421" s="844">
        <v>45886</v>
      </c>
      <c r="D421" s="861" t="s">
        <v>1114</v>
      </c>
      <c r="E421" s="836" t="str">
        <f t="shared" si="79"/>
        <v>PAN ZONES</v>
      </c>
      <c r="F421" s="836" t="str">
        <f t="shared" si="79"/>
        <v>LITCHFIELD COUNTY BLUES 40</v>
      </c>
      <c r="G421" s="846"/>
      <c r="H421" s="847">
        <f>VLOOKUP(E421,START_TIMES,2)</f>
        <v>0.41666666666666669</v>
      </c>
      <c r="I421" s="848" t="str">
        <f>VLOOKUP(E421,fields,2)</f>
        <v>Stanley Quarter Park (G), New Britain</v>
      </c>
      <c r="J421" s="849"/>
      <c r="K421" s="16"/>
      <c r="M421" s="754" t="s">
        <v>116</v>
      </c>
      <c r="N421" s="754" t="s">
        <v>113</v>
      </c>
      <c r="O421" s="253"/>
      <c r="AC421" s="258"/>
      <c r="AE421" s="253"/>
      <c r="AF421" s="16"/>
      <c r="AG421" s="16"/>
    </row>
    <row r="422" spans="1:33" ht="12.75" customHeight="1" thickBot="1" x14ac:dyDescent="0.4">
      <c r="A422" s="574">
        <v>419</v>
      </c>
      <c r="B422" s="696" t="s">
        <v>0</v>
      </c>
      <c r="C422" s="844" t="s">
        <v>0</v>
      </c>
      <c r="D422" s="857" t="s">
        <v>0</v>
      </c>
      <c r="E422" s="858" t="s">
        <v>0</v>
      </c>
      <c r="F422" s="859" t="s">
        <v>0</v>
      </c>
      <c r="G422" s="846" t="s">
        <v>0</v>
      </c>
      <c r="H422" s="847" t="s">
        <v>0</v>
      </c>
      <c r="I422" s="848" t="s">
        <v>0</v>
      </c>
      <c r="J422" s="860" t="s">
        <v>0</v>
      </c>
      <c r="K422" s="16"/>
      <c r="M422" s="281"/>
      <c r="N422" s="281"/>
    </row>
    <row r="423" spans="1:33" ht="12.75" customHeight="1" thickTop="1" thickBot="1" x14ac:dyDescent="0.35">
      <c r="A423" s="574">
        <v>420</v>
      </c>
      <c r="B423" s="696">
        <v>10</v>
      </c>
      <c r="C423" s="844">
        <v>45886</v>
      </c>
      <c r="D423" s="875" t="s">
        <v>1115</v>
      </c>
      <c r="E423" s="836" t="str">
        <f t="shared" ref="E423:F426" si="80">VLOOKUP(M423,Teams,2)</f>
        <v>BESA SC</v>
      </c>
      <c r="F423" s="836" t="str">
        <f t="shared" si="80"/>
        <v>DERBY QUITUS</v>
      </c>
      <c r="G423" s="854"/>
      <c r="H423" s="847">
        <f>VLOOKUP(E423,START_TIMES,2)</f>
        <v>0.41666666666666669</v>
      </c>
      <c r="I423" s="848" t="str">
        <f>VLOOKUP(E423,fields,2)</f>
        <v>Bucks Hill Park (G), Waterbury</v>
      </c>
      <c r="J423" s="849"/>
      <c r="K423" s="16"/>
      <c r="M423" s="777" t="s">
        <v>118</v>
      </c>
      <c r="N423" s="777" t="s">
        <v>120</v>
      </c>
    </row>
    <row r="424" spans="1:33" ht="12.75" customHeight="1" thickTop="1" thickBot="1" x14ac:dyDescent="0.35">
      <c r="A424" s="574">
        <v>421</v>
      </c>
      <c r="B424" s="696">
        <v>10</v>
      </c>
      <c r="C424" s="844">
        <v>45886</v>
      </c>
      <c r="D424" s="875" t="s">
        <v>1115</v>
      </c>
      <c r="E424" s="836" t="str">
        <f t="shared" si="80"/>
        <v>RIDGEFIELD KICKS</v>
      </c>
      <c r="F424" s="836" t="str">
        <f t="shared" si="80"/>
        <v>LUSITANOS FC</v>
      </c>
      <c r="G424" s="846"/>
      <c r="H424" s="847">
        <f>VLOOKUP(E424,START_TIMES,2)</f>
        <v>0.33333333333333331</v>
      </c>
      <c r="I424" s="848" t="str">
        <f>VLOOKUP(E424,fields,2)</f>
        <v>Wooster School (T), Danbury</v>
      </c>
      <c r="J424" s="849"/>
      <c r="K424" s="16"/>
      <c r="M424" s="777" t="s">
        <v>123</v>
      </c>
      <c r="N424" s="777" t="s">
        <v>122</v>
      </c>
      <c r="O424" s="253"/>
      <c r="AC424" s="258"/>
      <c r="AE424" s="253"/>
      <c r="AF424" s="16"/>
      <c r="AG424" s="16"/>
    </row>
    <row r="425" spans="1:33" ht="12.75" customHeight="1" thickTop="1" thickBot="1" x14ac:dyDescent="0.35">
      <c r="A425" s="574">
        <v>422</v>
      </c>
      <c r="B425" s="696">
        <v>10</v>
      </c>
      <c r="C425" s="844">
        <v>45886</v>
      </c>
      <c r="D425" s="875" t="s">
        <v>1115</v>
      </c>
      <c r="E425" s="877" t="str">
        <f t="shared" si="80"/>
        <v>BYE 40S</v>
      </c>
      <c r="F425" s="878" t="str">
        <f t="shared" si="80"/>
        <v>WILTON WOLVES</v>
      </c>
      <c r="G425" s="846"/>
      <c r="H425" s="847" t="str">
        <f>VLOOKUP(E425,START_TIMES,2)</f>
        <v>--</v>
      </c>
      <c r="I425" s="848" t="str">
        <f>VLOOKUP(E425,fields,2)</f>
        <v>--</v>
      </c>
      <c r="J425" s="849"/>
      <c r="K425" s="16"/>
      <c r="M425" s="777" t="s">
        <v>119</v>
      </c>
      <c r="N425" s="777" t="s">
        <v>125</v>
      </c>
      <c r="O425" s="253"/>
      <c r="AC425" s="258"/>
      <c r="AE425" s="253"/>
      <c r="AF425" s="16"/>
      <c r="AG425" s="16"/>
    </row>
    <row r="426" spans="1:33" ht="12.75" customHeight="1" thickTop="1" thickBot="1" x14ac:dyDescent="0.35">
      <c r="A426" s="574">
        <v>423</v>
      </c>
      <c r="B426" s="696">
        <v>10</v>
      </c>
      <c r="C426" s="844">
        <v>45886</v>
      </c>
      <c r="D426" s="875" t="s">
        <v>1115</v>
      </c>
      <c r="E426" s="836" t="str">
        <f t="shared" si="80"/>
        <v>STAMFORD UNITED</v>
      </c>
      <c r="F426" s="836" t="str">
        <f t="shared" si="80"/>
        <v>ECUA-ANDES 40</v>
      </c>
      <c r="G426" s="846"/>
      <c r="H426" s="847">
        <v>0.41666666666666669</v>
      </c>
      <c r="I426" s="848" t="str">
        <f>VLOOKUP(E426,fields,2)</f>
        <v>West Beach Fields (T), Stamford</v>
      </c>
      <c r="J426" s="849"/>
      <c r="K426" s="16"/>
      <c r="M426" s="777" t="s">
        <v>124</v>
      </c>
      <c r="N426" s="777" t="s">
        <v>121</v>
      </c>
    </row>
    <row r="427" spans="1:33" ht="12.75" customHeight="1" thickTop="1" x14ac:dyDescent="0.3">
      <c r="A427" s="574">
        <v>424</v>
      </c>
      <c r="B427" s="696" t="s">
        <v>0</v>
      </c>
      <c r="C427" s="844" t="s">
        <v>0</v>
      </c>
      <c r="D427" s="857" t="s">
        <v>0</v>
      </c>
      <c r="E427" s="858" t="s">
        <v>0</v>
      </c>
      <c r="F427" s="859" t="s">
        <v>0</v>
      </c>
      <c r="G427" s="846" t="s">
        <v>0</v>
      </c>
      <c r="H427" s="847" t="s">
        <v>0</v>
      </c>
      <c r="I427" s="848" t="s">
        <v>0</v>
      </c>
      <c r="J427" s="860" t="s">
        <v>0</v>
      </c>
      <c r="K427" s="16"/>
      <c r="M427" s="599"/>
      <c r="N427" s="599"/>
    </row>
    <row r="428" spans="1:33" ht="12.75" customHeight="1" x14ac:dyDescent="0.25">
      <c r="A428" s="574">
        <v>425</v>
      </c>
      <c r="B428" s="696">
        <v>10</v>
      </c>
      <c r="C428" s="886">
        <v>45886</v>
      </c>
      <c r="D428" s="845" t="s">
        <v>1076</v>
      </c>
      <c r="E428" s="836" t="str">
        <f t="shared" ref="E428:F432" si="81">VLOOKUP(M428,Teams,2)</f>
        <v>GREENWICH FC 50</v>
      </c>
      <c r="F428" s="836" t="str">
        <f t="shared" si="81"/>
        <v>NORWALK SPORT COLOMBIA 50</v>
      </c>
      <c r="G428" s="854"/>
      <c r="H428" s="847">
        <f>VLOOKUP(E428,START_TIMES,2)</f>
        <v>0.41666666666666702</v>
      </c>
      <c r="I428" s="887" t="str">
        <f>VLOOKUP(E428,fields,2)</f>
        <v>Greenwich Fields</v>
      </c>
      <c r="J428" s="849"/>
      <c r="K428" s="16"/>
      <c r="M428" s="781" t="s">
        <v>128</v>
      </c>
      <c r="N428" s="781" t="s">
        <v>131</v>
      </c>
    </row>
    <row r="429" spans="1:33" ht="12.75" customHeight="1" x14ac:dyDescent="0.25">
      <c r="A429" s="574">
        <v>426</v>
      </c>
      <c r="B429" s="696">
        <v>10</v>
      </c>
      <c r="C429" s="844">
        <v>45886</v>
      </c>
      <c r="D429" s="845" t="s">
        <v>1076</v>
      </c>
      <c r="E429" s="836" t="str">
        <f t="shared" si="81"/>
        <v>NORWALK MARINERS LEGENDS</v>
      </c>
      <c r="F429" s="836" t="str">
        <f t="shared" si="81"/>
        <v>VASCO DA GAMA 50</v>
      </c>
      <c r="G429" s="854"/>
      <c r="H429" s="847">
        <f>VLOOKUP(E429,START_TIMES,2)</f>
        <v>0.33333333333333331</v>
      </c>
      <c r="I429" s="848" t="str">
        <f>VLOOKUP(E429,fields,2)</f>
        <v>Nathan Hale MS (T), Norwalk</v>
      </c>
      <c r="J429" s="849"/>
      <c r="K429" s="16"/>
      <c r="M429" s="781" t="s">
        <v>130</v>
      </c>
      <c r="N429" s="781" t="s">
        <v>134</v>
      </c>
    </row>
    <row r="430" spans="1:33" ht="12.75" customHeight="1" x14ac:dyDescent="0.25">
      <c r="A430" s="574">
        <v>427</v>
      </c>
      <c r="B430" s="696">
        <v>10</v>
      </c>
      <c r="C430" s="844">
        <v>45886</v>
      </c>
      <c r="D430" s="845" t="s">
        <v>1076</v>
      </c>
      <c r="E430" s="868" t="str">
        <f t="shared" si="81"/>
        <v>BYE 50</v>
      </c>
      <c r="F430" s="836" t="str">
        <f t="shared" si="81"/>
        <v>FAIRFIELD GAC 50</v>
      </c>
      <c r="G430" s="854"/>
      <c r="H430" s="847" t="str">
        <f>VLOOKUP(E430,START_TIMES,2)</f>
        <v>--</v>
      </c>
      <c r="I430" s="848" t="str">
        <f>VLOOKUP(E430,fields,2)</f>
        <v>--</v>
      </c>
      <c r="J430" s="849"/>
      <c r="K430" s="16"/>
      <c r="M430" s="781" t="s">
        <v>126</v>
      </c>
      <c r="N430" s="781" t="s">
        <v>127</v>
      </c>
    </row>
    <row r="431" spans="1:33" ht="12.75" customHeight="1" x14ac:dyDescent="0.25">
      <c r="A431" s="574">
        <v>428</v>
      </c>
      <c r="B431" s="696">
        <v>10</v>
      </c>
      <c r="C431" s="844">
        <v>45886</v>
      </c>
      <c r="D431" s="845" t="s">
        <v>1076</v>
      </c>
      <c r="E431" s="869" t="str">
        <f t="shared" si="81"/>
        <v>REBELS UNITED</v>
      </c>
      <c r="F431" s="869" t="str">
        <f t="shared" si="81"/>
        <v>GREENWICH PUMAS FC 50</v>
      </c>
      <c r="G431" s="854"/>
      <c r="H431" s="847">
        <f>VLOOKUP(E431,START_TIMES,2)</f>
        <v>0.41666666666666669</v>
      </c>
      <c r="I431" s="887" t="str">
        <f>VLOOKUP(E431,fields,2)</f>
        <v>New Fairfield HS (T), New Fairfield</v>
      </c>
      <c r="J431" s="849"/>
      <c r="K431" s="16"/>
      <c r="M431" s="781" t="s">
        <v>132</v>
      </c>
      <c r="N431" s="781" t="s">
        <v>129</v>
      </c>
    </row>
    <row r="432" spans="1:33" ht="12.75" customHeight="1" x14ac:dyDescent="0.25">
      <c r="A432" s="574">
        <v>429</v>
      </c>
      <c r="B432" s="696">
        <v>10</v>
      </c>
      <c r="C432" s="844">
        <v>45886</v>
      </c>
      <c r="D432" s="845" t="s">
        <v>1076</v>
      </c>
      <c r="E432" s="836" t="str">
        <f t="shared" si="81"/>
        <v>WESTPORT FC</v>
      </c>
      <c r="F432" s="836" t="str">
        <f t="shared" si="81"/>
        <v>STAMFORD CITY</v>
      </c>
      <c r="G432" s="854"/>
      <c r="H432" s="847">
        <f>VLOOKUP(E432,START_TIMES,2)</f>
        <v>0.33333333333333331</v>
      </c>
      <c r="I432" s="848" t="str">
        <f>VLOOKUP(E432,fields,2)</f>
        <v>Wakeman Park (T), Westport</v>
      </c>
      <c r="J432" s="849"/>
      <c r="K432" s="16"/>
      <c r="M432" s="781" t="s">
        <v>136</v>
      </c>
      <c r="N432" s="781" t="s">
        <v>133</v>
      </c>
    </row>
    <row r="433" spans="1:14" ht="12.75" customHeight="1" x14ac:dyDescent="0.3">
      <c r="A433" s="574">
        <v>430</v>
      </c>
      <c r="B433" s="696">
        <v>10</v>
      </c>
      <c r="C433" s="844">
        <v>45886</v>
      </c>
      <c r="D433" s="845"/>
      <c r="E433" s="836"/>
      <c r="F433" s="836"/>
      <c r="G433" s="854"/>
      <c r="H433" s="855"/>
      <c r="I433" s="856"/>
      <c r="J433" s="860"/>
      <c r="K433" s="16"/>
      <c r="M433" s="340"/>
      <c r="N433" s="456"/>
    </row>
    <row r="434" spans="1:14" ht="12.75" customHeight="1" x14ac:dyDescent="0.25">
      <c r="A434" s="574">
        <v>431</v>
      </c>
      <c r="B434" s="696">
        <v>10</v>
      </c>
      <c r="C434" s="844">
        <v>45886</v>
      </c>
      <c r="D434" s="870" t="s">
        <v>1113</v>
      </c>
      <c r="E434" s="836" t="str">
        <f t="shared" ref="E434:F438" si="82">VLOOKUP(M434,Teams,2)</f>
        <v>EAST HAVEN SC</v>
      </c>
      <c r="F434" s="836" t="str">
        <f t="shared" si="82"/>
        <v>HAVEN FC</v>
      </c>
      <c r="G434" s="854"/>
      <c r="H434" s="847">
        <f>VLOOKUP(E434,START_TIMES,2)</f>
        <v>0.41666666666666669</v>
      </c>
      <c r="I434" s="848" t="str">
        <f>VLOOKUP(E434,fields,2)</f>
        <v>East Haven MS (G), East Haven</v>
      </c>
      <c r="J434" s="849"/>
      <c r="K434" s="16"/>
      <c r="M434" s="786" t="s">
        <v>142</v>
      </c>
      <c r="N434" s="786" t="s">
        <v>147</v>
      </c>
    </row>
    <row r="435" spans="1:14" ht="12.75" customHeight="1" x14ac:dyDescent="0.25">
      <c r="A435" s="574">
        <v>432</v>
      </c>
      <c r="B435" s="696">
        <v>10</v>
      </c>
      <c r="C435" s="844">
        <v>45886</v>
      </c>
      <c r="D435" s="870" t="s">
        <v>1113</v>
      </c>
      <c r="E435" s="836" t="str">
        <f t="shared" si="82"/>
        <v>GUILFORD BLACK EAGLES</v>
      </c>
      <c r="F435" s="836" t="str">
        <f t="shared" si="82"/>
        <v>VASCO DA GAMA 60</v>
      </c>
      <c r="G435" s="854"/>
      <c r="H435" s="847">
        <f>VLOOKUP(E435,START_TIMES,2)</f>
        <v>0.41666666666666669</v>
      </c>
      <c r="I435" s="848" t="str">
        <f>VLOOKUP(E435,fields,2)</f>
        <v>Bittner Park (G), Guilford</v>
      </c>
      <c r="J435" s="849"/>
      <c r="K435" s="16"/>
      <c r="M435" s="786" t="s">
        <v>146</v>
      </c>
      <c r="N435" s="786" t="s">
        <v>135</v>
      </c>
    </row>
    <row r="436" spans="1:14" ht="12.75" customHeight="1" thickBot="1" x14ac:dyDescent="0.3">
      <c r="A436" s="574">
        <v>433</v>
      </c>
      <c r="B436" s="696">
        <v>10</v>
      </c>
      <c r="C436" s="844">
        <v>45886</v>
      </c>
      <c r="D436" s="870" t="s">
        <v>1113</v>
      </c>
      <c r="E436" s="836" t="str">
        <f t="shared" si="82"/>
        <v>CHESHIRE AZZURRI</v>
      </c>
      <c r="F436" s="836" t="str">
        <f t="shared" si="82"/>
        <v>CLUB NAPOLI 50</v>
      </c>
      <c r="G436" s="854"/>
      <c r="H436" s="847">
        <f>VLOOKUP(E436,START_TIMES,2)</f>
        <v>0.375</v>
      </c>
      <c r="I436" s="848" t="str">
        <f>VLOOKUP(E436,fields,2)</f>
        <v>Quinnipiac Park (G), Cheshire</v>
      </c>
      <c r="J436" s="860"/>
      <c r="K436" s="16"/>
      <c r="M436" s="786" t="s">
        <v>138</v>
      </c>
      <c r="N436" s="786" t="s">
        <v>141</v>
      </c>
    </row>
    <row r="437" spans="1:14" ht="12.75" customHeight="1" thickTop="1" thickBot="1" x14ac:dyDescent="0.3">
      <c r="A437" s="574">
        <v>434</v>
      </c>
      <c r="B437" s="696">
        <v>10</v>
      </c>
      <c r="C437" s="886">
        <v>45886</v>
      </c>
      <c r="D437" s="870" t="s">
        <v>1113</v>
      </c>
      <c r="E437" s="836" t="str">
        <f t="shared" si="82"/>
        <v>GREENWICH PUMAS FC 56</v>
      </c>
      <c r="F437" s="836" t="str">
        <f t="shared" si="82"/>
        <v>NORTH BRANFORD LEGENDS</v>
      </c>
      <c r="G437" s="854"/>
      <c r="H437" s="847">
        <f>VLOOKUP(E437,START_TIMES,2)</f>
        <v>0.41666666666666669</v>
      </c>
      <c r="I437" s="887" t="str">
        <f>VLOOKUP(E437,fields,2)</f>
        <v>Greenwich Fields</v>
      </c>
      <c r="J437" s="849"/>
      <c r="K437" s="16"/>
      <c r="M437" s="785" t="s">
        <v>144</v>
      </c>
      <c r="N437" s="785" t="s">
        <v>148</v>
      </c>
    </row>
    <row r="438" spans="1:14" ht="12.75" customHeight="1" thickTop="1" thickBot="1" x14ac:dyDescent="0.3">
      <c r="A438" s="574">
        <v>435</v>
      </c>
      <c r="B438" s="696">
        <v>10</v>
      </c>
      <c r="C438" s="844">
        <v>45886</v>
      </c>
      <c r="D438" s="870" t="s">
        <v>1113</v>
      </c>
      <c r="E438" s="836" t="str">
        <f t="shared" si="82"/>
        <v>ZIMMITTI SC</v>
      </c>
      <c r="F438" s="836" t="str">
        <f t="shared" si="82"/>
        <v>SOUTHEAST CT</v>
      </c>
      <c r="G438" s="854"/>
      <c r="H438" s="847">
        <f>VLOOKUP(E438,START_TIMES,2)</f>
        <v>0.41666666666666702</v>
      </c>
      <c r="I438" s="848" t="str">
        <f>VLOOKUP(E438,fields,2)</f>
        <v>Morris Beach Complex (G), Morris</v>
      </c>
      <c r="J438" s="849"/>
      <c r="K438" s="16"/>
      <c r="M438" s="785" t="s">
        <v>137</v>
      </c>
      <c r="N438" s="785" t="s">
        <v>149</v>
      </c>
    </row>
    <row r="439" spans="1:14" ht="12.75" customHeight="1" thickTop="1" thickBot="1" x14ac:dyDescent="0.3">
      <c r="A439" s="574">
        <v>436</v>
      </c>
      <c r="B439" s="696"/>
      <c r="C439" s="844"/>
      <c r="D439" s="845"/>
      <c r="E439" s="836"/>
      <c r="F439" s="836"/>
      <c r="G439" s="854"/>
      <c r="H439" s="855"/>
      <c r="I439" s="856"/>
      <c r="J439" s="860"/>
      <c r="K439" s="16"/>
      <c r="M439" s="601"/>
      <c r="N439" s="601"/>
    </row>
    <row r="440" spans="1:14" ht="12.75" customHeight="1" thickTop="1" thickBot="1" x14ac:dyDescent="0.3">
      <c r="A440" s="574">
        <v>437</v>
      </c>
      <c r="B440" s="696">
        <v>11</v>
      </c>
      <c r="C440" s="844">
        <v>45893</v>
      </c>
      <c r="D440" s="850" t="s">
        <v>10</v>
      </c>
      <c r="E440" s="836" t="str">
        <f t="shared" ref="E440:F444" si="83">VLOOKUP(M440,Teams,2)</f>
        <v>MILFORD AMIGOS</v>
      </c>
      <c r="F440" s="836" t="str">
        <f t="shared" si="83"/>
        <v>GREENWICH FC 30</v>
      </c>
      <c r="G440" s="846"/>
      <c r="H440" s="847">
        <f>VLOOKUP(E440,START_TIMES,2)</f>
        <v>0.33333333333333331</v>
      </c>
      <c r="I440" s="848" t="str">
        <f>VLOOKUP(E440,fields,2)</f>
        <v>Pease Road (G), Woodbridge</v>
      </c>
      <c r="J440" s="849"/>
      <c r="K440" s="16"/>
      <c r="M440" s="601" t="s">
        <v>98</v>
      </c>
      <c r="N440" s="601" t="s">
        <v>94</v>
      </c>
    </row>
    <row r="441" spans="1:14" ht="12.75" customHeight="1" thickTop="1" thickBot="1" x14ac:dyDescent="0.3">
      <c r="A441" s="574">
        <v>438</v>
      </c>
      <c r="B441" s="696">
        <v>11</v>
      </c>
      <c r="C441" s="844">
        <v>45893</v>
      </c>
      <c r="D441" s="850" t="s">
        <v>10</v>
      </c>
      <c r="E441" s="836" t="str">
        <f t="shared" si="83"/>
        <v>STAMFORD FC</v>
      </c>
      <c r="F441" s="836" t="str">
        <f t="shared" si="83"/>
        <v>HAMDEN ALL STARS</v>
      </c>
      <c r="G441" s="846"/>
      <c r="H441" s="847">
        <v>0.41666666666666669</v>
      </c>
      <c r="I441" s="848" t="str">
        <f>VLOOKUP(E441,fields,2)</f>
        <v>West Beach Fields (T), Stamford</v>
      </c>
      <c r="J441" s="849"/>
      <c r="K441" s="16"/>
      <c r="M441" s="601" t="s">
        <v>101</v>
      </c>
      <c r="N441" s="601" t="s">
        <v>92</v>
      </c>
    </row>
    <row r="442" spans="1:14" ht="12.75" customHeight="1" thickTop="1" thickBot="1" x14ac:dyDescent="0.3">
      <c r="A442" s="574">
        <v>439</v>
      </c>
      <c r="B442" s="696">
        <v>11</v>
      </c>
      <c r="C442" s="844">
        <v>45893</v>
      </c>
      <c r="D442" s="850" t="s">
        <v>10</v>
      </c>
      <c r="E442" s="836" t="str">
        <f t="shared" si="83"/>
        <v>CLINTON FC 30</v>
      </c>
      <c r="F442" s="836" t="str">
        <f t="shared" si="83"/>
        <v>DANBURY UNITED</v>
      </c>
      <c r="G442" s="846"/>
      <c r="H442" s="847">
        <f>VLOOKUP(E442,START_TIMES,2)</f>
        <v>0.41666666666666702</v>
      </c>
      <c r="I442" s="848" t="str">
        <f>VLOOKUP(E442,fields,2)</f>
        <v>Indian River Sports Complex (T), Clinton</v>
      </c>
      <c r="J442" s="849"/>
      <c r="K442" s="16"/>
      <c r="M442" s="601" t="s">
        <v>96</v>
      </c>
      <c r="N442" s="601" t="s">
        <v>93</v>
      </c>
    </row>
    <row r="443" spans="1:14" ht="12.75" customHeight="1" thickTop="1" thickBot="1" x14ac:dyDescent="0.3">
      <c r="A443" s="574">
        <v>440</v>
      </c>
      <c r="B443" s="696">
        <v>11</v>
      </c>
      <c r="C443" s="844">
        <v>45893</v>
      </c>
      <c r="D443" s="850" t="s">
        <v>10</v>
      </c>
      <c r="E443" s="836" t="str">
        <f t="shared" si="83"/>
        <v>SALTY DOGS</v>
      </c>
      <c r="F443" s="836" t="str">
        <f t="shared" si="83"/>
        <v xml:space="preserve">FC SHELTON </v>
      </c>
      <c r="G443" s="846"/>
      <c r="H443" s="847">
        <f>VLOOKUP(E443,START_TIMES,2)</f>
        <v>0.33333333333333331</v>
      </c>
      <c r="I443" s="848" t="str">
        <f>VLOOKUP(E443,fields,2)</f>
        <v>Nonnewaug HS  (T), Woodbury</v>
      </c>
      <c r="J443" s="849"/>
      <c r="K443" s="16"/>
      <c r="L443"/>
      <c r="M443" s="601" t="s">
        <v>95</v>
      </c>
      <c r="N443" s="601" t="s">
        <v>99</v>
      </c>
    </row>
    <row r="444" spans="1:14" ht="12.75" customHeight="1" thickTop="1" thickBot="1" x14ac:dyDescent="0.3">
      <c r="A444" s="574">
        <v>441</v>
      </c>
      <c r="B444" s="696">
        <v>11</v>
      </c>
      <c r="C444" s="844">
        <v>45893</v>
      </c>
      <c r="D444" s="850" t="s">
        <v>10</v>
      </c>
      <c r="E444" s="836" t="str">
        <f t="shared" si="83"/>
        <v>MILFORD TUESDAY</v>
      </c>
      <c r="F444" s="836" t="str">
        <f t="shared" si="83"/>
        <v>CHESHIRE SC UNITED</v>
      </c>
      <c r="G444" s="846"/>
      <c r="H444" s="847">
        <f>VLOOKUP(E444,START_TIMES,2)</f>
        <v>0.33333333333333331</v>
      </c>
      <c r="I444" s="848" t="str">
        <f>VLOOKUP(E444,fields,2)</f>
        <v>Witek Park (G), Derby</v>
      </c>
      <c r="J444" s="849"/>
      <c r="K444" s="16"/>
      <c r="M444" s="601" t="s">
        <v>100</v>
      </c>
      <c r="N444" s="601" t="s">
        <v>97</v>
      </c>
    </row>
    <row r="445" spans="1:14" ht="12.75" customHeight="1" thickTop="1" thickBot="1" x14ac:dyDescent="0.3">
      <c r="A445" s="574">
        <v>442</v>
      </c>
      <c r="B445" s="696" t="s">
        <v>0</v>
      </c>
      <c r="C445" s="844" t="s">
        <v>0</v>
      </c>
      <c r="D445" s="857" t="s">
        <v>0</v>
      </c>
      <c r="E445" s="858" t="s">
        <v>0</v>
      </c>
      <c r="F445" s="859" t="s">
        <v>0</v>
      </c>
      <c r="G445" s="846" t="s">
        <v>0</v>
      </c>
      <c r="H445" s="847" t="s">
        <v>0</v>
      </c>
      <c r="I445" s="848" t="s">
        <v>0</v>
      </c>
      <c r="J445" s="860" t="s">
        <v>0</v>
      </c>
      <c r="K445" s="16"/>
      <c r="M445" s="605"/>
      <c r="N445" s="605"/>
    </row>
    <row r="446" spans="1:14" ht="12.75" customHeight="1" thickTop="1" thickBot="1" x14ac:dyDescent="0.3">
      <c r="A446" s="574">
        <v>443</v>
      </c>
      <c r="B446" s="696">
        <v>11</v>
      </c>
      <c r="C446" s="844">
        <v>45893</v>
      </c>
      <c r="D446" s="853" t="s">
        <v>175</v>
      </c>
      <c r="E446" s="836" t="str">
        <f t="shared" ref="E446:F450" si="84">VLOOKUP(M446,Teams,2)</f>
        <v>NAUGATUCK FUSION</v>
      </c>
      <c r="F446" s="836" t="str">
        <f t="shared" si="84"/>
        <v>FC CELTA</v>
      </c>
      <c r="G446" s="846"/>
      <c r="H446" s="847">
        <f>VLOOKUP(E446,START_TIMES,2)</f>
        <v>0.41666666666666669</v>
      </c>
      <c r="I446" s="848" t="str">
        <f>VLOOKUP(E446,fields,2)</f>
        <v>City Hill MS (G), Naugatuck</v>
      </c>
      <c r="J446" s="849"/>
      <c r="K446" s="16"/>
      <c r="M446" s="605" t="s">
        <v>156</v>
      </c>
      <c r="N446" s="605" t="s">
        <v>154</v>
      </c>
    </row>
    <row r="447" spans="1:14" ht="12.75" customHeight="1" thickTop="1" thickBot="1" x14ac:dyDescent="0.3">
      <c r="A447" s="574">
        <v>444</v>
      </c>
      <c r="B447" s="696">
        <v>11</v>
      </c>
      <c r="C447" s="844">
        <v>45893</v>
      </c>
      <c r="D447" s="888" t="s">
        <v>175</v>
      </c>
      <c r="E447" s="836" t="str">
        <f t="shared" si="84"/>
        <v>TRINITY FC</v>
      </c>
      <c r="F447" s="836" t="str">
        <f t="shared" si="84"/>
        <v>LITCHFIELD COUNTY BLUES 30</v>
      </c>
      <c r="G447" s="889"/>
      <c r="H447" s="881">
        <v>0.41666666666666669</v>
      </c>
      <c r="I447" s="882" t="s">
        <v>486</v>
      </c>
      <c r="J447" s="849"/>
      <c r="K447" s="16"/>
      <c r="M447" s="605" t="s">
        <v>159</v>
      </c>
      <c r="N447" s="605" t="s">
        <v>155</v>
      </c>
    </row>
    <row r="448" spans="1:14" ht="12.75" customHeight="1" thickTop="1" thickBot="1" x14ac:dyDescent="0.3">
      <c r="A448" s="574">
        <v>445</v>
      </c>
      <c r="B448" s="696">
        <v>11</v>
      </c>
      <c r="C448" s="844">
        <v>45893</v>
      </c>
      <c r="D448" s="888" t="s">
        <v>175</v>
      </c>
      <c r="E448" s="836" t="str">
        <f t="shared" si="84"/>
        <v>COYOTES FC</v>
      </c>
      <c r="F448" s="836" t="str">
        <f t="shared" si="84"/>
        <v>ECUA-ANDES 30</v>
      </c>
      <c r="G448" s="890"/>
      <c r="H448" s="881">
        <f>VLOOKUP(E448,START_TIMES,2)</f>
        <v>0.33333333333333331</v>
      </c>
      <c r="I448" s="882" t="str">
        <f>VLOOKUP(E448,fields,2)</f>
        <v>Pragemann  Park (G), Wallingford</v>
      </c>
      <c r="J448" s="849"/>
      <c r="K448" s="298"/>
      <c r="L448" s="298"/>
      <c r="M448" s="605" t="s">
        <v>151</v>
      </c>
      <c r="N448" s="605" t="s">
        <v>152</v>
      </c>
    </row>
    <row r="449" spans="1:33" ht="12.75" customHeight="1" thickTop="1" thickBot="1" x14ac:dyDescent="0.3">
      <c r="A449" s="574">
        <v>446</v>
      </c>
      <c r="B449" s="696">
        <v>11</v>
      </c>
      <c r="C449" s="844">
        <v>45893</v>
      </c>
      <c r="D449" s="888" t="s">
        <v>175</v>
      </c>
      <c r="E449" s="836" t="str">
        <f t="shared" si="84"/>
        <v>QPR</v>
      </c>
      <c r="F449" s="836" t="str">
        <f t="shared" si="84"/>
        <v>FC CALDO VERDE</v>
      </c>
      <c r="G449" s="889"/>
      <c r="H449" s="881">
        <f>VLOOKUP(E449,START_TIMES,2)</f>
        <v>0.375</v>
      </c>
      <c r="I449" s="882" t="str">
        <f>VLOOKUP(E449,fields,2)</f>
        <v>Quinnipiac Park (G), Cheshire</v>
      </c>
      <c r="J449" s="849"/>
      <c r="K449" s="16"/>
      <c r="M449" s="605" t="s">
        <v>158</v>
      </c>
      <c r="N449" s="605" t="s">
        <v>153</v>
      </c>
    </row>
    <row r="450" spans="1:33" ht="12.75" customHeight="1" thickTop="1" thickBot="1" x14ac:dyDescent="0.3">
      <c r="A450" s="574">
        <v>447</v>
      </c>
      <c r="B450" s="696">
        <v>11</v>
      </c>
      <c r="C450" s="844">
        <v>45893</v>
      </c>
      <c r="D450" s="853" t="s">
        <v>175</v>
      </c>
      <c r="E450" s="836" t="str">
        <f t="shared" si="84"/>
        <v>NORWALK FC</v>
      </c>
      <c r="F450" s="773" t="str">
        <f t="shared" si="84"/>
        <v>BYE 30</v>
      </c>
      <c r="G450" s="846"/>
      <c r="H450" s="855" t="s">
        <v>91</v>
      </c>
      <c r="I450" s="856" t="s">
        <v>91</v>
      </c>
      <c r="J450" s="849"/>
      <c r="K450" s="16"/>
      <c r="M450" s="605" t="s">
        <v>157</v>
      </c>
      <c r="N450" s="605" t="s">
        <v>150</v>
      </c>
    </row>
    <row r="451" spans="1:33" ht="12.75" customHeight="1" thickTop="1" thickBot="1" x14ac:dyDescent="0.3">
      <c r="A451" s="574">
        <v>448</v>
      </c>
      <c r="B451" s="696" t="s">
        <v>0</v>
      </c>
      <c r="C451" s="844" t="s">
        <v>0</v>
      </c>
      <c r="D451" s="857" t="s">
        <v>0</v>
      </c>
      <c r="E451" s="858" t="s">
        <v>0</v>
      </c>
      <c r="F451" s="859" t="s">
        <v>0</v>
      </c>
      <c r="G451" s="846" t="s">
        <v>0</v>
      </c>
      <c r="H451" s="847" t="s">
        <v>0</v>
      </c>
      <c r="I451" s="848" t="s">
        <v>0</v>
      </c>
      <c r="J451" s="860" t="s">
        <v>0</v>
      </c>
      <c r="K451" s="16"/>
      <c r="M451" s="601"/>
      <c r="N451" s="601"/>
    </row>
    <row r="452" spans="1:33" ht="12.75" customHeight="1" thickTop="1" thickBot="1" x14ac:dyDescent="0.3">
      <c r="A452" s="574">
        <v>449</v>
      </c>
      <c r="B452" s="696">
        <v>11</v>
      </c>
      <c r="C452" s="844">
        <v>45893</v>
      </c>
      <c r="D452" s="851" t="s">
        <v>11</v>
      </c>
      <c r="E452" s="836" t="str">
        <f t="shared" ref="E452:F456" si="85">VLOOKUP(M452,Teams,2)</f>
        <v xml:space="preserve">GUILFORD CELTIC </v>
      </c>
      <c r="F452" s="836" t="str">
        <f t="shared" si="85"/>
        <v>GREENWICH FC 40</v>
      </c>
      <c r="G452" s="846"/>
      <c r="H452" s="847">
        <f>VLOOKUP(E452,START_TIMES,2)</f>
        <v>0.41666666666666702</v>
      </c>
      <c r="I452" s="848" t="str">
        <f>VLOOKUP(E452,fields,2)</f>
        <v>Guilford HS (T), Guilford</v>
      </c>
      <c r="J452" s="849"/>
      <c r="K452" s="16"/>
      <c r="M452" s="601" t="s">
        <v>106</v>
      </c>
      <c r="N452" s="601" t="s">
        <v>104</v>
      </c>
    </row>
    <row r="453" spans="1:33" ht="12.75" customHeight="1" thickTop="1" thickBot="1" x14ac:dyDescent="0.35">
      <c r="A453" s="574">
        <v>450</v>
      </c>
      <c r="B453" s="696">
        <v>11</v>
      </c>
      <c r="C453" s="844">
        <v>45893</v>
      </c>
      <c r="D453" s="851" t="s">
        <v>11</v>
      </c>
      <c r="E453" s="836" t="str">
        <f t="shared" si="85"/>
        <v>VASCO DA GAMA 40</v>
      </c>
      <c r="F453" s="836" t="str">
        <f t="shared" si="85"/>
        <v>GREENWICH PUMAS FC 40</v>
      </c>
      <c r="G453" s="846"/>
      <c r="H453" s="847">
        <f>VLOOKUP(E453,START_TIMES,2)</f>
        <v>0.41666666666666702</v>
      </c>
      <c r="I453" s="848" t="str">
        <f>VLOOKUP(E453,fields,2)</f>
        <v>Veterans Memorial Park (T), Bridgeport</v>
      </c>
      <c r="J453" s="849"/>
      <c r="K453" s="16"/>
      <c r="M453" s="601" t="s">
        <v>109</v>
      </c>
      <c r="N453" s="601" t="s">
        <v>105</v>
      </c>
      <c r="S453" s="16"/>
      <c r="T453" s="198"/>
      <c r="U453" s="198"/>
      <c r="V453" s="16">
        <v>74</v>
      </c>
      <c r="W453" s="209"/>
      <c r="X453" s="215"/>
      <c r="Y453" s="16"/>
      <c r="Z453" s="16"/>
      <c r="AC453" s="16"/>
    </row>
    <row r="454" spans="1:33" ht="12.75" customHeight="1" thickTop="1" thickBot="1" x14ac:dyDescent="0.3">
      <c r="A454" s="574">
        <v>451</v>
      </c>
      <c r="B454" s="696">
        <v>11</v>
      </c>
      <c r="C454" s="844">
        <v>45893</v>
      </c>
      <c r="D454" s="851" t="s">
        <v>11</v>
      </c>
      <c r="E454" s="836" t="str">
        <f t="shared" si="85"/>
        <v>CLUB NAPOLI 40</v>
      </c>
      <c r="F454" s="836" t="str">
        <f t="shared" si="85"/>
        <v>DANBURY UNITED 40</v>
      </c>
      <c r="G454" s="846"/>
      <c r="H454" s="847">
        <v>0.45833333333333331</v>
      </c>
      <c r="I454" s="848" t="str">
        <f>VLOOKUP(E454,fields,2)</f>
        <v>North Farms Park (G), North Branford</v>
      </c>
      <c r="J454" s="849"/>
      <c r="K454" s="16"/>
      <c r="M454" s="601" t="s">
        <v>161</v>
      </c>
      <c r="N454" s="601" t="s">
        <v>162</v>
      </c>
    </row>
    <row r="455" spans="1:33" ht="12.75" customHeight="1" thickTop="1" thickBot="1" x14ac:dyDescent="0.3">
      <c r="A455" s="574">
        <v>452</v>
      </c>
      <c r="B455" s="696">
        <v>11</v>
      </c>
      <c r="C455" s="844">
        <v>45893</v>
      </c>
      <c r="D455" s="851" t="s">
        <v>11</v>
      </c>
      <c r="E455" s="836" t="str">
        <f t="shared" si="85"/>
        <v>STORM FC</v>
      </c>
      <c r="F455" s="836" t="str">
        <f t="shared" si="85"/>
        <v>FAIRFIELD GAC 40</v>
      </c>
      <c r="G455" s="846"/>
      <c r="H455" s="847">
        <f>VLOOKUP(E455,START_TIMES,2)</f>
        <v>0.33333333333333331</v>
      </c>
      <c r="I455" s="848" t="str">
        <f>VLOOKUP(E455,fields,2)</f>
        <v>Wakeman Park (T), Westport</v>
      </c>
      <c r="J455" s="849"/>
      <c r="K455" s="16"/>
      <c r="M455" s="601" t="s">
        <v>108</v>
      </c>
      <c r="N455" s="601" t="s">
        <v>163</v>
      </c>
    </row>
    <row r="456" spans="1:33" ht="12.75" customHeight="1" thickTop="1" thickBot="1" x14ac:dyDescent="0.3">
      <c r="A456" s="574">
        <v>453</v>
      </c>
      <c r="B456" s="696">
        <v>11</v>
      </c>
      <c r="C456" s="844">
        <v>45893</v>
      </c>
      <c r="D456" s="851" t="s">
        <v>11</v>
      </c>
      <c r="E456" s="836" t="str">
        <f t="shared" si="85"/>
        <v>SHEBEEN FC</v>
      </c>
      <c r="F456" s="836" t="str">
        <f t="shared" si="85"/>
        <v>CLINTON FC 40</v>
      </c>
      <c r="G456" s="846"/>
      <c r="H456" s="847">
        <v>0.33333333333333331</v>
      </c>
      <c r="I456" s="848" t="str">
        <f>VLOOKUP(E456,fields,2)</f>
        <v>Ludlowe HS (T), Fairfield</v>
      </c>
      <c r="J456" s="849"/>
      <c r="K456" s="16"/>
      <c r="M456" s="601" t="s">
        <v>107</v>
      </c>
      <c r="N456" s="601" t="s">
        <v>160</v>
      </c>
    </row>
    <row r="457" spans="1:33" ht="12.75" customHeight="1" thickTop="1" thickBot="1" x14ac:dyDescent="0.4">
      <c r="A457" s="574">
        <v>454</v>
      </c>
      <c r="B457" s="696" t="s">
        <v>0</v>
      </c>
      <c r="C457" s="844" t="s">
        <v>0</v>
      </c>
      <c r="D457" s="857" t="s">
        <v>0</v>
      </c>
      <c r="E457" s="858" t="s">
        <v>0</v>
      </c>
      <c r="F457" s="859" t="s">
        <v>0</v>
      </c>
      <c r="G457" s="846" t="s">
        <v>0</v>
      </c>
      <c r="H457" s="847" t="s">
        <v>0</v>
      </c>
      <c r="I457" s="848" t="s">
        <v>0</v>
      </c>
      <c r="J457" s="860" t="s">
        <v>0</v>
      </c>
      <c r="K457" s="16"/>
      <c r="M457" s="603"/>
      <c r="N457" s="603"/>
    </row>
    <row r="458" spans="1:33" ht="12.75" customHeight="1" thickTop="1" x14ac:dyDescent="0.3">
      <c r="A458" s="574">
        <v>455</v>
      </c>
      <c r="B458" s="696">
        <v>11</v>
      </c>
      <c r="C458" s="844">
        <v>45893</v>
      </c>
      <c r="D458" s="861" t="s">
        <v>1114</v>
      </c>
      <c r="E458" s="866" t="str">
        <f t="shared" ref="E458:F461" si="86">VLOOKUP(M458,Teams,2)</f>
        <v>LITCHFIELD COUNTY BLUES 40</v>
      </c>
      <c r="F458" s="867" t="s">
        <v>33</v>
      </c>
      <c r="G458" s="846"/>
      <c r="H458" s="847">
        <f>VLOOKUP(E458,START_TIMES,2)</f>
        <v>0.41666666666666702</v>
      </c>
      <c r="I458" s="848" t="str">
        <f>VLOOKUP(E458,fields,2)</f>
        <v xml:space="preserve">White Field (G), Litchfield </v>
      </c>
      <c r="J458" s="849"/>
      <c r="K458" s="16"/>
      <c r="M458" s="754" t="s">
        <v>113</v>
      </c>
      <c r="N458" s="754" t="s">
        <v>110</v>
      </c>
    </row>
    <row r="459" spans="1:33" ht="12.75" customHeight="1" x14ac:dyDescent="0.3">
      <c r="A459" s="574">
        <v>456</v>
      </c>
      <c r="B459" s="696">
        <v>11</v>
      </c>
      <c r="C459" s="844">
        <v>45893</v>
      </c>
      <c r="D459" s="861" t="s">
        <v>1114</v>
      </c>
      <c r="E459" s="836" t="str">
        <f t="shared" si="86"/>
        <v>NORTH BRANFORD 40</v>
      </c>
      <c r="F459" s="836" t="str">
        <f t="shared" si="86"/>
        <v>SOUTHEAST ROVERS</v>
      </c>
      <c r="G459" s="846"/>
      <c r="H459" s="847">
        <v>0.41666666666666669</v>
      </c>
      <c r="I459" s="848" t="str">
        <f>VLOOKUP(E459,fields,2)</f>
        <v>Bittner Park (G), Guilford</v>
      </c>
      <c r="J459" s="849"/>
      <c r="K459" s="16"/>
      <c r="M459" s="754" t="s">
        <v>115</v>
      </c>
      <c r="N459" s="754" t="s">
        <v>117</v>
      </c>
      <c r="O459" s="253"/>
      <c r="AC459" s="258"/>
      <c r="AE459" s="253"/>
      <c r="AF459" s="16"/>
      <c r="AG459" s="16"/>
    </row>
    <row r="460" spans="1:33" ht="12.75" customHeight="1" x14ac:dyDescent="0.3">
      <c r="A460" s="574">
        <v>457</v>
      </c>
      <c r="B460" s="696">
        <v>11</v>
      </c>
      <c r="C460" s="844">
        <v>45893</v>
      </c>
      <c r="D460" s="861" t="s">
        <v>1114</v>
      </c>
      <c r="E460" s="836" t="str">
        <f t="shared" si="86"/>
        <v>FC LEONE</v>
      </c>
      <c r="F460" s="836" t="str">
        <f t="shared" si="86"/>
        <v>GUILFORD BELL CURVE</v>
      </c>
      <c r="G460" s="854"/>
      <c r="H460" s="847">
        <f>VLOOKUP(E460,START_TIMES,2)</f>
        <v>0.41666666666666669</v>
      </c>
      <c r="I460" s="848" t="str">
        <f>VLOOKUP(E460,fields,2)</f>
        <v>Memorial Field (G), North Haven</v>
      </c>
      <c r="J460" s="849"/>
      <c r="K460" s="16"/>
      <c r="M460" s="754" t="s">
        <v>111</v>
      </c>
      <c r="N460" s="754" t="s">
        <v>112</v>
      </c>
    </row>
    <row r="461" spans="1:33" ht="12.75" customHeight="1" x14ac:dyDescent="0.3">
      <c r="A461" s="574">
        <v>458</v>
      </c>
      <c r="B461" s="696">
        <v>11</v>
      </c>
      <c r="C461" s="844">
        <v>45893</v>
      </c>
      <c r="D461" s="861" t="s">
        <v>1114</v>
      </c>
      <c r="E461" s="836" t="str">
        <f t="shared" si="86"/>
        <v>NEW HAVEN AMERICANS</v>
      </c>
      <c r="F461" s="836" t="str">
        <f t="shared" si="86"/>
        <v>PAN ZONES</v>
      </c>
      <c r="G461" s="846"/>
      <c r="H461" s="847">
        <f>VLOOKUP(E461,START_TIMES,2)</f>
        <v>0.41666666666666702</v>
      </c>
      <c r="I461" s="848" t="str">
        <f>VLOOKUP(E461,fields,2)</f>
        <v>Peck Place School (G), Orange</v>
      </c>
      <c r="J461" s="849"/>
      <c r="K461" s="16"/>
      <c r="M461" s="754" t="s">
        <v>114</v>
      </c>
      <c r="N461" s="754" t="s">
        <v>116</v>
      </c>
    </row>
    <row r="462" spans="1:33" ht="12.75" customHeight="1" thickBot="1" x14ac:dyDescent="0.35">
      <c r="A462" s="574">
        <v>459</v>
      </c>
      <c r="B462" s="696" t="s">
        <v>0</v>
      </c>
      <c r="C462" s="844" t="s">
        <v>0</v>
      </c>
      <c r="D462" s="857" t="s">
        <v>0</v>
      </c>
      <c r="E462" s="858" t="s">
        <v>0</v>
      </c>
      <c r="F462" s="859" t="s">
        <v>0</v>
      </c>
      <c r="G462" s="846" t="s">
        <v>0</v>
      </c>
      <c r="H462" s="847" t="s">
        <v>0</v>
      </c>
      <c r="I462" s="848" t="s">
        <v>0</v>
      </c>
      <c r="J462" s="860" t="s">
        <v>0</v>
      </c>
      <c r="K462" s="16"/>
      <c r="M462" s="599"/>
      <c r="N462" s="599"/>
    </row>
    <row r="463" spans="1:33" ht="12.75" customHeight="1" thickTop="1" thickBot="1" x14ac:dyDescent="0.35">
      <c r="A463" s="574">
        <v>460</v>
      </c>
      <c r="B463" s="696">
        <v>11</v>
      </c>
      <c r="C463" s="844">
        <v>45893</v>
      </c>
      <c r="D463" s="875" t="s">
        <v>1115</v>
      </c>
      <c r="E463" s="836" t="str">
        <f t="shared" ref="E463:F466" si="87">VLOOKUP(M463,Teams,2)</f>
        <v>ECUA-ANDES 40</v>
      </c>
      <c r="F463" s="836" t="str">
        <f t="shared" si="87"/>
        <v>BESA SC</v>
      </c>
      <c r="G463" s="846"/>
      <c r="H463" s="847">
        <f>VLOOKUP(E463,START_TIMES,2)</f>
        <v>0.41666666666666702</v>
      </c>
      <c r="I463" s="848" t="str">
        <f>VLOOKUP(E463,fields,2)</f>
        <v>TBD</v>
      </c>
      <c r="J463" s="849"/>
      <c r="K463" s="16"/>
      <c r="M463" s="776" t="s">
        <v>121</v>
      </c>
      <c r="N463" s="776" t="s">
        <v>118</v>
      </c>
      <c r="O463" s="253"/>
      <c r="AC463" s="258"/>
      <c r="AE463" s="253"/>
      <c r="AF463" s="16"/>
      <c r="AG463" s="16"/>
    </row>
    <row r="464" spans="1:33" ht="12.75" customHeight="1" thickTop="1" thickBot="1" x14ac:dyDescent="0.35">
      <c r="A464" s="574">
        <v>461</v>
      </c>
      <c r="B464" s="696">
        <v>11</v>
      </c>
      <c r="C464" s="844">
        <v>45893</v>
      </c>
      <c r="D464" s="875" t="s">
        <v>1115</v>
      </c>
      <c r="E464" s="836" t="str">
        <f t="shared" si="87"/>
        <v>RIDGEFIELD KICKS</v>
      </c>
      <c r="F464" s="836" t="str">
        <f t="shared" si="87"/>
        <v>WILTON WOLVES</v>
      </c>
      <c r="G464" s="846"/>
      <c r="H464" s="847">
        <f>VLOOKUP(E464,START_TIMES,2)</f>
        <v>0.33333333333333331</v>
      </c>
      <c r="I464" s="848" t="str">
        <f>VLOOKUP(E464,fields,2)</f>
        <v>Wooster School (T), Danbury</v>
      </c>
      <c r="J464" s="849"/>
      <c r="K464" s="16"/>
      <c r="M464" s="776" t="s">
        <v>123</v>
      </c>
      <c r="N464" s="776" t="s">
        <v>125</v>
      </c>
    </row>
    <row r="465" spans="1:17" ht="12.75" customHeight="1" thickTop="1" thickBot="1" x14ac:dyDescent="0.35">
      <c r="A465" s="574">
        <v>462</v>
      </c>
      <c r="B465" s="696">
        <v>11</v>
      </c>
      <c r="C465" s="844">
        <v>45893</v>
      </c>
      <c r="D465" s="875" t="s">
        <v>1115</v>
      </c>
      <c r="E465" s="877" t="str">
        <f t="shared" si="87"/>
        <v>BYE 40S</v>
      </c>
      <c r="F465" s="878" t="str">
        <f t="shared" si="87"/>
        <v>DERBY QUITUS</v>
      </c>
      <c r="G465" s="854"/>
      <c r="H465" s="847" t="str">
        <f>VLOOKUP(E465,START_TIMES,2)</f>
        <v>--</v>
      </c>
      <c r="I465" s="848" t="str">
        <f>VLOOKUP(E465,fields,2)</f>
        <v>--</v>
      </c>
      <c r="J465" s="849"/>
      <c r="K465" s="16"/>
      <c r="M465" s="776" t="s">
        <v>119</v>
      </c>
      <c r="N465" s="776" t="s">
        <v>120</v>
      </c>
    </row>
    <row r="466" spans="1:17" ht="12.75" customHeight="1" thickTop="1" thickBot="1" x14ac:dyDescent="0.35">
      <c r="A466" s="574">
        <v>463</v>
      </c>
      <c r="B466" s="696">
        <v>11</v>
      </c>
      <c r="C466" s="844">
        <v>45893</v>
      </c>
      <c r="D466" s="875" t="s">
        <v>1115</v>
      </c>
      <c r="E466" s="836" t="str">
        <f t="shared" si="87"/>
        <v>LUSITANOS FC</v>
      </c>
      <c r="F466" s="836" t="str">
        <f t="shared" si="87"/>
        <v>STAMFORD UNITED</v>
      </c>
      <c r="G466" s="846"/>
      <c r="H466" s="847">
        <f>VLOOKUP(E466,START_TIMES,2)</f>
        <v>0.41666666666666669</v>
      </c>
      <c r="I466" s="848" t="str">
        <f>VLOOKUP(E466,fields,2)</f>
        <v>Veterans Memorial Park (T), Bridgeport</v>
      </c>
      <c r="J466" s="849"/>
      <c r="K466" s="16"/>
      <c r="M466" s="776" t="s">
        <v>122</v>
      </c>
      <c r="N466" s="776" t="s">
        <v>124</v>
      </c>
    </row>
    <row r="467" spans="1:17" ht="12.75" customHeight="1" thickTop="1" thickBot="1" x14ac:dyDescent="0.4">
      <c r="A467" s="574">
        <v>464</v>
      </c>
      <c r="B467" s="696" t="s">
        <v>0</v>
      </c>
      <c r="C467" s="844" t="s">
        <v>0</v>
      </c>
      <c r="D467" s="857" t="s">
        <v>0</v>
      </c>
      <c r="E467" s="858" t="s">
        <v>0</v>
      </c>
      <c r="F467" s="859" t="s">
        <v>0</v>
      </c>
      <c r="G467" s="846" t="s">
        <v>0</v>
      </c>
      <c r="H467" s="847" t="s">
        <v>0</v>
      </c>
      <c r="I467" s="848" t="s">
        <v>0</v>
      </c>
      <c r="J467" s="860" t="s">
        <v>0</v>
      </c>
      <c r="K467" s="16"/>
      <c r="M467" s="755"/>
      <c r="N467" s="755"/>
      <c r="O467" s="16">
        <v>5</v>
      </c>
      <c r="P467" s="5" t="s">
        <v>130</v>
      </c>
      <c r="Q467" s="5" t="s">
        <v>132</v>
      </c>
    </row>
    <row r="468" spans="1:17" ht="12.75" customHeight="1" thickTop="1" thickBot="1" x14ac:dyDescent="0.3">
      <c r="A468" s="574">
        <v>465</v>
      </c>
      <c r="B468" s="696">
        <v>11</v>
      </c>
      <c r="C468" s="844">
        <v>45893</v>
      </c>
      <c r="D468" s="845" t="s">
        <v>1076</v>
      </c>
      <c r="E468" s="836" t="str">
        <f t="shared" ref="E468:F472" si="88">VLOOKUP(M468,Teams,2)</f>
        <v>REBELS UNITED</v>
      </c>
      <c r="F468" s="836" t="str">
        <f t="shared" si="88"/>
        <v>NORWALK MARINERS LEGENDS</v>
      </c>
      <c r="G468" s="854"/>
      <c r="H468" s="847">
        <f>VLOOKUP(E468,START_TIMES,2)</f>
        <v>0.41666666666666669</v>
      </c>
      <c r="I468" s="848" t="str">
        <f>VLOOKUP(E468,fields,2)</f>
        <v>New Fairfield HS (T), New Fairfield</v>
      </c>
      <c r="J468" s="849"/>
      <c r="K468" s="16"/>
      <c r="M468" s="780" t="s">
        <v>132</v>
      </c>
      <c r="N468" s="780" t="s">
        <v>130</v>
      </c>
      <c r="O468" s="16">
        <v>6</v>
      </c>
      <c r="P468" s="5" t="s">
        <v>127</v>
      </c>
      <c r="Q468" s="5" t="s">
        <v>129</v>
      </c>
    </row>
    <row r="469" spans="1:17" ht="12.75" customHeight="1" thickTop="1" thickBot="1" x14ac:dyDescent="0.3">
      <c r="A469" s="574">
        <v>466</v>
      </c>
      <c r="B469" s="696">
        <v>11</v>
      </c>
      <c r="C469" s="844">
        <v>45893</v>
      </c>
      <c r="D469" s="845" t="s">
        <v>1076</v>
      </c>
      <c r="E469" s="836" t="str">
        <f t="shared" si="88"/>
        <v>WESTPORT FC</v>
      </c>
      <c r="F469" s="836" t="str">
        <f t="shared" si="88"/>
        <v>NORWALK SPORT COLOMBIA 50</v>
      </c>
      <c r="G469" s="854"/>
      <c r="H469" s="847">
        <f>VLOOKUP(E469,START_TIMES,2)</f>
        <v>0.33333333333333331</v>
      </c>
      <c r="I469" s="848" t="str">
        <f>VLOOKUP(E469,fields,2)</f>
        <v>Wakeman Park (T), Westport</v>
      </c>
      <c r="J469" s="849"/>
      <c r="K469" s="16"/>
      <c r="M469" s="780" t="s">
        <v>136</v>
      </c>
      <c r="N469" s="780" t="s">
        <v>131</v>
      </c>
      <c r="O469" s="16">
        <v>7</v>
      </c>
      <c r="P469" s="5" t="s">
        <v>128</v>
      </c>
      <c r="Q469" s="5" t="s">
        <v>132</v>
      </c>
    </row>
    <row r="470" spans="1:17" ht="12.75" customHeight="1" thickTop="1" thickBot="1" x14ac:dyDescent="0.3">
      <c r="A470" s="574">
        <v>467</v>
      </c>
      <c r="B470" s="696">
        <v>11</v>
      </c>
      <c r="C470" s="844">
        <v>45893</v>
      </c>
      <c r="D470" s="845" t="s">
        <v>1076</v>
      </c>
      <c r="E470" s="869" t="str">
        <f t="shared" si="88"/>
        <v>GREENWICH FC 50</v>
      </c>
      <c r="F470" s="869" t="str">
        <f t="shared" si="88"/>
        <v>FAIRFIELD GAC 50</v>
      </c>
      <c r="G470" s="854"/>
      <c r="H470" s="847">
        <f>VLOOKUP(E470,START_TIMES,2)</f>
        <v>0.41666666666666702</v>
      </c>
      <c r="I470" s="848" t="str">
        <f>VLOOKUP(E470,fields,2)</f>
        <v>Greenwich Fields</v>
      </c>
      <c r="J470" s="849"/>
      <c r="K470" s="16"/>
      <c r="M470" s="780" t="s">
        <v>128</v>
      </c>
      <c r="N470" s="780" t="s">
        <v>127</v>
      </c>
      <c r="O470" s="16">
        <v>8</v>
      </c>
      <c r="P470" s="5" t="s">
        <v>125</v>
      </c>
      <c r="Q470" s="5" t="s">
        <v>124</v>
      </c>
    </row>
    <row r="471" spans="1:17" ht="12.75" customHeight="1" thickTop="1" thickBot="1" x14ac:dyDescent="0.3">
      <c r="A471" s="574">
        <v>468</v>
      </c>
      <c r="B471" s="696">
        <v>11</v>
      </c>
      <c r="C471" s="844">
        <v>45893</v>
      </c>
      <c r="D471" s="891" t="s">
        <v>1076</v>
      </c>
      <c r="E471" s="836" t="str">
        <f t="shared" si="88"/>
        <v>VASCO DA GAMA 50</v>
      </c>
      <c r="F471" s="836" t="str">
        <f t="shared" si="88"/>
        <v>GREENWICH PUMAS FC 50</v>
      </c>
      <c r="G471" s="854"/>
      <c r="H471" s="847">
        <f>VLOOKUP(E471,START_TIMES,2)</f>
        <v>0.41666666666666702</v>
      </c>
      <c r="I471" s="848" t="str">
        <f>VLOOKUP(E471,fields,2)</f>
        <v>Veterans Memorial Park (T), Bridgeport</v>
      </c>
      <c r="J471" s="849"/>
      <c r="K471" s="16"/>
      <c r="M471" s="780" t="s">
        <v>134</v>
      </c>
      <c r="N471" s="780" t="s">
        <v>129</v>
      </c>
      <c r="O471" s="16">
        <v>9</v>
      </c>
      <c r="P471" s="5" t="s">
        <v>126</v>
      </c>
      <c r="Q471" s="5" t="s">
        <v>131</v>
      </c>
    </row>
    <row r="472" spans="1:17" ht="12.75" customHeight="1" thickTop="1" thickBot="1" x14ac:dyDescent="0.3">
      <c r="A472" s="574">
        <v>469</v>
      </c>
      <c r="B472" s="696">
        <v>11</v>
      </c>
      <c r="C472" s="844">
        <v>45893</v>
      </c>
      <c r="D472" s="845" t="s">
        <v>1076</v>
      </c>
      <c r="E472" s="836" t="str">
        <f t="shared" si="88"/>
        <v>STAMFORD CITY</v>
      </c>
      <c r="F472" s="868" t="str">
        <f t="shared" si="88"/>
        <v>BYE 50</v>
      </c>
      <c r="G472" s="854"/>
      <c r="H472" s="855" t="s">
        <v>1135</v>
      </c>
      <c r="I472" s="856" t="s">
        <v>91</v>
      </c>
      <c r="J472" s="849"/>
      <c r="K472" s="16"/>
      <c r="M472" s="780" t="s">
        <v>133</v>
      </c>
      <c r="N472" s="780" t="s">
        <v>126</v>
      </c>
      <c r="O472" s="16">
        <v>10</v>
      </c>
      <c r="P472" s="5" t="s">
        <v>123</v>
      </c>
      <c r="Q472" s="5" t="s">
        <v>130</v>
      </c>
    </row>
    <row r="473" spans="1:17" ht="12.75" customHeight="1" thickTop="1" thickBot="1" x14ac:dyDescent="0.4">
      <c r="A473" s="574">
        <v>470</v>
      </c>
      <c r="B473" s="696" t="s">
        <v>0</v>
      </c>
      <c r="C473" s="844" t="s">
        <v>0</v>
      </c>
      <c r="D473" s="892" t="s">
        <v>0</v>
      </c>
      <c r="E473" s="858" t="s">
        <v>0</v>
      </c>
      <c r="F473" s="859" t="s">
        <v>0</v>
      </c>
      <c r="G473" s="846" t="s">
        <v>0</v>
      </c>
      <c r="H473" s="847" t="s">
        <v>0</v>
      </c>
      <c r="I473" s="848" t="s">
        <v>0</v>
      </c>
      <c r="J473" s="860" t="s">
        <v>0</v>
      </c>
      <c r="K473" s="16"/>
      <c r="M473" s="746"/>
      <c r="N473" s="746"/>
      <c r="O473" s="16">
        <v>11</v>
      </c>
      <c r="P473" s="5" t="s">
        <v>124</v>
      </c>
      <c r="Q473" s="5" t="s">
        <v>128</v>
      </c>
    </row>
    <row r="474" spans="1:17" ht="12.75" customHeight="1" thickTop="1" thickBot="1" x14ac:dyDescent="0.3">
      <c r="A474" s="574">
        <v>471</v>
      </c>
      <c r="B474" s="696">
        <v>11</v>
      </c>
      <c r="C474" s="844">
        <v>45893</v>
      </c>
      <c r="D474" s="893" t="s">
        <v>1113</v>
      </c>
      <c r="E474" s="836" t="str">
        <f t="shared" ref="E474:F478" si="89">VLOOKUP(M474,Teams,2)</f>
        <v>NORTH BRANFORD LEGENDS</v>
      </c>
      <c r="F474" s="836" t="str">
        <f t="shared" si="89"/>
        <v>GUILFORD BLACK EAGLES</v>
      </c>
      <c r="G474" s="854"/>
      <c r="H474" s="847">
        <f>VLOOKUP(E474,START_TIMES,2)</f>
        <v>0.41666666666666702</v>
      </c>
      <c r="I474" s="848" t="str">
        <f>VLOOKUP(E474,fields,2)</f>
        <v>Northford Park (G), Northford</v>
      </c>
      <c r="J474" s="849"/>
      <c r="K474" s="1"/>
      <c r="L474" s="1"/>
      <c r="M474" s="753" t="s">
        <v>148</v>
      </c>
      <c r="N474" s="753" t="s">
        <v>146</v>
      </c>
      <c r="O474" s="16">
        <v>12</v>
      </c>
      <c r="P474" s="5" t="s">
        <v>127</v>
      </c>
      <c r="Q474" s="5" t="s">
        <v>130</v>
      </c>
    </row>
    <row r="475" spans="1:17" ht="12.75" customHeight="1" thickTop="1" thickBot="1" x14ac:dyDescent="0.3">
      <c r="A475" s="574">
        <v>472</v>
      </c>
      <c r="B475" s="696">
        <v>11</v>
      </c>
      <c r="C475" s="844">
        <v>45893</v>
      </c>
      <c r="D475" s="893" t="s">
        <v>1113</v>
      </c>
      <c r="E475" s="836" t="str">
        <f t="shared" si="89"/>
        <v>ZIMMITTI SC</v>
      </c>
      <c r="F475" s="836" t="str">
        <f t="shared" si="89"/>
        <v>HAVEN FC</v>
      </c>
      <c r="G475" s="854"/>
      <c r="H475" s="847">
        <f>VLOOKUP(E475,START_TIMES,2)</f>
        <v>0.41666666666666702</v>
      </c>
      <c r="I475" s="848" t="str">
        <f>VLOOKUP(E475,fields,2)</f>
        <v>Morris Beach Complex (G), Morris</v>
      </c>
      <c r="J475" s="849"/>
      <c r="K475" s="16"/>
      <c r="M475" s="753" t="s">
        <v>137</v>
      </c>
      <c r="N475" s="753" t="s">
        <v>147</v>
      </c>
      <c r="O475" s="16">
        <v>13</v>
      </c>
      <c r="P475" s="5" t="s">
        <v>126</v>
      </c>
      <c r="Q475" s="5" t="s">
        <v>123</v>
      </c>
    </row>
    <row r="476" spans="1:17" ht="12.75" customHeight="1" thickTop="1" thickBot="1" x14ac:dyDescent="0.3">
      <c r="A476" s="574">
        <v>473</v>
      </c>
      <c r="B476" s="696">
        <v>11</v>
      </c>
      <c r="C476" s="844">
        <v>45893</v>
      </c>
      <c r="D476" s="893" t="s">
        <v>1113</v>
      </c>
      <c r="E476" s="836" t="str">
        <f t="shared" si="89"/>
        <v>CLUB NAPOLI 50</v>
      </c>
      <c r="F476" s="836" t="str">
        <f t="shared" si="89"/>
        <v>EAST HAVEN SC</v>
      </c>
      <c r="G476" s="854"/>
      <c r="H476" s="847">
        <v>0.375</v>
      </c>
      <c r="I476" s="848" t="str">
        <f>VLOOKUP(E476,fields,2)</f>
        <v>North Farms Park (G), North Branford</v>
      </c>
      <c r="J476" s="860"/>
      <c r="K476" s="16"/>
      <c r="M476" s="753" t="s">
        <v>141</v>
      </c>
      <c r="N476" s="753" t="s">
        <v>142</v>
      </c>
      <c r="O476" s="16">
        <v>14</v>
      </c>
      <c r="P476" s="5" t="s">
        <v>131</v>
      </c>
      <c r="Q476" s="5" t="s">
        <v>125</v>
      </c>
    </row>
    <row r="477" spans="1:17" ht="12.75" customHeight="1" thickTop="1" thickBot="1" x14ac:dyDescent="0.3">
      <c r="A477" s="574">
        <v>474</v>
      </c>
      <c r="B477" s="696">
        <v>11</v>
      </c>
      <c r="C477" s="844">
        <v>45893</v>
      </c>
      <c r="D477" s="870" t="s">
        <v>1113</v>
      </c>
      <c r="E477" s="869" t="str">
        <f t="shared" si="89"/>
        <v>GREENWICH PUMAS FC 56</v>
      </c>
      <c r="F477" s="869" t="str">
        <f t="shared" si="89"/>
        <v>VASCO DA GAMA 60</v>
      </c>
      <c r="G477" s="854"/>
      <c r="H477" s="847">
        <f>VLOOKUP(E477,START_TIMES,2)</f>
        <v>0.41666666666666669</v>
      </c>
      <c r="I477" s="848" t="str">
        <f>VLOOKUP(E477,fields,2)</f>
        <v>Greenwich Fields</v>
      </c>
      <c r="J477" s="849"/>
      <c r="K477" s="16"/>
      <c r="M477" s="753" t="s">
        <v>144</v>
      </c>
      <c r="N477" s="753" t="s">
        <v>135</v>
      </c>
      <c r="O477" s="16">
        <v>15</v>
      </c>
      <c r="P477" s="5" t="s">
        <v>129</v>
      </c>
      <c r="Q477" s="5" t="s">
        <v>132</v>
      </c>
    </row>
    <row r="478" spans="1:17" ht="12.75" customHeight="1" thickTop="1" thickBot="1" x14ac:dyDescent="0.3">
      <c r="A478" s="574">
        <v>475</v>
      </c>
      <c r="B478" s="696">
        <v>11</v>
      </c>
      <c r="C478" s="844">
        <v>45893</v>
      </c>
      <c r="D478" s="870" t="s">
        <v>1113</v>
      </c>
      <c r="E478" s="836" t="str">
        <f t="shared" si="89"/>
        <v>SOUTHEAST CT</v>
      </c>
      <c r="F478" s="836" t="str">
        <f t="shared" si="89"/>
        <v>CHESHIRE AZZURRI</v>
      </c>
      <c r="G478" s="854"/>
      <c r="H478" s="847">
        <f>VLOOKUP(E478,START_TIMES,2)</f>
        <v>0.41666666666666702</v>
      </c>
      <c r="I478" s="848" t="str">
        <f>VLOOKUP(E478,fields,2)</f>
        <v>Killingworth Rec Park (G), Killingworth</v>
      </c>
      <c r="J478" s="849"/>
      <c r="K478" s="16"/>
      <c r="M478" s="753" t="s">
        <v>149</v>
      </c>
      <c r="N478" s="753" t="s">
        <v>138</v>
      </c>
      <c r="O478" s="16">
        <v>16</v>
      </c>
      <c r="P478" s="5" t="s">
        <v>132</v>
      </c>
      <c r="Q478" s="5" t="s">
        <v>127</v>
      </c>
    </row>
    <row r="479" spans="1:17" ht="12.75" customHeight="1" thickTop="1" thickBot="1" x14ac:dyDescent="0.4">
      <c r="A479" s="574">
        <v>476</v>
      </c>
      <c r="B479" s="696"/>
      <c r="C479" s="575"/>
      <c r="D479" s="591"/>
      <c r="E479" s="577"/>
      <c r="F479" s="577"/>
      <c r="G479" s="589"/>
      <c r="H479" s="645"/>
      <c r="I479" s="614"/>
      <c r="J479" s="580"/>
      <c r="K479" s="16"/>
      <c r="M479" s="601"/>
      <c r="N479" s="601"/>
      <c r="O479" s="16">
        <v>17</v>
      </c>
      <c r="P479" s="5" t="s">
        <v>125</v>
      </c>
      <c r="Q479" s="5" t="s">
        <v>123</v>
      </c>
    </row>
    <row r="480" spans="1:17" ht="20.5" customHeight="1" thickTop="1" thickBot="1" x14ac:dyDescent="0.5">
      <c r="A480" s="574">
        <v>477</v>
      </c>
      <c r="B480" s="839" t="s">
        <v>0</v>
      </c>
      <c r="C480" s="838" t="s">
        <v>1119</v>
      </c>
      <c r="D480" s="840"/>
      <c r="E480" s="840"/>
      <c r="F480" s="840"/>
      <c r="G480" s="841"/>
      <c r="H480" s="842"/>
      <c r="I480" s="840"/>
      <c r="J480" s="840"/>
      <c r="K480" s="16"/>
      <c r="M480" s="605"/>
      <c r="N480" s="605"/>
      <c r="O480" s="16">
        <v>18</v>
      </c>
      <c r="P480" s="5" t="s">
        <v>126</v>
      </c>
      <c r="Q480" s="5" t="s">
        <v>130</v>
      </c>
    </row>
    <row r="481" spans="1:17" ht="12.75" customHeight="1" thickTop="1" thickBot="1" x14ac:dyDescent="0.4">
      <c r="A481" s="574">
        <v>478</v>
      </c>
      <c r="B481" s="696"/>
      <c r="C481" s="575"/>
      <c r="D481" s="591"/>
      <c r="E481" s="577"/>
      <c r="F481" s="577"/>
      <c r="G481" s="589"/>
      <c r="H481" s="645"/>
      <c r="I481" s="614"/>
      <c r="J481" s="580"/>
      <c r="K481" s="16"/>
      <c r="M481" s="601"/>
      <c r="N481" s="601"/>
      <c r="O481" s="16">
        <v>19</v>
      </c>
      <c r="P481" s="5" t="s">
        <v>128</v>
      </c>
      <c r="Q481" s="5" t="s">
        <v>131</v>
      </c>
    </row>
    <row r="482" spans="1:17" ht="12.75" customHeight="1" thickTop="1" thickBot="1" x14ac:dyDescent="0.3">
      <c r="A482" s="574">
        <v>479</v>
      </c>
      <c r="B482" s="696">
        <v>12</v>
      </c>
      <c r="C482" s="844">
        <v>45907</v>
      </c>
      <c r="D482" s="850" t="s">
        <v>10</v>
      </c>
      <c r="E482" s="836" t="str">
        <f t="shared" ref="E482:F486" si="90">VLOOKUP(M482,Teams,2)</f>
        <v>GREENWICH FC 30</v>
      </c>
      <c r="F482" s="836" t="str">
        <f t="shared" si="90"/>
        <v>STAMFORD FC</v>
      </c>
      <c r="G482" s="846"/>
      <c r="H482" s="847">
        <f>VLOOKUP(E482,START_TIMES,2)</f>
        <v>0.41666666666666702</v>
      </c>
      <c r="I482" s="848" t="str">
        <f>VLOOKUP(E482,fields,2)</f>
        <v>Greenwich Fields</v>
      </c>
      <c r="J482" s="849"/>
      <c r="K482" s="16"/>
      <c r="M482" s="601" t="s">
        <v>94</v>
      </c>
      <c r="N482" s="601" t="s">
        <v>101</v>
      </c>
      <c r="O482" s="16">
        <v>20</v>
      </c>
      <c r="P482" s="5" t="s">
        <v>124</v>
      </c>
      <c r="Q482" s="5" t="s">
        <v>129</v>
      </c>
    </row>
    <row r="483" spans="1:17" ht="12.75" customHeight="1" thickTop="1" thickBot="1" x14ac:dyDescent="0.3">
      <c r="A483" s="574">
        <v>480</v>
      </c>
      <c r="B483" s="696">
        <v>12</v>
      </c>
      <c r="C483" s="844">
        <v>45907</v>
      </c>
      <c r="D483" s="850" t="s">
        <v>10</v>
      </c>
      <c r="E483" s="836" t="str">
        <f t="shared" si="90"/>
        <v>CHESHIRE SC UNITED</v>
      </c>
      <c r="F483" s="836" t="str">
        <f t="shared" si="90"/>
        <v>DANBURY UNITED</v>
      </c>
      <c r="G483" s="846"/>
      <c r="H483" s="847">
        <f>VLOOKUP(E483,START_TIMES,2)</f>
        <v>0.375</v>
      </c>
      <c r="I483" s="848" t="str">
        <f>VLOOKUP(E483,fields,2)</f>
        <v>Choate Rosemary Hall (T), Wallingford</v>
      </c>
      <c r="J483" s="849"/>
      <c r="K483" s="16"/>
      <c r="M483" s="601" t="s">
        <v>97</v>
      </c>
      <c r="N483" s="601" t="s">
        <v>93</v>
      </c>
      <c r="O483" s="16">
        <v>21</v>
      </c>
      <c r="P483" s="5" t="s">
        <v>123</v>
      </c>
      <c r="Q483" s="5" t="s">
        <v>128</v>
      </c>
    </row>
    <row r="484" spans="1:17" ht="12.75" customHeight="1" thickTop="1" thickBot="1" x14ac:dyDescent="0.3">
      <c r="A484" s="574">
        <v>481</v>
      </c>
      <c r="B484" s="696">
        <v>12</v>
      </c>
      <c r="C484" s="844">
        <v>45907</v>
      </c>
      <c r="D484" s="850" t="s">
        <v>10</v>
      </c>
      <c r="E484" s="836" t="str">
        <f t="shared" si="90"/>
        <v>MILFORD TUESDAY</v>
      </c>
      <c r="F484" s="836" t="str">
        <f t="shared" si="90"/>
        <v xml:space="preserve">FC SHELTON </v>
      </c>
      <c r="G484" s="846"/>
      <c r="H484" s="847">
        <f>VLOOKUP(E484,START_TIMES,2)</f>
        <v>0.33333333333333331</v>
      </c>
      <c r="I484" s="848" t="str">
        <f>VLOOKUP(E484,fields,2)</f>
        <v>Witek Park (G), Derby</v>
      </c>
      <c r="J484" s="860"/>
      <c r="K484" s="16"/>
      <c r="M484" s="601" t="s">
        <v>100</v>
      </c>
      <c r="N484" s="601" t="s">
        <v>99</v>
      </c>
      <c r="O484" s="16">
        <v>22</v>
      </c>
      <c r="P484" s="5" t="s">
        <v>132</v>
      </c>
      <c r="Q484" s="5" t="s">
        <v>124</v>
      </c>
    </row>
    <row r="485" spans="1:17" ht="12.75" customHeight="1" thickTop="1" thickBot="1" x14ac:dyDescent="0.3">
      <c r="A485" s="574">
        <v>482</v>
      </c>
      <c r="B485" s="696">
        <v>12</v>
      </c>
      <c r="C485" s="844">
        <v>45907</v>
      </c>
      <c r="D485" s="850" t="s">
        <v>10</v>
      </c>
      <c r="E485" s="836" t="str">
        <f t="shared" si="90"/>
        <v>SALTY DOGS</v>
      </c>
      <c r="F485" s="836" t="str">
        <f t="shared" si="90"/>
        <v>HAMDEN ALL STARS</v>
      </c>
      <c r="G485" s="846"/>
      <c r="H485" s="847">
        <f>VLOOKUP(E485,START_TIMES,2)</f>
        <v>0.33333333333333331</v>
      </c>
      <c r="I485" s="848" t="str">
        <f>VLOOKUP(E485,fields,2)</f>
        <v>Nonnewaug HS  (T), Woodbury</v>
      </c>
      <c r="J485" s="860"/>
      <c r="K485" s="16"/>
      <c r="M485" s="601" t="s">
        <v>95</v>
      </c>
      <c r="N485" s="601" t="s">
        <v>92</v>
      </c>
      <c r="O485" s="16">
        <v>23</v>
      </c>
      <c r="P485" s="5" t="s">
        <v>126</v>
      </c>
      <c r="Q485" s="5" t="s">
        <v>127</v>
      </c>
    </row>
    <row r="486" spans="1:17" ht="12.75" customHeight="1" thickTop="1" thickBot="1" x14ac:dyDescent="0.3">
      <c r="A486" s="574">
        <v>483</v>
      </c>
      <c r="B486" s="696">
        <v>12</v>
      </c>
      <c r="C486" s="844">
        <v>45907</v>
      </c>
      <c r="D486" s="850" t="s">
        <v>10</v>
      </c>
      <c r="E486" s="836" t="str">
        <f t="shared" si="90"/>
        <v>MILFORD AMIGOS</v>
      </c>
      <c r="F486" s="836" t="str">
        <f t="shared" si="90"/>
        <v>CLINTON FC 30</v>
      </c>
      <c r="G486" s="846"/>
      <c r="H486" s="847">
        <f>VLOOKUP(E486,START_TIMES,2)</f>
        <v>0.33333333333333331</v>
      </c>
      <c r="I486" s="848" t="str">
        <f>VLOOKUP(E486,fields,2)</f>
        <v>Pease Road (G), Woodbridge</v>
      </c>
      <c r="J486" s="849"/>
      <c r="K486" s="16"/>
      <c r="M486" s="601" t="s">
        <v>98</v>
      </c>
      <c r="N486" s="601" t="s">
        <v>96</v>
      </c>
      <c r="O486" s="16">
        <v>24</v>
      </c>
      <c r="P486" s="5" t="s">
        <v>130</v>
      </c>
      <c r="Q486" s="5" t="s">
        <v>125</v>
      </c>
    </row>
    <row r="487" spans="1:17" ht="12.75" customHeight="1" thickTop="1" thickBot="1" x14ac:dyDescent="0.3">
      <c r="A487" s="574">
        <v>484</v>
      </c>
      <c r="B487" s="696" t="s">
        <v>0</v>
      </c>
      <c r="C487" s="844" t="s">
        <v>0</v>
      </c>
      <c r="D487" s="857" t="s">
        <v>0</v>
      </c>
      <c r="E487" s="858" t="s">
        <v>0</v>
      </c>
      <c r="F487" s="859" t="s">
        <v>0</v>
      </c>
      <c r="G487" s="846" t="s">
        <v>0</v>
      </c>
      <c r="H487" s="847" t="s">
        <v>0</v>
      </c>
      <c r="I487" s="848" t="s">
        <v>0</v>
      </c>
      <c r="J487" s="860" t="s">
        <v>0</v>
      </c>
      <c r="K487" s="16"/>
      <c r="M487" s="605"/>
      <c r="N487" s="611"/>
      <c r="O487" s="16">
        <v>25</v>
      </c>
      <c r="P487" s="5" t="s">
        <v>129</v>
      </c>
      <c r="Q487" s="5" t="s">
        <v>131</v>
      </c>
    </row>
    <row r="488" spans="1:17" ht="12.75" customHeight="1" thickTop="1" thickBot="1" x14ac:dyDescent="0.3">
      <c r="A488" s="574">
        <v>485</v>
      </c>
      <c r="B488" s="696">
        <v>12</v>
      </c>
      <c r="C488" s="844">
        <v>45907</v>
      </c>
      <c r="D488" s="853" t="s">
        <v>175</v>
      </c>
      <c r="E488" s="836" t="str">
        <f t="shared" ref="E488:F492" si="91">VLOOKUP(M488,Teams,2)</f>
        <v>FC CELTA</v>
      </c>
      <c r="F488" s="836" t="str">
        <f t="shared" si="91"/>
        <v>TRINITY FC</v>
      </c>
      <c r="G488" s="846"/>
      <c r="H488" s="847">
        <f>VLOOKUP(E488,START_TIMES,2)</f>
        <v>0.33333333333333331</v>
      </c>
      <c r="I488" s="848" t="str">
        <f>VLOOKUP(E488,fields,2)</f>
        <v>Foran HS KMT (T), Milford</v>
      </c>
      <c r="J488" s="849"/>
      <c r="K488" s="16"/>
      <c r="M488" s="605" t="s">
        <v>154</v>
      </c>
      <c r="N488" s="605" t="s">
        <v>159</v>
      </c>
      <c r="O488" s="16">
        <v>26</v>
      </c>
      <c r="P488" s="5" t="s">
        <v>131</v>
      </c>
      <c r="Q488" s="5" t="s">
        <v>132</v>
      </c>
    </row>
    <row r="489" spans="1:17" ht="12.75" customHeight="1" thickTop="1" thickBot="1" x14ac:dyDescent="0.3">
      <c r="A489" s="574">
        <v>486</v>
      </c>
      <c r="B489" s="696">
        <v>12</v>
      </c>
      <c r="C489" s="844">
        <v>45907</v>
      </c>
      <c r="D489" s="888" t="s">
        <v>175</v>
      </c>
      <c r="E489" s="773" t="str">
        <f t="shared" si="91"/>
        <v>BYE 30</v>
      </c>
      <c r="F489" s="836" t="str">
        <f t="shared" si="91"/>
        <v>ECUA-ANDES 30</v>
      </c>
      <c r="G489" s="889"/>
      <c r="H489" s="881" t="str">
        <f>VLOOKUP(E489,START_TIMES,2)</f>
        <v>--</v>
      </c>
      <c r="I489" s="882" t="str">
        <f>VLOOKUP(E489,fields,2)</f>
        <v>--</v>
      </c>
      <c r="J489" s="849"/>
      <c r="K489" s="16"/>
      <c r="M489" s="605" t="s">
        <v>150</v>
      </c>
      <c r="N489" s="605" t="s">
        <v>152</v>
      </c>
      <c r="O489" s="16">
        <v>27</v>
      </c>
      <c r="P489" s="5" t="s">
        <v>127</v>
      </c>
      <c r="Q489" s="5" t="s">
        <v>124</v>
      </c>
    </row>
    <row r="490" spans="1:17" ht="12.75" customHeight="1" thickTop="1" thickBot="1" x14ac:dyDescent="0.3">
      <c r="A490" s="574">
        <v>487</v>
      </c>
      <c r="B490" s="696">
        <v>12</v>
      </c>
      <c r="C490" s="844">
        <v>45907</v>
      </c>
      <c r="D490" s="853" t="s">
        <v>175</v>
      </c>
      <c r="E490" s="836" t="str">
        <f t="shared" si="91"/>
        <v>NORWALK FC</v>
      </c>
      <c r="F490" s="836" t="str">
        <f t="shared" si="91"/>
        <v>FC CALDO VERDE</v>
      </c>
      <c r="G490" s="854"/>
      <c r="H490" s="847">
        <f>VLOOKUP(E490,START_TIMES,2)</f>
        <v>0.41666666666666702</v>
      </c>
      <c r="I490" s="848" t="str">
        <f>VLOOKUP(E490,fields,2)</f>
        <v>Nathan Hale MS (T), Norwalk</v>
      </c>
      <c r="J490" s="849"/>
      <c r="K490" s="16"/>
      <c r="M490" s="605" t="s">
        <v>157</v>
      </c>
      <c r="N490" s="605" t="s">
        <v>153</v>
      </c>
      <c r="O490" s="16">
        <v>28</v>
      </c>
      <c r="P490" s="5" t="s">
        <v>123</v>
      </c>
      <c r="Q490" s="5" t="s">
        <v>129</v>
      </c>
    </row>
    <row r="491" spans="1:17" ht="12.75" customHeight="1" thickTop="1" thickBot="1" x14ac:dyDescent="0.3">
      <c r="A491" s="574">
        <v>488</v>
      </c>
      <c r="B491" s="696">
        <v>12</v>
      </c>
      <c r="C491" s="844">
        <v>45907</v>
      </c>
      <c r="D491" s="853" t="s">
        <v>175</v>
      </c>
      <c r="E491" s="836" t="str">
        <f t="shared" si="91"/>
        <v>QPR</v>
      </c>
      <c r="F491" s="836" t="str">
        <f t="shared" si="91"/>
        <v>LITCHFIELD COUNTY BLUES 30</v>
      </c>
      <c r="G491" s="846"/>
      <c r="H491" s="847">
        <f>VLOOKUP(E491,START_TIMES,2)</f>
        <v>0.375</v>
      </c>
      <c r="I491" s="848" t="str">
        <f>VLOOKUP(E491,fields,2)</f>
        <v>Quinnipiac Park (G), Cheshire</v>
      </c>
      <c r="J491" s="860"/>
      <c r="K491" s="16"/>
      <c r="M491" s="605" t="s">
        <v>158</v>
      </c>
      <c r="N491" s="605" t="s">
        <v>155</v>
      </c>
      <c r="O491" s="16">
        <v>29</v>
      </c>
      <c r="P491" s="5" t="s">
        <v>125</v>
      </c>
      <c r="Q491" s="5" t="s">
        <v>126</v>
      </c>
    </row>
    <row r="492" spans="1:17" ht="12.75" customHeight="1" thickTop="1" thickBot="1" x14ac:dyDescent="0.3">
      <c r="A492" s="574">
        <v>489</v>
      </c>
      <c r="B492" s="696">
        <v>12</v>
      </c>
      <c r="C492" s="844">
        <v>45907</v>
      </c>
      <c r="D492" s="853" t="s">
        <v>175</v>
      </c>
      <c r="E492" s="836" t="str">
        <f t="shared" si="91"/>
        <v>NAUGATUCK FUSION</v>
      </c>
      <c r="F492" s="836" t="str">
        <f t="shared" si="91"/>
        <v>COYOTES FC</v>
      </c>
      <c r="G492" s="846"/>
      <c r="H492" s="847">
        <f>VLOOKUP(E492,START_TIMES,2)</f>
        <v>0.41666666666666669</v>
      </c>
      <c r="I492" s="848" t="str">
        <f>VLOOKUP(E492,fields,2)</f>
        <v>City Hill MS (G), Naugatuck</v>
      </c>
      <c r="J492" s="849"/>
      <c r="K492" s="16"/>
      <c r="M492" s="605" t="s">
        <v>156</v>
      </c>
      <c r="N492" s="605" t="s">
        <v>151</v>
      </c>
      <c r="O492" s="16">
        <v>30</v>
      </c>
      <c r="P492" s="5" t="s">
        <v>130</v>
      </c>
      <c r="Q492" s="5" t="s">
        <v>128</v>
      </c>
    </row>
    <row r="493" spans="1:17" ht="12.75" customHeight="1" thickTop="1" thickBot="1" x14ac:dyDescent="0.3">
      <c r="A493" s="574">
        <v>490</v>
      </c>
      <c r="B493" s="696" t="s">
        <v>0</v>
      </c>
      <c r="C493" s="844" t="s">
        <v>0</v>
      </c>
      <c r="D493" s="857" t="s">
        <v>0</v>
      </c>
      <c r="E493" s="858" t="s">
        <v>0</v>
      </c>
      <c r="F493" s="859" t="s">
        <v>0</v>
      </c>
      <c r="G493" s="846" t="s">
        <v>0</v>
      </c>
      <c r="H493" s="847" t="s">
        <v>0</v>
      </c>
      <c r="I493" s="848" t="s">
        <v>0</v>
      </c>
      <c r="J493" s="860" t="s">
        <v>0</v>
      </c>
      <c r="K493" s="16"/>
      <c r="M493" s="601"/>
      <c r="N493" s="601"/>
      <c r="O493" s="16">
        <v>31</v>
      </c>
      <c r="P493" s="5" t="s">
        <v>127</v>
      </c>
      <c r="Q493" s="5" t="s">
        <v>125</v>
      </c>
    </row>
    <row r="494" spans="1:17" ht="12.75" customHeight="1" thickTop="1" thickBot="1" x14ac:dyDescent="0.3">
      <c r="A494" s="574">
        <v>491</v>
      </c>
      <c r="B494" s="696">
        <v>12</v>
      </c>
      <c r="C494" s="844">
        <v>45907</v>
      </c>
      <c r="D494" s="851" t="s">
        <v>11</v>
      </c>
      <c r="E494" s="836" t="str">
        <f t="shared" ref="E494:F498" si="92">VLOOKUP(M494,Teams,2)</f>
        <v>GREENWICH FC 40</v>
      </c>
      <c r="F494" s="836" t="str">
        <f t="shared" si="92"/>
        <v>VASCO DA GAMA 40</v>
      </c>
      <c r="G494" s="846"/>
      <c r="H494" s="847">
        <f>VLOOKUP(E494,START_TIMES,2)</f>
        <v>0.41666666666666702</v>
      </c>
      <c r="I494" s="848" t="str">
        <f>VLOOKUP(E494,fields,2)</f>
        <v>Greenwich Fields</v>
      </c>
      <c r="J494" s="849"/>
      <c r="K494" s="16"/>
      <c r="M494" s="601" t="s">
        <v>104</v>
      </c>
      <c r="N494" s="601" t="s">
        <v>109</v>
      </c>
      <c r="O494" s="16">
        <v>32</v>
      </c>
      <c r="P494" s="5" t="s">
        <v>124</v>
      </c>
      <c r="Q494" s="5" t="s">
        <v>131</v>
      </c>
    </row>
    <row r="495" spans="1:17" ht="12.75" customHeight="1" thickTop="1" thickBot="1" x14ac:dyDescent="0.3">
      <c r="A495" s="574">
        <v>492</v>
      </c>
      <c r="B495" s="696">
        <v>12</v>
      </c>
      <c r="C495" s="844">
        <v>45907</v>
      </c>
      <c r="D495" s="851" t="s">
        <v>11</v>
      </c>
      <c r="E495" s="836" t="str">
        <f t="shared" si="92"/>
        <v>DANBURY UNITED 40</v>
      </c>
      <c r="F495" s="836" t="str">
        <f t="shared" si="92"/>
        <v>CLINTON FC 40</v>
      </c>
      <c r="G495" s="846"/>
      <c r="H495" s="847">
        <v>0.41666666666666669</v>
      </c>
      <c r="I495" s="848" t="str">
        <f>VLOOKUP(E495,fields,2)</f>
        <v>Portuguese Cultural Center (G), Danbury</v>
      </c>
      <c r="J495" s="849"/>
      <c r="K495" s="16"/>
      <c r="M495" s="601" t="s">
        <v>162</v>
      </c>
      <c r="N495" s="601" t="s">
        <v>160</v>
      </c>
      <c r="O495" s="16">
        <v>33</v>
      </c>
      <c r="P495" s="5" t="s">
        <v>126</v>
      </c>
      <c r="Q495" s="5" t="s">
        <v>128</v>
      </c>
    </row>
    <row r="496" spans="1:17" ht="12.75" customHeight="1" thickTop="1" thickBot="1" x14ac:dyDescent="0.3">
      <c r="A496" s="574">
        <v>493</v>
      </c>
      <c r="B496" s="696">
        <v>12</v>
      </c>
      <c r="C496" s="844">
        <v>45907</v>
      </c>
      <c r="D496" s="851" t="s">
        <v>11</v>
      </c>
      <c r="E496" s="836" t="str">
        <f t="shared" si="92"/>
        <v>SHEBEEN FC</v>
      </c>
      <c r="F496" s="836" t="str">
        <f t="shared" si="92"/>
        <v>FAIRFIELD GAC 40</v>
      </c>
      <c r="G496" s="846"/>
      <c r="H496" s="847">
        <v>0.33333333333333331</v>
      </c>
      <c r="I496" s="848" t="str">
        <f>VLOOKUP(E496,fields,2)</f>
        <v>Ludlowe HS (T), Fairfield</v>
      </c>
      <c r="J496" s="849"/>
      <c r="K496" s="16"/>
      <c r="M496" s="601" t="s">
        <v>107</v>
      </c>
      <c r="N496" s="601" t="s">
        <v>163</v>
      </c>
      <c r="O496" s="16">
        <v>34</v>
      </c>
      <c r="P496" s="5" t="s">
        <v>129</v>
      </c>
      <c r="Q496" s="5" t="s">
        <v>130</v>
      </c>
    </row>
    <row r="497" spans="1:29" ht="12.75" customHeight="1" thickTop="1" thickBot="1" x14ac:dyDescent="0.3">
      <c r="A497" s="574">
        <v>494</v>
      </c>
      <c r="B497" s="696">
        <v>12</v>
      </c>
      <c r="C497" s="844">
        <v>45907</v>
      </c>
      <c r="D497" s="851" t="s">
        <v>11</v>
      </c>
      <c r="E497" s="836" t="str">
        <f t="shared" si="92"/>
        <v>STORM FC</v>
      </c>
      <c r="F497" s="836" t="str">
        <f t="shared" si="92"/>
        <v>GREENWICH PUMAS FC 40</v>
      </c>
      <c r="G497" s="846"/>
      <c r="H497" s="847">
        <f>VLOOKUP(E497,START_TIMES,2)</f>
        <v>0.33333333333333331</v>
      </c>
      <c r="I497" s="848" t="str">
        <f>VLOOKUP(E497,fields,2)</f>
        <v>Wakeman Park (T), Westport</v>
      </c>
      <c r="J497" s="860"/>
      <c r="K497" s="16"/>
      <c r="M497" s="601" t="s">
        <v>108</v>
      </c>
      <c r="N497" s="601" t="s">
        <v>105</v>
      </c>
      <c r="O497" s="16">
        <v>35</v>
      </c>
      <c r="P497" s="5" t="s">
        <v>132</v>
      </c>
      <c r="Q497" s="5" t="s">
        <v>123</v>
      </c>
    </row>
    <row r="498" spans="1:29" ht="12.75" customHeight="1" thickTop="1" thickBot="1" x14ac:dyDescent="0.35">
      <c r="A498" s="574">
        <v>495</v>
      </c>
      <c r="B498" s="696">
        <v>12</v>
      </c>
      <c r="C498" s="844">
        <v>45907</v>
      </c>
      <c r="D498" s="851" t="s">
        <v>11</v>
      </c>
      <c r="E498" s="836" t="str">
        <f t="shared" si="92"/>
        <v xml:space="preserve">GUILFORD CELTIC </v>
      </c>
      <c r="F498" s="836" t="str">
        <f t="shared" si="92"/>
        <v>CLUB NAPOLI 40</v>
      </c>
      <c r="G498" s="846"/>
      <c r="H498" s="847">
        <v>0.33333333333333331</v>
      </c>
      <c r="I498" s="848" t="str">
        <f>VLOOKUP(E498,fields,2)</f>
        <v>Guilford HS (T), Guilford</v>
      </c>
      <c r="J498" s="849"/>
      <c r="K498" s="16"/>
      <c r="M498" s="601" t="s">
        <v>106</v>
      </c>
      <c r="N498" s="601" t="s">
        <v>161</v>
      </c>
      <c r="O498" s="16">
        <v>36</v>
      </c>
      <c r="P498" s="5" t="s">
        <v>124</v>
      </c>
      <c r="Q498" s="5" t="s">
        <v>126</v>
      </c>
      <c r="S498" s="16"/>
      <c r="T498" s="198"/>
      <c r="U498" s="198"/>
      <c r="V498" s="16">
        <v>73</v>
      </c>
      <c r="W498" s="209"/>
      <c r="X498" s="215"/>
      <c r="Y498" s="16"/>
      <c r="Z498" s="16"/>
      <c r="AC498" s="16"/>
    </row>
    <row r="499" spans="1:29" ht="12.75" customHeight="1" thickTop="1" thickBot="1" x14ac:dyDescent="0.4">
      <c r="A499" s="574">
        <v>496</v>
      </c>
      <c r="B499" s="696" t="s">
        <v>0</v>
      </c>
      <c r="C499" s="844" t="s">
        <v>0</v>
      </c>
      <c r="D499" s="857" t="s">
        <v>0</v>
      </c>
      <c r="E499" s="858" t="s">
        <v>0</v>
      </c>
      <c r="F499" s="859" t="s">
        <v>0</v>
      </c>
      <c r="G499" s="846" t="s">
        <v>0</v>
      </c>
      <c r="H499" s="847" t="s">
        <v>0</v>
      </c>
      <c r="I499" s="848" t="s">
        <v>0</v>
      </c>
      <c r="J499" s="860" t="s">
        <v>0</v>
      </c>
      <c r="K499" s="16"/>
      <c r="M499" s="603"/>
      <c r="N499" s="603"/>
      <c r="O499" s="16">
        <v>37</v>
      </c>
      <c r="P499" s="5" t="s">
        <v>123</v>
      </c>
      <c r="Q499" s="5" t="s">
        <v>127</v>
      </c>
      <c r="S499" s="16"/>
      <c r="T499" s="198"/>
      <c r="U499" s="198"/>
      <c r="V499" s="16"/>
      <c r="W499" s="209"/>
      <c r="X499" s="215"/>
      <c r="Y499" s="16"/>
      <c r="Z499" s="16"/>
      <c r="AC499" s="16"/>
    </row>
    <row r="500" spans="1:29" ht="12.75" customHeight="1" thickTop="1" x14ac:dyDescent="0.3">
      <c r="A500" s="574">
        <v>497</v>
      </c>
      <c r="B500" s="696">
        <v>12</v>
      </c>
      <c r="C500" s="844">
        <v>45907</v>
      </c>
      <c r="D500" s="861" t="s">
        <v>1114</v>
      </c>
      <c r="E500" s="836" t="str">
        <f t="shared" ref="E500:F503" si="93">VLOOKUP(M500,Teams,2)</f>
        <v>NORTH BRANFORD 40</v>
      </c>
      <c r="F500" s="836" t="str">
        <f t="shared" si="93"/>
        <v>PAN ZONES</v>
      </c>
      <c r="G500" s="846"/>
      <c r="H500" s="847">
        <v>0.33333333333333331</v>
      </c>
      <c r="I500" s="848" t="str">
        <f>VLOOKUP(E500,fields,2)</f>
        <v>Bittner Park (G), Guilford</v>
      </c>
      <c r="J500" s="849"/>
      <c r="K500" s="16"/>
      <c r="M500" s="754" t="s">
        <v>115</v>
      </c>
      <c r="N500" s="754" t="s">
        <v>116</v>
      </c>
    </row>
    <row r="501" spans="1:29" ht="12.75" customHeight="1" x14ac:dyDescent="0.3">
      <c r="A501" s="574">
        <v>498</v>
      </c>
      <c r="B501" s="696">
        <v>12</v>
      </c>
      <c r="C501" s="844">
        <v>45907</v>
      </c>
      <c r="D501" s="861" t="s">
        <v>1114</v>
      </c>
      <c r="E501" s="836" t="str">
        <f t="shared" si="93"/>
        <v>GUILFORD BELL CURVE</v>
      </c>
      <c r="F501" s="836" t="str">
        <f t="shared" si="93"/>
        <v>SOUTHEAST ROVERS</v>
      </c>
      <c r="G501" s="846"/>
      <c r="H501" s="847">
        <f>VLOOKUP(E501,START_TIMES,2)</f>
        <v>0.41666666666666669</v>
      </c>
      <c r="I501" s="848" t="str">
        <f>VLOOKUP(E501,fields,2)</f>
        <v>Guilford HS (T), Guilford</v>
      </c>
      <c r="J501" s="849"/>
      <c r="K501" s="16"/>
      <c r="M501" s="754" t="s">
        <v>112</v>
      </c>
      <c r="N501" s="754" t="s">
        <v>117</v>
      </c>
    </row>
    <row r="502" spans="1:29" ht="12.75" customHeight="1" x14ac:dyDescent="0.3">
      <c r="A502" s="574">
        <v>499</v>
      </c>
      <c r="B502" s="696">
        <v>12</v>
      </c>
      <c r="C502" s="844">
        <v>45907</v>
      </c>
      <c r="D502" s="861" t="s">
        <v>1114</v>
      </c>
      <c r="E502" s="836" t="str">
        <f t="shared" si="93"/>
        <v>LITCHFIELD COUNTY BLUES 40</v>
      </c>
      <c r="F502" s="836" t="str">
        <f t="shared" si="93"/>
        <v>FC LEONE</v>
      </c>
      <c r="G502" s="846"/>
      <c r="H502" s="847">
        <f>VLOOKUP(E502,START_TIMES,2)</f>
        <v>0.41666666666666702</v>
      </c>
      <c r="I502" s="848" t="str">
        <f>VLOOKUP(E502,fields,2)</f>
        <v xml:space="preserve">White Field (G), Litchfield </v>
      </c>
      <c r="J502" s="849"/>
      <c r="K502" s="16"/>
      <c r="M502" s="754" t="s">
        <v>113</v>
      </c>
      <c r="N502" s="754" t="s">
        <v>111</v>
      </c>
    </row>
    <row r="503" spans="1:29" ht="12.75" customHeight="1" x14ac:dyDescent="0.3">
      <c r="A503" s="574">
        <v>500</v>
      </c>
      <c r="B503" s="696">
        <v>12</v>
      </c>
      <c r="C503" s="844">
        <v>45907</v>
      </c>
      <c r="D503" s="861" t="s">
        <v>1114</v>
      </c>
      <c r="E503" s="862" t="str">
        <f t="shared" si="93"/>
        <v>BYE 40N</v>
      </c>
      <c r="F503" s="878" t="str">
        <f t="shared" si="93"/>
        <v>NEW HAVEN AMERICANS</v>
      </c>
      <c r="G503" s="846"/>
      <c r="H503" s="847" t="str">
        <f>VLOOKUP(E503,START_TIMES,2)</f>
        <v>--</v>
      </c>
      <c r="I503" s="848" t="str">
        <f>VLOOKUP(E503,fields,2)</f>
        <v>--</v>
      </c>
      <c r="J503" s="849"/>
      <c r="K503" s="16"/>
      <c r="M503" s="754" t="s">
        <v>110</v>
      </c>
      <c r="N503" s="754" t="s">
        <v>114</v>
      </c>
    </row>
    <row r="504" spans="1:29" ht="12.75" customHeight="1" thickBot="1" x14ac:dyDescent="0.35">
      <c r="A504" s="574">
        <v>501</v>
      </c>
      <c r="B504" s="696" t="s">
        <v>0</v>
      </c>
      <c r="C504" s="844" t="s">
        <v>0</v>
      </c>
      <c r="D504" s="857" t="s">
        <v>0</v>
      </c>
      <c r="E504" s="858" t="s">
        <v>0</v>
      </c>
      <c r="F504" s="859" t="s">
        <v>0</v>
      </c>
      <c r="G504" s="846" t="s">
        <v>0</v>
      </c>
      <c r="H504" s="847" t="s">
        <v>0</v>
      </c>
      <c r="I504" s="848" t="s">
        <v>0</v>
      </c>
      <c r="J504" s="860" t="s">
        <v>0</v>
      </c>
      <c r="K504" s="16"/>
      <c r="M504" s="599"/>
      <c r="N504" s="599"/>
    </row>
    <row r="505" spans="1:29" ht="12.75" customHeight="1" thickTop="1" thickBot="1" x14ac:dyDescent="0.35">
      <c r="A505" s="574">
        <v>502</v>
      </c>
      <c r="B505" s="696">
        <v>12</v>
      </c>
      <c r="C505" s="844">
        <v>45907</v>
      </c>
      <c r="D505" s="875" t="s">
        <v>1115</v>
      </c>
      <c r="E505" s="836" t="str">
        <f t="shared" ref="E505:F508" si="94">VLOOKUP(M505,Teams,2)</f>
        <v>STAMFORD UNITED</v>
      </c>
      <c r="F505" s="836" t="str">
        <f t="shared" si="94"/>
        <v>RIDGEFIELD KICKS</v>
      </c>
      <c r="G505" s="846"/>
      <c r="H505" s="847">
        <f>VLOOKUP(E505,START_TIMES,2)</f>
        <v>0.33333333333333331</v>
      </c>
      <c r="I505" s="848" t="str">
        <f>VLOOKUP(E505,fields,2)</f>
        <v>West Beach Fields (T), Stamford</v>
      </c>
      <c r="J505" s="849"/>
      <c r="K505" s="16"/>
      <c r="M505" s="777" t="s">
        <v>124</v>
      </c>
      <c r="N505" s="777" t="s">
        <v>123</v>
      </c>
      <c r="R505" s="748">
        <v>1</v>
      </c>
      <c r="S505" s="206" t="s">
        <v>110</v>
      </c>
      <c r="T505" s="206" t="s">
        <v>117</v>
      </c>
      <c r="U505" s="274"/>
    </row>
    <row r="506" spans="1:29" ht="12.75" customHeight="1" thickTop="1" thickBot="1" x14ac:dyDescent="0.35">
      <c r="A506" s="574">
        <v>503</v>
      </c>
      <c r="B506" s="696">
        <v>12</v>
      </c>
      <c r="C506" s="844">
        <v>45907</v>
      </c>
      <c r="D506" s="875" t="s">
        <v>1115</v>
      </c>
      <c r="E506" s="836" t="str">
        <f t="shared" si="94"/>
        <v>DERBY QUITUS</v>
      </c>
      <c r="F506" s="836" t="str">
        <f t="shared" si="94"/>
        <v>WILTON WOLVES</v>
      </c>
      <c r="G506" s="846"/>
      <c r="H506" s="847">
        <f>VLOOKUP(E506,START_TIMES,2)</f>
        <v>0.33333333333333331</v>
      </c>
      <c r="I506" s="848" t="str">
        <f>VLOOKUP(E506,fields,2)</f>
        <v>Witek Park (G), Derby</v>
      </c>
      <c r="J506" s="849"/>
      <c r="K506" s="16"/>
      <c r="M506" s="777" t="s">
        <v>120</v>
      </c>
      <c r="N506" s="777" t="s">
        <v>125</v>
      </c>
      <c r="R506" s="748">
        <v>1</v>
      </c>
      <c r="S506" s="206" t="s">
        <v>115</v>
      </c>
      <c r="T506" s="206" t="s">
        <v>112</v>
      </c>
      <c r="U506" s="274"/>
    </row>
    <row r="507" spans="1:29" ht="12.75" customHeight="1" thickTop="1" thickBot="1" x14ac:dyDescent="0.35">
      <c r="A507" s="574">
        <v>504</v>
      </c>
      <c r="B507" s="696">
        <v>12</v>
      </c>
      <c r="C507" s="844">
        <v>45907</v>
      </c>
      <c r="D507" s="875" t="s">
        <v>1115</v>
      </c>
      <c r="E507" s="867" t="str">
        <f t="shared" si="94"/>
        <v>ECUA-ANDES 40</v>
      </c>
      <c r="F507" s="866" t="s">
        <v>30</v>
      </c>
      <c r="G507" s="846"/>
      <c r="H507" s="847">
        <f>VLOOKUP(E507,START_TIMES,2)</f>
        <v>0.41666666666666702</v>
      </c>
      <c r="I507" s="848" t="str">
        <f>VLOOKUP(E507,fields,2)</f>
        <v>TBD</v>
      </c>
      <c r="J507" s="849"/>
      <c r="K507" s="16"/>
      <c r="M507" s="777" t="s">
        <v>121</v>
      </c>
      <c r="N507" s="777" t="s">
        <v>119</v>
      </c>
      <c r="R507" s="748">
        <v>1</v>
      </c>
      <c r="S507" s="206" t="s">
        <v>113</v>
      </c>
      <c r="T507" s="206" t="s">
        <v>114</v>
      </c>
      <c r="U507" s="274"/>
    </row>
    <row r="508" spans="1:29" ht="12.75" customHeight="1" thickTop="1" thickBot="1" x14ac:dyDescent="0.35">
      <c r="A508" s="574">
        <v>505</v>
      </c>
      <c r="B508" s="696">
        <v>12</v>
      </c>
      <c r="C508" s="844">
        <v>45907</v>
      </c>
      <c r="D508" s="875" t="s">
        <v>1115</v>
      </c>
      <c r="E508" s="836" t="str">
        <f t="shared" si="94"/>
        <v>BESA SC</v>
      </c>
      <c r="F508" s="836" t="str">
        <f t="shared" si="94"/>
        <v>LUSITANOS FC</v>
      </c>
      <c r="G508" s="846"/>
      <c r="H508" s="847">
        <f>VLOOKUP(E508,START_TIMES,2)</f>
        <v>0.41666666666666669</v>
      </c>
      <c r="I508" s="848" t="str">
        <f>VLOOKUP(E508,fields,2)</f>
        <v>Bucks Hill Park (G), Waterbury</v>
      </c>
      <c r="J508" s="849"/>
      <c r="K508" s="16"/>
      <c r="M508" s="777" t="s">
        <v>118</v>
      </c>
      <c r="N508" s="777" t="s">
        <v>122</v>
      </c>
      <c r="R508" s="748">
        <v>1</v>
      </c>
      <c r="S508" s="206" t="s">
        <v>116</v>
      </c>
      <c r="T508" s="206" t="s">
        <v>111</v>
      </c>
      <c r="U508" s="274"/>
    </row>
    <row r="509" spans="1:29" ht="12.75" customHeight="1" thickTop="1" thickBot="1" x14ac:dyDescent="0.4">
      <c r="A509" s="574">
        <v>506</v>
      </c>
      <c r="B509" s="696" t="s">
        <v>0</v>
      </c>
      <c r="C509" s="844" t="s">
        <v>0</v>
      </c>
      <c r="D509" s="857" t="s">
        <v>0</v>
      </c>
      <c r="E509" s="858" t="s">
        <v>0</v>
      </c>
      <c r="F509" s="859" t="s">
        <v>0</v>
      </c>
      <c r="G509" s="846" t="s">
        <v>0</v>
      </c>
      <c r="H509" s="847" t="s">
        <v>0</v>
      </c>
      <c r="I509" s="848" t="s">
        <v>0</v>
      </c>
      <c r="J509" s="860" t="s">
        <v>0</v>
      </c>
      <c r="K509" s="16"/>
      <c r="M509" s="349"/>
      <c r="N509" s="349"/>
      <c r="S509" s="16"/>
      <c r="T509" s="198"/>
      <c r="U509" s="198"/>
      <c r="V509" s="16"/>
      <c r="W509" s="209"/>
      <c r="X509" s="215"/>
      <c r="Y509" s="16"/>
      <c r="Z509" s="16"/>
      <c r="AC509" s="16"/>
    </row>
    <row r="510" spans="1:29" ht="12.75" customHeight="1" thickTop="1" thickBot="1" x14ac:dyDescent="0.35">
      <c r="A510" s="574">
        <v>507</v>
      </c>
      <c r="B510" s="696">
        <v>12</v>
      </c>
      <c r="C510" s="844">
        <v>45907</v>
      </c>
      <c r="D510" s="845" t="s">
        <v>1076</v>
      </c>
      <c r="E510" s="836" t="str">
        <f t="shared" ref="E510:F514" si="95">VLOOKUP(M510,Teams,2)</f>
        <v>NORWALK MARINERS LEGENDS</v>
      </c>
      <c r="F510" s="836" t="str">
        <f t="shared" si="95"/>
        <v>WESTPORT FC</v>
      </c>
      <c r="G510" s="854"/>
      <c r="H510" s="847">
        <f>VLOOKUP(E510,START_TIMES,2)</f>
        <v>0.33333333333333331</v>
      </c>
      <c r="I510" s="848" t="str">
        <f>VLOOKUP(E510,fields,2)</f>
        <v>Nathan Hale MS (T), Norwalk</v>
      </c>
      <c r="J510" s="849"/>
      <c r="K510" s="16"/>
      <c r="M510" s="781" t="s">
        <v>130</v>
      </c>
      <c r="N510" s="781" t="s">
        <v>136</v>
      </c>
      <c r="S510" s="16"/>
      <c r="T510" s="198"/>
      <c r="U510" s="198"/>
      <c r="V510" s="16">
        <v>74</v>
      </c>
      <c r="W510" s="209"/>
      <c r="X510" s="215"/>
      <c r="Y510" s="16"/>
      <c r="Z510" s="16"/>
      <c r="AC510" s="16"/>
    </row>
    <row r="511" spans="1:29" ht="12.75" customHeight="1" thickTop="1" x14ac:dyDescent="0.25">
      <c r="A511" s="574">
        <v>508</v>
      </c>
      <c r="B511" s="696">
        <v>12</v>
      </c>
      <c r="C511" s="844">
        <v>45907</v>
      </c>
      <c r="D511" s="845" t="s">
        <v>1076</v>
      </c>
      <c r="E511" s="868" t="str">
        <f t="shared" si="95"/>
        <v>BYE 50</v>
      </c>
      <c r="F511" s="836" t="str">
        <f t="shared" si="95"/>
        <v>GREENWICH FC 50</v>
      </c>
      <c r="G511" s="854"/>
      <c r="H511" s="847" t="str">
        <f>VLOOKUP(E511,START_TIMES,2)</f>
        <v>--</v>
      </c>
      <c r="I511" s="848" t="str">
        <f>VLOOKUP(E511,fields,2)</f>
        <v>--</v>
      </c>
      <c r="J511" s="849"/>
      <c r="K511" s="16"/>
      <c r="M511" s="781" t="s">
        <v>126</v>
      </c>
      <c r="N511" s="781" t="s">
        <v>128</v>
      </c>
    </row>
    <row r="512" spans="1:29" ht="12.75" customHeight="1" x14ac:dyDescent="0.25">
      <c r="A512" s="574">
        <v>509</v>
      </c>
      <c r="B512" s="696">
        <v>12</v>
      </c>
      <c r="C512" s="844">
        <v>45907</v>
      </c>
      <c r="D512" s="845" t="s">
        <v>1076</v>
      </c>
      <c r="E512" s="836" t="str">
        <f t="shared" si="95"/>
        <v>STAMFORD CITY</v>
      </c>
      <c r="F512" s="836" t="str">
        <f t="shared" si="95"/>
        <v>GREENWICH PUMAS FC 50</v>
      </c>
      <c r="G512" s="854"/>
      <c r="H512" s="847">
        <v>0.33333333333333331</v>
      </c>
      <c r="I512" s="848" t="str">
        <f>VLOOKUP(E512,fields,2)</f>
        <v>West Beach Fields (T), Stamford</v>
      </c>
      <c r="J512" s="849"/>
      <c r="K512" s="16"/>
      <c r="M512" s="781" t="s">
        <v>133</v>
      </c>
      <c r="N512" s="781" t="s">
        <v>129</v>
      </c>
    </row>
    <row r="513" spans="1:14" ht="12.75" customHeight="1" x14ac:dyDescent="0.25">
      <c r="A513" s="574">
        <v>510</v>
      </c>
      <c r="B513" s="696">
        <v>12</v>
      </c>
      <c r="C513" s="844">
        <v>45907</v>
      </c>
      <c r="D513" s="845" t="s">
        <v>1076</v>
      </c>
      <c r="E513" s="836" t="str">
        <f t="shared" si="95"/>
        <v>VASCO DA GAMA 50</v>
      </c>
      <c r="F513" s="836" t="str">
        <f t="shared" si="95"/>
        <v>NORWALK SPORT COLOMBIA 50</v>
      </c>
      <c r="G513" s="854"/>
      <c r="H513" s="847">
        <f>VLOOKUP(E513,START_TIMES,2)</f>
        <v>0.41666666666666702</v>
      </c>
      <c r="I513" s="848" t="str">
        <f>VLOOKUP(E513,fields,2)</f>
        <v>Veterans Memorial Park (T), Bridgeport</v>
      </c>
      <c r="J513" s="849"/>
      <c r="K513" s="16"/>
      <c r="M513" s="781" t="s">
        <v>134</v>
      </c>
      <c r="N513" s="781" t="s">
        <v>131</v>
      </c>
    </row>
    <row r="514" spans="1:14" ht="12.75" customHeight="1" x14ac:dyDescent="0.25">
      <c r="A514" s="574">
        <v>511</v>
      </c>
      <c r="B514" s="696">
        <v>12</v>
      </c>
      <c r="C514" s="844">
        <v>45907</v>
      </c>
      <c r="D514" s="845" t="s">
        <v>1076</v>
      </c>
      <c r="E514" s="836" t="str">
        <f t="shared" si="95"/>
        <v>REBELS UNITED</v>
      </c>
      <c r="F514" s="836" t="str">
        <f t="shared" si="95"/>
        <v>FAIRFIELD GAC 50</v>
      </c>
      <c r="G514" s="854"/>
      <c r="H514" s="847">
        <f>VLOOKUP(E514,START_TIMES,2)</f>
        <v>0.41666666666666669</v>
      </c>
      <c r="I514" s="848" t="str">
        <f>VLOOKUP(E514,fields,2)</f>
        <v>New Fairfield HS (T), New Fairfield</v>
      </c>
      <c r="J514" s="849"/>
      <c r="K514" s="16"/>
      <c r="M514" s="781" t="s">
        <v>132</v>
      </c>
      <c r="N514" s="781" t="s">
        <v>127</v>
      </c>
    </row>
    <row r="515" spans="1:14" ht="12.75" customHeight="1" x14ac:dyDescent="0.25">
      <c r="A515" s="574">
        <v>512</v>
      </c>
      <c r="B515" s="696" t="s">
        <v>0</v>
      </c>
      <c r="C515" s="844" t="s">
        <v>0</v>
      </c>
      <c r="D515" s="857" t="s">
        <v>0</v>
      </c>
      <c r="E515" s="858" t="s">
        <v>0</v>
      </c>
      <c r="F515" s="859" t="s">
        <v>0</v>
      </c>
      <c r="G515" s="846" t="s">
        <v>0</v>
      </c>
      <c r="H515" s="847" t="s">
        <v>0</v>
      </c>
      <c r="I515" s="848" t="s">
        <v>0</v>
      </c>
      <c r="J515" s="860" t="s">
        <v>0</v>
      </c>
      <c r="K515" s="16"/>
      <c r="M515" s="781"/>
      <c r="N515" s="781"/>
    </row>
    <row r="516" spans="1:14" ht="12.75" customHeight="1" x14ac:dyDescent="0.25">
      <c r="A516" s="574">
        <v>513</v>
      </c>
      <c r="B516" s="696">
        <v>12</v>
      </c>
      <c r="C516" s="844">
        <v>45907</v>
      </c>
      <c r="D516" s="870" t="s">
        <v>1113</v>
      </c>
      <c r="E516" s="836" t="str">
        <f t="shared" ref="E516:F520" si="96">VLOOKUP(M516,Teams,2)</f>
        <v>GUILFORD BLACK EAGLES</v>
      </c>
      <c r="F516" s="836" t="str">
        <f t="shared" si="96"/>
        <v>ZIMMITTI SC</v>
      </c>
      <c r="G516" s="854"/>
      <c r="H516" s="847">
        <f>VLOOKUP(E516,START_TIMES,2)</f>
        <v>0.41666666666666669</v>
      </c>
      <c r="I516" s="848" t="str">
        <f>VLOOKUP(E516,fields,2)</f>
        <v>Bittner Park (G), Guilford</v>
      </c>
      <c r="J516" s="849"/>
      <c r="K516" s="16"/>
      <c r="M516" s="783" t="s">
        <v>146</v>
      </c>
      <c r="N516" s="783" t="s">
        <v>137</v>
      </c>
    </row>
    <row r="517" spans="1:14" ht="12.75" customHeight="1" x14ac:dyDescent="0.25">
      <c r="A517" s="574">
        <v>514</v>
      </c>
      <c r="B517" s="696">
        <v>12</v>
      </c>
      <c r="C517" s="844">
        <v>45907</v>
      </c>
      <c r="D517" s="870" t="s">
        <v>1113</v>
      </c>
      <c r="E517" s="836" t="str">
        <f t="shared" si="96"/>
        <v>CHESHIRE AZZURRI</v>
      </c>
      <c r="F517" s="836" t="str">
        <f t="shared" si="96"/>
        <v>EAST HAVEN SC</v>
      </c>
      <c r="G517" s="854"/>
      <c r="H517" s="847">
        <v>0.45833333333333331</v>
      </c>
      <c r="I517" s="848" t="str">
        <f>VLOOKUP(E517,fields,2)</f>
        <v>Quinnipiac Park (G), Cheshire</v>
      </c>
      <c r="J517" s="849"/>
      <c r="K517" s="16"/>
      <c r="M517" s="783" t="s">
        <v>138</v>
      </c>
      <c r="N517" s="783" t="s">
        <v>142</v>
      </c>
    </row>
    <row r="518" spans="1:14" ht="12.75" customHeight="1" x14ac:dyDescent="0.25">
      <c r="A518" s="574">
        <v>515</v>
      </c>
      <c r="B518" s="696">
        <v>12</v>
      </c>
      <c r="C518" s="844">
        <v>45907</v>
      </c>
      <c r="D518" s="870" t="s">
        <v>1113</v>
      </c>
      <c r="E518" s="836" t="str">
        <f t="shared" si="96"/>
        <v>SOUTHEAST CT</v>
      </c>
      <c r="F518" s="836" t="str">
        <f t="shared" si="96"/>
        <v>GREENWICH PUMAS FC 56</v>
      </c>
      <c r="G518" s="854"/>
      <c r="H518" s="847">
        <f>VLOOKUP(E518,START_TIMES,2)</f>
        <v>0.41666666666666702</v>
      </c>
      <c r="I518" s="848" t="str">
        <f>VLOOKUP(E518,fields,2)</f>
        <v>Killingworth Rec Park (G), Killingworth</v>
      </c>
      <c r="J518" s="849"/>
      <c r="K518" s="16"/>
      <c r="M518" s="783" t="s">
        <v>149</v>
      </c>
      <c r="N518" s="783" t="s">
        <v>144</v>
      </c>
    </row>
    <row r="519" spans="1:14" ht="12.75" customHeight="1" x14ac:dyDescent="0.25">
      <c r="A519" s="574">
        <v>516</v>
      </c>
      <c r="B519" s="696">
        <v>12</v>
      </c>
      <c r="C519" s="844">
        <v>45907</v>
      </c>
      <c r="D519" s="870" t="s">
        <v>1113</v>
      </c>
      <c r="E519" s="836" t="str">
        <f t="shared" si="96"/>
        <v>VASCO DA GAMA 60</v>
      </c>
      <c r="F519" s="836" t="str">
        <f t="shared" si="96"/>
        <v>HAVEN FC</v>
      </c>
      <c r="G519" s="854"/>
      <c r="H519" s="847">
        <f>VLOOKUP(E519,START_TIMES,2)</f>
        <v>0.33333333333333331</v>
      </c>
      <c r="I519" s="848" t="str">
        <f>VLOOKUP(E519,fields,2)</f>
        <v>Veterans Memorial Park (T), Bridgeport</v>
      </c>
      <c r="J519" s="849"/>
      <c r="K519" s="16"/>
      <c r="M519" s="783" t="s">
        <v>135</v>
      </c>
      <c r="N519" s="783" t="s">
        <v>147</v>
      </c>
    </row>
    <row r="520" spans="1:14" ht="12.75" customHeight="1" thickBot="1" x14ac:dyDescent="0.3">
      <c r="A520" s="574">
        <v>517</v>
      </c>
      <c r="B520" s="696">
        <v>12</v>
      </c>
      <c r="C520" s="844">
        <v>45907</v>
      </c>
      <c r="D520" s="870" t="s">
        <v>1113</v>
      </c>
      <c r="E520" s="836" t="str">
        <f t="shared" si="96"/>
        <v>NORTH BRANFORD LEGENDS</v>
      </c>
      <c r="F520" s="836" t="str">
        <f t="shared" si="96"/>
        <v>CLUB NAPOLI 50</v>
      </c>
      <c r="G520" s="854"/>
      <c r="H520" s="847">
        <f>VLOOKUP(E520,START_TIMES,2)</f>
        <v>0.41666666666666702</v>
      </c>
      <c r="I520" s="848" t="str">
        <f>VLOOKUP(E520,fields,2)</f>
        <v>Northford Park (G), Northford</v>
      </c>
      <c r="J520" s="849"/>
      <c r="K520" s="16"/>
      <c r="M520" s="783" t="s">
        <v>148</v>
      </c>
      <c r="N520" s="783" t="s">
        <v>141</v>
      </c>
    </row>
    <row r="521" spans="1:14" ht="12.75" customHeight="1" thickTop="1" thickBot="1" x14ac:dyDescent="0.3">
      <c r="A521" s="574">
        <v>518</v>
      </c>
      <c r="B521" s="696"/>
      <c r="C521" s="844"/>
      <c r="D521" s="893"/>
      <c r="E521" s="836"/>
      <c r="F521" s="836"/>
      <c r="G521" s="854"/>
      <c r="H521" s="847"/>
      <c r="I521" s="848"/>
      <c r="J521" s="849"/>
      <c r="K521" s="16"/>
      <c r="M521" s="781"/>
      <c r="N521" s="781"/>
    </row>
    <row r="522" spans="1:14" ht="12.75" customHeight="1" thickTop="1" thickBot="1" x14ac:dyDescent="0.3">
      <c r="A522" s="574">
        <v>519</v>
      </c>
      <c r="B522" s="696">
        <v>13</v>
      </c>
      <c r="C522" s="844">
        <v>45914</v>
      </c>
      <c r="D522" s="894" t="s">
        <v>10</v>
      </c>
      <c r="E522" s="836" t="str">
        <f t="shared" ref="E522:F526" si="97">VLOOKUP(M522,Teams,2)</f>
        <v>HAMDEN ALL STARS</v>
      </c>
      <c r="F522" s="836" t="str">
        <f t="shared" si="97"/>
        <v>CHESHIRE SC UNITED</v>
      </c>
      <c r="G522" s="846"/>
      <c r="H522" s="847">
        <f>VLOOKUP(E522,START_TIMES,2)</f>
        <v>0.41666666666666669</v>
      </c>
      <c r="I522" s="848" t="str">
        <f>VLOOKUP(E522,fields,2)</f>
        <v>Westwoods HS (G), Hamden</v>
      </c>
      <c r="J522" s="849"/>
      <c r="K522" s="16"/>
      <c r="M522" s="781" t="s">
        <v>92</v>
      </c>
      <c r="N522" s="781" t="s">
        <v>97</v>
      </c>
    </row>
    <row r="523" spans="1:14" ht="12.75" customHeight="1" thickTop="1" thickBot="1" x14ac:dyDescent="0.3">
      <c r="A523" s="574">
        <v>520</v>
      </c>
      <c r="B523" s="696">
        <v>13</v>
      </c>
      <c r="C523" s="844">
        <v>45914</v>
      </c>
      <c r="D523" s="894" t="s">
        <v>10</v>
      </c>
      <c r="E523" s="836" t="str">
        <f t="shared" si="97"/>
        <v>CLINTON FC 30</v>
      </c>
      <c r="F523" s="836" t="str">
        <f t="shared" si="97"/>
        <v>STAMFORD FC</v>
      </c>
      <c r="G523" s="846"/>
      <c r="H523" s="847">
        <f>VLOOKUP(E523,START_TIMES,2)</f>
        <v>0.41666666666666702</v>
      </c>
      <c r="I523" s="848" t="str">
        <f>VLOOKUP(E523,fields,2)</f>
        <v>Indian River Sports Complex (T), Clinton</v>
      </c>
      <c r="J523" s="849"/>
      <c r="K523" s="16"/>
      <c r="M523" s="781" t="s">
        <v>96</v>
      </c>
      <c r="N523" s="781" t="s">
        <v>101</v>
      </c>
    </row>
    <row r="524" spans="1:14" ht="12.75" customHeight="1" thickTop="1" thickBot="1" x14ac:dyDescent="0.3">
      <c r="A524" s="574">
        <v>521</v>
      </c>
      <c r="B524" s="696">
        <v>13</v>
      </c>
      <c r="C524" s="844">
        <v>45914</v>
      </c>
      <c r="D524" s="894" t="s">
        <v>10</v>
      </c>
      <c r="E524" s="836" t="str">
        <f t="shared" si="97"/>
        <v>GREENWICH FC 30</v>
      </c>
      <c r="F524" s="836" t="str">
        <f t="shared" si="97"/>
        <v xml:space="preserve">FC SHELTON </v>
      </c>
      <c r="G524" s="846"/>
      <c r="H524" s="847">
        <f>VLOOKUP(E524,START_TIMES,2)</f>
        <v>0.41666666666666702</v>
      </c>
      <c r="I524" s="848" t="str">
        <f>VLOOKUP(E524,fields,2)</f>
        <v>Greenwich Fields</v>
      </c>
      <c r="J524" s="860"/>
      <c r="K524" s="16"/>
      <c r="M524" s="781" t="s">
        <v>94</v>
      </c>
      <c r="N524" s="781" t="s">
        <v>99</v>
      </c>
    </row>
    <row r="525" spans="1:14" ht="12.75" customHeight="1" thickTop="1" thickBot="1" x14ac:dyDescent="0.3">
      <c r="A525" s="574">
        <v>522</v>
      </c>
      <c r="B525" s="696">
        <v>13</v>
      </c>
      <c r="C525" s="844">
        <v>45914</v>
      </c>
      <c r="D525" s="894" t="s">
        <v>10</v>
      </c>
      <c r="E525" s="869" t="str">
        <f t="shared" si="97"/>
        <v>MILFORD TUESDAY</v>
      </c>
      <c r="F525" s="869" t="str">
        <f t="shared" si="97"/>
        <v>DANBURY UNITED</v>
      </c>
      <c r="G525" s="846"/>
      <c r="H525" s="847">
        <f>VLOOKUP(E525,START_TIMES,2)</f>
        <v>0.33333333333333331</v>
      </c>
      <c r="I525" s="848" t="str">
        <f>VLOOKUP(E525,fields,2)</f>
        <v>Witek Park (G), Derby</v>
      </c>
      <c r="J525" s="860" t="s">
        <v>1134</v>
      </c>
      <c r="K525" s="16"/>
      <c r="M525" s="781" t="s">
        <v>100</v>
      </c>
      <c r="N525" s="781" t="s">
        <v>93</v>
      </c>
    </row>
    <row r="526" spans="1:14" ht="12.75" customHeight="1" thickTop="1" thickBot="1" x14ac:dyDescent="0.3">
      <c r="A526" s="574">
        <v>523</v>
      </c>
      <c r="B526" s="696">
        <v>13</v>
      </c>
      <c r="C526" s="844">
        <v>45914</v>
      </c>
      <c r="D526" s="894" t="s">
        <v>10</v>
      </c>
      <c r="E526" s="836" t="str">
        <f t="shared" si="97"/>
        <v>MILFORD AMIGOS</v>
      </c>
      <c r="F526" s="836" t="str">
        <f t="shared" si="97"/>
        <v>SALTY DOGS</v>
      </c>
      <c r="G526" s="846"/>
      <c r="H526" s="847">
        <f>VLOOKUP(E526,START_TIMES,2)</f>
        <v>0.33333333333333331</v>
      </c>
      <c r="I526" s="848" t="str">
        <f>VLOOKUP(E526,fields,2)</f>
        <v>Pease Road (G), Woodbridge</v>
      </c>
      <c r="J526" s="849"/>
      <c r="K526" s="16"/>
      <c r="M526" s="781" t="s">
        <v>98</v>
      </c>
      <c r="N526" s="781" t="s">
        <v>95</v>
      </c>
    </row>
    <row r="527" spans="1:14" ht="12.75" customHeight="1" thickTop="1" x14ac:dyDescent="0.25">
      <c r="A527" s="574">
        <v>524</v>
      </c>
      <c r="B527" s="696" t="s">
        <v>0</v>
      </c>
      <c r="C527" s="844" t="s">
        <v>0</v>
      </c>
      <c r="D527" s="857" t="s">
        <v>0</v>
      </c>
      <c r="E527" s="858" t="s">
        <v>0</v>
      </c>
      <c r="F527" s="859" t="s">
        <v>0</v>
      </c>
      <c r="G527" s="846" t="s">
        <v>0</v>
      </c>
      <c r="H527" s="847" t="s">
        <v>0</v>
      </c>
      <c r="I527" s="848" t="s">
        <v>0</v>
      </c>
      <c r="J527" s="860" t="s">
        <v>0</v>
      </c>
      <c r="K527" s="16"/>
      <c r="M527" s="781"/>
      <c r="N527" s="781"/>
    </row>
    <row r="528" spans="1:14" ht="12.75" customHeight="1" x14ac:dyDescent="0.25">
      <c r="A528" s="574">
        <v>525</v>
      </c>
      <c r="B528" s="696">
        <v>13</v>
      </c>
      <c r="C528" s="844">
        <v>45914</v>
      </c>
      <c r="D528" s="853" t="s">
        <v>175</v>
      </c>
      <c r="E528" s="836" t="str">
        <f t="shared" ref="E528:F532" si="98">VLOOKUP(M528,Teams,2)</f>
        <v>LITCHFIELD COUNTY BLUES 30</v>
      </c>
      <c r="F528" s="773" t="str">
        <f t="shared" si="98"/>
        <v>BYE 30</v>
      </c>
      <c r="G528" s="846"/>
      <c r="H528" s="847">
        <f>VLOOKUP(E528,START_TIMES,2)</f>
        <v>0.375</v>
      </c>
      <c r="I528" s="848" t="str">
        <f>VLOOKUP(E528,fields,2)</f>
        <v>New Milford HS (T), New Milford</v>
      </c>
      <c r="J528" s="849"/>
      <c r="K528" s="16"/>
      <c r="M528" s="781" t="s">
        <v>155</v>
      </c>
      <c r="N528" s="781" t="s">
        <v>150</v>
      </c>
    </row>
    <row r="529" spans="1:21" ht="12.75" customHeight="1" x14ac:dyDescent="0.25">
      <c r="A529" s="574">
        <v>526</v>
      </c>
      <c r="B529" s="696">
        <v>13</v>
      </c>
      <c r="C529" s="844">
        <v>45914</v>
      </c>
      <c r="D529" s="853" t="s">
        <v>175</v>
      </c>
      <c r="E529" s="836" t="str">
        <f t="shared" si="98"/>
        <v>COYOTES FC</v>
      </c>
      <c r="F529" s="836" t="str">
        <f t="shared" si="98"/>
        <v>TRINITY FC</v>
      </c>
      <c r="G529" s="846"/>
      <c r="H529" s="847">
        <f>VLOOKUP(E529,START_TIMES,2)</f>
        <v>0.33333333333333331</v>
      </c>
      <c r="I529" s="848" t="str">
        <f>VLOOKUP(E529,fields,2)</f>
        <v>Pragemann  Park (G), Wallingford</v>
      </c>
      <c r="J529" s="849"/>
      <c r="K529" s="16"/>
      <c r="M529" s="781" t="s">
        <v>151</v>
      </c>
      <c r="N529" s="781" t="s">
        <v>159</v>
      </c>
    </row>
    <row r="530" spans="1:21" ht="12.75" customHeight="1" x14ac:dyDescent="0.25">
      <c r="A530" s="574">
        <v>527</v>
      </c>
      <c r="B530" s="696">
        <v>13</v>
      </c>
      <c r="C530" s="844">
        <v>45914</v>
      </c>
      <c r="D530" s="853" t="s">
        <v>175</v>
      </c>
      <c r="E530" s="836" t="str">
        <f t="shared" si="98"/>
        <v>FC CELTA</v>
      </c>
      <c r="F530" s="836" t="str">
        <f t="shared" si="98"/>
        <v>FC CALDO VERDE</v>
      </c>
      <c r="G530" s="854"/>
      <c r="H530" s="847">
        <f>VLOOKUP(E530,START_TIMES,2)</f>
        <v>0.33333333333333331</v>
      </c>
      <c r="I530" s="848" t="str">
        <f>VLOOKUP(E530,fields,2)</f>
        <v>Foran HS KMT (T), Milford</v>
      </c>
      <c r="J530" s="849"/>
      <c r="K530" s="1"/>
      <c r="L530" s="1"/>
      <c r="M530" s="781" t="s">
        <v>154</v>
      </c>
      <c r="N530" s="781" t="s">
        <v>153</v>
      </c>
    </row>
    <row r="531" spans="1:21" ht="12.75" customHeight="1" x14ac:dyDescent="0.25">
      <c r="A531" s="574">
        <v>528</v>
      </c>
      <c r="B531" s="696">
        <v>13</v>
      </c>
      <c r="C531" s="844">
        <v>45914</v>
      </c>
      <c r="D531" s="853" t="s">
        <v>175</v>
      </c>
      <c r="E531" s="836" t="str">
        <f t="shared" si="98"/>
        <v>ECUA-ANDES 30</v>
      </c>
      <c r="F531" s="836" t="str">
        <f t="shared" si="98"/>
        <v>NORWALK FC</v>
      </c>
      <c r="G531" s="846"/>
      <c r="H531" s="847">
        <f>VLOOKUP(E531,START_TIMES,2)</f>
        <v>0.33333333333333331</v>
      </c>
      <c r="I531" s="848" t="str">
        <f>VLOOKUP(E531,fields,2)</f>
        <v>TBD</v>
      </c>
      <c r="J531" s="860"/>
      <c r="K531" s="16"/>
      <c r="M531" s="781" t="s">
        <v>152</v>
      </c>
      <c r="N531" s="781" t="s">
        <v>157</v>
      </c>
    </row>
    <row r="532" spans="1:21" ht="12.75" customHeight="1" x14ac:dyDescent="0.25">
      <c r="A532" s="574">
        <v>529</v>
      </c>
      <c r="B532" s="696">
        <v>13</v>
      </c>
      <c r="C532" s="844">
        <v>45914</v>
      </c>
      <c r="D532" s="853" t="s">
        <v>175</v>
      </c>
      <c r="E532" s="836" t="str">
        <f t="shared" si="98"/>
        <v>QPR</v>
      </c>
      <c r="F532" s="836" t="str">
        <f t="shared" si="98"/>
        <v>NAUGATUCK FUSION</v>
      </c>
      <c r="G532" s="846"/>
      <c r="H532" s="847">
        <f>VLOOKUP(E532,START_TIMES,2)</f>
        <v>0.375</v>
      </c>
      <c r="I532" s="848" t="str">
        <f>VLOOKUP(E532,fields,2)</f>
        <v>Quinnipiac Park (G), Cheshire</v>
      </c>
      <c r="J532" s="849"/>
      <c r="K532" s="16"/>
      <c r="M532" s="781" t="s">
        <v>158</v>
      </c>
      <c r="N532" s="781" t="s">
        <v>156</v>
      </c>
    </row>
    <row r="533" spans="1:21" ht="12.75" customHeight="1" x14ac:dyDescent="0.25">
      <c r="A533" s="574">
        <v>530</v>
      </c>
      <c r="B533" s="696" t="s">
        <v>0</v>
      </c>
      <c r="C533" s="844" t="s">
        <v>0</v>
      </c>
      <c r="D533" s="857" t="s">
        <v>0</v>
      </c>
      <c r="E533" s="858" t="s">
        <v>0</v>
      </c>
      <c r="F533" s="859" t="s">
        <v>0</v>
      </c>
      <c r="G533" s="846" t="s">
        <v>0</v>
      </c>
      <c r="H533" s="847" t="s">
        <v>0</v>
      </c>
      <c r="I533" s="848" t="s">
        <v>0</v>
      </c>
      <c r="J533" s="860" t="s">
        <v>0</v>
      </c>
      <c r="K533" s="16"/>
      <c r="M533" s="781"/>
      <c r="N533" s="781"/>
    </row>
    <row r="534" spans="1:21" ht="12.65" customHeight="1" x14ac:dyDescent="0.25">
      <c r="A534" s="574">
        <v>531</v>
      </c>
      <c r="B534" s="696">
        <v>13</v>
      </c>
      <c r="C534" s="844">
        <v>45914</v>
      </c>
      <c r="D534" s="851" t="s">
        <v>11</v>
      </c>
      <c r="E534" s="836" t="str">
        <f t="shared" ref="E534:F538" si="99">VLOOKUP(M534,Teams,2)</f>
        <v>GREENWICH PUMAS FC 40</v>
      </c>
      <c r="F534" s="836" t="str">
        <f t="shared" si="99"/>
        <v>CLINTON FC 40</v>
      </c>
      <c r="G534" s="846"/>
      <c r="H534" s="847">
        <f>VLOOKUP(E534,START_TIMES,2)</f>
        <v>0.41666666666666669</v>
      </c>
      <c r="I534" s="848" t="str">
        <f>VLOOKUP(E534,fields,2)</f>
        <v>Greenwich Fields</v>
      </c>
      <c r="J534" s="849"/>
      <c r="K534" s="16"/>
      <c r="M534" s="781" t="s">
        <v>105</v>
      </c>
      <c r="N534" s="781" t="s">
        <v>160</v>
      </c>
    </row>
    <row r="535" spans="1:21" ht="12.75" customHeight="1" x14ac:dyDescent="0.25">
      <c r="A535" s="574">
        <v>532</v>
      </c>
      <c r="B535" s="696">
        <v>13</v>
      </c>
      <c r="C535" s="844">
        <v>45914</v>
      </c>
      <c r="D535" s="851" t="s">
        <v>11</v>
      </c>
      <c r="E535" s="836" t="str">
        <f t="shared" si="99"/>
        <v>CLUB NAPOLI 40</v>
      </c>
      <c r="F535" s="836" t="str">
        <f t="shared" si="99"/>
        <v>VASCO DA GAMA 40</v>
      </c>
      <c r="G535" s="846"/>
      <c r="H535" s="847">
        <f>VLOOKUP(E535,START_TIMES,2)</f>
        <v>0.375</v>
      </c>
      <c r="I535" s="848" t="str">
        <f>VLOOKUP(E535,fields,2)</f>
        <v>North Farms Park (G), North Branford</v>
      </c>
      <c r="J535" s="849"/>
      <c r="K535" s="16"/>
      <c r="M535" s="781" t="s">
        <v>161</v>
      </c>
      <c r="N535" s="781" t="s">
        <v>109</v>
      </c>
    </row>
    <row r="536" spans="1:21" ht="12.75" customHeight="1" x14ac:dyDescent="0.25">
      <c r="A536" s="574">
        <v>533</v>
      </c>
      <c r="B536" s="696">
        <v>13</v>
      </c>
      <c r="C536" s="844">
        <v>45914</v>
      </c>
      <c r="D536" s="851" t="s">
        <v>11</v>
      </c>
      <c r="E536" s="836" t="str">
        <f t="shared" si="99"/>
        <v>GREENWICH FC 40</v>
      </c>
      <c r="F536" s="836" t="str">
        <f t="shared" si="99"/>
        <v>FAIRFIELD GAC 40</v>
      </c>
      <c r="G536" s="846"/>
      <c r="H536" s="847">
        <f>VLOOKUP(E536,START_TIMES,2)</f>
        <v>0.41666666666666702</v>
      </c>
      <c r="I536" s="848" t="str">
        <f>VLOOKUP(E536,fields,2)</f>
        <v>Greenwich Fields</v>
      </c>
      <c r="J536" s="849"/>
      <c r="K536" s="16"/>
      <c r="M536" s="781" t="s">
        <v>104</v>
      </c>
      <c r="N536" s="781" t="s">
        <v>163</v>
      </c>
    </row>
    <row r="537" spans="1:21" ht="12.75" customHeight="1" x14ac:dyDescent="0.25">
      <c r="A537" s="574">
        <v>534</v>
      </c>
      <c r="B537" s="696">
        <v>13</v>
      </c>
      <c r="C537" s="844">
        <v>45914</v>
      </c>
      <c r="D537" s="851" t="s">
        <v>11</v>
      </c>
      <c r="E537" s="869" t="str">
        <f t="shared" si="99"/>
        <v>SHEBEEN FC</v>
      </c>
      <c r="F537" s="869" t="str">
        <f t="shared" si="99"/>
        <v>DANBURY UNITED 40</v>
      </c>
      <c r="G537" s="846"/>
      <c r="H537" s="847">
        <f>VLOOKUP(E537,START_TIMES,2)</f>
        <v>0.41666666666666702</v>
      </c>
      <c r="I537" s="848" t="str">
        <f>VLOOKUP(E537,fields,2)</f>
        <v>Ludlowe HS (T), Fairfield</v>
      </c>
      <c r="J537" s="860" t="s">
        <v>1134</v>
      </c>
      <c r="K537" s="16"/>
      <c r="M537" s="781" t="s">
        <v>107</v>
      </c>
      <c r="N537" s="781" t="s">
        <v>162</v>
      </c>
    </row>
    <row r="538" spans="1:21" ht="12.75" customHeight="1" x14ac:dyDescent="0.25">
      <c r="A538" s="574">
        <v>535</v>
      </c>
      <c r="B538" s="696">
        <v>13</v>
      </c>
      <c r="C538" s="844">
        <v>45914</v>
      </c>
      <c r="D538" s="851" t="s">
        <v>11</v>
      </c>
      <c r="E538" s="836" t="str">
        <f t="shared" si="99"/>
        <v>STORM FC</v>
      </c>
      <c r="F538" s="836" t="str">
        <f t="shared" si="99"/>
        <v xml:space="preserve">GUILFORD CELTIC </v>
      </c>
      <c r="G538" s="846"/>
      <c r="H538" s="847">
        <f>VLOOKUP(E538,START_TIMES,2)</f>
        <v>0.33333333333333331</v>
      </c>
      <c r="I538" s="848" t="str">
        <f>VLOOKUP(E538,fields,2)</f>
        <v>Wakeman Park (T), Westport</v>
      </c>
      <c r="J538" s="849"/>
      <c r="K538" s="16"/>
      <c r="M538" s="781" t="s">
        <v>108</v>
      </c>
      <c r="N538" s="781" t="s">
        <v>106</v>
      </c>
      <c r="O538" s="16">
        <v>1</v>
      </c>
      <c r="P538" s="253" t="s">
        <v>131</v>
      </c>
      <c r="Q538" s="253" t="s">
        <v>128</v>
      </c>
      <c r="R538" s="564">
        <v>47</v>
      </c>
    </row>
    <row r="539" spans="1:21" ht="12.75" customHeight="1" thickBot="1" x14ac:dyDescent="0.3">
      <c r="A539" s="574">
        <v>536</v>
      </c>
      <c r="B539" s="696" t="s">
        <v>0</v>
      </c>
      <c r="C539" s="844" t="s">
        <v>0</v>
      </c>
      <c r="D539" s="857" t="s">
        <v>0</v>
      </c>
      <c r="E539" s="858" t="s">
        <v>0</v>
      </c>
      <c r="F539" s="859" t="s">
        <v>0</v>
      </c>
      <c r="G539" s="846" t="s">
        <v>0</v>
      </c>
      <c r="H539" s="847" t="s">
        <v>0</v>
      </c>
      <c r="I539" s="848" t="s">
        <v>0</v>
      </c>
      <c r="J539" s="860" t="s">
        <v>0</v>
      </c>
      <c r="K539" s="16"/>
      <c r="M539" s="781"/>
      <c r="N539" s="781"/>
      <c r="O539" s="16">
        <v>2</v>
      </c>
      <c r="P539" s="253" t="s">
        <v>134</v>
      </c>
      <c r="Q539" s="253" t="s">
        <v>130</v>
      </c>
      <c r="R539" s="564">
        <v>48</v>
      </c>
    </row>
    <row r="540" spans="1:21" ht="12.75" customHeight="1" thickTop="1" thickBot="1" x14ac:dyDescent="0.35">
      <c r="A540" s="574">
        <v>537</v>
      </c>
      <c r="B540" s="696">
        <v>13</v>
      </c>
      <c r="C540" s="844">
        <v>45914</v>
      </c>
      <c r="D540" s="861" t="s">
        <v>1114</v>
      </c>
      <c r="E540" s="836" t="str">
        <f t="shared" ref="E540:F543" si="100">VLOOKUP(M540,Teams,2)</f>
        <v>GUILFORD BELL CURVE</v>
      </c>
      <c r="F540" s="836" t="str">
        <f t="shared" si="100"/>
        <v>LITCHFIELD COUNTY BLUES 40</v>
      </c>
      <c r="G540" s="854"/>
      <c r="H540" s="847">
        <f>VLOOKUP(E540,START_TIMES,2)</f>
        <v>0.41666666666666669</v>
      </c>
      <c r="I540" s="848" t="str">
        <f>VLOOKUP(E540,fields,2)</f>
        <v>Guilford HS (T), Guilford</v>
      </c>
      <c r="J540" s="849"/>
      <c r="K540" s="16"/>
      <c r="M540" s="781" t="s">
        <v>112</v>
      </c>
      <c r="N540" s="781" t="s">
        <v>113</v>
      </c>
      <c r="O540" s="16">
        <v>3</v>
      </c>
      <c r="P540" s="253" t="s">
        <v>127</v>
      </c>
      <c r="Q540" s="253" t="s">
        <v>126</v>
      </c>
      <c r="R540" s="564">
        <v>49</v>
      </c>
      <c r="S540" s="206" t="s">
        <v>117</v>
      </c>
      <c r="T540" s="206" t="s">
        <v>114</v>
      </c>
      <c r="U540" s="274"/>
    </row>
    <row r="541" spans="1:21" ht="12.65" customHeight="1" thickTop="1" thickBot="1" x14ac:dyDescent="0.35">
      <c r="A541" s="574">
        <v>538</v>
      </c>
      <c r="B541" s="696">
        <v>13</v>
      </c>
      <c r="C541" s="844">
        <v>45914</v>
      </c>
      <c r="D541" s="861" t="s">
        <v>1114</v>
      </c>
      <c r="E541" s="836" t="str">
        <f t="shared" si="100"/>
        <v>FC LEONE</v>
      </c>
      <c r="F541" s="836" t="str">
        <f t="shared" si="100"/>
        <v>NEW HAVEN AMERICANS</v>
      </c>
      <c r="G541" s="846"/>
      <c r="H541" s="847">
        <f>VLOOKUP(E541,START_TIMES,2)</f>
        <v>0.41666666666666669</v>
      </c>
      <c r="I541" s="848" t="str">
        <f>VLOOKUP(E541,fields,2)</f>
        <v>Memorial Field (G), North Haven</v>
      </c>
      <c r="J541" s="849"/>
      <c r="K541" s="16"/>
      <c r="M541" s="781" t="s">
        <v>111</v>
      </c>
      <c r="N541" s="781" t="s">
        <v>114</v>
      </c>
      <c r="O541" s="16">
        <v>4</v>
      </c>
      <c r="P541" s="253" t="s">
        <v>132</v>
      </c>
      <c r="Q541" s="253" t="s">
        <v>129</v>
      </c>
      <c r="R541" s="564">
        <v>50</v>
      </c>
      <c r="S541" s="206" t="s">
        <v>110</v>
      </c>
      <c r="T541" s="206" t="s">
        <v>112</v>
      </c>
      <c r="U541" s="274"/>
    </row>
    <row r="542" spans="1:21" ht="12.75" customHeight="1" thickTop="1" thickBot="1" x14ac:dyDescent="0.35">
      <c r="A542" s="574">
        <v>539</v>
      </c>
      <c r="B542" s="696">
        <v>13</v>
      </c>
      <c r="C542" s="844">
        <v>45914</v>
      </c>
      <c r="D542" s="861" t="s">
        <v>1114</v>
      </c>
      <c r="E542" s="866" t="str">
        <f t="shared" si="100"/>
        <v>NORTH BRANFORD 40</v>
      </c>
      <c r="F542" s="867" t="s">
        <v>1079</v>
      </c>
      <c r="G542" s="846"/>
      <c r="H542" s="847">
        <v>0.33333333333333331</v>
      </c>
      <c r="I542" s="848" t="str">
        <f>VLOOKUP(E542,fields,2)</f>
        <v>Bittner Park (G), Guilford</v>
      </c>
      <c r="J542" s="849"/>
      <c r="K542" s="16"/>
      <c r="M542" s="781" t="s">
        <v>115</v>
      </c>
      <c r="N542" s="781" t="s">
        <v>110</v>
      </c>
      <c r="O542" s="16">
        <v>5</v>
      </c>
      <c r="P542" s="253" t="s">
        <v>133</v>
      </c>
      <c r="Q542" s="253" t="s">
        <v>136</v>
      </c>
      <c r="R542" s="564">
        <v>51</v>
      </c>
      <c r="S542" s="206" t="s">
        <v>115</v>
      </c>
      <c r="T542" s="206" t="s">
        <v>114</v>
      </c>
      <c r="U542" s="274"/>
    </row>
    <row r="543" spans="1:21" ht="12.75" customHeight="1" thickTop="1" thickBot="1" x14ac:dyDescent="0.35">
      <c r="A543" s="574">
        <v>540</v>
      </c>
      <c r="B543" s="696">
        <v>13</v>
      </c>
      <c r="C543" s="844">
        <v>45914</v>
      </c>
      <c r="D543" s="861" t="s">
        <v>1114</v>
      </c>
      <c r="E543" s="836" t="str">
        <f t="shared" si="100"/>
        <v>PAN ZONES</v>
      </c>
      <c r="F543" s="836" t="str">
        <f t="shared" si="100"/>
        <v>SOUTHEAST ROVERS</v>
      </c>
      <c r="G543" s="846"/>
      <c r="H543" s="847">
        <f>VLOOKUP(E543,START_TIMES,2)</f>
        <v>0.41666666666666669</v>
      </c>
      <c r="I543" s="848" t="str">
        <f>VLOOKUP(E543,fields,2)</f>
        <v>Stanley Quarter Park (G), New Britain</v>
      </c>
      <c r="J543" s="849"/>
      <c r="K543" s="16"/>
      <c r="M543" s="781" t="s">
        <v>116</v>
      </c>
      <c r="N543" s="781" t="s">
        <v>117</v>
      </c>
      <c r="O543" s="16">
        <v>6</v>
      </c>
      <c r="P543" s="253" t="s">
        <v>130</v>
      </c>
      <c r="Q543" s="253" t="s">
        <v>132</v>
      </c>
      <c r="R543" s="564">
        <v>52</v>
      </c>
      <c r="S543" s="206" t="s">
        <v>111</v>
      </c>
      <c r="T543" s="206" t="s">
        <v>117</v>
      </c>
      <c r="U543" s="274"/>
    </row>
    <row r="544" spans="1:21" ht="12.75" customHeight="1" thickTop="1" thickBot="1" x14ac:dyDescent="0.3">
      <c r="A544" s="574">
        <v>541</v>
      </c>
      <c r="B544" s="696" t="s">
        <v>0</v>
      </c>
      <c r="C544" s="844" t="s">
        <v>0</v>
      </c>
      <c r="D544" s="857" t="s">
        <v>0</v>
      </c>
      <c r="E544" s="858" t="s">
        <v>0</v>
      </c>
      <c r="F544" s="859" t="s">
        <v>0</v>
      </c>
      <c r="G544" s="846" t="s">
        <v>0</v>
      </c>
      <c r="H544" s="847" t="s">
        <v>0</v>
      </c>
      <c r="I544" s="848" t="s">
        <v>0</v>
      </c>
      <c r="J544" s="860" t="s">
        <v>0</v>
      </c>
      <c r="K544" s="16"/>
      <c r="M544" s="781"/>
      <c r="N544" s="781"/>
      <c r="O544" s="16">
        <v>7</v>
      </c>
      <c r="P544" s="253" t="s">
        <v>131</v>
      </c>
      <c r="Q544" s="253" t="s">
        <v>136</v>
      </c>
      <c r="R544" s="564">
        <v>53</v>
      </c>
    </row>
    <row r="545" spans="1:21" ht="12.75" customHeight="1" thickTop="1" thickBot="1" x14ac:dyDescent="0.35">
      <c r="A545" s="574">
        <v>542</v>
      </c>
      <c r="B545" s="696">
        <v>13</v>
      </c>
      <c r="C545" s="844">
        <v>45914</v>
      </c>
      <c r="D545" s="865" t="s">
        <v>1115</v>
      </c>
      <c r="E545" s="836" t="str">
        <f t="shared" ref="E545:F548" si="101">VLOOKUP(M545,Teams,2)</f>
        <v>DERBY QUITUS</v>
      </c>
      <c r="F545" s="836" t="str">
        <f t="shared" si="101"/>
        <v>ECUA-ANDES 40</v>
      </c>
      <c r="G545" s="854"/>
      <c r="H545" s="847">
        <f>VLOOKUP(E545,START_TIMES,2)</f>
        <v>0.33333333333333331</v>
      </c>
      <c r="I545" s="848" t="str">
        <f>VLOOKUP(E545,fields,2)</f>
        <v>Witek Park (G), Derby</v>
      </c>
      <c r="J545" s="849"/>
      <c r="K545" s="16"/>
      <c r="M545" s="781" t="s">
        <v>120</v>
      </c>
      <c r="N545" s="781" t="s">
        <v>121</v>
      </c>
      <c r="O545" s="16">
        <v>8</v>
      </c>
      <c r="P545" s="253" t="s">
        <v>128</v>
      </c>
      <c r="Q545" s="253" t="s">
        <v>127</v>
      </c>
      <c r="R545" s="564">
        <v>54</v>
      </c>
      <c r="S545" s="206" t="s">
        <v>111</v>
      </c>
      <c r="T545" s="206" t="s">
        <v>112</v>
      </c>
      <c r="U545" s="274"/>
    </row>
    <row r="546" spans="1:21" ht="12.75" customHeight="1" thickTop="1" thickBot="1" x14ac:dyDescent="0.35">
      <c r="A546" s="574">
        <v>543</v>
      </c>
      <c r="B546" s="696">
        <v>13</v>
      </c>
      <c r="C546" s="844">
        <v>45914</v>
      </c>
      <c r="D546" s="865" t="s">
        <v>1115</v>
      </c>
      <c r="E546" s="877" t="str">
        <f t="shared" si="101"/>
        <v>BYE 40S</v>
      </c>
      <c r="F546" s="878" t="str">
        <f t="shared" si="101"/>
        <v>LUSITANOS FC</v>
      </c>
      <c r="G546" s="846"/>
      <c r="H546" s="847" t="str">
        <f>VLOOKUP(E546,START_TIMES,2)</f>
        <v>--</v>
      </c>
      <c r="I546" s="848" t="str">
        <f>VLOOKUP(E546,fields,2)</f>
        <v>--</v>
      </c>
      <c r="J546" s="849"/>
      <c r="K546" s="16"/>
      <c r="M546" s="781" t="s">
        <v>119</v>
      </c>
      <c r="N546" s="781" t="s">
        <v>122</v>
      </c>
      <c r="O546" s="16">
        <v>9</v>
      </c>
      <c r="P546" s="253" t="s">
        <v>129</v>
      </c>
      <c r="Q546" s="253" t="s">
        <v>134</v>
      </c>
      <c r="R546" s="564">
        <v>55</v>
      </c>
      <c r="S546" s="206" t="s">
        <v>114</v>
      </c>
      <c r="T546" s="206" t="s">
        <v>116</v>
      </c>
      <c r="U546" s="274"/>
    </row>
    <row r="547" spans="1:21" ht="12.75" customHeight="1" thickTop="1" thickBot="1" x14ac:dyDescent="0.35">
      <c r="A547" s="574">
        <v>544</v>
      </c>
      <c r="B547" s="696">
        <v>13</v>
      </c>
      <c r="C547" s="844">
        <v>45914</v>
      </c>
      <c r="D547" s="865" t="s">
        <v>1115</v>
      </c>
      <c r="E547" s="836" t="str">
        <f t="shared" si="101"/>
        <v>RIDGEFIELD KICKS</v>
      </c>
      <c r="F547" s="836" t="str">
        <f t="shared" si="101"/>
        <v>BESA SC</v>
      </c>
      <c r="G547" s="846"/>
      <c r="H547" s="847">
        <f>VLOOKUP(E547,START_TIMES,2)</f>
        <v>0.33333333333333331</v>
      </c>
      <c r="I547" s="848" t="str">
        <f>VLOOKUP(E547,fields,2)</f>
        <v>Wooster School (T), Danbury</v>
      </c>
      <c r="J547" s="849"/>
      <c r="K547" s="16"/>
      <c r="M547" s="781" t="s">
        <v>123</v>
      </c>
      <c r="N547" s="781" t="s">
        <v>118</v>
      </c>
      <c r="O547" s="16">
        <v>10</v>
      </c>
      <c r="P547" s="253" t="s">
        <v>126</v>
      </c>
      <c r="Q547" s="253" t="s">
        <v>133</v>
      </c>
      <c r="R547" s="564">
        <v>56</v>
      </c>
      <c r="S547" s="206" t="s">
        <v>115</v>
      </c>
      <c r="T547" s="206" t="s">
        <v>116</v>
      </c>
      <c r="U547" s="274"/>
    </row>
    <row r="548" spans="1:21" ht="12.75" customHeight="1" thickTop="1" thickBot="1" x14ac:dyDescent="0.35">
      <c r="A548" s="574">
        <v>545</v>
      </c>
      <c r="B548" s="696">
        <v>13</v>
      </c>
      <c r="C548" s="844">
        <v>45914</v>
      </c>
      <c r="D548" s="865" t="s">
        <v>1115</v>
      </c>
      <c r="E548" s="836" t="str">
        <f t="shared" si="101"/>
        <v>STAMFORD UNITED</v>
      </c>
      <c r="F548" s="836" t="str">
        <f t="shared" si="101"/>
        <v>WILTON WOLVES</v>
      </c>
      <c r="G548" s="846"/>
      <c r="H548" s="847">
        <v>0.41666666666666669</v>
      </c>
      <c r="I548" s="848" t="str">
        <f>VLOOKUP(E548,fields,2)</f>
        <v>West Beach Fields (T), Stamford</v>
      </c>
      <c r="J548" s="849"/>
      <c r="K548" s="16"/>
      <c r="M548" s="781" t="s">
        <v>124</v>
      </c>
      <c r="N548" s="781" t="s">
        <v>125</v>
      </c>
      <c r="O548" s="16">
        <v>11</v>
      </c>
      <c r="P548" s="253" t="s">
        <v>127</v>
      </c>
      <c r="Q548" s="253" t="s">
        <v>131</v>
      </c>
      <c r="R548" s="748"/>
      <c r="S548" s="206" t="s">
        <v>112</v>
      </c>
      <c r="T548" s="206" t="s">
        <v>117</v>
      </c>
      <c r="U548" s="274"/>
    </row>
    <row r="549" spans="1:21" ht="12.75" customHeight="1" thickTop="1" x14ac:dyDescent="0.25">
      <c r="A549" s="574">
        <v>546</v>
      </c>
      <c r="B549" s="696" t="s">
        <v>0</v>
      </c>
      <c r="C549" s="844" t="s">
        <v>0</v>
      </c>
      <c r="D549" s="857" t="s">
        <v>0</v>
      </c>
      <c r="E549" s="858" t="s">
        <v>0</v>
      </c>
      <c r="F549" s="859" t="s">
        <v>0</v>
      </c>
      <c r="G549" s="846" t="s">
        <v>0</v>
      </c>
      <c r="H549" s="847" t="s">
        <v>0</v>
      </c>
      <c r="I549" s="848" t="s">
        <v>0</v>
      </c>
      <c r="J549" s="860" t="s">
        <v>0</v>
      </c>
      <c r="K549" s="16"/>
      <c r="M549" s="781"/>
      <c r="N549" s="781"/>
      <c r="O549" s="16">
        <v>12</v>
      </c>
      <c r="P549" s="253" t="s">
        <v>130</v>
      </c>
      <c r="Q549" s="253" t="s">
        <v>133</v>
      </c>
      <c r="R549" s="564"/>
    </row>
    <row r="550" spans="1:21" ht="12.75" customHeight="1" x14ac:dyDescent="0.25">
      <c r="A550" s="574">
        <v>547</v>
      </c>
      <c r="B550" s="696">
        <v>13</v>
      </c>
      <c r="C550" s="844">
        <v>45914</v>
      </c>
      <c r="D550" s="845" t="s">
        <v>1076</v>
      </c>
      <c r="E550" s="836" t="str">
        <f t="shared" ref="E550:F554" si="102">VLOOKUP(M550,Teams,2)</f>
        <v>NORWALK SPORT COLOMBIA 50</v>
      </c>
      <c r="F550" s="868" t="str">
        <f t="shared" si="102"/>
        <v>BYE 50</v>
      </c>
      <c r="G550" s="854"/>
      <c r="H550" s="855" t="s">
        <v>91</v>
      </c>
      <c r="I550" s="856" t="s">
        <v>91</v>
      </c>
      <c r="J550" s="849"/>
      <c r="K550" s="16"/>
      <c r="M550" s="779" t="s">
        <v>131</v>
      </c>
      <c r="N550" s="779" t="s">
        <v>126</v>
      </c>
      <c r="O550" s="16">
        <v>13</v>
      </c>
      <c r="P550" s="253" t="s">
        <v>129</v>
      </c>
      <c r="Q550" s="253" t="s">
        <v>126</v>
      </c>
    </row>
    <row r="551" spans="1:21" ht="12.75" customHeight="1" x14ac:dyDescent="0.25">
      <c r="A551" s="574">
        <v>548</v>
      </c>
      <c r="B551" s="696">
        <v>13</v>
      </c>
      <c r="C551" s="844">
        <v>45914</v>
      </c>
      <c r="D551" s="845" t="s">
        <v>1076</v>
      </c>
      <c r="E551" s="836" t="str">
        <f t="shared" si="102"/>
        <v>FAIRFIELD GAC 50</v>
      </c>
      <c r="F551" s="836" t="str">
        <f t="shared" si="102"/>
        <v>WESTPORT FC</v>
      </c>
      <c r="G551" s="854"/>
      <c r="H551" s="847">
        <f>VLOOKUP(E551,START_TIMES,2)</f>
        <v>0.33333333333333331</v>
      </c>
      <c r="I551" s="848" t="str">
        <f>VLOOKUP(E551,fields,2)</f>
        <v>Ludlowe HS (T), Fairfield</v>
      </c>
      <c r="J551" s="849"/>
      <c r="K551" s="16"/>
      <c r="M551" s="779" t="s">
        <v>127</v>
      </c>
      <c r="N551" s="779" t="s">
        <v>136</v>
      </c>
      <c r="O551" s="16">
        <v>14</v>
      </c>
      <c r="P551" s="253" t="s">
        <v>134</v>
      </c>
      <c r="Q551" s="253" t="s">
        <v>128</v>
      </c>
    </row>
    <row r="552" spans="1:21" ht="13" customHeight="1" x14ac:dyDescent="0.25">
      <c r="A552" s="574">
        <v>549</v>
      </c>
      <c r="B552" s="696">
        <v>13</v>
      </c>
      <c r="C552" s="844">
        <v>45914</v>
      </c>
      <c r="D552" s="845" t="s">
        <v>1076</v>
      </c>
      <c r="E552" s="836" t="str">
        <f t="shared" si="102"/>
        <v>NORWALK MARINERS LEGENDS</v>
      </c>
      <c r="F552" s="836" t="str">
        <f t="shared" si="102"/>
        <v>GREENWICH PUMAS FC 50</v>
      </c>
      <c r="G552" s="854"/>
      <c r="H552" s="847">
        <f>VLOOKUP(E552,START_TIMES,2)</f>
        <v>0.33333333333333331</v>
      </c>
      <c r="I552" s="848" t="str">
        <f>VLOOKUP(E552,fields,2)</f>
        <v>Nathan Hale MS (T), Norwalk</v>
      </c>
      <c r="J552" s="849"/>
      <c r="K552" s="16"/>
      <c r="M552" s="779" t="s">
        <v>130</v>
      </c>
      <c r="N552" s="779" t="s">
        <v>129</v>
      </c>
      <c r="O552" s="16">
        <v>15</v>
      </c>
      <c r="P552" s="253" t="s">
        <v>132</v>
      </c>
      <c r="Q552" s="253" t="s">
        <v>136</v>
      </c>
    </row>
    <row r="553" spans="1:21" ht="12.75" customHeight="1" x14ac:dyDescent="0.25">
      <c r="A553" s="574">
        <v>550</v>
      </c>
      <c r="B553" s="696">
        <v>13</v>
      </c>
      <c r="C553" s="844">
        <v>45914</v>
      </c>
      <c r="D553" s="845" t="s">
        <v>1076</v>
      </c>
      <c r="E553" s="836" t="str">
        <f t="shared" si="102"/>
        <v>GREENWICH FC 50</v>
      </c>
      <c r="F553" s="836" t="str">
        <f t="shared" si="102"/>
        <v>STAMFORD CITY</v>
      </c>
      <c r="G553" s="854"/>
      <c r="H553" s="847">
        <f>VLOOKUP(E553,START_TIMES,2)</f>
        <v>0.41666666666666702</v>
      </c>
      <c r="I553" s="848" t="str">
        <f>VLOOKUP(E553,fields,2)</f>
        <v>Greenwich Fields</v>
      </c>
      <c r="J553" s="849"/>
      <c r="K553" s="16"/>
      <c r="M553" s="779" t="s">
        <v>128</v>
      </c>
      <c r="N553" s="779" t="s">
        <v>133</v>
      </c>
      <c r="O553" s="16">
        <v>16</v>
      </c>
      <c r="P553" s="253" t="s">
        <v>136</v>
      </c>
      <c r="Q553" s="253" t="s">
        <v>130</v>
      </c>
    </row>
    <row r="554" spans="1:21" ht="12.75" customHeight="1" x14ac:dyDescent="0.25">
      <c r="A554" s="574">
        <v>551</v>
      </c>
      <c r="B554" s="696">
        <v>13</v>
      </c>
      <c r="C554" s="844">
        <v>45914</v>
      </c>
      <c r="D554" s="845" t="s">
        <v>1076</v>
      </c>
      <c r="E554" s="836" t="str">
        <f t="shared" si="102"/>
        <v>VASCO DA GAMA 50</v>
      </c>
      <c r="F554" s="836" t="str">
        <f t="shared" si="102"/>
        <v>REBELS UNITED</v>
      </c>
      <c r="G554" s="854"/>
      <c r="H554" s="847">
        <f>VLOOKUP(E554,START_TIMES,2)</f>
        <v>0.41666666666666702</v>
      </c>
      <c r="I554" s="848" t="str">
        <f>VLOOKUP(E554,fields,2)</f>
        <v>Veterans Memorial Park (T), Bridgeport</v>
      </c>
      <c r="J554" s="849"/>
      <c r="K554" s="16"/>
      <c r="M554" s="779" t="s">
        <v>134</v>
      </c>
      <c r="N554" s="779" t="s">
        <v>132</v>
      </c>
      <c r="O554" s="16">
        <v>17</v>
      </c>
      <c r="P554" s="253" t="s">
        <v>128</v>
      </c>
      <c r="Q554" s="253" t="s">
        <v>126</v>
      </c>
    </row>
    <row r="555" spans="1:21" ht="12.75" customHeight="1" x14ac:dyDescent="0.25">
      <c r="A555" s="574">
        <v>552</v>
      </c>
      <c r="B555" s="696" t="s">
        <v>0</v>
      </c>
      <c r="C555" s="844" t="s">
        <v>0</v>
      </c>
      <c r="D555" s="857" t="s">
        <v>0</v>
      </c>
      <c r="E555" s="858" t="s">
        <v>0</v>
      </c>
      <c r="F555" s="859" t="s">
        <v>0</v>
      </c>
      <c r="G555" s="846" t="s">
        <v>0</v>
      </c>
      <c r="H555" s="847" t="s">
        <v>0</v>
      </c>
      <c r="I555" s="848" t="s">
        <v>0</v>
      </c>
      <c r="J555" s="860" t="s">
        <v>0</v>
      </c>
      <c r="K555" s="16"/>
      <c r="M555" s="129"/>
      <c r="N555" s="129"/>
      <c r="O555" s="16">
        <v>18</v>
      </c>
      <c r="P555" s="253" t="s">
        <v>129</v>
      </c>
      <c r="Q555" s="253" t="s">
        <v>133</v>
      </c>
    </row>
    <row r="556" spans="1:21" ht="12.75" customHeight="1" x14ac:dyDescent="0.25">
      <c r="A556" s="574">
        <v>553</v>
      </c>
      <c r="B556" s="696">
        <v>13</v>
      </c>
      <c r="C556" s="844">
        <v>45914</v>
      </c>
      <c r="D556" s="870" t="s">
        <v>1113</v>
      </c>
      <c r="E556" s="836" t="str">
        <f t="shared" ref="E556:F560" si="103">VLOOKUP(M556,Teams,2)</f>
        <v>HAVEN FC</v>
      </c>
      <c r="F556" s="836" t="str">
        <f t="shared" si="103"/>
        <v>CHESHIRE AZZURRI</v>
      </c>
      <c r="G556" s="854"/>
      <c r="H556" s="847">
        <f>VLOOKUP(E556,START_TIMES,2)</f>
        <v>0.41666666666666669</v>
      </c>
      <c r="I556" s="848" t="str">
        <f>VLOOKUP(E556,fields,2)</f>
        <v>Woodhouse Field (G), Wallingford</v>
      </c>
      <c r="J556" s="849"/>
      <c r="K556" s="16"/>
      <c r="M556" s="747" t="s">
        <v>147</v>
      </c>
      <c r="N556" s="747" t="s">
        <v>138</v>
      </c>
      <c r="O556" s="16">
        <v>19</v>
      </c>
      <c r="P556" s="253" t="s">
        <v>131</v>
      </c>
      <c r="Q556" s="253" t="s">
        <v>134</v>
      </c>
    </row>
    <row r="557" spans="1:21" ht="12.75" customHeight="1" x14ac:dyDescent="0.25">
      <c r="A557" s="574">
        <v>554</v>
      </c>
      <c r="B557" s="696">
        <v>13</v>
      </c>
      <c r="C557" s="844">
        <v>45914</v>
      </c>
      <c r="D557" s="870" t="s">
        <v>1113</v>
      </c>
      <c r="E557" s="836" t="str">
        <f t="shared" si="103"/>
        <v>CLUB NAPOLI 50</v>
      </c>
      <c r="F557" s="836" t="str">
        <f t="shared" si="103"/>
        <v>ZIMMITTI SC</v>
      </c>
      <c r="G557" s="854"/>
      <c r="H557" s="847">
        <f>VLOOKUP(E557,START_TIMES,2)</f>
        <v>0.45833333333333331</v>
      </c>
      <c r="I557" s="848" t="str">
        <f>VLOOKUP(E557,fields,2)</f>
        <v>North Farms Park (G), North Branford</v>
      </c>
      <c r="J557" s="849"/>
      <c r="K557" s="16"/>
      <c r="M557" s="747" t="s">
        <v>141</v>
      </c>
      <c r="N557" s="747" t="s">
        <v>137</v>
      </c>
      <c r="O557" s="16">
        <v>20</v>
      </c>
      <c r="P557" s="253" t="s">
        <v>127</v>
      </c>
      <c r="Q557" s="253" t="s">
        <v>132</v>
      </c>
      <c r="R557" s="253">
        <v>54</v>
      </c>
    </row>
    <row r="558" spans="1:21" ht="12.75" customHeight="1" x14ac:dyDescent="0.25">
      <c r="A558" s="574">
        <v>555</v>
      </c>
      <c r="B558" s="696">
        <v>13</v>
      </c>
      <c r="C558" s="844">
        <v>45914</v>
      </c>
      <c r="D558" s="870" t="s">
        <v>1113</v>
      </c>
      <c r="E558" s="836" t="str">
        <f t="shared" si="103"/>
        <v>GUILFORD BLACK EAGLES</v>
      </c>
      <c r="F558" s="836" t="str">
        <f t="shared" si="103"/>
        <v>GREENWICH PUMAS FC 56</v>
      </c>
      <c r="G558" s="854"/>
      <c r="H558" s="847">
        <f>VLOOKUP(E558,START_TIMES,2)</f>
        <v>0.41666666666666669</v>
      </c>
      <c r="I558" s="848" t="str">
        <f>VLOOKUP(E558,fields,2)</f>
        <v>Bittner Park (G), Guilford</v>
      </c>
      <c r="J558" s="849"/>
      <c r="K558" s="16"/>
      <c r="M558" s="747" t="s">
        <v>146</v>
      </c>
      <c r="N558" s="747" t="s">
        <v>144</v>
      </c>
      <c r="O558" s="16">
        <v>21</v>
      </c>
      <c r="P558" s="253" t="s">
        <v>126</v>
      </c>
      <c r="Q558" s="253" t="s">
        <v>131</v>
      </c>
      <c r="R558" s="253">
        <v>55</v>
      </c>
    </row>
    <row r="559" spans="1:21" ht="12.75" customHeight="1" x14ac:dyDescent="0.25">
      <c r="A559" s="574">
        <v>556</v>
      </c>
      <c r="B559" s="696">
        <v>13</v>
      </c>
      <c r="C559" s="844">
        <v>45914</v>
      </c>
      <c r="D559" s="870" t="s">
        <v>1113</v>
      </c>
      <c r="E559" s="836" t="str">
        <f t="shared" si="103"/>
        <v>EAST HAVEN SC</v>
      </c>
      <c r="F559" s="836" t="str">
        <f t="shared" si="103"/>
        <v>SOUTHEAST CT</v>
      </c>
      <c r="G559" s="854"/>
      <c r="H559" s="847">
        <f>VLOOKUP(E559,START_TIMES,2)</f>
        <v>0.41666666666666669</v>
      </c>
      <c r="I559" s="848" t="str">
        <f>VLOOKUP(E559,fields,2)</f>
        <v>East Haven MS (G), East Haven</v>
      </c>
      <c r="J559" s="849"/>
      <c r="K559" s="16"/>
      <c r="M559" s="747" t="s">
        <v>142</v>
      </c>
      <c r="N559" s="747" t="s">
        <v>149</v>
      </c>
      <c r="O559" s="16">
        <v>22</v>
      </c>
      <c r="P559" s="253" t="s">
        <v>136</v>
      </c>
      <c r="Q559" s="253" t="s">
        <v>127</v>
      </c>
      <c r="R559" s="253">
        <v>56</v>
      </c>
    </row>
    <row r="560" spans="1:21" ht="12.75" customHeight="1" x14ac:dyDescent="0.25">
      <c r="A560" s="574">
        <v>557</v>
      </c>
      <c r="B560" s="696">
        <v>13</v>
      </c>
      <c r="C560" s="844">
        <v>45914</v>
      </c>
      <c r="D560" s="870" t="s">
        <v>1113</v>
      </c>
      <c r="E560" s="836" t="str">
        <f t="shared" si="103"/>
        <v>VASCO DA GAMA 60</v>
      </c>
      <c r="F560" s="836" t="str">
        <f t="shared" si="103"/>
        <v>NORTH BRANFORD LEGENDS</v>
      </c>
      <c r="G560" s="854"/>
      <c r="H560" s="847">
        <f>VLOOKUP(E560,START_TIMES,2)</f>
        <v>0.33333333333333331</v>
      </c>
      <c r="I560" s="848" t="str">
        <f>VLOOKUP(E560,fields,2)</f>
        <v>Veterans Memorial Park (T), Bridgeport</v>
      </c>
      <c r="J560" s="849"/>
      <c r="K560" s="16"/>
      <c r="M560" s="747" t="s">
        <v>135</v>
      </c>
      <c r="N560" s="747" t="s">
        <v>148</v>
      </c>
      <c r="O560" s="16">
        <v>23</v>
      </c>
      <c r="P560" s="253" t="s">
        <v>129</v>
      </c>
      <c r="Q560" s="253" t="s">
        <v>130</v>
      </c>
      <c r="R560" s="253">
        <v>57</v>
      </c>
    </row>
    <row r="561" spans="1:29" ht="12.65" customHeight="1" x14ac:dyDescent="0.3">
      <c r="A561" s="574">
        <v>558</v>
      </c>
      <c r="B561" s="696" t="s">
        <v>0</v>
      </c>
      <c r="C561" s="844" t="s">
        <v>0</v>
      </c>
      <c r="D561" s="857" t="s">
        <v>0</v>
      </c>
      <c r="E561" s="858" t="s">
        <v>0</v>
      </c>
      <c r="F561" s="859" t="s">
        <v>0</v>
      </c>
      <c r="G561" s="846" t="s">
        <v>0</v>
      </c>
      <c r="H561" s="847" t="s">
        <v>0</v>
      </c>
      <c r="I561" s="848" t="s">
        <v>0</v>
      </c>
      <c r="J561" s="860" t="s">
        <v>0</v>
      </c>
      <c r="K561" s="16"/>
      <c r="M561" s="350"/>
      <c r="N561" s="459"/>
      <c r="O561" s="16">
        <v>24</v>
      </c>
      <c r="P561" s="253" t="s">
        <v>133</v>
      </c>
      <c r="Q561" s="253" t="s">
        <v>128</v>
      </c>
      <c r="R561" s="253">
        <v>58</v>
      </c>
    </row>
    <row r="562" spans="1:29" ht="12.75" customHeight="1" x14ac:dyDescent="0.25">
      <c r="A562" s="574">
        <v>559</v>
      </c>
      <c r="B562" s="696">
        <v>14</v>
      </c>
      <c r="C562" s="844">
        <v>45921</v>
      </c>
      <c r="D562" s="850" t="s">
        <v>10</v>
      </c>
      <c r="E562" s="836" t="str">
        <f t="shared" ref="E562:F566" si="104">VLOOKUP(M562,Teams,2)</f>
        <v>STAMFORD FC</v>
      </c>
      <c r="F562" s="836" t="str">
        <f t="shared" si="104"/>
        <v>SALTY DOGS</v>
      </c>
      <c r="G562" s="846"/>
      <c r="H562" s="847">
        <v>0.41666666666666669</v>
      </c>
      <c r="I562" s="848" t="str">
        <f>VLOOKUP(E562,fields,2)</f>
        <v>West Beach Fields (T), Stamford</v>
      </c>
      <c r="J562" s="849"/>
      <c r="K562" s="16"/>
      <c r="M562" s="5" t="s">
        <v>101</v>
      </c>
      <c r="N562" s="5" t="s">
        <v>95</v>
      </c>
      <c r="O562" s="16">
        <v>25</v>
      </c>
      <c r="P562" s="253" t="s">
        <v>132</v>
      </c>
      <c r="Q562" s="253" t="s">
        <v>134</v>
      </c>
      <c r="R562" s="253">
        <v>61</v>
      </c>
    </row>
    <row r="563" spans="1:29" ht="12.75" customHeight="1" thickBot="1" x14ac:dyDescent="0.3">
      <c r="A563" s="574">
        <v>560</v>
      </c>
      <c r="B563" s="696">
        <v>14</v>
      </c>
      <c r="C563" s="844">
        <v>45921</v>
      </c>
      <c r="D563" s="850" t="s">
        <v>10</v>
      </c>
      <c r="E563" s="836" t="str">
        <f t="shared" si="104"/>
        <v>CLINTON FC 30</v>
      </c>
      <c r="F563" s="836" t="str">
        <f t="shared" si="104"/>
        <v>GREENWICH FC 30</v>
      </c>
      <c r="G563" s="846"/>
      <c r="H563" s="847">
        <f>VLOOKUP(E563,START_TIMES,2)</f>
        <v>0.41666666666666702</v>
      </c>
      <c r="I563" s="848" t="str">
        <f>VLOOKUP(E563,fields,2)</f>
        <v>Indian River Sports Complex (T), Clinton</v>
      </c>
      <c r="J563" s="849"/>
      <c r="K563" s="16"/>
      <c r="M563" s="5" t="s">
        <v>96</v>
      </c>
      <c r="N563" s="5" t="s">
        <v>94</v>
      </c>
      <c r="O563" s="16">
        <v>26</v>
      </c>
      <c r="P563" s="253" t="s">
        <v>134</v>
      </c>
      <c r="Q563" s="253" t="s">
        <v>136</v>
      </c>
      <c r="R563" s="253">
        <v>62</v>
      </c>
    </row>
    <row r="564" spans="1:29" ht="12.75" customHeight="1" thickTop="1" thickBot="1" x14ac:dyDescent="0.35">
      <c r="A564" s="574">
        <v>561</v>
      </c>
      <c r="B564" s="696">
        <v>14</v>
      </c>
      <c r="C564" s="844">
        <v>45921</v>
      </c>
      <c r="D564" s="850" t="s">
        <v>10</v>
      </c>
      <c r="E564" s="836" t="str">
        <f t="shared" si="104"/>
        <v>MILFORD AMIGOS</v>
      </c>
      <c r="F564" s="836" t="str">
        <f t="shared" si="104"/>
        <v>CHESHIRE SC UNITED</v>
      </c>
      <c r="G564" s="846"/>
      <c r="H564" s="847">
        <f>VLOOKUP(E564,START_TIMES,2)</f>
        <v>0.33333333333333331</v>
      </c>
      <c r="I564" s="848" t="str">
        <f>VLOOKUP(E564,fields,2)</f>
        <v>Pease Road (G), Woodbridge</v>
      </c>
      <c r="J564" s="860"/>
      <c r="K564" s="16"/>
      <c r="M564" s="5" t="s">
        <v>98</v>
      </c>
      <c r="N564" s="5" t="s">
        <v>97</v>
      </c>
      <c r="O564" s="16">
        <v>27</v>
      </c>
      <c r="P564" s="253" t="s">
        <v>130</v>
      </c>
      <c r="Q564" s="253" t="s">
        <v>127</v>
      </c>
      <c r="R564" s="253">
        <v>63</v>
      </c>
      <c r="S564" s="16"/>
      <c r="T564" s="198"/>
      <c r="U564" s="198"/>
      <c r="V564" s="16">
        <v>74</v>
      </c>
      <c r="W564" s="209"/>
      <c r="X564" s="215"/>
      <c r="Y564" s="16"/>
      <c r="Z564" s="16"/>
      <c r="AC564" s="16"/>
    </row>
    <row r="565" spans="1:29" ht="12.75" customHeight="1" thickTop="1" x14ac:dyDescent="0.25">
      <c r="A565" s="574">
        <v>562</v>
      </c>
      <c r="B565" s="696">
        <v>14</v>
      </c>
      <c r="C565" s="844">
        <v>45921</v>
      </c>
      <c r="D565" s="850" t="s">
        <v>10</v>
      </c>
      <c r="E565" s="836" t="str">
        <f t="shared" si="104"/>
        <v xml:space="preserve">FC SHELTON </v>
      </c>
      <c r="F565" s="836" t="str">
        <f t="shared" si="104"/>
        <v>DANBURY UNITED</v>
      </c>
      <c r="G565" s="846"/>
      <c r="H565" s="847">
        <f>VLOOKUP(E565,START_TIMES,2)</f>
        <v>0.33333333333333331</v>
      </c>
      <c r="I565" s="848" t="str">
        <f>VLOOKUP(E565,fields,2)</f>
        <v>Nike Site (G), Shelton</v>
      </c>
      <c r="J565" s="860"/>
      <c r="K565" s="16"/>
      <c r="M565" s="5" t="s">
        <v>99</v>
      </c>
      <c r="N565" s="5" t="s">
        <v>93</v>
      </c>
      <c r="O565" s="16">
        <v>28</v>
      </c>
      <c r="P565" s="253" t="s">
        <v>126</v>
      </c>
      <c r="Q565" s="253" t="s">
        <v>132</v>
      </c>
    </row>
    <row r="566" spans="1:29" ht="12.75" customHeight="1" x14ac:dyDescent="0.25">
      <c r="A566" s="574">
        <v>563</v>
      </c>
      <c r="B566" s="696">
        <v>14</v>
      </c>
      <c r="C566" s="844">
        <v>45921</v>
      </c>
      <c r="D566" s="850" t="s">
        <v>10</v>
      </c>
      <c r="E566" s="836" t="str">
        <f t="shared" si="104"/>
        <v>HAMDEN ALL STARS</v>
      </c>
      <c r="F566" s="836" t="str">
        <f t="shared" si="104"/>
        <v>MILFORD TUESDAY</v>
      </c>
      <c r="G566" s="846"/>
      <c r="H566" s="847">
        <f>VLOOKUP(E566,START_TIMES,2)</f>
        <v>0.41666666666666669</v>
      </c>
      <c r="I566" s="848" t="str">
        <f>VLOOKUP(E566,fields,2)</f>
        <v>Westwoods HS (G), Hamden</v>
      </c>
      <c r="J566" s="849"/>
      <c r="K566" s="16"/>
      <c r="M566" s="5" t="s">
        <v>92</v>
      </c>
      <c r="N566" s="5" t="s">
        <v>100</v>
      </c>
      <c r="O566" s="16">
        <v>29</v>
      </c>
      <c r="P566" s="253" t="s">
        <v>128</v>
      </c>
      <c r="Q566" s="253" t="s">
        <v>129</v>
      </c>
    </row>
    <row r="567" spans="1:29" ht="12.75" customHeight="1" x14ac:dyDescent="0.3">
      <c r="A567" s="574">
        <v>564</v>
      </c>
      <c r="B567" s="696" t="s">
        <v>0</v>
      </c>
      <c r="C567" s="844" t="s">
        <v>0</v>
      </c>
      <c r="D567" s="857" t="s">
        <v>0</v>
      </c>
      <c r="E567" s="858" t="s">
        <v>0</v>
      </c>
      <c r="F567" s="859" t="s">
        <v>0</v>
      </c>
      <c r="G567" s="846" t="s">
        <v>0</v>
      </c>
      <c r="H567" s="847" t="s">
        <v>0</v>
      </c>
      <c r="I567" s="848" t="s">
        <v>0</v>
      </c>
      <c r="J567" s="860" t="s">
        <v>0</v>
      </c>
      <c r="K567" s="16"/>
      <c r="M567" s="736"/>
      <c r="N567" s="736"/>
      <c r="O567" s="16">
        <v>30</v>
      </c>
      <c r="P567" s="253" t="s">
        <v>133</v>
      </c>
      <c r="Q567" s="253" t="s">
        <v>131</v>
      </c>
    </row>
    <row r="568" spans="1:29" ht="12.75" customHeight="1" x14ac:dyDescent="0.25">
      <c r="A568" s="574">
        <v>565</v>
      </c>
      <c r="B568" s="696">
        <v>14</v>
      </c>
      <c r="C568" s="844">
        <v>45921</v>
      </c>
      <c r="D568" s="853" t="s">
        <v>175</v>
      </c>
      <c r="E568" s="836" t="str">
        <f t="shared" ref="E568:F572" si="105">VLOOKUP(M568,Teams,2)</f>
        <v>TRINITY FC</v>
      </c>
      <c r="F568" s="836" t="str">
        <f t="shared" si="105"/>
        <v>QPR</v>
      </c>
      <c r="G568" s="846"/>
      <c r="H568" s="847">
        <v>0.41666666666666669</v>
      </c>
      <c r="I568" s="848" t="s">
        <v>486</v>
      </c>
      <c r="J568" s="849"/>
      <c r="K568" s="16"/>
      <c r="M568" s="129" t="s">
        <v>159</v>
      </c>
      <c r="N568" s="129" t="s">
        <v>158</v>
      </c>
      <c r="O568" s="16">
        <v>31</v>
      </c>
      <c r="P568" s="253" t="s">
        <v>130</v>
      </c>
      <c r="Q568" s="253" t="s">
        <v>128</v>
      </c>
    </row>
    <row r="569" spans="1:29" ht="12.75" customHeight="1" x14ac:dyDescent="0.25">
      <c r="A569" s="574">
        <v>566</v>
      </c>
      <c r="B569" s="696">
        <v>14</v>
      </c>
      <c r="C569" s="844">
        <v>45921</v>
      </c>
      <c r="D569" s="853" t="s">
        <v>175</v>
      </c>
      <c r="E569" s="836" t="str">
        <f t="shared" si="105"/>
        <v>COYOTES FC</v>
      </c>
      <c r="F569" s="836" t="str">
        <f t="shared" si="105"/>
        <v>FC CELTA</v>
      </c>
      <c r="G569" s="846"/>
      <c r="H569" s="847">
        <f>VLOOKUP(E569,START_TIMES,2)</f>
        <v>0.33333333333333331</v>
      </c>
      <c r="I569" s="848" t="str">
        <f>VLOOKUP(E569,fields,2)</f>
        <v>Pragemann  Park (G), Wallingford</v>
      </c>
      <c r="J569" s="849"/>
      <c r="K569" s="16"/>
      <c r="M569" s="129" t="s">
        <v>151</v>
      </c>
      <c r="N569" s="129" t="s">
        <v>154</v>
      </c>
      <c r="O569" s="16">
        <v>32</v>
      </c>
      <c r="P569" s="253" t="s">
        <v>127</v>
      </c>
      <c r="Q569" s="253" t="s">
        <v>134</v>
      </c>
    </row>
    <row r="570" spans="1:29" ht="12.75" customHeight="1" x14ac:dyDescent="0.25">
      <c r="A570" s="574">
        <v>567</v>
      </c>
      <c r="B570" s="696">
        <v>14</v>
      </c>
      <c r="C570" s="844">
        <v>45921</v>
      </c>
      <c r="D570" s="853" t="s">
        <v>175</v>
      </c>
      <c r="E570" s="836" t="str">
        <f t="shared" si="105"/>
        <v>NAUGATUCK FUSION</v>
      </c>
      <c r="F570" s="773" t="str">
        <f t="shared" si="105"/>
        <v>BYE 30</v>
      </c>
      <c r="G570" s="854"/>
      <c r="H570" s="847">
        <f>VLOOKUP(E570,START_TIMES,2)</f>
        <v>0.41666666666666669</v>
      </c>
      <c r="I570" s="848" t="str">
        <f>VLOOKUP(E570,fields,2)</f>
        <v>City Hill MS (G), Naugatuck</v>
      </c>
      <c r="J570" s="849"/>
      <c r="K570" s="16"/>
      <c r="M570" s="129" t="s">
        <v>156</v>
      </c>
      <c r="N570" s="129" t="s">
        <v>150</v>
      </c>
      <c r="O570" s="16">
        <v>33</v>
      </c>
      <c r="P570" s="253" t="s">
        <v>129</v>
      </c>
      <c r="Q570" s="253" t="s">
        <v>131</v>
      </c>
    </row>
    <row r="571" spans="1:29" ht="12.75" customHeight="1" x14ac:dyDescent="0.25">
      <c r="A571" s="574">
        <v>568</v>
      </c>
      <c r="B571" s="696">
        <v>14</v>
      </c>
      <c r="C571" s="844">
        <v>45921</v>
      </c>
      <c r="D571" s="853" t="s">
        <v>175</v>
      </c>
      <c r="E571" s="836" t="str">
        <f t="shared" si="105"/>
        <v>FC CALDO VERDE</v>
      </c>
      <c r="F571" s="836" t="str">
        <f t="shared" si="105"/>
        <v>ECUA-ANDES 30</v>
      </c>
      <c r="G571" s="846"/>
      <c r="H571" s="847">
        <f>VLOOKUP(E571,START_TIMES,2)</f>
        <v>0.41666666666666669</v>
      </c>
      <c r="I571" s="848" t="str">
        <f>VLOOKUP(E571,fields,2)</f>
        <v>Naugatuck HS (G), Naugatuck</v>
      </c>
      <c r="J571" s="860"/>
      <c r="K571" s="16"/>
      <c r="M571" s="129" t="s">
        <v>153</v>
      </c>
      <c r="N571" s="129" t="s">
        <v>152</v>
      </c>
      <c r="O571" s="16">
        <v>34</v>
      </c>
      <c r="P571" s="253" t="s">
        <v>132</v>
      </c>
      <c r="Q571" s="253" t="s">
        <v>133</v>
      </c>
    </row>
    <row r="572" spans="1:29" ht="12.75" customHeight="1" x14ac:dyDescent="0.25">
      <c r="A572" s="574">
        <v>569</v>
      </c>
      <c r="B572" s="696">
        <v>14</v>
      </c>
      <c r="C572" s="844">
        <v>45921</v>
      </c>
      <c r="D572" s="853" t="s">
        <v>175</v>
      </c>
      <c r="E572" s="836" t="str">
        <f t="shared" si="105"/>
        <v>LITCHFIELD COUNTY BLUES 30</v>
      </c>
      <c r="F572" s="836" t="str">
        <f t="shared" si="105"/>
        <v>NORWALK FC</v>
      </c>
      <c r="G572" s="846"/>
      <c r="H572" s="847">
        <f>VLOOKUP(E572,START_TIMES,2)</f>
        <v>0.375</v>
      </c>
      <c r="I572" s="848" t="str">
        <f>VLOOKUP(E572,fields,2)</f>
        <v>New Milford HS (T), New Milford</v>
      </c>
      <c r="J572" s="849"/>
      <c r="K572" s="16"/>
      <c r="M572" s="129" t="s">
        <v>155</v>
      </c>
      <c r="N572" s="129" t="s">
        <v>157</v>
      </c>
      <c r="O572" s="16">
        <v>35</v>
      </c>
      <c r="P572" s="253" t="s">
        <v>136</v>
      </c>
      <c r="Q572" s="253" t="s">
        <v>126</v>
      </c>
    </row>
    <row r="573" spans="1:29" ht="12.75" customHeight="1" x14ac:dyDescent="0.3">
      <c r="A573" s="574">
        <v>570</v>
      </c>
      <c r="B573" s="696" t="s">
        <v>0</v>
      </c>
      <c r="C573" s="844" t="s">
        <v>0</v>
      </c>
      <c r="D573" s="857" t="s">
        <v>0</v>
      </c>
      <c r="E573" s="858" t="s">
        <v>0</v>
      </c>
      <c r="F573" s="859" t="s">
        <v>0</v>
      </c>
      <c r="G573" s="846" t="s">
        <v>0</v>
      </c>
      <c r="H573" s="847" t="s">
        <v>0</v>
      </c>
      <c r="I573" s="848" t="s">
        <v>0</v>
      </c>
      <c r="J573" s="860" t="s">
        <v>0</v>
      </c>
      <c r="K573" s="16"/>
      <c r="M573" s="602"/>
      <c r="N573" s="602"/>
      <c r="O573" s="16">
        <v>36</v>
      </c>
      <c r="P573" s="253" t="s">
        <v>127</v>
      </c>
      <c r="Q573" s="253" t="s">
        <v>129</v>
      </c>
    </row>
    <row r="574" spans="1:29" ht="12.75" customHeight="1" x14ac:dyDescent="0.25">
      <c r="A574" s="574">
        <v>571</v>
      </c>
      <c r="B574" s="696">
        <v>14</v>
      </c>
      <c r="C574" s="844">
        <v>45921</v>
      </c>
      <c r="D574" s="851" t="s">
        <v>11</v>
      </c>
      <c r="E574" s="836" t="str">
        <f t="shared" ref="E574:F578" si="106">VLOOKUP(M574,Teams,2)</f>
        <v>VASCO DA GAMA 40</v>
      </c>
      <c r="F574" s="836" t="str">
        <f t="shared" si="106"/>
        <v>STORM FC</v>
      </c>
      <c r="G574" s="846"/>
      <c r="H574" s="847">
        <f>VLOOKUP(E574,START_TIMES,2)</f>
        <v>0.41666666666666702</v>
      </c>
      <c r="I574" s="848" t="str">
        <f>VLOOKUP(E574,fields,2)</f>
        <v>Veterans Memorial Park (T), Bridgeport</v>
      </c>
      <c r="J574" s="849"/>
      <c r="K574" s="16"/>
      <c r="M574" s="5" t="s">
        <v>109</v>
      </c>
      <c r="N574" s="5" t="s">
        <v>108</v>
      </c>
      <c r="O574" s="16">
        <v>37</v>
      </c>
      <c r="P574" s="253" t="s">
        <v>126</v>
      </c>
      <c r="Q574" s="253" t="s">
        <v>130</v>
      </c>
    </row>
    <row r="575" spans="1:29" ht="12.75" customHeight="1" x14ac:dyDescent="0.25">
      <c r="A575" s="574">
        <v>572</v>
      </c>
      <c r="B575" s="696">
        <v>14</v>
      </c>
      <c r="C575" s="844">
        <v>45921</v>
      </c>
      <c r="D575" s="851" t="s">
        <v>11</v>
      </c>
      <c r="E575" s="836" t="str">
        <f t="shared" si="106"/>
        <v>CLUB NAPOLI 40</v>
      </c>
      <c r="F575" s="836" t="str">
        <f t="shared" si="106"/>
        <v>GREENWICH FC 40</v>
      </c>
      <c r="G575" s="846"/>
      <c r="H575" s="847">
        <v>0.45833333333333331</v>
      </c>
      <c r="I575" s="848" t="str">
        <f>VLOOKUP(E575,fields,2)</f>
        <v>North Farms Park (G), North Branford</v>
      </c>
      <c r="J575" s="849"/>
      <c r="K575" s="16"/>
      <c r="M575" s="5" t="s">
        <v>161</v>
      </c>
      <c r="N575" s="5" t="s">
        <v>104</v>
      </c>
      <c r="O575" s="16">
        <v>38</v>
      </c>
      <c r="P575" s="253" t="s">
        <v>131</v>
      </c>
      <c r="Q575" s="253" t="s">
        <v>132</v>
      </c>
    </row>
    <row r="576" spans="1:29" ht="12.75" customHeight="1" x14ac:dyDescent="0.25">
      <c r="A576" s="574">
        <v>573</v>
      </c>
      <c r="B576" s="696">
        <v>14</v>
      </c>
      <c r="C576" s="844">
        <v>45921</v>
      </c>
      <c r="D576" s="851" t="s">
        <v>11</v>
      </c>
      <c r="E576" s="836" t="str">
        <f t="shared" si="106"/>
        <v xml:space="preserve">GUILFORD CELTIC </v>
      </c>
      <c r="F576" s="836" t="str">
        <f t="shared" si="106"/>
        <v>CLINTON FC 40</v>
      </c>
      <c r="G576" s="846"/>
      <c r="H576" s="847">
        <f>VLOOKUP(E576,START_TIMES,2)</f>
        <v>0.41666666666666702</v>
      </c>
      <c r="I576" s="848" t="str">
        <f>VLOOKUP(E576,fields,2)</f>
        <v>Guilford HS (T), Guilford</v>
      </c>
      <c r="J576" s="849"/>
      <c r="K576" s="16"/>
      <c r="M576" s="5" t="s">
        <v>106</v>
      </c>
      <c r="N576" s="5" t="s">
        <v>160</v>
      </c>
      <c r="O576" s="16">
        <v>39</v>
      </c>
      <c r="P576" s="253" t="s">
        <v>136</v>
      </c>
      <c r="Q576" s="253" t="s">
        <v>128</v>
      </c>
    </row>
    <row r="577" spans="1:29" ht="12.75" customHeight="1" x14ac:dyDescent="0.25">
      <c r="A577" s="574">
        <v>574</v>
      </c>
      <c r="B577" s="696">
        <v>14</v>
      </c>
      <c r="C577" s="844">
        <v>45921</v>
      </c>
      <c r="D577" s="851" t="s">
        <v>11</v>
      </c>
      <c r="E577" s="836" t="str">
        <f t="shared" si="106"/>
        <v>FAIRFIELD GAC 40</v>
      </c>
      <c r="F577" s="836" t="str">
        <f t="shared" si="106"/>
        <v>DANBURY UNITED 40</v>
      </c>
      <c r="G577" s="846"/>
      <c r="H577" s="847">
        <v>0.41666666666666669</v>
      </c>
      <c r="I577" s="848" t="str">
        <f>VLOOKUP(E577,fields,2)</f>
        <v>Ludlowe HS (T), Fairfield</v>
      </c>
      <c r="J577" s="860"/>
      <c r="K577" s="16"/>
      <c r="M577" s="5" t="s">
        <v>163</v>
      </c>
      <c r="N577" s="5" t="s">
        <v>162</v>
      </c>
      <c r="O577" s="16">
        <v>40</v>
      </c>
      <c r="P577" s="253" t="s">
        <v>134</v>
      </c>
      <c r="Q577" s="253" t="s">
        <v>133</v>
      </c>
    </row>
    <row r="578" spans="1:29" ht="12.75" customHeight="1" x14ac:dyDescent="0.25">
      <c r="A578" s="574">
        <v>575</v>
      </c>
      <c r="B578" s="696">
        <v>14</v>
      </c>
      <c r="C578" s="844">
        <v>45921</v>
      </c>
      <c r="D578" s="851" t="s">
        <v>11</v>
      </c>
      <c r="E578" s="836" t="str">
        <f t="shared" si="106"/>
        <v>GREENWICH PUMAS FC 40</v>
      </c>
      <c r="F578" s="836" t="str">
        <f t="shared" si="106"/>
        <v>SHEBEEN FC</v>
      </c>
      <c r="G578" s="846"/>
      <c r="H578" s="847">
        <f>VLOOKUP(E578,START_TIMES,2)</f>
        <v>0.41666666666666669</v>
      </c>
      <c r="I578" s="848" t="str">
        <f>VLOOKUP(E578,fields,2)</f>
        <v>Greenwich Fields</v>
      </c>
      <c r="J578" s="849"/>
      <c r="K578" s="16"/>
      <c r="M578" s="5" t="s">
        <v>105</v>
      </c>
      <c r="N578" s="5" t="s">
        <v>107</v>
      </c>
      <c r="O578" s="16">
        <v>41</v>
      </c>
      <c r="P578" s="253" t="s">
        <v>126</v>
      </c>
      <c r="Q578" s="253" t="s">
        <v>134</v>
      </c>
    </row>
    <row r="579" spans="1:29" ht="12.75" customHeight="1" thickBot="1" x14ac:dyDescent="0.3">
      <c r="A579" s="574">
        <v>576</v>
      </c>
      <c r="B579" s="696" t="s">
        <v>0</v>
      </c>
      <c r="C579" s="844" t="s">
        <v>0</v>
      </c>
      <c r="D579" s="857" t="s">
        <v>0</v>
      </c>
      <c r="E579" s="858" t="s">
        <v>0</v>
      </c>
      <c r="F579" s="859" t="s">
        <v>0</v>
      </c>
      <c r="G579" s="846" t="s">
        <v>0</v>
      </c>
      <c r="H579" s="847" t="s">
        <v>0</v>
      </c>
      <c r="I579" s="848" t="s">
        <v>0</v>
      </c>
      <c r="J579" s="860" t="s">
        <v>0</v>
      </c>
      <c r="K579" s="16"/>
      <c r="M579" s="319"/>
      <c r="N579" s="319"/>
      <c r="O579" s="16">
        <v>42</v>
      </c>
      <c r="P579" s="253" t="s">
        <v>133</v>
      </c>
      <c r="Q579" s="253" t="s">
        <v>127</v>
      </c>
    </row>
    <row r="580" spans="1:29" ht="12.75" customHeight="1" thickTop="1" thickBot="1" x14ac:dyDescent="0.35">
      <c r="A580" s="574">
        <v>577</v>
      </c>
      <c r="B580" s="696">
        <v>14</v>
      </c>
      <c r="C580" s="844">
        <v>45921</v>
      </c>
      <c r="D580" s="861" t="s">
        <v>1114</v>
      </c>
      <c r="E580" s="836" t="str">
        <f t="shared" ref="E580:F583" si="107">VLOOKUP(M580,Teams,2)</f>
        <v>SOUTHEAST ROVERS</v>
      </c>
      <c r="F580" s="836" t="str">
        <f t="shared" si="107"/>
        <v>LITCHFIELD COUNTY BLUES 40</v>
      </c>
      <c r="G580" s="846"/>
      <c r="H580" s="847">
        <f>VLOOKUP(E580,START_TIMES,2)</f>
        <v>0.41666666666666702</v>
      </c>
      <c r="I580" s="848" t="str">
        <f>VLOOKUP(E580,fields,2)</f>
        <v>East Lyme HS (T), East Lyme</v>
      </c>
      <c r="J580" s="849"/>
      <c r="K580" s="16"/>
      <c r="M580" s="754" t="s">
        <v>117</v>
      </c>
      <c r="N580" s="754" t="s">
        <v>113</v>
      </c>
      <c r="O580" s="16">
        <v>43</v>
      </c>
      <c r="P580" s="253" t="s">
        <v>136</v>
      </c>
      <c r="Q580" s="253" t="s">
        <v>129</v>
      </c>
      <c r="R580" s="748">
        <v>10</v>
      </c>
      <c r="S580" s="206" t="s">
        <v>116</v>
      </c>
      <c r="T580" s="206" t="s">
        <v>113</v>
      </c>
      <c r="U580" s="274"/>
    </row>
    <row r="581" spans="1:29" ht="12.75" customHeight="1" thickTop="1" thickBot="1" x14ac:dyDescent="0.35">
      <c r="A581" s="574">
        <v>578</v>
      </c>
      <c r="B581" s="696">
        <v>14</v>
      </c>
      <c r="C581" s="844">
        <v>45921</v>
      </c>
      <c r="D581" s="861" t="s">
        <v>1114</v>
      </c>
      <c r="E581" s="836" t="str">
        <f t="shared" si="107"/>
        <v>NORTH BRANFORD 40</v>
      </c>
      <c r="F581" s="836" t="str">
        <f t="shared" si="107"/>
        <v>FC LEONE</v>
      </c>
      <c r="G581" s="846"/>
      <c r="H581" s="847">
        <v>0.41666666666666669</v>
      </c>
      <c r="I581" s="848" t="str">
        <f>VLOOKUP(E581,fields,2)</f>
        <v>Bittner Park (G), Guilford</v>
      </c>
      <c r="J581" s="849"/>
      <c r="K581" s="16"/>
      <c r="M581" s="754" t="s">
        <v>115</v>
      </c>
      <c r="N581" s="754" t="s">
        <v>111</v>
      </c>
      <c r="O581" s="16">
        <v>44</v>
      </c>
      <c r="P581" s="253" t="s">
        <v>128</v>
      </c>
      <c r="Q581" s="253" t="s">
        <v>132</v>
      </c>
      <c r="R581" s="748">
        <v>11</v>
      </c>
      <c r="S581" s="206" t="s">
        <v>113</v>
      </c>
      <c r="T581" s="206" t="s">
        <v>110</v>
      </c>
      <c r="U581" s="274"/>
    </row>
    <row r="582" spans="1:29" ht="13" customHeight="1" thickTop="1" thickBot="1" x14ac:dyDescent="0.35">
      <c r="A582" s="574">
        <v>579</v>
      </c>
      <c r="B582" s="696">
        <v>14</v>
      </c>
      <c r="C582" s="844">
        <v>45921</v>
      </c>
      <c r="D582" s="861" t="s">
        <v>1114</v>
      </c>
      <c r="E582" s="862" t="str">
        <f t="shared" si="107"/>
        <v>BYE 40N</v>
      </c>
      <c r="F582" s="878" t="str">
        <f t="shared" si="107"/>
        <v>PAN ZONES</v>
      </c>
      <c r="G582" s="854"/>
      <c r="H582" s="847" t="str">
        <f>VLOOKUP(E582,START_TIMES,2)</f>
        <v>--</v>
      </c>
      <c r="I582" s="848" t="str">
        <f>VLOOKUP(E582,fields,2)</f>
        <v>--</v>
      </c>
      <c r="J582" s="849"/>
      <c r="K582" s="16"/>
      <c r="M582" s="206" t="s">
        <v>110</v>
      </c>
      <c r="N582" s="206" t="s">
        <v>116</v>
      </c>
      <c r="O582" s="16">
        <v>45</v>
      </c>
      <c r="P582" s="253" t="s">
        <v>130</v>
      </c>
      <c r="Q582" s="253" t="s">
        <v>131</v>
      </c>
      <c r="S582" s="16"/>
      <c r="T582" s="198"/>
      <c r="U582" s="198"/>
      <c r="V582" s="16">
        <v>73</v>
      </c>
      <c r="W582" s="209"/>
      <c r="X582" s="215"/>
      <c r="Y582" s="16"/>
      <c r="Z582" s="16"/>
      <c r="AC582" s="16"/>
    </row>
    <row r="583" spans="1:29" ht="12.75" customHeight="1" thickTop="1" thickBot="1" x14ac:dyDescent="0.35">
      <c r="A583" s="574">
        <v>580</v>
      </c>
      <c r="B583" s="696">
        <v>14</v>
      </c>
      <c r="C583" s="844">
        <v>45921</v>
      </c>
      <c r="D583" s="861" t="s">
        <v>1114</v>
      </c>
      <c r="E583" s="836" t="str">
        <f t="shared" si="107"/>
        <v>NEW HAVEN AMERICANS</v>
      </c>
      <c r="F583" s="836" t="str">
        <f t="shared" si="107"/>
        <v>GUILFORD BELL CURVE</v>
      </c>
      <c r="G583" s="846"/>
      <c r="H583" s="847">
        <f>VLOOKUP(E583,START_TIMES,2)</f>
        <v>0.41666666666666702</v>
      </c>
      <c r="I583" s="848" t="str">
        <f>VLOOKUP(E583,fields,2)</f>
        <v>Peck Place School (G), Orange</v>
      </c>
      <c r="J583" s="849"/>
      <c r="K583" s="16"/>
      <c r="M583" s="206" t="s">
        <v>114</v>
      </c>
      <c r="N583" s="206" t="s">
        <v>112</v>
      </c>
      <c r="O583" s="16">
        <v>46</v>
      </c>
      <c r="P583" s="253" t="s">
        <v>128</v>
      </c>
      <c r="Q583" s="253" t="s">
        <v>131</v>
      </c>
      <c r="S583" s="16"/>
      <c r="T583" s="198"/>
      <c r="U583" s="198"/>
      <c r="V583" s="16"/>
      <c r="W583" s="209"/>
      <c r="X583" s="215"/>
      <c r="Y583" s="16"/>
      <c r="Z583" s="16"/>
      <c r="AC583" s="16"/>
    </row>
    <row r="584" spans="1:29" ht="12.75" customHeight="1" thickTop="1" thickBot="1" x14ac:dyDescent="0.3">
      <c r="A584" s="574">
        <v>581</v>
      </c>
      <c r="B584" s="696" t="s">
        <v>0</v>
      </c>
      <c r="C584" s="844" t="s">
        <v>0</v>
      </c>
      <c r="D584" s="857" t="s">
        <v>0</v>
      </c>
      <c r="E584" s="858" t="s">
        <v>0</v>
      </c>
      <c r="F584" s="859" t="s">
        <v>0</v>
      </c>
      <c r="G584" s="846" t="s">
        <v>0</v>
      </c>
      <c r="H584" s="847" t="s">
        <v>0</v>
      </c>
      <c r="I584" s="848" t="s">
        <v>0</v>
      </c>
      <c r="J584" s="860" t="s">
        <v>0</v>
      </c>
      <c r="K584" s="16"/>
      <c r="M584" s="319"/>
      <c r="N584" s="319"/>
      <c r="O584" s="16">
        <v>47</v>
      </c>
      <c r="P584" s="253" t="s">
        <v>130</v>
      </c>
      <c r="Q584" s="253" t="s">
        <v>134</v>
      </c>
    </row>
    <row r="585" spans="1:29" ht="12.75" customHeight="1" thickTop="1" thickBot="1" x14ac:dyDescent="0.35">
      <c r="A585" s="574">
        <v>582</v>
      </c>
      <c r="B585" s="696">
        <v>14</v>
      </c>
      <c r="C585" s="844">
        <v>45921</v>
      </c>
      <c r="D585" s="865" t="s">
        <v>1115</v>
      </c>
      <c r="E585" s="836" t="str">
        <f t="shared" ref="E585:F588" si="108">VLOOKUP(M585,Teams,2)</f>
        <v>WILTON WOLVES</v>
      </c>
      <c r="F585" s="836" t="str">
        <f t="shared" si="108"/>
        <v>ECUA-ANDES 40</v>
      </c>
      <c r="G585" s="846"/>
      <c r="H585" s="847">
        <f>VLOOKUP(E585,START_TIMES,2)</f>
        <v>0.41666666666666702</v>
      </c>
      <c r="I585" s="848" t="str">
        <f>VLOOKUP(E585,fields,2)</f>
        <v>Lily Field (T), Wilton</v>
      </c>
      <c r="J585" s="849"/>
      <c r="K585" s="16"/>
      <c r="M585" s="777" t="s">
        <v>125</v>
      </c>
      <c r="N585" s="777" t="s">
        <v>121</v>
      </c>
      <c r="O585" s="16">
        <v>48</v>
      </c>
      <c r="P585" s="253" t="s">
        <v>126</v>
      </c>
      <c r="Q585" s="253" t="s">
        <v>127</v>
      </c>
      <c r="R585" s="748">
        <v>12</v>
      </c>
      <c r="S585" s="206" t="s">
        <v>113</v>
      </c>
      <c r="T585" s="206" t="s">
        <v>111</v>
      </c>
      <c r="U585" s="274"/>
    </row>
    <row r="586" spans="1:29" ht="12.75" customHeight="1" thickTop="1" thickBot="1" x14ac:dyDescent="0.35">
      <c r="A586" s="574">
        <v>583</v>
      </c>
      <c r="B586" s="696">
        <v>14</v>
      </c>
      <c r="C586" s="844">
        <v>45921</v>
      </c>
      <c r="D586" s="865" t="s">
        <v>1115</v>
      </c>
      <c r="E586" s="867" t="str">
        <f t="shared" si="108"/>
        <v>RIDGEFIELD KICKS</v>
      </c>
      <c r="F586" s="866" t="s">
        <v>214</v>
      </c>
      <c r="G586" s="846"/>
      <c r="H586" s="847">
        <f>VLOOKUP(E586,START_TIMES,2)</f>
        <v>0.33333333333333331</v>
      </c>
      <c r="I586" s="848" t="str">
        <f>VLOOKUP(E586,fields,2)</f>
        <v>Wooster School (T), Danbury</v>
      </c>
      <c r="J586" s="849"/>
      <c r="K586" s="16"/>
      <c r="M586" s="777" t="s">
        <v>123</v>
      </c>
      <c r="N586" s="777" t="s">
        <v>119</v>
      </c>
      <c r="O586" s="16">
        <v>49</v>
      </c>
      <c r="P586" s="253" t="s">
        <v>129</v>
      </c>
      <c r="Q586" s="253" t="s">
        <v>132</v>
      </c>
      <c r="R586" s="748">
        <v>12</v>
      </c>
      <c r="S586" s="206" t="s">
        <v>110</v>
      </c>
      <c r="T586" s="206" t="s">
        <v>114</v>
      </c>
      <c r="U586" s="274"/>
    </row>
    <row r="587" spans="1:29" ht="12.75" customHeight="1" thickTop="1" x14ac:dyDescent="0.3">
      <c r="A587" s="574">
        <v>584</v>
      </c>
      <c r="B587" s="696">
        <v>14</v>
      </c>
      <c r="C587" s="844">
        <v>45921</v>
      </c>
      <c r="D587" s="865" t="s">
        <v>1115</v>
      </c>
      <c r="E587" s="836" t="str">
        <f t="shared" si="108"/>
        <v>BESA SC</v>
      </c>
      <c r="F587" s="836" t="str">
        <f t="shared" si="108"/>
        <v>STAMFORD UNITED</v>
      </c>
      <c r="G587" s="854"/>
      <c r="H587" s="847">
        <f>VLOOKUP(E587,START_TIMES,2)</f>
        <v>0.41666666666666669</v>
      </c>
      <c r="I587" s="848" t="str">
        <f>VLOOKUP(E587,fields,2)</f>
        <v>Bucks Hill Park (G), Waterbury</v>
      </c>
      <c r="J587" s="849"/>
      <c r="K587" s="16"/>
      <c r="M587" s="777" t="s">
        <v>118</v>
      </c>
      <c r="N587" s="777" t="s">
        <v>124</v>
      </c>
      <c r="O587" s="16">
        <v>50</v>
      </c>
      <c r="P587" s="253" t="s">
        <v>136</v>
      </c>
      <c r="Q587" s="253" t="s">
        <v>133</v>
      </c>
    </row>
    <row r="588" spans="1:29" ht="12.75" customHeight="1" x14ac:dyDescent="0.3">
      <c r="A588" s="574">
        <v>585</v>
      </c>
      <c r="B588" s="696">
        <v>14</v>
      </c>
      <c r="C588" s="844">
        <v>45921</v>
      </c>
      <c r="D588" s="865" t="s">
        <v>1115</v>
      </c>
      <c r="E588" s="836" t="str">
        <f t="shared" si="108"/>
        <v>LUSITANOS FC</v>
      </c>
      <c r="F588" s="836" t="str">
        <f t="shared" si="108"/>
        <v>DERBY QUITUS</v>
      </c>
      <c r="G588" s="846"/>
      <c r="H588" s="847">
        <f>VLOOKUP(E588,START_TIMES,2)</f>
        <v>0.41666666666666669</v>
      </c>
      <c r="I588" s="848" t="str">
        <f>VLOOKUP(E588,fields,2)</f>
        <v>Veterans Memorial Park (T), Bridgeport</v>
      </c>
      <c r="J588" s="849"/>
      <c r="K588" s="16"/>
      <c r="M588" s="777" t="s">
        <v>122</v>
      </c>
      <c r="N588" s="777" t="s">
        <v>120</v>
      </c>
      <c r="O588" s="16">
        <v>51</v>
      </c>
      <c r="P588" s="253" t="s">
        <v>132</v>
      </c>
      <c r="Q588" s="253" t="s">
        <v>130</v>
      </c>
    </row>
    <row r="589" spans="1:29" ht="12.75" customHeight="1" x14ac:dyDescent="0.25">
      <c r="A589" s="574">
        <v>586</v>
      </c>
      <c r="B589" s="696" t="s">
        <v>0</v>
      </c>
      <c r="C589" s="844" t="s">
        <v>0</v>
      </c>
      <c r="D589" s="857" t="s">
        <v>0</v>
      </c>
      <c r="E589" s="858" t="s">
        <v>0</v>
      </c>
      <c r="F589" s="859" t="s">
        <v>0</v>
      </c>
      <c r="G589" s="846" t="s">
        <v>0</v>
      </c>
      <c r="H589" s="847" t="s">
        <v>0</v>
      </c>
      <c r="I589" s="848" t="s">
        <v>0</v>
      </c>
      <c r="J589" s="860" t="s">
        <v>0</v>
      </c>
      <c r="K589" s="16"/>
      <c r="M589" s="319"/>
      <c r="N589" s="319"/>
      <c r="O589" s="16">
        <v>52</v>
      </c>
      <c r="P589" s="253" t="s">
        <v>136</v>
      </c>
      <c r="Q589" s="253" t="s">
        <v>131</v>
      </c>
    </row>
    <row r="590" spans="1:29" ht="12.75" customHeight="1" x14ac:dyDescent="0.25">
      <c r="A590" s="574">
        <v>587</v>
      </c>
      <c r="B590" s="696">
        <v>14</v>
      </c>
      <c r="C590" s="844">
        <v>45921</v>
      </c>
      <c r="D590" s="845" t="s">
        <v>1076</v>
      </c>
      <c r="E590" s="836" t="str">
        <f t="shared" ref="E590:F594" si="109">VLOOKUP(M590,Teams,2)</f>
        <v>WESTPORT FC</v>
      </c>
      <c r="F590" s="836" t="str">
        <f t="shared" si="109"/>
        <v>VASCO DA GAMA 50</v>
      </c>
      <c r="G590" s="854"/>
      <c r="H590" s="847">
        <f>VLOOKUP(E590,START_TIMES,2)</f>
        <v>0.33333333333333331</v>
      </c>
      <c r="I590" s="848" t="str">
        <f>VLOOKUP(E590,fields,2)</f>
        <v>Wakeman Park (T), Westport</v>
      </c>
      <c r="J590" s="849"/>
      <c r="K590" s="16"/>
      <c r="M590" s="781" t="s">
        <v>136</v>
      </c>
      <c r="N590" s="781" t="s">
        <v>134</v>
      </c>
      <c r="O590" s="16">
        <v>53</v>
      </c>
      <c r="P590" s="253" t="s">
        <v>127</v>
      </c>
      <c r="Q590" s="253" t="s">
        <v>128</v>
      </c>
    </row>
    <row r="591" spans="1:29" ht="12.75" customHeight="1" x14ac:dyDescent="0.25">
      <c r="A591" s="574">
        <v>588</v>
      </c>
      <c r="B591" s="696">
        <v>14</v>
      </c>
      <c r="C591" s="844">
        <v>45921</v>
      </c>
      <c r="D591" s="845" t="s">
        <v>1076</v>
      </c>
      <c r="E591" s="836" t="str">
        <f t="shared" si="109"/>
        <v>FAIRFIELD GAC 50</v>
      </c>
      <c r="F591" s="836" t="str">
        <f t="shared" si="109"/>
        <v>NORWALK MARINERS LEGENDS</v>
      </c>
      <c r="G591" s="854"/>
      <c r="H591" s="847">
        <f>VLOOKUP(E591,START_TIMES,2)</f>
        <v>0.33333333333333331</v>
      </c>
      <c r="I591" s="848" t="str">
        <f>VLOOKUP(E591,fields,2)</f>
        <v>Ludlowe HS (T), Fairfield</v>
      </c>
      <c r="J591" s="849"/>
      <c r="K591" s="16"/>
      <c r="M591" s="781" t="s">
        <v>127</v>
      </c>
      <c r="N591" s="781" t="s">
        <v>130</v>
      </c>
      <c r="O591" s="16">
        <v>54</v>
      </c>
      <c r="P591" s="253" t="s">
        <v>134</v>
      </c>
      <c r="Q591" s="253" t="s">
        <v>129</v>
      </c>
    </row>
    <row r="592" spans="1:29" ht="12.75" customHeight="1" x14ac:dyDescent="0.25">
      <c r="A592" s="574">
        <v>589</v>
      </c>
      <c r="B592" s="696">
        <v>14</v>
      </c>
      <c r="C592" s="844">
        <v>45921</v>
      </c>
      <c r="D592" s="845" t="s">
        <v>1076</v>
      </c>
      <c r="E592" s="836" t="str">
        <f t="shared" si="109"/>
        <v>REBELS UNITED</v>
      </c>
      <c r="F592" s="868" t="str">
        <f t="shared" si="109"/>
        <v>BYE 50</v>
      </c>
      <c r="G592" s="854"/>
      <c r="H592" s="847">
        <f>VLOOKUP(E592,START_TIMES,2)</f>
        <v>0.41666666666666669</v>
      </c>
      <c r="I592" s="848" t="str">
        <f>VLOOKUP(E592,fields,2)</f>
        <v>New Fairfield HS (T), New Fairfield</v>
      </c>
      <c r="J592" s="849"/>
      <c r="K592" s="16"/>
      <c r="M592" s="781" t="s">
        <v>132</v>
      </c>
      <c r="N592" s="781" t="s">
        <v>126</v>
      </c>
      <c r="O592" s="16">
        <v>55</v>
      </c>
      <c r="P592" s="253" t="s">
        <v>133</v>
      </c>
      <c r="Q592" s="253" t="s">
        <v>126</v>
      </c>
    </row>
    <row r="593" spans="1:29" ht="12.75" customHeight="1" x14ac:dyDescent="0.25">
      <c r="A593" s="574">
        <v>590</v>
      </c>
      <c r="B593" s="696">
        <v>14</v>
      </c>
      <c r="C593" s="844">
        <v>45921</v>
      </c>
      <c r="D593" s="845" t="s">
        <v>1076</v>
      </c>
      <c r="E593" s="836" t="str">
        <f t="shared" si="109"/>
        <v>GREENWICH PUMAS FC 50</v>
      </c>
      <c r="F593" s="836" t="str">
        <f t="shared" si="109"/>
        <v>GREENWICH FC 50</v>
      </c>
      <c r="G593" s="854"/>
      <c r="H593" s="847">
        <f>VLOOKUP(E593,START_TIMES,2)</f>
        <v>0.41666666666666669</v>
      </c>
      <c r="I593" s="848" t="str">
        <f>VLOOKUP(E593,fields,2)</f>
        <v>Greenwich Fields</v>
      </c>
      <c r="J593" s="849"/>
      <c r="K593" s="16"/>
      <c r="M593" s="781" t="s">
        <v>129</v>
      </c>
      <c r="N593" s="781" t="s">
        <v>128</v>
      </c>
      <c r="O593" s="16">
        <v>56</v>
      </c>
      <c r="P593" s="253" t="s">
        <v>130</v>
      </c>
      <c r="Q593" s="253" t="s">
        <v>136</v>
      </c>
    </row>
    <row r="594" spans="1:29" ht="12.75" customHeight="1" x14ac:dyDescent="0.25">
      <c r="A594" s="574">
        <v>591</v>
      </c>
      <c r="B594" s="696">
        <v>14</v>
      </c>
      <c r="C594" s="844">
        <v>45921</v>
      </c>
      <c r="D594" s="845" t="s">
        <v>1076</v>
      </c>
      <c r="E594" s="836" t="str">
        <f t="shared" si="109"/>
        <v>NORWALK SPORT COLOMBIA 50</v>
      </c>
      <c r="F594" s="836" t="str">
        <f t="shared" si="109"/>
        <v>STAMFORD CITY</v>
      </c>
      <c r="G594" s="854"/>
      <c r="H594" s="847">
        <f>VLOOKUP(E594,START_TIMES,2)</f>
        <v>0.41666666666666669</v>
      </c>
      <c r="I594" s="848" t="str">
        <f>VLOOKUP(E594,fields,2)</f>
        <v>Nathan Hale MS (T), Norwalk</v>
      </c>
      <c r="J594" s="849"/>
      <c r="K594" s="16"/>
      <c r="M594" s="781" t="s">
        <v>131</v>
      </c>
      <c r="N594" s="781" t="s">
        <v>133</v>
      </c>
      <c r="O594" s="16">
        <v>57</v>
      </c>
      <c r="P594" s="253" t="s">
        <v>126</v>
      </c>
      <c r="Q594" s="253" t="s">
        <v>128</v>
      </c>
    </row>
    <row r="595" spans="1:29" ht="12.75" customHeight="1" x14ac:dyDescent="0.25">
      <c r="A595" s="574">
        <v>592</v>
      </c>
      <c r="B595" s="696" t="s">
        <v>0</v>
      </c>
      <c r="C595" s="844" t="s">
        <v>0</v>
      </c>
      <c r="D595" s="857" t="s">
        <v>0</v>
      </c>
      <c r="E595" s="858" t="s">
        <v>0</v>
      </c>
      <c r="F595" s="859" t="s">
        <v>0</v>
      </c>
      <c r="G595" s="846" t="s">
        <v>0</v>
      </c>
      <c r="H595" s="847" t="s">
        <v>0</v>
      </c>
      <c r="I595" s="848" t="s">
        <v>0</v>
      </c>
      <c r="J595" s="860" t="s">
        <v>0</v>
      </c>
      <c r="K595" s="16"/>
      <c r="M595" s="781"/>
      <c r="N595" s="781"/>
      <c r="O595" s="16">
        <v>58</v>
      </c>
      <c r="P595" s="253" t="s">
        <v>133</v>
      </c>
      <c r="Q595" s="253" t="s">
        <v>129</v>
      </c>
    </row>
    <row r="596" spans="1:29" ht="12.75" customHeight="1" x14ac:dyDescent="0.25">
      <c r="A596" s="574">
        <v>593</v>
      </c>
      <c r="B596" s="696">
        <v>14</v>
      </c>
      <c r="C596" s="844">
        <v>45921</v>
      </c>
      <c r="D596" s="870" t="s">
        <v>1113</v>
      </c>
      <c r="E596" s="836" t="str">
        <f t="shared" ref="E596:F600" si="110">VLOOKUP(M596,Teams,2)</f>
        <v>ZIMMITTI SC</v>
      </c>
      <c r="F596" s="836" t="str">
        <f t="shared" si="110"/>
        <v>VASCO DA GAMA 60</v>
      </c>
      <c r="G596" s="854"/>
      <c r="H596" s="847">
        <f>VLOOKUP(E596,START_TIMES,2)</f>
        <v>0.41666666666666702</v>
      </c>
      <c r="I596" s="848" t="str">
        <f>VLOOKUP(E596,fields,2)</f>
        <v>Morris Beach Complex (G), Morris</v>
      </c>
      <c r="J596" s="849"/>
      <c r="K596" s="16"/>
      <c r="M596" s="783" t="s">
        <v>137</v>
      </c>
      <c r="N596" s="783" t="s">
        <v>135</v>
      </c>
      <c r="O596" s="16">
        <v>59</v>
      </c>
      <c r="P596" s="253" t="s">
        <v>134</v>
      </c>
      <c r="Q596" s="253" t="s">
        <v>131</v>
      </c>
    </row>
    <row r="597" spans="1:29" ht="12.75" customHeight="1" x14ac:dyDescent="0.25">
      <c r="A597" s="574">
        <v>594</v>
      </c>
      <c r="B597" s="696">
        <v>14</v>
      </c>
      <c r="C597" s="844">
        <v>45921</v>
      </c>
      <c r="D597" s="870" t="s">
        <v>1113</v>
      </c>
      <c r="E597" s="836" t="str">
        <f t="shared" si="110"/>
        <v>CLUB NAPOLI 50</v>
      </c>
      <c r="F597" s="836" t="str">
        <f t="shared" si="110"/>
        <v>GUILFORD BLACK EAGLES</v>
      </c>
      <c r="G597" s="895"/>
      <c r="H597" s="847">
        <v>0.375</v>
      </c>
      <c r="I597" s="848" t="str">
        <f>VLOOKUP(E597,fields,2)</f>
        <v>North Farms Park (G), North Branford</v>
      </c>
      <c r="J597" s="849"/>
      <c r="K597" s="16"/>
      <c r="M597" s="783" t="s">
        <v>141</v>
      </c>
      <c r="N597" s="783" t="s">
        <v>146</v>
      </c>
      <c r="O597" s="16">
        <v>60</v>
      </c>
      <c r="P597" s="253" t="s">
        <v>132</v>
      </c>
      <c r="Q597" s="253" t="s">
        <v>127</v>
      </c>
    </row>
    <row r="598" spans="1:29" ht="12.75" customHeight="1" x14ac:dyDescent="0.25">
      <c r="A598" s="574">
        <v>595</v>
      </c>
      <c r="B598" s="696">
        <v>14</v>
      </c>
      <c r="C598" s="844">
        <v>45921</v>
      </c>
      <c r="D598" s="870" t="s">
        <v>1113</v>
      </c>
      <c r="E598" s="836" t="str">
        <f t="shared" si="110"/>
        <v>NORTH BRANFORD LEGENDS</v>
      </c>
      <c r="F598" s="836" t="str">
        <f t="shared" si="110"/>
        <v>CHESHIRE AZZURRI</v>
      </c>
      <c r="G598" s="854"/>
      <c r="H598" s="847">
        <f>VLOOKUP(E598,START_TIMES,2)</f>
        <v>0.41666666666666702</v>
      </c>
      <c r="I598" s="848" t="str">
        <f>VLOOKUP(E598,fields,2)</f>
        <v>Northford Park (G), Northford</v>
      </c>
      <c r="J598" s="849"/>
      <c r="K598" s="16"/>
      <c r="M598" s="783" t="s">
        <v>148</v>
      </c>
      <c r="N598" s="783" t="s">
        <v>138</v>
      </c>
      <c r="O598" s="16">
        <v>61</v>
      </c>
      <c r="P598" s="253" t="s">
        <v>131</v>
      </c>
      <c r="Q598" s="253" t="s">
        <v>126</v>
      </c>
    </row>
    <row r="599" spans="1:29" ht="12.75" customHeight="1" x14ac:dyDescent="0.25">
      <c r="A599" s="574">
        <v>596</v>
      </c>
      <c r="B599" s="696">
        <v>14</v>
      </c>
      <c r="C599" s="844">
        <v>45921</v>
      </c>
      <c r="D599" s="870" t="s">
        <v>1113</v>
      </c>
      <c r="E599" s="836" t="str">
        <f t="shared" si="110"/>
        <v>GREENWICH PUMAS FC 56</v>
      </c>
      <c r="F599" s="836" t="str">
        <f t="shared" si="110"/>
        <v>EAST HAVEN SC</v>
      </c>
      <c r="G599" s="854"/>
      <c r="H599" s="847">
        <f>VLOOKUP(E599,START_TIMES,2)</f>
        <v>0.41666666666666669</v>
      </c>
      <c r="I599" s="848" t="str">
        <f>VLOOKUP(E599,fields,2)</f>
        <v>Greenwich Fields</v>
      </c>
      <c r="J599" s="849"/>
      <c r="K599" s="16"/>
      <c r="M599" s="783" t="s">
        <v>144</v>
      </c>
      <c r="N599" s="783" t="s">
        <v>142</v>
      </c>
      <c r="O599" s="16">
        <v>62</v>
      </c>
      <c r="P599" s="253" t="s">
        <v>127</v>
      </c>
      <c r="Q599" s="253" t="s">
        <v>136</v>
      </c>
    </row>
    <row r="600" spans="1:29" ht="12.75" customHeight="1" thickBot="1" x14ac:dyDescent="0.3">
      <c r="A600" s="574">
        <v>597</v>
      </c>
      <c r="B600" s="696">
        <v>14</v>
      </c>
      <c r="C600" s="844">
        <v>45921</v>
      </c>
      <c r="D600" s="870" t="s">
        <v>1113</v>
      </c>
      <c r="E600" s="836" t="str">
        <f t="shared" si="110"/>
        <v>HAVEN FC</v>
      </c>
      <c r="F600" s="836" t="str">
        <f t="shared" si="110"/>
        <v>SOUTHEAST CT</v>
      </c>
      <c r="G600" s="854"/>
      <c r="H600" s="847">
        <f>VLOOKUP(E600,START_TIMES,2)</f>
        <v>0.41666666666666669</v>
      </c>
      <c r="I600" s="848" t="str">
        <f>VLOOKUP(E600,fields,2)</f>
        <v>Woodhouse Field (G), Wallingford</v>
      </c>
      <c r="J600" s="849"/>
      <c r="K600" s="16"/>
      <c r="M600" s="783" t="s">
        <v>147</v>
      </c>
      <c r="N600" s="783" t="s">
        <v>149</v>
      </c>
      <c r="O600" s="16">
        <v>63</v>
      </c>
      <c r="P600" s="253" t="s">
        <v>130</v>
      </c>
      <c r="Q600" s="253" t="s">
        <v>129</v>
      </c>
    </row>
    <row r="601" spans="1:29" ht="16" customHeight="1" thickTop="1" thickBot="1" x14ac:dyDescent="0.35">
      <c r="A601" s="574">
        <v>598</v>
      </c>
      <c r="B601" s="696" t="s">
        <v>0</v>
      </c>
      <c r="C601" s="844" t="s">
        <v>0</v>
      </c>
      <c r="D601" s="857" t="s">
        <v>0</v>
      </c>
      <c r="E601" s="858" t="s">
        <v>0</v>
      </c>
      <c r="F601" s="859" t="s">
        <v>0</v>
      </c>
      <c r="G601" s="846" t="s">
        <v>0</v>
      </c>
      <c r="H601" s="847" t="s">
        <v>0</v>
      </c>
      <c r="I601" s="848" t="s">
        <v>0</v>
      </c>
      <c r="J601" s="860" t="s">
        <v>0</v>
      </c>
      <c r="K601" s="16"/>
      <c r="M601" s="781"/>
      <c r="N601" s="781"/>
      <c r="O601" s="16">
        <v>64</v>
      </c>
      <c r="P601" s="253" t="s">
        <v>128</v>
      </c>
      <c r="Q601" s="253" t="s">
        <v>133</v>
      </c>
      <c r="S601" s="16"/>
      <c r="T601" s="198"/>
      <c r="U601" s="198"/>
      <c r="V601" s="16">
        <v>73</v>
      </c>
      <c r="W601" s="209"/>
      <c r="X601" s="215"/>
      <c r="Y601" s="16"/>
      <c r="Z601" s="16"/>
      <c r="AC601" s="16"/>
    </row>
    <row r="602" spans="1:29" ht="12.75" customHeight="1" thickTop="1" thickBot="1" x14ac:dyDescent="0.35">
      <c r="A602" s="574">
        <v>599</v>
      </c>
      <c r="B602" s="696">
        <v>15</v>
      </c>
      <c r="C602" s="844">
        <v>45928</v>
      </c>
      <c r="D602" s="850" t="s">
        <v>10</v>
      </c>
      <c r="E602" s="836" t="str">
        <f t="shared" ref="E602:F606" si="111">VLOOKUP(M602,Teams,2)</f>
        <v>DANBURY UNITED</v>
      </c>
      <c r="F602" s="836" t="str">
        <f t="shared" si="111"/>
        <v>GREENWICH FC 30</v>
      </c>
      <c r="G602" s="846"/>
      <c r="H602" s="847">
        <f>VLOOKUP(E602,START_TIMES,2)</f>
        <v>0.375</v>
      </c>
      <c r="I602" s="848" t="str">
        <f>VLOOKUP(E602,fields,2)</f>
        <v>Portuguese Cultural Center (G), Danbury</v>
      </c>
      <c r="J602" s="849"/>
      <c r="K602" s="16"/>
      <c r="M602" s="781" t="s">
        <v>93</v>
      </c>
      <c r="N602" s="781" t="s">
        <v>94</v>
      </c>
      <c r="O602" s="16">
        <v>65</v>
      </c>
      <c r="P602" s="253" t="s">
        <v>134</v>
      </c>
      <c r="Q602" s="253" t="s">
        <v>132</v>
      </c>
      <c r="S602" s="16"/>
      <c r="T602" s="288"/>
      <c r="U602" s="288"/>
      <c r="V602" s="16"/>
      <c r="W602" s="227"/>
      <c r="X602" s="289"/>
      <c r="Y602" s="16"/>
      <c r="Z602" s="16"/>
      <c r="AC602" s="16"/>
    </row>
    <row r="603" spans="1:29" ht="12.75" customHeight="1" thickTop="1" thickBot="1" x14ac:dyDescent="0.35">
      <c r="A603" s="574">
        <v>600</v>
      </c>
      <c r="B603" s="696">
        <v>15</v>
      </c>
      <c r="C603" s="844">
        <v>45928</v>
      </c>
      <c r="D603" s="850" t="s">
        <v>10</v>
      </c>
      <c r="E603" s="836" t="str">
        <f t="shared" si="111"/>
        <v>SALTY DOGS</v>
      </c>
      <c r="F603" s="836" t="str">
        <f t="shared" si="111"/>
        <v>CLINTON FC 30</v>
      </c>
      <c r="G603" s="846"/>
      <c r="H603" s="847">
        <f>VLOOKUP(E603,START_TIMES,2)</f>
        <v>0.33333333333333331</v>
      </c>
      <c r="I603" s="848" t="str">
        <f>VLOOKUP(E603,fields,2)</f>
        <v>Nonnewaug HS  (T), Woodbury</v>
      </c>
      <c r="J603" s="849"/>
      <c r="K603" s="16"/>
      <c r="M603" s="781" t="s">
        <v>95</v>
      </c>
      <c r="N603" s="781" t="s">
        <v>96</v>
      </c>
      <c r="O603" s="16">
        <v>66</v>
      </c>
      <c r="P603" s="253" t="s">
        <v>136</v>
      </c>
      <c r="Q603" s="253" t="s">
        <v>134</v>
      </c>
      <c r="S603" s="16"/>
      <c r="T603" s="198"/>
      <c r="U603" s="198"/>
      <c r="V603" s="16"/>
      <c r="W603" s="209"/>
      <c r="X603" s="215"/>
      <c r="Y603" s="16"/>
      <c r="Z603" s="16"/>
      <c r="AC603" s="16"/>
    </row>
    <row r="604" spans="1:29" ht="12.75" customHeight="1" thickTop="1" x14ac:dyDescent="0.3">
      <c r="A604" s="574">
        <v>601</v>
      </c>
      <c r="B604" s="696">
        <v>15</v>
      </c>
      <c r="C604" s="844">
        <v>45928</v>
      </c>
      <c r="D604" s="850" t="s">
        <v>10</v>
      </c>
      <c r="E604" s="836" t="str">
        <f t="shared" si="111"/>
        <v>HAMDEN ALL STARS</v>
      </c>
      <c r="F604" s="836" t="str">
        <f t="shared" si="111"/>
        <v xml:space="preserve">FC SHELTON </v>
      </c>
      <c r="G604" s="846"/>
      <c r="H604" s="847">
        <f>VLOOKUP(E604,START_TIMES,2)</f>
        <v>0.41666666666666669</v>
      </c>
      <c r="I604" s="848" t="str">
        <f>VLOOKUP(E604,fields,2)</f>
        <v>Westwoods HS (G), Hamden</v>
      </c>
      <c r="J604" s="849"/>
      <c r="K604" s="16"/>
      <c r="M604" s="781" t="s">
        <v>92</v>
      </c>
      <c r="N604" s="781" t="s">
        <v>99</v>
      </c>
      <c r="O604" s="16">
        <v>67</v>
      </c>
      <c r="P604" s="253" t="s">
        <v>127</v>
      </c>
      <c r="Q604" s="253" t="s">
        <v>130</v>
      </c>
      <c r="S604" s="16"/>
      <c r="T604" s="288"/>
      <c r="U604" s="288"/>
      <c r="V604" s="16"/>
      <c r="W604" s="227"/>
      <c r="X604" s="289"/>
      <c r="Y604" s="16"/>
      <c r="Z604" s="16"/>
      <c r="AC604" s="16"/>
    </row>
    <row r="605" spans="1:29" ht="12.75" customHeight="1" x14ac:dyDescent="0.3">
      <c r="A605" s="574">
        <v>602</v>
      </c>
      <c r="B605" s="696">
        <v>15</v>
      </c>
      <c r="C605" s="844">
        <v>45928</v>
      </c>
      <c r="D605" s="850" t="s">
        <v>10</v>
      </c>
      <c r="E605" s="836" t="str">
        <f t="shared" si="111"/>
        <v>MILFORD TUESDAY</v>
      </c>
      <c r="F605" s="836" t="str">
        <f t="shared" si="111"/>
        <v>MILFORD AMIGOS</v>
      </c>
      <c r="G605" s="846"/>
      <c r="H605" s="847">
        <f>VLOOKUP(E605,START_TIMES,2)</f>
        <v>0.33333333333333331</v>
      </c>
      <c r="I605" s="848" t="str">
        <f>VLOOKUP(E605,fields,2)</f>
        <v>Witek Park (G), Derby</v>
      </c>
      <c r="J605" s="849"/>
      <c r="K605" s="16"/>
      <c r="M605" s="781" t="s">
        <v>100</v>
      </c>
      <c r="N605" s="781" t="s">
        <v>98</v>
      </c>
      <c r="O605" s="16">
        <v>68</v>
      </c>
      <c r="P605" s="253" t="s">
        <v>132</v>
      </c>
      <c r="Q605" s="253" t="s">
        <v>126</v>
      </c>
      <c r="S605" s="16"/>
      <c r="T605" s="288"/>
      <c r="U605" s="288"/>
      <c r="V605" s="16"/>
      <c r="W605" s="227"/>
      <c r="X605" s="289"/>
      <c r="Y605" s="16"/>
      <c r="Z605" s="16"/>
      <c r="AC605" s="16"/>
    </row>
    <row r="606" spans="1:29" ht="12.75" customHeight="1" x14ac:dyDescent="0.25">
      <c r="A606" s="574">
        <v>603</v>
      </c>
      <c r="B606" s="696">
        <v>15</v>
      </c>
      <c r="C606" s="844">
        <v>45928</v>
      </c>
      <c r="D606" s="850" t="s">
        <v>10</v>
      </c>
      <c r="E606" s="836" t="str">
        <f t="shared" si="111"/>
        <v>CHESHIRE SC UNITED</v>
      </c>
      <c r="F606" s="836" t="str">
        <f t="shared" si="111"/>
        <v>STAMFORD FC</v>
      </c>
      <c r="G606" s="846"/>
      <c r="H606" s="847">
        <f>VLOOKUP(E606,START_TIMES,2)</f>
        <v>0.375</v>
      </c>
      <c r="I606" s="848" t="str">
        <f>VLOOKUP(E606,fields,2)</f>
        <v>Choate Rosemary Hall (T), Wallingford</v>
      </c>
      <c r="J606" s="849"/>
      <c r="K606" s="16"/>
      <c r="M606" s="781" t="s">
        <v>97</v>
      </c>
      <c r="N606" s="781" t="s">
        <v>101</v>
      </c>
      <c r="O606" s="16">
        <v>69</v>
      </c>
      <c r="P606" s="253" t="s">
        <v>129</v>
      </c>
      <c r="Q606" s="253" t="s">
        <v>128</v>
      </c>
    </row>
    <row r="607" spans="1:29" ht="12.75" customHeight="1" x14ac:dyDescent="0.3">
      <c r="A607" s="574">
        <v>604</v>
      </c>
      <c r="B607" s="696" t="s">
        <v>0</v>
      </c>
      <c r="C607" s="844" t="s">
        <v>0</v>
      </c>
      <c r="D607" s="857" t="s">
        <v>0</v>
      </c>
      <c r="E607" s="858" t="s">
        <v>0</v>
      </c>
      <c r="F607" s="859" t="s">
        <v>0</v>
      </c>
      <c r="G607" s="846" t="s">
        <v>0</v>
      </c>
      <c r="H607" s="847" t="s">
        <v>0</v>
      </c>
      <c r="I607" s="848" t="s">
        <v>0</v>
      </c>
      <c r="J607" s="860" t="s">
        <v>0</v>
      </c>
      <c r="K607" s="16"/>
      <c r="M607" s="781"/>
      <c r="N607" s="781"/>
      <c r="O607" s="16">
        <v>70</v>
      </c>
      <c r="P607" s="253" t="s">
        <v>131</v>
      </c>
      <c r="Q607" s="253" t="s">
        <v>133</v>
      </c>
      <c r="S607" s="16"/>
      <c r="T607" s="288"/>
      <c r="U607" s="288"/>
      <c r="V607" s="16"/>
      <c r="W607" s="227"/>
      <c r="X607" s="289"/>
      <c r="Y607" s="16"/>
      <c r="Z607" s="16"/>
      <c r="AC607" s="16"/>
    </row>
    <row r="608" spans="1:29" ht="12.75" customHeight="1" x14ac:dyDescent="0.3">
      <c r="A608" s="574">
        <v>605</v>
      </c>
      <c r="B608" s="696">
        <v>15</v>
      </c>
      <c r="C608" s="844">
        <v>45928</v>
      </c>
      <c r="D608" s="853" t="s">
        <v>175</v>
      </c>
      <c r="E608" s="836" t="str">
        <f t="shared" ref="E608:F612" si="112">VLOOKUP(M608,Teams,2)</f>
        <v>ECUA-ANDES 30</v>
      </c>
      <c r="F608" s="836" t="str">
        <f t="shared" si="112"/>
        <v>FC CELTA</v>
      </c>
      <c r="G608" s="846"/>
      <c r="H608" s="847">
        <f>VLOOKUP(E608,START_TIMES,2)</f>
        <v>0.33333333333333331</v>
      </c>
      <c r="I608" s="848" t="str">
        <f>VLOOKUP(E608,fields,2)</f>
        <v>TBD</v>
      </c>
      <c r="J608" s="849"/>
      <c r="K608" s="16"/>
      <c r="M608" s="781" t="s">
        <v>152</v>
      </c>
      <c r="N608" s="781" t="s">
        <v>154</v>
      </c>
      <c r="O608" s="16">
        <v>71</v>
      </c>
      <c r="P608" s="253" t="s">
        <v>128</v>
      </c>
      <c r="Q608" s="253" t="s">
        <v>130</v>
      </c>
      <c r="S608" s="16"/>
      <c r="T608" s="288"/>
      <c r="U608" s="288"/>
      <c r="V608" s="16"/>
      <c r="W608" s="227"/>
      <c r="X608" s="289"/>
      <c r="Y608" s="16"/>
      <c r="Z608" s="16"/>
      <c r="AC608" s="16"/>
    </row>
    <row r="609" spans="1:33" ht="14.5" x14ac:dyDescent="0.25">
      <c r="A609" s="574">
        <v>606</v>
      </c>
      <c r="B609" s="696">
        <v>15</v>
      </c>
      <c r="C609" s="844">
        <v>45928</v>
      </c>
      <c r="D609" s="853" t="s">
        <v>175</v>
      </c>
      <c r="E609" s="836" t="str">
        <f t="shared" si="112"/>
        <v>QPR</v>
      </c>
      <c r="F609" s="836" t="str">
        <f t="shared" si="112"/>
        <v>COYOTES FC</v>
      </c>
      <c r="G609" s="846"/>
      <c r="H609" s="847">
        <f>VLOOKUP(E609,START_TIMES,2)</f>
        <v>0.375</v>
      </c>
      <c r="I609" s="848" t="str">
        <f>VLOOKUP(E609,fields,2)</f>
        <v>Quinnipiac Park (G), Cheshire</v>
      </c>
      <c r="J609" s="849"/>
      <c r="K609" s="16"/>
      <c r="M609" s="781" t="s">
        <v>158</v>
      </c>
      <c r="N609" s="781" t="s">
        <v>151</v>
      </c>
      <c r="O609" s="16">
        <v>72</v>
      </c>
      <c r="P609" s="253" t="s">
        <v>134</v>
      </c>
      <c r="Q609" s="253" t="s">
        <v>127</v>
      </c>
    </row>
    <row r="610" spans="1:33" ht="14.5" x14ac:dyDescent="0.25">
      <c r="A610" s="574">
        <v>607</v>
      </c>
      <c r="B610" s="696">
        <v>15</v>
      </c>
      <c r="C610" s="844">
        <v>45928</v>
      </c>
      <c r="D610" s="853" t="s">
        <v>175</v>
      </c>
      <c r="E610" s="836" t="str">
        <f t="shared" si="112"/>
        <v>LITCHFIELD COUNTY BLUES 30</v>
      </c>
      <c r="F610" s="836" t="str">
        <f t="shared" si="112"/>
        <v>FC CALDO VERDE</v>
      </c>
      <c r="G610" s="854"/>
      <c r="H610" s="847">
        <f>VLOOKUP(E610,START_TIMES,2)</f>
        <v>0.375</v>
      </c>
      <c r="I610" s="848" t="str">
        <f>VLOOKUP(E610,fields,2)</f>
        <v>New Milford HS (T), New Milford</v>
      </c>
      <c r="J610" s="849"/>
      <c r="K610" s="16"/>
      <c r="M610" s="781" t="s">
        <v>155</v>
      </c>
      <c r="N610" s="781" t="s">
        <v>153</v>
      </c>
      <c r="O610" s="16">
        <v>73</v>
      </c>
      <c r="P610" s="253" t="s">
        <v>131</v>
      </c>
      <c r="Q610" s="253" t="s">
        <v>129</v>
      </c>
    </row>
    <row r="611" spans="1:33" ht="14.5" x14ac:dyDescent="0.25">
      <c r="A611" s="574">
        <v>608</v>
      </c>
      <c r="B611" s="696">
        <v>15</v>
      </c>
      <c r="C611" s="844">
        <v>45928</v>
      </c>
      <c r="D611" s="853" t="s">
        <v>175</v>
      </c>
      <c r="E611" s="836" t="str">
        <f t="shared" si="112"/>
        <v>NORWALK FC</v>
      </c>
      <c r="F611" s="836" t="str">
        <f t="shared" si="112"/>
        <v>NAUGATUCK FUSION</v>
      </c>
      <c r="G611" s="846"/>
      <c r="H611" s="847">
        <f>VLOOKUP(E611,START_TIMES,2)</f>
        <v>0.41666666666666702</v>
      </c>
      <c r="I611" s="848" t="str">
        <f>VLOOKUP(E611,fields,2)</f>
        <v>Nathan Hale MS (T), Norwalk</v>
      </c>
      <c r="J611" s="849"/>
      <c r="K611" s="16"/>
      <c r="M611" s="781" t="s">
        <v>157</v>
      </c>
      <c r="N611" s="781" t="s">
        <v>156</v>
      </c>
      <c r="O611" s="16">
        <v>74</v>
      </c>
      <c r="P611" s="253" t="s">
        <v>133</v>
      </c>
      <c r="Q611" s="253" t="s">
        <v>132</v>
      </c>
    </row>
    <row r="612" spans="1:33" ht="14.5" x14ac:dyDescent="0.25">
      <c r="A612" s="574">
        <v>609</v>
      </c>
      <c r="B612" s="696">
        <v>15</v>
      </c>
      <c r="C612" s="844">
        <v>45928</v>
      </c>
      <c r="D612" s="853" t="s">
        <v>175</v>
      </c>
      <c r="E612" s="773" t="str">
        <f t="shared" si="112"/>
        <v>BYE 30</v>
      </c>
      <c r="F612" s="836" t="str">
        <f t="shared" si="112"/>
        <v>TRINITY FC</v>
      </c>
      <c r="G612" s="846"/>
      <c r="H612" s="847" t="str">
        <f>VLOOKUP(E612,START_TIMES,2)</f>
        <v>--</v>
      </c>
      <c r="I612" s="848" t="str">
        <f>VLOOKUP(E612,fields,2)</f>
        <v>--</v>
      </c>
      <c r="J612" s="849"/>
      <c r="K612" s="16"/>
      <c r="M612" s="781" t="s">
        <v>150</v>
      </c>
      <c r="N612" s="781" t="s">
        <v>159</v>
      </c>
      <c r="O612" s="16">
        <v>75</v>
      </c>
      <c r="P612" s="253" t="s">
        <v>126</v>
      </c>
      <c r="Q612" s="253" t="s">
        <v>136</v>
      </c>
    </row>
    <row r="613" spans="1:33" ht="14.5" x14ac:dyDescent="0.25">
      <c r="A613" s="574">
        <v>610</v>
      </c>
      <c r="B613" s="696" t="s">
        <v>0</v>
      </c>
      <c r="C613" s="844" t="s">
        <v>0</v>
      </c>
      <c r="D613" s="857" t="s">
        <v>0</v>
      </c>
      <c r="E613" s="858" t="s">
        <v>0</v>
      </c>
      <c r="F613" s="859" t="s">
        <v>0</v>
      </c>
      <c r="G613" s="846" t="s">
        <v>0</v>
      </c>
      <c r="H613" s="847" t="s">
        <v>0</v>
      </c>
      <c r="I613" s="848" t="s">
        <v>0</v>
      </c>
      <c r="J613" s="860" t="s">
        <v>0</v>
      </c>
      <c r="K613" s="16"/>
      <c r="M613" s="781"/>
      <c r="N613" s="781"/>
      <c r="O613" s="16">
        <v>76</v>
      </c>
      <c r="P613" s="253" t="s">
        <v>129</v>
      </c>
      <c r="Q613" s="253" t="s">
        <v>127</v>
      </c>
    </row>
    <row r="614" spans="1:33" ht="14.5" x14ac:dyDescent="0.25">
      <c r="A614" s="574">
        <v>611</v>
      </c>
      <c r="B614" s="696">
        <v>15</v>
      </c>
      <c r="C614" s="844">
        <v>45928</v>
      </c>
      <c r="D614" s="851" t="s">
        <v>11</v>
      </c>
      <c r="E614" s="836" t="str">
        <f t="shared" ref="E614:F618" si="113">VLOOKUP(M614,Teams,2)</f>
        <v>DANBURY UNITED 40</v>
      </c>
      <c r="F614" s="836" t="str">
        <f t="shared" si="113"/>
        <v>GREENWICH FC 40</v>
      </c>
      <c r="G614" s="846"/>
      <c r="H614" s="847">
        <f>VLOOKUP(E614,START_TIMES,2)</f>
        <v>0.45833333333333331</v>
      </c>
      <c r="I614" s="848" t="str">
        <f>VLOOKUP(E614,fields,2)</f>
        <v>Portuguese Cultural Center (G), Danbury</v>
      </c>
      <c r="J614" s="849"/>
      <c r="K614" s="16"/>
      <c r="M614" s="781" t="s">
        <v>162</v>
      </c>
      <c r="N614" s="781" t="s">
        <v>104</v>
      </c>
      <c r="O614" s="16">
        <v>77</v>
      </c>
      <c r="P614" s="253" t="s">
        <v>130</v>
      </c>
      <c r="Q614" s="253" t="s">
        <v>126</v>
      </c>
    </row>
    <row r="615" spans="1:33" ht="14.5" x14ac:dyDescent="0.25">
      <c r="A615" s="574">
        <v>612</v>
      </c>
      <c r="B615" s="696">
        <v>15</v>
      </c>
      <c r="C615" s="844">
        <v>45928</v>
      </c>
      <c r="D615" s="851" t="s">
        <v>11</v>
      </c>
      <c r="E615" s="836" t="str">
        <f t="shared" si="113"/>
        <v>STORM FC</v>
      </c>
      <c r="F615" s="836" t="str">
        <f t="shared" si="113"/>
        <v>CLUB NAPOLI 40</v>
      </c>
      <c r="G615" s="846"/>
      <c r="H615" s="847">
        <f>VLOOKUP(E615,START_TIMES,2)</f>
        <v>0.33333333333333331</v>
      </c>
      <c r="I615" s="848" t="str">
        <f>VLOOKUP(E615,fields,2)</f>
        <v>Wakeman Park (T), Westport</v>
      </c>
      <c r="J615" s="849"/>
      <c r="K615" s="16"/>
      <c r="M615" s="781" t="s">
        <v>108</v>
      </c>
      <c r="N615" s="781" t="s">
        <v>161</v>
      </c>
      <c r="O615" s="16">
        <v>78</v>
      </c>
      <c r="P615" s="253" t="s">
        <v>132</v>
      </c>
      <c r="Q615" s="253" t="s">
        <v>131</v>
      </c>
    </row>
    <row r="616" spans="1:33" ht="14.5" x14ac:dyDescent="0.25">
      <c r="A616" s="574">
        <v>613</v>
      </c>
      <c r="B616" s="696">
        <v>15</v>
      </c>
      <c r="C616" s="844">
        <v>45928</v>
      </c>
      <c r="D616" s="851" t="s">
        <v>11</v>
      </c>
      <c r="E616" s="836" t="str">
        <f t="shared" si="113"/>
        <v>GREENWICH PUMAS FC 40</v>
      </c>
      <c r="F616" s="836" t="str">
        <f t="shared" si="113"/>
        <v>FAIRFIELD GAC 40</v>
      </c>
      <c r="G616" s="846"/>
      <c r="H616" s="847">
        <f>VLOOKUP(E616,START_TIMES,2)</f>
        <v>0.41666666666666669</v>
      </c>
      <c r="I616" s="848" t="str">
        <f>VLOOKUP(E616,fields,2)</f>
        <v>Greenwich Fields</v>
      </c>
      <c r="J616" s="849"/>
      <c r="K616" s="16"/>
      <c r="M616" s="781" t="s">
        <v>105</v>
      </c>
      <c r="N616" s="781" t="s">
        <v>163</v>
      </c>
      <c r="O616" s="16">
        <v>79</v>
      </c>
      <c r="P616" s="253" t="s">
        <v>128</v>
      </c>
      <c r="Q616" s="253" t="s">
        <v>136</v>
      </c>
    </row>
    <row r="617" spans="1:33" ht="14.5" x14ac:dyDescent="0.25">
      <c r="A617" s="574">
        <v>614</v>
      </c>
      <c r="B617" s="696">
        <v>15</v>
      </c>
      <c r="C617" s="844">
        <v>45928</v>
      </c>
      <c r="D617" s="851" t="s">
        <v>11</v>
      </c>
      <c r="E617" s="836" t="str">
        <f t="shared" si="113"/>
        <v>SHEBEEN FC</v>
      </c>
      <c r="F617" s="836" t="str">
        <f t="shared" si="113"/>
        <v xml:space="preserve">GUILFORD CELTIC </v>
      </c>
      <c r="G617" s="846"/>
      <c r="H617" s="847">
        <f>VLOOKUP(E617,START_TIMES,2)</f>
        <v>0.41666666666666702</v>
      </c>
      <c r="I617" s="848" t="str">
        <f>VLOOKUP(E617,fields,2)</f>
        <v>Ludlowe HS (T), Fairfield</v>
      </c>
      <c r="J617" s="849"/>
      <c r="K617" s="16"/>
      <c r="M617" s="781" t="s">
        <v>107</v>
      </c>
      <c r="N617" s="781" t="s">
        <v>106</v>
      </c>
      <c r="O617" s="16">
        <v>80</v>
      </c>
      <c r="P617" s="253" t="s">
        <v>133</v>
      </c>
      <c r="Q617" s="253" t="s">
        <v>134</v>
      </c>
    </row>
    <row r="618" spans="1:33" ht="14.5" x14ac:dyDescent="0.25">
      <c r="A618" s="574">
        <v>615</v>
      </c>
      <c r="B618" s="696">
        <v>15</v>
      </c>
      <c r="C618" s="844">
        <v>45928</v>
      </c>
      <c r="D618" s="851" t="s">
        <v>11</v>
      </c>
      <c r="E618" s="836" t="str">
        <f t="shared" si="113"/>
        <v>CLINTON FC 40</v>
      </c>
      <c r="F618" s="836" t="str">
        <f t="shared" si="113"/>
        <v>VASCO DA GAMA 40</v>
      </c>
      <c r="G618" s="846"/>
      <c r="H618" s="847">
        <f>VLOOKUP(E618,START_TIMES,2)</f>
        <v>0.33333333333333331</v>
      </c>
      <c r="I618" s="848" t="str">
        <f>VLOOKUP(E618,fields,2)</f>
        <v>Indian River Sports Complex (T), Clinton</v>
      </c>
      <c r="J618" s="849"/>
      <c r="K618" s="16"/>
      <c r="M618" s="781" t="s">
        <v>160</v>
      </c>
      <c r="N618" s="781" t="s">
        <v>109</v>
      </c>
      <c r="O618" s="16">
        <v>81</v>
      </c>
      <c r="P618" s="253" t="s">
        <v>134</v>
      </c>
      <c r="Q618" s="253" t="s">
        <v>126</v>
      </c>
    </row>
    <row r="619" spans="1:33" ht="15" thickBot="1" x14ac:dyDescent="0.3">
      <c r="A619" s="574">
        <v>616</v>
      </c>
      <c r="B619" s="696"/>
      <c r="C619" s="844"/>
      <c r="D619" s="851"/>
      <c r="E619" s="836"/>
      <c r="F619" s="836"/>
      <c r="G619" s="846"/>
      <c r="H619" s="847"/>
      <c r="I619" s="848"/>
      <c r="J619" s="849"/>
      <c r="K619" s="16"/>
      <c r="M619" s="781"/>
      <c r="N619" s="781"/>
      <c r="O619" s="16">
        <v>82</v>
      </c>
      <c r="P619" s="253" t="s">
        <v>127</v>
      </c>
      <c r="Q619" s="253" t="s">
        <v>133</v>
      </c>
    </row>
    <row r="620" spans="1:33" ht="12.75" customHeight="1" thickTop="1" thickBot="1" x14ac:dyDescent="0.35">
      <c r="A620" s="574">
        <v>617</v>
      </c>
      <c r="B620" s="696">
        <v>15</v>
      </c>
      <c r="C620" s="844">
        <v>45928</v>
      </c>
      <c r="D620" s="861" t="s">
        <v>1114</v>
      </c>
      <c r="E620" s="836" t="e">
        <f t="shared" ref="E620:F623" si="114">VLOOKUP(M620,Teams,2)</f>
        <v>#N/A</v>
      </c>
      <c r="F620" s="836" t="e">
        <f t="shared" si="114"/>
        <v>#N/A</v>
      </c>
      <c r="G620" s="846"/>
      <c r="H620" s="847" t="e">
        <f>VLOOKUP(E620,START_TIMES,2)</f>
        <v>#N/A</v>
      </c>
      <c r="I620" s="848" t="e">
        <f>VLOOKUP(E620,fields,2)</f>
        <v>#N/A</v>
      </c>
      <c r="J620" s="849"/>
      <c r="K620" s="16"/>
      <c r="M620" s="781"/>
      <c r="N620" s="781"/>
      <c r="O620" s="16">
        <v>83</v>
      </c>
      <c r="P620" s="253" t="s">
        <v>129</v>
      </c>
      <c r="Q620" s="253" t="s">
        <v>136</v>
      </c>
      <c r="S620" s="16"/>
      <c r="T620" s="198"/>
      <c r="U620" s="198"/>
      <c r="V620" s="16">
        <v>74</v>
      </c>
      <c r="W620" s="209"/>
      <c r="X620" s="215"/>
      <c r="Y620" s="16"/>
      <c r="Z620" s="16"/>
      <c r="AC620" s="16"/>
    </row>
    <row r="621" spans="1:33" s="1" customFormat="1" ht="12" customHeight="1" thickTop="1" x14ac:dyDescent="0.25">
      <c r="A621" s="574">
        <v>618</v>
      </c>
      <c r="B621" s="696">
        <v>15</v>
      </c>
      <c r="C621" s="844">
        <v>45928</v>
      </c>
      <c r="D621" s="861" t="s">
        <v>1114</v>
      </c>
      <c r="E621" s="836" t="e">
        <f t="shared" si="114"/>
        <v>#N/A</v>
      </c>
      <c r="F621" s="836" t="e">
        <f t="shared" si="114"/>
        <v>#N/A</v>
      </c>
      <c r="G621" s="846"/>
      <c r="H621" s="847" t="e">
        <f>VLOOKUP(E621,START_TIMES,2)</f>
        <v>#N/A</v>
      </c>
      <c r="I621" s="848" t="e">
        <f>VLOOKUP(E621,fields,2)</f>
        <v>#N/A</v>
      </c>
      <c r="J621" s="849"/>
      <c r="K621" s="16"/>
      <c r="L621" s="16"/>
      <c r="M621" s="781"/>
      <c r="N621" s="781"/>
      <c r="O621" s="16">
        <v>84</v>
      </c>
      <c r="P621" s="253" t="s">
        <v>132</v>
      </c>
      <c r="Q621" s="253" t="s">
        <v>128</v>
      </c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 s="258"/>
      <c r="AF621"/>
      <c r="AG621"/>
    </row>
    <row r="622" spans="1:33" ht="12.75" customHeight="1" x14ac:dyDescent="0.3">
      <c r="A622" s="574">
        <v>619</v>
      </c>
      <c r="B622" s="696">
        <v>15</v>
      </c>
      <c r="C622" s="844">
        <v>45928</v>
      </c>
      <c r="D622" s="861" t="s">
        <v>1114</v>
      </c>
      <c r="E622" s="836" t="e">
        <f t="shared" si="114"/>
        <v>#N/A</v>
      </c>
      <c r="F622" s="836" t="e">
        <f t="shared" si="114"/>
        <v>#N/A</v>
      </c>
      <c r="G622" s="846"/>
      <c r="H622" s="847" t="e">
        <f>VLOOKUP(E622,START_TIMES,2)</f>
        <v>#N/A</v>
      </c>
      <c r="I622" s="848" t="e">
        <f>VLOOKUP(E622,fields,2)</f>
        <v>#N/A</v>
      </c>
      <c r="J622" s="849"/>
      <c r="K622" s="16"/>
      <c r="M622" s="781"/>
      <c r="N622" s="781"/>
      <c r="O622" s="16">
        <v>85</v>
      </c>
      <c r="P622" s="253" t="s">
        <v>131</v>
      </c>
      <c r="Q622" s="253" t="s">
        <v>130</v>
      </c>
      <c r="S622" s="16"/>
      <c r="T622" s="288"/>
      <c r="U622" s="288"/>
      <c r="V622" s="16"/>
      <c r="W622" s="227"/>
      <c r="X622" s="289"/>
      <c r="Y622" s="16"/>
      <c r="Z622" s="16"/>
      <c r="AC622" s="16"/>
    </row>
    <row r="623" spans="1:33" ht="12.75" customHeight="1" x14ac:dyDescent="0.25">
      <c r="A623" s="574">
        <v>620</v>
      </c>
      <c r="B623" s="696">
        <v>15</v>
      </c>
      <c r="C623" s="844">
        <v>45928</v>
      </c>
      <c r="D623" s="861" t="s">
        <v>1114</v>
      </c>
      <c r="E623" s="836" t="e">
        <f t="shared" si="114"/>
        <v>#N/A</v>
      </c>
      <c r="F623" s="836" t="e">
        <f t="shared" si="114"/>
        <v>#N/A</v>
      </c>
      <c r="G623" s="846"/>
      <c r="H623" s="847" t="e">
        <f>VLOOKUP(E623,START_TIMES,2)</f>
        <v>#N/A</v>
      </c>
      <c r="I623" s="848" t="e">
        <f>VLOOKUP(E623,fields,2)</f>
        <v>#N/A</v>
      </c>
      <c r="J623" s="849"/>
      <c r="K623" s="16"/>
      <c r="M623" s="781"/>
      <c r="N623" s="781"/>
      <c r="O623" s="16">
        <v>86</v>
      </c>
      <c r="P623" s="253" t="s">
        <v>126</v>
      </c>
      <c r="Q623" s="253" t="s">
        <v>129</v>
      </c>
    </row>
    <row r="624" spans="1:33" ht="14.5" x14ac:dyDescent="0.25">
      <c r="A624" s="574">
        <v>621</v>
      </c>
      <c r="B624" s="696"/>
      <c r="C624" s="844"/>
      <c r="D624" s="851"/>
      <c r="E624" s="836"/>
      <c r="F624" s="836"/>
      <c r="G624" s="846"/>
      <c r="H624" s="847"/>
      <c r="I624" s="848"/>
      <c r="J624" s="849"/>
      <c r="K624" s="16"/>
      <c r="M624" s="781"/>
      <c r="N624" s="781"/>
      <c r="O624" s="16">
        <v>87</v>
      </c>
      <c r="P624" s="253" t="s">
        <v>133</v>
      </c>
      <c r="Q624" s="253" t="s">
        <v>130</v>
      </c>
    </row>
    <row r="625" spans="1:17" ht="12.75" customHeight="1" x14ac:dyDescent="0.25">
      <c r="A625" s="574">
        <v>622</v>
      </c>
      <c r="B625" s="696">
        <v>15</v>
      </c>
      <c r="C625" s="844">
        <v>45928</v>
      </c>
      <c r="D625" s="865" t="s">
        <v>1115</v>
      </c>
      <c r="E625" s="836" t="e">
        <f t="shared" ref="E625:F628" si="115">VLOOKUP(M625,Teams,2)</f>
        <v>#N/A</v>
      </c>
      <c r="F625" s="836" t="e">
        <f t="shared" si="115"/>
        <v>#N/A</v>
      </c>
      <c r="G625" s="846"/>
      <c r="H625" s="847" t="e">
        <f>VLOOKUP(E625,START_TIMES,2)</f>
        <v>#N/A</v>
      </c>
      <c r="I625" s="848" t="e">
        <f>VLOOKUP(E625,fields,2)</f>
        <v>#N/A</v>
      </c>
      <c r="J625" s="849"/>
      <c r="K625" s="16"/>
      <c r="M625" s="781"/>
      <c r="N625" s="781"/>
      <c r="O625" s="16">
        <v>88</v>
      </c>
      <c r="P625" s="253" t="s">
        <v>128</v>
      </c>
      <c r="Q625" s="253" t="s">
        <v>134</v>
      </c>
    </row>
    <row r="626" spans="1:17" ht="12.75" customHeight="1" x14ac:dyDescent="0.25">
      <c r="A626" s="574">
        <v>623</v>
      </c>
      <c r="B626" s="696">
        <v>15</v>
      </c>
      <c r="C626" s="844">
        <v>45928</v>
      </c>
      <c r="D626" s="865" t="s">
        <v>1115</v>
      </c>
      <c r="E626" s="836" t="e">
        <f t="shared" si="115"/>
        <v>#N/A</v>
      </c>
      <c r="F626" s="836" t="e">
        <f t="shared" si="115"/>
        <v>#N/A</v>
      </c>
      <c r="G626" s="846"/>
      <c r="H626" s="847" t="e">
        <f>VLOOKUP(E626,START_TIMES,2)</f>
        <v>#N/A</v>
      </c>
      <c r="I626" s="848" t="e">
        <f>VLOOKUP(E626,fields,2)</f>
        <v>#N/A</v>
      </c>
      <c r="J626" s="849"/>
      <c r="K626" s="16"/>
      <c r="M626" s="781"/>
      <c r="N626" s="781"/>
      <c r="O626" s="16">
        <v>89</v>
      </c>
      <c r="P626" s="253" t="s">
        <v>136</v>
      </c>
      <c r="Q626" s="253" t="s">
        <v>132</v>
      </c>
    </row>
    <row r="627" spans="1:17" ht="12.75" customHeight="1" x14ac:dyDescent="0.25">
      <c r="A627" s="574">
        <v>624</v>
      </c>
      <c r="B627" s="696">
        <v>15</v>
      </c>
      <c r="C627" s="844">
        <v>45928</v>
      </c>
      <c r="D627" s="865" t="s">
        <v>1115</v>
      </c>
      <c r="E627" s="836" t="e">
        <f t="shared" si="115"/>
        <v>#N/A</v>
      </c>
      <c r="F627" s="836" t="e">
        <f t="shared" si="115"/>
        <v>#N/A</v>
      </c>
      <c r="G627" s="846"/>
      <c r="H627" s="847" t="e">
        <f>VLOOKUP(E627,START_TIMES,2)</f>
        <v>#N/A</v>
      </c>
      <c r="I627" s="848" t="e">
        <f>VLOOKUP(E627,fields,2)</f>
        <v>#N/A</v>
      </c>
      <c r="J627" s="849"/>
      <c r="K627" s="16"/>
      <c r="M627" s="781"/>
      <c r="N627" s="781"/>
      <c r="O627" s="16">
        <v>90</v>
      </c>
      <c r="P627" s="253" t="s">
        <v>131</v>
      </c>
      <c r="Q627" s="253" t="s">
        <v>127</v>
      </c>
    </row>
    <row r="628" spans="1:17" ht="12.75" customHeight="1" x14ac:dyDescent="0.25">
      <c r="A628" s="574">
        <v>625</v>
      </c>
      <c r="B628" s="696">
        <v>15</v>
      </c>
      <c r="C628" s="844">
        <v>45928</v>
      </c>
      <c r="D628" s="865" t="s">
        <v>1115</v>
      </c>
      <c r="E628" s="836" t="e">
        <f t="shared" si="115"/>
        <v>#N/A</v>
      </c>
      <c r="F628" s="836" t="e">
        <f t="shared" si="115"/>
        <v>#N/A</v>
      </c>
      <c r="G628" s="846"/>
      <c r="H628" s="847" t="e">
        <f>VLOOKUP(E628,START_TIMES,2)</f>
        <v>#N/A</v>
      </c>
      <c r="I628" s="848" t="e">
        <f>VLOOKUP(E628,fields,2)</f>
        <v>#N/A</v>
      </c>
      <c r="J628" s="849"/>
      <c r="K628" s="16"/>
      <c r="M628" s="781"/>
      <c r="N628" s="781"/>
      <c r="O628" s="784">
        <v>1</v>
      </c>
      <c r="P628" s="253" t="s">
        <v>147</v>
      </c>
      <c r="Q628" s="253" t="s">
        <v>142</v>
      </c>
    </row>
    <row r="629" spans="1:17" ht="14.5" x14ac:dyDescent="0.25">
      <c r="A629" s="574">
        <v>626</v>
      </c>
      <c r="B629" s="696"/>
      <c r="C629" s="844"/>
      <c r="D629" s="851"/>
      <c r="E629" s="836"/>
      <c r="F629" s="836"/>
      <c r="G629" s="846"/>
      <c r="H629" s="847"/>
      <c r="I629" s="848"/>
      <c r="J629" s="849"/>
      <c r="K629" s="16"/>
      <c r="M629" s="781"/>
      <c r="N629" s="781"/>
      <c r="O629" s="784">
        <v>2</v>
      </c>
      <c r="P629" s="253" t="s">
        <v>135</v>
      </c>
      <c r="Q629" s="253" t="s">
        <v>146</v>
      </c>
    </row>
    <row r="630" spans="1:17" ht="14.5" x14ac:dyDescent="0.25">
      <c r="A630" s="574">
        <v>627</v>
      </c>
      <c r="B630" s="696">
        <v>15</v>
      </c>
      <c r="C630" s="844">
        <v>45928</v>
      </c>
      <c r="D630" s="845" t="s">
        <v>1076</v>
      </c>
      <c r="E630" s="836" t="str">
        <f t="shared" ref="E630:F634" si="116">VLOOKUP(M630,Teams,2)</f>
        <v>GREENWICH FC 50</v>
      </c>
      <c r="F630" s="836" t="str">
        <f t="shared" si="116"/>
        <v>NORWALK MARINERS LEGENDS</v>
      </c>
      <c r="G630" s="854"/>
      <c r="H630" s="847">
        <f>VLOOKUP(E630,START_TIMES,2)</f>
        <v>0.41666666666666702</v>
      </c>
      <c r="I630" s="848" t="str">
        <f>VLOOKUP(E630,fields,2)</f>
        <v>Greenwich Fields</v>
      </c>
      <c r="J630" s="849"/>
      <c r="K630" s="16"/>
      <c r="M630" s="779" t="s">
        <v>128</v>
      </c>
      <c r="N630" s="779" t="s">
        <v>130</v>
      </c>
      <c r="O630" s="784">
        <v>3</v>
      </c>
      <c r="P630" s="253" t="s">
        <v>141</v>
      </c>
      <c r="Q630" s="253" t="s">
        <v>138</v>
      </c>
    </row>
    <row r="631" spans="1:17" ht="14.5" x14ac:dyDescent="0.25">
      <c r="A631" s="574">
        <v>628</v>
      </c>
      <c r="B631" s="696">
        <v>15</v>
      </c>
      <c r="C631" s="844">
        <v>45928</v>
      </c>
      <c r="D631" s="845" t="s">
        <v>1076</v>
      </c>
      <c r="E631" s="836" t="str">
        <f t="shared" si="116"/>
        <v>VASCO DA GAMA 50</v>
      </c>
      <c r="F631" s="836" t="str">
        <f t="shared" si="116"/>
        <v>FAIRFIELD GAC 50</v>
      </c>
      <c r="G631" s="854"/>
      <c r="H631" s="847">
        <f>VLOOKUP(E631,START_TIMES,2)</f>
        <v>0.41666666666666702</v>
      </c>
      <c r="I631" s="848" t="str">
        <f>VLOOKUP(E631,fields,2)</f>
        <v>Veterans Memorial Park (T), Bridgeport</v>
      </c>
      <c r="J631" s="849"/>
      <c r="K631" s="16"/>
      <c r="M631" s="779" t="s">
        <v>134</v>
      </c>
      <c r="N631" s="779" t="s">
        <v>127</v>
      </c>
      <c r="O631" s="784">
        <v>4</v>
      </c>
      <c r="P631" s="253" t="s">
        <v>148</v>
      </c>
      <c r="Q631" s="253" t="s">
        <v>144</v>
      </c>
    </row>
    <row r="632" spans="1:17" ht="14.5" x14ac:dyDescent="0.25">
      <c r="A632" s="574">
        <v>629</v>
      </c>
      <c r="B632" s="696">
        <v>15</v>
      </c>
      <c r="C632" s="844">
        <v>45928</v>
      </c>
      <c r="D632" s="845" t="s">
        <v>1076</v>
      </c>
      <c r="E632" s="836" t="str">
        <f t="shared" si="116"/>
        <v>NORWALK SPORT COLOMBIA 50</v>
      </c>
      <c r="F632" s="836" t="str">
        <f t="shared" si="116"/>
        <v>GREENWICH PUMAS FC 50</v>
      </c>
      <c r="G632" s="854"/>
      <c r="H632" s="847">
        <v>0.33333333333333331</v>
      </c>
      <c r="I632" s="848" t="str">
        <f>VLOOKUP(E632,fields,2)</f>
        <v>Nathan Hale MS (T), Norwalk</v>
      </c>
      <c r="J632" s="849"/>
      <c r="K632" s="16"/>
      <c r="M632" s="779" t="s">
        <v>131</v>
      </c>
      <c r="N632" s="779" t="s">
        <v>129</v>
      </c>
      <c r="O632" s="784">
        <v>5</v>
      </c>
      <c r="P632" s="253" t="s">
        <v>149</v>
      </c>
      <c r="Q632" s="253" t="s">
        <v>137</v>
      </c>
    </row>
    <row r="633" spans="1:17" ht="14.5" x14ac:dyDescent="0.25">
      <c r="A633" s="574">
        <v>630</v>
      </c>
      <c r="B633" s="696">
        <v>15</v>
      </c>
      <c r="C633" s="844">
        <v>45928</v>
      </c>
      <c r="D633" s="845" t="s">
        <v>1076</v>
      </c>
      <c r="E633" s="836" t="str">
        <f t="shared" si="116"/>
        <v>STAMFORD CITY</v>
      </c>
      <c r="F633" s="836" t="str">
        <f t="shared" si="116"/>
        <v>REBELS UNITED</v>
      </c>
      <c r="G633" s="854"/>
      <c r="H633" s="847">
        <f>VLOOKUP(E633,START_TIMES,2)</f>
        <v>0.41666666666666702</v>
      </c>
      <c r="I633" s="848" t="str">
        <f>VLOOKUP(E633,fields,2)</f>
        <v>West Beach Fields (T), Stamford</v>
      </c>
      <c r="J633" s="849"/>
      <c r="K633" s="16"/>
      <c r="M633" s="779" t="s">
        <v>133</v>
      </c>
      <c r="N633" s="779" t="s">
        <v>132</v>
      </c>
      <c r="O633" s="784">
        <v>6</v>
      </c>
      <c r="P633" s="253" t="s">
        <v>146</v>
      </c>
      <c r="Q633" s="253" t="s">
        <v>148</v>
      </c>
    </row>
    <row r="634" spans="1:17" ht="14.5" x14ac:dyDescent="0.25">
      <c r="A634" s="574">
        <v>631</v>
      </c>
      <c r="B634" s="696">
        <v>15</v>
      </c>
      <c r="C634" s="844">
        <v>45928</v>
      </c>
      <c r="D634" s="845" t="s">
        <v>1076</v>
      </c>
      <c r="E634" s="868" t="str">
        <f t="shared" si="116"/>
        <v>BYE 50</v>
      </c>
      <c r="F634" s="836" t="str">
        <f t="shared" si="116"/>
        <v>WESTPORT FC</v>
      </c>
      <c r="G634" s="854"/>
      <c r="H634" s="847" t="str">
        <f>VLOOKUP(E634,START_TIMES,2)</f>
        <v>--</v>
      </c>
      <c r="I634" s="848" t="str">
        <f>VLOOKUP(E634,fields,2)</f>
        <v>--</v>
      </c>
      <c r="J634" s="849"/>
      <c r="K634" s="16"/>
      <c r="M634" s="779" t="s">
        <v>126</v>
      </c>
      <c r="N634" s="779" t="s">
        <v>136</v>
      </c>
      <c r="O634" s="784">
        <v>7</v>
      </c>
      <c r="P634" s="253" t="s">
        <v>147</v>
      </c>
      <c r="Q634" s="253" t="s">
        <v>137</v>
      </c>
    </row>
    <row r="635" spans="1:17" ht="14.5" x14ac:dyDescent="0.3">
      <c r="A635" s="574">
        <v>632</v>
      </c>
      <c r="B635" s="696" t="s">
        <v>0</v>
      </c>
      <c r="C635" s="844" t="s">
        <v>0</v>
      </c>
      <c r="D635" s="857" t="s">
        <v>0</v>
      </c>
      <c r="E635" s="858" t="s">
        <v>0</v>
      </c>
      <c r="F635" s="859" t="s">
        <v>0</v>
      </c>
      <c r="G635" s="846" t="s">
        <v>0</v>
      </c>
      <c r="H635" s="847" t="s">
        <v>0</v>
      </c>
      <c r="I635" s="848" t="s">
        <v>0</v>
      </c>
      <c r="J635" s="860" t="s">
        <v>0</v>
      </c>
      <c r="K635" s="16"/>
      <c r="M635" s="736"/>
      <c r="N635" s="736"/>
      <c r="O635" s="784">
        <v>8</v>
      </c>
      <c r="P635" s="253" t="s">
        <v>142</v>
      </c>
      <c r="Q635" s="253" t="s">
        <v>141</v>
      </c>
    </row>
    <row r="636" spans="1:17" ht="14.5" x14ac:dyDescent="0.25">
      <c r="A636" s="574">
        <v>633</v>
      </c>
      <c r="B636" s="696">
        <v>15</v>
      </c>
      <c r="C636" s="844">
        <v>45928</v>
      </c>
      <c r="D636" s="870" t="s">
        <v>1113</v>
      </c>
      <c r="E636" s="836" t="str">
        <f t="shared" ref="E636:F640" si="117">VLOOKUP(M636,Teams,2)</f>
        <v>EAST HAVEN SC</v>
      </c>
      <c r="F636" s="836" t="str">
        <f t="shared" si="117"/>
        <v>GUILFORD BLACK EAGLES</v>
      </c>
      <c r="G636" s="854"/>
      <c r="H636" s="847">
        <f>VLOOKUP(E636,START_TIMES,2)</f>
        <v>0.41666666666666669</v>
      </c>
      <c r="I636" s="848" t="str">
        <f>VLOOKUP(E636,fields,2)</f>
        <v>East Haven MS (G), East Haven</v>
      </c>
      <c r="J636" s="849"/>
      <c r="K636" s="16"/>
      <c r="M636" s="747" t="s">
        <v>142</v>
      </c>
      <c r="N636" s="747" t="s">
        <v>146</v>
      </c>
      <c r="O636" s="784">
        <v>9</v>
      </c>
      <c r="P636" s="253" t="s">
        <v>144</v>
      </c>
      <c r="Q636" s="253" t="s">
        <v>135</v>
      </c>
    </row>
    <row r="637" spans="1:17" ht="14.5" x14ac:dyDescent="0.25">
      <c r="A637" s="574">
        <v>634</v>
      </c>
      <c r="B637" s="696">
        <v>15</v>
      </c>
      <c r="C637" s="844">
        <v>45928</v>
      </c>
      <c r="D637" s="870" t="s">
        <v>1113</v>
      </c>
      <c r="E637" s="836" t="str">
        <f t="shared" si="117"/>
        <v>VASCO DA GAMA 60</v>
      </c>
      <c r="F637" s="836" t="str">
        <f t="shared" si="117"/>
        <v>CLUB NAPOLI 50</v>
      </c>
      <c r="G637" s="854"/>
      <c r="H637" s="847">
        <f>VLOOKUP(E637,START_TIMES,2)</f>
        <v>0.33333333333333331</v>
      </c>
      <c r="I637" s="848" t="str">
        <f>VLOOKUP(E637,fields,2)</f>
        <v>Veterans Memorial Park (T), Bridgeport</v>
      </c>
      <c r="J637" s="849"/>
      <c r="K637" s="16"/>
      <c r="M637" s="747" t="s">
        <v>135</v>
      </c>
      <c r="N637" s="747" t="s">
        <v>141</v>
      </c>
      <c r="O637" s="784">
        <v>10</v>
      </c>
      <c r="P637" s="253" t="s">
        <v>138</v>
      </c>
      <c r="Q637" s="253" t="s">
        <v>149</v>
      </c>
    </row>
    <row r="638" spans="1:17" ht="14.5" x14ac:dyDescent="0.25">
      <c r="A638" s="574">
        <v>635</v>
      </c>
      <c r="B638" s="696">
        <v>15</v>
      </c>
      <c r="C638" s="844">
        <v>45928</v>
      </c>
      <c r="D638" s="870" t="s">
        <v>1113</v>
      </c>
      <c r="E638" s="836" t="str">
        <f t="shared" si="117"/>
        <v>HAVEN FC</v>
      </c>
      <c r="F638" s="836" t="str">
        <f t="shared" si="117"/>
        <v>GREENWICH PUMAS FC 56</v>
      </c>
      <c r="G638" s="854"/>
      <c r="H638" s="847">
        <f>VLOOKUP(E638,START_TIMES,2)</f>
        <v>0.41666666666666669</v>
      </c>
      <c r="I638" s="848" t="str">
        <f>VLOOKUP(E638,fields,2)</f>
        <v>Woodhouse Field (G), Wallingford</v>
      </c>
      <c r="J638" s="849"/>
      <c r="K638" s="16"/>
      <c r="M638" s="747" t="s">
        <v>147</v>
      </c>
      <c r="N638" s="747" t="s">
        <v>144</v>
      </c>
      <c r="O638" s="784">
        <v>11</v>
      </c>
      <c r="P638" s="253" t="s">
        <v>141</v>
      </c>
      <c r="Q638" s="253" t="s">
        <v>147</v>
      </c>
    </row>
    <row r="639" spans="1:17" ht="14.5" x14ac:dyDescent="0.25">
      <c r="A639" s="574">
        <v>636</v>
      </c>
      <c r="B639" s="696">
        <v>15</v>
      </c>
      <c r="C639" s="844">
        <v>45928</v>
      </c>
      <c r="D639" s="870" t="s">
        <v>1113</v>
      </c>
      <c r="E639" s="836" t="str">
        <f t="shared" si="117"/>
        <v>SOUTHEAST CT</v>
      </c>
      <c r="F639" s="836" t="str">
        <f t="shared" si="117"/>
        <v>NORTH BRANFORD LEGENDS</v>
      </c>
      <c r="G639" s="854"/>
      <c r="H639" s="847">
        <f>VLOOKUP(E639,START_TIMES,2)</f>
        <v>0.41666666666666702</v>
      </c>
      <c r="I639" s="848" t="str">
        <f>VLOOKUP(E639,fields,2)</f>
        <v>Killingworth Rec Park (G), Killingworth</v>
      </c>
      <c r="J639" s="849"/>
      <c r="K639" s="16"/>
      <c r="M639" s="747" t="s">
        <v>149</v>
      </c>
      <c r="N639" s="747" t="s">
        <v>148</v>
      </c>
      <c r="O639" s="784">
        <v>12</v>
      </c>
      <c r="P639" s="253" t="s">
        <v>146</v>
      </c>
      <c r="Q639" s="253" t="s">
        <v>149</v>
      </c>
    </row>
    <row r="640" spans="1:17" ht="14.5" x14ac:dyDescent="0.25">
      <c r="A640" s="574">
        <v>637</v>
      </c>
      <c r="B640" s="696">
        <v>15</v>
      </c>
      <c r="C640" s="844">
        <v>45928</v>
      </c>
      <c r="D640" s="870" t="s">
        <v>1113</v>
      </c>
      <c r="E640" s="836" t="str">
        <f t="shared" si="117"/>
        <v>CHESHIRE AZZURRI</v>
      </c>
      <c r="F640" s="836" t="str">
        <f t="shared" si="117"/>
        <v>ZIMMITTI SC</v>
      </c>
      <c r="G640" s="854"/>
      <c r="H640" s="847">
        <v>0.45833333333333331</v>
      </c>
      <c r="I640" s="848" t="str">
        <f>VLOOKUP(E640,fields,2)</f>
        <v>Quinnipiac Park (G), Cheshire</v>
      </c>
      <c r="J640" s="849"/>
      <c r="K640" s="16"/>
      <c r="M640" s="747" t="s">
        <v>138</v>
      </c>
      <c r="N640" s="747" t="s">
        <v>137</v>
      </c>
      <c r="O640" s="784">
        <v>13</v>
      </c>
      <c r="P640" s="253" t="s">
        <v>144</v>
      </c>
      <c r="Q640" s="253" t="s">
        <v>138</v>
      </c>
    </row>
    <row r="641" spans="1:17" ht="14.5" x14ac:dyDescent="0.3">
      <c r="A641" s="574">
        <v>638</v>
      </c>
      <c r="B641" s="696"/>
      <c r="C641" s="844"/>
      <c r="D641" s="870"/>
      <c r="E641" s="878"/>
      <c r="F641" s="878"/>
      <c r="G641" s="896"/>
      <c r="H641" s="884"/>
      <c r="I641" s="885"/>
      <c r="J641" s="849"/>
      <c r="K641" s="16"/>
      <c r="M641" s="737"/>
      <c r="N641" s="737"/>
      <c r="O641" s="784">
        <v>14</v>
      </c>
      <c r="P641" s="253" t="s">
        <v>135</v>
      </c>
      <c r="Q641" s="253" t="s">
        <v>142</v>
      </c>
    </row>
    <row r="642" spans="1:17" ht="14.5" x14ac:dyDescent="0.25">
      <c r="A642" s="574">
        <v>639</v>
      </c>
      <c r="B642" s="696">
        <v>16</v>
      </c>
      <c r="C642" s="844">
        <v>45935</v>
      </c>
      <c r="D642" s="850" t="s">
        <v>10</v>
      </c>
      <c r="E642" s="836" t="str">
        <f t="shared" ref="E642:F646" si="118">VLOOKUP(M642,Teams,2)</f>
        <v xml:space="preserve">FC SHELTON </v>
      </c>
      <c r="F642" s="836" t="str">
        <f t="shared" si="118"/>
        <v>CLINTON FC 30</v>
      </c>
      <c r="G642" s="846"/>
      <c r="H642" s="847">
        <f>VLOOKUP(E642,START_TIMES,2)</f>
        <v>0.33333333333333331</v>
      </c>
      <c r="I642" s="848" t="str">
        <f>VLOOKUP(E642,fields,2)</f>
        <v>Nike Site (G), Shelton</v>
      </c>
      <c r="J642" s="849"/>
      <c r="K642" s="16"/>
      <c r="M642" s="5" t="s">
        <v>99</v>
      </c>
      <c r="N642" s="5" t="s">
        <v>96</v>
      </c>
      <c r="O642" s="784">
        <v>15</v>
      </c>
      <c r="P642" s="253" t="s">
        <v>148</v>
      </c>
      <c r="Q642" s="253" t="s">
        <v>137</v>
      </c>
    </row>
    <row r="643" spans="1:17" ht="14.5" x14ac:dyDescent="0.25">
      <c r="A643" s="574">
        <v>640</v>
      </c>
      <c r="B643" s="696">
        <v>16</v>
      </c>
      <c r="C643" s="844">
        <v>45935</v>
      </c>
      <c r="D643" s="850" t="s">
        <v>10</v>
      </c>
      <c r="E643" s="869" t="str">
        <f t="shared" si="118"/>
        <v>CHESHIRE SC UNITED</v>
      </c>
      <c r="F643" s="869" t="str">
        <f t="shared" si="118"/>
        <v>GREENWICH FC 30</v>
      </c>
      <c r="G643" s="846"/>
      <c r="H643" s="847">
        <f>VLOOKUP(E643,START_TIMES,2)</f>
        <v>0.375</v>
      </c>
      <c r="I643" s="848" t="str">
        <f>VLOOKUP(E643,fields,2)</f>
        <v>Choate Rosemary Hall (T), Wallingford</v>
      </c>
      <c r="J643" s="849"/>
      <c r="K643" s="16"/>
      <c r="M643" s="5" t="s">
        <v>97</v>
      </c>
      <c r="N643" s="5" t="s">
        <v>94</v>
      </c>
      <c r="O643" s="784">
        <v>16</v>
      </c>
      <c r="P643" s="253" t="s">
        <v>137</v>
      </c>
      <c r="Q643" s="253" t="s">
        <v>146</v>
      </c>
    </row>
    <row r="644" spans="1:17" ht="14.5" x14ac:dyDescent="0.25">
      <c r="A644" s="574">
        <v>641</v>
      </c>
      <c r="B644" s="696">
        <v>16</v>
      </c>
      <c r="C644" s="844">
        <v>45935</v>
      </c>
      <c r="D644" s="850" t="s">
        <v>10</v>
      </c>
      <c r="E644" s="836" t="str">
        <f t="shared" si="118"/>
        <v>MILFORD AMIGOS</v>
      </c>
      <c r="F644" s="836" t="str">
        <f t="shared" si="118"/>
        <v>HAMDEN ALL STARS</v>
      </c>
      <c r="G644" s="846"/>
      <c r="H644" s="847">
        <f>VLOOKUP(E644,START_TIMES,2)</f>
        <v>0.33333333333333331</v>
      </c>
      <c r="I644" s="848" t="str">
        <f>VLOOKUP(E644,fields,2)</f>
        <v>Pease Road (G), Woodbridge</v>
      </c>
      <c r="J644" s="849"/>
      <c r="K644" s="16"/>
      <c r="M644" s="5" t="s">
        <v>98</v>
      </c>
      <c r="N644" s="5" t="s">
        <v>92</v>
      </c>
      <c r="O644" s="784">
        <v>17</v>
      </c>
      <c r="P644" s="253" t="s">
        <v>142</v>
      </c>
      <c r="Q644" s="253" t="s">
        <v>138</v>
      </c>
    </row>
    <row r="645" spans="1:17" ht="14.5" x14ac:dyDescent="0.25">
      <c r="A645" s="574">
        <v>642</v>
      </c>
      <c r="B645" s="696">
        <v>16</v>
      </c>
      <c r="C645" s="844">
        <v>45935</v>
      </c>
      <c r="D645" s="850" t="s">
        <v>10</v>
      </c>
      <c r="E645" s="836" t="str">
        <f t="shared" si="118"/>
        <v>DANBURY UNITED</v>
      </c>
      <c r="F645" s="836" t="str">
        <f t="shared" si="118"/>
        <v>STAMFORD FC</v>
      </c>
      <c r="G645" s="846"/>
      <c r="H645" s="847">
        <f>VLOOKUP(E645,START_TIMES,2)</f>
        <v>0.375</v>
      </c>
      <c r="I645" s="848" t="str">
        <f>VLOOKUP(E645,fields,2)</f>
        <v>Portuguese Cultural Center (G), Danbury</v>
      </c>
      <c r="J645" s="849"/>
      <c r="K645" s="16"/>
      <c r="M645" s="5" t="s">
        <v>93</v>
      </c>
      <c r="N645" s="5" t="s">
        <v>101</v>
      </c>
      <c r="O645" s="784">
        <v>18</v>
      </c>
      <c r="P645" s="253" t="s">
        <v>144</v>
      </c>
      <c r="Q645" s="253" t="s">
        <v>149</v>
      </c>
    </row>
    <row r="646" spans="1:17" ht="14.5" x14ac:dyDescent="0.25">
      <c r="A646" s="574">
        <v>643</v>
      </c>
      <c r="B646" s="696">
        <v>16</v>
      </c>
      <c r="C646" s="844">
        <v>45935</v>
      </c>
      <c r="D646" s="850" t="s">
        <v>10</v>
      </c>
      <c r="E646" s="836" t="str">
        <f t="shared" si="118"/>
        <v>MILFORD TUESDAY</v>
      </c>
      <c r="F646" s="836" t="str">
        <f t="shared" si="118"/>
        <v>SALTY DOGS</v>
      </c>
      <c r="G646" s="846"/>
      <c r="H646" s="847">
        <f>VLOOKUP(E646,START_TIMES,2)</f>
        <v>0.33333333333333331</v>
      </c>
      <c r="I646" s="848" t="str">
        <f>VLOOKUP(E646,fields,2)</f>
        <v>Witek Park (G), Derby</v>
      </c>
      <c r="J646" s="849"/>
      <c r="K646" s="16"/>
      <c r="M646" s="5" t="s">
        <v>100</v>
      </c>
      <c r="N646" s="5" t="s">
        <v>95</v>
      </c>
      <c r="O646" s="784">
        <v>19</v>
      </c>
      <c r="P646" s="253" t="s">
        <v>147</v>
      </c>
      <c r="Q646" s="253" t="s">
        <v>135</v>
      </c>
    </row>
    <row r="647" spans="1:17" ht="14.5" x14ac:dyDescent="0.25">
      <c r="A647" s="574">
        <v>644</v>
      </c>
      <c r="B647" s="696" t="s">
        <v>0</v>
      </c>
      <c r="C647" s="844" t="s">
        <v>0</v>
      </c>
      <c r="D647" s="857" t="s">
        <v>0</v>
      </c>
      <c r="E647" s="858" t="s">
        <v>0</v>
      </c>
      <c r="F647" s="859" t="s">
        <v>0</v>
      </c>
      <c r="G647" s="846" t="s">
        <v>0</v>
      </c>
      <c r="H647" s="847" t="s">
        <v>0</v>
      </c>
      <c r="I647" s="848" t="s">
        <v>0</v>
      </c>
      <c r="J647" s="860" t="s">
        <v>0</v>
      </c>
      <c r="K647" s="16"/>
      <c r="M647" s="319"/>
      <c r="N647" s="319"/>
      <c r="O647" s="784">
        <v>20</v>
      </c>
      <c r="P647" s="253" t="s">
        <v>141</v>
      </c>
      <c r="Q647" s="253" t="s">
        <v>148</v>
      </c>
    </row>
    <row r="648" spans="1:17" ht="14.5" x14ac:dyDescent="0.25">
      <c r="A648" s="574">
        <v>645</v>
      </c>
      <c r="B648" s="696">
        <v>16</v>
      </c>
      <c r="C648" s="844">
        <v>45935</v>
      </c>
      <c r="D648" s="853" t="s">
        <v>175</v>
      </c>
      <c r="E648" s="836" t="str">
        <f t="shared" ref="E648:F652" si="119">VLOOKUP(M648,Teams,2)</f>
        <v>FC CALDO VERDE</v>
      </c>
      <c r="F648" s="836" t="str">
        <f t="shared" si="119"/>
        <v>COYOTES FC</v>
      </c>
      <c r="G648" s="846"/>
      <c r="H648" s="847">
        <f>VLOOKUP(E648,START_TIMES,2)</f>
        <v>0.41666666666666669</v>
      </c>
      <c r="I648" s="848" t="str">
        <f>VLOOKUP(E648,fields,2)</f>
        <v>Naugatuck HS (G), Naugatuck</v>
      </c>
      <c r="J648" s="849"/>
      <c r="K648" s="16"/>
      <c r="M648" s="129" t="s">
        <v>153</v>
      </c>
      <c r="N648" s="129" t="s">
        <v>151</v>
      </c>
      <c r="O648" s="784">
        <v>21</v>
      </c>
      <c r="P648" s="253" t="s">
        <v>138</v>
      </c>
      <c r="Q648" s="253" t="s">
        <v>147</v>
      </c>
    </row>
    <row r="649" spans="1:17" ht="14.5" x14ac:dyDescent="0.25">
      <c r="A649" s="574">
        <v>646</v>
      </c>
      <c r="B649" s="696">
        <v>16</v>
      </c>
      <c r="C649" s="844">
        <v>45935</v>
      </c>
      <c r="D649" s="853" t="s">
        <v>175</v>
      </c>
      <c r="E649" s="836" t="str">
        <f t="shared" si="119"/>
        <v>FC CELTA</v>
      </c>
      <c r="F649" s="773" t="str">
        <f t="shared" si="119"/>
        <v>BYE 30</v>
      </c>
      <c r="G649" s="846"/>
      <c r="H649" s="855" t="s">
        <v>91</v>
      </c>
      <c r="I649" s="856" t="s">
        <v>91</v>
      </c>
      <c r="J649" s="849"/>
      <c r="K649" s="16"/>
      <c r="M649" s="129" t="s">
        <v>154</v>
      </c>
      <c r="N649" s="129" t="s">
        <v>150</v>
      </c>
      <c r="O649" s="784">
        <v>22</v>
      </c>
      <c r="P649" s="253" t="s">
        <v>137</v>
      </c>
      <c r="Q649" s="253" t="s">
        <v>141</v>
      </c>
    </row>
    <row r="650" spans="1:17" ht="14.5" x14ac:dyDescent="0.25">
      <c r="A650" s="574">
        <v>647</v>
      </c>
      <c r="B650" s="696">
        <v>16</v>
      </c>
      <c r="C650" s="844">
        <v>45935</v>
      </c>
      <c r="D650" s="853" t="s">
        <v>175</v>
      </c>
      <c r="E650" s="836" t="str">
        <f t="shared" si="119"/>
        <v>NAUGATUCK FUSION</v>
      </c>
      <c r="F650" s="836" t="str">
        <f t="shared" si="119"/>
        <v>LITCHFIELD COUNTY BLUES 30</v>
      </c>
      <c r="G650" s="854"/>
      <c r="H650" s="847">
        <f>VLOOKUP(E650,START_TIMES,2)</f>
        <v>0.41666666666666669</v>
      </c>
      <c r="I650" s="848" t="str">
        <f>VLOOKUP(E650,fields,2)</f>
        <v>City Hill MS (G), Naugatuck</v>
      </c>
      <c r="J650" s="849"/>
      <c r="K650" s="16"/>
      <c r="M650" s="129" t="s">
        <v>156</v>
      </c>
      <c r="N650" s="129" t="s">
        <v>155</v>
      </c>
      <c r="O650" s="784">
        <v>23</v>
      </c>
      <c r="P650" s="253" t="s">
        <v>144</v>
      </c>
      <c r="Q650" s="253" t="s">
        <v>146</v>
      </c>
    </row>
    <row r="651" spans="1:17" ht="14.5" x14ac:dyDescent="0.25">
      <c r="A651" s="574">
        <v>648</v>
      </c>
      <c r="B651" s="696">
        <v>16</v>
      </c>
      <c r="C651" s="844">
        <v>45935</v>
      </c>
      <c r="D651" s="853" t="s">
        <v>175</v>
      </c>
      <c r="E651" s="836" t="str">
        <f t="shared" si="119"/>
        <v>ECUA-ANDES 30</v>
      </c>
      <c r="F651" s="836" t="str">
        <f t="shared" si="119"/>
        <v>TRINITY FC</v>
      </c>
      <c r="G651" s="846"/>
      <c r="H651" s="847">
        <f>VLOOKUP(E651,START_TIMES,2)</f>
        <v>0.33333333333333331</v>
      </c>
      <c r="I651" s="848" t="str">
        <f>VLOOKUP(E651,fields,2)</f>
        <v>TBD</v>
      </c>
      <c r="J651" s="849"/>
      <c r="K651" s="16"/>
      <c r="M651" s="129" t="s">
        <v>152</v>
      </c>
      <c r="N651" s="129" t="s">
        <v>159</v>
      </c>
      <c r="O651" s="784">
        <v>24</v>
      </c>
      <c r="P651" s="253" t="s">
        <v>149</v>
      </c>
      <c r="Q651" s="253" t="s">
        <v>142</v>
      </c>
    </row>
    <row r="652" spans="1:17" ht="14.5" x14ac:dyDescent="0.25">
      <c r="A652" s="574">
        <v>649</v>
      </c>
      <c r="B652" s="696">
        <v>16</v>
      </c>
      <c r="C652" s="844">
        <v>45935</v>
      </c>
      <c r="D652" s="853" t="s">
        <v>175</v>
      </c>
      <c r="E652" s="836" t="str">
        <f t="shared" si="119"/>
        <v>NORWALK FC</v>
      </c>
      <c r="F652" s="836" t="str">
        <f t="shared" si="119"/>
        <v>QPR</v>
      </c>
      <c r="G652" s="846"/>
      <c r="H652" s="847">
        <f>VLOOKUP(E652,START_TIMES,2)</f>
        <v>0.41666666666666702</v>
      </c>
      <c r="I652" s="848" t="str">
        <f>VLOOKUP(E652,fields,2)</f>
        <v>Nathan Hale MS (T), Norwalk</v>
      </c>
      <c r="J652" s="849"/>
      <c r="K652" s="16"/>
      <c r="M652" s="129" t="s">
        <v>157</v>
      </c>
      <c r="N652" s="129" t="s">
        <v>158</v>
      </c>
      <c r="O652" s="784">
        <v>25</v>
      </c>
      <c r="P652" s="253" t="s">
        <v>148</v>
      </c>
      <c r="Q652" s="253" t="s">
        <v>135</v>
      </c>
    </row>
    <row r="653" spans="1:17" ht="14.5" x14ac:dyDescent="0.35">
      <c r="A653" s="574">
        <v>650</v>
      </c>
      <c r="B653" s="696" t="s">
        <v>0</v>
      </c>
      <c r="C653" s="844" t="s">
        <v>0</v>
      </c>
      <c r="D653" s="857" t="s">
        <v>0</v>
      </c>
      <c r="E653" s="858" t="s">
        <v>0</v>
      </c>
      <c r="F653" s="859" t="s">
        <v>0</v>
      </c>
      <c r="G653" s="846" t="s">
        <v>0</v>
      </c>
      <c r="H653" s="847" t="s">
        <v>0</v>
      </c>
      <c r="I653" s="848" t="s">
        <v>0</v>
      </c>
      <c r="J653" s="860" t="s">
        <v>0</v>
      </c>
      <c r="K653" s="16"/>
      <c r="M653" s="349"/>
      <c r="N653" s="349"/>
      <c r="O653" s="784">
        <v>26</v>
      </c>
      <c r="P653" s="253" t="s">
        <v>135</v>
      </c>
      <c r="Q653" s="253" t="s">
        <v>137</v>
      </c>
    </row>
    <row r="654" spans="1:17" ht="14.5" x14ac:dyDescent="0.25">
      <c r="A654" s="574">
        <v>651</v>
      </c>
      <c r="B654" s="696">
        <v>16</v>
      </c>
      <c r="C654" s="844">
        <v>45935</v>
      </c>
      <c r="D654" s="851" t="s">
        <v>11</v>
      </c>
      <c r="E654" s="836" t="str">
        <f t="shared" ref="E654:F658" si="120">VLOOKUP(M654,Teams,2)</f>
        <v>FAIRFIELD GAC 40</v>
      </c>
      <c r="F654" s="836" t="str">
        <f t="shared" si="120"/>
        <v>CLUB NAPOLI 40</v>
      </c>
      <c r="G654" s="846"/>
      <c r="H654" s="847">
        <v>0.41666666666666669</v>
      </c>
      <c r="I654" s="848" t="str">
        <f>VLOOKUP(E654,fields,2)</f>
        <v>Ludlowe HS (T), Fairfield</v>
      </c>
      <c r="J654" s="849"/>
      <c r="K654" s="16"/>
      <c r="M654" s="5" t="s">
        <v>163</v>
      </c>
      <c r="N654" s="5" t="s">
        <v>161</v>
      </c>
      <c r="O654" s="784">
        <v>27</v>
      </c>
      <c r="P654" s="253" t="s">
        <v>146</v>
      </c>
      <c r="Q654" s="253" t="s">
        <v>141</v>
      </c>
    </row>
    <row r="655" spans="1:17" ht="14.5" x14ac:dyDescent="0.25">
      <c r="A655" s="574">
        <v>652</v>
      </c>
      <c r="B655" s="696">
        <v>16</v>
      </c>
      <c r="C655" s="897">
        <v>45935</v>
      </c>
      <c r="D655" s="851" t="s">
        <v>11</v>
      </c>
      <c r="E655" s="836" t="str">
        <f t="shared" si="120"/>
        <v>GREENWICH FC 40</v>
      </c>
      <c r="F655" s="836" t="str">
        <f t="shared" si="120"/>
        <v>CLINTON FC 40</v>
      </c>
      <c r="G655" s="846"/>
      <c r="H655" s="847">
        <f>VLOOKUP(E655,START_TIMES,2)</f>
        <v>0.41666666666666702</v>
      </c>
      <c r="I655" s="898" t="str">
        <f>VLOOKUP(E655,fields,2)</f>
        <v>Greenwich Fields</v>
      </c>
      <c r="J655" s="849"/>
      <c r="K655" s="16"/>
      <c r="M655" s="5" t="s">
        <v>104</v>
      </c>
      <c r="N655" s="5" t="s">
        <v>160</v>
      </c>
      <c r="O655" s="784">
        <v>28</v>
      </c>
      <c r="P655" s="253" t="s">
        <v>138</v>
      </c>
      <c r="Q655" s="253" t="s">
        <v>148</v>
      </c>
    </row>
    <row r="656" spans="1:17" ht="14.5" x14ac:dyDescent="0.25">
      <c r="A656" s="574">
        <v>653</v>
      </c>
      <c r="B656" s="696">
        <v>16</v>
      </c>
      <c r="C656" s="844">
        <v>45935</v>
      </c>
      <c r="D656" s="851" t="s">
        <v>11</v>
      </c>
      <c r="E656" s="836" t="str">
        <f t="shared" si="120"/>
        <v xml:space="preserve">GUILFORD CELTIC </v>
      </c>
      <c r="F656" s="836" t="str">
        <f t="shared" si="120"/>
        <v>GREENWICH PUMAS FC 40</v>
      </c>
      <c r="G656" s="846"/>
      <c r="H656" s="847">
        <f>VLOOKUP(E656,START_TIMES,2)</f>
        <v>0.41666666666666702</v>
      </c>
      <c r="I656" s="848" t="str">
        <f>VLOOKUP(E656,fields,2)</f>
        <v>Guilford HS (T), Guilford</v>
      </c>
      <c r="J656" s="849"/>
      <c r="K656" s="16"/>
      <c r="M656" s="5" t="s">
        <v>106</v>
      </c>
      <c r="N656" s="5" t="s">
        <v>105</v>
      </c>
      <c r="O656" s="784">
        <v>29</v>
      </c>
      <c r="P656" s="253" t="s">
        <v>142</v>
      </c>
      <c r="Q656" s="253" t="s">
        <v>144</v>
      </c>
    </row>
    <row r="657" spans="1:17" ht="14.5" x14ac:dyDescent="0.25">
      <c r="A657" s="574">
        <v>654</v>
      </c>
      <c r="B657" s="696">
        <v>16</v>
      </c>
      <c r="C657" s="844">
        <v>45935</v>
      </c>
      <c r="D657" s="851" t="s">
        <v>11</v>
      </c>
      <c r="E657" s="836" t="str">
        <f t="shared" si="120"/>
        <v>DANBURY UNITED 40</v>
      </c>
      <c r="F657" s="836" t="str">
        <f t="shared" si="120"/>
        <v>VASCO DA GAMA 40</v>
      </c>
      <c r="G657" s="846"/>
      <c r="H657" s="847">
        <f>VLOOKUP(E657,START_TIMES,2)</f>
        <v>0.45833333333333331</v>
      </c>
      <c r="I657" s="848" t="str">
        <f>VLOOKUP(E657,fields,2)</f>
        <v>Portuguese Cultural Center (G), Danbury</v>
      </c>
      <c r="J657" s="849"/>
      <c r="K657" s="16"/>
      <c r="M657" s="5" t="s">
        <v>162</v>
      </c>
      <c r="N657" s="5" t="s">
        <v>109</v>
      </c>
      <c r="O657" s="784">
        <v>30</v>
      </c>
      <c r="P657" s="253" t="s">
        <v>149</v>
      </c>
      <c r="Q657" s="253" t="s">
        <v>147</v>
      </c>
    </row>
    <row r="658" spans="1:17" ht="14.5" x14ac:dyDescent="0.25">
      <c r="A658" s="574">
        <v>655</v>
      </c>
      <c r="B658" s="696">
        <v>16</v>
      </c>
      <c r="C658" s="844">
        <v>45935</v>
      </c>
      <c r="D658" s="851" t="s">
        <v>11</v>
      </c>
      <c r="E658" s="836" t="str">
        <f t="shared" si="120"/>
        <v>SHEBEEN FC</v>
      </c>
      <c r="F658" s="836" t="str">
        <f t="shared" si="120"/>
        <v>STORM FC</v>
      </c>
      <c r="G658" s="846"/>
      <c r="H658" s="847">
        <v>0.33333333333333331</v>
      </c>
      <c r="I658" s="848" t="str">
        <f>VLOOKUP(E658,fields,2)</f>
        <v>Ludlowe HS (T), Fairfield</v>
      </c>
      <c r="J658" s="849"/>
      <c r="K658" s="16"/>
      <c r="M658" s="5" t="s">
        <v>107</v>
      </c>
      <c r="N658" s="5" t="s">
        <v>108</v>
      </c>
      <c r="O658" s="784">
        <v>31</v>
      </c>
      <c r="P658" s="253" t="s">
        <v>146</v>
      </c>
      <c r="Q658" s="253" t="s">
        <v>142</v>
      </c>
    </row>
    <row r="659" spans="1:17" ht="15" thickBot="1" x14ac:dyDescent="0.3">
      <c r="A659" s="574">
        <v>656</v>
      </c>
      <c r="B659" s="696"/>
      <c r="C659" s="844"/>
      <c r="D659" s="851"/>
      <c r="E659" s="836"/>
      <c r="F659" s="836"/>
      <c r="G659" s="846"/>
      <c r="H659" s="847"/>
      <c r="I659" s="848"/>
      <c r="J659" s="849"/>
      <c r="K659" s="16"/>
      <c r="M659" s="5"/>
      <c r="N659" s="5"/>
      <c r="O659" s="784">
        <v>32</v>
      </c>
      <c r="P659" s="253" t="s">
        <v>141</v>
      </c>
      <c r="Q659" s="253" t="s">
        <v>135</v>
      </c>
    </row>
    <row r="660" spans="1:17" ht="12.75" customHeight="1" thickTop="1" thickBot="1" x14ac:dyDescent="0.4">
      <c r="A660" s="574">
        <v>657</v>
      </c>
      <c r="B660" s="696">
        <v>16</v>
      </c>
      <c r="C660" s="844">
        <v>45935</v>
      </c>
      <c r="D660" s="861" t="s">
        <v>1114</v>
      </c>
      <c r="E660" s="836" t="e">
        <f t="shared" ref="E660:F663" si="121">VLOOKUP(M660,Teams,2)</f>
        <v>#N/A</v>
      </c>
      <c r="F660" s="836" t="e">
        <f t="shared" si="121"/>
        <v>#N/A</v>
      </c>
      <c r="G660" s="854"/>
      <c r="H660" s="847" t="e">
        <f>VLOOKUP(E660,START_TIMES,2)</f>
        <v>#N/A</v>
      </c>
      <c r="I660" s="848" t="e">
        <f>VLOOKUP(E660,fields,2)</f>
        <v>#N/A</v>
      </c>
      <c r="J660" s="849"/>
      <c r="K660" s="16"/>
      <c r="M660" s="603"/>
      <c r="N660" s="603"/>
      <c r="O660" s="784">
        <v>33</v>
      </c>
      <c r="P660" s="253" t="s">
        <v>144</v>
      </c>
      <c r="Q660" s="253" t="s">
        <v>147</v>
      </c>
    </row>
    <row r="661" spans="1:17" ht="12.75" customHeight="1" thickTop="1" thickBot="1" x14ac:dyDescent="0.4">
      <c r="A661" s="574">
        <v>658</v>
      </c>
      <c r="B661" s="696">
        <v>16</v>
      </c>
      <c r="C661" s="844">
        <v>45935</v>
      </c>
      <c r="D661" s="861" t="s">
        <v>1114</v>
      </c>
      <c r="E661" s="836" t="e">
        <f t="shared" si="121"/>
        <v>#N/A</v>
      </c>
      <c r="F661" s="836" t="e">
        <f t="shared" si="121"/>
        <v>#N/A</v>
      </c>
      <c r="G661" s="846"/>
      <c r="H661" s="847" t="e">
        <f>VLOOKUP(E661,START_TIMES,2)</f>
        <v>#N/A</v>
      </c>
      <c r="I661" s="848" t="e">
        <f>VLOOKUP(E661,fields,2)</f>
        <v>#N/A</v>
      </c>
      <c r="J661" s="849"/>
      <c r="K661" s="16"/>
      <c r="M661" s="603"/>
      <c r="N661" s="603"/>
      <c r="O661" s="784">
        <v>34</v>
      </c>
      <c r="P661" s="253" t="s">
        <v>148</v>
      </c>
      <c r="Q661" s="253" t="s">
        <v>149</v>
      </c>
    </row>
    <row r="662" spans="1:17" ht="12.75" customHeight="1" thickTop="1" thickBot="1" x14ac:dyDescent="0.3">
      <c r="A662" s="574">
        <v>659</v>
      </c>
      <c r="B662" s="696">
        <v>16</v>
      </c>
      <c r="C662" s="844">
        <v>45935</v>
      </c>
      <c r="D662" s="861" t="s">
        <v>1114</v>
      </c>
      <c r="E662" s="836" t="e">
        <f t="shared" si="121"/>
        <v>#N/A</v>
      </c>
      <c r="F662" s="836" t="e">
        <f t="shared" si="121"/>
        <v>#N/A</v>
      </c>
      <c r="G662" s="846"/>
      <c r="H662" s="847" t="e">
        <f>VLOOKUP(E662,START_TIMES,2)</f>
        <v>#N/A</v>
      </c>
      <c r="I662" s="848" t="e">
        <f>VLOOKUP(E662,fields,2)</f>
        <v>#N/A</v>
      </c>
      <c r="J662" s="849"/>
      <c r="K662" s="16"/>
      <c r="M662" s="605"/>
      <c r="N662" s="605"/>
      <c r="O662" s="784">
        <v>35</v>
      </c>
      <c r="P662" s="253" t="s">
        <v>137</v>
      </c>
      <c r="Q662" s="253" t="s">
        <v>138</v>
      </c>
    </row>
    <row r="663" spans="1:17" ht="12.75" customHeight="1" thickTop="1" x14ac:dyDescent="0.3">
      <c r="A663" s="574">
        <v>660</v>
      </c>
      <c r="B663" s="696">
        <v>16</v>
      </c>
      <c r="C663" s="844">
        <v>45935</v>
      </c>
      <c r="D663" s="861" t="s">
        <v>1114</v>
      </c>
      <c r="E663" s="836" t="e">
        <f t="shared" si="121"/>
        <v>#N/A</v>
      </c>
      <c r="F663" s="836" t="e">
        <f t="shared" si="121"/>
        <v>#N/A</v>
      </c>
      <c r="G663" s="846"/>
      <c r="H663" s="847" t="e">
        <f>VLOOKUP(E663,START_TIMES,2)</f>
        <v>#N/A</v>
      </c>
      <c r="I663" s="848" t="e">
        <f>VLOOKUP(E663,fields,2)</f>
        <v>#N/A</v>
      </c>
      <c r="J663" s="849"/>
      <c r="K663" s="16"/>
      <c r="M663" s="602"/>
      <c r="N663" s="602"/>
      <c r="O663" s="784">
        <v>36</v>
      </c>
      <c r="P663" s="253" t="s">
        <v>141</v>
      </c>
      <c r="Q663" s="253" t="s">
        <v>144</v>
      </c>
    </row>
    <row r="664" spans="1:17" ht="14.5" x14ac:dyDescent="0.25">
      <c r="A664" s="574">
        <v>661</v>
      </c>
      <c r="B664" s="696"/>
      <c r="C664" s="844"/>
      <c r="D664" s="851"/>
      <c r="E664" s="836"/>
      <c r="F664" s="836"/>
      <c r="G664" s="846"/>
      <c r="H664" s="847"/>
      <c r="I664" s="848"/>
      <c r="J664" s="849"/>
      <c r="K664" s="16"/>
      <c r="M664" s="5"/>
      <c r="N664" s="5"/>
      <c r="O664" s="784">
        <v>37</v>
      </c>
      <c r="P664" s="253" t="s">
        <v>138</v>
      </c>
      <c r="Q664" s="253" t="s">
        <v>146</v>
      </c>
    </row>
    <row r="665" spans="1:17" ht="12.75" customHeight="1" x14ac:dyDescent="0.3">
      <c r="A665" s="574">
        <v>662</v>
      </c>
      <c r="B665" s="696">
        <v>16</v>
      </c>
      <c r="C665" s="844">
        <v>45935</v>
      </c>
      <c r="D665" s="865" t="s">
        <v>1115</v>
      </c>
      <c r="E665" s="836" t="e">
        <f t="shared" ref="E665:F668" si="122">VLOOKUP(M665,Teams,2)</f>
        <v>#N/A</v>
      </c>
      <c r="F665" s="836" t="e">
        <f t="shared" si="122"/>
        <v>#N/A</v>
      </c>
      <c r="G665" s="854"/>
      <c r="H665" s="847" t="e">
        <f>VLOOKUP(E665,START_TIMES,2)</f>
        <v>#N/A</v>
      </c>
      <c r="I665" s="848" t="e">
        <f>VLOOKUP(E665,fields,2)</f>
        <v>#N/A</v>
      </c>
      <c r="J665" s="849"/>
      <c r="K665" s="16"/>
      <c r="M665" s="602"/>
      <c r="N665" s="602"/>
      <c r="O665" s="784">
        <v>38</v>
      </c>
      <c r="P665" s="253" t="s">
        <v>147</v>
      </c>
      <c r="Q665" s="253" t="s">
        <v>148</v>
      </c>
    </row>
    <row r="666" spans="1:17" ht="12.75" customHeight="1" x14ac:dyDescent="0.3">
      <c r="A666" s="574">
        <v>663</v>
      </c>
      <c r="B666" s="696">
        <v>16</v>
      </c>
      <c r="C666" s="844">
        <v>45935</v>
      </c>
      <c r="D666" s="865" t="s">
        <v>1115</v>
      </c>
      <c r="E666" s="836" t="e">
        <f t="shared" si="122"/>
        <v>#N/A</v>
      </c>
      <c r="F666" s="836" t="e">
        <f t="shared" si="122"/>
        <v>#N/A</v>
      </c>
      <c r="G666" s="846"/>
      <c r="H666" s="847" t="e">
        <f>VLOOKUP(E666,START_TIMES,2)</f>
        <v>#N/A</v>
      </c>
      <c r="I666" s="848" t="e">
        <f>VLOOKUP(E666,fields,2)</f>
        <v>#N/A</v>
      </c>
      <c r="J666" s="849"/>
      <c r="K666" s="16"/>
      <c r="L666" s="89"/>
      <c r="M666" s="602"/>
      <c r="N666" s="602"/>
      <c r="O666" s="784">
        <v>39</v>
      </c>
      <c r="P666" s="253" t="s">
        <v>137</v>
      </c>
      <c r="Q666" s="253" t="s">
        <v>142</v>
      </c>
    </row>
    <row r="667" spans="1:17" ht="12.75" customHeight="1" thickBot="1" x14ac:dyDescent="0.3">
      <c r="A667" s="574">
        <v>664</v>
      </c>
      <c r="B667" s="696">
        <v>16</v>
      </c>
      <c r="C667" s="844">
        <v>45935</v>
      </c>
      <c r="D667" s="865" t="s">
        <v>1115</v>
      </c>
      <c r="E667" s="836" t="e">
        <f t="shared" si="122"/>
        <v>#N/A</v>
      </c>
      <c r="F667" s="836" t="e">
        <f t="shared" si="122"/>
        <v>#N/A</v>
      </c>
      <c r="G667" s="846"/>
      <c r="H667" s="847" t="e">
        <f>VLOOKUP(E667,START_TIMES,2)</f>
        <v>#N/A</v>
      </c>
      <c r="I667" s="848" t="e">
        <f>VLOOKUP(E667,fields,2)</f>
        <v>#N/A</v>
      </c>
      <c r="J667" s="849"/>
      <c r="K667" s="16"/>
      <c r="M667" s="5"/>
      <c r="N667" s="5"/>
      <c r="O667" s="784">
        <v>40</v>
      </c>
      <c r="P667" s="253" t="s">
        <v>135</v>
      </c>
      <c r="Q667" s="253" t="s">
        <v>149</v>
      </c>
    </row>
    <row r="668" spans="1:17" ht="12.75" customHeight="1" thickTop="1" thickBot="1" x14ac:dyDescent="0.4">
      <c r="A668" s="574">
        <v>665</v>
      </c>
      <c r="B668" s="696">
        <v>16</v>
      </c>
      <c r="C668" s="844">
        <v>45935</v>
      </c>
      <c r="D668" s="865" t="s">
        <v>1115</v>
      </c>
      <c r="E668" s="836" t="e">
        <f t="shared" si="122"/>
        <v>#N/A</v>
      </c>
      <c r="F668" s="836" t="e">
        <f t="shared" si="122"/>
        <v>#N/A</v>
      </c>
      <c r="G668" s="846"/>
      <c r="H668" s="847" t="e">
        <f>VLOOKUP(E668,START_TIMES,2)</f>
        <v>#N/A</v>
      </c>
      <c r="I668" s="848" t="e">
        <f>VLOOKUP(E668,fields,2)</f>
        <v>#N/A</v>
      </c>
      <c r="J668" s="849"/>
      <c r="K668" s="16"/>
      <c r="M668" s="603"/>
      <c r="N668" s="603"/>
      <c r="O668" s="784">
        <v>41</v>
      </c>
      <c r="P668" s="253" t="s">
        <v>138</v>
      </c>
      <c r="Q668" s="253" t="s">
        <v>135</v>
      </c>
    </row>
    <row r="669" spans="1:17" ht="15" thickTop="1" x14ac:dyDescent="0.25">
      <c r="A669" s="574">
        <v>666</v>
      </c>
      <c r="B669" s="696"/>
      <c r="C669" s="844"/>
      <c r="D669" s="851"/>
      <c r="E669" s="836"/>
      <c r="F669" s="836"/>
      <c r="G669" s="846"/>
      <c r="H669" s="847"/>
      <c r="I669" s="848"/>
      <c r="J669" s="849"/>
      <c r="K669" s="16"/>
      <c r="M669" s="5"/>
      <c r="N669" s="5"/>
      <c r="O669" s="784">
        <v>42</v>
      </c>
      <c r="P669" s="253" t="s">
        <v>149</v>
      </c>
      <c r="Q669" s="253" t="s">
        <v>141</v>
      </c>
    </row>
    <row r="670" spans="1:17" ht="14.5" x14ac:dyDescent="0.25">
      <c r="A670" s="574">
        <v>667</v>
      </c>
      <c r="B670" s="696">
        <v>16</v>
      </c>
      <c r="C670" s="897">
        <v>45935</v>
      </c>
      <c r="D670" s="845" t="s">
        <v>1076</v>
      </c>
      <c r="E670" s="836" t="str">
        <f t="shared" ref="E670:F674" si="123">VLOOKUP(M670,Teams,2)</f>
        <v>GREENWICH PUMAS FC 50</v>
      </c>
      <c r="F670" s="836" t="str">
        <f t="shared" si="123"/>
        <v>FAIRFIELD GAC 50</v>
      </c>
      <c r="G670" s="854"/>
      <c r="H670" s="847">
        <f>VLOOKUP(E670,START_TIMES,2)</f>
        <v>0.41666666666666669</v>
      </c>
      <c r="I670" s="898" t="str">
        <f>VLOOKUP(E670,fields,2)</f>
        <v>Greenwich Fields</v>
      </c>
      <c r="J670" s="849"/>
      <c r="K670" s="16"/>
      <c r="M670" s="781" t="s">
        <v>129</v>
      </c>
      <c r="N670" s="781" t="s">
        <v>127</v>
      </c>
      <c r="O670" s="784">
        <v>43</v>
      </c>
      <c r="P670" s="253" t="s">
        <v>137</v>
      </c>
      <c r="Q670" s="253" t="s">
        <v>144</v>
      </c>
    </row>
    <row r="671" spans="1:17" ht="14.5" x14ac:dyDescent="0.25">
      <c r="A671" s="574">
        <v>668</v>
      </c>
      <c r="B671" s="696">
        <v>16</v>
      </c>
      <c r="C671" s="844">
        <v>45935</v>
      </c>
      <c r="D671" s="845" t="s">
        <v>1076</v>
      </c>
      <c r="E671" s="836" t="str">
        <f t="shared" si="123"/>
        <v>NORWALK MARINERS LEGENDS</v>
      </c>
      <c r="F671" s="868" t="str">
        <f t="shared" si="123"/>
        <v>BYE 50</v>
      </c>
      <c r="G671" s="854"/>
      <c r="H671" s="855" t="s">
        <v>91</v>
      </c>
      <c r="I671" s="856" t="s">
        <v>91</v>
      </c>
      <c r="J671" s="849"/>
      <c r="K671" s="16"/>
      <c r="M671" s="781" t="s">
        <v>130</v>
      </c>
      <c r="N671" s="781" t="s">
        <v>126</v>
      </c>
      <c r="O671" s="784">
        <v>44</v>
      </c>
      <c r="P671" s="253" t="s">
        <v>142</v>
      </c>
      <c r="Q671" s="253" t="s">
        <v>148</v>
      </c>
    </row>
    <row r="672" spans="1:17" ht="14.5" x14ac:dyDescent="0.25">
      <c r="A672" s="574">
        <v>669</v>
      </c>
      <c r="B672" s="696">
        <v>16</v>
      </c>
      <c r="C672" s="844">
        <v>45935</v>
      </c>
      <c r="D672" s="845" t="s">
        <v>1076</v>
      </c>
      <c r="E672" s="836" t="str">
        <f t="shared" si="123"/>
        <v>REBELS UNITED</v>
      </c>
      <c r="F672" s="836" t="str">
        <f t="shared" si="123"/>
        <v>NORWALK SPORT COLOMBIA 50</v>
      </c>
      <c r="G672" s="854"/>
      <c r="H672" s="847">
        <f>VLOOKUP(E672,START_TIMES,2)</f>
        <v>0.41666666666666669</v>
      </c>
      <c r="I672" s="848" t="str">
        <f>VLOOKUP(E672,fields,2)</f>
        <v>New Fairfield HS (T), New Fairfield</v>
      </c>
      <c r="J672" s="849"/>
      <c r="K672" s="16"/>
      <c r="M672" s="781" t="s">
        <v>132</v>
      </c>
      <c r="N672" s="781" t="s">
        <v>131</v>
      </c>
      <c r="O672" s="784">
        <v>45</v>
      </c>
      <c r="P672" s="253" t="s">
        <v>146</v>
      </c>
      <c r="Q672" s="253" t="s">
        <v>147</v>
      </c>
    </row>
    <row r="673" spans="1:17" ht="14.5" x14ac:dyDescent="0.25">
      <c r="A673" s="574">
        <v>670</v>
      </c>
      <c r="B673" s="696">
        <v>16</v>
      </c>
      <c r="C673" s="897">
        <v>45935</v>
      </c>
      <c r="D673" s="845" t="s">
        <v>1076</v>
      </c>
      <c r="E673" s="836" t="str">
        <f t="shared" si="123"/>
        <v>GREENWICH FC 50</v>
      </c>
      <c r="F673" s="836" t="str">
        <f t="shared" si="123"/>
        <v>WESTPORT FC</v>
      </c>
      <c r="G673" s="854"/>
      <c r="H673" s="847">
        <f>VLOOKUP(E673,START_TIMES,2)</f>
        <v>0.41666666666666702</v>
      </c>
      <c r="I673" s="898" t="str">
        <f>VLOOKUP(E673,fields,2)</f>
        <v>Greenwich Fields</v>
      </c>
      <c r="J673" s="849"/>
      <c r="K673" s="16"/>
      <c r="M673" s="781" t="s">
        <v>128</v>
      </c>
      <c r="N673" s="781" t="s">
        <v>136</v>
      </c>
      <c r="O673" s="784">
        <v>46</v>
      </c>
      <c r="P673" s="253" t="s">
        <v>142</v>
      </c>
      <c r="Q673" s="253" t="s">
        <v>147</v>
      </c>
    </row>
    <row r="674" spans="1:17" ht="14.5" x14ac:dyDescent="0.25">
      <c r="A674" s="574">
        <v>671</v>
      </c>
      <c r="B674" s="696">
        <v>16</v>
      </c>
      <c r="C674" s="844">
        <v>45935</v>
      </c>
      <c r="D674" s="845" t="s">
        <v>1076</v>
      </c>
      <c r="E674" s="836" t="str">
        <f t="shared" si="123"/>
        <v>STAMFORD CITY</v>
      </c>
      <c r="F674" s="836" t="str">
        <f t="shared" si="123"/>
        <v>VASCO DA GAMA 50</v>
      </c>
      <c r="G674" s="854"/>
      <c r="H674" s="847">
        <f>VLOOKUP(E674,START_TIMES,2)</f>
        <v>0.41666666666666702</v>
      </c>
      <c r="I674" s="848" t="str">
        <f>VLOOKUP(E674,fields,2)</f>
        <v>West Beach Fields (T), Stamford</v>
      </c>
      <c r="J674" s="849"/>
      <c r="K674" s="16"/>
      <c r="M674" s="781" t="s">
        <v>133</v>
      </c>
      <c r="N674" s="781" t="s">
        <v>134</v>
      </c>
      <c r="O674" s="784">
        <v>47</v>
      </c>
      <c r="P674" s="253" t="s">
        <v>146</v>
      </c>
      <c r="Q674" s="253" t="s">
        <v>135</v>
      </c>
    </row>
    <row r="675" spans="1:17" ht="14.5" x14ac:dyDescent="0.25">
      <c r="A675" s="574">
        <v>672</v>
      </c>
      <c r="B675" s="696" t="s">
        <v>0</v>
      </c>
      <c r="C675" s="844" t="s">
        <v>0</v>
      </c>
      <c r="D675" s="857" t="s">
        <v>0</v>
      </c>
      <c r="E675" s="858" t="s">
        <v>0</v>
      </c>
      <c r="F675" s="859" t="s">
        <v>0</v>
      </c>
      <c r="G675" s="846" t="s">
        <v>0</v>
      </c>
      <c r="H675" s="847" t="s">
        <v>0</v>
      </c>
      <c r="I675" s="848" t="s">
        <v>0</v>
      </c>
      <c r="J675" s="860" t="s">
        <v>0</v>
      </c>
      <c r="K675" s="16"/>
      <c r="M675" s="781"/>
      <c r="N675" s="781"/>
      <c r="O675" s="784">
        <v>48</v>
      </c>
      <c r="P675" s="253" t="s">
        <v>138</v>
      </c>
      <c r="Q675" s="253" t="s">
        <v>141</v>
      </c>
    </row>
    <row r="676" spans="1:17" ht="14.5" x14ac:dyDescent="0.25">
      <c r="A676" s="574">
        <v>673</v>
      </c>
      <c r="B676" s="696">
        <v>16</v>
      </c>
      <c r="C676" s="897">
        <v>45935</v>
      </c>
      <c r="D676" s="870" t="s">
        <v>1113</v>
      </c>
      <c r="E676" s="836" t="str">
        <f t="shared" ref="E676:F680" si="124">VLOOKUP(M676,Teams,2)</f>
        <v>GREENWICH PUMAS FC 56</v>
      </c>
      <c r="F676" s="836" t="str">
        <f t="shared" si="124"/>
        <v>CLUB NAPOLI 50</v>
      </c>
      <c r="G676" s="854"/>
      <c r="H676" s="847">
        <f>VLOOKUP(E676,START_TIMES,2)</f>
        <v>0.41666666666666669</v>
      </c>
      <c r="I676" s="898" t="str">
        <f>VLOOKUP(E676,fields,2)</f>
        <v>Greenwich Fields</v>
      </c>
      <c r="J676" s="849"/>
      <c r="K676" s="16"/>
      <c r="M676" s="783" t="s">
        <v>144</v>
      </c>
      <c r="N676" s="783" t="s">
        <v>141</v>
      </c>
      <c r="O676" s="784">
        <v>49</v>
      </c>
      <c r="P676" s="253" t="s">
        <v>144</v>
      </c>
      <c r="Q676" s="253" t="s">
        <v>148</v>
      </c>
    </row>
    <row r="677" spans="1:17" ht="14.5" x14ac:dyDescent="0.25">
      <c r="A677" s="574">
        <v>674</v>
      </c>
      <c r="B677" s="696">
        <v>16</v>
      </c>
      <c r="C677" s="844">
        <v>45935</v>
      </c>
      <c r="D677" s="870" t="s">
        <v>1113</v>
      </c>
      <c r="E677" s="836" t="str">
        <f t="shared" si="124"/>
        <v>GUILFORD BLACK EAGLES</v>
      </c>
      <c r="F677" s="836" t="str">
        <f t="shared" si="124"/>
        <v>CHESHIRE AZZURRI</v>
      </c>
      <c r="G677" s="854"/>
      <c r="H677" s="847">
        <f>VLOOKUP(E677,START_TIMES,2)</f>
        <v>0.41666666666666669</v>
      </c>
      <c r="I677" s="848" t="str">
        <f>VLOOKUP(E677,fields,2)</f>
        <v>Bittner Park (G), Guilford</v>
      </c>
      <c r="J677" s="849"/>
      <c r="K677" s="16"/>
      <c r="M677" s="783" t="s">
        <v>146</v>
      </c>
      <c r="N677" s="783" t="s">
        <v>138</v>
      </c>
      <c r="O677" s="784">
        <v>50</v>
      </c>
      <c r="P677" s="253" t="s">
        <v>137</v>
      </c>
      <c r="Q677" s="253" t="s">
        <v>149</v>
      </c>
    </row>
    <row r="678" spans="1:17" ht="14.5" x14ac:dyDescent="0.25">
      <c r="A678" s="574">
        <v>675</v>
      </c>
      <c r="B678" s="696">
        <v>16</v>
      </c>
      <c r="C678" s="844">
        <v>45935</v>
      </c>
      <c r="D678" s="870" t="s">
        <v>1113</v>
      </c>
      <c r="E678" s="836" t="str">
        <f t="shared" si="124"/>
        <v>NORTH BRANFORD LEGENDS</v>
      </c>
      <c r="F678" s="836" t="str">
        <f t="shared" si="124"/>
        <v>HAVEN FC</v>
      </c>
      <c r="G678" s="854"/>
      <c r="H678" s="847">
        <f>VLOOKUP(E678,START_TIMES,2)</f>
        <v>0.41666666666666702</v>
      </c>
      <c r="I678" s="848" t="str">
        <f>VLOOKUP(E678,fields,2)</f>
        <v>Northford Park (G), Northford</v>
      </c>
      <c r="J678" s="849"/>
      <c r="K678" s="16"/>
      <c r="M678" s="783" t="s">
        <v>148</v>
      </c>
      <c r="N678" s="783" t="s">
        <v>147</v>
      </c>
      <c r="O678" s="784">
        <v>51</v>
      </c>
      <c r="P678" s="253" t="s">
        <v>148</v>
      </c>
      <c r="Q678" s="253" t="s">
        <v>146</v>
      </c>
    </row>
    <row r="679" spans="1:17" ht="14.5" x14ac:dyDescent="0.25">
      <c r="A679" s="574">
        <v>676</v>
      </c>
      <c r="B679" s="696">
        <v>16</v>
      </c>
      <c r="C679" s="844">
        <v>45935</v>
      </c>
      <c r="D679" s="870" t="s">
        <v>1113</v>
      </c>
      <c r="E679" s="836" t="str">
        <f t="shared" si="124"/>
        <v>EAST HAVEN SC</v>
      </c>
      <c r="F679" s="836" t="str">
        <f t="shared" si="124"/>
        <v>ZIMMITTI SC</v>
      </c>
      <c r="G679" s="854"/>
      <c r="H679" s="847">
        <f>VLOOKUP(E679,START_TIMES,2)</f>
        <v>0.41666666666666669</v>
      </c>
      <c r="I679" s="848" t="str">
        <f>VLOOKUP(E679,fields,2)</f>
        <v>East Haven MS (G), East Haven</v>
      </c>
      <c r="J679" s="849"/>
      <c r="K679" s="16"/>
      <c r="M679" s="783" t="s">
        <v>142</v>
      </c>
      <c r="N679" s="783" t="s">
        <v>137</v>
      </c>
      <c r="O679" s="784">
        <v>52</v>
      </c>
      <c r="P679" s="253" t="s">
        <v>137</v>
      </c>
      <c r="Q679" s="253" t="s">
        <v>147</v>
      </c>
    </row>
    <row r="680" spans="1:17" ht="14.5" x14ac:dyDescent="0.25">
      <c r="A680" s="574">
        <v>677</v>
      </c>
      <c r="B680" s="696">
        <v>16</v>
      </c>
      <c r="C680" s="844">
        <v>45935</v>
      </c>
      <c r="D680" s="870" t="s">
        <v>1113</v>
      </c>
      <c r="E680" s="836" t="str">
        <f t="shared" si="124"/>
        <v>SOUTHEAST CT</v>
      </c>
      <c r="F680" s="836" t="str">
        <f t="shared" si="124"/>
        <v>VASCO DA GAMA 60</v>
      </c>
      <c r="G680" s="854"/>
      <c r="H680" s="847">
        <f>VLOOKUP(E680,START_TIMES,2)</f>
        <v>0.41666666666666702</v>
      </c>
      <c r="I680" s="848" t="str">
        <f>VLOOKUP(E680,fields,2)</f>
        <v>Killingworth Rec Park (G), Killingworth</v>
      </c>
      <c r="J680" s="849"/>
      <c r="K680" s="16"/>
      <c r="M680" s="783" t="s">
        <v>149</v>
      </c>
      <c r="N680" s="783" t="s">
        <v>135</v>
      </c>
      <c r="O680" s="784">
        <v>53</v>
      </c>
      <c r="P680" s="253" t="s">
        <v>141</v>
      </c>
      <c r="Q680" s="253" t="s">
        <v>142</v>
      </c>
    </row>
    <row r="681" spans="1:17" ht="14.5" x14ac:dyDescent="0.35">
      <c r="A681" s="574">
        <v>678</v>
      </c>
      <c r="B681" s="696"/>
      <c r="C681" s="575"/>
      <c r="D681" s="591"/>
      <c r="E681" s="577"/>
      <c r="F681" s="577"/>
      <c r="G681" s="589"/>
      <c r="H681" s="645"/>
      <c r="I681" s="614"/>
      <c r="J681" s="580"/>
      <c r="K681" s="16"/>
      <c r="M681" s="781"/>
      <c r="N681" s="781"/>
      <c r="O681" s="784">
        <v>54</v>
      </c>
      <c r="P681" s="253" t="s">
        <v>135</v>
      </c>
      <c r="Q681" s="253" t="s">
        <v>144</v>
      </c>
    </row>
    <row r="682" spans="1:17" ht="22.5" x14ac:dyDescent="0.45">
      <c r="A682" s="574">
        <v>679</v>
      </c>
      <c r="B682" s="839" t="s">
        <v>0</v>
      </c>
      <c r="C682" s="838" t="s">
        <v>1136</v>
      </c>
      <c r="D682" s="840"/>
      <c r="E682" s="840"/>
      <c r="F682" s="840"/>
      <c r="G682" s="841"/>
      <c r="H682" s="842"/>
      <c r="I682" s="840"/>
      <c r="J682" s="840"/>
      <c r="K682" s="16"/>
      <c r="M682" s="781"/>
      <c r="N682" s="781"/>
      <c r="O682" s="784">
        <v>55</v>
      </c>
      <c r="P682" s="253" t="s">
        <v>149</v>
      </c>
      <c r="Q682" s="253" t="s">
        <v>138</v>
      </c>
    </row>
    <row r="683" spans="1:17" ht="14.5" x14ac:dyDescent="0.35">
      <c r="A683" s="574">
        <v>680</v>
      </c>
      <c r="B683" s="696" t="s">
        <v>0</v>
      </c>
      <c r="C683" s="575" t="s">
        <v>0</v>
      </c>
      <c r="D683" s="582" t="s">
        <v>0</v>
      </c>
      <c r="E683" s="583" t="s">
        <v>0</v>
      </c>
      <c r="F683" s="584" t="s">
        <v>0</v>
      </c>
      <c r="G683" s="578" t="s">
        <v>0</v>
      </c>
      <c r="H683" s="645" t="s">
        <v>0</v>
      </c>
      <c r="I683" s="614" t="s">
        <v>0</v>
      </c>
      <c r="J683" s="585" t="s">
        <v>0</v>
      </c>
      <c r="K683" s="16"/>
      <c r="M683" s="781"/>
      <c r="N683" s="781"/>
      <c r="O683" s="784">
        <v>56</v>
      </c>
      <c r="P683" s="253" t="s">
        <v>146</v>
      </c>
      <c r="Q683" s="253" t="s">
        <v>137</v>
      </c>
    </row>
    <row r="684" spans="1:17" ht="14.5" x14ac:dyDescent="0.25">
      <c r="A684" s="574">
        <v>681</v>
      </c>
      <c r="B684" s="696">
        <v>17</v>
      </c>
      <c r="C684" s="844">
        <v>45949</v>
      </c>
      <c r="D684" s="850" t="s">
        <v>10</v>
      </c>
      <c r="E684" s="836" t="str">
        <f t="shared" ref="E684:F688" si="125">VLOOKUP(M684,Teams,2)</f>
        <v>SALTY DOGS</v>
      </c>
      <c r="F684" s="836" t="str">
        <f t="shared" si="125"/>
        <v>CHESHIRE SC UNITED</v>
      </c>
      <c r="G684" s="846"/>
      <c r="H684" s="847">
        <f>VLOOKUP(E684,START_TIMES,2)</f>
        <v>0.33333333333333331</v>
      </c>
      <c r="I684" s="848" t="str">
        <f>VLOOKUP(E684,fields,2)</f>
        <v>Nonnewaug HS  (T), Woodbury</v>
      </c>
      <c r="J684" s="849"/>
      <c r="K684" s="16"/>
      <c r="M684" s="781" t="s">
        <v>95</v>
      </c>
      <c r="N684" s="781" t="s">
        <v>97</v>
      </c>
      <c r="O684" s="784">
        <v>57</v>
      </c>
      <c r="P684" s="253" t="s">
        <v>138</v>
      </c>
      <c r="Q684" s="253" t="s">
        <v>142</v>
      </c>
    </row>
    <row r="685" spans="1:17" ht="14.5" x14ac:dyDescent="0.25">
      <c r="A685" s="574">
        <v>682</v>
      </c>
      <c r="B685" s="696">
        <v>17</v>
      </c>
      <c r="C685" s="844">
        <v>45949</v>
      </c>
      <c r="D685" s="850" t="s">
        <v>10</v>
      </c>
      <c r="E685" s="836" t="str">
        <f t="shared" si="125"/>
        <v>CLINTON FC 30</v>
      </c>
      <c r="F685" s="836" t="str">
        <f t="shared" si="125"/>
        <v>MILFORD TUESDAY</v>
      </c>
      <c r="G685" s="846"/>
      <c r="H685" s="847">
        <f>VLOOKUP(E685,START_TIMES,2)</f>
        <v>0.41666666666666702</v>
      </c>
      <c r="I685" s="848" t="str">
        <f>VLOOKUP(E685,fields,2)</f>
        <v>Indian River Sports Complex (T), Clinton</v>
      </c>
      <c r="J685" s="849"/>
      <c r="K685" s="16"/>
      <c r="M685" s="781" t="s">
        <v>96</v>
      </c>
      <c r="N685" s="781" t="s">
        <v>100</v>
      </c>
      <c r="O685" s="784">
        <v>58</v>
      </c>
      <c r="P685" s="253" t="s">
        <v>149</v>
      </c>
      <c r="Q685" s="253" t="s">
        <v>144</v>
      </c>
    </row>
    <row r="686" spans="1:17" ht="14.5" x14ac:dyDescent="0.25">
      <c r="A686" s="574">
        <v>683</v>
      </c>
      <c r="B686" s="696">
        <v>17</v>
      </c>
      <c r="C686" s="844">
        <v>45949</v>
      </c>
      <c r="D686" s="850" t="s">
        <v>10</v>
      </c>
      <c r="E686" s="836" t="str">
        <f t="shared" si="125"/>
        <v>STAMFORD FC</v>
      </c>
      <c r="F686" s="836" t="str">
        <f t="shared" si="125"/>
        <v xml:space="preserve">FC SHELTON </v>
      </c>
      <c r="G686" s="846"/>
      <c r="H686" s="847">
        <f>VLOOKUP(E686,START_TIMES,2)</f>
        <v>0.33333333333333331</v>
      </c>
      <c r="I686" s="848" t="str">
        <f>VLOOKUP(E686,fields,2)</f>
        <v>West Beach Fields (T), Stamford</v>
      </c>
      <c r="J686" s="849"/>
      <c r="K686" s="16"/>
      <c r="M686" s="781" t="s">
        <v>101</v>
      </c>
      <c r="N686" s="781" t="s">
        <v>99</v>
      </c>
      <c r="O686" s="784">
        <v>59</v>
      </c>
      <c r="P686" s="253" t="s">
        <v>135</v>
      </c>
      <c r="Q686" s="253" t="s">
        <v>147</v>
      </c>
    </row>
    <row r="687" spans="1:17" ht="14.5" x14ac:dyDescent="0.25">
      <c r="A687" s="574">
        <v>684</v>
      </c>
      <c r="B687" s="696">
        <v>17</v>
      </c>
      <c r="C687" s="844">
        <v>45949</v>
      </c>
      <c r="D687" s="850" t="s">
        <v>10</v>
      </c>
      <c r="E687" s="836" t="str">
        <f t="shared" si="125"/>
        <v>MILFORD AMIGOS</v>
      </c>
      <c r="F687" s="836" t="str">
        <f t="shared" si="125"/>
        <v>DANBURY UNITED</v>
      </c>
      <c r="G687" s="846"/>
      <c r="H687" s="847">
        <f>VLOOKUP(E687,START_TIMES,2)</f>
        <v>0.33333333333333331</v>
      </c>
      <c r="I687" s="848" t="str">
        <f>VLOOKUP(E687,fields,2)</f>
        <v>Pease Road (G), Woodbridge</v>
      </c>
      <c r="J687" s="849"/>
      <c r="K687" s="16"/>
      <c r="M687" s="781" t="s">
        <v>98</v>
      </c>
      <c r="N687" s="781" t="s">
        <v>93</v>
      </c>
      <c r="O687" s="784">
        <v>60</v>
      </c>
      <c r="P687" s="253" t="s">
        <v>148</v>
      </c>
      <c r="Q687" s="253" t="s">
        <v>141</v>
      </c>
    </row>
    <row r="688" spans="1:17" ht="14.5" x14ac:dyDescent="0.25">
      <c r="A688" s="574">
        <v>685</v>
      </c>
      <c r="B688" s="696">
        <v>17</v>
      </c>
      <c r="C688" s="844">
        <v>45949</v>
      </c>
      <c r="D688" s="850" t="s">
        <v>10</v>
      </c>
      <c r="E688" s="836" t="str">
        <f t="shared" si="125"/>
        <v>HAMDEN ALL STARS</v>
      </c>
      <c r="F688" s="836" t="str">
        <f t="shared" si="125"/>
        <v>GREENWICH FC 30</v>
      </c>
      <c r="G688" s="846"/>
      <c r="H688" s="847">
        <f>VLOOKUP(E688,START_TIMES,2)</f>
        <v>0.41666666666666669</v>
      </c>
      <c r="I688" s="848" t="str">
        <f>VLOOKUP(E688,fields,2)</f>
        <v>Westwoods HS (G), Hamden</v>
      </c>
      <c r="J688" s="849"/>
      <c r="K688" s="16"/>
      <c r="M688" s="781" t="s">
        <v>92</v>
      </c>
      <c r="N688" s="781" t="s">
        <v>94</v>
      </c>
      <c r="O688" s="784">
        <v>61</v>
      </c>
      <c r="P688" s="253" t="s">
        <v>147</v>
      </c>
      <c r="Q688" s="253" t="s">
        <v>138</v>
      </c>
    </row>
    <row r="689" spans="1:29" ht="14.5" x14ac:dyDescent="0.25">
      <c r="A689" s="574">
        <v>686</v>
      </c>
      <c r="B689" s="696" t="s">
        <v>0</v>
      </c>
      <c r="C689" s="844" t="s">
        <v>0</v>
      </c>
      <c r="D689" s="857" t="s">
        <v>0</v>
      </c>
      <c r="E689" s="858" t="s">
        <v>0</v>
      </c>
      <c r="F689" s="859" t="s">
        <v>0</v>
      </c>
      <c r="G689" s="846" t="s">
        <v>0</v>
      </c>
      <c r="H689" s="847" t="s">
        <v>0</v>
      </c>
      <c r="I689" s="848" t="s">
        <v>0</v>
      </c>
      <c r="J689" s="860" t="s">
        <v>0</v>
      </c>
      <c r="K689" s="16"/>
      <c r="M689" s="781"/>
      <c r="N689" s="781"/>
      <c r="O689" s="784">
        <v>62</v>
      </c>
      <c r="P689" s="253" t="s">
        <v>141</v>
      </c>
      <c r="Q689" s="253" t="s">
        <v>137</v>
      </c>
    </row>
    <row r="690" spans="1:29" ht="14.5" x14ac:dyDescent="0.25">
      <c r="A690" s="574">
        <v>687</v>
      </c>
      <c r="B690" s="696">
        <v>17</v>
      </c>
      <c r="C690" s="844">
        <v>45949</v>
      </c>
      <c r="D690" s="853" t="s">
        <v>175</v>
      </c>
      <c r="E690" s="836" t="str">
        <f t="shared" ref="E690:F694" si="126">VLOOKUP(M690,Teams,2)</f>
        <v>QPR</v>
      </c>
      <c r="F690" s="773" t="str">
        <f t="shared" si="126"/>
        <v>BYE 30</v>
      </c>
      <c r="G690" s="846"/>
      <c r="H690" s="855" t="s">
        <v>91</v>
      </c>
      <c r="I690" s="856" t="s">
        <v>91</v>
      </c>
      <c r="J690" s="849"/>
      <c r="K690" s="16"/>
      <c r="M690" s="781" t="s">
        <v>158</v>
      </c>
      <c r="N690" s="781" t="s">
        <v>150</v>
      </c>
      <c r="O690" s="784">
        <v>63</v>
      </c>
      <c r="P690" s="253" t="s">
        <v>146</v>
      </c>
      <c r="Q690" s="253" t="s">
        <v>144</v>
      </c>
    </row>
    <row r="691" spans="1:29" ht="14.5" x14ac:dyDescent="0.25">
      <c r="A691" s="574">
        <v>688</v>
      </c>
      <c r="B691" s="696">
        <v>17</v>
      </c>
      <c r="C691" s="844">
        <v>45949</v>
      </c>
      <c r="D691" s="853" t="s">
        <v>175</v>
      </c>
      <c r="E691" s="836" t="str">
        <f t="shared" si="126"/>
        <v>COYOTES FC</v>
      </c>
      <c r="F691" s="836" t="str">
        <f t="shared" si="126"/>
        <v>NORWALK FC</v>
      </c>
      <c r="G691" s="846"/>
      <c r="H691" s="847">
        <f>VLOOKUP(E691,START_TIMES,2)</f>
        <v>0.33333333333333331</v>
      </c>
      <c r="I691" s="848" t="str">
        <f>VLOOKUP(E691,fields,2)</f>
        <v>Pragemann  Park (G), Wallingford</v>
      </c>
      <c r="J691" s="849"/>
      <c r="K691" s="16"/>
      <c r="M691" s="781" t="s">
        <v>151</v>
      </c>
      <c r="N691" s="781" t="s">
        <v>157</v>
      </c>
      <c r="O691" s="784">
        <v>64</v>
      </c>
      <c r="P691" s="253" t="s">
        <v>142</v>
      </c>
      <c r="Q691" s="253" t="s">
        <v>149</v>
      </c>
    </row>
    <row r="692" spans="1:29" ht="14.5" x14ac:dyDescent="0.25">
      <c r="A692" s="574">
        <v>689</v>
      </c>
      <c r="B692" s="696">
        <v>17</v>
      </c>
      <c r="C692" s="844">
        <v>45949</v>
      </c>
      <c r="D692" s="853" t="s">
        <v>175</v>
      </c>
      <c r="E692" s="836" t="str">
        <f t="shared" si="126"/>
        <v>FC CALDO VERDE</v>
      </c>
      <c r="F692" s="836" t="str">
        <f t="shared" si="126"/>
        <v>TRINITY FC</v>
      </c>
      <c r="G692" s="854"/>
      <c r="H692" s="847">
        <f>VLOOKUP(E692,START_TIMES,2)</f>
        <v>0.41666666666666669</v>
      </c>
      <c r="I692" s="848" t="str">
        <f>VLOOKUP(E692,fields,2)</f>
        <v>Naugatuck HS (G), Naugatuck</v>
      </c>
      <c r="J692" s="849"/>
      <c r="K692" s="16"/>
      <c r="M692" s="781" t="s">
        <v>153</v>
      </c>
      <c r="N692" s="781" t="s">
        <v>159</v>
      </c>
      <c r="O692" s="784">
        <v>65</v>
      </c>
      <c r="P692" s="253" t="s">
        <v>135</v>
      </c>
      <c r="Q692" s="253" t="s">
        <v>148</v>
      </c>
    </row>
    <row r="693" spans="1:29" ht="14.5" x14ac:dyDescent="0.25">
      <c r="A693" s="574">
        <v>690</v>
      </c>
      <c r="B693" s="696">
        <v>17</v>
      </c>
      <c r="C693" s="844">
        <v>45949</v>
      </c>
      <c r="D693" s="853" t="s">
        <v>175</v>
      </c>
      <c r="E693" s="836" t="str">
        <f t="shared" si="126"/>
        <v>NAUGATUCK FUSION</v>
      </c>
      <c r="F693" s="836" t="str">
        <f t="shared" si="126"/>
        <v>ECUA-ANDES 30</v>
      </c>
      <c r="G693" s="846"/>
      <c r="H693" s="847">
        <f>VLOOKUP(E693,START_TIMES,2)</f>
        <v>0.41666666666666669</v>
      </c>
      <c r="I693" s="848" t="str">
        <f>VLOOKUP(E693,fields,2)</f>
        <v>City Hill MS (G), Naugatuck</v>
      </c>
      <c r="J693" s="849"/>
      <c r="K693" s="16"/>
      <c r="M693" s="781" t="s">
        <v>156</v>
      </c>
      <c r="N693" s="781" t="s">
        <v>152</v>
      </c>
      <c r="O693" s="784">
        <v>66</v>
      </c>
      <c r="P693" s="253" t="s">
        <v>137</v>
      </c>
      <c r="Q693" s="253" t="s">
        <v>135</v>
      </c>
    </row>
    <row r="694" spans="1:29" ht="14.5" x14ac:dyDescent="0.25">
      <c r="A694" s="574">
        <v>691</v>
      </c>
      <c r="B694" s="696">
        <v>17</v>
      </c>
      <c r="C694" s="844">
        <v>45949</v>
      </c>
      <c r="D694" s="853" t="s">
        <v>175</v>
      </c>
      <c r="E694" s="836" t="str">
        <f t="shared" si="126"/>
        <v>LITCHFIELD COUNTY BLUES 30</v>
      </c>
      <c r="F694" s="836" t="str">
        <f t="shared" si="126"/>
        <v>FC CELTA</v>
      </c>
      <c r="G694" s="846"/>
      <c r="H694" s="847">
        <f>VLOOKUP(E694,START_TIMES,2)</f>
        <v>0.375</v>
      </c>
      <c r="I694" s="848" t="str">
        <f>VLOOKUP(E694,fields,2)</f>
        <v>New Milford HS (T), New Milford</v>
      </c>
      <c r="J694" s="849"/>
      <c r="K694" s="16"/>
      <c r="M694" s="781" t="s">
        <v>155</v>
      </c>
      <c r="N694" s="781" t="s">
        <v>154</v>
      </c>
      <c r="O694" s="784">
        <v>67</v>
      </c>
      <c r="P694" s="253" t="s">
        <v>141</v>
      </c>
      <c r="Q694" s="253" t="s">
        <v>146</v>
      </c>
    </row>
    <row r="695" spans="1:29" ht="14.5" x14ac:dyDescent="0.25">
      <c r="A695" s="574">
        <v>692</v>
      </c>
      <c r="B695" s="696" t="s">
        <v>0</v>
      </c>
      <c r="C695" s="844" t="s">
        <v>0</v>
      </c>
      <c r="D695" s="857" t="s">
        <v>0</v>
      </c>
      <c r="E695" s="858" t="s">
        <v>0</v>
      </c>
      <c r="F695" s="859" t="s">
        <v>0</v>
      </c>
      <c r="G695" s="846" t="s">
        <v>0</v>
      </c>
      <c r="H695" s="847" t="s">
        <v>0</v>
      </c>
      <c r="I695" s="848" t="s">
        <v>0</v>
      </c>
      <c r="J695" s="860" t="s">
        <v>0</v>
      </c>
      <c r="K695" s="16"/>
      <c r="M695" s="781"/>
      <c r="N695" s="781"/>
      <c r="O695" s="784">
        <v>68</v>
      </c>
      <c r="P695" s="253" t="s">
        <v>148</v>
      </c>
      <c r="Q695" s="253" t="s">
        <v>138</v>
      </c>
    </row>
    <row r="696" spans="1:29" ht="14.5" x14ac:dyDescent="0.25">
      <c r="A696" s="574">
        <v>693</v>
      </c>
      <c r="B696" s="696">
        <v>17</v>
      </c>
      <c r="C696" s="844">
        <v>45949</v>
      </c>
      <c r="D696" s="851" t="s">
        <v>11</v>
      </c>
      <c r="E696" s="836" t="str">
        <f t="shared" ref="E696:F700" si="127">VLOOKUP(M696,Teams,2)</f>
        <v>STORM FC</v>
      </c>
      <c r="F696" s="836" t="str">
        <f t="shared" si="127"/>
        <v>CLINTON FC 40</v>
      </c>
      <c r="G696" s="846"/>
      <c r="H696" s="847">
        <f>VLOOKUP(E696,START_TIMES,2)</f>
        <v>0.33333333333333331</v>
      </c>
      <c r="I696" s="848" t="str">
        <f>VLOOKUP(E696,fields,2)</f>
        <v>Wakeman Park (T), Westport</v>
      </c>
      <c r="J696" s="849"/>
      <c r="K696" s="16"/>
      <c r="M696" s="781" t="s">
        <v>108</v>
      </c>
      <c r="N696" s="781" t="s">
        <v>160</v>
      </c>
      <c r="O696" s="784">
        <v>69</v>
      </c>
      <c r="P696" s="253" t="s">
        <v>144</v>
      </c>
      <c r="Q696" s="253" t="s">
        <v>142</v>
      </c>
    </row>
    <row r="697" spans="1:29" ht="14.5" x14ac:dyDescent="0.25">
      <c r="A697" s="574">
        <v>694</v>
      </c>
      <c r="B697" s="696">
        <v>17</v>
      </c>
      <c r="C697" s="844">
        <v>45949</v>
      </c>
      <c r="D697" s="851" t="s">
        <v>11</v>
      </c>
      <c r="E697" s="836" t="str">
        <f t="shared" si="127"/>
        <v>CLUB NAPOLI 40</v>
      </c>
      <c r="F697" s="836" t="str">
        <f t="shared" si="127"/>
        <v>SHEBEEN FC</v>
      </c>
      <c r="G697" s="846"/>
      <c r="H697" s="847">
        <f>VLOOKUP(E697,START_TIMES,2)</f>
        <v>0.375</v>
      </c>
      <c r="I697" s="848" t="str">
        <f>VLOOKUP(E697,fields,2)</f>
        <v>North Farms Park (G), North Branford</v>
      </c>
      <c r="J697" s="849"/>
      <c r="K697" s="16"/>
      <c r="M697" s="781" t="s">
        <v>161</v>
      </c>
      <c r="N697" s="781" t="s">
        <v>107</v>
      </c>
      <c r="O697" s="784">
        <v>70</v>
      </c>
      <c r="P697" s="253" t="s">
        <v>147</v>
      </c>
      <c r="Q697" s="253" t="s">
        <v>149</v>
      </c>
    </row>
    <row r="698" spans="1:29" ht="14.5" x14ac:dyDescent="0.25">
      <c r="A698" s="574">
        <v>695</v>
      </c>
      <c r="B698" s="696">
        <v>17</v>
      </c>
      <c r="C698" s="844">
        <v>45949</v>
      </c>
      <c r="D698" s="851" t="s">
        <v>11</v>
      </c>
      <c r="E698" s="836" t="str">
        <f t="shared" si="127"/>
        <v>FAIRFIELD GAC 40</v>
      </c>
      <c r="F698" s="836" t="str">
        <f t="shared" si="127"/>
        <v>VASCO DA GAMA 40</v>
      </c>
      <c r="G698" s="846"/>
      <c r="H698" s="847">
        <f>VLOOKUP(E698,START_TIMES,2)</f>
        <v>0.33333333333333331</v>
      </c>
      <c r="I698" s="848" t="str">
        <f>VLOOKUP(E698,fields,2)</f>
        <v>Ludlowe HS (T), Fairfield</v>
      </c>
      <c r="J698" s="849"/>
      <c r="K698" s="16"/>
      <c r="M698" s="781" t="s">
        <v>163</v>
      </c>
      <c r="N698" s="781" t="s">
        <v>109</v>
      </c>
      <c r="O698" s="784">
        <v>71</v>
      </c>
      <c r="P698" s="253" t="s">
        <v>142</v>
      </c>
      <c r="Q698" s="253" t="s">
        <v>146</v>
      </c>
    </row>
    <row r="699" spans="1:29" ht="14.5" x14ac:dyDescent="0.25">
      <c r="A699" s="574">
        <v>696</v>
      </c>
      <c r="B699" s="696">
        <v>17</v>
      </c>
      <c r="C699" s="844">
        <v>45949</v>
      </c>
      <c r="D699" s="851" t="s">
        <v>11</v>
      </c>
      <c r="E699" s="836" t="str">
        <f t="shared" si="127"/>
        <v xml:space="preserve">GUILFORD CELTIC </v>
      </c>
      <c r="F699" s="836" t="str">
        <f t="shared" si="127"/>
        <v>DANBURY UNITED 40</v>
      </c>
      <c r="G699" s="846"/>
      <c r="H699" s="847">
        <f>VLOOKUP(E699,START_TIMES,2)</f>
        <v>0.41666666666666702</v>
      </c>
      <c r="I699" s="848" t="str">
        <f>VLOOKUP(E699,fields,2)</f>
        <v>Guilford HS (T), Guilford</v>
      </c>
      <c r="J699" s="849"/>
      <c r="K699" s="16"/>
      <c r="M699" s="781" t="s">
        <v>106</v>
      </c>
      <c r="N699" s="781" t="s">
        <v>162</v>
      </c>
      <c r="O699" s="784">
        <v>72</v>
      </c>
      <c r="P699" s="253" t="s">
        <v>135</v>
      </c>
      <c r="Q699" s="253" t="s">
        <v>141</v>
      </c>
    </row>
    <row r="700" spans="1:29" ht="14.5" x14ac:dyDescent="0.25">
      <c r="A700" s="574">
        <v>697</v>
      </c>
      <c r="B700" s="696">
        <v>17</v>
      </c>
      <c r="C700" s="844">
        <v>45949</v>
      </c>
      <c r="D700" s="851" t="s">
        <v>11</v>
      </c>
      <c r="E700" s="836" t="str">
        <f t="shared" si="127"/>
        <v>GREENWICH PUMAS FC 40</v>
      </c>
      <c r="F700" s="836" t="str">
        <f t="shared" si="127"/>
        <v>GREENWICH FC 40</v>
      </c>
      <c r="G700" s="846"/>
      <c r="H700" s="847">
        <f>VLOOKUP(E700,START_TIMES,2)</f>
        <v>0.41666666666666669</v>
      </c>
      <c r="I700" s="848" t="str">
        <f>VLOOKUP(E700,fields,2)</f>
        <v>Greenwich Fields</v>
      </c>
      <c r="J700" s="849"/>
      <c r="K700" s="16"/>
      <c r="M700" s="781" t="s">
        <v>105</v>
      </c>
      <c r="N700" s="781" t="s">
        <v>104</v>
      </c>
      <c r="O700" s="784">
        <v>73</v>
      </c>
      <c r="P700" s="253" t="s">
        <v>147</v>
      </c>
      <c r="Q700" s="253" t="s">
        <v>144</v>
      </c>
    </row>
    <row r="701" spans="1:29" ht="14.5" x14ac:dyDescent="0.25">
      <c r="A701" s="574">
        <v>698</v>
      </c>
      <c r="B701" s="696"/>
      <c r="C701" s="844"/>
      <c r="D701" s="851"/>
      <c r="E701" s="836"/>
      <c r="F701" s="836"/>
      <c r="G701" s="846"/>
      <c r="H701" s="847"/>
      <c r="I701" s="848"/>
      <c r="J701" s="849"/>
      <c r="K701" s="16"/>
      <c r="M701" s="781"/>
      <c r="N701" s="781"/>
      <c r="O701" s="784">
        <v>74</v>
      </c>
      <c r="P701" s="253" t="s">
        <v>149</v>
      </c>
      <c r="Q701" s="253" t="s">
        <v>148</v>
      </c>
    </row>
    <row r="702" spans="1:29" ht="12.75" customHeight="1" x14ac:dyDescent="0.25">
      <c r="A702" s="574">
        <v>699</v>
      </c>
      <c r="B702" s="696">
        <v>17</v>
      </c>
      <c r="C702" s="844">
        <v>45949</v>
      </c>
      <c r="D702" s="861" t="s">
        <v>1114</v>
      </c>
      <c r="E702" s="836" t="e">
        <f t="shared" ref="E702:F705" si="128">VLOOKUP(M702,Teams,2)</f>
        <v>#N/A</v>
      </c>
      <c r="F702" s="836" t="e">
        <f t="shared" si="128"/>
        <v>#N/A</v>
      </c>
      <c r="G702" s="846"/>
      <c r="H702" s="847" t="e">
        <f>VLOOKUP(E702,START_TIMES,2)</f>
        <v>#N/A</v>
      </c>
      <c r="I702" s="848" t="e">
        <f>VLOOKUP(E702,fields,2)</f>
        <v>#N/A</v>
      </c>
      <c r="J702" s="849"/>
      <c r="K702" s="16"/>
      <c r="M702" s="781"/>
      <c r="N702" s="781"/>
      <c r="O702" s="784">
        <v>75</v>
      </c>
      <c r="P702" s="253" t="s">
        <v>138</v>
      </c>
      <c r="Q702" s="253" t="s">
        <v>137</v>
      </c>
    </row>
    <row r="703" spans="1:29" ht="12.75" customHeight="1" thickBot="1" x14ac:dyDescent="0.3">
      <c r="A703" s="574">
        <v>700</v>
      </c>
      <c r="B703" s="696">
        <v>17</v>
      </c>
      <c r="C703" s="844">
        <v>45949</v>
      </c>
      <c r="D703" s="861" t="s">
        <v>1114</v>
      </c>
      <c r="E703" s="836" t="e">
        <f t="shared" si="128"/>
        <v>#N/A</v>
      </c>
      <c r="F703" s="836" t="e">
        <f t="shared" si="128"/>
        <v>#N/A</v>
      </c>
      <c r="G703" s="846"/>
      <c r="H703" s="847" t="e">
        <f>VLOOKUP(E703,START_TIMES,2)</f>
        <v>#N/A</v>
      </c>
      <c r="I703" s="848" t="e">
        <f>VLOOKUP(E703,fields,2)</f>
        <v>#N/A</v>
      </c>
      <c r="J703" s="849"/>
      <c r="K703" s="16"/>
      <c r="M703" s="781"/>
      <c r="N703" s="781"/>
      <c r="O703" s="784">
        <v>76</v>
      </c>
      <c r="P703" s="253" t="s">
        <v>144</v>
      </c>
      <c r="Q703" s="253" t="s">
        <v>141</v>
      </c>
    </row>
    <row r="704" spans="1:29" ht="12.75" customHeight="1" thickTop="1" thickBot="1" x14ac:dyDescent="0.35">
      <c r="A704" s="574">
        <v>701</v>
      </c>
      <c r="B704" s="696">
        <v>17</v>
      </c>
      <c r="C704" s="844">
        <v>45949</v>
      </c>
      <c r="D704" s="861" t="s">
        <v>1114</v>
      </c>
      <c r="E704" s="836" t="e">
        <f t="shared" si="128"/>
        <v>#N/A</v>
      </c>
      <c r="F704" s="836" t="e">
        <f t="shared" si="128"/>
        <v>#N/A</v>
      </c>
      <c r="G704" s="854"/>
      <c r="H704" s="847" t="e">
        <f>VLOOKUP(E704,START_TIMES,2)</f>
        <v>#N/A</v>
      </c>
      <c r="I704" s="848" t="e">
        <f>VLOOKUP(E704,fields,2)</f>
        <v>#N/A</v>
      </c>
      <c r="J704" s="849"/>
      <c r="K704" s="16"/>
      <c r="M704" s="781"/>
      <c r="N704" s="781"/>
      <c r="O704" s="784">
        <v>77</v>
      </c>
      <c r="P704" s="253" t="s">
        <v>146</v>
      </c>
      <c r="Q704" s="253" t="s">
        <v>138</v>
      </c>
      <c r="S704" s="16"/>
      <c r="T704" s="198"/>
      <c r="U704" s="198"/>
      <c r="V704" s="16"/>
      <c r="W704" s="209"/>
      <c r="X704" s="215"/>
      <c r="Y704" s="16"/>
      <c r="Z704" s="16"/>
      <c r="AC704" s="16"/>
    </row>
    <row r="705" spans="1:29" ht="12.75" customHeight="1" thickTop="1" thickBot="1" x14ac:dyDescent="0.35">
      <c r="A705" s="574">
        <v>702</v>
      </c>
      <c r="B705" s="696">
        <v>17</v>
      </c>
      <c r="C705" s="844">
        <v>45949</v>
      </c>
      <c r="D705" s="861" t="s">
        <v>1114</v>
      </c>
      <c r="E705" s="836" t="e">
        <f t="shared" si="128"/>
        <v>#N/A</v>
      </c>
      <c r="F705" s="836" t="e">
        <f t="shared" si="128"/>
        <v>#N/A</v>
      </c>
      <c r="G705" s="846"/>
      <c r="H705" s="847" t="e">
        <f>VLOOKUP(E705,START_TIMES,2)</f>
        <v>#N/A</v>
      </c>
      <c r="I705" s="848" t="e">
        <f>VLOOKUP(E705,fields,2)</f>
        <v>#N/A</v>
      </c>
      <c r="J705" s="849"/>
      <c r="K705" s="16"/>
      <c r="M705" s="781"/>
      <c r="N705" s="781"/>
      <c r="O705" s="784">
        <v>78</v>
      </c>
      <c r="P705" s="253" t="s">
        <v>148</v>
      </c>
      <c r="Q705" s="253" t="s">
        <v>147</v>
      </c>
      <c r="S705" s="16"/>
      <c r="T705" s="198"/>
      <c r="U705" s="198"/>
      <c r="V705" s="16"/>
      <c r="W705" s="209"/>
      <c r="X705" s="215"/>
      <c r="Y705" s="16"/>
      <c r="Z705" s="16"/>
      <c r="AC705" s="16"/>
    </row>
    <row r="706" spans="1:29" ht="12.75" customHeight="1" thickTop="1" thickBot="1" x14ac:dyDescent="0.35">
      <c r="A706" s="574">
        <v>703</v>
      </c>
      <c r="B706" s="696" t="s">
        <v>0</v>
      </c>
      <c r="C706" s="844" t="s">
        <v>0</v>
      </c>
      <c r="D706" s="857" t="s">
        <v>0</v>
      </c>
      <c r="E706" s="858" t="s">
        <v>0</v>
      </c>
      <c r="F706" s="859" t="s">
        <v>0</v>
      </c>
      <c r="G706" s="846" t="s">
        <v>0</v>
      </c>
      <c r="H706" s="847" t="s">
        <v>0</v>
      </c>
      <c r="I706" s="848" t="s">
        <v>0</v>
      </c>
      <c r="J706" s="860" t="s">
        <v>0</v>
      </c>
      <c r="K706" s="16"/>
      <c r="M706" s="781"/>
      <c r="N706" s="781"/>
      <c r="O706" s="784">
        <v>79</v>
      </c>
      <c r="P706" s="253" t="s">
        <v>142</v>
      </c>
      <c r="Q706" s="253" t="s">
        <v>137</v>
      </c>
      <c r="S706" s="16"/>
      <c r="T706" s="198"/>
      <c r="U706" s="198"/>
      <c r="V706" s="16"/>
      <c r="W706" s="209"/>
      <c r="X706" s="215"/>
      <c r="Y706" s="16"/>
      <c r="Z706" s="16"/>
      <c r="AC706" s="16"/>
    </row>
    <row r="707" spans="1:29" ht="12.75" customHeight="1" thickTop="1" x14ac:dyDescent="0.25">
      <c r="A707" s="574">
        <v>704</v>
      </c>
      <c r="B707" s="696">
        <v>17</v>
      </c>
      <c r="C707" s="844">
        <v>45949</v>
      </c>
      <c r="D707" s="865" t="s">
        <v>1115</v>
      </c>
      <c r="E707" s="836" t="e">
        <f t="shared" ref="E707:F710" si="129">VLOOKUP(M707,Teams,2)</f>
        <v>#N/A</v>
      </c>
      <c r="F707" s="836" t="e">
        <f t="shared" si="129"/>
        <v>#N/A</v>
      </c>
      <c r="G707" s="846"/>
      <c r="H707" s="847" t="e">
        <f>VLOOKUP(E707,START_TIMES,2)</f>
        <v>#N/A</v>
      </c>
      <c r="I707" s="848" t="e">
        <f>VLOOKUP(E707,fields,2)</f>
        <v>#N/A</v>
      </c>
      <c r="J707" s="849"/>
      <c r="K707" s="16"/>
      <c r="M707" s="781"/>
      <c r="N707" s="781"/>
      <c r="O707" s="784">
        <v>80</v>
      </c>
      <c r="P707" s="253" t="s">
        <v>149</v>
      </c>
      <c r="Q707" s="253" t="s">
        <v>135</v>
      </c>
    </row>
    <row r="708" spans="1:29" ht="12.75" customHeight="1" thickBot="1" x14ac:dyDescent="0.3">
      <c r="A708" s="574">
        <v>705</v>
      </c>
      <c r="B708" s="696">
        <v>17</v>
      </c>
      <c r="C708" s="844">
        <v>45949</v>
      </c>
      <c r="D708" s="865" t="s">
        <v>1115</v>
      </c>
      <c r="E708" s="836" t="e">
        <f t="shared" si="129"/>
        <v>#N/A</v>
      </c>
      <c r="F708" s="836" t="e">
        <f t="shared" si="129"/>
        <v>#N/A</v>
      </c>
      <c r="G708" s="846"/>
      <c r="H708" s="847" t="e">
        <f>VLOOKUP(E708,START_TIMES,2)</f>
        <v>#N/A</v>
      </c>
      <c r="I708" s="848" t="e">
        <f>VLOOKUP(E708,fields,2)</f>
        <v>#N/A</v>
      </c>
      <c r="J708" s="849"/>
      <c r="K708" s="16"/>
      <c r="M708" s="781"/>
      <c r="N708" s="781"/>
      <c r="O708" s="784">
        <v>81</v>
      </c>
      <c r="P708" s="253" t="s">
        <v>135</v>
      </c>
      <c r="Q708" s="253" t="s">
        <v>138</v>
      </c>
    </row>
    <row r="709" spans="1:29" ht="12.75" customHeight="1" thickTop="1" thickBot="1" x14ac:dyDescent="0.35">
      <c r="A709" s="574">
        <v>706</v>
      </c>
      <c r="B709" s="696">
        <v>17</v>
      </c>
      <c r="C709" s="844">
        <v>45949</v>
      </c>
      <c r="D709" s="865" t="s">
        <v>1115</v>
      </c>
      <c r="E709" s="836" t="e">
        <f t="shared" si="129"/>
        <v>#N/A</v>
      </c>
      <c r="F709" s="836" t="e">
        <f t="shared" si="129"/>
        <v>#N/A</v>
      </c>
      <c r="G709" s="854"/>
      <c r="H709" s="847" t="e">
        <f>VLOOKUP(E709,START_TIMES,2)</f>
        <v>#N/A</v>
      </c>
      <c r="I709" s="848" t="e">
        <f>VLOOKUP(E709,fields,2)</f>
        <v>#N/A</v>
      </c>
      <c r="J709" s="849"/>
      <c r="K709" s="16"/>
      <c r="M709" s="781"/>
      <c r="N709" s="781"/>
      <c r="O709" s="784">
        <v>82</v>
      </c>
      <c r="P709" s="253" t="s">
        <v>141</v>
      </c>
      <c r="Q709" s="253" t="s">
        <v>149</v>
      </c>
      <c r="S709" s="16"/>
      <c r="T709" s="198"/>
      <c r="U709" s="198"/>
      <c r="V709" s="16"/>
      <c r="W709" s="209"/>
      <c r="X709" s="215"/>
      <c r="Y709" s="16"/>
      <c r="Z709" s="16"/>
      <c r="AC709" s="16"/>
    </row>
    <row r="710" spans="1:29" ht="12.75" customHeight="1" thickTop="1" thickBot="1" x14ac:dyDescent="0.35">
      <c r="A710" s="574">
        <v>707</v>
      </c>
      <c r="B710" s="696">
        <v>17</v>
      </c>
      <c r="C710" s="844">
        <v>45949</v>
      </c>
      <c r="D710" s="865" t="s">
        <v>1115</v>
      </c>
      <c r="E710" s="836" t="e">
        <f t="shared" si="129"/>
        <v>#N/A</v>
      </c>
      <c r="F710" s="836" t="e">
        <f t="shared" si="129"/>
        <v>#N/A</v>
      </c>
      <c r="G710" s="846"/>
      <c r="H710" s="847" t="e">
        <f>VLOOKUP(E710,START_TIMES,2)</f>
        <v>#N/A</v>
      </c>
      <c r="I710" s="848" t="e">
        <f>VLOOKUP(E710,fields,2)</f>
        <v>#N/A</v>
      </c>
      <c r="J710" s="849"/>
      <c r="K710" s="16"/>
      <c r="M710" s="781"/>
      <c r="N710" s="781"/>
      <c r="O710" s="784">
        <v>83</v>
      </c>
      <c r="P710" s="253" t="s">
        <v>144</v>
      </c>
      <c r="Q710" s="253" t="s">
        <v>137</v>
      </c>
      <c r="S710" s="16"/>
      <c r="T710" s="198"/>
      <c r="U710" s="198"/>
      <c r="V710" s="16"/>
      <c r="W710" s="209"/>
      <c r="X710" s="215"/>
      <c r="Y710" s="16"/>
      <c r="Z710" s="16"/>
      <c r="AC710" s="16"/>
    </row>
    <row r="711" spans="1:29" ht="15" thickTop="1" x14ac:dyDescent="0.25">
      <c r="A711" s="574">
        <v>708</v>
      </c>
      <c r="B711" s="696"/>
      <c r="C711" s="844"/>
      <c r="D711" s="851"/>
      <c r="E711" s="836"/>
      <c r="F711" s="836"/>
      <c r="G711" s="846"/>
      <c r="H711" s="847"/>
      <c r="I711" s="848"/>
      <c r="J711" s="849"/>
      <c r="K711" s="16"/>
      <c r="M711" s="781"/>
      <c r="N711" s="781"/>
      <c r="O711" s="784">
        <v>84</v>
      </c>
      <c r="P711" s="253" t="s">
        <v>148</v>
      </c>
      <c r="Q711" s="253" t="s">
        <v>142</v>
      </c>
    </row>
    <row r="712" spans="1:29" ht="14.5" x14ac:dyDescent="0.25">
      <c r="A712" s="574">
        <v>709</v>
      </c>
      <c r="B712" s="696">
        <v>17</v>
      </c>
      <c r="C712" s="844">
        <v>45949</v>
      </c>
      <c r="D712" s="845" t="s">
        <v>1076</v>
      </c>
      <c r="E712" s="836" t="str">
        <f t="shared" ref="E712:F716" si="130">VLOOKUP(M712,Teams,2)</f>
        <v>VASCO DA GAMA 50</v>
      </c>
      <c r="F712" s="868" t="str">
        <f t="shared" si="130"/>
        <v>BYE 50</v>
      </c>
      <c r="G712" s="854"/>
      <c r="H712" s="847">
        <f>VLOOKUP(E712,START_TIMES,2)</f>
        <v>0.41666666666666702</v>
      </c>
      <c r="I712" s="848" t="str">
        <f>VLOOKUP(E712,fields,2)</f>
        <v>Veterans Memorial Park (T), Bridgeport</v>
      </c>
      <c r="J712" s="849"/>
      <c r="K712" s="16"/>
      <c r="M712" s="779" t="s">
        <v>134</v>
      </c>
      <c r="N712" s="779" t="s">
        <v>126</v>
      </c>
      <c r="O712" s="784">
        <v>85</v>
      </c>
      <c r="P712" s="253" t="s">
        <v>147</v>
      </c>
      <c r="Q712" s="253" t="s">
        <v>146</v>
      </c>
    </row>
    <row r="713" spans="1:29" ht="14.5" x14ac:dyDescent="0.25">
      <c r="A713" s="574">
        <v>710</v>
      </c>
      <c r="B713" s="696">
        <v>17</v>
      </c>
      <c r="C713" s="844">
        <v>45949</v>
      </c>
      <c r="D713" s="845" t="s">
        <v>1076</v>
      </c>
      <c r="E713" s="836" t="str">
        <f t="shared" si="130"/>
        <v>FAIRFIELD GAC 50</v>
      </c>
      <c r="F713" s="836" t="str">
        <f t="shared" si="130"/>
        <v>STAMFORD CITY</v>
      </c>
      <c r="G713" s="854"/>
      <c r="H713" s="847">
        <v>0.41666666666666669</v>
      </c>
      <c r="I713" s="848" t="str">
        <f>VLOOKUP(E713,fields,2)</f>
        <v>Ludlowe HS (T), Fairfield</v>
      </c>
      <c r="J713" s="849"/>
      <c r="K713" s="16"/>
      <c r="M713" s="779" t="s">
        <v>127</v>
      </c>
      <c r="N713" s="779" t="s">
        <v>133</v>
      </c>
      <c r="O713" s="784">
        <v>86</v>
      </c>
      <c r="P713" s="253" t="s">
        <v>138</v>
      </c>
      <c r="Q713" s="253" t="s">
        <v>144</v>
      </c>
    </row>
    <row r="714" spans="1:29" ht="14.5" x14ac:dyDescent="0.25">
      <c r="A714" s="574">
        <v>711</v>
      </c>
      <c r="B714" s="696">
        <v>17</v>
      </c>
      <c r="C714" s="844">
        <v>45949</v>
      </c>
      <c r="D714" s="845" t="s">
        <v>1076</v>
      </c>
      <c r="E714" s="836" t="str">
        <f t="shared" si="130"/>
        <v>GREENWICH PUMAS FC 50</v>
      </c>
      <c r="F714" s="836" t="str">
        <f t="shared" si="130"/>
        <v>WESTPORT FC</v>
      </c>
      <c r="G714" s="854"/>
      <c r="H714" s="847">
        <f>VLOOKUP(E714,START_TIMES,2)</f>
        <v>0.41666666666666669</v>
      </c>
      <c r="I714" s="848" t="str">
        <f>VLOOKUP(E714,fields,2)</f>
        <v>Greenwich Fields</v>
      </c>
      <c r="J714" s="849"/>
      <c r="K714" s="16"/>
      <c r="M714" s="779" t="s">
        <v>129</v>
      </c>
      <c r="N714" s="779" t="s">
        <v>136</v>
      </c>
      <c r="O714" s="784">
        <v>87</v>
      </c>
      <c r="P714" s="253" t="s">
        <v>149</v>
      </c>
      <c r="Q714" s="253" t="s">
        <v>146</v>
      </c>
    </row>
    <row r="715" spans="1:29" ht="14.5" x14ac:dyDescent="0.25">
      <c r="A715" s="574">
        <v>712</v>
      </c>
      <c r="B715" s="696">
        <v>17</v>
      </c>
      <c r="C715" s="844">
        <v>45949</v>
      </c>
      <c r="D715" s="845" t="s">
        <v>1076</v>
      </c>
      <c r="E715" s="836" t="str">
        <f t="shared" si="130"/>
        <v>REBELS UNITED</v>
      </c>
      <c r="F715" s="836" t="str">
        <f t="shared" si="130"/>
        <v>GREENWICH FC 50</v>
      </c>
      <c r="G715" s="854"/>
      <c r="H715" s="847">
        <f>VLOOKUP(E715,START_TIMES,2)</f>
        <v>0.41666666666666669</v>
      </c>
      <c r="I715" s="848" t="str">
        <f>VLOOKUP(E715,fields,2)</f>
        <v>New Fairfield HS (T), New Fairfield</v>
      </c>
      <c r="J715" s="849"/>
      <c r="K715" s="16"/>
      <c r="M715" s="779" t="s">
        <v>132</v>
      </c>
      <c r="N715" s="779" t="s">
        <v>128</v>
      </c>
      <c r="O715" s="784">
        <v>88</v>
      </c>
      <c r="P715" s="253" t="s">
        <v>142</v>
      </c>
      <c r="Q715" s="253" t="s">
        <v>135</v>
      </c>
    </row>
    <row r="716" spans="1:29" ht="14.5" x14ac:dyDescent="0.25">
      <c r="A716" s="574">
        <v>713</v>
      </c>
      <c r="B716" s="696">
        <v>17</v>
      </c>
      <c r="C716" s="844">
        <v>45949</v>
      </c>
      <c r="D716" s="845" t="s">
        <v>1076</v>
      </c>
      <c r="E716" s="836" t="str">
        <f t="shared" si="130"/>
        <v>NORWALK SPORT COLOMBIA 50</v>
      </c>
      <c r="F716" s="836" t="str">
        <f t="shared" si="130"/>
        <v>NORWALK MARINERS LEGENDS</v>
      </c>
      <c r="G716" s="854"/>
      <c r="H716" s="847">
        <f>VLOOKUP(E716,START_TIMES,2)</f>
        <v>0.41666666666666669</v>
      </c>
      <c r="I716" s="848" t="str">
        <f>VLOOKUP(E716,fields,2)</f>
        <v>Nathan Hale MS (T), Norwalk</v>
      </c>
      <c r="J716" s="849"/>
      <c r="K716" s="16"/>
      <c r="M716" s="779" t="s">
        <v>131</v>
      </c>
      <c r="N716" s="779" t="s">
        <v>130</v>
      </c>
      <c r="O716" s="784">
        <v>89</v>
      </c>
      <c r="P716" s="253" t="s">
        <v>137</v>
      </c>
      <c r="Q716" s="253" t="s">
        <v>148</v>
      </c>
    </row>
    <row r="717" spans="1:29" ht="14.5" x14ac:dyDescent="0.3">
      <c r="A717" s="574">
        <v>714</v>
      </c>
      <c r="B717" s="696" t="s">
        <v>0</v>
      </c>
      <c r="C717" s="844" t="s">
        <v>0</v>
      </c>
      <c r="D717" s="857" t="s">
        <v>0</v>
      </c>
      <c r="E717" s="858" t="s">
        <v>0</v>
      </c>
      <c r="F717" s="859" t="s">
        <v>0</v>
      </c>
      <c r="G717" s="846" t="s">
        <v>0</v>
      </c>
      <c r="H717" s="847" t="s">
        <v>0</v>
      </c>
      <c r="I717" s="848" t="s">
        <v>0</v>
      </c>
      <c r="J717" s="860" t="s">
        <v>0</v>
      </c>
      <c r="K717" s="16"/>
      <c r="M717" s="736"/>
      <c r="N717" s="736"/>
      <c r="O717" s="784">
        <v>90</v>
      </c>
      <c r="P717" s="253" t="s">
        <v>147</v>
      </c>
      <c r="Q717" s="253" t="s">
        <v>141</v>
      </c>
    </row>
    <row r="718" spans="1:29" ht="14.5" x14ac:dyDescent="0.25">
      <c r="A718" s="574">
        <v>715</v>
      </c>
      <c r="B718" s="696">
        <v>17</v>
      </c>
      <c r="C718" s="844">
        <v>45949</v>
      </c>
      <c r="D718" s="870" t="s">
        <v>1113</v>
      </c>
      <c r="E718" s="836" t="str">
        <f t="shared" ref="E718:F722" si="131">VLOOKUP(M718,Teams,2)</f>
        <v>VASCO DA GAMA 60</v>
      </c>
      <c r="F718" s="836" t="str">
        <f t="shared" si="131"/>
        <v>CHESHIRE AZZURRI</v>
      </c>
      <c r="G718" s="854"/>
      <c r="H718" s="847">
        <f>VLOOKUP(E718,START_TIMES,2)</f>
        <v>0.33333333333333331</v>
      </c>
      <c r="I718" s="848" t="str">
        <f>VLOOKUP(E718,fields,2)</f>
        <v>Veterans Memorial Park (T), Bridgeport</v>
      </c>
      <c r="J718" s="849"/>
      <c r="K718" s="16"/>
      <c r="M718" s="338" t="s">
        <v>135</v>
      </c>
      <c r="N718" s="338" t="s">
        <v>138</v>
      </c>
    </row>
    <row r="719" spans="1:29" ht="14.5" x14ac:dyDescent="0.25">
      <c r="A719" s="574">
        <v>716</v>
      </c>
      <c r="B719" s="696">
        <v>17</v>
      </c>
      <c r="C719" s="844">
        <v>45949</v>
      </c>
      <c r="D719" s="870" t="s">
        <v>1113</v>
      </c>
      <c r="E719" s="836" t="str">
        <f t="shared" si="131"/>
        <v>CLUB NAPOLI 50</v>
      </c>
      <c r="F719" s="836" t="str">
        <f t="shared" si="131"/>
        <v>SOUTHEAST CT</v>
      </c>
      <c r="G719" s="854"/>
      <c r="H719" s="847">
        <v>0.45833333333333331</v>
      </c>
      <c r="I719" s="848" t="str">
        <f>VLOOKUP(E719,fields,2)</f>
        <v>North Farms Park (G), North Branford</v>
      </c>
      <c r="J719" s="849"/>
      <c r="K719" s="16"/>
      <c r="M719" s="338" t="s">
        <v>141</v>
      </c>
      <c r="N719" s="338" t="s">
        <v>149</v>
      </c>
    </row>
    <row r="720" spans="1:29" ht="14.5" x14ac:dyDescent="0.25">
      <c r="A720" s="574">
        <v>717</v>
      </c>
      <c r="B720" s="696">
        <v>17</v>
      </c>
      <c r="C720" s="844">
        <v>45949</v>
      </c>
      <c r="D720" s="870" t="s">
        <v>1113</v>
      </c>
      <c r="E720" s="836" t="str">
        <f t="shared" si="131"/>
        <v>GREENWICH PUMAS FC 56</v>
      </c>
      <c r="F720" s="836" t="str">
        <f t="shared" si="131"/>
        <v>ZIMMITTI SC</v>
      </c>
      <c r="G720" s="854"/>
      <c r="H720" s="847">
        <f>VLOOKUP(E720,START_TIMES,2)</f>
        <v>0.41666666666666669</v>
      </c>
      <c r="I720" s="848" t="str">
        <f>VLOOKUP(E720,fields,2)</f>
        <v>Greenwich Fields</v>
      </c>
      <c r="J720" s="849"/>
      <c r="K720" s="16"/>
      <c r="M720" s="338" t="s">
        <v>144</v>
      </c>
      <c r="N720" s="338" t="s">
        <v>137</v>
      </c>
    </row>
    <row r="721" spans="1:14" ht="14.5" x14ac:dyDescent="0.25">
      <c r="A721" s="574">
        <v>718</v>
      </c>
      <c r="B721" s="696">
        <v>17</v>
      </c>
      <c r="C721" s="844">
        <v>45949</v>
      </c>
      <c r="D721" s="870" t="s">
        <v>1113</v>
      </c>
      <c r="E721" s="836" t="str">
        <f t="shared" si="131"/>
        <v>NORTH BRANFORD LEGENDS</v>
      </c>
      <c r="F721" s="836" t="str">
        <f t="shared" si="131"/>
        <v>EAST HAVEN SC</v>
      </c>
      <c r="G721" s="854"/>
      <c r="H721" s="847">
        <f>VLOOKUP(E721,START_TIMES,2)</f>
        <v>0.41666666666666702</v>
      </c>
      <c r="I721" s="848" t="str">
        <f>VLOOKUP(E721,fields,2)</f>
        <v>Northford Park (G), Northford</v>
      </c>
      <c r="J721" s="849"/>
      <c r="K721" s="16"/>
      <c r="M721" s="338" t="s">
        <v>148</v>
      </c>
      <c r="N721" s="338" t="s">
        <v>142</v>
      </c>
    </row>
    <row r="722" spans="1:14" ht="14.5" x14ac:dyDescent="0.25">
      <c r="A722" s="574">
        <v>719</v>
      </c>
      <c r="B722" s="696">
        <v>17</v>
      </c>
      <c r="C722" s="844">
        <v>45949</v>
      </c>
      <c r="D722" s="870" t="s">
        <v>1113</v>
      </c>
      <c r="E722" s="836" t="str">
        <f t="shared" si="131"/>
        <v>HAVEN FC</v>
      </c>
      <c r="F722" s="836" t="str">
        <f t="shared" si="131"/>
        <v>GUILFORD BLACK EAGLES</v>
      </c>
      <c r="G722" s="854"/>
      <c r="H722" s="847">
        <f>VLOOKUP(E722,START_TIMES,2)</f>
        <v>0.41666666666666669</v>
      </c>
      <c r="I722" s="848" t="str">
        <f>VLOOKUP(E722,fields,2)</f>
        <v>Woodhouse Field (G), Wallingford</v>
      </c>
      <c r="J722" s="849"/>
      <c r="K722" s="16"/>
      <c r="M722" s="338" t="s">
        <v>147</v>
      </c>
      <c r="N722" s="338" t="s">
        <v>146</v>
      </c>
    </row>
    <row r="723" spans="1:14" ht="14.5" x14ac:dyDescent="0.3">
      <c r="A723" s="574">
        <v>720</v>
      </c>
      <c r="B723" s="696" t="s">
        <v>0</v>
      </c>
      <c r="C723" s="844" t="s">
        <v>0</v>
      </c>
      <c r="D723" s="857" t="s">
        <v>0</v>
      </c>
      <c r="E723" s="858" t="s">
        <v>0</v>
      </c>
      <c r="F723" s="859" t="s">
        <v>0</v>
      </c>
      <c r="G723" s="846" t="s">
        <v>0</v>
      </c>
      <c r="H723" s="847" t="s">
        <v>0</v>
      </c>
      <c r="I723" s="848" t="s">
        <v>0</v>
      </c>
      <c r="J723" s="860" t="s">
        <v>0</v>
      </c>
      <c r="K723" s="16"/>
      <c r="M723" s="754"/>
      <c r="N723" s="754"/>
    </row>
    <row r="724" spans="1:14" ht="14.5" x14ac:dyDescent="0.25">
      <c r="A724" s="574">
        <v>721</v>
      </c>
      <c r="B724" s="696">
        <v>18</v>
      </c>
      <c r="C724" s="844">
        <v>45956</v>
      </c>
      <c r="D724" s="850" t="s">
        <v>10</v>
      </c>
      <c r="E724" s="836" t="str">
        <f t="shared" ref="E724:F728" si="132">VLOOKUP(M724,Teams,2)</f>
        <v>CHESHIRE SC UNITED</v>
      </c>
      <c r="F724" s="836" t="str">
        <f t="shared" si="132"/>
        <v xml:space="preserve">FC SHELTON </v>
      </c>
      <c r="G724" s="846"/>
      <c r="H724" s="847">
        <f>VLOOKUP(E724,START_TIMES,2)</f>
        <v>0.375</v>
      </c>
      <c r="I724" s="848" t="str">
        <f>VLOOKUP(E724,fields,2)</f>
        <v>Choate Rosemary Hall (T), Wallingford</v>
      </c>
      <c r="J724" s="849"/>
      <c r="K724" s="16"/>
      <c r="M724" s="85" t="s">
        <v>97</v>
      </c>
      <c r="N724" s="85" t="s">
        <v>99</v>
      </c>
    </row>
    <row r="725" spans="1:14" ht="14.5" x14ac:dyDescent="0.25">
      <c r="A725" s="574">
        <v>722</v>
      </c>
      <c r="B725" s="696">
        <v>18</v>
      </c>
      <c r="C725" s="844">
        <v>45956</v>
      </c>
      <c r="D725" s="850" t="s">
        <v>10</v>
      </c>
      <c r="E725" s="836" t="str">
        <f t="shared" si="132"/>
        <v>MILFORD TUESDAY</v>
      </c>
      <c r="F725" s="836" t="str">
        <f t="shared" si="132"/>
        <v>GREENWICH FC 30</v>
      </c>
      <c r="G725" s="846"/>
      <c r="H725" s="847">
        <f>VLOOKUP(E725,START_TIMES,2)</f>
        <v>0.33333333333333331</v>
      </c>
      <c r="I725" s="848" t="str">
        <f>VLOOKUP(E725,fields,2)</f>
        <v>Witek Park (G), Derby</v>
      </c>
      <c r="J725" s="849"/>
      <c r="K725" s="16"/>
      <c r="M725" s="85" t="s">
        <v>100</v>
      </c>
      <c r="N725" s="85" t="s">
        <v>94</v>
      </c>
    </row>
    <row r="726" spans="1:14" ht="14.5" x14ac:dyDescent="0.25">
      <c r="A726" s="574">
        <v>723</v>
      </c>
      <c r="B726" s="696">
        <v>18</v>
      </c>
      <c r="C726" s="844">
        <v>45956</v>
      </c>
      <c r="D726" s="850" t="s">
        <v>10</v>
      </c>
      <c r="E726" s="836" t="str">
        <f t="shared" si="132"/>
        <v>DANBURY UNITED</v>
      </c>
      <c r="F726" s="836" t="str">
        <f t="shared" si="132"/>
        <v>SALTY DOGS</v>
      </c>
      <c r="G726" s="846"/>
      <c r="H726" s="847">
        <f>VLOOKUP(E726,START_TIMES,2)</f>
        <v>0.375</v>
      </c>
      <c r="I726" s="848" t="str">
        <f>VLOOKUP(E726,fields,2)</f>
        <v>Portuguese Cultural Center (G), Danbury</v>
      </c>
      <c r="J726" s="849"/>
      <c r="K726" s="16"/>
      <c r="M726" s="85" t="s">
        <v>93</v>
      </c>
      <c r="N726" s="85" t="s">
        <v>95</v>
      </c>
    </row>
    <row r="727" spans="1:14" ht="14.5" x14ac:dyDescent="0.25">
      <c r="A727" s="574">
        <v>724</v>
      </c>
      <c r="B727" s="696">
        <v>18</v>
      </c>
      <c r="C727" s="844">
        <v>45956</v>
      </c>
      <c r="D727" s="850" t="s">
        <v>10</v>
      </c>
      <c r="E727" s="836" t="str">
        <f t="shared" si="132"/>
        <v>STAMFORD FC</v>
      </c>
      <c r="F727" s="836" t="str">
        <f t="shared" si="132"/>
        <v>MILFORD AMIGOS</v>
      </c>
      <c r="G727" s="846"/>
      <c r="H727" s="847">
        <v>0.41666666666666669</v>
      </c>
      <c r="I727" s="848" t="str">
        <f>VLOOKUP(E727,fields,2)</f>
        <v>West Beach Fields (T), Stamford</v>
      </c>
      <c r="J727" s="849"/>
      <c r="K727" s="16"/>
      <c r="M727" s="85" t="s">
        <v>101</v>
      </c>
      <c r="N727" s="85" t="s">
        <v>98</v>
      </c>
    </row>
    <row r="728" spans="1:14" ht="14.5" x14ac:dyDescent="0.25">
      <c r="A728" s="574">
        <v>725</v>
      </c>
      <c r="B728" s="696">
        <v>18</v>
      </c>
      <c r="C728" s="844">
        <v>45956</v>
      </c>
      <c r="D728" s="850" t="s">
        <v>10</v>
      </c>
      <c r="E728" s="836" t="str">
        <f t="shared" si="132"/>
        <v>HAMDEN ALL STARS</v>
      </c>
      <c r="F728" s="836" t="str">
        <f t="shared" si="132"/>
        <v>CLINTON FC 30</v>
      </c>
      <c r="G728" s="846"/>
      <c r="H728" s="847">
        <f>VLOOKUP(E728,START_TIMES,2)</f>
        <v>0.41666666666666669</v>
      </c>
      <c r="I728" s="848" t="str">
        <f>VLOOKUP(E728,fields,2)</f>
        <v>Westwoods HS (G), Hamden</v>
      </c>
      <c r="J728" s="849"/>
      <c r="K728" s="16"/>
      <c r="M728" s="85" t="s">
        <v>92</v>
      </c>
      <c r="N728" s="85" t="s">
        <v>96</v>
      </c>
    </row>
    <row r="729" spans="1:14" ht="14.5" x14ac:dyDescent="0.3">
      <c r="A729" s="574">
        <v>726</v>
      </c>
      <c r="B729" s="696" t="s">
        <v>0</v>
      </c>
      <c r="C729" s="844" t="s">
        <v>0</v>
      </c>
      <c r="D729" s="857" t="s">
        <v>0</v>
      </c>
      <c r="E729" s="858" t="s">
        <v>0</v>
      </c>
      <c r="F729" s="859" t="s">
        <v>0</v>
      </c>
      <c r="G729" s="846" t="s">
        <v>0</v>
      </c>
      <c r="H729" s="847" t="s">
        <v>0</v>
      </c>
      <c r="I729" s="848" t="s">
        <v>0</v>
      </c>
      <c r="J729" s="860" t="s">
        <v>0</v>
      </c>
      <c r="K729" s="16"/>
      <c r="M729" s="754"/>
      <c r="N729" s="754"/>
    </row>
    <row r="730" spans="1:14" ht="14.5" x14ac:dyDescent="0.25">
      <c r="A730" s="574">
        <v>727</v>
      </c>
      <c r="B730" s="696">
        <v>18</v>
      </c>
      <c r="C730" s="844">
        <v>45956</v>
      </c>
      <c r="D730" s="853" t="s">
        <v>175</v>
      </c>
      <c r="E730" s="773" t="e">
        <f t="shared" ref="E730:F734" si="133">VLOOKUP(M730,Teams,2)</f>
        <v>#N/A</v>
      </c>
      <c r="F730" s="836" t="e">
        <f t="shared" si="133"/>
        <v>#N/A</v>
      </c>
      <c r="G730" s="846"/>
      <c r="H730" s="847" t="e">
        <f>VLOOKUP(E730,START_TIMES,2)</f>
        <v>#N/A</v>
      </c>
      <c r="I730" s="848" t="e">
        <f>VLOOKUP(E730,fields,2)</f>
        <v>#N/A</v>
      </c>
      <c r="J730" s="849"/>
      <c r="K730" s="16"/>
      <c r="M730" s="197"/>
      <c r="N730" s="197"/>
    </row>
    <row r="731" spans="1:14" ht="14.5" x14ac:dyDescent="0.25">
      <c r="A731" s="574">
        <v>728</v>
      </c>
      <c r="B731" s="696">
        <v>18</v>
      </c>
      <c r="C731" s="844">
        <v>45956</v>
      </c>
      <c r="D731" s="853" t="s">
        <v>175</v>
      </c>
      <c r="E731" s="836" t="e">
        <f t="shared" si="133"/>
        <v>#N/A</v>
      </c>
      <c r="F731" s="836" t="e">
        <f t="shared" si="133"/>
        <v>#N/A</v>
      </c>
      <c r="G731" s="846"/>
      <c r="H731" s="847" t="e">
        <f>VLOOKUP(E731,START_TIMES,2)</f>
        <v>#N/A</v>
      </c>
      <c r="I731" s="848" t="e">
        <f>VLOOKUP(E731,fields,2)</f>
        <v>#N/A</v>
      </c>
      <c r="J731" s="849"/>
      <c r="K731" s="16"/>
      <c r="M731" s="197"/>
      <c r="N731" s="197"/>
    </row>
    <row r="732" spans="1:14" ht="14.5" x14ac:dyDescent="0.25">
      <c r="A732" s="574">
        <v>729</v>
      </c>
      <c r="B732" s="696">
        <v>18</v>
      </c>
      <c r="C732" s="844">
        <v>45956</v>
      </c>
      <c r="D732" s="853" t="s">
        <v>175</v>
      </c>
      <c r="E732" s="836" t="e">
        <f t="shared" si="133"/>
        <v>#N/A</v>
      </c>
      <c r="F732" s="836" t="e">
        <f t="shared" si="133"/>
        <v>#N/A</v>
      </c>
      <c r="G732" s="854"/>
      <c r="H732" s="847" t="e">
        <f>VLOOKUP(E732,START_TIMES,2)</f>
        <v>#N/A</v>
      </c>
      <c r="I732" s="848" t="e">
        <f>VLOOKUP(E732,fields,2)</f>
        <v>#N/A</v>
      </c>
      <c r="J732" s="849"/>
      <c r="K732" s="16"/>
      <c r="M732" s="197"/>
      <c r="N732" s="197"/>
    </row>
    <row r="733" spans="1:14" ht="14.5" x14ac:dyDescent="0.25">
      <c r="A733" s="574">
        <v>730</v>
      </c>
      <c r="B733" s="696">
        <v>18</v>
      </c>
      <c r="C733" s="844">
        <v>45956</v>
      </c>
      <c r="D733" s="853" t="s">
        <v>175</v>
      </c>
      <c r="E733" s="836" t="e">
        <f t="shared" si="133"/>
        <v>#N/A</v>
      </c>
      <c r="F733" s="836" t="e">
        <f t="shared" si="133"/>
        <v>#N/A</v>
      </c>
      <c r="G733" s="846"/>
      <c r="H733" s="847" t="e">
        <f>VLOOKUP(E733,START_TIMES,2)</f>
        <v>#N/A</v>
      </c>
      <c r="I733" s="848" t="e">
        <f>VLOOKUP(E733,fields,2)</f>
        <v>#N/A</v>
      </c>
      <c r="J733" s="849"/>
      <c r="K733" s="16"/>
      <c r="M733" s="197"/>
      <c r="N733" s="197"/>
    </row>
    <row r="734" spans="1:14" ht="14.5" x14ac:dyDescent="0.25">
      <c r="A734" s="574">
        <v>731</v>
      </c>
      <c r="B734" s="696">
        <v>18</v>
      </c>
      <c r="C734" s="844">
        <v>45956</v>
      </c>
      <c r="D734" s="853" t="s">
        <v>175</v>
      </c>
      <c r="E734" s="836" t="e">
        <f t="shared" si="133"/>
        <v>#N/A</v>
      </c>
      <c r="F734" s="836" t="e">
        <f t="shared" si="133"/>
        <v>#N/A</v>
      </c>
      <c r="G734" s="846"/>
      <c r="H734" s="847" t="e">
        <f>VLOOKUP(E734,START_TIMES,2)</f>
        <v>#N/A</v>
      </c>
      <c r="I734" s="848" t="e">
        <f>VLOOKUP(E734,fields,2)</f>
        <v>#N/A</v>
      </c>
      <c r="J734" s="849"/>
      <c r="K734" s="16"/>
      <c r="M734" s="197"/>
      <c r="N734" s="197"/>
    </row>
    <row r="735" spans="1:14" ht="14.5" x14ac:dyDescent="0.3">
      <c r="A735" s="574">
        <v>732</v>
      </c>
      <c r="B735" s="696" t="s">
        <v>0</v>
      </c>
      <c r="C735" s="844" t="s">
        <v>0</v>
      </c>
      <c r="D735" s="857" t="s">
        <v>0</v>
      </c>
      <c r="E735" s="858" t="s">
        <v>0</v>
      </c>
      <c r="F735" s="859" t="s">
        <v>0</v>
      </c>
      <c r="G735" s="846" t="s">
        <v>0</v>
      </c>
      <c r="H735" s="847" t="s">
        <v>0</v>
      </c>
      <c r="I735" s="848" t="s">
        <v>0</v>
      </c>
      <c r="J735" s="860" t="s">
        <v>0</v>
      </c>
      <c r="K735" s="16"/>
      <c r="M735" s="754"/>
      <c r="N735" s="754"/>
    </row>
    <row r="736" spans="1:14" ht="15" thickBot="1" x14ac:dyDescent="0.3">
      <c r="A736" s="574">
        <v>733</v>
      </c>
      <c r="B736" s="696">
        <v>18</v>
      </c>
      <c r="C736" s="844">
        <v>45956</v>
      </c>
      <c r="D736" s="851" t="s">
        <v>11</v>
      </c>
      <c r="E736" s="836" t="str">
        <f t="shared" ref="E736:F740" si="134">VLOOKUP(M736,Teams,2)</f>
        <v>CLINTON FC 40</v>
      </c>
      <c r="F736" s="836" t="str">
        <f t="shared" si="134"/>
        <v>FAIRFIELD GAC 40</v>
      </c>
      <c r="G736" s="846"/>
      <c r="H736" s="847">
        <f>VLOOKUP(E736,START_TIMES,2)</f>
        <v>0.33333333333333331</v>
      </c>
      <c r="I736" s="848" t="str">
        <f>VLOOKUP(E736,fields,2)</f>
        <v>Indian River Sports Complex (T), Clinton</v>
      </c>
      <c r="J736" s="849"/>
      <c r="K736" s="16"/>
      <c r="M736" s="85" t="s">
        <v>160</v>
      </c>
      <c r="N736" s="85" t="s">
        <v>163</v>
      </c>
    </row>
    <row r="737" spans="1:29" ht="15.5" thickTop="1" thickBot="1" x14ac:dyDescent="0.3">
      <c r="A737" s="574">
        <v>734</v>
      </c>
      <c r="B737" s="696">
        <v>18</v>
      </c>
      <c r="C737" s="844">
        <v>45956</v>
      </c>
      <c r="D737" s="899" t="s">
        <v>11</v>
      </c>
      <c r="E737" s="836" t="str">
        <f t="shared" si="134"/>
        <v>SHEBEEN FC</v>
      </c>
      <c r="F737" s="836" t="str">
        <f t="shared" si="134"/>
        <v>GREENWICH FC 40</v>
      </c>
      <c r="G737" s="846"/>
      <c r="H737" s="847">
        <v>0.33333333333333331</v>
      </c>
      <c r="I737" s="848" t="str">
        <f>VLOOKUP(E737,fields,2)</f>
        <v>Ludlowe HS (T), Fairfield</v>
      </c>
      <c r="J737" s="849"/>
      <c r="K737" s="16"/>
      <c r="M737" s="85" t="s">
        <v>107</v>
      </c>
      <c r="N737" s="85" t="s">
        <v>104</v>
      </c>
    </row>
    <row r="738" spans="1:29" ht="15.5" thickTop="1" thickBot="1" x14ac:dyDescent="0.3">
      <c r="A738" s="574">
        <v>735</v>
      </c>
      <c r="B738" s="696">
        <v>18</v>
      </c>
      <c r="C738" s="844">
        <v>45956</v>
      </c>
      <c r="D738" s="899" t="s">
        <v>11</v>
      </c>
      <c r="E738" s="836" t="str">
        <f t="shared" si="134"/>
        <v>DANBURY UNITED 40</v>
      </c>
      <c r="F738" s="836" t="str">
        <f t="shared" si="134"/>
        <v>STORM FC</v>
      </c>
      <c r="G738" s="846"/>
      <c r="H738" s="847">
        <f>VLOOKUP(E738,START_TIMES,2)</f>
        <v>0.45833333333333331</v>
      </c>
      <c r="I738" s="848" t="str">
        <f>VLOOKUP(E738,fields,2)</f>
        <v>Portuguese Cultural Center (G), Danbury</v>
      </c>
      <c r="J738" s="849"/>
      <c r="K738" s="16"/>
      <c r="M738" s="85" t="s">
        <v>162</v>
      </c>
      <c r="N738" s="85" t="s">
        <v>108</v>
      </c>
    </row>
    <row r="739" spans="1:29" ht="15.5" thickTop="1" thickBot="1" x14ac:dyDescent="0.3">
      <c r="A739" s="574">
        <v>736</v>
      </c>
      <c r="B739" s="696">
        <v>18</v>
      </c>
      <c r="C739" s="844">
        <v>45956</v>
      </c>
      <c r="D739" s="899" t="s">
        <v>11</v>
      </c>
      <c r="E739" s="836" t="str">
        <f t="shared" si="134"/>
        <v>VASCO DA GAMA 40</v>
      </c>
      <c r="F739" s="836" t="str">
        <f t="shared" si="134"/>
        <v xml:space="preserve">GUILFORD CELTIC </v>
      </c>
      <c r="G739" s="846"/>
      <c r="H739" s="847">
        <f>VLOOKUP(E739,START_TIMES,2)</f>
        <v>0.41666666666666702</v>
      </c>
      <c r="I739" s="848" t="str">
        <f>VLOOKUP(E739,fields,2)</f>
        <v>Veterans Memorial Park (T), Bridgeport</v>
      </c>
      <c r="J739" s="849"/>
      <c r="K739" s="16"/>
      <c r="M739" s="85" t="s">
        <v>109</v>
      </c>
      <c r="N739" s="85" t="s">
        <v>106</v>
      </c>
    </row>
    <row r="740" spans="1:29" ht="15.5" thickTop="1" thickBot="1" x14ac:dyDescent="0.3">
      <c r="A740" s="574">
        <v>737</v>
      </c>
      <c r="B740" s="696">
        <v>18</v>
      </c>
      <c r="C740" s="844">
        <v>45956</v>
      </c>
      <c r="D740" s="899" t="s">
        <v>11</v>
      </c>
      <c r="E740" s="836" t="str">
        <f t="shared" si="134"/>
        <v>GREENWICH PUMAS FC 40</v>
      </c>
      <c r="F740" s="836" t="str">
        <f t="shared" si="134"/>
        <v>CLUB NAPOLI 40</v>
      </c>
      <c r="G740" s="846"/>
      <c r="H740" s="847">
        <f>VLOOKUP(E740,START_TIMES,2)</f>
        <v>0.41666666666666669</v>
      </c>
      <c r="I740" s="848" t="str">
        <f>VLOOKUP(E740,fields,2)</f>
        <v>Greenwich Fields</v>
      </c>
      <c r="J740" s="849"/>
      <c r="K740" s="16"/>
      <c r="M740" s="85" t="s">
        <v>105</v>
      </c>
      <c r="N740" s="85" t="s">
        <v>161</v>
      </c>
    </row>
    <row r="741" spans="1:29" ht="15.5" thickTop="1" thickBot="1" x14ac:dyDescent="0.3">
      <c r="A741" s="574">
        <v>738</v>
      </c>
      <c r="B741" s="696"/>
      <c r="C741" s="844"/>
      <c r="D741" s="899"/>
      <c r="E741" s="836"/>
      <c r="F741" s="836"/>
      <c r="G741" s="846"/>
      <c r="H741" s="847"/>
      <c r="I741" s="848"/>
      <c r="J741" s="849"/>
      <c r="K741" s="16"/>
      <c r="M741" s="85"/>
      <c r="N741" s="85"/>
    </row>
    <row r="742" spans="1:29" ht="12.75" customHeight="1" thickTop="1" thickBot="1" x14ac:dyDescent="0.4">
      <c r="A742" s="574">
        <v>739</v>
      </c>
      <c r="B742" s="696">
        <v>18</v>
      </c>
      <c r="C742" s="844">
        <v>45956</v>
      </c>
      <c r="D742" s="861" t="s">
        <v>1114</v>
      </c>
      <c r="E742" s="836" t="e">
        <f t="shared" ref="E742:F745" si="135">VLOOKUP(M742,Teams,2)</f>
        <v>#N/A</v>
      </c>
      <c r="F742" s="836" t="e">
        <f t="shared" si="135"/>
        <v>#N/A</v>
      </c>
      <c r="G742" s="846"/>
      <c r="H742" s="847" t="e">
        <f>VLOOKUP(E742,START_TIMES,2)</f>
        <v>#N/A</v>
      </c>
      <c r="I742" s="848" t="e">
        <f>VLOOKUP(E742,fields,2)</f>
        <v>#N/A</v>
      </c>
      <c r="J742" s="849"/>
      <c r="K742" s="16"/>
      <c r="M742" s="603"/>
      <c r="N742" s="603"/>
      <c r="O742" s="16">
        <v>40</v>
      </c>
      <c r="S742" s="16"/>
      <c r="T742" s="198"/>
      <c r="U742" s="198"/>
      <c r="V742" s="16"/>
      <c r="W742" s="209"/>
      <c r="X742" s="215"/>
      <c r="Y742" s="16"/>
      <c r="Z742" s="16"/>
      <c r="AC742" s="16"/>
    </row>
    <row r="743" spans="1:29" ht="12.75" customHeight="1" thickTop="1" thickBot="1" x14ac:dyDescent="0.35">
      <c r="A743" s="574">
        <v>740</v>
      </c>
      <c r="B743" s="696">
        <v>18</v>
      </c>
      <c r="C743" s="844">
        <v>45956</v>
      </c>
      <c r="D743" s="861" t="s">
        <v>1114</v>
      </c>
      <c r="E743" s="836" t="e">
        <f t="shared" si="135"/>
        <v>#N/A</v>
      </c>
      <c r="F743" s="836" t="e">
        <f t="shared" si="135"/>
        <v>#N/A</v>
      </c>
      <c r="G743" s="846"/>
      <c r="H743" s="847" t="e">
        <f>VLOOKUP(E743,START_TIMES,2)</f>
        <v>#N/A</v>
      </c>
      <c r="I743" s="848" t="e">
        <f>VLOOKUP(E743,fields,2)</f>
        <v>#N/A</v>
      </c>
      <c r="J743" s="860"/>
      <c r="K743" s="16"/>
      <c r="M743" s="605"/>
      <c r="N743" s="605"/>
      <c r="O743" s="16">
        <v>41</v>
      </c>
      <c r="S743" s="16"/>
      <c r="T743" s="198"/>
      <c r="U743" s="198"/>
      <c r="V743" s="16"/>
      <c r="W743" s="209"/>
      <c r="X743" s="215"/>
      <c r="Y743" s="16"/>
      <c r="Z743" s="16"/>
      <c r="AC743" s="16"/>
    </row>
    <row r="744" spans="1:29" ht="12.75" customHeight="1" thickTop="1" thickBot="1" x14ac:dyDescent="0.35">
      <c r="A744" s="574">
        <v>741</v>
      </c>
      <c r="B744" s="696">
        <v>18</v>
      </c>
      <c r="C744" s="844">
        <v>45956</v>
      </c>
      <c r="D744" s="861" t="s">
        <v>1114</v>
      </c>
      <c r="E744" s="836" t="e">
        <f t="shared" si="135"/>
        <v>#N/A</v>
      </c>
      <c r="F744" s="836" t="e">
        <f t="shared" si="135"/>
        <v>#N/A</v>
      </c>
      <c r="G744" s="846"/>
      <c r="H744" s="847" t="e">
        <f>VLOOKUP(E744,START_TIMES,2)</f>
        <v>#N/A</v>
      </c>
      <c r="I744" s="848" t="e">
        <f>VLOOKUP(E744,fields,2)</f>
        <v>#N/A</v>
      </c>
      <c r="J744" s="860"/>
      <c r="K744" s="16"/>
      <c r="M744" s="250"/>
      <c r="N744" s="250"/>
      <c r="O744" s="16">
        <v>42</v>
      </c>
      <c r="S744" s="16"/>
      <c r="T744" s="198"/>
      <c r="U744" s="198"/>
      <c r="V744" s="16"/>
      <c r="W744" s="209"/>
      <c r="X744" s="215"/>
      <c r="Y744" s="16"/>
      <c r="Z744" s="16"/>
      <c r="AC744" s="16"/>
    </row>
    <row r="745" spans="1:29" ht="12.75" customHeight="1" thickTop="1" thickBot="1" x14ac:dyDescent="0.35">
      <c r="A745" s="574">
        <v>742</v>
      </c>
      <c r="B745" s="696">
        <v>18</v>
      </c>
      <c r="C745" s="844">
        <v>45956</v>
      </c>
      <c r="D745" s="861" t="s">
        <v>1114</v>
      </c>
      <c r="E745" s="836" t="e">
        <f t="shared" si="135"/>
        <v>#N/A</v>
      </c>
      <c r="F745" s="836" t="e">
        <f t="shared" si="135"/>
        <v>#N/A</v>
      </c>
      <c r="G745" s="846"/>
      <c r="H745" s="847" t="e">
        <f>VLOOKUP(E745,START_TIMES,2)</f>
        <v>#N/A</v>
      </c>
      <c r="I745" s="848" t="e">
        <f>VLOOKUP(E745,fields,2)</f>
        <v>#N/A</v>
      </c>
      <c r="J745" s="849"/>
      <c r="K745" s="16"/>
      <c r="M745" s="602"/>
      <c r="N745" s="602"/>
      <c r="O745" s="16">
        <v>43</v>
      </c>
      <c r="S745" s="16"/>
      <c r="T745" s="198"/>
      <c r="U745" s="198"/>
      <c r="V745" s="16"/>
      <c r="W745" s="209"/>
      <c r="X745" s="215"/>
      <c r="Y745" s="16"/>
      <c r="Z745" s="16"/>
      <c r="AC745" s="16"/>
    </row>
    <row r="746" spans="1:29" ht="12.75" customHeight="1" thickTop="1" thickBot="1" x14ac:dyDescent="0.35">
      <c r="A746" s="574">
        <v>743</v>
      </c>
      <c r="B746" s="696" t="s">
        <v>0</v>
      </c>
      <c r="C746" s="844" t="s">
        <v>0</v>
      </c>
      <c r="D746" s="857" t="s">
        <v>0</v>
      </c>
      <c r="E746" s="858" t="s">
        <v>0</v>
      </c>
      <c r="F746" s="859" t="s">
        <v>0</v>
      </c>
      <c r="G746" s="846" t="s">
        <v>0</v>
      </c>
      <c r="H746" s="847" t="s">
        <v>0</v>
      </c>
      <c r="I746" s="848" t="s">
        <v>0</v>
      </c>
      <c r="J746" s="860" t="s">
        <v>0</v>
      </c>
      <c r="K746" s="16"/>
      <c r="M746" s="602"/>
      <c r="N746" s="602"/>
      <c r="O746" s="16">
        <v>44</v>
      </c>
      <c r="S746" s="16"/>
      <c r="T746" s="198"/>
      <c r="U746" s="198"/>
      <c r="V746" s="16"/>
      <c r="W746" s="209"/>
      <c r="X746" s="215"/>
      <c r="Y746" s="16"/>
      <c r="Z746" s="16"/>
      <c r="AC746" s="16"/>
    </row>
    <row r="747" spans="1:29" ht="12.75" customHeight="1" thickTop="1" thickBot="1" x14ac:dyDescent="0.35">
      <c r="A747" s="574">
        <v>744</v>
      </c>
      <c r="B747" s="696">
        <v>18</v>
      </c>
      <c r="C747" s="844">
        <v>45956</v>
      </c>
      <c r="D747" s="865" t="s">
        <v>1115</v>
      </c>
      <c r="E747" s="836" t="e">
        <f t="shared" ref="E747:F750" si="136">VLOOKUP(M747,Teams,2)</f>
        <v>#N/A</v>
      </c>
      <c r="F747" s="836" t="e">
        <f t="shared" si="136"/>
        <v>#N/A</v>
      </c>
      <c r="G747" s="846"/>
      <c r="H747" s="847" t="e">
        <f>VLOOKUP(E747,START_TIMES,2)</f>
        <v>#N/A</v>
      </c>
      <c r="I747" s="848" t="e">
        <f>VLOOKUP(E747,fields,2)</f>
        <v>#N/A</v>
      </c>
      <c r="J747" s="860"/>
      <c r="K747" s="16"/>
      <c r="M747" s="602"/>
      <c r="N747" s="602"/>
      <c r="O747" s="16">
        <v>47</v>
      </c>
      <c r="S747" s="16"/>
      <c r="T747" s="198"/>
      <c r="U747" s="198"/>
      <c r="V747" s="16"/>
      <c r="W747" s="209"/>
      <c r="X747" s="215"/>
      <c r="Y747" s="16"/>
      <c r="Z747" s="16"/>
      <c r="AC747" s="16"/>
    </row>
    <row r="748" spans="1:29" ht="12.75" customHeight="1" thickTop="1" thickBot="1" x14ac:dyDescent="0.35">
      <c r="A748" s="574">
        <v>745</v>
      </c>
      <c r="B748" s="696">
        <v>18</v>
      </c>
      <c r="C748" s="844">
        <v>45956</v>
      </c>
      <c r="D748" s="865" t="s">
        <v>1115</v>
      </c>
      <c r="E748" s="836" t="e">
        <f t="shared" si="136"/>
        <v>#N/A</v>
      </c>
      <c r="F748" s="836" t="e">
        <f t="shared" si="136"/>
        <v>#N/A</v>
      </c>
      <c r="G748" s="846"/>
      <c r="H748" s="847" t="e">
        <f>VLOOKUP(E748,START_TIMES,2)</f>
        <v>#N/A</v>
      </c>
      <c r="I748" s="848" t="e">
        <f>VLOOKUP(E748,fields,2)</f>
        <v>#N/A</v>
      </c>
      <c r="J748" s="849"/>
      <c r="K748" s="16"/>
      <c r="M748" s="414"/>
      <c r="N748" s="414"/>
      <c r="O748" s="16">
        <v>48</v>
      </c>
      <c r="S748" s="16"/>
      <c r="T748" s="198"/>
      <c r="U748" s="198"/>
      <c r="V748" s="16"/>
      <c r="W748" s="209"/>
      <c r="X748" s="215"/>
      <c r="Y748" s="16"/>
      <c r="Z748" s="16"/>
      <c r="AC748" s="16"/>
    </row>
    <row r="749" spans="1:29" ht="12.75" customHeight="1" thickTop="1" thickBot="1" x14ac:dyDescent="0.35">
      <c r="A749" s="574">
        <v>746</v>
      </c>
      <c r="B749" s="696">
        <v>18</v>
      </c>
      <c r="C749" s="844">
        <v>45956</v>
      </c>
      <c r="D749" s="865" t="s">
        <v>1115</v>
      </c>
      <c r="E749" s="836" t="e">
        <f t="shared" si="136"/>
        <v>#N/A</v>
      </c>
      <c r="F749" s="836" t="e">
        <f t="shared" si="136"/>
        <v>#N/A</v>
      </c>
      <c r="G749" s="846"/>
      <c r="H749" s="847" t="e">
        <f>VLOOKUP(E749,START_TIMES,2)</f>
        <v>#N/A</v>
      </c>
      <c r="I749" s="848" t="e">
        <f>VLOOKUP(E749,fields,2)</f>
        <v>#N/A</v>
      </c>
      <c r="J749" s="849"/>
      <c r="K749" s="16"/>
      <c r="M749" s="5"/>
      <c r="N749" s="5"/>
      <c r="O749" s="16">
        <v>49</v>
      </c>
      <c r="S749" s="16"/>
      <c r="T749" s="198"/>
      <c r="U749" s="198"/>
      <c r="V749" s="16"/>
      <c r="W749" s="209"/>
      <c r="X749" s="215"/>
      <c r="Y749" s="16"/>
      <c r="Z749" s="16"/>
      <c r="AC749" s="16"/>
    </row>
    <row r="750" spans="1:29" ht="18.75" customHeight="1" thickTop="1" x14ac:dyDescent="0.35">
      <c r="A750" s="574">
        <v>747</v>
      </c>
      <c r="B750" s="696">
        <v>18</v>
      </c>
      <c r="C750" s="844">
        <v>45956</v>
      </c>
      <c r="D750" s="865" t="s">
        <v>1115</v>
      </c>
      <c r="E750" s="836" t="e">
        <f t="shared" si="136"/>
        <v>#N/A</v>
      </c>
      <c r="F750" s="836" t="e">
        <f t="shared" si="136"/>
        <v>#N/A</v>
      </c>
      <c r="G750" s="846"/>
      <c r="H750" s="847" t="e">
        <f>VLOOKUP(E750,START_TIMES,2)</f>
        <v>#N/A</v>
      </c>
      <c r="I750" s="848" t="e">
        <f>VLOOKUP(E750,fields,2)</f>
        <v>#N/A</v>
      </c>
      <c r="J750" s="849"/>
      <c r="K750" s="16"/>
      <c r="M750" s="349"/>
      <c r="N750" s="349"/>
      <c r="O750" s="16">
        <v>50</v>
      </c>
    </row>
    <row r="751" spans="1:29" ht="14.5" x14ac:dyDescent="0.3">
      <c r="A751" s="574">
        <v>748</v>
      </c>
      <c r="B751" s="696" t="s">
        <v>0</v>
      </c>
      <c r="C751" s="844" t="s">
        <v>0</v>
      </c>
      <c r="D751" s="857" t="s">
        <v>0</v>
      </c>
      <c r="E751" s="858" t="s">
        <v>0</v>
      </c>
      <c r="F751" s="859" t="s">
        <v>0</v>
      </c>
      <c r="G751" s="846" t="s">
        <v>0</v>
      </c>
      <c r="H751" s="847" t="s">
        <v>0</v>
      </c>
      <c r="I751" s="848" t="s">
        <v>0</v>
      </c>
      <c r="J751" s="860" t="s">
        <v>0</v>
      </c>
      <c r="K751" s="16"/>
      <c r="M751" s="754"/>
      <c r="N751" s="754"/>
    </row>
    <row r="752" spans="1:29" ht="14.5" x14ac:dyDescent="0.25">
      <c r="A752" s="574">
        <v>749</v>
      </c>
      <c r="B752" s="696">
        <v>18</v>
      </c>
      <c r="C752" s="844">
        <v>45956</v>
      </c>
      <c r="D752" s="845" t="s">
        <v>1076</v>
      </c>
      <c r="E752" s="868" t="e">
        <f t="shared" ref="E752:F756" si="137">VLOOKUP(M752,Teams,2)</f>
        <v>#N/A</v>
      </c>
      <c r="F752" s="836" t="e">
        <f t="shared" si="137"/>
        <v>#N/A</v>
      </c>
      <c r="G752" s="854"/>
      <c r="H752" s="847" t="e">
        <f>VLOOKUP(E752,START_TIMES,2)</f>
        <v>#N/A</v>
      </c>
      <c r="I752" s="848" t="e">
        <f>VLOOKUP(E752,fields,2)</f>
        <v>#N/A</v>
      </c>
      <c r="J752" s="849"/>
      <c r="K752" s="16"/>
      <c r="M752" s="781"/>
      <c r="N752" s="781"/>
    </row>
    <row r="753" spans="1:14" ht="14.5" x14ac:dyDescent="0.25">
      <c r="A753" s="574">
        <v>750</v>
      </c>
      <c r="B753" s="696">
        <v>18</v>
      </c>
      <c r="C753" s="844">
        <v>45956</v>
      </c>
      <c r="D753" s="845" t="s">
        <v>1076</v>
      </c>
      <c r="E753" s="836" t="e">
        <f t="shared" si="137"/>
        <v>#N/A</v>
      </c>
      <c r="F753" s="836" t="e">
        <f t="shared" si="137"/>
        <v>#N/A</v>
      </c>
      <c r="G753" s="854"/>
      <c r="H753" s="847" t="e">
        <f>VLOOKUP(E753,START_TIMES,2)</f>
        <v>#N/A</v>
      </c>
      <c r="I753" s="848" t="e">
        <f>VLOOKUP(E753,fields,2)</f>
        <v>#N/A</v>
      </c>
      <c r="J753" s="849"/>
      <c r="K753" s="16"/>
      <c r="M753" s="781"/>
      <c r="N753" s="781"/>
    </row>
    <row r="754" spans="1:14" ht="14.5" x14ac:dyDescent="0.25">
      <c r="A754" s="574">
        <v>751</v>
      </c>
      <c r="B754" s="696">
        <v>18</v>
      </c>
      <c r="C754" s="844">
        <v>45956</v>
      </c>
      <c r="D754" s="845" t="s">
        <v>1076</v>
      </c>
      <c r="E754" s="836" t="e">
        <f t="shared" si="137"/>
        <v>#N/A</v>
      </c>
      <c r="F754" s="836" t="e">
        <f t="shared" si="137"/>
        <v>#N/A</v>
      </c>
      <c r="G754" s="854"/>
      <c r="H754" s="847" t="e">
        <f>VLOOKUP(E754,START_TIMES,2)</f>
        <v>#N/A</v>
      </c>
      <c r="I754" s="848" t="e">
        <f>VLOOKUP(E754,fields,2)</f>
        <v>#N/A</v>
      </c>
      <c r="J754" s="849"/>
      <c r="K754" s="16"/>
      <c r="M754" s="781"/>
      <c r="N754" s="781"/>
    </row>
    <row r="755" spans="1:14" ht="14.5" x14ac:dyDescent="0.25">
      <c r="A755" s="574">
        <v>752</v>
      </c>
      <c r="B755" s="696">
        <v>18</v>
      </c>
      <c r="C755" s="844">
        <v>45956</v>
      </c>
      <c r="D755" s="845" t="s">
        <v>1076</v>
      </c>
      <c r="E755" s="836" t="e">
        <f t="shared" si="137"/>
        <v>#N/A</v>
      </c>
      <c r="F755" s="836" t="e">
        <f t="shared" si="137"/>
        <v>#N/A</v>
      </c>
      <c r="G755" s="854"/>
      <c r="H755" s="847" t="e">
        <f>VLOOKUP(E755,START_TIMES,2)</f>
        <v>#N/A</v>
      </c>
      <c r="I755" s="848" t="e">
        <f>VLOOKUP(E755,fields,2)</f>
        <v>#N/A</v>
      </c>
      <c r="J755" s="849"/>
      <c r="K755" s="16"/>
      <c r="M755" s="781"/>
      <c r="N755" s="781"/>
    </row>
    <row r="756" spans="1:14" ht="14.5" x14ac:dyDescent="0.25">
      <c r="A756" s="574">
        <v>753</v>
      </c>
      <c r="B756" s="696">
        <v>18</v>
      </c>
      <c r="C756" s="844">
        <v>45956</v>
      </c>
      <c r="D756" s="845" t="s">
        <v>1076</v>
      </c>
      <c r="E756" s="836" t="e">
        <f t="shared" si="137"/>
        <v>#N/A</v>
      </c>
      <c r="F756" s="836" t="e">
        <f t="shared" si="137"/>
        <v>#N/A</v>
      </c>
      <c r="G756" s="854"/>
      <c r="H756" s="847" t="e">
        <f>VLOOKUP(E756,START_TIMES,2)</f>
        <v>#N/A</v>
      </c>
      <c r="I756" s="848" t="e">
        <f>VLOOKUP(E756,fields,2)</f>
        <v>#N/A</v>
      </c>
      <c r="J756" s="849"/>
      <c r="K756" s="16"/>
      <c r="M756" s="781"/>
      <c r="N756" s="781"/>
    </row>
    <row r="757" spans="1:14" ht="14.5" x14ac:dyDescent="0.3">
      <c r="A757" s="574">
        <v>754</v>
      </c>
      <c r="B757" s="696" t="s">
        <v>0</v>
      </c>
      <c r="C757" s="844" t="s">
        <v>0</v>
      </c>
      <c r="D757" s="857" t="s">
        <v>0</v>
      </c>
      <c r="E757" s="858" t="s">
        <v>0</v>
      </c>
      <c r="F757" s="859" t="s">
        <v>0</v>
      </c>
      <c r="G757" s="846" t="s">
        <v>0</v>
      </c>
      <c r="H757" s="847" t="s">
        <v>0</v>
      </c>
      <c r="I757" s="848" t="s">
        <v>0</v>
      </c>
      <c r="J757" s="860" t="s">
        <v>0</v>
      </c>
      <c r="K757" s="16"/>
      <c r="M757" s="758"/>
      <c r="N757" s="758"/>
    </row>
    <row r="758" spans="1:14" ht="14.5" x14ac:dyDescent="0.25">
      <c r="A758" s="574">
        <v>755</v>
      </c>
      <c r="B758" s="696">
        <v>18</v>
      </c>
      <c r="C758" s="844">
        <v>45956</v>
      </c>
      <c r="D758" s="870" t="s">
        <v>1113</v>
      </c>
      <c r="E758" s="836" t="str">
        <f t="shared" ref="E758:F762" si="138">VLOOKUP(M758,Teams,2)</f>
        <v>CHESHIRE AZZURRI</v>
      </c>
      <c r="F758" s="836" t="str">
        <f t="shared" si="138"/>
        <v>GREENWICH PUMAS FC 56</v>
      </c>
      <c r="G758" s="854"/>
      <c r="H758" s="847">
        <f>VLOOKUP(E758,START_TIMES,2)</f>
        <v>0.375</v>
      </c>
      <c r="I758" s="848" t="str">
        <f>VLOOKUP(E758,fields,2)</f>
        <v>Quinnipiac Park (G), Cheshire</v>
      </c>
      <c r="J758" s="849"/>
      <c r="K758" s="16"/>
      <c r="M758" s="786" t="s">
        <v>138</v>
      </c>
      <c r="N758" s="786" t="s">
        <v>144</v>
      </c>
    </row>
    <row r="759" spans="1:14" ht="14.5" x14ac:dyDescent="0.25">
      <c r="A759" s="574">
        <v>756</v>
      </c>
      <c r="B759" s="696">
        <v>18</v>
      </c>
      <c r="C759" s="844">
        <v>45956</v>
      </c>
      <c r="D759" s="870" t="s">
        <v>1113</v>
      </c>
      <c r="E759" s="836" t="str">
        <f t="shared" si="138"/>
        <v>SOUTHEAST CT</v>
      </c>
      <c r="F759" s="836" t="str">
        <f t="shared" si="138"/>
        <v>GUILFORD BLACK EAGLES</v>
      </c>
      <c r="G759" s="854"/>
      <c r="H759" s="847">
        <f>VLOOKUP(E759,START_TIMES,2)</f>
        <v>0.41666666666666702</v>
      </c>
      <c r="I759" s="848" t="str">
        <f>VLOOKUP(E759,fields,2)</f>
        <v>Killingworth Rec Park (G), Killingworth</v>
      </c>
      <c r="J759" s="849"/>
      <c r="K759" s="16"/>
      <c r="M759" s="786" t="s">
        <v>149</v>
      </c>
      <c r="N759" s="786" t="s">
        <v>146</v>
      </c>
    </row>
    <row r="760" spans="1:14" ht="14.5" x14ac:dyDescent="0.25">
      <c r="A760" s="574">
        <v>757</v>
      </c>
      <c r="B760" s="696">
        <v>18</v>
      </c>
      <c r="C760" s="844">
        <v>45956</v>
      </c>
      <c r="D760" s="870" t="s">
        <v>1113</v>
      </c>
      <c r="E760" s="836" t="str">
        <f t="shared" si="138"/>
        <v>EAST HAVEN SC</v>
      </c>
      <c r="F760" s="836" t="str">
        <f t="shared" si="138"/>
        <v>VASCO DA GAMA 60</v>
      </c>
      <c r="G760" s="854"/>
      <c r="H760" s="847">
        <f>VLOOKUP(E760,START_TIMES,2)</f>
        <v>0.41666666666666669</v>
      </c>
      <c r="I760" s="848" t="str">
        <f>VLOOKUP(E760,fields,2)</f>
        <v>East Haven MS (G), East Haven</v>
      </c>
      <c r="J760" s="849"/>
      <c r="K760" s="16"/>
      <c r="M760" s="786" t="s">
        <v>142</v>
      </c>
      <c r="N760" s="786" t="s">
        <v>135</v>
      </c>
    </row>
    <row r="761" spans="1:14" ht="14.5" x14ac:dyDescent="0.25">
      <c r="A761" s="574">
        <v>758</v>
      </c>
      <c r="B761" s="696">
        <v>18</v>
      </c>
      <c r="C761" s="844">
        <v>45956</v>
      </c>
      <c r="D761" s="870" t="s">
        <v>1113</v>
      </c>
      <c r="E761" s="836" t="str">
        <f t="shared" si="138"/>
        <v>ZIMMITTI SC</v>
      </c>
      <c r="F761" s="836" t="str">
        <f t="shared" si="138"/>
        <v>NORTH BRANFORD LEGENDS</v>
      </c>
      <c r="G761" s="854"/>
      <c r="H761" s="847">
        <f>VLOOKUP(E761,START_TIMES,2)</f>
        <v>0.41666666666666702</v>
      </c>
      <c r="I761" s="848" t="str">
        <f>VLOOKUP(E761,fields,2)</f>
        <v>Morris Beach Complex (G), Morris</v>
      </c>
      <c r="J761" s="849"/>
      <c r="K761" s="16"/>
      <c r="M761" s="786" t="s">
        <v>137</v>
      </c>
      <c r="N761" s="786" t="s">
        <v>148</v>
      </c>
    </row>
    <row r="762" spans="1:14" ht="14.5" x14ac:dyDescent="0.25">
      <c r="A762" s="574">
        <v>759</v>
      </c>
      <c r="B762" s="696">
        <v>18</v>
      </c>
      <c r="C762" s="844">
        <v>45956</v>
      </c>
      <c r="D762" s="870" t="s">
        <v>1113</v>
      </c>
      <c r="E762" s="836" t="str">
        <f t="shared" si="138"/>
        <v>HAVEN FC</v>
      </c>
      <c r="F762" s="836" t="str">
        <f t="shared" si="138"/>
        <v>CLUB NAPOLI 50</v>
      </c>
      <c r="G762" s="854"/>
      <c r="H762" s="847">
        <f>VLOOKUP(E762,START_TIMES,2)</f>
        <v>0.41666666666666669</v>
      </c>
      <c r="I762" s="848" t="str">
        <f>VLOOKUP(E762,fields,2)</f>
        <v>Woodhouse Field (G), Wallingford</v>
      </c>
      <c r="J762" s="849"/>
      <c r="K762" s="16"/>
      <c r="M762" s="786" t="s">
        <v>147</v>
      </c>
      <c r="N762" s="786" t="s">
        <v>141</v>
      </c>
    </row>
    <row r="763" spans="1:14" ht="14.5" x14ac:dyDescent="0.3">
      <c r="A763" s="574">
        <v>760</v>
      </c>
      <c r="B763" s="696"/>
      <c r="C763" s="844"/>
      <c r="D763" s="870"/>
      <c r="E763" s="836"/>
      <c r="F763" s="836"/>
      <c r="G763" s="854"/>
      <c r="H763" s="847"/>
      <c r="I763" s="848"/>
      <c r="J763" s="849"/>
      <c r="K763" s="16"/>
      <c r="M763" s="599"/>
      <c r="N763" s="599"/>
    </row>
    <row r="764" spans="1:14" ht="14.5" x14ac:dyDescent="0.25">
      <c r="A764" s="574">
        <v>761</v>
      </c>
      <c r="B764" s="696"/>
      <c r="C764" s="844"/>
      <c r="D764" s="870"/>
      <c r="E764" s="836"/>
      <c r="F764" s="836"/>
      <c r="G764" s="900"/>
      <c r="H764" s="847"/>
      <c r="I764" s="848"/>
      <c r="J764" s="849"/>
    </row>
    <row r="765" spans="1:14" ht="14.5" x14ac:dyDescent="0.25">
      <c r="A765" s="574">
        <v>762</v>
      </c>
      <c r="B765" s="696"/>
      <c r="C765" s="844"/>
      <c r="D765" s="857"/>
      <c r="E765" s="858" t="s">
        <v>0</v>
      </c>
      <c r="F765" s="859" t="s">
        <v>0</v>
      </c>
      <c r="G765" s="656" t="s">
        <v>204</v>
      </c>
      <c r="H765" s="847"/>
      <c r="I765" s="848"/>
      <c r="J765" s="849"/>
      <c r="K765" s="16"/>
      <c r="M765" s="85"/>
      <c r="N765" s="85"/>
    </row>
    <row r="766" spans="1:14" ht="14.5" x14ac:dyDescent="0.25">
      <c r="A766" s="574">
        <v>763</v>
      </c>
      <c r="B766" s="581"/>
      <c r="C766" s="844"/>
      <c r="D766" s="857"/>
      <c r="E766" s="858" t="s">
        <v>0</v>
      </c>
      <c r="F766" s="859" t="s">
        <v>0</v>
      </c>
      <c r="G766" s="835" t="s">
        <v>204</v>
      </c>
      <c r="H766" s="847"/>
      <c r="I766" s="848"/>
      <c r="J766" s="849"/>
      <c r="K766" s="16"/>
    </row>
    <row r="767" spans="1:14" ht="14.5" x14ac:dyDescent="0.25">
      <c r="A767" s="574">
        <v>764</v>
      </c>
      <c r="B767" s="581"/>
      <c r="C767" s="844"/>
      <c r="D767" s="857"/>
      <c r="E767" s="858" t="s">
        <v>0</v>
      </c>
      <c r="F767" s="859" t="s">
        <v>0</v>
      </c>
      <c r="G767" s="655" t="s">
        <v>204</v>
      </c>
      <c r="H767" s="847"/>
      <c r="I767" s="848"/>
      <c r="J767" s="849"/>
      <c r="K767" s="16"/>
    </row>
  </sheetData>
  <mergeCells count="3">
    <mergeCell ref="E1:H1"/>
    <mergeCell ref="K1:L1"/>
    <mergeCell ref="AF1:AG1"/>
  </mergeCells>
  <pageMargins left="0" right="0" top="0" bottom="0.25" header="0" footer="0.3"/>
  <pageSetup scale="53" orientation="landscape" r:id="rId1"/>
  <headerFooter alignWithMargins="0"/>
  <colBreaks count="1" manualBreakCount="1">
    <brk id="10" max="80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FE0A5-C1AD-48B1-9BFC-9713F0602F3D}">
  <sheetPr published="0"/>
  <dimension ref="A2:AU763"/>
  <sheetViews>
    <sheetView topLeftCell="K1" zoomScale="85" zoomScaleNormal="85" workbookViewId="0">
      <selection activeCell="E31" sqref="E31"/>
    </sheetView>
  </sheetViews>
  <sheetFormatPr defaultColWidth="9.1796875" defaultRowHeight="12.5" x14ac:dyDescent="0.25"/>
  <cols>
    <col min="1" max="3" width="14.453125" style="1" customWidth="1"/>
    <col min="4" max="4" width="9.1796875" style="1"/>
    <col min="5" max="8" width="3.1796875" style="1" bestFit="1" customWidth="1"/>
    <col min="9" max="10" width="8.7265625" style="1" bestFit="1" customWidth="1"/>
    <col min="11" max="12" width="8.7265625" style="1" customWidth="1"/>
    <col min="13" max="13" width="6.1796875" style="1" bestFit="1" customWidth="1"/>
    <col min="14" max="17" width="3.1796875" style="1" bestFit="1" customWidth="1"/>
    <col min="18" max="19" width="8.7265625" style="1" bestFit="1" customWidth="1"/>
    <col min="20" max="20" width="9.1796875" style="1"/>
    <col min="21" max="24" width="3.1796875" style="1" bestFit="1" customWidth="1"/>
    <col min="25" max="26" width="8.7265625" style="1" bestFit="1" customWidth="1"/>
    <col min="27" max="27" width="6.1796875" style="1" bestFit="1" customWidth="1"/>
    <col min="28" max="31" width="3.1796875" style="1" bestFit="1" customWidth="1"/>
    <col min="32" max="33" width="8.7265625" style="1" bestFit="1" customWidth="1"/>
    <col min="34" max="34" width="6.1796875" style="1" bestFit="1" customWidth="1"/>
    <col min="35" max="38" width="3.1796875" style="1" bestFit="1" customWidth="1"/>
    <col min="39" max="40" width="8.7265625" style="1" bestFit="1" customWidth="1"/>
    <col min="41" max="41" width="6.1796875" style="1" bestFit="1" customWidth="1"/>
    <col min="42" max="45" width="3.1796875" style="1" bestFit="1" customWidth="1"/>
    <col min="46" max="47" width="8.7265625" style="1" bestFit="1" customWidth="1"/>
    <col min="48" max="16384" width="9.1796875" style="1"/>
  </cols>
  <sheetData>
    <row r="2" spans="1:47" ht="3.75" customHeight="1" x14ac:dyDescent="0.25"/>
    <row r="4" spans="1:47" ht="13" thickBot="1" x14ac:dyDescent="0.3"/>
    <row r="5" spans="1:47" ht="14" thickTop="1" thickBot="1" x14ac:dyDescent="0.35">
      <c r="A5" s="32" t="s">
        <v>10</v>
      </c>
      <c r="B5" s="5" t="s">
        <v>92</v>
      </c>
      <c r="C5" s="5" t="s">
        <v>93</v>
      </c>
      <c r="D5" s="33" t="s">
        <v>175</v>
      </c>
      <c r="E5" s="1" t="str">
        <f>RIGHT(B5,2)</f>
        <v xml:space="preserve"> 6</v>
      </c>
      <c r="F5" s="1" t="str">
        <f>RIGHT(C5,2)</f>
        <v xml:space="preserve"> 3</v>
      </c>
      <c r="G5" s="1">
        <f>E5+10</f>
        <v>16</v>
      </c>
      <c r="H5" s="1">
        <f>F5+10</f>
        <v>13</v>
      </c>
      <c r="I5" s="5" t="str">
        <f>CONCATENATE("TEAM ",G5)</f>
        <v>TEAM 16</v>
      </c>
      <c r="J5" s="5" t="str">
        <f>CONCATENATE("TEAM ",H5)</f>
        <v>TEAM 13</v>
      </c>
      <c r="K5" s="85" t="s">
        <v>155</v>
      </c>
      <c r="L5" s="85" t="s">
        <v>152</v>
      </c>
      <c r="M5" s="34" t="s">
        <v>11</v>
      </c>
      <c r="N5" s="1" t="str">
        <f>RIGHT(I5,2)</f>
        <v>16</v>
      </c>
      <c r="O5" s="1" t="str">
        <f>RIGHT(J5,2)</f>
        <v>13</v>
      </c>
      <c r="P5" s="1">
        <f>N5+10</f>
        <v>26</v>
      </c>
      <c r="Q5" s="1">
        <f>O5+10</f>
        <v>23</v>
      </c>
      <c r="R5" s="5" t="str">
        <f>CONCATENATE("TEAM ",P5)</f>
        <v>TEAM 26</v>
      </c>
      <c r="S5" s="5" t="str">
        <f>CONCATENATE("TEAM ",Q5)</f>
        <v>TEAM 23</v>
      </c>
      <c r="T5" s="35" t="s">
        <v>12</v>
      </c>
      <c r="U5" s="1" t="str">
        <f>RIGHT(R5,2)</f>
        <v>26</v>
      </c>
      <c r="V5" s="1" t="str">
        <f>RIGHT(S5,2)</f>
        <v>23</v>
      </c>
      <c r="W5" s="1">
        <f>U5+10</f>
        <v>36</v>
      </c>
      <c r="X5" s="1">
        <f>V5+10</f>
        <v>33</v>
      </c>
      <c r="Y5" s="5" t="str">
        <f>CONCATENATE("TEAM ",W5)</f>
        <v>TEAM 36</v>
      </c>
      <c r="Z5" s="5" t="str">
        <f>CONCATENATE("TEAM ",X5)</f>
        <v>TEAM 33</v>
      </c>
      <c r="AA5" s="36" t="s">
        <v>13</v>
      </c>
      <c r="AB5" s="1" t="str">
        <f>RIGHT(Y5,2)</f>
        <v>36</v>
      </c>
      <c r="AC5" s="1" t="str">
        <f>RIGHT(Z5,2)</f>
        <v>33</v>
      </c>
      <c r="AD5" s="1">
        <f>AB5+10</f>
        <v>46</v>
      </c>
      <c r="AE5" s="1">
        <f>AC5+10</f>
        <v>43</v>
      </c>
      <c r="AF5" s="5" t="str">
        <f>CONCATENATE("TEAM ",AD5)</f>
        <v>TEAM 46</v>
      </c>
      <c r="AG5" s="5" t="str">
        <f>CONCATENATE("TEAM ",AE5)</f>
        <v>TEAM 43</v>
      </c>
      <c r="AH5" s="27" t="s">
        <v>102</v>
      </c>
      <c r="AI5" s="1" t="str">
        <f>RIGHT(AF5,2)</f>
        <v>46</v>
      </c>
      <c r="AJ5" s="1" t="str">
        <f>RIGHT(AG5,2)</f>
        <v>43</v>
      </c>
      <c r="AK5" s="1">
        <f>AI5+10</f>
        <v>56</v>
      </c>
      <c r="AL5" s="1">
        <f>AJ5+10</f>
        <v>53</v>
      </c>
      <c r="AM5" s="5" t="str">
        <f>CONCATENATE("TEAM ",AK5)</f>
        <v>TEAM 56</v>
      </c>
      <c r="AN5" s="5" t="str">
        <f>CONCATENATE("TEAM ",AL5)</f>
        <v>TEAM 53</v>
      </c>
      <c r="AO5" s="37" t="s">
        <v>103</v>
      </c>
      <c r="AP5" s="1" t="str">
        <f>RIGHT(AM5,2)</f>
        <v>56</v>
      </c>
      <c r="AQ5" s="1" t="str">
        <f>RIGHT(AN5,2)</f>
        <v>53</v>
      </c>
      <c r="AR5" s="1">
        <f>AP5+10</f>
        <v>66</v>
      </c>
      <c r="AS5" s="1">
        <f>AQ5+10</f>
        <v>63</v>
      </c>
      <c r="AT5" s="5" t="str">
        <f>CONCATENATE("TEAM ",AR5)</f>
        <v>TEAM 66</v>
      </c>
      <c r="AU5" s="5" t="str">
        <f>CONCATENATE("TEAM ",AS5)</f>
        <v>TEAM 63</v>
      </c>
    </row>
    <row r="6" spans="1:47" ht="14" thickTop="1" thickBot="1" x14ac:dyDescent="0.35">
      <c r="A6" s="32" t="s">
        <v>10</v>
      </c>
      <c r="B6" s="5" t="s">
        <v>95</v>
      </c>
      <c r="C6" s="5" t="s">
        <v>94</v>
      </c>
      <c r="D6" s="33" t="s">
        <v>175</v>
      </c>
      <c r="E6" s="1" t="str">
        <f t="shared" ref="E6:F27" si="0">RIGHT(B6,2)</f>
        <v xml:space="preserve"> 9</v>
      </c>
      <c r="F6" s="1" t="str">
        <f t="shared" si="0"/>
        <v xml:space="preserve"> 5</v>
      </c>
      <c r="G6" s="1">
        <f t="shared" ref="G6:H27" si="1">E6+10</f>
        <v>19</v>
      </c>
      <c r="H6" s="1">
        <f t="shared" si="1"/>
        <v>15</v>
      </c>
      <c r="I6" s="5" t="str">
        <f t="shared" ref="I6:J27" si="2">CONCATENATE("TEAM ",G6)</f>
        <v>TEAM 19</v>
      </c>
      <c r="J6" s="5" t="str">
        <f t="shared" si="2"/>
        <v>TEAM 15</v>
      </c>
      <c r="K6" s="85" t="s">
        <v>154</v>
      </c>
      <c r="L6" s="85" t="s">
        <v>158</v>
      </c>
      <c r="M6" s="34" t="s">
        <v>11</v>
      </c>
      <c r="N6" s="1" t="str">
        <f t="shared" ref="N6:O69" si="3">RIGHT(I6,2)</f>
        <v>19</v>
      </c>
      <c r="O6" s="1" t="str">
        <f t="shared" si="3"/>
        <v>15</v>
      </c>
      <c r="P6" s="1">
        <f t="shared" ref="P6:Q69" si="4">N6+10</f>
        <v>29</v>
      </c>
      <c r="Q6" s="1">
        <f t="shared" si="4"/>
        <v>25</v>
      </c>
      <c r="R6" s="5" t="str">
        <f t="shared" ref="R6:S69" si="5">CONCATENATE("TEAM ",P6)</f>
        <v>TEAM 29</v>
      </c>
      <c r="S6" s="5" t="str">
        <f t="shared" si="5"/>
        <v>TEAM 25</v>
      </c>
      <c r="T6" s="35" t="s">
        <v>12</v>
      </c>
      <c r="U6" s="1" t="str">
        <f t="shared" ref="U6:V69" si="6">RIGHT(R6,2)</f>
        <v>29</v>
      </c>
      <c r="V6" s="1" t="str">
        <f t="shared" si="6"/>
        <v>25</v>
      </c>
      <c r="W6" s="1">
        <f t="shared" ref="W6:X69" si="7">U6+10</f>
        <v>39</v>
      </c>
      <c r="X6" s="1">
        <f t="shared" si="7"/>
        <v>35</v>
      </c>
      <c r="Y6" s="5" t="str">
        <f t="shared" ref="Y6:Z69" si="8">CONCATENATE("TEAM ",W6)</f>
        <v>TEAM 39</v>
      </c>
      <c r="Z6" s="5" t="str">
        <f t="shared" si="8"/>
        <v>TEAM 35</v>
      </c>
      <c r="AA6" s="36" t="s">
        <v>13</v>
      </c>
      <c r="AB6" s="1" t="str">
        <f t="shared" ref="AB6:AC69" si="9">RIGHT(Y6,2)</f>
        <v>39</v>
      </c>
      <c r="AC6" s="1" t="str">
        <f t="shared" si="9"/>
        <v>35</v>
      </c>
      <c r="AD6" s="1">
        <f t="shared" ref="AD6:AE69" si="10">AB6+10</f>
        <v>49</v>
      </c>
      <c r="AE6" s="1">
        <f t="shared" si="10"/>
        <v>45</v>
      </c>
      <c r="AF6" s="5" t="str">
        <f t="shared" ref="AF6:AG69" si="11">CONCATENATE("TEAM ",AD6)</f>
        <v>TEAM 49</v>
      </c>
      <c r="AG6" s="5" t="str">
        <f t="shared" si="11"/>
        <v>TEAM 45</v>
      </c>
      <c r="AH6" s="27" t="s">
        <v>102</v>
      </c>
      <c r="AI6" s="1" t="str">
        <f t="shared" ref="AI6:AJ69" si="12">RIGHT(AF6,2)</f>
        <v>49</v>
      </c>
      <c r="AJ6" s="1" t="str">
        <f t="shared" si="12"/>
        <v>45</v>
      </c>
      <c r="AK6" s="1">
        <f t="shared" ref="AK6:AL69" si="13">AI6+10</f>
        <v>59</v>
      </c>
      <c r="AL6" s="1">
        <f t="shared" si="13"/>
        <v>55</v>
      </c>
      <c r="AM6" s="5" t="str">
        <f t="shared" ref="AM6:AN69" si="14">CONCATENATE("TEAM ",AK6)</f>
        <v>TEAM 59</v>
      </c>
      <c r="AN6" s="5" t="str">
        <f t="shared" si="14"/>
        <v>TEAM 55</v>
      </c>
      <c r="AO6" s="37" t="s">
        <v>103</v>
      </c>
      <c r="AP6" s="1" t="str">
        <f t="shared" ref="AP6:AQ69" si="15">RIGHT(AM6,2)</f>
        <v>59</v>
      </c>
      <c r="AQ6" s="1" t="str">
        <f t="shared" si="15"/>
        <v>55</v>
      </c>
      <c r="AR6" s="1">
        <f t="shared" ref="AR6:AS69" si="16">AP6+10</f>
        <v>69</v>
      </c>
      <c r="AS6" s="1">
        <f t="shared" si="16"/>
        <v>65</v>
      </c>
      <c r="AT6" s="5" t="str">
        <f t="shared" ref="AT6:AU69" si="17">CONCATENATE("TEAM ",AR6)</f>
        <v>TEAM 69</v>
      </c>
      <c r="AU6" s="5" t="str">
        <f t="shared" si="17"/>
        <v>TEAM 65</v>
      </c>
    </row>
    <row r="7" spans="1:47" ht="14" thickTop="1" thickBot="1" x14ac:dyDescent="0.35">
      <c r="A7" s="32" t="s">
        <v>10</v>
      </c>
      <c r="B7" s="5" t="s">
        <v>96</v>
      </c>
      <c r="C7" s="5" t="s">
        <v>97</v>
      </c>
      <c r="D7" s="33" t="s">
        <v>175</v>
      </c>
      <c r="E7" s="1" t="str">
        <f t="shared" si="0"/>
        <v xml:space="preserve"> 2</v>
      </c>
      <c r="F7" s="1" t="str">
        <f t="shared" si="0"/>
        <v xml:space="preserve"> 1</v>
      </c>
      <c r="G7" s="1">
        <f t="shared" si="1"/>
        <v>12</v>
      </c>
      <c r="H7" s="1">
        <f t="shared" si="1"/>
        <v>11</v>
      </c>
      <c r="I7" s="5" t="str">
        <f t="shared" si="2"/>
        <v>TEAM 12</v>
      </c>
      <c r="J7" s="5" t="str">
        <f t="shared" si="2"/>
        <v>TEAM 11</v>
      </c>
      <c r="K7" s="85" t="s">
        <v>151</v>
      </c>
      <c r="L7" s="85" t="s">
        <v>150</v>
      </c>
      <c r="M7" s="34" t="s">
        <v>11</v>
      </c>
      <c r="N7" s="1" t="str">
        <f t="shared" si="3"/>
        <v>12</v>
      </c>
      <c r="O7" s="1" t="str">
        <f t="shared" si="3"/>
        <v>11</v>
      </c>
      <c r="P7" s="1">
        <f t="shared" si="4"/>
        <v>22</v>
      </c>
      <c r="Q7" s="1">
        <f t="shared" si="4"/>
        <v>21</v>
      </c>
      <c r="R7" s="5" t="str">
        <f t="shared" si="5"/>
        <v>TEAM 22</v>
      </c>
      <c r="S7" s="5" t="str">
        <f t="shared" si="5"/>
        <v>TEAM 21</v>
      </c>
      <c r="T7" s="35" t="s">
        <v>12</v>
      </c>
      <c r="U7" s="1" t="str">
        <f t="shared" si="6"/>
        <v>22</v>
      </c>
      <c r="V7" s="1" t="str">
        <f t="shared" si="6"/>
        <v>21</v>
      </c>
      <c r="W7" s="1">
        <f t="shared" si="7"/>
        <v>32</v>
      </c>
      <c r="X7" s="1">
        <f t="shared" si="7"/>
        <v>31</v>
      </c>
      <c r="Y7" s="5" t="str">
        <f t="shared" si="8"/>
        <v>TEAM 32</v>
      </c>
      <c r="Z7" s="5" t="str">
        <f t="shared" si="8"/>
        <v>TEAM 31</v>
      </c>
      <c r="AA7" s="36" t="s">
        <v>13</v>
      </c>
      <c r="AB7" s="1" t="str">
        <f t="shared" si="9"/>
        <v>32</v>
      </c>
      <c r="AC7" s="1" t="str">
        <f t="shared" si="9"/>
        <v>31</v>
      </c>
      <c r="AD7" s="1">
        <f t="shared" si="10"/>
        <v>42</v>
      </c>
      <c r="AE7" s="1">
        <f t="shared" si="10"/>
        <v>41</v>
      </c>
      <c r="AF7" s="5" t="str">
        <f t="shared" si="11"/>
        <v>TEAM 42</v>
      </c>
      <c r="AG7" s="5" t="str">
        <f t="shared" si="11"/>
        <v>TEAM 41</v>
      </c>
      <c r="AH7" s="27" t="s">
        <v>102</v>
      </c>
      <c r="AI7" s="1" t="str">
        <f t="shared" si="12"/>
        <v>42</v>
      </c>
      <c r="AJ7" s="1" t="str">
        <f t="shared" si="12"/>
        <v>41</v>
      </c>
      <c r="AK7" s="1">
        <f t="shared" si="13"/>
        <v>52</v>
      </c>
      <c r="AL7" s="1">
        <f t="shared" si="13"/>
        <v>51</v>
      </c>
      <c r="AM7" s="5" t="str">
        <f t="shared" si="14"/>
        <v>TEAM 52</v>
      </c>
      <c r="AN7" s="5" t="str">
        <f t="shared" si="14"/>
        <v>TEAM 51</v>
      </c>
      <c r="AO7" s="37" t="s">
        <v>103</v>
      </c>
      <c r="AP7" s="1" t="str">
        <f t="shared" si="15"/>
        <v>52</v>
      </c>
      <c r="AQ7" s="1" t="str">
        <f t="shared" si="15"/>
        <v>51</v>
      </c>
      <c r="AR7" s="1">
        <f t="shared" si="16"/>
        <v>62</v>
      </c>
      <c r="AS7" s="1">
        <f t="shared" si="16"/>
        <v>61</v>
      </c>
      <c r="AT7" s="5" t="str">
        <f t="shared" si="17"/>
        <v>TEAM 62</v>
      </c>
      <c r="AU7" s="5" t="str">
        <f t="shared" si="17"/>
        <v>TEAM 61</v>
      </c>
    </row>
    <row r="8" spans="1:47" ht="14" thickTop="1" thickBot="1" x14ac:dyDescent="0.35">
      <c r="A8" s="32" t="s">
        <v>10</v>
      </c>
      <c r="B8" s="5" t="s">
        <v>98</v>
      </c>
      <c r="C8" s="5" t="s">
        <v>99</v>
      </c>
      <c r="D8" s="33" t="s">
        <v>175</v>
      </c>
      <c r="E8" s="1" t="str">
        <f t="shared" si="0"/>
        <v xml:space="preserve"> 7</v>
      </c>
      <c r="F8" s="1" t="str">
        <f t="shared" si="0"/>
        <v xml:space="preserve"> 4</v>
      </c>
      <c r="G8" s="1">
        <f t="shared" si="1"/>
        <v>17</v>
      </c>
      <c r="H8" s="1">
        <f t="shared" si="1"/>
        <v>14</v>
      </c>
      <c r="I8" s="5" t="str">
        <f t="shared" si="2"/>
        <v>TEAM 17</v>
      </c>
      <c r="J8" s="5" t="str">
        <f t="shared" si="2"/>
        <v>TEAM 14</v>
      </c>
      <c r="K8" s="85" t="s">
        <v>156</v>
      </c>
      <c r="L8" s="85" t="s">
        <v>153</v>
      </c>
      <c r="M8" s="34" t="s">
        <v>11</v>
      </c>
      <c r="N8" s="1" t="str">
        <f t="shared" si="3"/>
        <v>17</v>
      </c>
      <c r="O8" s="1" t="str">
        <f t="shared" si="3"/>
        <v>14</v>
      </c>
      <c r="P8" s="1">
        <f t="shared" si="4"/>
        <v>27</v>
      </c>
      <c r="Q8" s="1">
        <f t="shared" si="4"/>
        <v>24</v>
      </c>
      <c r="R8" s="5" t="str">
        <f t="shared" si="5"/>
        <v>TEAM 27</v>
      </c>
      <c r="S8" s="5" t="str">
        <f t="shared" si="5"/>
        <v>TEAM 24</v>
      </c>
      <c r="T8" s="35" t="s">
        <v>12</v>
      </c>
      <c r="U8" s="1" t="str">
        <f t="shared" si="6"/>
        <v>27</v>
      </c>
      <c r="V8" s="1" t="str">
        <f t="shared" si="6"/>
        <v>24</v>
      </c>
      <c r="W8" s="1">
        <f t="shared" si="7"/>
        <v>37</v>
      </c>
      <c r="X8" s="1">
        <f t="shared" si="7"/>
        <v>34</v>
      </c>
      <c r="Y8" s="5" t="str">
        <f t="shared" si="8"/>
        <v>TEAM 37</v>
      </c>
      <c r="Z8" s="5" t="str">
        <f t="shared" si="8"/>
        <v>TEAM 34</v>
      </c>
      <c r="AA8" s="36" t="s">
        <v>13</v>
      </c>
      <c r="AB8" s="1" t="str">
        <f t="shared" si="9"/>
        <v>37</v>
      </c>
      <c r="AC8" s="1" t="str">
        <f t="shared" si="9"/>
        <v>34</v>
      </c>
      <c r="AD8" s="1">
        <f t="shared" si="10"/>
        <v>47</v>
      </c>
      <c r="AE8" s="1">
        <f t="shared" si="10"/>
        <v>44</v>
      </c>
      <c r="AF8" s="5" t="str">
        <f t="shared" si="11"/>
        <v>TEAM 47</v>
      </c>
      <c r="AG8" s="5" t="str">
        <f t="shared" si="11"/>
        <v>TEAM 44</v>
      </c>
      <c r="AH8" s="27" t="s">
        <v>102</v>
      </c>
      <c r="AI8" s="1" t="str">
        <f t="shared" si="12"/>
        <v>47</v>
      </c>
      <c r="AJ8" s="1" t="str">
        <f t="shared" si="12"/>
        <v>44</v>
      </c>
      <c r="AK8" s="1">
        <f t="shared" si="13"/>
        <v>57</v>
      </c>
      <c r="AL8" s="1">
        <f t="shared" si="13"/>
        <v>54</v>
      </c>
      <c r="AM8" s="5" t="str">
        <f t="shared" si="14"/>
        <v>TEAM 57</v>
      </c>
      <c r="AN8" s="5" t="str">
        <f t="shared" si="14"/>
        <v>TEAM 54</v>
      </c>
      <c r="AO8" s="37" t="s">
        <v>103</v>
      </c>
      <c r="AP8" s="1" t="str">
        <f t="shared" si="15"/>
        <v>57</v>
      </c>
      <c r="AQ8" s="1" t="str">
        <f t="shared" si="15"/>
        <v>54</v>
      </c>
      <c r="AR8" s="1">
        <f t="shared" si="16"/>
        <v>67</v>
      </c>
      <c r="AS8" s="1">
        <f t="shared" si="16"/>
        <v>64</v>
      </c>
      <c r="AT8" s="5" t="str">
        <f t="shared" si="17"/>
        <v>TEAM 67</v>
      </c>
      <c r="AU8" s="5" t="str">
        <f t="shared" si="17"/>
        <v>TEAM 64</v>
      </c>
    </row>
    <row r="9" spans="1:47" ht="14" thickTop="1" thickBot="1" x14ac:dyDescent="0.35">
      <c r="A9" s="32" t="s">
        <v>10</v>
      </c>
      <c r="B9" s="5" t="s">
        <v>100</v>
      </c>
      <c r="C9" s="5" t="s">
        <v>101</v>
      </c>
      <c r="D9" s="33" t="s">
        <v>175</v>
      </c>
      <c r="E9" s="1" t="str">
        <f t="shared" si="0"/>
        <v xml:space="preserve"> 8</v>
      </c>
      <c r="F9" s="1" t="str">
        <f t="shared" si="0"/>
        <v>10</v>
      </c>
      <c r="G9" s="1">
        <f t="shared" si="1"/>
        <v>18</v>
      </c>
      <c r="H9" s="1">
        <f t="shared" si="1"/>
        <v>20</v>
      </c>
      <c r="I9" s="5" t="str">
        <f t="shared" si="2"/>
        <v>TEAM 18</v>
      </c>
      <c r="J9" s="5" t="str">
        <f t="shared" si="2"/>
        <v>TEAM 20</v>
      </c>
      <c r="K9" s="85" t="s">
        <v>157</v>
      </c>
      <c r="L9" s="85" t="s">
        <v>159</v>
      </c>
      <c r="M9" s="34" t="s">
        <v>11</v>
      </c>
      <c r="N9" s="1" t="str">
        <f t="shared" si="3"/>
        <v>18</v>
      </c>
      <c r="O9" s="1" t="str">
        <f t="shared" si="3"/>
        <v>20</v>
      </c>
      <c r="P9" s="1">
        <f t="shared" si="4"/>
        <v>28</v>
      </c>
      <c r="Q9" s="1">
        <f t="shared" si="4"/>
        <v>30</v>
      </c>
      <c r="R9" s="5" t="str">
        <f t="shared" si="5"/>
        <v>TEAM 28</v>
      </c>
      <c r="S9" s="5" t="str">
        <f t="shared" si="5"/>
        <v>TEAM 30</v>
      </c>
      <c r="T9" s="35" t="s">
        <v>12</v>
      </c>
      <c r="U9" s="1" t="str">
        <f t="shared" si="6"/>
        <v>28</v>
      </c>
      <c r="V9" s="1" t="str">
        <f t="shared" si="6"/>
        <v>30</v>
      </c>
      <c r="W9" s="1">
        <f t="shared" si="7"/>
        <v>38</v>
      </c>
      <c r="X9" s="1">
        <f t="shared" si="7"/>
        <v>40</v>
      </c>
      <c r="Y9" s="5" t="str">
        <f t="shared" si="8"/>
        <v>TEAM 38</v>
      </c>
      <c r="Z9" s="5" t="str">
        <f t="shared" si="8"/>
        <v>TEAM 40</v>
      </c>
      <c r="AA9" s="36" t="s">
        <v>13</v>
      </c>
      <c r="AB9" s="1" t="str">
        <f t="shared" si="9"/>
        <v>38</v>
      </c>
      <c r="AC9" s="1" t="str">
        <f t="shared" si="9"/>
        <v>40</v>
      </c>
      <c r="AD9" s="1">
        <f t="shared" si="10"/>
        <v>48</v>
      </c>
      <c r="AE9" s="1">
        <f t="shared" si="10"/>
        <v>50</v>
      </c>
      <c r="AF9" s="5" t="str">
        <f t="shared" si="11"/>
        <v>TEAM 48</v>
      </c>
      <c r="AG9" s="5" t="str">
        <f t="shared" si="11"/>
        <v>TEAM 50</v>
      </c>
      <c r="AH9" s="27" t="s">
        <v>102</v>
      </c>
      <c r="AI9" s="1" t="str">
        <f t="shared" si="12"/>
        <v>48</v>
      </c>
      <c r="AJ9" s="1" t="str">
        <f t="shared" si="12"/>
        <v>50</v>
      </c>
      <c r="AK9" s="1">
        <f t="shared" si="13"/>
        <v>58</v>
      </c>
      <c r="AL9" s="1">
        <f t="shared" si="13"/>
        <v>60</v>
      </c>
      <c r="AM9" s="5" t="str">
        <f t="shared" si="14"/>
        <v>TEAM 58</v>
      </c>
      <c r="AN9" s="5" t="str">
        <f t="shared" si="14"/>
        <v>TEAM 60</v>
      </c>
      <c r="AO9" s="37" t="s">
        <v>103</v>
      </c>
      <c r="AP9" s="1" t="str">
        <f t="shared" si="15"/>
        <v>58</v>
      </c>
      <c r="AQ9" s="1" t="str">
        <f t="shared" si="15"/>
        <v>60</v>
      </c>
      <c r="AR9" s="1">
        <f t="shared" si="16"/>
        <v>68</v>
      </c>
      <c r="AS9" s="1">
        <f t="shared" si="16"/>
        <v>70</v>
      </c>
      <c r="AT9" s="5" t="str">
        <f t="shared" si="17"/>
        <v>TEAM 68</v>
      </c>
      <c r="AU9" s="5" t="str">
        <f t="shared" si="17"/>
        <v>TEAM 70</v>
      </c>
    </row>
    <row r="10" spans="1:47" ht="14" thickTop="1" thickBot="1" x14ac:dyDescent="0.35">
      <c r="A10" s="32" t="s">
        <v>10</v>
      </c>
      <c r="B10" s="5" t="s">
        <v>94</v>
      </c>
      <c r="C10" s="5" t="s">
        <v>98</v>
      </c>
      <c r="D10" s="33" t="s">
        <v>175</v>
      </c>
      <c r="E10" s="1" t="str">
        <f t="shared" si="0"/>
        <v xml:space="preserve"> 5</v>
      </c>
      <c r="F10" s="1" t="str">
        <f t="shared" si="0"/>
        <v xml:space="preserve"> 7</v>
      </c>
      <c r="G10" s="1">
        <f t="shared" si="1"/>
        <v>15</v>
      </c>
      <c r="H10" s="1">
        <f t="shared" si="1"/>
        <v>17</v>
      </c>
      <c r="I10" s="5" t="str">
        <f t="shared" si="2"/>
        <v>TEAM 15</v>
      </c>
      <c r="J10" s="5" t="str">
        <f t="shared" si="2"/>
        <v>TEAM 17</v>
      </c>
      <c r="K10" s="85" t="s">
        <v>154</v>
      </c>
      <c r="L10" s="85" t="s">
        <v>156</v>
      </c>
      <c r="M10" s="34" t="s">
        <v>11</v>
      </c>
      <c r="N10" s="1" t="str">
        <f t="shared" si="3"/>
        <v>15</v>
      </c>
      <c r="O10" s="1" t="str">
        <f t="shared" si="3"/>
        <v>17</v>
      </c>
      <c r="P10" s="1">
        <f t="shared" si="4"/>
        <v>25</v>
      </c>
      <c r="Q10" s="1">
        <f t="shared" si="4"/>
        <v>27</v>
      </c>
      <c r="R10" s="5" t="str">
        <f t="shared" si="5"/>
        <v>TEAM 25</v>
      </c>
      <c r="S10" s="5" t="str">
        <f t="shared" si="5"/>
        <v>TEAM 27</v>
      </c>
      <c r="T10" s="35" t="s">
        <v>12</v>
      </c>
      <c r="U10" s="1" t="str">
        <f t="shared" si="6"/>
        <v>25</v>
      </c>
      <c r="V10" s="1" t="str">
        <f t="shared" si="6"/>
        <v>27</v>
      </c>
      <c r="W10" s="1">
        <f t="shared" si="7"/>
        <v>35</v>
      </c>
      <c r="X10" s="1">
        <f t="shared" si="7"/>
        <v>37</v>
      </c>
      <c r="Y10" s="5" t="str">
        <f t="shared" si="8"/>
        <v>TEAM 35</v>
      </c>
      <c r="Z10" s="5" t="str">
        <f t="shared" si="8"/>
        <v>TEAM 37</v>
      </c>
      <c r="AA10" s="36" t="s">
        <v>13</v>
      </c>
      <c r="AB10" s="1" t="str">
        <f t="shared" si="9"/>
        <v>35</v>
      </c>
      <c r="AC10" s="1" t="str">
        <f t="shared" si="9"/>
        <v>37</v>
      </c>
      <c r="AD10" s="1">
        <f t="shared" si="10"/>
        <v>45</v>
      </c>
      <c r="AE10" s="1">
        <f t="shared" si="10"/>
        <v>47</v>
      </c>
      <c r="AF10" s="5" t="str">
        <f t="shared" si="11"/>
        <v>TEAM 45</v>
      </c>
      <c r="AG10" s="5" t="str">
        <f t="shared" si="11"/>
        <v>TEAM 47</v>
      </c>
      <c r="AH10" s="27" t="s">
        <v>102</v>
      </c>
      <c r="AI10" s="1" t="str">
        <f t="shared" si="12"/>
        <v>45</v>
      </c>
      <c r="AJ10" s="1" t="str">
        <f t="shared" si="12"/>
        <v>47</v>
      </c>
      <c r="AK10" s="1">
        <f t="shared" si="13"/>
        <v>55</v>
      </c>
      <c r="AL10" s="1">
        <f t="shared" si="13"/>
        <v>57</v>
      </c>
      <c r="AM10" s="5" t="str">
        <f t="shared" si="14"/>
        <v>TEAM 55</v>
      </c>
      <c r="AN10" s="5" t="str">
        <f t="shared" si="14"/>
        <v>TEAM 57</v>
      </c>
      <c r="AO10" s="37" t="s">
        <v>103</v>
      </c>
      <c r="AP10" s="1" t="str">
        <f t="shared" si="15"/>
        <v>55</v>
      </c>
      <c r="AQ10" s="1" t="str">
        <f t="shared" si="15"/>
        <v>57</v>
      </c>
      <c r="AR10" s="1">
        <f t="shared" si="16"/>
        <v>65</v>
      </c>
      <c r="AS10" s="1">
        <f t="shared" si="16"/>
        <v>67</v>
      </c>
      <c r="AT10" s="5" t="str">
        <f t="shared" si="17"/>
        <v>TEAM 65</v>
      </c>
      <c r="AU10" s="5" t="str">
        <f t="shared" si="17"/>
        <v>TEAM 67</v>
      </c>
    </row>
    <row r="11" spans="1:47" ht="14" thickTop="1" thickBot="1" x14ac:dyDescent="0.35">
      <c r="A11" s="32" t="s">
        <v>10</v>
      </c>
      <c r="B11" s="5" t="s">
        <v>92</v>
      </c>
      <c r="C11" s="5" t="s">
        <v>101</v>
      </c>
      <c r="D11" s="33" t="s">
        <v>175</v>
      </c>
      <c r="E11" s="1" t="str">
        <f t="shared" si="0"/>
        <v xml:space="preserve"> 6</v>
      </c>
      <c r="F11" s="1" t="str">
        <f t="shared" si="0"/>
        <v>10</v>
      </c>
      <c r="G11" s="1">
        <f t="shared" si="1"/>
        <v>16</v>
      </c>
      <c r="H11" s="1">
        <f t="shared" si="1"/>
        <v>20</v>
      </c>
      <c r="I11" s="5" t="str">
        <f t="shared" si="2"/>
        <v>TEAM 16</v>
      </c>
      <c r="J11" s="5" t="str">
        <f t="shared" si="2"/>
        <v>TEAM 20</v>
      </c>
      <c r="K11" s="85" t="s">
        <v>155</v>
      </c>
      <c r="L11" s="85" t="s">
        <v>159</v>
      </c>
      <c r="M11" s="34" t="s">
        <v>11</v>
      </c>
      <c r="N11" s="1" t="str">
        <f t="shared" si="3"/>
        <v>16</v>
      </c>
      <c r="O11" s="1" t="str">
        <f t="shared" si="3"/>
        <v>20</v>
      </c>
      <c r="P11" s="1">
        <f t="shared" si="4"/>
        <v>26</v>
      </c>
      <c r="Q11" s="1">
        <f t="shared" si="4"/>
        <v>30</v>
      </c>
      <c r="R11" s="5" t="str">
        <f t="shared" si="5"/>
        <v>TEAM 26</v>
      </c>
      <c r="S11" s="5" t="str">
        <f t="shared" si="5"/>
        <v>TEAM 30</v>
      </c>
      <c r="T11" s="35" t="s">
        <v>12</v>
      </c>
      <c r="U11" s="1" t="str">
        <f t="shared" si="6"/>
        <v>26</v>
      </c>
      <c r="V11" s="1" t="str">
        <f t="shared" si="6"/>
        <v>30</v>
      </c>
      <c r="W11" s="1">
        <f t="shared" si="7"/>
        <v>36</v>
      </c>
      <c r="X11" s="1">
        <f t="shared" si="7"/>
        <v>40</v>
      </c>
      <c r="Y11" s="5" t="str">
        <f t="shared" si="8"/>
        <v>TEAM 36</v>
      </c>
      <c r="Z11" s="5" t="str">
        <f t="shared" si="8"/>
        <v>TEAM 40</v>
      </c>
      <c r="AA11" s="36" t="s">
        <v>13</v>
      </c>
      <c r="AB11" s="1" t="str">
        <f t="shared" si="9"/>
        <v>36</v>
      </c>
      <c r="AC11" s="1" t="str">
        <f t="shared" si="9"/>
        <v>40</v>
      </c>
      <c r="AD11" s="1">
        <f t="shared" si="10"/>
        <v>46</v>
      </c>
      <c r="AE11" s="1">
        <f t="shared" si="10"/>
        <v>50</v>
      </c>
      <c r="AF11" s="5" t="str">
        <f t="shared" si="11"/>
        <v>TEAM 46</v>
      </c>
      <c r="AG11" s="5" t="str">
        <f t="shared" si="11"/>
        <v>TEAM 50</v>
      </c>
      <c r="AH11" s="27" t="s">
        <v>102</v>
      </c>
      <c r="AI11" s="1" t="str">
        <f t="shared" si="12"/>
        <v>46</v>
      </c>
      <c r="AJ11" s="1" t="str">
        <f t="shared" si="12"/>
        <v>50</v>
      </c>
      <c r="AK11" s="1">
        <f t="shared" si="13"/>
        <v>56</v>
      </c>
      <c r="AL11" s="1">
        <f t="shared" si="13"/>
        <v>60</v>
      </c>
      <c r="AM11" s="5" t="str">
        <f t="shared" si="14"/>
        <v>TEAM 56</v>
      </c>
      <c r="AN11" s="5" t="str">
        <f t="shared" si="14"/>
        <v>TEAM 60</v>
      </c>
      <c r="AO11" s="37" t="s">
        <v>103</v>
      </c>
      <c r="AP11" s="1" t="str">
        <f t="shared" si="15"/>
        <v>56</v>
      </c>
      <c r="AQ11" s="1" t="str">
        <f t="shared" si="15"/>
        <v>60</v>
      </c>
      <c r="AR11" s="1">
        <f t="shared" si="16"/>
        <v>66</v>
      </c>
      <c r="AS11" s="1">
        <f t="shared" si="16"/>
        <v>70</v>
      </c>
      <c r="AT11" s="5" t="str">
        <f t="shared" si="17"/>
        <v>TEAM 66</v>
      </c>
      <c r="AU11" s="5" t="str">
        <f t="shared" si="17"/>
        <v>TEAM 70</v>
      </c>
    </row>
    <row r="12" spans="1:47" ht="14" thickTop="1" thickBot="1" x14ac:dyDescent="0.35">
      <c r="A12" s="32" t="s">
        <v>10</v>
      </c>
      <c r="B12" s="5" t="s">
        <v>93</v>
      </c>
      <c r="C12" s="5" t="s">
        <v>96</v>
      </c>
      <c r="D12" s="33" t="s">
        <v>175</v>
      </c>
      <c r="E12" s="1" t="str">
        <f t="shared" si="0"/>
        <v xml:space="preserve"> 3</v>
      </c>
      <c r="F12" s="1" t="str">
        <f t="shared" si="0"/>
        <v xml:space="preserve"> 2</v>
      </c>
      <c r="G12" s="1">
        <f t="shared" si="1"/>
        <v>13</v>
      </c>
      <c r="H12" s="1">
        <f t="shared" si="1"/>
        <v>12</v>
      </c>
      <c r="I12" s="5" t="str">
        <f t="shared" si="2"/>
        <v>TEAM 13</v>
      </c>
      <c r="J12" s="5" t="str">
        <f t="shared" si="2"/>
        <v>TEAM 12</v>
      </c>
      <c r="K12" s="85" t="s">
        <v>152</v>
      </c>
      <c r="L12" s="85" t="s">
        <v>151</v>
      </c>
      <c r="M12" s="34" t="s">
        <v>11</v>
      </c>
      <c r="N12" s="1" t="str">
        <f t="shared" si="3"/>
        <v>13</v>
      </c>
      <c r="O12" s="1" t="str">
        <f t="shared" si="3"/>
        <v>12</v>
      </c>
      <c r="P12" s="1">
        <f t="shared" si="4"/>
        <v>23</v>
      </c>
      <c r="Q12" s="1">
        <f t="shared" si="4"/>
        <v>22</v>
      </c>
      <c r="R12" s="5" t="str">
        <f t="shared" si="5"/>
        <v>TEAM 23</v>
      </c>
      <c r="S12" s="5" t="str">
        <f t="shared" si="5"/>
        <v>TEAM 22</v>
      </c>
      <c r="T12" s="35" t="s">
        <v>12</v>
      </c>
      <c r="U12" s="1" t="str">
        <f t="shared" si="6"/>
        <v>23</v>
      </c>
      <c r="V12" s="1" t="str">
        <f t="shared" si="6"/>
        <v>22</v>
      </c>
      <c r="W12" s="1">
        <f t="shared" si="7"/>
        <v>33</v>
      </c>
      <c r="X12" s="1">
        <f t="shared" si="7"/>
        <v>32</v>
      </c>
      <c r="Y12" s="5" t="str">
        <f t="shared" si="8"/>
        <v>TEAM 33</v>
      </c>
      <c r="Z12" s="5" t="str">
        <f t="shared" si="8"/>
        <v>TEAM 32</v>
      </c>
      <c r="AA12" s="36" t="s">
        <v>13</v>
      </c>
      <c r="AB12" s="1" t="str">
        <f t="shared" si="9"/>
        <v>33</v>
      </c>
      <c r="AC12" s="1" t="str">
        <f t="shared" si="9"/>
        <v>32</v>
      </c>
      <c r="AD12" s="1">
        <f t="shared" si="10"/>
        <v>43</v>
      </c>
      <c r="AE12" s="1">
        <f t="shared" si="10"/>
        <v>42</v>
      </c>
      <c r="AF12" s="5" t="str">
        <f t="shared" si="11"/>
        <v>TEAM 43</v>
      </c>
      <c r="AG12" s="5" t="str">
        <f t="shared" si="11"/>
        <v>TEAM 42</v>
      </c>
      <c r="AH12" s="27" t="s">
        <v>102</v>
      </c>
      <c r="AI12" s="1" t="str">
        <f t="shared" si="12"/>
        <v>43</v>
      </c>
      <c r="AJ12" s="1" t="str">
        <f t="shared" si="12"/>
        <v>42</v>
      </c>
      <c r="AK12" s="1">
        <f t="shared" si="13"/>
        <v>53</v>
      </c>
      <c r="AL12" s="1">
        <f t="shared" si="13"/>
        <v>52</v>
      </c>
      <c r="AM12" s="5" t="str">
        <f t="shared" si="14"/>
        <v>TEAM 53</v>
      </c>
      <c r="AN12" s="5" t="str">
        <f t="shared" si="14"/>
        <v>TEAM 52</v>
      </c>
      <c r="AO12" s="37" t="s">
        <v>103</v>
      </c>
      <c r="AP12" s="1" t="str">
        <f t="shared" si="15"/>
        <v>53</v>
      </c>
      <c r="AQ12" s="1" t="str">
        <f t="shared" si="15"/>
        <v>52</v>
      </c>
      <c r="AR12" s="1">
        <f t="shared" si="16"/>
        <v>63</v>
      </c>
      <c r="AS12" s="1">
        <f t="shared" si="16"/>
        <v>62</v>
      </c>
      <c r="AT12" s="5" t="str">
        <f t="shared" si="17"/>
        <v>TEAM 63</v>
      </c>
      <c r="AU12" s="5" t="str">
        <f t="shared" si="17"/>
        <v>TEAM 62</v>
      </c>
    </row>
    <row r="13" spans="1:47" ht="14" thickTop="1" thickBot="1" x14ac:dyDescent="0.35">
      <c r="A13" s="32" t="s">
        <v>10</v>
      </c>
      <c r="B13" s="5" t="s">
        <v>99</v>
      </c>
      <c r="C13" s="5" t="s">
        <v>95</v>
      </c>
      <c r="D13" s="33" t="s">
        <v>175</v>
      </c>
      <c r="E13" s="1" t="str">
        <f t="shared" si="0"/>
        <v xml:space="preserve"> 4</v>
      </c>
      <c r="F13" s="1" t="str">
        <f t="shared" si="0"/>
        <v xml:space="preserve"> 9</v>
      </c>
      <c r="G13" s="1">
        <f t="shared" si="1"/>
        <v>14</v>
      </c>
      <c r="H13" s="1">
        <f t="shared" si="1"/>
        <v>19</v>
      </c>
      <c r="I13" s="5" t="str">
        <f t="shared" si="2"/>
        <v>TEAM 14</v>
      </c>
      <c r="J13" s="5" t="str">
        <f t="shared" si="2"/>
        <v>TEAM 19</v>
      </c>
      <c r="K13" s="85" t="s">
        <v>153</v>
      </c>
      <c r="L13" s="85" t="s">
        <v>158</v>
      </c>
      <c r="M13" s="34" t="s">
        <v>11</v>
      </c>
      <c r="N13" s="1" t="str">
        <f t="shared" si="3"/>
        <v>14</v>
      </c>
      <c r="O13" s="1" t="str">
        <f t="shared" si="3"/>
        <v>19</v>
      </c>
      <c r="P13" s="1">
        <f t="shared" si="4"/>
        <v>24</v>
      </c>
      <c r="Q13" s="1">
        <f t="shared" si="4"/>
        <v>29</v>
      </c>
      <c r="R13" s="5" t="str">
        <f t="shared" si="5"/>
        <v>TEAM 24</v>
      </c>
      <c r="S13" s="5" t="str">
        <f t="shared" si="5"/>
        <v>TEAM 29</v>
      </c>
      <c r="T13" s="35" t="s">
        <v>12</v>
      </c>
      <c r="U13" s="1" t="str">
        <f t="shared" si="6"/>
        <v>24</v>
      </c>
      <c r="V13" s="1" t="str">
        <f t="shared" si="6"/>
        <v>29</v>
      </c>
      <c r="W13" s="1">
        <f t="shared" si="7"/>
        <v>34</v>
      </c>
      <c r="X13" s="1">
        <f t="shared" si="7"/>
        <v>39</v>
      </c>
      <c r="Y13" s="5" t="str">
        <f t="shared" si="8"/>
        <v>TEAM 34</v>
      </c>
      <c r="Z13" s="5" t="str">
        <f t="shared" si="8"/>
        <v>TEAM 39</v>
      </c>
      <c r="AA13" s="36" t="s">
        <v>13</v>
      </c>
      <c r="AB13" s="1" t="str">
        <f t="shared" si="9"/>
        <v>34</v>
      </c>
      <c r="AC13" s="1" t="str">
        <f t="shared" si="9"/>
        <v>39</v>
      </c>
      <c r="AD13" s="1">
        <f t="shared" si="10"/>
        <v>44</v>
      </c>
      <c r="AE13" s="1">
        <f t="shared" si="10"/>
        <v>49</v>
      </c>
      <c r="AF13" s="5" t="str">
        <f t="shared" si="11"/>
        <v>TEAM 44</v>
      </c>
      <c r="AG13" s="5" t="str">
        <f t="shared" si="11"/>
        <v>TEAM 49</v>
      </c>
      <c r="AH13" s="27" t="s">
        <v>102</v>
      </c>
      <c r="AI13" s="1" t="str">
        <f t="shared" si="12"/>
        <v>44</v>
      </c>
      <c r="AJ13" s="1" t="str">
        <f t="shared" si="12"/>
        <v>49</v>
      </c>
      <c r="AK13" s="1">
        <f t="shared" si="13"/>
        <v>54</v>
      </c>
      <c r="AL13" s="1">
        <f t="shared" si="13"/>
        <v>59</v>
      </c>
      <c r="AM13" s="5" t="str">
        <f t="shared" si="14"/>
        <v>TEAM 54</v>
      </c>
      <c r="AN13" s="5" t="str">
        <f t="shared" si="14"/>
        <v>TEAM 59</v>
      </c>
      <c r="AO13" s="37" t="s">
        <v>103</v>
      </c>
      <c r="AP13" s="1" t="str">
        <f t="shared" si="15"/>
        <v>54</v>
      </c>
      <c r="AQ13" s="1" t="str">
        <f t="shared" si="15"/>
        <v>59</v>
      </c>
      <c r="AR13" s="1">
        <f t="shared" si="16"/>
        <v>64</v>
      </c>
      <c r="AS13" s="1">
        <f t="shared" si="16"/>
        <v>69</v>
      </c>
      <c r="AT13" s="5" t="str">
        <f t="shared" si="17"/>
        <v>TEAM 64</v>
      </c>
      <c r="AU13" s="5" t="str">
        <f t="shared" si="17"/>
        <v>TEAM 69</v>
      </c>
    </row>
    <row r="14" spans="1:47" ht="14" thickTop="1" thickBot="1" x14ac:dyDescent="0.35">
      <c r="A14" s="32" t="s">
        <v>10</v>
      </c>
      <c r="B14" s="5" t="s">
        <v>97</v>
      </c>
      <c r="C14" s="5" t="s">
        <v>100</v>
      </c>
      <c r="D14" s="33" t="s">
        <v>175</v>
      </c>
      <c r="E14" s="1" t="str">
        <f t="shared" si="0"/>
        <v xml:space="preserve"> 1</v>
      </c>
      <c r="F14" s="1" t="str">
        <f t="shared" si="0"/>
        <v xml:space="preserve"> 8</v>
      </c>
      <c r="G14" s="1">
        <f t="shared" si="1"/>
        <v>11</v>
      </c>
      <c r="H14" s="1">
        <f t="shared" si="1"/>
        <v>18</v>
      </c>
      <c r="I14" s="5" t="str">
        <f t="shared" si="2"/>
        <v>TEAM 11</v>
      </c>
      <c r="J14" s="5" t="str">
        <f t="shared" si="2"/>
        <v>TEAM 18</v>
      </c>
      <c r="K14" s="85" t="s">
        <v>150</v>
      </c>
      <c r="L14" s="85" t="s">
        <v>157</v>
      </c>
      <c r="M14" s="34" t="s">
        <v>11</v>
      </c>
      <c r="N14" s="1" t="str">
        <f t="shared" si="3"/>
        <v>11</v>
      </c>
      <c r="O14" s="1" t="str">
        <f t="shared" si="3"/>
        <v>18</v>
      </c>
      <c r="P14" s="1">
        <f t="shared" si="4"/>
        <v>21</v>
      </c>
      <c r="Q14" s="1">
        <f t="shared" si="4"/>
        <v>28</v>
      </c>
      <c r="R14" s="5" t="str">
        <f t="shared" si="5"/>
        <v>TEAM 21</v>
      </c>
      <c r="S14" s="5" t="str">
        <f t="shared" si="5"/>
        <v>TEAM 28</v>
      </c>
      <c r="T14" s="35" t="s">
        <v>12</v>
      </c>
      <c r="U14" s="1" t="str">
        <f t="shared" si="6"/>
        <v>21</v>
      </c>
      <c r="V14" s="1" t="str">
        <f t="shared" si="6"/>
        <v>28</v>
      </c>
      <c r="W14" s="1">
        <f t="shared" si="7"/>
        <v>31</v>
      </c>
      <c r="X14" s="1">
        <f t="shared" si="7"/>
        <v>38</v>
      </c>
      <c r="Y14" s="5" t="str">
        <f t="shared" si="8"/>
        <v>TEAM 31</v>
      </c>
      <c r="Z14" s="5" t="str">
        <f t="shared" si="8"/>
        <v>TEAM 38</v>
      </c>
      <c r="AA14" s="36" t="s">
        <v>13</v>
      </c>
      <c r="AB14" s="1" t="str">
        <f t="shared" si="9"/>
        <v>31</v>
      </c>
      <c r="AC14" s="1" t="str">
        <f t="shared" si="9"/>
        <v>38</v>
      </c>
      <c r="AD14" s="1">
        <f t="shared" si="10"/>
        <v>41</v>
      </c>
      <c r="AE14" s="1">
        <f t="shared" si="10"/>
        <v>48</v>
      </c>
      <c r="AF14" s="5" t="str">
        <f t="shared" si="11"/>
        <v>TEAM 41</v>
      </c>
      <c r="AG14" s="5" t="str">
        <f t="shared" si="11"/>
        <v>TEAM 48</v>
      </c>
      <c r="AH14" s="27" t="s">
        <v>102</v>
      </c>
      <c r="AI14" s="1" t="str">
        <f t="shared" si="12"/>
        <v>41</v>
      </c>
      <c r="AJ14" s="1" t="str">
        <f t="shared" si="12"/>
        <v>48</v>
      </c>
      <c r="AK14" s="1">
        <f t="shared" si="13"/>
        <v>51</v>
      </c>
      <c r="AL14" s="1">
        <f t="shared" si="13"/>
        <v>58</v>
      </c>
      <c r="AM14" s="5" t="str">
        <f t="shared" si="14"/>
        <v>TEAM 51</v>
      </c>
      <c r="AN14" s="5" t="str">
        <f t="shared" si="14"/>
        <v>TEAM 58</v>
      </c>
      <c r="AO14" s="37" t="s">
        <v>103</v>
      </c>
      <c r="AP14" s="1" t="str">
        <f t="shared" si="15"/>
        <v>51</v>
      </c>
      <c r="AQ14" s="1" t="str">
        <f t="shared" si="15"/>
        <v>58</v>
      </c>
      <c r="AR14" s="1">
        <f t="shared" si="16"/>
        <v>61</v>
      </c>
      <c r="AS14" s="1">
        <f t="shared" si="16"/>
        <v>68</v>
      </c>
      <c r="AT14" s="5" t="str">
        <f t="shared" si="17"/>
        <v>TEAM 61</v>
      </c>
      <c r="AU14" s="5" t="str">
        <f t="shared" si="17"/>
        <v>TEAM 68</v>
      </c>
    </row>
    <row r="15" spans="1:47" ht="14" thickTop="1" thickBot="1" x14ac:dyDescent="0.35">
      <c r="A15" s="32" t="s">
        <v>10</v>
      </c>
      <c r="B15" s="5" t="s">
        <v>96</v>
      </c>
      <c r="C15" s="5" t="s">
        <v>92</v>
      </c>
      <c r="D15" s="33" t="s">
        <v>175</v>
      </c>
      <c r="E15" s="1" t="str">
        <f t="shared" si="0"/>
        <v xml:space="preserve"> 2</v>
      </c>
      <c r="F15" s="1" t="str">
        <f t="shared" si="0"/>
        <v xml:space="preserve"> 6</v>
      </c>
      <c r="G15" s="1">
        <f t="shared" si="1"/>
        <v>12</v>
      </c>
      <c r="H15" s="1">
        <f t="shared" si="1"/>
        <v>16</v>
      </c>
      <c r="I15" s="5" t="str">
        <f t="shared" si="2"/>
        <v>TEAM 12</v>
      </c>
      <c r="J15" s="5" t="str">
        <f t="shared" si="2"/>
        <v>TEAM 16</v>
      </c>
      <c r="K15" s="85" t="s">
        <v>151</v>
      </c>
      <c r="L15" s="85" t="s">
        <v>155</v>
      </c>
      <c r="M15" s="34" t="s">
        <v>11</v>
      </c>
      <c r="N15" s="1" t="str">
        <f t="shared" si="3"/>
        <v>12</v>
      </c>
      <c r="O15" s="1" t="str">
        <f t="shared" si="3"/>
        <v>16</v>
      </c>
      <c r="P15" s="1">
        <f t="shared" si="4"/>
        <v>22</v>
      </c>
      <c r="Q15" s="1">
        <f t="shared" si="4"/>
        <v>26</v>
      </c>
      <c r="R15" s="5" t="str">
        <f t="shared" si="5"/>
        <v>TEAM 22</v>
      </c>
      <c r="S15" s="5" t="str">
        <f t="shared" si="5"/>
        <v>TEAM 26</v>
      </c>
      <c r="T15" s="35" t="s">
        <v>12</v>
      </c>
      <c r="U15" s="1" t="str">
        <f t="shared" si="6"/>
        <v>22</v>
      </c>
      <c r="V15" s="1" t="str">
        <f t="shared" si="6"/>
        <v>26</v>
      </c>
      <c r="W15" s="1">
        <f t="shared" si="7"/>
        <v>32</v>
      </c>
      <c r="X15" s="1">
        <f t="shared" si="7"/>
        <v>36</v>
      </c>
      <c r="Y15" s="5" t="str">
        <f t="shared" si="8"/>
        <v>TEAM 32</v>
      </c>
      <c r="Z15" s="5" t="str">
        <f t="shared" si="8"/>
        <v>TEAM 36</v>
      </c>
      <c r="AA15" s="36" t="s">
        <v>13</v>
      </c>
      <c r="AB15" s="1" t="str">
        <f t="shared" si="9"/>
        <v>32</v>
      </c>
      <c r="AC15" s="1" t="str">
        <f t="shared" si="9"/>
        <v>36</v>
      </c>
      <c r="AD15" s="1">
        <f t="shared" si="10"/>
        <v>42</v>
      </c>
      <c r="AE15" s="1">
        <f t="shared" si="10"/>
        <v>46</v>
      </c>
      <c r="AF15" s="5" t="str">
        <f t="shared" si="11"/>
        <v>TEAM 42</v>
      </c>
      <c r="AG15" s="5" t="str">
        <f t="shared" si="11"/>
        <v>TEAM 46</v>
      </c>
      <c r="AH15" s="27" t="s">
        <v>102</v>
      </c>
      <c r="AI15" s="1" t="str">
        <f t="shared" si="12"/>
        <v>42</v>
      </c>
      <c r="AJ15" s="1" t="str">
        <f t="shared" si="12"/>
        <v>46</v>
      </c>
      <c r="AK15" s="1">
        <f t="shared" si="13"/>
        <v>52</v>
      </c>
      <c r="AL15" s="1">
        <f t="shared" si="13"/>
        <v>56</v>
      </c>
      <c r="AM15" s="5" t="str">
        <f t="shared" si="14"/>
        <v>TEAM 52</v>
      </c>
      <c r="AN15" s="5" t="str">
        <f t="shared" si="14"/>
        <v>TEAM 56</v>
      </c>
      <c r="AO15" s="37" t="s">
        <v>103</v>
      </c>
      <c r="AP15" s="1" t="str">
        <f t="shared" si="15"/>
        <v>52</v>
      </c>
      <c r="AQ15" s="1" t="str">
        <f t="shared" si="15"/>
        <v>56</v>
      </c>
      <c r="AR15" s="1">
        <f t="shared" si="16"/>
        <v>62</v>
      </c>
      <c r="AS15" s="1">
        <f t="shared" si="16"/>
        <v>66</v>
      </c>
      <c r="AT15" s="5" t="str">
        <f t="shared" si="17"/>
        <v>TEAM 62</v>
      </c>
      <c r="AU15" s="5" t="str">
        <f t="shared" si="17"/>
        <v>TEAM 66</v>
      </c>
    </row>
    <row r="16" spans="1:47" ht="14" thickTop="1" thickBot="1" x14ac:dyDescent="0.35">
      <c r="A16" s="32" t="s">
        <v>10</v>
      </c>
      <c r="B16" s="5" t="s">
        <v>94</v>
      </c>
      <c r="C16" s="5" t="s">
        <v>100</v>
      </c>
      <c r="D16" s="33" t="s">
        <v>175</v>
      </c>
      <c r="E16" s="1" t="str">
        <f t="shared" si="0"/>
        <v xml:space="preserve"> 5</v>
      </c>
      <c r="F16" s="1" t="str">
        <f t="shared" si="0"/>
        <v xml:space="preserve"> 8</v>
      </c>
      <c r="G16" s="1">
        <f t="shared" si="1"/>
        <v>15</v>
      </c>
      <c r="H16" s="1">
        <f t="shared" si="1"/>
        <v>18</v>
      </c>
      <c r="I16" s="5" t="str">
        <f t="shared" si="2"/>
        <v>TEAM 15</v>
      </c>
      <c r="J16" s="5" t="str">
        <f t="shared" si="2"/>
        <v>TEAM 18</v>
      </c>
      <c r="K16" s="85" t="s">
        <v>154</v>
      </c>
      <c r="L16" s="85" t="s">
        <v>157</v>
      </c>
      <c r="M16" s="34" t="s">
        <v>11</v>
      </c>
      <c r="N16" s="1" t="str">
        <f t="shared" si="3"/>
        <v>15</v>
      </c>
      <c r="O16" s="1" t="str">
        <f t="shared" si="3"/>
        <v>18</v>
      </c>
      <c r="P16" s="1">
        <f t="shared" si="4"/>
        <v>25</v>
      </c>
      <c r="Q16" s="1">
        <f t="shared" si="4"/>
        <v>28</v>
      </c>
      <c r="R16" s="5" t="str">
        <f t="shared" si="5"/>
        <v>TEAM 25</v>
      </c>
      <c r="S16" s="5" t="str">
        <f t="shared" si="5"/>
        <v>TEAM 28</v>
      </c>
      <c r="T16" s="35" t="s">
        <v>12</v>
      </c>
      <c r="U16" s="1" t="str">
        <f t="shared" si="6"/>
        <v>25</v>
      </c>
      <c r="V16" s="1" t="str">
        <f t="shared" si="6"/>
        <v>28</v>
      </c>
      <c r="W16" s="1">
        <f t="shared" si="7"/>
        <v>35</v>
      </c>
      <c r="X16" s="1">
        <f t="shared" si="7"/>
        <v>38</v>
      </c>
      <c r="Y16" s="5" t="str">
        <f t="shared" si="8"/>
        <v>TEAM 35</v>
      </c>
      <c r="Z16" s="5" t="str">
        <f t="shared" si="8"/>
        <v>TEAM 38</v>
      </c>
      <c r="AA16" s="36" t="s">
        <v>13</v>
      </c>
      <c r="AB16" s="1" t="str">
        <f t="shared" si="9"/>
        <v>35</v>
      </c>
      <c r="AC16" s="1" t="str">
        <f t="shared" si="9"/>
        <v>38</v>
      </c>
      <c r="AD16" s="1">
        <f t="shared" si="10"/>
        <v>45</v>
      </c>
      <c r="AE16" s="1">
        <f t="shared" si="10"/>
        <v>48</v>
      </c>
      <c r="AF16" s="5" t="str">
        <f t="shared" si="11"/>
        <v>TEAM 45</v>
      </c>
      <c r="AG16" s="5" t="str">
        <f t="shared" si="11"/>
        <v>TEAM 48</v>
      </c>
      <c r="AH16" s="27" t="s">
        <v>102</v>
      </c>
      <c r="AI16" s="1" t="str">
        <f t="shared" si="12"/>
        <v>45</v>
      </c>
      <c r="AJ16" s="1" t="str">
        <f t="shared" si="12"/>
        <v>48</v>
      </c>
      <c r="AK16" s="1">
        <f t="shared" si="13"/>
        <v>55</v>
      </c>
      <c r="AL16" s="1">
        <f t="shared" si="13"/>
        <v>58</v>
      </c>
      <c r="AM16" s="5" t="str">
        <f t="shared" si="14"/>
        <v>TEAM 55</v>
      </c>
      <c r="AN16" s="5" t="str">
        <f t="shared" si="14"/>
        <v>TEAM 58</v>
      </c>
      <c r="AO16" s="37" t="s">
        <v>103</v>
      </c>
      <c r="AP16" s="1" t="str">
        <f t="shared" si="15"/>
        <v>55</v>
      </c>
      <c r="AQ16" s="1" t="str">
        <f t="shared" si="15"/>
        <v>58</v>
      </c>
      <c r="AR16" s="1">
        <f t="shared" si="16"/>
        <v>65</v>
      </c>
      <c r="AS16" s="1">
        <f t="shared" si="16"/>
        <v>68</v>
      </c>
      <c r="AT16" s="5" t="str">
        <f t="shared" si="17"/>
        <v>TEAM 65</v>
      </c>
      <c r="AU16" s="5" t="str">
        <f t="shared" si="17"/>
        <v>TEAM 68</v>
      </c>
    </row>
    <row r="17" spans="1:47" ht="14" thickTop="1" thickBot="1" x14ac:dyDescent="0.35">
      <c r="A17" s="32" t="s">
        <v>10</v>
      </c>
      <c r="B17" s="5" t="s">
        <v>99</v>
      </c>
      <c r="C17" s="5" t="s">
        <v>97</v>
      </c>
      <c r="D17" s="33" t="s">
        <v>175</v>
      </c>
      <c r="E17" s="1" t="str">
        <f t="shared" si="0"/>
        <v xml:space="preserve"> 4</v>
      </c>
      <c r="F17" s="1" t="str">
        <f t="shared" si="0"/>
        <v xml:space="preserve"> 1</v>
      </c>
      <c r="G17" s="1">
        <f t="shared" si="1"/>
        <v>14</v>
      </c>
      <c r="H17" s="1">
        <f t="shared" si="1"/>
        <v>11</v>
      </c>
      <c r="I17" s="5" t="str">
        <f t="shared" si="2"/>
        <v>TEAM 14</v>
      </c>
      <c r="J17" s="5" t="str">
        <f t="shared" si="2"/>
        <v>TEAM 11</v>
      </c>
      <c r="K17" s="85" t="s">
        <v>153</v>
      </c>
      <c r="L17" s="85" t="s">
        <v>150</v>
      </c>
      <c r="M17" s="34" t="s">
        <v>11</v>
      </c>
      <c r="N17" s="1" t="str">
        <f t="shared" si="3"/>
        <v>14</v>
      </c>
      <c r="O17" s="1" t="str">
        <f t="shared" si="3"/>
        <v>11</v>
      </c>
      <c r="P17" s="1">
        <f t="shared" si="4"/>
        <v>24</v>
      </c>
      <c r="Q17" s="1">
        <f t="shared" si="4"/>
        <v>21</v>
      </c>
      <c r="R17" s="5" t="str">
        <f t="shared" si="5"/>
        <v>TEAM 24</v>
      </c>
      <c r="S17" s="5" t="str">
        <f t="shared" si="5"/>
        <v>TEAM 21</v>
      </c>
      <c r="T17" s="35" t="s">
        <v>12</v>
      </c>
      <c r="U17" s="1" t="str">
        <f t="shared" si="6"/>
        <v>24</v>
      </c>
      <c r="V17" s="1" t="str">
        <f t="shared" si="6"/>
        <v>21</v>
      </c>
      <c r="W17" s="1">
        <f t="shared" si="7"/>
        <v>34</v>
      </c>
      <c r="X17" s="1">
        <f t="shared" si="7"/>
        <v>31</v>
      </c>
      <c r="Y17" s="5" t="str">
        <f t="shared" si="8"/>
        <v>TEAM 34</v>
      </c>
      <c r="Z17" s="5" t="str">
        <f t="shared" si="8"/>
        <v>TEAM 31</v>
      </c>
      <c r="AA17" s="36" t="s">
        <v>13</v>
      </c>
      <c r="AB17" s="1" t="str">
        <f t="shared" si="9"/>
        <v>34</v>
      </c>
      <c r="AC17" s="1" t="str">
        <f t="shared" si="9"/>
        <v>31</v>
      </c>
      <c r="AD17" s="1">
        <f t="shared" si="10"/>
        <v>44</v>
      </c>
      <c r="AE17" s="1">
        <f t="shared" si="10"/>
        <v>41</v>
      </c>
      <c r="AF17" s="5" t="str">
        <f t="shared" si="11"/>
        <v>TEAM 44</v>
      </c>
      <c r="AG17" s="5" t="str">
        <f t="shared" si="11"/>
        <v>TEAM 41</v>
      </c>
      <c r="AH17" s="27" t="s">
        <v>102</v>
      </c>
      <c r="AI17" s="1" t="str">
        <f t="shared" si="12"/>
        <v>44</v>
      </c>
      <c r="AJ17" s="1" t="str">
        <f t="shared" si="12"/>
        <v>41</v>
      </c>
      <c r="AK17" s="1">
        <f t="shared" si="13"/>
        <v>54</v>
      </c>
      <c r="AL17" s="1">
        <f t="shared" si="13"/>
        <v>51</v>
      </c>
      <c r="AM17" s="5" t="str">
        <f t="shared" si="14"/>
        <v>TEAM 54</v>
      </c>
      <c r="AN17" s="5" t="str">
        <f t="shared" si="14"/>
        <v>TEAM 51</v>
      </c>
      <c r="AO17" s="37" t="s">
        <v>103</v>
      </c>
      <c r="AP17" s="1" t="str">
        <f t="shared" si="15"/>
        <v>54</v>
      </c>
      <c r="AQ17" s="1" t="str">
        <f t="shared" si="15"/>
        <v>51</v>
      </c>
      <c r="AR17" s="1">
        <f t="shared" si="16"/>
        <v>64</v>
      </c>
      <c r="AS17" s="1">
        <f t="shared" si="16"/>
        <v>61</v>
      </c>
      <c r="AT17" s="5" t="str">
        <f t="shared" si="17"/>
        <v>TEAM 64</v>
      </c>
      <c r="AU17" s="5" t="str">
        <f t="shared" si="17"/>
        <v>TEAM 61</v>
      </c>
    </row>
    <row r="18" spans="1:47" ht="14" thickTop="1" thickBot="1" x14ac:dyDescent="0.35">
      <c r="A18" s="32" t="s">
        <v>10</v>
      </c>
      <c r="B18" s="5" t="s">
        <v>95</v>
      </c>
      <c r="C18" s="5" t="s">
        <v>93</v>
      </c>
      <c r="D18" s="33" t="s">
        <v>175</v>
      </c>
      <c r="E18" s="1" t="str">
        <f t="shared" si="0"/>
        <v xml:space="preserve"> 9</v>
      </c>
      <c r="F18" s="1" t="str">
        <f t="shared" si="0"/>
        <v xml:space="preserve"> 3</v>
      </c>
      <c r="G18" s="1">
        <f t="shared" si="1"/>
        <v>19</v>
      </c>
      <c r="H18" s="1">
        <f t="shared" si="1"/>
        <v>13</v>
      </c>
      <c r="I18" s="5" t="str">
        <f t="shared" si="2"/>
        <v>TEAM 19</v>
      </c>
      <c r="J18" s="5" t="str">
        <f t="shared" si="2"/>
        <v>TEAM 13</v>
      </c>
      <c r="K18" s="85" t="s">
        <v>158</v>
      </c>
      <c r="L18" s="85" t="s">
        <v>152</v>
      </c>
      <c r="M18" s="34" t="s">
        <v>11</v>
      </c>
      <c r="N18" s="1" t="str">
        <f t="shared" si="3"/>
        <v>19</v>
      </c>
      <c r="O18" s="1" t="str">
        <f t="shared" si="3"/>
        <v>13</v>
      </c>
      <c r="P18" s="1">
        <f t="shared" si="4"/>
        <v>29</v>
      </c>
      <c r="Q18" s="1">
        <f t="shared" si="4"/>
        <v>23</v>
      </c>
      <c r="R18" s="5" t="str">
        <f t="shared" si="5"/>
        <v>TEAM 29</v>
      </c>
      <c r="S18" s="5" t="str">
        <f t="shared" si="5"/>
        <v>TEAM 23</v>
      </c>
      <c r="T18" s="35" t="s">
        <v>12</v>
      </c>
      <c r="U18" s="1" t="str">
        <f t="shared" si="6"/>
        <v>29</v>
      </c>
      <c r="V18" s="1" t="str">
        <f t="shared" si="6"/>
        <v>23</v>
      </c>
      <c r="W18" s="1">
        <f t="shared" si="7"/>
        <v>39</v>
      </c>
      <c r="X18" s="1">
        <f t="shared" si="7"/>
        <v>33</v>
      </c>
      <c r="Y18" s="5" t="str">
        <f t="shared" si="8"/>
        <v>TEAM 39</v>
      </c>
      <c r="Z18" s="5" t="str">
        <f t="shared" si="8"/>
        <v>TEAM 33</v>
      </c>
      <c r="AA18" s="36" t="s">
        <v>13</v>
      </c>
      <c r="AB18" s="1" t="str">
        <f t="shared" si="9"/>
        <v>39</v>
      </c>
      <c r="AC18" s="1" t="str">
        <f t="shared" si="9"/>
        <v>33</v>
      </c>
      <c r="AD18" s="1">
        <f t="shared" si="10"/>
        <v>49</v>
      </c>
      <c r="AE18" s="1">
        <f t="shared" si="10"/>
        <v>43</v>
      </c>
      <c r="AF18" s="5" t="str">
        <f t="shared" si="11"/>
        <v>TEAM 49</v>
      </c>
      <c r="AG18" s="5" t="str">
        <f t="shared" si="11"/>
        <v>TEAM 43</v>
      </c>
      <c r="AH18" s="27" t="s">
        <v>102</v>
      </c>
      <c r="AI18" s="1" t="str">
        <f t="shared" si="12"/>
        <v>49</v>
      </c>
      <c r="AJ18" s="1" t="str">
        <f t="shared" si="12"/>
        <v>43</v>
      </c>
      <c r="AK18" s="1">
        <f t="shared" si="13"/>
        <v>59</v>
      </c>
      <c r="AL18" s="1">
        <f t="shared" si="13"/>
        <v>53</v>
      </c>
      <c r="AM18" s="5" t="str">
        <f t="shared" si="14"/>
        <v>TEAM 59</v>
      </c>
      <c r="AN18" s="5" t="str">
        <f t="shared" si="14"/>
        <v>TEAM 53</v>
      </c>
      <c r="AO18" s="37" t="s">
        <v>103</v>
      </c>
      <c r="AP18" s="1" t="str">
        <f t="shared" si="15"/>
        <v>59</v>
      </c>
      <c r="AQ18" s="1" t="str">
        <f t="shared" si="15"/>
        <v>53</v>
      </c>
      <c r="AR18" s="1">
        <f t="shared" si="16"/>
        <v>69</v>
      </c>
      <c r="AS18" s="1">
        <f t="shared" si="16"/>
        <v>63</v>
      </c>
      <c r="AT18" s="5" t="str">
        <f t="shared" si="17"/>
        <v>TEAM 69</v>
      </c>
      <c r="AU18" s="5" t="str">
        <f t="shared" si="17"/>
        <v>TEAM 63</v>
      </c>
    </row>
    <row r="19" spans="1:47" ht="14" thickTop="1" thickBot="1" x14ac:dyDescent="0.35">
      <c r="A19" s="32" t="s">
        <v>10</v>
      </c>
      <c r="B19" s="5" t="s">
        <v>98</v>
      </c>
      <c r="C19" s="5" t="s">
        <v>101</v>
      </c>
      <c r="D19" s="33" t="s">
        <v>175</v>
      </c>
      <c r="E19" s="1" t="str">
        <f t="shared" si="0"/>
        <v xml:space="preserve"> 7</v>
      </c>
      <c r="F19" s="1" t="str">
        <f t="shared" si="0"/>
        <v>10</v>
      </c>
      <c r="G19" s="1">
        <f t="shared" si="1"/>
        <v>17</v>
      </c>
      <c r="H19" s="1">
        <f t="shared" si="1"/>
        <v>20</v>
      </c>
      <c r="I19" s="5" t="str">
        <f t="shared" si="2"/>
        <v>TEAM 17</v>
      </c>
      <c r="J19" s="5" t="str">
        <f t="shared" si="2"/>
        <v>TEAM 20</v>
      </c>
      <c r="K19" s="85" t="s">
        <v>156</v>
      </c>
      <c r="L19" s="85" t="s">
        <v>159</v>
      </c>
      <c r="M19" s="34" t="s">
        <v>11</v>
      </c>
      <c r="N19" s="1" t="str">
        <f t="shared" si="3"/>
        <v>17</v>
      </c>
      <c r="O19" s="1" t="str">
        <f t="shared" si="3"/>
        <v>20</v>
      </c>
      <c r="P19" s="1">
        <f t="shared" si="4"/>
        <v>27</v>
      </c>
      <c r="Q19" s="1">
        <f t="shared" si="4"/>
        <v>30</v>
      </c>
      <c r="R19" s="5" t="str">
        <f t="shared" si="5"/>
        <v>TEAM 27</v>
      </c>
      <c r="S19" s="5" t="str">
        <f t="shared" si="5"/>
        <v>TEAM 30</v>
      </c>
      <c r="T19" s="35" t="s">
        <v>12</v>
      </c>
      <c r="U19" s="1" t="str">
        <f t="shared" si="6"/>
        <v>27</v>
      </c>
      <c r="V19" s="1" t="str">
        <f t="shared" si="6"/>
        <v>30</v>
      </c>
      <c r="W19" s="1">
        <f t="shared" si="7"/>
        <v>37</v>
      </c>
      <c r="X19" s="1">
        <f t="shared" si="7"/>
        <v>40</v>
      </c>
      <c r="Y19" s="5" t="str">
        <f t="shared" si="8"/>
        <v>TEAM 37</v>
      </c>
      <c r="Z19" s="5" t="str">
        <f t="shared" si="8"/>
        <v>TEAM 40</v>
      </c>
      <c r="AA19" s="36" t="s">
        <v>13</v>
      </c>
      <c r="AB19" s="1" t="str">
        <f t="shared" si="9"/>
        <v>37</v>
      </c>
      <c r="AC19" s="1" t="str">
        <f t="shared" si="9"/>
        <v>40</v>
      </c>
      <c r="AD19" s="1">
        <f t="shared" si="10"/>
        <v>47</v>
      </c>
      <c r="AE19" s="1">
        <f t="shared" si="10"/>
        <v>50</v>
      </c>
      <c r="AF19" s="5" t="str">
        <f t="shared" si="11"/>
        <v>TEAM 47</v>
      </c>
      <c r="AG19" s="5" t="str">
        <f t="shared" si="11"/>
        <v>TEAM 50</v>
      </c>
      <c r="AH19" s="27" t="s">
        <v>102</v>
      </c>
      <c r="AI19" s="1" t="str">
        <f t="shared" si="12"/>
        <v>47</v>
      </c>
      <c r="AJ19" s="1" t="str">
        <f t="shared" si="12"/>
        <v>50</v>
      </c>
      <c r="AK19" s="1">
        <f t="shared" si="13"/>
        <v>57</v>
      </c>
      <c r="AL19" s="1">
        <f t="shared" si="13"/>
        <v>60</v>
      </c>
      <c r="AM19" s="5" t="str">
        <f t="shared" si="14"/>
        <v>TEAM 57</v>
      </c>
      <c r="AN19" s="5" t="str">
        <f t="shared" si="14"/>
        <v>TEAM 60</v>
      </c>
      <c r="AO19" s="37" t="s">
        <v>103</v>
      </c>
      <c r="AP19" s="1" t="str">
        <f t="shared" si="15"/>
        <v>57</v>
      </c>
      <c r="AQ19" s="1" t="str">
        <f t="shared" si="15"/>
        <v>60</v>
      </c>
      <c r="AR19" s="1">
        <f t="shared" si="16"/>
        <v>67</v>
      </c>
      <c r="AS19" s="1">
        <f t="shared" si="16"/>
        <v>70</v>
      </c>
      <c r="AT19" s="5" t="str">
        <f t="shared" si="17"/>
        <v>TEAM 67</v>
      </c>
      <c r="AU19" s="5" t="str">
        <f t="shared" si="17"/>
        <v>TEAM 70</v>
      </c>
    </row>
    <row r="20" spans="1:47" ht="14" thickTop="1" thickBot="1" x14ac:dyDescent="0.35">
      <c r="A20" s="32" t="s">
        <v>10</v>
      </c>
      <c r="B20" s="5" t="s">
        <v>101</v>
      </c>
      <c r="C20" s="5" t="s">
        <v>94</v>
      </c>
      <c r="D20" s="33" t="s">
        <v>175</v>
      </c>
      <c r="E20" s="1" t="str">
        <f t="shared" si="0"/>
        <v>10</v>
      </c>
      <c r="F20" s="1" t="str">
        <f t="shared" si="0"/>
        <v xml:space="preserve"> 5</v>
      </c>
      <c r="G20" s="1">
        <f t="shared" si="1"/>
        <v>20</v>
      </c>
      <c r="H20" s="1">
        <f t="shared" si="1"/>
        <v>15</v>
      </c>
      <c r="I20" s="5" t="str">
        <f t="shared" si="2"/>
        <v>TEAM 20</v>
      </c>
      <c r="J20" s="5" t="str">
        <f t="shared" si="2"/>
        <v>TEAM 15</v>
      </c>
      <c r="K20" s="85" t="s">
        <v>159</v>
      </c>
      <c r="L20" s="85" t="s">
        <v>154</v>
      </c>
      <c r="M20" s="34" t="s">
        <v>11</v>
      </c>
      <c r="N20" s="1" t="str">
        <f t="shared" si="3"/>
        <v>20</v>
      </c>
      <c r="O20" s="1" t="str">
        <f t="shared" si="3"/>
        <v>15</v>
      </c>
      <c r="P20" s="1">
        <f t="shared" si="4"/>
        <v>30</v>
      </c>
      <c r="Q20" s="1">
        <f t="shared" si="4"/>
        <v>25</v>
      </c>
      <c r="R20" s="5" t="str">
        <f t="shared" si="5"/>
        <v>TEAM 30</v>
      </c>
      <c r="S20" s="5" t="str">
        <f t="shared" si="5"/>
        <v>TEAM 25</v>
      </c>
      <c r="T20" s="35" t="s">
        <v>12</v>
      </c>
      <c r="U20" s="1" t="str">
        <f t="shared" si="6"/>
        <v>30</v>
      </c>
      <c r="V20" s="1" t="str">
        <f t="shared" si="6"/>
        <v>25</v>
      </c>
      <c r="W20" s="1">
        <f t="shared" si="7"/>
        <v>40</v>
      </c>
      <c r="X20" s="1">
        <f t="shared" si="7"/>
        <v>35</v>
      </c>
      <c r="Y20" s="5" t="str">
        <f t="shared" si="8"/>
        <v>TEAM 40</v>
      </c>
      <c r="Z20" s="5" t="str">
        <f t="shared" si="8"/>
        <v>TEAM 35</v>
      </c>
      <c r="AA20" s="36" t="s">
        <v>13</v>
      </c>
      <c r="AB20" s="1" t="str">
        <f t="shared" si="9"/>
        <v>40</v>
      </c>
      <c r="AC20" s="1" t="str">
        <f t="shared" si="9"/>
        <v>35</v>
      </c>
      <c r="AD20" s="1">
        <f t="shared" si="10"/>
        <v>50</v>
      </c>
      <c r="AE20" s="1">
        <f t="shared" si="10"/>
        <v>45</v>
      </c>
      <c r="AF20" s="5" t="str">
        <f t="shared" si="11"/>
        <v>TEAM 50</v>
      </c>
      <c r="AG20" s="5" t="str">
        <f t="shared" si="11"/>
        <v>TEAM 45</v>
      </c>
      <c r="AH20" s="27" t="s">
        <v>102</v>
      </c>
      <c r="AI20" s="1" t="str">
        <f t="shared" si="12"/>
        <v>50</v>
      </c>
      <c r="AJ20" s="1" t="str">
        <f t="shared" si="12"/>
        <v>45</v>
      </c>
      <c r="AK20" s="1">
        <f t="shared" si="13"/>
        <v>60</v>
      </c>
      <c r="AL20" s="1">
        <f t="shared" si="13"/>
        <v>55</v>
      </c>
      <c r="AM20" s="5" t="str">
        <f t="shared" si="14"/>
        <v>TEAM 60</v>
      </c>
      <c r="AN20" s="5" t="str">
        <f t="shared" si="14"/>
        <v>TEAM 55</v>
      </c>
      <c r="AO20" s="37" t="s">
        <v>103</v>
      </c>
      <c r="AP20" s="1" t="str">
        <f t="shared" si="15"/>
        <v>60</v>
      </c>
      <c r="AQ20" s="1" t="str">
        <f t="shared" si="15"/>
        <v>55</v>
      </c>
      <c r="AR20" s="1">
        <f t="shared" si="16"/>
        <v>70</v>
      </c>
      <c r="AS20" s="1">
        <f t="shared" si="16"/>
        <v>65</v>
      </c>
      <c r="AT20" s="5" t="str">
        <f t="shared" si="17"/>
        <v>TEAM 70</v>
      </c>
      <c r="AU20" s="5" t="str">
        <f t="shared" si="17"/>
        <v>TEAM 65</v>
      </c>
    </row>
    <row r="21" spans="1:47" ht="14" thickTop="1" thickBot="1" x14ac:dyDescent="0.35">
      <c r="A21" s="32" t="s">
        <v>10</v>
      </c>
      <c r="B21" s="5" t="s">
        <v>93</v>
      </c>
      <c r="C21" s="5" t="s">
        <v>97</v>
      </c>
      <c r="D21" s="33" t="s">
        <v>175</v>
      </c>
      <c r="E21" s="1" t="str">
        <f t="shared" si="0"/>
        <v xml:space="preserve"> 3</v>
      </c>
      <c r="F21" s="1" t="str">
        <f t="shared" si="0"/>
        <v xml:space="preserve"> 1</v>
      </c>
      <c r="G21" s="1">
        <f t="shared" si="1"/>
        <v>13</v>
      </c>
      <c r="H21" s="1">
        <f t="shared" si="1"/>
        <v>11</v>
      </c>
      <c r="I21" s="5" t="str">
        <f t="shared" si="2"/>
        <v>TEAM 13</v>
      </c>
      <c r="J21" s="5" t="str">
        <f t="shared" si="2"/>
        <v>TEAM 11</v>
      </c>
      <c r="K21" s="85" t="s">
        <v>152</v>
      </c>
      <c r="L21" s="85" t="s">
        <v>150</v>
      </c>
      <c r="M21" s="34" t="s">
        <v>11</v>
      </c>
      <c r="N21" s="1" t="str">
        <f t="shared" si="3"/>
        <v>13</v>
      </c>
      <c r="O21" s="1" t="str">
        <f t="shared" si="3"/>
        <v>11</v>
      </c>
      <c r="P21" s="1">
        <f t="shared" si="4"/>
        <v>23</v>
      </c>
      <c r="Q21" s="1">
        <f t="shared" si="4"/>
        <v>21</v>
      </c>
      <c r="R21" s="5" t="str">
        <f t="shared" si="5"/>
        <v>TEAM 23</v>
      </c>
      <c r="S21" s="5" t="str">
        <f t="shared" si="5"/>
        <v>TEAM 21</v>
      </c>
      <c r="T21" s="35" t="s">
        <v>12</v>
      </c>
      <c r="U21" s="1" t="str">
        <f t="shared" si="6"/>
        <v>23</v>
      </c>
      <c r="V21" s="1" t="str">
        <f t="shared" si="6"/>
        <v>21</v>
      </c>
      <c r="W21" s="1">
        <f t="shared" si="7"/>
        <v>33</v>
      </c>
      <c r="X21" s="1">
        <f t="shared" si="7"/>
        <v>31</v>
      </c>
      <c r="Y21" s="5" t="str">
        <f t="shared" si="8"/>
        <v>TEAM 33</v>
      </c>
      <c r="Z21" s="5" t="str">
        <f t="shared" si="8"/>
        <v>TEAM 31</v>
      </c>
      <c r="AA21" s="36" t="s">
        <v>13</v>
      </c>
      <c r="AB21" s="1" t="str">
        <f t="shared" si="9"/>
        <v>33</v>
      </c>
      <c r="AC21" s="1" t="str">
        <f t="shared" si="9"/>
        <v>31</v>
      </c>
      <c r="AD21" s="1">
        <f t="shared" si="10"/>
        <v>43</v>
      </c>
      <c r="AE21" s="1">
        <f t="shared" si="10"/>
        <v>41</v>
      </c>
      <c r="AF21" s="5" t="str">
        <f t="shared" si="11"/>
        <v>TEAM 43</v>
      </c>
      <c r="AG21" s="5" t="str">
        <f t="shared" si="11"/>
        <v>TEAM 41</v>
      </c>
      <c r="AH21" s="27" t="s">
        <v>102</v>
      </c>
      <c r="AI21" s="1" t="str">
        <f t="shared" si="12"/>
        <v>43</v>
      </c>
      <c r="AJ21" s="1" t="str">
        <f t="shared" si="12"/>
        <v>41</v>
      </c>
      <c r="AK21" s="1">
        <f t="shared" si="13"/>
        <v>53</v>
      </c>
      <c r="AL21" s="1">
        <f t="shared" si="13"/>
        <v>51</v>
      </c>
      <c r="AM21" s="5" t="str">
        <f t="shared" si="14"/>
        <v>TEAM 53</v>
      </c>
      <c r="AN21" s="5" t="str">
        <f t="shared" si="14"/>
        <v>TEAM 51</v>
      </c>
      <c r="AO21" s="37" t="s">
        <v>103</v>
      </c>
      <c r="AP21" s="1" t="str">
        <f t="shared" si="15"/>
        <v>53</v>
      </c>
      <c r="AQ21" s="1" t="str">
        <f t="shared" si="15"/>
        <v>51</v>
      </c>
      <c r="AR21" s="1">
        <f t="shared" si="16"/>
        <v>63</v>
      </c>
      <c r="AS21" s="1">
        <f t="shared" si="16"/>
        <v>61</v>
      </c>
      <c r="AT21" s="5" t="str">
        <f t="shared" si="17"/>
        <v>TEAM 63</v>
      </c>
      <c r="AU21" s="5" t="str">
        <f t="shared" si="17"/>
        <v>TEAM 61</v>
      </c>
    </row>
    <row r="22" spans="1:47" ht="14" thickTop="1" thickBot="1" x14ac:dyDescent="0.35">
      <c r="A22" s="32" t="s">
        <v>10</v>
      </c>
      <c r="B22" s="5" t="s">
        <v>99</v>
      </c>
      <c r="C22" s="5" t="s">
        <v>100</v>
      </c>
      <c r="D22" s="33" t="s">
        <v>175</v>
      </c>
      <c r="E22" s="1" t="str">
        <f t="shared" si="0"/>
        <v xml:space="preserve"> 4</v>
      </c>
      <c r="F22" s="1" t="str">
        <f t="shared" si="0"/>
        <v xml:space="preserve"> 8</v>
      </c>
      <c r="G22" s="1">
        <f t="shared" si="1"/>
        <v>14</v>
      </c>
      <c r="H22" s="1">
        <f t="shared" si="1"/>
        <v>18</v>
      </c>
      <c r="I22" s="5" t="str">
        <f t="shared" si="2"/>
        <v>TEAM 14</v>
      </c>
      <c r="J22" s="5" t="str">
        <f t="shared" si="2"/>
        <v>TEAM 18</v>
      </c>
      <c r="K22" s="85" t="s">
        <v>153</v>
      </c>
      <c r="L22" s="85" t="s">
        <v>157</v>
      </c>
      <c r="M22" s="34" t="s">
        <v>11</v>
      </c>
      <c r="N22" s="1" t="str">
        <f t="shared" si="3"/>
        <v>14</v>
      </c>
      <c r="O22" s="1" t="str">
        <f t="shared" si="3"/>
        <v>18</v>
      </c>
      <c r="P22" s="1">
        <f t="shared" si="4"/>
        <v>24</v>
      </c>
      <c r="Q22" s="1">
        <f t="shared" si="4"/>
        <v>28</v>
      </c>
      <c r="R22" s="5" t="str">
        <f t="shared" si="5"/>
        <v>TEAM 24</v>
      </c>
      <c r="S22" s="5" t="str">
        <f t="shared" si="5"/>
        <v>TEAM 28</v>
      </c>
      <c r="T22" s="35" t="s">
        <v>12</v>
      </c>
      <c r="U22" s="1" t="str">
        <f t="shared" si="6"/>
        <v>24</v>
      </c>
      <c r="V22" s="1" t="str">
        <f t="shared" si="6"/>
        <v>28</v>
      </c>
      <c r="W22" s="1">
        <f t="shared" si="7"/>
        <v>34</v>
      </c>
      <c r="X22" s="1">
        <f t="shared" si="7"/>
        <v>38</v>
      </c>
      <c r="Y22" s="5" t="str">
        <f t="shared" si="8"/>
        <v>TEAM 34</v>
      </c>
      <c r="Z22" s="5" t="str">
        <f t="shared" si="8"/>
        <v>TEAM 38</v>
      </c>
      <c r="AA22" s="36" t="s">
        <v>13</v>
      </c>
      <c r="AB22" s="1" t="str">
        <f t="shared" si="9"/>
        <v>34</v>
      </c>
      <c r="AC22" s="1" t="str">
        <f t="shared" si="9"/>
        <v>38</v>
      </c>
      <c r="AD22" s="1">
        <f t="shared" si="10"/>
        <v>44</v>
      </c>
      <c r="AE22" s="1">
        <f t="shared" si="10"/>
        <v>48</v>
      </c>
      <c r="AF22" s="5" t="str">
        <f t="shared" si="11"/>
        <v>TEAM 44</v>
      </c>
      <c r="AG22" s="5" t="str">
        <f t="shared" si="11"/>
        <v>TEAM 48</v>
      </c>
      <c r="AH22" s="27" t="s">
        <v>102</v>
      </c>
      <c r="AI22" s="1" t="str">
        <f t="shared" si="12"/>
        <v>44</v>
      </c>
      <c r="AJ22" s="1" t="str">
        <f t="shared" si="12"/>
        <v>48</v>
      </c>
      <c r="AK22" s="1">
        <f t="shared" si="13"/>
        <v>54</v>
      </c>
      <c r="AL22" s="1">
        <f t="shared" si="13"/>
        <v>58</v>
      </c>
      <c r="AM22" s="5" t="str">
        <f t="shared" si="14"/>
        <v>TEAM 54</v>
      </c>
      <c r="AN22" s="5" t="str">
        <f t="shared" si="14"/>
        <v>TEAM 58</v>
      </c>
      <c r="AO22" s="37" t="s">
        <v>103</v>
      </c>
      <c r="AP22" s="1" t="str">
        <f t="shared" si="15"/>
        <v>54</v>
      </c>
      <c r="AQ22" s="1" t="str">
        <f t="shared" si="15"/>
        <v>58</v>
      </c>
      <c r="AR22" s="1">
        <f t="shared" si="16"/>
        <v>64</v>
      </c>
      <c r="AS22" s="1">
        <f t="shared" si="16"/>
        <v>68</v>
      </c>
      <c r="AT22" s="5" t="str">
        <f t="shared" si="17"/>
        <v>TEAM 64</v>
      </c>
      <c r="AU22" s="5" t="str">
        <f t="shared" si="17"/>
        <v>TEAM 68</v>
      </c>
    </row>
    <row r="23" spans="1:47" ht="14" thickTop="1" thickBot="1" x14ac:dyDescent="0.35">
      <c r="A23" s="32" t="s">
        <v>10</v>
      </c>
      <c r="B23" s="5" t="s">
        <v>92</v>
      </c>
      <c r="C23" s="5" t="s">
        <v>95</v>
      </c>
      <c r="D23" s="33" t="s">
        <v>175</v>
      </c>
      <c r="E23" s="1" t="str">
        <f t="shared" si="0"/>
        <v xml:space="preserve"> 6</v>
      </c>
      <c r="F23" s="1" t="str">
        <f t="shared" si="0"/>
        <v xml:space="preserve"> 9</v>
      </c>
      <c r="G23" s="1">
        <f t="shared" si="1"/>
        <v>16</v>
      </c>
      <c r="H23" s="1">
        <f t="shared" si="1"/>
        <v>19</v>
      </c>
      <c r="I23" s="5" t="str">
        <f t="shared" si="2"/>
        <v>TEAM 16</v>
      </c>
      <c r="J23" s="5" t="str">
        <f t="shared" si="2"/>
        <v>TEAM 19</v>
      </c>
      <c r="K23" s="85" t="s">
        <v>155</v>
      </c>
      <c r="L23" s="85" t="s">
        <v>158</v>
      </c>
      <c r="M23" s="34" t="s">
        <v>11</v>
      </c>
      <c r="N23" s="1" t="str">
        <f t="shared" si="3"/>
        <v>16</v>
      </c>
      <c r="O23" s="1" t="str">
        <f t="shared" si="3"/>
        <v>19</v>
      </c>
      <c r="P23" s="1">
        <f t="shared" si="4"/>
        <v>26</v>
      </c>
      <c r="Q23" s="1">
        <f t="shared" si="4"/>
        <v>29</v>
      </c>
      <c r="R23" s="5" t="str">
        <f t="shared" si="5"/>
        <v>TEAM 26</v>
      </c>
      <c r="S23" s="5" t="str">
        <f t="shared" si="5"/>
        <v>TEAM 29</v>
      </c>
      <c r="T23" s="35" t="s">
        <v>12</v>
      </c>
      <c r="U23" s="1" t="str">
        <f t="shared" si="6"/>
        <v>26</v>
      </c>
      <c r="V23" s="1" t="str">
        <f t="shared" si="6"/>
        <v>29</v>
      </c>
      <c r="W23" s="1">
        <f t="shared" si="7"/>
        <v>36</v>
      </c>
      <c r="X23" s="1">
        <f t="shared" si="7"/>
        <v>39</v>
      </c>
      <c r="Y23" s="5" t="str">
        <f t="shared" si="8"/>
        <v>TEAM 36</v>
      </c>
      <c r="Z23" s="5" t="str">
        <f t="shared" si="8"/>
        <v>TEAM 39</v>
      </c>
      <c r="AA23" s="36" t="s">
        <v>13</v>
      </c>
      <c r="AB23" s="1" t="str">
        <f t="shared" si="9"/>
        <v>36</v>
      </c>
      <c r="AC23" s="1" t="str">
        <f t="shared" si="9"/>
        <v>39</v>
      </c>
      <c r="AD23" s="1">
        <f t="shared" si="10"/>
        <v>46</v>
      </c>
      <c r="AE23" s="1">
        <f t="shared" si="10"/>
        <v>49</v>
      </c>
      <c r="AF23" s="5" t="str">
        <f t="shared" si="11"/>
        <v>TEAM 46</v>
      </c>
      <c r="AG23" s="5" t="str">
        <f t="shared" si="11"/>
        <v>TEAM 49</v>
      </c>
      <c r="AH23" s="27" t="s">
        <v>102</v>
      </c>
      <c r="AI23" s="1" t="str">
        <f t="shared" si="12"/>
        <v>46</v>
      </c>
      <c r="AJ23" s="1" t="str">
        <f t="shared" si="12"/>
        <v>49</v>
      </c>
      <c r="AK23" s="1">
        <f t="shared" si="13"/>
        <v>56</v>
      </c>
      <c r="AL23" s="1">
        <f t="shared" si="13"/>
        <v>59</v>
      </c>
      <c r="AM23" s="5" t="str">
        <f t="shared" si="14"/>
        <v>TEAM 56</v>
      </c>
      <c r="AN23" s="5" t="str">
        <f t="shared" si="14"/>
        <v>TEAM 59</v>
      </c>
      <c r="AO23" s="37" t="s">
        <v>103</v>
      </c>
      <c r="AP23" s="1" t="str">
        <f t="shared" si="15"/>
        <v>56</v>
      </c>
      <c r="AQ23" s="1" t="str">
        <f t="shared" si="15"/>
        <v>59</v>
      </c>
      <c r="AR23" s="1">
        <f t="shared" si="16"/>
        <v>66</v>
      </c>
      <c r="AS23" s="1">
        <f t="shared" si="16"/>
        <v>69</v>
      </c>
      <c r="AT23" s="5" t="str">
        <f t="shared" si="17"/>
        <v>TEAM 66</v>
      </c>
      <c r="AU23" s="5" t="str">
        <f t="shared" si="17"/>
        <v>TEAM 69</v>
      </c>
    </row>
    <row r="24" spans="1:47" ht="14" thickTop="1" thickBot="1" x14ac:dyDescent="0.35">
      <c r="A24" s="32" t="s">
        <v>10</v>
      </c>
      <c r="B24" s="5" t="s">
        <v>96</v>
      </c>
      <c r="C24" s="5" t="s">
        <v>98</v>
      </c>
      <c r="D24" s="33" t="s">
        <v>175</v>
      </c>
      <c r="E24" s="1" t="str">
        <f t="shared" si="0"/>
        <v xml:space="preserve"> 2</v>
      </c>
      <c r="F24" s="1" t="str">
        <f t="shared" si="0"/>
        <v xml:space="preserve"> 7</v>
      </c>
      <c r="G24" s="1">
        <f t="shared" si="1"/>
        <v>12</v>
      </c>
      <c r="H24" s="1">
        <f t="shared" si="1"/>
        <v>17</v>
      </c>
      <c r="I24" s="5" t="str">
        <f t="shared" si="2"/>
        <v>TEAM 12</v>
      </c>
      <c r="J24" s="5" t="str">
        <f t="shared" si="2"/>
        <v>TEAM 17</v>
      </c>
      <c r="K24" s="85" t="s">
        <v>151</v>
      </c>
      <c r="L24" s="85" t="s">
        <v>156</v>
      </c>
      <c r="M24" s="34" t="s">
        <v>11</v>
      </c>
      <c r="N24" s="1" t="str">
        <f t="shared" si="3"/>
        <v>12</v>
      </c>
      <c r="O24" s="1" t="str">
        <f t="shared" si="3"/>
        <v>17</v>
      </c>
      <c r="P24" s="1">
        <f t="shared" si="4"/>
        <v>22</v>
      </c>
      <c r="Q24" s="1">
        <f t="shared" si="4"/>
        <v>27</v>
      </c>
      <c r="R24" s="5" t="str">
        <f t="shared" si="5"/>
        <v>TEAM 22</v>
      </c>
      <c r="S24" s="5" t="str">
        <f t="shared" si="5"/>
        <v>TEAM 27</v>
      </c>
      <c r="T24" s="35" t="s">
        <v>12</v>
      </c>
      <c r="U24" s="1" t="str">
        <f t="shared" si="6"/>
        <v>22</v>
      </c>
      <c r="V24" s="1" t="str">
        <f t="shared" si="6"/>
        <v>27</v>
      </c>
      <c r="W24" s="1">
        <f t="shared" si="7"/>
        <v>32</v>
      </c>
      <c r="X24" s="1">
        <f t="shared" si="7"/>
        <v>37</v>
      </c>
      <c r="Y24" s="5" t="str">
        <f t="shared" si="8"/>
        <v>TEAM 32</v>
      </c>
      <c r="Z24" s="5" t="str">
        <f t="shared" si="8"/>
        <v>TEAM 37</v>
      </c>
      <c r="AA24" s="36" t="s">
        <v>13</v>
      </c>
      <c r="AB24" s="1" t="str">
        <f t="shared" si="9"/>
        <v>32</v>
      </c>
      <c r="AC24" s="1" t="str">
        <f t="shared" si="9"/>
        <v>37</v>
      </c>
      <c r="AD24" s="1">
        <f t="shared" si="10"/>
        <v>42</v>
      </c>
      <c r="AE24" s="1">
        <f t="shared" si="10"/>
        <v>47</v>
      </c>
      <c r="AF24" s="5" t="str">
        <f t="shared" si="11"/>
        <v>TEAM 42</v>
      </c>
      <c r="AG24" s="5" t="str">
        <f t="shared" si="11"/>
        <v>TEAM 47</v>
      </c>
      <c r="AH24" s="27" t="s">
        <v>102</v>
      </c>
      <c r="AI24" s="1" t="str">
        <f t="shared" si="12"/>
        <v>42</v>
      </c>
      <c r="AJ24" s="1" t="str">
        <f t="shared" si="12"/>
        <v>47</v>
      </c>
      <c r="AK24" s="1">
        <f t="shared" si="13"/>
        <v>52</v>
      </c>
      <c r="AL24" s="1">
        <f t="shared" si="13"/>
        <v>57</v>
      </c>
      <c r="AM24" s="5" t="str">
        <f t="shared" si="14"/>
        <v>TEAM 52</v>
      </c>
      <c r="AN24" s="5" t="str">
        <f t="shared" si="14"/>
        <v>TEAM 57</v>
      </c>
      <c r="AO24" s="37" t="s">
        <v>103</v>
      </c>
      <c r="AP24" s="1" t="str">
        <f t="shared" si="15"/>
        <v>52</v>
      </c>
      <c r="AQ24" s="1" t="str">
        <f t="shared" si="15"/>
        <v>57</v>
      </c>
      <c r="AR24" s="1">
        <f t="shared" si="16"/>
        <v>62</v>
      </c>
      <c r="AS24" s="1">
        <f t="shared" si="16"/>
        <v>67</v>
      </c>
      <c r="AT24" s="5" t="str">
        <f t="shared" si="17"/>
        <v>TEAM 62</v>
      </c>
      <c r="AU24" s="5" t="str">
        <f t="shared" si="17"/>
        <v>TEAM 67</v>
      </c>
    </row>
    <row r="25" spans="1:47" ht="14" thickTop="1" thickBot="1" x14ac:dyDescent="0.35">
      <c r="A25" s="32" t="s">
        <v>10</v>
      </c>
      <c r="B25" s="5" t="s">
        <v>97</v>
      </c>
      <c r="C25" s="5" t="s">
        <v>92</v>
      </c>
      <c r="D25" s="33" t="s">
        <v>175</v>
      </c>
      <c r="E25" s="1" t="str">
        <f t="shared" si="0"/>
        <v xml:space="preserve"> 1</v>
      </c>
      <c r="F25" s="1" t="str">
        <f t="shared" si="0"/>
        <v xml:space="preserve"> 6</v>
      </c>
      <c r="G25" s="1">
        <f t="shared" si="1"/>
        <v>11</v>
      </c>
      <c r="H25" s="1">
        <f t="shared" si="1"/>
        <v>16</v>
      </c>
      <c r="I25" s="5" t="str">
        <f t="shared" si="2"/>
        <v>TEAM 11</v>
      </c>
      <c r="J25" s="5" t="str">
        <f t="shared" si="2"/>
        <v>TEAM 16</v>
      </c>
      <c r="K25" s="85" t="s">
        <v>150</v>
      </c>
      <c r="L25" s="85" t="s">
        <v>155</v>
      </c>
      <c r="M25" s="34" t="s">
        <v>11</v>
      </c>
      <c r="N25" s="1" t="str">
        <f t="shared" si="3"/>
        <v>11</v>
      </c>
      <c r="O25" s="1" t="str">
        <f t="shared" si="3"/>
        <v>16</v>
      </c>
      <c r="P25" s="1">
        <f t="shared" si="4"/>
        <v>21</v>
      </c>
      <c r="Q25" s="1">
        <f t="shared" si="4"/>
        <v>26</v>
      </c>
      <c r="R25" s="5" t="str">
        <f t="shared" si="5"/>
        <v>TEAM 21</v>
      </c>
      <c r="S25" s="5" t="str">
        <f t="shared" si="5"/>
        <v>TEAM 26</v>
      </c>
      <c r="T25" s="35" t="s">
        <v>12</v>
      </c>
      <c r="U25" s="1" t="str">
        <f t="shared" si="6"/>
        <v>21</v>
      </c>
      <c r="V25" s="1" t="str">
        <f t="shared" si="6"/>
        <v>26</v>
      </c>
      <c r="W25" s="1">
        <f t="shared" si="7"/>
        <v>31</v>
      </c>
      <c r="X25" s="1">
        <f t="shared" si="7"/>
        <v>36</v>
      </c>
      <c r="Y25" s="5" t="str">
        <f t="shared" si="8"/>
        <v>TEAM 31</v>
      </c>
      <c r="Z25" s="5" t="str">
        <f t="shared" si="8"/>
        <v>TEAM 36</v>
      </c>
      <c r="AA25" s="36" t="s">
        <v>13</v>
      </c>
      <c r="AB25" s="1" t="str">
        <f t="shared" si="9"/>
        <v>31</v>
      </c>
      <c r="AC25" s="1" t="str">
        <f t="shared" si="9"/>
        <v>36</v>
      </c>
      <c r="AD25" s="1">
        <f t="shared" si="10"/>
        <v>41</v>
      </c>
      <c r="AE25" s="1">
        <f t="shared" si="10"/>
        <v>46</v>
      </c>
      <c r="AF25" s="5" t="str">
        <f t="shared" si="11"/>
        <v>TEAM 41</v>
      </c>
      <c r="AG25" s="5" t="str">
        <f t="shared" si="11"/>
        <v>TEAM 46</v>
      </c>
      <c r="AH25" s="27" t="s">
        <v>102</v>
      </c>
      <c r="AI25" s="1" t="str">
        <f t="shared" si="12"/>
        <v>41</v>
      </c>
      <c r="AJ25" s="1" t="str">
        <f t="shared" si="12"/>
        <v>46</v>
      </c>
      <c r="AK25" s="1">
        <f t="shared" si="13"/>
        <v>51</v>
      </c>
      <c r="AL25" s="1">
        <f t="shared" si="13"/>
        <v>56</v>
      </c>
      <c r="AM25" s="5" t="str">
        <f t="shared" si="14"/>
        <v>TEAM 51</v>
      </c>
      <c r="AN25" s="5" t="str">
        <f t="shared" si="14"/>
        <v>TEAM 56</v>
      </c>
      <c r="AO25" s="37" t="s">
        <v>103</v>
      </c>
      <c r="AP25" s="1" t="str">
        <f t="shared" si="15"/>
        <v>51</v>
      </c>
      <c r="AQ25" s="1" t="str">
        <f t="shared" si="15"/>
        <v>56</v>
      </c>
      <c r="AR25" s="1">
        <f t="shared" si="16"/>
        <v>61</v>
      </c>
      <c r="AS25" s="1">
        <f t="shared" si="16"/>
        <v>66</v>
      </c>
      <c r="AT25" s="5" t="str">
        <f t="shared" si="17"/>
        <v>TEAM 61</v>
      </c>
      <c r="AU25" s="5" t="str">
        <f t="shared" si="17"/>
        <v>TEAM 66</v>
      </c>
    </row>
    <row r="26" spans="1:47" ht="14" thickTop="1" thickBot="1" x14ac:dyDescent="0.35">
      <c r="A26" s="32" t="s">
        <v>10</v>
      </c>
      <c r="B26" s="5" t="s">
        <v>101</v>
      </c>
      <c r="C26" s="5" t="s">
        <v>96</v>
      </c>
      <c r="D26" s="33" t="s">
        <v>175</v>
      </c>
      <c r="E26" s="1" t="str">
        <f t="shared" si="0"/>
        <v>10</v>
      </c>
      <c r="F26" s="1" t="str">
        <f t="shared" si="0"/>
        <v xml:space="preserve"> 2</v>
      </c>
      <c r="G26" s="1">
        <f t="shared" si="1"/>
        <v>20</v>
      </c>
      <c r="H26" s="1">
        <f t="shared" si="1"/>
        <v>12</v>
      </c>
      <c r="I26" s="5" t="str">
        <f t="shared" si="2"/>
        <v>TEAM 20</v>
      </c>
      <c r="J26" s="5" t="str">
        <f t="shared" si="2"/>
        <v>TEAM 12</v>
      </c>
      <c r="K26" s="85" t="s">
        <v>159</v>
      </c>
      <c r="L26" s="85" t="s">
        <v>151</v>
      </c>
      <c r="M26" s="34" t="s">
        <v>11</v>
      </c>
      <c r="N26" s="1" t="str">
        <f t="shared" si="3"/>
        <v>20</v>
      </c>
      <c r="O26" s="1" t="str">
        <f t="shared" si="3"/>
        <v>12</v>
      </c>
      <c r="P26" s="1">
        <f t="shared" si="4"/>
        <v>30</v>
      </c>
      <c r="Q26" s="1">
        <f t="shared" si="4"/>
        <v>22</v>
      </c>
      <c r="R26" s="5" t="str">
        <f t="shared" si="5"/>
        <v>TEAM 30</v>
      </c>
      <c r="S26" s="5" t="str">
        <f t="shared" si="5"/>
        <v>TEAM 22</v>
      </c>
      <c r="T26" s="35" t="s">
        <v>12</v>
      </c>
      <c r="U26" s="1" t="str">
        <f t="shared" si="6"/>
        <v>30</v>
      </c>
      <c r="V26" s="1" t="str">
        <f t="shared" si="6"/>
        <v>22</v>
      </c>
      <c r="W26" s="1">
        <f t="shared" si="7"/>
        <v>40</v>
      </c>
      <c r="X26" s="1">
        <f t="shared" si="7"/>
        <v>32</v>
      </c>
      <c r="Y26" s="5" t="str">
        <f t="shared" si="8"/>
        <v>TEAM 40</v>
      </c>
      <c r="Z26" s="5" t="str">
        <f t="shared" si="8"/>
        <v>TEAM 32</v>
      </c>
      <c r="AA26" s="36" t="s">
        <v>13</v>
      </c>
      <c r="AB26" s="1" t="str">
        <f t="shared" si="9"/>
        <v>40</v>
      </c>
      <c r="AC26" s="1" t="str">
        <f t="shared" si="9"/>
        <v>32</v>
      </c>
      <c r="AD26" s="1">
        <f t="shared" si="10"/>
        <v>50</v>
      </c>
      <c r="AE26" s="1">
        <f t="shared" si="10"/>
        <v>42</v>
      </c>
      <c r="AF26" s="5" t="str">
        <f t="shared" si="11"/>
        <v>TEAM 50</v>
      </c>
      <c r="AG26" s="5" t="str">
        <f t="shared" si="11"/>
        <v>TEAM 42</v>
      </c>
      <c r="AH26" s="27" t="s">
        <v>102</v>
      </c>
      <c r="AI26" s="1" t="str">
        <f t="shared" si="12"/>
        <v>50</v>
      </c>
      <c r="AJ26" s="1" t="str">
        <f t="shared" si="12"/>
        <v>42</v>
      </c>
      <c r="AK26" s="1">
        <f t="shared" si="13"/>
        <v>60</v>
      </c>
      <c r="AL26" s="1">
        <f t="shared" si="13"/>
        <v>52</v>
      </c>
      <c r="AM26" s="5" t="str">
        <f t="shared" si="14"/>
        <v>TEAM 60</v>
      </c>
      <c r="AN26" s="5" t="str">
        <f t="shared" si="14"/>
        <v>TEAM 52</v>
      </c>
      <c r="AO26" s="37" t="s">
        <v>103</v>
      </c>
      <c r="AP26" s="1" t="str">
        <f t="shared" si="15"/>
        <v>60</v>
      </c>
      <c r="AQ26" s="1" t="str">
        <f t="shared" si="15"/>
        <v>52</v>
      </c>
      <c r="AR26" s="1">
        <f t="shared" si="16"/>
        <v>70</v>
      </c>
      <c r="AS26" s="1">
        <f t="shared" si="16"/>
        <v>62</v>
      </c>
      <c r="AT26" s="5" t="str">
        <f t="shared" si="17"/>
        <v>TEAM 70</v>
      </c>
      <c r="AU26" s="5" t="str">
        <f t="shared" si="17"/>
        <v>TEAM 62</v>
      </c>
    </row>
    <row r="27" spans="1:47" ht="14" thickTop="1" thickBot="1" x14ac:dyDescent="0.35">
      <c r="A27" s="32" t="s">
        <v>10</v>
      </c>
      <c r="B27" s="5" t="s">
        <v>99</v>
      </c>
      <c r="C27" s="5" t="s">
        <v>94</v>
      </c>
      <c r="D27" s="33" t="s">
        <v>175</v>
      </c>
      <c r="E27" s="1" t="str">
        <f t="shared" si="0"/>
        <v xml:space="preserve"> 4</v>
      </c>
      <c r="F27" s="1" t="str">
        <f t="shared" si="0"/>
        <v xml:space="preserve"> 5</v>
      </c>
      <c r="G27" s="1">
        <f t="shared" si="1"/>
        <v>14</v>
      </c>
      <c r="H27" s="1">
        <f t="shared" si="1"/>
        <v>15</v>
      </c>
      <c r="I27" s="5" t="str">
        <f t="shared" si="2"/>
        <v>TEAM 14</v>
      </c>
      <c r="J27" s="5" t="str">
        <f t="shared" si="2"/>
        <v>TEAM 15</v>
      </c>
      <c r="K27" s="85" t="s">
        <v>153</v>
      </c>
      <c r="L27" s="85" t="s">
        <v>154</v>
      </c>
      <c r="M27" s="34" t="s">
        <v>11</v>
      </c>
      <c r="N27" s="1" t="str">
        <f t="shared" si="3"/>
        <v>14</v>
      </c>
      <c r="O27" s="1" t="str">
        <f t="shared" si="3"/>
        <v>15</v>
      </c>
      <c r="P27" s="1">
        <f t="shared" si="4"/>
        <v>24</v>
      </c>
      <c r="Q27" s="1">
        <f t="shared" si="4"/>
        <v>25</v>
      </c>
      <c r="R27" s="5" t="str">
        <f t="shared" si="5"/>
        <v>TEAM 24</v>
      </c>
      <c r="S27" s="5" t="str">
        <f t="shared" si="5"/>
        <v>TEAM 25</v>
      </c>
      <c r="T27" s="35" t="s">
        <v>12</v>
      </c>
      <c r="U27" s="1" t="str">
        <f t="shared" si="6"/>
        <v>24</v>
      </c>
      <c r="V27" s="1" t="str">
        <f t="shared" si="6"/>
        <v>25</v>
      </c>
      <c r="W27" s="1">
        <f t="shared" si="7"/>
        <v>34</v>
      </c>
      <c r="X27" s="1">
        <f t="shared" si="7"/>
        <v>35</v>
      </c>
      <c r="Y27" s="5" t="str">
        <f t="shared" si="8"/>
        <v>TEAM 34</v>
      </c>
      <c r="Z27" s="5" t="str">
        <f t="shared" si="8"/>
        <v>TEAM 35</v>
      </c>
      <c r="AA27" s="36" t="s">
        <v>13</v>
      </c>
      <c r="AB27" s="1" t="str">
        <f t="shared" si="9"/>
        <v>34</v>
      </c>
      <c r="AC27" s="1" t="str">
        <f t="shared" si="9"/>
        <v>35</v>
      </c>
      <c r="AD27" s="1">
        <f t="shared" si="10"/>
        <v>44</v>
      </c>
      <c r="AE27" s="1">
        <f t="shared" si="10"/>
        <v>45</v>
      </c>
      <c r="AF27" s="5" t="str">
        <f t="shared" si="11"/>
        <v>TEAM 44</v>
      </c>
      <c r="AG27" s="5" t="str">
        <f t="shared" si="11"/>
        <v>TEAM 45</v>
      </c>
      <c r="AH27" s="27" t="s">
        <v>102</v>
      </c>
      <c r="AI27" s="1" t="str">
        <f t="shared" si="12"/>
        <v>44</v>
      </c>
      <c r="AJ27" s="1" t="str">
        <f t="shared" si="12"/>
        <v>45</v>
      </c>
      <c r="AK27" s="1">
        <f t="shared" si="13"/>
        <v>54</v>
      </c>
      <c r="AL27" s="1">
        <f t="shared" si="13"/>
        <v>55</v>
      </c>
      <c r="AM27" s="5" t="str">
        <f t="shared" si="14"/>
        <v>TEAM 54</v>
      </c>
      <c r="AN27" s="5" t="str">
        <f t="shared" si="14"/>
        <v>TEAM 55</v>
      </c>
      <c r="AO27" s="37" t="s">
        <v>103</v>
      </c>
      <c r="AP27" s="1" t="str">
        <f t="shared" si="15"/>
        <v>54</v>
      </c>
      <c r="AQ27" s="1" t="str">
        <f t="shared" si="15"/>
        <v>55</v>
      </c>
      <c r="AR27" s="1">
        <f t="shared" si="16"/>
        <v>64</v>
      </c>
      <c r="AS27" s="1">
        <f t="shared" si="16"/>
        <v>65</v>
      </c>
      <c r="AT27" s="5" t="str">
        <f t="shared" si="17"/>
        <v>TEAM 64</v>
      </c>
      <c r="AU27" s="5" t="str">
        <f t="shared" si="17"/>
        <v>TEAM 65</v>
      </c>
    </row>
    <row r="28" spans="1:47" ht="14" thickTop="1" thickBot="1" x14ac:dyDescent="0.35">
      <c r="A28" s="32" t="s">
        <v>10</v>
      </c>
      <c r="B28" s="5" t="s">
        <v>100</v>
      </c>
      <c r="C28" s="5" t="s">
        <v>93</v>
      </c>
      <c r="D28" s="33" t="s">
        <v>175</v>
      </c>
      <c r="E28" s="1" t="str">
        <f t="shared" ref="E28:F91" si="18">RIGHT(B28,2)</f>
        <v xml:space="preserve"> 8</v>
      </c>
      <c r="F28" s="1" t="str">
        <f t="shared" si="18"/>
        <v xml:space="preserve"> 3</v>
      </c>
      <c r="G28" s="1">
        <f t="shared" ref="G28:H91" si="19">E28+10</f>
        <v>18</v>
      </c>
      <c r="H28" s="1">
        <f t="shared" si="19"/>
        <v>13</v>
      </c>
      <c r="I28" s="5" t="str">
        <f t="shared" ref="I28:J91" si="20">CONCATENATE("TEAM ",G28)</f>
        <v>TEAM 18</v>
      </c>
      <c r="J28" s="5" t="str">
        <f t="shared" si="20"/>
        <v>TEAM 13</v>
      </c>
      <c r="K28" s="85" t="s">
        <v>157</v>
      </c>
      <c r="L28" s="85" t="s">
        <v>152</v>
      </c>
      <c r="M28" s="34" t="s">
        <v>11</v>
      </c>
      <c r="N28" s="1" t="str">
        <f t="shared" si="3"/>
        <v>18</v>
      </c>
      <c r="O28" s="1" t="str">
        <f t="shared" si="3"/>
        <v>13</v>
      </c>
      <c r="P28" s="1">
        <f t="shared" si="4"/>
        <v>28</v>
      </c>
      <c r="Q28" s="1">
        <f t="shared" si="4"/>
        <v>23</v>
      </c>
      <c r="R28" s="5" t="str">
        <f t="shared" si="5"/>
        <v>TEAM 28</v>
      </c>
      <c r="S28" s="5" t="str">
        <f t="shared" si="5"/>
        <v>TEAM 23</v>
      </c>
      <c r="T28" s="35" t="s">
        <v>12</v>
      </c>
      <c r="U28" s="1" t="str">
        <f t="shared" si="6"/>
        <v>28</v>
      </c>
      <c r="V28" s="1" t="str">
        <f t="shared" si="6"/>
        <v>23</v>
      </c>
      <c r="W28" s="1">
        <f t="shared" si="7"/>
        <v>38</v>
      </c>
      <c r="X28" s="1">
        <f t="shared" si="7"/>
        <v>33</v>
      </c>
      <c r="Y28" s="5" t="str">
        <f t="shared" si="8"/>
        <v>TEAM 38</v>
      </c>
      <c r="Z28" s="5" t="str">
        <f t="shared" si="8"/>
        <v>TEAM 33</v>
      </c>
      <c r="AA28" s="36" t="s">
        <v>13</v>
      </c>
      <c r="AB28" s="1" t="str">
        <f t="shared" si="9"/>
        <v>38</v>
      </c>
      <c r="AC28" s="1" t="str">
        <f t="shared" si="9"/>
        <v>33</v>
      </c>
      <c r="AD28" s="1">
        <f t="shared" si="10"/>
        <v>48</v>
      </c>
      <c r="AE28" s="1">
        <f t="shared" si="10"/>
        <v>43</v>
      </c>
      <c r="AF28" s="5" t="str">
        <f t="shared" si="11"/>
        <v>TEAM 48</v>
      </c>
      <c r="AG28" s="5" t="str">
        <f t="shared" si="11"/>
        <v>TEAM 43</v>
      </c>
      <c r="AH28" s="27" t="s">
        <v>102</v>
      </c>
      <c r="AI28" s="1" t="str">
        <f t="shared" si="12"/>
        <v>48</v>
      </c>
      <c r="AJ28" s="1" t="str">
        <f t="shared" si="12"/>
        <v>43</v>
      </c>
      <c r="AK28" s="1">
        <f t="shared" si="13"/>
        <v>58</v>
      </c>
      <c r="AL28" s="1">
        <f t="shared" si="13"/>
        <v>53</v>
      </c>
      <c r="AM28" s="5" t="str">
        <f t="shared" si="14"/>
        <v>TEAM 58</v>
      </c>
      <c r="AN28" s="5" t="str">
        <f t="shared" si="14"/>
        <v>TEAM 53</v>
      </c>
      <c r="AO28" s="37" t="s">
        <v>103</v>
      </c>
      <c r="AP28" s="1" t="str">
        <f t="shared" si="15"/>
        <v>58</v>
      </c>
      <c r="AQ28" s="1" t="str">
        <f t="shared" si="15"/>
        <v>53</v>
      </c>
      <c r="AR28" s="1">
        <f t="shared" si="16"/>
        <v>68</v>
      </c>
      <c r="AS28" s="1">
        <f t="shared" si="16"/>
        <v>63</v>
      </c>
      <c r="AT28" s="5" t="str">
        <f t="shared" si="17"/>
        <v>TEAM 68</v>
      </c>
      <c r="AU28" s="5" t="str">
        <f t="shared" si="17"/>
        <v>TEAM 63</v>
      </c>
    </row>
    <row r="29" spans="1:47" ht="14" thickTop="1" thickBot="1" x14ac:dyDescent="0.35">
      <c r="A29" s="32" t="s">
        <v>10</v>
      </c>
      <c r="B29" s="5" t="s">
        <v>98</v>
      </c>
      <c r="C29" s="5" t="s">
        <v>95</v>
      </c>
      <c r="D29" s="33" t="s">
        <v>175</v>
      </c>
      <c r="E29" s="1" t="str">
        <f t="shared" si="18"/>
        <v xml:space="preserve"> 7</v>
      </c>
      <c r="F29" s="1" t="str">
        <f t="shared" si="18"/>
        <v xml:space="preserve"> 9</v>
      </c>
      <c r="G29" s="1">
        <f t="shared" si="19"/>
        <v>17</v>
      </c>
      <c r="H29" s="1">
        <f t="shared" si="19"/>
        <v>19</v>
      </c>
      <c r="I29" s="5" t="str">
        <f t="shared" si="20"/>
        <v>TEAM 17</v>
      </c>
      <c r="J29" s="5" t="str">
        <f t="shared" si="20"/>
        <v>TEAM 19</v>
      </c>
      <c r="K29" s="85" t="s">
        <v>156</v>
      </c>
      <c r="L29" s="85" t="s">
        <v>158</v>
      </c>
      <c r="M29" s="34" t="s">
        <v>11</v>
      </c>
      <c r="N29" s="1" t="str">
        <f t="shared" si="3"/>
        <v>17</v>
      </c>
      <c r="O29" s="1" t="str">
        <f t="shared" si="3"/>
        <v>19</v>
      </c>
      <c r="P29" s="1">
        <f t="shared" si="4"/>
        <v>27</v>
      </c>
      <c r="Q29" s="1">
        <f t="shared" si="4"/>
        <v>29</v>
      </c>
      <c r="R29" s="5" t="str">
        <f t="shared" si="5"/>
        <v>TEAM 27</v>
      </c>
      <c r="S29" s="5" t="str">
        <f t="shared" si="5"/>
        <v>TEAM 29</v>
      </c>
      <c r="T29" s="35" t="s">
        <v>12</v>
      </c>
      <c r="U29" s="1" t="str">
        <f t="shared" si="6"/>
        <v>27</v>
      </c>
      <c r="V29" s="1" t="str">
        <f t="shared" si="6"/>
        <v>29</v>
      </c>
      <c r="W29" s="1">
        <f t="shared" si="7"/>
        <v>37</v>
      </c>
      <c r="X29" s="1">
        <f t="shared" si="7"/>
        <v>39</v>
      </c>
      <c r="Y29" s="5" t="str">
        <f t="shared" si="8"/>
        <v>TEAM 37</v>
      </c>
      <c r="Z29" s="5" t="str">
        <f t="shared" si="8"/>
        <v>TEAM 39</v>
      </c>
      <c r="AA29" s="36" t="s">
        <v>13</v>
      </c>
      <c r="AB29" s="1" t="str">
        <f t="shared" si="9"/>
        <v>37</v>
      </c>
      <c r="AC29" s="1" t="str">
        <f t="shared" si="9"/>
        <v>39</v>
      </c>
      <c r="AD29" s="1">
        <f t="shared" si="10"/>
        <v>47</v>
      </c>
      <c r="AE29" s="1">
        <f t="shared" si="10"/>
        <v>49</v>
      </c>
      <c r="AF29" s="5" t="str">
        <f t="shared" si="11"/>
        <v>TEAM 47</v>
      </c>
      <c r="AG29" s="5" t="str">
        <f t="shared" si="11"/>
        <v>TEAM 49</v>
      </c>
      <c r="AH29" s="27" t="s">
        <v>102</v>
      </c>
      <c r="AI29" s="1" t="str">
        <f t="shared" si="12"/>
        <v>47</v>
      </c>
      <c r="AJ29" s="1" t="str">
        <f t="shared" si="12"/>
        <v>49</v>
      </c>
      <c r="AK29" s="1">
        <f t="shared" si="13"/>
        <v>57</v>
      </c>
      <c r="AL29" s="1">
        <f t="shared" si="13"/>
        <v>59</v>
      </c>
      <c r="AM29" s="5" t="str">
        <f t="shared" si="14"/>
        <v>TEAM 57</v>
      </c>
      <c r="AN29" s="5" t="str">
        <f t="shared" si="14"/>
        <v>TEAM 59</v>
      </c>
      <c r="AO29" s="37" t="s">
        <v>103</v>
      </c>
      <c r="AP29" s="1" t="str">
        <f t="shared" si="15"/>
        <v>57</v>
      </c>
      <c r="AQ29" s="1" t="str">
        <f t="shared" si="15"/>
        <v>59</v>
      </c>
      <c r="AR29" s="1">
        <f t="shared" si="16"/>
        <v>67</v>
      </c>
      <c r="AS29" s="1">
        <f t="shared" si="16"/>
        <v>69</v>
      </c>
      <c r="AT29" s="5" t="str">
        <f t="shared" si="17"/>
        <v>TEAM 67</v>
      </c>
      <c r="AU29" s="5" t="str">
        <f t="shared" si="17"/>
        <v>TEAM 69</v>
      </c>
    </row>
    <row r="30" spans="1:47" ht="14" thickTop="1" thickBot="1" x14ac:dyDescent="0.35">
      <c r="A30" s="32" t="s">
        <v>10</v>
      </c>
      <c r="B30" s="5" t="s">
        <v>95</v>
      </c>
      <c r="C30" s="5" t="s">
        <v>101</v>
      </c>
      <c r="D30" s="33" t="s">
        <v>175</v>
      </c>
      <c r="E30" s="1" t="str">
        <f t="shared" si="18"/>
        <v xml:space="preserve"> 9</v>
      </c>
      <c r="F30" s="1" t="str">
        <f t="shared" si="18"/>
        <v>10</v>
      </c>
      <c r="G30" s="1">
        <f t="shared" si="19"/>
        <v>19</v>
      </c>
      <c r="H30" s="1">
        <f t="shared" si="19"/>
        <v>20</v>
      </c>
      <c r="I30" s="5" t="str">
        <f t="shared" si="20"/>
        <v>TEAM 19</v>
      </c>
      <c r="J30" s="5" t="str">
        <f t="shared" si="20"/>
        <v>TEAM 20</v>
      </c>
      <c r="K30" s="85" t="s">
        <v>158</v>
      </c>
      <c r="L30" s="85" t="s">
        <v>159</v>
      </c>
      <c r="M30" s="34" t="s">
        <v>11</v>
      </c>
      <c r="N30" s="1" t="str">
        <f t="shared" si="3"/>
        <v>19</v>
      </c>
      <c r="O30" s="1" t="str">
        <f t="shared" si="3"/>
        <v>20</v>
      </c>
      <c r="P30" s="1">
        <f t="shared" si="4"/>
        <v>29</v>
      </c>
      <c r="Q30" s="1">
        <f t="shared" si="4"/>
        <v>30</v>
      </c>
      <c r="R30" s="5" t="str">
        <f t="shared" si="5"/>
        <v>TEAM 29</v>
      </c>
      <c r="S30" s="5" t="str">
        <f t="shared" si="5"/>
        <v>TEAM 30</v>
      </c>
      <c r="T30" s="35" t="s">
        <v>12</v>
      </c>
      <c r="U30" s="1" t="str">
        <f t="shared" si="6"/>
        <v>29</v>
      </c>
      <c r="V30" s="1" t="str">
        <f t="shared" si="6"/>
        <v>30</v>
      </c>
      <c r="W30" s="1">
        <f t="shared" si="7"/>
        <v>39</v>
      </c>
      <c r="X30" s="1">
        <f t="shared" si="7"/>
        <v>40</v>
      </c>
      <c r="Y30" s="5" t="str">
        <f t="shared" si="8"/>
        <v>TEAM 39</v>
      </c>
      <c r="Z30" s="5" t="str">
        <f t="shared" si="8"/>
        <v>TEAM 40</v>
      </c>
      <c r="AA30" s="36" t="s">
        <v>13</v>
      </c>
      <c r="AB30" s="1" t="str">
        <f t="shared" si="9"/>
        <v>39</v>
      </c>
      <c r="AC30" s="1" t="str">
        <f t="shared" si="9"/>
        <v>40</v>
      </c>
      <c r="AD30" s="1">
        <f t="shared" si="10"/>
        <v>49</v>
      </c>
      <c r="AE30" s="1">
        <f t="shared" si="10"/>
        <v>50</v>
      </c>
      <c r="AF30" s="5" t="str">
        <f t="shared" si="11"/>
        <v>TEAM 49</v>
      </c>
      <c r="AG30" s="5" t="str">
        <f t="shared" si="11"/>
        <v>TEAM 50</v>
      </c>
      <c r="AH30" s="27" t="s">
        <v>102</v>
      </c>
      <c r="AI30" s="1" t="str">
        <f t="shared" si="12"/>
        <v>49</v>
      </c>
      <c r="AJ30" s="1" t="str">
        <f t="shared" si="12"/>
        <v>50</v>
      </c>
      <c r="AK30" s="1">
        <f t="shared" si="13"/>
        <v>59</v>
      </c>
      <c r="AL30" s="1">
        <f t="shared" si="13"/>
        <v>60</v>
      </c>
      <c r="AM30" s="5" t="str">
        <f t="shared" si="14"/>
        <v>TEAM 59</v>
      </c>
      <c r="AN30" s="5" t="str">
        <f t="shared" si="14"/>
        <v>TEAM 60</v>
      </c>
      <c r="AO30" s="37" t="s">
        <v>103</v>
      </c>
      <c r="AP30" s="1" t="str">
        <f t="shared" si="15"/>
        <v>59</v>
      </c>
      <c r="AQ30" s="1" t="str">
        <f t="shared" si="15"/>
        <v>60</v>
      </c>
      <c r="AR30" s="1">
        <f t="shared" si="16"/>
        <v>69</v>
      </c>
      <c r="AS30" s="1">
        <f t="shared" si="16"/>
        <v>70</v>
      </c>
      <c r="AT30" s="5" t="str">
        <f t="shared" si="17"/>
        <v>TEAM 69</v>
      </c>
      <c r="AU30" s="5" t="str">
        <f t="shared" si="17"/>
        <v>TEAM 70</v>
      </c>
    </row>
    <row r="31" spans="1:47" ht="14" thickTop="1" thickBot="1" x14ac:dyDescent="0.35">
      <c r="A31" s="32" t="s">
        <v>10</v>
      </c>
      <c r="B31" s="5" t="s">
        <v>94</v>
      </c>
      <c r="C31" s="5" t="s">
        <v>96</v>
      </c>
      <c r="D31" s="33" t="s">
        <v>175</v>
      </c>
      <c r="E31" s="1" t="str">
        <f t="shared" si="18"/>
        <v xml:space="preserve"> 5</v>
      </c>
      <c r="F31" s="1" t="str">
        <f t="shared" si="18"/>
        <v xml:space="preserve"> 2</v>
      </c>
      <c r="G31" s="1">
        <f t="shared" si="19"/>
        <v>15</v>
      </c>
      <c r="H31" s="1">
        <f t="shared" si="19"/>
        <v>12</v>
      </c>
      <c r="I31" s="5" t="str">
        <f t="shared" si="20"/>
        <v>TEAM 15</v>
      </c>
      <c r="J31" s="5" t="str">
        <f t="shared" si="20"/>
        <v>TEAM 12</v>
      </c>
      <c r="K31" s="85" t="s">
        <v>154</v>
      </c>
      <c r="L31" s="85" t="s">
        <v>151</v>
      </c>
      <c r="M31" s="34" t="s">
        <v>11</v>
      </c>
      <c r="N31" s="1" t="str">
        <f t="shared" si="3"/>
        <v>15</v>
      </c>
      <c r="O31" s="1" t="str">
        <f t="shared" si="3"/>
        <v>12</v>
      </c>
      <c r="P31" s="1">
        <f t="shared" si="4"/>
        <v>25</v>
      </c>
      <c r="Q31" s="1">
        <f t="shared" si="4"/>
        <v>22</v>
      </c>
      <c r="R31" s="5" t="str">
        <f t="shared" si="5"/>
        <v>TEAM 25</v>
      </c>
      <c r="S31" s="5" t="str">
        <f t="shared" si="5"/>
        <v>TEAM 22</v>
      </c>
      <c r="T31" s="35" t="s">
        <v>12</v>
      </c>
      <c r="U31" s="1" t="str">
        <f t="shared" si="6"/>
        <v>25</v>
      </c>
      <c r="V31" s="1" t="str">
        <f t="shared" si="6"/>
        <v>22</v>
      </c>
      <c r="W31" s="1">
        <f t="shared" si="7"/>
        <v>35</v>
      </c>
      <c r="X31" s="1">
        <f t="shared" si="7"/>
        <v>32</v>
      </c>
      <c r="Y31" s="5" t="str">
        <f t="shared" si="8"/>
        <v>TEAM 35</v>
      </c>
      <c r="Z31" s="5" t="str">
        <f t="shared" si="8"/>
        <v>TEAM 32</v>
      </c>
      <c r="AA31" s="36" t="s">
        <v>13</v>
      </c>
      <c r="AB31" s="1" t="str">
        <f t="shared" si="9"/>
        <v>35</v>
      </c>
      <c r="AC31" s="1" t="str">
        <f t="shared" si="9"/>
        <v>32</v>
      </c>
      <c r="AD31" s="1">
        <f t="shared" si="10"/>
        <v>45</v>
      </c>
      <c r="AE31" s="1">
        <f t="shared" si="10"/>
        <v>42</v>
      </c>
      <c r="AF31" s="5" t="str">
        <f t="shared" si="11"/>
        <v>TEAM 45</v>
      </c>
      <c r="AG31" s="5" t="str">
        <f t="shared" si="11"/>
        <v>TEAM 42</v>
      </c>
      <c r="AH31" s="27" t="s">
        <v>102</v>
      </c>
      <c r="AI31" s="1" t="str">
        <f t="shared" si="12"/>
        <v>45</v>
      </c>
      <c r="AJ31" s="1" t="str">
        <f t="shared" si="12"/>
        <v>42</v>
      </c>
      <c r="AK31" s="1">
        <f t="shared" si="13"/>
        <v>55</v>
      </c>
      <c r="AL31" s="1">
        <f t="shared" si="13"/>
        <v>52</v>
      </c>
      <c r="AM31" s="5" t="str">
        <f t="shared" si="14"/>
        <v>TEAM 55</v>
      </c>
      <c r="AN31" s="5" t="str">
        <f t="shared" si="14"/>
        <v>TEAM 52</v>
      </c>
      <c r="AO31" s="37" t="s">
        <v>103</v>
      </c>
      <c r="AP31" s="1" t="str">
        <f t="shared" si="15"/>
        <v>55</v>
      </c>
      <c r="AQ31" s="1" t="str">
        <f t="shared" si="15"/>
        <v>52</v>
      </c>
      <c r="AR31" s="1">
        <f t="shared" si="16"/>
        <v>65</v>
      </c>
      <c r="AS31" s="1">
        <f t="shared" si="16"/>
        <v>62</v>
      </c>
      <c r="AT31" s="5" t="str">
        <f t="shared" si="17"/>
        <v>TEAM 65</v>
      </c>
      <c r="AU31" s="5" t="str">
        <f t="shared" si="17"/>
        <v>TEAM 62</v>
      </c>
    </row>
    <row r="32" spans="1:47" ht="14" thickTop="1" thickBot="1" x14ac:dyDescent="0.35">
      <c r="A32" s="32" t="s">
        <v>10</v>
      </c>
      <c r="B32" s="5" t="s">
        <v>97</v>
      </c>
      <c r="C32" s="5" t="s">
        <v>98</v>
      </c>
      <c r="D32" s="33" t="s">
        <v>175</v>
      </c>
      <c r="E32" s="1" t="str">
        <f t="shared" si="18"/>
        <v xml:space="preserve"> 1</v>
      </c>
      <c r="F32" s="1" t="str">
        <f t="shared" si="18"/>
        <v xml:space="preserve"> 7</v>
      </c>
      <c r="G32" s="1">
        <f t="shared" si="19"/>
        <v>11</v>
      </c>
      <c r="H32" s="1">
        <f t="shared" si="19"/>
        <v>17</v>
      </c>
      <c r="I32" s="5" t="str">
        <f t="shared" si="20"/>
        <v>TEAM 11</v>
      </c>
      <c r="J32" s="5" t="str">
        <f t="shared" si="20"/>
        <v>TEAM 17</v>
      </c>
      <c r="K32" s="85" t="s">
        <v>150</v>
      </c>
      <c r="L32" s="85" t="s">
        <v>156</v>
      </c>
      <c r="M32" s="34" t="s">
        <v>11</v>
      </c>
      <c r="N32" s="1" t="str">
        <f t="shared" si="3"/>
        <v>11</v>
      </c>
      <c r="O32" s="1" t="str">
        <f t="shared" si="3"/>
        <v>17</v>
      </c>
      <c r="P32" s="1">
        <f t="shared" si="4"/>
        <v>21</v>
      </c>
      <c r="Q32" s="1">
        <f t="shared" si="4"/>
        <v>27</v>
      </c>
      <c r="R32" s="5" t="str">
        <f t="shared" si="5"/>
        <v>TEAM 21</v>
      </c>
      <c r="S32" s="5" t="str">
        <f t="shared" si="5"/>
        <v>TEAM 27</v>
      </c>
      <c r="T32" s="35" t="s">
        <v>12</v>
      </c>
      <c r="U32" s="1" t="str">
        <f t="shared" si="6"/>
        <v>21</v>
      </c>
      <c r="V32" s="1" t="str">
        <f t="shared" si="6"/>
        <v>27</v>
      </c>
      <c r="W32" s="1">
        <f t="shared" si="7"/>
        <v>31</v>
      </c>
      <c r="X32" s="1">
        <f t="shared" si="7"/>
        <v>37</v>
      </c>
      <c r="Y32" s="5" t="str">
        <f t="shared" si="8"/>
        <v>TEAM 31</v>
      </c>
      <c r="Z32" s="5" t="str">
        <f t="shared" si="8"/>
        <v>TEAM 37</v>
      </c>
      <c r="AA32" s="36" t="s">
        <v>13</v>
      </c>
      <c r="AB32" s="1" t="str">
        <f t="shared" si="9"/>
        <v>31</v>
      </c>
      <c r="AC32" s="1" t="str">
        <f t="shared" si="9"/>
        <v>37</v>
      </c>
      <c r="AD32" s="1">
        <f t="shared" si="10"/>
        <v>41</v>
      </c>
      <c r="AE32" s="1">
        <f t="shared" si="10"/>
        <v>47</v>
      </c>
      <c r="AF32" s="5" t="str">
        <f t="shared" si="11"/>
        <v>TEAM 41</v>
      </c>
      <c r="AG32" s="5" t="str">
        <f t="shared" si="11"/>
        <v>TEAM 47</v>
      </c>
      <c r="AH32" s="27" t="s">
        <v>102</v>
      </c>
      <c r="AI32" s="1" t="str">
        <f t="shared" si="12"/>
        <v>41</v>
      </c>
      <c r="AJ32" s="1" t="str">
        <f t="shared" si="12"/>
        <v>47</v>
      </c>
      <c r="AK32" s="1">
        <f t="shared" si="13"/>
        <v>51</v>
      </c>
      <c r="AL32" s="1">
        <f t="shared" si="13"/>
        <v>57</v>
      </c>
      <c r="AM32" s="5" t="str">
        <f t="shared" si="14"/>
        <v>TEAM 51</v>
      </c>
      <c r="AN32" s="5" t="str">
        <f t="shared" si="14"/>
        <v>TEAM 57</v>
      </c>
      <c r="AO32" s="37" t="s">
        <v>103</v>
      </c>
      <c r="AP32" s="1" t="str">
        <f t="shared" si="15"/>
        <v>51</v>
      </c>
      <c r="AQ32" s="1" t="str">
        <f t="shared" si="15"/>
        <v>57</v>
      </c>
      <c r="AR32" s="1">
        <f t="shared" si="16"/>
        <v>61</v>
      </c>
      <c r="AS32" s="1">
        <f t="shared" si="16"/>
        <v>67</v>
      </c>
      <c r="AT32" s="5" t="str">
        <f t="shared" si="17"/>
        <v>TEAM 61</v>
      </c>
      <c r="AU32" s="5" t="str">
        <f t="shared" si="17"/>
        <v>TEAM 67</v>
      </c>
    </row>
    <row r="33" spans="1:47" ht="14" thickTop="1" thickBot="1" x14ac:dyDescent="0.35">
      <c r="A33" s="32" t="s">
        <v>10</v>
      </c>
      <c r="B33" s="5" t="s">
        <v>93</v>
      </c>
      <c r="C33" s="5" t="s">
        <v>99</v>
      </c>
      <c r="D33" s="33" t="s">
        <v>175</v>
      </c>
      <c r="E33" s="1" t="str">
        <f t="shared" si="18"/>
        <v xml:space="preserve"> 3</v>
      </c>
      <c r="F33" s="1" t="str">
        <f t="shared" si="18"/>
        <v xml:space="preserve"> 4</v>
      </c>
      <c r="G33" s="1">
        <f t="shared" si="19"/>
        <v>13</v>
      </c>
      <c r="H33" s="1">
        <f t="shared" si="19"/>
        <v>14</v>
      </c>
      <c r="I33" s="5" t="str">
        <f t="shared" si="20"/>
        <v>TEAM 13</v>
      </c>
      <c r="J33" s="5" t="str">
        <f t="shared" si="20"/>
        <v>TEAM 14</v>
      </c>
      <c r="K33" s="85" t="s">
        <v>152</v>
      </c>
      <c r="L33" s="85" t="s">
        <v>153</v>
      </c>
      <c r="M33" s="34" t="s">
        <v>11</v>
      </c>
      <c r="N33" s="1" t="str">
        <f t="shared" si="3"/>
        <v>13</v>
      </c>
      <c r="O33" s="1" t="str">
        <f t="shared" si="3"/>
        <v>14</v>
      </c>
      <c r="P33" s="1">
        <f t="shared" si="4"/>
        <v>23</v>
      </c>
      <c r="Q33" s="1">
        <f t="shared" si="4"/>
        <v>24</v>
      </c>
      <c r="R33" s="5" t="str">
        <f t="shared" si="5"/>
        <v>TEAM 23</v>
      </c>
      <c r="S33" s="5" t="str">
        <f t="shared" si="5"/>
        <v>TEAM 24</v>
      </c>
      <c r="T33" s="35" t="s">
        <v>12</v>
      </c>
      <c r="U33" s="1" t="str">
        <f t="shared" si="6"/>
        <v>23</v>
      </c>
      <c r="V33" s="1" t="str">
        <f t="shared" si="6"/>
        <v>24</v>
      </c>
      <c r="W33" s="1">
        <f t="shared" si="7"/>
        <v>33</v>
      </c>
      <c r="X33" s="1">
        <f t="shared" si="7"/>
        <v>34</v>
      </c>
      <c r="Y33" s="5" t="str">
        <f t="shared" si="8"/>
        <v>TEAM 33</v>
      </c>
      <c r="Z33" s="5" t="str">
        <f t="shared" si="8"/>
        <v>TEAM 34</v>
      </c>
      <c r="AA33" s="36" t="s">
        <v>13</v>
      </c>
      <c r="AB33" s="1" t="str">
        <f t="shared" si="9"/>
        <v>33</v>
      </c>
      <c r="AC33" s="1" t="str">
        <f t="shared" si="9"/>
        <v>34</v>
      </c>
      <c r="AD33" s="1">
        <f t="shared" si="10"/>
        <v>43</v>
      </c>
      <c r="AE33" s="1">
        <f t="shared" si="10"/>
        <v>44</v>
      </c>
      <c r="AF33" s="5" t="str">
        <f t="shared" si="11"/>
        <v>TEAM 43</v>
      </c>
      <c r="AG33" s="5" t="str">
        <f t="shared" si="11"/>
        <v>TEAM 44</v>
      </c>
      <c r="AH33" s="27" t="s">
        <v>102</v>
      </c>
      <c r="AI33" s="1" t="str">
        <f t="shared" si="12"/>
        <v>43</v>
      </c>
      <c r="AJ33" s="1" t="str">
        <f t="shared" si="12"/>
        <v>44</v>
      </c>
      <c r="AK33" s="1">
        <f t="shared" si="13"/>
        <v>53</v>
      </c>
      <c r="AL33" s="1">
        <f t="shared" si="13"/>
        <v>54</v>
      </c>
      <c r="AM33" s="5" t="str">
        <f t="shared" si="14"/>
        <v>TEAM 53</v>
      </c>
      <c r="AN33" s="5" t="str">
        <f t="shared" si="14"/>
        <v>TEAM 54</v>
      </c>
      <c r="AO33" s="37" t="s">
        <v>103</v>
      </c>
      <c r="AP33" s="1" t="str">
        <f t="shared" si="15"/>
        <v>53</v>
      </c>
      <c r="AQ33" s="1" t="str">
        <f t="shared" si="15"/>
        <v>54</v>
      </c>
      <c r="AR33" s="1">
        <f t="shared" si="16"/>
        <v>63</v>
      </c>
      <c r="AS33" s="1">
        <f t="shared" si="16"/>
        <v>64</v>
      </c>
      <c r="AT33" s="5" t="str">
        <f t="shared" si="17"/>
        <v>TEAM 63</v>
      </c>
      <c r="AU33" s="5" t="str">
        <f t="shared" si="17"/>
        <v>TEAM 64</v>
      </c>
    </row>
    <row r="34" spans="1:47" ht="14" thickTop="1" thickBot="1" x14ac:dyDescent="0.35">
      <c r="A34" s="32" t="s">
        <v>10</v>
      </c>
      <c r="B34" s="5" t="s">
        <v>100</v>
      </c>
      <c r="C34" s="5" t="s">
        <v>92</v>
      </c>
      <c r="D34" s="33" t="s">
        <v>175</v>
      </c>
      <c r="E34" s="1" t="str">
        <f t="shared" si="18"/>
        <v xml:space="preserve"> 8</v>
      </c>
      <c r="F34" s="1" t="str">
        <f t="shared" si="18"/>
        <v xml:space="preserve"> 6</v>
      </c>
      <c r="G34" s="1">
        <f t="shared" si="19"/>
        <v>18</v>
      </c>
      <c r="H34" s="1">
        <f t="shared" si="19"/>
        <v>16</v>
      </c>
      <c r="I34" s="5" t="str">
        <f t="shared" si="20"/>
        <v>TEAM 18</v>
      </c>
      <c r="J34" s="5" t="str">
        <f t="shared" si="20"/>
        <v>TEAM 16</v>
      </c>
      <c r="K34" s="85" t="s">
        <v>157</v>
      </c>
      <c r="L34" s="85" t="s">
        <v>155</v>
      </c>
      <c r="M34" s="34" t="s">
        <v>11</v>
      </c>
      <c r="N34" s="1" t="str">
        <f t="shared" si="3"/>
        <v>18</v>
      </c>
      <c r="O34" s="1" t="str">
        <f t="shared" si="3"/>
        <v>16</v>
      </c>
      <c r="P34" s="1">
        <f t="shared" si="4"/>
        <v>28</v>
      </c>
      <c r="Q34" s="1">
        <f t="shared" si="4"/>
        <v>26</v>
      </c>
      <c r="R34" s="5" t="str">
        <f t="shared" si="5"/>
        <v>TEAM 28</v>
      </c>
      <c r="S34" s="5" t="str">
        <f t="shared" si="5"/>
        <v>TEAM 26</v>
      </c>
      <c r="T34" s="35" t="s">
        <v>12</v>
      </c>
      <c r="U34" s="1" t="str">
        <f t="shared" si="6"/>
        <v>28</v>
      </c>
      <c r="V34" s="1" t="str">
        <f t="shared" si="6"/>
        <v>26</v>
      </c>
      <c r="W34" s="1">
        <f t="shared" si="7"/>
        <v>38</v>
      </c>
      <c r="X34" s="1">
        <f t="shared" si="7"/>
        <v>36</v>
      </c>
      <c r="Y34" s="5" t="str">
        <f t="shared" si="8"/>
        <v>TEAM 38</v>
      </c>
      <c r="Z34" s="5" t="str">
        <f t="shared" si="8"/>
        <v>TEAM 36</v>
      </c>
      <c r="AA34" s="36" t="s">
        <v>13</v>
      </c>
      <c r="AB34" s="1" t="str">
        <f t="shared" si="9"/>
        <v>38</v>
      </c>
      <c r="AC34" s="1" t="str">
        <f t="shared" si="9"/>
        <v>36</v>
      </c>
      <c r="AD34" s="1">
        <f t="shared" si="10"/>
        <v>48</v>
      </c>
      <c r="AE34" s="1">
        <f t="shared" si="10"/>
        <v>46</v>
      </c>
      <c r="AF34" s="5" t="str">
        <f t="shared" si="11"/>
        <v>TEAM 48</v>
      </c>
      <c r="AG34" s="5" t="str">
        <f t="shared" si="11"/>
        <v>TEAM 46</v>
      </c>
      <c r="AH34" s="27" t="s">
        <v>102</v>
      </c>
      <c r="AI34" s="1" t="str">
        <f t="shared" si="12"/>
        <v>48</v>
      </c>
      <c r="AJ34" s="1" t="str">
        <f t="shared" si="12"/>
        <v>46</v>
      </c>
      <c r="AK34" s="1">
        <f t="shared" si="13"/>
        <v>58</v>
      </c>
      <c r="AL34" s="1">
        <f t="shared" si="13"/>
        <v>56</v>
      </c>
      <c r="AM34" s="5" t="str">
        <f t="shared" si="14"/>
        <v>TEAM 58</v>
      </c>
      <c r="AN34" s="5" t="str">
        <f t="shared" si="14"/>
        <v>TEAM 56</v>
      </c>
      <c r="AO34" s="37" t="s">
        <v>103</v>
      </c>
      <c r="AP34" s="1" t="str">
        <f t="shared" si="15"/>
        <v>58</v>
      </c>
      <c r="AQ34" s="1" t="str">
        <f t="shared" si="15"/>
        <v>56</v>
      </c>
      <c r="AR34" s="1">
        <f t="shared" si="16"/>
        <v>68</v>
      </c>
      <c r="AS34" s="1">
        <f t="shared" si="16"/>
        <v>66</v>
      </c>
      <c r="AT34" s="5" t="str">
        <f t="shared" si="17"/>
        <v>TEAM 68</v>
      </c>
      <c r="AU34" s="5" t="str">
        <f t="shared" si="17"/>
        <v>TEAM 66</v>
      </c>
    </row>
    <row r="35" spans="1:47" ht="14" thickTop="1" thickBot="1" x14ac:dyDescent="0.35">
      <c r="A35" s="32" t="s">
        <v>10</v>
      </c>
      <c r="B35" s="5" t="s">
        <v>94</v>
      </c>
      <c r="C35" s="5" t="s">
        <v>93</v>
      </c>
      <c r="D35" s="33" t="s">
        <v>175</v>
      </c>
      <c r="E35" s="1" t="str">
        <f t="shared" si="18"/>
        <v xml:space="preserve"> 5</v>
      </c>
      <c r="F35" s="1" t="str">
        <f t="shared" si="18"/>
        <v xml:space="preserve"> 3</v>
      </c>
      <c r="G35" s="1">
        <f t="shared" si="19"/>
        <v>15</v>
      </c>
      <c r="H35" s="1">
        <f t="shared" si="19"/>
        <v>13</v>
      </c>
      <c r="I35" s="5" t="str">
        <f t="shared" si="20"/>
        <v>TEAM 15</v>
      </c>
      <c r="J35" s="5" t="str">
        <f t="shared" si="20"/>
        <v>TEAM 13</v>
      </c>
      <c r="K35" s="85" t="s">
        <v>154</v>
      </c>
      <c r="L35" s="85" t="s">
        <v>152</v>
      </c>
      <c r="M35" s="34" t="s">
        <v>11</v>
      </c>
      <c r="N35" s="1" t="str">
        <f t="shared" si="3"/>
        <v>15</v>
      </c>
      <c r="O35" s="1" t="str">
        <f t="shared" si="3"/>
        <v>13</v>
      </c>
      <c r="P35" s="1">
        <f t="shared" si="4"/>
        <v>25</v>
      </c>
      <c r="Q35" s="1">
        <f t="shared" si="4"/>
        <v>23</v>
      </c>
      <c r="R35" s="5" t="str">
        <f t="shared" si="5"/>
        <v>TEAM 25</v>
      </c>
      <c r="S35" s="5" t="str">
        <f t="shared" si="5"/>
        <v>TEAM 23</v>
      </c>
      <c r="T35" s="35" t="s">
        <v>12</v>
      </c>
      <c r="U35" s="1" t="str">
        <f t="shared" si="6"/>
        <v>25</v>
      </c>
      <c r="V35" s="1" t="str">
        <f t="shared" si="6"/>
        <v>23</v>
      </c>
      <c r="W35" s="1">
        <f t="shared" si="7"/>
        <v>35</v>
      </c>
      <c r="X35" s="1">
        <f t="shared" si="7"/>
        <v>33</v>
      </c>
      <c r="Y35" s="5" t="str">
        <f t="shared" si="8"/>
        <v>TEAM 35</v>
      </c>
      <c r="Z35" s="5" t="str">
        <f t="shared" si="8"/>
        <v>TEAM 33</v>
      </c>
      <c r="AA35" s="36" t="s">
        <v>13</v>
      </c>
      <c r="AB35" s="1" t="str">
        <f t="shared" si="9"/>
        <v>35</v>
      </c>
      <c r="AC35" s="1" t="str">
        <f t="shared" si="9"/>
        <v>33</v>
      </c>
      <c r="AD35" s="1">
        <f t="shared" si="10"/>
        <v>45</v>
      </c>
      <c r="AE35" s="1">
        <f t="shared" si="10"/>
        <v>43</v>
      </c>
      <c r="AF35" s="5" t="str">
        <f t="shared" si="11"/>
        <v>TEAM 45</v>
      </c>
      <c r="AG35" s="5" t="str">
        <f t="shared" si="11"/>
        <v>TEAM 43</v>
      </c>
      <c r="AH35" s="27" t="s">
        <v>102</v>
      </c>
      <c r="AI35" s="1" t="str">
        <f t="shared" si="12"/>
        <v>45</v>
      </c>
      <c r="AJ35" s="1" t="str">
        <f t="shared" si="12"/>
        <v>43</v>
      </c>
      <c r="AK35" s="1">
        <f t="shared" si="13"/>
        <v>55</v>
      </c>
      <c r="AL35" s="1">
        <f t="shared" si="13"/>
        <v>53</v>
      </c>
      <c r="AM35" s="5" t="str">
        <f t="shared" si="14"/>
        <v>TEAM 55</v>
      </c>
      <c r="AN35" s="5" t="str">
        <f t="shared" si="14"/>
        <v>TEAM 53</v>
      </c>
      <c r="AO35" s="37" t="s">
        <v>103</v>
      </c>
      <c r="AP35" s="1" t="str">
        <f t="shared" si="15"/>
        <v>55</v>
      </c>
      <c r="AQ35" s="1" t="str">
        <f t="shared" si="15"/>
        <v>53</v>
      </c>
      <c r="AR35" s="1">
        <f t="shared" si="16"/>
        <v>65</v>
      </c>
      <c r="AS35" s="1">
        <f t="shared" si="16"/>
        <v>63</v>
      </c>
      <c r="AT35" s="5" t="str">
        <f t="shared" si="17"/>
        <v>TEAM 65</v>
      </c>
      <c r="AU35" s="5" t="str">
        <f t="shared" si="17"/>
        <v>TEAM 63</v>
      </c>
    </row>
    <row r="36" spans="1:47" ht="14" thickTop="1" thickBot="1" x14ac:dyDescent="0.35">
      <c r="A36" s="32" t="s">
        <v>10</v>
      </c>
      <c r="B36" s="5" t="s">
        <v>96</v>
      </c>
      <c r="C36" s="5" t="s">
        <v>95</v>
      </c>
      <c r="D36" s="33" t="s">
        <v>175</v>
      </c>
      <c r="E36" s="1" t="str">
        <f t="shared" si="18"/>
        <v xml:space="preserve"> 2</v>
      </c>
      <c r="F36" s="1" t="str">
        <f t="shared" si="18"/>
        <v xml:space="preserve"> 9</v>
      </c>
      <c r="G36" s="1">
        <f t="shared" si="19"/>
        <v>12</v>
      </c>
      <c r="H36" s="1">
        <f t="shared" si="19"/>
        <v>19</v>
      </c>
      <c r="I36" s="5" t="str">
        <f t="shared" si="20"/>
        <v>TEAM 12</v>
      </c>
      <c r="J36" s="5" t="str">
        <f t="shared" si="20"/>
        <v>TEAM 19</v>
      </c>
      <c r="K36" s="85" t="s">
        <v>151</v>
      </c>
      <c r="L36" s="85" t="s">
        <v>158</v>
      </c>
      <c r="M36" s="34" t="s">
        <v>11</v>
      </c>
      <c r="N36" s="1" t="str">
        <f t="shared" si="3"/>
        <v>12</v>
      </c>
      <c r="O36" s="1" t="str">
        <f t="shared" si="3"/>
        <v>19</v>
      </c>
      <c r="P36" s="1">
        <f t="shared" si="4"/>
        <v>22</v>
      </c>
      <c r="Q36" s="1">
        <f t="shared" si="4"/>
        <v>29</v>
      </c>
      <c r="R36" s="5" t="str">
        <f t="shared" si="5"/>
        <v>TEAM 22</v>
      </c>
      <c r="S36" s="5" t="str">
        <f t="shared" si="5"/>
        <v>TEAM 29</v>
      </c>
      <c r="T36" s="35" t="s">
        <v>12</v>
      </c>
      <c r="U36" s="1" t="str">
        <f t="shared" si="6"/>
        <v>22</v>
      </c>
      <c r="V36" s="1" t="str">
        <f t="shared" si="6"/>
        <v>29</v>
      </c>
      <c r="W36" s="1">
        <f t="shared" si="7"/>
        <v>32</v>
      </c>
      <c r="X36" s="1">
        <f t="shared" si="7"/>
        <v>39</v>
      </c>
      <c r="Y36" s="5" t="str">
        <f t="shared" si="8"/>
        <v>TEAM 32</v>
      </c>
      <c r="Z36" s="5" t="str">
        <f t="shared" si="8"/>
        <v>TEAM 39</v>
      </c>
      <c r="AA36" s="36" t="s">
        <v>13</v>
      </c>
      <c r="AB36" s="1" t="str">
        <f t="shared" si="9"/>
        <v>32</v>
      </c>
      <c r="AC36" s="1" t="str">
        <f t="shared" si="9"/>
        <v>39</v>
      </c>
      <c r="AD36" s="1">
        <f t="shared" si="10"/>
        <v>42</v>
      </c>
      <c r="AE36" s="1">
        <f t="shared" si="10"/>
        <v>49</v>
      </c>
      <c r="AF36" s="5" t="str">
        <f t="shared" si="11"/>
        <v>TEAM 42</v>
      </c>
      <c r="AG36" s="5" t="str">
        <f t="shared" si="11"/>
        <v>TEAM 49</v>
      </c>
      <c r="AH36" s="27" t="s">
        <v>102</v>
      </c>
      <c r="AI36" s="1" t="str">
        <f t="shared" si="12"/>
        <v>42</v>
      </c>
      <c r="AJ36" s="1" t="str">
        <f t="shared" si="12"/>
        <v>49</v>
      </c>
      <c r="AK36" s="1">
        <f t="shared" si="13"/>
        <v>52</v>
      </c>
      <c r="AL36" s="1">
        <f t="shared" si="13"/>
        <v>59</v>
      </c>
      <c r="AM36" s="5" t="str">
        <f t="shared" si="14"/>
        <v>TEAM 52</v>
      </c>
      <c r="AN36" s="5" t="str">
        <f t="shared" si="14"/>
        <v>TEAM 59</v>
      </c>
      <c r="AO36" s="37" t="s">
        <v>103</v>
      </c>
      <c r="AP36" s="1" t="str">
        <f t="shared" si="15"/>
        <v>52</v>
      </c>
      <c r="AQ36" s="1" t="str">
        <f t="shared" si="15"/>
        <v>59</v>
      </c>
      <c r="AR36" s="1">
        <f t="shared" si="16"/>
        <v>62</v>
      </c>
      <c r="AS36" s="1">
        <f t="shared" si="16"/>
        <v>69</v>
      </c>
      <c r="AT36" s="5" t="str">
        <f t="shared" si="17"/>
        <v>TEAM 62</v>
      </c>
      <c r="AU36" s="5" t="str">
        <f t="shared" si="17"/>
        <v>TEAM 69</v>
      </c>
    </row>
    <row r="37" spans="1:47" ht="14" thickTop="1" thickBot="1" x14ac:dyDescent="0.35">
      <c r="A37" s="32" t="s">
        <v>10</v>
      </c>
      <c r="B37" s="5" t="s">
        <v>99</v>
      </c>
      <c r="C37" s="5" t="s">
        <v>92</v>
      </c>
      <c r="D37" s="33" t="s">
        <v>175</v>
      </c>
      <c r="E37" s="1" t="str">
        <f t="shared" si="18"/>
        <v xml:space="preserve"> 4</v>
      </c>
      <c r="F37" s="1" t="str">
        <f t="shared" si="18"/>
        <v xml:space="preserve"> 6</v>
      </c>
      <c r="G37" s="1">
        <f t="shared" si="19"/>
        <v>14</v>
      </c>
      <c r="H37" s="1">
        <f t="shared" si="19"/>
        <v>16</v>
      </c>
      <c r="I37" s="5" t="str">
        <f t="shared" si="20"/>
        <v>TEAM 14</v>
      </c>
      <c r="J37" s="5" t="str">
        <f t="shared" si="20"/>
        <v>TEAM 16</v>
      </c>
      <c r="K37" s="85" t="s">
        <v>153</v>
      </c>
      <c r="L37" s="85" t="s">
        <v>155</v>
      </c>
      <c r="M37" s="34" t="s">
        <v>11</v>
      </c>
      <c r="N37" s="1" t="str">
        <f t="shared" si="3"/>
        <v>14</v>
      </c>
      <c r="O37" s="1" t="str">
        <f t="shared" si="3"/>
        <v>16</v>
      </c>
      <c r="P37" s="1">
        <f t="shared" si="4"/>
        <v>24</v>
      </c>
      <c r="Q37" s="1">
        <f t="shared" si="4"/>
        <v>26</v>
      </c>
      <c r="R37" s="5" t="str">
        <f t="shared" si="5"/>
        <v>TEAM 24</v>
      </c>
      <c r="S37" s="5" t="str">
        <f t="shared" si="5"/>
        <v>TEAM 26</v>
      </c>
      <c r="T37" s="35" t="s">
        <v>12</v>
      </c>
      <c r="U37" s="1" t="str">
        <f t="shared" si="6"/>
        <v>24</v>
      </c>
      <c r="V37" s="1" t="str">
        <f t="shared" si="6"/>
        <v>26</v>
      </c>
      <c r="W37" s="1">
        <f t="shared" si="7"/>
        <v>34</v>
      </c>
      <c r="X37" s="1">
        <f t="shared" si="7"/>
        <v>36</v>
      </c>
      <c r="Y37" s="5" t="str">
        <f t="shared" si="8"/>
        <v>TEAM 34</v>
      </c>
      <c r="Z37" s="5" t="str">
        <f t="shared" si="8"/>
        <v>TEAM 36</v>
      </c>
      <c r="AA37" s="36" t="s">
        <v>13</v>
      </c>
      <c r="AB37" s="1" t="str">
        <f t="shared" si="9"/>
        <v>34</v>
      </c>
      <c r="AC37" s="1" t="str">
        <f t="shared" si="9"/>
        <v>36</v>
      </c>
      <c r="AD37" s="1">
        <f t="shared" si="10"/>
        <v>44</v>
      </c>
      <c r="AE37" s="1">
        <f t="shared" si="10"/>
        <v>46</v>
      </c>
      <c r="AF37" s="5" t="str">
        <f t="shared" si="11"/>
        <v>TEAM 44</v>
      </c>
      <c r="AG37" s="5" t="str">
        <f t="shared" si="11"/>
        <v>TEAM 46</v>
      </c>
      <c r="AH37" s="27" t="s">
        <v>102</v>
      </c>
      <c r="AI37" s="1" t="str">
        <f t="shared" si="12"/>
        <v>44</v>
      </c>
      <c r="AJ37" s="1" t="str">
        <f t="shared" si="12"/>
        <v>46</v>
      </c>
      <c r="AK37" s="1">
        <f t="shared" si="13"/>
        <v>54</v>
      </c>
      <c r="AL37" s="1">
        <f t="shared" si="13"/>
        <v>56</v>
      </c>
      <c r="AM37" s="5" t="str">
        <f t="shared" si="14"/>
        <v>TEAM 54</v>
      </c>
      <c r="AN37" s="5" t="str">
        <f t="shared" si="14"/>
        <v>TEAM 56</v>
      </c>
      <c r="AO37" s="37" t="s">
        <v>103</v>
      </c>
      <c r="AP37" s="1" t="str">
        <f t="shared" si="15"/>
        <v>54</v>
      </c>
      <c r="AQ37" s="1" t="str">
        <f t="shared" si="15"/>
        <v>56</v>
      </c>
      <c r="AR37" s="1">
        <f t="shared" si="16"/>
        <v>64</v>
      </c>
      <c r="AS37" s="1">
        <f t="shared" si="16"/>
        <v>66</v>
      </c>
      <c r="AT37" s="5" t="str">
        <f t="shared" si="17"/>
        <v>TEAM 64</v>
      </c>
      <c r="AU37" s="5" t="str">
        <f t="shared" si="17"/>
        <v>TEAM 66</v>
      </c>
    </row>
    <row r="38" spans="1:47" ht="14" thickTop="1" thickBot="1" x14ac:dyDescent="0.35">
      <c r="A38" s="32" t="s">
        <v>10</v>
      </c>
      <c r="B38" s="5" t="s">
        <v>98</v>
      </c>
      <c r="C38" s="5" t="s">
        <v>100</v>
      </c>
      <c r="D38" s="33" t="s">
        <v>175</v>
      </c>
      <c r="E38" s="1" t="str">
        <f t="shared" si="18"/>
        <v xml:space="preserve"> 7</v>
      </c>
      <c r="F38" s="1" t="str">
        <f t="shared" si="18"/>
        <v xml:space="preserve"> 8</v>
      </c>
      <c r="G38" s="1">
        <f t="shared" si="19"/>
        <v>17</v>
      </c>
      <c r="H38" s="1">
        <f t="shared" si="19"/>
        <v>18</v>
      </c>
      <c r="I38" s="5" t="str">
        <f t="shared" si="20"/>
        <v>TEAM 17</v>
      </c>
      <c r="J38" s="5" t="str">
        <f t="shared" si="20"/>
        <v>TEAM 18</v>
      </c>
      <c r="K38" s="85" t="s">
        <v>156</v>
      </c>
      <c r="L38" s="85" t="s">
        <v>157</v>
      </c>
      <c r="M38" s="34" t="s">
        <v>11</v>
      </c>
      <c r="N38" s="1" t="str">
        <f t="shared" si="3"/>
        <v>17</v>
      </c>
      <c r="O38" s="1" t="str">
        <f t="shared" si="3"/>
        <v>18</v>
      </c>
      <c r="P38" s="1">
        <f t="shared" si="4"/>
        <v>27</v>
      </c>
      <c r="Q38" s="1">
        <f t="shared" si="4"/>
        <v>28</v>
      </c>
      <c r="R38" s="5" t="str">
        <f t="shared" si="5"/>
        <v>TEAM 27</v>
      </c>
      <c r="S38" s="5" t="str">
        <f t="shared" si="5"/>
        <v>TEAM 28</v>
      </c>
      <c r="T38" s="35" t="s">
        <v>12</v>
      </c>
      <c r="U38" s="1" t="str">
        <f t="shared" si="6"/>
        <v>27</v>
      </c>
      <c r="V38" s="1" t="str">
        <f t="shared" si="6"/>
        <v>28</v>
      </c>
      <c r="W38" s="1">
        <f t="shared" si="7"/>
        <v>37</v>
      </c>
      <c r="X38" s="1">
        <f t="shared" si="7"/>
        <v>38</v>
      </c>
      <c r="Y38" s="5" t="str">
        <f t="shared" si="8"/>
        <v>TEAM 37</v>
      </c>
      <c r="Z38" s="5" t="str">
        <f t="shared" si="8"/>
        <v>TEAM 38</v>
      </c>
      <c r="AA38" s="36" t="s">
        <v>13</v>
      </c>
      <c r="AB38" s="1" t="str">
        <f t="shared" si="9"/>
        <v>37</v>
      </c>
      <c r="AC38" s="1" t="str">
        <f t="shared" si="9"/>
        <v>38</v>
      </c>
      <c r="AD38" s="1">
        <f t="shared" si="10"/>
        <v>47</v>
      </c>
      <c r="AE38" s="1">
        <f t="shared" si="10"/>
        <v>48</v>
      </c>
      <c r="AF38" s="5" t="str">
        <f t="shared" si="11"/>
        <v>TEAM 47</v>
      </c>
      <c r="AG38" s="5" t="str">
        <f t="shared" si="11"/>
        <v>TEAM 48</v>
      </c>
      <c r="AH38" s="27" t="s">
        <v>102</v>
      </c>
      <c r="AI38" s="1" t="str">
        <f t="shared" si="12"/>
        <v>47</v>
      </c>
      <c r="AJ38" s="1" t="str">
        <f t="shared" si="12"/>
        <v>48</v>
      </c>
      <c r="AK38" s="1">
        <f t="shared" si="13"/>
        <v>57</v>
      </c>
      <c r="AL38" s="1">
        <f t="shared" si="13"/>
        <v>58</v>
      </c>
      <c r="AM38" s="5" t="str">
        <f t="shared" si="14"/>
        <v>TEAM 57</v>
      </c>
      <c r="AN38" s="5" t="str">
        <f t="shared" si="14"/>
        <v>TEAM 58</v>
      </c>
      <c r="AO38" s="37" t="s">
        <v>103</v>
      </c>
      <c r="AP38" s="1" t="str">
        <f t="shared" si="15"/>
        <v>57</v>
      </c>
      <c r="AQ38" s="1" t="str">
        <f t="shared" si="15"/>
        <v>58</v>
      </c>
      <c r="AR38" s="1">
        <f t="shared" si="16"/>
        <v>67</v>
      </c>
      <c r="AS38" s="1">
        <f t="shared" si="16"/>
        <v>68</v>
      </c>
      <c r="AT38" s="5" t="str">
        <f t="shared" si="17"/>
        <v>TEAM 67</v>
      </c>
      <c r="AU38" s="5" t="str">
        <f t="shared" si="17"/>
        <v>TEAM 68</v>
      </c>
    </row>
    <row r="39" spans="1:47" ht="14" thickTop="1" thickBot="1" x14ac:dyDescent="0.35">
      <c r="A39" s="32" t="s">
        <v>10</v>
      </c>
      <c r="B39" s="5" t="s">
        <v>101</v>
      </c>
      <c r="C39" s="5" t="s">
        <v>97</v>
      </c>
      <c r="D39" s="33" t="s">
        <v>175</v>
      </c>
      <c r="E39" s="1" t="str">
        <f t="shared" si="18"/>
        <v>10</v>
      </c>
      <c r="F39" s="1" t="str">
        <f t="shared" si="18"/>
        <v xml:space="preserve"> 1</v>
      </c>
      <c r="G39" s="1">
        <f t="shared" si="19"/>
        <v>20</v>
      </c>
      <c r="H39" s="1">
        <f t="shared" si="19"/>
        <v>11</v>
      </c>
      <c r="I39" s="5" t="str">
        <f t="shared" si="20"/>
        <v>TEAM 20</v>
      </c>
      <c r="J39" s="5" t="str">
        <f t="shared" si="20"/>
        <v>TEAM 11</v>
      </c>
      <c r="K39" s="85" t="s">
        <v>159</v>
      </c>
      <c r="L39" s="85" t="s">
        <v>150</v>
      </c>
      <c r="M39" s="34" t="s">
        <v>11</v>
      </c>
      <c r="N39" s="1" t="str">
        <f t="shared" si="3"/>
        <v>20</v>
      </c>
      <c r="O39" s="1" t="str">
        <f t="shared" si="3"/>
        <v>11</v>
      </c>
      <c r="P39" s="1">
        <f t="shared" si="4"/>
        <v>30</v>
      </c>
      <c r="Q39" s="1">
        <f t="shared" si="4"/>
        <v>21</v>
      </c>
      <c r="R39" s="5" t="str">
        <f t="shared" si="5"/>
        <v>TEAM 30</v>
      </c>
      <c r="S39" s="5" t="str">
        <f t="shared" si="5"/>
        <v>TEAM 21</v>
      </c>
      <c r="T39" s="35" t="s">
        <v>12</v>
      </c>
      <c r="U39" s="1" t="str">
        <f t="shared" si="6"/>
        <v>30</v>
      </c>
      <c r="V39" s="1" t="str">
        <f t="shared" si="6"/>
        <v>21</v>
      </c>
      <c r="W39" s="1">
        <f t="shared" si="7"/>
        <v>40</v>
      </c>
      <c r="X39" s="1">
        <f t="shared" si="7"/>
        <v>31</v>
      </c>
      <c r="Y39" s="5" t="str">
        <f t="shared" si="8"/>
        <v>TEAM 40</v>
      </c>
      <c r="Z39" s="5" t="str">
        <f t="shared" si="8"/>
        <v>TEAM 31</v>
      </c>
      <c r="AA39" s="36" t="s">
        <v>13</v>
      </c>
      <c r="AB39" s="1" t="str">
        <f t="shared" si="9"/>
        <v>40</v>
      </c>
      <c r="AC39" s="1" t="str">
        <f t="shared" si="9"/>
        <v>31</v>
      </c>
      <c r="AD39" s="1">
        <f t="shared" si="10"/>
        <v>50</v>
      </c>
      <c r="AE39" s="1">
        <f t="shared" si="10"/>
        <v>41</v>
      </c>
      <c r="AF39" s="5" t="str">
        <f t="shared" si="11"/>
        <v>TEAM 50</v>
      </c>
      <c r="AG39" s="5" t="str">
        <f t="shared" si="11"/>
        <v>TEAM 41</v>
      </c>
      <c r="AH39" s="27" t="s">
        <v>102</v>
      </c>
      <c r="AI39" s="1" t="str">
        <f t="shared" si="12"/>
        <v>50</v>
      </c>
      <c r="AJ39" s="1" t="str">
        <f t="shared" si="12"/>
        <v>41</v>
      </c>
      <c r="AK39" s="1">
        <f t="shared" si="13"/>
        <v>60</v>
      </c>
      <c r="AL39" s="1">
        <f t="shared" si="13"/>
        <v>51</v>
      </c>
      <c r="AM39" s="5" t="str">
        <f t="shared" si="14"/>
        <v>TEAM 60</v>
      </c>
      <c r="AN39" s="5" t="str">
        <f t="shared" si="14"/>
        <v>TEAM 51</v>
      </c>
      <c r="AO39" s="37" t="s">
        <v>103</v>
      </c>
      <c r="AP39" s="1" t="str">
        <f t="shared" si="15"/>
        <v>60</v>
      </c>
      <c r="AQ39" s="1" t="str">
        <f t="shared" si="15"/>
        <v>51</v>
      </c>
      <c r="AR39" s="1">
        <f t="shared" si="16"/>
        <v>70</v>
      </c>
      <c r="AS39" s="1">
        <f t="shared" si="16"/>
        <v>61</v>
      </c>
      <c r="AT39" s="5" t="str">
        <f t="shared" si="17"/>
        <v>TEAM 70</v>
      </c>
      <c r="AU39" s="5" t="str">
        <f t="shared" si="17"/>
        <v>TEAM 61</v>
      </c>
    </row>
    <row r="40" spans="1:47" ht="14" thickTop="1" thickBot="1" x14ac:dyDescent="0.35">
      <c r="A40" s="32" t="s">
        <v>10</v>
      </c>
      <c r="B40" s="5" t="s">
        <v>96</v>
      </c>
      <c r="C40" s="5" t="s">
        <v>99</v>
      </c>
      <c r="D40" s="33" t="s">
        <v>175</v>
      </c>
      <c r="E40" s="1" t="str">
        <f t="shared" si="18"/>
        <v xml:space="preserve"> 2</v>
      </c>
      <c r="F40" s="1" t="str">
        <f t="shared" si="18"/>
        <v xml:space="preserve"> 4</v>
      </c>
      <c r="G40" s="1">
        <f t="shared" si="19"/>
        <v>12</v>
      </c>
      <c r="H40" s="1">
        <f t="shared" si="19"/>
        <v>14</v>
      </c>
      <c r="I40" s="5" t="str">
        <f t="shared" si="20"/>
        <v>TEAM 12</v>
      </c>
      <c r="J40" s="5" t="str">
        <f t="shared" si="20"/>
        <v>TEAM 14</v>
      </c>
      <c r="K40" s="85" t="s">
        <v>151</v>
      </c>
      <c r="L40" s="85" t="s">
        <v>153</v>
      </c>
      <c r="M40" s="34" t="s">
        <v>11</v>
      </c>
      <c r="N40" s="1" t="str">
        <f t="shared" si="3"/>
        <v>12</v>
      </c>
      <c r="O40" s="1" t="str">
        <f t="shared" si="3"/>
        <v>14</v>
      </c>
      <c r="P40" s="1">
        <f t="shared" si="4"/>
        <v>22</v>
      </c>
      <c r="Q40" s="1">
        <f t="shared" si="4"/>
        <v>24</v>
      </c>
      <c r="R40" s="5" t="str">
        <f t="shared" si="5"/>
        <v>TEAM 22</v>
      </c>
      <c r="S40" s="5" t="str">
        <f t="shared" si="5"/>
        <v>TEAM 24</v>
      </c>
      <c r="T40" s="35" t="s">
        <v>12</v>
      </c>
      <c r="U40" s="1" t="str">
        <f t="shared" si="6"/>
        <v>22</v>
      </c>
      <c r="V40" s="1" t="str">
        <f t="shared" si="6"/>
        <v>24</v>
      </c>
      <c r="W40" s="1">
        <f t="shared" si="7"/>
        <v>32</v>
      </c>
      <c r="X40" s="1">
        <f t="shared" si="7"/>
        <v>34</v>
      </c>
      <c r="Y40" s="5" t="str">
        <f t="shared" si="8"/>
        <v>TEAM 32</v>
      </c>
      <c r="Z40" s="5" t="str">
        <f t="shared" si="8"/>
        <v>TEAM 34</v>
      </c>
      <c r="AA40" s="36" t="s">
        <v>13</v>
      </c>
      <c r="AB40" s="1" t="str">
        <f t="shared" si="9"/>
        <v>32</v>
      </c>
      <c r="AC40" s="1" t="str">
        <f t="shared" si="9"/>
        <v>34</v>
      </c>
      <c r="AD40" s="1">
        <f t="shared" si="10"/>
        <v>42</v>
      </c>
      <c r="AE40" s="1">
        <f t="shared" si="10"/>
        <v>44</v>
      </c>
      <c r="AF40" s="5" t="str">
        <f t="shared" si="11"/>
        <v>TEAM 42</v>
      </c>
      <c r="AG40" s="5" t="str">
        <f t="shared" si="11"/>
        <v>TEAM 44</v>
      </c>
      <c r="AH40" s="27" t="s">
        <v>102</v>
      </c>
      <c r="AI40" s="1" t="str">
        <f t="shared" si="12"/>
        <v>42</v>
      </c>
      <c r="AJ40" s="1" t="str">
        <f t="shared" si="12"/>
        <v>44</v>
      </c>
      <c r="AK40" s="1">
        <f t="shared" si="13"/>
        <v>52</v>
      </c>
      <c r="AL40" s="1">
        <f t="shared" si="13"/>
        <v>54</v>
      </c>
      <c r="AM40" s="5" t="str">
        <f t="shared" si="14"/>
        <v>TEAM 52</v>
      </c>
      <c r="AN40" s="5" t="str">
        <f t="shared" si="14"/>
        <v>TEAM 54</v>
      </c>
      <c r="AO40" s="37" t="s">
        <v>103</v>
      </c>
      <c r="AP40" s="1" t="str">
        <f t="shared" si="15"/>
        <v>52</v>
      </c>
      <c r="AQ40" s="1" t="str">
        <f t="shared" si="15"/>
        <v>54</v>
      </c>
      <c r="AR40" s="1">
        <f t="shared" si="16"/>
        <v>62</v>
      </c>
      <c r="AS40" s="1">
        <f t="shared" si="16"/>
        <v>64</v>
      </c>
      <c r="AT40" s="5" t="str">
        <f t="shared" si="17"/>
        <v>TEAM 62</v>
      </c>
      <c r="AU40" s="5" t="str">
        <f t="shared" si="17"/>
        <v>TEAM 64</v>
      </c>
    </row>
    <row r="41" spans="1:47" ht="14" thickTop="1" thickBot="1" x14ac:dyDescent="0.35">
      <c r="A41" s="32" t="s">
        <v>10</v>
      </c>
      <c r="B41" s="5" t="s">
        <v>97</v>
      </c>
      <c r="C41" s="5" t="s">
        <v>94</v>
      </c>
      <c r="D41" s="33" t="s">
        <v>175</v>
      </c>
      <c r="E41" s="1" t="str">
        <f t="shared" si="18"/>
        <v xml:space="preserve"> 1</v>
      </c>
      <c r="F41" s="1" t="str">
        <f t="shared" si="18"/>
        <v xml:space="preserve"> 5</v>
      </c>
      <c r="G41" s="1">
        <f t="shared" si="19"/>
        <v>11</v>
      </c>
      <c r="H41" s="1">
        <f t="shared" si="19"/>
        <v>15</v>
      </c>
      <c r="I41" s="5" t="str">
        <f t="shared" si="20"/>
        <v>TEAM 11</v>
      </c>
      <c r="J41" s="5" t="str">
        <f t="shared" si="20"/>
        <v>TEAM 15</v>
      </c>
      <c r="K41" s="85" t="s">
        <v>150</v>
      </c>
      <c r="L41" s="85" t="s">
        <v>154</v>
      </c>
      <c r="M41" s="34" t="s">
        <v>11</v>
      </c>
      <c r="N41" s="1" t="str">
        <f t="shared" si="3"/>
        <v>11</v>
      </c>
      <c r="O41" s="1" t="str">
        <f t="shared" si="3"/>
        <v>15</v>
      </c>
      <c r="P41" s="1">
        <f t="shared" si="4"/>
        <v>21</v>
      </c>
      <c r="Q41" s="1">
        <f t="shared" si="4"/>
        <v>25</v>
      </c>
      <c r="R41" s="5" t="str">
        <f t="shared" si="5"/>
        <v>TEAM 21</v>
      </c>
      <c r="S41" s="5" t="str">
        <f t="shared" si="5"/>
        <v>TEAM 25</v>
      </c>
      <c r="T41" s="35" t="s">
        <v>12</v>
      </c>
      <c r="U41" s="1" t="str">
        <f t="shared" si="6"/>
        <v>21</v>
      </c>
      <c r="V41" s="1" t="str">
        <f t="shared" si="6"/>
        <v>25</v>
      </c>
      <c r="W41" s="1">
        <f t="shared" si="7"/>
        <v>31</v>
      </c>
      <c r="X41" s="1">
        <f t="shared" si="7"/>
        <v>35</v>
      </c>
      <c r="Y41" s="5" t="str">
        <f t="shared" si="8"/>
        <v>TEAM 31</v>
      </c>
      <c r="Z41" s="5" t="str">
        <f t="shared" si="8"/>
        <v>TEAM 35</v>
      </c>
      <c r="AA41" s="36" t="s">
        <v>13</v>
      </c>
      <c r="AB41" s="1" t="str">
        <f t="shared" si="9"/>
        <v>31</v>
      </c>
      <c r="AC41" s="1" t="str">
        <f t="shared" si="9"/>
        <v>35</v>
      </c>
      <c r="AD41" s="1">
        <f t="shared" si="10"/>
        <v>41</v>
      </c>
      <c r="AE41" s="1">
        <f t="shared" si="10"/>
        <v>45</v>
      </c>
      <c r="AF41" s="5" t="str">
        <f t="shared" si="11"/>
        <v>TEAM 41</v>
      </c>
      <c r="AG41" s="5" t="str">
        <f t="shared" si="11"/>
        <v>TEAM 45</v>
      </c>
      <c r="AH41" s="27" t="s">
        <v>102</v>
      </c>
      <c r="AI41" s="1" t="str">
        <f t="shared" si="12"/>
        <v>41</v>
      </c>
      <c r="AJ41" s="1" t="str">
        <f t="shared" si="12"/>
        <v>45</v>
      </c>
      <c r="AK41" s="1">
        <f t="shared" si="13"/>
        <v>51</v>
      </c>
      <c r="AL41" s="1">
        <f t="shared" si="13"/>
        <v>55</v>
      </c>
      <c r="AM41" s="5" t="str">
        <f t="shared" si="14"/>
        <v>TEAM 51</v>
      </c>
      <c r="AN41" s="5" t="str">
        <f t="shared" si="14"/>
        <v>TEAM 55</v>
      </c>
      <c r="AO41" s="37" t="s">
        <v>103</v>
      </c>
      <c r="AP41" s="1" t="str">
        <f t="shared" si="15"/>
        <v>51</v>
      </c>
      <c r="AQ41" s="1" t="str">
        <f t="shared" si="15"/>
        <v>55</v>
      </c>
      <c r="AR41" s="1">
        <f t="shared" si="16"/>
        <v>61</v>
      </c>
      <c r="AS41" s="1">
        <f t="shared" si="16"/>
        <v>65</v>
      </c>
      <c r="AT41" s="5" t="str">
        <f t="shared" si="17"/>
        <v>TEAM 61</v>
      </c>
      <c r="AU41" s="5" t="str">
        <f t="shared" si="17"/>
        <v>TEAM 65</v>
      </c>
    </row>
    <row r="42" spans="1:47" ht="14" thickTop="1" thickBot="1" x14ac:dyDescent="0.35">
      <c r="A42" s="32" t="s">
        <v>10</v>
      </c>
      <c r="B42" s="5" t="s">
        <v>92</v>
      </c>
      <c r="C42" s="5" t="s">
        <v>98</v>
      </c>
      <c r="D42" s="33" t="s">
        <v>175</v>
      </c>
      <c r="E42" s="1" t="str">
        <f t="shared" si="18"/>
        <v xml:space="preserve"> 6</v>
      </c>
      <c r="F42" s="1" t="str">
        <f t="shared" si="18"/>
        <v xml:space="preserve"> 7</v>
      </c>
      <c r="G42" s="1">
        <f t="shared" si="19"/>
        <v>16</v>
      </c>
      <c r="H42" s="1">
        <f t="shared" si="19"/>
        <v>17</v>
      </c>
      <c r="I42" s="5" t="str">
        <f t="shared" si="20"/>
        <v>TEAM 16</v>
      </c>
      <c r="J42" s="5" t="str">
        <f t="shared" si="20"/>
        <v>TEAM 17</v>
      </c>
      <c r="K42" s="85" t="s">
        <v>155</v>
      </c>
      <c r="L42" s="85" t="s">
        <v>156</v>
      </c>
      <c r="M42" s="34" t="s">
        <v>11</v>
      </c>
      <c r="N42" s="1" t="str">
        <f t="shared" si="3"/>
        <v>16</v>
      </c>
      <c r="O42" s="1" t="str">
        <f t="shared" si="3"/>
        <v>17</v>
      </c>
      <c r="P42" s="1">
        <f t="shared" si="4"/>
        <v>26</v>
      </c>
      <c r="Q42" s="1">
        <f t="shared" si="4"/>
        <v>27</v>
      </c>
      <c r="R42" s="5" t="str">
        <f t="shared" si="5"/>
        <v>TEAM 26</v>
      </c>
      <c r="S42" s="5" t="str">
        <f t="shared" si="5"/>
        <v>TEAM 27</v>
      </c>
      <c r="T42" s="35" t="s">
        <v>12</v>
      </c>
      <c r="U42" s="1" t="str">
        <f t="shared" si="6"/>
        <v>26</v>
      </c>
      <c r="V42" s="1" t="str">
        <f t="shared" si="6"/>
        <v>27</v>
      </c>
      <c r="W42" s="1">
        <f t="shared" si="7"/>
        <v>36</v>
      </c>
      <c r="X42" s="1">
        <f t="shared" si="7"/>
        <v>37</v>
      </c>
      <c r="Y42" s="5" t="str">
        <f t="shared" si="8"/>
        <v>TEAM 36</v>
      </c>
      <c r="Z42" s="5" t="str">
        <f t="shared" si="8"/>
        <v>TEAM 37</v>
      </c>
      <c r="AA42" s="36" t="s">
        <v>13</v>
      </c>
      <c r="AB42" s="1" t="str">
        <f t="shared" si="9"/>
        <v>36</v>
      </c>
      <c r="AC42" s="1" t="str">
        <f t="shared" si="9"/>
        <v>37</v>
      </c>
      <c r="AD42" s="1">
        <f t="shared" si="10"/>
        <v>46</v>
      </c>
      <c r="AE42" s="1">
        <f t="shared" si="10"/>
        <v>47</v>
      </c>
      <c r="AF42" s="5" t="str">
        <f t="shared" si="11"/>
        <v>TEAM 46</v>
      </c>
      <c r="AG42" s="5" t="str">
        <f t="shared" si="11"/>
        <v>TEAM 47</v>
      </c>
      <c r="AH42" s="27" t="s">
        <v>102</v>
      </c>
      <c r="AI42" s="1" t="str">
        <f t="shared" si="12"/>
        <v>46</v>
      </c>
      <c r="AJ42" s="1" t="str">
        <f t="shared" si="12"/>
        <v>47</v>
      </c>
      <c r="AK42" s="1">
        <f t="shared" si="13"/>
        <v>56</v>
      </c>
      <c r="AL42" s="1">
        <f t="shared" si="13"/>
        <v>57</v>
      </c>
      <c r="AM42" s="5" t="str">
        <f t="shared" si="14"/>
        <v>TEAM 56</v>
      </c>
      <c r="AN42" s="5" t="str">
        <f t="shared" si="14"/>
        <v>TEAM 57</v>
      </c>
      <c r="AO42" s="37" t="s">
        <v>103</v>
      </c>
      <c r="AP42" s="1" t="str">
        <f t="shared" si="15"/>
        <v>56</v>
      </c>
      <c r="AQ42" s="1" t="str">
        <f t="shared" si="15"/>
        <v>57</v>
      </c>
      <c r="AR42" s="1">
        <f t="shared" si="16"/>
        <v>66</v>
      </c>
      <c r="AS42" s="1">
        <f t="shared" si="16"/>
        <v>67</v>
      </c>
      <c r="AT42" s="5" t="str">
        <f t="shared" si="17"/>
        <v>TEAM 66</v>
      </c>
      <c r="AU42" s="5" t="str">
        <f t="shared" si="17"/>
        <v>TEAM 67</v>
      </c>
    </row>
    <row r="43" spans="1:47" ht="14" thickTop="1" thickBot="1" x14ac:dyDescent="0.35">
      <c r="A43" s="32" t="s">
        <v>10</v>
      </c>
      <c r="B43" s="5" t="s">
        <v>101</v>
      </c>
      <c r="C43" s="5" t="s">
        <v>93</v>
      </c>
      <c r="D43" s="33" t="s">
        <v>175</v>
      </c>
      <c r="E43" s="1" t="str">
        <f t="shared" si="18"/>
        <v>10</v>
      </c>
      <c r="F43" s="1" t="str">
        <f t="shared" si="18"/>
        <v xml:space="preserve"> 3</v>
      </c>
      <c r="G43" s="1">
        <f t="shared" si="19"/>
        <v>20</v>
      </c>
      <c r="H43" s="1">
        <f t="shared" si="19"/>
        <v>13</v>
      </c>
      <c r="I43" s="5" t="str">
        <f t="shared" si="20"/>
        <v>TEAM 20</v>
      </c>
      <c r="J43" s="5" t="str">
        <f t="shared" si="20"/>
        <v>TEAM 13</v>
      </c>
      <c r="K43" s="85" t="s">
        <v>159</v>
      </c>
      <c r="L43" s="85" t="s">
        <v>152</v>
      </c>
      <c r="M43" s="34" t="s">
        <v>11</v>
      </c>
      <c r="N43" s="1" t="str">
        <f t="shared" si="3"/>
        <v>20</v>
      </c>
      <c r="O43" s="1" t="str">
        <f t="shared" si="3"/>
        <v>13</v>
      </c>
      <c r="P43" s="1">
        <f t="shared" si="4"/>
        <v>30</v>
      </c>
      <c r="Q43" s="1">
        <f t="shared" si="4"/>
        <v>23</v>
      </c>
      <c r="R43" s="5" t="str">
        <f t="shared" si="5"/>
        <v>TEAM 30</v>
      </c>
      <c r="S43" s="5" t="str">
        <f t="shared" si="5"/>
        <v>TEAM 23</v>
      </c>
      <c r="T43" s="35" t="s">
        <v>12</v>
      </c>
      <c r="U43" s="1" t="str">
        <f t="shared" si="6"/>
        <v>30</v>
      </c>
      <c r="V43" s="1" t="str">
        <f t="shared" si="6"/>
        <v>23</v>
      </c>
      <c r="W43" s="1">
        <f t="shared" si="7"/>
        <v>40</v>
      </c>
      <c r="X43" s="1">
        <f t="shared" si="7"/>
        <v>33</v>
      </c>
      <c r="Y43" s="5" t="str">
        <f t="shared" si="8"/>
        <v>TEAM 40</v>
      </c>
      <c r="Z43" s="5" t="str">
        <f t="shared" si="8"/>
        <v>TEAM 33</v>
      </c>
      <c r="AA43" s="36" t="s">
        <v>13</v>
      </c>
      <c r="AB43" s="1" t="str">
        <f t="shared" si="9"/>
        <v>40</v>
      </c>
      <c r="AC43" s="1" t="str">
        <f t="shared" si="9"/>
        <v>33</v>
      </c>
      <c r="AD43" s="1">
        <f t="shared" si="10"/>
        <v>50</v>
      </c>
      <c r="AE43" s="1">
        <f t="shared" si="10"/>
        <v>43</v>
      </c>
      <c r="AF43" s="5" t="str">
        <f t="shared" si="11"/>
        <v>TEAM 50</v>
      </c>
      <c r="AG43" s="5" t="str">
        <f t="shared" si="11"/>
        <v>TEAM 43</v>
      </c>
      <c r="AH43" s="27" t="s">
        <v>102</v>
      </c>
      <c r="AI43" s="1" t="str">
        <f t="shared" si="12"/>
        <v>50</v>
      </c>
      <c r="AJ43" s="1" t="str">
        <f t="shared" si="12"/>
        <v>43</v>
      </c>
      <c r="AK43" s="1">
        <f t="shared" si="13"/>
        <v>60</v>
      </c>
      <c r="AL43" s="1">
        <f t="shared" si="13"/>
        <v>53</v>
      </c>
      <c r="AM43" s="5" t="str">
        <f t="shared" si="14"/>
        <v>TEAM 60</v>
      </c>
      <c r="AN43" s="5" t="str">
        <f t="shared" si="14"/>
        <v>TEAM 53</v>
      </c>
      <c r="AO43" s="37" t="s">
        <v>103</v>
      </c>
      <c r="AP43" s="1" t="str">
        <f t="shared" si="15"/>
        <v>60</v>
      </c>
      <c r="AQ43" s="1" t="str">
        <f t="shared" si="15"/>
        <v>53</v>
      </c>
      <c r="AR43" s="1">
        <f t="shared" si="16"/>
        <v>70</v>
      </c>
      <c r="AS43" s="1">
        <f t="shared" si="16"/>
        <v>63</v>
      </c>
      <c r="AT43" s="5" t="str">
        <f t="shared" si="17"/>
        <v>TEAM 70</v>
      </c>
      <c r="AU43" s="5" t="str">
        <f t="shared" si="17"/>
        <v>TEAM 63</v>
      </c>
    </row>
    <row r="44" spans="1:47" ht="14" thickTop="1" thickBot="1" x14ac:dyDescent="0.35">
      <c r="A44" s="32" t="s">
        <v>10</v>
      </c>
      <c r="B44" s="5" t="s">
        <v>95</v>
      </c>
      <c r="C44" s="5" t="s">
        <v>100</v>
      </c>
      <c r="D44" s="33" t="s">
        <v>175</v>
      </c>
      <c r="E44" s="1" t="str">
        <f t="shared" si="18"/>
        <v xml:space="preserve"> 9</v>
      </c>
      <c r="F44" s="1" t="str">
        <f t="shared" si="18"/>
        <v xml:space="preserve"> 8</v>
      </c>
      <c r="G44" s="1">
        <f t="shared" si="19"/>
        <v>19</v>
      </c>
      <c r="H44" s="1">
        <f t="shared" si="19"/>
        <v>18</v>
      </c>
      <c r="I44" s="5" t="str">
        <f t="shared" si="20"/>
        <v>TEAM 19</v>
      </c>
      <c r="J44" s="5" t="str">
        <f t="shared" si="20"/>
        <v>TEAM 18</v>
      </c>
      <c r="K44" s="85" t="s">
        <v>158</v>
      </c>
      <c r="L44" s="85" t="s">
        <v>157</v>
      </c>
      <c r="M44" s="34" t="s">
        <v>11</v>
      </c>
      <c r="N44" s="1" t="str">
        <f t="shared" si="3"/>
        <v>19</v>
      </c>
      <c r="O44" s="1" t="str">
        <f t="shared" si="3"/>
        <v>18</v>
      </c>
      <c r="P44" s="1">
        <f t="shared" si="4"/>
        <v>29</v>
      </c>
      <c r="Q44" s="1">
        <f t="shared" si="4"/>
        <v>28</v>
      </c>
      <c r="R44" s="5" t="str">
        <f t="shared" si="5"/>
        <v>TEAM 29</v>
      </c>
      <c r="S44" s="5" t="str">
        <f t="shared" si="5"/>
        <v>TEAM 28</v>
      </c>
      <c r="T44" s="35" t="s">
        <v>12</v>
      </c>
      <c r="U44" s="1" t="str">
        <f t="shared" si="6"/>
        <v>29</v>
      </c>
      <c r="V44" s="1" t="str">
        <f t="shared" si="6"/>
        <v>28</v>
      </c>
      <c r="W44" s="1">
        <f t="shared" si="7"/>
        <v>39</v>
      </c>
      <c r="X44" s="1">
        <f t="shared" si="7"/>
        <v>38</v>
      </c>
      <c r="Y44" s="5" t="str">
        <f t="shared" si="8"/>
        <v>TEAM 39</v>
      </c>
      <c r="Z44" s="5" t="str">
        <f t="shared" si="8"/>
        <v>TEAM 38</v>
      </c>
      <c r="AA44" s="36" t="s">
        <v>13</v>
      </c>
      <c r="AB44" s="1" t="str">
        <f t="shared" si="9"/>
        <v>39</v>
      </c>
      <c r="AC44" s="1" t="str">
        <f t="shared" si="9"/>
        <v>38</v>
      </c>
      <c r="AD44" s="1">
        <f t="shared" si="10"/>
        <v>49</v>
      </c>
      <c r="AE44" s="1">
        <f t="shared" si="10"/>
        <v>48</v>
      </c>
      <c r="AF44" s="5" t="str">
        <f t="shared" si="11"/>
        <v>TEAM 49</v>
      </c>
      <c r="AG44" s="5" t="str">
        <f t="shared" si="11"/>
        <v>TEAM 48</v>
      </c>
      <c r="AH44" s="27" t="s">
        <v>102</v>
      </c>
      <c r="AI44" s="1" t="str">
        <f t="shared" si="12"/>
        <v>49</v>
      </c>
      <c r="AJ44" s="1" t="str">
        <f t="shared" si="12"/>
        <v>48</v>
      </c>
      <c r="AK44" s="1">
        <f t="shared" si="13"/>
        <v>59</v>
      </c>
      <c r="AL44" s="1">
        <f t="shared" si="13"/>
        <v>58</v>
      </c>
      <c r="AM44" s="5" t="str">
        <f t="shared" si="14"/>
        <v>TEAM 59</v>
      </c>
      <c r="AN44" s="5" t="str">
        <f t="shared" si="14"/>
        <v>TEAM 58</v>
      </c>
      <c r="AO44" s="37" t="s">
        <v>103</v>
      </c>
      <c r="AP44" s="1" t="str">
        <f t="shared" si="15"/>
        <v>59</v>
      </c>
      <c r="AQ44" s="1" t="str">
        <f t="shared" si="15"/>
        <v>58</v>
      </c>
      <c r="AR44" s="1">
        <f t="shared" si="16"/>
        <v>69</v>
      </c>
      <c r="AS44" s="1">
        <f t="shared" si="16"/>
        <v>68</v>
      </c>
      <c r="AT44" s="5" t="str">
        <f t="shared" si="17"/>
        <v>TEAM 69</v>
      </c>
      <c r="AU44" s="5" t="str">
        <f t="shared" si="17"/>
        <v>TEAM 68</v>
      </c>
    </row>
    <row r="45" spans="1:47" ht="14" thickTop="1" thickBot="1" x14ac:dyDescent="0.35">
      <c r="A45" s="32" t="s">
        <v>10</v>
      </c>
      <c r="B45" s="5" t="s">
        <v>97</v>
      </c>
      <c r="C45" s="5" t="s">
        <v>95</v>
      </c>
      <c r="D45" s="33" t="s">
        <v>175</v>
      </c>
      <c r="E45" s="1" t="str">
        <f t="shared" si="18"/>
        <v xml:space="preserve"> 1</v>
      </c>
      <c r="F45" s="1" t="str">
        <f t="shared" si="18"/>
        <v xml:space="preserve"> 9</v>
      </c>
      <c r="G45" s="1">
        <f t="shared" si="19"/>
        <v>11</v>
      </c>
      <c r="H45" s="1">
        <f t="shared" si="19"/>
        <v>19</v>
      </c>
      <c r="I45" s="5" t="str">
        <f t="shared" si="20"/>
        <v>TEAM 11</v>
      </c>
      <c r="J45" s="5" t="str">
        <f t="shared" si="20"/>
        <v>TEAM 19</v>
      </c>
      <c r="K45" s="85" t="s">
        <v>150</v>
      </c>
      <c r="L45" s="85" t="s">
        <v>158</v>
      </c>
      <c r="M45" s="34" t="s">
        <v>11</v>
      </c>
      <c r="N45" s="1" t="str">
        <f t="shared" si="3"/>
        <v>11</v>
      </c>
      <c r="O45" s="1" t="str">
        <f t="shared" si="3"/>
        <v>19</v>
      </c>
      <c r="P45" s="1">
        <f t="shared" si="4"/>
        <v>21</v>
      </c>
      <c r="Q45" s="1">
        <f t="shared" si="4"/>
        <v>29</v>
      </c>
      <c r="R45" s="5" t="str">
        <f t="shared" si="5"/>
        <v>TEAM 21</v>
      </c>
      <c r="S45" s="5" t="str">
        <f t="shared" si="5"/>
        <v>TEAM 29</v>
      </c>
      <c r="T45" s="35" t="s">
        <v>12</v>
      </c>
      <c r="U45" s="1" t="str">
        <f t="shared" si="6"/>
        <v>21</v>
      </c>
      <c r="V45" s="1" t="str">
        <f t="shared" si="6"/>
        <v>29</v>
      </c>
      <c r="W45" s="1">
        <f t="shared" si="7"/>
        <v>31</v>
      </c>
      <c r="X45" s="1">
        <f t="shared" si="7"/>
        <v>39</v>
      </c>
      <c r="Y45" s="5" t="str">
        <f t="shared" si="8"/>
        <v>TEAM 31</v>
      </c>
      <c r="Z45" s="5" t="str">
        <f t="shared" si="8"/>
        <v>TEAM 39</v>
      </c>
      <c r="AA45" s="36" t="s">
        <v>13</v>
      </c>
      <c r="AB45" s="1" t="str">
        <f t="shared" si="9"/>
        <v>31</v>
      </c>
      <c r="AC45" s="1" t="str">
        <f t="shared" si="9"/>
        <v>39</v>
      </c>
      <c r="AD45" s="1">
        <f t="shared" si="10"/>
        <v>41</v>
      </c>
      <c r="AE45" s="1">
        <f t="shared" si="10"/>
        <v>49</v>
      </c>
      <c r="AF45" s="5" t="str">
        <f t="shared" si="11"/>
        <v>TEAM 41</v>
      </c>
      <c r="AG45" s="5" t="str">
        <f t="shared" si="11"/>
        <v>TEAM 49</v>
      </c>
      <c r="AH45" s="27" t="s">
        <v>102</v>
      </c>
      <c r="AI45" s="1" t="str">
        <f t="shared" si="12"/>
        <v>41</v>
      </c>
      <c r="AJ45" s="1" t="str">
        <f t="shared" si="12"/>
        <v>49</v>
      </c>
      <c r="AK45" s="1">
        <f t="shared" si="13"/>
        <v>51</v>
      </c>
      <c r="AL45" s="1">
        <f t="shared" si="13"/>
        <v>59</v>
      </c>
      <c r="AM45" s="5" t="str">
        <f t="shared" si="14"/>
        <v>TEAM 51</v>
      </c>
      <c r="AN45" s="5" t="str">
        <f t="shared" si="14"/>
        <v>TEAM 59</v>
      </c>
      <c r="AO45" s="37" t="s">
        <v>103</v>
      </c>
      <c r="AP45" s="1" t="str">
        <f t="shared" si="15"/>
        <v>51</v>
      </c>
      <c r="AQ45" s="1" t="str">
        <f t="shared" si="15"/>
        <v>59</v>
      </c>
      <c r="AR45" s="1">
        <f t="shared" si="16"/>
        <v>61</v>
      </c>
      <c r="AS45" s="1">
        <f t="shared" si="16"/>
        <v>69</v>
      </c>
      <c r="AT45" s="5" t="str">
        <f t="shared" si="17"/>
        <v>TEAM 61</v>
      </c>
      <c r="AU45" s="5" t="str">
        <f t="shared" si="17"/>
        <v>TEAM 69</v>
      </c>
    </row>
    <row r="46" spans="1:47" ht="14" thickTop="1" thickBot="1" x14ac:dyDescent="0.35">
      <c r="A46" s="32" t="s">
        <v>10</v>
      </c>
      <c r="B46" s="5" t="s">
        <v>100</v>
      </c>
      <c r="C46" s="5" t="s">
        <v>96</v>
      </c>
      <c r="D46" s="33" t="s">
        <v>175</v>
      </c>
      <c r="E46" s="1" t="str">
        <f t="shared" si="18"/>
        <v xml:space="preserve"> 8</v>
      </c>
      <c r="F46" s="1" t="str">
        <f t="shared" si="18"/>
        <v xml:space="preserve"> 2</v>
      </c>
      <c r="G46" s="1">
        <f t="shared" si="19"/>
        <v>18</v>
      </c>
      <c r="H46" s="1">
        <f t="shared" si="19"/>
        <v>12</v>
      </c>
      <c r="I46" s="5" t="str">
        <f t="shared" si="20"/>
        <v>TEAM 18</v>
      </c>
      <c r="J46" s="5" t="str">
        <f t="shared" si="20"/>
        <v>TEAM 12</v>
      </c>
      <c r="K46" s="85" t="s">
        <v>157</v>
      </c>
      <c r="L46" s="85" t="s">
        <v>151</v>
      </c>
      <c r="M46" s="34" t="s">
        <v>11</v>
      </c>
      <c r="N46" s="1" t="str">
        <f t="shared" si="3"/>
        <v>18</v>
      </c>
      <c r="O46" s="1" t="str">
        <f t="shared" si="3"/>
        <v>12</v>
      </c>
      <c r="P46" s="1">
        <f t="shared" si="4"/>
        <v>28</v>
      </c>
      <c r="Q46" s="1">
        <f t="shared" si="4"/>
        <v>22</v>
      </c>
      <c r="R46" s="5" t="str">
        <f t="shared" si="5"/>
        <v>TEAM 28</v>
      </c>
      <c r="S46" s="5" t="str">
        <f t="shared" si="5"/>
        <v>TEAM 22</v>
      </c>
      <c r="T46" s="35" t="s">
        <v>12</v>
      </c>
      <c r="U46" s="1" t="str">
        <f t="shared" si="6"/>
        <v>28</v>
      </c>
      <c r="V46" s="1" t="str">
        <f t="shared" si="6"/>
        <v>22</v>
      </c>
      <c r="W46" s="1">
        <f t="shared" si="7"/>
        <v>38</v>
      </c>
      <c r="X46" s="1">
        <f t="shared" si="7"/>
        <v>32</v>
      </c>
      <c r="Y46" s="5" t="str">
        <f t="shared" si="8"/>
        <v>TEAM 38</v>
      </c>
      <c r="Z46" s="5" t="str">
        <f t="shared" si="8"/>
        <v>TEAM 32</v>
      </c>
      <c r="AA46" s="36" t="s">
        <v>13</v>
      </c>
      <c r="AB46" s="1" t="str">
        <f t="shared" si="9"/>
        <v>38</v>
      </c>
      <c r="AC46" s="1" t="str">
        <f t="shared" si="9"/>
        <v>32</v>
      </c>
      <c r="AD46" s="1">
        <f t="shared" si="10"/>
        <v>48</v>
      </c>
      <c r="AE46" s="1">
        <f t="shared" si="10"/>
        <v>42</v>
      </c>
      <c r="AF46" s="5" t="str">
        <f t="shared" si="11"/>
        <v>TEAM 48</v>
      </c>
      <c r="AG46" s="5" t="str">
        <f t="shared" si="11"/>
        <v>TEAM 42</v>
      </c>
      <c r="AH46" s="27" t="s">
        <v>102</v>
      </c>
      <c r="AI46" s="1" t="str">
        <f t="shared" si="12"/>
        <v>48</v>
      </c>
      <c r="AJ46" s="1" t="str">
        <f t="shared" si="12"/>
        <v>42</v>
      </c>
      <c r="AK46" s="1">
        <f t="shared" si="13"/>
        <v>58</v>
      </c>
      <c r="AL46" s="1">
        <f t="shared" si="13"/>
        <v>52</v>
      </c>
      <c r="AM46" s="5" t="str">
        <f t="shared" si="14"/>
        <v>TEAM 58</v>
      </c>
      <c r="AN46" s="5" t="str">
        <f t="shared" si="14"/>
        <v>TEAM 52</v>
      </c>
      <c r="AO46" s="37" t="s">
        <v>103</v>
      </c>
      <c r="AP46" s="1" t="str">
        <f t="shared" si="15"/>
        <v>58</v>
      </c>
      <c r="AQ46" s="1" t="str">
        <f t="shared" si="15"/>
        <v>52</v>
      </c>
      <c r="AR46" s="1">
        <f t="shared" si="16"/>
        <v>68</v>
      </c>
      <c r="AS46" s="1">
        <f t="shared" si="16"/>
        <v>62</v>
      </c>
      <c r="AT46" s="5" t="str">
        <f t="shared" si="17"/>
        <v>TEAM 68</v>
      </c>
      <c r="AU46" s="5" t="str">
        <f t="shared" si="17"/>
        <v>TEAM 62</v>
      </c>
    </row>
    <row r="47" spans="1:47" ht="14" thickTop="1" thickBot="1" x14ac:dyDescent="0.35">
      <c r="A47" s="32" t="s">
        <v>10</v>
      </c>
      <c r="B47" s="5" t="s">
        <v>101</v>
      </c>
      <c r="C47" s="5" t="s">
        <v>99</v>
      </c>
      <c r="D47" s="33" t="s">
        <v>175</v>
      </c>
      <c r="E47" s="1" t="str">
        <f t="shared" si="18"/>
        <v>10</v>
      </c>
      <c r="F47" s="1" t="str">
        <f t="shared" si="18"/>
        <v xml:space="preserve"> 4</v>
      </c>
      <c r="G47" s="1">
        <f t="shared" si="19"/>
        <v>20</v>
      </c>
      <c r="H47" s="1">
        <f t="shared" si="19"/>
        <v>14</v>
      </c>
      <c r="I47" s="5" t="str">
        <f t="shared" si="20"/>
        <v>TEAM 20</v>
      </c>
      <c r="J47" s="5" t="str">
        <f t="shared" si="20"/>
        <v>TEAM 14</v>
      </c>
      <c r="K47" s="85" t="s">
        <v>159</v>
      </c>
      <c r="L47" s="85" t="s">
        <v>153</v>
      </c>
      <c r="M47" s="34" t="s">
        <v>11</v>
      </c>
      <c r="N47" s="1" t="str">
        <f t="shared" si="3"/>
        <v>20</v>
      </c>
      <c r="O47" s="1" t="str">
        <f t="shared" si="3"/>
        <v>14</v>
      </c>
      <c r="P47" s="1">
        <f t="shared" si="4"/>
        <v>30</v>
      </c>
      <c r="Q47" s="1">
        <f t="shared" si="4"/>
        <v>24</v>
      </c>
      <c r="R47" s="5" t="str">
        <f t="shared" si="5"/>
        <v>TEAM 30</v>
      </c>
      <c r="S47" s="5" t="str">
        <f t="shared" si="5"/>
        <v>TEAM 24</v>
      </c>
      <c r="T47" s="35" t="s">
        <v>12</v>
      </c>
      <c r="U47" s="1" t="str">
        <f t="shared" si="6"/>
        <v>30</v>
      </c>
      <c r="V47" s="1" t="str">
        <f t="shared" si="6"/>
        <v>24</v>
      </c>
      <c r="W47" s="1">
        <f t="shared" si="7"/>
        <v>40</v>
      </c>
      <c r="X47" s="1">
        <f t="shared" si="7"/>
        <v>34</v>
      </c>
      <c r="Y47" s="5" t="str">
        <f t="shared" si="8"/>
        <v>TEAM 40</v>
      </c>
      <c r="Z47" s="5" t="str">
        <f t="shared" si="8"/>
        <v>TEAM 34</v>
      </c>
      <c r="AA47" s="36" t="s">
        <v>13</v>
      </c>
      <c r="AB47" s="1" t="str">
        <f t="shared" si="9"/>
        <v>40</v>
      </c>
      <c r="AC47" s="1" t="str">
        <f t="shared" si="9"/>
        <v>34</v>
      </c>
      <c r="AD47" s="1">
        <f t="shared" si="10"/>
        <v>50</v>
      </c>
      <c r="AE47" s="1">
        <f t="shared" si="10"/>
        <v>44</v>
      </c>
      <c r="AF47" s="5" t="str">
        <f t="shared" si="11"/>
        <v>TEAM 50</v>
      </c>
      <c r="AG47" s="5" t="str">
        <f t="shared" si="11"/>
        <v>TEAM 44</v>
      </c>
      <c r="AH47" s="27" t="s">
        <v>102</v>
      </c>
      <c r="AI47" s="1" t="str">
        <f t="shared" si="12"/>
        <v>50</v>
      </c>
      <c r="AJ47" s="1" t="str">
        <f t="shared" si="12"/>
        <v>44</v>
      </c>
      <c r="AK47" s="1">
        <f t="shared" si="13"/>
        <v>60</v>
      </c>
      <c r="AL47" s="1">
        <f t="shared" si="13"/>
        <v>54</v>
      </c>
      <c r="AM47" s="5" t="str">
        <f t="shared" si="14"/>
        <v>TEAM 60</v>
      </c>
      <c r="AN47" s="5" t="str">
        <f t="shared" si="14"/>
        <v>TEAM 54</v>
      </c>
      <c r="AO47" s="37" t="s">
        <v>103</v>
      </c>
      <c r="AP47" s="1" t="str">
        <f t="shared" si="15"/>
        <v>60</v>
      </c>
      <c r="AQ47" s="1" t="str">
        <f t="shared" si="15"/>
        <v>54</v>
      </c>
      <c r="AR47" s="1">
        <f t="shared" si="16"/>
        <v>70</v>
      </c>
      <c r="AS47" s="1">
        <f t="shared" si="16"/>
        <v>64</v>
      </c>
      <c r="AT47" s="5" t="str">
        <f t="shared" si="17"/>
        <v>TEAM 70</v>
      </c>
      <c r="AU47" s="5" t="str">
        <f t="shared" si="17"/>
        <v>TEAM 64</v>
      </c>
    </row>
    <row r="48" spans="1:47" ht="14" thickTop="1" thickBot="1" x14ac:dyDescent="0.35">
      <c r="A48" s="32" t="s">
        <v>10</v>
      </c>
      <c r="B48" s="5" t="s">
        <v>93</v>
      </c>
      <c r="C48" s="5" t="s">
        <v>98</v>
      </c>
      <c r="D48" s="33" t="s">
        <v>175</v>
      </c>
      <c r="E48" s="1" t="str">
        <f t="shared" si="18"/>
        <v xml:space="preserve"> 3</v>
      </c>
      <c r="F48" s="1" t="str">
        <f t="shared" si="18"/>
        <v xml:space="preserve"> 7</v>
      </c>
      <c r="G48" s="1">
        <f t="shared" si="19"/>
        <v>13</v>
      </c>
      <c r="H48" s="1">
        <f t="shared" si="19"/>
        <v>17</v>
      </c>
      <c r="I48" s="5" t="str">
        <f t="shared" si="20"/>
        <v>TEAM 13</v>
      </c>
      <c r="J48" s="5" t="str">
        <f t="shared" si="20"/>
        <v>TEAM 17</v>
      </c>
      <c r="K48" s="85" t="s">
        <v>152</v>
      </c>
      <c r="L48" s="85" t="s">
        <v>156</v>
      </c>
      <c r="M48" s="34" t="s">
        <v>11</v>
      </c>
      <c r="N48" s="1" t="str">
        <f t="shared" si="3"/>
        <v>13</v>
      </c>
      <c r="O48" s="1" t="str">
        <f t="shared" si="3"/>
        <v>17</v>
      </c>
      <c r="P48" s="1">
        <f t="shared" si="4"/>
        <v>23</v>
      </c>
      <c r="Q48" s="1">
        <f t="shared" si="4"/>
        <v>27</v>
      </c>
      <c r="R48" s="5" t="str">
        <f t="shared" si="5"/>
        <v>TEAM 23</v>
      </c>
      <c r="S48" s="5" t="str">
        <f t="shared" si="5"/>
        <v>TEAM 27</v>
      </c>
      <c r="T48" s="35" t="s">
        <v>12</v>
      </c>
      <c r="U48" s="1" t="str">
        <f t="shared" si="6"/>
        <v>23</v>
      </c>
      <c r="V48" s="1" t="str">
        <f t="shared" si="6"/>
        <v>27</v>
      </c>
      <c r="W48" s="1">
        <f t="shared" si="7"/>
        <v>33</v>
      </c>
      <c r="X48" s="1">
        <f t="shared" si="7"/>
        <v>37</v>
      </c>
      <c r="Y48" s="5" t="str">
        <f t="shared" si="8"/>
        <v>TEAM 33</v>
      </c>
      <c r="Z48" s="5" t="str">
        <f t="shared" si="8"/>
        <v>TEAM 37</v>
      </c>
      <c r="AA48" s="36" t="s">
        <v>13</v>
      </c>
      <c r="AB48" s="1" t="str">
        <f t="shared" si="9"/>
        <v>33</v>
      </c>
      <c r="AC48" s="1" t="str">
        <f t="shared" si="9"/>
        <v>37</v>
      </c>
      <c r="AD48" s="1">
        <f t="shared" si="10"/>
        <v>43</v>
      </c>
      <c r="AE48" s="1">
        <f t="shared" si="10"/>
        <v>47</v>
      </c>
      <c r="AF48" s="5" t="str">
        <f t="shared" si="11"/>
        <v>TEAM 43</v>
      </c>
      <c r="AG48" s="5" t="str">
        <f t="shared" si="11"/>
        <v>TEAM 47</v>
      </c>
      <c r="AH48" s="27" t="s">
        <v>102</v>
      </c>
      <c r="AI48" s="1" t="str">
        <f t="shared" si="12"/>
        <v>43</v>
      </c>
      <c r="AJ48" s="1" t="str">
        <f t="shared" si="12"/>
        <v>47</v>
      </c>
      <c r="AK48" s="1">
        <f t="shared" si="13"/>
        <v>53</v>
      </c>
      <c r="AL48" s="1">
        <f t="shared" si="13"/>
        <v>57</v>
      </c>
      <c r="AM48" s="5" t="str">
        <f t="shared" si="14"/>
        <v>TEAM 53</v>
      </c>
      <c r="AN48" s="5" t="str">
        <f t="shared" si="14"/>
        <v>TEAM 57</v>
      </c>
      <c r="AO48" s="37" t="s">
        <v>103</v>
      </c>
      <c r="AP48" s="1" t="str">
        <f t="shared" si="15"/>
        <v>53</v>
      </c>
      <c r="AQ48" s="1" t="str">
        <f t="shared" si="15"/>
        <v>57</v>
      </c>
      <c r="AR48" s="1">
        <f t="shared" si="16"/>
        <v>63</v>
      </c>
      <c r="AS48" s="1">
        <f t="shared" si="16"/>
        <v>67</v>
      </c>
      <c r="AT48" s="5" t="str">
        <f t="shared" si="17"/>
        <v>TEAM 63</v>
      </c>
      <c r="AU48" s="5" t="str">
        <f t="shared" si="17"/>
        <v>TEAM 67</v>
      </c>
    </row>
    <row r="49" spans="1:47" ht="14" thickTop="1" thickBot="1" x14ac:dyDescent="0.35">
      <c r="A49" s="69" t="s">
        <v>10</v>
      </c>
      <c r="B49" s="5" t="s">
        <v>94</v>
      </c>
      <c r="C49" s="5" t="s">
        <v>92</v>
      </c>
      <c r="D49" s="33" t="s">
        <v>175</v>
      </c>
      <c r="E49" s="1" t="str">
        <f t="shared" si="18"/>
        <v xml:space="preserve"> 5</v>
      </c>
      <c r="F49" s="1" t="str">
        <f t="shared" si="18"/>
        <v xml:space="preserve"> 6</v>
      </c>
      <c r="G49" s="1">
        <f t="shared" si="19"/>
        <v>15</v>
      </c>
      <c r="H49" s="1">
        <f t="shared" si="19"/>
        <v>16</v>
      </c>
      <c r="I49" s="5" t="str">
        <f t="shared" si="20"/>
        <v>TEAM 15</v>
      </c>
      <c r="J49" s="5" t="str">
        <f t="shared" si="20"/>
        <v>TEAM 16</v>
      </c>
      <c r="K49" s="85" t="s">
        <v>154</v>
      </c>
      <c r="L49" s="85" t="s">
        <v>155</v>
      </c>
      <c r="M49" s="34" t="s">
        <v>11</v>
      </c>
      <c r="N49" s="1" t="str">
        <f t="shared" si="3"/>
        <v>15</v>
      </c>
      <c r="O49" s="1" t="str">
        <f t="shared" si="3"/>
        <v>16</v>
      </c>
      <c r="P49" s="1">
        <f t="shared" si="4"/>
        <v>25</v>
      </c>
      <c r="Q49" s="1">
        <f t="shared" si="4"/>
        <v>26</v>
      </c>
      <c r="R49" s="5" t="str">
        <f t="shared" si="5"/>
        <v>TEAM 25</v>
      </c>
      <c r="S49" s="5" t="str">
        <f t="shared" si="5"/>
        <v>TEAM 26</v>
      </c>
      <c r="T49" s="35" t="s">
        <v>12</v>
      </c>
      <c r="U49" s="1" t="str">
        <f t="shared" si="6"/>
        <v>25</v>
      </c>
      <c r="V49" s="1" t="str">
        <f t="shared" si="6"/>
        <v>26</v>
      </c>
      <c r="W49" s="1">
        <f t="shared" si="7"/>
        <v>35</v>
      </c>
      <c r="X49" s="1">
        <f t="shared" si="7"/>
        <v>36</v>
      </c>
      <c r="Y49" s="5" t="str">
        <f t="shared" si="8"/>
        <v>TEAM 35</v>
      </c>
      <c r="Z49" s="5" t="str">
        <f t="shared" si="8"/>
        <v>TEAM 36</v>
      </c>
      <c r="AA49" s="36" t="s">
        <v>13</v>
      </c>
      <c r="AB49" s="1" t="str">
        <f t="shared" si="9"/>
        <v>35</v>
      </c>
      <c r="AC49" s="1" t="str">
        <f t="shared" si="9"/>
        <v>36</v>
      </c>
      <c r="AD49" s="1">
        <f t="shared" si="10"/>
        <v>45</v>
      </c>
      <c r="AE49" s="1">
        <f t="shared" si="10"/>
        <v>46</v>
      </c>
      <c r="AF49" s="5" t="str">
        <f t="shared" si="11"/>
        <v>TEAM 45</v>
      </c>
      <c r="AG49" s="5" t="str">
        <f t="shared" si="11"/>
        <v>TEAM 46</v>
      </c>
      <c r="AH49" s="27" t="s">
        <v>102</v>
      </c>
      <c r="AI49" s="1" t="str">
        <f t="shared" si="12"/>
        <v>45</v>
      </c>
      <c r="AJ49" s="1" t="str">
        <f t="shared" si="12"/>
        <v>46</v>
      </c>
      <c r="AK49" s="1">
        <f t="shared" si="13"/>
        <v>55</v>
      </c>
      <c r="AL49" s="1">
        <f t="shared" si="13"/>
        <v>56</v>
      </c>
      <c r="AM49" s="5" t="str">
        <f t="shared" si="14"/>
        <v>TEAM 55</v>
      </c>
      <c r="AN49" s="5" t="str">
        <f t="shared" si="14"/>
        <v>TEAM 56</v>
      </c>
      <c r="AO49" s="37" t="s">
        <v>103</v>
      </c>
      <c r="AP49" s="1" t="str">
        <f t="shared" si="15"/>
        <v>55</v>
      </c>
      <c r="AQ49" s="1" t="str">
        <f t="shared" si="15"/>
        <v>56</v>
      </c>
      <c r="AR49" s="1">
        <f t="shared" si="16"/>
        <v>65</v>
      </c>
      <c r="AS49" s="1">
        <f t="shared" si="16"/>
        <v>66</v>
      </c>
      <c r="AT49" s="5" t="str">
        <f t="shared" si="17"/>
        <v>TEAM 65</v>
      </c>
      <c r="AU49" s="5" t="str">
        <f t="shared" si="17"/>
        <v>TEAM 66</v>
      </c>
    </row>
    <row r="50" spans="1:47" ht="14" thickTop="1" thickBot="1" x14ac:dyDescent="0.35">
      <c r="A50" s="32" t="s">
        <v>10</v>
      </c>
      <c r="B50" s="5" t="s">
        <v>93</v>
      </c>
      <c r="C50" s="5" t="s">
        <v>92</v>
      </c>
      <c r="D50" s="33" t="s">
        <v>175</v>
      </c>
      <c r="E50" s="1" t="str">
        <f t="shared" si="18"/>
        <v xml:space="preserve"> 3</v>
      </c>
      <c r="F50" s="1" t="str">
        <f t="shared" si="18"/>
        <v xml:space="preserve"> 6</v>
      </c>
      <c r="G50" s="1">
        <f t="shared" si="19"/>
        <v>13</v>
      </c>
      <c r="H50" s="1">
        <f t="shared" si="19"/>
        <v>16</v>
      </c>
      <c r="I50" s="5" t="str">
        <f t="shared" si="20"/>
        <v>TEAM 13</v>
      </c>
      <c r="J50" s="5" t="str">
        <f t="shared" si="20"/>
        <v>TEAM 16</v>
      </c>
      <c r="K50" s="197" t="s">
        <v>152</v>
      </c>
      <c r="L50" s="197" t="s">
        <v>155</v>
      </c>
      <c r="M50" s="34" t="s">
        <v>11</v>
      </c>
      <c r="N50" s="1" t="str">
        <f t="shared" si="3"/>
        <v>13</v>
      </c>
      <c r="O50" s="1" t="str">
        <f t="shared" si="3"/>
        <v>16</v>
      </c>
      <c r="P50" s="1">
        <f t="shared" si="4"/>
        <v>23</v>
      </c>
      <c r="Q50" s="1">
        <f t="shared" si="4"/>
        <v>26</v>
      </c>
      <c r="R50" s="5" t="str">
        <f t="shared" si="5"/>
        <v>TEAM 23</v>
      </c>
      <c r="S50" s="5" t="str">
        <f t="shared" si="5"/>
        <v>TEAM 26</v>
      </c>
      <c r="T50" s="35" t="s">
        <v>12</v>
      </c>
      <c r="U50" s="1" t="str">
        <f t="shared" si="6"/>
        <v>23</v>
      </c>
      <c r="V50" s="1" t="str">
        <f t="shared" si="6"/>
        <v>26</v>
      </c>
      <c r="W50" s="1">
        <f t="shared" si="7"/>
        <v>33</v>
      </c>
      <c r="X50" s="1">
        <f t="shared" si="7"/>
        <v>36</v>
      </c>
      <c r="Y50" s="5" t="str">
        <f t="shared" si="8"/>
        <v>TEAM 33</v>
      </c>
      <c r="Z50" s="5" t="str">
        <f t="shared" si="8"/>
        <v>TEAM 36</v>
      </c>
      <c r="AA50" s="36" t="s">
        <v>13</v>
      </c>
      <c r="AB50" s="1" t="str">
        <f t="shared" si="9"/>
        <v>33</v>
      </c>
      <c r="AC50" s="1" t="str">
        <f t="shared" si="9"/>
        <v>36</v>
      </c>
      <c r="AD50" s="1">
        <f t="shared" si="10"/>
        <v>43</v>
      </c>
      <c r="AE50" s="1">
        <f t="shared" si="10"/>
        <v>46</v>
      </c>
      <c r="AF50" s="5" t="str">
        <f t="shared" si="11"/>
        <v>TEAM 43</v>
      </c>
      <c r="AG50" s="5" t="str">
        <f t="shared" si="11"/>
        <v>TEAM 46</v>
      </c>
      <c r="AH50" s="27" t="s">
        <v>102</v>
      </c>
      <c r="AI50" s="1" t="str">
        <f t="shared" si="12"/>
        <v>43</v>
      </c>
      <c r="AJ50" s="1" t="str">
        <f t="shared" si="12"/>
        <v>46</v>
      </c>
      <c r="AK50" s="1">
        <f t="shared" si="13"/>
        <v>53</v>
      </c>
      <c r="AL50" s="1">
        <f t="shared" si="13"/>
        <v>56</v>
      </c>
      <c r="AM50" s="5" t="str">
        <f t="shared" si="14"/>
        <v>TEAM 53</v>
      </c>
      <c r="AN50" s="5" t="str">
        <f t="shared" si="14"/>
        <v>TEAM 56</v>
      </c>
      <c r="AO50" s="37" t="s">
        <v>103</v>
      </c>
      <c r="AP50" s="1" t="str">
        <f t="shared" si="15"/>
        <v>53</v>
      </c>
      <c r="AQ50" s="1" t="str">
        <f t="shared" si="15"/>
        <v>56</v>
      </c>
      <c r="AR50" s="1">
        <f t="shared" si="16"/>
        <v>63</v>
      </c>
      <c r="AS50" s="1">
        <f t="shared" si="16"/>
        <v>66</v>
      </c>
      <c r="AT50" s="5" t="str">
        <f t="shared" si="17"/>
        <v>TEAM 63</v>
      </c>
      <c r="AU50" s="5" t="str">
        <f t="shared" si="17"/>
        <v>TEAM 66</v>
      </c>
    </row>
    <row r="51" spans="1:47" ht="14" thickTop="1" thickBot="1" x14ac:dyDescent="0.35">
      <c r="A51" s="32" t="s">
        <v>10</v>
      </c>
      <c r="B51" s="5" t="s">
        <v>94</v>
      </c>
      <c r="C51" s="5" t="s">
        <v>95</v>
      </c>
      <c r="D51" s="33" t="s">
        <v>175</v>
      </c>
      <c r="E51" s="1" t="str">
        <f t="shared" si="18"/>
        <v xml:space="preserve"> 5</v>
      </c>
      <c r="F51" s="1" t="str">
        <f t="shared" si="18"/>
        <v xml:space="preserve"> 9</v>
      </c>
      <c r="G51" s="1">
        <f t="shared" si="19"/>
        <v>15</v>
      </c>
      <c r="H51" s="1">
        <f t="shared" si="19"/>
        <v>19</v>
      </c>
      <c r="I51" s="5" t="str">
        <f t="shared" si="20"/>
        <v>TEAM 15</v>
      </c>
      <c r="J51" s="5" t="str">
        <f t="shared" si="20"/>
        <v>TEAM 19</v>
      </c>
      <c r="K51" s="197" t="s">
        <v>158</v>
      </c>
      <c r="L51" s="197" t="s">
        <v>154</v>
      </c>
      <c r="M51" s="34" t="s">
        <v>11</v>
      </c>
      <c r="N51" s="1" t="str">
        <f t="shared" si="3"/>
        <v>15</v>
      </c>
      <c r="O51" s="1" t="str">
        <f t="shared" si="3"/>
        <v>19</v>
      </c>
      <c r="P51" s="1">
        <f t="shared" si="4"/>
        <v>25</v>
      </c>
      <c r="Q51" s="1">
        <f t="shared" si="4"/>
        <v>29</v>
      </c>
      <c r="R51" s="5" t="str">
        <f t="shared" si="5"/>
        <v>TEAM 25</v>
      </c>
      <c r="S51" s="5" t="str">
        <f t="shared" si="5"/>
        <v>TEAM 29</v>
      </c>
      <c r="T51" s="35" t="s">
        <v>12</v>
      </c>
      <c r="U51" s="1" t="str">
        <f t="shared" si="6"/>
        <v>25</v>
      </c>
      <c r="V51" s="1" t="str">
        <f t="shared" si="6"/>
        <v>29</v>
      </c>
      <c r="W51" s="1">
        <f t="shared" si="7"/>
        <v>35</v>
      </c>
      <c r="X51" s="1">
        <f t="shared" si="7"/>
        <v>39</v>
      </c>
      <c r="Y51" s="5" t="str">
        <f t="shared" si="8"/>
        <v>TEAM 35</v>
      </c>
      <c r="Z51" s="5" t="str">
        <f t="shared" si="8"/>
        <v>TEAM 39</v>
      </c>
      <c r="AA51" s="36" t="s">
        <v>13</v>
      </c>
      <c r="AB51" s="1" t="str">
        <f t="shared" si="9"/>
        <v>35</v>
      </c>
      <c r="AC51" s="1" t="str">
        <f t="shared" si="9"/>
        <v>39</v>
      </c>
      <c r="AD51" s="1">
        <f t="shared" si="10"/>
        <v>45</v>
      </c>
      <c r="AE51" s="1">
        <f t="shared" si="10"/>
        <v>49</v>
      </c>
      <c r="AF51" s="5" t="str">
        <f t="shared" si="11"/>
        <v>TEAM 45</v>
      </c>
      <c r="AG51" s="5" t="str">
        <f t="shared" si="11"/>
        <v>TEAM 49</v>
      </c>
      <c r="AH51" s="27" t="s">
        <v>102</v>
      </c>
      <c r="AI51" s="1" t="str">
        <f t="shared" si="12"/>
        <v>45</v>
      </c>
      <c r="AJ51" s="1" t="str">
        <f t="shared" si="12"/>
        <v>49</v>
      </c>
      <c r="AK51" s="1">
        <f t="shared" si="13"/>
        <v>55</v>
      </c>
      <c r="AL51" s="1">
        <f t="shared" si="13"/>
        <v>59</v>
      </c>
      <c r="AM51" s="5" t="str">
        <f t="shared" si="14"/>
        <v>TEAM 55</v>
      </c>
      <c r="AN51" s="5" t="str">
        <f t="shared" si="14"/>
        <v>TEAM 59</v>
      </c>
      <c r="AO51" s="37" t="s">
        <v>103</v>
      </c>
      <c r="AP51" s="1" t="str">
        <f t="shared" si="15"/>
        <v>55</v>
      </c>
      <c r="AQ51" s="1" t="str">
        <f t="shared" si="15"/>
        <v>59</v>
      </c>
      <c r="AR51" s="1">
        <f t="shared" si="16"/>
        <v>65</v>
      </c>
      <c r="AS51" s="1">
        <f t="shared" si="16"/>
        <v>69</v>
      </c>
      <c r="AT51" s="5" t="str">
        <f t="shared" si="17"/>
        <v>TEAM 65</v>
      </c>
      <c r="AU51" s="5" t="str">
        <f t="shared" si="17"/>
        <v>TEAM 69</v>
      </c>
    </row>
    <row r="52" spans="1:47" ht="14" thickTop="1" thickBot="1" x14ac:dyDescent="0.35">
      <c r="A52" s="32" t="s">
        <v>10</v>
      </c>
      <c r="B52" s="5" t="s">
        <v>97</v>
      </c>
      <c r="C52" s="5" t="s">
        <v>96</v>
      </c>
      <c r="D52" s="33" t="s">
        <v>175</v>
      </c>
      <c r="E52" s="1" t="str">
        <f t="shared" si="18"/>
        <v xml:space="preserve"> 1</v>
      </c>
      <c r="F52" s="1" t="str">
        <f t="shared" si="18"/>
        <v xml:space="preserve"> 2</v>
      </c>
      <c r="G52" s="1">
        <f t="shared" si="19"/>
        <v>11</v>
      </c>
      <c r="H52" s="1">
        <f t="shared" si="19"/>
        <v>12</v>
      </c>
      <c r="I52" s="5" t="str">
        <f t="shared" si="20"/>
        <v>TEAM 11</v>
      </c>
      <c r="J52" s="5" t="str">
        <f t="shared" si="20"/>
        <v>TEAM 12</v>
      </c>
      <c r="K52" s="197" t="s">
        <v>150</v>
      </c>
      <c r="L52" s="197" t="s">
        <v>151</v>
      </c>
      <c r="M52" s="34" t="s">
        <v>11</v>
      </c>
      <c r="N52" s="1" t="str">
        <f t="shared" si="3"/>
        <v>11</v>
      </c>
      <c r="O52" s="1" t="str">
        <f t="shared" si="3"/>
        <v>12</v>
      </c>
      <c r="P52" s="1">
        <f t="shared" si="4"/>
        <v>21</v>
      </c>
      <c r="Q52" s="1">
        <f t="shared" si="4"/>
        <v>22</v>
      </c>
      <c r="R52" s="5" t="str">
        <f t="shared" si="5"/>
        <v>TEAM 21</v>
      </c>
      <c r="S52" s="5" t="str">
        <f t="shared" si="5"/>
        <v>TEAM 22</v>
      </c>
      <c r="T52" s="35" t="s">
        <v>12</v>
      </c>
      <c r="U52" s="1" t="str">
        <f t="shared" si="6"/>
        <v>21</v>
      </c>
      <c r="V52" s="1" t="str">
        <f t="shared" si="6"/>
        <v>22</v>
      </c>
      <c r="W52" s="1">
        <f t="shared" si="7"/>
        <v>31</v>
      </c>
      <c r="X52" s="1">
        <f t="shared" si="7"/>
        <v>32</v>
      </c>
      <c r="Y52" s="5" t="str">
        <f t="shared" si="8"/>
        <v>TEAM 31</v>
      </c>
      <c r="Z52" s="5" t="str">
        <f t="shared" si="8"/>
        <v>TEAM 32</v>
      </c>
      <c r="AA52" s="36" t="s">
        <v>13</v>
      </c>
      <c r="AB52" s="1" t="str">
        <f t="shared" si="9"/>
        <v>31</v>
      </c>
      <c r="AC52" s="1" t="str">
        <f t="shared" si="9"/>
        <v>32</v>
      </c>
      <c r="AD52" s="1">
        <f t="shared" si="10"/>
        <v>41</v>
      </c>
      <c r="AE52" s="1">
        <f t="shared" si="10"/>
        <v>42</v>
      </c>
      <c r="AF52" s="5" t="str">
        <f t="shared" si="11"/>
        <v>TEAM 41</v>
      </c>
      <c r="AG52" s="5" t="str">
        <f t="shared" si="11"/>
        <v>TEAM 42</v>
      </c>
      <c r="AH52" s="27" t="s">
        <v>102</v>
      </c>
      <c r="AI52" s="1" t="str">
        <f t="shared" si="12"/>
        <v>41</v>
      </c>
      <c r="AJ52" s="1" t="str">
        <f t="shared" si="12"/>
        <v>42</v>
      </c>
      <c r="AK52" s="1">
        <f t="shared" si="13"/>
        <v>51</v>
      </c>
      <c r="AL52" s="1">
        <f t="shared" si="13"/>
        <v>52</v>
      </c>
      <c r="AM52" s="5" t="str">
        <f t="shared" si="14"/>
        <v>TEAM 51</v>
      </c>
      <c r="AN52" s="5" t="str">
        <f t="shared" si="14"/>
        <v>TEAM 52</v>
      </c>
      <c r="AO52" s="37" t="s">
        <v>103</v>
      </c>
      <c r="AP52" s="1" t="str">
        <f t="shared" si="15"/>
        <v>51</v>
      </c>
      <c r="AQ52" s="1" t="str">
        <f t="shared" si="15"/>
        <v>52</v>
      </c>
      <c r="AR52" s="1">
        <f t="shared" si="16"/>
        <v>61</v>
      </c>
      <c r="AS52" s="1">
        <f t="shared" si="16"/>
        <v>62</v>
      </c>
      <c r="AT52" s="5" t="str">
        <f t="shared" si="17"/>
        <v>TEAM 61</v>
      </c>
      <c r="AU52" s="5" t="str">
        <f t="shared" si="17"/>
        <v>TEAM 62</v>
      </c>
    </row>
    <row r="53" spans="1:47" ht="14" thickTop="1" thickBot="1" x14ac:dyDescent="0.35">
      <c r="A53" s="32" t="s">
        <v>10</v>
      </c>
      <c r="B53" s="5" t="s">
        <v>99</v>
      </c>
      <c r="C53" s="5" t="s">
        <v>98</v>
      </c>
      <c r="D53" s="33" t="s">
        <v>175</v>
      </c>
      <c r="E53" s="1" t="str">
        <f t="shared" si="18"/>
        <v xml:space="preserve"> 4</v>
      </c>
      <c r="F53" s="1" t="str">
        <f t="shared" si="18"/>
        <v xml:space="preserve"> 7</v>
      </c>
      <c r="G53" s="1">
        <f t="shared" si="19"/>
        <v>14</v>
      </c>
      <c r="H53" s="1">
        <f t="shared" si="19"/>
        <v>17</v>
      </c>
      <c r="I53" s="5" t="str">
        <f t="shared" si="20"/>
        <v>TEAM 14</v>
      </c>
      <c r="J53" s="5" t="str">
        <f t="shared" si="20"/>
        <v>TEAM 17</v>
      </c>
      <c r="K53" s="197" t="s">
        <v>153</v>
      </c>
      <c r="L53" s="197" t="s">
        <v>156</v>
      </c>
      <c r="M53" s="34" t="s">
        <v>11</v>
      </c>
      <c r="N53" s="1" t="str">
        <f t="shared" si="3"/>
        <v>14</v>
      </c>
      <c r="O53" s="1" t="str">
        <f t="shared" si="3"/>
        <v>17</v>
      </c>
      <c r="P53" s="1">
        <f t="shared" si="4"/>
        <v>24</v>
      </c>
      <c r="Q53" s="1">
        <f t="shared" si="4"/>
        <v>27</v>
      </c>
      <c r="R53" s="5" t="str">
        <f t="shared" si="5"/>
        <v>TEAM 24</v>
      </c>
      <c r="S53" s="5" t="str">
        <f t="shared" si="5"/>
        <v>TEAM 27</v>
      </c>
      <c r="T53" s="35" t="s">
        <v>12</v>
      </c>
      <c r="U53" s="1" t="str">
        <f t="shared" si="6"/>
        <v>24</v>
      </c>
      <c r="V53" s="1" t="str">
        <f t="shared" si="6"/>
        <v>27</v>
      </c>
      <c r="W53" s="1">
        <f t="shared" si="7"/>
        <v>34</v>
      </c>
      <c r="X53" s="1">
        <f t="shared" si="7"/>
        <v>37</v>
      </c>
      <c r="Y53" s="5" t="str">
        <f t="shared" si="8"/>
        <v>TEAM 34</v>
      </c>
      <c r="Z53" s="5" t="str">
        <f t="shared" si="8"/>
        <v>TEAM 37</v>
      </c>
      <c r="AA53" s="36" t="s">
        <v>13</v>
      </c>
      <c r="AB53" s="1" t="str">
        <f t="shared" si="9"/>
        <v>34</v>
      </c>
      <c r="AC53" s="1" t="str">
        <f t="shared" si="9"/>
        <v>37</v>
      </c>
      <c r="AD53" s="1">
        <f t="shared" si="10"/>
        <v>44</v>
      </c>
      <c r="AE53" s="1">
        <f t="shared" si="10"/>
        <v>47</v>
      </c>
      <c r="AF53" s="5" t="str">
        <f t="shared" si="11"/>
        <v>TEAM 44</v>
      </c>
      <c r="AG53" s="5" t="str">
        <f t="shared" si="11"/>
        <v>TEAM 47</v>
      </c>
      <c r="AH53" s="27" t="s">
        <v>102</v>
      </c>
      <c r="AI53" s="1" t="str">
        <f t="shared" si="12"/>
        <v>44</v>
      </c>
      <c r="AJ53" s="1" t="str">
        <f t="shared" si="12"/>
        <v>47</v>
      </c>
      <c r="AK53" s="1">
        <f t="shared" si="13"/>
        <v>54</v>
      </c>
      <c r="AL53" s="1">
        <f t="shared" si="13"/>
        <v>57</v>
      </c>
      <c r="AM53" s="5" t="str">
        <f t="shared" si="14"/>
        <v>TEAM 54</v>
      </c>
      <c r="AN53" s="5" t="str">
        <f t="shared" si="14"/>
        <v>TEAM 57</v>
      </c>
      <c r="AO53" s="37" t="s">
        <v>103</v>
      </c>
      <c r="AP53" s="1" t="str">
        <f t="shared" si="15"/>
        <v>54</v>
      </c>
      <c r="AQ53" s="1" t="str">
        <f t="shared" si="15"/>
        <v>57</v>
      </c>
      <c r="AR53" s="1">
        <f t="shared" si="16"/>
        <v>64</v>
      </c>
      <c r="AS53" s="1">
        <f t="shared" si="16"/>
        <v>67</v>
      </c>
      <c r="AT53" s="5" t="str">
        <f t="shared" si="17"/>
        <v>TEAM 64</v>
      </c>
      <c r="AU53" s="5" t="str">
        <f t="shared" si="17"/>
        <v>TEAM 67</v>
      </c>
    </row>
    <row r="54" spans="1:47" ht="14" thickTop="1" thickBot="1" x14ac:dyDescent="0.35">
      <c r="A54" s="69" t="s">
        <v>10</v>
      </c>
      <c r="B54" s="5" t="s">
        <v>101</v>
      </c>
      <c r="C54" s="5" t="s">
        <v>100</v>
      </c>
      <c r="D54" s="33" t="s">
        <v>175</v>
      </c>
      <c r="E54" s="1" t="str">
        <f t="shared" si="18"/>
        <v>10</v>
      </c>
      <c r="F54" s="1" t="str">
        <f t="shared" si="18"/>
        <v xml:space="preserve"> 8</v>
      </c>
      <c r="G54" s="1">
        <f t="shared" si="19"/>
        <v>20</v>
      </c>
      <c r="H54" s="1">
        <f t="shared" si="19"/>
        <v>18</v>
      </c>
      <c r="I54" s="5" t="str">
        <f t="shared" si="20"/>
        <v>TEAM 20</v>
      </c>
      <c r="J54" s="5" t="str">
        <f t="shared" si="20"/>
        <v>TEAM 18</v>
      </c>
      <c r="K54" s="197" t="s">
        <v>159</v>
      </c>
      <c r="L54" s="197" t="s">
        <v>157</v>
      </c>
      <c r="M54" s="34" t="s">
        <v>11</v>
      </c>
      <c r="N54" s="1" t="str">
        <f t="shared" si="3"/>
        <v>20</v>
      </c>
      <c r="O54" s="1" t="str">
        <f t="shared" si="3"/>
        <v>18</v>
      </c>
      <c r="P54" s="1">
        <f t="shared" si="4"/>
        <v>30</v>
      </c>
      <c r="Q54" s="1">
        <f t="shared" si="4"/>
        <v>28</v>
      </c>
      <c r="R54" s="5" t="str">
        <f t="shared" si="5"/>
        <v>TEAM 30</v>
      </c>
      <c r="S54" s="5" t="str">
        <f t="shared" si="5"/>
        <v>TEAM 28</v>
      </c>
      <c r="T54" s="35" t="s">
        <v>12</v>
      </c>
      <c r="U54" s="1" t="str">
        <f t="shared" si="6"/>
        <v>30</v>
      </c>
      <c r="V54" s="1" t="str">
        <f t="shared" si="6"/>
        <v>28</v>
      </c>
      <c r="W54" s="1">
        <f t="shared" si="7"/>
        <v>40</v>
      </c>
      <c r="X54" s="1">
        <f t="shared" si="7"/>
        <v>38</v>
      </c>
      <c r="Y54" s="5" t="str">
        <f t="shared" si="8"/>
        <v>TEAM 40</v>
      </c>
      <c r="Z54" s="5" t="str">
        <f t="shared" si="8"/>
        <v>TEAM 38</v>
      </c>
      <c r="AA54" s="36" t="s">
        <v>13</v>
      </c>
      <c r="AB54" s="1" t="str">
        <f t="shared" si="9"/>
        <v>40</v>
      </c>
      <c r="AC54" s="1" t="str">
        <f t="shared" si="9"/>
        <v>38</v>
      </c>
      <c r="AD54" s="1">
        <f t="shared" si="10"/>
        <v>50</v>
      </c>
      <c r="AE54" s="1">
        <f t="shared" si="10"/>
        <v>48</v>
      </c>
      <c r="AF54" s="5" t="str">
        <f t="shared" si="11"/>
        <v>TEAM 50</v>
      </c>
      <c r="AG54" s="5" t="str">
        <f t="shared" si="11"/>
        <v>TEAM 48</v>
      </c>
      <c r="AH54" s="27" t="s">
        <v>102</v>
      </c>
      <c r="AI54" s="1" t="str">
        <f t="shared" si="12"/>
        <v>50</v>
      </c>
      <c r="AJ54" s="1" t="str">
        <f t="shared" si="12"/>
        <v>48</v>
      </c>
      <c r="AK54" s="1">
        <f t="shared" si="13"/>
        <v>60</v>
      </c>
      <c r="AL54" s="1">
        <f t="shared" si="13"/>
        <v>58</v>
      </c>
      <c r="AM54" s="5" t="str">
        <f t="shared" si="14"/>
        <v>TEAM 60</v>
      </c>
      <c r="AN54" s="5" t="str">
        <f t="shared" si="14"/>
        <v>TEAM 58</v>
      </c>
      <c r="AO54" s="37" t="s">
        <v>103</v>
      </c>
      <c r="AP54" s="1" t="str">
        <f t="shared" si="15"/>
        <v>60</v>
      </c>
      <c r="AQ54" s="1" t="str">
        <f t="shared" si="15"/>
        <v>58</v>
      </c>
      <c r="AR54" s="1">
        <f t="shared" si="16"/>
        <v>70</v>
      </c>
      <c r="AS54" s="1">
        <f t="shared" si="16"/>
        <v>68</v>
      </c>
      <c r="AT54" s="5" t="str">
        <f t="shared" si="17"/>
        <v>TEAM 70</v>
      </c>
      <c r="AU54" s="5" t="str">
        <f t="shared" si="17"/>
        <v>TEAM 68</v>
      </c>
    </row>
    <row r="55" spans="1:47" ht="14" thickTop="1" thickBot="1" x14ac:dyDescent="0.35">
      <c r="A55" s="32" t="s">
        <v>10</v>
      </c>
      <c r="B55" s="5" t="s">
        <v>98</v>
      </c>
      <c r="C55" s="5" t="s">
        <v>94</v>
      </c>
      <c r="D55" s="33" t="s">
        <v>175</v>
      </c>
      <c r="E55" s="1" t="str">
        <f t="shared" si="18"/>
        <v xml:space="preserve"> 7</v>
      </c>
      <c r="F55" s="1" t="str">
        <f t="shared" si="18"/>
        <v xml:space="preserve"> 5</v>
      </c>
      <c r="G55" s="1">
        <f t="shared" si="19"/>
        <v>17</v>
      </c>
      <c r="H55" s="1">
        <f t="shared" si="19"/>
        <v>15</v>
      </c>
      <c r="I55" s="5" t="str">
        <f t="shared" si="20"/>
        <v>TEAM 17</v>
      </c>
      <c r="J55" s="5" t="str">
        <f t="shared" si="20"/>
        <v>TEAM 15</v>
      </c>
      <c r="K55" s="197" t="s">
        <v>156</v>
      </c>
      <c r="L55" s="197" t="s">
        <v>154</v>
      </c>
      <c r="M55" s="34" t="s">
        <v>11</v>
      </c>
      <c r="N55" s="1" t="str">
        <f t="shared" si="3"/>
        <v>17</v>
      </c>
      <c r="O55" s="1" t="str">
        <f t="shared" si="3"/>
        <v>15</v>
      </c>
      <c r="P55" s="1">
        <f t="shared" si="4"/>
        <v>27</v>
      </c>
      <c r="Q55" s="1">
        <f t="shared" si="4"/>
        <v>25</v>
      </c>
      <c r="R55" s="5" t="str">
        <f t="shared" si="5"/>
        <v>TEAM 27</v>
      </c>
      <c r="S55" s="5" t="str">
        <f t="shared" si="5"/>
        <v>TEAM 25</v>
      </c>
      <c r="T55" s="35" t="s">
        <v>12</v>
      </c>
      <c r="U55" s="1" t="str">
        <f t="shared" si="6"/>
        <v>27</v>
      </c>
      <c r="V55" s="1" t="str">
        <f t="shared" si="6"/>
        <v>25</v>
      </c>
      <c r="W55" s="1">
        <f t="shared" si="7"/>
        <v>37</v>
      </c>
      <c r="X55" s="1">
        <f t="shared" si="7"/>
        <v>35</v>
      </c>
      <c r="Y55" s="5" t="str">
        <f t="shared" si="8"/>
        <v>TEAM 37</v>
      </c>
      <c r="Z55" s="5" t="str">
        <f t="shared" si="8"/>
        <v>TEAM 35</v>
      </c>
      <c r="AA55" s="36" t="s">
        <v>13</v>
      </c>
      <c r="AB55" s="1" t="str">
        <f t="shared" si="9"/>
        <v>37</v>
      </c>
      <c r="AC55" s="1" t="str">
        <f t="shared" si="9"/>
        <v>35</v>
      </c>
      <c r="AD55" s="1">
        <f t="shared" si="10"/>
        <v>47</v>
      </c>
      <c r="AE55" s="1">
        <f t="shared" si="10"/>
        <v>45</v>
      </c>
      <c r="AF55" s="5" t="str">
        <f t="shared" si="11"/>
        <v>TEAM 47</v>
      </c>
      <c r="AG55" s="5" t="str">
        <f t="shared" si="11"/>
        <v>TEAM 45</v>
      </c>
      <c r="AH55" s="27" t="s">
        <v>102</v>
      </c>
      <c r="AI55" s="1" t="str">
        <f t="shared" si="12"/>
        <v>47</v>
      </c>
      <c r="AJ55" s="1" t="str">
        <f t="shared" si="12"/>
        <v>45</v>
      </c>
      <c r="AK55" s="1">
        <f t="shared" si="13"/>
        <v>57</v>
      </c>
      <c r="AL55" s="1">
        <f t="shared" si="13"/>
        <v>55</v>
      </c>
      <c r="AM55" s="5" t="str">
        <f t="shared" si="14"/>
        <v>TEAM 57</v>
      </c>
      <c r="AN55" s="5" t="str">
        <f t="shared" si="14"/>
        <v>TEAM 55</v>
      </c>
      <c r="AO55" s="37" t="s">
        <v>103</v>
      </c>
      <c r="AP55" s="1" t="str">
        <f t="shared" si="15"/>
        <v>57</v>
      </c>
      <c r="AQ55" s="1" t="str">
        <f t="shared" si="15"/>
        <v>55</v>
      </c>
      <c r="AR55" s="1">
        <f t="shared" si="16"/>
        <v>67</v>
      </c>
      <c r="AS55" s="1">
        <f t="shared" si="16"/>
        <v>65</v>
      </c>
      <c r="AT55" s="5" t="str">
        <f t="shared" si="17"/>
        <v>TEAM 67</v>
      </c>
      <c r="AU55" s="5" t="str">
        <f t="shared" si="17"/>
        <v>TEAM 65</v>
      </c>
    </row>
    <row r="56" spans="1:47" ht="14" thickTop="1" thickBot="1" x14ac:dyDescent="0.35">
      <c r="A56" s="32" t="s">
        <v>10</v>
      </c>
      <c r="B56" s="5" t="s">
        <v>101</v>
      </c>
      <c r="C56" s="5" t="s">
        <v>92</v>
      </c>
      <c r="D56" s="33" t="s">
        <v>175</v>
      </c>
      <c r="E56" s="1" t="str">
        <f t="shared" si="18"/>
        <v>10</v>
      </c>
      <c r="F56" s="1" t="str">
        <f t="shared" si="18"/>
        <v xml:space="preserve"> 6</v>
      </c>
      <c r="G56" s="1">
        <f t="shared" si="19"/>
        <v>20</v>
      </c>
      <c r="H56" s="1">
        <f t="shared" si="19"/>
        <v>16</v>
      </c>
      <c r="I56" s="5" t="str">
        <f t="shared" si="20"/>
        <v>TEAM 20</v>
      </c>
      <c r="J56" s="5" t="str">
        <f t="shared" si="20"/>
        <v>TEAM 16</v>
      </c>
      <c r="K56" s="197" t="s">
        <v>159</v>
      </c>
      <c r="L56" s="197" t="s">
        <v>155</v>
      </c>
      <c r="M56" s="34" t="s">
        <v>11</v>
      </c>
      <c r="N56" s="1" t="str">
        <f t="shared" si="3"/>
        <v>20</v>
      </c>
      <c r="O56" s="1" t="str">
        <f t="shared" si="3"/>
        <v>16</v>
      </c>
      <c r="P56" s="1">
        <f t="shared" si="4"/>
        <v>30</v>
      </c>
      <c r="Q56" s="1">
        <f t="shared" si="4"/>
        <v>26</v>
      </c>
      <c r="R56" s="5" t="str">
        <f t="shared" si="5"/>
        <v>TEAM 30</v>
      </c>
      <c r="S56" s="5" t="str">
        <f t="shared" si="5"/>
        <v>TEAM 26</v>
      </c>
      <c r="T56" s="35" t="s">
        <v>12</v>
      </c>
      <c r="U56" s="1" t="str">
        <f t="shared" si="6"/>
        <v>30</v>
      </c>
      <c r="V56" s="1" t="str">
        <f t="shared" si="6"/>
        <v>26</v>
      </c>
      <c r="W56" s="1">
        <f t="shared" si="7"/>
        <v>40</v>
      </c>
      <c r="X56" s="1">
        <f t="shared" si="7"/>
        <v>36</v>
      </c>
      <c r="Y56" s="5" t="str">
        <f t="shared" si="8"/>
        <v>TEAM 40</v>
      </c>
      <c r="Z56" s="5" t="str">
        <f t="shared" si="8"/>
        <v>TEAM 36</v>
      </c>
      <c r="AA56" s="36" t="s">
        <v>13</v>
      </c>
      <c r="AB56" s="1" t="str">
        <f t="shared" si="9"/>
        <v>40</v>
      </c>
      <c r="AC56" s="1" t="str">
        <f t="shared" si="9"/>
        <v>36</v>
      </c>
      <c r="AD56" s="1">
        <f t="shared" si="10"/>
        <v>50</v>
      </c>
      <c r="AE56" s="1">
        <f t="shared" si="10"/>
        <v>46</v>
      </c>
      <c r="AF56" s="5" t="str">
        <f t="shared" si="11"/>
        <v>TEAM 50</v>
      </c>
      <c r="AG56" s="5" t="str">
        <f t="shared" si="11"/>
        <v>TEAM 46</v>
      </c>
      <c r="AH56" s="27" t="s">
        <v>102</v>
      </c>
      <c r="AI56" s="1" t="str">
        <f t="shared" si="12"/>
        <v>50</v>
      </c>
      <c r="AJ56" s="1" t="str">
        <f t="shared" si="12"/>
        <v>46</v>
      </c>
      <c r="AK56" s="1">
        <f t="shared" si="13"/>
        <v>60</v>
      </c>
      <c r="AL56" s="1">
        <f t="shared" si="13"/>
        <v>56</v>
      </c>
      <c r="AM56" s="5" t="str">
        <f t="shared" si="14"/>
        <v>TEAM 60</v>
      </c>
      <c r="AN56" s="5" t="str">
        <f t="shared" si="14"/>
        <v>TEAM 56</v>
      </c>
      <c r="AO56" s="37" t="s">
        <v>103</v>
      </c>
      <c r="AP56" s="1" t="str">
        <f t="shared" si="15"/>
        <v>60</v>
      </c>
      <c r="AQ56" s="1" t="str">
        <f t="shared" si="15"/>
        <v>56</v>
      </c>
      <c r="AR56" s="1">
        <f t="shared" si="16"/>
        <v>70</v>
      </c>
      <c r="AS56" s="1">
        <f t="shared" si="16"/>
        <v>66</v>
      </c>
      <c r="AT56" s="5" t="str">
        <f t="shared" si="17"/>
        <v>TEAM 70</v>
      </c>
      <c r="AU56" s="5" t="str">
        <f t="shared" si="17"/>
        <v>TEAM 66</v>
      </c>
    </row>
    <row r="57" spans="1:47" ht="14" thickTop="1" thickBot="1" x14ac:dyDescent="0.35">
      <c r="A57" s="32" t="s">
        <v>10</v>
      </c>
      <c r="B57" s="5" t="s">
        <v>96</v>
      </c>
      <c r="C57" s="5" t="s">
        <v>93</v>
      </c>
      <c r="D57" s="33" t="s">
        <v>175</v>
      </c>
      <c r="E57" s="1" t="str">
        <f t="shared" si="18"/>
        <v xml:space="preserve"> 2</v>
      </c>
      <c r="F57" s="1" t="str">
        <f t="shared" si="18"/>
        <v xml:space="preserve"> 3</v>
      </c>
      <c r="G57" s="1">
        <f t="shared" si="19"/>
        <v>12</v>
      </c>
      <c r="H57" s="1">
        <f t="shared" si="19"/>
        <v>13</v>
      </c>
      <c r="I57" s="5" t="str">
        <f t="shared" si="20"/>
        <v>TEAM 12</v>
      </c>
      <c r="J57" s="5" t="str">
        <f t="shared" si="20"/>
        <v>TEAM 13</v>
      </c>
      <c r="K57" s="197" t="s">
        <v>151</v>
      </c>
      <c r="L57" s="197" t="s">
        <v>152</v>
      </c>
      <c r="M57" s="34" t="s">
        <v>11</v>
      </c>
      <c r="N57" s="1" t="str">
        <f t="shared" si="3"/>
        <v>12</v>
      </c>
      <c r="O57" s="1" t="str">
        <f t="shared" si="3"/>
        <v>13</v>
      </c>
      <c r="P57" s="1">
        <f t="shared" si="4"/>
        <v>22</v>
      </c>
      <c r="Q57" s="1">
        <f t="shared" si="4"/>
        <v>23</v>
      </c>
      <c r="R57" s="5" t="str">
        <f t="shared" si="5"/>
        <v>TEAM 22</v>
      </c>
      <c r="S57" s="5" t="str">
        <f t="shared" si="5"/>
        <v>TEAM 23</v>
      </c>
      <c r="T57" s="35" t="s">
        <v>12</v>
      </c>
      <c r="U57" s="1" t="str">
        <f t="shared" si="6"/>
        <v>22</v>
      </c>
      <c r="V57" s="1" t="str">
        <f t="shared" si="6"/>
        <v>23</v>
      </c>
      <c r="W57" s="1">
        <f t="shared" si="7"/>
        <v>32</v>
      </c>
      <c r="X57" s="1">
        <f t="shared" si="7"/>
        <v>33</v>
      </c>
      <c r="Y57" s="5" t="str">
        <f t="shared" si="8"/>
        <v>TEAM 32</v>
      </c>
      <c r="Z57" s="5" t="str">
        <f t="shared" si="8"/>
        <v>TEAM 33</v>
      </c>
      <c r="AA57" s="36" t="s">
        <v>13</v>
      </c>
      <c r="AB57" s="1" t="str">
        <f t="shared" si="9"/>
        <v>32</v>
      </c>
      <c r="AC57" s="1" t="str">
        <f t="shared" si="9"/>
        <v>33</v>
      </c>
      <c r="AD57" s="1">
        <f t="shared" si="10"/>
        <v>42</v>
      </c>
      <c r="AE57" s="1">
        <f t="shared" si="10"/>
        <v>43</v>
      </c>
      <c r="AF57" s="5" t="str">
        <f t="shared" si="11"/>
        <v>TEAM 42</v>
      </c>
      <c r="AG57" s="5" t="str">
        <f t="shared" si="11"/>
        <v>TEAM 43</v>
      </c>
      <c r="AH57" s="27" t="s">
        <v>102</v>
      </c>
      <c r="AI57" s="1" t="str">
        <f t="shared" si="12"/>
        <v>42</v>
      </c>
      <c r="AJ57" s="1" t="str">
        <f t="shared" si="12"/>
        <v>43</v>
      </c>
      <c r="AK57" s="1">
        <f t="shared" si="13"/>
        <v>52</v>
      </c>
      <c r="AL57" s="1">
        <f t="shared" si="13"/>
        <v>53</v>
      </c>
      <c r="AM57" s="5" t="str">
        <f t="shared" si="14"/>
        <v>TEAM 52</v>
      </c>
      <c r="AN57" s="5" t="str">
        <f t="shared" si="14"/>
        <v>TEAM 53</v>
      </c>
      <c r="AO57" s="37" t="s">
        <v>103</v>
      </c>
      <c r="AP57" s="1" t="str">
        <f t="shared" si="15"/>
        <v>52</v>
      </c>
      <c r="AQ57" s="1" t="str">
        <f t="shared" si="15"/>
        <v>53</v>
      </c>
      <c r="AR57" s="1">
        <f t="shared" si="16"/>
        <v>62</v>
      </c>
      <c r="AS57" s="1">
        <f t="shared" si="16"/>
        <v>63</v>
      </c>
      <c r="AT57" s="5" t="str">
        <f t="shared" si="17"/>
        <v>TEAM 62</v>
      </c>
      <c r="AU57" s="5" t="str">
        <f t="shared" si="17"/>
        <v>TEAM 63</v>
      </c>
    </row>
    <row r="58" spans="1:47" ht="14" thickTop="1" thickBot="1" x14ac:dyDescent="0.35">
      <c r="A58" s="32" t="s">
        <v>10</v>
      </c>
      <c r="B58" s="5" t="s">
        <v>95</v>
      </c>
      <c r="C58" s="5" t="s">
        <v>99</v>
      </c>
      <c r="D58" s="33" t="s">
        <v>175</v>
      </c>
      <c r="E58" s="1" t="str">
        <f t="shared" si="18"/>
        <v xml:space="preserve"> 9</v>
      </c>
      <c r="F58" s="1" t="str">
        <f t="shared" si="18"/>
        <v xml:space="preserve"> 4</v>
      </c>
      <c r="G58" s="1">
        <f t="shared" si="19"/>
        <v>19</v>
      </c>
      <c r="H58" s="1">
        <f t="shared" si="19"/>
        <v>14</v>
      </c>
      <c r="I58" s="5" t="str">
        <f t="shared" si="20"/>
        <v>TEAM 19</v>
      </c>
      <c r="J58" s="5" t="str">
        <f t="shared" si="20"/>
        <v>TEAM 14</v>
      </c>
      <c r="K58" s="197" t="s">
        <v>158</v>
      </c>
      <c r="L58" s="197" t="s">
        <v>153</v>
      </c>
      <c r="M58" s="34" t="s">
        <v>11</v>
      </c>
      <c r="N58" s="1" t="str">
        <f t="shared" si="3"/>
        <v>19</v>
      </c>
      <c r="O58" s="1" t="str">
        <f t="shared" si="3"/>
        <v>14</v>
      </c>
      <c r="P58" s="1">
        <f t="shared" si="4"/>
        <v>29</v>
      </c>
      <c r="Q58" s="1">
        <f t="shared" si="4"/>
        <v>24</v>
      </c>
      <c r="R58" s="5" t="str">
        <f t="shared" si="5"/>
        <v>TEAM 29</v>
      </c>
      <c r="S58" s="5" t="str">
        <f t="shared" si="5"/>
        <v>TEAM 24</v>
      </c>
      <c r="T58" s="35" t="s">
        <v>12</v>
      </c>
      <c r="U58" s="1" t="str">
        <f t="shared" si="6"/>
        <v>29</v>
      </c>
      <c r="V58" s="1" t="str">
        <f t="shared" si="6"/>
        <v>24</v>
      </c>
      <c r="W58" s="1">
        <f t="shared" si="7"/>
        <v>39</v>
      </c>
      <c r="X58" s="1">
        <f t="shared" si="7"/>
        <v>34</v>
      </c>
      <c r="Y58" s="5" t="str">
        <f t="shared" si="8"/>
        <v>TEAM 39</v>
      </c>
      <c r="Z58" s="5" t="str">
        <f t="shared" si="8"/>
        <v>TEAM 34</v>
      </c>
      <c r="AA58" s="36" t="s">
        <v>13</v>
      </c>
      <c r="AB58" s="1" t="str">
        <f t="shared" si="9"/>
        <v>39</v>
      </c>
      <c r="AC58" s="1" t="str">
        <f t="shared" si="9"/>
        <v>34</v>
      </c>
      <c r="AD58" s="1">
        <f t="shared" si="10"/>
        <v>49</v>
      </c>
      <c r="AE58" s="1">
        <f t="shared" si="10"/>
        <v>44</v>
      </c>
      <c r="AF58" s="5" t="str">
        <f t="shared" si="11"/>
        <v>TEAM 49</v>
      </c>
      <c r="AG58" s="5" t="str">
        <f t="shared" si="11"/>
        <v>TEAM 44</v>
      </c>
      <c r="AH58" s="27" t="s">
        <v>102</v>
      </c>
      <c r="AI58" s="1" t="str">
        <f t="shared" si="12"/>
        <v>49</v>
      </c>
      <c r="AJ58" s="1" t="str">
        <f t="shared" si="12"/>
        <v>44</v>
      </c>
      <c r="AK58" s="1">
        <f t="shared" si="13"/>
        <v>59</v>
      </c>
      <c r="AL58" s="1">
        <f t="shared" si="13"/>
        <v>54</v>
      </c>
      <c r="AM58" s="5" t="str">
        <f t="shared" si="14"/>
        <v>TEAM 59</v>
      </c>
      <c r="AN58" s="5" t="str">
        <f t="shared" si="14"/>
        <v>TEAM 54</v>
      </c>
      <c r="AO58" s="37" t="s">
        <v>103</v>
      </c>
      <c r="AP58" s="1" t="str">
        <f t="shared" si="15"/>
        <v>59</v>
      </c>
      <c r="AQ58" s="1" t="str">
        <f t="shared" si="15"/>
        <v>54</v>
      </c>
      <c r="AR58" s="1">
        <f t="shared" si="16"/>
        <v>69</v>
      </c>
      <c r="AS58" s="1">
        <f t="shared" si="16"/>
        <v>64</v>
      </c>
      <c r="AT58" s="5" t="str">
        <f t="shared" si="17"/>
        <v>TEAM 69</v>
      </c>
      <c r="AU58" s="5" t="str">
        <f t="shared" si="17"/>
        <v>TEAM 64</v>
      </c>
    </row>
    <row r="59" spans="1:47" ht="14" thickTop="1" thickBot="1" x14ac:dyDescent="0.35">
      <c r="A59" s="69" t="s">
        <v>10</v>
      </c>
      <c r="B59" s="5" t="s">
        <v>100</v>
      </c>
      <c r="C59" s="5" t="s">
        <v>97</v>
      </c>
      <c r="D59" s="33" t="s">
        <v>175</v>
      </c>
      <c r="E59" s="1" t="str">
        <f t="shared" si="18"/>
        <v xml:space="preserve"> 8</v>
      </c>
      <c r="F59" s="1" t="str">
        <f t="shared" si="18"/>
        <v xml:space="preserve"> 1</v>
      </c>
      <c r="G59" s="1">
        <f t="shared" si="19"/>
        <v>18</v>
      </c>
      <c r="H59" s="1">
        <f t="shared" si="19"/>
        <v>11</v>
      </c>
      <c r="I59" s="5" t="str">
        <f t="shared" si="20"/>
        <v>TEAM 18</v>
      </c>
      <c r="J59" s="5" t="str">
        <f t="shared" si="20"/>
        <v>TEAM 11</v>
      </c>
      <c r="K59" s="197" t="s">
        <v>157</v>
      </c>
      <c r="L59" s="197" t="s">
        <v>150</v>
      </c>
      <c r="M59" s="34" t="s">
        <v>11</v>
      </c>
      <c r="N59" s="1" t="str">
        <f t="shared" si="3"/>
        <v>18</v>
      </c>
      <c r="O59" s="1" t="str">
        <f t="shared" si="3"/>
        <v>11</v>
      </c>
      <c r="P59" s="1">
        <f t="shared" si="4"/>
        <v>28</v>
      </c>
      <c r="Q59" s="1">
        <f t="shared" si="4"/>
        <v>21</v>
      </c>
      <c r="R59" s="5" t="str">
        <f t="shared" si="5"/>
        <v>TEAM 28</v>
      </c>
      <c r="S59" s="5" t="str">
        <f t="shared" si="5"/>
        <v>TEAM 21</v>
      </c>
      <c r="T59" s="35" t="s">
        <v>12</v>
      </c>
      <c r="U59" s="1" t="str">
        <f t="shared" si="6"/>
        <v>28</v>
      </c>
      <c r="V59" s="1" t="str">
        <f t="shared" si="6"/>
        <v>21</v>
      </c>
      <c r="W59" s="1">
        <f t="shared" si="7"/>
        <v>38</v>
      </c>
      <c r="X59" s="1">
        <f t="shared" si="7"/>
        <v>31</v>
      </c>
      <c r="Y59" s="5" t="str">
        <f t="shared" si="8"/>
        <v>TEAM 38</v>
      </c>
      <c r="Z59" s="5" t="str">
        <f t="shared" si="8"/>
        <v>TEAM 31</v>
      </c>
      <c r="AA59" s="36" t="s">
        <v>13</v>
      </c>
      <c r="AB59" s="1" t="str">
        <f t="shared" si="9"/>
        <v>38</v>
      </c>
      <c r="AC59" s="1" t="str">
        <f t="shared" si="9"/>
        <v>31</v>
      </c>
      <c r="AD59" s="1">
        <f t="shared" si="10"/>
        <v>48</v>
      </c>
      <c r="AE59" s="1">
        <f t="shared" si="10"/>
        <v>41</v>
      </c>
      <c r="AF59" s="5" t="str">
        <f t="shared" si="11"/>
        <v>TEAM 48</v>
      </c>
      <c r="AG59" s="5" t="str">
        <f t="shared" si="11"/>
        <v>TEAM 41</v>
      </c>
      <c r="AH59" s="27" t="s">
        <v>102</v>
      </c>
      <c r="AI59" s="1" t="str">
        <f t="shared" si="12"/>
        <v>48</v>
      </c>
      <c r="AJ59" s="1" t="str">
        <f t="shared" si="12"/>
        <v>41</v>
      </c>
      <c r="AK59" s="1">
        <f t="shared" si="13"/>
        <v>58</v>
      </c>
      <c r="AL59" s="1">
        <f t="shared" si="13"/>
        <v>51</v>
      </c>
      <c r="AM59" s="5" t="str">
        <f t="shared" si="14"/>
        <v>TEAM 58</v>
      </c>
      <c r="AN59" s="5" t="str">
        <f t="shared" si="14"/>
        <v>TEAM 51</v>
      </c>
      <c r="AO59" s="37" t="s">
        <v>103</v>
      </c>
      <c r="AP59" s="1" t="str">
        <f t="shared" si="15"/>
        <v>58</v>
      </c>
      <c r="AQ59" s="1" t="str">
        <f t="shared" si="15"/>
        <v>51</v>
      </c>
      <c r="AR59" s="1">
        <f t="shared" si="16"/>
        <v>68</v>
      </c>
      <c r="AS59" s="1">
        <f t="shared" si="16"/>
        <v>61</v>
      </c>
      <c r="AT59" s="5" t="str">
        <f t="shared" si="17"/>
        <v>TEAM 68</v>
      </c>
      <c r="AU59" s="5" t="str">
        <f t="shared" si="17"/>
        <v>TEAM 61</v>
      </c>
    </row>
    <row r="60" spans="1:47" ht="14" thickTop="1" thickBot="1" x14ac:dyDescent="0.35">
      <c r="A60" s="32" t="s">
        <v>10</v>
      </c>
      <c r="B60" s="5" t="s">
        <v>94</v>
      </c>
      <c r="C60" s="5" t="s">
        <v>101</v>
      </c>
      <c r="D60" s="33" t="s">
        <v>175</v>
      </c>
      <c r="E60" s="1" t="str">
        <f t="shared" si="18"/>
        <v xml:space="preserve"> 5</v>
      </c>
      <c r="F60" s="1" t="str">
        <f t="shared" si="18"/>
        <v>10</v>
      </c>
      <c r="G60" s="1">
        <f t="shared" si="19"/>
        <v>15</v>
      </c>
      <c r="H60" s="1">
        <f t="shared" si="19"/>
        <v>20</v>
      </c>
      <c r="I60" s="5" t="str">
        <f t="shared" si="20"/>
        <v>TEAM 15</v>
      </c>
      <c r="J60" s="5" t="str">
        <f t="shared" si="20"/>
        <v>TEAM 20</v>
      </c>
      <c r="K60" s="197" t="s">
        <v>154</v>
      </c>
      <c r="L60" s="197" t="s">
        <v>159</v>
      </c>
      <c r="M60" s="34" t="s">
        <v>11</v>
      </c>
      <c r="N60" s="1" t="str">
        <f t="shared" si="3"/>
        <v>15</v>
      </c>
      <c r="O60" s="1" t="str">
        <f t="shared" si="3"/>
        <v>20</v>
      </c>
      <c r="P60" s="1">
        <f t="shared" si="4"/>
        <v>25</v>
      </c>
      <c r="Q60" s="1">
        <f t="shared" si="4"/>
        <v>30</v>
      </c>
      <c r="R60" s="5" t="str">
        <f t="shared" si="5"/>
        <v>TEAM 25</v>
      </c>
      <c r="S60" s="5" t="str">
        <f t="shared" si="5"/>
        <v>TEAM 30</v>
      </c>
      <c r="T60" s="35" t="s">
        <v>12</v>
      </c>
      <c r="U60" s="1" t="str">
        <f t="shared" si="6"/>
        <v>25</v>
      </c>
      <c r="V60" s="1" t="str">
        <f t="shared" si="6"/>
        <v>30</v>
      </c>
      <c r="W60" s="1">
        <f t="shared" si="7"/>
        <v>35</v>
      </c>
      <c r="X60" s="1">
        <f t="shared" si="7"/>
        <v>40</v>
      </c>
      <c r="Y60" s="5" t="str">
        <f t="shared" si="8"/>
        <v>TEAM 35</v>
      </c>
      <c r="Z60" s="5" t="str">
        <f t="shared" si="8"/>
        <v>TEAM 40</v>
      </c>
      <c r="AA60" s="36" t="s">
        <v>13</v>
      </c>
      <c r="AB60" s="1" t="str">
        <f t="shared" si="9"/>
        <v>35</v>
      </c>
      <c r="AC60" s="1" t="str">
        <f t="shared" si="9"/>
        <v>40</v>
      </c>
      <c r="AD60" s="1">
        <f t="shared" si="10"/>
        <v>45</v>
      </c>
      <c r="AE60" s="1">
        <f t="shared" si="10"/>
        <v>50</v>
      </c>
      <c r="AF60" s="5" t="str">
        <f t="shared" si="11"/>
        <v>TEAM 45</v>
      </c>
      <c r="AG60" s="5" t="str">
        <f t="shared" si="11"/>
        <v>TEAM 50</v>
      </c>
      <c r="AH60" s="27" t="s">
        <v>102</v>
      </c>
      <c r="AI60" s="1" t="str">
        <f t="shared" si="12"/>
        <v>45</v>
      </c>
      <c r="AJ60" s="1" t="str">
        <f t="shared" si="12"/>
        <v>50</v>
      </c>
      <c r="AK60" s="1">
        <f t="shared" si="13"/>
        <v>55</v>
      </c>
      <c r="AL60" s="1">
        <f t="shared" si="13"/>
        <v>60</v>
      </c>
      <c r="AM60" s="5" t="str">
        <f t="shared" si="14"/>
        <v>TEAM 55</v>
      </c>
      <c r="AN60" s="5" t="str">
        <f t="shared" si="14"/>
        <v>TEAM 60</v>
      </c>
      <c r="AO60" s="37" t="s">
        <v>103</v>
      </c>
      <c r="AP60" s="1" t="str">
        <f t="shared" si="15"/>
        <v>55</v>
      </c>
      <c r="AQ60" s="1" t="str">
        <f t="shared" si="15"/>
        <v>60</v>
      </c>
      <c r="AR60" s="1">
        <f t="shared" si="16"/>
        <v>65</v>
      </c>
      <c r="AS60" s="1">
        <f t="shared" si="16"/>
        <v>70</v>
      </c>
      <c r="AT60" s="5" t="str">
        <f t="shared" si="17"/>
        <v>TEAM 65</v>
      </c>
      <c r="AU60" s="5" t="str">
        <f t="shared" si="17"/>
        <v>TEAM 70</v>
      </c>
    </row>
    <row r="61" spans="1:47" ht="14" thickTop="1" thickBot="1" x14ac:dyDescent="0.35">
      <c r="A61" s="32" t="s">
        <v>10</v>
      </c>
      <c r="B61" s="5" t="s">
        <v>97</v>
      </c>
      <c r="C61" s="5" t="s">
        <v>93</v>
      </c>
      <c r="D61" s="33" t="s">
        <v>175</v>
      </c>
      <c r="E61" s="1" t="str">
        <f t="shared" si="18"/>
        <v xml:space="preserve"> 1</v>
      </c>
      <c r="F61" s="1" t="str">
        <f t="shared" si="18"/>
        <v xml:space="preserve"> 3</v>
      </c>
      <c r="G61" s="1">
        <f t="shared" si="19"/>
        <v>11</v>
      </c>
      <c r="H61" s="1">
        <f t="shared" si="19"/>
        <v>13</v>
      </c>
      <c r="I61" s="5" t="str">
        <f t="shared" si="20"/>
        <v>TEAM 11</v>
      </c>
      <c r="J61" s="5" t="str">
        <f t="shared" si="20"/>
        <v>TEAM 13</v>
      </c>
      <c r="K61" s="197" t="s">
        <v>150</v>
      </c>
      <c r="L61" s="197" t="s">
        <v>152</v>
      </c>
      <c r="M61" s="34" t="s">
        <v>11</v>
      </c>
      <c r="N61" s="1" t="str">
        <f t="shared" si="3"/>
        <v>11</v>
      </c>
      <c r="O61" s="1" t="str">
        <f t="shared" si="3"/>
        <v>13</v>
      </c>
      <c r="P61" s="1">
        <f t="shared" si="4"/>
        <v>21</v>
      </c>
      <c r="Q61" s="1">
        <f t="shared" si="4"/>
        <v>23</v>
      </c>
      <c r="R61" s="5" t="str">
        <f t="shared" si="5"/>
        <v>TEAM 21</v>
      </c>
      <c r="S61" s="5" t="str">
        <f t="shared" si="5"/>
        <v>TEAM 23</v>
      </c>
      <c r="T61" s="35" t="s">
        <v>12</v>
      </c>
      <c r="U61" s="1" t="str">
        <f t="shared" si="6"/>
        <v>21</v>
      </c>
      <c r="V61" s="1" t="str">
        <f t="shared" si="6"/>
        <v>23</v>
      </c>
      <c r="W61" s="1">
        <f t="shared" si="7"/>
        <v>31</v>
      </c>
      <c r="X61" s="1">
        <f t="shared" si="7"/>
        <v>33</v>
      </c>
      <c r="Y61" s="5" t="str">
        <f t="shared" si="8"/>
        <v>TEAM 31</v>
      </c>
      <c r="Z61" s="5" t="str">
        <f t="shared" si="8"/>
        <v>TEAM 33</v>
      </c>
      <c r="AA61" s="36" t="s">
        <v>13</v>
      </c>
      <c r="AB61" s="1" t="str">
        <f t="shared" si="9"/>
        <v>31</v>
      </c>
      <c r="AC61" s="1" t="str">
        <f t="shared" si="9"/>
        <v>33</v>
      </c>
      <c r="AD61" s="1">
        <f t="shared" si="10"/>
        <v>41</v>
      </c>
      <c r="AE61" s="1">
        <f t="shared" si="10"/>
        <v>43</v>
      </c>
      <c r="AF61" s="5" t="str">
        <f t="shared" si="11"/>
        <v>TEAM 41</v>
      </c>
      <c r="AG61" s="5" t="str">
        <f t="shared" si="11"/>
        <v>TEAM 43</v>
      </c>
      <c r="AH61" s="27" t="s">
        <v>102</v>
      </c>
      <c r="AI61" s="1" t="str">
        <f t="shared" si="12"/>
        <v>41</v>
      </c>
      <c r="AJ61" s="1" t="str">
        <f t="shared" si="12"/>
        <v>43</v>
      </c>
      <c r="AK61" s="1">
        <f t="shared" si="13"/>
        <v>51</v>
      </c>
      <c r="AL61" s="1">
        <f t="shared" si="13"/>
        <v>53</v>
      </c>
      <c r="AM61" s="5" t="str">
        <f t="shared" si="14"/>
        <v>TEAM 51</v>
      </c>
      <c r="AN61" s="5" t="str">
        <f t="shared" si="14"/>
        <v>TEAM 53</v>
      </c>
      <c r="AO61" s="37" t="s">
        <v>103</v>
      </c>
      <c r="AP61" s="1" t="str">
        <f t="shared" si="15"/>
        <v>51</v>
      </c>
      <c r="AQ61" s="1" t="str">
        <f t="shared" si="15"/>
        <v>53</v>
      </c>
      <c r="AR61" s="1">
        <f t="shared" si="16"/>
        <v>61</v>
      </c>
      <c r="AS61" s="1">
        <f t="shared" si="16"/>
        <v>63</v>
      </c>
      <c r="AT61" s="5" t="str">
        <f t="shared" si="17"/>
        <v>TEAM 61</v>
      </c>
      <c r="AU61" s="5" t="str">
        <f t="shared" si="17"/>
        <v>TEAM 63</v>
      </c>
    </row>
    <row r="62" spans="1:47" ht="14" thickTop="1" thickBot="1" x14ac:dyDescent="0.35">
      <c r="A62" s="32" t="s">
        <v>10</v>
      </c>
      <c r="B62" s="5" t="s">
        <v>100</v>
      </c>
      <c r="C62" s="5" t="s">
        <v>99</v>
      </c>
      <c r="D62" s="33" t="s">
        <v>175</v>
      </c>
      <c r="E62" s="1" t="str">
        <f t="shared" si="18"/>
        <v xml:space="preserve"> 8</v>
      </c>
      <c r="F62" s="1" t="str">
        <f t="shared" si="18"/>
        <v xml:space="preserve"> 4</v>
      </c>
      <c r="G62" s="1">
        <f t="shared" si="19"/>
        <v>18</v>
      </c>
      <c r="H62" s="1">
        <f t="shared" si="19"/>
        <v>14</v>
      </c>
      <c r="I62" s="5" t="str">
        <f t="shared" si="20"/>
        <v>TEAM 18</v>
      </c>
      <c r="J62" s="5" t="str">
        <f t="shared" si="20"/>
        <v>TEAM 14</v>
      </c>
      <c r="K62" s="197" t="s">
        <v>157</v>
      </c>
      <c r="L62" s="197" t="s">
        <v>153</v>
      </c>
      <c r="M62" s="34" t="s">
        <v>11</v>
      </c>
      <c r="N62" s="1" t="str">
        <f t="shared" si="3"/>
        <v>18</v>
      </c>
      <c r="O62" s="1" t="str">
        <f t="shared" si="3"/>
        <v>14</v>
      </c>
      <c r="P62" s="1">
        <f t="shared" si="4"/>
        <v>28</v>
      </c>
      <c r="Q62" s="1">
        <f t="shared" si="4"/>
        <v>24</v>
      </c>
      <c r="R62" s="5" t="str">
        <f t="shared" si="5"/>
        <v>TEAM 28</v>
      </c>
      <c r="S62" s="5" t="str">
        <f t="shared" si="5"/>
        <v>TEAM 24</v>
      </c>
      <c r="T62" s="35" t="s">
        <v>12</v>
      </c>
      <c r="U62" s="1" t="str">
        <f t="shared" si="6"/>
        <v>28</v>
      </c>
      <c r="V62" s="1" t="str">
        <f t="shared" si="6"/>
        <v>24</v>
      </c>
      <c r="W62" s="1">
        <f t="shared" si="7"/>
        <v>38</v>
      </c>
      <c r="X62" s="1">
        <f t="shared" si="7"/>
        <v>34</v>
      </c>
      <c r="Y62" s="5" t="str">
        <f t="shared" si="8"/>
        <v>TEAM 38</v>
      </c>
      <c r="Z62" s="5" t="str">
        <f t="shared" si="8"/>
        <v>TEAM 34</v>
      </c>
      <c r="AA62" s="36" t="s">
        <v>13</v>
      </c>
      <c r="AB62" s="1" t="str">
        <f t="shared" si="9"/>
        <v>38</v>
      </c>
      <c r="AC62" s="1" t="str">
        <f t="shared" si="9"/>
        <v>34</v>
      </c>
      <c r="AD62" s="1">
        <f t="shared" si="10"/>
        <v>48</v>
      </c>
      <c r="AE62" s="1">
        <f t="shared" si="10"/>
        <v>44</v>
      </c>
      <c r="AF62" s="5" t="str">
        <f t="shared" si="11"/>
        <v>TEAM 48</v>
      </c>
      <c r="AG62" s="5" t="str">
        <f t="shared" si="11"/>
        <v>TEAM 44</v>
      </c>
      <c r="AH62" s="27" t="s">
        <v>102</v>
      </c>
      <c r="AI62" s="1" t="str">
        <f t="shared" si="12"/>
        <v>48</v>
      </c>
      <c r="AJ62" s="1" t="str">
        <f t="shared" si="12"/>
        <v>44</v>
      </c>
      <c r="AK62" s="1">
        <f t="shared" si="13"/>
        <v>58</v>
      </c>
      <c r="AL62" s="1">
        <f t="shared" si="13"/>
        <v>54</v>
      </c>
      <c r="AM62" s="5" t="str">
        <f t="shared" si="14"/>
        <v>TEAM 58</v>
      </c>
      <c r="AN62" s="5" t="str">
        <f t="shared" si="14"/>
        <v>TEAM 54</v>
      </c>
      <c r="AO62" s="37" t="s">
        <v>103</v>
      </c>
      <c r="AP62" s="1" t="str">
        <f t="shared" si="15"/>
        <v>58</v>
      </c>
      <c r="AQ62" s="1" t="str">
        <f t="shared" si="15"/>
        <v>54</v>
      </c>
      <c r="AR62" s="1">
        <f t="shared" si="16"/>
        <v>68</v>
      </c>
      <c r="AS62" s="1">
        <f t="shared" si="16"/>
        <v>64</v>
      </c>
      <c r="AT62" s="5" t="str">
        <f t="shared" si="17"/>
        <v>TEAM 68</v>
      </c>
      <c r="AU62" s="5" t="str">
        <f t="shared" si="17"/>
        <v>TEAM 64</v>
      </c>
    </row>
    <row r="63" spans="1:47" ht="14" thickTop="1" thickBot="1" x14ac:dyDescent="0.35">
      <c r="A63" s="32" t="s">
        <v>10</v>
      </c>
      <c r="B63" s="5" t="s">
        <v>95</v>
      </c>
      <c r="C63" s="5" t="s">
        <v>92</v>
      </c>
      <c r="D63" s="33" t="s">
        <v>175</v>
      </c>
      <c r="E63" s="1" t="str">
        <f t="shared" si="18"/>
        <v xml:space="preserve"> 9</v>
      </c>
      <c r="F63" s="1" t="str">
        <f t="shared" si="18"/>
        <v xml:space="preserve"> 6</v>
      </c>
      <c r="G63" s="1">
        <f t="shared" si="19"/>
        <v>19</v>
      </c>
      <c r="H63" s="1">
        <f t="shared" si="19"/>
        <v>16</v>
      </c>
      <c r="I63" s="5" t="str">
        <f t="shared" si="20"/>
        <v>TEAM 19</v>
      </c>
      <c r="J63" s="5" t="str">
        <f t="shared" si="20"/>
        <v>TEAM 16</v>
      </c>
      <c r="K63" s="197" t="s">
        <v>158</v>
      </c>
      <c r="L63" s="197" t="s">
        <v>155</v>
      </c>
      <c r="M63" s="34" t="s">
        <v>11</v>
      </c>
      <c r="N63" s="1" t="str">
        <f t="shared" si="3"/>
        <v>19</v>
      </c>
      <c r="O63" s="1" t="str">
        <f t="shared" si="3"/>
        <v>16</v>
      </c>
      <c r="P63" s="1">
        <f t="shared" si="4"/>
        <v>29</v>
      </c>
      <c r="Q63" s="1">
        <f t="shared" si="4"/>
        <v>26</v>
      </c>
      <c r="R63" s="5" t="str">
        <f t="shared" si="5"/>
        <v>TEAM 29</v>
      </c>
      <c r="S63" s="5" t="str">
        <f t="shared" si="5"/>
        <v>TEAM 26</v>
      </c>
      <c r="T63" s="35" t="s">
        <v>12</v>
      </c>
      <c r="U63" s="1" t="str">
        <f t="shared" si="6"/>
        <v>29</v>
      </c>
      <c r="V63" s="1" t="str">
        <f t="shared" si="6"/>
        <v>26</v>
      </c>
      <c r="W63" s="1">
        <f t="shared" si="7"/>
        <v>39</v>
      </c>
      <c r="X63" s="1">
        <f t="shared" si="7"/>
        <v>36</v>
      </c>
      <c r="Y63" s="5" t="str">
        <f t="shared" si="8"/>
        <v>TEAM 39</v>
      </c>
      <c r="Z63" s="5" t="str">
        <f t="shared" si="8"/>
        <v>TEAM 36</v>
      </c>
      <c r="AA63" s="36" t="s">
        <v>13</v>
      </c>
      <c r="AB63" s="1" t="str">
        <f t="shared" si="9"/>
        <v>39</v>
      </c>
      <c r="AC63" s="1" t="str">
        <f t="shared" si="9"/>
        <v>36</v>
      </c>
      <c r="AD63" s="1">
        <f t="shared" si="10"/>
        <v>49</v>
      </c>
      <c r="AE63" s="1">
        <f t="shared" si="10"/>
        <v>46</v>
      </c>
      <c r="AF63" s="5" t="str">
        <f t="shared" si="11"/>
        <v>TEAM 49</v>
      </c>
      <c r="AG63" s="5" t="str">
        <f t="shared" si="11"/>
        <v>TEAM 46</v>
      </c>
      <c r="AH63" s="27" t="s">
        <v>102</v>
      </c>
      <c r="AI63" s="1" t="str">
        <f t="shared" si="12"/>
        <v>49</v>
      </c>
      <c r="AJ63" s="1" t="str">
        <f t="shared" si="12"/>
        <v>46</v>
      </c>
      <c r="AK63" s="1">
        <f t="shared" si="13"/>
        <v>59</v>
      </c>
      <c r="AL63" s="1">
        <f t="shared" si="13"/>
        <v>56</v>
      </c>
      <c r="AM63" s="5" t="str">
        <f t="shared" si="14"/>
        <v>TEAM 59</v>
      </c>
      <c r="AN63" s="5" t="str">
        <f t="shared" si="14"/>
        <v>TEAM 56</v>
      </c>
      <c r="AO63" s="37" t="s">
        <v>103</v>
      </c>
      <c r="AP63" s="1" t="str">
        <f t="shared" si="15"/>
        <v>59</v>
      </c>
      <c r="AQ63" s="1" t="str">
        <f t="shared" si="15"/>
        <v>56</v>
      </c>
      <c r="AR63" s="1">
        <f t="shared" si="16"/>
        <v>69</v>
      </c>
      <c r="AS63" s="1">
        <f t="shared" si="16"/>
        <v>66</v>
      </c>
      <c r="AT63" s="5" t="str">
        <f t="shared" si="17"/>
        <v>TEAM 69</v>
      </c>
      <c r="AU63" s="5" t="str">
        <f t="shared" si="17"/>
        <v>TEAM 66</v>
      </c>
    </row>
    <row r="64" spans="1:47" ht="14" thickTop="1" thickBot="1" x14ac:dyDescent="0.35">
      <c r="A64" s="69" t="s">
        <v>10</v>
      </c>
      <c r="B64" s="5" t="s">
        <v>98</v>
      </c>
      <c r="C64" s="5" t="s">
        <v>96</v>
      </c>
      <c r="D64" s="33" t="s">
        <v>175</v>
      </c>
      <c r="E64" s="1" t="str">
        <f t="shared" si="18"/>
        <v xml:space="preserve"> 7</v>
      </c>
      <c r="F64" s="1" t="str">
        <f t="shared" si="18"/>
        <v xml:space="preserve"> 2</v>
      </c>
      <c r="G64" s="1">
        <f t="shared" si="19"/>
        <v>17</v>
      </c>
      <c r="H64" s="1">
        <f t="shared" si="19"/>
        <v>12</v>
      </c>
      <c r="I64" s="5" t="str">
        <f t="shared" si="20"/>
        <v>TEAM 17</v>
      </c>
      <c r="J64" s="5" t="str">
        <f t="shared" si="20"/>
        <v>TEAM 12</v>
      </c>
      <c r="K64" s="197" t="s">
        <v>156</v>
      </c>
      <c r="L64" s="197" t="s">
        <v>151</v>
      </c>
      <c r="M64" s="34" t="s">
        <v>11</v>
      </c>
      <c r="N64" s="1" t="str">
        <f t="shared" si="3"/>
        <v>17</v>
      </c>
      <c r="O64" s="1" t="str">
        <f t="shared" si="3"/>
        <v>12</v>
      </c>
      <c r="P64" s="1">
        <f t="shared" si="4"/>
        <v>27</v>
      </c>
      <c r="Q64" s="1">
        <f t="shared" si="4"/>
        <v>22</v>
      </c>
      <c r="R64" s="5" t="str">
        <f t="shared" si="5"/>
        <v>TEAM 27</v>
      </c>
      <c r="S64" s="5" t="str">
        <f t="shared" si="5"/>
        <v>TEAM 22</v>
      </c>
      <c r="T64" s="35" t="s">
        <v>12</v>
      </c>
      <c r="U64" s="1" t="str">
        <f t="shared" si="6"/>
        <v>27</v>
      </c>
      <c r="V64" s="1" t="str">
        <f t="shared" si="6"/>
        <v>22</v>
      </c>
      <c r="W64" s="1">
        <f t="shared" si="7"/>
        <v>37</v>
      </c>
      <c r="X64" s="1">
        <f t="shared" si="7"/>
        <v>32</v>
      </c>
      <c r="Y64" s="5" t="str">
        <f t="shared" si="8"/>
        <v>TEAM 37</v>
      </c>
      <c r="Z64" s="5" t="str">
        <f t="shared" si="8"/>
        <v>TEAM 32</v>
      </c>
      <c r="AA64" s="36" t="s">
        <v>13</v>
      </c>
      <c r="AB64" s="1" t="str">
        <f t="shared" si="9"/>
        <v>37</v>
      </c>
      <c r="AC64" s="1" t="str">
        <f t="shared" si="9"/>
        <v>32</v>
      </c>
      <c r="AD64" s="1">
        <f t="shared" si="10"/>
        <v>47</v>
      </c>
      <c r="AE64" s="1">
        <f t="shared" si="10"/>
        <v>42</v>
      </c>
      <c r="AF64" s="5" t="str">
        <f t="shared" si="11"/>
        <v>TEAM 47</v>
      </c>
      <c r="AG64" s="5" t="str">
        <f t="shared" si="11"/>
        <v>TEAM 42</v>
      </c>
      <c r="AH64" s="27" t="s">
        <v>102</v>
      </c>
      <c r="AI64" s="1" t="str">
        <f t="shared" si="12"/>
        <v>47</v>
      </c>
      <c r="AJ64" s="1" t="str">
        <f t="shared" si="12"/>
        <v>42</v>
      </c>
      <c r="AK64" s="1">
        <f t="shared" si="13"/>
        <v>57</v>
      </c>
      <c r="AL64" s="1">
        <f t="shared" si="13"/>
        <v>52</v>
      </c>
      <c r="AM64" s="5" t="str">
        <f t="shared" si="14"/>
        <v>TEAM 57</v>
      </c>
      <c r="AN64" s="5" t="str">
        <f t="shared" si="14"/>
        <v>TEAM 52</v>
      </c>
      <c r="AO64" s="37" t="s">
        <v>103</v>
      </c>
      <c r="AP64" s="1" t="str">
        <f t="shared" si="15"/>
        <v>57</v>
      </c>
      <c r="AQ64" s="1" t="str">
        <f t="shared" si="15"/>
        <v>52</v>
      </c>
      <c r="AR64" s="1">
        <f t="shared" si="16"/>
        <v>67</v>
      </c>
      <c r="AS64" s="1">
        <f t="shared" si="16"/>
        <v>62</v>
      </c>
      <c r="AT64" s="5" t="str">
        <f t="shared" si="17"/>
        <v>TEAM 67</v>
      </c>
      <c r="AU64" s="5" t="str">
        <f t="shared" si="17"/>
        <v>TEAM 62</v>
      </c>
    </row>
    <row r="65" spans="1:47" ht="14" thickTop="1" thickBot="1" x14ac:dyDescent="0.35">
      <c r="A65" s="32" t="s">
        <v>10</v>
      </c>
      <c r="B65" s="5" t="s">
        <v>92</v>
      </c>
      <c r="C65" s="5" t="s">
        <v>97</v>
      </c>
      <c r="D65" s="33" t="s">
        <v>175</v>
      </c>
      <c r="E65" s="1" t="str">
        <f t="shared" si="18"/>
        <v xml:space="preserve"> 6</v>
      </c>
      <c r="F65" s="1" t="str">
        <f t="shared" si="18"/>
        <v xml:space="preserve"> 1</v>
      </c>
      <c r="G65" s="1">
        <f t="shared" si="19"/>
        <v>16</v>
      </c>
      <c r="H65" s="1">
        <f t="shared" si="19"/>
        <v>11</v>
      </c>
      <c r="I65" s="5" t="str">
        <f t="shared" si="20"/>
        <v>TEAM 16</v>
      </c>
      <c r="J65" s="5" t="str">
        <f t="shared" si="20"/>
        <v>TEAM 11</v>
      </c>
      <c r="K65" s="197" t="s">
        <v>155</v>
      </c>
      <c r="L65" s="197" t="s">
        <v>150</v>
      </c>
      <c r="M65" s="34" t="s">
        <v>11</v>
      </c>
      <c r="N65" s="1" t="str">
        <f t="shared" si="3"/>
        <v>16</v>
      </c>
      <c r="O65" s="1" t="str">
        <f t="shared" si="3"/>
        <v>11</v>
      </c>
      <c r="P65" s="1">
        <f t="shared" si="4"/>
        <v>26</v>
      </c>
      <c r="Q65" s="1">
        <f t="shared" si="4"/>
        <v>21</v>
      </c>
      <c r="R65" s="5" t="str">
        <f t="shared" si="5"/>
        <v>TEAM 26</v>
      </c>
      <c r="S65" s="5" t="str">
        <f t="shared" si="5"/>
        <v>TEAM 21</v>
      </c>
      <c r="T65" s="35" t="s">
        <v>12</v>
      </c>
      <c r="U65" s="1" t="str">
        <f t="shared" si="6"/>
        <v>26</v>
      </c>
      <c r="V65" s="1" t="str">
        <f t="shared" si="6"/>
        <v>21</v>
      </c>
      <c r="W65" s="1">
        <f t="shared" si="7"/>
        <v>36</v>
      </c>
      <c r="X65" s="1">
        <f t="shared" si="7"/>
        <v>31</v>
      </c>
      <c r="Y65" s="5" t="str">
        <f t="shared" si="8"/>
        <v>TEAM 36</v>
      </c>
      <c r="Z65" s="5" t="str">
        <f t="shared" si="8"/>
        <v>TEAM 31</v>
      </c>
      <c r="AA65" s="36" t="s">
        <v>13</v>
      </c>
      <c r="AB65" s="1" t="str">
        <f t="shared" si="9"/>
        <v>36</v>
      </c>
      <c r="AC65" s="1" t="str">
        <f t="shared" si="9"/>
        <v>31</v>
      </c>
      <c r="AD65" s="1">
        <f t="shared" si="10"/>
        <v>46</v>
      </c>
      <c r="AE65" s="1">
        <f t="shared" si="10"/>
        <v>41</v>
      </c>
      <c r="AF65" s="5" t="str">
        <f t="shared" si="11"/>
        <v>TEAM 46</v>
      </c>
      <c r="AG65" s="5" t="str">
        <f t="shared" si="11"/>
        <v>TEAM 41</v>
      </c>
      <c r="AH65" s="27" t="s">
        <v>102</v>
      </c>
      <c r="AI65" s="1" t="str">
        <f t="shared" si="12"/>
        <v>46</v>
      </c>
      <c r="AJ65" s="1" t="str">
        <f t="shared" si="12"/>
        <v>41</v>
      </c>
      <c r="AK65" s="1">
        <f t="shared" si="13"/>
        <v>56</v>
      </c>
      <c r="AL65" s="1">
        <f t="shared" si="13"/>
        <v>51</v>
      </c>
      <c r="AM65" s="5" t="str">
        <f t="shared" si="14"/>
        <v>TEAM 56</v>
      </c>
      <c r="AN65" s="5" t="str">
        <f t="shared" si="14"/>
        <v>TEAM 51</v>
      </c>
      <c r="AO65" s="37" t="s">
        <v>103</v>
      </c>
      <c r="AP65" s="1" t="str">
        <f t="shared" si="15"/>
        <v>56</v>
      </c>
      <c r="AQ65" s="1" t="str">
        <f t="shared" si="15"/>
        <v>51</v>
      </c>
      <c r="AR65" s="1">
        <f t="shared" si="16"/>
        <v>66</v>
      </c>
      <c r="AS65" s="1">
        <f t="shared" si="16"/>
        <v>61</v>
      </c>
      <c r="AT65" s="5" t="str">
        <f t="shared" si="17"/>
        <v>TEAM 66</v>
      </c>
      <c r="AU65" s="5" t="str">
        <f t="shared" si="17"/>
        <v>TEAM 61</v>
      </c>
    </row>
    <row r="66" spans="1:47" ht="14" thickTop="1" thickBot="1" x14ac:dyDescent="0.35">
      <c r="A66" s="32" t="s">
        <v>10</v>
      </c>
      <c r="B66" s="5" t="s">
        <v>96</v>
      </c>
      <c r="C66" s="5" t="s">
        <v>101</v>
      </c>
      <c r="D66" s="33" t="s">
        <v>175</v>
      </c>
      <c r="E66" s="1" t="str">
        <f t="shared" si="18"/>
        <v xml:space="preserve"> 2</v>
      </c>
      <c r="F66" s="1" t="str">
        <f t="shared" si="18"/>
        <v>10</v>
      </c>
      <c r="G66" s="1">
        <f t="shared" si="19"/>
        <v>12</v>
      </c>
      <c r="H66" s="1">
        <f t="shared" si="19"/>
        <v>20</v>
      </c>
      <c r="I66" s="5" t="str">
        <f t="shared" si="20"/>
        <v>TEAM 12</v>
      </c>
      <c r="J66" s="5" t="str">
        <f t="shared" si="20"/>
        <v>TEAM 20</v>
      </c>
      <c r="K66" s="197" t="s">
        <v>151</v>
      </c>
      <c r="L66" s="197" t="s">
        <v>159</v>
      </c>
      <c r="M66" s="34" t="s">
        <v>11</v>
      </c>
      <c r="N66" s="1" t="str">
        <f t="shared" si="3"/>
        <v>12</v>
      </c>
      <c r="O66" s="1" t="str">
        <f t="shared" si="3"/>
        <v>20</v>
      </c>
      <c r="P66" s="1">
        <f t="shared" si="4"/>
        <v>22</v>
      </c>
      <c r="Q66" s="1">
        <f t="shared" si="4"/>
        <v>30</v>
      </c>
      <c r="R66" s="5" t="str">
        <f t="shared" si="5"/>
        <v>TEAM 22</v>
      </c>
      <c r="S66" s="5" t="str">
        <f t="shared" si="5"/>
        <v>TEAM 30</v>
      </c>
      <c r="T66" s="35" t="s">
        <v>12</v>
      </c>
      <c r="U66" s="1" t="str">
        <f t="shared" si="6"/>
        <v>22</v>
      </c>
      <c r="V66" s="1" t="str">
        <f t="shared" si="6"/>
        <v>30</v>
      </c>
      <c r="W66" s="1">
        <f t="shared" si="7"/>
        <v>32</v>
      </c>
      <c r="X66" s="1">
        <f t="shared" si="7"/>
        <v>40</v>
      </c>
      <c r="Y66" s="5" t="str">
        <f t="shared" si="8"/>
        <v>TEAM 32</v>
      </c>
      <c r="Z66" s="5" t="str">
        <f t="shared" si="8"/>
        <v>TEAM 40</v>
      </c>
      <c r="AA66" s="36" t="s">
        <v>13</v>
      </c>
      <c r="AB66" s="1" t="str">
        <f t="shared" si="9"/>
        <v>32</v>
      </c>
      <c r="AC66" s="1" t="str">
        <f t="shared" si="9"/>
        <v>40</v>
      </c>
      <c r="AD66" s="1">
        <f t="shared" si="10"/>
        <v>42</v>
      </c>
      <c r="AE66" s="1">
        <f t="shared" si="10"/>
        <v>50</v>
      </c>
      <c r="AF66" s="5" t="str">
        <f t="shared" si="11"/>
        <v>TEAM 42</v>
      </c>
      <c r="AG66" s="5" t="str">
        <f t="shared" si="11"/>
        <v>TEAM 50</v>
      </c>
      <c r="AH66" s="27" t="s">
        <v>102</v>
      </c>
      <c r="AI66" s="1" t="str">
        <f t="shared" si="12"/>
        <v>42</v>
      </c>
      <c r="AJ66" s="1" t="str">
        <f t="shared" si="12"/>
        <v>50</v>
      </c>
      <c r="AK66" s="1">
        <f t="shared" si="13"/>
        <v>52</v>
      </c>
      <c r="AL66" s="1">
        <f t="shared" si="13"/>
        <v>60</v>
      </c>
      <c r="AM66" s="5" t="str">
        <f t="shared" si="14"/>
        <v>TEAM 52</v>
      </c>
      <c r="AN66" s="5" t="str">
        <f t="shared" si="14"/>
        <v>TEAM 60</v>
      </c>
      <c r="AO66" s="37" t="s">
        <v>103</v>
      </c>
      <c r="AP66" s="1" t="str">
        <f t="shared" si="15"/>
        <v>52</v>
      </c>
      <c r="AQ66" s="1" t="str">
        <f t="shared" si="15"/>
        <v>60</v>
      </c>
      <c r="AR66" s="1">
        <f t="shared" si="16"/>
        <v>62</v>
      </c>
      <c r="AS66" s="1">
        <f t="shared" si="16"/>
        <v>70</v>
      </c>
      <c r="AT66" s="5" t="str">
        <f t="shared" si="17"/>
        <v>TEAM 62</v>
      </c>
      <c r="AU66" s="5" t="str">
        <f t="shared" si="17"/>
        <v>TEAM 70</v>
      </c>
    </row>
    <row r="67" spans="1:47" ht="14" thickTop="1" thickBot="1" x14ac:dyDescent="0.35">
      <c r="A67" s="32" t="s">
        <v>10</v>
      </c>
      <c r="B67" s="5" t="s">
        <v>94</v>
      </c>
      <c r="C67" s="5" t="s">
        <v>99</v>
      </c>
      <c r="D67" s="33" t="s">
        <v>175</v>
      </c>
      <c r="E67" s="1" t="str">
        <f t="shared" si="18"/>
        <v xml:space="preserve"> 5</v>
      </c>
      <c r="F67" s="1" t="str">
        <f t="shared" si="18"/>
        <v xml:space="preserve"> 4</v>
      </c>
      <c r="G67" s="1">
        <f t="shared" si="19"/>
        <v>15</v>
      </c>
      <c r="H67" s="1">
        <f t="shared" si="19"/>
        <v>14</v>
      </c>
      <c r="I67" s="5" t="str">
        <f t="shared" si="20"/>
        <v>TEAM 15</v>
      </c>
      <c r="J67" s="5" t="str">
        <f t="shared" si="20"/>
        <v>TEAM 14</v>
      </c>
      <c r="K67" s="197" t="s">
        <v>154</v>
      </c>
      <c r="L67" s="197" t="s">
        <v>153</v>
      </c>
      <c r="M67" s="34" t="s">
        <v>11</v>
      </c>
      <c r="N67" s="1" t="str">
        <f t="shared" si="3"/>
        <v>15</v>
      </c>
      <c r="O67" s="1" t="str">
        <f t="shared" si="3"/>
        <v>14</v>
      </c>
      <c r="P67" s="1">
        <f t="shared" si="4"/>
        <v>25</v>
      </c>
      <c r="Q67" s="1">
        <f t="shared" si="4"/>
        <v>24</v>
      </c>
      <c r="R67" s="5" t="str">
        <f t="shared" si="5"/>
        <v>TEAM 25</v>
      </c>
      <c r="S67" s="5" t="str">
        <f t="shared" si="5"/>
        <v>TEAM 24</v>
      </c>
      <c r="T67" s="35" t="s">
        <v>12</v>
      </c>
      <c r="U67" s="1" t="str">
        <f t="shared" si="6"/>
        <v>25</v>
      </c>
      <c r="V67" s="1" t="str">
        <f t="shared" si="6"/>
        <v>24</v>
      </c>
      <c r="W67" s="1">
        <f t="shared" si="7"/>
        <v>35</v>
      </c>
      <c r="X67" s="1">
        <f t="shared" si="7"/>
        <v>34</v>
      </c>
      <c r="Y67" s="5" t="str">
        <f t="shared" si="8"/>
        <v>TEAM 35</v>
      </c>
      <c r="Z67" s="5" t="str">
        <f t="shared" si="8"/>
        <v>TEAM 34</v>
      </c>
      <c r="AA67" s="36" t="s">
        <v>13</v>
      </c>
      <c r="AB67" s="1" t="str">
        <f t="shared" si="9"/>
        <v>35</v>
      </c>
      <c r="AC67" s="1" t="str">
        <f t="shared" si="9"/>
        <v>34</v>
      </c>
      <c r="AD67" s="1">
        <f t="shared" si="10"/>
        <v>45</v>
      </c>
      <c r="AE67" s="1">
        <f t="shared" si="10"/>
        <v>44</v>
      </c>
      <c r="AF67" s="5" t="str">
        <f t="shared" si="11"/>
        <v>TEAM 45</v>
      </c>
      <c r="AG67" s="5" t="str">
        <f t="shared" si="11"/>
        <v>TEAM 44</v>
      </c>
      <c r="AH67" s="27" t="s">
        <v>102</v>
      </c>
      <c r="AI67" s="1" t="str">
        <f t="shared" si="12"/>
        <v>45</v>
      </c>
      <c r="AJ67" s="1" t="str">
        <f t="shared" si="12"/>
        <v>44</v>
      </c>
      <c r="AK67" s="1">
        <f t="shared" si="13"/>
        <v>55</v>
      </c>
      <c r="AL67" s="1">
        <f t="shared" si="13"/>
        <v>54</v>
      </c>
      <c r="AM67" s="5" t="str">
        <f t="shared" si="14"/>
        <v>TEAM 55</v>
      </c>
      <c r="AN67" s="5" t="str">
        <f t="shared" si="14"/>
        <v>TEAM 54</v>
      </c>
      <c r="AO67" s="37" t="s">
        <v>103</v>
      </c>
      <c r="AP67" s="1" t="str">
        <f t="shared" si="15"/>
        <v>55</v>
      </c>
      <c r="AQ67" s="1" t="str">
        <f t="shared" si="15"/>
        <v>54</v>
      </c>
      <c r="AR67" s="1">
        <f t="shared" si="16"/>
        <v>65</v>
      </c>
      <c r="AS67" s="1">
        <f t="shared" si="16"/>
        <v>64</v>
      </c>
      <c r="AT67" s="5" t="str">
        <f t="shared" si="17"/>
        <v>TEAM 65</v>
      </c>
      <c r="AU67" s="5" t="str">
        <f t="shared" si="17"/>
        <v>TEAM 64</v>
      </c>
    </row>
    <row r="68" spans="1:47" ht="14" thickTop="1" thickBot="1" x14ac:dyDescent="0.35">
      <c r="A68" s="32" t="s">
        <v>10</v>
      </c>
      <c r="B68" s="5" t="s">
        <v>93</v>
      </c>
      <c r="C68" s="5" t="s">
        <v>100</v>
      </c>
      <c r="D68" s="33" t="s">
        <v>175</v>
      </c>
      <c r="E68" s="1" t="str">
        <f t="shared" si="18"/>
        <v xml:space="preserve"> 3</v>
      </c>
      <c r="F68" s="1" t="str">
        <f t="shared" si="18"/>
        <v xml:space="preserve"> 8</v>
      </c>
      <c r="G68" s="1">
        <f t="shared" si="19"/>
        <v>13</v>
      </c>
      <c r="H68" s="1">
        <f t="shared" si="19"/>
        <v>18</v>
      </c>
      <c r="I68" s="5" t="str">
        <f t="shared" si="20"/>
        <v>TEAM 13</v>
      </c>
      <c r="J68" s="5" t="str">
        <f t="shared" si="20"/>
        <v>TEAM 18</v>
      </c>
      <c r="K68" s="197" t="s">
        <v>152</v>
      </c>
      <c r="L68" s="197" t="s">
        <v>157</v>
      </c>
      <c r="M68" s="34" t="s">
        <v>11</v>
      </c>
      <c r="N68" s="1" t="str">
        <f t="shared" si="3"/>
        <v>13</v>
      </c>
      <c r="O68" s="1" t="str">
        <f t="shared" si="3"/>
        <v>18</v>
      </c>
      <c r="P68" s="1">
        <f t="shared" si="4"/>
        <v>23</v>
      </c>
      <c r="Q68" s="1">
        <f t="shared" si="4"/>
        <v>28</v>
      </c>
      <c r="R68" s="5" t="str">
        <f t="shared" si="5"/>
        <v>TEAM 23</v>
      </c>
      <c r="S68" s="5" t="str">
        <f t="shared" si="5"/>
        <v>TEAM 28</v>
      </c>
      <c r="T68" s="35" t="s">
        <v>12</v>
      </c>
      <c r="U68" s="1" t="str">
        <f t="shared" si="6"/>
        <v>23</v>
      </c>
      <c r="V68" s="1" t="str">
        <f t="shared" si="6"/>
        <v>28</v>
      </c>
      <c r="W68" s="1">
        <f t="shared" si="7"/>
        <v>33</v>
      </c>
      <c r="X68" s="1">
        <f t="shared" si="7"/>
        <v>38</v>
      </c>
      <c r="Y68" s="5" t="str">
        <f t="shared" si="8"/>
        <v>TEAM 33</v>
      </c>
      <c r="Z68" s="5" t="str">
        <f t="shared" si="8"/>
        <v>TEAM 38</v>
      </c>
      <c r="AA68" s="36" t="s">
        <v>13</v>
      </c>
      <c r="AB68" s="1" t="str">
        <f t="shared" si="9"/>
        <v>33</v>
      </c>
      <c r="AC68" s="1" t="str">
        <f t="shared" si="9"/>
        <v>38</v>
      </c>
      <c r="AD68" s="1">
        <f t="shared" si="10"/>
        <v>43</v>
      </c>
      <c r="AE68" s="1">
        <f t="shared" si="10"/>
        <v>48</v>
      </c>
      <c r="AF68" s="5" t="str">
        <f t="shared" si="11"/>
        <v>TEAM 43</v>
      </c>
      <c r="AG68" s="5" t="str">
        <f t="shared" si="11"/>
        <v>TEAM 48</v>
      </c>
      <c r="AH68" s="27" t="s">
        <v>102</v>
      </c>
      <c r="AI68" s="1" t="str">
        <f t="shared" si="12"/>
        <v>43</v>
      </c>
      <c r="AJ68" s="1" t="str">
        <f t="shared" si="12"/>
        <v>48</v>
      </c>
      <c r="AK68" s="1">
        <f t="shared" si="13"/>
        <v>53</v>
      </c>
      <c r="AL68" s="1">
        <f t="shared" si="13"/>
        <v>58</v>
      </c>
      <c r="AM68" s="5" t="str">
        <f t="shared" si="14"/>
        <v>TEAM 53</v>
      </c>
      <c r="AN68" s="5" t="str">
        <f t="shared" si="14"/>
        <v>TEAM 58</v>
      </c>
      <c r="AO68" s="37" t="s">
        <v>103</v>
      </c>
      <c r="AP68" s="1" t="str">
        <f t="shared" si="15"/>
        <v>53</v>
      </c>
      <c r="AQ68" s="1" t="str">
        <f t="shared" si="15"/>
        <v>58</v>
      </c>
      <c r="AR68" s="1">
        <f t="shared" si="16"/>
        <v>63</v>
      </c>
      <c r="AS68" s="1">
        <f t="shared" si="16"/>
        <v>68</v>
      </c>
      <c r="AT68" s="5" t="str">
        <f t="shared" si="17"/>
        <v>TEAM 63</v>
      </c>
      <c r="AU68" s="5" t="str">
        <f t="shared" si="17"/>
        <v>TEAM 68</v>
      </c>
    </row>
    <row r="69" spans="1:47" ht="14" thickTop="1" thickBot="1" x14ac:dyDescent="0.35">
      <c r="A69" s="32" t="s">
        <v>10</v>
      </c>
      <c r="B69" s="5" t="s">
        <v>95</v>
      </c>
      <c r="C69" s="5" t="s">
        <v>98</v>
      </c>
      <c r="D69" s="33" t="s">
        <v>175</v>
      </c>
      <c r="E69" s="1" t="str">
        <f t="shared" si="18"/>
        <v xml:space="preserve"> 9</v>
      </c>
      <c r="F69" s="1" t="str">
        <f t="shared" si="18"/>
        <v xml:space="preserve"> 7</v>
      </c>
      <c r="G69" s="1">
        <f t="shared" si="19"/>
        <v>19</v>
      </c>
      <c r="H69" s="1">
        <f t="shared" si="19"/>
        <v>17</v>
      </c>
      <c r="I69" s="5" t="str">
        <f t="shared" si="20"/>
        <v>TEAM 19</v>
      </c>
      <c r="J69" s="5" t="str">
        <f t="shared" si="20"/>
        <v>TEAM 17</v>
      </c>
      <c r="K69" s="197" t="s">
        <v>158</v>
      </c>
      <c r="L69" s="197" t="s">
        <v>156</v>
      </c>
      <c r="M69" s="34" t="s">
        <v>11</v>
      </c>
      <c r="N69" s="1" t="str">
        <f t="shared" si="3"/>
        <v>19</v>
      </c>
      <c r="O69" s="1" t="str">
        <f t="shared" si="3"/>
        <v>17</v>
      </c>
      <c r="P69" s="1">
        <f t="shared" si="4"/>
        <v>29</v>
      </c>
      <c r="Q69" s="1">
        <f t="shared" si="4"/>
        <v>27</v>
      </c>
      <c r="R69" s="5" t="str">
        <f t="shared" si="5"/>
        <v>TEAM 29</v>
      </c>
      <c r="S69" s="5" t="str">
        <f t="shared" si="5"/>
        <v>TEAM 27</v>
      </c>
      <c r="T69" s="35" t="s">
        <v>12</v>
      </c>
      <c r="U69" s="1" t="str">
        <f t="shared" si="6"/>
        <v>29</v>
      </c>
      <c r="V69" s="1" t="str">
        <f t="shared" si="6"/>
        <v>27</v>
      </c>
      <c r="W69" s="1">
        <f t="shared" si="7"/>
        <v>39</v>
      </c>
      <c r="X69" s="1">
        <f t="shared" si="7"/>
        <v>37</v>
      </c>
      <c r="Y69" s="5" t="str">
        <f t="shared" si="8"/>
        <v>TEAM 39</v>
      </c>
      <c r="Z69" s="5" t="str">
        <f t="shared" si="8"/>
        <v>TEAM 37</v>
      </c>
      <c r="AA69" s="36" t="s">
        <v>13</v>
      </c>
      <c r="AB69" s="1" t="str">
        <f t="shared" si="9"/>
        <v>39</v>
      </c>
      <c r="AC69" s="1" t="str">
        <f t="shared" si="9"/>
        <v>37</v>
      </c>
      <c r="AD69" s="1">
        <f t="shared" si="10"/>
        <v>49</v>
      </c>
      <c r="AE69" s="1">
        <f t="shared" si="10"/>
        <v>47</v>
      </c>
      <c r="AF69" s="5" t="str">
        <f t="shared" si="11"/>
        <v>TEAM 49</v>
      </c>
      <c r="AG69" s="5" t="str">
        <f t="shared" si="11"/>
        <v>TEAM 47</v>
      </c>
      <c r="AH69" s="27" t="s">
        <v>102</v>
      </c>
      <c r="AI69" s="1" t="str">
        <f t="shared" si="12"/>
        <v>49</v>
      </c>
      <c r="AJ69" s="1" t="str">
        <f t="shared" si="12"/>
        <v>47</v>
      </c>
      <c r="AK69" s="1">
        <f t="shared" si="13"/>
        <v>59</v>
      </c>
      <c r="AL69" s="1">
        <f t="shared" si="13"/>
        <v>57</v>
      </c>
      <c r="AM69" s="5" t="str">
        <f t="shared" si="14"/>
        <v>TEAM 59</v>
      </c>
      <c r="AN69" s="5" t="str">
        <f t="shared" si="14"/>
        <v>TEAM 57</v>
      </c>
      <c r="AO69" s="37" t="s">
        <v>103</v>
      </c>
      <c r="AP69" s="1" t="str">
        <f t="shared" si="15"/>
        <v>59</v>
      </c>
      <c r="AQ69" s="1" t="str">
        <f t="shared" si="15"/>
        <v>57</v>
      </c>
      <c r="AR69" s="1">
        <f t="shared" si="16"/>
        <v>69</v>
      </c>
      <c r="AS69" s="1">
        <f t="shared" si="16"/>
        <v>67</v>
      </c>
      <c r="AT69" s="5" t="str">
        <f t="shared" si="17"/>
        <v>TEAM 69</v>
      </c>
      <c r="AU69" s="5" t="str">
        <f t="shared" si="17"/>
        <v>TEAM 67</v>
      </c>
    </row>
    <row r="70" spans="1:47" ht="14" thickTop="1" thickBot="1" x14ac:dyDescent="0.35">
      <c r="A70" s="32" t="s">
        <v>10</v>
      </c>
      <c r="B70" s="5" t="s">
        <v>101</v>
      </c>
      <c r="C70" s="5" t="s">
        <v>95</v>
      </c>
      <c r="D70" s="33" t="s">
        <v>175</v>
      </c>
      <c r="E70" s="1" t="str">
        <f t="shared" si="18"/>
        <v>10</v>
      </c>
      <c r="F70" s="1" t="str">
        <f t="shared" si="18"/>
        <v xml:space="preserve"> 9</v>
      </c>
      <c r="G70" s="1">
        <f t="shared" si="19"/>
        <v>20</v>
      </c>
      <c r="H70" s="1">
        <f t="shared" si="19"/>
        <v>19</v>
      </c>
      <c r="I70" s="5" t="str">
        <f t="shared" si="20"/>
        <v>TEAM 20</v>
      </c>
      <c r="J70" s="5" t="str">
        <f t="shared" si="20"/>
        <v>TEAM 19</v>
      </c>
      <c r="K70" s="197" t="s">
        <v>159</v>
      </c>
      <c r="L70" s="197" t="s">
        <v>158</v>
      </c>
      <c r="M70" s="34" t="s">
        <v>11</v>
      </c>
      <c r="N70" s="1" t="str">
        <f t="shared" ref="N70:O94" si="21">RIGHT(I70,2)</f>
        <v>20</v>
      </c>
      <c r="O70" s="1" t="str">
        <f t="shared" si="21"/>
        <v>19</v>
      </c>
      <c r="P70" s="1">
        <f t="shared" ref="P70:Q94" si="22">N70+10</f>
        <v>30</v>
      </c>
      <c r="Q70" s="1">
        <f t="shared" si="22"/>
        <v>29</v>
      </c>
      <c r="R70" s="5" t="str">
        <f t="shared" ref="R70:S94" si="23">CONCATENATE("TEAM ",P70)</f>
        <v>TEAM 30</v>
      </c>
      <c r="S70" s="5" t="str">
        <f t="shared" si="23"/>
        <v>TEAM 29</v>
      </c>
      <c r="T70" s="35" t="s">
        <v>12</v>
      </c>
      <c r="U70" s="1" t="str">
        <f t="shared" ref="U70:V94" si="24">RIGHT(R70,2)</f>
        <v>30</v>
      </c>
      <c r="V70" s="1" t="str">
        <f t="shared" si="24"/>
        <v>29</v>
      </c>
      <c r="W70" s="1">
        <f t="shared" ref="W70:X94" si="25">U70+10</f>
        <v>40</v>
      </c>
      <c r="X70" s="1">
        <f t="shared" si="25"/>
        <v>39</v>
      </c>
      <c r="Y70" s="5" t="str">
        <f t="shared" ref="Y70:Z94" si="26">CONCATENATE("TEAM ",W70)</f>
        <v>TEAM 40</v>
      </c>
      <c r="Z70" s="5" t="str">
        <f t="shared" si="26"/>
        <v>TEAM 39</v>
      </c>
      <c r="AA70" s="36" t="s">
        <v>13</v>
      </c>
      <c r="AB70" s="1" t="str">
        <f t="shared" ref="AB70:AC94" si="27">RIGHT(Y70,2)</f>
        <v>40</v>
      </c>
      <c r="AC70" s="1" t="str">
        <f t="shared" si="27"/>
        <v>39</v>
      </c>
      <c r="AD70" s="1">
        <f t="shared" ref="AD70:AE94" si="28">AB70+10</f>
        <v>50</v>
      </c>
      <c r="AE70" s="1">
        <f t="shared" si="28"/>
        <v>49</v>
      </c>
      <c r="AF70" s="5" t="str">
        <f t="shared" ref="AF70:AG94" si="29">CONCATENATE("TEAM ",AD70)</f>
        <v>TEAM 50</v>
      </c>
      <c r="AG70" s="5" t="str">
        <f t="shared" si="29"/>
        <v>TEAM 49</v>
      </c>
      <c r="AH70" s="27" t="s">
        <v>102</v>
      </c>
      <c r="AI70" s="1" t="str">
        <f t="shared" ref="AI70:AJ94" si="30">RIGHT(AF70,2)</f>
        <v>50</v>
      </c>
      <c r="AJ70" s="1" t="str">
        <f t="shared" si="30"/>
        <v>49</v>
      </c>
      <c r="AK70" s="1">
        <f t="shared" ref="AK70:AL94" si="31">AI70+10</f>
        <v>60</v>
      </c>
      <c r="AL70" s="1">
        <f t="shared" si="31"/>
        <v>59</v>
      </c>
      <c r="AM70" s="5" t="str">
        <f t="shared" ref="AM70:AN94" si="32">CONCATENATE("TEAM ",AK70)</f>
        <v>TEAM 60</v>
      </c>
      <c r="AN70" s="5" t="str">
        <f t="shared" si="32"/>
        <v>TEAM 59</v>
      </c>
      <c r="AO70" s="37" t="s">
        <v>103</v>
      </c>
      <c r="AP70" s="1" t="str">
        <f t="shared" ref="AP70:AQ94" si="33">RIGHT(AM70,2)</f>
        <v>60</v>
      </c>
      <c r="AQ70" s="1" t="str">
        <f t="shared" si="33"/>
        <v>59</v>
      </c>
      <c r="AR70" s="1">
        <f t="shared" ref="AR70:AS94" si="34">AP70+10</f>
        <v>70</v>
      </c>
      <c r="AS70" s="1">
        <f t="shared" si="34"/>
        <v>69</v>
      </c>
      <c r="AT70" s="5" t="str">
        <f t="shared" ref="AT70:AU94" si="35">CONCATENATE("TEAM ",AR70)</f>
        <v>TEAM 70</v>
      </c>
      <c r="AU70" s="5" t="str">
        <f t="shared" si="35"/>
        <v>TEAM 69</v>
      </c>
    </row>
    <row r="71" spans="1:47" ht="14" thickTop="1" thickBot="1" x14ac:dyDescent="0.35">
      <c r="A71" s="32" t="s">
        <v>10</v>
      </c>
      <c r="B71" s="5" t="s">
        <v>96</v>
      </c>
      <c r="C71" s="5" t="s">
        <v>94</v>
      </c>
      <c r="D71" s="33" t="s">
        <v>175</v>
      </c>
      <c r="E71" s="1" t="str">
        <f t="shared" si="18"/>
        <v xml:space="preserve"> 2</v>
      </c>
      <c r="F71" s="1" t="str">
        <f t="shared" si="18"/>
        <v xml:space="preserve"> 5</v>
      </c>
      <c r="G71" s="1">
        <f t="shared" si="19"/>
        <v>12</v>
      </c>
      <c r="H71" s="1">
        <f t="shared" si="19"/>
        <v>15</v>
      </c>
      <c r="I71" s="5" t="str">
        <f t="shared" si="20"/>
        <v>TEAM 12</v>
      </c>
      <c r="J71" s="5" t="str">
        <f t="shared" si="20"/>
        <v>TEAM 15</v>
      </c>
      <c r="K71" s="197" t="s">
        <v>151</v>
      </c>
      <c r="L71" s="197" t="s">
        <v>154</v>
      </c>
      <c r="M71" s="34" t="s">
        <v>11</v>
      </c>
      <c r="N71" s="1" t="str">
        <f t="shared" si="21"/>
        <v>12</v>
      </c>
      <c r="O71" s="1" t="str">
        <f t="shared" si="21"/>
        <v>15</v>
      </c>
      <c r="P71" s="1">
        <f t="shared" si="22"/>
        <v>22</v>
      </c>
      <c r="Q71" s="1">
        <f t="shared" si="22"/>
        <v>25</v>
      </c>
      <c r="R71" s="5" t="str">
        <f t="shared" si="23"/>
        <v>TEAM 22</v>
      </c>
      <c r="S71" s="5" t="str">
        <f t="shared" si="23"/>
        <v>TEAM 25</v>
      </c>
      <c r="T71" s="35" t="s">
        <v>12</v>
      </c>
      <c r="U71" s="1" t="str">
        <f t="shared" si="24"/>
        <v>22</v>
      </c>
      <c r="V71" s="1" t="str">
        <f t="shared" si="24"/>
        <v>25</v>
      </c>
      <c r="W71" s="1">
        <f t="shared" si="25"/>
        <v>32</v>
      </c>
      <c r="X71" s="1">
        <f t="shared" si="25"/>
        <v>35</v>
      </c>
      <c r="Y71" s="5" t="str">
        <f t="shared" si="26"/>
        <v>TEAM 32</v>
      </c>
      <c r="Z71" s="5" t="str">
        <f t="shared" si="26"/>
        <v>TEAM 35</v>
      </c>
      <c r="AA71" s="36" t="s">
        <v>13</v>
      </c>
      <c r="AB71" s="1" t="str">
        <f t="shared" si="27"/>
        <v>32</v>
      </c>
      <c r="AC71" s="1" t="str">
        <f t="shared" si="27"/>
        <v>35</v>
      </c>
      <c r="AD71" s="1">
        <f t="shared" si="28"/>
        <v>42</v>
      </c>
      <c r="AE71" s="1">
        <f t="shared" si="28"/>
        <v>45</v>
      </c>
      <c r="AF71" s="5" t="str">
        <f t="shared" si="29"/>
        <v>TEAM 42</v>
      </c>
      <c r="AG71" s="5" t="str">
        <f t="shared" si="29"/>
        <v>TEAM 45</v>
      </c>
      <c r="AH71" s="27" t="s">
        <v>102</v>
      </c>
      <c r="AI71" s="1" t="str">
        <f t="shared" si="30"/>
        <v>42</v>
      </c>
      <c r="AJ71" s="1" t="str">
        <f t="shared" si="30"/>
        <v>45</v>
      </c>
      <c r="AK71" s="1">
        <f t="shared" si="31"/>
        <v>52</v>
      </c>
      <c r="AL71" s="1">
        <f t="shared" si="31"/>
        <v>55</v>
      </c>
      <c r="AM71" s="5" t="str">
        <f t="shared" si="32"/>
        <v>TEAM 52</v>
      </c>
      <c r="AN71" s="5" t="str">
        <f t="shared" si="32"/>
        <v>TEAM 55</v>
      </c>
      <c r="AO71" s="37" t="s">
        <v>103</v>
      </c>
      <c r="AP71" s="1" t="str">
        <f t="shared" si="33"/>
        <v>52</v>
      </c>
      <c r="AQ71" s="1" t="str">
        <f t="shared" si="33"/>
        <v>55</v>
      </c>
      <c r="AR71" s="1">
        <f t="shared" si="34"/>
        <v>62</v>
      </c>
      <c r="AS71" s="1">
        <f t="shared" si="34"/>
        <v>65</v>
      </c>
      <c r="AT71" s="5" t="str">
        <f t="shared" si="35"/>
        <v>TEAM 62</v>
      </c>
      <c r="AU71" s="5" t="str">
        <f t="shared" si="35"/>
        <v>TEAM 65</v>
      </c>
    </row>
    <row r="72" spans="1:47" ht="14" thickTop="1" thickBot="1" x14ac:dyDescent="0.35">
      <c r="A72" s="32" t="s">
        <v>10</v>
      </c>
      <c r="B72" s="5" t="s">
        <v>98</v>
      </c>
      <c r="C72" s="5" t="s">
        <v>97</v>
      </c>
      <c r="D72" s="33" t="s">
        <v>175</v>
      </c>
      <c r="E72" s="1" t="str">
        <f t="shared" si="18"/>
        <v xml:space="preserve"> 7</v>
      </c>
      <c r="F72" s="1" t="str">
        <f t="shared" si="18"/>
        <v xml:space="preserve"> 1</v>
      </c>
      <c r="G72" s="1">
        <f t="shared" si="19"/>
        <v>17</v>
      </c>
      <c r="H72" s="1">
        <f t="shared" si="19"/>
        <v>11</v>
      </c>
      <c r="I72" s="5" t="str">
        <f t="shared" si="20"/>
        <v>TEAM 17</v>
      </c>
      <c r="J72" s="5" t="str">
        <f t="shared" si="20"/>
        <v>TEAM 11</v>
      </c>
      <c r="K72" s="197" t="s">
        <v>156</v>
      </c>
      <c r="L72" s="197" t="s">
        <v>150</v>
      </c>
      <c r="M72" s="34" t="s">
        <v>11</v>
      </c>
      <c r="N72" s="1" t="str">
        <f t="shared" si="21"/>
        <v>17</v>
      </c>
      <c r="O72" s="1" t="str">
        <f t="shared" si="21"/>
        <v>11</v>
      </c>
      <c r="P72" s="1">
        <f t="shared" si="22"/>
        <v>27</v>
      </c>
      <c r="Q72" s="1">
        <f t="shared" si="22"/>
        <v>21</v>
      </c>
      <c r="R72" s="5" t="str">
        <f t="shared" si="23"/>
        <v>TEAM 27</v>
      </c>
      <c r="S72" s="5" t="str">
        <f t="shared" si="23"/>
        <v>TEAM 21</v>
      </c>
      <c r="T72" s="35" t="s">
        <v>12</v>
      </c>
      <c r="U72" s="1" t="str">
        <f t="shared" si="24"/>
        <v>27</v>
      </c>
      <c r="V72" s="1" t="str">
        <f t="shared" si="24"/>
        <v>21</v>
      </c>
      <c r="W72" s="1">
        <f t="shared" si="25"/>
        <v>37</v>
      </c>
      <c r="X72" s="1">
        <f t="shared" si="25"/>
        <v>31</v>
      </c>
      <c r="Y72" s="5" t="str">
        <f t="shared" si="26"/>
        <v>TEAM 37</v>
      </c>
      <c r="Z72" s="5" t="str">
        <f t="shared" si="26"/>
        <v>TEAM 31</v>
      </c>
      <c r="AA72" s="36" t="s">
        <v>13</v>
      </c>
      <c r="AB72" s="1" t="str">
        <f t="shared" si="27"/>
        <v>37</v>
      </c>
      <c r="AC72" s="1" t="str">
        <f t="shared" si="27"/>
        <v>31</v>
      </c>
      <c r="AD72" s="1">
        <f t="shared" si="28"/>
        <v>47</v>
      </c>
      <c r="AE72" s="1">
        <f t="shared" si="28"/>
        <v>41</v>
      </c>
      <c r="AF72" s="5" t="str">
        <f t="shared" si="29"/>
        <v>TEAM 47</v>
      </c>
      <c r="AG72" s="5" t="str">
        <f t="shared" si="29"/>
        <v>TEAM 41</v>
      </c>
      <c r="AH72" s="27" t="s">
        <v>102</v>
      </c>
      <c r="AI72" s="1" t="str">
        <f t="shared" si="30"/>
        <v>47</v>
      </c>
      <c r="AJ72" s="1" t="str">
        <f t="shared" si="30"/>
        <v>41</v>
      </c>
      <c r="AK72" s="1">
        <f t="shared" si="31"/>
        <v>57</v>
      </c>
      <c r="AL72" s="1">
        <f t="shared" si="31"/>
        <v>51</v>
      </c>
      <c r="AM72" s="5" t="str">
        <f t="shared" si="32"/>
        <v>TEAM 57</v>
      </c>
      <c r="AN72" s="5" t="str">
        <f t="shared" si="32"/>
        <v>TEAM 51</v>
      </c>
      <c r="AO72" s="37" t="s">
        <v>103</v>
      </c>
      <c r="AP72" s="1" t="str">
        <f t="shared" si="33"/>
        <v>57</v>
      </c>
      <c r="AQ72" s="1" t="str">
        <f t="shared" si="33"/>
        <v>51</v>
      </c>
      <c r="AR72" s="1">
        <f t="shared" si="34"/>
        <v>67</v>
      </c>
      <c r="AS72" s="1">
        <f t="shared" si="34"/>
        <v>61</v>
      </c>
      <c r="AT72" s="5" t="str">
        <f t="shared" si="35"/>
        <v>TEAM 67</v>
      </c>
      <c r="AU72" s="5" t="str">
        <f t="shared" si="35"/>
        <v>TEAM 61</v>
      </c>
    </row>
    <row r="73" spans="1:47" ht="14" thickTop="1" thickBot="1" x14ac:dyDescent="0.35">
      <c r="A73" s="32" t="s">
        <v>10</v>
      </c>
      <c r="B73" s="5" t="s">
        <v>99</v>
      </c>
      <c r="C73" s="5" t="s">
        <v>93</v>
      </c>
      <c r="D73" s="33" t="s">
        <v>175</v>
      </c>
      <c r="E73" s="1" t="str">
        <f t="shared" si="18"/>
        <v xml:space="preserve"> 4</v>
      </c>
      <c r="F73" s="1" t="str">
        <f t="shared" si="18"/>
        <v xml:space="preserve"> 3</v>
      </c>
      <c r="G73" s="1">
        <f t="shared" si="19"/>
        <v>14</v>
      </c>
      <c r="H73" s="1">
        <f t="shared" si="19"/>
        <v>13</v>
      </c>
      <c r="I73" s="5" t="str">
        <f t="shared" si="20"/>
        <v>TEAM 14</v>
      </c>
      <c r="J73" s="5" t="str">
        <f t="shared" si="20"/>
        <v>TEAM 13</v>
      </c>
      <c r="K73" s="197" t="s">
        <v>153</v>
      </c>
      <c r="L73" s="197" t="s">
        <v>152</v>
      </c>
      <c r="M73" s="34" t="s">
        <v>11</v>
      </c>
      <c r="N73" s="1" t="str">
        <f t="shared" si="21"/>
        <v>14</v>
      </c>
      <c r="O73" s="1" t="str">
        <f t="shared" si="21"/>
        <v>13</v>
      </c>
      <c r="P73" s="1">
        <f t="shared" si="22"/>
        <v>24</v>
      </c>
      <c r="Q73" s="1">
        <f t="shared" si="22"/>
        <v>23</v>
      </c>
      <c r="R73" s="5" t="str">
        <f t="shared" si="23"/>
        <v>TEAM 24</v>
      </c>
      <c r="S73" s="5" t="str">
        <f t="shared" si="23"/>
        <v>TEAM 23</v>
      </c>
      <c r="T73" s="35" t="s">
        <v>12</v>
      </c>
      <c r="U73" s="1" t="str">
        <f t="shared" si="24"/>
        <v>24</v>
      </c>
      <c r="V73" s="1" t="str">
        <f t="shared" si="24"/>
        <v>23</v>
      </c>
      <c r="W73" s="1">
        <f t="shared" si="25"/>
        <v>34</v>
      </c>
      <c r="X73" s="1">
        <f t="shared" si="25"/>
        <v>33</v>
      </c>
      <c r="Y73" s="5" t="str">
        <f t="shared" si="26"/>
        <v>TEAM 34</v>
      </c>
      <c r="Z73" s="5" t="str">
        <f t="shared" si="26"/>
        <v>TEAM 33</v>
      </c>
      <c r="AA73" s="36" t="s">
        <v>13</v>
      </c>
      <c r="AB73" s="1" t="str">
        <f t="shared" si="27"/>
        <v>34</v>
      </c>
      <c r="AC73" s="1" t="str">
        <f t="shared" si="27"/>
        <v>33</v>
      </c>
      <c r="AD73" s="1">
        <f t="shared" si="28"/>
        <v>44</v>
      </c>
      <c r="AE73" s="1">
        <f t="shared" si="28"/>
        <v>43</v>
      </c>
      <c r="AF73" s="5" t="str">
        <f t="shared" si="29"/>
        <v>TEAM 44</v>
      </c>
      <c r="AG73" s="5" t="str">
        <f t="shared" si="29"/>
        <v>TEAM 43</v>
      </c>
      <c r="AH73" s="27" t="s">
        <v>102</v>
      </c>
      <c r="AI73" s="1" t="str">
        <f t="shared" si="30"/>
        <v>44</v>
      </c>
      <c r="AJ73" s="1" t="str">
        <f t="shared" si="30"/>
        <v>43</v>
      </c>
      <c r="AK73" s="1">
        <f t="shared" si="31"/>
        <v>54</v>
      </c>
      <c r="AL73" s="1">
        <f t="shared" si="31"/>
        <v>53</v>
      </c>
      <c r="AM73" s="5" t="str">
        <f t="shared" si="32"/>
        <v>TEAM 54</v>
      </c>
      <c r="AN73" s="5" t="str">
        <f t="shared" si="32"/>
        <v>TEAM 53</v>
      </c>
      <c r="AO73" s="37" t="s">
        <v>103</v>
      </c>
      <c r="AP73" s="1" t="str">
        <f t="shared" si="33"/>
        <v>54</v>
      </c>
      <c r="AQ73" s="1" t="str">
        <f t="shared" si="33"/>
        <v>53</v>
      </c>
      <c r="AR73" s="1">
        <f t="shared" si="34"/>
        <v>64</v>
      </c>
      <c r="AS73" s="1">
        <f t="shared" si="34"/>
        <v>63</v>
      </c>
      <c r="AT73" s="5" t="str">
        <f t="shared" si="35"/>
        <v>TEAM 64</v>
      </c>
      <c r="AU73" s="5" t="str">
        <f t="shared" si="35"/>
        <v>TEAM 63</v>
      </c>
    </row>
    <row r="74" spans="1:47" ht="14" thickTop="1" thickBot="1" x14ac:dyDescent="0.35">
      <c r="A74" s="32" t="s">
        <v>10</v>
      </c>
      <c r="B74" s="5" t="s">
        <v>92</v>
      </c>
      <c r="C74" s="5" t="s">
        <v>100</v>
      </c>
      <c r="D74" s="33" t="s">
        <v>175</v>
      </c>
      <c r="E74" s="1" t="str">
        <f t="shared" si="18"/>
        <v xml:space="preserve"> 6</v>
      </c>
      <c r="F74" s="1" t="str">
        <f t="shared" si="18"/>
        <v xml:space="preserve"> 8</v>
      </c>
      <c r="G74" s="1">
        <f t="shared" si="19"/>
        <v>16</v>
      </c>
      <c r="H74" s="1">
        <f t="shared" si="19"/>
        <v>18</v>
      </c>
      <c r="I74" s="5" t="str">
        <f t="shared" si="20"/>
        <v>TEAM 16</v>
      </c>
      <c r="J74" s="5" t="str">
        <f t="shared" si="20"/>
        <v>TEAM 18</v>
      </c>
      <c r="K74" s="197" t="s">
        <v>155</v>
      </c>
      <c r="L74" s="197" t="s">
        <v>157</v>
      </c>
      <c r="M74" s="34" t="s">
        <v>11</v>
      </c>
      <c r="N74" s="1" t="str">
        <f t="shared" si="21"/>
        <v>16</v>
      </c>
      <c r="O74" s="1" t="str">
        <f t="shared" si="21"/>
        <v>18</v>
      </c>
      <c r="P74" s="1">
        <f t="shared" si="22"/>
        <v>26</v>
      </c>
      <c r="Q74" s="1">
        <f t="shared" si="22"/>
        <v>28</v>
      </c>
      <c r="R74" s="5" t="str">
        <f t="shared" si="23"/>
        <v>TEAM 26</v>
      </c>
      <c r="S74" s="5" t="str">
        <f t="shared" si="23"/>
        <v>TEAM 28</v>
      </c>
      <c r="T74" s="35" t="s">
        <v>12</v>
      </c>
      <c r="U74" s="1" t="str">
        <f t="shared" si="24"/>
        <v>26</v>
      </c>
      <c r="V74" s="1" t="str">
        <f t="shared" si="24"/>
        <v>28</v>
      </c>
      <c r="W74" s="1">
        <f t="shared" si="25"/>
        <v>36</v>
      </c>
      <c r="X74" s="1">
        <f t="shared" si="25"/>
        <v>38</v>
      </c>
      <c r="Y74" s="5" t="str">
        <f t="shared" si="26"/>
        <v>TEAM 36</v>
      </c>
      <c r="Z74" s="5" t="str">
        <f t="shared" si="26"/>
        <v>TEAM 38</v>
      </c>
      <c r="AA74" s="36" t="s">
        <v>13</v>
      </c>
      <c r="AB74" s="1" t="str">
        <f t="shared" si="27"/>
        <v>36</v>
      </c>
      <c r="AC74" s="1" t="str">
        <f t="shared" si="27"/>
        <v>38</v>
      </c>
      <c r="AD74" s="1">
        <f t="shared" si="28"/>
        <v>46</v>
      </c>
      <c r="AE74" s="1">
        <f t="shared" si="28"/>
        <v>48</v>
      </c>
      <c r="AF74" s="5" t="str">
        <f t="shared" si="29"/>
        <v>TEAM 46</v>
      </c>
      <c r="AG74" s="5" t="str">
        <f t="shared" si="29"/>
        <v>TEAM 48</v>
      </c>
      <c r="AH74" s="27" t="s">
        <v>102</v>
      </c>
      <c r="AI74" s="1" t="str">
        <f t="shared" si="30"/>
        <v>46</v>
      </c>
      <c r="AJ74" s="1" t="str">
        <f t="shared" si="30"/>
        <v>48</v>
      </c>
      <c r="AK74" s="1">
        <f t="shared" si="31"/>
        <v>56</v>
      </c>
      <c r="AL74" s="1">
        <f t="shared" si="31"/>
        <v>58</v>
      </c>
      <c r="AM74" s="5" t="str">
        <f t="shared" si="32"/>
        <v>TEAM 56</v>
      </c>
      <c r="AN74" s="5" t="str">
        <f t="shared" si="32"/>
        <v>TEAM 58</v>
      </c>
      <c r="AO74" s="37" t="s">
        <v>103</v>
      </c>
      <c r="AP74" s="1" t="str">
        <f t="shared" si="33"/>
        <v>56</v>
      </c>
      <c r="AQ74" s="1" t="str">
        <f t="shared" si="33"/>
        <v>58</v>
      </c>
      <c r="AR74" s="1">
        <f t="shared" si="34"/>
        <v>66</v>
      </c>
      <c r="AS74" s="1">
        <f t="shared" si="34"/>
        <v>68</v>
      </c>
      <c r="AT74" s="5" t="str">
        <f t="shared" si="35"/>
        <v>TEAM 66</v>
      </c>
      <c r="AU74" s="5" t="str">
        <f t="shared" si="35"/>
        <v>TEAM 68</v>
      </c>
    </row>
    <row r="75" spans="1:47" ht="14" thickTop="1" thickBot="1" x14ac:dyDescent="0.35">
      <c r="A75" s="32" t="s">
        <v>10</v>
      </c>
      <c r="B75" s="5" t="s">
        <v>93</v>
      </c>
      <c r="C75" s="5" t="s">
        <v>94</v>
      </c>
      <c r="D75" s="33" t="s">
        <v>175</v>
      </c>
      <c r="E75" s="1" t="str">
        <f t="shared" si="18"/>
        <v xml:space="preserve"> 3</v>
      </c>
      <c r="F75" s="1" t="str">
        <f t="shared" si="18"/>
        <v xml:space="preserve"> 5</v>
      </c>
      <c r="G75" s="1">
        <f t="shared" si="19"/>
        <v>13</v>
      </c>
      <c r="H75" s="1">
        <f t="shared" si="19"/>
        <v>15</v>
      </c>
      <c r="I75" s="5" t="str">
        <f t="shared" si="20"/>
        <v>TEAM 13</v>
      </c>
      <c r="J75" s="5" t="str">
        <f t="shared" si="20"/>
        <v>TEAM 15</v>
      </c>
      <c r="K75" s="197" t="s">
        <v>152</v>
      </c>
      <c r="L75" s="197" t="s">
        <v>154</v>
      </c>
      <c r="M75" s="34" t="s">
        <v>11</v>
      </c>
      <c r="N75" s="1" t="str">
        <f t="shared" si="21"/>
        <v>13</v>
      </c>
      <c r="O75" s="1" t="str">
        <f t="shared" si="21"/>
        <v>15</v>
      </c>
      <c r="P75" s="1">
        <f t="shared" si="22"/>
        <v>23</v>
      </c>
      <c r="Q75" s="1">
        <f t="shared" si="22"/>
        <v>25</v>
      </c>
      <c r="R75" s="5" t="str">
        <f t="shared" si="23"/>
        <v>TEAM 23</v>
      </c>
      <c r="S75" s="5" t="str">
        <f t="shared" si="23"/>
        <v>TEAM 25</v>
      </c>
      <c r="T75" s="35" t="s">
        <v>12</v>
      </c>
      <c r="U75" s="1" t="str">
        <f t="shared" si="24"/>
        <v>23</v>
      </c>
      <c r="V75" s="1" t="str">
        <f t="shared" si="24"/>
        <v>25</v>
      </c>
      <c r="W75" s="1">
        <f t="shared" si="25"/>
        <v>33</v>
      </c>
      <c r="X75" s="1">
        <f t="shared" si="25"/>
        <v>35</v>
      </c>
      <c r="Y75" s="5" t="str">
        <f t="shared" si="26"/>
        <v>TEAM 33</v>
      </c>
      <c r="Z75" s="5" t="str">
        <f t="shared" si="26"/>
        <v>TEAM 35</v>
      </c>
      <c r="AA75" s="36" t="s">
        <v>13</v>
      </c>
      <c r="AB75" s="1" t="str">
        <f t="shared" si="27"/>
        <v>33</v>
      </c>
      <c r="AC75" s="1" t="str">
        <f t="shared" si="27"/>
        <v>35</v>
      </c>
      <c r="AD75" s="1">
        <f t="shared" si="28"/>
        <v>43</v>
      </c>
      <c r="AE75" s="1">
        <f t="shared" si="28"/>
        <v>45</v>
      </c>
      <c r="AF75" s="5" t="str">
        <f t="shared" si="29"/>
        <v>TEAM 43</v>
      </c>
      <c r="AG75" s="5" t="str">
        <f t="shared" si="29"/>
        <v>TEAM 45</v>
      </c>
      <c r="AH75" s="27" t="s">
        <v>102</v>
      </c>
      <c r="AI75" s="1" t="str">
        <f t="shared" si="30"/>
        <v>43</v>
      </c>
      <c r="AJ75" s="1" t="str">
        <f t="shared" si="30"/>
        <v>45</v>
      </c>
      <c r="AK75" s="1">
        <f t="shared" si="31"/>
        <v>53</v>
      </c>
      <c r="AL75" s="1">
        <f t="shared" si="31"/>
        <v>55</v>
      </c>
      <c r="AM75" s="5" t="str">
        <f t="shared" si="32"/>
        <v>TEAM 53</v>
      </c>
      <c r="AN75" s="5" t="str">
        <f t="shared" si="32"/>
        <v>TEAM 55</v>
      </c>
      <c r="AO75" s="37" t="s">
        <v>103</v>
      </c>
      <c r="AP75" s="1" t="str">
        <f t="shared" si="33"/>
        <v>53</v>
      </c>
      <c r="AQ75" s="1" t="str">
        <f t="shared" si="33"/>
        <v>55</v>
      </c>
      <c r="AR75" s="1">
        <f t="shared" si="34"/>
        <v>63</v>
      </c>
      <c r="AS75" s="1">
        <f t="shared" si="34"/>
        <v>65</v>
      </c>
      <c r="AT75" s="5" t="str">
        <f t="shared" si="35"/>
        <v>TEAM 63</v>
      </c>
      <c r="AU75" s="5" t="str">
        <f t="shared" si="35"/>
        <v>TEAM 65</v>
      </c>
    </row>
    <row r="76" spans="1:47" ht="14" thickTop="1" thickBot="1" x14ac:dyDescent="0.35">
      <c r="A76" s="32" t="s">
        <v>10</v>
      </c>
      <c r="B76" s="5" t="s">
        <v>95</v>
      </c>
      <c r="C76" s="5" t="s">
        <v>96</v>
      </c>
      <c r="D76" s="33" t="s">
        <v>175</v>
      </c>
      <c r="E76" s="1" t="str">
        <f t="shared" si="18"/>
        <v xml:space="preserve"> 9</v>
      </c>
      <c r="F76" s="1" t="str">
        <f t="shared" si="18"/>
        <v xml:space="preserve"> 2</v>
      </c>
      <c r="G76" s="1">
        <f t="shared" si="19"/>
        <v>19</v>
      </c>
      <c r="H76" s="1">
        <f t="shared" si="19"/>
        <v>12</v>
      </c>
      <c r="I76" s="5" t="str">
        <f t="shared" si="20"/>
        <v>TEAM 19</v>
      </c>
      <c r="J76" s="5" t="str">
        <f t="shared" si="20"/>
        <v>TEAM 12</v>
      </c>
      <c r="K76" s="197" t="s">
        <v>158</v>
      </c>
      <c r="L76" s="197" t="s">
        <v>151</v>
      </c>
      <c r="M76" s="34" t="s">
        <v>11</v>
      </c>
      <c r="N76" s="1" t="str">
        <f t="shared" si="21"/>
        <v>19</v>
      </c>
      <c r="O76" s="1" t="str">
        <f t="shared" si="21"/>
        <v>12</v>
      </c>
      <c r="P76" s="1">
        <f t="shared" si="22"/>
        <v>29</v>
      </c>
      <c r="Q76" s="1">
        <f t="shared" si="22"/>
        <v>22</v>
      </c>
      <c r="R76" s="5" t="str">
        <f t="shared" si="23"/>
        <v>TEAM 29</v>
      </c>
      <c r="S76" s="5" t="str">
        <f t="shared" si="23"/>
        <v>TEAM 22</v>
      </c>
      <c r="T76" s="35" t="s">
        <v>12</v>
      </c>
      <c r="U76" s="1" t="str">
        <f t="shared" si="24"/>
        <v>29</v>
      </c>
      <c r="V76" s="1" t="str">
        <f t="shared" si="24"/>
        <v>22</v>
      </c>
      <c r="W76" s="1">
        <f t="shared" si="25"/>
        <v>39</v>
      </c>
      <c r="X76" s="1">
        <f t="shared" si="25"/>
        <v>32</v>
      </c>
      <c r="Y76" s="5" t="str">
        <f t="shared" si="26"/>
        <v>TEAM 39</v>
      </c>
      <c r="Z76" s="5" t="str">
        <f t="shared" si="26"/>
        <v>TEAM 32</v>
      </c>
      <c r="AA76" s="36" t="s">
        <v>13</v>
      </c>
      <c r="AB76" s="1" t="str">
        <f t="shared" si="27"/>
        <v>39</v>
      </c>
      <c r="AC76" s="1" t="str">
        <f t="shared" si="27"/>
        <v>32</v>
      </c>
      <c r="AD76" s="1">
        <f t="shared" si="28"/>
        <v>49</v>
      </c>
      <c r="AE76" s="1">
        <f t="shared" si="28"/>
        <v>42</v>
      </c>
      <c r="AF76" s="5" t="str">
        <f t="shared" si="29"/>
        <v>TEAM 49</v>
      </c>
      <c r="AG76" s="5" t="str">
        <f t="shared" si="29"/>
        <v>TEAM 42</v>
      </c>
      <c r="AH76" s="27" t="s">
        <v>102</v>
      </c>
      <c r="AI76" s="1" t="str">
        <f t="shared" si="30"/>
        <v>49</v>
      </c>
      <c r="AJ76" s="1" t="str">
        <f t="shared" si="30"/>
        <v>42</v>
      </c>
      <c r="AK76" s="1">
        <f t="shared" si="31"/>
        <v>59</v>
      </c>
      <c r="AL76" s="1">
        <f t="shared" si="31"/>
        <v>52</v>
      </c>
      <c r="AM76" s="5" t="str">
        <f t="shared" si="32"/>
        <v>TEAM 59</v>
      </c>
      <c r="AN76" s="5" t="str">
        <f t="shared" si="32"/>
        <v>TEAM 52</v>
      </c>
      <c r="AO76" s="37" t="s">
        <v>103</v>
      </c>
      <c r="AP76" s="1" t="str">
        <f t="shared" si="33"/>
        <v>59</v>
      </c>
      <c r="AQ76" s="1" t="str">
        <f t="shared" si="33"/>
        <v>52</v>
      </c>
      <c r="AR76" s="1">
        <f t="shared" si="34"/>
        <v>69</v>
      </c>
      <c r="AS76" s="1">
        <f t="shared" si="34"/>
        <v>62</v>
      </c>
      <c r="AT76" s="5" t="str">
        <f t="shared" si="35"/>
        <v>TEAM 69</v>
      </c>
      <c r="AU76" s="5" t="str">
        <f t="shared" si="35"/>
        <v>TEAM 62</v>
      </c>
    </row>
    <row r="77" spans="1:47" ht="14" thickTop="1" thickBot="1" x14ac:dyDescent="0.35">
      <c r="A77" s="32" t="s">
        <v>10</v>
      </c>
      <c r="B77" s="5" t="s">
        <v>92</v>
      </c>
      <c r="C77" s="5" t="s">
        <v>99</v>
      </c>
      <c r="D77" s="33" t="s">
        <v>175</v>
      </c>
      <c r="E77" s="1" t="str">
        <f t="shared" si="18"/>
        <v xml:space="preserve"> 6</v>
      </c>
      <c r="F77" s="1" t="str">
        <f t="shared" si="18"/>
        <v xml:space="preserve"> 4</v>
      </c>
      <c r="G77" s="1">
        <f t="shared" si="19"/>
        <v>16</v>
      </c>
      <c r="H77" s="1">
        <f t="shared" si="19"/>
        <v>14</v>
      </c>
      <c r="I77" s="5" t="str">
        <f t="shared" si="20"/>
        <v>TEAM 16</v>
      </c>
      <c r="J77" s="5" t="str">
        <f t="shared" si="20"/>
        <v>TEAM 14</v>
      </c>
      <c r="K77" s="197" t="s">
        <v>155</v>
      </c>
      <c r="L77" s="197" t="s">
        <v>153</v>
      </c>
      <c r="M77" s="34" t="s">
        <v>11</v>
      </c>
      <c r="N77" s="1" t="str">
        <f t="shared" si="21"/>
        <v>16</v>
      </c>
      <c r="O77" s="1" t="str">
        <f t="shared" si="21"/>
        <v>14</v>
      </c>
      <c r="P77" s="1">
        <f t="shared" si="22"/>
        <v>26</v>
      </c>
      <c r="Q77" s="1">
        <f t="shared" si="22"/>
        <v>24</v>
      </c>
      <c r="R77" s="5" t="str">
        <f t="shared" si="23"/>
        <v>TEAM 26</v>
      </c>
      <c r="S77" s="5" t="str">
        <f t="shared" si="23"/>
        <v>TEAM 24</v>
      </c>
      <c r="T77" s="35" t="s">
        <v>12</v>
      </c>
      <c r="U77" s="1" t="str">
        <f t="shared" si="24"/>
        <v>26</v>
      </c>
      <c r="V77" s="1" t="str">
        <f t="shared" si="24"/>
        <v>24</v>
      </c>
      <c r="W77" s="1">
        <f t="shared" si="25"/>
        <v>36</v>
      </c>
      <c r="X77" s="1">
        <f t="shared" si="25"/>
        <v>34</v>
      </c>
      <c r="Y77" s="5" t="str">
        <f t="shared" si="26"/>
        <v>TEAM 36</v>
      </c>
      <c r="Z77" s="5" t="str">
        <f t="shared" si="26"/>
        <v>TEAM 34</v>
      </c>
      <c r="AA77" s="36" t="s">
        <v>13</v>
      </c>
      <c r="AB77" s="1" t="str">
        <f t="shared" si="27"/>
        <v>36</v>
      </c>
      <c r="AC77" s="1" t="str">
        <f t="shared" si="27"/>
        <v>34</v>
      </c>
      <c r="AD77" s="1">
        <f t="shared" si="28"/>
        <v>46</v>
      </c>
      <c r="AE77" s="1">
        <f t="shared" si="28"/>
        <v>44</v>
      </c>
      <c r="AF77" s="5" t="str">
        <f t="shared" si="29"/>
        <v>TEAM 46</v>
      </c>
      <c r="AG77" s="5" t="str">
        <f t="shared" si="29"/>
        <v>TEAM 44</v>
      </c>
      <c r="AH77" s="27" t="s">
        <v>102</v>
      </c>
      <c r="AI77" s="1" t="str">
        <f t="shared" si="30"/>
        <v>46</v>
      </c>
      <c r="AJ77" s="1" t="str">
        <f t="shared" si="30"/>
        <v>44</v>
      </c>
      <c r="AK77" s="1">
        <f t="shared" si="31"/>
        <v>56</v>
      </c>
      <c r="AL77" s="1">
        <f t="shared" si="31"/>
        <v>54</v>
      </c>
      <c r="AM77" s="5" t="str">
        <f t="shared" si="32"/>
        <v>TEAM 56</v>
      </c>
      <c r="AN77" s="5" t="str">
        <f t="shared" si="32"/>
        <v>TEAM 54</v>
      </c>
      <c r="AO77" s="37" t="s">
        <v>103</v>
      </c>
      <c r="AP77" s="1" t="str">
        <f t="shared" si="33"/>
        <v>56</v>
      </c>
      <c r="AQ77" s="1" t="str">
        <f t="shared" si="33"/>
        <v>54</v>
      </c>
      <c r="AR77" s="1">
        <f t="shared" si="34"/>
        <v>66</v>
      </c>
      <c r="AS77" s="1">
        <f t="shared" si="34"/>
        <v>64</v>
      </c>
      <c r="AT77" s="5" t="str">
        <f t="shared" si="35"/>
        <v>TEAM 66</v>
      </c>
      <c r="AU77" s="5" t="str">
        <f t="shared" si="35"/>
        <v>TEAM 64</v>
      </c>
    </row>
    <row r="78" spans="1:47" ht="14" thickTop="1" thickBot="1" x14ac:dyDescent="0.35">
      <c r="A78" s="32" t="s">
        <v>10</v>
      </c>
      <c r="B78" s="5" t="s">
        <v>100</v>
      </c>
      <c r="C78" s="5" t="s">
        <v>98</v>
      </c>
      <c r="D78" s="33" t="s">
        <v>175</v>
      </c>
      <c r="E78" s="1" t="str">
        <f t="shared" si="18"/>
        <v xml:space="preserve"> 8</v>
      </c>
      <c r="F78" s="1" t="str">
        <f t="shared" si="18"/>
        <v xml:space="preserve"> 7</v>
      </c>
      <c r="G78" s="1">
        <f t="shared" si="19"/>
        <v>18</v>
      </c>
      <c r="H78" s="1">
        <f t="shared" si="19"/>
        <v>17</v>
      </c>
      <c r="I78" s="5" t="str">
        <f t="shared" si="20"/>
        <v>TEAM 18</v>
      </c>
      <c r="J78" s="5" t="str">
        <f t="shared" si="20"/>
        <v>TEAM 17</v>
      </c>
      <c r="K78" s="197" t="s">
        <v>157</v>
      </c>
      <c r="L78" s="197" t="s">
        <v>156</v>
      </c>
      <c r="M78" s="34" t="s">
        <v>11</v>
      </c>
      <c r="N78" s="1" t="str">
        <f t="shared" si="21"/>
        <v>18</v>
      </c>
      <c r="O78" s="1" t="str">
        <f t="shared" si="21"/>
        <v>17</v>
      </c>
      <c r="P78" s="1">
        <f t="shared" si="22"/>
        <v>28</v>
      </c>
      <c r="Q78" s="1">
        <f t="shared" si="22"/>
        <v>27</v>
      </c>
      <c r="R78" s="5" t="str">
        <f t="shared" si="23"/>
        <v>TEAM 28</v>
      </c>
      <c r="S78" s="5" t="str">
        <f t="shared" si="23"/>
        <v>TEAM 27</v>
      </c>
      <c r="T78" s="35" t="s">
        <v>12</v>
      </c>
      <c r="U78" s="1" t="str">
        <f t="shared" si="24"/>
        <v>28</v>
      </c>
      <c r="V78" s="1" t="str">
        <f t="shared" si="24"/>
        <v>27</v>
      </c>
      <c r="W78" s="1">
        <f t="shared" si="25"/>
        <v>38</v>
      </c>
      <c r="X78" s="1">
        <f t="shared" si="25"/>
        <v>37</v>
      </c>
      <c r="Y78" s="5" t="str">
        <f t="shared" si="26"/>
        <v>TEAM 38</v>
      </c>
      <c r="Z78" s="5" t="str">
        <f t="shared" si="26"/>
        <v>TEAM 37</v>
      </c>
      <c r="AA78" s="36" t="s">
        <v>13</v>
      </c>
      <c r="AB78" s="1" t="str">
        <f t="shared" si="27"/>
        <v>38</v>
      </c>
      <c r="AC78" s="1" t="str">
        <f t="shared" si="27"/>
        <v>37</v>
      </c>
      <c r="AD78" s="1">
        <f t="shared" si="28"/>
        <v>48</v>
      </c>
      <c r="AE78" s="1">
        <f t="shared" si="28"/>
        <v>47</v>
      </c>
      <c r="AF78" s="5" t="str">
        <f t="shared" si="29"/>
        <v>TEAM 48</v>
      </c>
      <c r="AG78" s="5" t="str">
        <f t="shared" si="29"/>
        <v>TEAM 47</v>
      </c>
      <c r="AH78" s="27" t="s">
        <v>102</v>
      </c>
      <c r="AI78" s="1" t="str">
        <f t="shared" si="30"/>
        <v>48</v>
      </c>
      <c r="AJ78" s="1" t="str">
        <f t="shared" si="30"/>
        <v>47</v>
      </c>
      <c r="AK78" s="1">
        <f t="shared" si="31"/>
        <v>58</v>
      </c>
      <c r="AL78" s="1">
        <f t="shared" si="31"/>
        <v>57</v>
      </c>
      <c r="AM78" s="5" t="str">
        <f t="shared" si="32"/>
        <v>TEAM 58</v>
      </c>
      <c r="AN78" s="5" t="str">
        <f t="shared" si="32"/>
        <v>TEAM 57</v>
      </c>
      <c r="AO78" s="37" t="s">
        <v>103</v>
      </c>
      <c r="AP78" s="1" t="str">
        <f t="shared" si="33"/>
        <v>58</v>
      </c>
      <c r="AQ78" s="1" t="str">
        <f t="shared" si="33"/>
        <v>57</v>
      </c>
      <c r="AR78" s="1">
        <f t="shared" si="34"/>
        <v>68</v>
      </c>
      <c r="AS78" s="1">
        <f t="shared" si="34"/>
        <v>67</v>
      </c>
      <c r="AT78" s="5" t="str">
        <f t="shared" si="35"/>
        <v>TEAM 68</v>
      </c>
      <c r="AU78" s="5" t="str">
        <f t="shared" si="35"/>
        <v>TEAM 67</v>
      </c>
    </row>
    <row r="79" spans="1:47" ht="14" thickTop="1" thickBot="1" x14ac:dyDescent="0.35">
      <c r="A79" s="32" t="s">
        <v>10</v>
      </c>
      <c r="B79" s="5" t="s">
        <v>97</v>
      </c>
      <c r="C79" s="5" t="s">
        <v>101</v>
      </c>
      <c r="D79" s="33" t="s">
        <v>175</v>
      </c>
      <c r="E79" s="1" t="str">
        <f t="shared" si="18"/>
        <v xml:space="preserve"> 1</v>
      </c>
      <c r="F79" s="1" t="str">
        <f t="shared" si="18"/>
        <v>10</v>
      </c>
      <c r="G79" s="1">
        <f t="shared" si="19"/>
        <v>11</v>
      </c>
      <c r="H79" s="1">
        <f t="shared" si="19"/>
        <v>20</v>
      </c>
      <c r="I79" s="5" t="str">
        <f t="shared" si="20"/>
        <v>TEAM 11</v>
      </c>
      <c r="J79" s="5" t="str">
        <f t="shared" si="20"/>
        <v>TEAM 20</v>
      </c>
      <c r="K79" s="197" t="s">
        <v>150</v>
      </c>
      <c r="L79" s="197" t="s">
        <v>159</v>
      </c>
      <c r="M79" s="34" t="s">
        <v>11</v>
      </c>
      <c r="N79" s="1" t="str">
        <f t="shared" si="21"/>
        <v>11</v>
      </c>
      <c r="O79" s="1" t="str">
        <f t="shared" si="21"/>
        <v>20</v>
      </c>
      <c r="P79" s="1">
        <f t="shared" si="22"/>
        <v>21</v>
      </c>
      <c r="Q79" s="1">
        <f t="shared" si="22"/>
        <v>30</v>
      </c>
      <c r="R79" s="5" t="str">
        <f t="shared" si="23"/>
        <v>TEAM 21</v>
      </c>
      <c r="S79" s="5" t="str">
        <f t="shared" si="23"/>
        <v>TEAM 30</v>
      </c>
      <c r="T79" s="35" t="s">
        <v>12</v>
      </c>
      <c r="U79" s="1" t="str">
        <f t="shared" si="24"/>
        <v>21</v>
      </c>
      <c r="V79" s="1" t="str">
        <f t="shared" si="24"/>
        <v>30</v>
      </c>
      <c r="W79" s="1">
        <f t="shared" si="25"/>
        <v>31</v>
      </c>
      <c r="X79" s="1">
        <f t="shared" si="25"/>
        <v>40</v>
      </c>
      <c r="Y79" s="5" t="str">
        <f t="shared" si="26"/>
        <v>TEAM 31</v>
      </c>
      <c r="Z79" s="5" t="str">
        <f t="shared" si="26"/>
        <v>TEAM 40</v>
      </c>
      <c r="AA79" s="36" t="s">
        <v>13</v>
      </c>
      <c r="AB79" s="1" t="str">
        <f t="shared" si="27"/>
        <v>31</v>
      </c>
      <c r="AC79" s="1" t="str">
        <f t="shared" si="27"/>
        <v>40</v>
      </c>
      <c r="AD79" s="1">
        <f t="shared" si="28"/>
        <v>41</v>
      </c>
      <c r="AE79" s="1">
        <f t="shared" si="28"/>
        <v>50</v>
      </c>
      <c r="AF79" s="5" t="str">
        <f t="shared" si="29"/>
        <v>TEAM 41</v>
      </c>
      <c r="AG79" s="5" t="str">
        <f t="shared" si="29"/>
        <v>TEAM 50</v>
      </c>
      <c r="AH79" s="27" t="s">
        <v>102</v>
      </c>
      <c r="AI79" s="1" t="str">
        <f t="shared" si="30"/>
        <v>41</v>
      </c>
      <c r="AJ79" s="1" t="str">
        <f t="shared" si="30"/>
        <v>50</v>
      </c>
      <c r="AK79" s="1">
        <f t="shared" si="31"/>
        <v>51</v>
      </c>
      <c r="AL79" s="1">
        <f t="shared" si="31"/>
        <v>60</v>
      </c>
      <c r="AM79" s="5" t="str">
        <f t="shared" si="32"/>
        <v>TEAM 51</v>
      </c>
      <c r="AN79" s="5" t="str">
        <f t="shared" si="32"/>
        <v>TEAM 60</v>
      </c>
      <c r="AO79" s="37" t="s">
        <v>103</v>
      </c>
      <c r="AP79" s="1" t="str">
        <f t="shared" si="33"/>
        <v>51</v>
      </c>
      <c r="AQ79" s="1" t="str">
        <f t="shared" si="33"/>
        <v>60</v>
      </c>
      <c r="AR79" s="1">
        <f t="shared" si="34"/>
        <v>61</v>
      </c>
      <c r="AS79" s="1">
        <f t="shared" si="34"/>
        <v>70</v>
      </c>
      <c r="AT79" s="5" t="str">
        <f t="shared" si="35"/>
        <v>TEAM 61</v>
      </c>
      <c r="AU79" s="5" t="str">
        <f t="shared" si="35"/>
        <v>TEAM 70</v>
      </c>
    </row>
    <row r="80" spans="1:47" ht="14" thickTop="1" thickBot="1" x14ac:dyDescent="0.35">
      <c r="A80" s="32" t="s">
        <v>10</v>
      </c>
      <c r="B80" s="5" t="s">
        <v>99</v>
      </c>
      <c r="C80" s="5" t="s">
        <v>96</v>
      </c>
      <c r="D80" s="33" t="s">
        <v>175</v>
      </c>
      <c r="E80" s="1" t="str">
        <f t="shared" si="18"/>
        <v xml:space="preserve"> 4</v>
      </c>
      <c r="F80" s="1" t="str">
        <f t="shared" si="18"/>
        <v xml:space="preserve"> 2</v>
      </c>
      <c r="G80" s="1">
        <f t="shared" si="19"/>
        <v>14</v>
      </c>
      <c r="H80" s="1">
        <f t="shared" si="19"/>
        <v>12</v>
      </c>
      <c r="I80" s="5" t="str">
        <f t="shared" si="20"/>
        <v>TEAM 14</v>
      </c>
      <c r="J80" s="5" t="str">
        <f t="shared" si="20"/>
        <v>TEAM 12</v>
      </c>
      <c r="K80" s="197" t="s">
        <v>153</v>
      </c>
      <c r="L80" s="197" t="s">
        <v>151</v>
      </c>
      <c r="M80" s="34" t="s">
        <v>11</v>
      </c>
      <c r="N80" s="1" t="str">
        <f t="shared" si="21"/>
        <v>14</v>
      </c>
      <c r="O80" s="1" t="str">
        <f t="shared" si="21"/>
        <v>12</v>
      </c>
      <c r="P80" s="1">
        <f t="shared" si="22"/>
        <v>24</v>
      </c>
      <c r="Q80" s="1">
        <f t="shared" si="22"/>
        <v>22</v>
      </c>
      <c r="R80" s="5" t="str">
        <f t="shared" si="23"/>
        <v>TEAM 24</v>
      </c>
      <c r="S80" s="5" t="str">
        <f t="shared" si="23"/>
        <v>TEAM 22</v>
      </c>
      <c r="T80" s="35" t="s">
        <v>12</v>
      </c>
      <c r="U80" s="1" t="str">
        <f t="shared" si="24"/>
        <v>24</v>
      </c>
      <c r="V80" s="1" t="str">
        <f t="shared" si="24"/>
        <v>22</v>
      </c>
      <c r="W80" s="1">
        <f t="shared" si="25"/>
        <v>34</v>
      </c>
      <c r="X80" s="1">
        <f t="shared" si="25"/>
        <v>32</v>
      </c>
      <c r="Y80" s="5" t="str">
        <f t="shared" si="26"/>
        <v>TEAM 34</v>
      </c>
      <c r="Z80" s="5" t="str">
        <f t="shared" si="26"/>
        <v>TEAM 32</v>
      </c>
      <c r="AA80" s="36" t="s">
        <v>13</v>
      </c>
      <c r="AB80" s="1" t="str">
        <f t="shared" si="27"/>
        <v>34</v>
      </c>
      <c r="AC80" s="1" t="str">
        <f t="shared" si="27"/>
        <v>32</v>
      </c>
      <c r="AD80" s="1">
        <f t="shared" si="28"/>
        <v>44</v>
      </c>
      <c r="AE80" s="1">
        <f t="shared" si="28"/>
        <v>42</v>
      </c>
      <c r="AF80" s="5" t="str">
        <f t="shared" si="29"/>
        <v>TEAM 44</v>
      </c>
      <c r="AG80" s="5" t="str">
        <f t="shared" si="29"/>
        <v>TEAM 42</v>
      </c>
      <c r="AH80" s="27" t="s">
        <v>102</v>
      </c>
      <c r="AI80" s="1" t="str">
        <f t="shared" si="30"/>
        <v>44</v>
      </c>
      <c r="AJ80" s="1" t="str">
        <f t="shared" si="30"/>
        <v>42</v>
      </c>
      <c r="AK80" s="1">
        <f t="shared" si="31"/>
        <v>54</v>
      </c>
      <c r="AL80" s="1">
        <f t="shared" si="31"/>
        <v>52</v>
      </c>
      <c r="AM80" s="5" t="str">
        <f t="shared" si="32"/>
        <v>TEAM 54</v>
      </c>
      <c r="AN80" s="5" t="str">
        <f t="shared" si="32"/>
        <v>TEAM 52</v>
      </c>
      <c r="AO80" s="37" t="s">
        <v>103</v>
      </c>
      <c r="AP80" s="1" t="str">
        <f t="shared" si="33"/>
        <v>54</v>
      </c>
      <c r="AQ80" s="1" t="str">
        <f t="shared" si="33"/>
        <v>52</v>
      </c>
      <c r="AR80" s="1">
        <f t="shared" si="34"/>
        <v>64</v>
      </c>
      <c r="AS80" s="1">
        <f t="shared" si="34"/>
        <v>62</v>
      </c>
      <c r="AT80" s="5" t="str">
        <f t="shared" si="35"/>
        <v>TEAM 64</v>
      </c>
      <c r="AU80" s="5" t="str">
        <f t="shared" si="35"/>
        <v>TEAM 62</v>
      </c>
    </row>
    <row r="81" spans="1:47" ht="14" thickTop="1" thickBot="1" x14ac:dyDescent="0.35">
      <c r="A81" s="32" t="s">
        <v>10</v>
      </c>
      <c r="B81" s="5" t="s">
        <v>94</v>
      </c>
      <c r="C81" s="5" t="s">
        <v>97</v>
      </c>
      <c r="D81" s="33" t="s">
        <v>175</v>
      </c>
      <c r="E81" s="1" t="str">
        <f t="shared" si="18"/>
        <v xml:space="preserve"> 5</v>
      </c>
      <c r="F81" s="1" t="str">
        <f t="shared" si="18"/>
        <v xml:space="preserve"> 1</v>
      </c>
      <c r="G81" s="1">
        <f t="shared" si="19"/>
        <v>15</v>
      </c>
      <c r="H81" s="1">
        <f t="shared" si="19"/>
        <v>11</v>
      </c>
      <c r="I81" s="5" t="str">
        <f t="shared" si="20"/>
        <v>TEAM 15</v>
      </c>
      <c r="J81" s="5" t="str">
        <f t="shared" si="20"/>
        <v>TEAM 11</v>
      </c>
      <c r="K81" s="197" t="s">
        <v>154</v>
      </c>
      <c r="L81" s="197" t="s">
        <v>150</v>
      </c>
      <c r="M81" s="34" t="s">
        <v>11</v>
      </c>
      <c r="N81" s="1" t="str">
        <f t="shared" si="21"/>
        <v>15</v>
      </c>
      <c r="O81" s="1" t="str">
        <f t="shared" si="21"/>
        <v>11</v>
      </c>
      <c r="P81" s="1">
        <f t="shared" si="22"/>
        <v>25</v>
      </c>
      <c r="Q81" s="1">
        <f t="shared" si="22"/>
        <v>21</v>
      </c>
      <c r="R81" s="5" t="str">
        <f t="shared" si="23"/>
        <v>TEAM 25</v>
      </c>
      <c r="S81" s="5" t="str">
        <f t="shared" si="23"/>
        <v>TEAM 21</v>
      </c>
      <c r="T81" s="35" t="s">
        <v>12</v>
      </c>
      <c r="U81" s="1" t="str">
        <f t="shared" si="24"/>
        <v>25</v>
      </c>
      <c r="V81" s="1" t="str">
        <f t="shared" si="24"/>
        <v>21</v>
      </c>
      <c r="W81" s="1">
        <f t="shared" si="25"/>
        <v>35</v>
      </c>
      <c r="X81" s="1">
        <f t="shared" si="25"/>
        <v>31</v>
      </c>
      <c r="Y81" s="5" t="str">
        <f t="shared" si="26"/>
        <v>TEAM 35</v>
      </c>
      <c r="Z81" s="5" t="str">
        <f t="shared" si="26"/>
        <v>TEAM 31</v>
      </c>
      <c r="AA81" s="36" t="s">
        <v>13</v>
      </c>
      <c r="AB81" s="1" t="str">
        <f t="shared" si="27"/>
        <v>35</v>
      </c>
      <c r="AC81" s="1" t="str">
        <f t="shared" si="27"/>
        <v>31</v>
      </c>
      <c r="AD81" s="1">
        <f t="shared" si="28"/>
        <v>45</v>
      </c>
      <c r="AE81" s="1">
        <f t="shared" si="28"/>
        <v>41</v>
      </c>
      <c r="AF81" s="5" t="str">
        <f t="shared" si="29"/>
        <v>TEAM 45</v>
      </c>
      <c r="AG81" s="5" t="str">
        <f t="shared" si="29"/>
        <v>TEAM 41</v>
      </c>
      <c r="AH81" s="27" t="s">
        <v>102</v>
      </c>
      <c r="AI81" s="1" t="str">
        <f t="shared" si="30"/>
        <v>45</v>
      </c>
      <c r="AJ81" s="1" t="str">
        <f t="shared" si="30"/>
        <v>41</v>
      </c>
      <c r="AK81" s="1">
        <f t="shared" si="31"/>
        <v>55</v>
      </c>
      <c r="AL81" s="1">
        <f t="shared" si="31"/>
        <v>51</v>
      </c>
      <c r="AM81" s="5" t="str">
        <f t="shared" si="32"/>
        <v>TEAM 55</v>
      </c>
      <c r="AN81" s="5" t="str">
        <f t="shared" si="32"/>
        <v>TEAM 51</v>
      </c>
      <c r="AO81" s="37" t="s">
        <v>103</v>
      </c>
      <c r="AP81" s="1" t="str">
        <f t="shared" si="33"/>
        <v>55</v>
      </c>
      <c r="AQ81" s="1" t="str">
        <f t="shared" si="33"/>
        <v>51</v>
      </c>
      <c r="AR81" s="1">
        <f t="shared" si="34"/>
        <v>65</v>
      </c>
      <c r="AS81" s="1">
        <f t="shared" si="34"/>
        <v>61</v>
      </c>
      <c r="AT81" s="5" t="str">
        <f t="shared" si="35"/>
        <v>TEAM 65</v>
      </c>
      <c r="AU81" s="5" t="str">
        <f t="shared" si="35"/>
        <v>TEAM 61</v>
      </c>
    </row>
    <row r="82" spans="1:47" ht="14" thickTop="1" thickBot="1" x14ac:dyDescent="0.35">
      <c r="A82" s="32" t="s">
        <v>10</v>
      </c>
      <c r="B82" s="5" t="s">
        <v>98</v>
      </c>
      <c r="C82" s="5" t="s">
        <v>92</v>
      </c>
      <c r="D82" s="33" t="s">
        <v>175</v>
      </c>
      <c r="E82" s="1" t="str">
        <f t="shared" si="18"/>
        <v xml:space="preserve"> 7</v>
      </c>
      <c r="F82" s="1" t="str">
        <f t="shared" si="18"/>
        <v xml:space="preserve"> 6</v>
      </c>
      <c r="G82" s="1">
        <f t="shared" si="19"/>
        <v>17</v>
      </c>
      <c r="H82" s="1">
        <f t="shared" si="19"/>
        <v>16</v>
      </c>
      <c r="I82" s="5" t="str">
        <f t="shared" si="20"/>
        <v>TEAM 17</v>
      </c>
      <c r="J82" s="5" t="str">
        <f t="shared" si="20"/>
        <v>TEAM 16</v>
      </c>
      <c r="K82" s="197" t="s">
        <v>156</v>
      </c>
      <c r="L82" s="197" t="s">
        <v>155</v>
      </c>
      <c r="M82" s="34" t="s">
        <v>11</v>
      </c>
      <c r="N82" s="1" t="str">
        <f t="shared" si="21"/>
        <v>17</v>
      </c>
      <c r="O82" s="1" t="str">
        <f t="shared" si="21"/>
        <v>16</v>
      </c>
      <c r="P82" s="1">
        <f t="shared" si="22"/>
        <v>27</v>
      </c>
      <c r="Q82" s="1">
        <f t="shared" si="22"/>
        <v>26</v>
      </c>
      <c r="R82" s="5" t="str">
        <f t="shared" si="23"/>
        <v>TEAM 27</v>
      </c>
      <c r="S82" s="5" t="str">
        <f t="shared" si="23"/>
        <v>TEAM 26</v>
      </c>
      <c r="T82" s="35" t="s">
        <v>12</v>
      </c>
      <c r="U82" s="1" t="str">
        <f t="shared" si="24"/>
        <v>27</v>
      </c>
      <c r="V82" s="1" t="str">
        <f t="shared" si="24"/>
        <v>26</v>
      </c>
      <c r="W82" s="1">
        <f t="shared" si="25"/>
        <v>37</v>
      </c>
      <c r="X82" s="1">
        <f t="shared" si="25"/>
        <v>36</v>
      </c>
      <c r="Y82" s="5" t="str">
        <f t="shared" si="26"/>
        <v>TEAM 37</v>
      </c>
      <c r="Z82" s="5" t="str">
        <f t="shared" si="26"/>
        <v>TEAM 36</v>
      </c>
      <c r="AA82" s="36" t="s">
        <v>13</v>
      </c>
      <c r="AB82" s="1" t="str">
        <f t="shared" si="27"/>
        <v>37</v>
      </c>
      <c r="AC82" s="1" t="str">
        <f t="shared" si="27"/>
        <v>36</v>
      </c>
      <c r="AD82" s="1">
        <f t="shared" si="28"/>
        <v>47</v>
      </c>
      <c r="AE82" s="1">
        <f t="shared" si="28"/>
        <v>46</v>
      </c>
      <c r="AF82" s="5" t="str">
        <f t="shared" si="29"/>
        <v>TEAM 47</v>
      </c>
      <c r="AG82" s="5" t="str">
        <f t="shared" si="29"/>
        <v>TEAM 46</v>
      </c>
      <c r="AH82" s="27" t="s">
        <v>102</v>
      </c>
      <c r="AI82" s="1" t="str">
        <f t="shared" si="30"/>
        <v>47</v>
      </c>
      <c r="AJ82" s="1" t="str">
        <f t="shared" si="30"/>
        <v>46</v>
      </c>
      <c r="AK82" s="1">
        <f t="shared" si="31"/>
        <v>57</v>
      </c>
      <c r="AL82" s="1">
        <f t="shared" si="31"/>
        <v>56</v>
      </c>
      <c r="AM82" s="5" t="str">
        <f t="shared" si="32"/>
        <v>TEAM 57</v>
      </c>
      <c r="AN82" s="5" t="str">
        <f t="shared" si="32"/>
        <v>TEAM 56</v>
      </c>
      <c r="AO82" s="37" t="s">
        <v>103</v>
      </c>
      <c r="AP82" s="1" t="str">
        <f t="shared" si="33"/>
        <v>57</v>
      </c>
      <c r="AQ82" s="1" t="str">
        <f t="shared" si="33"/>
        <v>56</v>
      </c>
      <c r="AR82" s="1">
        <f t="shared" si="34"/>
        <v>67</v>
      </c>
      <c r="AS82" s="1">
        <f t="shared" si="34"/>
        <v>66</v>
      </c>
      <c r="AT82" s="5" t="str">
        <f t="shared" si="35"/>
        <v>TEAM 67</v>
      </c>
      <c r="AU82" s="5" t="str">
        <f t="shared" si="35"/>
        <v>TEAM 66</v>
      </c>
    </row>
    <row r="83" spans="1:47" ht="14" thickTop="1" thickBot="1" x14ac:dyDescent="0.35">
      <c r="A83" s="32" t="s">
        <v>10</v>
      </c>
      <c r="B83" s="5" t="s">
        <v>93</v>
      </c>
      <c r="C83" s="5" t="s">
        <v>101</v>
      </c>
      <c r="D83" s="33" t="s">
        <v>175</v>
      </c>
      <c r="E83" s="1" t="str">
        <f t="shared" si="18"/>
        <v xml:space="preserve"> 3</v>
      </c>
      <c r="F83" s="1" t="str">
        <f t="shared" si="18"/>
        <v>10</v>
      </c>
      <c r="G83" s="1">
        <f t="shared" si="19"/>
        <v>13</v>
      </c>
      <c r="H83" s="1">
        <f t="shared" si="19"/>
        <v>20</v>
      </c>
      <c r="I83" s="5" t="str">
        <f t="shared" si="20"/>
        <v>TEAM 13</v>
      </c>
      <c r="J83" s="5" t="str">
        <f t="shared" si="20"/>
        <v>TEAM 20</v>
      </c>
      <c r="K83" s="197" t="s">
        <v>152</v>
      </c>
      <c r="L83" s="197" t="s">
        <v>159</v>
      </c>
      <c r="M83" s="34" t="s">
        <v>11</v>
      </c>
      <c r="N83" s="1" t="str">
        <f t="shared" si="21"/>
        <v>13</v>
      </c>
      <c r="O83" s="1" t="str">
        <f t="shared" si="21"/>
        <v>20</v>
      </c>
      <c r="P83" s="1">
        <f t="shared" si="22"/>
        <v>23</v>
      </c>
      <c r="Q83" s="1">
        <f t="shared" si="22"/>
        <v>30</v>
      </c>
      <c r="R83" s="5" t="str">
        <f t="shared" si="23"/>
        <v>TEAM 23</v>
      </c>
      <c r="S83" s="5" t="str">
        <f t="shared" si="23"/>
        <v>TEAM 30</v>
      </c>
      <c r="T83" s="35" t="s">
        <v>12</v>
      </c>
      <c r="U83" s="1" t="str">
        <f t="shared" si="24"/>
        <v>23</v>
      </c>
      <c r="V83" s="1" t="str">
        <f t="shared" si="24"/>
        <v>30</v>
      </c>
      <c r="W83" s="1">
        <f t="shared" si="25"/>
        <v>33</v>
      </c>
      <c r="X83" s="1">
        <f t="shared" si="25"/>
        <v>40</v>
      </c>
      <c r="Y83" s="5" t="str">
        <f t="shared" si="26"/>
        <v>TEAM 33</v>
      </c>
      <c r="Z83" s="5" t="str">
        <f t="shared" si="26"/>
        <v>TEAM 40</v>
      </c>
      <c r="AA83" s="36" t="s">
        <v>13</v>
      </c>
      <c r="AB83" s="1" t="str">
        <f t="shared" si="27"/>
        <v>33</v>
      </c>
      <c r="AC83" s="1" t="str">
        <f t="shared" si="27"/>
        <v>40</v>
      </c>
      <c r="AD83" s="1">
        <f t="shared" si="28"/>
        <v>43</v>
      </c>
      <c r="AE83" s="1">
        <f t="shared" si="28"/>
        <v>50</v>
      </c>
      <c r="AF83" s="5" t="str">
        <f t="shared" si="29"/>
        <v>TEAM 43</v>
      </c>
      <c r="AG83" s="5" t="str">
        <f t="shared" si="29"/>
        <v>TEAM 50</v>
      </c>
      <c r="AH83" s="27" t="s">
        <v>102</v>
      </c>
      <c r="AI83" s="1" t="str">
        <f t="shared" si="30"/>
        <v>43</v>
      </c>
      <c r="AJ83" s="1" t="str">
        <f t="shared" si="30"/>
        <v>50</v>
      </c>
      <c r="AK83" s="1">
        <f t="shared" si="31"/>
        <v>53</v>
      </c>
      <c r="AL83" s="1">
        <f t="shared" si="31"/>
        <v>60</v>
      </c>
      <c r="AM83" s="5" t="str">
        <f t="shared" si="32"/>
        <v>TEAM 53</v>
      </c>
      <c r="AN83" s="5" t="str">
        <f t="shared" si="32"/>
        <v>TEAM 60</v>
      </c>
      <c r="AO83" s="37" t="s">
        <v>103</v>
      </c>
      <c r="AP83" s="1" t="str">
        <f t="shared" si="33"/>
        <v>53</v>
      </c>
      <c r="AQ83" s="1" t="str">
        <f t="shared" si="33"/>
        <v>60</v>
      </c>
      <c r="AR83" s="1">
        <f t="shared" si="34"/>
        <v>63</v>
      </c>
      <c r="AS83" s="1">
        <f t="shared" si="34"/>
        <v>70</v>
      </c>
      <c r="AT83" s="5" t="str">
        <f t="shared" si="35"/>
        <v>TEAM 63</v>
      </c>
      <c r="AU83" s="5" t="str">
        <f t="shared" si="35"/>
        <v>TEAM 70</v>
      </c>
    </row>
    <row r="84" spans="1:47" ht="14" thickTop="1" thickBot="1" x14ac:dyDescent="0.35">
      <c r="A84" s="69" t="s">
        <v>10</v>
      </c>
      <c r="B84" s="5" t="s">
        <v>100</v>
      </c>
      <c r="C84" s="5" t="s">
        <v>95</v>
      </c>
      <c r="D84" s="33" t="s">
        <v>175</v>
      </c>
      <c r="E84" s="1" t="str">
        <f t="shared" si="18"/>
        <v xml:space="preserve"> 8</v>
      </c>
      <c r="F84" s="1" t="str">
        <f t="shared" si="18"/>
        <v xml:space="preserve"> 9</v>
      </c>
      <c r="G84" s="1">
        <f t="shared" si="19"/>
        <v>18</v>
      </c>
      <c r="H84" s="1">
        <f t="shared" si="19"/>
        <v>19</v>
      </c>
      <c r="I84" s="5" t="str">
        <f t="shared" si="20"/>
        <v>TEAM 18</v>
      </c>
      <c r="J84" s="5" t="str">
        <f t="shared" si="20"/>
        <v>TEAM 19</v>
      </c>
      <c r="K84" s="197" t="s">
        <v>157</v>
      </c>
      <c r="L84" s="197" t="s">
        <v>158</v>
      </c>
      <c r="M84" s="34" t="s">
        <v>11</v>
      </c>
      <c r="N84" s="1" t="str">
        <f t="shared" si="21"/>
        <v>18</v>
      </c>
      <c r="O84" s="1" t="str">
        <f t="shared" si="21"/>
        <v>19</v>
      </c>
      <c r="P84" s="1">
        <f t="shared" si="22"/>
        <v>28</v>
      </c>
      <c r="Q84" s="1">
        <f t="shared" si="22"/>
        <v>29</v>
      </c>
      <c r="R84" s="5" t="str">
        <f t="shared" si="23"/>
        <v>TEAM 28</v>
      </c>
      <c r="S84" s="5" t="str">
        <f t="shared" si="23"/>
        <v>TEAM 29</v>
      </c>
      <c r="T84" s="35" t="s">
        <v>12</v>
      </c>
      <c r="U84" s="1" t="str">
        <f t="shared" si="24"/>
        <v>28</v>
      </c>
      <c r="V84" s="1" t="str">
        <f t="shared" si="24"/>
        <v>29</v>
      </c>
      <c r="W84" s="1">
        <f t="shared" si="25"/>
        <v>38</v>
      </c>
      <c r="X84" s="1">
        <f t="shared" si="25"/>
        <v>39</v>
      </c>
      <c r="Y84" s="5" t="str">
        <f t="shared" si="26"/>
        <v>TEAM 38</v>
      </c>
      <c r="Z84" s="5" t="str">
        <f t="shared" si="26"/>
        <v>TEAM 39</v>
      </c>
      <c r="AA84" s="36" t="s">
        <v>13</v>
      </c>
      <c r="AB84" s="1" t="str">
        <f t="shared" si="27"/>
        <v>38</v>
      </c>
      <c r="AC84" s="1" t="str">
        <f t="shared" si="27"/>
        <v>39</v>
      </c>
      <c r="AD84" s="1">
        <f t="shared" si="28"/>
        <v>48</v>
      </c>
      <c r="AE84" s="1">
        <f t="shared" si="28"/>
        <v>49</v>
      </c>
      <c r="AF84" s="5" t="str">
        <f t="shared" si="29"/>
        <v>TEAM 48</v>
      </c>
      <c r="AG84" s="5" t="str">
        <f t="shared" si="29"/>
        <v>TEAM 49</v>
      </c>
      <c r="AH84" s="27" t="s">
        <v>102</v>
      </c>
      <c r="AI84" s="1" t="str">
        <f t="shared" si="30"/>
        <v>48</v>
      </c>
      <c r="AJ84" s="1" t="str">
        <f t="shared" si="30"/>
        <v>49</v>
      </c>
      <c r="AK84" s="1">
        <f t="shared" si="31"/>
        <v>58</v>
      </c>
      <c r="AL84" s="1">
        <f t="shared" si="31"/>
        <v>59</v>
      </c>
      <c r="AM84" s="5" t="str">
        <f t="shared" si="32"/>
        <v>TEAM 58</v>
      </c>
      <c r="AN84" s="5" t="str">
        <f t="shared" si="32"/>
        <v>TEAM 59</v>
      </c>
      <c r="AO84" s="37" t="s">
        <v>103</v>
      </c>
      <c r="AP84" s="1" t="str">
        <f t="shared" si="33"/>
        <v>58</v>
      </c>
      <c r="AQ84" s="1" t="str">
        <f t="shared" si="33"/>
        <v>59</v>
      </c>
      <c r="AR84" s="1">
        <f t="shared" si="34"/>
        <v>68</v>
      </c>
      <c r="AS84" s="1">
        <f t="shared" si="34"/>
        <v>69</v>
      </c>
      <c r="AT84" s="5" t="str">
        <f t="shared" si="35"/>
        <v>TEAM 68</v>
      </c>
      <c r="AU84" s="5" t="str">
        <f t="shared" si="35"/>
        <v>TEAM 69</v>
      </c>
    </row>
    <row r="85" spans="1:47" ht="14" thickTop="1" thickBot="1" x14ac:dyDescent="0.35">
      <c r="A85" s="32" t="s">
        <v>10</v>
      </c>
      <c r="B85" s="5" t="s">
        <v>95</v>
      </c>
      <c r="C85" s="5" t="s">
        <v>97</v>
      </c>
      <c r="D85" s="33" t="s">
        <v>175</v>
      </c>
      <c r="E85" s="1" t="str">
        <f t="shared" si="18"/>
        <v xml:space="preserve"> 9</v>
      </c>
      <c r="F85" s="1" t="str">
        <f t="shared" si="18"/>
        <v xml:space="preserve"> 1</v>
      </c>
      <c r="G85" s="1">
        <f t="shared" si="19"/>
        <v>19</v>
      </c>
      <c r="H85" s="1">
        <f t="shared" si="19"/>
        <v>11</v>
      </c>
      <c r="I85" s="5" t="str">
        <f t="shared" si="20"/>
        <v>TEAM 19</v>
      </c>
      <c r="J85" s="5" t="str">
        <f t="shared" si="20"/>
        <v>TEAM 11</v>
      </c>
      <c r="K85" s="197" t="s">
        <v>158</v>
      </c>
      <c r="L85" s="197" t="s">
        <v>150</v>
      </c>
      <c r="M85" s="34" t="s">
        <v>11</v>
      </c>
      <c r="N85" s="1" t="str">
        <f t="shared" si="21"/>
        <v>19</v>
      </c>
      <c r="O85" s="1" t="str">
        <f t="shared" si="21"/>
        <v>11</v>
      </c>
      <c r="P85" s="1">
        <f t="shared" si="22"/>
        <v>29</v>
      </c>
      <c r="Q85" s="1">
        <f t="shared" si="22"/>
        <v>21</v>
      </c>
      <c r="R85" s="5" t="str">
        <f t="shared" si="23"/>
        <v>TEAM 29</v>
      </c>
      <c r="S85" s="5" t="str">
        <f t="shared" si="23"/>
        <v>TEAM 21</v>
      </c>
      <c r="T85" s="35" t="s">
        <v>12</v>
      </c>
      <c r="U85" s="1" t="str">
        <f t="shared" si="24"/>
        <v>29</v>
      </c>
      <c r="V85" s="1" t="str">
        <f t="shared" si="24"/>
        <v>21</v>
      </c>
      <c r="W85" s="1">
        <f t="shared" si="25"/>
        <v>39</v>
      </c>
      <c r="X85" s="1">
        <f t="shared" si="25"/>
        <v>31</v>
      </c>
      <c r="Y85" s="5" t="str">
        <f t="shared" si="26"/>
        <v>TEAM 39</v>
      </c>
      <c r="Z85" s="5" t="str">
        <f t="shared" si="26"/>
        <v>TEAM 31</v>
      </c>
      <c r="AA85" s="36" t="s">
        <v>13</v>
      </c>
      <c r="AB85" s="1" t="str">
        <f t="shared" si="27"/>
        <v>39</v>
      </c>
      <c r="AC85" s="1" t="str">
        <f t="shared" si="27"/>
        <v>31</v>
      </c>
      <c r="AD85" s="1">
        <f t="shared" si="28"/>
        <v>49</v>
      </c>
      <c r="AE85" s="1">
        <f t="shared" si="28"/>
        <v>41</v>
      </c>
      <c r="AF85" s="5" t="str">
        <f t="shared" si="29"/>
        <v>TEAM 49</v>
      </c>
      <c r="AG85" s="5" t="str">
        <f t="shared" si="29"/>
        <v>TEAM 41</v>
      </c>
      <c r="AH85" s="27" t="s">
        <v>102</v>
      </c>
      <c r="AI85" s="1" t="str">
        <f t="shared" si="30"/>
        <v>49</v>
      </c>
      <c r="AJ85" s="1" t="str">
        <f t="shared" si="30"/>
        <v>41</v>
      </c>
      <c r="AK85" s="1">
        <f t="shared" si="31"/>
        <v>59</v>
      </c>
      <c r="AL85" s="1">
        <f t="shared" si="31"/>
        <v>51</v>
      </c>
      <c r="AM85" s="5" t="str">
        <f t="shared" si="32"/>
        <v>TEAM 59</v>
      </c>
      <c r="AN85" s="5" t="str">
        <f t="shared" si="32"/>
        <v>TEAM 51</v>
      </c>
      <c r="AO85" s="37" t="s">
        <v>103</v>
      </c>
      <c r="AP85" s="1" t="str">
        <f t="shared" si="33"/>
        <v>59</v>
      </c>
      <c r="AQ85" s="1" t="str">
        <f t="shared" si="33"/>
        <v>51</v>
      </c>
      <c r="AR85" s="1">
        <f t="shared" si="34"/>
        <v>69</v>
      </c>
      <c r="AS85" s="1">
        <f t="shared" si="34"/>
        <v>61</v>
      </c>
      <c r="AT85" s="5" t="str">
        <f t="shared" si="35"/>
        <v>TEAM 69</v>
      </c>
      <c r="AU85" s="5" t="str">
        <f t="shared" si="35"/>
        <v>TEAM 61</v>
      </c>
    </row>
    <row r="86" spans="1:47" ht="14" thickTop="1" thickBot="1" x14ac:dyDescent="0.35">
      <c r="A86" s="32" t="s">
        <v>10</v>
      </c>
      <c r="B86" s="5" t="s">
        <v>96</v>
      </c>
      <c r="C86" s="5" t="s">
        <v>100</v>
      </c>
      <c r="D86" s="33" t="s">
        <v>175</v>
      </c>
      <c r="E86" s="1" t="str">
        <f t="shared" si="18"/>
        <v xml:space="preserve"> 2</v>
      </c>
      <c r="F86" s="1" t="str">
        <f t="shared" si="18"/>
        <v xml:space="preserve"> 8</v>
      </c>
      <c r="G86" s="1">
        <f t="shared" si="19"/>
        <v>12</v>
      </c>
      <c r="H86" s="1">
        <f t="shared" si="19"/>
        <v>18</v>
      </c>
      <c r="I86" s="5" t="str">
        <f t="shared" si="20"/>
        <v>TEAM 12</v>
      </c>
      <c r="J86" s="5" t="str">
        <f t="shared" si="20"/>
        <v>TEAM 18</v>
      </c>
      <c r="K86" s="197" t="s">
        <v>151</v>
      </c>
      <c r="L86" s="197" t="s">
        <v>157</v>
      </c>
      <c r="M86" s="34" t="s">
        <v>11</v>
      </c>
      <c r="N86" s="1" t="str">
        <f t="shared" si="21"/>
        <v>12</v>
      </c>
      <c r="O86" s="1" t="str">
        <f t="shared" si="21"/>
        <v>18</v>
      </c>
      <c r="P86" s="1">
        <f t="shared" si="22"/>
        <v>22</v>
      </c>
      <c r="Q86" s="1">
        <f t="shared" si="22"/>
        <v>28</v>
      </c>
      <c r="R86" s="5" t="str">
        <f t="shared" si="23"/>
        <v>TEAM 22</v>
      </c>
      <c r="S86" s="5" t="str">
        <f t="shared" si="23"/>
        <v>TEAM 28</v>
      </c>
      <c r="T86" s="35" t="s">
        <v>12</v>
      </c>
      <c r="U86" s="1" t="str">
        <f t="shared" si="24"/>
        <v>22</v>
      </c>
      <c r="V86" s="1" t="str">
        <f t="shared" si="24"/>
        <v>28</v>
      </c>
      <c r="W86" s="1">
        <f t="shared" si="25"/>
        <v>32</v>
      </c>
      <c r="X86" s="1">
        <f t="shared" si="25"/>
        <v>38</v>
      </c>
      <c r="Y86" s="5" t="str">
        <f t="shared" si="26"/>
        <v>TEAM 32</v>
      </c>
      <c r="Z86" s="5" t="str">
        <f t="shared" si="26"/>
        <v>TEAM 38</v>
      </c>
      <c r="AA86" s="36" t="s">
        <v>13</v>
      </c>
      <c r="AB86" s="1" t="str">
        <f t="shared" si="27"/>
        <v>32</v>
      </c>
      <c r="AC86" s="1" t="str">
        <f t="shared" si="27"/>
        <v>38</v>
      </c>
      <c r="AD86" s="1">
        <f t="shared" si="28"/>
        <v>42</v>
      </c>
      <c r="AE86" s="1">
        <f t="shared" si="28"/>
        <v>48</v>
      </c>
      <c r="AF86" s="5" t="str">
        <f t="shared" si="29"/>
        <v>TEAM 42</v>
      </c>
      <c r="AG86" s="5" t="str">
        <f t="shared" si="29"/>
        <v>TEAM 48</v>
      </c>
      <c r="AH86" s="27" t="s">
        <v>102</v>
      </c>
      <c r="AI86" s="1" t="str">
        <f t="shared" si="30"/>
        <v>42</v>
      </c>
      <c r="AJ86" s="1" t="str">
        <f t="shared" si="30"/>
        <v>48</v>
      </c>
      <c r="AK86" s="1">
        <f t="shared" si="31"/>
        <v>52</v>
      </c>
      <c r="AL86" s="1">
        <f t="shared" si="31"/>
        <v>58</v>
      </c>
      <c r="AM86" s="5" t="str">
        <f t="shared" si="32"/>
        <v>TEAM 52</v>
      </c>
      <c r="AN86" s="5" t="str">
        <f t="shared" si="32"/>
        <v>TEAM 58</v>
      </c>
      <c r="AO86" s="37" t="s">
        <v>103</v>
      </c>
      <c r="AP86" s="1" t="str">
        <f t="shared" si="33"/>
        <v>52</v>
      </c>
      <c r="AQ86" s="1" t="str">
        <f t="shared" si="33"/>
        <v>58</v>
      </c>
      <c r="AR86" s="1">
        <f t="shared" si="34"/>
        <v>62</v>
      </c>
      <c r="AS86" s="1">
        <f t="shared" si="34"/>
        <v>68</v>
      </c>
      <c r="AT86" s="5" t="str">
        <f t="shared" si="35"/>
        <v>TEAM 62</v>
      </c>
      <c r="AU86" s="5" t="str">
        <f t="shared" si="35"/>
        <v>TEAM 68</v>
      </c>
    </row>
    <row r="87" spans="1:47" ht="14" thickTop="1" thickBot="1" x14ac:dyDescent="0.35">
      <c r="A87" s="32" t="s">
        <v>10</v>
      </c>
      <c r="B87" s="5" t="s">
        <v>99</v>
      </c>
      <c r="C87" s="5" t="s">
        <v>101</v>
      </c>
      <c r="D87" s="33" t="s">
        <v>175</v>
      </c>
      <c r="E87" s="1" t="str">
        <f t="shared" si="18"/>
        <v xml:space="preserve"> 4</v>
      </c>
      <c r="F87" s="1" t="str">
        <f t="shared" si="18"/>
        <v>10</v>
      </c>
      <c r="G87" s="1">
        <f t="shared" si="19"/>
        <v>14</v>
      </c>
      <c r="H87" s="1">
        <f t="shared" si="19"/>
        <v>20</v>
      </c>
      <c r="I87" s="5" t="str">
        <f t="shared" si="20"/>
        <v>TEAM 14</v>
      </c>
      <c r="J87" s="5" t="str">
        <f t="shared" si="20"/>
        <v>TEAM 20</v>
      </c>
      <c r="K87" s="197" t="s">
        <v>153</v>
      </c>
      <c r="L87" s="197" t="s">
        <v>159</v>
      </c>
      <c r="M87" s="34" t="s">
        <v>11</v>
      </c>
      <c r="N87" s="1" t="str">
        <f t="shared" si="21"/>
        <v>14</v>
      </c>
      <c r="O87" s="1" t="str">
        <f t="shared" si="21"/>
        <v>20</v>
      </c>
      <c r="P87" s="1">
        <f t="shared" si="22"/>
        <v>24</v>
      </c>
      <c r="Q87" s="1">
        <f t="shared" si="22"/>
        <v>30</v>
      </c>
      <c r="R87" s="5" t="str">
        <f t="shared" si="23"/>
        <v>TEAM 24</v>
      </c>
      <c r="S87" s="5" t="str">
        <f t="shared" si="23"/>
        <v>TEAM 30</v>
      </c>
      <c r="T87" s="35" t="s">
        <v>12</v>
      </c>
      <c r="U87" s="1" t="str">
        <f t="shared" si="24"/>
        <v>24</v>
      </c>
      <c r="V87" s="1" t="str">
        <f t="shared" si="24"/>
        <v>30</v>
      </c>
      <c r="W87" s="1">
        <f t="shared" si="25"/>
        <v>34</v>
      </c>
      <c r="X87" s="1">
        <f t="shared" si="25"/>
        <v>40</v>
      </c>
      <c r="Y87" s="5" t="str">
        <f t="shared" si="26"/>
        <v>TEAM 34</v>
      </c>
      <c r="Z87" s="5" t="str">
        <f t="shared" si="26"/>
        <v>TEAM 40</v>
      </c>
      <c r="AA87" s="36" t="s">
        <v>13</v>
      </c>
      <c r="AB87" s="1" t="str">
        <f t="shared" si="27"/>
        <v>34</v>
      </c>
      <c r="AC87" s="1" t="str">
        <f t="shared" si="27"/>
        <v>40</v>
      </c>
      <c r="AD87" s="1">
        <f t="shared" si="28"/>
        <v>44</v>
      </c>
      <c r="AE87" s="1">
        <f t="shared" si="28"/>
        <v>50</v>
      </c>
      <c r="AF87" s="5" t="str">
        <f t="shared" si="29"/>
        <v>TEAM 44</v>
      </c>
      <c r="AG87" s="5" t="str">
        <f t="shared" si="29"/>
        <v>TEAM 50</v>
      </c>
      <c r="AH87" s="27" t="s">
        <v>102</v>
      </c>
      <c r="AI87" s="1" t="str">
        <f t="shared" si="30"/>
        <v>44</v>
      </c>
      <c r="AJ87" s="1" t="str">
        <f t="shared" si="30"/>
        <v>50</v>
      </c>
      <c r="AK87" s="1">
        <f t="shared" si="31"/>
        <v>54</v>
      </c>
      <c r="AL87" s="1">
        <f t="shared" si="31"/>
        <v>60</v>
      </c>
      <c r="AM87" s="5" t="str">
        <f t="shared" si="32"/>
        <v>TEAM 54</v>
      </c>
      <c r="AN87" s="5" t="str">
        <f t="shared" si="32"/>
        <v>TEAM 60</v>
      </c>
      <c r="AO87" s="37" t="s">
        <v>103</v>
      </c>
      <c r="AP87" s="1" t="str">
        <f t="shared" si="33"/>
        <v>54</v>
      </c>
      <c r="AQ87" s="1" t="str">
        <f t="shared" si="33"/>
        <v>60</v>
      </c>
      <c r="AR87" s="1">
        <f t="shared" si="34"/>
        <v>64</v>
      </c>
      <c r="AS87" s="1">
        <f t="shared" si="34"/>
        <v>70</v>
      </c>
      <c r="AT87" s="5" t="str">
        <f t="shared" si="35"/>
        <v>TEAM 64</v>
      </c>
      <c r="AU87" s="5" t="str">
        <f t="shared" si="35"/>
        <v>TEAM 70</v>
      </c>
    </row>
    <row r="88" spans="1:47" ht="14" thickTop="1" thickBot="1" x14ac:dyDescent="0.35">
      <c r="A88" s="32" t="s">
        <v>10</v>
      </c>
      <c r="B88" s="5" t="s">
        <v>98</v>
      </c>
      <c r="C88" s="5" t="s">
        <v>93</v>
      </c>
      <c r="D88" s="33" t="s">
        <v>175</v>
      </c>
      <c r="E88" s="1" t="str">
        <f t="shared" si="18"/>
        <v xml:space="preserve"> 7</v>
      </c>
      <c r="F88" s="1" t="str">
        <f t="shared" si="18"/>
        <v xml:space="preserve"> 3</v>
      </c>
      <c r="G88" s="1">
        <f t="shared" si="19"/>
        <v>17</v>
      </c>
      <c r="H88" s="1">
        <f t="shared" si="19"/>
        <v>13</v>
      </c>
      <c r="I88" s="5" t="str">
        <f t="shared" si="20"/>
        <v>TEAM 17</v>
      </c>
      <c r="J88" s="5" t="str">
        <f t="shared" si="20"/>
        <v>TEAM 13</v>
      </c>
      <c r="K88" s="197" t="s">
        <v>156</v>
      </c>
      <c r="L88" s="197" t="s">
        <v>152</v>
      </c>
      <c r="M88" s="34" t="s">
        <v>11</v>
      </c>
      <c r="N88" s="1" t="str">
        <f t="shared" si="21"/>
        <v>17</v>
      </c>
      <c r="O88" s="1" t="str">
        <f t="shared" si="21"/>
        <v>13</v>
      </c>
      <c r="P88" s="1">
        <f t="shared" si="22"/>
        <v>27</v>
      </c>
      <c r="Q88" s="1">
        <f t="shared" si="22"/>
        <v>23</v>
      </c>
      <c r="R88" s="5" t="str">
        <f t="shared" si="23"/>
        <v>TEAM 27</v>
      </c>
      <c r="S88" s="5" t="str">
        <f t="shared" si="23"/>
        <v>TEAM 23</v>
      </c>
      <c r="T88" s="35" t="s">
        <v>12</v>
      </c>
      <c r="U88" s="1" t="str">
        <f t="shared" si="24"/>
        <v>27</v>
      </c>
      <c r="V88" s="1" t="str">
        <f t="shared" si="24"/>
        <v>23</v>
      </c>
      <c r="W88" s="1">
        <f t="shared" si="25"/>
        <v>37</v>
      </c>
      <c r="X88" s="1">
        <f t="shared" si="25"/>
        <v>33</v>
      </c>
      <c r="Y88" s="5" t="str">
        <f t="shared" si="26"/>
        <v>TEAM 37</v>
      </c>
      <c r="Z88" s="5" t="str">
        <f t="shared" si="26"/>
        <v>TEAM 33</v>
      </c>
      <c r="AA88" s="36" t="s">
        <v>13</v>
      </c>
      <c r="AB88" s="1" t="str">
        <f t="shared" si="27"/>
        <v>37</v>
      </c>
      <c r="AC88" s="1" t="str">
        <f t="shared" si="27"/>
        <v>33</v>
      </c>
      <c r="AD88" s="1">
        <f t="shared" si="28"/>
        <v>47</v>
      </c>
      <c r="AE88" s="1">
        <f t="shared" si="28"/>
        <v>43</v>
      </c>
      <c r="AF88" s="5" t="str">
        <f t="shared" si="29"/>
        <v>TEAM 47</v>
      </c>
      <c r="AG88" s="5" t="str">
        <f t="shared" si="29"/>
        <v>TEAM 43</v>
      </c>
      <c r="AH88" s="27" t="s">
        <v>102</v>
      </c>
      <c r="AI88" s="1" t="str">
        <f t="shared" si="30"/>
        <v>47</v>
      </c>
      <c r="AJ88" s="1" t="str">
        <f t="shared" si="30"/>
        <v>43</v>
      </c>
      <c r="AK88" s="1">
        <f t="shared" si="31"/>
        <v>57</v>
      </c>
      <c r="AL88" s="1">
        <f t="shared" si="31"/>
        <v>53</v>
      </c>
      <c r="AM88" s="5" t="str">
        <f t="shared" si="32"/>
        <v>TEAM 57</v>
      </c>
      <c r="AN88" s="5" t="str">
        <f t="shared" si="32"/>
        <v>TEAM 53</v>
      </c>
      <c r="AO88" s="37" t="s">
        <v>103</v>
      </c>
      <c r="AP88" s="1" t="str">
        <f t="shared" si="33"/>
        <v>57</v>
      </c>
      <c r="AQ88" s="1" t="str">
        <f t="shared" si="33"/>
        <v>53</v>
      </c>
      <c r="AR88" s="1">
        <f t="shared" si="34"/>
        <v>67</v>
      </c>
      <c r="AS88" s="1">
        <f t="shared" si="34"/>
        <v>63</v>
      </c>
      <c r="AT88" s="5" t="str">
        <f t="shared" si="35"/>
        <v>TEAM 67</v>
      </c>
      <c r="AU88" s="5" t="str">
        <f t="shared" si="35"/>
        <v>TEAM 63</v>
      </c>
    </row>
    <row r="89" spans="1:47" ht="14" thickTop="1" thickBot="1" x14ac:dyDescent="0.35">
      <c r="A89" s="32" t="s">
        <v>10</v>
      </c>
      <c r="B89" s="5" t="s">
        <v>92</v>
      </c>
      <c r="C89" s="5" t="s">
        <v>94</v>
      </c>
      <c r="D89" s="33" t="s">
        <v>175</v>
      </c>
      <c r="E89" s="1" t="str">
        <f t="shared" si="18"/>
        <v xml:space="preserve"> 6</v>
      </c>
      <c r="F89" s="1" t="str">
        <f t="shared" si="18"/>
        <v xml:space="preserve"> 5</v>
      </c>
      <c r="G89" s="1">
        <f t="shared" si="19"/>
        <v>16</v>
      </c>
      <c r="H89" s="1">
        <f t="shared" si="19"/>
        <v>15</v>
      </c>
      <c r="I89" s="5" t="str">
        <f t="shared" si="20"/>
        <v>TEAM 16</v>
      </c>
      <c r="J89" s="5" t="str">
        <f t="shared" si="20"/>
        <v>TEAM 15</v>
      </c>
      <c r="K89" s="197" t="s">
        <v>155</v>
      </c>
      <c r="L89" s="197" t="s">
        <v>154</v>
      </c>
      <c r="M89" s="34" t="s">
        <v>11</v>
      </c>
      <c r="N89" s="1" t="str">
        <f t="shared" si="21"/>
        <v>16</v>
      </c>
      <c r="O89" s="1" t="str">
        <f t="shared" si="21"/>
        <v>15</v>
      </c>
      <c r="P89" s="1">
        <f t="shared" si="22"/>
        <v>26</v>
      </c>
      <c r="Q89" s="1">
        <f t="shared" si="22"/>
        <v>25</v>
      </c>
      <c r="R89" s="5" t="str">
        <f t="shared" si="23"/>
        <v>TEAM 26</v>
      </c>
      <c r="S89" s="5" t="str">
        <f t="shared" si="23"/>
        <v>TEAM 25</v>
      </c>
      <c r="T89" s="35" t="s">
        <v>12</v>
      </c>
      <c r="U89" s="1" t="str">
        <f t="shared" si="24"/>
        <v>26</v>
      </c>
      <c r="V89" s="1" t="str">
        <f t="shared" si="24"/>
        <v>25</v>
      </c>
      <c r="W89" s="1">
        <f t="shared" si="25"/>
        <v>36</v>
      </c>
      <c r="X89" s="1">
        <f t="shared" si="25"/>
        <v>35</v>
      </c>
      <c r="Y89" s="5" t="str">
        <f t="shared" si="26"/>
        <v>TEAM 36</v>
      </c>
      <c r="Z89" s="5" t="str">
        <f t="shared" si="26"/>
        <v>TEAM 35</v>
      </c>
      <c r="AA89" s="36" t="s">
        <v>13</v>
      </c>
      <c r="AB89" s="1" t="str">
        <f t="shared" si="27"/>
        <v>36</v>
      </c>
      <c r="AC89" s="1" t="str">
        <f t="shared" si="27"/>
        <v>35</v>
      </c>
      <c r="AD89" s="1">
        <f t="shared" si="28"/>
        <v>46</v>
      </c>
      <c r="AE89" s="1">
        <f t="shared" si="28"/>
        <v>45</v>
      </c>
      <c r="AF89" s="5" t="str">
        <f t="shared" si="29"/>
        <v>TEAM 46</v>
      </c>
      <c r="AG89" s="5" t="str">
        <f t="shared" si="29"/>
        <v>TEAM 45</v>
      </c>
      <c r="AH89" s="27" t="s">
        <v>102</v>
      </c>
      <c r="AI89" s="1" t="str">
        <f t="shared" si="30"/>
        <v>46</v>
      </c>
      <c r="AJ89" s="1" t="str">
        <f t="shared" si="30"/>
        <v>45</v>
      </c>
      <c r="AK89" s="1">
        <f t="shared" si="31"/>
        <v>56</v>
      </c>
      <c r="AL89" s="1">
        <f t="shared" si="31"/>
        <v>55</v>
      </c>
      <c r="AM89" s="5" t="str">
        <f t="shared" si="32"/>
        <v>TEAM 56</v>
      </c>
      <c r="AN89" s="5" t="str">
        <f t="shared" si="32"/>
        <v>TEAM 55</v>
      </c>
      <c r="AO89" s="37" t="s">
        <v>103</v>
      </c>
      <c r="AP89" s="1" t="str">
        <f t="shared" si="33"/>
        <v>56</v>
      </c>
      <c r="AQ89" s="1" t="str">
        <f t="shared" si="33"/>
        <v>55</v>
      </c>
      <c r="AR89" s="1">
        <f t="shared" si="34"/>
        <v>66</v>
      </c>
      <c r="AS89" s="1">
        <f t="shared" si="34"/>
        <v>65</v>
      </c>
      <c r="AT89" s="5" t="str">
        <f t="shared" si="35"/>
        <v>TEAM 66</v>
      </c>
      <c r="AU89" s="5" t="str">
        <f t="shared" si="35"/>
        <v>TEAM 65</v>
      </c>
    </row>
    <row r="90" spans="1:47" ht="14" thickTop="1" thickBot="1" x14ac:dyDescent="0.35">
      <c r="A90" s="32" t="s">
        <v>10</v>
      </c>
      <c r="B90" s="5" t="s">
        <v>97</v>
      </c>
      <c r="C90" s="5" t="s">
        <v>99</v>
      </c>
      <c r="D90" s="33" t="s">
        <v>175</v>
      </c>
      <c r="E90" s="1" t="str">
        <f t="shared" si="18"/>
        <v xml:space="preserve"> 1</v>
      </c>
      <c r="F90" s="1" t="str">
        <f t="shared" si="18"/>
        <v xml:space="preserve"> 4</v>
      </c>
      <c r="G90" s="1">
        <f t="shared" si="19"/>
        <v>11</v>
      </c>
      <c r="H90" s="1">
        <f t="shared" si="19"/>
        <v>14</v>
      </c>
      <c r="I90" s="5" t="str">
        <f t="shared" si="20"/>
        <v>TEAM 11</v>
      </c>
      <c r="J90" s="5" t="str">
        <f t="shared" si="20"/>
        <v>TEAM 14</v>
      </c>
      <c r="K90" s="197" t="s">
        <v>150</v>
      </c>
      <c r="L90" s="197" t="s">
        <v>153</v>
      </c>
      <c r="M90" s="34" t="s">
        <v>11</v>
      </c>
      <c r="N90" s="1" t="str">
        <f t="shared" si="21"/>
        <v>11</v>
      </c>
      <c r="O90" s="1" t="str">
        <f t="shared" si="21"/>
        <v>14</v>
      </c>
      <c r="P90" s="1">
        <f t="shared" si="22"/>
        <v>21</v>
      </c>
      <c r="Q90" s="1">
        <f t="shared" si="22"/>
        <v>24</v>
      </c>
      <c r="R90" s="5" t="str">
        <f t="shared" si="23"/>
        <v>TEAM 21</v>
      </c>
      <c r="S90" s="5" t="str">
        <f t="shared" si="23"/>
        <v>TEAM 24</v>
      </c>
      <c r="T90" s="35" t="s">
        <v>12</v>
      </c>
      <c r="U90" s="1" t="str">
        <f t="shared" si="24"/>
        <v>21</v>
      </c>
      <c r="V90" s="1" t="str">
        <f t="shared" si="24"/>
        <v>24</v>
      </c>
      <c r="W90" s="1">
        <f t="shared" si="25"/>
        <v>31</v>
      </c>
      <c r="X90" s="1">
        <f t="shared" si="25"/>
        <v>34</v>
      </c>
      <c r="Y90" s="5" t="str">
        <f t="shared" si="26"/>
        <v>TEAM 31</v>
      </c>
      <c r="Z90" s="5" t="str">
        <f t="shared" si="26"/>
        <v>TEAM 34</v>
      </c>
      <c r="AA90" s="36" t="s">
        <v>13</v>
      </c>
      <c r="AB90" s="1" t="str">
        <f t="shared" si="27"/>
        <v>31</v>
      </c>
      <c r="AC90" s="1" t="str">
        <f t="shared" si="27"/>
        <v>34</v>
      </c>
      <c r="AD90" s="1">
        <f t="shared" si="28"/>
        <v>41</v>
      </c>
      <c r="AE90" s="1">
        <f t="shared" si="28"/>
        <v>44</v>
      </c>
      <c r="AF90" s="5" t="str">
        <f t="shared" si="29"/>
        <v>TEAM 41</v>
      </c>
      <c r="AG90" s="5" t="str">
        <f t="shared" si="29"/>
        <v>TEAM 44</v>
      </c>
      <c r="AH90" s="27" t="s">
        <v>102</v>
      </c>
      <c r="AI90" s="1" t="str">
        <f t="shared" si="30"/>
        <v>41</v>
      </c>
      <c r="AJ90" s="1" t="str">
        <f t="shared" si="30"/>
        <v>44</v>
      </c>
      <c r="AK90" s="1">
        <f t="shared" si="31"/>
        <v>51</v>
      </c>
      <c r="AL90" s="1">
        <f t="shared" si="31"/>
        <v>54</v>
      </c>
      <c r="AM90" s="5" t="str">
        <f t="shared" si="32"/>
        <v>TEAM 51</v>
      </c>
      <c r="AN90" s="5" t="str">
        <f t="shared" si="32"/>
        <v>TEAM 54</v>
      </c>
      <c r="AO90" s="37" t="s">
        <v>103</v>
      </c>
      <c r="AP90" s="1" t="str">
        <f t="shared" si="33"/>
        <v>51</v>
      </c>
      <c r="AQ90" s="1" t="str">
        <f t="shared" si="33"/>
        <v>54</v>
      </c>
      <c r="AR90" s="1">
        <f t="shared" si="34"/>
        <v>61</v>
      </c>
      <c r="AS90" s="1">
        <f t="shared" si="34"/>
        <v>64</v>
      </c>
      <c r="AT90" s="5" t="str">
        <f t="shared" si="35"/>
        <v>TEAM 61</v>
      </c>
      <c r="AU90" s="5" t="str">
        <f t="shared" si="35"/>
        <v>TEAM 64</v>
      </c>
    </row>
    <row r="91" spans="1:47" ht="14" thickTop="1" thickBot="1" x14ac:dyDescent="0.35">
      <c r="A91" s="32" t="s">
        <v>10</v>
      </c>
      <c r="B91" s="5" t="s">
        <v>100</v>
      </c>
      <c r="C91" s="5" t="s">
        <v>94</v>
      </c>
      <c r="D91" s="33" t="s">
        <v>175</v>
      </c>
      <c r="E91" s="1" t="str">
        <f t="shared" si="18"/>
        <v xml:space="preserve"> 8</v>
      </c>
      <c r="F91" s="1" t="str">
        <f t="shared" si="18"/>
        <v xml:space="preserve"> 5</v>
      </c>
      <c r="G91" s="1">
        <f t="shared" si="19"/>
        <v>18</v>
      </c>
      <c r="H91" s="1">
        <f t="shared" si="19"/>
        <v>15</v>
      </c>
      <c r="I91" s="5" t="str">
        <f t="shared" si="20"/>
        <v>TEAM 18</v>
      </c>
      <c r="J91" s="5" t="str">
        <f t="shared" si="20"/>
        <v>TEAM 15</v>
      </c>
      <c r="K91" s="197" t="s">
        <v>157</v>
      </c>
      <c r="L91" s="197" t="s">
        <v>154</v>
      </c>
      <c r="M91" s="34" t="s">
        <v>11</v>
      </c>
      <c r="N91" s="1" t="str">
        <f t="shared" si="21"/>
        <v>18</v>
      </c>
      <c r="O91" s="1" t="str">
        <f t="shared" si="21"/>
        <v>15</v>
      </c>
      <c r="P91" s="1">
        <f t="shared" si="22"/>
        <v>28</v>
      </c>
      <c r="Q91" s="1">
        <f t="shared" si="22"/>
        <v>25</v>
      </c>
      <c r="R91" s="5" t="str">
        <f t="shared" si="23"/>
        <v>TEAM 28</v>
      </c>
      <c r="S91" s="5" t="str">
        <f t="shared" si="23"/>
        <v>TEAM 25</v>
      </c>
      <c r="T91" s="35" t="s">
        <v>12</v>
      </c>
      <c r="U91" s="1" t="str">
        <f t="shared" si="24"/>
        <v>28</v>
      </c>
      <c r="V91" s="1" t="str">
        <f t="shared" si="24"/>
        <v>25</v>
      </c>
      <c r="W91" s="1">
        <f t="shared" si="25"/>
        <v>38</v>
      </c>
      <c r="X91" s="1">
        <f t="shared" si="25"/>
        <v>35</v>
      </c>
      <c r="Y91" s="5" t="str">
        <f t="shared" si="26"/>
        <v>TEAM 38</v>
      </c>
      <c r="Z91" s="5" t="str">
        <f t="shared" si="26"/>
        <v>TEAM 35</v>
      </c>
      <c r="AA91" s="36" t="s">
        <v>13</v>
      </c>
      <c r="AB91" s="1" t="str">
        <f t="shared" si="27"/>
        <v>38</v>
      </c>
      <c r="AC91" s="1" t="str">
        <f t="shared" si="27"/>
        <v>35</v>
      </c>
      <c r="AD91" s="1">
        <f t="shared" si="28"/>
        <v>48</v>
      </c>
      <c r="AE91" s="1">
        <f t="shared" si="28"/>
        <v>45</v>
      </c>
      <c r="AF91" s="5" t="str">
        <f t="shared" si="29"/>
        <v>TEAM 48</v>
      </c>
      <c r="AG91" s="5" t="str">
        <f t="shared" si="29"/>
        <v>TEAM 45</v>
      </c>
      <c r="AH91" s="27" t="s">
        <v>102</v>
      </c>
      <c r="AI91" s="1" t="str">
        <f t="shared" si="30"/>
        <v>48</v>
      </c>
      <c r="AJ91" s="1" t="str">
        <f t="shared" si="30"/>
        <v>45</v>
      </c>
      <c r="AK91" s="1">
        <f t="shared" si="31"/>
        <v>58</v>
      </c>
      <c r="AL91" s="1">
        <f t="shared" si="31"/>
        <v>55</v>
      </c>
      <c r="AM91" s="5" t="str">
        <f t="shared" si="32"/>
        <v>TEAM 58</v>
      </c>
      <c r="AN91" s="5" t="str">
        <f t="shared" si="32"/>
        <v>TEAM 55</v>
      </c>
      <c r="AO91" s="37" t="s">
        <v>103</v>
      </c>
      <c r="AP91" s="1" t="str">
        <f t="shared" si="33"/>
        <v>58</v>
      </c>
      <c r="AQ91" s="1" t="str">
        <f t="shared" si="33"/>
        <v>55</v>
      </c>
      <c r="AR91" s="1">
        <f t="shared" si="34"/>
        <v>68</v>
      </c>
      <c r="AS91" s="1">
        <f t="shared" si="34"/>
        <v>65</v>
      </c>
      <c r="AT91" s="5" t="str">
        <f t="shared" si="35"/>
        <v>TEAM 68</v>
      </c>
      <c r="AU91" s="5" t="str">
        <f t="shared" si="35"/>
        <v>TEAM 65</v>
      </c>
    </row>
    <row r="92" spans="1:47" ht="14" thickTop="1" thickBot="1" x14ac:dyDescent="0.35">
      <c r="A92" s="32" t="s">
        <v>10</v>
      </c>
      <c r="B92" s="5" t="s">
        <v>93</v>
      </c>
      <c r="C92" s="5" t="s">
        <v>95</v>
      </c>
      <c r="D92" s="33" t="s">
        <v>175</v>
      </c>
      <c r="E92" s="1" t="str">
        <f t="shared" ref="E92:F94" si="36">RIGHT(B92,2)</f>
        <v xml:space="preserve"> 3</v>
      </c>
      <c r="F92" s="1" t="str">
        <f t="shared" si="36"/>
        <v xml:space="preserve"> 9</v>
      </c>
      <c r="G92" s="1">
        <f t="shared" ref="G92:H94" si="37">E92+10</f>
        <v>13</v>
      </c>
      <c r="H92" s="1">
        <f t="shared" si="37"/>
        <v>19</v>
      </c>
      <c r="I92" s="5" t="str">
        <f t="shared" ref="I92:J94" si="38">CONCATENATE("TEAM ",G92)</f>
        <v>TEAM 13</v>
      </c>
      <c r="J92" s="5" t="str">
        <f t="shared" si="38"/>
        <v>TEAM 19</v>
      </c>
      <c r="K92" s="197" t="s">
        <v>152</v>
      </c>
      <c r="L92" s="197" t="s">
        <v>158</v>
      </c>
      <c r="M92" s="34" t="s">
        <v>11</v>
      </c>
      <c r="N92" s="1" t="str">
        <f t="shared" si="21"/>
        <v>13</v>
      </c>
      <c r="O92" s="1" t="str">
        <f t="shared" si="21"/>
        <v>19</v>
      </c>
      <c r="P92" s="1">
        <f t="shared" si="22"/>
        <v>23</v>
      </c>
      <c r="Q92" s="1">
        <f t="shared" si="22"/>
        <v>29</v>
      </c>
      <c r="R92" s="5" t="str">
        <f t="shared" si="23"/>
        <v>TEAM 23</v>
      </c>
      <c r="S92" s="5" t="str">
        <f t="shared" si="23"/>
        <v>TEAM 29</v>
      </c>
      <c r="T92" s="35" t="s">
        <v>12</v>
      </c>
      <c r="U92" s="1" t="str">
        <f t="shared" si="24"/>
        <v>23</v>
      </c>
      <c r="V92" s="1" t="str">
        <f t="shared" si="24"/>
        <v>29</v>
      </c>
      <c r="W92" s="1">
        <f t="shared" si="25"/>
        <v>33</v>
      </c>
      <c r="X92" s="1">
        <f t="shared" si="25"/>
        <v>39</v>
      </c>
      <c r="Y92" s="5" t="str">
        <f t="shared" si="26"/>
        <v>TEAM 33</v>
      </c>
      <c r="Z92" s="5" t="str">
        <f t="shared" si="26"/>
        <v>TEAM 39</v>
      </c>
      <c r="AA92" s="36" t="s">
        <v>13</v>
      </c>
      <c r="AB92" s="1" t="str">
        <f t="shared" si="27"/>
        <v>33</v>
      </c>
      <c r="AC92" s="1" t="str">
        <f t="shared" si="27"/>
        <v>39</v>
      </c>
      <c r="AD92" s="1">
        <f t="shared" si="28"/>
        <v>43</v>
      </c>
      <c r="AE92" s="1">
        <f t="shared" si="28"/>
        <v>49</v>
      </c>
      <c r="AF92" s="5" t="str">
        <f t="shared" si="29"/>
        <v>TEAM 43</v>
      </c>
      <c r="AG92" s="5" t="str">
        <f t="shared" si="29"/>
        <v>TEAM 49</v>
      </c>
      <c r="AH92" s="27" t="s">
        <v>102</v>
      </c>
      <c r="AI92" s="1" t="str">
        <f t="shared" si="30"/>
        <v>43</v>
      </c>
      <c r="AJ92" s="1" t="str">
        <f t="shared" si="30"/>
        <v>49</v>
      </c>
      <c r="AK92" s="1">
        <f t="shared" si="31"/>
        <v>53</v>
      </c>
      <c r="AL92" s="1">
        <f t="shared" si="31"/>
        <v>59</v>
      </c>
      <c r="AM92" s="5" t="str">
        <f t="shared" si="32"/>
        <v>TEAM 53</v>
      </c>
      <c r="AN92" s="5" t="str">
        <f t="shared" si="32"/>
        <v>TEAM 59</v>
      </c>
      <c r="AO92" s="37" t="s">
        <v>103</v>
      </c>
      <c r="AP92" s="1" t="str">
        <f t="shared" si="33"/>
        <v>53</v>
      </c>
      <c r="AQ92" s="1" t="str">
        <f t="shared" si="33"/>
        <v>59</v>
      </c>
      <c r="AR92" s="1">
        <f t="shared" si="34"/>
        <v>63</v>
      </c>
      <c r="AS92" s="1">
        <f t="shared" si="34"/>
        <v>69</v>
      </c>
      <c r="AT92" s="5" t="str">
        <f t="shared" si="35"/>
        <v>TEAM 63</v>
      </c>
      <c r="AU92" s="5" t="str">
        <f t="shared" si="35"/>
        <v>TEAM 69</v>
      </c>
    </row>
    <row r="93" spans="1:47" ht="14" thickTop="1" thickBot="1" x14ac:dyDescent="0.35">
      <c r="A93" s="32" t="s">
        <v>10</v>
      </c>
      <c r="B93" s="5" t="s">
        <v>101</v>
      </c>
      <c r="C93" s="5" t="s">
        <v>98</v>
      </c>
      <c r="D93" s="33" t="s">
        <v>175</v>
      </c>
      <c r="E93" s="1" t="str">
        <f t="shared" si="36"/>
        <v>10</v>
      </c>
      <c r="F93" s="1" t="str">
        <f t="shared" si="36"/>
        <v xml:space="preserve"> 7</v>
      </c>
      <c r="G93" s="1">
        <f t="shared" si="37"/>
        <v>20</v>
      </c>
      <c r="H93" s="1">
        <f t="shared" si="37"/>
        <v>17</v>
      </c>
      <c r="I93" s="5" t="str">
        <f t="shared" si="38"/>
        <v>TEAM 20</v>
      </c>
      <c r="J93" s="5" t="str">
        <f t="shared" si="38"/>
        <v>TEAM 17</v>
      </c>
      <c r="K93" s="197" t="s">
        <v>159</v>
      </c>
      <c r="L93" s="197" t="s">
        <v>156</v>
      </c>
      <c r="M93" s="34" t="s">
        <v>11</v>
      </c>
      <c r="N93" s="1" t="str">
        <f t="shared" si="21"/>
        <v>20</v>
      </c>
      <c r="O93" s="1" t="str">
        <f t="shared" si="21"/>
        <v>17</v>
      </c>
      <c r="P93" s="1">
        <f t="shared" si="22"/>
        <v>30</v>
      </c>
      <c r="Q93" s="1">
        <f t="shared" si="22"/>
        <v>27</v>
      </c>
      <c r="R93" s="5" t="str">
        <f t="shared" si="23"/>
        <v>TEAM 30</v>
      </c>
      <c r="S93" s="5" t="str">
        <f t="shared" si="23"/>
        <v>TEAM 27</v>
      </c>
      <c r="T93" s="35" t="s">
        <v>12</v>
      </c>
      <c r="U93" s="1" t="str">
        <f t="shared" si="24"/>
        <v>30</v>
      </c>
      <c r="V93" s="1" t="str">
        <f t="shared" si="24"/>
        <v>27</v>
      </c>
      <c r="W93" s="1">
        <f t="shared" si="25"/>
        <v>40</v>
      </c>
      <c r="X93" s="1">
        <f t="shared" si="25"/>
        <v>37</v>
      </c>
      <c r="Y93" s="5" t="str">
        <f t="shared" si="26"/>
        <v>TEAM 40</v>
      </c>
      <c r="Z93" s="5" t="str">
        <f t="shared" si="26"/>
        <v>TEAM 37</v>
      </c>
      <c r="AA93" s="36" t="s">
        <v>13</v>
      </c>
      <c r="AB93" s="1" t="str">
        <f t="shared" si="27"/>
        <v>40</v>
      </c>
      <c r="AC93" s="1" t="str">
        <f t="shared" si="27"/>
        <v>37</v>
      </c>
      <c r="AD93" s="1">
        <f t="shared" si="28"/>
        <v>50</v>
      </c>
      <c r="AE93" s="1">
        <f t="shared" si="28"/>
        <v>47</v>
      </c>
      <c r="AF93" s="5" t="str">
        <f t="shared" si="29"/>
        <v>TEAM 50</v>
      </c>
      <c r="AG93" s="5" t="str">
        <f t="shared" si="29"/>
        <v>TEAM 47</v>
      </c>
      <c r="AH93" s="27" t="s">
        <v>102</v>
      </c>
      <c r="AI93" s="1" t="str">
        <f t="shared" si="30"/>
        <v>50</v>
      </c>
      <c r="AJ93" s="1" t="str">
        <f t="shared" si="30"/>
        <v>47</v>
      </c>
      <c r="AK93" s="1">
        <f t="shared" si="31"/>
        <v>60</v>
      </c>
      <c r="AL93" s="1">
        <f t="shared" si="31"/>
        <v>57</v>
      </c>
      <c r="AM93" s="5" t="str">
        <f t="shared" si="32"/>
        <v>TEAM 60</v>
      </c>
      <c r="AN93" s="5" t="str">
        <f t="shared" si="32"/>
        <v>TEAM 57</v>
      </c>
      <c r="AO93" s="37" t="s">
        <v>103</v>
      </c>
      <c r="AP93" s="1" t="str">
        <f t="shared" si="33"/>
        <v>60</v>
      </c>
      <c r="AQ93" s="1" t="str">
        <f t="shared" si="33"/>
        <v>57</v>
      </c>
      <c r="AR93" s="1">
        <f t="shared" si="34"/>
        <v>70</v>
      </c>
      <c r="AS93" s="1">
        <f t="shared" si="34"/>
        <v>67</v>
      </c>
      <c r="AT93" s="5" t="str">
        <f t="shared" si="35"/>
        <v>TEAM 70</v>
      </c>
      <c r="AU93" s="5" t="str">
        <f t="shared" si="35"/>
        <v>TEAM 67</v>
      </c>
    </row>
    <row r="94" spans="1:47" ht="14" thickTop="1" thickBot="1" x14ac:dyDescent="0.35">
      <c r="A94" s="32" t="s">
        <v>10</v>
      </c>
      <c r="B94" s="5" t="s">
        <v>92</v>
      </c>
      <c r="C94" s="5" t="s">
        <v>96</v>
      </c>
      <c r="D94" s="33" t="s">
        <v>175</v>
      </c>
      <c r="E94" s="1" t="str">
        <f t="shared" si="36"/>
        <v xml:space="preserve"> 6</v>
      </c>
      <c r="F94" s="1" t="str">
        <f t="shared" si="36"/>
        <v xml:space="preserve"> 2</v>
      </c>
      <c r="G94" s="1">
        <f t="shared" si="37"/>
        <v>16</v>
      </c>
      <c r="H94" s="1">
        <f t="shared" si="37"/>
        <v>12</v>
      </c>
      <c r="I94" s="5" t="str">
        <f t="shared" si="38"/>
        <v>TEAM 16</v>
      </c>
      <c r="J94" s="5" t="str">
        <f t="shared" si="38"/>
        <v>TEAM 12</v>
      </c>
      <c r="K94" s="197" t="s">
        <v>155</v>
      </c>
      <c r="L94" s="197" t="s">
        <v>151</v>
      </c>
      <c r="M94" s="34" t="s">
        <v>11</v>
      </c>
      <c r="N94" s="1" t="str">
        <f t="shared" si="21"/>
        <v>16</v>
      </c>
      <c r="O94" s="1" t="str">
        <f t="shared" si="21"/>
        <v>12</v>
      </c>
      <c r="P94" s="1">
        <f t="shared" si="22"/>
        <v>26</v>
      </c>
      <c r="Q94" s="1">
        <f t="shared" si="22"/>
        <v>22</v>
      </c>
      <c r="R94" s="5" t="str">
        <f t="shared" si="23"/>
        <v>TEAM 26</v>
      </c>
      <c r="S94" s="5" t="str">
        <f t="shared" si="23"/>
        <v>TEAM 22</v>
      </c>
      <c r="T94" s="35" t="s">
        <v>12</v>
      </c>
      <c r="U94" s="1" t="str">
        <f t="shared" si="24"/>
        <v>26</v>
      </c>
      <c r="V94" s="1" t="str">
        <f t="shared" si="24"/>
        <v>22</v>
      </c>
      <c r="W94" s="1">
        <f t="shared" si="25"/>
        <v>36</v>
      </c>
      <c r="X94" s="1">
        <f t="shared" si="25"/>
        <v>32</v>
      </c>
      <c r="Y94" s="5" t="str">
        <f t="shared" si="26"/>
        <v>TEAM 36</v>
      </c>
      <c r="Z94" s="5" t="str">
        <f t="shared" si="26"/>
        <v>TEAM 32</v>
      </c>
      <c r="AA94" s="36" t="s">
        <v>13</v>
      </c>
      <c r="AB94" s="1" t="str">
        <f t="shared" si="27"/>
        <v>36</v>
      </c>
      <c r="AC94" s="1" t="str">
        <f t="shared" si="27"/>
        <v>32</v>
      </c>
      <c r="AD94" s="1">
        <f t="shared" si="28"/>
        <v>46</v>
      </c>
      <c r="AE94" s="1">
        <f t="shared" si="28"/>
        <v>42</v>
      </c>
      <c r="AF94" s="5" t="str">
        <f t="shared" si="29"/>
        <v>TEAM 46</v>
      </c>
      <c r="AG94" s="5" t="str">
        <f t="shared" si="29"/>
        <v>TEAM 42</v>
      </c>
      <c r="AH94" s="27" t="s">
        <v>102</v>
      </c>
      <c r="AI94" s="1" t="str">
        <f t="shared" si="30"/>
        <v>46</v>
      </c>
      <c r="AJ94" s="1" t="str">
        <f t="shared" si="30"/>
        <v>42</v>
      </c>
      <c r="AK94" s="1">
        <f t="shared" si="31"/>
        <v>56</v>
      </c>
      <c r="AL94" s="1">
        <f t="shared" si="31"/>
        <v>52</v>
      </c>
      <c r="AM94" s="5" t="str">
        <f t="shared" si="32"/>
        <v>TEAM 56</v>
      </c>
      <c r="AN94" s="5" t="str">
        <f t="shared" si="32"/>
        <v>TEAM 52</v>
      </c>
      <c r="AO94" s="37" t="s">
        <v>103</v>
      </c>
      <c r="AP94" s="1" t="str">
        <f t="shared" si="33"/>
        <v>56</v>
      </c>
      <c r="AQ94" s="1" t="str">
        <f t="shared" si="33"/>
        <v>52</v>
      </c>
      <c r="AR94" s="1">
        <f t="shared" si="34"/>
        <v>66</v>
      </c>
      <c r="AS94" s="1">
        <f t="shared" si="34"/>
        <v>62</v>
      </c>
      <c r="AT94" s="5" t="str">
        <f t="shared" si="35"/>
        <v>TEAM 66</v>
      </c>
      <c r="AU94" s="5" t="str">
        <f t="shared" si="35"/>
        <v>TEAM 62</v>
      </c>
    </row>
    <row r="95" spans="1:47" ht="13" thickTop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</sheetData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ED191-A758-4580-9269-871D31B0959B}">
  <sheetPr published="0">
    <tabColor rgb="FF7030A0"/>
  </sheetPr>
  <dimension ref="A1:T9"/>
  <sheetViews>
    <sheetView zoomScale="92" workbookViewId="0">
      <selection activeCell="H5" sqref="H5"/>
    </sheetView>
  </sheetViews>
  <sheetFormatPr defaultColWidth="8.7265625" defaultRowHeight="12.5" x14ac:dyDescent="0.25"/>
  <cols>
    <col min="1" max="1" width="19.453125" style="284" customWidth="1"/>
    <col min="2" max="3" width="12.54296875" style="284" customWidth="1"/>
    <col min="4" max="4" width="8.81640625" style="284" customWidth="1"/>
    <col min="5" max="6" width="10" style="284" customWidth="1"/>
    <col min="7" max="7" width="8.7265625" style="284"/>
    <col min="8" max="10" width="9" style="284" customWidth="1"/>
    <col min="11" max="16384" width="8.7265625" style="284"/>
  </cols>
  <sheetData>
    <row r="1" spans="1:20" ht="14.5" x14ac:dyDescent="0.35">
      <c r="A1" s="284" t="s">
        <v>874</v>
      </c>
      <c r="B1" s="287" t="s">
        <v>873</v>
      </c>
      <c r="C1" s="287" t="s">
        <v>872</v>
      </c>
      <c r="D1" s="287" t="s">
        <v>871</v>
      </c>
      <c r="E1" s="287" t="s">
        <v>870</v>
      </c>
      <c r="F1" s="287" t="s">
        <v>869</v>
      </c>
      <c r="G1" s="287" t="s">
        <v>868</v>
      </c>
      <c r="H1" s="287" t="s">
        <v>867</v>
      </c>
      <c r="I1" s="287" t="s">
        <v>866</v>
      </c>
      <c r="J1" s="287" t="s">
        <v>865</v>
      </c>
    </row>
    <row r="2" spans="1:20" ht="14.5" x14ac:dyDescent="0.35">
      <c r="A2" s="286" t="s">
        <v>196</v>
      </c>
      <c r="B2" s="285" t="s">
        <v>864</v>
      </c>
      <c r="C2" s="285"/>
      <c r="D2" s="285"/>
      <c r="E2" s="285"/>
      <c r="F2" s="285" t="s">
        <v>863</v>
      </c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</row>
    <row r="3" spans="1:20" ht="14.5" x14ac:dyDescent="0.35">
      <c r="A3" s="286" t="s">
        <v>170</v>
      </c>
      <c r="B3" s="285" t="s">
        <v>863</v>
      </c>
      <c r="C3" s="285" t="s">
        <v>863</v>
      </c>
      <c r="D3" s="285" t="s">
        <v>864</v>
      </c>
      <c r="E3" s="285" t="s">
        <v>863</v>
      </c>
      <c r="F3" s="285"/>
      <c r="G3" s="285"/>
      <c r="H3" s="285" t="s">
        <v>864</v>
      </c>
      <c r="I3" s="285" t="s">
        <v>863</v>
      </c>
      <c r="J3" s="285" t="s">
        <v>864</v>
      </c>
      <c r="K3" s="285"/>
      <c r="L3" s="285"/>
      <c r="M3" s="285"/>
      <c r="N3" s="285"/>
      <c r="O3" s="285"/>
      <c r="P3" s="285"/>
      <c r="Q3" s="285"/>
      <c r="R3" s="285"/>
      <c r="S3" s="285"/>
      <c r="T3" s="285"/>
    </row>
    <row r="4" spans="1:20" ht="14.5" x14ac:dyDescent="0.35">
      <c r="A4" s="286" t="s">
        <v>169</v>
      </c>
      <c r="B4" s="285"/>
      <c r="C4" s="285" t="s">
        <v>863</v>
      </c>
      <c r="D4" s="285" t="s">
        <v>863</v>
      </c>
      <c r="E4" s="285"/>
      <c r="F4" s="285"/>
      <c r="G4" s="285" t="s">
        <v>864</v>
      </c>
      <c r="H4" s="285" t="s">
        <v>864</v>
      </c>
      <c r="I4" s="285" t="s">
        <v>863</v>
      </c>
      <c r="J4" s="285" t="s">
        <v>863</v>
      </c>
      <c r="K4" s="285"/>
      <c r="L4" s="285"/>
      <c r="M4" s="285"/>
      <c r="N4" s="285"/>
      <c r="O4" s="285"/>
      <c r="P4" s="285"/>
      <c r="Q4" s="285"/>
      <c r="R4" s="285"/>
      <c r="S4" s="285"/>
      <c r="T4" s="285"/>
    </row>
    <row r="5" spans="1:20" ht="14.5" x14ac:dyDescent="0.35">
      <c r="A5" s="286" t="s">
        <v>188</v>
      </c>
      <c r="B5" s="285"/>
      <c r="C5" s="285" t="s">
        <v>863</v>
      </c>
      <c r="D5" s="285"/>
      <c r="E5" s="285" t="s">
        <v>864</v>
      </c>
      <c r="F5" s="285" t="s">
        <v>863</v>
      </c>
      <c r="G5" s="285" t="s">
        <v>863</v>
      </c>
      <c r="H5" s="285"/>
      <c r="I5" s="285" t="s">
        <v>864</v>
      </c>
      <c r="J5" s="285" t="s">
        <v>863</v>
      </c>
      <c r="K5" s="285"/>
      <c r="L5" s="285"/>
      <c r="M5" s="285"/>
      <c r="N5" s="285"/>
      <c r="O5" s="285"/>
      <c r="P5" s="285"/>
      <c r="Q5" s="285"/>
      <c r="R5" s="285"/>
      <c r="S5" s="285"/>
      <c r="T5" s="285"/>
    </row>
    <row r="6" spans="1:20" ht="14.5" x14ac:dyDescent="0.35">
      <c r="A6" s="286" t="s">
        <v>187</v>
      </c>
      <c r="B6" s="285" t="s">
        <v>864</v>
      </c>
      <c r="C6" s="285" t="s">
        <v>864</v>
      </c>
      <c r="D6" s="285"/>
      <c r="E6" s="285" t="s">
        <v>863</v>
      </c>
      <c r="F6" s="285"/>
      <c r="G6" s="285"/>
      <c r="H6" s="285"/>
      <c r="I6" s="285" t="s">
        <v>863</v>
      </c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</row>
    <row r="7" spans="1:20" ht="14.5" x14ac:dyDescent="0.35">
      <c r="A7" s="286" t="s">
        <v>669</v>
      </c>
      <c r="B7" s="285"/>
      <c r="C7" s="285" t="s">
        <v>864</v>
      </c>
      <c r="D7" s="285" t="s">
        <v>863</v>
      </c>
      <c r="E7" s="285" t="s">
        <v>863</v>
      </c>
      <c r="F7" s="285" t="s">
        <v>864</v>
      </c>
      <c r="G7" s="285" t="s">
        <v>863</v>
      </c>
      <c r="H7" s="285" t="s">
        <v>863</v>
      </c>
      <c r="I7" s="285" t="s">
        <v>863</v>
      </c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</row>
    <row r="8" spans="1:20" ht="14.5" x14ac:dyDescent="0.35">
      <c r="A8" s="286" t="s">
        <v>215</v>
      </c>
      <c r="B8" s="285" t="s">
        <v>863</v>
      </c>
      <c r="C8" s="285" t="s">
        <v>863</v>
      </c>
      <c r="D8" s="285" t="s">
        <v>864</v>
      </c>
      <c r="E8" s="285"/>
      <c r="F8" s="285" t="s">
        <v>864</v>
      </c>
      <c r="G8" s="285" t="s">
        <v>863</v>
      </c>
      <c r="H8" s="285" t="s">
        <v>863</v>
      </c>
      <c r="I8" s="285" t="s">
        <v>863</v>
      </c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</row>
    <row r="9" spans="1:20" x14ac:dyDescent="0.25"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43DA4-2B61-406B-A586-F6187DB39FD8}">
  <sheetPr published="0"/>
  <dimension ref="A2:BA763"/>
  <sheetViews>
    <sheetView zoomScale="81" zoomScaleNormal="80" workbookViewId="0">
      <selection activeCell="M304" sqref="M304"/>
    </sheetView>
  </sheetViews>
  <sheetFormatPr defaultColWidth="9.1796875" defaultRowHeight="12.5" x14ac:dyDescent="0.25"/>
  <cols>
    <col min="1" max="3" width="14.453125" style="1" customWidth="1"/>
    <col min="4" max="4" width="9.1796875" style="1"/>
    <col min="5" max="8" width="3.1796875" style="1" bestFit="1" customWidth="1"/>
    <col min="9" max="10" width="8.7265625" style="1" bestFit="1" customWidth="1"/>
    <col min="11" max="12" width="8.7265625" style="1" customWidth="1"/>
    <col min="13" max="13" width="6.1796875" style="1" bestFit="1" customWidth="1"/>
    <col min="14" max="17" width="3.1796875" style="1" bestFit="1" customWidth="1"/>
    <col min="18" max="19" width="8.7265625" style="1" bestFit="1" customWidth="1"/>
    <col min="20" max="20" width="9.1796875" style="1"/>
    <col min="21" max="24" width="3.1796875" style="1" bestFit="1" customWidth="1"/>
    <col min="25" max="26" width="8.7265625" style="1" bestFit="1" customWidth="1"/>
    <col min="27" max="27" width="6.1796875" style="1" bestFit="1" customWidth="1"/>
    <col min="28" max="31" width="3.1796875" style="1" bestFit="1" customWidth="1"/>
    <col min="32" max="33" width="8.7265625" style="1" bestFit="1" customWidth="1"/>
    <col min="34" max="34" width="6.1796875" style="1" bestFit="1" customWidth="1"/>
    <col min="35" max="38" width="3.1796875" style="1" bestFit="1" customWidth="1"/>
    <col min="39" max="40" width="8.7265625" style="1" bestFit="1" customWidth="1"/>
    <col min="41" max="41" width="6.1796875" style="1" bestFit="1" customWidth="1"/>
    <col min="42" max="45" width="3.1796875" style="1" bestFit="1" customWidth="1"/>
    <col min="46" max="47" width="8.7265625" style="1" bestFit="1" customWidth="1"/>
    <col min="48" max="16384" width="9.1796875" style="1"/>
  </cols>
  <sheetData>
    <row r="2" spans="1:47" ht="3.75" customHeight="1" x14ac:dyDescent="0.25"/>
    <row r="4" spans="1:47" ht="13" thickBot="1" x14ac:dyDescent="0.3"/>
    <row r="5" spans="1:47" ht="14" thickTop="1" thickBot="1" x14ac:dyDescent="0.35">
      <c r="A5" s="32" t="s">
        <v>10</v>
      </c>
      <c r="B5" s="5" t="s">
        <v>92</v>
      </c>
      <c r="C5" s="5" t="s">
        <v>93</v>
      </c>
      <c r="D5" s="33" t="s">
        <v>175</v>
      </c>
      <c r="E5" s="1" t="str">
        <f>RIGHT(B5,2)</f>
        <v xml:space="preserve"> 6</v>
      </c>
      <c r="F5" s="1" t="str">
        <f>RIGHT(C5,2)</f>
        <v xml:space="preserve"> 3</v>
      </c>
      <c r="G5" s="1">
        <f>E5+10</f>
        <v>16</v>
      </c>
      <c r="H5" s="1">
        <f>F5+10</f>
        <v>13</v>
      </c>
      <c r="I5" s="5" t="str">
        <f>CONCATENATE("TEAM ",G5)</f>
        <v>TEAM 16</v>
      </c>
      <c r="J5" s="5" t="str">
        <f>CONCATENATE("TEAM ",H5)</f>
        <v>TEAM 13</v>
      </c>
      <c r="K5" s="85" t="s">
        <v>155</v>
      </c>
      <c r="L5" s="85" t="s">
        <v>152</v>
      </c>
      <c r="M5" s="34" t="s">
        <v>11</v>
      </c>
      <c r="N5" s="1" t="str">
        <f>RIGHT(I5,2)</f>
        <v>16</v>
      </c>
      <c r="O5" s="1" t="str">
        <f>RIGHT(J5,2)</f>
        <v>13</v>
      </c>
      <c r="P5" s="1">
        <f>N5+10</f>
        <v>26</v>
      </c>
      <c r="Q5" s="1">
        <f>O5+10</f>
        <v>23</v>
      </c>
      <c r="R5" s="5" t="str">
        <f>CONCATENATE("TEAM ",P5)</f>
        <v>TEAM 26</v>
      </c>
      <c r="S5" s="5" t="str">
        <f>CONCATENATE("TEAM ",Q5)</f>
        <v>TEAM 23</v>
      </c>
      <c r="T5" s="35" t="s">
        <v>697</v>
      </c>
      <c r="U5" s="1" t="s">
        <v>709</v>
      </c>
      <c r="V5" s="1" t="s">
        <v>710</v>
      </c>
      <c r="W5" s="1">
        <v>31</v>
      </c>
      <c r="X5" s="1">
        <v>38</v>
      </c>
      <c r="Y5" s="5" t="str">
        <f>CONCATENATE("TEAM ",W5)</f>
        <v>TEAM 31</v>
      </c>
      <c r="Z5" s="5" t="str">
        <f>CONCATENATE("TEAM ",X5)</f>
        <v>TEAM 38</v>
      </c>
      <c r="AA5" s="36" t="s">
        <v>698</v>
      </c>
      <c r="AB5" s="1" t="str">
        <f>RIGHT(Y5,2)</f>
        <v>31</v>
      </c>
      <c r="AC5" s="1" t="str">
        <f>RIGHT(Z5,2)</f>
        <v>38</v>
      </c>
      <c r="AD5" s="1">
        <f>AB5+8</f>
        <v>39</v>
      </c>
      <c r="AE5" s="1">
        <f>AC5+8</f>
        <v>46</v>
      </c>
      <c r="AF5" s="5" t="str">
        <f>CONCATENATE("TEAM ",AD5)</f>
        <v>TEAM 39</v>
      </c>
      <c r="AG5" s="260" t="str">
        <f>CONCATENATE("TEAM ",AE5)</f>
        <v>TEAM 46</v>
      </c>
      <c r="AH5" s="261" t="s">
        <v>102</v>
      </c>
      <c r="AI5" s="1" t="str">
        <f>RIGHT(AF5,2)</f>
        <v>39</v>
      </c>
      <c r="AJ5" s="1" t="str">
        <f>RIGHT(AG5,2)</f>
        <v>46</v>
      </c>
      <c r="AK5" s="1">
        <v>52</v>
      </c>
      <c r="AL5" s="1">
        <v>49</v>
      </c>
      <c r="AM5" s="5" t="str">
        <f>CONCATENATE("TEAM ",AK5)</f>
        <v>TEAM 52</v>
      </c>
      <c r="AN5" s="5" t="str">
        <f>CONCATENATE("TEAM ",AL5)</f>
        <v>TEAM 49</v>
      </c>
      <c r="AO5" s="271" t="s">
        <v>103</v>
      </c>
      <c r="AP5" s="262" t="str">
        <f>RIGHT(AM5,2)</f>
        <v>52</v>
      </c>
      <c r="AQ5" s="262" t="str">
        <f>RIGHT(AN5,2)</f>
        <v>49</v>
      </c>
      <c r="AR5" s="262">
        <f>AP5+10</f>
        <v>62</v>
      </c>
      <c r="AS5" s="262">
        <f>AQ5+10</f>
        <v>59</v>
      </c>
      <c r="AT5" s="263" t="str">
        <f>CONCATENATE("TEAM ",AR5)</f>
        <v>TEAM 62</v>
      </c>
      <c r="AU5" s="264" t="str">
        <f>CONCATENATE("TEAM ",AS5)</f>
        <v>TEAM 59</v>
      </c>
    </row>
    <row r="6" spans="1:47" ht="14" thickTop="1" thickBot="1" x14ac:dyDescent="0.35">
      <c r="A6" s="32" t="s">
        <v>10</v>
      </c>
      <c r="B6" s="5" t="s">
        <v>95</v>
      </c>
      <c r="C6" s="5" t="s">
        <v>94</v>
      </c>
      <c r="D6" s="33" t="s">
        <v>175</v>
      </c>
      <c r="E6" s="1" t="str">
        <f t="shared" ref="E6:F27" si="0">RIGHT(B6,2)</f>
        <v xml:space="preserve"> 9</v>
      </c>
      <c r="F6" s="1" t="str">
        <f t="shared" si="0"/>
        <v xml:space="preserve"> 5</v>
      </c>
      <c r="G6" s="1">
        <f t="shared" ref="G6:H27" si="1">E6+10</f>
        <v>19</v>
      </c>
      <c r="H6" s="1">
        <f t="shared" si="1"/>
        <v>15</v>
      </c>
      <c r="I6" s="5" t="str">
        <f t="shared" ref="I6:J27" si="2">CONCATENATE("TEAM ",G6)</f>
        <v>TEAM 19</v>
      </c>
      <c r="J6" s="5" t="str">
        <f t="shared" si="2"/>
        <v>TEAM 15</v>
      </c>
      <c r="K6" s="85" t="s">
        <v>154</v>
      </c>
      <c r="L6" s="85" t="s">
        <v>158</v>
      </c>
      <c r="M6" s="34" t="s">
        <v>11</v>
      </c>
      <c r="N6" s="1" t="str">
        <f t="shared" ref="N6:O69" si="3">RIGHT(I6,2)</f>
        <v>19</v>
      </c>
      <c r="O6" s="1" t="str">
        <f t="shared" si="3"/>
        <v>15</v>
      </c>
      <c r="P6" s="1">
        <f t="shared" ref="P6:Q69" si="4">N6+10</f>
        <v>29</v>
      </c>
      <c r="Q6" s="1">
        <f t="shared" si="4"/>
        <v>25</v>
      </c>
      <c r="R6" s="5" t="str">
        <f t="shared" ref="R6:S69" si="5">CONCATENATE("TEAM ",P6)</f>
        <v>TEAM 29</v>
      </c>
      <c r="S6" s="5" t="str">
        <f t="shared" si="5"/>
        <v>TEAM 25</v>
      </c>
      <c r="T6" s="35" t="s">
        <v>697</v>
      </c>
      <c r="U6" s="1" t="s">
        <v>711</v>
      </c>
      <c r="V6" s="1" t="s">
        <v>712</v>
      </c>
      <c r="W6" s="1">
        <v>36</v>
      </c>
      <c r="X6" s="1">
        <v>33</v>
      </c>
      <c r="Y6" s="5" t="str">
        <f t="shared" ref="Y6:Z69" si="6">CONCATENATE("TEAM ",W6)</f>
        <v>TEAM 36</v>
      </c>
      <c r="Z6" s="5" t="str">
        <f t="shared" si="6"/>
        <v>TEAM 33</v>
      </c>
      <c r="AA6" s="36" t="s">
        <v>698</v>
      </c>
      <c r="AB6" s="1" t="str">
        <f t="shared" ref="AB6:AC69" si="7">RIGHT(Y6,2)</f>
        <v>36</v>
      </c>
      <c r="AC6" s="1" t="str">
        <f t="shared" si="7"/>
        <v>33</v>
      </c>
      <c r="AD6" s="1">
        <f t="shared" ref="AD6:AE60" si="8">AB6+8</f>
        <v>44</v>
      </c>
      <c r="AE6" s="1">
        <f t="shared" si="8"/>
        <v>41</v>
      </c>
      <c r="AF6" s="5" t="str">
        <f t="shared" ref="AF6:AG69" si="9">CONCATENATE("TEAM ",AD6)</f>
        <v>TEAM 44</v>
      </c>
      <c r="AG6" s="260" t="str">
        <f t="shared" si="9"/>
        <v>TEAM 41</v>
      </c>
      <c r="AH6" s="265" t="s">
        <v>102</v>
      </c>
      <c r="AI6" s="1" t="str">
        <f t="shared" ref="AI6:AJ69" si="10">RIGHT(AF6,2)</f>
        <v>44</v>
      </c>
      <c r="AJ6" s="1" t="str">
        <f t="shared" si="10"/>
        <v>41</v>
      </c>
      <c r="AK6" s="1">
        <v>55</v>
      </c>
      <c r="AL6" s="1">
        <v>51</v>
      </c>
      <c r="AM6" s="5" t="str">
        <f t="shared" ref="AM6:AN69" si="11">CONCATENATE("TEAM ",AK6)</f>
        <v>TEAM 55</v>
      </c>
      <c r="AN6" s="5" t="str">
        <f t="shared" si="11"/>
        <v>TEAM 51</v>
      </c>
      <c r="AO6" s="272" t="s">
        <v>103</v>
      </c>
      <c r="AP6" s="1" t="str">
        <f t="shared" ref="AP6:AQ69" si="12">RIGHT(AM6,2)</f>
        <v>55</v>
      </c>
      <c r="AQ6" s="1" t="str">
        <f t="shared" si="12"/>
        <v>51</v>
      </c>
      <c r="AR6" s="1">
        <f t="shared" ref="AR6:AS69" si="13">AP6+10</f>
        <v>65</v>
      </c>
      <c r="AS6" s="1">
        <f t="shared" si="13"/>
        <v>61</v>
      </c>
      <c r="AT6" s="5" t="str">
        <f t="shared" ref="AT6:AU69" si="14">CONCATENATE("TEAM ",AR6)</f>
        <v>TEAM 65</v>
      </c>
      <c r="AU6" s="266" t="str">
        <f t="shared" si="14"/>
        <v>TEAM 61</v>
      </c>
    </row>
    <row r="7" spans="1:47" ht="14" thickTop="1" thickBot="1" x14ac:dyDescent="0.35">
      <c r="A7" s="32" t="s">
        <v>10</v>
      </c>
      <c r="B7" s="5" t="s">
        <v>96</v>
      </c>
      <c r="C7" s="5" t="s">
        <v>97</v>
      </c>
      <c r="D7" s="33" t="s">
        <v>175</v>
      </c>
      <c r="E7" s="1" t="str">
        <f t="shared" si="0"/>
        <v xml:space="preserve"> 2</v>
      </c>
      <c r="F7" s="1" t="str">
        <f t="shared" si="0"/>
        <v xml:space="preserve"> 1</v>
      </c>
      <c r="G7" s="1">
        <f t="shared" si="1"/>
        <v>12</v>
      </c>
      <c r="H7" s="1">
        <f t="shared" si="1"/>
        <v>11</v>
      </c>
      <c r="I7" s="5" t="str">
        <f t="shared" si="2"/>
        <v>TEAM 12</v>
      </c>
      <c r="J7" s="5" t="str">
        <f t="shared" si="2"/>
        <v>TEAM 11</v>
      </c>
      <c r="K7" s="85" t="s">
        <v>151</v>
      </c>
      <c r="L7" s="85" t="s">
        <v>150</v>
      </c>
      <c r="M7" s="34" t="s">
        <v>11</v>
      </c>
      <c r="N7" s="1" t="str">
        <f t="shared" si="3"/>
        <v>12</v>
      </c>
      <c r="O7" s="1" t="str">
        <f t="shared" si="3"/>
        <v>11</v>
      </c>
      <c r="P7" s="1">
        <f t="shared" si="4"/>
        <v>22</v>
      </c>
      <c r="Q7" s="1">
        <f t="shared" si="4"/>
        <v>21</v>
      </c>
      <c r="R7" s="5" t="str">
        <f t="shared" si="5"/>
        <v>TEAM 22</v>
      </c>
      <c r="S7" s="5" t="str">
        <f t="shared" si="5"/>
        <v>TEAM 21</v>
      </c>
      <c r="T7" s="35" t="s">
        <v>697</v>
      </c>
      <c r="U7" s="1" t="s">
        <v>713</v>
      </c>
      <c r="V7" s="1" t="s">
        <v>714</v>
      </c>
      <c r="W7" s="1">
        <v>34</v>
      </c>
      <c r="X7" s="1">
        <v>35</v>
      </c>
      <c r="Y7" s="5" t="str">
        <f t="shared" si="6"/>
        <v>TEAM 34</v>
      </c>
      <c r="Z7" s="5" t="str">
        <f t="shared" si="6"/>
        <v>TEAM 35</v>
      </c>
      <c r="AA7" s="36" t="s">
        <v>698</v>
      </c>
      <c r="AB7" s="1" t="str">
        <f t="shared" si="7"/>
        <v>34</v>
      </c>
      <c r="AC7" s="1" t="str">
        <f t="shared" si="7"/>
        <v>35</v>
      </c>
      <c r="AD7" s="1">
        <f t="shared" si="8"/>
        <v>42</v>
      </c>
      <c r="AE7" s="1">
        <f t="shared" si="8"/>
        <v>43</v>
      </c>
      <c r="AF7" s="5" t="str">
        <f t="shared" si="9"/>
        <v>TEAM 42</v>
      </c>
      <c r="AG7" s="260" t="str">
        <f t="shared" si="9"/>
        <v>TEAM 43</v>
      </c>
      <c r="AH7" s="265" t="s">
        <v>102</v>
      </c>
      <c r="AI7" s="1" t="str">
        <f t="shared" si="10"/>
        <v>42</v>
      </c>
      <c r="AJ7" s="1" t="str">
        <f t="shared" si="10"/>
        <v>43</v>
      </c>
      <c r="AK7" s="1">
        <v>48</v>
      </c>
      <c r="AL7" s="1">
        <v>47</v>
      </c>
      <c r="AM7" s="5" t="str">
        <f t="shared" si="11"/>
        <v>TEAM 48</v>
      </c>
      <c r="AN7" s="5" t="str">
        <f t="shared" si="11"/>
        <v>TEAM 47</v>
      </c>
      <c r="AO7" s="272" t="s">
        <v>103</v>
      </c>
      <c r="AP7" s="1" t="str">
        <f t="shared" si="12"/>
        <v>48</v>
      </c>
      <c r="AQ7" s="1" t="str">
        <f t="shared" si="12"/>
        <v>47</v>
      </c>
      <c r="AR7" s="1">
        <f t="shared" si="13"/>
        <v>58</v>
      </c>
      <c r="AS7" s="1">
        <f t="shared" si="13"/>
        <v>57</v>
      </c>
      <c r="AT7" s="5" t="str">
        <f t="shared" si="14"/>
        <v>TEAM 58</v>
      </c>
      <c r="AU7" s="266" t="str">
        <f t="shared" si="14"/>
        <v>TEAM 57</v>
      </c>
    </row>
    <row r="8" spans="1:47" ht="14" thickTop="1" thickBot="1" x14ac:dyDescent="0.35">
      <c r="A8" s="32" t="s">
        <v>10</v>
      </c>
      <c r="B8" s="5" t="s">
        <v>98</v>
      </c>
      <c r="C8" s="5" t="s">
        <v>99</v>
      </c>
      <c r="D8" s="33" t="s">
        <v>175</v>
      </c>
      <c r="E8" s="1" t="str">
        <f t="shared" si="0"/>
        <v xml:space="preserve"> 7</v>
      </c>
      <c r="F8" s="1" t="str">
        <f t="shared" si="0"/>
        <v xml:space="preserve"> 4</v>
      </c>
      <c r="G8" s="1">
        <f t="shared" si="1"/>
        <v>17</v>
      </c>
      <c r="H8" s="1">
        <f t="shared" si="1"/>
        <v>14</v>
      </c>
      <c r="I8" s="5" t="str">
        <f t="shared" si="2"/>
        <v>TEAM 17</v>
      </c>
      <c r="J8" s="5" t="str">
        <f t="shared" si="2"/>
        <v>TEAM 14</v>
      </c>
      <c r="K8" s="85" t="s">
        <v>156</v>
      </c>
      <c r="L8" s="85" t="s">
        <v>153</v>
      </c>
      <c r="M8" s="34" t="s">
        <v>11</v>
      </c>
      <c r="N8" s="1" t="str">
        <f t="shared" si="3"/>
        <v>17</v>
      </c>
      <c r="O8" s="1" t="str">
        <f t="shared" si="3"/>
        <v>14</v>
      </c>
      <c r="P8" s="1">
        <f t="shared" si="4"/>
        <v>27</v>
      </c>
      <c r="Q8" s="1">
        <f t="shared" si="4"/>
        <v>24</v>
      </c>
      <c r="R8" s="5" t="str">
        <f t="shared" si="5"/>
        <v>TEAM 27</v>
      </c>
      <c r="S8" s="5" t="str">
        <f t="shared" si="5"/>
        <v>TEAM 24</v>
      </c>
      <c r="T8" s="35" t="s">
        <v>697</v>
      </c>
      <c r="U8" s="1" t="s">
        <v>715</v>
      </c>
      <c r="V8" s="1" t="s">
        <v>716</v>
      </c>
      <c r="W8" s="1">
        <v>37</v>
      </c>
      <c r="X8" s="1">
        <v>32</v>
      </c>
      <c r="Y8" s="5" t="str">
        <f t="shared" si="6"/>
        <v>TEAM 37</v>
      </c>
      <c r="Z8" s="5" t="str">
        <f t="shared" si="6"/>
        <v>TEAM 32</v>
      </c>
      <c r="AA8" s="36" t="s">
        <v>698</v>
      </c>
      <c r="AB8" s="1" t="str">
        <f t="shared" si="7"/>
        <v>37</v>
      </c>
      <c r="AC8" s="1" t="str">
        <f t="shared" si="7"/>
        <v>32</v>
      </c>
      <c r="AD8" s="1">
        <f t="shared" si="8"/>
        <v>45</v>
      </c>
      <c r="AE8" s="1">
        <f t="shared" si="8"/>
        <v>40</v>
      </c>
      <c r="AF8" s="5" t="str">
        <f t="shared" si="9"/>
        <v>TEAM 45</v>
      </c>
      <c r="AG8" s="260" t="str">
        <f t="shared" si="9"/>
        <v>TEAM 40</v>
      </c>
      <c r="AH8" s="265" t="s">
        <v>102</v>
      </c>
      <c r="AI8" s="1" t="str">
        <f t="shared" si="10"/>
        <v>45</v>
      </c>
      <c r="AJ8" s="1" t="str">
        <f t="shared" si="10"/>
        <v>40</v>
      </c>
      <c r="AK8" s="1">
        <v>53</v>
      </c>
      <c r="AL8" s="1">
        <v>50</v>
      </c>
      <c r="AM8" s="5" t="str">
        <f t="shared" si="11"/>
        <v>TEAM 53</v>
      </c>
      <c r="AN8" s="5" t="str">
        <f t="shared" si="11"/>
        <v>TEAM 50</v>
      </c>
      <c r="AO8" s="272" t="s">
        <v>103</v>
      </c>
      <c r="AP8" s="1" t="str">
        <f t="shared" si="12"/>
        <v>53</v>
      </c>
      <c r="AQ8" s="1" t="str">
        <f t="shared" si="12"/>
        <v>50</v>
      </c>
      <c r="AR8" s="1">
        <f t="shared" si="13"/>
        <v>63</v>
      </c>
      <c r="AS8" s="1">
        <f t="shared" si="13"/>
        <v>60</v>
      </c>
      <c r="AT8" s="5" t="str">
        <f t="shared" si="14"/>
        <v>TEAM 63</v>
      </c>
      <c r="AU8" s="266" t="str">
        <f t="shared" si="14"/>
        <v>TEAM 60</v>
      </c>
    </row>
    <row r="9" spans="1:47" ht="14" thickTop="1" thickBot="1" x14ac:dyDescent="0.35">
      <c r="A9" s="32" t="s">
        <v>10</v>
      </c>
      <c r="B9" s="5" t="s">
        <v>100</v>
      </c>
      <c r="C9" s="5" t="s">
        <v>101</v>
      </c>
      <c r="D9" s="33" t="s">
        <v>175</v>
      </c>
      <c r="E9" s="1" t="str">
        <f t="shared" si="0"/>
        <v xml:space="preserve"> 8</v>
      </c>
      <c r="F9" s="1" t="str">
        <f t="shared" si="0"/>
        <v>10</v>
      </c>
      <c r="G9" s="1">
        <f t="shared" si="1"/>
        <v>18</v>
      </c>
      <c r="H9" s="1">
        <f t="shared" si="1"/>
        <v>20</v>
      </c>
      <c r="I9" s="5" t="str">
        <f t="shared" si="2"/>
        <v>TEAM 18</v>
      </c>
      <c r="J9" s="5" t="str">
        <f t="shared" si="2"/>
        <v>TEAM 20</v>
      </c>
      <c r="K9" s="85" t="s">
        <v>157</v>
      </c>
      <c r="L9" s="85" t="s">
        <v>159</v>
      </c>
      <c r="M9" s="34" t="s">
        <v>11</v>
      </c>
      <c r="N9" s="1" t="str">
        <f t="shared" si="3"/>
        <v>18</v>
      </c>
      <c r="O9" s="1" t="str">
        <f t="shared" si="3"/>
        <v>20</v>
      </c>
      <c r="P9" s="1">
        <f t="shared" si="4"/>
        <v>28</v>
      </c>
      <c r="Q9" s="1">
        <f t="shared" si="4"/>
        <v>30</v>
      </c>
      <c r="R9" s="5" t="str">
        <f t="shared" si="5"/>
        <v>TEAM 28</v>
      </c>
      <c r="S9" s="5" t="str">
        <f t="shared" si="5"/>
        <v>TEAM 30</v>
      </c>
      <c r="T9" s="35" t="s">
        <v>697</v>
      </c>
      <c r="U9" s="1" t="s">
        <v>709</v>
      </c>
      <c r="V9" s="1" t="s">
        <v>716</v>
      </c>
      <c r="W9" s="1">
        <v>31</v>
      </c>
      <c r="X9" s="1">
        <v>32</v>
      </c>
      <c r="Y9" s="5" t="str">
        <f t="shared" si="6"/>
        <v>TEAM 31</v>
      </c>
      <c r="Z9" s="5" t="str">
        <f t="shared" si="6"/>
        <v>TEAM 32</v>
      </c>
      <c r="AA9" s="36" t="s">
        <v>698</v>
      </c>
      <c r="AB9" s="1" t="str">
        <f t="shared" si="7"/>
        <v>31</v>
      </c>
      <c r="AC9" s="1" t="str">
        <f t="shared" si="7"/>
        <v>32</v>
      </c>
      <c r="AD9" s="1">
        <f t="shared" si="8"/>
        <v>39</v>
      </c>
      <c r="AE9" s="1">
        <f t="shared" si="8"/>
        <v>40</v>
      </c>
      <c r="AF9" s="5" t="str">
        <f t="shared" si="9"/>
        <v>TEAM 39</v>
      </c>
      <c r="AG9" s="260" t="str">
        <f t="shared" si="9"/>
        <v>TEAM 40</v>
      </c>
      <c r="AH9" s="265" t="s">
        <v>102</v>
      </c>
      <c r="AI9" s="1" t="str">
        <f t="shared" si="10"/>
        <v>39</v>
      </c>
      <c r="AJ9" s="1" t="str">
        <f t="shared" si="10"/>
        <v>40</v>
      </c>
      <c r="AK9" s="1">
        <v>54</v>
      </c>
      <c r="AL9" s="1">
        <v>56</v>
      </c>
      <c r="AM9" s="5" t="str">
        <f t="shared" si="11"/>
        <v>TEAM 54</v>
      </c>
      <c r="AN9" s="5" t="str">
        <f t="shared" si="11"/>
        <v>TEAM 56</v>
      </c>
      <c r="AO9" s="272" t="s">
        <v>103</v>
      </c>
      <c r="AP9" s="1" t="str">
        <f t="shared" si="12"/>
        <v>54</v>
      </c>
      <c r="AQ9" s="1" t="str">
        <f t="shared" si="12"/>
        <v>56</v>
      </c>
      <c r="AR9" s="1">
        <f t="shared" si="13"/>
        <v>64</v>
      </c>
      <c r="AS9" s="1">
        <f t="shared" si="13"/>
        <v>66</v>
      </c>
      <c r="AT9" s="5" t="str">
        <f t="shared" si="14"/>
        <v>TEAM 64</v>
      </c>
      <c r="AU9" s="266" t="str">
        <f t="shared" si="14"/>
        <v>TEAM 66</v>
      </c>
    </row>
    <row r="10" spans="1:47" ht="14" thickTop="1" thickBot="1" x14ac:dyDescent="0.35">
      <c r="A10" s="32" t="s">
        <v>10</v>
      </c>
      <c r="B10" s="5" t="s">
        <v>94</v>
      </c>
      <c r="C10" s="5" t="s">
        <v>98</v>
      </c>
      <c r="D10" s="33" t="s">
        <v>175</v>
      </c>
      <c r="E10" s="1" t="str">
        <f t="shared" si="0"/>
        <v xml:space="preserve"> 5</v>
      </c>
      <c r="F10" s="1" t="str">
        <f t="shared" si="0"/>
        <v xml:space="preserve"> 7</v>
      </c>
      <c r="G10" s="1">
        <f t="shared" si="1"/>
        <v>15</v>
      </c>
      <c r="H10" s="1">
        <f t="shared" si="1"/>
        <v>17</v>
      </c>
      <c r="I10" s="5" t="str">
        <f t="shared" si="2"/>
        <v>TEAM 15</v>
      </c>
      <c r="J10" s="5" t="str">
        <f t="shared" si="2"/>
        <v>TEAM 17</v>
      </c>
      <c r="K10" s="85" t="s">
        <v>154</v>
      </c>
      <c r="L10" s="85" t="s">
        <v>156</v>
      </c>
      <c r="M10" s="34" t="s">
        <v>11</v>
      </c>
      <c r="N10" s="1" t="str">
        <f t="shared" si="3"/>
        <v>15</v>
      </c>
      <c r="O10" s="1" t="str">
        <f t="shared" si="3"/>
        <v>17</v>
      </c>
      <c r="P10" s="1">
        <f t="shared" si="4"/>
        <v>25</v>
      </c>
      <c r="Q10" s="1">
        <f t="shared" si="4"/>
        <v>27</v>
      </c>
      <c r="R10" s="5" t="str">
        <f t="shared" si="5"/>
        <v>TEAM 25</v>
      </c>
      <c r="S10" s="5" t="str">
        <f t="shared" si="5"/>
        <v>TEAM 27</v>
      </c>
      <c r="T10" s="35" t="s">
        <v>697</v>
      </c>
      <c r="U10" s="1" t="s">
        <v>712</v>
      </c>
      <c r="V10" s="1" t="s">
        <v>715</v>
      </c>
      <c r="W10" s="1">
        <v>33</v>
      </c>
      <c r="X10" s="1">
        <v>37</v>
      </c>
      <c r="Y10" s="5" t="str">
        <f t="shared" si="6"/>
        <v>TEAM 33</v>
      </c>
      <c r="Z10" s="5" t="str">
        <f t="shared" si="6"/>
        <v>TEAM 37</v>
      </c>
      <c r="AA10" s="36" t="s">
        <v>698</v>
      </c>
      <c r="AB10" s="1" t="str">
        <f t="shared" si="7"/>
        <v>33</v>
      </c>
      <c r="AC10" s="1" t="str">
        <f t="shared" si="7"/>
        <v>37</v>
      </c>
      <c r="AD10" s="1">
        <f t="shared" si="8"/>
        <v>41</v>
      </c>
      <c r="AE10" s="1">
        <f t="shared" si="8"/>
        <v>45</v>
      </c>
      <c r="AF10" s="5" t="str">
        <f t="shared" si="9"/>
        <v>TEAM 41</v>
      </c>
      <c r="AG10" s="260" t="str">
        <f t="shared" si="9"/>
        <v>TEAM 45</v>
      </c>
      <c r="AH10" s="265" t="s">
        <v>102</v>
      </c>
      <c r="AI10" s="1" t="str">
        <f t="shared" si="10"/>
        <v>41</v>
      </c>
      <c r="AJ10" s="1" t="str">
        <f t="shared" si="10"/>
        <v>45</v>
      </c>
      <c r="AK10" s="1">
        <v>51</v>
      </c>
      <c r="AL10" s="1">
        <v>53</v>
      </c>
      <c r="AM10" s="5" t="str">
        <f t="shared" si="11"/>
        <v>TEAM 51</v>
      </c>
      <c r="AN10" s="5" t="str">
        <f t="shared" si="11"/>
        <v>TEAM 53</v>
      </c>
      <c r="AO10" s="272" t="s">
        <v>103</v>
      </c>
      <c r="AP10" s="1" t="str">
        <f t="shared" si="12"/>
        <v>51</v>
      </c>
      <c r="AQ10" s="1" t="str">
        <f t="shared" si="12"/>
        <v>53</v>
      </c>
      <c r="AR10" s="1">
        <f t="shared" si="13"/>
        <v>61</v>
      </c>
      <c r="AS10" s="1">
        <f t="shared" si="13"/>
        <v>63</v>
      </c>
      <c r="AT10" s="5" t="str">
        <f t="shared" si="14"/>
        <v>TEAM 61</v>
      </c>
      <c r="AU10" s="266" t="str">
        <f t="shared" si="14"/>
        <v>TEAM 63</v>
      </c>
    </row>
    <row r="11" spans="1:47" ht="14" thickTop="1" thickBot="1" x14ac:dyDescent="0.35">
      <c r="A11" s="32" t="s">
        <v>10</v>
      </c>
      <c r="B11" s="5" t="s">
        <v>92</v>
      </c>
      <c r="C11" s="5" t="s">
        <v>101</v>
      </c>
      <c r="D11" s="33" t="s">
        <v>175</v>
      </c>
      <c r="E11" s="1" t="str">
        <f t="shared" si="0"/>
        <v xml:space="preserve"> 6</v>
      </c>
      <c r="F11" s="1" t="str">
        <f t="shared" si="0"/>
        <v>10</v>
      </c>
      <c r="G11" s="1">
        <f t="shared" si="1"/>
        <v>16</v>
      </c>
      <c r="H11" s="1">
        <f t="shared" si="1"/>
        <v>20</v>
      </c>
      <c r="I11" s="5" t="str">
        <f t="shared" si="2"/>
        <v>TEAM 16</v>
      </c>
      <c r="J11" s="5" t="str">
        <f t="shared" si="2"/>
        <v>TEAM 20</v>
      </c>
      <c r="K11" s="85" t="s">
        <v>155</v>
      </c>
      <c r="L11" s="85" t="s">
        <v>159</v>
      </c>
      <c r="M11" s="34" t="s">
        <v>11</v>
      </c>
      <c r="N11" s="1" t="str">
        <f t="shared" si="3"/>
        <v>16</v>
      </c>
      <c r="O11" s="1" t="str">
        <f t="shared" si="3"/>
        <v>20</v>
      </c>
      <c r="P11" s="1">
        <f t="shared" si="4"/>
        <v>26</v>
      </c>
      <c r="Q11" s="1">
        <f t="shared" si="4"/>
        <v>30</v>
      </c>
      <c r="R11" s="5" t="str">
        <f t="shared" si="5"/>
        <v>TEAM 26</v>
      </c>
      <c r="S11" s="5" t="str">
        <f t="shared" si="5"/>
        <v>TEAM 30</v>
      </c>
      <c r="T11" s="35" t="s">
        <v>697</v>
      </c>
      <c r="U11" s="1" t="s">
        <v>711</v>
      </c>
      <c r="V11" s="1" t="s">
        <v>713</v>
      </c>
      <c r="W11" s="1">
        <v>36</v>
      </c>
      <c r="X11" s="1">
        <v>34</v>
      </c>
      <c r="Y11" s="5" t="str">
        <f t="shared" si="6"/>
        <v>TEAM 36</v>
      </c>
      <c r="Z11" s="5" t="str">
        <f t="shared" si="6"/>
        <v>TEAM 34</v>
      </c>
      <c r="AA11" s="36" t="s">
        <v>698</v>
      </c>
      <c r="AB11" s="1" t="str">
        <f t="shared" si="7"/>
        <v>36</v>
      </c>
      <c r="AC11" s="1" t="str">
        <f t="shared" si="7"/>
        <v>34</v>
      </c>
      <c r="AD11" s="1">
        <f t="shared" si="8"/>
        <v>44</v>
      </c>
      <c r="AE11" s="1">
        <f t="shared" si="8"/>
        <v>42</v>
      </c>
      <c r="AF11" s="5" t="str">
        <f t="shared" si="9"/>
        <v>TEAM 44</v>
      </c>
      <c r="AG11" s="260" t="str">
        <f t="shared" si="9"/>
        <v>TEAM 42</v>
      </c>
      <c r="AH11" s="265" t="s">
        <v>102</v>
      </c>
      <c r="AI11" s="1" t="str">
        <f t="shared" si="10"/>
        <v>44</v>
      </c>
      <c r="AJ11" s="1" t="str">
        <f t="shared" si="10"/>
        <v>42</v>
      </c>
      <c r="AK11" s="1">
        <v>52</v>
      </c>
      <c r="AL11" s="1">
        <v>56</v>
      </c>
      <c r="AM11" s="5" t="str">
        <f t="shared" si="11"/>
        <v>TEAM 52</v>
      </c>
      <c r="AN11" s="5" t="str">
        <f t="shared" si="11"/>
        <v>TEAM 56</v>
      </c>
      <c r="AO11" s="272" t="s">
        <v>103</v>
      </c>
      <c r="AP11" s="1" t="str">
        <f t="shared" si="12"/>
        <v>52</v>
      </c>
      <c r="AQ11" s="1" t="str">
        <f t="shared" si="12"/>
        <v>56</v>
      </c>
      <c r="AR11" s="1">
        <f t="shared" si="13"/>
        <v>62</v>
      </c>
      <c r="AS11" s="1">
        <f t="shared" si="13"/>
        <v>66</v>
      </c>
      <c r="AT11" s="5" t="str">
        <f t="shared" si="14"/>
        <v>TEAM 62</v>
      </c>
      <c r="AU11" s="266" t="str">
        <f t="shared" si="14"/>
        <v>TEAM 66</v>
      </c>
    </row>
    <row r="12" spans="1:47" ht="14" thickTop="1" thickBot="1" x14ac:dyDescent="0.35">
      <c r="A12" s="32" t="s">
        <v>10</v>
      </c>
      <c r="B12" s="5" t="s">
        <v>93</v>
      </c>
      <c r="C12" s="5" t="s">
        <v>96</v>
      </c>
      <c r="D12" s="33" t="s">
        <v>175</v>
      </c>
      <c r="E12" s="1" t="str">
        <f t="shared" si="0"/>
        <v xml:space="preserve"> 3</v>
      </c>
      <c r="F12" s="1" t="str">
        <f t="shared" si="0"/>
        <v xml:space="preserve"> 2</v>
      </c>
      <c r="G12" s="1">
        <f t="shared" si="1"/>
        <v>13</v>
      </c>
      <c r="H12" s="1">
        <f t="shared" si="1"/>
        <v>12</v>
      </c>
      <c r="I12" s="5" t="str">
        <f t="shared" si="2"/>
        <v>TEAM 13</v>
      </c>
      <c r="J12" s="5" t="str">
        <f t="shared" si="2"/>
        <v>TEAM 12</v>
      </c>
      <c r="K12" s="85" t="s">
        <v>152</v>
      </c>
      <c r="L12" s="85" t="s">
        <v>151</v>
      </c>
      <c r="M12" s="34" t="s">
        <v>11</v>
      </c>
      <c r="N12" s="1" t="str">
        <f t="shared" si="3"/>
        <v>13</v>
      </c>
      <c r="O12" s="1" t="str">
        <f t="shared" si="3"/>
        <v>12</v>
      </c>
      <c r="P12" s="1">
        <f t="shared" si="4"/>
        <v>23</v>
      </c>
      <c r="Q12" s="1">
        <f t="shared" si="4"/>
        <v>22</v>
      </c>
      <c r="R12" s="5" t="str">
        <f t="shared" si="5"/>
        <v>TEAM 23</v>
      </c>
      <c r="S12" s="5" t="str">
        <f t="shared" si="5"/>
        <v>TEAM 22</v>
      </c>
      <c r="T12" s="35" t="s">
        <v>697</v>
      </c>
      <c r="U12" s="1" t="s">
        <v>714</v>
      </c>
      <c r="V12" s="1" t="s">
        <v>710</v>
      </c>
      <c r="W12" s="1">
        <v>35</v>
      </c>
      <c r="X12" s="1">
        <v>38</v>
      </c>
      <c r="Y12" s="5" t="str">
        <f t="shared" si="6"/>
        <v>TEAM 35</v>
      </c>
      <c r="Z12" s="5" t="str">
        <f t="shared" si="6"/>
        <v>TEAM 38</v>
      </c>
      <c r="AA12" s="36" t="s">
        <v>698</v>
      </c>
      <c r="AB12" s="1" t="str">
        <f t="shared" si="7"/>
        <v>35</v>
      </c>
      <c r="AC12" s="1" t="str">
        <f t="shared" si="7"/>
        <v>38</v>
      </c>
      <c r="AD12" s="1">
        <f t="shared" si="8"/>
        <v>43</v>
      </c>
      <c r="AE12" s="1">
        <f t="shared" si="8"/>
        <v>46</v>
      </c>
      <c r="AF12" s="5" t="str">
        <f t="shared" si="9"/>
        <v>TEAM 43</v>
      </c>
      <c r="AG12" s="260" t="str">
        <f t="shared" si="9"/>
        <v>TEAM 46</v>
      </c>
      <c r="AH12" s="265" t="s">
        <v>102</v>
      </c>
      <c r="AI12" s="1" t="str">
        <f t="shared" si="10"/>
        <v>43</v>
      </c>
      <c r="AJ12" s="1" t="str">
        <f t="shared" si="10"/>
        <v>46</v>
      </c>
      <c r="AK12" s="1">
        <v>49</v>
      </c>
      <c r="AL12" s="1">
        <v>48</v>
      </c>
      <c r="AM12" s="5" t="str">
        <f t="shared" si="11"/>
        <v>TEAM 49</v>
      </c>
      <c r="AN12" s="5" t="str">
        <f t="shared" si="11"/>
        <v>TEAM 48</v>
      </c>
      <c r="AO12" s="272" t="s">
        <v>103</v>
      </c>
      <c r="AP12" s="1" t="str">
        <f t="shared" si="12"/>
        <v>49</v>
      </c>
      <c r="AQ12" s="1" t="str">
        <f t="shared" si="12"/>
        <v>48</v>
      </c>
      <c r="AR12" s="1">
        <f t="shared" si="13"/>
        <v>59</v>
      </c>
      <c r="AS12" s="1">
        <f t="shared" si="13"/>
        <v>58</v>
      </c>
      <c r="AT12" s="5" t="str">
        <f t="shared" si="14"/>
        <v>TEAM 59</v>
      </c>
      <c r="AU12" s="266" t="str">
        <f t="shared" si="14"/>
        <v>TEAM 58</v>
      </c>
    </row>
    <row r="13" spans="1:47" ht="14" thickTop="1" thickBot="1" x14ac:dyDescent="0.35">
      <c r="A13" s="32" t="s">
        <v>10</v>
      </c>
      <c r="B13" s="5" t="s">
        <v>99</v>
      </c>
      <c r="C13" s="5" t="s">
        <v>95</v>
      </c>
      <c r="D13" s="33" t="s">
        <v>175</v>
      </c>
      <c r="E13" s="1" t="str">
        <f t="shared" si="0"/>
        <v xml:space="preserve"> 4</v>
      </c>
      <c r="F13" s="1" t="str">
        <f t="shared" si="0"/>
        <v xml:space="preserve"> 9</v>
      </c>
      <c r="G13" s="1">
        <f t="shared" si="1"/>
        <v>14</v>
      </c>
      <c r="H13" s="1">
        <f t="shared" si="1"/>
        <v>19</v>
      </c>
      <c r="I13" s="5" t="str">
        <f t="shared" si="2"/>
        <v>TEAM 14</v>
      </c>
      <c r="J13" s="5" t="str">
        <f t="shared" si="2"/>
        <v>TEAM 19</v>
      </c>
      <c r="K13" s="85" t="s">
        <v>153</v>
      </c>
      <c r="L13" s="85" t="s">
        <v>158</v>
      </c>
      <c r="M13" s="34" t="s">
        <v>11</v>
      </c>
      <c r="N13" s="1" t="str">
        <f t="shared" si="3"/>
        <v>14</v>
      </c>
      <c r="O13" s="1" t="str">
        <f t="shared" si="3"/>
        <v>19</v>
      </c>
      <c r="P13" s="1">
        <f t="shared" si="4"/>
        <v>24</v>
      </c>
      <c r="Q13" s="1">
        <f t="shared" si="4"/>
        <v>29</v>
      </c>
      <c r="R13" s="5" t="str">
        <f t="shared" si="5"/>
        <v>TEAM 24</v>
      </c>
      <c r="S13" s="5" t="str">
        <f t="shared" si="5"/>
        <v>TEAM 29</v>
      </c>
      <c r="T13" s="35" t="s">
        <v>697</v>
      </c>
      <c r="U13" s="1" t="s">
        <v>714</v>
      </c>
      <c r="V13" s="1" t="s">
        <v>711</v>
      </c>
      <c r="W13" s="1">
        <v>35</v>
      </c>
      <c r="X13" s="1">
        <v>36</v>
      </c>
      <c r="Y13" s="5" t="str">
        <f t="shared" si="6"/>
        <v>TEAM 35</v>
      </c>
      <c r="Z13" s="5" t="str">
        <f t="shared" si="6"/>
        <v>TEAM 36</v>
      </c>
      <c r="AA13" s="36" t="s">
        <v>698</v>
      </c>
      <c r="AB13" s="1" t="str">
        <f t="shared" si="7"/>
        <v>35</v>
      </c>
      <c r="AC13" s="1" t="str">
        <f t="shared" si="7"/>
        <v>36</v>
      </c>
      <c r="AD13" s="1">
        <f t="shared" si="8"/>
        <v>43</v>
      </c>
      <c r="AE13" s="1">
        <f t="shared" si="8"/>
        <v>44</v>
      </c>
      <c r="AF13" s="5" t="str">
        <f t="shared" si="9"/>
        <v>TEAM 43</v>
      </c>
      <c r="AG13" s="260" t="str">
        <f t="shared" si="9"/>
        <v>TEAM 44</v>
      </c>
      <c r="AH13" s="265" t="s">
        <v>102</v>
      </c>
      <c r="AI13" s="1" t="str">
        <f t="shared" si="10"/>
        <v>43</v>
      </c>
      <c r="AJ13" s="1" t="str">
        <f t="shared" si="10"/>
        <v>44</v>
      </c>
      <c r="AK13" s="1">
        <v>50</v>
      </c>
      <c r="AL13" s="1">
        <v>55</v>
      </c>
      <c r="AM13" s="5" t="str">
        <f t="shared" si="11"/>
        <v>TEAM 50</v>
      </c>
      <c r="AN13" s="5" t="str">
        <f t="shared" si="11"/>
        <v>TEAM 55</v>
      </c>
      <c r="AO13" s="272" t="s">
        <v>103</v>
      </c>
      <c r="AP13" s="1" t="str">
        <f t="shared" si="12"/>
        <v>50</v>
      </c>
      <c r="AQ13" s="1" t="str">
        <f t="shared" si="12"/>
        <v>55</v>
      </c>
      <c r="AR13" s="1">
        <f t="shared" si="13"/>
        <v>60</v>
      </c>
      <c r="AS13" s="1">
        <f t="shared" si="13"/>
        <v>65</v>
      </c>
      <c r="AT13" s="5" t="str">
        <f t="shared" si="14"/>
        <v>TEAM 60</v>
      </c>
      <c r="AU13" s="266" t="str">
        <f t="shared" si="14"/>
        <v>TEAM 65</v>
      </c>
    </row>
    <row r="14" spans="1:47" ht="14" thickTop="1" thickBot="1" x14ac:dyDescent="0.35">
      <c r="A14" s="32" t="s">
        <v>10</v>
      </c>
      <c r="B14" s="5" t="s">
        <v>97</v>
      </c>
      <c r="C14" s="5" t="s">
        <v>100</v>
      </c>
      <c r="D14" s="33" t="s">
        <v>175</v>
      </c>
      <c r="E14" s="1" t="str">
        <f t="shared" si="0"/>
        <v xml:space="preserve"> 1</v>
      </c>
      <c r="F14" s="1" t="str">
        <f t="shared" si="0"/>
        <v xml:space="preserve"> 8</v>
      </c>
      <c r="G14" s="1">
        <f t="shared" si="1"/>
        <v>11</v>
      </c>
      <c r="H14" s="1">
        <f t="shared" si="1"/>
        <v>18</v>
      </c>
      <c r="I14" s="5" t="str">
        <f t="shared" si="2"/>
        <v>TEAM 11</v>
      </c>
      <c r="J14" s="5" t="str">
        <f t="shared" si="2"/>
        <v>TEAM 18</v>
      </c>
      <c r="K14" s="85" t="s">
        <v>150</v>
      </c>
      <c r="L14" s="85" t="s">
        <v>157</v>
      </c>
      <c r="M14" s="34" t="s">
        <v>11</v>
      </c>
      <c r="N14" s="1" t="str">
        <f t="shared" si="3"/>
        <v>11</v>
      </c>
      <c r="O14" s="1" t="str">
        <f t="shared" si="3"/>
        <v>18</v>
      </c>
      <c r="P14" s="1">
        <f t="shared" si="4"/>
        <v>21</v>
      </c>
      <c r="Q14" s="1">
        <f t="shared" si="4"/>
        <v>28</v>
      </c>
      <c r="R14" s="5" t="str">
        <f t="shared" si="5"/>
        <v>TEAM 21</v>
      </c>
      <c r="S14" s="5" t="str">
        <f t="shared" si="5"/>
        <v>TEAM 28</v>
      </c>
      <c r="T14" s="35" t="s">
        <v>697</v>
      </c>
      <c r="U14" s="1" t="s">
        <v>712</v>
      </c>
      <c r="V14" s="1" t="s">
        <v>709</v>
      </c>
      <c r="W14" s="1">
        <v>33</v>
      </c>
      <c r="X14" s="1">
        <v>31</v>
      </c>
      <c r="Y14" s="5" t="str">
        <f t="shared" si="6"/>
        <v>TEAM 33</v>
      </c>
      <c r="Z14" s="5" t="str">
        <f t="shared" si="6"/>
        <v>TEAM 31</v>
      </c>
      <c r="AA14" s="36" t="s">
        <v>698</v>
      </c>
      <c r="AB14" s="1" t="str">
        <f t="shared" si="7"/>
        <v>33</v>
      </c>
      <c r="AC14" s="1" t="str">
        <f t="shared" si="7"/>
        <v>31</v>
      </c>
      <c r="AD14" s="1">
        <f t="shared" si="8"/>
        <v>41</v>
      </c>
      <c r="AE14" s="1">
        <f t="shared" si="8"/>
        <v>39</v>
      </c>
      <c r="AF14" s="5" t="str">
        <f t="shared" si="9"/>
        <v>TEAM 41</v>
      </c>
      <c r="AG14" s="260" t="str">
        <f t="shared" si="9"/>
        <v>TEAM 39</v>
      </c>
      <c r="AH14" s="265" t="s">
        <v>102</v>
      </c>
      <c r="AI14" s="1" t="str">
        <f t="shared" si="10"/>
        <v>41</v>
      </c>
      <c r="AJ14" s="1" t="str">
        <f t="shared" si="10"/>
        <v>39</v>
      </c>
      <c r="AK14" s="1">
        <v>47</v>
      </c>
      <c r="AL14" s="1">
        <v>54</v>
      </c>
      <c r="AM14" s="5" t="str">
        <f t="shared" si="11"/>
        <v>TEAM 47</v>
      </c>
      <c r="AN14" s="5" t="str">
        <f t="shared" si="11"/>
        <v>TEAM 54</v>
      </c>
      <c r="AO14" s="272" t="s">
        <v>103</v>
      </c>
      <c r="AP14" s="1" t="str">
        <f t="shared" si="12"/>
        <v>47</v>
      </c>
      <c r="AQ14" s="1" t="str">
        <f t="shared" si="12"/>
        <v>54</v>
      </c>
      <c r="AR14" s="1">
        <f t="shared" si="13"/>
        <v>57</v>
      </c>
      <c r="AS14" s="1">
        <f t="shared" si="13"/>
        <v>64</v>
      </c>
      <c r="AT14" s="5" t="str">
        <f t="shared" si="14"/>
        <v>TEAM 57</v>
      </c>
      <c r="AU14" s="266" t="str">
        <f t="shared" si="14"/>
        <v>TEAM 64</v>
      </c>
    </row>
    <row r="15" spans="1:47" ht="14" thickTop="1" thickBot="1" x14ac:dyDescent="0.35">
      <c r="A15" s="32" t="s">
        <v>10</v>
      </c>
      <c r="B15" s="5" t="s">
        <v>96</v>
      </c>
      <c r="C15" s="5" t="s">
        <v>92</v>
      </c>
      <c r="D15" s="33" t="s">
        <v>175</v>
      </c>
      <c r="E15" s="1" t="str">
        <f t="shared" si="0"/>
        <v xml:space="preserve"> 2</v>
      </c>
      <c r="F15" s="1" t="str">
        <f t="shared" si="0"/>
        <v xml:space="preserve"> 6</v>
      </c>
      <c r="G15" s="1">
        <f t="shared" si="1"/>
        <v>12</v>
      </c>
      <c r="H15" s="1">
        <f t="shared" si="1"/>
        <v>16</v>
      </c>
      <c r="I15" s="5" t="str">
        <f t="shared" si="2"/>
        <v>TEAM 12</v>
      </c>
      <c r="J15" s="5" t="str">
        <f t="shared" si="2"/>
        <v>TEAM 16</v>
      </c>
      <c r="K15" s="85" t="s">
        <v>151</v>
      </c>
      <c r="L15" s="85" t="s">
        <v>155</v>
      </c>
      <c r="M15" s="34" t="s">
        <v>11</v>
      </c>
      <c r="N15" s="1" t="str">
        <f t="shared" si="3"/>
        <v>12</v>
      </c>
      <c r="O15" s="1" t="str">
        <f t="shared" si="3"/>
        <v>16</v>
      </c>
      <c r="P15" s="1">
        <f t="shared" si="4"/>
        <v>22</v>
      </c>
      <c r="Q15" s="1">
        <f t="shared" si="4"/>
        <v>26</v>
      </c>
      <c r="R15" s="5" t="str">
        <f t="shared" si="5"/>
        <v>TEAM 22</v>
      </c>
      <c r="S15" s="5" t="str">
        <f t="shared" si="5"/>
        <v>TEAM 26</v>
      </c>
      <c r="T15" s="35" t="s">
        <v>697</v>
      </c>
      <c r="U15" s="1" t="s">
        <v>710</v>
      </c>
      <c r="V15" s="1" t="s">
        <v>716</v>
      </c>
      <c r="W15" s="1">
        <v>38</v>
      </c>
      <c r="X15" s="1">
        <v>32</v>
      </c>
      <c r="Y15" s="5" t="str">
        <f t="shared" si="6"/>
        <v>TEAM 38</v>
      </c>
      <c r="Z15" s="5" t="str">
        <f t="shared" si="6"/>
        <v>TEAM 32</v>
      </c>
      <c r="AA15" s="36" t="s">
        <v>698</v>
      </c>
      <c r="AB15" s="1" t="str">
        <f t="shared" si="7"/>
        <v>38</v>
      </c>
      <c r="AC15" s="1" t="str">
        <f t="shared" si="7"/>
        <v>32</v>
      </c>
      <c r="AD15" s="1">
        <f t="shared" si="8"/>
        <v>46</v>
      </c>
      <c r="AE15" s="1">
        <f t="shared" si="8"/>
        <v>40</v>
      </c>
      <c r="AF15" s="5" t="str">
        <f t="shared" si="9"/>
        <v>TEAM 46</v>
      </c>
      <c r="AG15" s="260" t="str">
        <f t="shared" si="9"/>
        <v>TEAM 40</v>
      </c>
      <c r="AH15" s="265" t="s">
        <v>102</v>
      </c>
      <c r="AI15" s="1" t="str">
        <f t="shared" si="10"/>
        <v>46</v>
      </c>
      <c r="AJ15" s="1" t="str">
        <f t="shared" si="10"/>
        <v>40</v>
      </c>
      <c r="AK15" s="1">
        <v>48</v>
      </c>
      <c r="AL15" s="1">
        <v>52</v>
      </c>
      <c r="AM15" s="5" t="str">
        <f t="shared" si="11"/>
        <v>TEAM 48</v>
      </c>
      <c r="AN15" s="5" t="str">
        <f t="shared" si="11"/>
        <v>TEAM 52</v>
      </c>
      <c r="AO15" s="272" t="s">
        <v>103</v>
      </c>
      <c r="AP15" s="1" t="str">
        <f t="shared" si="12"/>
        <v>48</v>
      </c>
      <c r="AQ15" s="1" t="str">
        <f t="shared" si="12"/>
        <v>52</v>
      </c>
      <c r="AR15" s="1">
        <f t="shared" si="13"/>
        <v>58</v>
      </c>
      <c r="AS15" s="1">
        <f t="shared" si="13"/>
        <v>62</v>
      </c>
      <c r="AT15" s="5" t="str">
        <f t="shared" si="14"/>
        <v>TEAM 58</v>
      </c>
      <c r="AU15" s="266" t="str">
        <f t="shared" si="14"/>
        <v>TEAM 62</v>
      </c>
    </row>
    <row r="16" spans="1:47" ht="14" thickTop="1" thickBot="1" x14ac:dyDescent="0.35">
      <c r="A16" s="32" t="s">
        <v>10</v>
      </c>
      <c r="B16" s="5" t="s">
        <v>94</v>
      </c>
      <c r="C16" s="5" t="s">
        <v>100</v>
      </c>
      <c r="D16" s="33" t="s">
        <v>175</v>
      </c>
      <c r="E16" s="1" t="str">
        <f t="shared" si="0"/>
        <v xml:space="preserve"> 5</v>
      </c>
      <c r="F16" s="1" t="str">
        <f t="shared" si="0"/>
        <v xml:space="preserve"> 8</v>
      </c>
      <c r="G16" s="1">
        <f t="shared" si="1"/>
        <v>15</v>
      </c>
      <c r="H16" s="1">
        <f t="shared" si="1"/>
        <v>18</v>
      </c>
      <c r="I16" s="5" t="str">
        <f t="shared" si="2"/>
        <v>TEAM 15</v>
      </c>
      <c r="J16" s="5" t="str">
        <f t="shared" si="2"/>
        <v>TEAM 18</v>
      </c>
      <c r="K16" s="85" t="s">
        <v>154</v>
      </c>
      <c r="L16" s="85" t="s">
        <v>157</v>
      </c>
      <c r="M16" s="34" t="s">
        <v>11</v>
      </c>
      <c r="N16" s="1" t="str">
        <f t="shared" si="3"/>
        <v>15</v>
      </c>
      <c r="O16" s="1" t="str">
        <f t="shared" si="3"/>
        <v>18</v>
      </c>
      <c r="P16" s="1">
        <f t="shared" si="4"/>
        <v>25</v>
      </c>
      <c r="Q16" s="1">
        <f t="shared" si="4"/>
        <v>28</v>
      </c>
      <c r="R16" s="5" t="str">
        <f t="shared" si="5"/>
        <v>TEAM 25</v>
      </c>
      <c r="S16" s="5" t="str">
        <f t="shared" si="5"/>
        <v>TEAM 28</v>
      </c>
      <c r="T16" s="35" t="s">
        <v>697</v>
      </c>
      <c r="U16" s="1" t="s">
        <v>713</v>
      </c>
      <c r="V16" s="1" t="s">
        <v>715</v>
      </c>
      <c r="W16" s="1">
        <v>34</v>
      </c>
      <c r="X16" s="1">
        <v>37</v>
      </c>
      <c r="Y16" s="5" t="str">
        <f t="shared" si="6"/>
        <v>TEAM 34</v>
      </c>
      <c r="Z16" s="5" t="str">
        <f t="shared" si="6"/>
        <v>TEAM 37</v>
      </c>
      <c r="AA16" s="36" t="s">
        <v>698</v>
      </c>
      <c r="AB16" s="1" t="str">
        <f t="shared" si="7"/>
        <v>34</v>
      </c>
      <c r="AC16" s="1" t="str">
        <f t="shared" si="7"/>
        <v>37</v>
      </c>
      <c r="AD16" s="1">
        <f t="shared" si="8"/>
        <v>42</v>
      </c>
      <c r="AE16" s="1">
        <f t="shared" si="8"/>
        <v>45</v>
      </c>
      <c r="AF16" s="5" t="str">
        <f t="shared" si="9"/>
        <v>TEAM 42</v>
      </c>
      <c r="AG16" s="260" t="str">
        <f t="shared" si="9"/>
        <v>TEAM 45</v>
      </c>
      <c r="AH16" s="265" t="s">
        <v>102</v>
      </c>
      <c r="AI16" s="1" t="str">
        <f t="shared" si="10"/>
        <v>42</v>
      </c>
      <c r="AJ16" s="1" t="str">
        <f t="shared" si="10"/>
        <v>45</v>
      </c>
      <c r="AK16" s="1">
        <v>51</v>
      </c>
      <c r="AL16" s="1">
        <v>54</v>
      </c>
      <c r="AM16" s="5" t="str">
        <f t="shared" si="11"/>
        <v>TEAM 51</v>
      </c>
      <c r="AN16" s="5" t="str">
        <f t="shared" si="11"/>
        <v>TEAM 54</v>
      </c>
      <c r="AO16" s="272" t="s">
        <v>103</v>
      </c>
      <c r="AP16" s="1" t="str">
        <f t="shared" si="12"/>
        <v>51</v>
      </c>
      <c r="AQ16" s="1" t="str">
        <f t="shared" si="12"/>
        <v>54</v>
      </c>
      <c r="AR16" s="1">
        <f t="shared" si="13"/>
        <v>61</v>
      </c>
      <c r="AS16" s="1">
        <f t="shared" si="13"/>
        <v>64</v>
      </c>
      <c r="AT16" s="5" t="str">
        <f t="shared" si="14"/>
        <v>TEAM 61</v>
      </c>
      <c r="AU16" s="266" t="str">
        <f t="shared" si="14"/>
        <v>TEAM 64</v>
      </c>
    </row>
    <row r="17" spans="1:47" ht="14" thickTop="1" thickBot="1" x14ac:dyDescent="0.35">
      <c r="A17" s="32" t="s">
        <v>10</v>
      </c>
      <c r="B17" s="5" t="s">
        <v>99</v>
      </c>
      <c r="C17" s="5" t="s">
        <v>97</v>
      </c>
      <c r="D17" s="33" t="s">
        <v>175</v>
      </c>
      <c r="E17" s="1" t="str">
        <f t="shared" si="0"/>
        <v xml:space="preserve"> 4</v>
      </c>
      <c r="F17" s="1" t="str">
        <f t="shared" si="0"/>
        <v xml:space="preserve"> 1</v>
      </c>
      <c r="G17" s="1">
        <f t="shared" si="1"/>
        <v>14</v>
      </c>
      <c r="H17" s="1">
        <f t="shared" si="1"/>
        <v>11</v>
      </c>
      <c r="I17" s="5" t="str">
        <f t="shared" si="2"/>
        <v>TEAM 14</v>
      </c>
      <c r="J17" s="5" t="str">
        <f t="shared" si="2"/>
        <v>TEAM 11</v>
      </c>
      <c r="K17" s="85" t="s">
        <v>153</v>
      </c>
      <c r="L17" s="85" t="s">
        <v>150</v>
      </c>
      <c r="M17" s="34" t="s">
        <v>11</v>
      </c>
      <c r="N17" s="1" t="str">
        <f t="shared" si="3"/>
        <v>14</v>
      </c>
      <c r="O17" s="1" t="str">
        <f t="shared" si="3"/>
        <v>11</v>
      </c>
      <c r="P17" s="1">
        <f t="shared" si="4"/>
        <v>24</v>
      </c>
      <c r="Q17" s="1">
        <f t="shared" si="4"/>
        <v>21</v>
      </c>
      <c r="R17" s="5" t="str">
        <f t="shared" si="5"/>
        <v>TEAM 24</v>
      </c>
      <c r="S17" s="5" t="str">
        <f t="shared" si="5"/>
        <v>TEAM 21</v>
      </c>
      <c r="T17" s="35" t="s">
        <v>697</v>
      </c>
      <c r="U17" s="1" t="s">
        <v>712</v>
      </c>
      <c r="V17" s="1" t="s">
        <v>716</v>
      </c>
      <c r="W17" s="1">
        <v>33</v>
      </c>
      <c r="X17" s="1">
        <v>32</v>
      </c>
      <c r="Y17" s="5" t="str">
        <f t="shared" si="6"/>
        <v>TEAM 33</v>
      </c>
      <c r="Z17" s="5" t="str">
        <f t="shared" si="6"/>
        <v>TEAM 32</v>
      </c>
      <c r="AA17" s="36" t="s">
        <v>698</v>
      </c>
      <c r="AB17" s="1" t="str">
        <f t="shared" si="7"/>
        <v>33</v>
      </c>
      <c r="AC17" s="1" t="str">
        <f t="shared" si="7"/>
        <v>32</v>
      </c>
      <c r="AD17" s="1">
        <f t="shared" si="8"/>
        <v>41</v>
      </c>
      <c r="AE17" s="1">
        <f t="shared" si="8"/>
        <v>40</v>
      </c>
      <c r="AF17" s="5" t="str">
        <f t="shared" si="9"/>
        <v>TEAM 41</v>
      </c>
      <c r="AG17" s="260" t="str">
        <f t="shared" si="9"/>
        <v>TEAM 40</v>
      </c>
      <c r="AH17" s="265" t="s">
        <v>102</v>
      </c>
      <c r="AI17" s="1" t="str">
        <f t="shared" si="10"/>
        <v>41</v>
      </c>
      <c r="AJ17" s="1" t="str">
        <f t="shared" si="10"/>
        <v>40</v>
      </c>
      <c r="AK17" s="1">
        <v>50</v>
      </c>
      <c r="AL17" s="1">
        <v>47</v>
      </c>
      <c r="AM17" s="5" t="str">
        <f t="shared" si="11"/>
        <v>TEAM 50</v>
      </c>
      <c r="AN17" s="5" t="str">
        <f t="shared" si="11"/>
        <v>TEAM 47</v>
      </c>
      <c r="AO17" s="272" t="s">
        <v>103</v>
      </c>
      <c r="AP17" s="1" t="str">
        <f t="shared" si="12"/>
        <v>50</v>
      </c>
      <c r="AQ17" s="1" t="str">
        <f t="shared" si="12"/>
        <v>47</v>
      </c>
      <c r="AR17" s="1">
        <f t="shared" si="13"/>
        <v>60</v>
      </c>
      <c r="AS17" s="1">
        <f t="shared" si="13"/>
        <v>57</v>
      </c>
      <c r="AT17" s="5" t="str">
        <f t="shared" si="14"/>
        <v>TEAM 60</v>
      </c>
      <c r="AU17" s="266" t="str">
        <f t="shared" si="14"/>
        <v>TEAM 57</v>
      </c>
    </row>
    <row r="18" spans="1:47" ht="14" thickTop="1" thickBot="1" x14ac:dyDescent="0.35">
      <c r="A18" s="32" t="s">
        <v>10</v>
      </c>
      <c r="B18" s="5" t="s">
        <v>95</v>
      </c>
      <c r="C18" s="5" t="s">
        <v>93</v>
      </c>
      <c r="D18" s="33" t="s">
        <v>175</v>
      </c>
      <c r="E18" s="1" t="str">
        <f t="shared" si="0"/>
        <v xml:space="preserve"> 9</v>
      </c>
      <c r="F18" s="1" t="str">
        <f t="shared" si="0"/>
        <v xml:space="preserve"> 3</v>
      </c>
      <c r="G18" s="1">
        <f t="shared" si="1"/>
        <v>19</v>
      </c>
      <c r="H18" s="1">
        <f t="shared" si="1"/>
        <v>13</v>
      </c>
      <c r="I18" s="5" t="str">
        <f t="shared" si="2"/>
        <v>TEAM 19</v>
      </c>
      <c r="J18" s="5" t="str">
        <f t="shared" si="2"/>
        <v>TEAM 13</v>
      </c>
      <c r="K18" s="85" t="s">
        <v>158</v>
      </c>
      <c r="L18" s="85" t="s">
        <v>152</v>
      </c>
      <c r="M18" s="34" t="s">
        <v>11</v>
      </c>
      <c r="N18" s="1" t="str">
        <f t="shared" si="3"/>
        <v>19</v>
      </c>
      <c r="O18" s="1" t="str">
        <f t="shared" si="3"/>
        <v>13</v>
      </c>
      <c r="P18" s="1">
        <f t="shared" si="4"/>
        <v>29</v>
      </c>
      <c r="Q18" s="1">
        <f t="shared" si="4"/>
        <v>23</v>
      </c>
      <c r="R18" s="5" t="str">
        <f t="shared" si="5"/>
        <v>TEAM 29</v>
      </c>
      <c r="S18" s="5" t="str">
        <f t="shared" si="5"/>
        <v>TEAM 23</v>
      </c>
      <c r="T18" s="35" t="s">
        <v>697</v>
      </c>
      <c r="U18" s="1" t="s">
        <v>710</v>
      </c>
      <c r="V18" s="1" t="s">
        <v>711</v>
      </c>
      <c r="W18" s="1">
        <v>38</v>
      </c>
      <c r="X18" s="1">
        <v>36</v>
      </c>
      <c r="Y18" s="5" t="str">
        <f t="shared" si="6"/>
        <v>TEAM 38</v>
      </c>
      <c r="Z18" s="5" t="str">
        <f t="shared" si="6"/>
        <v>TEAM 36</v>
      </c>
      <c r="AA18" s="36" t="s">
        <v>698</v>
      </c>
      <c r="AB18" s="1" t="str">
        <f t="shared" si="7"/>
        <v>38</v>
      </c>
      <c r="AC18" s="1" t="str">
        <f t="shared" si="7"/>
        <v>36</v>
      </c>
      <c r="AD18" s="1">
        <f t="shared" si="8"/>
        <v>46</v>
      </c>
      <c r="AE18" s="1">
        <f t="shared" si="8"/>
        <v>44</v>
      </c>
      <c r="AF18" s="5" t="str">
        <f t="shared" si="9"/>
        <v>TEAM 46</v>
      </c>
      <c r="AG18" s="260" t="str">
        <f t="shared" si="9"/>
        <v>TEAM 44</v>
      </c>
      <c r="AH18" s="265" t="s">
        <v>102</v>
      </c>
      <c r="AI18" s="1" t="str">
        <f t="shared" si="10"/>
        <v>46</v>
      </c>
      <c r="AJ18" s="1" t="str">
        <f t="shared" si="10"/>
        <v>44</v>
      </c>
      <c r="AK18" s="1">
        <v>55</v>
      </c>
      <c r="AL18" s="1">
        <v>49</v>
      </c>
      <c r="AM18" s="5" t="str">
        <f t="shared" si="11"/>
        <v>TEAM 55</v>
      </c>
      <c r="AN18" s="5" t="str">
        <f t="shared" si="11"/>
        <v>TEAM 49</v>
      </c>
      <c r="AO18" s="272" t="s">
        <v>103</v>
      </c>
      <c r="AP18" s="1" t="str">
        <f t="shared" si="12"/>
        <v>55</v>
      </c>
      <c r="AQ18" s="1" t="str">
        <f t="shared" si="12"/>
        <v>49</v>
      </c>
      <c r="AR18" s="1">
        <f t="shared" si="13"/>
        <v>65</v>
      </c>
      <c r="AS18" s="1">
        <f t="shared" si="13"/>
        <v>59</v>
      </c>
      <c r="AT18" s="5" t="str">
        <f t="shared" si="14"/>
        <v>TEAM 65</v>
      </c>
      <c r="AU18" s="266" t="str">
        <f t="shared" si="14"/>
        <v>TEAM 59</v>
      </c>
    </row>
    <row r="19" spans="1:47" ht="14" thickTop="1" thickBot="1" x14ac:dyDescent="0.35">
      <c r="A19" s="32" t="s">
        <v>10</v>
      </c>
      <c r="B19" s="5" t="s">
        <v>98</v>
      </c>
      <c r="C19" s="5" t="s">
        <v>101</v>
      </c>
      <c r="D19" s="33" t="s">
        <v>175</v>
      </c>
      <c r="E19" s="1" t="str">
        <f t="shared" si="0"/>
        <v xml:space="preserve"> 7</v>
      </c>
      <c r="F19" s="1" t="str">
        <f t="shared" si="0"/>
        <v>10</v>
      </c>
      <c r="G19" s="1">
        <f t="shared" si="1"/>
        <v>17</v>
      </c>
      <c r="H19" s="1">
        <f t="shared" si="1"/>
        <v>20</v>
      </c>
      <c r="I19" s="5" t="str">
        <f t="shared" si="2"/>
        <v>TEAM 17</v>
      </c>
      <c r="J19" s="5" t="str">
        <f t="shared" si="2"/>
        <v>TEAM 20</v>
      </c>
      <c r="K19" s="85" t="s">
        <v>156</v>
      </c>
      <c r="L19" s="85" t="s">
        <v>159</v>
      </c>
      <c r="M19" s="34" t="s">
        <v>11</v>
      </c>
      <c r="N19" s="1" t="str">
        <f t="shared" si="3"/>
        <v>17</v>
      </c>
      <c r="O19" s="1" t="str">
        <f t="shared" si="3"/>
        <v>20</v>
      </c>
      <c r="P19" s="1">
        <f t="shared" si="4"/>
        <v>27</v>
      </c>
      <c r="Q19" s="1">
        <f t="shared" si="4"/>
        <v>30</v>
      </c>
      <c r="R19" s="5" t="str">
        <f t="shared" si="5"/>
        <v>TEAM 27</v>
      </c>
      <c r="S19" s="5" t="str">
        <f t="shared" si="5"/>
        <v>TEAM 30</v>
      </c>
      <c r="T19" s="35" t="s">
        <v>697</v>
      </c>
      <c r="U19" s="1" t="s">
        <v>709</v>
      </c>
      <c r="V19" s="1" t="s">
        <v>713</v>
      </c>
      <c r="W19" s="1">
        <v>31</v>
      </c>
      <c r="X19" s="1">
        <v>34</v>
      </c>
      <c r="Y19" s="5" t="str">
        <f t="shared" si="6"/>
        <v>TEAM 31</v>
      </c>
      <c r="Z19" s="5" t="str">
        <f t="shared" si="6"/>
        <v>TEAM 34</v>
      </c>
      <c r="AA19" s="36" t="s">
        <v>698</v>
      </c>
      <c r="AB19" s="1" t="str">
        <f t="shared" si="7"/>
        <v>31</v>
      </c>
      <c r="AC19" s="1" t="str">
        <f t="shared" si="7"/>
        <v>34</v>
      </c>
      <c r="AD19" s="1">
        <f t="shared" si="8"/>
        <v>39</v>
      </c>
      <c r="AE19" s="1">
        <f t="shared" si="8"/>
        <v>42</v>
      </c>
      <c r="AF19" s="5" t="str">
        <f t="shared" si="9"/>
        <v>TEAM 39</v>
      </c>
      <c r="AG19" s="260" t="str">
        <f t="shared" si="9"/>
        <v>TEAM 42</v>
      </c>
      <c r="AH19" s="265" t="s">
        <v>102</v>
      </c>
      <c r="AI19" s="1" t="str">
        <f t="shared" si="10"/>
        <v>39</v>
      </c>
      <c r="AJ19" s="1" t="str">
        <f t="shared" si="10"/>
        <v>42</v>
      </c>
      <c r="AK19" s="1">
        <v>53</v>
      </c>
      <c r="AL19" s="1">
        <v>56</v>
      </c>
      <c r="AM19" s="5" t="str">
        <f t="shared" si="11"/>
        <v>TEAM 53</v>
      </c>
      <c r="AN19" s="5" t="str">
        <f t="shared" si="11"/>
        <v>TEAM 56</v>
      </c>
      <c r="AO19" s="272" t="s">
        <v>103</v>
      </c>
      <c r="AP19" s="1" t="str">
        <f t="shared" si="12"/>
        <v>53</v>
      </c>
      <c r="AQ19" s="1" t="str">
        <f t="shared" si="12"/>
        <v>56</v>
      </c>
      <c r="AR19" s="1">
        <f t="shared" si="13"/>
        <v>63</v>
      </c>
      <c r="AS19" s="1">
        <f t="shared" si="13"/>
        <v>66</v>
      </c>
      <c r="AT19" s="5" t="str">
        <f t="shared" si="14"/>
        <v>TEAM 63</v>
      </c>
      <c r="AU19" s="266" t="str">
        <f t="shared" si="14"/>
        <v>TEAM 66</v>
      </c>
    </row>
    <row r="20" spans="1:47" ht="14" thickTop="1" thickBot="1" x14ac:dyDescent="0.35">
      <c r="A20" s="32" t="s">
        <v>10</v>
      </c>
      <c r="B20" s="5" t="s">
        <v>101</v>
      </c>
      <c r="C20" s="5" t="s">
        <v>94</v>
      </c>
      <c r="D20" s="33" t="s">
        <v>175</v>
      </c>
      <c r="E20" s="1" t="str">
        <f t="shared" si="0"/>
        <v>10</v>
      </c>
      <c r="F20" s="1" t="str">
        <f t="shared" si="0"/>
        <v xml:space="preserve"> 5</v>
      </c>
      <c r="G20" s="1">
        <f t="shared" si="1"/>
        <v>20</v>
      </c>
      <c r="H20" s="1">
        <f t="shared" si="1"/>
        <v>15</v>
      </c>
      <c r="I20" s="5" t="str">
        <f t="shared" si="2"/>
        <v>TEAM 20</v>
      </c>
      <c r="J20" s="5" t="str">
        <f t="shared" si="2"/>
        <v>TEAM 15</v>
      </c>
      <c r="K20" s="85" t="s">
        <v>159</v>
      </c>
      <c r="L20" s="85" t="s">
        <v>154</v>
      </c>
      <c r="M20" s="34" t="s">
        <v>11</v>
      </c>
      <c r="N20" s="1" t="str">
        <f t="shared" si="3"/>
        <v>20</v>
      </c>
      <c r="O20" s="1" t="str">
        <f t="shared" si="3"/>
        <v>15</v>
      </c>
      <c r="P20" s="1">
        <f t="shared" si="4"/>
        <v>30</v>
      </c>
      <c r="Q20" s="1">
        <f t="shared" si="4"/>
        <v>25</v>
      </c>
      <c r="R20" s="5" t="str">
        <f t="shared" si="5"/>
        <v>TEAM 30</v>
      </c>
      <c r="S20" s="5" t="str">
        <f t="shared" si="5"/>
        <v>TEAM 25</v>
      </c>
      <c r="T20" s="35" t="s">
        <v>697</v>
      </c>
      <c r="U20" s="1" t="s">
        <v>715</v>
      </c>
      <c r="V20" s="1" t="s">
        <v>714</v>
      </c>
      <c r="W20" s="1">
        <v>37</v>
      </c>
      <c r="X20" s="1">
        <v>35</v>
      </c>
      <c r="Y20" s="5" t="str">
        <f t="shared" si="6"/>
        <v>TEAM 37</v>
      </c>
      <c r="Z20" s="5" t="str">
        <f t="shared" si="6"/>
        <v>TEAM 35</v>
      </c>
      <c r="AA20" s="36" t="s">
        <v>698</v>
      </c>
      <c r="AB20" s="1" t="str">
        <f t="shared" si="7"/>
        <v>37</v>
      </c>
      <c r="AC20" s="1" t="str">
        <f t="shared" si="7"/>
        <v>35</v>
      </c>
      <c r="AD20" s="1">
        <f t="shared" si="8"/>
        <v>45</v>
      </c>
      <c r="AE20" s="1">
        <f t="shared" si="8"/>
        <v>43</v>
      </c>
      <c r="AF20" s="5" t="str">
        <f t="shared" si="9"/>
        <v>TEAM 45</v>
      </c>
      <c r="AG20" s="260" t="str">
        <f t="shared" si="9"/>
        <v>TEAM 43</v>
      </c>
      <c r="AH20" s="265" t="s">
        <v>102</v>
      </c>
      <c r="AI20" s="1" t="str">
        <f t="shared" si="10"/>
        <v>45</v>
      </c>
      <c r="AJ20" s="1" t="str">
        <f t="shared" si="10"/>
        <v>43</v>
      </c>
      <c r="AK20" s="1">
        <v>56</v>
      </c>
      <c r="AL20" s="1">
        <v>51</v>
      </c>
      <c r="AM20" s="5" t="str">
        <f t="shared" si="11"/>
        <v>TEAM 56</v>
      </c>
      <c r="AN20" s="5" t="str">
        <f t="shared" si="11"/>
        <v>TEAM 51</v>
      </c>
      <c r="AO20" s="272" t="s">
        <v>103</v>
      </c>
      <c r="AP20" s="1" t="str">
        <f t="shared" si="12"/>
        <v>56</v>
      </c>
      <c r="AQ20" s="1" t="str">
        <f t="shared" si="12"/>
        <v>51</v>
      </c>
      <c r="AR20" s="1">
        <f t="shared" si="13"/>
        <v>66</v>
      </c>
      <c r="AS20" s="1">
        <f t="shared" si="13"/>
        <v>61</v>
      </c>
      <c r="AT20" s="5" t="str">
        <f t="shared" si="14"/>
        <v>TEAM 66</v>
      </c>
      <c r="AU20" s="266" t="str">
        <f t="shared" si="14"/>
        <v>TEAM 61</v>
      </c>
    </row>
    <row r="21" spans="1:47" ht="14" thickTop="1" thickBot="1" x14ac:dyDescent="0.35">
      <c r="A21" s="32" t="s">
        <v>10</v>
      </c>
      <c r="B21" s="5" t="s">
        <v>93</v>
      </c>
      <c r="C21" s="5" t="s">
        <v>97</v>
      </c>
      <c r="D21" s="33" t="s">
        <v>175</v>
      </c>
      <c r="E21" s="1" t="str">
        <f t="shared" si="0"/>
        <v xml:space="preserve"> 3</v>
      </c>
      <c r="F21" s="1" t="str">
        <f t="shared" si="0"/>
        <v xml:space="preserve"> 1</v>
      </c>
      <c r="G21" s="1">
        <f t="shared" si="1"/>
        <v>13</v>
      </c>
      <c r="H21" s="1">
        <f t="shared" si="1"/>
        <v>11</v>
      </c>
      <c r="I21" s="5" t="str">
        <f t="shared" si="2"/>
        <v>TEAM 13</v>
      </c>
      <c r="J21" s="5" t="str">
        <f t="shared" si="2"/>
        <v>TEAM 11</v>
      </c>
      <c r="K21" s="85" t="s">
        <v>152</v>
      </c>
      <c r="L21" s="85" t="s">
        <v>150</v>
      </c>
      <c r="M21" s="34" t="s">
        <v>11</v>
      </c>
      <c r="N21" s="1" t="str">
        <f t="shared" si="3"/>
        <v>13</v>
      </c>
      <c r="O21" s="1" t="str">
        <f t="shared" si="3"/>
        <v>11</v>
      </c>
      <c r="P21" s="1">
        <f t="shared" si="4"/>
        <v>23</v>
      </c>
      <c r="Q21" s="1">
        <f t="shared" si="4"/>
        <v>21</v>
      </c>
      <c r="R21" s="5" t="str">
        <f t="shared" si="5"/>
        <v>TEAM 23</v>
      </c>
      <c r="S21" s="5" t="str">
        <f t="shared" si="5"/>
        <v>TEAM 21</v>
      </c>
      <c r="T21" s="35" t="s">
        <v>697</v>
      </c>
      <c r="U21" s="1" t="s">
        <v>710</v>
      </c>
      <c r="V21" s="1" t="s">
        <v>712</v>
      </c>
      <c r="W21" s="1">
        <v>38</v>
      </c>
      <c r="X21" s="1">
        <v>33</v>
      </c>
      <c r="Y21" s="5" t="str">
        <f t="shared" si="6"/>
        <v>TEAM 38</v>
      </c>
      <c r="Z21" s="5" t="str">
        <f t="shared" si="6"/>
        <v>TEAM 33</v>
      </c>
      <c r="AA21" s="36" t="s">
        <v>698</v>
      </c>
      <c r="AB21" s="1" t="str">
        <f t="shared" si="7"/>
        <v>38</v>
      </c>
      <c r="AC21" s="1" t="str">
        <f t="shared" si="7"/>
        <v>33</v>
      </c>
      <c r="AD21" s="1">
        <f t="shared" si="8"/>
        <v>46</v>
      </c>
      <c r="AE21" s="1">
        <f t="shared" si="8"/>
        <v>41</v>
      </c>
      <c r="AF21" s="5" t="str">
        <f t="shared" si="9"/>
        <v>TEAM 46</v>
      </c>
      <c r="AG21" s="260" t="str">
        <f t="shared" si="9"/>
        <v>TEAM 41</v>
      </c>
      <c r="AH21" s="265" t="s">
        <v>102</v>
      </c>
      <c r="AI21" s="1" t="str">
        <f t="shared" si="10"/>
        <v>46</v>
      </c>
      <c r="AJ21" s="1" t="str">
        <f t="shared" si="10"/>
        <v>41</v>
      </c>
      <c r="AK21" s="1">
        <v>49</v>
      </c>
      <c r="AL21" s="1">
        <v>47</v>
      </c>
      <c r="AM21" s="5" t="str">
        <f t="shared" si="11"/>
        <v>TEAM 49</v>
      </c>
      <c r="AN21" s="5" t="str">
        <f t="shared" si="11"/>
        <v>TEAM 47</v>
      </c>
      <c r="AO21" s="272" t="s">
        <v>103</v>
      </c>
      <c r="AP21" s="1" t="str">
        <f t="shared" si="12"/>
        <v>49</v>
      </c>
      <c r="AQ21" s="1" t="str">
        <f t="shared" si="12"/>
        <v>47</v>
      </c>
      <c r="AR21" s="1">
        <f t="shared" si="13"/>
        <v>59</v>
      </c>
      <c r="AS21" s="1">
        <f t="shared" si="13"/>
        <v>57</v>
      </c>
      <c r="AT21" s="5" t="str">
        <f t="shared" si="14"/>
        <v>TEAM 59</v>
      </c>
      <c r="AU21" s="266" t="str">
        <f t="shared" si="14"/>
        <v>TEAM 57</v>
      </c>
    </row>
    <row r="22" spans="1:47" ht="14" thickTop="1" thickBot="1" x14ac:dyDescent="0.35">
      <c r="A22" s="32" t="s">
        <v>10</v>
      </c>
      <c r="B22" s="5" t="s">
        <v>99</v>
      </c>
      <c r="C22" s="5" t="s">
        <v>100</v>
      </c>
      <c r="D22" s="33" t="s">
        <v>175</v>
      </c>
      <c r="E22" s="1" t="str">
        <f t="shared" si="0"/>
        <v xml:space="preserve"> 4</v>
      </c>
      <c r="F22" s="1" t="str">
        <f t="shared" si="0"/>
        <v xml:space="preserve"> 8</v>
      </c>
      <c r="G22" s="1">
        <f t="shared" si="1"/>
        <v>14</v>
      </c>
      <c r="H22" s="1">
        <f t="shared" si="1"/>
        <v>18</v>
      </c>
      <c r="I22" s="5" t="str">
        <f t="shared" si="2"/>
        <v>TEAM 14</v>
      </c>
      <c r="J22" s="5" t="str">
        <f t="shared" si="2"/>
        <v>TEAM 18</v>
      </c>
      <c r="K22" s="85" t="s">
        <v>153</v>
      </c>
      <c r="L22" s="85" t="s">
        <v>157</v>
      </c>
      <c r="M22" s="34" t="s">
        <v>11</v>
      </c>
      <c r="N22" s="1" t="str">
        <f t="shared" si="3"/>
        <v>14</v>
      </c>
      <c r="O22" s="1" t="str">
        <f t="shared" si="3"/>
        <v>18</v>
      </c>
      <c r="P22" s="1">
        <f t="shared" si="4"/>
        <v>24</v>
      </c>
      <c r="Q22" s="1">
        <f t="shared" si="4"/>
        <v>28</v>
      </c>
      <c r="R22" s="5" t="str">
        <f t="shared" si="5"/>
        <v>TEAM 24</v>
      </c>
      <c r="S22" s="5" t="str">
        <f t="shared" si="5"/>
        <v>TEAM 28</v>
      </c>
      <c r="T22" s="35" t="s">
        <v>697</v>
      </c>
      <c r="U22" s="1" t="s">
        <v>715</v>
      </c>
      <c r="V22" s="1" t="s">
        <v>711</v>
      </c>
      <c r="W22" s="1">
        <v>37</v>
      </c>
      <c r="X22" s="1">
        <v>36</v>
      </c>
      <c r="Y22" s="5" t="str">
        <f t="shared" si="6"/>
        <v>TEAM 37</v>
      </c>
      <c r="Z22" s="5" t="str">
        <f t="shared" si="6"/>
        <v>TEAM 36</v>
      </c>
      <c r="AA22" s="36" t="s">
        <v>698</v>
      </c>
      <c r="AB22" s="1" t="str">
        <f t="shared" si="7"/>
        <v>37</v>
      </c>
      <c r="AC22" s="1" t="str">
        <f t="shared" si="7"/>
        <v>36</v>
      </c>
      <c r="AD22" s="1">
        <f t="shared" si="8"/>
        <v>45</v>
      </c>
      <c r="AE22" s="1">
        <f t="shared" si="8"/>
        <v>44</v>
      </c>
      <c r="AF22" s="5" t="str">
        <f t="shared" si="9"/>
        <v>TEAM 45</v>
      </c>
      <c r="AG22" s="260" t="str">
        <f t="shared" si="9"/>
        <v>TEAM 44</v>
      </c>
      <c r="AH22" s="265" t="s">
        <v>102</v>
      </c>
      <c r="AI22" s="1" t="str">
        <f t="shared" si="10"/>
        <v>45</v>
      </c>
      <c r="AJ22" s="1" t="str">
        <f t="shared" si="10"/>
        <v>44</v>
      </c>
      <c r="AK22" s="1">
        <v>50</v>
      </c>
      <c r="AL22" s="1">
        <v>54</v>
      </c>
      <c r="AM22" s="5" t="str">
        <f t="shared" si="11"/>
        <v>TEAM 50</v>
      </c>
      <c r="AN22" s="5" t="str">
        <f t="shared" si="11"/>
        <v>TEAM 54</v>
      </c>
      <c r="AO22" s="272" t="s">
        <v>103</v>
      </c>
      <c r="AP22" s="1" t="str">
        <f t="shared" si="12"/>
        <v>50</v>
      </c>
      <c r="AQ22" s="1" t="str">
        <f t="shared" si="12"/>
        <v>54</v>
      </c>
      <c r="AR22" s="1">
        <f t="shared" si="13"/>
        <v>60</v>
      </c>
      <c r="AS22" s="1">
        <f t="shared" si="13"/>
        <v>64</v>
      </c>
      <c r="AT22" s="5" t="str">
        <f t="shared" si="14"/>
        <v>TEAM 60</v>
      </c>
      <c r="AU22" s="266" t="str">
        <f t="shared" si="14"/>
        <v>TEAM 64</v>
      </c>
    </row>
    <row r="23" spans="1:47" ht="14" thickTop="1" thickBot="1" x14ac:dyDescent="0.35">
      <c r="A23" s="32" t="s">
        <v>10</v>
      </c>
      <c r="B23" s="5" t="s">
        <v>92</v>
      </c>
      <c r="C23" s="5" t="s">
        <v>95</v>
      </c>
      <c r="D23" s="33" t="s">
        <v>175</v>
      </c>
      <c r="E23" s="1" t="str">
        <f t="shared" si="0"/>
        <v xml:space="preserve"> 6</v>
      </c>
      <c r="F23" s="1" t="str">
        <f t="shared" si="0"/>
        <v xml:space="preserve"> 9</v>
      </c>
      <c r="G23" s="1">
        <f t="shared" si="1"/>
        <v>16</v>
      </c>
      <c r="H23" s="1">
        <f t="shared" si="1"/>
        <v>19</v>
      </c>
      <c r="I23" s="5" t="str">
        <f t="shared" si="2"/>
        <v>TEAM 16</v>
      </c>
      <c r="J23" s="5" t="str">
        <f t="shared" si="2"/>
        <v>TEAM 19</v>
      </c>
      <c r="K23" s="85" t="s">
        <v>155</v>
      </c>
      <c r="L23" s="85" t="s">
        <v>158</v>
      </c>
      <c r="M23" s="34" t="s">
        <v>11</v>
      </c>
      <c r="N23" s="1" t="str">
        <f t="shared" si="3"/>
        <v>16</v>
      </c>
      <c r="O23" s="1" t="str">
        <f t="shared" si="3"/>
        <v>19</v>
      </c>
      <c r="P23" s="1">
        <f t="shared" si="4"/>
        <v>26</v>
      </c>
      <c r="Q23" s="1">
        <f t="shared" si="4"/>
        <v>29</v>
      </c>
      <c r="R23" s="5" t="str">
        <f t="shared" si="5"/>
        <v>TEAM 26</v>
      </c>
      <c r="S23" s="5" t="str">
        <f t="shared" si="5"/>
        <v>TEAM 29</v>
      </c>
      <c r="T23" s="35" t="s">
        <v>697</v>
      </c>
      <c r="U23" s="1" t="s">
        <v>716</v>
      </c>
      <c r="V23" s="1" t="s">
        <v>713</v>
      </c>
      <c r="W23" s="1">
        <v>32</v>
      </c>
      <c r="X23" s="1">
        <v>34</v>
      </c>
      <c r="Y23" s="5" t="str">
        <f t="shared" si="6"/>
        <v>TEAM 32</v>
      </c>
      <c r="Z23" s="5" t="str">
        <f t="shared" si="6"/>
        <v>TEAM 34</v>
      </c>
      <c r="AA23" s="36" t="s">
        <v>698</v>
      </c>
      <c r="AB23" s="1" t="str">
        <f t="shared" si="7"/>
        <v>32</v>
      </c>
      <c r="AC23" s="1" t="str">
        <f t="shared" si="7"/>
        <v>34</v>
      </c>
      <c r="AD23" s="1">
        <f t="shared" si="8"/>
        <v>40</v>
      </c>
      <c r="AE23" s="1">
        <f t="shared" si="8"/>
        <v>42</v>
      </c>
      <c r="AF23" s="5" t="str">
        <f t="shared" si="9"/>
        <v>TEAM 40</v>
      </c>
      <c r="AG23" s="260" t="str">
        <f t="shared" si="9"/>
        <v>TEAM 42</v>
      </c>
      <c r="AH23" s="265" t="s">
        <v>102</v>
      </c>
      <c r="AI23" s="1" t="str">
        <f t="shared" si="10"/>
        <v>40</v>
      </c>
      <c r="AJ23" s="1" t="str">
        <f t="shared" si="10"/>
        <v>42</v>
      </c>
      <c r="AK23" s="1">
        <v>52</v>
      </c>
      <c r="AL23" s="1">
        <v>55</v>
      </c>
      <c r="AM23" s="5" t="str">
        <f t="shared" si="11"/>
        <v>TEAM 52</v>
      </c>
      <c r="AN23" s="5" t="str">
        <f t="shared" si="11"/>
        <v>TEAM 55</v>
      </c>
      <c r="AO23" s="272" t="s">
        <v>103</v>
      </c>
      <c r="AP23" s="1" t="str">
        <f t="shared" si="12"/>
        <v>52</v>
      </c>
      <c r="AQ23" s="1" t="str">
        <f t="shared" si="12"/>
        <v>55</v>
      </c>
      <c r="AR23" s="1">
        <f t="shared" si="13"/>
        <v>62</v>
      </c>
      <c r="AS23" s="1">
        <f t="shared" si="13"/>
        <v>65</v>
      </c>
      <c r="AT23" s="5" t="str">
        <f t="shared" si="14"/>
        <v>TEAM 62</v>
      </c>
      <c r="AU23" s="266" t="str">
        <f t="shared" si="14"/>
        <v>TEAM 65</v>
      </c>
    </row>
    <row r="24" spans="1:47" ht="14" thickTop="1" thickBot="1" x14ac:dyDescent="0.35">
      <c r="A24" s="32" t="s">
        <v>10</v>
      </c>
      <c r="B24" s="5" t="s">
        <v>96</v>
      </c>
      <c r="C24" s="5" t="s">
        <v>98</v>
      </c>
      <c r="D24" s="33" t="s">
        <v>175</v>
      </c>
      <c r="E24" s="1" t="str">
        <f t="shared" si="0"/>
        <v xml:space="preserve"> 2</v>
      </c>
      <c r="F24" s="1" t="str">
        <f t="shared" si="0"/>
        <v xml:space="preserve"> 7</v>
      </c>
      <c r="G24" s="1">
        <f t="shared" si="1"/>
        <v>12</v>
      </c>
      <c r="H24" s="1">
        <f t="shared" si="1"/>
        <v>17</v>
      </c>
      <c r="I24" s="5" t="str">
        <f t="shared" si="2"/>
        <v>TEAM 12</v>
      </c>
      <c r="J24" s="5" t="str">
        <f t="shared" si="2"/>
        <v>TEAM 17</v>
      </c>
      <c r="K24" s="85" t="s">
        <v>151</v>
      </c>
      <c r="L24" s="85" t="s">
        <v>156</v>
      </c>
      <c r="M24" s="34" t="s">
        <v>11</v>
      </c>
      <c r="N24" s="1" t="str">
        <f t="shared" si="3"/>
        <v>12</v>
      </c>
      <c r="O24" s="1" t="str">
        <f t="shared" si="3"/>
        <v>17</v>
      </c>
      <c r="P24" s="1">
        <f t="shared" si="4"/>
        <v>22</v>
      </c>
      <c r="Q24" s="1">
        <f t="shared" si="4"/>
        <v>27</v>
      </c>
      <c r="R24" s="5" t="str">
        <f t="shared" si="5"/>
        <v>TEAM 22</v>
      </c>
      <c r="S24" s="5" t="str">
        <f t="shared" si="5"/>
        <v>TEAM 27</v>
      </c>
      <c r="T24" s="35" t="s">
        <v>697</v>
      </c>
      <c r="U24" s="1" t="s">
        <v>714</v>
      </c>
      <c r="V24" s="1" t="s">
        <v>709</v>
      </c>
      <c r="W24" s="1">
        <v>35</v>
      </c>
      <c r="X24" s="1">
        <v>31</v>
      </c>
      <c r="Y24" s="5" t="str">
        <f t="shared" si="6"/>
        <v>TEAM 35</v>
      </c>
      <c r="Z24" s="5" t="str">
        <f t="shared" si="6"/>
        <v>TEAM 31</v>
      </c>
      <c r="AA24" s="36" t="s">
        <v>698</v>
      </c>
      <c r="AB24" s="1" t="str">
        <f t="shared" si="7"/>
        <v>35</v>
      </c>
      <c r="AC24" s="1" t="str">
        <f t="shared" si="7"/>
        <v>31</v>
      </c>
      <c r="AD24" s="1">
        <f t="shared" si="8"/>
        <v>43</v>
      </c>
      <c r="AE24" s="1">
        <f t="shared" si="8"/>
        <v>39</v>
      </c>
      <c r="AF24" s="5" t="str">
        <f t="shared" si="9"/>
        <v>TEAM 43</v>
      </c>
      <c r="AG24" s="260" t="str">
        <f t="shared" si="9"/>
        <v>TEAM 39</v>
      </c>
      <c r="AH24" s="265" t="s">
        <v>102</v>
      </c>
      <c r="AI24" s="1" t="str">
        <f t="shared" si="10"/>
        <v>43</v>
      </c>
      <c r="AJ24" s="1" t="str">
        <f t="shared" si="10"/>
        <v>39</v>
      </c>
      <c r="AK24" s="1">
        <v>48</v>
      </c>
      <c r="AL24" s="1">
        <v>53</v>
      </c>
      <c r="AM24" s="5" t="str">
        <f t="shared" si="11"/>
        <v>TEAM 48</v>
      </c>
      <c r="AN24" s="5" t="str">
        <f t="shared" si="11"/>
        <v>TEAM 53</v>
      </c>
      <c r="AO24" s="272" t="s">
        <v>103</v>
      </c>
      <c r="AP24" s="1" t="str">
        <f t="shared" si="12"/>
        <v>48</v>
      </c>
      <c r="AQ24" s="1" t="str">
        <f t="shared" si="12"/>
        <v>53</v>
      </c>
      <c r="AR24" s="1">
        <f t="shared" si="13"/>
        <v>58</v>
      </c>
      <c r="AS24" s="1">
        <f t="shared" si="13"/>
        <v>63</v>
      </c>
      <c r="AT24" s="5" t="str">
        <f t="shared" si="14"/>
        <v>TEAM 58</v>
      </c>
      <c r="AU24" s="266" t="str">
        <f t="shared" si="14"/>
        <v>TEAM 63</v>
      </c>
    </row>
    <row r="25" spans="1:47" ht="14" thickTop="1" thickBot="1" x14ac:dyDescent="0.35">
      <c r="A25" s="32" t="s">
        <v>10</v>
      </c>
      <c r="B25" s="5" t="s">
        <v>97</v>
      </c>
      <c r="C25" s="5" t="s">
        <v>92</v>
      </c>
      <c r="D25" s="33" t="s">
        <v>175</v>
      </c>
      <c r="E25" s="1" t="str">
        <f t="shared" si="0"/>
        <v xml:space="preserve"> 1</v>
      </c>
      <c r="F25" s="1" t="str">
        <f t="shared" si="0"/>
        <v xml:space="preserve"> 6</v>
      </c>
      <c r="G25" s="1">
        <f t="shared" si="1"/>
        <v>11</v>
      </c>
      <c r="H25" s="1">
        <f t="shared" si="1"/>
        <v>16</v>
      </c>
      <c r="I25" s="5" t="str">
        <f t="shared" si="2"/>
        <v>TEAM 11</v>
      </c>
      <c r="J25" s="5" t="str">
        <f t="shared" si="2"/>
        <v>TEAM 16</v>
      </c>
      <c r="K25" s="85" t="s">
        <v>150</v>
      </c>
      <c r="L25" s="85" t="s">
        <v>155</v>
      </c>
      <c r="M25" s="34" t="s">
        <v>11</v>
      </c>
      <c r="N25" s="1" t="str">
        <f t="shared" si="3"/>
        <v>11</v>
      </c>
      <c r="O25" s="1" t="str">
        <f t="shared" si="3"/>
        <v>16</v>
      </c>
      <c r="P25" s="1">
        <f t="shared" si="4"/>
        <v>21</v>
      </c>
      <c r="Q25" s="1">
        <f t="shared" si="4"/>
        <v>26</v>
      </c>
      <c r="R25" s="5" t="str">
        <f t="shared" si="5"/>
        <v>TEAM 21</v>
      </c>
      <c r="S25" s="5" t="str">
        <f t="shared" si="5"/>
        <v>TEAM 26</v>
      </c>
      <c r="T25" s="35" t="s">
        <v>697</v>
      </c>
      <c r="U25" s="1" t="s">
        <v>710</v>
      </c>
      <c r="V25" s="1" t="s">
        <v>715</v>
      </c>
      <c r="W25" s="1">
        <v>38</v>
      </c>
      <c r="X25" s="1">
        <v>37</v>
      </c>
      <c r="Y25" s="5" t="str">
        <f t="shared" si="6"/>
        <v>TEAM 38</v>
      </c>
      <c r="Z25" s="5" t="str">
        <f t="shared" si="6"/>
        <v>TEAM 37</v>
      </c>
      <c r="AA25" s="36" t="s">
        <v>698</v>
      </c>
      <c r="AB25" s="1" t="str">
        <f t="shared" si="7"/>
        <v>38</v>
      </c>
      <c r="AC25" s="1" t="str">
        <f t="shared" si="7"/>
        <v>37</v>
      </c>
      <c r="AD25" s="1">
        <f t="shared" si="8"/>
        <v>46</v>
      </c>
      <c r="AE25" s="1">
        <f t="shared" si="8"/>
        <v>45</v>
      </c>
      <c r="AF25" s="5" t="str">
        <f t="shared" si="9"/>
        <v>TEAM 46</v>
      </c>
      <c r="AG25" s="260" t="str">
        <f t="shared" si="9"/>
        <v>TEAM 45</v>
      </c>
      <c r="AH25" s="265" t="s">
        <v>102</v>
      </c>
      <c r="AI25" s="1" t="str">
        <f t="shared" si="10"/>
        <v>46</v>
      </c>
      <c r="AJ25" s="1" t="str">
        <f t="shared" si="10"/>
        <v>45</v>
      </c>
      <c r="AK25" s="1">
        <v>47</v>
      </c>
      <c r="AL25" s="1">
        <v>52</v>
      </c>
      <c r="AM25" s="5" t="str">
        <f t="shared" si="11"/>
        <v>TEAM 47</v>
      </c>
      <c r="AN25" s="5" t="str">
        <f t="shared" si="11"/>
        <v>TEAM 52</v>
      </c>
      <c r="AO25" s="272" t="s">
        <v>103</v>
      </c>
      <c r="AP25" s="1" t="str">
        <f t="shared" si="12"/>
        <v>47</v>
      </c>
      <c r="AQ25" s="1" t="str">
        <f t="shared" si="12"/>
        <v>52</v>
      </c>
      <c r="AR25" s="1">
        <f t="shared" si="13"/>
        <v>57</v>
      </c>
      <c r="AS25" s="1">
        <f t="shared" si="13"/>
        <v>62</v>
      </c>
      <c r="AT25" s="5" t="str">
        <f t="shared" si="14"/>
        <v>TEAM 57</v>
      </c>
      <c r="AU25" s="266" t="str">
        <f t="shared" si="14"/>
        <v>TEAM 62</v>
      </c>
    </row>
    <row r="26" spans="1:47" ht="14" thickTop="1" thickBot="1" x14ac:dyDescent="0.35">
      <c r="A26" s="32" t="s">
        <v>10</v>
      </c>
      <c r="B26" s="5" t="s">
        <v>101</v>
      </c>
      <c r="C26" s="5" t="s">
        <v>96</v>
      </c>
      <c r="D26" s="33" t="s">
        <v>175</v>
      </c>
      <c r="E26" s="1" t="str">
        <f t="shared" si="0"/>
        <v>10</v>
      </c>
      <c r="F26" s="1" t="str">
        <f t="shared" si="0"/>
        <v xml:space="preserve"> 2</v>
      </c>
      <c r="G26" s="1">
        <f t="shared" si="1"/>
        <v>20</v>
      </c>
      <c r="H26" s="1">
        <f t="shared" si="1"/>
        <v>12</v>
      </c>
      <c r="I26" s="5" t="str">
        <f t="shared" si="2"/>
        <v>TEAM 20</v>
      </c>
      <c r="J26" s="5" t="str">
        <f t="shared" si="2"/>
        <v>TEAM 12</v>
      </c>
      <c r="K26" s="85" t="s">
        <v>159</v>
      </c>
      <c r="L26" s="85" t="s">
        <v>151</v>
      </c>
      <c r="M26" s="34" t="s">
        <v>11</v>
      </c>
      <c r="N26" s="1" t="str">
        <f t="shared" si="3"/>
        <v>20</v>
      </c>
      <c r="O26" s="1" t="str">
        <f t="shared" si="3"/>
        <v>12</v>
      </c>
      <c r="P26" s="1">
        <f t="shared" si="4"/>
        <v>30</v>
      </c>
      <c r="Q26" s="1">
        <f t="shared" si="4"/>
        <v>22</v>
      </c>
      <c r="R26" s="5" t="str">
        <f t="shared" si="5"/>
        <v>TEAM 30</v>
      </c>
      <c r="S26" s="5" t="str">
        <f t="shared" si="5"/>
        <v>TEAM 22</v>
      </c>
      <c r="T26" s="35" t="s">
        <v>697</v>
      </c>
      <c r="U26" s="1" t="s">
        <v>714</v>
      </c>
      <c r="V26" s="1" t="s">
        <v>716</v>
      </c>
      <c r="W26" s="1">
        <v>35</v>
      </c>
      <c r="X26" s="1">
        <v>32</v>
      </c>
      <c r="Y26" s="5" t="str">
        <f t="shared" si="6"/>
        <v>TEAM 35</v>
      </c>
      <c r="Z26" s="5" t="str">
        <f t="shared" si="6"/>
        <v>TEAM 32</v>
      </c>
      <c r="AA26" s="36" t="s">
        <v>698</v>
      </c>
      <c r="AB26" s="1" t="str">
        <f t="shared" si="7"/>
        <v>35</v>
      </c>
      <c r="AC26" s="1" t="str">
        <f t="shared" si="7"/>
        <v>32</v>
      </c>
      <c r="AD26" s="1">
        <f t="shared" si="8"/>
        <v>43</v>
      </c>
      <c r="AE26" s="1">
        <f t="shared" si="8"/>
        <v>40</v>
      </c>
      <c r="AF26" s="5" t="str">
        <f t="shared" si="9"/>
        <v>TEAM 43</v>
      </c>
      <c r="AG26" s="260" t="str">
        <f t="shared" si="9"/>
        <v>TEAM 40</v>
      </c>
      <c r="AH26" s="265" t="s">
        <v>102</v>
      </c>
      <c r="AI26" s="1" t="str">
        <f t="shared" si="10"/>
        <v>43</v>
      </c>
      <c r="AJ26" s="1" t="str">
        <f t="shared" si="10"/>
        <v>40</v>
      </c>
      <c r="AK26" s="1">
        <v>56</v>
      </c>
      <c r="AL26" s="1">
        <v>48</v>
      </c>
      <c r="AM26" s="5" t="str">
        <f t="shared" si="11"/>
        <v>TEAM 56</v>
      </c>
      <c r="AN26" s="5" t="str">
        <f t="shared" si="11"/>
        <v>TEAM 48</v>
      </c>
      <c r="AO26" s="272" t="s">
        <v>103</v>
      </c>
      <c r="AP26" s="1" t="str">
        <f t="shared" si="12"/>
        <v>56</v>
      </c>
      <c r="AQ26" s="1" t="str">
        <f t="shared" si="12"/>
        <v>48</v>
      </c>
      <c r="AR26" s="1">
        <f t="shared" si="13"/>
        <v>66</v>
      </c>
      <c r="AS26" s="1">
        <f t="shared" si="13"/>
        <v>58</v>
      </c>
      <c r="AT26" s="5" t="str">
        <f t="shared" si="14"/>
        <v>TEAM 66</v>
      </c>
      <c r="AU26" s="266" t="str">
        <f t="shared" si="14"/>
        <v>TEAM 58</v>
      </c>
    </row>
    <row r="27" spans="1:47" ht="14" thickTop="1" thickBot="1" x14ac:dyDescent="0.35">
      <c r="A27" s="32" t="s">
        <v>10</v>
      </c>
      <c r="B27" s="5" t="s">
        <v>99</v>
      </c>
      <c r="C27" s="5" t="s">
        <v>94</v>
      </c>
      <c r="D27" s="33" t="s">
        <v>175</v>
      </c>
      <c r="E27" s="1" t="str">
        <f t="shared" si="0"/>
        <v xml:space="preserve"> 4</v>
      </c>
      <c r="F27" s="1" t="str">
        <f t="shared" si="0"/>
        <v xml:space="preserve"> 5</v>
      </c>
      <c r="G27" s="1">
        <f t="shared" si="1"/>
        <v>14</v>
      </c>
      <c r="H27" s="1">
        <f t="shared" si="1"/>
        <v>15</v>
      </c>
      <c r="I27" s="5" t="str">
        <f t="shared" si="2"/>
        <v>TEAM 14</v>
      </c>
      <c r="J27" s="5" t="str">
        <f t="shared" si="2"/>
        <v>TEAM 15</v>
      </c>
      <c r="K27" s="85" t="s">
        <v>153</v>
      </c>
      <c r="L27" s="85" t="s">
        <v>154</v>
      </c>
      <c r="M27" s="34" t="s">
        <v>11</v>
      </c>
      <c r="N27" s="1" t="str">
        <f t="shared" si="3"/>
        <v>14</v>
      </c>
      <c r="O27" s="1" t="str">
        <f t="shared" si="3"/>
        <v>15</v>
      </c>
      <c r="P27" s="1">
        <f t="shared" si="4"/>
        <v>24</v>
      </c>
      <c r="Q27" s="1">
        <f t="shared" si="4"/>
        <v>25</v>
      </c>
      <c r="R27" s="5" t="str">
        <f t="shared" si="5"/>
        <v>TEAM 24</v>
      </c>
      <c r="S27" s="5" t="str">
        <f t="shared" si="5"/>
        <v>TEAM 25</v>
      </c>
      <c r="T27" s="35" t="s">
        <v>697</v>
      </c>
      <c r="U27" s="1" t="s">
        <v>709</v>
      </c>
      <c r="V27" s="1" t="s">
        <v>711</v>
      </c>
      <c r="W27" s="1">
        <v>31</v>
      </c>
      <c r="X27" s="1">
        <v>36</v>
      </c>
      <c r="Y27" s="5" t="str">
        <f t="shared" si="6"/>
        <v>TEAM 31</v>
      </c>
      <c r="Z27" s="5" t="str">
        <f t="shared" si="6"/>
        <v>TEAM 36</v>
      </c>
      <c r="AA27" s="36" t="s">
        <v>698</v>
      </c>
      <c r="AB27" s="1" t="str">
        <f t="shared" si="7"/>
        <v>31</v>
      </c>
      <c r="AC27" s="1" t="str">
        <f t="shared" si="7"/>
        <v>36</v>
      </c>
      <c r="AD27" s="1">
        <f t="shared" si="8"/>
        <v>39</v>
      </c>
      <c r="AE27" s="1">
        <f t="shared" si="8"/>
        <v>44</v>
      </c>
      <c r="AF27" s="5" t="str">
        <f t="shared" si="9"/>
        <v>TEAM 39</v>
      </c>
      <c r="AG27" s="260" t="str">
        <f t="shared" si="9"/>
        <v>TEAM 44</v>
      </c>
      <c r="AH27" s="265" t="s">
        <v>102</v>
      </c>
      <c r="AI27" s="1" t="str">
        <f t="shared" si="10"/>
        <v>39</v>
      </c>
      <c r="AJ27" s="1" t="str">
        <f t="shared" si="10"/>
        <v>44</v>
      </c>
      <c r="AK27" s="1">
        <v>50</v>
      </c>
      <c r="AL27" s="1">
        <v>51</v>
      </c>
      <c r="AM27" s="5" t="str">
        <f t="shared" si="11"/>
        <v>TEAM 50</v>
      </c>
      <c r="AN27" s="5" t="str">
        <f t="shared" si="11"/>
        <v>TEAM 51</v>
      </c>
      <c r="AO27" s="272" t="s">
        <v>103</v>
      </c>
      <c r="AP27" s="1" t="str">
        <f t="shared" si="12"/>
        <v>50</v>
      </c>
      <c r="AQ27" s="1" t="str">
        <f t="shared" si="12"/>
        <v>51</v>
      </c>
      <c r="AR27" s="1">
        <f t="shared" si="13"/>
        <v>60</v>
      </c>
      <c r="AS27" s="1">
        <f t="shared" si="13"/>
        <v>61</v>
      </c>
      <c r="AT27" s="5" t="str">
        <f t="shared" si="14"/>
        <v>TEAM 60</v>
      </c>
      <c r="AU27" s="266" t="str">
        <f t="shared" si="14"/>
        <v>TEAM 61</v>
      </c>
    </row>
    <row r="28" spans="1:47" ht="14" thickTop="1" thickBot="1" x14ac:dyDescent="0.35">
      <c r="A28" s="32" t="s">
        <v>10</v>
      </c>
      <c r="B28" s="5" t="s">
        <v>100</v>
      </c>
      <c r="C28" s="5" t="s">
        <v>93</v>
      </c>
      <c r="D28" s="33" t="s">
        <v>175</v>
      </c>
      <c r="E28" s="1" t="str">
        <f t="shared" ref="E28:F91" si="15">RIGHT(B28,2)</f>
        <v xml:space="preserve"> 8</v>
      </c>
      <c r="F28" s="1" t="str">
        <f t="shared" si="15"/>
        <v xml:space="preserve"> 3</v>
      </c>
      <c r="G28" s="1">
        <f t="shared" ref="G28:H91" si="16">E28+10</f>
        <v>18</v>
      </c>
      <c r="H28" s="1">
        <f t="shared" si="16"/>
        <v>13</v>
      </c>
      <c r="I28" s="5" t="str">
        <f t="shared" ref="I28:J91" si="17">CONCATENATE("TEAM ",G28)</f>
        <v>TEAM 18</v>
      </c>
      <c r="J28" s="5" t="str">
        <f t="shared" si="17"/>
        <v>TEAM 13</v>
      </c>
      <c r="K28" s="85" t="s">
        <v>157</v>
      </c>
      <c r="L28" s="85" t="s">
        <v>152</v>
      </c>
      <c r="M28" s="34" t="s">
        <v>11</v>
      </c>
      <c r="N28" s="1" t="str">
        <f t="shared" si="3"/>
        <v>18</v>
      </c>
      <c r="O28" s="1" t="str">
        <f t="shared" si="3"/>
        <v>13</v>
      </c>
      <c r="P28" s="1">
        <f t="shared" si="4"/>
        <v>28</v>
      </c>
      <c r="Q28" s="1">
        <f t="shared" si="4"/>
        <v>23</v>
      </c>
      <c r="R28" s="5" t="str">
        <f t="shared" si="5"/>
        <v>TEAM 28</v>
      </c>
      <c r="S28" s="5" t="str">
        <f t="shared" si="5"/>
        <v>TEAM 23</v>
      </c>
      <c r="T28" s="35" t="s">
        <v>697</v>
      </c>
      <c r="U28" s="1" t="s">
        <v>713</v>
      </c>
      <c r="V28" s="1" t="s">
        <v>712</v>
      </c>
      <c r="W28" s="1">
        <v>34</v>
      </c>
      <c r="X28" s="1">
        <v>33</v>
      </c>
      <c r="Y28" s="5" t="str">
        <f t="shared" si="6"/>
        <v>TEAM 34</v>
      </c>
      <c r="Z28" s="5" t="str">
        <f t="shared" si="6"/>
        <v>TEAM 33</v>
      </c>
      <c r="AA28" s="36" t="s">
        <v>698</v>
      </c>
      <c r="AB28" s="1" t="str">
        <f t="shared" si="7"/>
        <v>34</v>
      </c>
      <c r="AC28" s="1" t="str">
        <f t="shared" si="7"/>
        <v>33</v>
      </c>
      <c r="AD28" s="1">
        <f t="shared" si="8"/>
        <v>42</v>
      </c>
      <c r="AE28" s="1">
        <f t="shared" si="8"/>
        <v>41</v>
      </c>
      <c r="AF28" s="5" t="str">
        <f t="shared" si="9"/>
        <v>TEAM 42</v>
      </c>
      <c r="AG28" s="260" t="str">
        <f t="shared" si="9"/>
        <v>TEAM 41</v>
      </c>
      <c r="AH28" s="265" t="s">
        <v>102</v>
      </c>
      <c r="AI28" s="1" t="str">
        <f t="shared" si="10"/>
        <v>42</v>
      </c>
      <c r="AJ28" s="1" t="str">
        <f t="shared" si="10"/>
        <v>41</v>
      </c>
      <c r="AK28" s="1">
        <v>54</v>
      </c>
      <c r="AL28" s="1">
        <v>49</v>
      </c>
      <c r="AM28" s="5" t="str">
        <f t="shared" si="11"/>
        <v>TEAM 54</v>
      </c>
      <c r="AN28" s="5" t="str">
        <f t="shared" si="11"/>
        <v>TEAM 49</v>
      </c>
      <c r="AO28" s="272" t="s">
        <v>103</v>
      </c>
      <c r="AP28" s="1" t="str">
        <f t="shared" si="12"/>
        <v>54</v>
      </c>
      <c r="AQ28" s="1" t="str">
        <f t="shared" si="12"/>
        <v>49</v>
      </c>
      <c r="AR28" s="1">
        <f t="shared" si="13"/>
        <v>64</v>
      </c>
      <c r="AS28" s="1">
        <f t="shared" si="13"/>
        <v>59</v>
      </c>
      <c r="AT28" s="5" t="str">
        <f t="shared" si="14"/>
        <v>TEAM 64</v>
      </c>
      <c r="AU28" s="266" t="str">
        <f t="shared" si="14"/>
        <v>TEAM 59</v>
      </c>
    </row>
    <row r="29" spans="1:47" ht="14" thickTop="1" thickBot="1" x14ac:dyDescent="0.35">
      <c r="A29" s="32" t="s">
        <v>10</v>
      </c>
      <c r="B29" s="5" t="s">
        <v>98</v>
      </c>
      <c r="C29" s="5" t="s">
        <v>95</v>
      </c>
      <c r="D29" s="33" t="s">
        <v>175</v>
      </c>
      <c r="E29" s="1" t="str">
        <f t="shared" si="15"/>
        <v xml:space="preserve"> 7</v>
      </c>
      <c r="F29" s="1" t="str">
        <f t="shared" si="15"/>
        <v xml:space="preserve"> 9</v>
      </c>
      <c r="G29" s="1">
        <f t="shared" si="16"/>
        <v>17</v>
      </c>
      <c r="H29" s="1">
        <f t="shared" si="16"/>
        <v>19</v>
      </c>
      <c r="I29" s="5" t="str">
        <f t="shared" si="17"/>
        <v>TEAM 17</v>
      </c>
      <c r="J29" s="5" t="str">
        <f t="shared" si="17"/>
        <v>TEAM 19</v>
      </c>
      <c r="K29" s="85" t="s">
        <v>156</v>
      </c>
      <c r="L29" s="85" t="s">
        <v>158</v>
      </c>
      <c r="M29" s="34" t="s">
        <v>11</v>
      </c>
      <c r="N29" s="1" t="str">
        <f t="shared" si="3"/>
        <v>17</v>
      </c>
      <c r="O29" s="1" t="str">
        <f t="shared" si="3"/>
        <v>19</v>
      </c>
      <c r="P29" s="1">
        <f t="shared" si="4"/>
        <v>27</v>
      </c>
      <c r="Q29" s="1">
        <f t="shared" si="4"/>
        <v>29</v>
      </c>
      <c r="R29" s="5" t="str">
        <f t="shared" si="5"/>
        <v>TEAM 27</v>
      </c>
      <c r="S29" s="5" t="str">
        <f t="shared" si="5"/>
        <v>TEAM 29</v>
      </c>
      <c r="T29" s="35" t="s">
        <v>697</v>
      </c>
      <c r="U29" s="1" t="s">
        <v>713</v>
      </c>
      <c r="V29" s="1" t="s">
        <v>710</v>
      </c>
      <c r="W29" s="1">
        <v>34</v>
      </c>
      <c r="X29" s="1">
        <v>38</v>
      </c>
      <c r="Y29" s="5" t="str">
        <f t="shared" si="6"/>
        <v>TEAM 34</v>
      </c>
      <c r="Z29" s="5" t="str">
        <f t="shared" si="6"/>
        <v>TEAM 38</v>
      </c>
      <c r="AA29" s="36" t="s">
        <v>698</v>
      </c>
      <c r="AB29" s="1" t="str">
        <f t="shared" si="7"/>
        <v>34</v>
      </c>
      <c r="AC29" s="1" t="str">
        <f t="shared" si="7"/>
        <v>38</v>
      </c>
      <c r="AD29" s="1">
        <f t="shared" si="8"/>
        <v>42</v>
      </c>
      <c r="AE29" s="1">
        <f t="shared" si="8"/>
        <v>46</v>
      </c>
      <c r="AF29" s="5" t="str">
        <f t="shared" si="9"/>
        <v>TEAM 42</v>
      </c>
      <c r="AG29" s="260" t="str">
        <f t="shared" si="9"/>
        <v>TEAM 46</v>
      </c>
      <c r="AH29" s="265" t="s">
        <v>102</v>
      </c>
      <c r="AI29" s="1" t="str">
        <f t="shared" si="10"/>
        <v>42</v>
      </c>
      <c r="AJ29" s="1" t="str">
        <f t="shared" si="10"/>
        <v>46</v>
      </c>
      <c r="AK29" s="1">
        <v>53</v>
      </c>
      <c r="AL29" s="1">
        <v>55</v>
      </c>
      <c r="AM29" s="5" t="str">
        <f t="shared" si="11"/>
        <v>TEAM 53</v>
      </c>
      <c r="AN29" s="5" t="str">
        <f t="shared" si="11"/>
        <v>TEAM 55</v>
      </c>
      <c r="AO29" s="272" t="s">
        <v>103</v>
      </c>
      <c r="AP29" s="1" t="str">
        <f t="shared" si="12"/>
        <v>53</v>
      </c>
      <c r="AQ29" s="1" t="str">
        <f t="shared" si="12"/>
        <v>55</v>
      </c>
      <c r="AR29" s="1">
        <f t="shared" si="13"/>
        <v>63</v>
      </c>
      <c r="AS29" s="1">
        <f t="shared" si="13"/>
        <v>65</v>
      </c>
      <c r="AT29" s="5" t="str">
        <f t="shared" si="14"/>
        <v>TEAM 63</v>
      </c>
      <c r="AU29" s="266" t="str">
        <f t="shared" si="14"/>
        <v>TEAM 65</v>
      </c>
    </row>
    <row r="30" spans="1:47" ht="14" thickTop="1" thickBot="1" x14ac:dyDescent="0.35">
      <c r="A30" s="32" t="s">
        <v>10</v>
      </c>
      <c r="B30" s="5" t="s">
        <v>95</v>
      </c>
      <c r="C30" s="5" t="s">
        <v>101</v>
      </c>
      <c r="D30" s="33" t="s">
        <v>175</v>
      </c>
      <c r="E30" s="1" t="str">
        <f t="shared" si="15"/>
        <v xml:space="preserve"> 9</v>
      </c>
      <c r="F30" s="1" t="str">
        <f t="shared" si="15"/>
        <v>10</v>
      </c>
      <c r="G30" s="1">
        <f t="shared" si="16"/>
        <v>19</v>
      </c>
      <c r="H30" s="1">
        <f t="shared" si="16"/>
        <v>20</v>
      </c>
      <c r="I30" s="5" t="str">
        <f t="shared" si="17"/>
        <v>TEAM 19</v>
      </c>
      <c r="J30" s="5" t="str">
        <f t="shared" si="17"/>
        <v>TEAM 20</v>
      </c>
      <c r="K30" s="85" t="s">
        <v>158</v>
      </c>
      <c r="L30" s="85" t="s">
        <v>159</v>
      </c>
      <c r="M30" s="34" t="s">
        <v>11</v>
      </c>
      <c r="N30" s="1" t="str">
        <f t="shared" si="3"/>
        <v>19</v>
      </c>
      <c r="O30" s="1" t="str">
        <f t="shared" si="3"/>
        <v>20</v>
      </c>
      <c r="P30" s="1">
        <f t="shared" si="4"/>
        <v>29</v>
      </c>
      <c r="Q30" s="1">
        <f t="shared" si="4"/>
        <v>30</v>
      </c>
      <c r="R30" s="5" t="str">
        <f t="shared" si="5"/>
        <v>TEAM 29</v>
      </c>
      <c r="S30" s="5" t="str">
        <f t="shared" si="5"/>
        <v>TEAM 30</v>
      </c>
      <c r="T30" s="35" t="s">
        <v>697</v>
      </c>
      <c r="U30" s="1" t="s">
        <v>716</v>
      </c>
      <c r="V30" s="1" t="s">
        <v>711</v>
      </c>
      <c r="W30" s="1">
        <v>32</v>
      </c>
      <c r="X30" s="1">
        <v>36</v>
      </c>
      <c r="Y30" s="5" t="str">
        <f t="shared" si="6"/>
        <v>TEAM 32</v>
      </c>
      <c r="Z30" s="5" t="str">
        <f t="shared" si="6"/>
        <v>TEAM 36</v>
      </c>
      <c r="AA30" s="36" t="s">
        <v>698</v>
      </c>
      <c r="AB30" s="1" t="str">
        <f t="shared" si="7"/>
        <v>32</v>
      </c>
      <c r="AC30" s="1" t="str">
        <f t="shared" si="7"/>
        <v>36</v>
      </c>
      <c r="AD30" s="1">
        <f t="shared" si="8"/>
        <v>40</v>
      </c>
      <c r="AE30" s="1">
        <f t="shared" si="8"/>
        <v>44</v>
      </c>
      <c r="AF30" s="5" t="str">
        <f t="shared" si="9"/>
        <v>TEAM 40</v>
      </c>
      <c r="AG30" s="260" t="str">
        <f t="shared" si="9"/>
        <v>TEAM 44</v>
      </c>
      <c r="AH30" s="265" t="s">
        <v>102</v>
      </c>
      <c r="AI30" s="1" t="str">
        <f t="shared" si="10"/>
        <v>40</v>
      </c>
      <c r="AJ30" s="1" t="str">
        <f t="shared" si="10"/>
        <v>44</v>
      </c>
      <c r="AK30" s="1">
        <v>55</v>
      </c>
      <c r="AL30" s="1">
        <v>56</v>
      </c>
      <c r="AM30" s="5" t="str">
        <f t="shared" si="11"/>
        <v>TEAM 55</v>
      </c>
      <c r="AN30" s="5" t="str">
        <f t="shared" si="11"/>
        <v>TEAM 56</v>
      </c>
      <c r="AO30" s="272" t="s">
        <v>103</v>
      </c>
      <c r="AP30" s="1" t="str">
        <f t="shared" si="12"/>
        <v>55</v>
      </c>
      <c r="AQ30" s="1" t="str">
        <f t="shared" si="12"/>
        <v>56</v>
      </c>
      <c r="AR30" s="1">
        <f t="shared" si="13"/>
        <v>65</v>
      </c>
      <c r="AS30" s="1">
        <f t="shared" si="13"/>
        <v>66</v>
      </c>
      <c r="AT30" s="5" t="str">
        <f t="shared" si="14"/>
        <v>TEAM 65</v>
      </c>
      <c r="AU30" s="266" t="str">
        <f t="shared" si="14"/>
        <v>TEAM 66</v>
      </c>
    </row>
    <row r="31" spans="1:47" ht="14" thickTop="1" thickBot="1" x14ac:dyDescent="0.35">
      <c r="A31" s="32" t="s">
        <v>10</v>
      </c>
      <c r="B31" s="5" t="s">
        <v>94</v>
      </c>
      <c r="C31" s="5" t="s">
        <v>96</v>
      </c>
      <c r="D31" s="33" t="s">
        <v>175</v>
      </c>
      <c r="E31" s="1" t="str">
        <f t="shared" si="15"/>
        <v xml:space="preserve"> 5</v>
      </c>
      <c r="F31" s="1" t="str">
        <f t="shared" si="15"/>
        <v xml:space="preserve"> 2</v>
      </c>
      <c r="G31" s="1">
        <f t="shared" si="16"/>
        <v>15</v>
      </c>
      <c r="H31" s="1">
        <f t="shared" si="16"/>
        <v>12</v>
      </c>
      <c r="I31" s="5" t="str">
        <f t="shared" si="17"/>
        <v>TEAM 15</v>
      </c>
      <c r="J31" s="5" t="str">
        <f t="shared" si="17"/>
        <v>TEAM 12</v>
      </c>
      <c r="K31" s="85" t="s">
        <v>154</v>
      </c>
      <c r="L31" s="85" t="s">
        <v>151</v>
      </c>
      <c r="M31" s="34" t="s">
        <v>11</v>
      </c>
      <c r="N31" s="1" t="str">
        <f t="shared" si="3"/>
        <v>15</v>
      </c>
      <c r="O31" s="1" t="str">
        <f t="shared" si="3"/>
        <v>12</v>
      </c>
      <c r="P31" s="1">
        <f t="shared" si="4"/>
        <v>25</v>
      </c>
      <c r="Q31" s="1">
        <f t="shared" si="4"/>
        <v>22</v>
      </c>
      <c r="R31" s="5" t="str">
        <f t="shared" si="5"/>
        <v>TEAM 25</v>
      </c>
      <c r="S31" s="5" t="str">
        <f t="shared" si="5"/>
        <v>TEAM 22</v>
      </c>
      <c r="T31" s="35" t="s">
        <v>697</v>
      </c>
      <c r="U31" s="1" t="s">
        <v>715</v>
      </c>
      <c r="V31" s="1" t="s">
        <v>709</v>
      </c>
      <c r="W31" s="1">
        <v>37</v>
      </c>
      <c r="X31" s="1">
        <v>31</v>
      </c>
      <c r="Y31" s="5" t="str">
        <f t="shared" si="6"/>
        <v>TEAM 37</v>
      </c>
      <c r="Z31" s="5" t="str">
        <f t="shared" si="6"/>
        <v>TEAM 31</v>
      </c>
      <c r="AA31" s="36" t="s">
        <v>698</v>
      </c>
      <c r="AB31" s="1" t="str">
        <f t="shared" si="7"/>
        <v>37</v>
      </c>
      <c r="AC31" s="1" t="str">
        <f t="shared" si="7"/>
        <v>31</v>
      </c>
      <c r="AD31" s="1">
        <f t="shared" si="8"/>
        <v>45</v>
      </c>
      <c r="AE31" s="1">
        <f t="shared" si="8"/>
        <v>39</v>
      </c>
      <c r="AF31" s="5" t="str">
        <f t="shared" si="9"/>
        <v>TEAM 45</v>
      </c>
      <c r="AG31" s="260" t="str">
        <f t="shared" si="9"/>
        <v>TEAM 39</v>
      </c>
      <c r="AH31" s="265" t="s">
        <v>102</v>
      </c>
      <c r="AI31" s="1" t="str">
        <f t="shared" si="10"/>
        <v>45</v>
      </c>
      <c r="AJ31" s="1" t="str">
        <f t="shared" si="10"/>
        <v>39</v>
      </c>
      <c r="AK31" s="1">
        <v>51</v>
      </c>
      <c r="AL31" s="1">
        <v>48</v>
      </c>
      <c r="AM31" s="5" t="str">
        <f t="shared" si="11"/>
        <v>TEAM 51</v>
      </c>
      <c r="AN31" s="5" t="str">
        <f t="shared" si="11"/>
        <v>TEAM 48</v>
      </c>
      <c r="AO31" s="272" t="s">
        <v>103</v>
      </c>
      <c r="AP31" s="1" t="str">
        <f t="shared" si="12"/>
        <v>51</v>
      </c>
      <c r="AQ31" s="1" t="str">
        <f t="shared" si="12"/>
        <v>48</v>
      </c>
      <c r="AR31" s="1">
        <f t="shared" si="13"/>
        <v>61</v>
      </c>
      <c r="AS31" s="1">
        <f t="shared" si="13"/>
        <v>58</v>
      </c>
      <c r="AT31" s="5" t="str">
        <f t="shared" si="14"/>
        <v>TEAM 61</v>
      </c>
      <c r="AU31" s="266" t="str">
        <f t="shared" si="14"/>
        <v>TEAM 58</v>
      </c>
    </row>
    <row r="32" spans="1:47" ht="14" thickTop="1" thickBot="1" x14ac:dyDescent="0.35">
      <c r="A32" s="32" t="s">
        <v>10</v>
      </c>
      <c r="B32" s="5" t="s">
        <v>97</v>
      </c>
      <c r="C32" s="5" t="s">
        <v>98</v>
      </c>
      <c r="D32" s="33" t="s">
        <v>175</v>
      </c>
      <c r="E32" s="1" t="str">
        <f t="shared" si="15"/>
        <v xml:space="preserve"> 1</v>
      </c>
      <c r="F32" s="1" t="str">
        <f t="shared" si="15"/>
        <v xml:space="preserve"> 7</v>
      </c>
      <c r="G32" s="1">
        <f t="shared" si="16"/>
        <v>11</v>
      </c>
      <c r="H32" s="1">
        <f t="shared" si="16"/>
        <v>17</v>
      </c>
      <c r="I32" s="5" t="str">
        <f t="shared" si="17"/>
        <v>TEAM 11</v>
      </c>
      <c r="J32" s="5" t="str">
        <f t="shared" si="17"/>
        <v>TEAM 17</v>
      </c>
      <c r="K32" s="85" t="s">
        <v>150</v>
      </c>
      <c r="L32" s="85" t="s">
        <v>156</v>
      </c>
      <c r="M32" s="34" t="s">
        <v>11</v>
      </c>
      <c r="N32" s="1" t="str">
        <f t="shared" si="3"/>
        <v>11</v>
      </c>
      <c r="O32" s="1" t="str">
        <f t="shared" si="3"/>
        <v>17</v>
      </c>
      <c r="P32" s="1">
        <f t="shared" si="4"/>
        <v>21</v>
      </c>
      <c r="Q32" s="1">
        <f t="shared" si="4"/>
        <v>27</v>
      </c>
      <c r="R32" s="5" t="str">
        <f t="shared" si="5"/>
        <v>TEAM 21</v>
      </c>
      <c r="S32" s="5" t="str">
        <f t="shared" si="5"/>
        <v>TEAM 27</v>
      </c>
      <c r="T32" s="35" t="s">
        <v>697</v>
      </c>
      <c r="U32" s="1" t="s">
        <v>712</v>
      </c>
      <c r="V32" s="1" t="s">
        <v>714</v>
      </c>
      <c r="W32" s="1">
        <v>33</v>
      </c>
      <c r="X32" s="1">
        <v>35</v>
      </c>
      <c r="Y32" s="5" t="str">
        <f t="shared" si="6"/>
        <v>TEAM 33</v>
      </c>
      <c r="Z32" s="5" t="str">
        <f t="shared" si="6"/>
        <v>TEAM 35</v>
      </c>
      <c r="AA32" s="36" t="s">
        <v>698</v>
      </c>
      <c r="AB32" s="1" t="str">
        <f t="shared" si="7"/>
        <v>33</v>
      </c>
      <c r="AC32" s="1" t="str">
        <f t="shared" si="7"/>
        <v>35</v>
      </c>
      <c r="AD32" s="1">
        <f t="shared" si="8"/>
        <v>41</v>
      </c>
      <c r="AE32" s="1">
        <f t="shared" si="8"/>
        <v>43</v>
      </c>
      <c r="AF32" s="5" t="str">
        <f t="shared" si="9"/>
        <v>TEAM 41</v>
      </c>
      <c r="AG32" s="260" t="str">
        <f t="shared" si="9"/>
        <v>TEAM 43</v>
      </c>
      <c r="AH32" s="265" t="s">
        <v>102</v>
      </c>
      <c r="AI32" s="1" t="str">
        <f t="shared" si="10"/>
        <v>41</v>
      </c>
      <c r="AJ32" s="1" t="str">
        <f t="shared" si="10"/>
        <v>43</v>
      </c>
      <c r="AK32" s="1">
        <v>47</v>
      </c>
      <c r="AL32" s="1">
        <v>53</v>
      </c>
      <c r="AM32" s="5" t="str">
        <f t="shared" si="11"/>
        <v>TEAM 47</v>
      </c>
      <c r="AN32" s="5" t="str">
        <f t="shared" si="11"/>
        <v>TEAM 53</v>
      </c>
      <c r="AO32" s="272" t="s">
        <v>103</v>
      </c>
      <c r="AP32" s="1" t="str">
        <f t="shared" si="12"/>
        <v>47</v>
      </c>
      <c r="AQ32" s="1" t="str">
        <f t="shared" si="12"/>
        <v>53</v>
      </c>
      <c r="AR32" s="1">
        <f t="shared" si="13"/>
        <v>57</v>
      </c>
      <c r="AS32" s="1">
        <f t="shared" si="13"/>
        <v>63</v>
      </c>
      <c r="AT32" s="5" t="str">
        <f t="shared" si="14"/>
        <v>TEAM 57</v>
      </c>
      <c r="AU32" s="266" t="str">
        <f t="shared" si="14"/>
        <v>TEAM 63</v>
      </c>
    </row>
    <row r="33" spans="1:53" ht="14" thickTop="1" thickBot="1" x14ac:dyDescent="0.35">
      <c r="A33" s="32" t="s">
        <v>10</v>
      </c>
      <c r="B33" s="5" t="s">
        <v>93</v>
      </c>
      <c r="C33" s="5" t="s">
        <v>99</v>
      </c>
      <c r="D33" s="33" t="s">
        <v>175</v>
      </c>
      <c r="E33" s="1" t="str">
        <f t="shared" si="15"/>
        <v xml:space="preserve"> 3</v>
      </c>
      <c r="F33" s="1" t="str">
        <f t="shared" si="15"/>
        <v xml:space="preserve"> 4</v>
      </c>
      <c r="G33" s="1">
        <f t="shared" si="16"/>
        <v>13</v>
      </c>
      <c r="H33" s="1">
        <f t="shared" si="16"/>
        <v>14</v>
      </c>
      <c r="I33" s="5" t="str">
        <f t="shared" si="17"/>
        <v>TEAM 13</v>
      </c>
      <c r="J33" s="5" t="str">
        <f t="shared" si="17"/>
        <v>TEAM 14</v>
      </c>
      <c r="K33" s="85" t="s">
        <v>152</v>
      </c>
      <c r="L33" s="85" t="s">
        <v>153</v>
      </c>
      <c r="M33" s="34" t="s">
        <v>11</v>
      </c>
      <c r="N33" s="1" t="str">
        <f t="shared" si="3"/>
        <v>13</v>
      </c>
      <c r="O33" s="1" t="str">
        <f t="shared" si="3"/>
        <v>14</v>
      </c>
      <c r="P33" s="1">
        <f t="shared" si="4"/>
        <v>23</v>
      </c>
      <c r="Q33" s="1">
        <f t="shared" si="4"/>
        <v>24</v>
      </c>
      <c r="R33" s="5" t="str">
        <f t="shared" si="5"/>
        <v>TEAM 23</v>
      </c>
      <c r="S33" s="5" t="str">
        <f t="shared" si="5"/>
        <v>TEAM 24</v>
      </c>
      <c r="T33" s="35" t="s">
        <v>697</v>
      </c>
      <c r="U33" s="1" t="s">
        <v>714</v>
      </c>
      <c r="V33" s="1" t="s">
        <v>713</v>
      </c>
      <c r="W33" s="1">
        <v>35</v>
      </c>
      <c r="X33" s="1">
        <v>34</v>
      </c>
      <c r="Y33" s="5" t="str">
        <f t="shared" si="6"/>
        <v>TEAM 35</v>
      </c>
      <c r="Z33" s="5" t="str">
        <f t="shared" si="6"/>
        <v>TEAM 34</v>
      </c>
      <c r="AA33" s="36" t="s">
        <v>698</v>
      </c>
      <c r="AB33" s="1" t="str">
        <f t="shared" si="7"/>
        <v>35</v>
      </c>
      <c r="AC33" s="1" t="str">
        <f t="shared" si="7"/>
        <v>34</v>
      </c>
      <c r="AD33" s="1">
        <f t="shared" si="8"/>
        <v>43</v>
      </c>
      <c r="AE33" s="1">
        <f t="shared" si="8"/>
        <v>42</v>
      </c>
      <c r="AF33" s="5" t="str">
        <f t="shared" si="9"/>
        <v>TEAM 43</v>
      </c>
      <c r="AG33" s="260" t="str">
        <f t="shared" si="9"/>
        <v>TEAM 42</v>
      </c>
      <c r="AH33" s="265" t="s">
        <v>102</v>
      </c>
      <c r="AI33" s="1" t="str">
        <f t="shared" si="10"/>
        <v>43</v>
      </c>
      <c r="AJ33" s="1" t="str">
        <f t="shared" si="10"/>
        <v>42</v>
      </c>
      <c r="AK33" s="1">
        <v>49</v>
      </c>
      <c r="AL33" s="1">
        <v>50</v>
      </c>
      <c r="AM33" s="5" t="str">
        <f t="shared" si="11"/>
        <v>TEAM 49</v>
      </c>
      <c r="AN33" s="5" t="str">
        <f t="shared" si="11"/>
        <v>TEAM 50</v>
      </c>
      <c r="AO33" s="272" t="s">
        <v>103</v>
      </c>
      <c r="AP33" s="1" t="str">
        <f t="shared" si="12"/>
        <v>49</v>
      </c>
      <c r="AQ33" s="1" t="str">
        <f t="shared" si="12"/>
        <v>50</v>
      </c>
      <c r="AR33" s="1">
        <f t="shared" si="13"/>
        <v>59</v>
      </c>
      <c r="AS33" s="1">
        <f t="shared" si="13"/>
        <v>60</v>
      </c>
      <c r="AT33" s="5" t="str">
        <f t="shared" si="14"/>
        <v>TEAM 59</v>
      </c>
      <c r="AU33" s="266" t="str">
        <f t="shared" si="14"/>
        <v>TEAM 60</v>
      </c>
    </row>
    <row r="34" spans="1:53" ht="14" thickTop="1" thickBot="1" x14ac:dyDescent="0.35">
      <c r="A34" s="32" t="s">
        <v>10</v>
      </c>
      <c r="B34" s="5" t="s">
        <v>100</v>
      </c>
      <c r="C34" s="5" t="s">
        <v>92</v>
      </c>
      <c r="D34" s="33" t="s">
        <v>175</v>
      </c>
      <c r="E34" s="1" t="str">
        <f t="shared" si="15"/>
        <v xml:space="preserve"> 8</v>
      </c>
      <c r="F34" s="1" t="str">
        <f t="shared" si="15"/>
        <v xml:space="preserve"> 6</v>
      </c>
      <c r="G34" s="1">
        <f t="shared" si="16"/>
        <v>18</v>
      </c>
      <c r="H34" s="1">
        <f t="shared" si="16"/>
        <v>16</v>
      </c>
      <c r="I34" s="5" t="str">
        <f t="shared" si="17"/>
        <v>TEAM 18</v>
      </c>
      <c r="J34" s="5" t="str">
        <f t="shared" si="17"/>
        <v>TEAM 16</v>
      </c>
      <c r="K34" s="85" t="s">
        <v>157</v>
      </c>
      <c r="L34" s="85" t="s">
        <v>155</v>
      </c>
      <c r="M34" s="34" t="s">
        <v>11</v>
      </c>
      <c r="N34" s="1" t="str">
        <f t="shared" si="3"/>
        <v>18</v>
      </c>
      <c r="O34" s="1" t="str">
        <f t="shared" si="3"/>
        <v>16</v>
      </c>
      <c r="P34" s="1">
        <f t="shared" si="4"/>
        <v>28</v>
      </c>
      <c r="Q34" s="1">
        <f t="shared" si="4"/>
        <v>26</v>
      </c>
      <c r="R34" s="5" t="str">
        <f t="shared" si="5"/>
        <v>TEAM 28</v>
      </c>
      <c r="S34" s="5" t="str">
        <f t="shared" si="5"/>
        <v>TEAM 26</v>
      </c>
      <c r="T34" s="35" t="s">
        <v>697</v>
      </c>
      <c r="U34" s="1" t="s">
        <v>712</v>
      </c>
      <c r="V34" s="1" t="s">
        <v>711</v>
      </c>
      <c r="W34" s="1">
        <v>33</v>
      </c>
      <c r="X34" s="1">
        <v>36</v>
      </c>
      <c r="Y34" s="5" t="str">
        <f t="shared" si="6"/>
        <v>TEAM 33</v>
      </c>
      <c r="Z34" s="5" t="str">
        <f t="shared" si="6"/>
        <v>TEAM 36</v>
      </c>
      <c r="AA34" s="36" t="s">
        <v>698</v>
      </c>
      <c r="AB34" s="1" t="str">
        <f t="shared" si="7"/>
        <v>33</v>
      </c>
      <c r="AC34" s="1" t="str">
        <f t="shared" si="7"/>
        <v>36</v>
      </c>
      <c r="AD34" s="1">
        <f t="shared" si="8"/>
        <v>41</v>
      </c>
      <c r="AE34" s="1">
        <f t="shared" si="8"/>
        <v>44</v>
      </c>
      <c r="AF34" s="5" t="str">
        <f t="shared" si="9"/>
        <v>TEAM 41</v>
      </c>
      <c r="AG34" s="260" t="str">
        <f t="shared" si="9"/>
        <v>TEAM 44</v>
      </c>
      <c r="AH34" s="265" t="s">
        <v>102</v>
      </c>
      <c r="AI34" s="1" t="str">
        <f t="shared" si="10"/>
        <v>41</v>
      </c>
      <c r="AJ34" s="1" t="str">
        <f t="shared" si="10"/>
        <v>44</v>
      </c>
      <c r="AK34" s="1">
        <v>54</v>
      </c>
      <c r="AL34" s="1">
        <v>52</v>
      </c>
      <c r="AM34" s="5" t="str">
        <f t="shared" si="11"/>
        <v>TEAM 54</v>
      </c>
      <c r="AN34" s="5" t="str">
        <f t="shared" si="11"/>
        <v>TEAM 52</v>
      </c>
      <c r="AO34" s="272" t="s">
        <v>103</v>
      </c>
      <c r="AP34" s="1" t="str">
        <f t="shared" si="12"/>
        <v>54</v>
      </c>
      <c r="AQ34" s="1" t="str">
        <f t="shared" si="12"/>
        <v>52</v>
      </c>
      <c r="AR34" s="1">
        <f t="shared" si="13"/>
        <v>64</v>
      </c>
      <c r="AS34" s="1">
        <f t="shared" si="13"/>
        <v>62</v>
      </c>
      <c r="AT34" s="5" t="str">
        <f t="shared" si="14"/>
        <v>TEAM 64</v>
      </c>
      <c r="AU34" s="266" t="str">
        <f t="shared" si="14"/>
        <v>TEAM 62</v>
      </c>
    </row>
    <row r="35" spans="1:53" ht="14" thickTop="1" thickBot="1" x14ac:dyDescent="0.35">
      <c r="A35" s="32" t="s">
        <v>10</v>
      </c>
      <c r="B35" s="5" t="s">
        <v>94</v>
      </c>
      <c r="C35" s="5" t="s">
        <v>93</v>
      </c>
      <c r="D35" s="33" t="s">
        <v>175</v>
      </c>
      <c r="E35" s="1" t="str">
        <f t="shared" si="15"/>
        <v xml:space="preserve"> 5</v>
      </c>
      <c r="F35" s="1" t="str">
        <f t="shared" si="15"/>
        <v xml:space="preserve"> 3</v>
      </c>
      <c r="G35" s="1">
        <f t="shared" si="16"/>
        <v>15</v>
      </c>
      <c r="H35" s="1">
        <f t="shared" si="16"/>
        <v>13</v>
      </c>
      <c r="I35" s="5" t="str">
        <f t="shared" si="17"/>
        <v>TEAM 15</v>
      </c>
      <c r="J35" s="5" t="str">
        <f t="shared" si="17"/>
        <v>TEAM 13</v>
      </c>
      <c r="K35" s="85" t="s">
        <v>154</v>
      </c>
      <c r="L35" s="85" t="s">
        <v>152</v>
      </c>
      <c r="M35" s="34" t="s">
        <v>11</v>
      </c>
      <c r="N35" s="1" t="str">
        <f t="shared" si="3"/>
        <v>15</v>
      </c>
      <c r="O35" s="1" t="str">
        <f t="shared" si="3"/>
        <v>13</v>
      </c>
      <c r="P35" s="1">
        <f t="shared" si="4"/>
        <v>25</v>
      </c>
      <c r="Q35" s="1">
        <f t="shared" si="4"/>
        <v>23</v>
      </c>
      <c r="R35" s="5" t="str">
        <f t="shared" si="5"/>
        <v>TEAM 25</v>
      </c>
      <c r="S35" s="5" t="str">
        <f t="shared" si="5"/>
        <v>TEAM 23</v>
      </c>
      <c r="T35" s="35" t="s">
        <v>697</v>
      </c>
      <c r="U35" s="1" t="s">
        <v>710</v>
      </c>
      <c r="V35" s="1" t="s">
        <v>709</v>
      </c>
      <c r="W35" s="1">
        <v>38</v>
      </c>
      <c r="X35" s="1">
        <v>31</v>
      </c>
      <c r="Y35" s="5" t="str">
        <f t="shared" si="6"/>
        <v>TEAM 38</v>
      </c>
      <c r="Z35" s="5" t="str">
        <f t="shared" si="6"/>
        <v>TEAM 31</v>
      </c>
      <c r="AA35" s="36" t="s">
        <v>698</v>
      </c>
      <c r="AB35" s="1" t="str">
        <f t="shared" si="7"/>
        <v>38</v>
      </c>
      <c r="AC35" s="1" t="str">
        <f t="shared" si="7"/>
        <v>31</v>
      </c>
      <c r="AD35" s="1">
        <f t="shared" si="8"/>
        <v>46</v>
      </c>
      <c r="AE35" s="1">
        <f t="shared" si="8"/>
        <v>39</v>
      </c>
      <c r="AF35" s="5" t="str">
        <f t="shared" si="9"/>
        <v>TEAM 46</v>
      </c>
      <c r="AG35" s="260" t="str">
        <f t="shared" si="9"/>
        <v>TEAM 39</v>
      </c>
      <c r="AH35" s="265" t="s">
        <v>102</v>
      </c>
      <c r="AI35" s="1" t="str">
        <f t="shared" si="10"/>
        <v>46</v>
      </c>
      <c r="AJ35" s="1" t="str">
        <f t="shared" si="10"/>
        <v>39</v>
      </c>
      <c r="AK35" s="1">
        <v>51</v>
      </c>
      <c r="AL35" s="1">
        <v>49</v>
      </c>
      <c r="AM35" s="5" t="str">
        <f t="shared" si="11"/>
        <v>TEAM 51</v>
      </c>
      <c r="AN35" s="5" t="str">
        <f t="shared" si="11"/>
        <v>TEAM 49</v>
      </c>
      <c r="AO35" s="272" t="s">
        <v>103</v>
      </c>
      <c r="AP35" s="1" t="str">
        <f t="shared" si="12"/>
        <v>51</v>
      </c>
      <c r="AQ35" s="1" t="str">
        <f t="shared" si="12"/>
        <v>49</v>
      </c>
      <c r="AR35" s="1">
        <f t="shared" si="13"/>
        <v>61</v>
      </c>
      <c r="AS35" s="1">
        <f t="shared" si="13"/>
        <v>59</v>
      </c>
      <c r="AT35" s="5" t="str">
        <f t="shared" si="14"/>
        <v>TEAM 61</v>
      </c>
      <c r="AU35" s="266" t="str">
        <f t="shared" si="14"/>
        <v>TEAM 59</v>
      </c>
    </row>
    <row r="36" spans="1:53" ht="14" thickTop="1" thickBot="1" x14ac:dyDescent="0.35">
      <c r="A36" s="32" t="s">
        <v>10</v>
      </c>
      <c r="B36" s="5" t="s">
        <v>96</v>
      </c>
      <c r="C36" s="5" t="s">
        <v>95</v>
      </c>
      <c r="D36" s="33" t="s">
        <v>175</v>
      </c>
      <c r="E36" s="1" t="str">
        <f t="shared" si="15"/>
        <v xml:space="preserve"> 2</v>
      </c>
      <c r="F36" s="1" t="str">
        <f t="shared" si="15"/>
        <v xml:space="preserve"> 9</v>
      </c>
      <c r="G36" s="1">
        <f t="shared" si="16"/>
        <v>12</v>
      </c>
      <c r="H36" s="1">
        <f t="shared" si="16"/>
        <v>19</v>
      </c>
      <c r="I36" s="5" t="str">
        <f t="shared" si="17"/>
        <v>TEAM 12</v>
      </c>
      <c r="J36" s="5" t="str">
        <f t="shared" si="17"/>
        <v>TEAM 19</v>
      </c>
      <c r="K36" s="85" t="s">
        <v>151</v>
      </c>
      <c r="L36" s="85" t="s">
        <v>158</v>
      </c>
      <c r="M36" s="34" t="s">
        <v>11</v>
      </c>
      <c r="N36" s="1" t="str">
        <f t="shared" si="3"/>
        <v>12</v>
      </c>
      <c r="O36" s="1" t="str">
        <f t="shared" si="3"/>
        <v>19</v>
      </c>
      <c r="P36" s="1">
        <f t="shared" si="4"/>
        <v>22</v>
      </c>
      <c r="Q36" s="1">
        <f t="shared" si="4"/>
        <v>29</v>
      </c>
      <c r="R36" s="5" t="str">
        <f t="shared" si="5"/>
        <v>TEAM 22</v>
      </c>
      <c r="S36" s="5" t="str">
        <f t="shared" si="5"/>
        <v>TEAM 29</v>
      </c>
      <c r="T36" s="35" t="s">
        <v>697</v>
      </c>
      <c r="U36" s="1" t="s">
        <v>716</v>
      </c>
      <c r="V36" s="1" t="s">
        <v>715</v>
      </c>
      <c r="W36" s="1">
        <v>32</v>
      </c>
      <c r="X36" s="1">
        <v>37</v>
      </c>
      <c r="Y36" s="5" t="str">
        <f t="shared" si="6"/>
        <v>TEAM 32</v>
      </c>
      <c r="Z36" s="5" t="str">
        <f t="shared" si="6"/>
        <v>TEAM 37</v>
      </c>
      <c r="AA36" s="36" t="s">
        <v>698</v>
      </c>
      <c r="AB36" s="1" t="str">
        <f t="shared" si="7"/>
        <v>32</v>
      </c>
      <c r="AC36" s="1" t="str">
        <f t="shared" si="7"/>
        <v>37</v>
      </c>
      <c r="AD36" s="1">
        <f t="shared" si="8"/>
        <v>40</v>
      </c>
      <c r="AE36" s="1">
        <f t="shared" si="8"/>
        <v>45</v>
      </c>
      <c r="AF36" s="5" t="str">
        <f t="shared" si="9"/>
        <v>TEAM 40</v>
      </c>
      <c r="AG36" s="260" t="str">
        <f t="shared" si="9"/>
        <v>TEAM 45</v>
      </c>
      <c r="AH36" s="265" t="s">
        <v>102</v>
      </c>
      <c r="AI36" s="1" t="str">
        <f t="shared" si="10"/>
        <v>40</v>
      </c>
      <c r="AJ36" s="1" t="str">
        <f t="shared" si="10"/>
        <v>45</v>
      </c>
      <c r="AK36" s="1">
        <v>48</v>
      </c>
      <c r="AL36" s="1">
        <v>55</v>
      </c>
      <c r="AM36" s="5" t="str">
        <f t="shared" si="11"/>
        <v>TEAM 48</v>
      </c>
      <c r="AN36" s="5" t="str">
        <f t="shared" si="11"/>
        <v>TEAM 55</v>
      </c>
      <c r="AO36" s="272" t="s">
        <v>103</v>
      </c>
      <c r="AP36" s="1" t="str">
        <f t="shared" si="12"/>
        <v>48</v>
      </c>
      <c r="AQ36" s="1" t="str">
        <f t="shared" si="12"/>
        <v>55</v>
      </c>
      <c r="AR36" s="1">
        <f t="shared" si="13"/>
        <v>58</v>
      </c>
      <c r="AS36" s="1">
        <f t="shared" si="13"/>
        <v>65</v>
      </c>
      <c r="AT36" s="5" t="str">
        <f t="shared" si="14"/>
        <v>TEAM 58</v>
      </c>
      <c r="AU36" s="266" t="str">
        <f t="shared" si="14"/>
        <v>TEAM 65</v>
      </c>
    </row>
    <row r="37" spans="1:53" ht="14" thickTop="1" thickBot="1" x14ac:dyDescent="0.35">
      <c r="A37" s="32" t="s">
        <v>10</v>
      </c>
      <c r="B37" s="5" t="s">
        <v>99</v>
      </c>
      <c r="C37" s="5" t="s">
        <v>92</v>
      </c>
      <c r="D37" s="33" t="s">
        <v>175</v>
      </c>
      <c r="E37" s="1" t="str">
        <f t="shared" si="15"/>
        <v xml:space="preserve"> 4</v>
      </c>
      <c r="F37" s="1" t="str">
        <f t="shared" si="15"/>
        <v xml:space="preserve"> 6</v>
      </c>
      <c r="G37" s="1">
        <f t="shared" si="16"/>
        <v>14</v>
      </c>
      <c r="H37" s="1">
        <f t="shared" si="16"/>
        <v>16</v>
      </c>
      <c r="I37" s="5" t="str">
        <f t="shared" si="17"/>
        <v>TEAM 14</v>
      </c>
      <c r="J37" s="5" t="str">
        <f t="shared" si="17"/>
        <v>TEAM 16</v>
      </c>
      <c r="K37" s="85" t="s">
        <v>153</v>
      </c>
      <c r="L37" s="85" t="s">
        <v>155</v>
      </c>
      <c r="M37" s="34" t="s">
        <v>11</v>
      </c>
      <c r="N37" s="1" t="str">
        <f t="shared" si="3"/>
        <v>14</v>
      </c>
      <c r="O37" s="1" t="str">
        <f t="shared" si="3"/>
        <v>16</v>
      </c>
      <c r="P37" s="1">
        <f t="shared" si="4"/>
        <v>24</v>
      </c>
      <c r="Q37" s="1">
        <f t="shared" si="4"/>
        <v>26</v>
      </c>
      <c r="R37" s="5" t="str">
        <f t="shared" si="5"/>
        <v>TEAM 24</v>
      </c>
      <c r="S37" s="5" t="str">
        <f t="shared" si="5"/>
        <v>TEAM 26</v>
      </c>
      <c r="T37" s="35" t="s">
        <v>697</v>
      </c>
      <c r="U37" s="1" t="s">
        <v>713</v>
      </c>
      <c r="V37" s="1" t="s">
        <v>711</v>
      </c>
      <c r="W37" s="1">
        <v>34</v>
      </c>
      <c r="X37" s="1">
        <v>36</v>
      </c>
      <c r="Y37" s="5" t="str">
        <f t="shared" si="6"/>
        <v>TEAM 34</v>
      </c>
      <c r="Z37" s="5" t="str">
        <f t="shared" si="6"/>
        <v>TEAM 36</v>
      </c>
      <c r="AA37" s="36" t="s">
        <v>698</v>
      </c>
      <c r="AB37" s="1" t="str">
        <f t="shared" si="7"/>
        <v>34</v>
      </c>
      <c r="AC37" s="1" t="str">
        <f t="shared" si="7"/>
        <v>36</v>
      </c>
      <c r="AD37" s="1">
        <f t="shared" si="8"/>
        <v>42</v>
      </c>
      <c r="AE37" s="1">
        <f t="shared" si="8"/>
        <v>44</v>
      </c>
      <c r="AF37" s="5" t="str">
        <f t="shared" si="9"/>
        <v>TEAM 42</v>
      </c>
      <c r="AG37" s="260" t="str">
        <f t="shared" si="9"/>
        <v>TEAM 44</v>
      </c>
      <c r="AH37" s="265" t="s">
        <v>102</v>
      </c>
      <c r="AI37" s="1" t="str">
        <f t="shared" si="10"/>
        <v>42</v>
      </c>
      <c r="AJ37" s="1" t="str">
        <f t="shared" si="10"/>
        <v>44</v>
      </c>
      <c r="AK37" s="1">
        <v>50</v>
      </c>
      <c r="AL37" s="1">
        <v>52</v>
      </c>
      <c r="AM37" s="5" t="str">
        <f t="shared" si="11"/>
        <v>TEAM 50</v>
      </c>
      <c r="AN37" s="5" t="str">
        <f t="shared" si="11"/>
        <v>TEAM 52</v>
      </c>
      <c r="AO37" s="272" t="s">
        <v>103</v>
      </c>
      <c r="AP37" s="1" t="str">
        <f t="shared" si="12"/>
        <v>50</v>
      </c>
      <c r="AQ37" s="1" t="str">
        <f t="shared" si="12"/>
        <v>52</v>
      </c>
      <c r="AR37" s="1">
        <f t="shared" si="13"/>
        <v>60</v>
      </c>
      <c r="AS37" s="1">
        <f t="shared" si="13"/>
        <v>62</v>
      </c>
      <c r="AT37" s="5" t="str">
        <f t="shared" si="14"/>
        <v>TEAM 60</v>
      </c>
      <c r="AU37" s="266" t="str">
        <f t="shared" si="14"/>
        <v>TEAM 62</v>
      </c>
    </row>
    <row r="38" spans="1:53" ht="14" thickTop="1" thickBot="1" x14ac:dyDescent="0.35">
      <c r="A38" s="32" t="s">
        <v>10</v>
      </c>
      <c r="B38" s="5" t="s">
        <v>98</v>
      </c>
      <c r="C38" s="5" t="s">
        <v>100</v>
      </c>
      <c r="D38" s="33" t="s">
        <v>175</v>
      </c>
      <c r="E38" s="1" t="str">
        <f t="shared" si="15"/>
        <v xml:space="preserve"> 7</v>
      </c>
      <c r="F38" s="1" t="str">
        <f t="shared" si="15"/>
        <v xml:space="preserve"> 8</v>
      </c>
      <c r="G38" s="1">
        <f t="shared" si="16"/>
        <v>17</v>
      </c>
      <c r="H38" s="1">
        <f t="shared" si="16"/>
        <v>18</v>
      </c>
      <c r="I38" s="5" t="str">
        <f t="shared" si="17"/>
        <v>TEAM 17</v>
      </c>
      <c r="J38" s="5" t="str">
        <f t="shared" si="17"/>
        <v>TEAM 18</v>
      </c>
      <c r="K38" s="85" t="s">
        <v>156</v>
      </c>
      <c r="L38" s="85" t="s">
        <v>157</v>
      </c>
      <c r="M38" s="34" t="s">
        <v>11</v>
      </c>
      <c r="N38" s="1" t="str">
        <f t="shared" si="3"/>
        <v>17</v>
      </c>
      <c r="O38" s="1" t="str">
        <f t="shared" si="3"/>
        <v>18</v>
      </c>
      <c r="P38" s="1">
        <f t="shared" si="4"/>
        <v>27</v>
      </c>
      <c r="Q38" s="1">
        <f t="shared" si="4"/>
        <v>28</v>
      </c>
      <c r="R38" s="5" t="str">
        <f t="shared" si="5"/>
        <v>TEAM 27</v>
      </c>
      <c r="S38" s="5" t="str">
        <f t="shared" si="5"/>
        <v>TEAM 28</v>
      </c>
      <c r="T38" s="35" t="s">
        <v>697</v>
      </c>
      <c r="U38" s="1" t="s">
        <v>716</v>
      </c>
      <c r="V38" s="1" t="s">
        <v>709</v>
      </c>
      <c r="W38" s="1">
        <v>32</v>
      </c>
      <c r="X38" s="1">
        <v>31</v>
      </c>
      <c r="Y38" s="5" t="str">
        <f t="shared" si="6"/>
        <v>TEAM 32</v>
      </c>
      <c r="Z38" s="5" t="str">
        <f t="shared" si="6"/>
        <v>TEAM 31</v>
      </c>
      <c r="AA38" s="36" t="s">
        <v>698</v>
      </c>
      <c r="AB38" s="1" t="str">
        <f t="shared" si="7"/>
        <v>32</v>
      </c>
      <c r="AC38" s="1" t="str">
        <f t="shared" si="7"/>
        <v>31</v>
      </c>
      <c r="AD38" s="1">
        <f t="shared" si="8"/>
        <v>40</v>
      </c>
      <c r="AE38" s="1">
        <f t="shared" si="8"/>
        <v>39</v>
      </c>
      <c r="AF38" s="5" t="str">
        <f t="shared" si="9"/>
        <v>TEAM 40</v>
      </c>
      <c r="AG38" s="260" t="str">
        <f t="shared" si="9"/>
        <v>TEAM 39</v>
      </c>
      <c r="AH38" s="265" t="s">
        <v>102</v>
      </c>
      <c r="AI38" s="1" t="str">
        <f t="shared" si="10"/>
        <v>40</v>
      </c>
      <c r="AJ38" s="1" t="str">
        <f t="shared" si="10"/>
        <v>39</v>
      </c>
      <c r="AK38" s="1">
        <v>53</v>
      </c>
      <c r="AL38" s="1">
        <v>54</v>
      </c>
      <c r="AM38" s="5" t="str">
        <f t="shared" si="11"/>
        <v>TEAM 53</v>
      </c>
      <c r="AN38" s="5" t="str">
        <f t="shared" si="11"/>
        <v>TEAM 54</v>
      </c>
      <c r="AO38" s="272" t="s">
        <v>103</v>
      </c>
      <c r="AP38" s="1" t="str">
        <f t="shared" si="12"/>
        <v>53</v>
      </c>
      <c r="AQ38" s="1" t="str">
        <f t="shared" si="12"/>
        <v>54</v>
      </c>
      <c r="AR38" s="1">
        <f t="shared" si="13"/>
        <v>63</v>
      </c>
      <c r="AS38" s="1">
        <f t="shared" si="13"/>
        <v>64</v>
      </c>
      <c r="AT38" s="5" t="str">
        <f t="shared" si="14"/>
        <v>TEAM 63</v>
      </c>
      <c r="AU38" s="266" t="str">
        <f t="shared" si="14"/>
        <v>TEAM 64</v>
      </c>
    </row>
    <row r="39" spans="1:53" ht="14" thickTop="1" thickBot="1" x14ac:dyDescent="0.35">
      <c r="A39" s="32" t="s">
        <v>10</v>
      </c>
      <c r="B39" s="5" t="s">
        <v>101</v>
      </c>
      <c r="C39" s="5" t="s">
        <v>97</v>
      </c>
      <c r="D39" s="33" t="s">
        <v>175</v>
      </c>
      <c r="E39" s="1" t="str">
        <f t="shared" si="15"/>
        <v>10</v>
      </c>
      <c r="F39" s="1" t="str">
        <f t="shared" si="15"/>
        <v xml:space="preserve"> 1</v>
      </c>
      <c r="G39" s="1">
        <f t="shared" si="16"/>
        <v>20</v>
      </c>
      <c r="H39" s="1">
        <f t="shared" si="16"/>
        <v>11</v>
      </c>
      <c r="I39" s="5" t="str">
        <f t="shared" si="17"/>
        <v>TEAM 20</v>
      </c>
      <c r="J39" s="5" t="str">
        <f t="shared" si="17"/>
        <v>TEAM 11</v>
      </c>
      <c r="K39" s="85" t="s">
        <v>159</v>
      </c>
      <c r="L39" s="85" t="s">
        <v>150</v>
      </c>
      <c r="M39" s="34" t="s">
        <v>11</v>
      </c>
      <c r="N39" s="1" t="str">
        <f t="shared" si="3"/>
        <v>20</v>
      </c>
      <c r="O39" s="1" t="str">
        <f t="shared" si="3"/>
        <v>11</v>
      </c>
      <c r="P39" s="1">
        <f t="shared" si="4"/>
        <v>30</v>
      </c>
      <c r="Q39" s="1">
        <f t="shared" si="4"/>
        <v>21</v>
      </c>
      <c r="R39" s="5" t="str">
        <f t="shared" si="5"/>
        <v>TEAM 30</v>
      </c>
      <c r="S39" s="5" t="str">
        <f t="shared" si="5"/>
        <v>TEAM 21</v>
      </c>
      <c r="T39" s="35" t="s">
        <v>697</v>
      </c>
      <c r="U39" s="1" t="s">
        <v>715</v>
      </c>
      <c r="V39" s="1" t="s">
        <v>712</v>
      </c>
      <c r="W39" s="1">
        <v>37</v>
      </c>
      <c r="X39" s="1">
        <v>33</v>
      </c>
      <c r="Y39" s="5" t="str">
        <f t="shared" si="6"/>
        <v>TEAM 37</v>
      </c>
      <c r="Z39" s="5" t="str">
        <f t="shared" si="6"/>
        <v>TEAM 33</v>
      </c>
      <c r="AA39" s="36" t="s">
        <v>698</v>
      </c>
      <c r="AB39" s="1" t="str">
        <f t="shared" si="7"/>
        <v>37</v>
      </c>
      <c r="AC39" s="1" t="str">
        <f t="shared" si="7"/>
        <v>33</v>
      </c>
      <c r="AD39" s="1">
        <f t="shared" si="8"/>
        <v>45</v>
      </c>
      <c r="AE39" s="1">
        <f t="shared" si="8"/>
        <v>41</v>
      </c>
      <c r="AF39" s="5" t="str">
        <f t="shared" si="9"/>
        <v>TEAM 45</v>
      </c>
      <c r="AG39" s="260" t="str">
        <f t="shared" si="9"/>
        <v>TEAM 41</v>
      </c>
      <c r="AH39" s="265" t="s">
        <v>102</v>
      </c>
      <c r="AI39" s="1" t="str">
        <f t="shared" si="10"/>
        <v>45</v>
      </c>
      <c r="AJ39" s="1" t="str">
        <f t="shared" si="10"/>
        <v>41</v>
      </c>
      <c r="AK39" s="1">
        <v>56</v>
      </c>
      <c r="AL39" s="1">
        <v>47</v>
      </c>
      <c r="AM39" s="5" t="str">
        <f t="shared" si="11"/>
        <v>TEAM 56</v>
      </c>
      <c r="AN39" s="5" t="str">
        <f t="shared" si="11"/>
        <v>TEAM 47</v>
      </c>
      <c r="AO39" s="272" t="s">
        <v>103</v>
      </c>
      <c r="AP39" s="1" t="str">
        <f t="shared" si="12"/>
        <v>56</v>
      </c>
      <c r="AQ39" s="1" t="str">
        <f t="shared" si="12"/>
        <v>47</v>
      </c>
      <c r="AR39" s="1">
        <f t="shared" si="13"/>
        <v>66</v>
      </c>
      <c r="AS39" s="1">
        <f t="shared" si="13"/>
        <v>57</v>
      </c>
      <c r="AT39" s="5" t="str">
        <f t="shared" si="14"/>
        <v>TEAM 66</v>
      </c>
      <c r="AU39" s="266" t="str">
        <f t="shared" si="14"/>
        <v>TEAM 57</v>
      </c>
    </row>
    <row r="40" spans="1:53" ht="14" thickTop="1" thickBot="1" x14ac:dyDescent="0.35">
      <c r="A40" s="32" t="s">
        <v>10</v>
      </c>
      <c r="B40" s="5" t="s">
        <v>96</v>
      </c>
      <c r="C40" s="5" t="s">
        <v>99</v>
      </c>
      <c r="D40" s="33" t="s">
        <v>175</v>
      </c>
      <c r="E40" s="1" t="str">
        <f t="shared" si="15"/>
        <v xml:space="preserve"> 2</v>
      </c>
      <c r="F40" s="1" t="str">
        <f t="shared" si="15"/>
        <v xml:space="preserve"> 4</v>
      </c>
      <c r="G40" s="1">
        <f t="shared" si="16"/>
        <v>12</v>
      </c>
      <c r="H40" s="1">
        <f t="shared" si="16"/>
        <v>14</v>
      </c>
      <c r="I40" s="5" t="str">
        <f t="shared" si="17"/>
        <v>TEAM 12</v>
      </c>
      <c r="J40" s="5" t="str">
        <f t="shared" si="17"/>
        <v>TEAM 14</v>
      </c>
      <c r="K40" s="85" t="s">
        <v>151</v>
      </c>
      <c r="L40" s="85" t="s">
        <v>153</v>
      </c>
      <c r="M40" s="34" t="s">
        <v>11</v>
      </c>
      <c r="N40" s="1" t="str">
        <f t="shared" si="3"/>
        <v>12</v>
      </c>
      <c r="O40" s="1" t="str">
        <f t="shared" si="3"/>
        <v>14</v>
      </c>
      <c r="P40" s="1">
        <f t="shared" si="4"/>
        <v>22</v>
      </c>
      <c r="Q40" s="1">
        <f t="shared" si="4"/>
        <v>24</v>
      </c>
      <c r="R40" s="5" t="str">
        <f t="shared" si="5"/>
        <v>TEAM 22</v>
      </c>
      <c r="S40" s="5" t="str">
        <f t="shared" si="5"/>
        <v>TEAM 24</v>
      </c>
      <c r="T40" s="35" t="s">
        <v>697</v>
      </c>
      <c r="U40" s="1" t="s">
        <v>710</v>
      </c>
      <c r="V40" s="1" t="s">
        <v>714</v>
      </c>
      <c r="W40" s="1">
        <v>38</v>
      </c>
      <c r="X40" s="1">
        <v>35</v>
      </c>
      <c r="Y40" s="5" t="str">
        <f t="shared" si="6"/>
        <v>TEAM 38</v>
      </c>
      <c r="Z40" s="5" t="str">
        <f t="shared" si="6"/>
        <v>TEAM 35</v>
      </c>
      <c r="AA40" s="36" t="s">
        <v>698</v>
      </c>
      <c r="AB40" s="1" t="str">
        <f t="shared" si="7"/>
        <v>38</v>
      </c>
      <c r="AC40" s="1" t="str">
        <f t="shared" si="7"/>
        <v>35</v>
      </c>
      <c r="AD40" s="1">
        <f t="shared" si="8"/>
        <v>46</v>
      </c>
      <c r="AE40" s="1">
        <f t="shared" si="8"/>
        <v>43</v>
      </c>
      <c r="AF40" s="5" t="str">
        <f t="shared" si="9"/>
        <v>TEAM 46</v>
      </c>
      <c r="AG40" s="260" t="str">
        <f t="shared" si="9"/>
        <v>TEAM 43</v>
      </c>
      <c r="AH40" s="265" t="s">
        <v>102</v>
      </c>
      <c r="AI40" s="1" t="str">
        <f t="shared" si="10"/>
        <v>46</v>
      </c>
      <c r="AJ40" s="1" t="str">
        <f t="shared" si="10"/>
        <v>43</v>
      </c>
      <c r="AK40" s="1">
        <v>48</v>
      </c>
      <c r="AL40" s="1">
        <v>50</v>
      </c>
      <c r="AM40" s="5" t="str">
        <f t="shared" si="11"/>
        <v>TEAM 48</v>
      </c>
      <c r="AN40" s="5" t="str">
        <f t="shared" si="11"/>
        <v>TEAM 50</v>
      </c>
      <c r="AO40" s="272" t="s">
        <v>103</v>
      </c>
      <c r="AP40" s="1" t="str">
        <f t="shared" si="12"/>
        <v>48</v>
      </c>
      <c r="AQ40" s="1" t="str">
        <f t="shared" si="12"/>
        <v>50</v>
      </c>
      <c r="AR40" s="1">
        <f t="shared" si="13"/>
        <v>58</v>
      </c>
      <c r="AS40" s="1">
        <f t="shared" si="13"/>
        <v>60</v>
      </c>
      <c r="AT40" s="5" t="str">
        <f t="shared" si="14"/>
        <v>TEAM 58</v>
      </c>
      <c r="AU40" s="266" t="str">
        <f t="shared" si="14"/>
        <v>TEAM 60</v>
      </c>
    </row>
    <row r="41" spans="1:53" ht="14" thickTop="1" thickBot="1" x14ac:dyDescent="0.35">
      <c r="A41" s="32" t="s">
        <v>10</v>
      </c>
      <c r="B41" s="5" t="s">
        <v>97</v>
      </c>
      <c r="C41" s="5" t="s">
        <v>94</v>
      </c>
      <c r="D41" s="33" t="s">
        <v>175</v>
      </c>
      <c r="E41" s="1" t="str">
        <f t="shared" si="15"/>
        <v xml:space="preserve"> 1</v>
      </c>
      <c r="F41" s="1" t="str">
        <f t="shared" si="15"/>
        <v xml:space="preserve"> 5</v>
      </c>
      <c r="G41" s="1">
        <f t="shared" si="16"/>
        <v>11</v>
      </c>
      <c r="H41" s="1">
        <f t="shared" si="16"/>
        <v>15</v>
      </c>
      <c r="I41" s="5" t="str">
        <f t="shared" si="17"/>
        <v>TEAM 11</v>
      </c>
      <c r="J41" s="5" t="str">
        <f t="shared" si="17"/>
        <v>TEAM 15</v>
      </c>
      <c r="K41" s="85" t="s">
        <v>150</v>
      </c>
      <c r="L41" s="85" t="s">
        <v>154</v>
      </c>
      <c r="M41" s="34" t="s">
        <v>11</v>
      </c>
      <c r="N41" s="1" t="str">
        <f t="shared" si="3"/>
        <v>11</v>
      </c>
      <c r="O41" s="1" t="str">
        <f t="shared" si="3"/>
        <v>15</v>
      </c>
      <c r="P41" s="1">
        <f t="shared" si="4"/>
        <v>21</v>
      </c>
      <c r="Q41" s="1">
        <f t="shared" si="4"/>
        <v>25</v>
      </c>
      <c r="R41" s="5" t="str">
        <f t="shared" si="5"/>
        <v>TEAM 21</v>
      </c>
      <c r="S41" s="5" t="str">
        <f t="shared" si="5"/>
        <v>TEAM 25</v>
      </c>
      <c r="T41" s="35" t="s">
        <v>697</v>
      </c>
      <c r="U41" s="1" t="s">
        <v>709</v>
      </c>
      <c r="V41" s="1" t="s">
        <v>712</v>
      </c>
      <c r="W41" s="1">
        <v>31</v>
      </c>
      <c r="X41" s="1">
        <v>33</v>
      </c>
      <c r="Y41" s="5" t="str">
        <f t="shared" si="6"/>
        <v>TEAM 31</v>
      </c>
      <c r="Z41" s="5" t="str">
        <f t="shared" si="6"/>
        <v>TEAM 33</v>
      </c>
      <c r="AA41" s="36" t="s">
        <v>698</v>
      </c>
      <c r="AB41" s="1" t="str">
        <f t="shared" si="7"/>
        <v>31</v>
      </c>
      <c r="AC41" s="1" t="str">
        <f t="shared" si="7"/>
        <v>33</v>
      </c>
      <c r="AD41" s="1">
        <f t="shared" si="8"/>
        <v>39</v>
      </c>
      <c r="AE41" s="1">
        <f t="shared" si="8"/>
        <v>41</v>
      </c>
      <c r="AF41" s="5" t="str">
        <f t="shared" si="9"/>
        <v>TEAM 39</v>
      </c>
      <c r="AG41" s="260" t="str">
        <f t="shared" si="9"/>
        <v>TEAM 41</v>
      </c>
      <c r="AH41" s="265" t="s">
        <v>102</v>
      </c>
      <c r="AI41" s="1" t="str">
        <f t="shared" si="10"/>
        <v>39</v>
      </c>
      <c r="AJ41" s="1" t="str">
        <f t="shared" si="10"/>
        <v>41</v>
      </c>
      <c r="AK41" s="1">
        <v>47</v>
      </c>
      <c r="AL41" s="1">
        <v>51</v>
      </c>
      <c r="AM41" s="5" t="str">
        <f t="shared" si="11"/>
        <v>TEAM 47</v>
      </c>
      <c r="AN41" s="5" t="str">
        <f t="shared" si="11"/>
        <v>TEAM 51</v>
      </c>
      <c r="AO41" s="272" t="s">
        <v>103</v>
      </c>
      <c r="AP41" s="1" t="str">
        <f t="shared" si="12"/>
        <v>47</v>
      </c>
      <c r="AQ41" s="1" t="str">
        <f t="shared" si="12"/>
        <v>51</v>
      </c>
      <c r="AR41" s="1">
        <f t="shared" si="13"/>
        <v>57</v>
      </c>
      <c r="AS41" s="1">
        <f t="shared" si="13"/>
        <v>61</v>
      </c>
      <c r="AT41" s="5" t="str">
        <f t="shared" si="14"/>
        <v>TEAM 57</v>
      </c>
      <c r="AU41" s="266" t="str">
        <f t="shared" si="14"/>
        <v>TEAM 61</v>
      </c>
      <c r="BA41" s="1">
        <v>1</v>
      </c>
    </row>
    <row r="42" spans="1:53" ht="14" thickTop="1" thickBot="1" x14ac:dyDescent="0.35">
      <c r="A42" s="32" t="s">
        <v>10</v>
      </c>
      <c r="B42" s="5" t="s">
        <v>92</v>
      </c>
      <c r="C42" s="5" t="s">
        <v>98</v>
      </c>
      <c r="D42" s="33" t="s">
        <v>175</v>
      </c>
      <c r="E42" s="1" t="str">
        <f t="shared" si="15"/>
        <v xml:space="preserve"> 6</v>
      </c>
      <c r="F42" s="1" t="str">
        <f t="shared" si="15"/>
        <v xml:space="preserve"> 7</v>
      </c>
      <c r="G42" s="1">
        <f t="shared" si="16"/>
        <v>16</v>
      </c>
      <c r="H42" s="1">
        <f t="shared" si="16"/>
        <v>17</v>
      </c>
      <c r="I42" s="5" t="str">
        <f t="shared" si="17"/>
        <v>TEAM 16</v>
      </c>
      <c r="J42" s="5" t="str">
        <f t="shared" si="17"/>
        <v>TEAM 17</v>
      </c>
      <c r="K42" s="85" t="s">
        <v>155</v>
      </c>
      <c r="L42" s="85" t="s">
        <v>156</v>
      </c>
      <c r="M42" s="34" t="s">
        <v>11</v>
      </c>
      <c r="N42" s="1" t="str">
        <f t="shared" si="3"/>
        <v>16</v>
      </c>
      <c r="O42" s="1" t="str">
        <f t="shared" si="3"/>
        <v>17</v>
      </c>
      <c r="P42" s="1">
        <f t="shared" si="4"/>
        <v>26</v>
      </c>
      <c r="Q42" s="1">
        <f t="shared" si="4"/>
        <v>27</v>
      </c>
      <c r="R42" s="5" t="str">
        <f t="shared" si="5"/>
        <v>TEAM 26</v>
      </c>
      <c r="S42" s="5" t="str">
        <f t="shared" si="5"/>
        <v>TEAM 27</v>
      </c>
      <c r="T42" s="35" t="s">
        <v>697</v>
      </c>
      <c r="U42" s="1" t="s">
        <v>711</v>
      </c>
      <c r="V42" s="1" t="s">
        <v>714</v>
      </c>
      <c r="W42" s="1">
        <v>36</v>
      </c>
      <c r="X42" s="1">
        <v>35</v>
      </c>
      <c r="Y42" s="5" t="str">
        <f t="shared" si="6"/>
        <v>TEAM 36</v>
      </c>
      <c r="Z42" s="5" t="str">
        <f t="shared" si="6"/>
        <v>TEAM 35</v>
      </c>
      <c r="AA42" s="36" t="s">
        <v>698</v>
      </c>
      <c r="AB42" s="1" t="str">
        <f t="shared" si="7"/>
        <v>36</v>
      </c>
      <c r="AC42" s="1" t="str">
        <f t="shared" si="7"/>
        <v>35</v>
      </c>
      <c r="AD42" s="1">
        <f t="shared" si="8"/>
        <v>44</v>
      </c>
      <c r="AE42" s="1">
        <f t="shared" si="8"/>
        <v>43</v>
      </c>
      <c r="AF42" s="5" t="str">
        <f t="shared" si="9"/>
        <v>TEAM 44</v>
      </c>
      <c r="AG42" s="260" t="str">
        <f t="shared" si="9"/>
        <v>TEAM 43</v>
      </c>
      <c r="AH42" s="265" t="s">
        <v>102</v>
      </c>
      <c r="AI42" s="1" t="str">
        <f t="shared" si="10"/>
        <v>44</v>
      </c>
      <c r="AJ42" s="1" t="str">
        <f t="shared" si="10"/>
        <v>43</v>
      </c>
      <c r="AK42" s="1">
        <v>52</v>
      </c>
      <c r="AL42" s="1">
        <v>53</v>
      </c>
      <c r="AM42" s="5" t="str">
        <f t="shared" si="11"/>
        <v>TEAM 52</v>
      </c>
      <c r="AN42" s="5" t="str">
        <f t="shared" si="11"/>
        <v>TEAM 53</v>
      </c>
      <c r="AO42" s="272" t="s">
        <v>103</v>
      </c>
      <c r="AP42" s="1" t="str">
        <f t="shared" si="12"/>
        <v>52</v>
      </c>
      <c r="AQ42" s="1" t="str">
        <f t="shared" si="12"/>
        <v>53</v>
      </c>
      <c r="AR42" s="1">
        <f t="shared" si="13"/>
        <v>62</v>
      </c>
      <c r="AS42" s="1">
        <f t="shared" si="13"/>
        <v>63</v>
      </c>
      <c r="AT42" s="5" t="str">
        <f t="shared" si="14"/>
        <v>TEAM 62</v>
      </c>
      <c r="AU42" s="266" t="str">
        <f t="shared" si="14"/>
        <v>TEAM 63</v>
      </c>
    </row>
    <row r="43" spans="1:53" ht="14" thickTop="1" thickBot="1" x14ac:dyDescent="0.35">
      <c r="A43" s="32" t="s">
        <v>10</v>
      </c>
      <c r="B43" s="5" t="s">
        <v>101</v>
      </c>
      <c r="C43" s="5" t="s">
        <v>93</v>
      </c>
      <c r="D43" s="33" t="s">
        <v>175</v>
      </c>
      <c r="E43" s="1" t="str">
        <f t="shared" si="15"/>
        <v>10</v>
      </c>
      <c r="F43" s="1" t="str">
        <f t="shared" si="15"/>
        <v xml:space="preserve"> 3</v>
      </c>
      <c r="G43" s="1">
        <f t="shared" si="16"/>
        <v>20</v>
      </c>
      <c r="H43" s="1">
        <f t="shared" si="16"/>
        <v>13</v>
      </c>
      <c r="I43" s="5" t="str">
        <f t="shared" si="17"/>
        <v>TEAM 20</v>
      </c>
      <c r="J43" s="5" t="str">
        <f t="shared" si="17"/>
        <v>TEAM 13</v>
      </c>
      <c r="K43" s="85" t="s">
        <v>159</v>
      </c>
      <c r="L43" s="85" t="s">
        <v>152</v>
      </c>
      <c r="M43" s="34" t="s">
        <v>11</v>
      </c>
      <c r="N43" s="1" t="str">
        <f t="shared" si="3"/>
        <v>20</v>
      </c>
      <c r="O43" s="1" t="str">
        <f t="shared" si="3"/>
        <v>13</v>
      </c>
      <c r="P43" s="1">
        <f t="shared" si="4"/>
        <v>30</v>
      </c>
      <c r="Q43" s="1">
        <f t="shared" si="4"/>
        <v>23</v>
      </c>
      <c r="R43" s="5" t="str">
        <f t="shared" si="5"/>
        <v>TEAM 30</v>
      </c>
      <c r="S43" s="5" t="str">
        <f t="shared" si="5"/>
        <v>TEAM 23</v>
      </c>
      <c r="T43" s="35" t="s">
        <v>697</v>
      </c>
      <c r="U43" s="1" t="s">
        <v>716</v>
      </c>
      <c r="V43" s="1" t="s">
        <v>710</v>
      </c>
      <c r="W43" s="1">
        <v>32</v>
      </c>
      <c r="X43" s="1">
        <v>38</v>
      </c>
      <c r="Y43" s="5" t="str">
        <f t="shared" si="6"/>
        <v>TEAM 32</v>
      </c>
      <c r="Z43" s="5" t="str">
        <f t="shared" si="6"/>
        <v>TEAM 38</v>
      </c>
      <c r="AA43" s="36" t="s">
        <v>698</v>
      </c>
      <c r="AB43" s="1" t="str">
        <f t="shared" si="7"/>
        <v>32</v>
      </c>
      <c r="AC43" s="1" t="str">
        <f t="shared" si="7"/>
        <v>38</v>
      </c>
      <c r="AD43" s="1">
        <f t="shared" si="8"/>
        <v>40</v>
      </c>
      <c r="AE43" s="1">
        <f t="shared" si="8"/>
        <v>46</v>
      </c>
      <c r="AF43" s="5" t="str">
        <f t="shared" si="9"/>
        <v>TEAM 40</v>
      </c>
      <c r="AG43" s="260" t="str">
        <f t="shared" si="9"/>
        <v>TEAM 46</v>
      </c>
      <c r="AH43" s="265" t="s">
        <v>102</v>
      </c>
      <c r="AI43" s="1" t="str">
        <f t="shared" si="10"/>
        <v>40</v>
      </c>
      <c r="AJ43" s="1" t="str">
        <f t="shared" si="10"/>
        <v>46</v>
      </c>
      <c r="AK43" s="1">
        <v>56</v>
      </c>
      <c r="AL43" s="1">
        <v>49</v>
      </c>
      <c r="AM43" s="5" t="str">
        <f t="shared" si="11"/>
        <v>TEAM 56</v>
      </c>
      <c r="AN43" s="5" t="str">
        <f t="shared" si="11"/>
        <v>TEAM 49</v>
      </c>
      <c r="AO43" s="272" t="s">
        <v>103</v>
      </c>
      <c r="AP43" s="1" t="str">
        <f t="shared" si="12"/>
        <v>56</v>
      </c>
      <c r="AQ43" s="1" t="str">
        <f t="shared" si="12"/>
        <v>49</v>
      </c>
      <c r="AR43" s="1">
        <f t="shared" si="13"/>
        <v>66</v>
      </c>
      <c r="AS43" s="1">
        <f t="shared" si="13"/>
        <v>59</v>
      </c>
      <c r="AT43" s="5" t="str">
        <f t="shared" si="14"/>
        <v>TEAM 66</v>
      </c>
      <c r="AU43" s="266" t="str">
        <f t="shared" si="14"/>
        <v>TEAM 59</v>
      </c>
    </row>
    <row r="44" spans="1:53" ht="14" thickTop="1" thickBot="1" x14ac:dyDescent="0.35">
      <c r="A44" s="32" t="s">
        <v>10</v>
      </c>
      <c r="B44" s="5" t="s">
        <v>95</v>
      </c>
      <c r="C44" s="5" t="s">
        <v>100</v>
      </c>
      <c r="D44" s="33" t="s">
        <v>175</v>
      </c>
      <c r="E44" s="1" t="str">
        <f t="shared" si="15"/>
        <v xml:space="preserve"> 9</v>
      </c>
      <c r="F44" s="1" t="str">
        <f t="shared" si="15"/>
        <v xml:space="preserve"> 8</v>
      </c>
      <c r="G44" s="1">
        <f t="shared" si="16"/>
        <v>19</v>
      </c>
      <c r="H44" s="1">
        <f t="shared" si="16"/>
        <v>18</v>
      </c>
      <c r="I44" s="5" t="str">
        <f t="shared" si="17"/>
        <v>TEAM 19</v>
      </c>
      <c r="J44" s="5" t="str">
        <f t="shared" si="17"/>
        <v>TEAM 18</v>
      </c>
      <c r="K44" s="85" t="s">
        <v>158</v>
      </c>
      <c r="L44" s="85" t="s">
        <v>157</v>
      </c>
      <c r="M44" s="34" t="s">
        <v>11</v>
      </c>
      <c r="N44" s="1" t="str">
        <f t="shared" si="3"/>
        <v>19</v>
      </c>
      <c r="O44" s="1" t="str">
        <f t="shared" si="3"/>
        <v>18</v>
      </c>
      <c r="P44" s="1">
        <f t="shared" si="4"/>
        <v>29</v>
      </c>
      <c r="Q44" s="1">
        <f t="shared" si="4"/>
        <v>28</v>
      </c>
      <c r="R44" s="5" t="str">
        <f t="shared" si="5"/>
        <v>TEAM 29</v>
      </c>
      <c r="S44" s="5" t="str">
        <f t="shared" si="5"/>
        <v>TEAM 28</v>
      </c>
      <c r="T44" s="35" t="s">
        <v>697</v>
      </c>
      <c r="U44" s="1" t="s">
        <v>715</v>
      </c>
      <c r="V44" s="1" t="s">
        <v>713</v>
      </c>
      <c r="W44" s="1">
        <v>37</v>
      </c>
      <c r="X44" s="1">
        <v>34</v>
      </c>
      <c r="Y44" s="5" t="str">
        <f t="shared" si="6"/>
        <v>TEAM 37</v>
      </c>
      <c r="Z44" s="5" t="str">
        <f t="shared" si="6"/>
        <v>TEAM 34</v>
      </c>
      <c r="AA44" s="36" t="s">
        <v>698</v>
      </c>
      <c r="AB44" s="1" t="str">
        <f t="shared" si="7"/>
        <v>37</v>
      </c>
      <c r="AC44" s="1" t="str">
        <f t="shared" si="7"/>
        <v>34</v>
      </c>
      <c r="AD44" s="1">
        <f t="shared" si="8"/>
        <v>45</v>
      </c>
      <c r="AE44" s="1">
        <f t="shared" si="8"/>
        <v>42</v>
      </c>
      <c r="AF44" s="5" t="str">
        <f t="shared" si="9"/>
        <v>TEAM 45</v>
      </c>
      <c r="AG44" s="260" t="str">
        <f t="shared" si="9"/>
        <v>TEAM 42</v>
      </c>
      <c r="AH44" s="265" t="s">
        <v>102</v>
      </c>
      <c r="AI44" s="1" t="str">
        <f t="shared" si="10"/>
        <v>45</v>
      </c>
      <c r="AJ44" s="1" t="str">
        <f t="shared" si="10"/>
        <v>42</v>
      </c>
      <c r="AK44" s="1">
        <v>55</v>
      </c>
      <c r="AL44" s="1">
        <v>54</v>
      </c>
      <c r="AM44" s="5" t="str">
        <f t="shared" si="11"/>
        <v>TEAM 55</v>
      </c>
      <c r="AN44" s="5" t="str">
        <f t="shared" si="11"/>
        <v>TEAM 54</v>
      </c>
      <c r="AO44" s="272" t="s">
        <v>103</v>
      </c>
      <c r="AP44" s="1" t="str">
        <f t="shared" si="12"/>
        <v>55</v>
      </c>
      <c r="AQ44" s="1" t="str">
        <f t="shared" si="12"/>
        <v>54</v>
      </c>
      <c r="AR44" s="1">
        <f t="shared" si="13"/>
        <v>65</v>
      </c>
      <c r="AS44" s="1">
        <f t="shared" si="13"/>
        <v>64</v>
      </c>
      <c r="AT44" s="5" t="str">
        <f t="shared" si="14"/>
        <v>TEAM 65</v>
      </c>
      <c r="AU44" s="266" t="str">
        <f t="shared" si="14"/>
        <v>TEAM 64</v>
      </c>
    </row>
    <row r="45" spans="1:53" ht="14" thickTop="1" thickBot="1" x14ac:dyDescent="0.35">
      <c r="A45" s="32" t="s">
        <v>10</v>
      </c>
      <c r="B45" s="5" t="s">
        <v>97</v>
      </c>
      <c r="C45" s="5" t="s">
        <v>95</v>
      </c>
      <c r="D45" s="33" t="s">
        <v>175</v>
      </c>
      <c r="E45" s="1" t="str">
        <f t="shared" si="15"/>
        <v xml:space="preserve"> 1</v>
      </c>
      <c r="F45" s="1" t="str">
        <f t="shared" si="15"/>
        <v xml:space="preserve"> 9</v>
      </c>
      <c r="G45" s="1">
        <f t="shared" si="16"/>
        <v>11</v>
      </c>
      <c r="H45" s="1">
        <f t="shared" si="16"/>
        <v>19</v>
      </c>
      <c r="I45" s="5" t="str">
        <f t="shared" si="17"/>
        <v>TEAM 11</v>
      </c>
      <c r="J45" s="5" t="str">
        <f t="shared" si="17"/>
        <v>TEAM 19</v>
      </c>
      <c r="K45" s="85" t="s">
        <v>150</v>
      </c>
      <c r="L45" s="85" t="s">
        <v>158</v>
      </c>
      <c r="M45" s="34" t="s">
        <v>11</v>
      </c>
      <c r="N45" s="1" t="str">
        <f t="shared" si="3"/>
        <v>11</v>
      </c>
      <c r="O45" s="1" t="str">
        <f t="shared" si="3"/>
        <v>19</v>
      </c>
      <c r="P45" s="1">
        <f t="shared" si="4"/>
        <v>21</v>
      </c>
      <c r="Q45" s="1">
        <f t="shared" si="4"/>
        <v>29</v>
      </c>
      <c r="R45" s="5" t="str">
        <f t="shared" si="5"/>
        <v>TEAM 21</v>
      </c>
      <c r="S45" s="5" t="str">
        <f t="shared" si="5"/>
        <v>TEAM 29</v>
      </c>
      <c r="T45" s="35" t="s">
        <v>697</v>
      </c>
      <c r="U45" s="1" t="s">
        <v>713</v>
      </c>
      <c r="V45" s="1" t="s">
        <v>709</v>
      </c>
      <c r="W45" s="1">
        <v>34</v>
      </c>
      <c r="X45" s="1">
        <v>31</v>
      </c>
      <c r="Y45" s="5" t="str">
        <f t="shared" si="6"/>
        <v>TEAM 34</v>
      </c>
      <c r="Z45" s="5" t="str">
        <f t="shared" si="6"/>
        <v>TEAM 31</v>
      </c>
      <c r="AA45" s="36" t="s">
        <v>698</v>
      </c>
      <c r="AB45" s="1" t="str">
        <f t="shared" si="7"/>
        <v>34</v>
      </c>
      <c r="AC45" s="1" t="str">
        <f t="shared" si="7"/>
        <v>31</v>
      </c>
      <c r="AD45" s="1">
        <f t="shared" si="8"/>
        <v>42</v>
      </c>
      <c r="AE45" s="1">
        <f t="shared" si="8"/>
        <v>39</v>
      </c>
      <c r="AF45" s="5" t="str">
        <f t="shared" si="9"/>
        <v>TEAM 42</v>
      </c>
      <c r="AG45" s="260" t="str">
        <f t="shared" si="9"/>
        <v>TEAM 39</v>
      </c>
      <c r="AH45" s="265" t="s">
        <v>102</v>
      </c>
      <c r="AI45" s="1" t="str">
        <f t="shared" si="10"/>
        <v>42</v>
      </c>
      <c r="AJ45" s="1" t="str">
        <f t="shared" si="10"/>
        <v>39</v>
      </c>
      <c r="AK45" s="1">
        <v>47</v>
      </c>
      <c r="AL45" s="1">
        <v>55</v>
      </c>
      <c r="AM45" s="5" t="str">
        <f t="shared" si="11"/>
        <v>TEAM 47</v>
      </c>
      <c r="AN45" s="5" t="str">
        <f t="shared" si="11"/>
        <v>TEAM 55</v>
      </c>
      <c r="AO45" s="272" t="s">
        <v>103</v>
      </c>
      <c r="AP45" s="1" t="str">
        <f t="shared" si="12"/>
        <v>47</v>
      </c>
      <c r="AQ45" s="1" t="str">
        <f t="shared" si="12"/>
        <v>55</v>
      </c>
      <c r="AR45" s="1">
        <f t="shared" si="13"/>
        <v>57</v>
      </c>
      <c r="AS45" s="1">
        <f t="shared" si="13"/>
        <v>65</v>
      </c>
      <c r="AT45" s="5" t="str">
        <f t="shared" si="14"/>
        <v>TEAM 57</v>
      </c>
      <c r="AU45" s="266" t="str">
        <f t="shared" si="14"/>
        <v>TEAM 65</v>
      </c>
    </row>
    <row r="46" spans="1:53" ht="14" thickTop="1" thickBot="1" x14ac:dyDescent="0.35">
      <c r="A46" s="32" t="s">
        <v>10</v>
      </c>
      <c r="B46" s="5" t="s">
        <v>100</v>
      </c>
      <c r="C46" s="5" t="s">
        <v>96</v>
      </c>
      <c r="D46" s="33" t="s">
        <v>175</v>
      </c>
      <c r="E46" s="1" t="str">
        <f t="shared" si="15"/>
        <v xml:space="preserve"> 8</v>
      </c>
      <c r="F46" s="1" t="str">
        <f t="shared" si="15"/>
        <v xml:space="preserve"> 2</v>
      </c>
      <c r="G46" s="1">
        <f t="shared" si="16"/>
        <v>18</v>
      </c>
      <c r="H46" s="1">
        <f t="shared" si="16"/>
        <v>12</v>
      </c>
      <c r="I46" s="5" t="str">
        <f t="shared" si="17"/>
        <v>TEAM 18</v>
      </c>
      <c r="J46" s="5" t="str">
        <f t="shared" si="17"/>
        <v>TEAM 12</v>
      </c>
      <c r="K46" s="85" t="s">
        <v>157</v>
      </c>
      <c r="L46" s="85" t="s">
        <v>151</v>
      </c>
      <c r="M46" s="34" t="s">
        <v>11</v>
      </c>
      <c r="N46" s="1" t="str">
        <f t="shared" si="3"/>
        <v>18</v>
      </c>
      <c r="O46" s="1" t="str">
        <f t="shared" si="3"/>
        <v>12</v>
      </c>
      <c r="P46" s="1">
        <f t="shared" si="4"/>
        <v>28</v>
      </c>
      <c r="Q46" s="1">
        <f t="shared" si="4"/>
        <v>22</v>
      </c>
      <c r="R46" s="5" t="str">
        <f t="shared" si="5"/>
        <v>TEAM 28</v>
      </c>
      <c r="S46" s="5" t="str">
        <f t="shared" si="5"/>
        <v>TEAM 22</v>
      </c>
      <c r="T46" s="35" t="s">
        <v>697</v>
      </c>
      <c r="U46" s="1" t="s">
        <v>711</v>
      </c>
      <c r="V46" s="1" t="s">
        <v>710</v>
      </c>
      <c r="W46" s="1">
        <v>36</v>
      </c>
      <c r="X46" s="1">
        <v>38</v>
      </c>
      <c r="Y46" s="5" t="str">
        <f t="shared" si="6"/>
        <v>TEAM 36</v>
      </c>
      <c r="Z46" s="5" t="str">
        <f t="shared" si="6"/>
        <v>TEAM 38</v>
      </c>
      <c r="AA46" s="36" t="s">
        <v>698</v>
      </c>
      <c r="AB46" s="1" t="str">
        <f t="shared" si="7"/>
        <v>36</v>
      </c>
      <c r="AC46" s="1" t="str">
        <f t="shared" si="7"/>
        <v>38</v>
      </c>
      <c r="AD46" s="1">
        <f t="shared" si="8"/>
        <v>44</v>
      </c>
      <c r="AE46" s="1">
        <f t="shared" si="8"/>
        <v>46</v>
      </c>
      <c r="AF46" s="5" t="str">
        <f t="shared" si="9"/>
        <v>TEAM 44</v>
      </c>
      <c r="AG46" s="260" t="str">
        <f t="shared" si="9"/>
        <v>TEAM 46</v>
      </c>
      <c r="AH46" s="265" t="s">
        <v>102</v>
      </c>
      <c r="AI46" s="1" t="str">
        <f t="shared" si="10"/>
        <v>44</v>
      </c>
      <c r="AJ46" s="1" t="str">
        <f t="shared" si="10"/>
        <v>46</v>
      </c>
      <c r="AK46" s="1">
        <v>54</v>
      </c>
      <c r="AL46" s="1">
        <v>48</v>
      </c>
      <c r="AM46" s="5" t="str">
        <f t="shared" si="11"/>
        <v>TEAM 54</v>
      </c>
      <c r="AN46" s="5" t="str">
        <f t="shared" si="11"/>
        <v>TEAM 48</v>
      </c>
      <c r="AO46" s="272" t="s">
        <v>103</v>
      </c>
      <c r="AP46" s="1" t="str">
        <f t="shared" si="12"/>
        <v>54</v>
      </c>
      <c r="AQ46" s="1" t="str">
        <f t="shared" si="12"/>
        <v>48</v>
      </c>
      <c r="AR46" s="1">
        <f t="shared" si="13"/>
        <v>64</v>
      </c>
      <c r="AS46" s="1">
        <f t="shared" si="13"/>
        <v>58</v>
      </c>
      <c r="AT46" s="5" t="str">
        <f t="shared" si="14"/>
        <v>TEAM 64</v>
      </c>
      <c r="AU46" s="266" t="str">
        <f t="shared" si="14"/>
        <v>TEAM 58</v>
      </c>
    </row>
    <row r="47" spans="1:53" ht="14" thickTop="1" thickBot="1" x14ac:dyDescent="0.35">
      <c r="A47" s="32" t="s">
        <v>10</v>
      </c>
      <c r="B47" s="5" t="s">
        <v>101</v>
      </c>
      <c r="C47" s="5" t="s">
        <v>99</v>
      </c>
      <c r="D47" s="33" t="s">
        <v>175</v>
      </c>
      <c r="E47" s="1" t="str">
        <f t="shared" si="15"/>
        <v>10</v>
      </c>
      <c r="F47" s="1" t="str">
        <f t="shared" si="15"/>
        <v xml:space="preserve"> 4</v>
      </c>
      <c r="G47" s="1">
        <f t="shared" si="16"/>
        <v>20</v>
      </c>
      <c r="H47" s="1">
        <f t="shared" si="16"/>
        <v>14</v>
      </c>
      <c r="I47" s="5" t="str">
        <f t="shared" si="17"/>
        <v>TEAM 20</v>
      </c>
      <c r="J47" s="5" t="str">
        <f t="shared" si="17"/>
        <v>TEAM 14</v>
      </c>
      <c r="K47" s="85" t="s">
        <v>159</v>
      </c>
      <c r="L47" s="85" t="s">
        <v>153</v>
      </c>
      <c r="M47" s="34" t="s">
        <v>11</v>
      </c>
      <c r="N47" s="1" t="str">
        <f t="shared" si="3"/>
        <v>20</v>
      </c>
      <c r="O47" s="1" t="str">
        <f t="shared" si="3"/>
        <v>14</v>
      </c>
      <c r="P47" s="1">
        <f t="shared" si="4"/>
        <v>30</v>
      </c>
      <c r="Q47" s="1">
        <f t="shared" si="4"/>
        <v>24</v>
      </c>
      <c r="R47" s="5" t="str">
        <f t="shared" si="5"/>
        <v>TEAM 30</v>
      </c>
      <c r="S47" s="5" t="str">
        <f t="shared" si="5"/>
        <v>TEAM 24</v>
      </c>
      <c r="T47" s="35" t="s">
        <v>697</v>
      </c>
      <c r="U47" s="1" t="s">
        <v>716</v>
      </c>
      <c r="V47" s="1" t="s">
        <v>712</v>
      </c>
      <c r="W47" s="1">
        <v>32</v>
      </c>
      <c r="X47" s="1">
        <v>33</v>
      </c>
      <c r="Y47" s="5" t="str">
        <f t="shared" si="6"/>
        <v>TEAM 32</v>
      </c>
      <c r="Z47" s="5" t="str">
        <f t="shared" si="6"/>
        <v>TEAM 33</v>
      </c>
      <c r="AA47" s="36" t="s">
        <v>698</v>
      </c>
      <c r="AB47" s="1" t="str">
        <f t="shared" si="7"/>
        <v>32</v>
      </c>
      <c r="AC47" s="1" t="str">
        <f t="shared" si="7"/>
        <v>33</v>
      </c>
      <c r="AD47" s="1">
        <f t="shared" si="8"/>
        <v>40</v>
      </c>
      <c r="AE47" s="1">
        <f t="shared" si="8"/>
        <v>41</v>
      </c>
      <c r="AF47" s="5" t="str">
        <f t="shared" si="9"/>
        <v>TEAM 40</v>
      </c>
      <c r="AG47" s="260" t="str">
        <f t="shared" si="9"/>
        <v>TEAM 41</v>
      </c>
      <c r="AH47" s="265" t="s">
        <v>102</v>
      </c>
      <c r="AI47" s="1" t="str">
        <f t="shared" si="10"/>
        <v>40</v>
      </c>
      <c r="AJ47" s="1" t="str">
        <f t="shared" si="10"/>
        <v>41</v>
      </c>
      <c r="AK47" s="1">
        <v>56</v>
      </c>
      <c r="AL47" s="1">
        <v>50</v>
      </c>
      <c r="AM47" s="5" t="str">
        <f t="shared" si="11"/>
        <v>TEAM 56</v>
      </c>
      <c r="AN47" s="5" t="str">
        <f t="shared" si="11"/>
        <v>TEAM 50</v>
      </c>
      <c r="AO47" s="272" t="s">
        <v>103</v>
      </c>
      <c r="AP47" s="1" t="str">
        <f t="shared" si="12"/>
        <v>56</v>
      </c>
      <c r="AQ47" s="1" t="str">
        <f t="shared" si="12"/>
        <v>50</v>
      </c>
      <c r="AR47" s="1">
        <f t="shared" si="13"/>
        <v>66</v>
      </c>
      <c r="AS47" s="1">
        <f t="shared" si="13"/>
        <v>60</v>
      </c>
      <c r="AT47" s="5" t="str">
        <f t="shared" si="14"/>
        <v>TEAM 66</v>
      </c>
      <c r="AU47" s="266" t="str">
        <f t="shared" si="14"/>
        <v>TEAM 60</v>
      </c>
    </row>
    <row r="48" spans="1:53" ht="14" thickTop="1" thickBot="1" x14ac:dyDescent="0.35">
      <c r="A48" s="32" t="s">
        <v>10</v>
      </c>
      <c r="B48" s="5" t="s">
        <v>93</v>
      </c>
      <c r="C48" s="5" t="s">
        <v>98</v>
      </c>
      <c r="D48" s="33" t="s">
        <v>175</v>
      </c>
      <c r="E48" s="1" t="str">
        <f t="shared" si="15"/>
        <v xml:space="preserve"> 3</v>
      </c>
      <c r="F48" s="1" t="str">
        <f t="shared" si="15"/>
        <v xml:space="preserve"> 7</v>
      </c>
      <c r="G48" s="1">
        <f t="shared" si="16"/>
        <v>13</v>
      </c>
      <c r="H48" s="1">
        <f t="shared" si="16"/>
        <v>17</v>
      </c>
      <c r="I48" s="5" t="str">
        <f t="shared" si="17"/>
        <v>TEAM 13</v>
      </c>
      <c r="J48" s="5" t="str">
        <f t="shared" si="17"/>
        <v>TEAM 17</v>
      </c>
      <c r="K48" s="85" t="s">
        <v>152</v>
      </c>
      <c r="L48" s="85" t="s">
        <v>156</v>
      </c>
      <c r="M48" s="34" t="s">
        <v>11</v>
      </c>
      <c r="N48" s="1" t="str">
        <f t="shared" si="3"/>
        <v>13</v>
      </c>
      <c r="O48" s="1" t="str">
        <f t="shared" si="3"/>
        <v>17</v>
      </c>
      <c r="P48" s="1">
        <f t="shared" si="4"/>
        <v>23</v>
      </c>
      <c r="Q48" s="1">
        <f t="shared" si="4"/>
        <v>27</v>
      </c>
      <c r="R48" s="5" t="str">
        <f t="shared" si="5"/>
        <v>TEAM 23</v>
      </c>
      <c r="S48" s="5" t="str">
        <f t="shared" si="5"/>
        <v>TEAM 27</v>
      </c>
      <c r="T48" s="35" t="s">
        <v>697</v>
      </c>
      <c r="U48" s="1" t="s">
        <v>714</v>
      </c>
      <c r="V48" s="1" t="s">
        <v>715</v>
      </c>
      <c r="W48" s="1">
        <v>35</v>
      </c>
      <c r="X48" s="1">
        <v>37</v>
      </c>
      <c r="Y48" s="5" t="str">
        <f t="shared" si="6"/>
        <v>TEAM 35</v>
      </c>
      <c r="Z48" s="5" t="str">
        <f t="shared" si="6"/>
        <v>TEAM 37</v>
      </c>
      <c r="AA48" s="36" t="s">
        <v>698</v>
      </c>
      <c r="AB48" s="1" t="str">
        <f t="shared" si="7"/>
        <v>35</v>
      </c>
      <c r="AC48" s="1" t="str">
        <f t="shared" si="7"/>
        <v>37</v>
      </c>
      <c r="AD48" s="1">
        <f t="shared" si="8"/>
        <v>43</v>
      </c>
      <c r="AE48" s="1">
        <f t="shared" si="8"/>
        <v>45</v>
      </c>
      <c r="AF48" s="5" t="str">
        <f t="shared" si="9"/>
        <v>TEAM 43</v>
      </c>
      <c r="AG48" s="260" t="str">
        <f t="shared" si="9"/>
        <v>TEAM 45</v>
      </c>
      <c r="AH48" s="265" t="s">
        <v>102</v>
      </c>
      <c r="AI48" s="1" t="str">
        <f t="shared" si="10"/>
        <v>43</v>
      </c>
      <c r="AJ48" s="1" t="str">
        <f t="shared" si="10"/>
        <v>45</v>
      </c>
      <c r="AK48" s="1">
        <v>49</v>
      </c>
      <c r="AL48" s="1">
        <v>53</v>
      </c>
      <c r="AM48" s="5" t="str">
        <f t="shared" si="11"/>
        <v>TEAM 49</v>
      </c>
      <c r="AN48" s="5" t="str">
        <f t="shared" si="11"/>
        <v>TEAM 53</v>
      </c>
      <c r="AO48" s="272" t="s">
        <v>103</v>
      </c>
      <c r="AP48" s="1" t="str">
        <f t="shared" si="12"/>
        <v>49</v>
      </c>
      <c r="AQ48" s="1" t="str">
        <f t="shared" si="12"/>
        <v>53</v>
      </c>
      <c r="AR48" s="1">
        <f t="shared" si="13"/>
        <v>59</v>
      </c>
      <c r="AS48" s="1">
        <f t="shared" si="13"/>
        <v>63</v>
      </c>
      <c r="AT48" s="5" t="str">
        <f t="shared" si="14"/>
        <v>TEAM 59</v>
      </c>
      <c r="AU48" s="266" t="str">
        <f t="shared" si="14"/>
        <v>TEAM 63</v>
      </c>
    </row>
    <row r="49" spans="1:47" ht="14" thickTop="1" thickBot="1" x14ac:dyDescent="0.35">
      <c r="A49" s="69" t="s">
        <v>10</v>
      </c>
      <c r="B49" s="5" t="s">
        <v>94</v>
      </c>
      <c r="C49" s="5" t="s">
        <v>92</v>
      </c>
      <c r="D49" s="33" t="s">
        <v>175</v>
      </c>
      <c r="E49" s="1" t="str">
        <f t="shared" si="15"/>
        <v xml:space="preserve"> 5</v>
      </c>
      <c r="F49" s="1" t="str">
        <f t="shared" si="15"/>
        <v xml:space="preserve"> 6</v>
      </c>
      <c r="G49" s="1">
        <f t="shared" si="16"/>
        <v>15</v>
      </c>
      <c r="H49" s="1">
        <f t="shared" si="16"/>
        <v>16</v>
      </c>
      <c r="I49" s="5" t="str">
        <f t="shared" si="17"/>
        <v>TEAM 15</v>
      </c>
      <c r="J49" s="5" t="str">
        <f t="shared" si="17"/>
        <v>TEAM 16</v>
      </c>
      <c r="K49" s="85" t="s">
        <v>154</v>
      </c>
      <c r="L49" s="85" t="s">
        <v>155</v>
      </c>
      <c r="M49" s="34" t="s">
        <v>11</v>
      </c>
      <c r="N49" s="1" t="str">
        <f t="shared" si="3"/>
        <v>15</v>
      </c>
      <c r="O49" s="1" t="str">
        <f t="shared" si="3"/>
        <v>16</v>
      </c>
      <c r="P49" s="1">
        <f t="shared" si="4"/>
        <v>25</v>
      </c>
      <c r="Q49" s="1">
        <f t="shared" si="4"/>
        <v>26</v>
      </c>
      <c r="R49" s="5" t="str">
        <f t="shared" si="5"/>
        <v>TEAM 25</v>
      </c>
      <c r="S49" s="5" t="str">
        <f t="shared" si="5"/>
        <v>TEAM 26</v>
      </c>
      <c r="T49" s="35" t="s">
        <v>697</v>
      </c>
      <c r="U49" s="1" t="s">
        <v>711</v>
      </c>
      <c r="V49" s="1" t="s">
        <v>715</v>
      </c>
      <c r="W49" s="1">
        <v>36</v>
      </c>
      <c r="X49" s="1">
        <v>37</v>
      </c>
      <c r="Y49" s="5" t="str">
        <f t="shared" si="6"/>
        <v>TEAM 36</v>
      </c>
      <c r="Z49" s="5" t="str">
        <f t="shared" si="6"/>
        <v>TEAM 37</v>
      </c>
      <c r="AA49" s="36" t="s">
        <v>698</v>
      </c>
      <c r="AB49" s="1" t="str">
        <f t="shared" si="7"/>
        <v>36</v>
      </c>
      <c r="AC49" s="1" t="str">
        <f t="shared" si="7"/>
        <v>37</v>
      </c>
      <c r="AD49" s="1">
        <f t="shared" si="8"/>
        <v>44</v>
      </c>
      <c r="AE49" s="1">
        <f t="shared" si="8"/>
        <v>45</v>
      </c>
      <c r="AF49" s="5" t="str">
        <f t="shared" si="9"/>
        <v>TEAM 44</v>
      </c>
      <c r="AG49" s="260" t="str">
        <f t="shared" si="9"/>
        <v>TEAM 45</v>
      </c>
      <c r="AH49" s="265" t="s">
        <v>102</v>
      </c>
      <c r="AI49" s="1" t="str">
        <f t="shared" si="10"/>
        <v>44</v>
      </c>
      <c r="AJ49" s="1" t="str">
        <f t="shared" si="10"/>
        <v>45</v>
      </c>
      <c r="AK49" s="1">
        <v>51</v>
      </c>
      <c r="AL49" s="1">
        <v>52</v>
      </c>
      <c r="AM49" s="5" t="str">
        <f t="shared" si="11"/>
        <v>TEAM 51</v>
      </c>
      <c r="AN49" s="5" t="str">
        <f t="shared" si="11"/>
        <v>TEAM 52</v>
      </c>
      <c r="AO49" s="272" t="s">
        <v>103</v>
      </c>
      <c r="AP49" s="1" t="str">
        <f t="shared" si="12"/>
        <v>51</v>
      </c>
      <c r="AQ49" s="1" t="str">
        <f t="shared" si="12"/>
        <v>52</v>
      </c>
      <c r="AR49" s="1">
        <f t="shared" si="13"/>
        <v>61</v>
      </c>
      <c r="AS49" s="1">
        <f t="shared" si="13"/>
        <v>62</v>
      </c>
      <c r="AT49" s="5" t="str">
        <f t="shared" si="14"/>
        <v>TEAM 61</v>
      </c>
      <c r="AU49" s="266" t="str">
        <f t="shared" si="14"/>
        <v>TEAM 62</v>
      </c>
    </row>
    <row r="50" spans="1:47" ht="14" thickTop="1" thickBot="1" x14ac:dyDescent="0.35">
      <c r="A50" s="32" t="s">
        <v>10</v>
      </c>
      <c r="B50" s="5" t="s">
        <v>93</v>
      </c>
      <c r="C50" s="5" t="s">
        <v>92</v>
      </c>
      <c r="D50" s="33" t="s">
        <v>175</v>
      </c>
      <c r="E50" s="1" t="str">
        <f t="shared" si="15"/>
        <v xml:space="preserve"> 3</v>
      </c>
      <c r="F50" s="1" t="str">
        <f t="shared" si="15"/>
        <v xml:space="preserve"> 6</v>
      </c>
      <c r="G50" s="1">
        <f t="shared" si="16"/>
        <v>13</v>
      </c>
      <c r="H50" s="1">
        <f t="shared" si="16"/>
        <v>16</v>
      </c>
      <c r="I50" s="5" t="str">
        <f t="shared" si="17"/>
        <v>TEAM 13</v>
      </c>
      <c r="J50" s="5" t="str">
        <f t="shared" si="17"/>
        <v>TEAM 16</v>
      </c>
      <c r="K50" s="197" t="s">
        <v>152</v>
      </c>
      <c r="L50" s="197" t="s">
        <v>155</v>
      </c>
      <c r="M50" s="34" t="s">
        <v>11</v>
      </c>
      <c r="N50" s="1" t="str">
        <f t="shared" si="3"/>
        <v>13</v>
      </c>
      <c r="O50" s="1" t="str">
        <f t="shared" si="3"/>
        <v>16</v>
      </c>
      <c r="P50" s="1">
        <f t="shared" si="4"/>
        <v>23</v>
      </c>
      <c r="Q50" s="1">
        <f t="shared" si="4"/>
        <v>26</v>
      </c>
      <c r="R50" s="5" t="str">
        <f t="shared" si="5"/>
        <v>TEAM 23</v>
      </c>
      <c r="S50" s="5" t="str">
        <f t="shared" si="5"/>
        <v>TEAM 26</v>
      </c>
      <c r="T50" s="35" t="s">
        <v>697</v>
      </c>
      <c r="U50" s="1" t="s">
        <v>712</v>
      </c>
      <c r="V50" s="1" t="s">
        <v>710</v>
      </c>
      <c r="W50" s="1">
        <v>33</v>
      </c>
      <c r="X50" s="1">
        <v>38</v>
      </c>
      <c r="Y50" s="5" t="str">
        <f t="shared" si="6"/>
        <v>TEAM 33</v>
      </c>
      <c r="Z50" s="5" t="str">
        <f t="shared" si="6"/>
        <v>TEAM 38</v>
      </c>
      <c r="AA50" s="36" t="s">
        <v>698</v>
      </c>
      <c r="AB50" s="1" t="str">
        <f t="shared" si="7"/>
        <v>33</v>
      </c>
      <c r="AC50" s="1" t="str">
        <f t="shared" si="7"/>
        <v>38</v>
      </c>
      <c r="AD50" s="1">
        <f t="shared" si="8"/>
        <v>41</v>
      </c>
      <c r="AE50" s="1">
        <f t="shared" si="8"/>
        <v>46</v>
      </c>
      <c r="AF50" s="5" t="str">
        <f t="shared" si="9"/>
        <v>TEAM 41</v>
      </c>
      <c r="AG50" s="260" t="str">
        <f t="shared" si="9"/>
        <v>TEAM 46</v>
      </c>
      <c r="AH50" s="265" t="s">
        <v>102</v>
      </c>
      <c r="AI50" s="1" t="str">
        <f t="shared" si="10"/>
        <v>41</v>
      </c>
      <c r="AJ50" s="1" t="str">
        <f t="shared" si="10"/>
        <v>46</v>
      </c>
      <c r="AK50" s="1">
        <v>49</v>
      </c>
      <c r="AL50" s="1">
        <v>52</v>
      </c>
      <c r="AM50" s="5" t="str">
        <f t="shared" si="11"/>
        <v>TEAM 49</v>
      </c>
      <c r="AN50" s="5" t="str">
        <f t="shared" si="11"/>
        <v>TEAM 52</v>
      </c>
      <c r="AO50" s="272" t="s">
        <v>103</v>
      </c>
      <c r="AP50" s="1" t="str">
        <f t="shared" si="12"/>
        <v>49</v>
      </c>
      <c r="AQ50" s="1" t="str">
        <f t="shared" si="12"/>
        <v>52</v>
      </c>
      <c r="AR50" s="1">
        <f t="shared" si="13"/>
        <v>59</v>
      </c>
      <c r="AS50" s="1">
        <f t="shared" si="13"/>
        <v>62</v>
      </c>
      <c r="AT50" s="5" t="str">
        <f t="shared" si="14"/>
        <v>TEAM 59</v>
      </c>
      <c r="AU50" s="266" t="str">
        <f t="shared" si="14"/>
        <v>TEAM 62</v>
      </c>
    </row>
    <row r="51" spans="1:47" ht="14" thickTop="1" thickBot="1" x14ac:dyDescent="0.35">
      <c r="A51" s="32" t="s">
        <v>10</v>
      </c>
      <c r="B51" s="5" t="s">
        <v>94</v>
      </c>
      <c r="C51" s="5" t="s">
        <v>95</v>
      </c>
      <c r="D51" s="33" t="s">
        <v>175</v>
      </c>
      <c r="E51" s="1" t="str">
        <f t="shared" si="15"/>
        <v xml:space="preserve"> 5</v>
      </c>
      <c r="F51" s="1" t="str">
        <f t="shared" si="15"/>
        <v xml:space="preserve"> 9</v>
      </c>
      <c r="G51" s="1">
        <f t="shared" si="16"/>
        <v>15</v>
      </c>
      <c r="H51" s="1">
        <f t="shared" si="16"/>
        <v>19</v>
      </c>
      <c r="I51" s="5" t="str">
        <f t="shared" si="17"/>
        <v>TEAM 15</v>
      </c>
      <c r="J51" s="5" t="str">
        <f t="shared" si="17"/>
        <v>TEAM 19</v>
      </c>
      <c r="K51" s="197" t="s">
        <v>158</v>
      </c>
      <c r="L51" s="197" t="s">
        <v>154</v>
      </c>
      <c r="M51" s="34" t="s">
        <v>11</v>
      </c>
      <c r="N51" s="1" t="str">
        <f t="shared" si="3"/>
        <v>15</v>
      </c>
      <c r="O51" s="1" t="str">
        <f t="shared" si="3"/>
        <v>19</v>
      </c>
      <c r="P51" s="1">
        <f t="shared" si="4"/>
        <v>25</v>
      </c>
      <c r="Q51" s="1">
        <f t="shared" si="4"/>
        <v>29</v>
      </c>
      <c r="R51" s="5" t="str">
        <f t="shared" si="5"/>
        <v>TEAM 25</v>
      </c>
      <c r="S51" s="5" t="str">
        <f t="shared" si="5"/>
        <v>TEAM 29</v>
      </c>
      <c r="T51" s="35" t="s">
        <v>697</v>
      </c>
      <c r="U51" s="1" t="s">
        <v>713</v>
      </c>
      <c r="V51" s="1" t="s">
        <v>716</v>
      </c>
      <c r="W51" s="1">
        <v>34</v>
      </c>
      <c r="X51" s="1">
        <v>32</v>
      </c>
      <c r="Y51" s="5" t="str">
        <f t="shared" si="6"/>
        <v>TEAM 34</v>
      </c>
      <c r="Z51" s="5" t="str">
        <f t="shared" si="6"/>
        <v>TEAM 32</v>
      </c>
      <c r="AA51" s="36" t="s">
        <v>698</v>
      </c>
      <c r="AB51" s="1" t="str">
        <f t="shared" si="7"/>
        <v>34</v>
      </c>
      <c r="AC51" s="1" t="str">
        <f t="shared" si="7"/>
        <v>32</v>
      </c>
      <c r="AD51" s="1">
        <f t="shared" si="8"/>
        <v>42</v>
      </c>
      <c r="AE51" s="1">
        <f t="shared" si="8"/>
        <v>40</v>
      </c>
      <c r="AF51" s="5" t="str">
        <f t="shared" si="9"/>
        <v>TEAM 42</v>
      </c>
      <c r="AG51" s="260" t="str">
        <f t="shared" si="9"/>
        <v>TEAM 40</v>
      </c>
      <c r="AH51" s="265" t="s">
        <v>102</v>
      </c>
      <c r="AI51" s="1" t="str">
        <f t="shared" si="10"/>
        <v>42</v>
      </c>
      <c r="AJ51" s="1" t="str">
        <f t="shared" si="10"/>
        <v>40</v>
      </c>
      <c r="AK51" s="1">
        <v>51</v>
      </c>
      <c r="AL51" s="1">
        <v>55</v>
      </c>
      <c r="AM51" s="5" t="str">
        <f t="shared" si="11"/>
        <v>TEAM 51</v>
      </c>
      <c r="AN51" s="5" t="str">
        <f t="shared" si="11"/>
        <v>TEAM 55</v>
      </c>
      <c r="AO51" s="272" t="s">
        <v>103</v>
      </c>
      <c r="AP51" s="1" t="str">
        <f t="shared" si="12"/>
        <v>51</v>
      </c>
      <c r="AQ51" s="1" t="str">
        <f t="shared" si="12"/>
        <v>55</v>
      </c>
      <c r="AR51" s="1">
        <f t="shared" si="13"/>
        <v>61</v>
      </c>
      <c r="AS51" s="1">
        <f t="shared" si="13"/>
        <v>65</v>
      </c>
      <c r="AT51" s="5" t="str">
        <f t="shared" si="14"/>
        <v>TEAM 61</v>
      </c>
      <c r="AU51" s="266" t="str">
        <f t="shared" si="14"/>
        <v>TEAM 65</v>
      </c>
    </row>
    <row r="52" spans="1:47" ht="14" thickTop="1" thickBot="1" x14ac:dyDescent="0.35">
      <c r="A52" s="32" t="s">
        <v>10</v>
      </c>
      <c r="B52" s="5" t="s">
        <v>97</v>
      </c>
      <c r="C52" s="5" t="s">
        <v>96</v>
      </c>
      <c r="D52" s="33" t="s">
        <v>175</v>
      </c>
      <c r="E52" s="1" t="str">
        <f t="shared" si="15"/>
        <v xml:space="preserve"> 1</v>
      </c>
      <c r="F52" s="1" t="str">
        <f t="shared" si="15"/>
        <v xml:space="preserve"> 2</v>
      </c>
      <c r="G52" s="1">
        <f t="shared" si="16"/>
        <v>11</v>
      </c>
      <c r="H52" s="1">
        <f t="shared" si="16"/>
        <v>12</v>
      </c>
      <c r="I52" s="5" t="str">
        <f t="shared" si="17"/>
        <v>TEAM 11</v>
      </c>
      <c r="J52" s="5" t="str">
        <f t="shared" si="17"/>
        <v>TEAM 12</v>
      </c>
      <c r="K52" s="197" t="s">
        <v>150</v>
      </c>
      <c r="L52" s="197" t="s">
        <v>151</v>
      </c>
      <c r="M52" s="34" t="s">
        <v>11</v>
      </c>
      <c r="N52" s="1" t="str">
        <f t="shared" si="3"/>
        <v>11</v>
      </c>
      <c r="O52" s="1" t="str">
        <f t="shared" si="3"/>
        <v>12</v>
      </c>
      <c r="P52" s="1">
        <f t="shared" si="4"/>
        <v>21</v>
      </c>
      <c r="Q52" s="1">
        <f t="shared" si="4"/>
        <v>22</v>
      </c>
      <c r="R52" s="5" t="str">
        <f t="shared" si="5"/>
        <v>TEAM 21</v>
      </c>
      <c r="S52" s="5" t="str">
        <f t="shared" si="5"/>
        <v>TEAM 22</v>
      </c>
      <c r="T52" s="35" t="s">
        <v>697</v>
      </c>
      <c r="U52" s="1" t="s">
        <v>709</v>
      </c>
      <c r="V52" s="1" t="s">
        <v>714</v>
      </c>
      <c r="W52" s="1">
        <v>31</v>
      </c>
      <c r="X52" s="1">
        <v>35</v>
      </c>
      <c r="Y52" s="5" t="str">
        <f t="shared" si="6"/>
        <v>TEAM 31</v>
      </c>
      <c r="Z52" s="5" t="str">
        <f t="shared" si="6"/>
        <v>TEAM 35</v>
      </c>
      <c r="AA52" s="36" t="s">
        <v>698</v>
      </c>
      <c r="AB52" s="1" t="str">
        <f t="shared" si="7"/>
        <v>31</v>
      </c>
      <c r="AC52" s="1" t="str">
        <f t="shared" si="7"/>
        <v>35</v>
      </c>
      <c r="AD52" s="1">
        <f t="shared" si="8"/>
        <v>39</v>
      </c>
      <c r="AE52" s="1">
        <f t="shared" si="8"/>
        <v>43</v>
      </c>
      <c r="AF52" s="5" t="str">
        <f t="shared" si="9"/>
        <v>TEAM 39</v>
      </c>
      <c r="AG52" s="260" t="str">
        <f t="shared" si="9"/>
        <v>TEAM 43</v>
      </c>
      <c r="AH52" s="265" t="s">
        <v>102</v>
      </c>
      <c r="AI52" s="1" t="str">
        <f t="shared" si="10"/>
        <v>39</v>
      </c>
      <c r="AJ52" s="1" t="str">
        <f t="shared" si="10"/>
        <v>43</v>
      </c>
      <c r="AK52" s="1">
        <v>47</v>
      </c>
      <c r="AL52" s="1">
        <v>48</v>
      </c>
      <c r="AM52" s="5" t="str">
        <f t="shared" si="11"/>
        <v>TEAM 47</v>
      </c>
      <c r="AN52" s="5" t="str">
        <f t="shared" si="11"/>
        <v>TEAM 48</v>
      </c>
      <c r="AO52" s="272" t="s">
        <v>103</v>
      </c>
      <c r="AP52" s="1" t="str">
        <f t="shared" si="12"/>
        <v>47</v>
      </c>
      <c r="AQ52" s="1" t="str">
        <f t="shared" si="12"/>
        <v>48</v>
      </c>
      <c r="AR52" s="1">
        <f t="shared" si="13"/>
        <v>57</v>
      </c>
      <c r="AS52" s="1">
        <f t="shared" si="13"/>
        <v>58</v>
      </c>
      <c r="AT52" s="5" t="str">
        <f t="shared" si="14"/>
        <v>TEAM 57</v>
      </c>
      <c r="AU52" s="266" t="str">
        <f t="shared" si="14"/>
        <v>TEAM 58</v>
      </c>
    </row>
    <row r="53" spans="1:47" ht="14" thickTop="1" thickBot="1" x14ac:dyDescent="0.35">
      <c r="A53" s="32" t="s">
        <v>10</v>
      </c>
      <c r="B53" s="5" t="s">
        <v>99</v>
      </c>
      <c r="C53" s="5" t="s">
        <v>98</v>
      </c>
      <c r="D53" s="33" t="s">
        <v>175</v>
      </c>
      <c r="E53" s="1" t="str">
        <f t="shared" si="15"/>
        <v xml:space="preserve"> 4</v>
      </c>
      <c r="F53" s="1" t="str">
        <f t="shared" si="15"/>
        <v xml:space="preserve"> 7</v>
      </c>
      <c r="G53" s="1">
        <f t="shared" si="16"/>
        <v>14</v>
      </c>
      <c r="H53" s="1">
        <f t="shared" si="16"/>
        <v>17</v>
      </c>
      <c r="I53" s="5" t="str">
        <f t="shared" si="17"/>
        <v>TEAM 14</v>
      </c>
      <c r="J53" s="5" t="str">
        <f t="shared" si="17"/>
        <v>TEAM 17</v>
      </c>
      <c r="K53" s="197" t="s">
        <v>153</v>
      </c>
      <c r="L53" s="197" t="s">
        <v>156</v>
      </c>
      <c r="M53" s="34" t="s">
        <v>11</v>
      </c>
      <c r="N53" s="1" t="str">
        <f t="shared" si="3"/>
        <v>14</v>
      </c>
      <c r="O53" s="1" t="str">
        <f t="shared" si="3"/>
        <v>17</v>
      </c>
      <c r="P53" s="1">
        <f t="shared" si="4"/>
        <v>24</v>
      </c>
      <c r="Q53" s="1">
        <f t="shared" si="4"/>
        <v>27</v>
      </c>
      <c r="R53" s="5" t="str">
        <f t="shared" si="5"/>
        <v>TEAM 24</v>
      </c>
      <c r="S53" s="5" t="str">
        <f t="shared" si="5"/>
        <v>TEAM 27</v>
      </c>
      <c r="T53" s="35" t="s">
        <v>697</v>
      </c>
      <c r="U53" s="1" t="s">
        <v>712</v>
      </c>
      <c r="V53" s="1" t="s">
        <v>713</v>
      </c>
      <c r="W53" s="1">
        <v>33</v>
      </c>
      <c r="X53" s="1">
        <v>34</v>
      </c>
      <c r="Y53" s="5" t="str">
        <f t="shared" si="6"/>
        <v>TEAM 33</v>
      </c>
      <c r="Z53" s="5" t="str">
        <f t="shared" si="6"/>
        <v>TEAM 34</v>
      </c>
      <c r="AA53" s="36" t="s">
        <v>698</v>
      </c>
      <c r="AB53" s="1" t="str">
        <f t="shared" si="7"/>
        <v>33</v>
      </c>
      <c r="AC53" s="1" t="str">
        <f t="shared" si="7"/>
        <v>34</v>
      </c>
      <c r="AD53" s="1">
        <f t="shared" si="8"/>
        <v>41</v>
      </c>
      <c r="AE53" s="1">
        <f t="shared" si="8"/>
        <v>42</v>
      </c>
      <c r="AF53" s="5" t="str">
        <f t="shared" si="9"/>
        <v>TEAM 41</v>
      </c>
      <c r="AG53" s="260" t="str">
        <f t="shared" si="9"/>
        <v>TEAM 42</v>
      </c>
      <c r="AH53" s="265" t="s">
        <v>102</v>
      </c>
      <c r="AI53" s="1" t="str">
        <f t="shared" si="10"/>
        <v>41</v>
      </c>
      <c r="AJ53" s="1" t="str">
        <f t="shared" si="10"/>
        <v>42</v>
      </c>
      <c r="AK53" s="1">
        <v>50</v>
      </c>
      <c r="AL53" s="1">
        <v>53</v>
      </c>
      <c r="AM53" s="5" t="str">
        <f t="shared" si="11"/>
        <v>TEAM 50</v>
      </c>
      <c r="AN53" s="5" t="str">
        <f t="shared" si="11"/>
        <v>TEAM 53</v>
      </c>
      <c r="AO53" s="272" t="s">
        <v>103</v>
      </c>
      <c r="AP53" s="1" t="str">
        <f t="shared" si="12"/>
        <v>50</v>
      </c>
      <c r="AQ53" s="1" t="str">
        <f t="shared" si="12"/>
        <v>53</v>
      </c>
      <c r="AR53" s="1">
        <f t="shared" si="13"/>
        <v>60</v>
      </c>
      <c r="AS53" s="1">
        <f t="shared" si="13"/>
        <v>63</v>
      </c>
      <c r="AT53" s="5" t="str">
        <f t="shared" si="14"/>
        <v>TEAM 60</v>
      </c>
      <c r="AU53" s="266" t="str">
        <f t="shared" si="14"/>
        <v>TEAM 63</v>
      </c>
    </row>
    <row r="54" spans="1:47" ht="14" thickTop="1" thickBot="1" x14ac:dyDescent="0.35">
      <c r="A54" s="69" t="s">
        <v>10</v>
      </c>
      <c r="B54" s="5" t="s">
        <v>101</v>
      </c>
      <c r="C54" s="5" t="s">
        <v>100</v>
      </c>
      <c r="D54" s="33" t="s">
        <v>175</v>
      </c>
      <c r="E54" s="1" t="str">
        <f t="shared" si="15"/>
        <v>10</v>
      </c>
      <c r="F54" s="1" t="str">
        <f t="shared" si="15"/>
        <v xml:space="preserve"> 8</v>
      </c>
      <c r="G54" s="1">
        <f t="shared" si="16"/>
        <v>20</v>
      </c>
      <c r="H54" s="1">
        <f t="shared" si="16"/>
        <v>18</v>
      </c>
      <c r="I54" s="5" t="str">
        <f t="shared" si="17"/>
        <v>TEAM 20</v>
      </c>
      <c r="J54" s="5" t="str">
        <f t="shared" si="17"/>
        <v>TEAM 18</v>
      </c>
      <c r="K54" s="197" t="s">
        <v>159</v>
      </c>
      <c r="L54" s="197" t="s">
        <v>157</v>
      </c>
      <c r="M54" s="34" t="s">
        <v>11</v>
      </c>
      <c r="N54" s="1" t="str">
        <f t="shared" si="3"/>
        <v>20</v>
      </c>
      <c r="O54" s="1" t="str">
        <f t="shared" si="3"/>
        <v>18</v>
      </c>
      <c r="P54" s="1">
        <f t="shared" si="4"/>
        <v>30</v>
      </c>
      <c r="Q54" s="1">
        <f t="shared" si="4"/>
        <v>28</v>
      </c>
      <c r="R54" s="5" t="str">
        <f t="shared" si="5"/>
        <v>TEAM 30</v>
      </c>
      <c r="S54" s="5" t="str">
        <f t="shared" si="5"/>
        <v>TEAM 28</v>
      </c>
      <c r="T54" s="35" t="s">
        <v>697</v>
      </c>
      <c r="U54" s="1" t="s">
        <v>716</v>
      </c>
      <c r="V54" s="1" t="s">
        <v>714</v>
      </c>
      <c r="W54" s="1">
        <v>32</v>
      </c>
      <c r="X54" s="1">
        <v>35</v>
      </c>
      <c r="Y54" s="5" t="str">
        <f t="shared" si="6"/>
        <v>TEAM 32</v>
      </c>
      <c r="Z54" s="5" t="str">
        <f t="shared" si="6"/>
        <v>TEAM 35</v>
      </c>
      <c r="AA54" s="36" t="s">
        <v>698</v>
      </c>
      <c r="AB54" s="1" t="str">
        <f t="shared" si="7"/>
        <v>32</v>
      </c>
      <c r="AC54" s="1" t="str">
        <f t="shared" si="7"/>
        <v>35</v>
      </c>
      <c r="AD54" s="1">
        <f t="shared" si="8"/>
        <v>40</v>
      </c>
      <c r="AE54" s="1">
        <f t="shared" si="8"/>
        <v>43</v>
      </c>
      <c r="AF54" s="5" t="str">
        <f t="shared" si="9"/>
        <v>TEAM 40</v>
      </c>
      <c r="AG54" s="260" t="str">
        <f t="shared" si="9"/>
        <v>TEAM 43</v>
      </c>
      <c r="AH54" s="265" t="s">
        <v>102</v>
      </c>
      <c r="AI54" s="1" t="str">
        <f t="shared" si="10"/>
        <v>40</v>
      </c>
      <c r="AJ54" s="1" t="str">
        <f t="shared" si="10"/>
        <v>43</v>
      </c>
      <c r="AK54" s="1">
        <v>56</v>
      </c>
      <c r="AL54" s="1">
        <v>54</v>
      </c>
      <c r="AM54" s="5" t="str">
        <f t="shared" si="11"/>
        <v>TEAM 56</v>
      </c>
      <c r="AN54" s="5" t="str">
        <f t="shared" si="11"/>
        <v>TEAM 54</v>
      </c>
      <c r="AO54" s="272" t="s">
        <v>103</v>
      </c>
      <c r="AP54" s="1" t="str">
        <f t="shared" si="12"/>
        <v>56</v>
      </c>
      <c r="AQ54" s="1" t="str">
        <f t="shared" si="12"/>
        <v>54</v>
      </c>
      <c r="AR54" s="1">
        <f t="shared" si="13"/>
        <v>66</v>
      </c>
      <c r="AS54" s="1">
        <f t="shared" si="13"/>
        <v>64</v>
      </c>
      <c r="AT54" s="5" t="str">
        <f t="shared" si="14"/>
        <v>TEAM 66</v>
      </c>
      <c r="AU54" s="266" t="str">
        <f t="shared" si="14"/>
        <v>TEAM 64</v>
      </c>
    </row>
    <row r="55" spans="1:47" ht="14" thickTop="1" thickBot="1" x14ac:dyDescent="0.35">
      <c r="A55" s="32" t="s">
        <v>10</v>
      </c>
      <c r="B55" s="5" t="s">
        <v>98</v>
      </c>
      <c r="C55" s="5" t="s">
        <v>94</v>
      </c>
      <c r="D55" s="33" t="s">
        <v>175</v>
      </c>
      <c r="E55" s="1" t="str">
        <f t="shared" si="15"/>
        <v xml:space="preserve"> 7</v>
      </c>
      <c r="F55" s="1" t="str">
        <f t="shared" si="15"/>
        <v xml:space="preserve"> 5</v>
      </c>
      <c r="G55" s="1">
        <f t="shared" si="16"/>
        <v>17</v>
      </c>
      <c r="H55" s="1">
        <f t="shared" si="16"/>
        <v>15</v>
      </c>
      <c r="I55" s="5" t="str">
        <f t="shared" si="17"/>
        <v>TEAM 17</v>
      </c>
      <c r="J55" s="5" t="str">
        <f t="shared" si="17"/>
        <v>TEAM 15</v>
      </c>
      <c r="K55" s="197" t="s">
        <v>156</v>
      </c>
      <c r="L55" s="197" t="s">
        <v>154</v>
      </c>
      <c r="M55" s="34" t="s">
        <v>11</v>
      </c>
      <c r="N55" s="1" t="str">
        <f t="shared" si="3"/>
        <v>17</v>
      </c>
      <c r="O55" s="1" t="str">
        <f t="shared" si="3"/>
        <v>15</v>
      </c>
      <c r="P55" s="1">
        <f t="shared" si="4"/>
        <v>27</v>
      </c>
      <c r="Q55" s="1">
        <f t="shared" si="4"/>
        <v>25</v>
      </c>
      <c r="R55" s="5" t="str">
        <f t="shared" si="5"/>
        <v>TEAM 27</v>
      </c>
      <c r="S55" s="5" t="str">
        <f t="shared" si="5"/>
        <v>TEAM 25</v>
      </c>
      <c r="T55" s="35" t="s">
        <v>697</v>
      </c>
      <c r="U55" s="1" t="s">
        <v>711</v>
      </c>
      <c r="V55" s="1" t="s">
        <v>709</v>
      </c>
      <c r="W55" s="1">
        <v>36</v>
      </c>
      <c r="X55" s="1">
        <v>31</v>
      </c>
      <c r="Y55" s="5" t="str">
        <f t="shared" si="6"/>
        <v>TEAM 36</v>
      </c>
      <c r="Z55" s="5" t="str">
        <f t="shared" si="6"/>
        <v>TEAM 31</v>
      </c>
      <c r="AA55" s="36" t="s">
        <v>698</v>
      </c>
      <c r="AB55" s="1" t="str">
        <f t="shared" si="7"/>
        <v>36</v>
      </c>
      <c r="AC55" s="1" t="str">
        <f t="shared" si="7"/>
        <v>31</v>
      </c>
      <c r="AD55" s="1">
        <f t="shared" si="8"/>
        <v>44</v>
      </c>
      <c r="AE55" s="1">
        <f t="shared" si="8"/>
        <v>39</v>
      </c>
      <c r="AF55" s="5" t="str">
        <f t="shared" si="9"/>
        <v>TEAM 44</v>
      </c>
      <c r="AG55" s="260" t="str">
        <f t="shared" si="9"/>
        <v>TEAM 39</v>
      </c>
      <c r="AH55" s="265" t="s">
        <v>102</v>
      </c>
      <c r="AI55" s="1" t="str">
        <f t="shared" si="10"/>
        <v>44</v>
      </c>
      <c r="AJ55" s="1" t="str">
        <f t="shared" si="10"/>
        <v>39</v>
      </c>
      <c r="AK55" s="1">
        <v>53</v>
      </c>
      <c r="AL55" s="1">
        <v>51</v>
      </c>
      <c r="AM55" s="5" t="str">
        <f t="shared" si="11"/>
        <v>TEAM 53</v>
      </c>
      <c r="AN55" s="5" t="str">
        <f t="shared" si="11"/>
        <v>TEAM 51</v>
      </c>
      <c r="AO55" s="272" t="s">
        <v>103</v>
      </c>
      <c r="AP55" s="1" t="str">
        <f t="shared" si="12"/>
        <v>53</v>
      </c>
      <c r="AQ55" s="1" t="str">
        <f t="shared" si="12"/>
        <v>51</v>
      </c>
      <c r="AR55" s="1">
        <f t="shared" si="13"/>
        <v>63</v>
      </c>
      <c r="AS55" s="1">
        <f t="shared" si="13"/>
        <v>61</v>
      </c>
      <c r="AT55" s="5" t="str">
        <f t="shared" si="14"/>
        <v>TEAM 63</v>
      </c>
      <c r="AU55" s="266" t="str">
        <f t="shared" si="14"/>
        <v>TEAM 61</v>
      </c>
    </row>
    <row r="56" spans="1:47" ht="14" thickTop="1" thickBot="1" x14ac:dyDescent="0.35">
      <c r="A56" s="32" t="s">
        <v>10</v>
      </c>
      <c r="B56" s="5" t="s">
        <v>101</v>
      </c>
      <c r="C56" s="5" t="s">
        <v>92</v>
      </c>
      <c r="D56" s="33" t="s">
        <v>175</v>
      </c>
      <c r="E56" s="1" t="str">
        <f t="shared" si="15"/>
        <v>10</v>
      </c>
      <c r="F56" s="1" t="str">
        <f t="shared" si="15"/>
        <v xml:space="preserve"> 6</v>
      </c>
      <c r="G56" s="1">
        <f t="shared" si="16"/>
        <v>20</v>
      </c>
      <c r="H56" s="1">
        <f t="shared" si="16"/>
        <v>16</v>
      </c>
      <c r="I56" s="5" t="str">
        <f t="shared" si="17"/>
        <v>TEAM 20</v>
      </c>
      <c r="J56" s="5" t="str">
        <f t="shared" si="17"/>
        <v>TEAM 16</v>
      </c>
      <c r="K56" s="197" t="s">
        <v>159</v>
      </c>
      <c r="L56" s="197" t="s">
        <v>155</v>
      </c>
      <c r="M56" s="34" t="s">
        <v>11</v>
      </c>
      <c r="N56" s="1" t="str">
        <f t="shared" si="3"/>
        <v>20</v>
      </c>
      <c r="O56" s="1" t="str">
        <f t="shared" si="3"/>
        <v>16</v>
      </c>
      <c r="P56" s="1">
        <f t="shared" si="4"/>
        <v>30</v>
      </c>
      <c r="Q56" s="1">
        <f t="shared" si="4"/>
        <v>26</v>
      </c>
      <c r="R56" s="5" t="str">
        <f t="shared" si="5"/>
        <v>TEAM 30</v>
      </c>
      <c r="S56" s="5" t="str">
        <f t="shared" si="5"/>
        <v>TEAM 26</v>
      </c>
      <c r="T56" s="35" t="s">
        <v>697</v>
      </c>
      <c r="U56" s="1" t="s">
        <v>715</v>
      </c>
      <c r="V56" s="1" t="s">
        <v>710</v>
      </c>
      <c r="W56" s="1">
        <v>37</v>
      </c>
      <c r="X56" s="1">
        <v>38</v>
      </c>
      <c r="Y56" s="5" t="str">
        <f t="shared" si="6"/>
        <v>TEAM 37</v>
      </c>
      <c r="Z56" s="5" t="str">
        <f t="shared" si="6"/>
        <v>TEAM 38</v>
      </c>
      <c r="AA56" s="36" t="s">
        <v>698</v>
      </c>
      <c r="AB56" s="1" t="str">
        <f t="shared" si="7"/>
        <v>37</v>
      </c>
      <c r="AC56" s="1" t="str">
        <f t="shared" si="7"/>
        <v>38</v>
      </c>
      <c r="AD56" s="1">
        <f t="shared" si="8"/>
        <v>45</v>
      </c>
      <c r="AE56" s="1">
        <f t="shared" si="8"/>
        <v>46</v>
      </c>
      <c r="AF56" s="5" t="str">
        <f t="shared" si="9"/>
        <v>TEAM 45</v>
      </c>
      <c r="AG56" s="260" t="str">
        <f t="shared" si="9"/>
        <v>TEAM 46</v>
      </c>
      <c r="AH56" s="265" t="s">
        <v>102</v>
      </c>
      <c r="AI56" s="1" t="str">
        <f t="shared" si="10"/>
        <v>45</v>
      </c>
      <c r="AJ56" s="1" t="str">
        <f t="shared" si="10"/>
        <v>46</v>
      </c>
      <c r="AK56" s="1">
        <v>56</v>
      </c>
      <c r="AL56" s="1">
        <v>52</v>
      </c>
      <c r="AM56" s="5" t="str">
        <f t="shared" si="11"/>
        <v>TEAM 56</v>
      </c>
      <c r="AN56" s="5" t="str">
        <f t="shared" si="11"/>
        <v>TEAM 52</v>
      </c>
      <c r="AO56" s="272" t="s">
        <v>103</v>
      </c>
      <c r="AP56" s="1" t="str">
        <f t="shared" si="12"/>
        <v>56</v>
      </c>
      <c r="AQ56" s="1" t="str">
        <f t="shared" si="12"/>
        <v>52</v>
      </c>
      <c r="AR56" s="1">
        <f t="shared" si="13"/>
        <v>66</v>
      </c>
      <c r="AS56" s="1">
        <f t="shared" si="13"/>
        <v>62</v>
      </c>
      <c r="AT56" s="5" t="str">
        <f t="shared" si="14"/>
        <v>TEAM 66</v>
      </c>
      <c r="AU56" s="266" t="str">
        <f t="shared" si="14"/>
        <v>TEAM 62</v>
      </c>
    </row>
    <row r="57" spans="1:47" ht="14" thickTop="1" thickBot="1" x14ac:dyDescent="0.35">
      <c r="A57" s="32" t="s">
        <v>10</v>
      </c>
      <c r="B57" s="5" t="s">
        <v>96</v>
      </c>
      <c r="C57" s="5" t="s">
        <v>93</v>
      </c>
      <c r="D57" s="33" t="s">
        <v>175</v>
      </c>
      <c r="E57" s="1" t="str">
        <f t="shared" si="15"/>
        <v xml:space="preserve"> 2</v>
      </c>
      <c r="F57" s="1" t="str">
        <f t="shared" si="15"/>
        <v xml:space="preserve"> 3</v>
      </c>
      <c r="G57" s="1">
        <f t="shared" si="16"/>
        <v>12</v>
      </c>
      <c r="H57" s="1">
        <f t="shared" si="16"/>
        <v>13</v>
      </c>
      <c r="I57" s="5" t="str">
        <f t="shared" si="17"/>
        <v>TEAM 12</v>
      </c>
      <c r="J57" s="5" t="str">
        <f t="shared" si="17"/>
        <v>TEAM 13</v>
      </c>
      <c r="K57" s="197" t="s">
        <v>151</v>
      </c>
      <c r="L57" s="197" t="s">
        <v>152</v>
      </c>
      <c r="M57" s="34" t="s">
        <v>11</v>
      </c>
      <c r="N57" s="1" t="str">
        <f t="shared" si="3"/>
        <v>12</v>
      </c>
      <c r="O57" s="1" t="str">
        <f t="shared" si="3"/>
        <v>13</v>
      </c>
      <c r="P57" s="1">
        <f t="shared" si="4"/>
        <v>22</v>
      </c>
      <c r="Q57" s="1">
        <f t="shared" si="4"/>
        <v>23</v>
      </c>
      <c r="R57" s="5" t="str">
        <f t="shared" si="5"/>
        <v>TEAM 22</v>
      </c>
      <c r="S57" s="5" t="str">
        <f t="shared" si="5"/>
        <v>TEAM 23</v>
      </c>
      <c r="T57" s="35" t="s">
        <v>697</v>
      </c>
      <c r="U57" s="1" t="s">
        <v>710</v>
      </c>
      <c r="V57" s="1" t="s">
        <v>713</v>
      </c>
      <c r="W57" s="1">
        <v>38</v>
      </c>
      <c r="X57" s="1">
        <v>34</v>
      </c>
      <c r="Y57" s="5" t="str">
        <f t="shared" si="6"/>
        <v>TEAM 38</v>
      </c>
      <c r="Z57" s="5" t="str">
        <f t="shared" si="6"/>
        <v>TEAM 34</v>
      </c>
      <c r="AA57" s="36" t="s">
        <v>698</v>
      </c>
      <c r="AB57" s="1" t="str">
        <f t="shared" si="7"/>
        <v>38</v>
      </c>
      <c r="AC57" s="1" t="str">
        <f t="shared" si="7"/>
        <v>34</v>
      </c>
      <c r="AD57" s="1">
        <f t="shared" si="8"/>
        <v>46</v>
      </c>
      <c r="AE57" s="1">
        <f t="shared" si="8"/>
        <v>42</v>
      </c>
      <c r="AF57" s="5" t="str">
        <f t="shared" si="9"/>
        <v>TEAM 46</v>
      </c>
      <c r="AG57" s="260" t="str">
        <f t="shared" si="9"/>
        <v>TEAM 42</v>
      </c>
      <c r="AH57" s="265" t="s">
        <v>102</v>
      </c>
      <c r="AI57" s="1" t="str">
        <f t="shared" si="10"/>
        <v>46</v>
      </c>
      <c r="AJ57" s="1" t="str">
        <f t="shared" si="10"/>
        <v>42</v>
      </c>
      <c r="AK57" s="1">
        <v>48</v>
      </c>
      <c r="AL57" s="1">
        <v>49</v>
      </c>
      <c r="AM57" s="5" t="str">
        <f t="shared" si="11"/>
        <v>TEAM 48</v>
      </c>
      <c r="AN57" s="5" t="str">
        <f t="shared" si="11"/>
        <v>TEAM 49</v>
      </c>
      <c r="AO57" s="272" t="s">
        <v>103</v>
      </c>
      <c r="AP57" s="1" t="str">
        <f t="shared" si="12"/>
        <v>48</v>
      </c>
      <c r="AQ57" s="1" t="str">
        <f t="shared" si="12"/>
        <v>49</v>
      </c>
      <c r="AR57" s="1">
        <f t="shared" si="13"/>
        <v>58</v>
      </c>
      <c r="AS57" s="1">
        <f t="shared" si="13"/>
        <v>59</v>
      </c>
      <c r="AT57" s="5" t="str">
        <f t="shared" si="14"/>
        <v>TEAM 58</v>
      </c>
      <c r="AU57" s="266" t="str">
        <f t="shared" si="14"/>
        <v>TEAM 59</v>
      </c>
    </row>
    <row r="58" spans="1:47" ht="14" thickTop="1" thickBot="1" x14ac:dyDescent="0.35">
      <c r="A58" s="32" t="s">
        <v>10</v>
      </c>
      <c r="B58" s="5" t="s">
        <v>95</v>
      </c>
      <c r="C58" s="5" t="s">
        <v>99</v>
      </c>
      <c r="D58" s="33" t="s">
        <v>175</v>
      </c>
      <c r="E58" s="1" t="str">
        <f t="shared" si="15"/>
        <v xml:space="preserve"> 9</v>
      </c>
      <c r="F58" s="1" t="str">
        <f t="shared" si="15"/>
        <v xml:space="preserve"> 4</v>
      </c>
      <c r="G58" s="1">
        <f t="shared" si="16"/>
        <v>19</v>
      </c>
      <c r="H58" s="1">
        <f t="shared" si="16"/>
        <v>14</v>
      </c>
      <c r="I58" s="5" t="str">
        <f t="shared" si="17"/>
        <v>TEAM 19</v>
      </c>
      <c r="J58" s="5" t="str">
        <f t="shared" si="17"/>
        <v>TEAM 14</v>
      </c>
      <c r="K58" s="197" t="s">
        <v>158</v>
      </c>
      <c r="L58" s="197" t="s">
        <v>153</v>
      </c>
      <c r="M58" s="34" t="s">
        <v>11</v>
      </c>
      <c r="N58" s="1" t="str">
        <f t="shared" si="3"/>
        <v>19</v>
      </c>
      <c r="O58" s="1" t="str">
        <f t="shared" si="3"/>
        <v>14</v>
      </c>
      <c r="P58" s="1">
        <f t="shared" si="4"/>
        <v>29</v>
      </c>
      <c r="Q58" s="1">
        <f t="shared" si="4"/>
        <v>24</v>
      </c>
      <c r="R58" s="5" t="str">
        <f t="shared" si="5"/>
        <v>TEAM 29</v>
      </c>
      <c r="S58" s="5" t="str">
        <f t="shared" si="5"/>
        <v>TEAM 24</v>
      </c>
      <c r="T58" s="35" t="s">
        <v>697</v>
      </c>
      <c r="U58" s="1" t="s">
        <v>711</v>
      </c>
      <c r="V58" s="1" t="s">
        <v>716</v>
      </c>
      <c r="W58" s="1">
        <v>36</v>
      </c>
      <c r="X58" s="1">
        <v>32</v>
      </c>
      <c r="Y58" s="5" t="str">
        <f t="shared" si="6"/>
        <v>TEAM 36</v>
      </c>
      <c r="Z58" s="5" t="str">
        <f t="shared" si="6"/>
        <v>TEAM 32</v>
      </c>
      <c r="AA58" s="36" t="s">
        <v>698</v>
      </c>
      <c r="AB58" s="1" t="str">
        <f t="shared" si="7"/>
        <v>36</v>
      </c>
      <c r="AC58" s="1" t="str">
        <f t="shared" si="7"/>
        <v>32</v>
      </c>
      <c r="AD58" s="1">
        <f t="shared" si="8"/>
        <v>44</v>
      </c>
      <c r="AE58" s="1">
        <f t="shared" si="8"/>
        <v>40</v>
      </c>
      <c r="AF58" s="5" t="str">
        <f t="shared" si="9"/>
        <v>TEAM 44</v>
      </c>
      <c r="AG58" s="260" t="str">
        <f t="shared" si="9"/>
        <v>TEAM 40</v>
      </c>
      <c r="AH58" s="265" t="s">
        <v>102</v>
      </c>
      <c r="AI58" s="1" t="str">
        <f t="shared" si="10"/>
        <v>44</v>
      </c>
      <c r="AJ58" s="1" t="str">
        <f t="shared" si="10"/>
        <v>40</v>
      </c>
      <c r="AK58" s="1">
        <v>55</v>
      </c>
      <c r="AL58" s="1">
        <v>50</v>
      </c>
      <c r="AM58" s="5" t="str">
        <f t="shared" si="11"/>
        <v>TEAM 55</v>
      </c>
      <c r="AN58" s="5" t="str">
        <f t="shared" si="11"/>
        <v>TEAM 50</v>
      </c>
      <c r="AO58" s="272" t="s">
        <v>103</v>
      </c>
      <c r="AP58" s="1" t="str">
        <f t="shared" si="12"/>
        <v>55</v>
      </c>
      <c r="AQ58" s="1" t="str">
        <f t="shared" si="12"/>
        <v>50</v>
      </c>
      <c r="AR58" s="1">
        <f t="shared" si="13"/>
        <v>65</v>
      </c>
      <c r="AS58" s="1">
        <f t="shared" si="13"/>
        <v>60</v>
      </c>
      <c r="AT58" s="5" t="str">
        <f t="shared" si="14"/>
        <v>TEAM 65</v>
      </c>
      <c r="AU58" s="266" t="str">
        <f t="shared" si="14"/>
        <v>TEAM 60</v>
      </c>
    </row>
    <row r="59" spans="1:47" ht="14" thickTop="1" thickBot="1" x14ac:dyDescent="0.35">
      <c r="A59" s="69" t="s">
        <v>10</v>
      </c>
      <c r="B59" s="5" t="s">
        <v>100</v>
      </c>
      <c r="C59" s="5" t="s">
        <v>97</v>
      </c>
      <c r="D59" s="33" t="s">
        <v>175</v>
      </c>
      <c r="E59" s="1" t="str">
        <f t="shared" si="15"/>
        <v xml:space="preserve"> 8</v>
      </c>
      <c r="F59" s="1" t="str">
        <f t="shared" si="15"/>
        <v xml:space="preserve"> 1</v>
      </c>
      <c r="G59" s="1">
        <f t="shared" si="16"/>
        <v>18</v>
      </c>
      <c r="H59" s="1">
        <f t="shared" si="16"/>
        <v>11</v>
      </c>
      <c r="I59" s="5" t="str">
        <f t="shared" si="17"/>
        <v>TEAM 18</v>
      </c>
      <c r="J59" s="5" t="str">
        <f t="shared" si="17"/>
        <v>TEAM 11</v>
      </c>
      <c r="K59" s="197" t="s">
        <v>157</v>
      </c>
      <c r="L59" s="197" t="s">
        <v>150</v>
      </c>
      <c r="M59" s="34" t="s">
        <v>11</v>
      </c>
      <c r="N59" s="1" t="str">
        <f t="shared" si="3"/>
        <v>18</v>
      </c>
      <c r="O59" s="1" t="str">
        <f t="shared" si="3"/>
        <v>11</v>
      </c>
      <c r="P59" s="1">
        <f t="shared" si="4"/>
        <v>28</v>
      </c>
      <c r="Q59" s="1">
        <f t="shared" si="4"/>
        <v>21</v>
      </c>
      <c r="R59" s="5" t="str">
        <f t="shared" si="5"/>
        <v>TEAM 28</v>
      </c>
      <c r="S59" s="5" t="str">
        <f t="shared" si="5"/>
        <v>TEAM 21</v>
      </c>
      <c r="T59" s="35" t="s">
        <v>697</v>
      </c>
      <c r="U59" s="1" t="s">
        <v>709</v>
      </c>
      <c r="V59" s="1" t="s">
        <v>715</v>
      </c>
      <c r="W59" s="1">
        <v>31</v>
      </c>
      <c r="X59" s="1">
        <v>37</v>
      </c>
      <c r="Y59" s="5" t="str">
        <f t="shared" si="6"/>
        <v>TEAM 31</v>
      </c>
      <c r="Z59" s="5" t="str">
        <f t="shared" si="6"/>
        <v>TEAM 37</v>
      </c>
      <c r="AA59" s="36" t="s">
        <v>698</v>
      </c>
      <c r="AB59" s="1" t="str">
        <f t="shared" si="7"/>
        <v>31</v>
      </c>
      <c r="AC59" s="1" t="str">
        <f t="shared" si="7"/>
        <v>37</v>
      </c>
      <c r="AD59" s="1">
        <f t="shared" si="8"/>
        <v>39</v>
      </c>
      <c r="AE59" s="1">
        <f t="shared" si="8"/>
        <v>45</v>
      </c>
      <c r="AF59" s="5" t="str">
        <f t="shared" si="9"/>
        <v>TEAM 39</v>
      </c>
      <c r="AG59" s="260" t="str">
        <f t="shared" si="9"/>
        <v>TEAM 45</v>
      </c>
      <c r="AH59" s="265" t="s">
        <v>102</v>
      </c>
      <c r="AI59" s="1" t="str">
        <f t="shared" si="10"/>
        <v>39</v>
      </c>
      <c r="AJ59" s="1" t="str">
        <f t="shared" si="10"/>
        <v>45</v>
      </c>
      <c r="AK59" s="1">
        <v>54</v>
      </c>
      <c r="AL59" s="1">
        <v>47</v>
      </c>
      <c r="AM59" s="5" t="str">
        <f t="shared" si="11"/>
        <v>TEAM 54</v>
      </c>
      <c r="AN59" s="5" t="str">
        <f t="shared" si="11"/>
        <v>TEAM 47</v>
      </c>
      <c r="AO59" s="272" t="s">
        <v>103</v>
      </c>
      <c r="AP59" s="1" t="str">
        <f t="shared" si="12"/>
        <v>54</v>
      </c>
      <c r="AQ59" s="1" t="str">
        <f t="shared" si="12"/>
        <v>47</v>
      </c>
      <c r="AR59" s="1">
        <f t="shared" si="13"/>
        <v>64</v>
      </c>
      <c r="AS59" s="1">
        <f t="shared" si="13"/>
        <v>57</v>
      </c>
      <c r="AT59" s="5" t="str">
        <f t="shared" si="14"/>
        <v>TEAM 64</v>
      </c>
      <c r="AU59" s="266" t="str">
        <f t="shared" si="14"/>
        <v>TEAM 57</v>
      </c>
    </row>
    <row r="60" spans="1:47" ht="14" thickTop="1" thickBot="1" x14ac:dyDescent="0.35">
      <c r="A60" s="32" t="s">
        <v>10</v>
      </c>
      <c r="B60" s="5" t="s">
        <v>94</v>
      </c>
      <c r="C60" s="5" t="s">
        <v>101</v>
      </c>
      <c r="D60" s="33" t="s">
        <v>175</v>
      </c>
      <c r="E60" s="1" t="str">
        <f t="shared" si="15"/>
        <v xml:space="preserve"> 5</v>
      </c>
      <c r="F60" s="1" t="str">
        <f t="shared" si="15"/>
        <v>10</v>
      </c>
      <c r="G60" s="1">
        <f t="shared" si="16"/>
        <v>15</v>
      </c>
      <c r="H60" s="1">
        <f t="shared" si="16"/>
        <v>20</v>
      </c>
      <c r="I60" s="5" t="str">
        <f t="shared" si="17"/>
        <v>TEAM 15</v>
      </c>
      <c r="J60" s="5" t="str">
        <f t="shared" si="17"/>
        <v>TEAM 20</v>
      </c>
      <c r="K60" s="197" t="s">
        <v>154</v>
      </c>
      <c r="L60" s="197" t="s">
        <v>159</v>
      </c>
      <c r="M60" s="34" t="s">
        <v>11</v>
      </c>
      <c r="N60" s="1" t="str">
        <f t="shared" si="3"/>
        <v>15</v>
      </c>
      <c r="O60" s="1" t="str">
        <f t="shared" si="3"/>
        <v>20</v>
      </c>
      <c r="P60" s="1">
        <f t="shared" si="4"/>
        <v>25</v>
      </c>
      <c r="Q60" s="1">
        <f t="shared" si="4"/>
        <v>30</v>
      </c>
      <c r="R60" s="5" t="str">
        <f t="shared" si="5"/>
        <v>TEAM 25</v>
      </c>
      <c r="S60" s="5" t="str">
        <f t="shared" si="5"/>
        <v>TEAM 30</v>
      </c>
      <c r="T60" s="35" t="s">
        <v>697</v>
      </c>
      <c r="U60" s="1" t="s">
        <v>714</v>
      </c>
      <c r="V60" s="1" t="s">
        <v>712</v>
      </c>
      <c r="W60" s="1">
        <v>35</v>
      </c>
      <c r="X60" s="1">
        <v>33</v>
      </c>
      <c r="Y60" s="5" t="str">
        <f t="shared" si="6"/>
        <v>TEAM 35</v>
      </c>
      <c r="Z60" s="5" t="str">
        <f t="shared" si="6"/>
        <v>TEAM 33</v>
      </c>
      <c r="AA60" s="36" t="s">
        <v>698</v>
      </c>
      <c r="AB60" s="1" t="str">
        <f t="shared" si="7"/>
        <v>35</v>
      </c>
      <c r="AC60" s="1" t="str">
        <f t="shared" si="7"/>
        <v>33</v>
      </c>
      <c r="AD60" s="1">
        <f t="shared" si="8"/>
        <v>43</v>
      </c>
      <c r="AE60" s="1">
        <f t="shared" si="8"/>
        <v>41</v>
      </c>
      <c r="AF60" s="5" t="str">
        <f t="shared" si="9"/>
        <v>TEAM 43</v>
      </c>
      <c r="AG60" s="260" t="str">
        <f t="shared" si="9"/>
        <v>TEAM 41</v>
      </c>
      <c r="AH60" s="265" t="s">
        <v>102</v>
      </c>
      <c r="AI60" s="1" t="str">
        <f t="shared" si="10"/>
        <v>43</v>
      </c>
      <c r="AJ60" s="1" t="str">
        <f t="shared" si="10"/>
        <v>41</v>
      </c>
      <c r="AK60" s="1">
        <v>51</v>
      </c>
      <c r="AL60" s="1">
        <v>56</v>
      </c>
      <c r="AM60" s="5" t="str">
        <f t="shared" si="11"/>
        <v>TEAM 51</v>
      </c>
      <c r="AN60" s="5" t="str">
        <f t="shared" si="11"/>
        <v>TEAM 56</v>
      </c>
      <c r="AO60" s="272" t="s">
        <v>103</v>
      </c>
      <c r="AP60" s="1" t="str">
        <f t="shared" si="12"/>
        <v>51</v>
      </c>
      <c r="AQ60" s="1" t="str">
        <f t="shared" si="12"/>
        <v>56</v>
      </c>
      <c r="AR60" s="1">
        <f t="shared" si="13"/>
        <v>61</v>
      </c>
      <c r="AS60" s="1">
        <f t="shared" si="13"/>
        <v>66</v>
      </c>
      <c r="AT60" s="5" t="str">
        <f t="shared" si="14"/>
        <v>TEAM 61</v>
      </c>
      <c r="AU60" s="266" t="str">
        <f t="shared" si="14"/>
        <v>TEAM 66</v>
      </c>
    </row>
    <row r="61" spans="1:47" ht="14" thickTop="1" thickBot="1" x14ac:dyDescent="0.35">
      <c r="A61" s="32" t="s">
        <v>10</v>
      </c>
      <c r="B61" s="5" t="s">
        <v>97</v>
      </c>
      <c r="C61" s="5" t="s">
        <v>93</v>
      </c>
      <c r="D61" s="33" t="s">
        <v>175</v>
      </c>
      <c r="E61" s="1" t="str">
        <f t="shared" si="15"/>
        <v xml:space="preserve"> 1</v>
      </c>
      <c r="F61" s="1" t="str">
        <f t="shared" si="15"/>
        <v xml:space="preserve"> 3</v>
      </c>
      <c r="G61" s="1">
        <f t="shared" si="16"/>
        <v>11</v>
      </c>
      <c r="H61" s="1">
        <f t="shared" si="16"/>
        <v>13</v>
      </c>
      <c r="I61" s="5" t="str">
        <f t="shared" si="17"/>
        <v>TEAM 11</v>
      </c>
      <c r="J61" s="5" t="str">
        <f t="shared" si="17"/>
        <v>TEAM 13</v>
      </c>
      <c r="K61" s="197" t="s">
        <v>150</v>
      </c>
      <c r="L61" s="197" t="s">
        <v>152</v>
      </c>
      <c r="M61" s="34" t="s">
        <v>11</v>
      </c>
      <c r="N61" s="1" t="str">
        <f t="shared" si="3"/>
        <v>11</v>
      </c>
      <c r="O61" s="1" t="str">
        <f t="shared" si="3"/>
        <v>13</v>
      </c>
      <c r="P61" s="1">
        <f t="shared" si="4"/>
        <v>21</v>
      </c>
      <c r="Q61" s="1">
        <f t="shared" si="4"/>
        <v>23</v>
      </c>
      <c r="R61" s="5" t="str">
        <f t="shared" si="5"/>
        <v>TEAM 21</v>
      </c>
      <c r="S61" s="5" t="str">
        <f t="shared" si="5"/>
        <v>TEAM 23</v>
      </c>
      <c r="T61" s="35" t="s">
        <v>697</v>
      </c>
      <c r="Y61" s="5" t="str">
        <f t="shared" si="6"/>
        <v xml:space="preserve">TEAM </v>
      </c>
      <c r="Z61" s="5" t="str">
        <f t="shared" si="6"/>
        <v xml:space="preserve">TEAM </v>
      </c>
      <c r="AA61" s="36" t="s">
        <v>698</v>
      </c>
      <c r="AB61" s="1" t="str">
        <f t="shared" si="7"/>
        <v xml:space="preserve">M </v>
      </c>
      <c r="AC61" s="1" t="str">
        <f t="shared" si="7"/>
        <v xml:space="preserve">M </v>
      </c>
      <c r="AD61" s="1" t="e">
        <f t="shared" ref="AD61:AE76" si="18">AB61+10</f>
        <v>#VALUE!</v>
      </c>
      <c r="AE61" s="1" t="e">
        <f t="shared" si="18"/>
        <v>#VALUE!</v>
      </c>
      <c r="AF61" s="5" t="e">
        <f t="shared" si="9"/>
        <v>#VALUE!</v>
      </c>
      <c r="AG61" s="260" t="e">
        <f t="shared" si="9"/>
        <v>#VALUE!</v>
      </c>
      <c r="AH61" s="265" t="s">
        <v>102</v>
      </c>
      <c r="AI61" s="1" t="e">
        <f t="shared" si="10"/>
        <v>#VALUE!</v>
      </c>
      <c r="AJ61" s="1" t="e">
        <f t="shared" si="10"/>
        <v>#VALUE!</v>
      </c>
      <c r="AK61" s="1">
        <v>47</v>
      </c>
      <c r="AL61" s="1">
        <v>49</v>
      </c>
      <c r="AM61" s="5" t="str">
        <f t="shared" si="11"/>
        <v>TEAM 47</v>
      </c>
      <c r="AN61" s="5" t="str">
        <f t="shared" si="11"/>
        <v>TEAM 49</v>
      </c>
      <c r="AO61" s="272" t="s">
        <v>103</v>
      </c>
      <c r="AP61" s="1" t="str">
        <f t="shared" si="12"/>
        <v>47</v>
      </c>
      <c r="AQ61" s="1" t="str">
        <f t="shared" si="12"/>
        <v>49</v>
      </c>
      <c r="AR61" s="1">
        <f t="shared" si="13"/>
        <v>57</v>
      </c>
      <c r="AS61" s="1">
        <f t="shared" si="13"/>
        <v>59</v>
      </c>
      <c r="AT61" s="5" t="str">
        <f t="shared" si="14"/>
        <v>TEAM 57</v>
      </c>
      <c r="AU61" s="266" t="str">
        <f t="shared" si="14"/>
        <v>TEAM 59</v>
      </c>
    </row>
    <row r="62" spans="1:47" ht="14" thickTop="1" thickBot="1" x14ac:dyDescent="0.35">
      <c r="A62" s="32" t="s">
        <v>10</v>
      </c>
      <c r="B62" s="5" t="s">
        <v>100</v>
      </c>
      <c r="C62" s="5" t="s">
        <v>99</v>
      </c>
      <c r="D62" s="33" t="s">
        <v>175</v>
      </c>
      <c r="E62" s="1" t="str">
        <f t="shared" si="15"/>
        <v xml:space="preserve"> 8</v>
      </c>
      <c r="F62" s="1" t="str">
        <f t="shared" si="15"/>
        <v xml:space="preserve"> 4</v>
      </c>
      <c r="G62" s="1">
        <f t="shared" si="16"/>
        <v>18</v>
      </c>
      <c r="H62" s="1">
        <f t="shared" si="16"/>
        <v>14</v>
      </c>
      <c r="I62" s="5" t="str">
        <f t="shared" si="17"/>
        <v>TEAM 18</v>
      </c>
      <c r="J62" s="5" t="str">
        <f t="shared" si="17"/>
        <v>TEAM 14</v>
      </c>
      <c r="K62" s="197" t="s">
        <v>157</v>
      </c>
      <c r="L62" s="197" t="s">
        <v>153</v>
      </c>
      <c r="M62" s="34" t="s">
        <v>11</v>
      </c>
      <c r="N62" s="1" t="str">
        <f t="shared" si="3"/>
        <v>18</v>
      </c>
      <c r="O62" s="1" t="str">
        <f t="shared" si="3"/>
        <v>14</v>
      </c>
      <c r="P62" s="1">
        <f t="shared" si="4"/>
        <v>28</v>
      </c>
      <c r="Q62" s="1">
        <f t="shared" si="4"/>
        <v>24</v>
      </c>
      <c r="R62" s="5" t="str">
        <f t="shared" si="5"/>
        <v>TEAM 28</v>
      </c>
      <c r="S62" s="5" t="str">
        <f t="shared" si="5"/>
        <v>TEAM 24</v>
      </c>
      <c r="T62" s="35" t="s">
        <v>697</v>
      </c>
      <c r="Y62" s="5" t="str">
        <f t="shared" si="6"/>
        <v xml:space="preserve">TEAM </v>
      </c>
      <c r="Z62" s="5" t="str">
        <f t="shared" si="6"/>
        <v xml:space="preserve">TEAM </v>
      </c>
      <c r="AA62" s="36" t="s">
        <v>698</v>
      </c>
      <c r="AB62" s="1" t="str">
        <f t="shared" si="7"/>
        <v xml:space="preserve">M </v>
      </c>
      <c r="AC62" s="1" t="str">
        <f t="shared" si="7"/>
        <v xml:space="preserve">M </v>
      </c>
      <c r="AD62" s="1" t="e">
        <f t="shared" si="18"/>
        <v>#VALUE!</v>
      </c>
      <c r="AE62" s="1" t="e">
        <f t="shared" si="18"/>
        <v>#VALUE!</v>
      </c>
      <c r="AF62" s="5" t="e">
        <f t="shared" si="9"/>
        <v>#VALUE!</v>
      </c>
      <c r="AG62" s="260" t="e">
        <f t="shared" si="9"/>
        <v>#VALUE!</v>
      </c>
      <c r="AH62" s="265" t="s">
        <v>102</v>
      </c>
      <c r="AI62" s="1" t="e">
        <f t="shared" si="10"/>
        <v>#VALUE!</v>
      </c>
      <c r="AJ62" s="1" t="e">
        <f t="shared" si="10"/>
        <v>#VALUE!</v>
      </c>
      <c r="AK62" s="1">
        <v>54</v>
      </c>
      <c r="AL62" s="1">
        <v>50</v>
      </c>
      <c r="AM62" s="5" t="str">
        <f t="shared" si="11"/>
        <v>TEAM 54</v>
      </c>
      <c r="AN62" s="5" t="str">
        <f t="shared" si="11"/>
        <v>TEAM 50</v>
      </c>
      <c r="AO62" s="272" t="s">
        <v>103</v>
      </c>
      <c r="AP62" s="1" t="str">
        <f t="shared" si="12"/>
        <v>54</v>
      </c>
      <c r="AQ62" s="1" t="str">
        <f t="shared" si="12"/>
        <v>50</v>
      </c>
      <c r="AR62" s="1">
        <f t="shared" si="13"/>
        <v>64</v>
      </c>
      <c r="AS62" s="1">
        <f t="shared" si="13"/>
        <v>60</v>
      </c>
      <c r="AT62" s="5" t="str">
        <f t="shared" si="14"/>
        <v>TEAM 64</v>
      </c>
      <c r="AU62" s="266" t="str">
        <f t="shared" si="14"/>
        <v>TEAM 60</v>
      </c>
    </row>
    <row r="63" spans="1:47" ht="14" thickTop="1" thickBot="1" x14ac:dyDescent="0.35">
      <c r="A63" s="32" t="s">
        <v>10</v>
      </c>
      <c r="B63" s="5" t="s">
        <v>95</v>
      </c>
      <c r="C63" s="5" t="s">
        <v>92</v>
      </c>
      <c r="D63" s="33" t="s">
        <v>175</v>
      </c>
      <c r="E63" s="1" t="str">
        <f t="shared" si="15"/>
        <v xml:space="preserve"> 9</v>
      </c>
      <c r="F63" s="1" t="str">
        <f t="shared" si="15"/>
        <v xml:space="preserve"> 6</v>
      </c>
      <c r="G63" s="1">
        <f t="shared" si="16"/>
        <v>19</v>
      </c>
      <c r="H63" s="1">
        <f t="shared" si="16"/>
        <v>16</v>
      </c>
      <c r="I63" s="5" t="str">
        <f t="shared" si="17"/>
        <v>TEAM 19</v>
      </c>
      <c r="J63" s="5" t="str">
        <f t="shared" si="17"/>
        <v>TEAM 16</v>
      </c>
      <c r="K63" s="197" t="s">
        <v>158</v>
      </c>
      <c r="L63" s="197" t="s">
        <v>155</v>
      </c>
      <c r="M63" s="34" t="s">
        <v>11</v>
      </c>
      <c r="N63" s="1" t="str">
        <f t="shared" si="3"/>
        <v>19</v>
      </c>
      <c r="O63" s="1" t="str">
        <f t="shared" si="3"/>
        <v>16</v>
      </c>
      <c r="P63" s="1">
        <f t="shared" si="4"/>
        <v>29</v>
      </c>
      <c r="Q63" s="1">
        <f t="shared" si="4"/>
        <v>26</v>
      </c>
      <c r="R63" s="5" t="str">
        <f t="shared" si="5"/>
        <v>TEAM 29</v>
      </c>
      <c r="S63" s="5" t="str">
        <f t="shared" si="5"/>
        <v>TEAM 26</v>
      </c>
      <c r="T63" s="35" t="s">
        <v>697</v>
      </c>
      <c r="Y63" s="5" t="str">
        <f t="shared" si="6"/>
        <v xml:space="preserve">TEAM </v>
      </c>
      <c r="Z63" s="5" t="str">
        <f t="shared" si="6"/>
        <v xml:space="preserve">TEAM </v>
      </c>
      <c r="AA63" s="36" t="s">
        <v>698</v>
      </c>
      <c r="AB63" s="1" t="str">
        <f t="shared" si="7"/>
        <v xml:space="preserve">M </v>
      </c>
      <c r="AC63" s="1" t="str">
        <f t="shared" si="7"/>
        <v xml:space="preserve">M </v>
      </c>
      <c r="AD63" s="1" t="e">
        <f t="shared" si="18"/>
        <v>#VALUE!</v>
      </c>
      <c r="AE63" s="1" t="e">
        <f t="shared" si="18"/>
        <v>#VALUE!</v>
      </c>
      <c r="AF63" s="5" t="e">
        <f t="shared" si="9"/>
        <v>#VALUE!</v>
      </c>
      <c r="AG63" s="260" t="e">
        <f t="shared" si="9"/>
        <v>#VALUE!</v>
      </c>
      <c r="AH63" s="265" t="s">
        <v>102</v>
      </c>
      <c r="AI63" s="1" t="e">
        <f t="shared" si="10"/>
        <v>#VALUE!</v>
      </c>
      <c r="AJ63" s="1" t="e">
        <f t="shared" si="10"/>
        <v>#VALUE!</v>
      </c>
      <c r="AK63" s="1">
        <v>55</v>
      </c>
      <c r="AL63" s="1">
        <v>52</v>
      </c>
      <c r="AM63" s="5" t="str">
        <f t="shared" si="11"/>
        <v>TEAM 55</v>
      </c>
      <c r="AN63" s="5" t="str">
        <f t="shared" si="11"/>
        <v>TEAM 52</v>
      </c>
      <c r="AO63" s="272" t="s">
        <v>103</v>
      </c>
      <c r="AP63" s="1" t="str">
        <f t="shared" si="12"/>
        <v>55</v>
      </c>
      <c r="AQ63" s="1" t="str">
        <f t="shared" si="12"/>
        <v>52</v>
      </c>
      <c r="AR63" s="1">
        <f t="shared" si="13"/>
        <v>65</v>
      </c>
      <c r="AS63" s="1">
        <f t="shared" si="13"/>
        <v>62</v>
      </c>
      <c r="AT63" s="5" t="str">
        <f t="shared" si="14"/>
        <v>TEAM 65</v>
      </c>
      <c r="AU63" s="266" t="str">
        <f t="shared" si="14"/>
        <v>TEAM 62</v>
      </c>
    </row>
    <row r="64" spans="1:47" ht="14" thickTop="1" thickBot="1" x14ac:dyDescent="0.35">
      <c r="A64" s="69" t="s">
        <v>10</v>
      </c>
      <c r="B64" s="5" t="s">
        <v>98</v>
      </c>
      <c r="C64" s="5" t="s">
        <v>96</v>
      </c>
      <c r="D64" s="33" t="s">
        <v>175</v>
      </c>
      <c r="E64" s="1" t="str">
        <f t="shared" si="15"/>
        <v xml:space="preserve"> 7</v>
      </c>
      <c r="F64" s="1" t="str">
        <f t="shared" si="15"/>
        <v xml:space="preserve"> 2</v>
      </c>
      <c r="G64" s="1">
        <f t="shared" si="16"/>
        <v>17</v>
      </c>
      <c r="H64" s="1">
        <f t="shared" si="16"/>
        <v>12</v>
      </c>
      <c r="I64" s="5" t="str">
        <f t="shared" si="17"/>
        <v>TEAM 17</v>
      </c>
      <c r="J64" s="5" t="str">
        <f t="shared" si="17"/>
        <v>TEAM 12</v>
      </c>
      <c r="K64" s="197" t="s">
        <v>156</v>
      </c>
      <c r="L64" s="197" t="s">
        <v>151</v>
      </c>
      <c r="M64" s="34" t="s">
        <v>11</v>
      </c>
      <c r="N64" s="1" t="str">
        <f t="shared" si="3"/>
        <v>17</v>
      </c>
      <c r="O64" s="1" t="str">
        <f t="shared" si="3"/>
        <v>12</v>
      </c>
      <c r="P64" s="1">
        <f t="shared" si="4"/>
        <v>27</v>
      </c>
      <c r="Q64" s="1">
        <f t="shared" si="4"/>
        <v>22</v>
      </c>
      <c r="R64" s="5" t="str">
        <f t="shared" si="5"/>
        <v>TEAM 27</v>
      </c>
      <c r="S64" s="5" t="str">
        <f t="shared" si="5"/>
        <v>TEAM 22</v>
      </c>
      <c r="T64" s="35" t="s">
        <v>697</v>
      </c>
      <c r="Y64" s="5" t="str">
        <f t="shared" si="6"/>
        <v xml:space="preserve">TEAM </v>
      </c>
      <c r="Z64" s="5" t="str">
        <f t="shared" si="6"/>
        <v xml:space="preserve">TEAM </v>
      </c>
      <c r="AA64" s="36" t="s">
        <v>698</v>
      </c>
      <c r="AB64" s="1" t="str">
        <f t="shared" si="7"/>
        <v xml:space="preserve">M </v>
      </c>
      <c r="AC64" s="1" t="str">
        <f t="shared" si="7"/>
        <v xml:space="preserve">M </v>
      </c>
      <c r="AD64" s="1" t="e">
        <f t="shared" si="18"/>
        <v>#VALUE!</v>
      </c>
      <c r="AE64" s="1" t="e">
        <f t="shared" si="18"/>
        <v>#VALUE!</v>
      </c>
      <c r="AF64" s="5" t="e">
        <f t="shared" si="9"/>
        <v>#VALUE!</v>
      </c>
      <c r="AG64" s="260" t="e">
        <f t="shared" si="9"/>
        <v>#VALUE!</v>
      </c>
      <c r="AH64" s="265" t="s">
        <v>102</v>
      </c>
      <c r="AI64" s="1" t="e">
        <f t="shared" si="10"/>
        <v>#VALUE!</v>
      </c>
      <c r="AJ64" s="1" t="e">
        <f t="shared" si="10"/>
        <v>#VALUE!</v>
      </c>
      <c r="AK64" s="1">
        <v>53</v>
      </c>
      <c r="AL64" s="1">
        <v>48</v>
      </c>
      <c r="AM64" s="5" t="str">
        <f t="shared" si="11"/>
        <v>TEAM 53</v>
      </c>
      <c r="AN64" s="5" t="str">
        <f t="shared" si="11"/>
        <v>TEAM 48</v>
      </c>
      <c r="AO64" s="272" t="s">
        <v>103</v>
      </c>
      <c r="AP64" s="1" t="str">
        <f t="shared" si="12"/>
        <v>53</v>
      </c>
      <c r="AQ64" s="1" t="str">
        <f t="shared" si="12"/>
        <v>48</v>
      </c>
      <c r="AR64" s="1">
        <f t="shared" si="13"/>
        <v>63</v>
      </c>
      <c r="AS64" s="1">
        <f t="shared" si="13"/>
        <v>58</v>
      </c>
      <c r="AT64" s="5" t="str">
        <f t="shared" si="14"/>
        <v>TEAM 63</v>
      </c>
      <c r="AU64" s="266" t="str">
        <f t="shared" si="14"/>
        <v>TEAM 58</v>
      </c>
    </row>
    <row r="65" spans="1:47" ht="14" thickTop="1" thickBot="1" x14ac:dyDescent="0.35">
      <c r="A65" s="32" t="s">
        <v>10</v>
      </c>
      <c r="B65" s="5" t="s">
        <v>92</v>
      </c>
      <c r="C65" s="5" t="s">
        <v>97</v>
      </c>
      <c r="D65" s="33" t="s">
        <v>175</v>
      </c>
      <c r="E65" s="1" t="str">
        <f t="shared" si="15"/>
        <v xml:space="preserve"> 6</v>
      </c>
      <c r="F65" s="1" t="str">
        <f t="shared" si="15"/>
        <v xml:space="preserve"> 1</v>
      </c>
      <c r="G65" s="1">
        <f t="shared" si="16"/>
        <v>16</v>
      </c>
      <c r="H65" s="1">
        <f t="shared" si="16"/>
        <v>11</v>
      </c>
      <c r="I65" s="5" t="str">
        <f t="shared" si="17"/>
        <v>TEAM 16</v>
      </c>
      <c r="J65" s="5" t="str">
        <f t="shared" si="17"/>
        <v>TEAM 11</v>
      </c>
      <c r="K65" s="197" t="s">
        <v>155</v>
      </c>
      <c r="L65" s="197" t="s">
        <v>150</v>
      </c>
      <c r="M65" s="34" t="s">
        <v>11</v>
      </c>
      <c r="N65" s="1" t="str">
        <f t="shared" si="3"/>
        <v>16</v>
      </c>
      <c r="O65" s="1" t="str">
        <f t="shared" si="3"/>
        <v>11</v>
      </c>
      <c r="P65" s="1">
        <f t="shared" si="4"/>
        <v>26</v>
      </c>
      <c r="Q65" s="1">
        <f t="shared" si="4"/>
        <v>21</v>
      </c>
      <c r="R65" s="5" t="str">
        <f t="shared" si="5"/>
        <v>TEAM 26</v>
      </c>
      <c r="S65" s="5" t="str">
        <f t="shared" si="5"/>
        <v>TEAM 21</v>
      </c>
      <c r="T65" s="35" t="s">
        <v>697</v>
      </c>
      <c r="Y65" s="5" t="str">
        <f t="shared" si="6"/>
        <v xml:space="preserve">TEAM </v>
      </c>
      <c r="Z65" s="5" t="str">
        <f t="shared" si="6"/>
        <v xml:space="preserve">TEAM </v>
      </c>
      <c r="AA65" s="36" t="s">
        <v>698</v>
      </c>
      <c r="AB65" s="1" t="str">
        <f t="shared" si="7"/>
        <v xml:space="preserve">M </v>
      </c>
      <c r="AC65" s="1" t="str">
        <f t="shared" si="7"/>
        <v xml:space="preserve">M </v>
      </c>
      <c r="AD65" s="1" t="e">
        <f t="shared" si="18"/>
        <v>#VALUE!</v>
      </c>
      <c r="AE65" s="1" t="e">
        <f t="shared" si="18"/>
        <v>#VALUE!</v>
      </c>
      <c r="AF65" s="5" t="e">
        <f t="shared" si="9"/>
        <v>#VALUE!</v>
      </c>
      <c r="AG65" s="260" t="e">
        <f t="shared" si="9"/>
        <v>#VALUE!</v>
      </c>
      <c r="AH65" s="265" t="s">
        <v>102</v>
      </c>
      <c r="AI65" s="1" t="e">
        <f t="shared" si="10"/>
        <v>#VALUE!</v>
      </c>
      <c r="AJ65" s="1" t="e">
        <f t="shared" si="10"/>
        <v>#VALUE!</v>
      </c>
      <c r="AK65" s="1">
        <v>52</v>
      </c>
      <c r="AL65" s="1">
        <v>47</v>
      </c>
      <c r="AM65" s="5" t="str">
        <f t="shared" si="11"/>
        <v>TEAM 52</v>
      </c>
      <c r="AN65" s="5" t="str">
        <f t="shared" si="11"/>
        <v>TEAM 47</v>
      </c>
      <c r="AO65" s="272" t="s">
        <v>103</v>
      </c>
      <c r="AP65" s="1" t="str">
        <f t="shared" si="12"/>
        <v>52</v>
      </c>
      <c r="AQ65" s="1" t="str">
        <f t="shared" si="12"/>
        <v>47</v>
      </c>
      <c r="AR65" s="1">
        <f t="shared" si="13"/>
        <v>62</v>
      </c>
      <c r="AS65" s="1">
        <f t="shared" si="13"/>
        <v>57</v>
      </c>
      <c r="AT65" s="5" t="str">
        <f t="shared" si="14"/>
        <v>TEAM 62</v>
      </c>
      <c r="AU65" s="266" t="str">
        <f t="shared" si="14"/>
        <v>TEAM 57</v>
      </c>
    </row>
    <row r="66" spans="1:47" ht="14" thickTop="1" thickBot="1" x14ac:dyDescent="0.35">
      <c r="A66" s="32" t="s">
        <v>10</v>
      </c>
      <c r="B66" s="5" t="s">
        <v>96</v>
      </c>
      <c r="C66" s="5" t="s">
        <v>101</v>
      </c>
      <c r="D66" s="33" t="s">
        <v>175</v>
      </c>
      <c r="E66" s="1" t="str">
        <f t="shared" si="15"/>
        <v xml:space="preserve"> 2</v>
      </c>
      <c r="F66" s="1" t="str">
        <f t="shared" si="15"/>
        <v>10</v>
      </c>
      <c r="G66" s="1">
        <f t="shared" si="16"/>
        <v>12</v>
      </c>
      <c r="H66" s="1">
        <f t="shared" si="16"/>
        <v>20</v>
      </c>
      <c r="I66" s="5" t="str">
        <f t="shared" si="17"/>
        <v>TEAM 12</v>
      </c>
      <c r="J66" s="5" t="str">
        <f t="shared" si="17"/>
        <v>TEAM 20</v>
      </c>
      <c r="K66" s="197" t="s">
        <v>151</v>
      </c>
      <c r="L66" s="197" t="s">
        <v>159</v>
      </c>
      <c r="M66" s="34" t="s">
        <v>11</v>
      </c>
      <c r="N66" s="1" t="str">
        <f t="shared" si="3"/>
        <v>12</v>
      </c>
      <c r="O66" s="1" t="str">
        <f t="shared" si="3"/>
        <v>20</v>
      </c>
      <c r="P66" s="1">
        <f t="shared" si="4"/>
        <v>22</v>
      </c>
      <c r="Q66" s="1">
        <f t="shared" si="4"/>
        <v>30</v>
      </c>
      <c r="R66" s="5" t="str">
        <f t="shared" si="5"/>
        <v>TEAM 22</v>
      </c>
      <c r="S66" s="5" t="str">
        <f t="shared" si="5"/>
        <v>TEAM 30</v>
      </c>
      <c r="T66" s="35" t="s">
        <v>697</v>
      </c>
      <c r="Y66" s="5" t="str">
        <f t="shared" si="6"/>
        <v xml:space="preserve">TEAM </v>
      </c>
      <c r="Z66" s="5" t="str">
        <f t="shared" si="6"/>
        <v xml:space="preserve">TEAM </v>
      </c>
      <c r="AA66" s="36" t="s">
        <v>698</v>
      </c>
      <c r="AB66" s="1" t="str">
        <f t="shared" si="7"/>
        <v xml:space="preserve">M </v>
      </c>
      <c r="AC66" s="1" t="str">
        <f t="shared" si="7"/>
        <v xml:space="preserve">M </v>
      </c>
      <c r="AD66" s="1" t="e">
        <f t="shared" si="18"/>
        <v>#VALUE!</v>
      </c>
      <c r="AE66" s="1" t="e">
        <f t="shared" si="18"/>
        <v>#VALUE!</v>
      </c>
      <c r="AF66" s="5" t="e">
        <f t="shared" si="9"/>
        <v>#VALUE!</v>
      </c>
      <c r="AG66" s="260" t="e">
        <f t="shared" si="9"/>
        <v>#VALUE!</v>
      </c>
      <c r="AH66" s="265" t="s">
        <v>102</v>
      </c>
      <c r="AI66" s="1" t="e">
        <f t="shared" si="10"/>
        <v>#VALUE!</v>
      </c>
      <c r="AJ66" s="1" t="e">
        <f t="shared" si="10"/>
        <v>#VALUE!</v>
      </c>
      <c r="AK66" s="1">
        <v>48</v>
      </c>
      <c r="AL66" s="1">
        <v>56</v>
      </c>
      <c r="AM66" s="5" t="str">
        <f t="shared" si="11"/>
        <v>TEAM 48</v>
      </c>
      <c r="AN66" s="5" t="str">
        <f t="shared" si="11"/>
        <v>TEAM 56</v>
      </c>
      <c r="AO66" s="272" t="s">
        <v>103</v>
      </c>
      <c r="AP66" s="1" t="str">
        <f t="shared" si="12"/>
        <v>48</v>
      </c>
      <c r="AQ66" s="1" t="str">
        <f t="shared" si="12"/>
        <v>56</v>
      </c>
      <c r="AR66" s="1">
        <f t="shared" si="13"/>
        <v>58</v>
      </c>
      <c r="AS66" s="1">
        <f t="shared" si="13"/>
        <v>66</v>
      </c>
      <c r="AT66" s="5" t="str">
        <f t="shared" si="14"/>
        <v>TEAM 58</v>
      </c>
      <c r="AU66" s="266" t="str">
        <f t="shared" si="14"/>
        <v>TEAM 66</v>
      </c>
    </row>
    <row r="67" spans="1:47" ht="14" thickTop="1" thickBot="1" x14ac:dyDescent="0.35">
      <c r="A67" s="32" t="s">
        <v>10</v>
      </c>
      <c r="B67" s="5" t="s">
        <v>94</v>
      </c>
      <c r="C67" s="5" t="s">
        <v>99</v>
      </c>
      <c r="D67" s="33" t="s">
        <v>175</v>
      </c>
      <c r="E67" s="1" t="str">
        <f t="shared" si="15"/>
        <v xml:space="preserve"> 5</v>
      </c>
      <c r="F67" s="1" t="str">
        <f t="shared" si="15"/>
        <v xml:space="preserve"> 4</v>
      </c>
      <c r="G67" s="1">
        <f t="shared" si="16"/>
        <v>15</v>
      </c>
      <c r="H67" s="1">
        <f t="shared" si="16"/>
        <v>14</v>
      </c>
      <c r="I67" s="5" t="str">
        <f t="shared" si="17"/>
        <v>TEAM 15</v>
      </c>
      <c r="J67" s="5" t="str">
        <f t="shared" si="17"/>
        <v>TEAM 14</v>
      </c>
      <c r="K67" s="197" t="s">
        <v>154</v>
      </c>
      <c r="L67" s="197" t="s">
        <v>153</v>
      </c>
      <c r="M67" s="34" t="s">
        <v>11</v>
      </c>
      <c r="N67" s="1" t="str">
        <f t="shared" si="3"/>
        <v>15</v>
      </c>
      <c r="O67" s="1" t="str">
        <f t="shared" si="3"/>
        <v>14</v>
      </c>
      <c r="P67" s="1">
        <f t="shared" si="4"/>
        <v>25</v>
      </c>
      <c r="Q67" s="1">
        <f t="shared" si="4"/>
        <v>24</v>
      </c>
      <c r="R67" s="5" t="str">
        <f t="shared" si="5"/>
        <v>TEAM 25</v>
      </c>
      <c r="S67" s="5" t="str">
        <f t="shared" si="5"/>
        <v>TEAM 24</v>
      </c>
      <c r="T67" s="35" t="s">
        <v>697</v>
      </c>
      <c r="Y67" s="5" t="str">
        <f t="shared" si="6"/>
        <v xml:space="preserve">TEAM </v>
      </c>
      <c r="Z67" s="5" t="str">
        <f t="shared" si="6"/>
        <v xml:space="preserve">TEAM </v>
      </c>
      <c r="AA67" s="36" t="s">
        <v>698</v>
      </c>
      <c r="AB67" s="1" t="str">
        <f t="shared" si="7"/>
        <v xml:space="preserve">M </v>
      </c>
      <c r="AC67" s="1" t="str">
        <f t="shared" si="7"/>
        <v xml:space="preserve">M </v>
      </c>
      <c r="AD67" s="1" t="e">
        <f t="shared" si="18"/>
        <v>#VALUE!</v>
      </c>
      <c r="AE67" s="1" t="e">
        <f t="shared" si="18"/>
        <v>#VALUE!</v>
      </c>
      <c r="AF67" s="5" t="e">
        <f t="shared" si="9"/>
        <v>#VALUE!</v>
      </c>
      <c r="AG67" s="260" t="e">
        <f t="shared" si="9"/>
        <v>#VALUE!</v>
      </c>
      <c r="AH67" s="265" t="s">
        <v>102</v>
      </c>
      <c r="AI67" s="1" t="e">
        <f t="shared" si="10"/>
        <v>#VALUE!</v>
      </c>
      <c r="AJ67" s="1" t="e">
        <f t="shared" si="10"/>
        <v>#VALUE!</v>
      </c>
      <c r="AK67" s="1">
        <v>51</v>
      </c>
      <c r="AL67" s="1">
        <v>50</v>
      </c>
      <c r="AM67" s="5" t="str">
        <f t="shared" si="11"/>
        <v>TEAM 51</v>
      </c>
      <c r="AN67" s="5" t="str">
        <f t="shared" si="11"/>
        <v>TEAM 50</v>
      </c>
      <c r="AO67" s="272" t="s">
        <v>103</v>
      </c>
      <c r="AP67" s="1" t="str">
        <f t="shared" si="12"/>
        <v>51</v>
      </c>
      <c r="AQ67" s="1" t="str">
        <f t="shared" si="12"/>
        <v>50</v>
      </c>
      <c r="AR67" s="1">
        <f t="shared" si="13"/>
        <v>61</v>
      </c>
      <c r="AS67" s="1">
        <f t="shared" si="13"/>
        <v>60</v>
      </c>
      <c r="AT67" s="5" t="str">
        <f t="shared" si="14"/>
        <v>TEAM 61</v>
      </c>
      <c r="AU67" s="266" t="str">
        <f t="shared" si="14"/>
        <v>TEAM 60</v>
      </c>
    </row>
    <row r="68" spans="1:47" ht="14" thickTop="1" thickBot="1" x14ac:dyDescent="0.35">
      <c r="A68" s="32" t="s">
        <v>10</v>
      </c>
      <c r="B68" s="5" t="s">
        <v>93</v>
      </c>
      <c r="C68" s="5" t="s">
        <v>100</v>
      </c>
      <c r="D68" s="33" t="s">
        <v>175</v>
      </c>
      <c r="E68" s="1" t="str">
        <f t="shared" si="15"/>
        <v xml:space="preserve"> 3</v>
      </c>
      <c r="F68" s="1" t="str">
        <f t="shared" si="15"/>
        <v xml:space="preserve"> 8</v>
      </c>
      <c r="G68" s="1">
        <f t="shared" si="16"/>
        <v>13</v>
      </c>
      <c r="H68" s="1">
        <f t="shared" si="16"/>
        <v>18</v>
      </c>
      <c r="I68" s="5" t="str">
        <f t="shared" si="17"/>
        <v>TEAM 13</v>
      </c>
      <c r="J68" s="5" t="str">
        <f t="shared" si="17"/>
        <v>TEAM 18</v>
      </c>
      <c r="K68" s="197" t="s">
        <v>152</v>
      </c>
      <c r="L68" s="197" t="s">
        <v>157</v>
      </c>
      <c r="M68" s="34" t="s">
        <v>11</v>
      </c>
      <c r="N68" s="1" t="str">
        <f t="shared" si="3"/>
        <v>13</v>
      </c>
      <c r="O68" s="1" t="str">
        <f t="shared" si="3"/>
        <v>18</v>
      </c>
      <c r="P68" s="1">
        <f t="shared" si="4"/>
        <v>23</v>
      </c>
      <c r="Q68" s="1">
        <f t="shared" si="4"/>
        <v>28</v>
      </c>
      <c r="R68" s="5" t="str">
        <f t="shared" si="5"/>
        <v>TEAM 23</v>
      </c>
      <c r="S68" s="5" t="str">
        <f t="shared" si="5"/>
        <v>TEAM 28</v>
      </c>
      <c r="T68" s="35" t="s">
        <v>697</v>
      </c>
      <c r="Y68" s="5" t="str">
        <f t="shared" si="6"/>
        <v xml:space="preserve">TEAM </v>
      </c>
      <c r="Z68" s="5" t="str">
        <f t="shared" si="6"/>
        <v xml:space="preserve">TEAM </v>
      </c>
      <c r="AA68" s="36" t="s">
        <v>698</v>
      </c>
      <c r="AB68" s="1" t="str">
        <f t="shared" si="7"/>
        <v xml:space="preserve">M </v>
      </c>
      <c r="AC68" s="1" t="str">
        <f t="shared" si="7"/>
        <v xml:space="preserve">M </v>
      </c>
      <c r="AD68" s="1" t="e">
        <f t="shared" si="18"/>
        <v>#VALUE!</v>
      </c>
      <c r="AE68" s="1" t="e">
        <f t="shared" si="18"/>
        <v>#VALUE!</v>
      </c>
      <c r="AF68" s="5" t="e">
        <f t="shared" si="9"/>
        <v>#VALUE!</v>
      </c>
      <c r="AG68" s="260" t="e">
        <f t="shared" si="9"/>
        <v>#VALUE!</v>
      </c>
      <c r="AH68" s="265" t="s">
        <v>102</v>
      </c>
      <c r="AI68" s="1" t="e">
        <f t="shared" si="10"/>
        <v>#VALUE!</v>
      </c>
      <c r="AJ68" s="1" t="e">
        <f t="shared" si="10"/>
        <v>#VALUE!</v>
      </c>
      <c r="AK68" s="1">
        <v>49</v>
      </c>
      <c r="AL68" s="1">
        <v>54</v>
      </c>
      <c r="AM68" s="5" t="str">
        <f t="shared" si="11"/>
        <v>TEAM 49</v>
      </c>
      <c r="AN68" s="5" t="str">
        <f t="shared" si="11"/>
        <v>TEAM 54</v>
      </c>
      <c r="AO68" s="272" t="s">
        <v>103</v>
      </c>
      <c r="AP68" s="1" t="str">
        <f t="shared" si="12"/>
        <v>49</v>
      </c>
      <c r="AQ68" s="1" t="str">
        <f t="shared" si="12"/>
        <v>54</v>
      </c>
      <c r="AR68" s="1">
        <f t="shared" si="13"/>
        <v>59</v>
      </c>
      <c r="AS68" s="1">
        <f t="shared" si="13"/>
        <v>64</v>
      </c>
      <c r="AT68" s="5" t="str">
        <f t="shared" si="14"/>
        <v>TEAM 59</v>
      </c>
      <c r="AU68" s="266" t="str">
        <f t="shared" si="14"/>
        <v>TEAM 64</v>
      </c>
    </row>
    <row r="69" spans="1:47" ht="14" thickTop="1" thickBot="1" x14ac:dyDescent="0.35">
      <c r="A69" s="32" t="s">
        <v>10</v>
      </c>
      <c r="B69" s="5" t="s">
        <v>95</v>
      </c>
      <c r="C69" s="5" t="s">
        <v>98</v>
      </c>
      <c r="D69" s="33" t="s">
        <v>175</v>
      </c>
      <c r="E69" s="1" t="str">
        <f t="shared" si="15"/>
        <v xml:space="preserve"> 9</v>
      </c>
      <c r="F69" s="1" t="str">
        <f t="shared" si="15"/>
        <v xml:space="preserve"> 7</v>
      </c>
      <c r="G69" s="1">
        <f t="shared" si="16"/>
        <v>19</v>
      </c>
      <c r="H69" s="1">
        <f t="shared" si="16"/>
        <v>17</v>
      </c>
      <c r="I69" s="5" t="str">
        <f t="shared" si="17"/>
        <v>TEAM 19</v>
      </c>
      <c r="J69" s="5" t="str">
        <f t="shared" si="17"/>
        <v>TEAM 17</v>
      </c>
      <c r="K69" s="197" t="s">
        <v>158</v>
      </c>
      <c r="L69" s="197" t="s">
        <v>156</v>
      </c>
      <c r="M69" s="34" t="s">
        <v>11</v>
      </c>
      <c r="N69" s="1" t="str">
        <f t="shared" si="3"/>
        <v>19</v>
      </c>
      <c r="O69" s="1" t="str">
        <f t="shared" si="3"/>
        <v>17</v>
      </c>
      <c r="P69" s="1">
        <f t="shared" si="4"/>
        <v>29</v>
      </c>
      <c r="Q69" s="1">
        <f t="shared" si="4"/>
        <v>27</v>
      </c>
      <c r="R69" s="5" t="str">
        <f t="shared" si="5"/>
        <v>TEAM 29</v>
      </c>
      <c r="S69" s="5" t="str">
        <f t="shared" si="5"/>
        <v>TEAM 27</v>
      </c>
      <c r="T69" s="35" t="s">
        <v>697</v>
      </c>
      <c r="Y69" s="5" t="str">
        <f t="shared" si="6"/>
        <v xml:space="preserve">TEAM </v>
      </c>
      <c r="Z69" s="5" t="str">
        <f t="shared" si="6"/>
        <v xml:space="preserve">TEAM </v>
      </c>
      <c r="AA69" s="36" t="s">
        <v>698</v>
      </c>
      <c r="AB69" s="1" t="str">
        <f t="shared" si="7"/>
        <v xml:space="preserve">M </v>
      </c>
      <c r="AC69" s="1" t="str">
        <f t="shared" si="7"/>
        <v xml:space="preserve">M </v>
      </c>
      <c r="AD69" s="1" t="e">
        <f t="shared" si="18"/>
        <v>#VALUE!</v>
      </c>
      <c r="AE69" s="1" t="e">
        <f t="shared" si="18"/>
        <v>#VALUE!</v>
      </c>
      <c r="AF69" s="5" t="e">
        <f t="shared" si="9"/>
        <v>#VALUE!</v>
      </c>
      <c r="AG69" s="260" t="e">
        <f t="shared" si="9"/>
        <v>#VALUE!</v>
      </c>
      <c r="AH69" s="265" t="s">
        <v>102</v>
      </c>
      <c r="AI69" s="1" t="e">
        <f t="shared" si="10"/>
        <v>#VALUE!</v>
      </c>
      <c r="AJ69" s="1" t="e">
        <f t="shared" si="10"/>
        <v>#VALUE!</v>
      </c>
      <c r="AK69" s="1">
        <v>55</v>
      </c>
      <c r="AL69" s="1">
        <v>53</v>
      </c>
      <c r="AM69" s="5" t="str">
        <f t="shared" si="11"/>
        <v>TEAM 55</v>
      </c>
      <c r="AN69" s="5" t="str">
        <f t="shared" si="11"/>
        <v>TEAM 53</v>
      </c>
      <c r="AO69" s="272" t="s">
        <v>103</v>
      </c>
      <c r="AP69" s="1" t="str">
        <f t="shared" si="12"/>
        <v>55</v>
      </c>
      <c r="AQ69" s="1" t="str">
        <f t="shared" si="12"/>
        <v>53</v>
      </c>
      <c r="AR69" s="1">
        <f t="shared" si="13"/>
        <v>65</v>
      </c>
      <c r="AS69" s="1">
        <f t="shared" si="13"/>
        <v>63</v>
      </c>
      <c r="AT69" s="5" t="str">
        <f t="shared" si="14"/>
        <v>TEAM 65</v>
      </c>
      <c r="AU69" s="266" t="str">
        <f t="shared" si="14"/>
        <v>TEAM 63</v>
      </c>
    </row>
    <row r="70" spans="1:47" ht="14" thickTop="1" thickBot="1" x14ac:dyDescent="0.35">
      <c r="A70" s="32" t="s">
        <v>10</v>
      </c>
      <c r="B70" s="5" t="s">
        <v>101</v>
      </c>
      <c r="C70" s="5" t="s">
        <v>95</v>
      </c>
      <c r="D70" s="33" t="s">
        <v>175</v>
      </c>
      <c r="E70" s="1" t="str">
        <f t="shared" si="15"/>
        <v>10</v>
      </c>
      <c r="F70" s="1" t="str">
        <f t="shared" si="15"/>
        <v xml:space="preserve"> 9</v>
      </c>
      <c r="G70" s="1">
        <f t="shared" si="16"/>
        <v>20</v>
      </c>
      <c r="H70" s="1">
        <f t="shared" si="16"/>
        <v>19</v>
      </c>
      <c r="I70" s="5" t="str">
        <f t="shared" si="17"/>
        <v>TEAM 20</v>
      </c>
      <c r="J70" s="5" t="str">
        <f t="shared" si="17"/>
        <v>TEAM 19</v>
      </c>
      <c r="K70" s="197" t="s">
        <v>159</v>
      </c>
      <c r="L70" s="197" t="s">
        <v>158</v>
      </c>
      <c r="M70" s="34" t="s">
        <v>11</v>
      </c>
      <c r="N70" s="1" t="str">
        <f t="shared" ref="N70:O94" si="19">RIGHT(I70,2)</f>
        <v>20</v>
      </c>
      <c r="O70" s="1" t="str">
        <f t="shared" si="19"/>
        <v>19</v>
      </c>
      <c r="P70" s="1">
        <f t="shared" ref="P70:Q94" si="20">N70+10</f>
        <v>30</v>
      </c>
      <c r="Q70" s="1">
        <f t="shared" si="20"/>
        <v>29</v>
      </c>
      <c r="R70" s="5" t="str">
        <f t="shared" ref="R70:S94" si="21">CONCATENATE("TEAM ",P70)</f>
        <v>TEAM 30</v>
      </c>
      <c r="S70" s="5" t="str">
        <f t="shared" si="21"/>
        <v>TEAM 29</v>
      </c>
      <c r="T70" s="35" t="s">
        <v>697</v>
      </c>
      <c r="Y70" s="5" t="str">
        <f t="shared" ref="Y70:Z94" si="22">CONCATENATE("TEAM ",W70)</f>
        <v xml:space="preserve">TEAM </v>
      </c>
      <c r="Z70" s="5" t="str">
        <f t="shared" si="22"/>
        <v xml:space="preserve">TEAM </v>
      </c>
      <c r="AA70" s="36" t="s">
        <v>698</v>
      </c>
      <c r="AB70" s="1" t="str">
        <f t="shared" ref="AB70:AC94" si="23">RIGHT(Y70,2)</f>
        <v xml:space="preserve">M </v>
      </c>
      <c r="AC70" s="1" t="str">
        <f t="shared" si="23"/>
        <v xml:space="preserve">M </v>
      </c>
      <c r="AD70" s="1" t="e">
        <f t="shared" si="18"/>
        <v>#VALUE!</v>
      </c>
      <c r="AE70" s="1" t="e">
        <f t="shared" si="18"/>
        <v>#VALUE!</v>
      </c>
      <c r="AF70" s="5" t="e">
        <f t="shared" ref="AF70:AG94" si="24">CONCATENATE("TEAM ",AD70)</f>
        <v>#VALUE!</v>
      </c>
      <c r="AG70" s="260" t="e">
        <f t="shared" si="24"/>
        <v>#VALUE!</v>
      </c>
      <c r="AH70" s="265" t="s">
        <v>102</v>
      </c>
      <c r="AI70" s="1" t="e">
        <f t="shared" ref="AI70:AJ94" si="25">RIGHT(AF70,2)</f>
        <v>#VALUE!</v>
      </c>
      <c r="AJ70" s="1" t="e">
        <f t="shared" si="25"/>
        <v>#VALUE!</v>
      </c>
      <c r="AK70" s="1">
        <v>56</v>
      </c>
      <c r="AL70" s="1">
        <v>55</v>
      </c>
      <c r="AM70" s="5" t="str">
        <f t="shared" ref="AM70:AN94" si="26">CONCATENATE("TEAM ",AK70)</f>
        <v>TEAM 56</v>
      </c>
      <c r="AN70" s="5" t="str">
        <f t="shared" si="26"/>
        <v>TEAM 55</v>
      </c>
      <c r="AO70" s="272" t="s">
        <v>103</v>
      </c>
      <c r="AP70" s="1" t="str">
        <f t="shared" ref="AP70:AQ94" si="27">RIGHT(AM70,2)</f>
        <v>56</v>
      </c>
      <c r="AQ70" s="1" t="str">
        <f t="shared" si="27"/>
        <v>55</v>
      </c>
      <c r="AR70" s="1">
        <f t="shared" ref="AR70:AS94" si="28">AP70+10</f>
        <v>66</v>
      </c>
      <c r="AS70" s="1">
        <f t="shared" si="28"/>
        <v>65</v>
      </c>
      <c r="AT70" s="5" t="str">
        <f t="shared" ref="AT70:AU94" si="29">CONCATENATE("TEAM ",AR70)</f>
        <v>TEAM 66</v>
      </c>
      <c r="AU70" s="266" t="str">
        <f t="shared" si="29"/>
        <v>TEAM 65</v>
      </c>
    </row>
    <row r="71" spans="1:47" ht="14" thickTop="1" thickBot="1" x14ac:dyDescent="0.35">
      <c r="A71" s="32" t="s">
        <v>10</v>
      </c>
      <c r="B71" s="5" t="s">
        <v>96</v>
      </c>
      <c r="C71" s="5" t="s">
        <v>94</v>
      </c>
      <c r="D71" s="33" t="s">
        <v>175</v>
      </c>
      <c r="E71" s="1" t="str">
        <f t="shared" si="15"/>
        <v xml:space="preserve"> 2</v>
      </c>
      <c r="F71" s="1" t="str">
        <f t="shared" si="15"/>
        <v xml:space="preserve"> 5</v>
      </c>
      <c r="G71" s="1">
        <f t="shared" si="16"/>
        <v>12</v>
      </c>
      <c r="H71" s="1">
        <f t="shared" si="16"/>
        <v>15</v>
      </c>
      <c r="I71" s="5" t="str">
        <f t="shared" si="17"/>
        <v>TEAM 12</v>
      </c>
      <c r="J71" s="5" t="str">
        <f t="shared" si="17"/>
        <v>TEAM 15</v>
      </c>
      <c r="K71" s="197" t="s">
        <v>151</v>
      </c>
      <c r="L71" s="197" t="s">
        <v>154</v>
      </c>
      <c r="M71" s="34" t="s">
        <v>11</v>
      </c>
      <c r="N71" s="1" t="str">
        <f t="shared" si="19"/>
        <v>12</v>
      </c>
      <c r="O71" s="1" t="str">
        <f t="shared" si="19"/>
        <v>15</v>
      </c>
      <c r="P71" s="1">
        <f t="shared" si="20"/>
        <v>22</v>
      </c>
      <c r="Q71" s="1">
        <f t="shared" si="20"/>
        <v>25</v>
      </c>
      <c r="R71" s="5" t="str">
        <f t="shared" si="21"/>
        <v>TEAM 22</v>
      </c>
      <c r="S71" s="5" t="str">
        <f t="shared" si="21"/>
        <v>TEAM 25</v>
      </c>
      <c r="T71" s="35" t="s">
        <v>697</v>
      </c>
      <c r="Y71" s="5" t="str">
        <f t="shared" si="22"/>
        <v xml:space="preserve">TEAM </v>
      </c>
      <c r="Z71" s="5" t="str">
        <f t="shared" si="22"/>
        <v xml:space="preserve">TEAM </v>
      </c>
      <c r="AA71" s="36" t="s">
        <v>698</v>
      </c>
      <c r="AB71" s="1" t="str">
        <f t="shared" si="23"/>
        <v xml:space="preserve">M </v>
      </c>
      <c r="AC71" s="1" t="str">
        <f t="shared" si="23"/>
        <v xml:space="preserve">M </v>
      </c>
      <c r="AD71" s="1" t="e">
        <f t="shared" si="18"/>
        <v>#VALUE!</v>
      </c>
      <c r="AE71" s="1" t="e">
        <f t="shared" si="18"/>
        <v>#VALUE!</v>
      </c>
      <c r="AF71" s="5" t="e">
        <f t="shared" si="24"/>
        <v>#VALUE!</v>
      </c>
      <c r="AG71" s="260" t="e">
        <f t="shared" si="24"/>
        <v>#VALUE!</v>
      </c>
      <c r="AH71" s="265" t="s">
        <v>102</v>
      </c>
      <c r="AI71" s="1" t="e">
        <f t="shared" si="25"/>
        <v>#VALUE!</v>
      </c>
      <c r="AJ71" s="1" t="e">
        <f t="shared" si="25"/>
        <v>#VALUE!</v>
      </c>
      <c r="AK71" s="1">
        <v>48</v>
      </c>
      <c r="AL71" s="1">
        <v>51</v>
      </c>
      <c r="AM71" s="5" t="str">
        <f t="shared" si="26"/>
        <v>TEAM 48</v>
      </c>
      <c r="AN71" s="5" t="str">
        <f t="shared" si="26"/>
        <v>TEAM 51</v>
      </c>
      <c r="AO71" s="272" t="s">
        <v>103</v>
      </c>
      <c r="AP71" s="1" t="str">
        <f t="shared" si="27"/>
        <v>48</v>
      </c>
      <c r="AQ71" s="1" t="str">
        <f t="shared" si="27"/>
        <v>51</v>
      </c>
      <c r="AR71" s="1">
        <f t="shared" si="28"/>
        <v>58</v>
      </c>
      <c r="AS71" s="1">
        <f t="shared" si="28"/>
        <v>61</v>
      </c>
      <c r="AT71" s="5" t="str">
        <f t="shared" si="29"/>
        <v>TEAM 58</v>
      </c>
      <c r="AU71" s="266" t="str">
        <f t="shared" si="29"/>
        <v>TEAM 61</v>
      </c>
    </row>
    <row r="72" spans="1:47" ht="14" thickTop="1" thickBot="1" x14ac:dyDescent="0.35">
      <c r="A72" s="32" t="s">
        <v>10</v>
      </c>
      <c r="B72" s="5" t="s">
        <v>98</v>
      </c>
      <c r="C72" s="5" t="s">
        <v>97</v>
      </c>
      <c r="D72" s="33" t="s">
        <v>175</v>
      </c>
      <c r="E72" s="1" t="str">
        <f t="shared" si="15"/>
        <v xml:space="preserve"> 7</v>
      </c>
      <c r="F72" s="1" t="str">
        <f t="shared" si="15"/>
        <v xml:space="preserve"> 1</v>
      </c>
      <c r="G72" s="1">
        <f t="shared" si="16"/>
        <v>17</v>
      </c>
      <c r="H72" s="1">
        <f t="shared" si="16"/>
        <v>11</v>
      </c>
      <c r="I72" s="5" t="str">
        <f t="shared" si="17"/>
        <v>TEAM 17</v>
      </c>
      <c r="J72" s="5" t="str">
        <f t="shared" si="17"/>
        <v>TEAM 11</v>
      </c>
      <c r="K72" s="197" t="s">
        <v>156</v>
      </c>
      <c r="L72" s="197" t="s">
        <v>150</v>
      </c>
      <c r="M72" s="34" t="s">
        <v>11</v>
      </c>
      <c r="N72" s="1" t="str">
        <f t="shared" si="19"/>
        <v>17</v>
      </c>
      <c r="O72" s="1" t="str">
        <f t="shared" si="19"/>
        <v>11</v>
      </c>
      <c r="P72" s="1">
        <f t="shared" si="20"/>
        <v>27</v>
      </c>
      <c r="Q72" s="1">
        <f t="shared" si="20"/>
        <v>21</v>
      </c>
      <c r="R72" s="5" t="str">
        <f t="shared" si="21"/>
        <v>TEAM 27</v>
      </c>
      <c r="S72" s="5" t="str">
        <f t="shared" si="21"/>
        <v>TEAM 21</v>
      </c>
      <c r="T72" s="35" t="s">
        <v>697</v>
      </c>
      <c r="Y72" s="5" t="str">
        <f t="shared" si="22"/>
        <v xml:space="preserve">TEAM </v>
      </c>
      <c r="Z72" s="5" t="str">
        <f t="shared" si="22"/>
        <v xml:space="preserve">TEAM </v>
      </c>
      <c r="AA72" s="36" t="s">
        <v>698</v>
      </c>
      <c r="AB72" s="1" t="str">
        <f t="shared" si="23"/>
        <v xml:space="preserve">M </v>
      </c>
      <c r="AC72" s="1" t="str">
        <f t="shared" si="23"/>
        <v xml:space="preserve">M </v>
      </c>
      <c r="AD72" s="1" t="e">
        <f t="shared" si="18"/>
        <v>#VALUE!</v>
      </c>
      <c r="AE72" s="1" t="e">
        <f t="shared" si="18"/>
        <v>#VALUE!</v>
      </c>
      <c r="AF72" s="5" t="e">
        <f t="shared" si="24"/>
        <v>#VALUE!</v>
      </c>
      <c r="AG72" s="260" t="e">
        <f t="shared" si="24"/>
        <v>#VALUE!</v>
      </c>
      <c r="AH72" s="265" t="s">
        <v>102</v>
      </c>
      <c r="AI72" s="1" t="e">
        <f t="shared" si="25"/>
        <v>#VALUE!</v>
      </c>
      <c r="AJ72" s="1" t="e">
        <f t="shared" si="25"/>
        <v>#VALUE!</v>
      </c>
      <c r="AK72" s="1">
        <v>53</v>
      </c>
      <c r="AL72" s="1">
        <v>47</v>
      </c>
      <c r="AM72" s="5" t="str">
        <f t="shared" si="26"/>
        <v>TEAM 53</v>
      </c>
      <c r="AN72" s="5" t="str">
        <f t="shared" si="26"/>
        <v>TEAM 47</v>
      </c>
      <c r="AO72" s="272" t="s">
        <v>103</v>
      </c>
      <c r="AP72" s="1" t="str">
        <f t="shared" si="27"/>
        <v>53</v>
      </c>
      <c r="AQ72" s="1" t="str">
        <f t="shared" si="27"/>
        <v>47</v>
      </c>
      <c r="AR72" s="1">
        <f t="shared" si="28"/>
        <v>63</v>
      </c>
      <c r="AS72" s="1">
        <f t="shared" si="28"/>
        <v>57</v>
      </c>
      <c r="AT72" s="5" t="str">
        <f t="shared" si="29"/>
        <v>TEAM 63</v>
      </c>
      <c r="AU72" s="266" t="str">
        <f t="shared" si="29"/>
        <v>TEAM 57</v>
      </c>
    </row>
    <row r="73" spans="1:47" ht="14" thickTop="1" thickBot="1" x14ac:dyDescent="0.35">
      <c r="A73" s="32" t="s">
        <v>10</v>
      </c>
      <c r="B73" s="5" t="s">
        <v>99</v>
      </c>
      <c r="C73" s="5" t="s">
        <v>93</v>
      </c>
      <c r="D73" s="33" t="s">
        <v>175</v>
      </c>
      <c r="E73" s="1" t="str">
        <f t="shared" si="15"/>
        <v xml:space="preserve"> 4</v>
      </c>
      <c r="F73" s="1" t="str">
        <f t="shared" si="15"/>
        <v xml:space="preserve"> 3</v>
      </c>
      <c r="G73" s="1">
        <f t="shared" si="16"/>
        <v>14</v>
      </c>
      <c r="H73" s="1">
        <f t="shared" si="16"/>
        <v>13</v>
      </c>
      <c r="I73" s="5" t="str">
        <f t="shared" si="17"/>
        <v>TEAM 14</v>
      </c>
      <c r="J73" s="5" t="str">
        <f t="shared" si="17"/>
        <v>TEAM 13</v>
      </c>
      <c r="K73" s="197" t="s">
        <v>153</v>
      </c>
      <c r="L73" s="197" t="s">
        <v>152</v>
      </c>
      <c r="M73" s="34" t="s">
        <v>11</v>
      </c>
      <c r="N73" s="1" t="str">
        <f t="shared" si="19"/>
        <v>14</v>
      </c>
      <c r="O73" s="1" t="str">
        <f t="shared" si="19"/>
        <v>13</v>
      </c>
      <c r="P73" s="1">
        <f t="shared" si="20"/>
        <v>24</v>
      </c>
      <c r="Q73" s="1">
        <f t="shared" si="20"/>
        <v>23</v>
      </c>
      <c r="R73" s="5" t="str">
        <f t="shared" si="21"/>
        <v>TEAM 24</v>
      </c>
      <c r="S73" s="5" t="str">
        <f t="shared" si="21"/>
        <v>TEAM 23</v>
      </c>
      <c r="T73" s="35" t="s">
        <v>697</v>
      </c>
      <c r="Y73" s="5" t="str">
        <f t="shared" si="22"/>
        <v xml:space="preserve">TEAM </v>
      </c>
      <c r="Z73" s="5" t="str">
        <f t="shared" si="22"/>
        <v xml:space="preserve">TEAM </v>
      </c>
      <c r="AA73" s="36" t="s">
        <v>698</v>
      </c>
      <c r="AB73" s="1" t="str">
        <f t="shared" si="23"/>
        <v xml:space="preserve">M </v>
      </c>
      <c r="AC73" s="1" t="str">
        <f t="shared" si="23"/>
        <v xml:space="preserve">M </v>
      </c>
      <c r="AD73" s="1" t="e">
        <f t="shared" si="18"/>
        <v>#VALUE!</v>
      </c>
      <c r="AE73" s="1" t="e">
        <f t="shared" si="18"/>
        <v>#VALUE!</v>
      </c>
      <c r="AF73" s="5" t="e">
        <f t="shared" si="24"/>
        <v>#VALUE!</v>
      </c>
      <c r="AG73" s="260" t="e">
        <f t="shared" si="24"/>
        <v>#VALUE!</v>
      </c>
      <c r="AH73" s="265" t="s">
        <v>102</v>
      </c>
      <c r="AI73" s="1" t="e">
        <f t="shared" si="25"/>
        <v>#VALUE!</v>
      </c>
      <c r="AJ73" s="1" t="e">
        <f t="shared" si="25"/>
        <v>#VALUE!</v>
      </c>
      <c r="AK73" s="1">
        <v>50</v>
      </c>
      <c r="AL73" s="1">
        <v>49</v>
      </c>
      <c r="AM73" s="5" t="str">
        <f t="shared" si="26"/>
        <v>TEAM 50</v>
      </c>
      <c r="AN73" s="5" t="str">
        <f t="shared" si="26"/>
        <v>TEAM 49</v>
      </c>
      <c r="AO73" s="272" t="s">
        <v>103</v>
      </c>
      <c r="AP73" s="1" t="str">
        <f t="shared" si="27"/>
        <v>50</v>
      </c>
      <c r="AQ73" s="1" t="str">
        <f t="shared" si="27"/>
        <v>49</v>
      </c>
      <c r="AR73" s="1">
        <f t="shared" si="28"/>
        <v>60</v>
      </c>
      <c r="AS73" s="1">
        <f t="shared" si="28"/>
        <v>59</v>
      </c>
      <c r="AT73" s="5" t="str">
        <f t="shared" si="29"/>
        <v>TEAM 60</v>
      </c>
      <c r="AU73" s="266" t="str">
        <f t="shared" si="29"/>
        <v>TEAM 59</v>
      </c>
    </row>
    <row r="74" spans="1:47" ht="14" thickTop="1" thickBot="1" x14ac:dyDescent="0.35">
      <c r="A74" s="32" t="s">
        <v>10</v>
      </c>
      <c r="B74" s="5" t="s">
        <v>92</v>
      </c>
      <c r="C74" s="5" t="s">
        <v>100</v>
      </c>
      <c r="D74" s="33" t="s">
        <v>175</v>
      </c>
      <c r="E74" s="1" t="str">
        <f t="shared" si="15"/>
        <v xml:space="preserve"> 6</v>
      </c>
      <c r="F74" s="1" t="str">
        <f t="shared" si="15"/>
        <v xml:space="preserve"> 8</v>
      </c>
      <c r="G74" s="1">
        <f t="shared" si="16"/>
        <v>16</v>
      </c>
      <c r="H74" s="1">
        <f t="shared" si="16"/>
        <v>18</v>
      </c>
      <c r="I74" s="5" t="str">
        <f t="shared" si="17"/>
        <v>TEAM 16</v>
      </c>
      <c r="J74" s="5" t="str">
        <f t="shared" si="17"/>
        <v>TEAM 18</v>
      </c>
      <c r="K74" s="197" t="s">
        <v>155</v>
      </c>
      <c r="L74" s="197" t="s">
        <v>157</v>
      </c>
      <c r="M74" s="34" t="s">
        <v>11</v>
      </c>
      <c r="N74" s="1" t="str">
        <f t="shared" si="19"/>
        <v>16</v>
      </c>
      <c r="O74" s="1" t="str">
        <f t="shared" si="19"/>
        <v>18</v>
      </c>
      <c r="P74" s="1">
        <f t="shared" si="20"/>
        <v>26</v>
      </c>
      <c r="Q74" s="1">
        <f t="shared" si="20"/>
        <v>28</v>
      </c>
      <c r="R74" s="5" t="str">
        <f t="shared" si="21"/>
        <v>TEAM 26</v>
      </c>
      <c r="S74" s="5" t="str">
        <f t="shared" si="21"/>
        <v>TEAM 28</v>
      </c>
      <c r="T74" s="35" t="s">
        <v>697</v>
      </c>
      <c r="Y74" s="5" t="str">
        <f t="shared" si="22"/>
        <v xml:space="preserve">TEAM </v>
      </c>
      <c r="Z74" s="5" t="str">
        <f t="shared" si="22"/>
        <v xml:space="preserve">TEAM </v>
      </c>
      <c r="AA74" s="36" t="s">
        <v>698</v>
      </c>
      <c r="AB74" s="1" t="str">
        <f t="shared" si="23"/>
        <v xml:space="preserve">M </v>
      </c>
      <c r="AC74" s="1" t="str">
        <f t="shared" si="23"/>
        <v xml:space="preserve">M </v>
      </c>
      <c r="AD74" s="1" t="e">
        <f t="shared" si="18"/>
        <v>#VALUE!</v>
      </c>
      <c r="AE74" s="1" t="e">
        <f t="shared" si="18"/>
        <v>#VALUE!</v>
      </c>
      <c r="AF74" s="5" t="e">
        <f t="shared" si="24"/>
        <v>#VALUE!</v>
      </c>
      <c r="AG74" s="260" t="e">
        <f t="shared" si="24"/>
        <v>#VALUE!</v>
      </c>
      <c r="AH74" s="265" t="s">
        <v>102</v>
      </c>
      <c r="AI74" s="1" t="e">
        <f t="shared" si="25"/>
        <v>#VALUE!</v>
      </c>
      <c r="AJ74" s="1" t="e">
        <f t="shared" si="25"/>
        <v>#VALUE!</v>
      </c>
      <c r="AK74" s="1">
        <v>52</v>
      </c>
      <c r="AL74" s="1">
        <v>54</v>
      </c>
      <c r="AM74" s="5" t="str">
        <f t="shared" si="26"/>
        <v>TEAM 52</v>
      </c>
      <c r="AN74" s="5" t="str">
        <f t="shared" si="26"/>
        <v>TEAM 54</v>
      </c>
      <c r="AO74" s="272" t="s">
        <v>103</v>
      </c>
      <c r="AP74" s="1" t="str">
        <f t="shared" si="27"/>
        <v>52</v>
      </c>
      <c r="AQ74" s="1" t="str">
        <f t="shared" si="27"/>
        <v>54</v>
      </c>
      <c r="AR74" s="1">
        <f t="shared" si="28"/>
        <v>62</v>
      </c>
      <c r="AS74" s="1">
        <f t="shared" si="28"/>
        <v>64</v>
      </c>
      <c r="AT74" s="5" t="str">
        <f t="shared" si="29"/>
        <v>TEAM 62</v>
      </c>
      <c r="AU74" s="266" t="str">
        <f t="shared" si="29"/>
        <v>TEAM 64</v>
      </c>
    </row>
    <row r="75" spans="1:47" ht="14" thickTop="1" thickBot="1" x14ac:dyDescent="0.35">
      <c r="A75" s="32" t="s">
        <v>10</v>
      </c>
      <c r="B75" s="5" t="s">
        <v>93</v>
      </c>
      <c r="C75" s="5" t="s">
        <v>94</v>
      </c>
      <c r="D75" s="33" t="s">
        <v>175</v>
      </c>
      <c r="E75" s="1" t="str">
        <f t="shared" si="15"/>
        <v xml:space="preserve"> 3</v>
      </c>
      <c r="F75" s="1" t="str">
        <f t="shared" si="15"/>
        <v xml:space="preserve"> 5</v>
      </c>
      <c r="G75" s="1">
        <f t="shared" si="16"/>
        <v>13</v>
      </c>
      <c r="H75" s="1">
        <f t="shared" si="16"/>
        <v>15</v>
      </c>
      <c r="I75" s="5" t="str">
        <f t="shared" si="17"/>
        <v>TEAM 13</v>
      </c>
      <c r="J75" s="5" t="str">
        <f t="shared" si="17"/>
        <v>TEAM 15</v>
      </c>
      <c r="K75" s="197" t="s">
        <v>152</v>
      </c>
      <c r="L75" s="197" t="s">
        <v>154</v>
      </c>
      <c r="M75" s="34" t="s">
        <v>11</v>
      </c>
      <c r="N75" s="1" t="str">
        <f t="shared" si="19"/>
        <v>13</v>
      </c>
      <c r="O75" s="1" t="str">
        <f t="shared" si="19"/>
        <v>15</v>
      </c>
      <c r="P75" s="1">
        <f t="shared" si="20"/>
        <v>23</v>
      </c>
      <c r="Q75" s="1">
        <f t="shared" si="20"/>
        <v>25</v>
      </c>
      <c r="R75" s="5" t="str">
        <f t="shared" si="21"/>
        <v>TEAM 23</v>
      </c>
      <c r="S75" s="5" t="str">
        <f t="shared" si="21"/>
        <v>TEAM 25</v>
      </c>
      <c r="T75" s="35" t="s">
        <v>697</v>
      </c>
      <c r="Y75" s="5" t="str">
        <f t="shared" si="22"/>
        <v xml:space="preserve">TEAM </v>
      </c>
      <c r="Z75" s="5" t="str">
        <f t="shared" si="22"/>
        <v xml:space="preserve">TEAM </v>
      </c>
      <c r="AA75" s="36" t="s">
        <v>698</v>
      </c>
      <c r="AB75" s="1" t="str">
        <f t="shared" si="23"/>
        <v xml:space="preserve">M </v>
      </c>
      <c r="AC75" s="1" t="str">
        <f t="shared" si="23"/>
        <v xml:space="preserve">M </v>
      </c>
      <c r="AD75" s="1" t="e">
        <f t="shared" si="18"/>
        <v>#VALUE!</v>
      </c>
      <c r="AE75" s="1" t="e">
        <f t="shared" si="18"/>
        <v>#VALUE!</v>
      </c>
      <c r="AF75" s="5" t="e">
        <f t="shared" si="24"/>
        <v>#VALUE!</v>
      </c>
      <c r="AG75" s="260" t="e">
        <f t="shared" si="24"/>
        <v>#VALUE!</v>
      </c>
      <c r="AH75" s="265" t="s">
        <v>102</v>
      </c>
      <c r="AI75" s="1" t="e">
        <f t="shared" si="25"/>
        <v>#VALUE!</v>
      </c>
      <c r="AJ75" s="1" t="e">
        <f t="shared" si="25"/>
        <v>#VALUE!</v>
      </c>
      <c r="AK75" s="1">
        <v>49</v>
      </c>
      <c r="AL75" s="1">
        <v>51</v>
      </c>
      <c r="AM75" s="5" t="str">
        <f t="shared" si="26"/>
        <v>TEAM 49</v>
      </c>
      <c r="AN75" s="5" t="str">
        <f t="shared" si="26"/>
        <v>TEAM 51</v>
      </c>
      <c r="AO75" s="272" t="s">
        <v>103</v>
      </c>
      <c r="AP75" s="1" t="str">
        <f t="shared" si="27"/>
        <v>49</v>
      </c>
      <c r="AQ75" s="1" t="str">
        <f t="shared" si="27"/>
        <v>51</v>
      </c>
      <c r="AR75" s="1">
        <f t="shared" si="28"/>
        <v>59</v>
      </c>
      <c r="AS75" s="1">
        <f t="shared" si="28"/>
        <v>61</v>
      </c>
      <c r="AT75" s="5" t="str">
        <f t="shared" si="29"/>
        <v>TEAM 59</v>
      </c>
      <c r="AU75" s="266" t="str">
        <f t="shared" si="29"/>
        <v>TEAM 61</v>
      </c>
    </row>
    <row r="76" spans="1:47" ht="14" thickTop="1" thickBot="1" x14ac:dyDescent="0.35">
      <c r="A76" s="32" t="s">
        <v>10</v>
      </c>
      <c r="B76" s="5" t="s">
        <v>95</v>
      </c>
      <c r="C76" s="5" t="s">
        <v>96</v>
      </c>
      <c r="D76" s="33" t="s">
        <v>175</v>
      </c>
      <c r="E76" s="1" t="str">
        <f t="shared" si="15"/>
        <v xml:space="preserve"> 9</v>
      </c>
      <c r="F76" s="1" t="str">
        <f t="shared" si="15"/>
        <v xml:space="preserve"> 2</v>
      </c>
      <c r="G76" s="1">
        <f t="shared" si="16"/>
        <v>19</v>
      </c>
      <c r="H76" s="1">
        <f t="shared" si="16"/>
        <v>12</v>
      </c>
      <c r="I76" s="5" t="str">
        <f t="shared" si="17"/>
        <v>TEAM 19</v>
      </c>
      <c r="J76" s="5" t="str">
        <f t="shared" si="17"/>
        <v>TEAM 12</v>
      </c>
      <c r="K76" s="197" t="s">
        <v>158</v>
      </c>
      <c r="L76" s="197" t="s">
        <v>151</v>
      </c>
      <c r="M76" s="34" t="s">
        <v>11</v>
      </c>
      <c r="N76" s="1" t="str">
        <f t="shared" si="19"/>
        <v>19</v>
      </c>
      <c r="O76" s="1" t="str">
        <f t="shared" si="19"/>
        <v>12</v>
      </c>
      <c r="P76" s="1">
        <f t="shared" si="20"/>
        <v>29</v>
      </c>
      <c r="Q76" s="1">
        <f t="shared" si="20"/>
        <v>22</v>
      </c>
      <c r="R76" s="5" t="str">
        <f t="shared" si="21"/>
        <v>TEAM 29</v>
      </c>
      <c r="S76" s="5" t="str">
        <f t="shared" si="21"/>
        <v>TEAM 22</v>
      </c>
      <c r="T76" s="35" t="s">
        <v>697</v>
      </c>
      <c r="Y76" s="5" t="str">
        <f t="shared" si="22"/>
        <v xml:space="preserve">TEAM </v>
      </c>
      <c r="Z76" s="5" t="str">
        <f t="shared" si="22"/>
        <v xml:space="preserve">TEAM </v>
      </c>
      <c r="AA76" s="36" t="s">
        <v>698</v>
      </c>
      <c r="AB76" s="1" t="str">
        <f t="shared" si="23"/>
        <v xml:space="preserve">M </v>
      </c>
      <c r="AC76" s="1" t="str">
        <f t="shared" si="23"/>
        <v xml:space="preserve">M </v>
      </c>
      <c r="AD76" s="1" t="e">
        <f t="shared" si="18"/>
        <v>#VALUE!</v>
      </c>
      <c r="AE76" s="1" t="e">
        <f t="shared" si="18"/>
        <v>#VALUE!</v>
      </c>
      <c r="AF76" s="5" t="e">
        <f t="shared" si="24"/>
        <v>#VALUE!</v>
      </c>
      <c r="AG76" s="260" t="e">
        <f t="shared" si="24"/>
        <v>#VALUE!</v>
      </c>
      <c r="AH76" s="265" t="s">
        <v>102</v>
      </c>
      <c r="AI76" s="1" t="e">
        <f t="shared" si="25"/>
        <v>#VALUE!</v>
      </c>
      <c r="AJ76" s="1" t="e">
        <f t="shared" si="25"/>
        <v>#VALUE!</v>
      </c>
      <c r="AK76" s="1">
        <v>55</v>
      </c>
      <c r="AL76" s="1">
        <v>48</v>
      </c>
      <c r="AM76" s="5" t="str">
        <f t="shared" si="26"/>
        <v>TEAM 55</v>
      </c>
      <c r="AN76" s="5" t="str">
        <f t="shared" si="26"/>
        <v>TEAM 48</v>
      </c>
      <c r="AO76" s="272" t="s">
        <v>103</v>
      </c>
      <c r="AP76" s="1" t="str">
        <f t="shared" si="27"/>
        <v>55</v>
      </c>
      <c r="AQ76" s="1" t="str">
        <f t="shared" si="27"/>
        <v>48</v>
      </c>
      <c r="AR76" s="1">
        <f t="shared" si="28"/>
        <v>65</v>
      </c>
      <c r="AS76" s="1">
        <f t="shared" si="28"/>
        <v>58</v>
      </c>
      <c r="AT76" s="5" t="str">
        <f t="shared" si="29"/>
        <v>TEAM 65</v>
      </c>
      <c r="AU76" s="266" t="str">
        <f t="shared" si="29"/>
        <v>TEAM 58</v>
      </c>
    </row>
    <row r="77" spans="1:47" ht="14" thickTop="1" thickBot="1" x14ac:dyDescent="0.35">
      <c r="A77" s="32" t="s">
        <v>10</v>
      </c>
      <c r="B77" s="5" t="s">
        <v>92</v>
      </c>
      <c r="C77" s="5" t="s">
        <v>99</v>
      </c>
      <c r="D77" s="33" t="s">
        <v>175</v>
      </c>
      <c r="E77" s="1" t="str">
        <f t="shared" si="15"/>
        <v xml:space="preserve"> 6</v>
      </c>
      <c r="F77" s="1" t="str">
        <f t="shared" si="15"/>
        <v xml:space="preserve"> 4</v>
      </c>
      <c r="G77" s="1">
        <f t="shared" si="16"/>
        <v>16</v>
      </c>
      <c r="H77" s="1">
        <f t="shared" si="16"/>
        <v>14</v>
      </c>
      <c r="I77" s="5" t="str">
        <f t="shared" si="17"/>
        <v>TEAM 16</v>
      </c>
      <c r="J77" s="5" t="str">
        <f t="shared" si="17"/>
        <v>TEAM 14</v>
      </c>
      <c r="K77" s="197" t="s">
        <v>155</v>
      </c>
      <c r="L77" s="197" t="s">
        <v>153</v>
      </c>
      <c r="M77" s="34" t="s">
        <v>11</v>
      </c>
      <c r="N77" s="1" t="str">
        <f t="shared" si="19"/>
        <v>16</v>
      </c>
      <c r="O77" s="1" t="str">
        <f t="shared" si="19"/>
        <v>14</v>
      </c>
      <c r="P77" s="1">
        <f t="shared" si="20"/>
        <v>26</v>
      </c>
      <c r="Q77" s="1">
        <f t="shared" si="20"/>
        <v>24</v>
      </c>
      <c r="R77" s="5" t="str">
        <f t="shared" si="21"/>
        <v>TEAM 26</v>
      </c>
      <c r="S77" s="5" t="str">
        <f t="shared" si="21"/>
        <v>TEAM 24</v>
      </c>
      <c r="T77" s="35" t="s">
        <v>697</v>
      </c>
      <c r="Y77" s="5" t="str">
        <f t="shared" si="22"/>
        <v xml:space="preserve">TEAM </v>
      </c>
      <c r="Z77" s="5" t="str">
        <f t="shared" si="22"/>
        <v xml:space="preserve">TEAM </v>
      </c>
      <c r="AA77" s="36" t="s">
        <v>698</v>
      </c>
      <c r="AB77" s="1" t="str">
        <f t="shared" si="23"/>
        <v xml:space="preserve">M </v>
      </c>
      <c r="AC77" s="1" t="str">
        <f t="shared" si="23"/>
        <v xml:space="preserve">M </v>
      </c>
      <c r="AD77" s="1" t="e">
        <f t="shared" ref="AD77:AE94" si="30">AB77+10</f>
        <v>#VALUE!</v>
      </c>
      <c r="AE77" s="1" t="e">
        <f t="shared" si="30"/>
        <v>#VALUE!</v>
      </c>
      <c r="AF77" s="5" t="e">
        <f t="shared" si="24"/>
        <v>#VALUE!</v>
      </c>
      <c r="AG77" s="260" t="e">
        <f t="shared" si="24"/>
        <v>#VALUE!</v>
      </c>
      <c r="AH77" s="265" t="s">
        <v>102</v>
      </c>
      <c r="AI77" s="1" t="e">
        <f t="shared" si="25"/>
        <v>#VALUE!</v>
      </c>
      <c r="AJ77" s="1" t="e">
        <f t="shared" si="25"/>
        <v>#VALUE!</v>
      </c>
      <c r="AK77" s="1">
        <v>52</v>
      </c>
      <c r="AL77" s="1">
        <v>50</v>
      </c>
      <c r="AM77" s="5" t="str">
        <f t="shared" si="26"/>
        <v>TEAM 52</v>
      </c>
      <c r="AN77" s="5" t="str">
        <f t="shared" si="26"/>
        <v>TEAM 50</v>
      </c>
      <c r="AO77" s="272" t="s">
        <v>103</v>
      </c>
      <c r="AP77" s="1" t="str">
        <f t="shared" si="27"/>
        <v>52</v>
      </c>
      <c r="AQ77" s="1" t="str">
        <f t="shared" si="27"/>
        <v>50</v>
      </c>
      <c r="AR77" s="1">
        <f t="shared" si="28"/>
        <v>62</v>
      </c>
      <c r="AS77" s="1">
        <f t="shared" si="28"/>
        <v>60</v>
      </c>
      <c r="AT77" s="5" t="str">
        <f t="shared" si="29"/>
        <v>TEAM 62</v>
      </c>
      <c r="AU77" s="266" t="str">
        <f t="shared" si="29"/>
        <v>TEAM 60</v>
      </c>
    </row>
    <row r="78" spans="1:47" ht="14" thickTop="1" thickBot="1" x14ac:dyDescent="0.35">
      <c r="A78" s="32" t="s">
        <v>10</v>
      </c>
      <c r="B78" s="5" t="s">
        <v>100</v>
      </c>
      <c r="C78" s="5" t="s">
        <v>98</v>
      </c>
      <c r="D78" s="33" t="s">
        <v>175</v>
      </c>
      <c r="E78" s="1" t="str">
        <f t="shared" si="15"/>
        <v xml:space="preserve"> 8</v>
      </c>
      <c r="F78" s="1" t="str">
        <f t="shared" si="15"/>
        <v xml:space="preserve"> 7</v>
      </c>
      <c r="G78" s="1">
        <f t="shared" si="16"/>
        <v>18</v>
      </c>
      <c r="H78" s="1">
        <f t="shared" si="16"/>
        <v>17</v>
      </c>
      <c r="I78" s="5" t="str">
        <f t="shared" si="17"/>
        <v>TEAM 18</v>
      </c>
      <c r="J78" s="5" t="str">
        <f t="shared" si="17"/>
        <v>TEAM 17</v>
      </c>
      <c r="K78" s="197" t="s">
        <v>157</v>
      </c>
      <c r="L78" s="197" t="s">
        <v>156</v>
      </c>
      <c r="M78" s="34" t="s">
        <v>11</v>
      </c>
      <c r="N78" s="1" t="str">
        <f t="shared" si="19"/>
        <v>18</v>
      </c>
      <c r="O78" s="1" t="str">
        <f t="shared" si="19"/>
        <v>17</v>
      </c>
      <c r="P78" s="1">
        <f t="shared" si="20"/>
        <v>28</v>
      </c>
      <c r="Q78" s="1">
        <f t="shared" si="20"/>
        <v>27</v>
      </c>
      <c r="R78" s="5" t="str">
        <f t="shared" si="21"/>
        <v>TEAM 28</v>
      </c>
      <c r="S78" s="5" t="str">
        <f t="shared" si="21"/>
        <v>TEAM 27</v>
      </c>
      <c r="T78" s="35" t="s">
        <v>697</v>
      </c>
      <c r="Y78" s="5" t="str">
        <f t="shared" si="22"/>
        <v xml:space="preserve">TEAM </v>
      </c>
      <c r="Z78" s="5" t="str">
        <f t="shared" si="22"/>
        <v xml:space="preserve">TEAM </v>
      </c>
      <c r="AA78" s="36" t="s">
        <v>698</v>
      </c>
      <c r="AB78" s="1" t="str">
        <f t="shared" si="23"/>
        <v xml:space="preserve">M </v>
      </c>
      <c r="AC78" s="1" t="str">
        <f t="shared" si="23"/>
        <v xml:space="preserve">M </v>
      </c>
      <c r="AD78" s="1" t="e">
        <f t="shared" si="30"/>
        <v>#VALUE!</v>
      </c>
      <c r="AE78" s="1" t="e">
        <f t="shared" si="30"/>
        <v>#VALUE!</v>
      </c>
      <c r="AF78" s="5" t="e">
        <f t="shared" si="24"/>
        <v>#VALUE!</v>
      </c>
      <c r="AG78" s="260" t="e">
        <f t="shared" si="24"/>
        <v>#VALUE!</v>
      </c>
      <c r="AH78" s="265" t="s">
        <v>102</v>
      </c>
      <c r="AI78" s="1" t="e">
        <f t="shared" si="25"/>
        <v>#VALUE!</v>
      </c>
      <c r="AJ78" s="1" t="e">
        <f t="shared" si="25"/>
        <v>#VALUE!</v>
      </c>
      <c r="AK78" s="1">
        <v>54</v>
      </c>
      <c r="AL78" s="1">
        <v>53</v>
      </c>
      <c r="AM78" s="5" t="str">
        <f t="shared" si="26"/>
        <v>TEAM 54</v>
      </c>
      <c r="AN78" s="5" t="str">
        <f t="shared" si="26"/>
        <v>TEAM 53</v>
      </c>
      <c r="AO78" s="272" t="s">
        <v>103</v>
      </c>
      <c r="AP78" s="1" t="str">
        <f t="shared" si="27"/>
        <v>54</v>
      </c>
      <c r="AQ78" s="1" t="str">
        <f t="shared" si="27"/>
        <v>53</v>
      </c>
      <c r="AR78" s="1">
        <f t="shared" si="28"/>
        <v>64</v>
      </c>
      <c r="AS78" s="1">
        <f t="shared" si="28"/>
        <v>63</v>
      </c>
      <c r="AT78" s="5" t="str">
        <f t="shared" si="29"/>
        <v>TEAM 64</v>
      </c>
      <c r="AU78" s="266" t="str">
        <f t="shared" si="29"/>
        <v>TEAM 63</v>
      </c>
    </row>
    <row r="79" spans="1:47" ht="14" thickTop="1" thickBot="1" x14ac:dyDescent="0.35">
      <c r="A79" s="32" t="s">
        <v>10</v>
      </c>
      <c r="B79" s="5" t="s">
        <v>97</v>
      </c>
      <c r="C79" s="5" t="s">
        <v>101</v>
      </c>
      <c r="D79" s="33" t="s">
        <v>175</v>
      </c>
      <c r="E79" s="1" t="str">
        <f t="shared" si="15"/>
        <v xml:space="preserve"> 1</v>
      </c>
      <c r="F79" s="1" t="str">
        <f t="shared" si="15"/>
        <v>10</v>
      </c>
      <c r="G79" s="1">
        <f t="shared" si="16"/>
        <v>11</v>
      </c>
      <c r="H79" s="1">
        <f t="shared" si="16"/>
        <v>20</v>
      </c>
      <c r="I79" s="5" t="str">
        <f t="shared" si="17"/>
        <v>TEAM 11</v>
      </c>
      <c r="J79" s="5" t="str">
        <f t="shared" si="17"/>
        <v>TEAM 20</v>
      </c>
      <c r="K79" s="197" t="s">
        <v>150</v>
      </c>
      <c r="L79" s="197" t="s">
        <v>159</v>
      </c>
      <c r="M79" s="34" t="s">
        <v>11</v>
      </c>
      <c r="N79" s="1" t="str">
        <f t="shared" si="19"/>
        <v>11</v>
      </c>
      <c r="O79" s="1" t="str">
        <f t="shared" si="19"/>
        <v>20</v>
      </c>
      <c r="P79" s="1">
        <f t="shared" si="20"/>
        <v>21</v>
      </c>
      <c r="Q79" s="1">
        <f t="shared" si="20"/>
        <v>30</v>
      </c>
      <c r="R79" s="5" t="str">
        <f t="shared" si="21"/>
        <v>TEAM 21</v>
      </c>
      <c r="S79" s="5" t="str">
        <f t="shared" si="21"/>
        <v>TEAM 30</v>
      </c>
      <c r="T79" s="35" t="s">
        <v>697</v>
      </c>
      <c r="Y79" s="5" t="str">
        <f t="shared" si="22"/>
        <v xml:space="preserve">TEAM </v>
      </c>
      <c r="Z79" s="5" t="str">
        <f t="shared" si="22"/>
        <v xml:space="preserve">TEAM </v>
      </c>
      <c r="AA79" s="36" t="s">
        <v>698</v>
      </c>
      <c r="AB79" s="1" t="str">
        <f t="shared" si="23"/>
        <v xml:space="preserve">M </v>
      </c>
      <c r="AC79" s="1" t="str">
        <f t="shared" si="23"/>
        <v xml:space="preserve">M </v>
      </c>
      <c r="AD79" s="1" t="e">
        <f t="shared" si="30"/>
        <v>#VALUE!</v>
      </c>
      <c r="AE79" s="1" t="e">
        <f t="shared" si="30"/>
        <v>#VALUE!</v>
      </c>
      <c r="AF79" s="5" t="e">
        <f t="shared" si="24"/>
        <v>#VALUE!</v>
      </c>
      <c r="AG79" s="260" t="e">
        <f t="shared" si="24"/>
        <v>#VALUE!</v>
      </c>
      <c r="AH79" s="265" t="s">
        <v>102</v>
      </c>
      <c r="AI79" s="1" t="e">
        <f t="shared" si="25"/>
        <v>#VALUE!</v>
      </c>
      <c r="AJ79" s="1" t="e">
        <f t="shared" si="25"/>
        <v>#VALUE!</v>
      </c>
      <c r="AK79" s="1">
        <v>47</v>
      </c>
      <c r="AL79" s="1">
        <v>56</v>
      </c>
      <c r="AM79" s="5" t="str">
        <f t="shared" si="26"/>
        <v>TEAM 47</v>
      </c>
      <c r="AN79" s="5" t="str">
        <f t="shared" si="26"/>
        <v>TEAM 56</v>
      </c>
      <c r="AO79" s="272" t="s">
        <v>103</v>
      </c>
      <c r="AP79" s="1" t="str">
        <f t="shared" si="27"/>
        <v>47</v>
      </c>
      <c r="AQ79" s="1" t="str">
        <f t="shared" si="27"/>
        <v>56</v>
      </c>
      <c r="AR79" s="1">
        <f t="shared" si="28"/>
        <v>57</v>
      </c>
      <c r="AS79" s="1">
        <f t="shared" si="28"/>
        <v>66</v>
      </c>
      <c r="AT79" s="5" t="str">
        <f t="shared" si="29"/>
        <v>TEAM 57</v>
      </c>
      <c r="AU79" s="266" t="str">
        <f t="shared" si="29"/>
        <v>TEAM 66</v>
      </c>
    </row>
    <row r="80" spans="1:47" ht="14" thickTop="1" thickBot="1" x14ac:dyDescent="0.35">
      <c r="A80" s="32" t="s">
        <v>10</v>
      </c>
      <c r="B80" s="5" t="s">
        <v>99</v>
      </c>
      <c r="C80" s="5" t="s">
        <v>96</v>
      </c>
      <c r="D80" s="33" t="s">
        <v>175</v>
      </c>
      <c r="E80" s="1" t="str">
        <f t="shared" si="15"/>
        <v xml:space="preserve"> 4</v>
      </c>
      <c r="F80" s="1" t="str">
        <f t="shared" si="15"/>
        <v xml:space="preserve"> 2</v>
      </c>
      <c r="G80" s="1">
        <f t="shared" si="16"/>
        <v>14</v>
      </c>
      <c r="H80" s="1">
        <f t="shared" si="16"/>
        <v>12</v>
      </c>
      <c r="I80" s="5" t="str">
        <f t="shared" si="17"/>
        <v>TEAM 14</v>
      </c>
      <c r="J80" s="5" t="str">
        <f t="shared" si="17"/>
        <v>TEAM 12</v>
      </c>
      <c r="K80" s="197" t="s">
        <v>153</v>
      </c>
      <c r="L80" s="197" t="s">
        <v>151</v>
      </c>
      <c r="M80" s="34" t="s">
        <v>11</v>
      </c>
      <c r="N80" s="1" t="str">
        <f t="shared" si="19"/>
        <v>14</v>
      </c>
      <c r="O80" s="1" t="str">
        <f t="shared" si="19"/>
        <v>12</v>
      </c>
      <c r="P80" s="1">
        <f t="shared" si="20"/>
        <v>24</v>
      </c>
      <c r="Q80" s="1">
        <f t="shared" si="20"/>
        <v>22</v>
      </c>
      <c r="R80" s="5" t="str">
        <f t="shared" si="21"/>
        <v>TEAM 24</v>
      </c>
      <c r="S80" s="5" t="str">
        <f t="shared" si="21"/>
        <v>TEAM 22</v>
      </c>
      <c r="T80" s="35" t="s">
        <v>697</v>
      </c>
      <c r="Y80" s="5" t="str">
        <f t="shared" si="22"/>
        <v xml:space="preserve">TEAM </v>
      </c>
      <c r="Z80" s="5" t="str">
        <f t="shared" si="22"/>
        <v xml:space="preserve">TEAM </v>
      </c>
      <c r="AA80" s="36" t="s">
        <v>698</v>
      </c>
      <c r="AB80" s="1" t="str">
        <f t="shared" si="23"/>
        <v xml:space="preserve">M </v>
      </c>
      <c r="AC80" s="1" t="str">
        <f t="shared" si="23"/>
        <v xml:space="preserve">M </v>
      </c>
      <c r="AD80" s="1" t="e">
        <f t="shared" si="30"/>
        <v>#VALUE!</v>
      </c>
      <c r="AE80" s="1" t="e">
        <f t="shared" si="30"/>
        <v>#VALUE!</v>
      </c>
      <c r="AF80" s="5" t="e">
        <f t="shared" si="24"/>
        <v>#VALUE!</v>
      </c>
      <c r="AG80" s="260" t="e">
        <f t="shared" si="24"/>
        <v>#VALUE!</v>
      </c>
      <c r="AH80" s="265" t="s">
        <v>102</v>
      </c>
      <c r="AI80" s="1" t="e">
        <f t="shared" si="25"/>
        <v>#VALUE!</v>
      </c>
      <c r="AJ80" s="1" t="e">
        <f t="shared" si="25"/>
        <v>#VALUE!</v>
      </c>
      <c r="AK80" s="1">
        <v>50</v>
      </c>
      <c r="AL80" s="1">
        <v>48</v>
      </c>
      <c r="AM80" s="5" t="str">
        <f t="shared" si="26"/>
        <v>TEAM 50</v>
      </c>
      <c r="AN80" s="5" t="str">
        <f t="shared" si="26"/>
        <v>TEAM 48</v>
      </c>
      <c r="AO80" s="272" t="s">
        <v>103</v>
      </c>
      <c r="AP80" s="1" t="str">
        <f t="shared" si="27"/>
        <v>50</v>
      </c>
      <c r="AQ80" s="1" t="str">
        <f t="shared" si="27"/>
        <v>48</v>
      </c>
      <c r="AR80" s="1">
        <f t="shared" si="28"/>
        <v>60</v>
      </c>
      <c r="AS80" s="1">
        <f t="shared" si="28"/>
        <v>58</v>
      </c>
      <c r="AT80" s="5" t="str">
        <f t="shared" si="29"/>
        <v>TEAM 60</v>
      </c>
      <c r="AU80" s="266" t="str">
        <f t="shared" si="29"/>
        <v>TEAM 58</v>
      </c>
    </row>
    <row r="81" spans="1:47" ht="14" thickTop="1" thickBot="1" x14ac:dyDescent="0.35">
      <c r="A81" s="32" t="s">
        <v>10</v>
      </c>
      <c r="B81" s="5" t="s">
        <v>94</v>
      </c>
      <c r="C81" s="5" t="s">
        <v>97</v>
      </c>
      <c r="D81" s="33" t="s">
        <v>175</v>
      </c>
      <c r="E81" s="1" t="str">
        <f t="shared" si="15"/>
        <v xml:space="preserve"> 5</v>
      </c>
      <c r="F81" s="1" t="str">
        <f t="shared" si="15"/>
        <v xml:space="preserve"> 1</v>
      </c>
      <c r="G81" s="1">
        <f t="shared" si="16"/>
        <v>15</v>
      </c>
      <c r="H81" s="1">
        <f t="shared" si="16"/>
        <v>11</v>
      </c>
      <c r="I81" s="5" t="str">
        <f t="shared" si="17"/>
        <v>TEAM 15</v>
      </c>
      <c r="J81" s="5" t="str">
        <f t="shared" si="17"/>
        <v>TEAM 11</v>
      </c>
      <c r="K81" s="197" t="s">
        <v>154</v>
      </c>
      <c r="L81" s="197" t="s">
        <v>150</v>
      </c>
      <c r="M81" s="34" t="s">
        <v>11</v>
      </c>
      <c r="N81" s="1" t="str">
        <f t="shared" si="19"/>
        <v>15</v>
      </c>
      <c r="O81" s="1" t="str">
        <f t="shared" si="19"/>
        <v>11</v>
      </c>
      <c r="P81" s="1">
        <f t="shared" si="20"/>
        <v>25</v>
      </c>
      <c r="Q81" s="1">
        <f t="shared" si="20"/>
        <v>21</v>
      </c>
      <c r="R81" s="5" t="str">
        <f t="shared" si="21"/>
        <v>TEAM 25</v>
      </c>
      <c r="S81" s="5" t="str">
        <f t="shared" si="21"/>
        <v>TEAM 21</v>
      </c>
      <c r="T81" s="35" t="s">
        <v>697</v>
      </c>
      <c r="Y81" s="5" t="str">
        <f t="shared" si="22"/>
        <v xml:space="preserve">TEAM </v>
      </c>
      <c r="Z81" s="5" t="str">
        <f t="shared" si="22"/>
        <v xml:space="preserve">TEAM </v>
      </c>
      <c r="AA81" s="36" t="s">
        <v>698</v>
      </c>
      <c r="AB81" s="1" t="str">
        <f t="shared" si="23"/>
        <v xml:space="preserve">M </v>
      </c>
      <c r="AC81" s="1" t="str">
        <f t="shared" si="23"/>
        <v xml:space="preserve">M </v>
      </c>
      <c r="AD81" s="1" t="e">
        <f t="shared" si="30"/>
        <v>#VALUE!</v>
      </c>
      <c r="AE81" s="1" t="e">
        <f t="shared" si="30"/>
        <v>#VALUE!</v>
      </c>
      <c r="AF81" s="5" t="e">
        <f t="shared" si="24"/>
        <v>#VALUE!</v>
      </c>
      <c r="AG81" s="260" t="e">
        <f t="shared" si="24"/>
        <v>#VALUE!</v>
      </c>
      <c r="AH81" s="265" t="s">
        <v>102</v>
      </c>
      <c r="AI81" s="1" t="e">
        <f t="shared" si="25"/>
        <v>#VALUE!</v>
      </c>
      <c r="AJ81" s="1" t="e">
        <f t="shared" si="25"/>
        <v>#VALUE!</v>
      </c>
      <c r="AK81" s="1">
        <v>51</v>
      </c>
      <c r="AL81" s="1">
        <v>47</v>
      </c>
      <c r="AM81" s="5" t="str">
        <f t="shared" si="26"/>
        <v>TEAM 51</v>
      </c>
      <c r="AN81" s="5" t="str">
        <f t="shared" si="26"/>
        <v>TEAM 47</v>
      </c>
      <c r="AO81" s="272" t="s">
        <v>103</v>
      </c>
      <c r="AP81" s="1" t="str">
        <f t="shared" si="27"/>
        <v>51</v>
      </c>
      <c r="AQ81" s="1" t="str">
        <f t="shared" si="27"/>
        <v>47</v>
      </c>
      <c r="AR81" s="1">
        <f t="shared" si="28"/>
        <v>61</v>
      </c>
      <c r="AS81" s="1">
        <f t="shared" si="28"/>
        <v>57</v>
      </c>
      <c r="AT81" s="5" t="str">
        <f t="shared" si="29"/>
        <v>TEAM 61</v>
      </c>
      <c r="AU81" s="266" t="str">
        <f t="shared" si="29"/>
        <v>TEAM 57</v>
      </c>
    </row>
    <row r="82" spans="1:47" ht="14" thickTop="1" thickBot="1" x14ac:dyDescent="0.35">
      <c r="A82" s="32" t="s">
        <v>10</v>
      </c>
      <c r="B82" s="5" t="s">
        <v>98</v>
      </c>
      <c r="C82" s="5" t="s">
        <v>92</v>
      </c>
      <c r="D82" s="33" t="s">
        <v>175</v>
      </c>
      <c r="E82" s="1" t="str">
        <f t="shared" si="15"/>
        <v xml:space="preserve"> 7</v>
      </c>
      <c r="F82" s="1" t="str">
        <f t="shared" si="15"/>
        <v xml:space="preserve"> 6</v>
      </c>
      <c r="G82" s="1">
        <f t="shared" si="16"/>
        <v>17</v>
      </c>
      <c r="H82" s="1">
        <f t="shared" si="16"/>
        <v>16</v>
      </c>
      <c r="I82" s="5" t="str">
        <f t="shared" si="17"/>
        <v>TEAM 17</v>
      </c>
      <c r="J82" s="5" t="str">
        <f t="shared" si="17"/>
        <v>TEAM 16</v>
      </c>
      <c r="K82" s="197" t="s">
        <v>156</v>
      </c>
      <c r="L82" s="197" t="s">
        <v>155</v>
      </c>
      <c r="M82" s="34" t="s">
        <v>11</v>
      </c>
      <c r="N82" s="1" t="str">
        <f t="shared" si="19"/>
        <v>17</v>
      </c>
      <c r="O82" s="1" t="str">
        <f t="shared" si="19"/>
        <v>16</v>
      </c>
      <c r="P82" s="1">
        <f t="shared" si="20"/>
        <v>27</v>
      </c>
      <c r="Q82" s="1">
        <f t="shared" si="20"/>
        <v>26</v>
      </c>
      <c r="R82" s="5" t="str">
        <f t="shared" si="21"/>
        <v>TEAM 27</v>
      </c>
      <c r="S82" s="5" t="str">
        <f t="shared" si="21"/>
        <v>TEAM 26</v>
      </c>
      <c r="T82" s="35" t="s">
        <v>697</v>
      </c>
      <c r="Y82" s="5" t="str">
        <f t="shared" si="22"/>
        <v xml:space="preserve">TEAM </v>
      </c>
      <c r="Z82" s="5" t="str">
        <f t="shared" si="22"/>
        <v xml:space="preserve">TEAM </v>
      </c>
      <c r="AA82" s="36" t="s">
        <v>698</v>
      </c>
      <c r="AB82" s="1" t="str">
        <f t="shared" si="23"/>
        <v xml:space="preserve">M </v>
      </c>
      <c r="AC82" s="1" t="str">
        <f t="shared" si="23"/>
        <v xml:space="preserve">M </v>
      </c>
      <c r="AD82" s="1" t="e">
        <f t="shared" si="30"/>
        <v>#VALUE!</v>
      </c>
      <c r="AE82" s="1" t="e">
        <f t="shared" si="30"/>
        <v>#VALUE!</v>
      </c>
      <c r="AF82" s="5" t="e">
        <f t="shared" si="24"/>
        <v>#VALUE!</v>
      </c>
      <c r="AG82" s="260" t="e">
        <f t="shared" si="24"/>
        <v>#VALUE!</v>
      </c>
      <c r="AH82" s="265" t="s">
        <v>102</v>
      </c>
      <c r="AI82" s="1" t="e">
        <f t="shared" si="25"/>
        <v>#VALUE!</v>
      </c>
      <c r="AJ82" s="1" t="e">
        <f t="shared" si="25"/>
        <v>#VALUE!</v>
      </c>
      <c r="AK82" s="1">
        <v>53</v>
      </c>
      <c r="AL82" s="1">
        <v>52</v>
      </c>
      <c r="AM82" s="5" t="str">
        <f t="shared" si="26"/>
        <v>TEAM 53</v>
      </c>
      <c r="AN82" s="5" t="str">
        <f t="shared" si="26"/>
        <v>TEAM 52</v>
      </c>
      <c r="AO82" s="272" t="s">
        <v>103</v>
      </c>
      <c r="AP82" s="1" t="str">
        <f t="shared" si="27"/>
        <v>53</v>
      </c>
      <c r="AQ82" s="1" t="str">
        <f t="shared" si="27"/>
        <v>52</v>
      </c>
      <c r="AR82" s="1">
        <f t="shared" si="28"/>
        <v>63</v>
      </c>
      <c r="AS82" s="1">
        <f t="shared" si="28"/>
        <v>62</v>
      </c>
      <c r="AT82" s="5" t="str">
        <f t="shared" si="29"/>
        <v>TEAM 63</v>
      </c>
      <c r="AU82" s="266" t="str">
        <f t="shared" si="29"/>
        <v>TEAM 62</v>
      </c>
    </row>
    <row r="83" spans="1:47" ht="14" thickTop="1" thickBot="1" x14ac:dyDescent="0.35">
      <c r="A83" s="32" t="s">
        <v>10</v>
      </c>
      <c r="B83" s="5" t="s">
        <v>93</v>
      </c>
      <c r="C83" s="5" t="s">
        <v>101</v>
      </c>
      <c r="D83" s="33" t="s">
        <v>175</v>
      </c>
      <c r="E83" s="1" t="str">
        <f t="shared" si="15"/>
        <v xml:space="preserve"> 3</v>
      </c>
      <c r="F83" s="1" t="str">
        <f t="shared" si="15"/>
        <v>10</v>
      </c>
      <c r="G83" s="1">
        <f t="shared" si="16"/>
        <v>13</v>
      </c>
      <c r="H83" s="1">
        <f t="shared" si="16"/>
        <v>20</v>
      </c>
      <c r="I83" s="5" t="str">
        <f t="shared" si="17"/>
        <v>TEAM 13</v>
      </c>
      <c r="J83" s="5" t="str">
        <f t="shared" si="17"/>
        <v>TEAM 20</v>
      </c>
      <c r="K83" s="197" t="s">
        <v>152</v>
      </c>
      <c r="L83" s="197" t="s">
        <v>159</v>
      </c>
      <c r="M83" s="34" t="s">
        <v>11</v>
      </c>
      <c r="N83" s="1" t="str">
        <f t="shared" si="19"/>
        <v>13</v>
      </c>
      <c r="O83" s="1" t="str">
        <f t="shared" si="19"/>
        <v>20</v>
      </c>
      <c r="P83" s="1">
        <f t="shared" si="20"/>
        <v>23</v>
      </c>
      <c r="Q83" s="1">
        <f t="shared" si="20"/>
        <v>30</v>
      </c>
      <c r="R83" s="5" t="str">
        <f t="shared" si="21"/>
        <v>TEAM 23</v>
      </c>
      <c r="S83" s="5" t="str">
        <f t="shared" si="21"/>
        <v>TEAM 30</v>
      </c>
      <c r="T83" s="35" t="s">
        <v>697</v>
      </c>
      <c r="Y83" s="5" t="str">
        <f t="shared" si="22"/>
        <v xml:space="preserve">TEAM </v>
      </c>
      <c r="Z83" s="5" t="str">
        <f t="shared" si="22"/>
        <v xml:space="preserve">TEAM </v>
      </c>
      <c r="AA83" s="36" t="s">
        <v>698</v>
      </c>
      <c r="AB83" s="1" t="str">
        <f t="shared" si="23"/>
        <v xml:space="preserve">M </v>
      </c>
      <c r="AC83" s="1" t="str">
        <f t="shared" si="23"/>
        <v xml:space="preserve">M </v>
      </c>
      <c r="AD83" s="1" t="e">
        <f t="shared" si="30"/>
        <v>#VALUE!</v>
      </c>
      <c r="AE83" s="1" t="e">
        <f t="shared" si="30"/>
        <v>#VALUE!</v>
      </c>
      <c r="AF83" s="5" t="e">
        <f t="shared" si="24"/>
        <v>#VALUE!</v>
      </c>
      <c r="AG83" s="260" t="e">
        <f t="shared" si="24"/>
        <v>#VALUE!</v>
      </c>
      <c r="AH83" s="265" t="s">
        <v>102</v>
      </c>
      <c r="AI83" s="1" t="e">
        <f t="shared" si="25"/>
        <v>#VALUE!</v>
      </c>
      <c r="AJ83" s="1" t="e">
        <f t="shared" si="25"/>
        <v>#VALUE!</v>
      </c>
      <c r="AK83" s="1">
        <v>49</v>
      </c>
      <c r="AL83" s="1">
        <v>56</v>
      </c>
      <c r="AM83" s="5" t="str">
        <f t="shared" si="26"/>
        <v>TEAM 49</v>
      </c>
      <c r="AN83" s="5" t="str">
        <f t="shared" si="26"/>
        <v>TEAM 56</v>
      </c>
      <c r="AO83" s="272" t="s">
        <v>103</v>
      </c>
      <c r="AP83" s="1" t="str">
        <f t="shared" si="27"/>
        <v>49</v>
      </c>
      <c r="AQ83" s="1" t="str">
        <f t="shared" si="27"/>
        <v>56</v>
      </c>
      <c r="AR83" s="1">
        <f t="shared" si="28"/>
        <v>59</v>
      </c>
      <c r="AS83" s="1">
        <f t="shared" si="28"/>
        <v>66</v>
      </c>
      <c r="AT83" s="5" t="str">
        <f t="shared" si="29"/>
        <v>TEAM 59</v>
      </c>
      <c r="AU83" s="266" t="str">
        <f t="shared" si="29"/>
        <v>TEAM 66</v>
      </c>
    </row>
    <row r="84" spans="1:47" ht="14" thickTop="1" thickBot="1" x14ac:dyDescent="0.35">
      <c r="A84" s="69" t="s">
        <v>10</v>
      </c>
      <c r="B84" s="5" t="s">
        <v>100</v>
      </c>
      <c r="C84" s="5" t="s">
        <v>95</v>
      </c>
      <c r="D84" s="33" t="s">
        <v>175</v>
      </c>
      <c r="E84" s="1" t="str">
        <f t="shared" si="15"/>
        <v xml:space="preserve"> 8</v>
      </c>
      <c r="F84" s="1" t="str">
        <f t="shared" si="15"/>
        <v xml:space="preserve"> 9</v>
      </c>
      <c r="G84" s="1">
        <f t="shared" si="16"/>
        <v>18</v>
      </c>
      <c r="H84" s="1">
        <f t="shared" si="16"/>
        <v>19</v>
      </c>
      <c r="I84" s="5" t="str">
        <f t="shared" si="17"/>
        <v>TEAM 18</v>
      </c>
      <c r="J84" s="5" t="str">
        <f t="shared" si="17"/>
        <v>TEAM 19</v>
      </c>
      <c r="K84" s="197" t="s">
        <v>157</v>
      </c>
      <c r="L84" s="197" t="s">
        <v>158</v>
      </c>
      <c r="M84" s="34" t="s">
        <v>11</v>
      </c>
      <c r="N84" s="1" t="str">
        <f t="shared" si="19"/>
        <v>18</v>
      </c>
      <c r="O84" s="1" t="str">
        <f t="shared" si="19"/>
        <v>19</v>
      </c>
      <c r="P84" s="1">
        <f t="shared" si="20"/>
        <v>28</v>
      </c>
      <c r="Q84" s="1">
        <f t="shared" si="20"/>
        <v>29</v>
      </c>
      <c r="R84" s="5" t="str">
        <f t="shared" si="21"/>
        <v>TEAM 28</v>
      </c>
      <c r="S84" s="5" t="str">
        <f t="shared" si="21"/>
        <v>TEAM 29</v>
      </c>
      <c r="T84" s="35" t="s">
        <v>697</v>
      </c>
      <c r="Y84" s="5" t="str">
        <f t="shared" si="22"/>
        <v xml:space="preserve">TEAM </v>
      </c>
      <c r="Z84" s="5" t="str">
        <f t="shared" si="22"/>
        <v xml:space="preserve">TEAM </v>
      </c>
      <c r="AA84" s="36" t="s">
        <v>698</v>
      </c>
      <c r="AB84" s="1" t="str">
        <f t="shared" si="23"/>
        <v xml:space="preserve">M </v>
      </c>
      <c r="AC84" s="1" t="str">
        <f t="shared" si="23"/>
        <v xml:space="preserve">M </v>
      </c>
      <c r="AD84" s="1" t="e">
        <f t="shared" si="30"/>
        <v>#VALUE!</v>
      </c>
      <c r="AE84" s="1" t="e">
        <f t="shared" si="30"/>
        <v>#VALUE!</v>
      </c>
      <c r="AF84" s="5" t="e">
        <f t="shared" si="24"/>
        <v>#VALUE!</v>
      </c>
      <c r="AG84" s="260" t="e">
        <f t="shared" si="24"/>
        <v>#VALUE!</v>
      </c>
      <c r="AH84" s="265" t="s">
        <v>102</v>
      </c>
      <c r="AI84" s="1" t="e">
        <f t="shared" si="25"/>
        <v>#VALUE!</v>
      </c>
      <c r="AJ84" s="1" t="e">
        <f t="shared" si="25"/>
        <v>#VALUE!</v>
      </c>
      <c r="AK84" s="1">
        <v>54</v>
      </c>
      <c r="AL84" s="1">
        <v>55</v>
      </c>
      <c r="AM84" s="5" t="str">
        <f t="shared" si="26"/>
        <v>TEAM 54</v>
      </c>
      <c r="AN84" s="5" t="str">
        <f t="shared" si="26"/>
        <v>TEAM 55</v>
      </c>
      <c r="AO84" s="272" t="s">
        <v>103</v>
      </c>
      <c r="AP84" s="1" t="str">
        <f t="shared" si="27"/>
        <v>54</v>
      </c>
      <c r="AQ84" s="1" t="str">
        <f t="shared" si="27"/>
        <v>55</v>
      </c>
      <c r="AR84" s="1">
        <f t="shared" si="28"/>
        <v>64</v>
      </c>
      <c r="AS84" s="1">
        <f t="shared" si="28"/>
        <v>65</v>
      </c>
      <c r="AT84" s="5" t="str">
        <f t="shared" si="29"/>
        <v>TEAM 64</v>
      </c>
      <c r="AU84" s="266" t="str">
        <f t="shared" si="29"/>
        <v>TEAM 65</v>
      </c>
    </row>
    <row r="85" spans="1:47" ht="14" thickTop="1" thickBot="1" x14ac:dyDescent="0.35">
      <c r="A85" s="32" t="s">
        <v>10</v>
      </c>
      <c r="B85" s="5" t="s">
        <v>95</v>
      </c>
      <c r="C85" s="5" t="s">
        <v>97</v>
      </c>
      <c r="D85" s="33" t="s">
        <v>175</v>
      </c>
      <c r="E85" s="1" t="str">
        <f t="shared" si="15"/>
        <v xml:space="preserve"> 9</v>
      </c>
      <c r="F85" s="1" t="str">
        <f t="shared" si="15"/>
        <v xml:space="preserve"> 1</v>
      </c>
      <c r="G85" s="1">
        <f t="shared" si="16"/>
        <v>19</v>
      </c>
      <c r="H85" s="1">
        <f t="shared" si="16"/>
        <v>11</v>
      </c>
      <c r="I85" s="5" t="str">
        <f t="shared" si="17"/>
        <v>TEAM 19</v>
      </c>
      <c r="J85" s="5" t="str">
        <f t="shared" si="17"/>
        <v>TEAM 11</v>
      </c>
      <c r="K85" s="197" t="s">
        <v>158</v>
      </c>
      <c r="L85" s="197" t="s">
        <v>150</v>
      </c>
      <c r="M85" s="34" t="s">
        <v>11</v>
      </c>
      <c r="N85" s="1" t="str">
        <f t="shared" si="19"/>
        <v>19</v>
      </c>
      <c r="O85" s="1" t="str">
        <f t="shared" si="19"/>
        <v>11</v>
      </c>
      <c r="P85" s="1">
        <f t="shared" si="20"/>
        <v>29</v>
      </c>
      <c r="Q85" s="1">
        <f t="shared" si="20"/>
        <v>21</v>
      </c>
      <c r="R85" s="5" t="str">
        <f t="shared" si="21"/>
        <v>TEAM 29</v>
      </c>
      <c r="S85" s="5" t="str">
        <f t="shared" si="21"/>
        <v>TEAM 21</v>
      </c>
      <c r="T85" s="35" t="s">
        <v>697</v>
      </c>
      <c r="Y85" s="5" t="str">
        <f t="shared" si="22"/>
        <v xml:space="preserve">TEAM </v>
      </c>
      <c r="Z85" s="5" t="str">
        <f t="shared" si="22"/>
        <v xml:space="preserve">TEAM </v>
      </c>
      <c r="AA85" s="36" t="s">
        <v>698</v>
      </c>
      <c r="AB85" s="1" t="str">
        <f t="shared" si="23"/>
        <v xml:space="preserve">M </v>
      </c>
      <c r="AC85" s="1" t="str">
        <f t="shared" si="23"/>
        <v xml:space="preserve">M </v>
      </c>
      <c r="AD85" s="1" t="e">
        <f t="shared" si="30"/>
        <v>#VALUE!</v>
      </c>
      <c r="AE85" s="1" t="e">
        <f t="shared" si="30"/>
        <v>#VALUE!</v>
      </c>
      <c r="AF85" s="5" t="e">
        <f t="shared" si="24"/>
        <v>#VALUE!</v>
      </c>
      <c r="AG85" s="260" t="e">
        <f t="shared" si="24"/>
        <v>#VALUE!</v>
      </c>
      <c r="AH85" s="265" t="s">
        <v>102</v>
      </c>
      <c r="AI85" s="1" t="e">
        <f t="shared" si="25"/>
        <v>#VALUE!</v>
      </c>
      <c r="AJ85" s="1" t="e">
        <f t="shared" si="25"/>
        <v>#VALUE!</v>
      </c>
      <c r="AK85" s="1">
        <v>55</v>
      </c>
      <c r="AL85" s="1">
        <v>47</v>
      </c>
      <c r="AM85" s="5" t="str">
        <f t="shared" si="26"/>
        <v>TEAM 55</v>
      </c>
      <c r="AN85" s="5" t="str">
        <f t="shared" si="26"/>
        <v>TEAM 47</v>
      </c>
      <c r="AO85" s="272" t="s">
        <v>103</v>
      </c>
      <c r="AP85" s="1" t="str">
        <f t="shared" si="27"/>
        <v>55</v>
      </c>
      <c r="AQ85" s="1" t="str">
        <f t="shared" si="27"/>
        <v>47</v>
      </c>
      <c r="AR85" s="1">
        <f t="shared" si="28"/>
        <v>65</v>
      </c>
      <c r="AS85" s="1">
        <f t="shared" si="28"/>
        <v>57</v>
      </c>
      <c r="AT85" s="5" t="str">
        <f t="shared" si="29"/>
        <v>TEAM 65</v>
      </c>
      <c r="AU85" s="266" t="str">
        <f t="shared" si="29"/>
        <v>TEAM 57</v>
      </c>
    </row>
    <row r="86" spans="1:47" ht="14" thickTop="1" thickBot="1" x14ac:dyDescent="0.35">
      <c r="A86" s="32" t="s">
        <v>10</v>
      </c>
      <c r="B86" s="5" t="s">
        <v>96</v>
      </c>
      <c r="C86" s="5" t="s">
        <v>100</v>
      </c>
      <c r="D86" s="33" t="s">
        <v>175</v>
      </c>
      <c r="E86" s="1" t="str">
        <f t="shared" si="15"/>
        <v xml:space="preserve"> 2</v>
      </c>
      <c r="F86" s="1" t="str">
        <f t="shared" si="15"/>
        <v xml:space="preserve"> 8</v>
      </c>
      <c r="G86" s="1">
        <f t="shared" si="16"/>
        <v>12</v>
      </c>
      <c r="H86" s="1">
        <f t="shared" si="16"/>
        <v>18</v>
      </c>
      <c r="I86" s="5" t="str">
        <f t="shared" si="17"/>
        <v>TEAM 12</v>
      </c>
      <c r="J86" s="5" t="str">
        <f t="shared" si="17"/>
        <v>TEAM 18</v>
      </c>
      <c r="K86" s="197" t="s">
        <v>151</v>
      </c>
      <c r="L86" s="197" t="s">
        <v>157</v>
      </c>
      <c r="M86" s="34" t="s">
        <v>11</v>
      </c>
      <c r="N86" s="1" t="str">
        <f t="shared" si="19"/>
        <v>12</v>
      </c>
      <c r="O86" s="1" t="str">
        <f t="shared" si="19"/>
        <v>18</v>
      </c>
      <c r="P86" s="1">
        <f t="shared" si="20"/>
        <v>22</v>
      </c>
      <c r="Q86" s="1">
        <f t="shared" si="20"/>
        <v>28</v>
      </c>
      <c r="R86" s="5" t="str">
        <f t="shared" si="21"/>
        <v>TEAM 22</v>
      </c>
      <c r="S86" s="5" t="str">
        <f t="shared" si="21"/>
        <v>TEAM 28</v>
      </c>
      <c r="T86" s="35" t="s">
        <v>697</v>
      </c>
      <c r="Y86" s="5" t="str">
        <f t="shared" si="22"/>
        <v xml:space="preserve">TEAM </v>
      </c>
      <c r="Z86" s="5" t="str">
        <f t="shared" si="22"/>
        <v xml:space="preserve">TEAM </v>
      </c>
      <c r="AA86" s="36" t="s">
        <v>698</v>
      </c>
      <c r="AB86" s="1" t="str">
        <f t="shared" si="23"/>
        <v xml:space="preserve">M </v>
      </c>
      <c r="AC86" s="1" t="str">
        <f t="shared" si="23"/>
        <v xml:space="preserve">M </v>
      </c>
      <c r="AD86" s="1" t="e">
        <f t="shared" si="30"/>
        <v>#VALUE!</v>
      </c>
      <c r="AE86" s="1" t="e">
        <f t="shared" si="30"/>
        <v>#VALUE!</v>
      </c>
      <c r="AF86" s="5" t="e">
        <f t="shared" si="24"/>
        <v>#VALUE!</v>
      </c>
      <c r="AG86" s="260" t="e">
        <f t="shared" si="24"/>
        <v>#VALUE!</v>
      </c>
      <c r="AH86" s="265" t="s">
        <v>102</v>
      </c>
      <c r="AI86" s="1" t="e">
        <f t="shared" si="25"/>
        <v>#VALUE!</v>
      </c>
      <c r="AJ86" s="1" t="e">
        <f t="shared" si="25"/>
        <v>#VALUE!</v>
      </c>
      <c r="AK86" s="1">
        <v>48</v>
      </c>
      <c r="AL86" s="1">
        <v>54</v>
      </c>
      <c r="AM86" s="5" t="str">
        <f t="shared" si="26"/>
        <v>TEAM 48</v>
      </c>
      <c r="AN86" s="5" t="str">
        <f t="shared" si="26"/>
        <v>TEAM 54</v>
      </c>
      <c r="AO86" s="272" t="s">
        <v>103</v>
      </c>
      <c r="AP86" s="1" t="str">
        <f t="shared" si="27"/>
        <v>48</v>
      </c>
      <c r="AQ86" s="1" t="str">
        <f t="shared" si="27"/>
        <v>54</v>
      </c>
      <c r="AR86" s="1">
        <f t="shared" si="28"/>
        <v>58</v>
      </c>
      <c r="AS86" s="1">
        <f t="shared" si="28"/>
        <v>64</v>
      </c>
      <c r="AT86" s="5" t="str">
        <f t="shared" si="29"/>
        <v>TEAM 58</v>
      </c>
      <c r="AU86" s="266" t="str">
        <f t="shared" si="29"/>
        <v>TEAM 64</v>
      </c>
    </row>
    <row r="87" spans="1:47" ht="14" thickTop="1" thickBot="1" x14ac:dyDescent="0.35">
      <c r="A87" s="32" t="s">
        <v>10</v>
      </c>
      <c r="B87" s="5" t="s">
        <v>99</v>
      </c>
      <c r="C87" s="5" t="s">
        <v>101</v>
      </c>
      <c r="D87" s="33" t="s">
        <v>175</v>
      </c>
      <c r="E87" s="1" t="str">
        <f t="shared" si="15"/>
        <v xml:space="preserve"> 4</v>
      </c>
      <c r="F87" s="1" t="str">
        <f t="shared" si="15"/>
        <v>10</v>
      </c>
      <c r="G87" s="1">
        <f t="shared" si="16"/>
        <v>14</v>
      </c>
      <c r="H87" s="1">
        <f t="shared" si="16"/>
        <v>20</v>
      </c>
      <c r="I87" s="5" t="str">
        <f t="shared" si="17"/>
        <v>TEAM 14</v>
      </c>
      <c r="J87" s="5" t="str">
        <f t="shared" si="17"/>
        <v>TEAM 20</v>
      </c>
      <c r="K87" s="197" t="s">
        <v>153</v>
      </c>
      <c r="L87" s="197" t="s">
        <v>159</v>
      </c>
      <c r="M87" s="34" t="s">
        <v>11</v>
      </c>
      <c r="N87" s="1" t="str">
        <f t="shared" si="19"/>
        <v>14</v>
      </c>
      <c r="O87" s="1" t="str">
        <f t="shared" si="19"/>
        <v>20</v>
      </c>
      <c r="P87" s="1">
        <f t="shared" si="20"/>
        <v>24</v>
      </c>
      <c r="Q87" s="1">
        <f t="shared" si="20"/>
        <v>30</v>
      </c>
      <c r="R87" s="5" t="str">
        <f t="shared" si="21"/>
        <v>TEAM 24</v>
      </c>
      <c r="S87" s="5" t="str">
        <f t="shared" si="21"/>
        <v>TEAM 30</v>
      </c>
      <c r="T87" s="35" t="s">
        <v>697</v>
      </c>
      <c r="Y87" s="5" t="str">
        <f t="shared" si="22"/>
        <v xml:space="preserve">TEAM </v>
      </c>
      <c r="Z87" s="5" t="str">
        <f t="shared" si="22"/>
        <v xml:space="preserve">TEAM </v>
      </c>
      <c r="AA87" s="36" t="s">
        <v>698</v>
      </c>
      <c r="AB87" s="1" t="str">
        <f t="shared" si="23"/>
        <v xml:space="preserve">M </v>
      </c>
      <c r="AC87" s="1" t="str">
        <f t="shared" si="23"/>
        <v xml:space="preserve">M </v>
      </c>
      <c r="AD87" s="1" t="e">
        <f t="shared" si="30"/>
        <v>#VALUE!</v>
      </c>
      <c r="AE87" s="1" t="e">
        <f t="shared" si="30"/>
        <v>#VALUE!</v>
      </c>
      <c r="AF87" s="5" t="e">
        <f t="shared" si="24"/>
        <v>#VALUE!</v>
      </c>
      <c r="AG87" s="260" t="e">
        <f t="shared" si="24"/>
        <v>#VALUE!</v>
      </c>
      <c r="AH87" s="265" t="s">
        <v>102</v>
      </c>
      <c r="AI87" s="1" t="e">
        <f t="shared" si="25"/>
        <v>#VALUE!</v>
      </c>
      <c r="AJ87" s="1" t="e">
        <f t="shared" si="25"/>
        <v>#VALUE!</v>
      </c>
      <c r="AK87" s="1">
        <v>50</v>
      </c>
      <c r="AL87" s="1">
        <v>56</v>
      </c>
      <c r="AM87" s="5" t="str">
        <f t="shared" si="26"/>
        <v>TEAM 50</v>
      </c>
      <c r="AN87" s="5" t="str">
        <f t="shared" si="26"/>
        <v>TEAM 56</v>
      </c>
      <c r="AO87" s="272" t="s">
        <v>103</v>
      </c>
      <c r="AP87" s="1" t="str">
        <f t="shared" si="27"/>
        <v>50</v>
      </c>
      <c r="AQ87" s="1" t="str">
        <f t="shared" si="27"/>
        <v>56</v>
      </c>
      <c r="AR87" s="1">
        <f t="shared" si="28"/>
        <v>60</v>
      </c>
      <c r="AS87" s="1">
        <f t="shared" si="28"/>
        <v>66</v>
      </c>
      <c r="AT87" s="5" t="str">
        <f t="shared" si="29"/>
        <v>TEAM 60</v>
      </c>
      <c r="AU87" s="266" t="str">
        <f t="shared" si="29"/>
        <v>TEAM 66</v>
      </c>
    </row>
    <row r="88" spans="1:47" ht="14" thickTop="1" thickBot="1" x14ac:dyDescent="0.35">
      <c r="A88" s="32" t="s">
        <v>10</v>
      </c>
      <c r="B88" s="5" t="s">
        <v>98</v>
      </c>
      <c r="C88" s="5" t="s">
        <v>93</v>
      </c>
      <c r="D88" s="33" t="s">
        <v>175</v>
      </c>
      <c r="E88" s="1" t="str">
        <f t="shared" si="15"/>
        <v xml:space="preserve"> 7</v>
      </c>
      <c r="F88" s="1" t="str">
        <f t="shared" si="15"/>
        <v xml:space="preserve"> 3</v>
      </c>
      <c r="G88" s="1">
        <f t="shared" si="16"/>
        <v>17</v>
      </c>
      <c r="H88" s="1">
        <f t="shared" si="16"/>
        <v>13</v>
      </c>
      <c r="I88" s="5" t="str">
        <f t="shared" si="17"/>
        <v>TEAM 17</v>
      </c>
      <c r="J88" s="5" t="str">
        <f t="shared" si="17"/>
        <v>TEAM 13</v>
      </c>
      <c r="K88" s="197" t="s">
        <v>156</v>
      </c>
      <c r="L88" s="197" t="s">
        <v>152</v>
      </c>
      <c r="M88" s="34" t="s">
        <v>11</v>
      </c>
      <c r="N88" s="1" t="str">
        <f t="shared" si="19"/>
        <v>17</v>
      </c>
      <c r="O88" s="1" t="str">
        <f t="shared" si="19"/>
        <v>13</v>
      </c>
      <c r="P88" s="1">
        <f t="shared" si="20"/>
        <v>27</v>
      </c>
      <c r="Q88" s="1">
        <f t="shared" si="20"/>
        <v>23</v>
      </c>
      <c r="R88" s="5" t="str">
        <f t="shared" si="21"/>
        <v>TEAM 27</v>
      </c>
      <c r="S88" s="5" t="str">
        <f t="shared" si="21"/>
        <v>TEAM 23</v>
      </c>
      <c r="T88" s="35" t="s">
        <v>697</v>
      </c>
      <c r="Y88" s="5" t="str">
        <f t="shared" si="22"/>
        <v xml:space="preserve">TEAM </v>
      </c>
      <c r="Z88" s="5" t="str">
        <f t="shared" si="22"/>
        <v xml:space="preserve">TEAM </v>
      </c>
      <c r="AA88" s="36" t="s">
        <v>698</v>
      </c>
      <c r="AB88" s="1" t="str">
        <f t="shared" si="23"/>
        <v xml:space="preserve">M </v>
      </c>
      <c r="AC88" s="1" t="str">
        <f t="shared" si="23"/>
        <v xml:space="preserve">M </v>
      </c>
      <c r="AD88" s="1" t="e">
        <f t="shared" si="30"/>
        <v>#VALUE!</v>
      </c>
      <c r="AE88" s="1" t="e">
        <f t="shared" si="30"/>
        <v>#VALUE!</v>
      </c>
      <c r="AF88" s="5" t="e">
        <f t="shared" si="24"/>
        <v>#VALUE!</v>
      </c>
      <c r="AG88" s="260" t="e">
        <f t="shared" si="24"/>
        <v>#VALUE!</v>
      </c>
      <c r="AH88" s="265" t="s">
        <v>102</v>
      </c>
      <c r="AI88" s="1" t="e">
        <f t="shared" si="25"/>
        <v>#VALUE!</v>
      </c>
      <c r="AJ88" s="1" t="e">
        <f t="shared" si="25"/>
        <v>#VALUE!</v>
      </c>
      <c r="AK88" s="1">
        <v>53</v>
      </c>
      <c r="AL88" s="1">
        <v>49</v>
      </c>
      <c r="AM88" s="5" t="str">
        <f t="shared" si="26"/>
        <v>TEAM 53</v>
      </c>
      <c r="AN88" s="5" t="str">
        <f t="shared" si="26"/>
        <v>TEAM 49</v>
      </c>
      <c r="AO88" s="272" t="s">
        <v>103</v>
      </c>
      <c r="AP88" s="1" t="str">
        <f t="shared" si="27"/>
        <v>53</v>
      </c>
      <c r="AQ88" s="1" t="str">
        <f t="shared" si="27"/>
        <v>49</v>
      </c>
      <c r="AR88" s="1">
        <f t="shared" si="28"/>
        <v>63</v>
      </c>
      <c r="AS88" s="1">
        <f t="shared" si="28"/>
        <v>59</v>
      </c>
      <c r="AT88" s="5" t="str">
        <f t="shared" si="29"/>
        <v>TEAM 63</v>
      </c>
      <c r="AU88" s="266" t="str">
        <f t="shared" si="29"/>
        <v>TEAM 59</v>
      </c>
    </row>
    <row r="89" spans="1:47" ht="14" thickTop="1" thickBot="1" x14ac:dyDescent="0.35">
      <c r="A89" s="32" t="s">
        <v>10</v>
      </c>
      <c r="B89" s="5" t="s">
        <v>92</v>
      </c>
      <c r="C89" s="5" t="s">
        <v>94</v>
      </c>
      <c r="D89" s="33" t="s">
        <v>175</v>
      </c>
      <c r="E89" s="1" t="str">
        <f t="shared" si="15"/>
        <v xml:space="preserve"> 6</v>
      </c>
      <c r="F89" s="1" t="str">
        <f t="shared" si="15"/>
        <v xml:space="preserve"> 5</v>
      </c>
      <c r="G89" s="1">
        <f t="shared" si="16"/>
        <v>16</v>
      </c>
      <c r="H89" s="1">
        <f t="shared" si="16"/>
        <v>15</v>
      </c>
      <c r="I89" s="5" t="str">
        <f t="shared" si="17"/>
        <v>TEAM 16</v>
      </c>
      <c r="J89" s="5" t="str">
        <f t="shared" si="17"/>
        <v>TEAM 15</v>
      </c>
      <c r="K89" s="197" t="s">
        <v>155</v>
      </c>
      <c r="L89" s="197" t="s">
        <v>154</v>
      </c>
      <c r="M89" s="34" t="s">
        <v>11</v>
      </c>
      <c r="N89" s="1" t="str">
        <f t="shared" si="19"/>
        <v>16</v>
      </c>
      <c r="O89" s="1" t="str">
        <f t="shared" si="19"/>
        <v>15</v>
      </c>
      <c r="P89" s="1">
        <f t="shared" si="20"/>
        <v>26</v>
      </c>
      <c r="Q89" s="1">
        <f t="shared" si="20"/>
        <v>25</v>
      </c>
      <c r="R89" s="5" t="str">
        <f t="shared" si="21"/>
        <v>TEAM 26</v>
      </c>
      <c r="S89" s="5" t="str">
        <f t="shared" si="21"/>
        <v>TEAM 25</v>
      </c>
      <c r="T89" s="35" t="s">
        <v>697</v>
      </c>
      <c r="Y89" s="5" t="str">
        <f t="shared" si="22"/>
        <v xml:space="preserve">TEAM </v>
      </c>
      <c r="Z89" s="5" t="str">
        <f t="shared" si="22"/>
        <v xml:space="preserve">TEAM </v>
      </c>
      <c r="AA89" s="36" t="s">
        <v>698</v>
      </c>
      <c r="AB89" s="1" t="str">
        <f t="shared" si="23"/>
        <v xml:space="preserve">M </v>
      </c>
      <c r="AC89" s="1" t="str">
        <f t="shared" si="23"/>
        <v xml:space="preserve">M </v>
      </c>
      <c r="AD89" s="1" t="e">
        <f t="shared" si="30"/>
        <v>#VALUE!</v>
      </c>
      <c r="AE89" s="1" t="e">
        <f t="shared" si="30"/>
        <v>#VALUE!</v>
      </c>
      <c r="AF89" s="5" t="e">
        <f t="shared" si="24"/>
        <v>#VALUE!</v>
      </c>
      <c r="AG89" s="260" t="e">
        <f t="shared" si="24"/>
        <v>#VALUE!</v>
      </c>
      <c r="AH89" s="265" t="s">
        <v>102</v>
      </c>
      <c r="AI89" s="1" t="e">
        <f t="shared" si="25"/>
        <v>#VALUE!</v>
      </c>
      <c r="AJ89" s="1" t="e">
        <f t="shared" si="25"/>
        <v>#VALUE!</v>
      </c>
      <c r="AK89" s="1">
        <v>52</v>
      </c>
      <c r="AL89" s="1">
        <v>51</v>
      </c>
      <c r="AM89" s="5" t="str">
        <f t="shared" si="26"/>
        <v>TEAM 52</v>
      </c>
      <c r="AN89" s="5" t="str">
        <f t="shared" si="26"/>
        <v>TEAM 51</v>
      </c>
      <c r="AO89" s="272" t="s">
        <v>103</v>
      </c>
      <c r="AP89" s="1" t="str">
        <f t="shared" si="27"/>
        <v>52</v>
      </c>
      <c r="AQ89" s="1" t="str">
        <f t="shared" si="27"/>
        <v>51</v>
      </c>
      <c r="AR89" s="1">
        <f t="shared" si="28"/>
        <v>62</v>
      </c>
      <c r="AS89" s="1">
        <f t="shared" si="28"/>
        <v>61</v>
      </c>
      <c r="AT89" s="5" t="str">
        <f t="shared" si="29"/>
        <v>TEAM 62</v>
      </c>
      <c r="AU89" s="266" t="str">
        <f t="shared" si="29"/>
        <v>TEAM 61</v>
      </c>
    </row>
    <row r="90" spans="1:47" ht="14" thickTop="1" thickBot="1" x14ac:dyDescent="0.35">
      <c r="A90" s="32" t="s">
        <v>10</v>
      </c>
      <c r="B90" s="5" t="s">
        <v>97</v>
      </c>
      <c r="C90" s="5" t="s">
        <v>99</v>
      </c>
      <c r="D90" s="33" t="s">
        <v>175</v>
      </c>
      <c r="E90" s="1" t="str">
        <f t="shared" si="15"/>
        <v xml:space="preserve"> 1</v>
      </c>
      <c r="F90" s="1" t="str">
        <f t="shared" si="15"/>
        <v xml:space="preserve"> 4</v>
      </c>
      <c r="G90" s="1">
        <f t="shared" si="16"/>
        <v>11</v>
      </c>
      <c r="H90" s="1">
        <f t="shared" si="16"/>
        <v>14</v>
      </c>
      <c r="I90" s="5" t="str">
        <f t="shared" si="17"/>
        <v>TEAM 11</v>
      </c>
      <c r="J90" s="5" t="str">
        <f t="shared" si="17"/>
        <v>TEAM 14</v>
      </c>
      <c r="K90" s="197" t="s">
        <v>150</v>
      </c>
      <c r="L90" s="197" t="s">
        <v>153</v>
      </c>
      <c r="M90" s="34" t="s">
        <v>11</v>
      </c>
      <c r="N90" s="1" t="str">
        <f t="shared" si="19"/>
        <v>11</v>
      </c>
      <c r="O90" s="1" t="str">
        <f t="shared" si="19"/>
        <v>14</v>
      </c>
      <c r="P90" s="1">
        <f t="shared" si="20"/>
        <v>21</v>
      </c>
      <c r="Q90" s="1">
        <f t="shared" si="20"/>
        <v>24</v>
      </c>
      <c r="R90" s="5" t="str">
        <f t="shared" si="21"/>
        <v>TEAM 21</v>
      </c>
      <c r="S90" s="5" t="str">
        <f t="shared" si="21"/>
        <v>TEAM 24</v>
      </c>
      <c r="T90" s="35" t="s">
        <v>697</v>
      </c>
      <c r="Y90" s="5" t="str">
        <f t="shared" si="22"/>
        <v xml:space="preserve">TEAM </v>
      </c>
      <c r="Z90" s="5" t="str">
        <f t="shared" si="22"/>
        <v xml:space="preserve">TEAM </v>
      </c>
      <c r="AA90" s="36" t="s">
        <v>698</v>
      </c>
      <c r="AB90" s="1" t="str">
        <f t="shared" si="23"/>
        <v xml:space="preserve">M </v>
      </c>
      <c r="AC90" s="1" t="str">
        <f t="shared" si="23"/>
        <v xml:space="preserve">M </v>
      </c>
      <c r="AD90" s="1" t="e">
        <f t="shared" si="30"/>
        <v>#VALUE!</v>
      </c>
      <c r="AE90" s="1" t="e">
        <f t="shared" si="30"/>
        <v>#VALUE!</v>
      </c>
      <c r="AF90" s="5" t="e">
        <f t="shared" si="24"/>
        <v>#VALUE!</v>
      </c>
      <c r="AG90" s="260" t="e">
        <f t="shared" si="24"/>
        <v>#VALUE!</v>
      </c>
      <c r="AH90" s="265" t="s">
        <v>102</v>
      </c>
      <c r="AI90" s="1" t="e">
        <f t="shared" si="25"/>
        <v>#VALUE!</v>
      </c>
      <c r="AJ90" s="1" t="e">
        <f t="shared" si="25"/>
        <v>#VALUE!</v>
      </c>
      <c r="AK90" s="1">
        <v>47</v>
      </c>
      <c r="AL90" s="1">
        <v>50</v>
      </c>
      <c r="AM90" s="5" t="str">
        <f t="shared" si="26"/>
        <v>TEAM 47</v>
      </c>
      <c r="AN90" s="5" t="str">
        <f t="shared" si="26"/>
        <v>TEAM 50</v>
      </c>
      <c r="AO90" s="272" t="s">
        <v>103</v>
      </c>
      <c r="AP90" s="1" t="str">
        <f t="shared" si="27"/>
        <v>47</v>
      </c>
      <c r="AQ90" s="1" t="str">
        <f t="shared" si="27"/>
        <v>50</v>
      </c>
      <c r="AR90" s="1">
        <f t="shared" si="28"/>
        <v>57</v>
      </c>
      <c r="AS90" s="1">
        <f t="shared" si="28"/>
        <v>60</v>
      </c>
      <c r="AT90" s="5" t="str">
        <f t="shared" si="29"/>
        <v>TEAM 57</v>
      </c>
      <c r="AU90" s="266" t="str">
        <f t="shared" si="29"/>
        <v>TEAM 60</v>
      </c>
    </row>
    <row r="91" spans="1:47" ht="14" thickTop="1" thickBot="1" x14ac:dyDescent="0.35">
      <c r="A91" s="32" t="s">
        <v>10</v>
      </c>
      <c r="B91" s="5" t="s">
        <v>100</v>
      </c>
      <c r="C91" s="5" t="s">
        <v>94</v>
      </c>
      <c r="D91" s="33" t="s">
        <v>175</v>
      </c>
      <c r="E91" s="1" t="str">
        <f t="shared" si="15"/>
        <v xml:space="preserve"> 8</v>
      </c>
      <c r="F91" s="1" t="str">
        <f t="shared" si="15"/>
        <v xml:space="preserve"> 5</v>
      </c>
      <c r="G91" s="1">
        <f t="shared" si="16"/>
        <v>18</v>
      </c>
      <c r="H91" s="1">
        <f t="shared" si="16"/>
        <v>15</v>
      </c>
      <c r="I91" s="5" t="str">
        <f t="shared" si="17"/>
        <v>TEAM 18</v>
      </c>
      <c r="J91" s="5" t="str">
        <f t="shared" si="17"/>
        <v>TEAM 15</v>
      </c>
      <c r="K91" s="197" t="s">
        <v>157</v>
      </c>
      <c r="L91" s="197" t="s">
        <v>154</v>
      </c>
      <c r="M91" s="34" t="s">
        <v>11</v>
      </c>
      <c r="N91" s="1" t="str">
        <f t="shared" si="19"/>
        <v>18</v>
      </c>
      <c r="O91" s="1" t="str">
        <f t="shared" si="19"/>
        <v>15</v>
      </c>
      <c r="P91" s="1">
        <f t="shared" si="20"/>
        <v>28</v>
      </c>
      <c r="Q91" s="1">
        <f t="shared" si="20"/>
        <v>25</v>
      </c>
      <c r="R91" s="5" t="str">
        <f t="shared" si="21"/>
        <v>TEAM 28</v>
      </c>
      <c r="S91" s="5" t="str">
        <f t="shared" si="21"/>
        <v>TEAM 25</v>
      </c>
      <c r="T91" s="35" t="s">
        <v>697</v>
      </c>
      <c r="Y91" s="5" t="str">
        <f t="shared" si="22"/>
        <v xml:space="preserve">TEAM </v>
      </c>
      <c r="Z91" s="5" t="str">
        <f t="shared" si="22"/>
        <v xml:space="preserve">TEAM </v>
      </c>
      <c r="AA91" s="36" t="s">
        <v>698</v>
      </c>
      <c r="AB91" s="1" t="str">
        <f t="shared" si="23"/>
        <v xml:space="preserve">M </v>
      </c>
      <c r="AC91" s="1" t="str">
        <f t="shared" si="23"/>
        <v xml:space="preserve">M </v>
      </c>
      <c r="AD91" s="1" t="e">
        <f t="shared" si="30"/>
        <v>#VALUE!</v>
      </c>
      <c r="AE91" s="1" t="e">
        <f t="shared" si="30"/>
        <v>#VALUE!</v>
      </c>
      <c r="AF91" s="5" t="e">
        <f t="shared" si="24"/>
        <v>#VALUE!</v>
      </c>
      <c r="AG91" s="260" t="e">
        <f t="shared" si="24"/>
        <v>#VALUE!</v>
      </c>
      <c r="AH91" s="265" t="s">
        <v>102</v>
      </c>
      <c r="AI91" s="1" t="e">
        <f t="shared" si="25"/>
        <v>#VALUE!</v>
      </c>
      <c r="AJ91" s="1" t="e">
        <f t="shared" si="25"/>
        <v>#VALUE!</v>
      </c>
      <c r="AK91" s="1">
        <v>54</v>
      </c>
      <c r="AL91" s="1">
        <v>51</v>
      </c>
      <c r="AM91" s="5" t="str">
        <f t="shared" si="26"/>
        <v>TEAM 54</v>
      </c>
      <c r="AN91" s="5" t="str">
        <f t="shared" si="26"/>
        <v>TEAM 51</v>
      </c>
      <c r="AO91" s="272" t="s">
        <v>103</v>
      </c>
      <c r="AP91" s="1" t="str">
        <f t="shared" si="27"/>
        <v>54</v>
      </c>
      <c r="AQ91" s="1" t="str">
        <f t="shared" si="27"/>
        <v>51</v>
      </c>
      <c r="AR91" s="1">
        <f t="shared" si="28"/>
        <v>64</v>
      </c>
      <c r="AS91" s="1">
        <f t="shared" si="28"/>
        <v>61</v>
      </c>
      <c r="AT91" s="5" t="str">
        <f t="shared" si="29"/>
        <v>TEAM 64</v>
      </c>
      <c r="AU91" s="266" t="str">
        <f t="shared" si="29"/>
        <v>TEAM 61</v>
      </c>
    </row>
    <row r="92" spans="1:47" ht="14" thickTop="1" thickBot="1" x14ac:dyDescent="0.35">
      <c r="A92" s="32" t="s">
        <v>10</v>
      </c>
      <c r="B92" s="5" t="s">
        <v>93</v>
      </c>
      <c r="C92" s="5" t="s">
        <v>95</v>
      </c>
      <c r="D92" s="33" t="s">
        <v>175</v>
      </c>
      <c r="E92" s="1" t="str">
        <f t="shared" ref="E92:F94" si="31">RIGHT(B92,2)</f>
        <v xml:space="preserve"> 3</v>
      </c>
      <c r="F92" s="1" t="str">
        <f t="shared" si="31"/>
        <v xml:space="preserve"> 9</v>
      </c>
      <c r="G92" s="1">
        <f t="shared" ref="G92:H94" si="32">E92+10</f>
        <v>13</v>
      </c>
      <c r="H92" s="1">
        <f t="shared" si="32"/>
        <v>19</v>
      </c>
      <c r="I92" s="5" t="str">
        <f t="shared" ref="I92:J94" si="33">CONCATENATE("TEAM ",G92)</f>
        <v>TEAM 13</v>
      </c>
      <c r="J92" s="5" t="str">
        <f t="shared" si="33"/>
        <v>TEAM 19</v>
      </c>
      <c r="K92" s="197" t="s">
        <v>152</v>
      </c>
      <c r="L92" s="197" t="s">
        <v>158</v>
      </c>
      <c r="M92" s="34" t="s">
        <v>11</v>
      </c>
      <c r="N92" s="1" t="str">
        <f t="shared" si="19"/>
        <v>13</v>
      </c>
      <c r="O92" s="1" t="str">
        <f t="shared" si="19"/>
        <v>19</v>
      </c>
      <c r="P92" s="1">
        <f t="shared" si="20"/>
        <v>23</v>
      </c>
      <c r="Q92" s="1">
        <f t="shared" si="20"/>
        <v>29</v>
      </c>
      <c r="R92" s="5" t="str">
        <f t="shared" si="21"/>
        <v>TEAM 23</v>
      </c>
      <c r="S92" s="5" t="str">
        <f t="shared" si="21"/>
        <v>TEAM 29</v>
      </c>
      <c r="T92" s="35" t="s">
        <v>697</v>
      </c>
      <c r="Y92" s="5" t="str">
        <f t="shared" si="22"/>
        <v xml:space="preserve">TEAM </v>
      </c>
      <c r="Z92" s="5" t="str">
        <f t="shared" si="22"/>
        <v xml:space="preserve">TEAM </v>
      </c>
      <c r="AA92" s="36" t="s">
        <v>698</v>
      </c>
      <c r="AB92" s="1" t="str">
        <f t="shared" si="23"/>
        <v xml:space="preserve">M </v>
      </c>
      <c r="AC92" s="1" t="str">
        <f t="shared" si="23"/>
        <v xml:space="preserve">M </v>
      </c>
      <c r="AD92" s="1" t="e">
        <f t="shared" si="30"/>
        <v>#VALUE!</v>
      </c>
      <c r="AE92" s="1" t="e">
        <f t="shared" si="30"/>
        <v>#VALUE!</v>
      </c>
      <c r="AF92" s="5" t="e">
        <f t="shared" si="24"/>
        <v>#VALUE!</v>
      </c>
      <c r="AG92" s="260" t="e">
        <f t="shared" si="24"/>
        <v>#VALUE!</v>
      </c>
      <c r="AH92" s="265" t="s">
        <v>102</v>
      </c>
      <c r="AI92" s="1" t="e">
        <f t="shared" si="25"/>
        <v>#VALUE!</v>
      </c>
      <c r="AJ92" s="1" t="e">
        <f t="shared" si="25"/>
        <v>#VALUE!</v>
      </c>
      <c r="AK92" s="1">
        <v>49</v>
      </c>
      <c r="AL92" s="1">
        <v>55</v>
      </c>
      <c r="AM92" s="5" t="str">
        <f t="shared" si="26"/>
        <v>TEAM 49</v>
      </c>
      <c r="AN92" s="5" t="str">
        <f t="shared" si="26"/>
        <v>TEAM 55</v>
      </c>
      <c r="AO92" s="272" t="s">
        <v>103</v>
      </c>
      <c r="AP92" s="1" t="str">
        <f t="shared" si="27"/>
        <v>49</v>
      </c>
      <c r="AQ92" s="1" t="str">
        <f t="shared" si="27"/>
        <v>55</v>
      </c>
      <c r="AR92" s="1">
        <f t="shared" si="28"/>
        <v>59</v>
      </c>
      <c r="AS92" s="1">
        <f t="shared" si="28"/>
        <v>65</v>
      </c>
      <c r="AT92" s="5" t="str">
        <f t="shared" si="29"/>
        <v>TEAM 59</v>
      </c>
      <c r="AU92" s="266" t="str">
        <f t="shared" si="29"/>
        <v>TEAM 65</v>
      </c>
    </row>
    <row r="93" spans="1:47" ht="14" thickTop="1" thickBot="1" x14ac:dyDescent="0.35">
      <c r="A93" s="32" t="s">
        <v>10</v>
      </c>
      <c r="B93" s="5" t="s">
        <v>101</v>
      </c>
      <c r="C93" s="5" t="s">
        <v>98</v>
      </c>
      <c r="D93" s="33" t="s">
        <v>175</v>
      </c>
      <c r="E93" s="1" t="str">
        <f t="shared" si="31"/>
        <v>10</v>
      </c>
      <c r="F93" s="1" t="str">
        <f t="shared" si="31"/>
        <v xml:space="preserve"> 7</v>
      </c>
      <c r="G93" s="1">
        <f t="shared" si="32"/>
        <v>20</v>
      </c>
      <c r="H93" s="1">
        <f t="shared" si="32"/>
        <v>17</v>
      </c>
      <c r="I93" s="5" t="str">
        <f t="shared" si="33"/>
        <v>TEAM 20</v>
      </c>
      <c r="J93" s="5" t="str">
        <f t="shared" si="33"/>
        <v>TEAM 17</v>
      </c>
      <c r="K93" s="197" t="s">
        <v>159</v>
      </c>
      <c r="L93" s="197" t="s">
        <v>156</v>
      </c>
      <c r="M93" s="34" t="s">
        <v>11</v>
      </c>
      <c r="N93" s="1" t="str">
        <f t="shared" si="19"/>
        <v>20</v>
      </c>
      <c r="O93" s="1" t="str">
        <f t="shared" si="19"/>
        <v>17</v>
      </c>
      <c r="P93" s="1">
        <f t="shared" si="20"/>
        <v>30</v>
      </c>
      <c r="Q93" s="1">
        <f t="shared" si="20"/>
        <v>27</v>
      </c>
      <c r="R93" s="5" t="str">
        <f t="shared" si="21"/>
        <v>TEAM 30</v>
      </c>
      <c r="S93" s="5" t="str">
        <f t="shared" si="21"/>
        <v>TEAM 27</v>
      </c>
      <c r="T93" s="35" t="s">
        <v>697</v>
      </c>
      <c r="Y93" s="5" t="str">
        <f t="shared" si="22"/>
        <v xml:space="preserve">TEAM </v>
      </c>
      <c r="Z93" s="5" t="str">
        <f t="shared" si="22"/>
        <v xml:space="preserve">TEAM </v>
      </c>
      <c r="AA93" s="36" t="s">
        <v>698</v>
      </c>
      <c r="AB93" s="1" t="str">
        <f t="shared" si="23"/>
        <v xml:space="preserve">M </v>
      </c>
      <c r="AC93" s="1" t="str">
        <f t="shared" si="23"/>
        <v xml:space="preserve">M </v>
      </c>
      <c r="AD93" s="1" t="e">
        <f t="shared" si="30"/>
        <v>#VALUE!</v>
      </c>
      <c r="AE93" s="1" t="e">
        <f t="shared" si="30"/>
        <v>#VALUE!</v>
      </c>
      <c r="AF93" s="5" t="e">
        <f t="shared" si="24"/>
        <v>#VALUE!</v>
      </c>
      <c r="AG93" s="260" t="e">
        <f t="shared" si="24"/>
        <v>#VALUE!</v>
      </c>
      <c r="AH93" s="265" t="s">
        <v>102</v>
      </c>
      <c r="AI93" s="1" t="e">
        <f t="shared" si="25"/>
        <v>#VALUE!</v>
      </c>
      <c r="AJ93" s="1" t="e">
        <f t="shared" si="25"/>
        <v>#VALUE!</v>
      </c>
      <c r="AK93" s="1">
        <v>56</v>
      </c>
      <c r="AL93" s="1">
        <v>53</v>
      </c>
      <c r="AM93" s="5" t="str">
        <f t="shared" si="26"/>
        <v>TEAM 56</v>
      </c>
      <c r="AN93" s="5" t="str">
        <f t="shared" si="26"/>
        <v>TEAM 53</v>
      </c>
      <c r="AO93" s="272" t="s">
        <v>103</v>
      </c>
      <c r="AP93" s="1" t="str">
        <f t="shared" si="27"/>
        <v>56</v>
      </c>
      <c r="AQ93" s="1" t="str">
        <f t="shared" si="27"/>
        <v>53</v>
      </c>
      <c r="AR93" s="1">
        <f t="shared" si="28"/>
        <v>66</v>
      </c>
      <c r="AS93" s="1">
        <f t="shared" si="28"/>
        <v>63</v>
      </c>
      <c r="AT93" s="5" t="str">
        <f t="shared" si="29"/>
        <v>TEAM 66</v>
      </c>
      <c r="AU93" s="266" t="str">
        <f t="shared" si="29"/>
        <v>TEAM 63</v>
      </c>
    </row>
    <row r="94" spans="1:47" ht="14" thickTop="1" thickBot="1" x14ac:dyDescent="0.35">
      <c r="A94" s="32" t="s">
        <v>10</v>
      </c>
      <c r="B94" s="5" t="s">
        <v>92</v>
      </c>
      <c r="C94" s="5" t="s">
        <v>96</v>
      </c>
      <c r="D94" s="33" t="s">
        <v>175</v>
      </c>
      <c r="E94" s="1" t="str">
        <f t="shared" si="31"/>
        <v xml:space="preserve"> 6</v>
      </c>
      <c r="F94" s="1" t="str">
        <f t="shared" si="31"/>
        <v xml:space="preserve"> 2</v>
      </c>
      <c r="G94" s="1">
        <f t="shared" si="32"/>
        <v>16</v>
      </c>
      <c r="H94" s="1">
        <f t="shared" si="32"/>
        <v>12</v>
      </c>
      <c r="I94" s="5" t="str">
        <f t="shared" si="33"/>
        <v>TEAM 16</v>
      </c>
      <c r="J94" s="5" t="str">
        <f t="shared" si="33"/>
        <v>TEAM 12</v>
      </c>
      <c r="K94" s="197" t="s">
        <v>155</v>
      </c>
      <c r="L94" s="197" t="s">
        <v>151</v>
      </c>
      <c r="M94" s="34" t="s">
        <v>11</v>
      </c>
      <c r="N94" s="1" t="str">
        <f t="shared" si="19"/>
        <v>16</v>
      </c>
      <c r="O94" s="1" t="str">
        <f t="shared" si="19"/>
        <v>12</v>
      </c>
      <c r="P94" s="1">
        <f t="shared" si="20"/>
        <v>26</v>
      </c>
      <c r="Q94" s="1">
        <f t="shared" si="20"/>
        <v>22</v>
      </c>
      <c r="R94" s="5" t="str">
        <f t="shared" si="21"/>
        <v>TEAM 26</v>
      </c>
      <c r="S94" s="5" t="str">
        <f t="shared" si="21"/>
        <v>TEAM 22</v>
      </c>
      <c r="T94" s="35" t="s">
        <v>697</v>
      </c>
      <c r="Y94" s="5" t="str">
        <f t="shared" si="22"/>
        <v xml:space="preserve">TEAM </v>
      </c>
      <c r="Z94" s="5" t="str">
        <f t="shared" si="22"/>
        <v xml:space="preserve">TEAM </v>
      </c>
      <c r="AA94" s="36" t="s">
        <v>698</v>
      </c>
      <c r="AB94" s="1" t="str">
        <f t="shared" si="23"/>
        <v xml:space="preserve">M </v>
      </c>
      <c r="AC94" s="1" t="str">
        <f t="shared" si="23"/>
        <v xml:space="preserve">M </v>
      </c>
      <c r="AD94" s="1" t="e">
        <f t="shared" si="30"/>
        <v>#VALUE!</v>
      </c>
      <c r="AE94" s="1" t="e">
        <f t="shared" si="30"/>
        <v>#VALUE!</v>
      </c>
      <c r="AF94" s="5" t="e">
        <f t="shared" si="24"/>
        <v>#VALUE!</v>
      </c>
      <c r="AG94" s="260" t="e">
        <f t="shared" si="24"/>
        <v>#VALUE!</v>
      </c>
      <c r="AH94" s="267" t="s">
        <v>102</v>
      </c>
      <c r="AI94" s="1" t="e">
        <f t="shared" si="25"/>
        <v>#VALUE!</v>
      </c>
      <c r="AJ94" s="1" t="e">
        <f t="shared" si="25"/>
        <v>#VALUE!</v>
      </c>
      <c r="AK94" s="1">
        <v>52</v>
      </c>
      <c r="AL94" s="1">
        <v>48</v>
      </c>
      <c r="AM94" s="5" t="str">
        <f t="shared" si="26"/>
        <v>TEAM 52</v>
      </c>
      <c r="AN94" s="5" t="str">
        <f t="shared" si="26"/>
        <v>TEAM 48</v>
      </c>
      <c r="AO94" s="273" t="s">
        <v>103</v>
      </c>
      <c r="AP94" s="268" t="str">
        <f t="shared" si="27"/>
        <v>52</v>
      </c>
      <c r="AQ94" s="268" t="str">
        <f t="shared" si="27"/>
        <v>48</v>
      </c>
      <c r="AR94" s="268">
        <f t="shared" si="28"/>
        <v>62</v>
      </c>
      <c r="AS94" s="268">
        <f t="shared" si="28"/>
        <v>58</v>
      </c>
      <c r="AT94" s="269" t="str">
        <f t="shared" si="29"/>
        <v>TEAM 62</v>
      </c>
      <c r="AU94" s="270" t="str">
        <f t="shared" si="29"/>
        <v>TEAM 58</v>
      </c>
    </row>
    <row r="95" spans="1:47" ht="13.5" thickTop="1" thickBot="1" x14ac:dyDescent="0.3"/>
    <row r="96" spans="1:47" ht="13.5" thickTop="1" thickBot="1" x14ac:dyDescent="0.3">
      <c r="R96" s="1" t="s">
        <v>105</v>
      </c>
      <c r="S96" s="1" t="s">
        <v>162</v>
      </c>
      <c r="AM96" s="1" t="s">
        <v>131</v>
      </c>
      <c r="AN96" s="1" t="s">
        <v>128</v>
      </c>
      <c r="AT96" s="263" t="s">
        <v>147</v>
      </c>
      <c r="AU96" s="264" t="s">
        <v>142</v>
      </c>
    </row>
    <row r="97" spans="18:47" ht="14" thickTop="1" thickBot="1" x14ac:dyDescent="0.35">
      <c r="R97" s="1" t="s">
        <v>108</v>
      </c>
      <c r="S97" s="1" t="s">
        <v>104</v>
      </c>
      <c r="U97" s="35">
        <v>1</v>
      </c>
      <c r="Y97" s="274" t="s">
        <v>97</v>
      </c>
      <c r="Z97" s="274" t="s">
        <v>100</v>
      </c>
      <c r="AA97" s="1" t="str">
        <f>RIGHT(Y97,2)</f>
        <v xml:space="preserve"> 1</v>
      </c>
      <c r="AB97" s="1" t="str">
        <f>RIGHT(Z97,2)</f>
        <v xml:space="preserve"> 8</v>
      </c>
      <c r="AC97" s="1">
        <f>AA97+30</f>
        <v>31</v>
      </c>
      <c r="AD97" s="1">
        <f>AB97+30</f>
        <v>38</v>
      </c>
      <c r="AH97" s="1">
        <v>1</v>
      </c>
      <c r="AI97" s="1">
        <v>52</v>
      </c>
      <c r="AJ97" s="1">
        <v>49</v>
      </c>
      <c r="AM97" s="1" t="s">
        <v>134</v>
      </c>
      <c r="AN97" s="1" t="s">
        <v>130</v>
      </c>
      <c r="AT97" s="5" t="s">
        <v>135</v>
      </c>
      <c r="AU97" s="266" t="s">
        <v>146</v>
      </c>
    </row>
    <row r="98" spans="18:47" ht="14" thickTop="1" thickBot="1" x14ac:dyDescent="0.35">
      <c r="R98" s="1" t="s">
        <v>161</v>
      </c>
      <c r="S98" s="1" t="s">
        <v>160</v>
      </c>
      <c r="U98" s="35">
        <v>2</v>
      </c>
      <c r="Y98" s="274" t="s">
        <v>92</v>
      </c>
      <c r="Z98" s="274" t="s">
        <v>93</v>
      </c>
      <c r="AA98" s="1" t="str">
        <f t="shared" ref="AA98:AB152" si="34">RIGHT(Y98,2)</f>
        <v xml:space="preserve"> 6</v>
      </c>
      <c r="AB98" s="1" t="str">
        <f t="shared" si="34"/>
        <v xml:space="preserve"> 3</v>
      </c>
      <c r="AC98" s="1">
        <f t="shared" ref="AC98:AD152" si="35">AA98+30</f>
        <v>36</v>
      </c>
      <c r="AD98" s="1">
        <f t="shared" si="35"/>
        <v>33</v>
      </c>
      <c r="AH98" s="1">
        <v>2</v>
      </c>
      <c r="AI98" s="1">
        <v>55</v>
      </c>
      <c r="AJ98" s="1">
        <v>51</v>
      </c>
      <c r="AM98" s="1" t="s">
        <v>127</v>
      </c>
      <c r="AN98" s="1" t="s">
        <v>126</v>
      </c>
      <c r="AT98" s="5" t="s">
        <v>141</v>
      </c>
      <c r="AU98" s="266" t="s">
        <v>138</v>
      </c>
    </row>
    <row r="99" spans="18:47" ht="14" thickTop="1" thickBot="1" x14ac:dyDescent="0.35">
      <c r="R99" s="1" t="s">
        <v>106</v>
      </c>
      <c r="S99" s="1" t="s">
        <v>163</v>
      </c>
      <c r="U99" s="35">
        <v>3</v>
      </c>
      <c r="Y99" s="274" t="s">
        <v>99</v>
      </c>
      <c r="Z99" s="274" t="s">
        <v>94</v>
      </c>
      <c r="AA99" s="1" t="str">
        <f t="shared" si="34"/>
        <v xml:space="preserve"> 4</v>
      </c>
      <c r="AB99" s="1" t="str">
        <f t="shared" si="34"/>
        <v xml:space="preserve"> 5</v>
      </c>
      <c r="AC99" s="1">
        <f t="shared" si="35"/>
        <v>34</v>
      </c>
      <c r="AD99" s="1">
        <f t="shared" si="35"/>
        <v>35</v>
      </c>
      <c r="AH99" s="1">
        <v>3</v>
      </c>
      <c r="AI99" s="1">
        <v>48</v>
      </c>
      <c r="AJ99" s="1">
        <v>47</v>
      </c>
      <c r="AM99" s="1" t="s">
        <v>132</v>
      </c>
      <c r="AN99" s="1" t="s">
        <v>129</v>
      </c>
      <c r="AT99" s="5" t="s">
        <v>148</v>
      </c>
      <c r="AU99" s="266" t="s">
        <v>144</v>
      </c>
    </row>
    <row r="100" spans="18:47" ht="14" thickTop="1" thickBot="1" x14ac:dyDescent="0.35">
      <c r="R100" s="1" t="s">
        <v>107</v>
      </c>
      <c r="S100" s="1" t="s">
        <v>109</v>
      </c>
      <c r="U100" s="35">
        <v>4</v>
      </c>
      <c r="Y100" s="274" t="s">
        <v>98</v>
      </c>
      <c r="Z100" s="274" t="s">
        <v>96</v>
      </c>
      <c r="AA100" s="1" t="str">
        <f t="shared" si="34"/>
        <v xml:space="preserve"> 7</v>
      </c>
      <c r="AB100" s="1" t="str">
        <f t="shared" si="34"/>
        <v xml:space="preserve"> 2</v>
      </c>
      <c r="AC100" s="1">
        <f t="shared" si="35"/>
        <v>37</v>
      </c>
      <c r="AD100" s="1">
        <f t="shared" si="35"/>
        <v>32</v>
      </c>
      <c r="AH100" s="1">
        <v>4</v>
      </c>
      <c r="AI100" s="1">
        <v>53</v>
      </c>
      <c r="AJ100" s="1">
        <v>50</v>
      </c>
      <c r="AM100" s="1" t="s">
        <v>133</v>
      </c>
      <c r="AN100" s="1" t="s">
        <v>136</v>
      </c>
      <c r="AT100" s="5" t="s">
        <v>149</v>
      </c>
      <c r="AU100" s="266" t="s">
        <v>137</v>
      </c>
    </row>
    <row r="101" spans="18:47" ht="14" thickTop="1" thickBot="1" x14ac:dyDescent="0.35">
      <c r="R101" s="1" t="s">
        <v>104</v>
      </c>
      <c r="S101" s="1" t="s">
        <v>106</v>
      </c>
      <c r="U101" s="35">
        <v>5</v>
      </c>
      <c r="Y101" s="274" t="s">
        <v>97</v>
      </c>
      <c r="Z101" s="274" t="s">
        <v>96</v>
      </c>
      <c r="AA101" s="1" t="str">
        <f t="shared" si="34"/>
        <v xml:space="preserve"> 1</v>
      </c>
      <c r="AB101" s="1" t="str">
        <f t="shared" si="34"/>
        <v xml:space="preserve"> 2</v>
      </c>
      <c r="AC101" s="1">
        <f t="shared" si="35"/>
        <v>31</v>
      </c>
      <c r="AD101" s="1">
        <f t="shared" si="35"/>
        <v>32</v>
      </c>
      <c r="AH101" s="1">
        <v>5</v>
      </c>
      <c r="AI101" s="1">
        <v>54</v>
      </c>
      <c r="AJ101" s="1">
        <v>56</v>
      </c>
      <c r="AM101" s="1" t="s">
        <v>130</v>
      </c>
      <c r="AN101" s="1" t="s">
        <v>132</v>
      </c>
      <c r="AT101" s="5" t="s">
        <v>146</v>
      </c>
      <c r="AU101" s="266" t="s">
        <v>148</v>
      </c>
    </row>
    <row r="102" spans="18:47" ht="14" thickTop="1" thickBot="1" x14ac:dyDescent="0.35">
      <c r="R102" s="1" t="s">
        <v>105</v>
      </c>
      <c r="S102" s="1" t="s">
        <v>109</v>
      </c>
      <c r="U102" s="35">
        <v>6</v>
      </c>
      <c r="Y102" s="274" t="s">
        <v>93</v>
      </c>
      <c r="Z102" s="274" t="s">
        <v>98</v>
      </c>
      <c r="AA102" s="1" t="str">
        <f t="shared" si="34"/>
        <v xml:space="preserve"> 3</v>
      </c>
      <c r="AB102" s="1" t="str">
        <f t="shared" si="34"/>
        <v xml:space="preserve"> 7</v>
      </c>
      <c r="AC102" s="1">
        <f t="shared" si="35"/>
        <v>33</v>
      </c>
      <c r="AD102" s="1">
        <f t="shared" si="35"/>
        <v>37</v>
      </c>
      <c r="AH102" s="1">
        <v>6</v>
      </c>
      <c r="AI102" s="1">
        <v>51</v>
      </c>
      <c r="AJ102" s="1">
        <v>53</v>
      </c>
      <c r="AM102" s="1" t="s">
        <v>131</v>
      </c>
      <c r="AN102" s="1" t="s">
        <v>136</v>
      </c>
      <c r="AT102" s="5" t="s">
        <v>147</v>
      </c>
      <c r="AU102" s="266" t="s">
        <v>137</v>
      </c>
    </row>
    <row r="103" spans="18:47" ht="14" thickTop="1" thickBot="1" x14ac:dyDescent="0.35">
      <c r="R103" s="1" t="s">
        <v>162</v>
      </c>
      <c r="S103" s="1" t="s">
        <v>161</v>
      </c>
      <c r="U103" s="35">
        <v>7</v>
      </c>
      <c r="Y103" s="274" t="s">
        <v>92</v>
      </c>
      <c r="Z103" s="274" t="s">
        <v>99</v>
      </c>
      <c r="AA103" s="1" t="str">
        <f t="shared" si="34"/>
        <v xml:space="preserve"> 6</v>
      </c>
      <c r="AB103" s="1" t="str">
        <f t="shared" si="34"/>
        <v xml:space="preserve"> 4</v>
      </c>
      <c r="AC103" s="1">
        <f t="shared" si="35"/>
        <v>36</v>
      </c>
      <c r="AD103" s="1">
        <f t="shared" si="35"/>
        <v>34</v>
      </c>
      <c r="AH103" s="1">
        <v>7</v>
      </c>
      <c r="AI103" s="1">
        <v>52</v>
      </c>
      <c r="AJ103" s="1">
        <v>56</v>
      </c>
      <c r="AM103" s="1" t="s">
        <v>128</v>
      </c>
      <c r="AN103" s="1" t="s">
        <v>127</v>
      </c>
      <c r="AT103" s="5" t="s">
        <v>142</v>
      </c>
      <c r="AU103" s="266" t="s">
        <v>141</v>
      </c>
    </row>
    <row r="104" spans="18:47" ht="14" thickTop="1" thickBot="1" x14ac:dyDescent="0.35">
      <c r="R104" s="1" t="s">
        <v>163</v>
      </c>
      <c r="S104" s="1" t="s">
        <v>108</v>
      </c>
      <c r="U104" s="35">
        <v>8</v>
      </c>
      <c r="Y104" s="274" t="s">
        <v>94</v>
      </c>
      <c r="Z104" s="274" t="s">
        <v>100</v>
      </c>
      <c r="AA104" s="1" t="str">
        <f t="shared" si="34"/>
        <v xml:space="preserve"> 5</v>
      </c>
      <c r="AB104" s="1" t="str">
        <f t="shared" si="34"/>
        <v xml:space="preserve"> 8</v>
      </c>
      <c r="AC104" s="1">
        <f t="shared" si="35"/>
        <v>35</v>
      </c>
      <c r="AD104" s="1">
        <f t="shared" si="35"/>
        <v>38</v>
      </c>
      <c r="AH104" s="1">
        <v>8</v>
      </c>
      <c r="AI104" s="1">
        <v>49</v>
      </c>
      <c r="AJ104" s="1">
        <v>48</v>
      </c>
      <c r="AM104" s="1" t="s">
        <v>129</v>
      </c>
      <c r="AN104" s="1" t="s">
        <v>134</v>
      </c>
      <c r="AT104" s="5" t="s">
        <v>144</v>
      </c>
      <c r="AU104" s="266" t="s">
        <v>135</v>
      </c>
    </row>
    <row r="105" spans="18:47" ht="14" thickTop="1" thickBot="1" x14ac:dyDescent="0.35">
      <c r="R105" s="1" t="s">
        <v>160</v>
      </c>
      <c r="S105" s="1" t="s">
        <v>107</v>
      </c>
      <c r="U105" s="35">
        <v>9</v>
      </c>
      <c r="Y105" s="274" t="s">
        <v>94</v>
      </c>
      <c r="Z105" s="274" t="s">
        <v>92</v>
      </c>
      <c r="AA105" s="1" t="str">
        <f t="shared" si="34"/>
        <v xml:space="preserve"> 5</v>
      </c>
      <c r="AB105" s="1" t="str">
        <f t="shared" si="34"/>
        <v xml:space="preserve"> 6</v>
      </c>
      <c r="AC105" s="1">
        <f t="shared" si="35"/>
        <v>35</v>
      </c>
      <c r="AD105" s="1">
        <f t="shared" si="35"/>
        <v>36</v>
      </c>
      <c r="AH105" s="1">
        <v>9</v>
      </c>
      <c r="AI105" s="1">
        <v>50</v>
      </c>
      <c r="AJ105" s="1">
        <v>55</v>
      </c>
      <c r="AM105" s="1" t="s">
        <v>126</v>
      </c>
      <c r="AN105" s="1" t="s">
        <v>133</v>
      </c>
      <c r="AT105" s="5" t="s">
        <v>138</v>
      </c>
      <c r="AU105" s="266" t="s">
        <v>149</v>
      </c>
    </row>
    <row r="106" spans="18:47" ht="14" thickTop="1" thickBot="1" x14ac:dyDescent="0.35">
      <c r="R106" s="1" t="s">
        <v>161</v>
      </c>
      <c r="S106" s="1" t="s">
        <v>105</v>
      </c>
      <c r="U106" s="35">
        <v>10</v>
      </c>
      <c r="Y106" s="274" t="s">
        <v>93</v>
      </c>
      <c r="Z106" s="274" t="s">
        <v>97</v>
      </c>
      <c r="AA106" s="1" t="str">
        <f t="shared" si="34"/>
        <v xml:space="preserve"> 3</v>
      </c>
      <c r="AB106" s="1" t="str">
        <f t="shared" si="34"/>
        <v xml:space="preserve"> 1</v>
      </c>
      <c r="AC106" s="1">
        <f t="shared" si="35"/>
        <v>33</v>
      </c>
      <c r="AD106" s="1">
        <f t="shared" si="35"/>
        <v>31</v>
      </c>
      <c r="AH106" s="1">
        <v>10</v>
      </c>
      <c r="AI106" s="1">
        <v>47</v>
      </c>
      <c r="AJ106" s="1">
        <v>54</v>
      </c>
      <c r="AM106" s="1" t="s">
        <v>127</v>
      </c>
      <c r="AN106" s="1" t="s">
        <v>131</v>
      </c>
      <c r="AT106" s="5" t="s">
        <v>141</v>
      </c>
      <c r="AU106" s="266" t="s">
        <v>147</v>
      </c>
    </row>
    <row r="107" spans="18:47" ht="14" thickTop="1" thickBot="1" x14ac:dyDescent="0.35">
      <c r="R107" s="1" t="s">
        <v>104</v>
      </c>
      <c r="S107" s="1" t="s">
        <v>107</v>
      </c>
      <c r="U107" s="35">
        <v>11</v>
      </c>
      <c r="Y107" s="274" t="s">
        <v>100</v>
      </c>
      <c r="Z107" s="274" t="s">
        <v>96</v>
      </c>
      <c r="AA107" s="1" t="str">
        <f t="shared" si="34"/>
        <v xml:space="preserve"> 8</v>
      </c>
      <c r="AB107" s="1" t="str">
        <f t="shared" si="34"/>
        <v xml:space="preserve"> 2</v>
      </c>
      <c r="AC107" s="1">
        <f t="shared" si="35"/>
        <v>38</v>
      </c>
      <c r="AD107" s="1">
        <f t="shared" si="35"/>
        <v>32</v>
      </c>
      <c r="AH107" s="1">
        <v>11</v>
      </c>
      <c r="AI107" s="1">
        <v>48</v>
      </c>
      <c r="AJ107" s="1">
        <v>52</v>
      </c>
      <c r="AM107" s="1" t="s">
        <v>130</v>
      </c>
      <c r="AN107" s="1" t="s">
        <v>133</v>
      </c>
      <c r="AT107" s="5" t="s">
        <v>146</v>
      </c>
      <c r="AU107" s="266" t="s">
        <v>149</v>
      </c>
    </row>
    <row r="108" spans="18:47" ht="14" thickTop="1" thickBot="1" x14ac:dyDescent="0.35">
      <c r="R108" s="1" t="s">
        <v>163</v>
      </c>
      <c r="S108" s="1" t="s">
        <v>160</v>
      </c>
      <c r="U108" s="35">
        <v>12</v>
      </c>
      <c r="Y108" s="274" t="s">
        <v>99</v>
      </c>
      <c r="Z108" s="274" t="s">
        <v>98</v>
      </c>
      <c r="AA108" s="1" t="str">
        <f t="shared" si="34"/>
        <v xml:space="preserve"> 4</v>
      </c>
      <c r="AB108" s="1" t="str">
        <f t="shared" si="34"/>
        <v xml:space="preserve"> 7</v>
      </c>
      <c r="AC108" s="1">
        <f t="shared" si="35"/>
        <v>34</v>
      </c>
      <c r="AD108" s="1">
        <f t="shared" si="35"/>
        <v>37</v>
      </c>
      <c r="AH108" s="1">
        <v>12</v>
      </c>
      <c r="AI108" s="1">
        <v>51</v>
      </c>
      <c r="AJ108" s="1">
        <v>54</v>
      </c>
      <c r="AM108" s="1" t="s">
        <v>129</v>
      </c>
      <c r="AN108" s="1" t="s">
        <v>126</v>
      </c>
      <c r="AT108" s="5" t="s">
        <v>144</v>
      </c>
      <c r="AU108" s="266" t="s">
        <v>138</v>
      </c>
    </row>
    <row r="109" spans="18:47" ht="14" thickTop="1" thickBot="1" x14ac:dyDescent="0.35">
      <c r="R109" s="1" t="s">
        <v>108</v>
      </c>
      <c r="S109" s="1" t="s">
        <v>162</v>
      </c>
      <c r="U109" s="35">
        <v>13</v>
      </c>
      <c r="Y109" s="274" t="s">
        <v>93</v>
      </c>
      <c r="Z109" s="274" t="s">
        <v>96</v>
      </c>
      <c r="AA109" s="1" t="str">
        <f t="shared" si="34"/>
        <v xml:space="preserve"> 3</v>
      </c>
      <c r="AB109" s="1" t="str">
        <f t="shared" si="34"/>
        <v xml:space="preserve"> 2</v>
      </c>
      <c r="AC109" s="1">
        <f t="shared" si="35"/>
        <v>33</v>
      </c>
      <c r="AD109" s="1">
        <f t="shared" si="35"/>
        <v>32</v>
      </c>
      <c r="AH109" s="1">
        <v>13</v>
      </c>
      <c r="AI109" s="1">
        <v>50</v>
      </c>
      <c r="AJ109" s="1">
        <v>47</v>
      </c>
      <c r="AM109" s="1" t="s">
        <v>134</v>
      </c>
      <c r="AN109" s="1" t="s">
        <v>128</v>
      </c>
      <c r="AT109" s="5" t="s">
        <v>135</v>
      </c>
      <c r="AU109" s="266" t="s">
        <v>142</v>
      </c>
    </row>
    <row r="110" spans="18:47" ht="14" thickTop="1" thickBot="1" x14ac:dyDescent="0.35">
      <c r="R110" s="1" t="s">
        <v>106</v>
      </c>
      <c r="S110" s="1" t="s">
        <v>109</v>
      </c>
      <c r="U110" s="35">
        <v>14</v>
      </c>
      <c r="Y110" s="274" t="s">
        <v>100</v>
      </c>
      <c r="Z110" s="274" t="s">
        <v>92</v>
      </c>
      <c r="AA110" s="1" t="str">
        <f t="shared" si="34"/>
        <v xml:space="preserve"> 8</v>
      </c>
      <c r="AB110" s="1" t="str">
        <f t="shared" si="34"/>
        <v xml:space="preserve"> 6</v>
      </c>
      <c r="AC110" s="1">
        <f t="shared" si="35"/>
        <v>38</v>
      </c>
      <c r="AD110" s="1">
        <f t="shared" si="35"/>
        <v>36</v>
      </c>
      <c r="AH110" s="1">
        <v>14</v>
      </c>
      <c r="AI110" s="1">
        <v>55</v>
      </c>
      <c r="AJ110" s="1">
        <v>49</v>
      </c>
      <c r="AM110" s="1" t="s">
        <v>132</v>
      </c>
      <c r="AN110" s="1" t="s">
        <v>136</v>
      </c>
      <c r="AT110" s="5" t="s">
        <v>148</v>
      </c>
      <c r="AU110" s="266" t="s">
        <v>137</v>
      </c>
    </row>
    <row r="111" spans="18:47" ht="14" thickTop="1" thickBot="1" x14ac:dyDescent="0.35">
      <c r="R111" s="1" t="s">
        <v>109</v>
      </c>
      <c r="S111" s="1" t="s">
        <v>104</v>
      </c>
      <c r="U111" s="35">
        <v>15</v>
      </c>
      <c r="Y111" s="274" t="s">
        <v>97</v>
      </c>
      <c r="Z111" s="274" t="s">
        <v>99</v>
      </c>
      <c r="AA111" s="1" t="str">
        <f t="shared" si="34"/>
        <v xml:space="preserve"> 1</v>
      </c>
      <c r="AB111" s="1" t="str">
        <f t="shared" si="34"/>
        <v xml:space="preserve"> 4</v>
      </c>
      <c r="AC111" s="1">
        <f t="shared" si="35"/>
        <v>31</v>
      </c>
      <c r="AD111" s="1">
        <f t="shared" si="35"/>
        <v>34</v>
      </c>
      <c r="AH111" s="1">
        <v>15</v>
      </c>
      <c r="AI111" s="1">
        <v>53</v>
      </c>
      <c r="AJ111" s="1">
        <v>56</v>
      </c>
      <c r="AM111" s="1" t="s">
        <v>136</v>
      </c>
      <c r="AN111" s="1" t="s">
        <v>130</v>
      </c>
      <c r="AT111" s="5" t="s">
        <v>137</v>
      </c>
      <c r="AU111" s="266" t="s">
        <v>146</v>
      </c>
    </row>
    <row r="112" spans="18:47" ht="14" thickTop="1" thickBot="1" x14ac:dyDescent="0.35">
      <c r="R112" s="1" t="s">
        <v>162</v>
      </c>
      <c r="S112" s="1" t="s">
        <v>160</v>
      </c>
      <c r="U112" s="35">
        <v>16</v>
      </c>
      <c r="Y112" s="274" t="s">
        <v>98</v>
      </c>
      <c r="Z112" s="274" t="s">
        <v>94</v>
      </c>
      <c r="AA112" s="1" t="str">
        <f t="shared" si="34"/>
        <v xml:space="preserve"> 7</v>
      </c>
      <c r="AB112" s="1" t="str">
        <f t="shared" si="34"/>
        <v xml:space="preserve"> 5</v>
      </c>
      <c r="AC112" s="1">
        <f t="shared" si="35"/>
        <v>37</v>
      </c>
      <c r="AD112" s="1">
        <f t="shared" si="35"/>
        <v>35</v>
      </c>
      <c r="AH112" s="1">
        <v>16</v>
      </c>
      <c r="AI112" s="1">
        <v>56</v>
      </c>
      <c r="AJ112" s="1">
        <v>51</v>
      </c>
      <c r="AM112" s="1" t="s">
        <v>128</v>
      </c>
      <c r="AN112" s="1" t="s">
        <v>126</v>
      </c>
      <c r="AT112" s="5" t="s">
        <v>142</v>
      </c>
      <c r="AU112" s="266" t="s">
        <v>138</v>
      </c>
    </row>
    <row r="113" spans="18:47" ht="14" thickTop="1" thickBot="1" x14ac:dyDescent="0.35">
      <c r="R113" s="1" t="s">
        <v>163</v>
      </c>
      <c r="S113" s="1" t="s">
        <v>107</v>
      </c>
      <c r="U113" s="35">
        <v>17</v>
      </c>
      <c r="Y113" s="274" t="s">
        <v>100</v>
      </c>
      <c r="Z113" s="274" t="s">
        <v>93</v>
      </c>
      <c r="AA113" s="1" t="str">
        <f t="shared" si="34"/>
        <v xml:space="preserve"> 8</v>
      </c>
      <c r="AB113" s="1" t="str">
        <f t="shared" si="34"/>
        <v xml:space="preserve"> 3</v>
      </c>
      <c r="AC113" s="1">
        <f t="shared" si="35"/>
        <v>38</v>
      </c>
      <c r="AD113" s="1">
        <f t="shared" si="35"/>
        <v>33</v>
      </c>
      <c r="AH113" s="1">
        <v>17</v>
      </c>
      <c r="AI113" s="1">
        <v>49</v>
      </c>
      <c r="AJ113" s="1">
        <v>47</v>
      </c>
      <c r="AM113" s="1" t="s">
        <v>129</v>
      </c>
      <c r="AN113" s="1" t="s">
        <v>133</v>
      </c>
      <c r="AT113" s="5" t="s">
        <v>144</v>
      </c>
      <c r="AU113" s="266" t="s">
        <v>149</v>
      </c>
    </row>
    <row r="114" spans="18:47" ht="14" thickTop="1" thickBot="1" x14ac:dyDescent="0.35">
      <c r="R114" s="1" t="s">
        <v>105</v>
      </c>
      <c r="S114" s="1" t="s">
        <v>108</v>
      </c>
      <c r="U114" s="35">
        <v>18</v>
      </c>
      <c r="Y114" s="274" t="s">
        <v>98</v>
      </c>
      <c r="Z114" s="274" t="s">
        <v>92</v>
      </c>
      <c r="AA114" s="1" t="str">
        <f t="shared" si="34"/>
        <v xml:space="preserve"> 7</v>
      </c>
      <c r="AB114" s="1" t="str">
        <f t="shared" si="34"/>
        <v xml:space="preserve"> 6</v>
      </c>
      <c r="AC114" s="1">
        <f t="shared" si="35"/>
        <v>37</v>
      </c>
      <c r="AD114" s="1">
        <f t="shared" si="35"/>
        <v>36</v>
      </c>
      <c r="AH114" s="1">
        <v>18</v>
      </c>
      <c r="AI114" s="1">
        <v>50</v>
      </c>
      <c r="AJ114" s="1">
        <v>54</v>
      </c>
      <c r="AM114" s="1" t="s">
        <v>131</v>
      </c>
      <c r="AN114" s="1" t="s">
        <v>134</v>
      </c>
      <c r="AT114" s="5" t="s">
        <v>147</v>
      </c>
      <c r="AU114" s="266" t="s">
        <v>135</v>
      </c>
    </row>
    <row r="115" spans="18:47" ht="14" thickTop="1" thickBot="1" x14ac:dyDescent="0.35">
      <c r="R115" s="1" t="s">
        <v>161</v>
      </c>
      <c r="S115" s="1" t="s">
        <v>106</v>
      </c>
      <c r="U115" s="35">
        <v>19</v>
      </c>
      <c r="Y115" s="274" t="s">
        <v>96</v>
      </c>
      <c r="Z115" s="274" t="s">
        <v>99</v>
      </c>
      <c r="AA115" s="1" t="str">
        <f t="shared" si="34"/>
        <v xml:space="preserve"> 2</v>
      </c>
      <c r="AB115" s="1" t="str">
        <f t="shared" si="34"/>
        <v xml:space="preserve"> 4</v>
      </c>
      <c r="AC115" s="1">
        <f t="shared" si="35"/>
        <v>32</v>
      </c>
      <c r="AD115" s="1">
        <f t="shared" si="35"/>
        <v>34</v>
      </c>
      <c r="AH115" s="1">
        <v>19</v>
      </c>
      <c r="AI115" s="1">
        <v>52</v>
      </c>
      <c r="AJ115" s="1">
        <v>55</v>
      </c>
      <c r="AM115" s="1" t="s">
        <v>127</v>
      </c>
      <c r="AN115" s="1" t="s">
        <v>132</v>
      </c>
      <c r="AT115" s="5" t="s">
        <v>141</v>
      </c>
      <c r="AU115" s="266" t="s">
        <v>148</v>
      </c>
    </row>
    <row r="116" spans="18:47" ht="14" thickTop="1" thickBot="1" x14ac:dyDescent="0.35">
      <c r="R116" s="1" t="s">
        <v>160</v>
      </c>
      <c r="S116" s="1" t="s">
        <v>105</v>
      </c>
      <c r="U116" s="35">
        <v>20</v>
      </c>
      <c r="Y116" s="274" t="s">
        <v>94</v>
      </c>
      <c r="Z116" s="274" t="s">
        <v>97</v>
      </c>
      <c r="AA116" s="1" t="str">
        <f t="shared" si="34"/>
        <v xml:space="preserve"> 5</v>
      </c>
      <c r="AB116" s="1" t="str">
        <f t="shared" si="34"/>
        <v xml:space="preserve"> 1</v>
      </c>
      <c r="AC116" s="1">
        <f t="shared" si="35"/>
        <v>35</v>
      </c>
      <c r="AD116" s="1">
        <f t="shared" si="35"/>
        <v>31</v>
      </c>
      <c r="AH116" s="1">
        <v>20</v>
      </c>
      <c r="AI116" s="1">
        <v>48</v>
      </c>
      <c r="AJ116" s="1">
        <v>53</v>
      </c>
      <c r="AM116" s="1" t="s">
        <v>126</v>
      </c>
      <c r="AN116" s="1" t="s">
        <v>131</v>
      </c>
      <c r="AT116" s="5" t="s">
        <v>138</v>
      </c>
      <c r="AU116" s="266" t="s">
        <v>147</v>
      </c>
    </row>
    <row r="117" spans="18:47" ht="14" thickTop="1" thickBot="1" x14ac:dyDescent="0.35">
      <c r="R117" s="1" t="s">
        <v>109</v>
      </c>
      <c r="S117" s="1" t="s">
        <v>161</v>
      </c>
      <c r="U117" s="35">
        <v>21</v>
      </c>
      <c r="Y117" s="274" t="s">
        <v>100</v>
      </c>
      <c r="Z117" s="274" t="s">
        <v>98</v>
      </c>
      <c r="AA117" s="1" t="str">
        <f t="shared" si="34"/>
        <v xml:space="preserve"> 8</v>
      </c>
      <c r="AB117" s="1" t="str">
        <f t="shared" si="34"/>
        <v xml:space="preserve"> 7</v>
      </c>
      <c r="AC117" s="1">
        <f t="shared" si="35"/>
        <v>38</v>
      </c>
      <c r="AD117" s="1">
        <f t="shared" si="35"/>
        <v>37</v>
      </c>
      <c r="AH117" s="1">
        <v>21</v>
      </c>
      <c r="AI117" s="1">
        <v>47</v>
      </c>
      <c r="AJ117" s="1">
        <v>52</v>
      </c>
      <c r="AM117" s="1" t="s">
        <v>136</v>
      </c>
      <c r="AN117" s="1" t="s">
        <v>127</v>
      </c>
      <c r="AT117" s="5" t="s">
        <v>137</v>
      </c>
      <c r="AU117" s="266" t="s">
        <v>141</v>
      </c>
    </row>
    <row r="118" spans="18:47" ht="14" thickTop="1" thickBot="1" x14ac:dyDescent="0.35">
      <c r="R118" s="1" t="s">
        <v>163</v>
      </c>
      <c r="S118" s="1" t="s">
        <v>104</v>
      </c>
      <c r="U118" s="35">
        <v>22</v>
      </c>
      <c r="Y118" s="274" t="s">
        <v>94</v>
      </c>
      <c r="Z118" s="274" t="s">
        <v>96</v>
      </c>
      <c r="AA118" s="1" t="str">
        <f t="shared" si="34"/>
        <v xml:space="preserve"> 5</v>
      </c>
      <c r="AB118" s="1" t="str">
        <f t="shared" si="34"/>
        <v xml:space="preserve"> 2</v>
      </c>
      <c r="AC118" s="1">
        <f t="shared" si="35"/>
        <v>35</v>
      </c>
      <c r="AD118" s="1">
        <f t="shared" si="35"/>
        <v>32</v>
      </c>
      <c r="AH118" s="1">
        <v>22</v>
      </c>
      <c r="AI118" s="1">
        <v>56</v>
      </c>
      <c r="AJ118" s="1">
        <v>48</v>
      </c>
      <c r="AM118" s="1" t="s">
        <v>129</v>
      </c>
      <c r="AN118" s="1" t="s">
        <v>130</v>
      </c>
      <c r="AT118" s="5" t="s">
        <v>144</v>
      </c>
      <c r="AU118" s="266" t="s">
        <v>146</v>
      </c>
    </row>
    <row r="119" spans="18:47" ht="14" thickTop="1" thickBot="1" x14ac:dyDescent="0.35">
      <c r="R119" s="1" t="s">
        <v>107</v>
      </c>
      <c r="S119" s="1" t="s">
        <v>162</v>
      </c>
      <c r="U119" s="35">
        <v>23</v>
      </c>
      <c r="Y119" s="274" t="s">
        <v>97</v>
      </c>
      <c r="Z119" s="274" t="s">
        <v>92</v>
      </c>
      <c r="AA119" s="1" t="str">
        <f t="shared" si="34"/>
        <v xml:space="preserve"> 1</v>
      </c>
      <c r="AB119" s="1" t="str">
        <f t="shared" si="34"/>
        <v xml:space="preserve"> 6</v>
      </c>
      <c r="AC119" s="1">
        <f t="shared" si="35"/>
        <v>31</v>
      </c>
      <c r="AD119" s="1">
        <f t="shared" si="35"/>
        <v>36</v>
      </c>
      <c r="AH119" s="1">
        <v>23</v>
      </c>
      <c r="AI119" s="1">
        <v>50</v>
      </c>
      <c r="AJ119" s="1">
        <v>51</v>
      </c>
      <c r="AM119" s="1" t="s">
        <v>133</v>
      </c>
      <c r="AN119" s="1" t="s">
        <v>128</v>
      </c>
      <c r="AT119" s="5" t="s">
        <v>149</v>
      </c>
      <c r="AU119" s="266" t="s">
        <v>142</v>
      </c>
    </row>
    <row r="120" spans="18:47" ht="14" thickTop="1" thickBot="1" x14ac:dyDescent="0.35">
      <c r="R120" s="1" t="s">
        <v>106</v>
      </c>
      <c r="S120" s="1" t="s">
        <v>108</v>
      </c>
      <c r="U120" s="35">
        <v>24</v>
      </c>
      <c r="Y120" s="274" t="s">
        <v>99</v>
      </c>
      <c r="Z120" s="274" t="s">
        <v>93</v>
      </c>
      <c r="AA120" s="1" t="str">
        <f t="shared" si="34"/>
        <v xml:space="preserve"> 4</v>
      </c>
      <c r="AB120" s="1" t="str">
        <f t="shared" si="34"/>
        <v xml:space="preserve"> 3</v>
      </c>
      <c r="AC120" s="1">
        <f t="shared" si="35"/>
        <v>34</v>
      </c>
      <c r="AD120" s="1">
        <f t="shared" si="35"/>
        <v>33</v>
      </c>
      <c r="AH120" s="1">
        <v>24</v>
      </c>
      <c r="AI120" s="1">
        <v>54</v>
      </c>
      <c r="AJ120" s="1">
        <v>49</v>
      </c>
      <c r="AM120" s="1" t="s">
        <v>132</v>
      </c>
      <c r="AN120" s="1" t="s">
        <v>134</v>
      </c>
      <c r="AT120" s="5" t="s">
        <v>148</v>
      </c>
      <c r="AU120" s="266" t="s">
        <v>135</v>
      </c>
    </row>
    <row r="121" spans="18:47" ht="14" thickTop="1" thickBot="1" x14ac:dyDescent="0.35">
      <c r="R121" s="1" t="s">
        <v>108</v>
      </c>
      <c r="S121" s="1" t="s">
        <v>109</v>
      </c>
      <c r="U121" s="35">
        <v>25</v>
      </c>
      <c r="Y121" s="274" t="s">
        <v>99</v>
      </c>
      <c r="Z121" s="274" t="s">
        <v>100</v>
      </c>
      <c r="AA121" s="1" t="str">
        <f t="shared" si="34"/>
        <v xml:space="preserve"> 4</v>
      </c>
      <c r="AB121" s="1" t="str">
        <f t="shared" si="34"/>
        <v xml:space="preserve"> 8</v>
      </c>
      <c r="AC121" s="1">
        <f t="shared" si="35"/>
        <v>34</v>
      </c>
      <c r="AD121" s="1">
        <f t="shared" si="35"/>
        <v>38</v>
      </c>
      <c r="AH121" s="1">
        <v>25</v>
      </c>
      <c r="AI121" s="1">
        <v>53</v>
      </c>
      <c r="AJ121" s="1">
        <v>55</v>
      </c>
      <c r="AM121" s="1" t="s">
        <v>134</v>
      </c>
      <c r="AN121" s="1" t="s">
        <v>136</v>
      </c>
      <c r="AT121" s="5" t="s">
        <v>135</v>
      </c>
      <c r="AU121" s="266" t="s">
        <v>137</v>
      </c>
    </row>
    <row r="122" spans="18:47" ht="14" thickTop="1" thickBot="1" x14ac:dyDescent="0.35">
      <c r="R122" s="1" t="s">
        <v>104</v>
      </c>
      <c r="S122" s="1" t="s">
        <v>161</v>
      </c>
      <c r="U122" s="35">
        <v>26</v>
      </c>
      <c r="Y122" s="274" t="s">
        <v>96</v>
      </c>
      <c r="Z122" s="274" t="s">
        <v>92</v>
      </c>
      <c r="AA122" s="1" t="str">
        <f t="shared" si="34"/>
        <v xml:space="preserve"> 2</v>
      </c>
      <c r="AB122" s="1" t="str">
        <f t="shared" si="34"/>
        <v xml:space="preserve"> 6</v>
      </c>
      <c r="AC122" s="1">
        <f t="shared" si="35"/>
        <v>32</v>
      </c>
      <c r="AD122" s="1">
        <f t="shared" si="35"/>
        <v>36</v>
      </c>
      <c r="AH122" s="1">
        <v>26</v>
      </c>
      <c r="AI122" s="1">
        <v>55</v>
      </c>
      <c r="AJ122" s="1">
        <v>56</v>
      </c>
      <c r="AM122" s="1" t="s">
        <v>130</v>
      </c>
      <c r="AN122" s="1" t="s">
        <v>127</v>
      </c>
      <c r="AT122" s="5" t="s">
        <v>146</v>
      </c>
      <c r="AU122" s="266" t="s">
        <v>141</v>
      </c>
    </row>
    <row r="123" spans="18:47" ht="14" thickTop="1" thickBot="1" x14ac:dyDescent="0.35">
      <c r="R123" s="1" t="s">
        <v>160</v>
      </c>
      <c r="S123" s="1" t="s">
        <v>106</v>
      </c>
      <c r="U123" s="35">
        <v>27</v>
      </c>
      <c r="Y123" s="274" t="s">
        <v>98</v>
      </c>
      <c r="Z123" s="274" t="s">
        <v>97</v>
      </c>
      <c r="AA123" s="1" t="str">
        <f t="shared" si="34"/>
        <v xml:space="preserve"> 7</v>
      </c>
      <c r="AB123" s="1" t="str">
        <f t="shared" si="34"/>
        <v xml:space="preserve"> 1</v>
      </c>
      <c r="AC123" s="1">
        <f t="shared" si="35"/>
        <v>37</v>
      </c>
      <c r="AD123" s="1">
        <f t="shared" si="35"/>
        <v>31</v>
      </c>
      <c r="AH123" s="1">
        <v>27</v>
      </c>
      <c r="AI123" s="1">
        <v>51</v>
      </c>
      <c r="AJ123" s="1">
        <v>48</v>
      </c>
      <c r="AM123" s="1" t="s">
        <v>126</v>
      </c>
      <c r="AN123" s="1" t="s">
        <v>132</v>
      </c>
      <c r="AT123" s="5" t="s">
        <v>138</v>
      </c>
      <c r="AU123" s="266" t="s">
        <v>148</v>
      </c>
    </row>
    <row r="124" spans="18:47" ht="14" thickTop="1" thickBot="1" x14ac:dyDescent="0.35">
      <c r="R124" s="1" t="s">
        <v>162</v>
      </c>
      <c r="S124" s="1" t="s">
        <v>163</v>
      </c>
      <c r="U124" s="35">
        <v>28</v>
      </c>
      <c r="Y124" s="274" t="s">
        <v>93</v>
      </c>
      <c r="Z124" s="274" t="s">
        <v>94</v>
      </c>
      <c r="AA124" s="1" t="str">
        <f t="shared" si="34"/>
        <v xml:space="preserve"> 3</v>
      </c>
      <c r="AB124" s="1" t="str">
        <f t="shared" si="34"/>
        <v xml:space="preserve"> 5</v>
      </c>
      <c r="AC124" s="1">
        <f t="shared" si="35"/>
        <v>33</v>
      </c>
      <c r="AD124" s="1">
        <f t="shared" si="35"/>
        <v>35</v>
      </c>
      <c r="AH124" s="1">
        <v>28</v>
      </c>
      <c r="AI124" s="1">
        <v>47</v>
      </c>
      <c r="AJ124" s="1">
        <v>53</v>
      </c>
      <c r="AM124" s="1" t="s">
        <v>128</v>
      </c>
      <c r="AN124" s="1" t="s">
        <v>129</v>
      </c>
      <c r="AT124" s="5" t="s">
        <v>142</v>
      </c>
      <c r="AU124" s="266" t="s">
        <v>144</v>
      </c>
    </row>
    <row r="125" spans="18:47" ht="14" thickTop="1" thickBot="1" x14ac:dyDescent="0.35">
      <c r="R125" s="1" t="s">
        <v>107</v>
      </c>
      <c r="S125" s="1" t="s">
        <v>105</v>
      </c>
      <c r="U125" s="35">
        <v>29</v>
      </c>
      <c r="Y125" s="274" t="s">
        <v>94</v>
      </c>
      <c r="Z125" s="274" t="s">
        <v>99</v>
      </c>
      <c r="AA125" s="1" t="str">
        <f t="shared" si="34"/>
        <v xml:space="preserve"> 5</v>
      </c>
      <c r="AB125" s="1" t="str">
        <f t="shared" si="34"/>
        <v xml:space="preserve"> 4</v>
      </c>
      <c r="AC125" s="1">
        <f t="shared" si="35"/>
        <v>35</v>
      </c>
      <c r="AD125" s="1">
        <f t="shared" si="35"/>
        <v>34</v>
      </c>
      <c r="AH125" s="1">
        <v>29</v>
      </c>
      <c r="AI125" s="1">
        <v>49</v>
      </c>
      <c r="AJ125" s="1">
        <v>50</v>
      </c>
      <c r="AM125" s="1" t="s">
        <v>133</v>
      </c>
      <c r="AN125" s="1" t="s">
        <v>131</v>
      </c>
      <c r="AT125" s="5" t="s">
        <v>149</v>
      </c>
      <c r="AU125" s="266" t="s">
        <v>147</v>
      </c>
    </row>
    <row r="126" spans="18:47" ht="14" thickTop="1" thickBot="1" x14ac:dyDescent="0.35">
      <c r="R126" s="1" t="s">
        <v>104</v>
      </c>
      <c r="S126" s="1" t="s">
        <v>162</v>
      </c>
      <c r="U126" s="35">
        <v>30</v>
      </c>
      <c r="Y126" s="274" t="s">
        <v>93</v>
      </c>
      <c r="Z126" s="274" t="s">
        <v>92</v>
      </c>
      <c r="AA126" s="1" t="str">
        <f t="shared" si="34"/>
        <v xml:space="preserve"> 3</v>
      </c>
      <c r="AB126" s="1" t="str">
        <f t="shared" si="34"/>
        <v xml:space="preserve"> 6</v>
      </c>
      <c r="AC126" s="1">
        <f t="shared" si="35"/>
        <v>33</v>
      </c>
      <c r="AD126" s="1">
        <f t="shared" si="35"/>
        <v>36</v>
      </c>
      <c r="AH126" s="1">
        <v>30</v>
      </c>
      <c r="AI126" s="1">
        <v>54</v>
      </c>
      <c r="AJ126" s="1">
        <v>52</v>
      </c>
      <c r="AM126" s="1" t="s">
        <v>130</v>
      </c>
      <c r="AN126" s="1" t="s">
        <v>128</v>
      </c>
      <c r="AT126" s="5" t="s">
        <v>146</v>
      </c>
      <c r="AU126" s="266" t="s">
        <v>142</v>
      </c>
    </row>
    <row r="127" spans="18:47" ht="14" thickTop="1" thickBot="1" x14ac:dyDescent="0.35">
      <c r="R127" s="1" t="s">
        <v>161</v>
      </c>
      <c r="S127" s="1" t="s">
        <v>108</v>
      </c>
      <c r="U127" s="35">
        <v>31</v>
      </c>
      <c r="Y127" s="274" t="s">
        <v>100</v>
      </c>
      <c r="Z127" s="274" t="s">
        <v>97</v>
      </c>
      <c r="AA127" s="1" t="str">
        <f t="shared" si="34"/>
        <v xml:space="preserve"> 8</v>
      </c>
      <c r="AB127" s="1" t="str">
        <f t="shared" si="34"/>
        <v xml:space="preserve"> 1</v>
      </c>
      <c r="AC127" s="1">
        <f t="shared" si="35"/>
        <v>38</v>
      </c>
      <c r="AD127" s="1">
        <f t="shared" si="35"/>
        <v>31</v>
      </c>
      <c r="AH127" s="1">
        <v>31</v>
      </c>
      <c r="AI127" s="1">
        <v>51</v>
      </c>
      <c r="AJ127" s="1">
        <v>49</v>
      </c>
      <c r="AM127" s="1" t="s">
        <v>127</v>
      </c>
      <c r="AN127" s="1" t="s">
        <v>134</v>
      </c>
      <c r="AT127" s="5" t="s">
        <v>141</v>
      </c>
      <c r="AU127" s="266" t="s">
        <v>135</v>
      </c>
    </row>
    <row r="128" spans="18:47" ht="14" thickTop="1" thickBot="1" x14ac:dyDescent="0.35">
      <c r="R128" s="1" t="s">
        <v>163</v>
      </c>
      <c r="S128" s="1" t="s">
        <v>105</v>
      </c>
      <c r="U128" s="35">
        <v>32</v>
      </c>
      <c r="Y128" s="274" t="s">
        <v>96</v>
      </c>
      <c r="Z128" s="274" t="s">
        <v>98</v>
      </c>
      <c r="AA128" s="1" t="str">
        <f t="shared" si="34"/>
        <v xml:space="preserve"> 2</v>
      </c>
      <c r="AB128" s="1" t="str">
        <f t="shared" si="34"/>
        <v xml:space="preserve"> 7</v>
      </c>
      <c r="AC128" s="1">
        <f t="shared" si="35"/>
        <v>32</v>
      </c>
      <c r="AD128" s="1">
        <f t="shared" si="35"/>
        <v>37</v>
      </c>
      <c r="AH128" s="1">
        <v>32</v>
      </c>
      <c r="AI128" s="1">
        <v>48</v>
      </c>
      <c r="AJ128" s="1">
        <v>55</v>
      </c>
      <c r="AM128" s="1" t="s">
        <v>129</v>
      </c>
      <c r="AN128" s="1" t="s">
        <v>131</v>
      </c>
      <c r="AT128" s="5" t="s">
        <v>144</v>
      </c>
      <c r="AU128" s="266" t="s">
        <v>147</v>
      </c>
    </row>
    <row r="129" spans="18:47" ht="14" thickTop="1" thickBot="1" x14ac:dyDescent="0.35">
      <c r="R129" s="1" t="s">
        <v>106</v>
      </c>
      <c r="S129" s="1" t="s">
        <v>107</v>
      </c>
      <c r="U129" s="35">
        <v>33</v>
      </c>
      <c r="Y129" s="274" t="s">
        <v>99</v>
      </c>
      <c r="Z129" s="274" t="s">
        <v>92</v>
      </c>
      <c r="AA129" s="1" t="str">
        <f t="shared" si="34"/>
        <v xml:space="preserve"> 4</v>
      </c>
      <c r="AB129" s="1" t="str">
        <f t="shared" si="34"/>
        <v xml:space="preserve"> 6</v>
      </c>
      <c r="AC129" s="1">
        <f t="shared" si="35"/>
        <v>34</v>
      </c>
      <c r="AD129" s="1">
        <f t="shared" si="35"/>
        <v>36</v>
      </c>
      <c r="AH129" s="1">
        <v>33</v>
      </c>
      <c r="AI129" s="1">
        <v>50</v>
      </c>
      <c r="AJ129" s="1">
        <v>52</v>
      </c>
      <c r="AM129" s="1" t="s">
        <v>132</v>
      </c>
      <c r="AN129" s="1" t="s">
        <v>133</v>
      </c>
      <c r="AT129" s="5" t="s">
        <v>148</v>
      </c>
      <c r="AU129" s="266" t="s">
        <v>149</v>
      </c>
    </row>
    <row r="130" spans="18:47" ht="14" thickTop="1" thickBot="1" x14ac:dyDescent="0.35">
      <c r="R130" s="1" t="s">
        <v>109</v>
      </c>
      <c r="S130" s="1" t="s">
        <v>160</v>
      </c>
      <c r="U130" s="35">
        <v>34</v>
      </c>
      <c r="Y130" s="274" t="s">
        <v>96</v>
      </c>
      <c r="Z130" s="274" t="s">
        <v>97</v>
      </c>
      <c r="AA130" s="1" t="str">
        <f t="shared" si="34"/>
        <v xml:space="preserve"> 2</v>
      </c>
      <c r="AB130" s="1" t="str">
        <f t="shared" si="34"/>
        <v xml:space="preserve"> 1</v>
      </c>
      <c r="AC130" s="1">
        <f t="shared" si="35"/>
        <v>32</v>
      </c>
      <c r="AD130" s="1">
        <f t="shared" si="35"/>
        <v>31</v>
      </c>
      <c r="AH130" s="1">
        <v>34</v>
      </c>
      <c r="AI130" s="1">
        <v>53</v>
      </c>
      <c r="AJ130" s="1">
        <v>54</v>
      </c>
      <c r="AM130" s="1" t="s">
        <v>136</v>
      </c>
      <c r="AN130" s="1" t="s">
        <v>126</v>
      </c>
      <c r="AT130" s="5" t="s">
        <v>137</v>
      </c>
      <c r="AU130" s="266" t="s">
        <v>138</v>
      </c>
    </row>
    <row r="131" spans="18:47" ht="14" thickTop="1" thickBot="1" x14ac:dyDescent="0.35">
      <c r="R131" s="1" t="s">
        <v>161</v>
      </c>
      <c r="S131" s="1" t="s">
        <v>163</v>
      </c>
      <c r="U131" s="35">
        <v>35</v>
      </c>
      <c r="Y131" s="274" t="s">
        <v>98</v>
      </c>
      <c r="Z131" s="274" t="s">
        <v>93</v>
      </c>
      <c r="AA131" s="1" t="str">
        <f t="shared" si="34"/>
        <v xml:space="preserve"> 7</v>
      </c>
      <c r="AB131" s="1" t="str">
        <f t="shared" si="34"/>
        <v xml:space="preserve"> 3</v>
      </c>
      <c r="AC131" s="1">
        <f t="shared" si="35"/>
        <v>37</v>
      </c>
      <c r="AD131" s="1">
        <f t="shared" si="35"/>
        <v>33</v>
      </c>
      <c r="AH131" s="1">
        <v>35</v>
      </c>
      <c r="AI131" s="1">
        <v>56</v>
      </c>
      <c r="AJ131" s="1">
        <v>47</v>
      </c>
      <c r="AM131" s="1" t="s">
        <v>127</v>
      </c>
      <c r="AN131" s="1" t="s">
        <v>129</v>
      </c>
      <c r="AT131" s="5" t="s">
        <v>141</v>
      </c>
      <c r="AU131" s="266" t="s">
        <v>144</v>
      </c>
    </row>
    <row r="132" spans="18:47" ht="14" thickTop="1" thickBot="1" x14ac:dyDescent="0.35">
      <c r="R132" s="1" t="s">
        <v>160</v>
      </c>
      <c r="S132" s="1" t="s">
        <v>104</v>
      </c>
      <c r="U132" s="35">
        <v>36</v>
      </c>
      <c r="Y132" s="274" t="s">
        <v>100</v>
      </c>
      <c r="Z132" s="274" t="s">
        <v>94</v>
      </c>
      <c r="AA132" s="1" t="str">
        <f t="shared" si="34"/>
        <v xml:space="preserve"> 8</v>
      </c>
      <c r="AB132" s="1" t="str">
        <f t="shared" si="34"/>
        <v xml:space="preserve"> 5</v>
      </c>
      <c r="AC132" s="1">
        <f t="shared" si="35"/>
        <v>38</v>
      </c>
      <c r="AD132" s="1">
        <f t="shared" si="35"/>
        <v>35</v>
      </c>
      <c r="AH132" s="1">
        <v>36</v>
      </c>
      <c r="AI132" s="1">
        <v>48</v>
      </c>
      <c r="AJ132" s="1">
        <v>50</v>
      </c>
      <c r="AM132" s="1" t="s">
        <v>126</v>
      </c>
      <c r="AN132" s="1" t="s">
        <v>130</v>
      </c>
      <c r="AT132" s="5" t="s">
        <v>138</v>
      </c>
      <c r="AU132" s="266" t="s">
        <v>146</v>
      </c>
    </row>
    <row r="133" spans="18:47" ht="14" thickTop="1" thickBot="1" x14ac:dyDescent="0.35">
      <c r="R133" s="1" t="s">
        <v>105</v>
      </c>
      <c r="S133" s="1" t="s">
        <v>106</v>
      </c>
      <c r="U133" s="35">
        <v>37</v>
      </c>
      <c r="Y133" s="274" t="s">
        <v>97</v>
      </c>
      <c r="Z133" s="274" t="s">
        <v>93</v>
      </c>
      <c r="AA133" s="1" t="str">
        <f t="shared" si="34"/>
        <v xml:space="preserve"> 1</v>
      </c>
      <c r="AB133" s="1" t="str">
        <f t="shared" si="34"/>
        <v xml:space="preserve"> 3</v>
      </c>
      <c r="AC133" s="1">
        <f t="shared" si="35"/>
        <v>31</v>
      </c>
      <c r="AD133" s="1">
        <f t="shared" si="35"/>
        <v>33</v>
      </c>
      <c r="AH133" s="1">
        <v>37</v>
      </c>
      <c r="AI133" s="1">
        <v>47</v>
      </c>
      <c r="AJ133" s="1">
        <v>51</v>
      </c>
      <c r="AM133" s="1" t="s">
        <v>131</v>
      </c>
      <c r="AN133" s="1" t="s">
        <v>132</v>
      </c>
      <c r="AT133" s="5" t="s">
        <v>147</v>
      </c>
      <c r="AU133" s="266" t="s">
        <v>148</v>
      </c>
    </row>
    <row r="134" spans="18:47" ht="14" thickTop="1" thickBot="1" x14ac:dyDescent="0.35">
      <c r="R134" s="1" t="s">
        <v>109</v>
      </c>
      <c r="S134" s="1" t="s">
        <v>162</v>
      </c>
      <c r="U134" s="35">
        <v>38</v>
      </c>
      <c r="Y134" s="274" t="s">
        <v>92</v>
      </c>
      <c r="Z134" s="274" t="s">
        <v>94</v>
      </c>
      <c r="AA134" s="1" t="str">
        <f t="shared" si="34"/>
        <v xml:space="preserve"> 6</v>
      </c>
      <c r="AB134" s="1" t="str">
        <f t="shared" si="34"/>
        <v xml:space="preserve"> 5</v>
      </c>
      <c r="AC134" s="1">
        <f t="shared" si="35"/>
        <v>36</v>
      </c>
      <c r="AD134" s="1">
        <f t="shared" si="35"/>
        <v>35</v>
      </c>
      <c r="AH134" s="1">
        <v>38</v>
      </c>
      <c r="AI134" s="1">
        <v>52</v>
      </c>
      <c r="AJ134" s="1">
        <v>53</v>
      </c>
      <c r="AM134" s="1" t="s">
        <v>136</v>
      </c>
      <c r="AN134" s="1" t="s">
        <v>128</v>
      </c>
      <c r="AT134" s="5" t="s">
        <v>137</v>
      </c>
      <c r="AU134" s="266" t="s">
        <v>142</v>
      </c>
    </row>
    <row r="135" spans="18:47" ht="14" thickTop="1" thickBot="1" x14ac:dyDescent="0.35">
      <c r="R135" s="1" t="s">
        <v>108</v>
      </c>
      <c r="S135" s="1" t="s">
        <v>107</v>
      </c>
      <c r="U135" s="35">
        <v>39</v>
      </c>
      <c r="Y135" s="274" t="s">
        <v>96</v>
      </c>
      <c r="Z135" s="274" t="s">
        <v>100</v>
      </c>
      <c r="AA135" s="1" t="str">
        <f t="shared" si="34"/>
        <v xml:space="preserve"> 2</v>
      </c>
      <c r="AB135" s="1" t="str">
        <f t="shared" si="34"/>
        <v xml:space="preserve"> 8</v>
      </c>
      <c r="AC135" s="1">
        <f t="shared" si="35"/>
        <v>32</v>
      </c>
      <c r="AD135" s="1">
        <f t="shared" si="35"/>
        <v>38</v>
      </c>
      <c r="AH135" s="1">
        <v>39</v>
      </c>
      <c r="AI135" s="1">
        <v>56</v>
      </c>
      <c r="AJ135" s="1">
        <v>49</v>
      </c>
      <c r="AM135" s="1" t="s">
        <v>134</v>
      </c>
      <c r="AN135" s="1" t="s">
        <v>133</v>
      </c>
      <c r="AT135" s="5" t="s">
        <v>135</v>
      </c>
      <c r="AU135" s="266" t="s">
        <v>149</v>
      </c>
    </row>
    <row r="136" spans="18:47" ht="14" thickTop="1" thickBot="1" x14ac:dyDescent="0.35">
      <c r="R136" s="1" t="s">
        <v>160</v>
      </c>
      <c r="S136" s="1" t="s">
        <v>108</v>
      </c>
      <c r="U136" s="35">
        <v>40</v>
      </c>
      <c r="Y136" s="274" t="s">
        <v>98</v>
      </c>
      <c r="Z136" s="274" t="s">
        <v>99</v>
      </c>
      <c r="AA136" s="1" t="str">
        <f t="shared" si="34"/>
        <v xml:space="preserve"> 7</v>
      </c>
      <c r="AB136" s="1" t="str">
        <f t="shared" si="34"/>
        <v xml:space="preserve"> 4</v>
      </c>
      <c r="AC136" s="1">
        <f t="shared" si="35"/>
        <v>37</v>
      </c>
      <c r="AD136" s="1">
        <f t="shared" si="35"/>
        <v>34</v>
      </c>
      <c r="AH136" s="1">
        <v>40</v>
      </c>
      <c r="AI136" s="1">
        <v>55</v>
      </c>
      <c r="AJ136" s="1">
        <v>54</v>
      </c>
      <c r="AM136" s="1" t="s">
        <v>126</v>
      </c>
      <c r="AN136" s="1" t="s">
        <v>134</v>
      </c>
      <c r="AT136" s="5" t="s">
        <v>138</v>
      </c>
      <c r="AU136" s="266" t="s">
        <v>135</v>
      </c>
    </row>
    <row r="137" spans="18:47" ht="14" thickTop="1" thickBot="1" x14ac:dyDescent="0.35">
      <c r="R137" s="1" t="s">
        <v>107</v>
      </c>
      <c r="S137" s="1" t="s">
        <v>161</v>
      </c>
      <c r="U137" s="35">
        <v>41</v>
      </c>
      <c r="Y137" s="274" t="s">
        <v>99</v>
      </c>
      <c r="Z137" s="274" t="s">
        <v>97</v>
      </c>
      <c r="AA137" s="1" t="str">
        <f t="shared" si="34"/>
        <v xml:space="preserve"> 4</v>
      </c>
      <c r="AB137" s="1" t="str">
        <f t="shared" si="34"/>
        <v xml:space="preserve"> 1</v>
      </c>
      <c r="AC137" s="1">
        <f t="shared" si="35"/>
        <v>34</v>
      </c>
      <c r="AD137" s="1">
        <f t="shared" si="35"/>
        <v>31</v>
      </c>
      <c r="AH137" s="1">
        <v>41</v>
      </c>
      <c r="AI137" s="1">
        <v>47</v>
      </c>
      <c r="AJ137" s="1">
        <v>55</v>
      </c>
      <c r="AM137" s="1" t="s">
        <v>133</v>
      </c>
      <c r="AN137" s="1" t="s">
        <v>127</v>
      </c>
      <c r="AT137" s="5" t="s">
        <v>149</v>
      </c>
      <c r="AU137" s="266" t="s">
        <v>141</v>
      </c>
    </row>
    <row r="138" spans="18:47" ht="14" thickTop="1" thickBot="1" x14ac:dyDescent="0.35">
      <c r="R138" s="1" t="s">
        <v>109</v>
      </c>
      <c r="S138" s="1" t="s">
        <v>163</v>
      </c>
      <c r="U138" s="35">
        <v>42</v>
      </c>
      <c r="Y138" s="274" t="s">
        <v>92</v>
      </c>
      <c r="Z138" s="274" t="s">
        <v>100</v>
      </c>
      <c r="AA138" s="1" t="str">
        <f t="shared" si="34"/>
        <v xml:space="preserve"> 6</v>
      </c>
      <c r="AB138" s="1" t="str">
        <f t="shared" si="34"/>
        <v xml:space="preserve"> 8</v>
      </c>
      <c r="AC138" s="1">
        <f t="shared" si="35"/>
        <v>36</v>
      </c>
      <c r="AD138" s="1">
        <f t="shared" si="35"/>
        <v>38</v>
      </c>
      <c r="AH138" s="1">
        <v>42</v>
      </c>
      <c r="AI138" s="1">
        <v>54</v>
      </c>
      <c r="AJ138" s="1">
        <v>48</v>
      </c>
      <c r="AM138" s="1" t="s">
        <v>136</v>
      </c>
      <c r="AN138" s="1" t="s">
        <v>129</v>
      </c>
      <c r="AT138" s="5" t="s">
        <v>137</v>
      </c>
      <c r="AU138" s="266" t="s">
        <v>144</v>
      </c>
    </row>
    <row r="139" spans="18:47" ht="14" thickTop="1" thickBot="1" x14ac:dyDescent="0.35">
      <c r="R139" s="1" t="s">
        <v>162</v>
      </c>
      <c r="S139" s="1" t="s">
        <v>106</v>
      </c>
      <c r="U139" s="35">
        <v>43</v>
      </c>
      <c r="Y139" s="274" t="s">
        <v>96</v>
      </c>
      <c r="Z139" s="274" t="s">
        <v>93</v>
      </c>
      <c r="AA139" s="1" t="str">
        <f t="shared" si="34"/>
        <v xml:space="preserve"> 2</v>
      </c>
      <c r="AB139" s="1" t="str">
        <f t="shared" si="34"/>
        <v xml:space="preserve"> 3</v>
      </c>
      <c r="AC139" s="1">
        <f t="shared" si="35"/>
        <v>32</v>
      </c>
      <c r="AD139" s="1">
        <f t="shared" si="35"/>
        <v>33</v>
      </c>
      <c r="AH139" s="1">
        <v>43</v>
      </c>
      <c r="AI139" s="1">
        <v>56</v>
      </c>
      <c r="AJ139" s="1">
        <v>50</v>
      </c>
      <c r="AM139" s="1" t="s">
        <v>128</v>
      </c>
      <c r="AN139" s="1" t="s">
        <v>132</v>
      </c>
      <c r="AT139" s="5" t="s">
        <v>142</v>
      </c>
      <c r="AU139" s="266" t="s">
        <v>148</v>
      </c>
    </row>
    <row r="140" spans="18:47" ht="14" thickTop="1" thickBot="1" x14ac:dyDescent="0.35">
      <c r="R140" s="1" t="s">
        <v>104</v>
      </c>
      <c r="S140" s="1" t="s">
        <v>105</v>
      </c>
      <c r="U140" s="35">
        <v>44</v>
      </c>
      <c r="Y140" s="274" t="s">
        <v>94</v>
      </c>
      <c r="Z140" s="274" t="s">
        <v>98</v>
      </c>
      <c r="AA140" s="1" t="str">
        <f t="shared" si="34"/>
        <v xml:space="preserve"> 5</v>
      </c>
      <c r="AB140" s="1" t="str">
        <f t="shared" si="34"/>
        <v xml:space="preserve"> 7</v>
      </c>
      <c r="AC140" s="1">
        <f t="shared" si="35"/>
        <v>35</v>
      </c>
      <c r="AD140" s="1">
        <f t="shared" si="35"/>
        <v>37</v>
      </c>
      <c r="AH140" s="1">
        <v>44</v>
      </c>
      <c r="AI140" s="1">
        <v>49</v>
      </c>
      <c r="AJ140" s="1">
        <v>53</v>
      </c>
      <c r="AM140" s="1" t="s">
        <v>130</v>
      </c>
      <c r="AN140" s="1" t="s">
        <v>131</v>
      </c>
      <c r="AT140" s="5" t="s">
        <v>146</v>
      </c>
      <c r="AU140" s="266" t="s">
        <v>147</v>
      </c>
    </row>
    <row r="141" spans="18:47" ht="14" thickTop="1" thickBot="1" x14ac:dyDescent="0.35">
      <c r="R141" s="1" t="s">
        <v>162</v>
      </c>
      <c r="S141" s="1" t="s">
        <v>105</v>
      </c>
      <c r="U141" s="35">
        <v>45</v>
      </c>
      <c r="Y141" s="274" t="s">
        <v>92</v>
      </c>
      <c r="Z141" s="274" t="s">
        <v>98</v>
      </c>
      <c r="AA141" s="1" t="str">
        <f t="shared" si="34"/>
        <v xml:space="preserve"> 6</v>
      </c>
      <c r="AB141" s="1" t="str">
        <f t="shared" si="34"/>
        <v xml:space="preserve"> 7</v>
      </c>
      <c r="AC141" s="1">
        <f t="shared" si="35"/>
        <v>36</v>
      </c>
      <c r="AD141" s="1">
        <f t="shared" si="35"/>
        <v>37</v>
      </c>
      <c r="AH141" s="1">
        <v>45</v>
      </c>
      <c r="AI141" s="1">
        <v>51</v>
      </c>
      <c r="AJ141" s="1">
        <v>52</v>
      </c>
      <c r="AM141" s="1" t="s">
        <v>128</v>
      </c>
      <c r="AN141" s="1" t="s">
        <v>131</v>
      </c>
      <c r="AT141" s="5" t="s">
        <v>142</v>
      </c>
      <c r="AU141" s="266" t="s">
        <v>147</v>
      </c>
    </row>
    <row r="142" spans="18:47" ht="14" thickTop="1" thickBot="1" x14ac:dyDescent="0.35">
      <c r="R142" s="1" t="s">
        <v>104</v>
      </c>
      <c r="S142" s="1" t="s">
        <v>108</v>
      </c>
      <c r="U142" s="35">
        <v>46</v>
      </c>
      <c r="Y142" s="274" t="s">
        <v>93</v>
      </c>
      <c r="Z142" s="274" t="s">
        <v>100</v>
      </c>
      <c r="AA142" s="1" t="str">
        <f t="shared" si="34"/>
        <v xml:space="preserve"> 3</v>
      </c>
      <c r="AB142" s="1" t="str">
        <f t="shared" si="34"/>
        <v xml:space="preserve"> 8</v>
      </c>
      <c r="AC142" s="1">
        <f t="shared" si="35"/>
        <v>33</v>
      </c>
      <c r="AD142" s="1">
        <f t="shared" si="35"/>
        <v>38</v>
      </c>
      <c r="AH142" s="1">
        <v>46</v>
      </c>
      <c r="AI142" s="1">
        <v>49</v>
      </c>
      <c r="AJ142" s="1">
        <v>52</v>
      </c>
      <c r="AM142" s="1" t="s">
        <v>130</v>
      </c>
      <c r="AN142" s="1" t="s">
        <v>134</v>
      </c>
      <c r="AT142" s="5" t="s">
        <v>146</v>
      </c>
      <c r="AU142" s="266" t="s">
        <v>135</v>
      </c>
    </row>
    <row r="143" spans="18:47" ht="14" thickTop="1" thickBot="1" x14ac:dyDescent="0.35">
      <c r="R143" s="1" t="s">
        <v>160</v>
      </c>
      <c r="S143" s="1" t="s">
        <v>161</v>
      </c>
      <c r="U143" s="35">
        <v>47</v>
      </c>
      <c r="Y143" s="274" t="s">
        <v>99</v>
      </c>
      <c r="Z143" s="274" t="s">
        <v>96</v>
      </c>
      <c r="AA143" s="1" t="str">
        <f t="shared" si="34"/>
        <v xml:space="preserve"> 4</v>
      </c>
      <c r="AB143" s="1" t="str">
        <f t="shared" si="34"/>
        <v xml:space="preserve"> 2</v>
      </c>
      <c r="AC143" s="1">
        <f t="shared" si="35"/>
        <v>34</v>
      </c>
      <c r="AD143" s="1">
        <f t="shared" si="35"/>
        <v>32</v>
      </c>
      <c r="AH143" s="1">
        <v>47</v>
      </c>
      <c r="AI143" s="1">
        <v>51</v>
      </c>
      <c r="AJ143" s="1">
        <v>55</v>
      </c>
      <c r="AM143" s="1" t="s">
        <v>126</v>
      </c>
      <c r="AN143" s="1" t="s">
        <v>127</v>
      </c>
      <c r="AT143" s="5" t="s">
        <v>138</v>
      </c>
      <c r="AU143" s="266" t="s">
        <v>141</v>
      </c>
    </row>
    <row r="144" spans="18:47" ht="14" thickTop="1" thickBot="1" x14ac:dyDescent="0.35">
      <c r="R144" s="1" t="s">
        <v>163</v>
      </c>
      <c r="S144" s="1" t="s">
        <v>106</v>
      </c>
      <c r="U144" s="35">
        <v>48</v>
      </c>
      <c r="Y144" s="274" t="s">
        <v>97</v>
      </c>
      <c r="Z144" s="274" t="s">
        <v>94</v>
      </c>
      <c r="AA144" s="1" t="str">
        <f t="shared" si="34"/>
        <v xml:space="preserve"> 1</v>
      </c>
      <c r="AB144" s="1" t="str">
        <f t="shared" si="34"/>
        <v xml:space="preserve"> 5</v>
      </c>
      <c r="AC144" s="1">
        <f t="shared" si="35"/>
        <v>31</v>
      </c>
      <c r="AD144" s="1">
        <f t="shared" si="35"/>
        <v>35</v>
      </c>
      <c r="AH144" s="1">
        <v>48</v>
      </c>
      <c r="AI144" s="1">
        <v>47</v>
      </c>
      <c r="AJ144" s="1">
        <v>48</v>
      </c>
      <c r="AM144" s="1" t="s">
        <v>129</v>
      </c>
      <c r="AN144" s="1" t="s">
        <v>132</v>
      </c>
      <c r="AT144" s="5" t="s">
        <v>144</v>
      </c>
      <c r="AU144" s="266" t="s">
        <v>148</v>
      </c>
    </row>
    <row r="145" spans="18:47" ht="14" thickTop="1" thickBot="1" x14ac:dyDescent="0.35">
      <c r="R145" s="1" t="s">
        <v>109</v>
      </c>
      <c r="S145" s="1" t="s">
        <v>107</v>
      </c>
      <c r="U145" s="35">
        <v>49</v>
      </c>
      <c r="Y145" s="274" t="s">
        <v>93</v>
      </c>
      <c r="Z145" s="274" t="s">
        <v>99</v>
      </c>
      <c r="AA145" s="1" t="str">
        <f t="shared" si="34"/>
        <v xml:space="preserve"> 3</v>
      </c>
      <c r="AB145" s="1" t="str">
        <f t="shared" si="34"/>
        <v xml:space="preserve"> 4</v>
      </c>
      <c r="AC145" s="1">
        <f t="shared" si="35"/>
        <v>33</v>
      </c>
      <c r="AD145" s="1">
        <f t="shared" si="35"/>
        <v>34</v>
      </c>
      <c r="AH145" s="1">
        <v>49</v>
      </c>
      <c r="AI145" s="1">
        <v>50</v>
      </c>
      <c r="AJ145" s="1">
        <v>53</v>
      </c>
      <c r="AM145" s="1" t="s">
        <v>136</v>
      </c>
      <c r="AN145" s="1" t="s">
        <v>133</v>
      </c>
      <c r="AT145" s="5" t="s">
        <v>137</v>
      </c>
      <c r="AU145" s="266" t="s">
        <v>149</v>
      </c>
    </row>
    <row r="146" spans="18:47" ht="14" thickTop="1" thickBot="1" x14ac:dyDescent="0.35">
      <c r="R146" s="1" t="s">
        <v>106</v>
      </c>
      <c r="S146" s="1" t="s">
        <v>104</v>
      </c>
      <c r="U146" s="35">
        <v>50</v>
      </c>
      <c r="Y146" s="274" t="s">
        <v>96</v>
      </c>
      <c r="Z146" s="274" t="s">
        <v>94</v>
      </c>
      <c r="AA146" s="1" t="str">
        <f t="shared" si="34"/>
        <v xml:space="preserve"> 2</v>
      </c>
      <c r="AB146" s="1" t="str">
        <f t="shared" si="34"/>
        <v xml:space="preserve"> 5</v>
      </c>
      <c r="AC146" s="1">
        <f t="shared" si="35"/>
        <v>32</v>
      </c>
      <c r="AD146" s="1">
        <f t="shared" si="35"/>
        <v>35</v>
      </c>
      <c r="AH146" s="1">
        <v>50</v>
      </c>
      <c r="AI146" s="1">
        <v>56</v>
      </c>
      <c r="AJ146" s="1">
        <v>54</v>
      </c>
      <c r="AM146" s="1" t="s">
        <v>132</v>
      </c>
      <c r="AN146" s="1" t="s">
        <v>130</v>
      </c>
      <c r="AT146" s="5" t="s">
        <v>148</v>
      </c>
      <c r="AU146" s="266" t="s">
        <v>146</v>
      </c>
    </row>
    <row r="147" spans="18:47" ht="14" thickTop="1" thickBot="1" x14ac:dyDescent="0.35">
      <c r="R147" s="1" t="s">
        <v>109</v>
      </c>
      <c r="S147" s="1" t="s">
        <v>105</v>
      </c>
      <c r="U147" s="35">
        <v>51</v>
      </c>
      <c r="Y147" s="274" t="s">
        <v>92</v>
      </c>
      <c r="Z147" s="274" t="s">
        <v>97</v>
      </c>
      <c r="AA147" s="1" t="str">
        <f t="shared" si="34"/>
        <v xml:space="preserve"> 6</v>
      </c>
      <c r="AB147" s="1" t="str">
        <f t="shared" si="34"/>
        <v xml:space="preserve"> 1</v>
      </c>
      <c r="AC147" s="1">
        <f t="shared" si="35"/>
        <v>36</v>
      </c>
      <c r="AD147" s="1">
        <f t="shared" si="35"/>
        <v>31</v>
      </c>
      <c r="AH147" s="1">
        <v>51</v>
      </c>
      <c r="AI147" s="1">
        <v>53</v>
      </c>
      <c r="AJ147" s="1">
        <v>51</v>
      </c>
      <c r="AM147" s="1" t="s">
        <v>136</v>
      </c>
      <c r="AN147" s="1" t="s">
        <v>131</v>
      </c>
      <c r="AT147" s="5" t="s">
        <v>137</v>
      </c>
      <c r="AU147" s="266" t="s">
        <v>147</v>
      </c>
    </row>
    <row r="148" spans="18:47" ht="14" thickTop="1" thickBot="1" x14ac:dyDescent="0.35">
      <c r="R148" s="1" t="s">
        <v>161</v>
      </c>
      <c r="S148" s="1" t="s">
        <v>162</v>
      </c>
      <c r="U148" s="35">
        <v>52</v>
      </c>
      <c r="Y148" s="274" t="s">
        <v>98</v>
      </c>
      <c r="Z148" s="274" t="s">
        <v>100</v>
      </c>
      <c r="AA148" s="1" t="str">
        <f t="shared" si="34"/>
        <v xml:space="preserve"> 7</v>
      </c>
      <c r="AB148" s="1" t="str">
        <f t="shared" si="34"/>
        <v xml:space="preserve"> 8</v>
      </c>
      <c r="AC148" s="1">
        <f t="shared" si="35"/>
        <v>37</v>
      </c>
      <c r="AD148" s="1">
        <f t="shared" si="35"/>
        <v>38</v>
      </c>
      <c r="AH148" s="1">
        <v>52</v>
      </c>
      <c r="AI148" s="1">
        <v>56</v>
      </c>
      <c r="AJ148" s="1">
        <v>52</v>
      </c>
      <c r="AM148" s="1" t="s">
        <v>127</v>
      </c>
      <c r="AN148" s="1" t="s">
        <v>128</v>
      </c>
      <c r="AT148" s="5" t="s">
        <v>141</v>
      </c>
      <c r="AU148" s="266" t="s">
        <v>142</v>
      </c>
    </row>
    <row r="149" spans="18:47" ht="14" thickTop="1" thickBot="1" x14ac:dyDescent="0.35">
      <c r="R149" s="1" t="s">
        <v>108</v>
      </c>
      <c r="S149" s="1" t="s">
        <v>163</v>
      </c>
      <c r="U149" s="35">
        <v>53</v>
      </c>
      <c r="Y149" s="274" t="s">
        <v>100</v>
      </c>
      <c r="Z149" s="274" t="s">
        <v>99</v>
      </c>
      <c r="AA149" s="1" t="str">
        <f t="shared" si="34"/>
        <v xml:space="preserve"> 8</v>
      </c>
      <c r="AB149" s="1" t="str">
        <f t="shared" si="34"/>
        <v xml:space="preserve"> 4</v>
      </c>
      <c r="AC149" s="1">
        <f t="shared" si="35"/>
        <v>38</v>
      </c>
      <c r="AD149" s="1">
        <f t="shared" si="35"/>
        <v>34</v>
      </c>
      <c r="AH149" s="1">
        <v>53</v>
      </c>
      <c r="AI149" s="1">
        <v>48</v>
      </c>
      <c r="AJ149" s="1">
        <v>49</v>
      </c>
      <c r="AM149" s="1" t="s">
        <v>134</v>
      </c>
      <c r="AN149" s="1" t="s">
        <v>129</v>
      </c>
      <c r="AT149" s="5" t="s">
        <v>135</v>
      </c>
      <c r="AU149" s="266" t="s">
        <v>144</v>
      </c>
    </row>
    <row r="150" spans="18:47" ht="14" thickTop="1" thickBot="1" x14ac:dyDescent="0.35">
      <c r="R150" s="1" t="s">
        <v>107</v>
      </c>
      <c r="S150" s="1" t="s">
        <v>160</v>
      </c>
      <c r="U150" s="35">
        <v>54</v>
      </c>
      <c r="Y150" s="274" t="s">
        <v>92</v>
      </c>
      <c r="Z150" s="274" t="s">
        <v>96</v>
      </c>
      <c r="AA150" s="1" t="str">
        <f t="shared" si="34"/>
        <v xml:space="preserve"> 6</v>
      </c>
      <c r="AB150" s="1" t="str">
        <f t="shared" si="34"/>
        <v xml:space="preserve"> 2</v>
      </c>
      <c r="AC150" s="1">
        <f t="shared" si="35"/>
        <v>36</v>
      </c>
      <c r="AD150" s="1">
        <f t="shared" si="35"/>
        <v>32</v>
      </c>
      <c r="AH150" s="1">
        <v>54</v>
      </c>
      <c r="AI150" s="1">
        <v>55</v>
      </c>
      <c r="AJ150" s="1">
        <v>50</v>
      </c>
      <c r="AM150" s="1" t="s">
        <v>133</v>
      </c>
      <c r="AN150" s="1" t="s">
        <v>126</v>
      </c>
      <c r="AT150" s="5" t="s">
        <v>149</v>
      </c>
      <c r="AU150" s="266" t="s">
        <v>138</v>
      </c>
    </row>
    <row r="151" spans="18:47" ht="14" thickTop="1" thickBot="1" x14ac:dyDescent="0.35">
      <c r="R151" s="1" t="s">
        <v>104</v>
      </c>
      <c r="S151" s="1" t="s">
        <v>109</v>
      </c>
      <c r="U151" s="35">
        <v>55</v>
      </c>
      <c r="Y151" s="274" t="s">
        <v>97</v>
      </c>
      <c r="Z151" s="274" t="s">
        <v>98</v>
      </c>
      <c r="AA151" s="1" t="str">
        <f t="shared" si="34"/>
        <v xml:space="preserve"> 1</v>
      </c>
      <c r="AB151" s="1" t="str">
        <f t="shared" si="34"/>
        <v xml:space="preserve"> 7</v>
      </c>
      <c r="AC151" s="1">
        <f t="shared" si="35"/>
        <v>31</v>
      </c>
      <c r="AD151" s="1">
        <f t="shared" si="35"/>
        <v>37</v>
      </c>
      <c r="AH151" s="1">
        <v>55</v>
      </c>
      <c r="AI151" s="1">
        <v>54</v>
      </c>
      <c r="AJ151" s="1">
        <v>47</v>
      </c>
      <c r="AM151" s="1" t="s">
        <v>130</v>
      </c>
      <c r="AN151" s="1" t="s">
        <v>136</v>
      </c>
      <c r="AT151" s="5" t="s">
        <v>146</v>
      </c>
      <c r="AU151" s="266" t="s">
        <v>137</v>
      </c>
    </row>
    <row r="152" spans="18:47" ht="14" thickTop="1" thickBot="1" x14ac:dyDescent="0.35">
      <c r="R152" s="1" t="s">
        <v>160</v>
      </c>
      <c r="S152" s="1" t="s">
        <v>162</v>
      </c>
      <c r="U152" s="35">
        <v>56</v>
      </c>
      <c r="Y152" s="274" t="s">
        <v>94</v>
      </c>
      <c r="Z152" s="274" t="s">
        <v>93</v>
      </c>
      <c r="AA152" s="1" t="str">
        <f t="shared" si="34"/>
        <v xml:space="preserve"> 5</v>
      </c>
      <c r="AB152" s="1" t="str">
        <f t="shared" si="34"/>
        <v xml:space="preserve"> 3</v>
      </c>
      <c r="AC152" s="1">
        <f t="shared" si="35"/>
        <v>35</v>
      </c>
      <c r="AD152" s="1">
        <f t="shared" si="35"/>
        <v>33</v>
      </c>
      <c r="AH152" s="1">
        <v>56</v>
      </c>
      <c r="AI152" s="1">
        <v>51</v>
      </c>
      <c r="AJ152" s="1">
        <v>56</v>
      </c>
      <c r="AM152" s="1" t="s">
        <v>126</v>
      </c>
      <c r="AN152" s="1" t="s">
        <v>128</v>
      </c>
      <c r="AT152" s="5" t="s">
        <v>138</v>
      </c>
      <c r="AU152" s="266" t="s">
        <v>142</v>
      </c>
    </row>
    <row r="153" spans="18:47" ht="13" thickTop="1" x14ac:dyDescent="0.25">
      <c r="R153" s="1" t="s">
        <v>107</v>
      </c>
      <c r="S153" s="1" t="s">
        <v>163</v>
      </c>
      <c r="AH153" s="1">
        <v>57</v>
      </c>
      <c r="AI153" s="1">
        <v>47</v>
      </c>
      <c r="AJ153" s="1">
        <v>49</v>
      </c>
      <c r="AM153" s="1" t="s">
        <v>133</v>
      </c>
      <c r="AN153" s="1" t="s">
        <v>129</v>
      </c>
      <c r="AT153" s="5" t="s">
        <v>149</v>
      </c>
      <c r="AU153" s="266" t="s">
        <v>144</v>
      </c>
    </row>
    <row r="154" spans="18:47" x14ac:dyDescent="0.25">
      <c r="R154" s="1" t="s">
        <v>108</v>
      </c>
      <c r="S154" s="1" t="s">
        <v>105</v>
      </c>
      <c r="AH154" s="1">
        <v>58</v>
      </c>
      <c r="AI154" s="1">
        <v>54</v>
      </c>
      <c r="AJ154" s="1">
        <v>50</v>
      </c>
      <c r="AM154" s="1" t="s">
        <v>134</v>
      </c>
      <c r="AN154" s="1" t="s">
        <v>131</v>
      </c>
      <c r="AT154" s="5" t="s">
        <v>135</v>
      </c>
      <c r="AU154" s="266" t="s">
        <v>147</v>
      </c>
    </row>
    <row r="155" spans="18:47" x14ac:dyDescent="0.25">
      <c r="R155" s="1" t="s">
        <v>106</v>
      </c>
      <c r="S155" s="1" t="s">
        <v>161</v>
      </c>
      <c r="AH155" s="1">
        <v>59</v>
      </c>
      <c r="AI155" s="1">
        <v>55</v>
      </c>
      <c r="AJ155" s="1">
        <v>52</v>
      </c>
      <c r="AM155" s="1" t="s">
        <v>132</v>
      </c>
      <c r="AN155" s="1" t="s">
        <v>127</v>
      </c>
      <c r="AT155" s="5" t="s">
        <v>148</v>
      </c>
      <c r="AU155" s="266" t="s">
        <v>141</v>
      </c>
    </row>
    <row r="156" spans="18:47" x14ac:dyDescent="0.25">
      <c r="R156" s="1" t="s">
        <v>105</v>
      </c>
      <c r="S156" s="1" t="s">
        <v>160</v>
      </c>
      <c r="AH156" s="1">
        <v>60</v>
      </c>
      <c r="AI156" s="1">
        <v>53</v>
      </c>
      <c r="AJ156" s="1">
        <v>48</v>
      </c>
      <c r="AM156" s="1" t="s">
        <v>131</v>
      </c>
      <c r="AN156" s="1" t="s">
        <v>126</v>
      </c>
      <c r="AT156" s="5" t="s">
        <v>147</v>
      </c>
      <c r="AU156" s="266" t="s">
        <v>138</v>
      </c>
    </row>
    <row r="157" spans="18:47" x14ac:dyDescent="0.25">
      <c r="R157" s="1" t="s">
        <v>161</v>
      </c>
      <c r="S157" s="1" t="s">
        <v>109</v>
      </c>
      <c r="AH157" s="1">
        <v>61</v>
      </c>
      <c r="AI157" s="1">
        <v>52</v>
      </c>
      <c r="AJ157" s="1">
        <v>47</v>
      </c>
      <c r="AM157" s="1" t="s">
        <v>127</v>
      </c>
      <c r="AN157" s="1" t="s">
        <v>136</v>
      </c>
      <c r="AT157" s="5" t="s">
        <v>141</v>
      </c>
      <c r="AU157" s="266" t="s">
        <v>137</v>
      </c>
    </row>
    <row r="158" spans="18:47" x14ac:dyDescent="0.25">
      <c r="R158" s="1" t="s">
        <v>104</v>
      </c>
      <c r="S158" s="1" t="s">
        <v>163</v>
      </c>
      <c r="AH158" s="1">
        <v>62</v>
      </c>
      <c r="AI158" s="1">
        <v>48</v>
      </c>
      <c r="AJ158" s="1">
        <v>56</v>
      </c>
      <c r="AM158" s="1" t="s">
        <v>130</v>
      </c>
      <c r="AN158" s="1" t="s">
        <v>129</v>
      </c>
      <c r="AT158" s="5" t="s">
        <v>146</v>
      </c>
      <c r="AU158" s="266" t="s">
        <v>144</v>
      </c>
    </row>
    <row r="159" spans="18:47" x14ac:dyDescent="0.25">
      <c r="R159" s="1" t="s">
        <v>162</v>
      </c>
      <c r="S159" s="1" t="s">
        <v>107</v>
      </c>
      <c r="AH159" s="1">
        <v>63</v>
      </c>
      <c r="AI159" s="1">
        <v>51</v>
      </c>
      <c r="AJ159" s="1">
        <v>50</v>
      </c>
      <c r="AM159" s="1" t="s">
        <v>128</v>
      </c>
      <c r="AN159" s="1" t="s">
        <v>133</v>
      </c>
      <c r="AT159" s="5" t="s">
        <v>142</v>
      </c>
      <c r="AU159" s="266" t="s">
        <v>149</v>
      </c>
    </row>
    <row r="160" spans="18:47" x14ac:dyDescent="0.25">
      <c r="R160" s="1" t="s">
        <v>108</v>
      </c>
      <c r="S160" s="1" t="s">
        <v>106</v>
      </c>
      <c r="AH160" s="1">
        <v>64</v>
      </c>
      <c r="AI160" s="1">
        <v>49</v>
      </c>
      <c r="AJ160" s="1">
        <v>54</v>
      </c>
      <c r="AM160" s="1" t="s">
        <v>134</v>
      </c>
      <c r="AN160" s="1" t="s">
        <v>132</v>
      </c>
      <c r="AT160" s="5" t="s">
        <v>135</v>
      </c>
      <c r="AU160" s="266" t="s">
        <v>148</v>
      </c>
    </row>
    <row r="161" spans="18:47" x14ac:dyDescent="0.25">
      <c r="R161" s="1" t="s">
        <v>109</v>
      </c>
      <c r="S161" s="1" t="s">
        <v>108</v>
      </c>
      <c r="AH161" s="1">
        <v>65</v>
      </c>
      <c r="AI161" s="1">
        <v>55</v>
      </c>
      <c r="AJ161" s="1">
        <v>53</v>
      </c>
      <c r="AM161" s="1" t="s">
        <v>136</v>
      </c>
      <c r="AN161" s="1" t="s">
        <v>134</v>
      </c>
      <c r="AT161" s="5" t="s">
        <v>137</v>
      </c>
      <c r="AU161" s="266" t="s">
        <v>135</v>
      </c>
    </row>
    <row r="162" spans="18:47" x14ac:dyDescent="0.25">
      <c r="R162" s="1" t="s">
        <v>161</v>
      </c>
      <c r="S162" s="1" t="s">
        <v>104</v>
      </c>
      <c r="AH162" s="1">
        <v>66</v>
      </c>
      <c r="AI162" s="1">
        <v>56</v>
      </c>
      <c r="AJ162" s="1">
        <v>55</v>
      </c>
      <c r="AM162" s="1" t="s">
        <v>127</v>
      </c>
      <c r="AN162" s="1" t="s">
        <v>130</v>
      </c>
      <c r="AT162" s="5" t="s">
        <v>141</v>
      </c>
      <c r="AU162" s="266" t="s">
        <v>146</v>
      </c>
    </row>
    <row r="163" spans="18:47" x14ac:dyDescent="0.25">
      <c r="R163" s="1" t="s">
        <v>106</v>
      </c>
      <c r="S163" s="1" t="s">
        <v>160</v>
      </c>
      <c r="AH163" s="1">
        <v>67</v>
      </c>
      <c r="AI163" s="1">
        <v>48</v>
      </c>
      <c r="AJ163" s="1">
        <v>51</v>
      </c>
      <c r="AM163" s="1" t="s">
        <v>132</v>
      </c>
      <c r="AN163" s="1" t="s">
        <v>126</v>
      </c>
      <c r="AT163" s="5" t="s">
        <v>148</v>
      </c>
      <c r="AU163" s="266" t="s">
        <v>138</v>
      </c>
    </row>
    <row r="164" spans="18:47" x14ac:dyDescent="0.25">
      <c r="R164" s="1" t="s">
        <v>163</v>
      </c>
      <c r="S164" s="1" t="s">
        <v>162</v>
      </c>
      <c r="AH164" s="1">
        <v>68</v>
      </c>
      <c r="AI164" s="1">
        <v>53</v>
      </c>
      <c r="AJ164" s="1">
        <v>47</v>
      </c>
      <c r="AM164" s="1" t="s">
        <v>129</v>
      </c>
      <c r="AN164" s="1" t="s">
        <v>128</v>
      </c>
      <c r="AT164" s="5" t="s">
        <v>144</v>
      </c>
      <c r="AU164" s="266" t="s">
        <v>142</v>
      </c>
    </row>
    <row r="165" spans="18:47" x14ac:dyDescent="0.25">
      <c r="R165" s="1" t="s">
        <v>105</v>
      </c>
      <c r="S165" s="1" t="s">
        <v>107</v>
      </c>
      <c r="AH165" s="1">
        <v>69</v>
      </c>
      <c r="AI165" s="1">
        <v>50</v>
      </c>
      <c r="AJ165" s="1">
        <v>49</v>
      </c>
      <c r="AM165" s="1" t="s">
        <v>131</v>
      </c>
      <c r="AN165" s="1" t="s">
        <v>133</v>
      </c>
      <c r="AT165" s="5" t="s">
        <v>147</v>
      </c>
      <c r="AU165" s="266" t="s">
        <v>149</v>
      </c>
    </row>
    <row r="166" spans="18:47" x14ac:dyDescent="0.25">
      <c r="R166" s="1" t="s">
        <v>162</v>
      </c>
      <c r="S166" s="1" t="s">
        <v>104</v>
      </c>
      <c r="AH166" s="1">
        <v>70</v>
      </c>
      <c r="AI166" s="1">
        <v>52</v>
      </c>
      <c r="AJ166" s="1">
        <v>54</v>
      </c>
      <c r="AM166" s="1" t="s">
        <v>128</v>
      </c>
      <c r="AN166" s="1" t="s">
        <v>130</v>
      </c>
      <c r="AT166" s="5" t="s">
        <v>142</v>
      </c>
      <c r="AU166" s="266" t="s">
        <v>146</v>
      </c>
    </row>
    <row r="167" spans="18:47" x14ac:dyDescent="0.25">
      <c r="R167" s="1" t="s">
        <v>108</v>
      </c>
      <c r="S167" s="1" t="s">
        <v>161</v>
      </c>
      <c r="AH167" s="1">
        <v>71</v>
      </c>
      <c r="AI167" s="1">
        <v>49</v>
      </c>
      <c r="AJ167" s="1">
        <v>51</v>
      </c>
      <c r="AM167" s="1" t="s">
        <v>134</v>
      </c>
      <c r="AN167" s="1" t="s">
        <v>127</v>
      </c>
      <c r="AT167" s="5" t="s">
        <v>135</v>
      </c>
      <c r="AU167" s="266" t="s">
        <v>141</v>
      </c>
    </row>
    <row r="168" spans="18:47" x14ac:dyDescent="0.25">
      <c r="R168" s="1" t="s">
        <v>105</v>
      </c>
      <c r="S168" s="1" t="s">
        <v>163</v>
      </c>
      <c r="AH168" s="1">
        <v>72</v>
      </c>
      <c r="AI168" s="1">
        <v>55</v>
      </c>
      <c r="AJ168" s="1">
        <v>48</v>
      </c>
      <c r="AM168" s="1" t="s">
        <v>131</v>
      </c>
      <c r="AN168" s="1" t="s">
        <v>129</v>
      </c>
      <c r="AT168" s="5" t="s">
        <v>147</v>
      </c>
      <c r="AU168" s="266" t="s">
        <v>144</v>
      </c>
    </row>
    <row r="169" spans="18:47" x14ac:dyDescent="0.25">
      <c r="R169" s="1" t="s">
        <v>107</v>
      </c>
      <c r="S169" s="1" t="s">
        <v>106</v>
      </c>
      <c r="AH169" s="1">
        <v>73</v>
      </c>
      <c r="AI169" s="1">
        <v>52</v>
      </c>
      <c r="AJ169" s="1">
        <v>50</v>
      </c>
      <c r="AM169" s="1" t="s">
        <v>133</v>
      </c>
      <c r="AN169" s="1" t="s">
        <v>132</v>
      </c>
      <c r="AT169" s="5" t="s">
        <v>149</v>
      </c>
      <c r="AU169" s="266" t="s">
        <v>148</v>
      </c>
    </row>
    <row r="170" spans="18:47" x14ac:dyDescent="0.25">
      <c r="R170" s="1" t="s">
        <v>160</v>
      </c>
      <c r="S170" s="1" t="s">
        <v>109</v>
      </c>
      <c r="AH170" s="1">
        <v>74</v>
      </c>
      <c r="AI170" s="1">
        <v>54</v>
      </c>
      <c r="AJ170" s="1">
        <v>53</v>
      </c>
      <c r="AM170" s="1" t="s">
        <v>126</v>
      </c>
      <c r="AN170" s="1" t="s">
        <v>136</v>
      </c>
      <c r="AT170" s="5" t="s">
        <v>138</v>
      </c>
      <c r="AU170" s="266" t="s">
        <v>137</v>
      </c>
    </row>
    <row r="171" spans="18:47" x14ac:dyDescent="0.25">
      <c r="R171" s="1" t="s">
        <v>163</v>
      </c>
      <c r="S171" s="1" t="s">
        <v>161</v>
      </c>
      <c r="AH171" s="1">
        <v>75</v>
      </c>
      <c r="AI171" s="1">
        <v>47</v>
      </c>
      <c r="AJ171" s="1">
        <v>56</v>
      </c>
      <c r="AM171" s="1" t="s">
        <v>129</v>
      </c>
      <c r="AN171" s="1" t="s">
        <v>127</v>
      </c>
      <c r="AT171" s="5" t="s">
        <v>144</v>
      </c>
      <c r="AU171" s="266" t="s">
        <v>141</v>
      </c>
    </row>
    <row r="172" spans="18:47" x14ac:dyDescent="0.25">
      <c r="R172" s="1" t="s">
        <v>104</v>
      </c>
      <c r="S172" s="1" t="s">
        <v>160</v>
      </c>
      <c r="AH172" s="1">
        <v>76</v>
      </c>
      <c r="AI172" s="1">
        <v>50</v>
      </c>
      <c r="AJ172" s="1">
        <v>48</v>
      </c>
      <c r="AM172" s="1" t="s">
        <v>130</v>
      </c>
      <c r="AN172" s="1" t="s">
        <v>126</v>
      </c>
      <c r="AT172" s="5" t="s">
        <v>146</v>
      </c>
      <c r="AU172" s="266" t="s">
        <v>138</v>
      </c>
    </row>
    <row r="173" spans="18:47" x14ac:dyDescent="0.25">
      <c r="R173" s="1" t="s">
        <v>106</v>
      </c>
      <c r="S173" s="1" t="s">
        <v>105</v>
      </c>
      <c r="AH173" s="1">
        <v>77</v>
      </c>
      <c r="AI173" s="1">
        <v>51</v>
      </c>
      <c r="AJ173" s="1">
        <v>47</v>
      </c>
      <c r="AM173" s="1" t="s">
        <v>132</v>
      </c>
      <c r="AN173" s="1" t="s">
        <v>131</v>
      </c>
      <c r="AT173" s="5" t="s">
        <v>148</v>
      </c>
      <c r="AU173" s="266" t="s">
        <v>147</v>
      </c>
    </row>
    <row r="174" spans="18:47" x14ac:dyDescent="0.25">
      <c r="R174" s="1" t="s">
        <v>162</v>
      </c>
      <c r="S174" s="1" t="s">
        <v>109</v>
      </c>
      <c r="AH174" s="1">
        <v>78</v>
      </c>
      <c r="AI174" s="1">
        <v>53</v>
      </c>
      <c r="AJ174" s="1">
        <v>52</v>
      </c>
      <c r="AM174" s="1" t="s">
        <v>128</v>
      </c>
      <c r="AN174" s="1" t="s">
        <v>136</v>
      </c>
      <c r="AT174" s="5" t="s">
        <v>142</v>
      </c>
      <c r="AU174" s="266" t="s">
        <v>137</v>
      </c>
    </row>
    <row r="175" spans="18:47" x14ac:dyDescent="0.25">
      <c r="R175" s="1" t="s">
        <v>107</v>
      </c>
      <c r="S175" s="1" t="s">
        <v>108</v>
      </c>
      <c r="AH175" s="1">
        <v>79</v>
      </c>
      <c r="AI175" s="1">
        <v>49</v>
      </c>
      <c r="AJ175" s="1">
        <v>56</v>
      </c>
      <c r="AM175" s="1" t="s">
        <v>133</v>
      </c>
      <c r="AN175" s="1" t="s">
        <v>134</v>
      </c>
      <c r="AT175" s="5" t="s">
        <v>149</v>
      </c>
      <c r="AU175" s="266" t="s">
        <v>135</v>
      </c>
    </row>
    <row r="176" spans="18:47" x14ac:dyDescent="0.25">
      <c r="R176" s="1" t="s">
        <v>108</v>
      </c>
      <c r="S176" s="1" t="s">
        <v>160</v>
      </c>
      <c r="AH176" s="1">
        <v>80</v>
      </c>
      <c r="AI176" s="1">
        <v>54</v>
      </c>
      <c r="AJ176" s="1">
        <v>55</v>
      </c>
      <c r="AM176" s="1" t="s">
        <v>134</v>
      </c>
      <c r="AN176" s="1" t="s">
        <v>126</v>
      </c>
      <c r="AT176" s="5" t="s">
        <v>135</v>
      </c>
      <c r="AU176" s="266" t="s">
        <v>138</v>
      </c>
    </row>
    <row r="177" spans="18:47" x14ac:dyDescent="0.25">
      <c r="R177" s="1" t="s">
        <v>161</v>
      </c>
      <c r="S177" s="1" t="s">
        <v>107</v>
      </c>
      <c r="AH177" s="1">
        <v>81</v>
      </c>
      <c r="AI177" s="1">
        <v>55</v>
      </c>
      <c r="AJ177" s="1">
        <v>47</v>
      </c>
      <c r="AM177" s="1" t="s">
        <v>127</v>
      </c>
      <c r="AN177" s="1" t="s">
        <v>133</v>
      </c>
      <c r="AT177" s="5" t="s">
        <v>141</v>
      </c>
      <c r="AU177" s="266" t="s">
        <v>149</v>
      </c>
    </row>
    <row r="178" spans="18:47" x14ac:dyDescent="0.25">
      <c r="R178" s="1" t="s">
        <v>163</v>
      </c>
      <c r="S178" s="1" t="s">
        <v>109</v>
      </c>
      <c r="AH178" s="1">
        <v>82</v>
      </c>
      <c r="AI178" s="1">
        <v>48</v>
      </c>
      <c r="AJ178" s="1">
        <v>54</v>
      </c>
      <c r="AM178" s="1" t="s">
        <v>129</v>
      </c>
      <c r="AN178" s="1" t="s">
        <v>136</v>
      </c>
      <c r="AT178" s="5" t="s">
        <v>144</v>
      </c>
      <c r="AU178" s="266" t="s">
        <v>137</v>
      </c>
    </row>
    <row r="179" spans="18:47" x14ac:dyDescent="0.25">
      <c r="R179" s="1" t="s">
        <v>106</v>
      </c>
      <c r="S179" s="1" t="s">
        <v>162</v>
      </c>
      <c r="AH179" s="1">
        <v>83</v>
      </c>
      <c r="AI179" s="1">
        <v>50</v>
      </c>
      <c r="AJ179" s="1">
        <v>56</v>
      </c>
      <c r="AM179" s="1" t="s">
        <v>132</v>
      </c>
      <c r="AN179" s="1" t="s">
        <v>128</v>
      </c>
      <c r="AT179" s="5" t="s">
        <v>148</v>
      </c>
      <c r="AU179" s="266" t="s">
        <v>142</v>
      </c>
    </row>
    <row r="180" spans="18:47" x14ac:dyDescent="0.25">
      <c r="R180" s="1" t="s">
        <v>105</v>
      </c>
      <c r="S180" s="1" t="s">
        <v>104</v>
      </c>
      <c r="AH180" s="1">
        <v>84</v>
      </c>
      <c r="AI180" s="1">
        <v>53</v>
      </c>
      <c r="AJ180" s="1">
        <v>49</v>
      </c>
      <c r="AM180" s="1" t="s">
        <v>131</v>
      </c>
      <c r="AN180" s="1" t="s">
        <v>130</v>
      </c>
      <c r="AT180" s="5" t="s">
        <v>147</v>
      </c>
      <c r="AU180" s="266" t="s">
        <v>146</v>
      </c>
    </row>
    <row r="181" spans="18:47" x14ac:dyDescent="0.25">
      <c r="R181" s="1" t="s">
        <v>160</v>
      </c>
      <c r="S181" s="1" t="s">
        <v>163</v>
      </c>
      <c r="AH181" s="1">
        <v>85</v>
      </c>
      <c r="AI181" s="1">
        <v>52</v>
      </c>
      <c r="AJ181" s="1">
        <v>51</v>
      </c>
      <c r="AM181" s="1" t="s">
        <v>126</v>
      </c>
      <c r="AN181" s="1" t="s">
        <v>129</v>
      </c>
      <c r="AT181" s="5" t="s">
        <v>138</v>
      </c>
      <c r="AU181" s="266" t="s">
        <v>144</v>
      </c>
    </row>
    <row r="182" spans="18:47" x14ac:dyDescent="0.25">
      <c r="R182" s="1" t="s">
        <v>107</v>
      </c>
      <c r="S182" s="1" t="s">
        <v>104</v>
      </c>
      <c r="AH182" s="1">
        <v>86</v>
      </c>
      <c r="AI182" s="1">
        <v>47</v>
      </c>
      <c r="AJ182" s="1">
        <v>50</v>
      </c>
      <c r="AM182" s="1" t="s">
        <v>133</v>
      </c>
      <c r="AN182" s="1" t="s">
        <v>130</v>
      </c>
      <c r="AT182" s="5" t="s">
        <v>149</v>
      </c>
      <c r="AU182" s="266" t="s">
        <v>146</v>
      </c>
    </row>
    <row r="183" spans="18:47" x14ac:dyDescent="0.25">
      <c r="R183" s="1" t="s">
        <v>162</v>
      </c>
      <c r="S183" s="1" t="s">
        <v>108</v>
      </c>
      <c r="AH183" s="1">
        <v>87</v>
      </c>
      <c r="AI183" s="1">
        <v>54</v>
      </c>
      <c r="AJ183" s="1">
        <v>51</v>
      </c>
      <c r="AM183" s="1" t="s">
        <v>128</v>
      </c>
      <c r="AN183" s="1" t="s">
        <v>134</v>
      </c>
      <c r="AT183" s="5" t="s">
        <v>142</v>
      </c>
      <c r="AU183" s="266" t="s">
        <v>135</v>
      </c>
    </row>
    <row r="184" spans="18:47" x14ac:dyDescent="0.25">
      <c r="R184" s="1" t="s">
        <v>109</v>
      </c>
      <c r="S184" s="1" t="s">
        <v>106</v>
      </c>
      <c r="AH184" s="1">
        <v>88</v>
      </c>
      <c r="AI184" s="1">
        <v>49</v>
      </c>
      <c r="AJ184" s="1">
        <v>55</v>
      </c>
      <c r="AM184" s="1" t="s">
        <v>136</v>
      </c>
      <c r="AN184" s="1" t="s">
        <v>132</v>
      </c>
      <c r="AT184" s="5" t="s">
        <v>137</v>
      </c>
      <c r="AU184" s="266" t="s">
        <v>148</v>
      </c>
    </row>
    <row r="185" spans="18:47" ht="13" thickBot="1" x14ac:dyDescent="0.3">
      <c r="R185" s="1" t="s">
        <v>105</v>
      </c>
      <c r="S185" s="1" t="s">
        <v>161</v>
      </c>
      <c r="AH185" s="1">
        <v>89</v>
      </c>
      <c r="AI185" s="1">
        <v>56</v>
      </c>
      <c r="AJ185" s="1">
        <v>53</v>
      </c>
      <c r="AM185" s="1" t="s">
        <v>131</v>
      </c>
      <c r="AN185" s="1" t="s">
        <v>127</v>
      </c>
      <c r="AT185" s="269" t="s">
        <v>147</v>
      </c>
      <c r="AU185" s="270" t="s">
        <v>141</v>
      </c>
    </row>
    <row r="186" spans="18:47" ht="13" thickTop="1" x14ac:dyDescent="0.25">
      <c r="AH186" s="1">
        <v>90</v>
      </c>
      <c r="AI186" s="1">
        <v>52</v>
      </c>
      <c r="AJ186" s="1">
        <v>48</v>
      </c>
    </row>
    <row r="187" spans="18:47" x14ac:dyDescent="0.25">
      <c r="AM187" s="5" t="s">
        <v>129</v>
      </c>
      <c r="AN187" s="5" t="s">
        <v>126</v>
      </c>
      <c r="AT187" s="5" t="s">
        <v>129</v>
      </c>
      <c r="AU187" s="5" t="s">
        <v>126</v>
      </c>
    </row>
    <row r="188" spans="18:47" x14ac:dyDescent="0.25">
      <c r="AM188" s="5" t="s">
        <v>132</v>
      </c>
      <c r="AN188" s="5" t="s">
        <v>128</v>
      </c>
      <c r="AT188" s="5" t="s">
        <v>132</v>
      </c>
      <c r="AU188" s="5" t="s">
        <v>128</v>
      </c>
    </row>
    <row r="189" spans="18:47" x14ac:dyDescent="0.25">
      <c r="AM189" s="5" t="s">
        <v>125</v>
      </c>
      <c r="AN189" s="5" t="s">
        <v>124</v>
      </c>
      <c r="AT189" s="5" t="s">
        <v>125</v>
      </c>
      <c r="AU189" s="5" t="s">
        <v>124</v>
      </c>
    </row>
    <row r="190" spans="18:47" x14ac:dyDescent="0.25">
      <c r="AM190" s="5" t="s">
        <v>130</v>
      </c>
      <c r="AN190" s="5" t="s">
        <v>127</v>
      </c>
      <c r="AT190" s="5" t="s">
        <v>130</v>
      </c>
      <c r="AU190" s="5" t="s">
        <v>127</v>
      </c>
    </row>
    <row r="191" spans="18:47" x14ac:dyDescent="0.25">
      <c r="AM191" s="5" t="s">
        <v>131</v>
      </c>
      <c r="AN191" s="5" t="s">
        <v>133</v>
      </c>
      <c r="AT191" s="5" t="s">
        <v>131</v>
      </c>
      <c r="AU191" s="5" t="s">
        <v>133</v>
      </c>
    </row>
    <row r="192" spans="18:47" x14ac:dyDescent="0.25">
      <c r="AM192" s="5" t="s">
        <v>128</v>
      </c>
      <c r="AN192" s="5" t="s">
        <v>130</v>
      </c>
      <c r="AT192" s="5" t="s">
        <v>128</v>
      </c>
      <c r="AU192" s="5" t="s">
        <v>130</v>
      </c>
    </row>
    <row r="193" spans="39:47" x14ac:dyDescent="0.25">
      <c r="AM193" s="5" t="s">
        <v>129</v>
      </c>
      <c r="AN193" s="5" t="s">
        <v>133</v>
      </c>
      <c r="AT193" s="5" t="s">
        <v>129</v>
      </c>
      <c r="AU193" s="5" t="s">
        <v>133</v>
      </c>
    </row>
    <row r="194" spans="39:47" x14ac:dyDescent="0.25">
      <c r="AM194" s="5" t="s">
        <v>126</v>
      </c>
      <c r="AN194" s="5" t="s">
        <v>125</v>
      </c>
      <c r="AT194" s="5" t="s">
        <v>126</v>
      </c>
      <c r="AU194" s="5" t="s">
        <v>125</v>
      </c>
    </row>
    <row r="195" spans="39:47" x14ac:dyDescent="0.25">
      <c r="AM195" s="5" t="s">
        <v>127</v>
      </c>
      <c r="AN195" s="5" t="s">
        <v>132</v>
      </c>
      <c r="AT195" s="5" t="s">
        <v>127</v>
      </c>
      <c r="AU195" s="5" t="s">
        <v>132</v>
      </c>
    </row>
    <row r="196" spans="39:47" x14ac:dyDescent="0.25">
      <c r="AM196" s="5" t="s">
        <v>124</v>
      </c>
      <c r="AN196" s="5" t="s">
        <v>131</v>
      </c>
      <c r="AT196" s="5" t="s">
        <v>124</v>
      </c>
      <c r="AU196" s="5" t="s">
        <v>131</v>
      </c>
    </row>
    <row r="197" spans="39:47" x14ac:dyDescent="0.25">
      <c r="AM197" s="5" t="s">
        <v>125</v>
      </c>
      <c r="AN197" s="5" t="s">
        <v>129</v>
      </c>
      <c r="AT197" s="5" t="s">
        <v>125</v>
      </c>
      <c r="AU197" s="5" t="s">
        <v>129</v>
      </c>
    </row>
    <row r="198" spans="39:47" x14ac:dyDescent="0.25">
      <c r="AM198" s="5" t="s">
        <v>128</v>
      </c>
      <c r="AN198" s="5" t="s">
        <v>131</v>
      </c>
      <c r="AT198" s="5" t="s">
        <v>128</v>
      </c>
      <c r="AU198" s="5" t="s">
        <v>131</v>
      </c>
    </row>
    <row r="199" spans="39:47" x14ac:dyDescent="0.25">
      <c r="AM199" s="5" t="s">
        <v>127</v>
      </c>
      <c r="AN199" s="5" t="s">
        <v>124</v>
      </c>
      <c r="AT199" s="5" t="s">
        <v>127</v>
      </c>
      <c r="AU199" s="5" t="s">
        <v>124</v>
      </c>
    </row>
    <row r="200" spans="39:47" x14ac:dyDescent="0.25">
      <c r="AM200" s="5" t="s">
        <v>132</v>
      </c>
      <c r="AN200" s="5" t="s">
        <v>126</v>
      </c>
      <c r="AT200" s="5" t="s">
        <v>132</v>
      </c>
      <c r="AU200" s="5" t="s">
        <v>126</v>
      </c>
    </row>
    <row r="201" spans="39:47" x14ac:dyDescent="0.25">
      <c r="AM201" s="5" t="s">
        <v>130</v>
      </c>
      <c r="AN201" s="5" t="s">
        <v>133</v>
      </c>
      <c r="AT201" s="5" t="s">
        <v>130</v>
      </c>
      <c r="AU201" s="5" t="s">
        <v>133</v>
      </c>
    </row>
    <row r="202" spans="39:47" x14ac:dyDescent="0.25">
      <c r="AM202" s="5" t="s">
        <v>133</v>
      </c>
      <c r="AN202" s="5" t="s">
        <v>128</v>
      </c>
      <c r="AT202" s="5" t="s">
        <v>133</v>
      </c>
      <c r="AU202" s="5" t="s">
        <v>128</v>
      </c>
    </row>
    <row r="203" spans="39:47" x14ac:dyDescent="0.25">
      <c r="AM203" s="5" t="s">
        <v>126</v>
      </c>
      <c r="AN203" s="5" t="s">
        <v>124</v>
      </c>
      <c r="AT203" s="5" t="s">
        <v>126</v>
      </c>
      <c r="AU203" s="5" t="s">
        <v>124</v>
      </c>
    </row>
    <row r="204" spans="39:47" x14ac:dyDescent="0.25">
      <c r="AM204" s="5" t="s">
        <v>127</v>
      </c>
      <c r="AN204" s="5" t="s">
        <v>131</v>
      </c>
      <c r="AT204" s="5" t="s">
        <v>127</v>
      </c>
      <c r="AU204" s="5" t="s">
        <v>131</v>
      </c>
    </row>
    <row r="205" spans="39:47" x14ac:dyDescent="0.25">
      <c r="AM205" s="5" t="s">
        <v>129</v>
      </c>
      <c r="AN205" s="5" t="s">
        <v>132</v>
      </c>
      <c r="AT205" s="5" t="s">
        <v>129</v>
      </c>
      <c r="AU205" s="5" t="s">
        <v>132</v>
      </c>
    </row>
    <row r="206" spans="39:47" x14ac:dyDescent="0.25">
      <c r="AM206" s="5" t="s">
        <v>125</v>
      </c>
      <c r="AN206" s="5" t="s">
        <v>130</v>
      </c>
      <c r="AT206" s="5" t="s">
        <v>125</v>
      </c>
      <c r="AU206" s="5" t="s">
        <v>130</v>
      </c>
    </row>
    <row r="207" spans="39:47" x14ac:dyDescent="0.25">
      <c r="AM207" s="5" t="s">
        <v>124</v>
      </c>
      <c r="AN207" s="5" t="s">
        <v>129</v>
      </c>
      <c r="AT207" s="5" t="s">
        <v>124</v>
      </c>
      <c r="AU207" s="5" t="s">
        <v>129</v>
      </c>
    </row>
    <row r="208" spans="39:47" x14ac:dyDescent="0.25">
      <c r="AM208" s="5" t="s">
        <v>133</v>
      </c>
      <c r="AN208" s="5" t="s">
        <v>125</v>
      </c>
      <c r="AT208" s="5" t="s">
        <v>133</v>
      </c>
      <c r="AU208" s="5" t="s">
        <v>125</v>
      </c>
    </row>
    <row r="209" spans="39:47" x14ac:dyDescent="0.25">
      <c r="AM209" s="5" t="s">
        <v>127</v>
      </c>
      <c r="AN209" s="5" t="s">
        <v>128</v>
      </c>
      <c r="AT209" s="5" t="s">
        <v>127</v>
      </c>
      <c r="AU209" s="5" t="s">
        <v>128</v>
      </c>
    </row>
    <row r="210" spans="39:47" x14ac:dyDescent="0.25">
      <c r="AM210" s="5" t="s">
        <v>131</v>
      </c>
      <c r="AN210" s="5" t="s">
        <v>126</v>
      </c>
      <c r="AT210" s="5" t="s">
        <v>131</v>
      </c>
      <c r="AU210" s="5" t="s">
        <v>126</v>
      </c>
    </row>
    <row r="211" spans="39:47" x14ac:dyDescent="0.25">
      <c r="AM211" s="5" t="s">
        <v>130</v>
      </c>
      <c r="AN211" s="5" t="s">
        <v>132</v>
      </c>
      <c r="AT211" s="5" t="s">
        <v>130</v>
      </c>
      <c r="AU211" s="5" t="s">
        <v>132</v>
      </c>
    </row>
    <row r="212" spans="39:47" x14ac:dyDescent="0.25">
      <c r="AM212" s="5" t="s">
        <v>132</v>
      </c>
      <c r="AN212" s="5" t="s">
        <v>133</v>
      </c>
      <c r="AT212" s="5" t="s">
        <v>132</v>
      </c>
      <c r="AU212" s="5" t="s">
        <v>133</v>
      </c>
    </row>
    <row r="213" spans="39:47" x14ac:dyDescent="0.25">
      <c r="AM213" s="5" t="s">
        <v>128</v>
      </c>
      <c r="AN213" s="5" t="s">
        <v>125</v>
      </c>
      <c r="AT213" s="5" t="s">
        <v>128</v>
      </c>
      <c r="AU213" s="5" t="s">
        <v>125</v>
      </c>
    </row>
    <row r="214" spans="39:47" x14ac:dyDescent="0.25">
      <c r="AM214" s="5" t="s">
        <v>124</v>
      </c>
      <c r="AN214" s="5" t="s">
        <v>130</v>
      </c>
      <c r="AT214" s="5" t="s">
        <v>124</v>
      </c>
      <c r="AU214" s="5" t="s">
        <v>130</v>
      </c>
    </row>
    <row r="215" spans="39:47" x14ac:dyDescent="0.25">
      <c r="AM215" s="5" t="s">
        <v>126</v>
      </c>
      <c r="AN215" s="5" t="s">
        <v>127</v>
      </c>
      <c r="AT215" s="5" t="s">
        <v>126</v>
      </c>
      <c r="AU215" s="5" t="s">
        <v>127</v>
      </c>
    </row>
    <row r="216" spans="39:47" x14ac:dyDescent="0.25">
      <c r="AM216" s="5" t="s">
        <v>131</v>
      </c>
      <c r="AN216" s="5" t="s">
        <v>129</v>
      </c>
      <c r="AT216" s="5" t="s">
        <v>131</v>
      </c>
      <c r="AU216" s="5" t="s">
        <v>129</v>
      </c>
    </row>
    <row r="217" spans="39:47" x14ac:dyDescent="0.25">
      <c r="AM217" s="5" t="s">
        <v>128</v>
      </c>
      <c r="AN217" s="5" t="s">
        <v>126</v>
      </c>
      <c r="AT217" s="5" t="s">
        <v>128</v>
      </c>
      <c r="AU217" s="5" t="s">
        <v>126</v>
      </c>
    </row>
    <row r="218" spans="39:47" x14ac:dyDescent="0.25">
      <c r="AM218" s="5" t="s">
        <v>125</v>
      </c>
      <c r="AN218" s="5" t="s">
        <v>132</v>
      </c>
      <c r="AT218" s="5" t="s">
        <v>125</v>
      </c>
      <c r="AU218" s="5" t="s">
        <v>132</v>
      </c>
    </row>
    <row r="219" spans="39:47" x14ac:dyDescent="0.25">
      <c r="AM219" s="5" t="s">
        <v>127</v>
      </c>
      <c r="AN219" s="5" t="s">
        <v>129</v>
      </c>
      <c r="AT219" s="5" t="s">
        <v>127</v>
      </c>
      <c r="AU219" s="5" t="s">
        <v>129</v>
      </c>
    </row>
    <row r="220" spans="39:47" x14ac:dyDescent="0.25">
      <c r="AM220" s="5" t="s">
        <v>130</v>
      </c>
      <c r="AN220" s="5" t="s">
        <v>131</v>
      </c>
      <c r="AT220" s="5" t="s">
        <v>130</v>
      </c>
      <c r="AU220" s="5" t="s">
        <v>131</v>
      </c>
    </row>
    <row r="221" spans="39:47" x14ac:dyDescent="0.25">
      <c r="AM221" s="5" t="s">
        <v>133</v>
      </c>
      <c r="AN221" s="5" t="s">
        <v>124</v>
      </c>
      <c r="AT221" s="5" t="s">
        <v>133</v>
      </c>
      <c r="AU221" s="5" t="s">
        <v>124</v>
      </c>
    </row>
    <row r="222" spans="39:47" x14ac:dyDescent="0.25">
      <c r="AM222" s="5" t="s">
        <v>125</v>
      </c>
      <c r="AN222" s="5" t="s">
        <v>127</v>
      </c>
      <c r="AT222" s="5" t="s">
        <v>125</v>
      </c>
      <c r="AU222" s="5" t="s">
        <v>127</v>
      </c>
    </row>
    <row r="223" spans="39:47" x14ac:dyDescent="0.25">
      <c r="AM223" s="5" t="s">
        <v>124</v>
      </c>
      <c r="AN223" s="5" t="s">
        <v>128</v>
      </c>
      <c r="AT223" s="5" t="s">
        <v>124</v>
      </c>
      <c r="AU223" s="5" t="s">
        <v>128</v>
      </c>
    </row>
    <row r="224" spans="39:47" x14ac:dyDescent="0.25">
      <c r="AM224" s="5" t="s">
        <v>129</v>
      </c>
      <c r="AN224" s="5" t="s">
        <v>130</v>
      </c>
      <c r="AT224" s="5" t="s">
        <v>129</v>
      </c>
      <c r="AU224" s="5" t="s">
        <v>130</v>
      </c>
    </row>
    <row r="225" spans="39:47" x14ac:dyDescent="0.25">
      <c r="AM225" s="5" t="s">
        <v>133</v>
      </c>
      <c r="AN225" s="5" t="s">
        <v>126</v>
      </c>
      <c r="AT225" s="5" t="s">
        <v>133</v>
      </c>
      <c r="AU225" s="5" t="s">
        <v>126</v>
      </c>
    </row>
    <row r="226" spans="39:47" x14ac:dyDescent="0.25">
      <c r="AM226" s="5" t="s">
        <v>132</v>
      </c>
      <c r="AN226" s="5" t="s">
        <v>131</v>
      </c>
      <c r="AT226" s="5" t="s">
        <v>132</v>
      </c>
      <c r="AU226" s="5" t="s">
        <v>131</v>
      </c>
    </row>
    <row r="227" spans="39:47" x14ac:dyDescent="0.25">
      <c r="AM227" s="5" t="s">
        <v>124</v>
      </c>
      <c r="AN227" s="5" t="s">
        <v>132</v>
      </c>
      <c r="AT227" s="5" t="s">
        <v>124</v>
      </c>
      <c r="AU227" s="5" t="s">
        <v>132</v>
      </c>
    </row>
    <row r="228" spans="39:47" x14ac:dyDescent="0.25">
      <c r="AM228" s="5" t="s">
        <v>131</v>
      </c>
      <c r="AN228" s="5" t="s">
        <v>125</v>
      </c>
      <c r="AT228" s="5" t="s">
        <v>131</v>
      </c>
      <c r="AU228" s="5" t="s">
        <v>125</v>
      </c>
    </row>
    <row r="229" spans="39:47" x14ac:dyDescent="0.25">
      <c r="AM229" s="5" t="s">
        <v>133</v>
      </c>
      <c r="AN229" s="5" t="s">
        <v>127</v>
      </c>
      <c r="AT229" s="5" t="s">
        <v>133</v>
      </c>
      <c r="AU229" s="5" t="s">
        <v>127</v>
      </c>
    </row>
    <row r="230" spans="39:47" x14ac:dyDescent="0.25">
      <c r="AM230" s="5" t="s">
        <v>126</v>
      </c>
      <c r="AN230" s="5" t="s">
        <v>130</v>
      </c>
      <c r="AT230" s="5" t="s">
        <v>126</v>
      </c>
      <c r="AU230" s="5" t="s">
        <v>130</v>
      </c>
    </row>
    <row r="231" spans="39:47" x14ac:dyDescent="0.25">
      <c r="AM231" s="5" t="s">
        <v>128</v>
      </c>
      <c r="AN231" s="5" t="s">
        <v>129</v>
      </c>
      <c r="AT231" s="5" t="s">
        <v>128</v>
      </c>
      <c r="AU231" s="5" t="s">
        <v>129</v>
      </c>
    </row>
    <row r="232" spans="39:47" x14ac:dyDescent="0.25">
      <c r="AM232" s="5" t="s">
        <v>126</v>
      </c>
      <c r="AN232" s="5" t="s">
        <v>129</v>
      </c>
      <c r="AT232" s="5" t="s">
        <v>126</v>
      </c>
      <c r="AU232" s="5" t="s">
        <v>129</v>
      </c>
    </row>
    <row r="233" spans="39:47" x14ac:dyDescent="0.25">
      <c r="AM233" s="5" t="s">
        <v>128</v>
      </c>
      <c r="AN233" s="5" t="s">
        <v>132</v>
      </c>
      <c r="AT233" s="5" t="s">
        <v>128</v>
      </c>
      <c r="AU233" s="5" t="s">
        <v>132</v>
      </c>
    </row>
    <row r="234" spans="39:47" x14ac:dyDescent="0.25">
      <c r="AM234" s="5" t="s">
        <v>124</v>
      </c>
      <c r="AN234" s="5" t="s">
        <v>125</v>
      </c>
      <c r="AT234" s="5" t="s">
        <v>124</v>
      </c>
      <c r="AU234" s="5" t="s">
        <v>125</v>
      </c>
    </row>
    <row r="235" spans="39:47" x14ac:dyDescent="0.25">
      <c r="AM235" s="5" t="s">
        <v>127</v>
      </c>
      <c r="AN235" s="5" t="s">
        <v>130</v>
      </c>
      <c r="AT235" s="5" t="s">
        <v>127</v>
      </c>
      <c r="AU235" s="5" t="s">
        <v>130</v>
      </c>
    </row>
    <row r="236" spans="39:47" x14ac:dyDescent="0.25">
      <c r="AM236" s="5" t="s">
        <v>133</v>
      </c>
      <c r="AN236" s="5" t="s">
        <v>131</v>
      </c>
      <c r="AT236" s="5" t="s">
        <v>133</v>
      </c>
      <c r="AU236" s="5" t="s">
        <v>131</v>
      </c>
    </row>
    <row r="237" spans="39:47" x14ac:dyDescent="0.25">
      <c r="AM237" s="5" t="s">
        <v>130</v>
      </c>
      <c r="AN237" s="5" t="s">
        <v>128</v>
      </c>
      <c r="AT237" s="5" t="s">
        <v>130</v>
      </c>
      <c r="AU237" s="5" t="s">
        <v>128</v>
      </c>
    </row>
    <row r="238" spans="39:47" x14ac:dyDescent="0.25">
      <c r="AM238" s="5" t="s">
        <v>133</v>
      </c>
      <c r="AN238" s="5" t="s">
        <v>129</v>
      </c>
      <c r="AT238" s="5" t="s">
        <v>133</v>
      </c>
      <c r="AU238" s="5" t="s">
        <v>129</v>
      </c>
    </row>
    <row r="239" spans="39:47" x14ac:dyDescent="0.25">
      <c r="AM239" s="5" t="s">
        <v>125</v>
      </c>
      <c r="AN239" s="5" t="s">
        <v>126</v>
      </c>
      <c r="AT239" s="5" t="s">
        <v>125</v>
      </c>
      <c r="AU239" s="5" t="s">
        <v>126</v>
      </c>
    </row>
    <row r="240" spans="39:47" x14ac:dyDescent="0.25">
      <c r="AM240" s="5" t="s">
        <v>132</v>
      </c>
      <c r="AN240" s="5" t="s">
        <v>127</v>
      </c>
      <c r="AT240" s="5" t="s">
        <v>132</v>
      </c>
      <c r="AU240" s="5" t="s">
        <v>127</v>
      </c>
    </row>
    <row r="241" spans="39:47" x14ac:dyDescent="0.25">
      <c r="AM241" s="5" t="s">
        <v>131</v>
      </c>
      <c r="AN241" s="5" t="s">
        <v>124</v>
      </c>
      <c r="AT241" s="5" t="s">
        <v>131</v>
      </c>
      <c r="AU241" s="5" t="s">
        <v>124</v>
      </c>
    </row>
    <row r="242" spans="39:47" x14ac:dyDescent="0.25">
      <c r="AM242" s="5" t="s">
        <v>128</v>
      </c>
      <c r="AN242" s="5" t="s">
        <v>133</v>
      </c>
      <c r="AT242" s="5" t="s">
        <v>128</v>
      </c>
      <c r="AU242" s="5" t="s">
        <v>133</v>
      </c>
    </row>
    <row r="243" spans="39:47" x14ac:dyDescent="0.25">
      <c r="AM243" s="5" t="s">
        <v>124</v>
      </c>
      <c r="AN243" s="5" t="s">
        <v>126</v>
      </c>
      <c r="AT243" s="5" t="s">
        <v>124</v>
      </c>
      <c r="AU243" s="5" t="s">
        <v>126</v>
      </c>
    </row>
    <row r="244" spans="39:47" x14ac:dyDescent="0.25">
      <c r="AM244" s="5" t="s">
        <v>131</v>
      </c>
      <c r="AN244" s="5" t="s">
        <v>127</v>
      </c>
      <c r="AT244" s="5" t="s">
        <v>131</v>
      </c>
      <c r="AU244" s="5" t="s">
        <v>127</v>
      </c>
    </row>
    <row r="245" spans="39:47" x14ac:dyDescent="0.25">
      <c r="AM245" s="5" t="s">
        <v>132</v>
      </c>
      <c r="AN245" s="5" t="s">
        <v>129</v>
      </c>
      <c r="AT245" s="5" t="s">
        <v>132</v>
      </c>
      <c r="AU245" s="5" t="s">
        <v>129</v>
      </c>
    </row>
    <row r="246" spans="39:47" x14ac:dyDescent="0.25">
      <c r="AM246" s="5" t="s">
        <v>130</v>
      </c>
      <c r="AN246" s="5" t="s">
        <v>125</v>
      </c>
      <c r="AT246" s="5" t="s">
        <v>130</v>
      </c>
      <c r="AU246" s="5" t="s">
        <v>125</v>
      </c>
    </row>
    <row r="247" spans="39:47" x14ac:dyDescent="0.25">
      <c r="AM247" s="5" t="s">
        <v>129</v>
      </c>
      <c r="AN247" s="5" t="s">
        <v>124</v>
      </c>
      <c r="AT247" s="5" t="s">
        <v>129</v>
      </c>
      <c r="AU247" s="5" t="s">
        <v>124</v>
      </c>
    </row>
    <row r="248" spans="39:47" x14ac:dyDescent="0.25">
      <c r="AM248" s="5" t="s">
        <v>125</v>
      </c>
      <c r="AN248" s="5" t="s">
        <v>133</v>
      </c>
      <c r="AT248" s="5" t="s">
        <v>125</v>
      </c>
      <c r="AU248" s="5" t="s">
        <v>133</v>
      </c>
    </row>
    <row r="249" spans="39:47" x14ac:dyDescent="0.25">
      <c r="AM249" s="5" t="s">
        <v>128</v>
      </c>
      <c r="AN249" s="5" t="s">
        <v>127</v>
      </c>
      <c r="AT249" s="5" t="s">
        <v>128</v>
      </c>
      <c r="AU249" s="5" t="s">
        <v>127</v>
      </c>
    </row>
    <row r="250" spans="39:47" x14ac:dyDescent="0.25">
      <c r="AM250" s="5" t="s">
        <v>126</v>
      </c>
      <c r="AN250" s="5" t="s">
        <v>131</v>
      </c>
      <c r="AT250" s="5" t="s">
        <v>126</v>
      </c>
      <c r="AU250" s="5" t="s">
        <v>131</v>
      </c>
    </row>
    <row r="251" spans="39:47" x14ac:dyDescent="0.25">
      <c r="AM251" s="5" t="s">
        <v>132</v>
      </c>
      <c r="AN251" s="5" t="s">
        <v>130</v>
      </c>
      <c r="AT251" s="5" t="s">
        <v>132</v>
      </c>
      <c r="AU251" s="5" t="s">
        <v>130</v>
      </c>
    </row>
    <row r="252" spans="39:47" x14ac:dyDescent="0.25">
      <c r="AM252" s="5" t="s">
        <v>133</v>
      </c>
      <c r="AN252" s="5" t="s">
        <v>132</v>
      </c>
      <c r="AT252" s="5" t="s">
        <v>133</v>
      </c>
      <c r="AU252" s="5" t="s">
        <v>132</v>
      </c>
    </row>
    <row r="253" spans="39:47" x14ac:dyDescent="0.25">
      <c r="AM253" s="5" t="s">
        <v>125</v>
      </c>
      <c r="AN253" s="5" t="s">
        <v>128</v>
      </c>
      <c r="AT253" s="5" t="s">
        <v>125</v>
      </c>
      <c r="AU253" s="5" t="s">
        <v>128</v>
      </c>
    </row>
    <row r="254" spans="39:47" x14ac:dyDescent="0.25">
      <c r="AM254" s="5" t="s">
        <v>130</v>
      </c>
      <c r="AN254" s="5" t="s">
        <v>124</v>
      </c>
      <c r="AT254" s="5" t="s">
        <v>130</v>
      </c>
      <c r="AU254" s="5" t="s">
        <v>124</v>
      </c>
    </row>
    <row r="255" spans="39:47" x14ac:dyDescent="0.25">
      <c r="AM255" s="5" t="s">
        <v>127</v>
      </c>
      <c r="AN255" s="5" t="s">
        <v>126</v>
      </c>
      <c r="AT255" s="5" t="s">
        <v>127</v>
      </c>
      <c r="AU255" s="5" t="s">
        <v>126</v>
      </c>
    </row>
    <row r="256" spans="39:47" x14ac:dyDescent="0.25">
      <c r="AM256" s="5" t="s">
        <v>129</v>
      </c>
      <c r="AN256" s="5" t="s">
        <v>131</v>
      </c>
      <c r="AT256" s="5" t="s">
        <v>129</v>
      </c>
      <c r="AU256" s="5" t="s">
        <v>131</v>
      </c>
    </row>
    <row r="257" spans="39:47" x14ac:dyDescent="0.25">
      <c r="AM257" s="5" t="s">
        <v>126</v>
      </c>
      <c r="AN257" s="5" t="s">
        <v>128</v>
      </c>
      <c r="AT257" s="5" t="s">
        <v>126</v>
      </c>
      <c r="AU257" s="5" t="s">
        <v>128</v>
      </c>
    </row>
    <row r="258" spans="39:47" x14ac:dyDescent="0.25">
      <c r="AM258" s="5" t="s">
        <v>132</v>
      </c>
      <c r="AN258" s="5" t="s">
        <v>125</v>
      </c>
      <c r="AT258" s="5" t="s">
        <v>132</v>
      </c>
      <c r="AU258" s="5" t="s">
        <v>125</v>
      </c>
    </row>
    <row r="259" spans="39:47" x14ac:dyDescent="0.25">
      <c r="AM259" s="5" t="s">
        <v>129</v>
      </c>
      <c r="AN259" s="5" t="s">
        <v>127</v>
      </c>
      <c r="AT259" s="5" t="s">
        <v>129</v>
      </c>
      <c r="AU259" s="5" t="s">
        <v>127</v>
      </c>
    </row>
    <row r="260" spans="39:47" x14ac:dyDescent="0.25">
      <c r="AM260" s="5" t="s">
        <v>131</v>
      </c>
      <c r="AN260" s="5" t="s">
        <v>130</v>
      </c>
      <c r="AT260" s="5" t="s">
        <v>131</v>
      </c>
      <c r="AU260" s="5" t="s">
        <v>130</v>
      </c>
    </row>
    <row r="261" spans="39:47" x14ac:dyDescent="0.25">
      <c r="AM261" s="5" t="s">
        <v>124</v>
      </c>
      <c r="AN261" s="5" t="s">
        <v>133</v>
      </c>
      <c r="AT261" s="5" t="s">
        <v>124</v>
      </c>
      <c r="AU261" s="5" t="s">
        <v>133</v>
      </c>
    </row>
    <row r="262" spans="39:47" x14ac:dyDescent="0.25">
      <c r="AM262" s="5" t="s">
        <v>127</v>
      </c>
      <c r="AN262" s="5" t="s">
        <v>125</v>
      </c>
      <c r="AT262" s="5" t="s">
        <v>127</v>
      </c>
      <c r="AU262" s="5" t="s">
        <v>125</v>
      </c>
    </row>
    <row r="263" spans="39:47" x14ac:dyDescent="0.25">
      <c r="AM263" s="5" t="s">
        <v>128</v>
      </c>
      <c r="AN263" s="5" t="s">
        <v>124</v>
      </c>
      <c r="AT263" s="5" t="s">
        <v>128</v>
      </c>
      <c r="AU263" s="5" t="s">
        <v>124</v>
      </c>
    </row>
    <row r="264" spans="39:47" x14ac:dyDescent="0.25">
      <c r="AM264" s="5" t="s">
        <v>130</v>
      </c>
      <c r="AN264" s="5" t="s">
        <v>129</v>
      </c>
      <c r="AT264" s="5" t="s">
        <v>130</v>
      </c>
      <c r="AU264" s="5" t="s">
        <v>129</v>
      </c>
    </row>
    <row r="265" spans="39:47" x14ac:dyDescent="0.25">
      <c r="AM265" s="5" t="s">
        <v>126</v>
      </c>
      <c r="AN265" s="5" t="s">
        <v>133</v>
      </c>
      <c r="AT265" s="5" t="s">
        <v>126</v>
      </c>
      <c r="AU265" s="5" t="s">
        <v>133</v>
      </c>
    </row>
    <row r="266" spans="39:47" x14ac:dyDescent="0.25">
      <c r="AM266" s="5" t="s">
        <v>131</v>
      </c>
      <c r="AN266" s="5" t="s">
        <v>132</v>
      </c>
      <c r="AT266" s="5" t="s">
        <v>131</v>
      </c>
      <c r="AU266" s="5" t="s">
        <v>132</v>
      </c>
    </row>
    <row r="267" spans="39:47" x14ac:dyDescent="0.25">
      <c r="AM267" s="5" t="s">
        <v>132</v>
      </c>
      <c r="AN267" s="5" t="s">
        <v>124</v>
      </c>
      <c r="AT267" s="5" t="s">
        <v>132</v>
      </c>
      <c r="AU267" s="5" t="s">
        <v>124</v>
      </c>
    </row>
    <row r="268" spans="39:47" x14ac:dyDescent="0.25">
      <c r="AM268" s="5" t="s">
        <v>125</v>
      </c>
      <c r="AN268" s="5" t="s">
        <v>131</v>
      </c>
      <c r="AT268" s="5" t="s">
        <v>125</v>
      </c>
      <c r="AU268" s="5" t="s">
        <v>131</v>
      </c>
    </row>
    <row r="269" spans="39:47" x14ac:dyDescent="0.25">
      <c r="AM269" s="5" t="s">
        <v>127</v>
      </c>
      <c r="AN269" s="5" t="s">
        <v>133</v>
      </c>
      <c r="AT269" s="5" t="s">
        <v>127</v>
      </c>
      <c r="AU269" s="5" t="s">
        <v>133</v>
      </c>
    </row>
    <row r="270" spans="39:47" x14ac:dyDescent="0.25">
      <c r="AM270" s="5" t="s">
        <v>130</v>
      </c>
      <c r="AN270" s="5" t="s">
        <v>126</v>
      </c>
      <c r="AT270" s="5" t="s">
        <v>130</v>
      </c>
      <c r="AU270" s="5" t="s">
        <v>126</v>
      </c>
    </row>
    <row r="271" spans="39:47" x14ac:dyDescent="0.25">
      <c r="AM271" s="5" t="s">
        <v>129</v>
      </c>
      <c r="AN271" s="5" t="s">
        <v>128</v>
      </c>
      <c r="AT271" s="5" t="s">
        <v>129</v>
      </c>
      <c r="AU271" s="5" t="s">
        <v>128</v>
      </c>
    </row>
    <row r="272" spans="39:47" x14ac:dyDescent="0.25">
      <c r="AM272" s="5" t="s">
        <v>124</v>
      </c>
      <c r="AN272" s="5" t="s">
        <v>127</v>
      </c>
      <c r="AT272" s="5" t="s">
        <v>124</v>
      </c>
      <c r="AU272" s="5" t="s">
        <v>127</v>
      </c>
    </row>
    <row r="273" spans="39:47" x14ac:dyDescent="0.25">
      <c r="AM273" s="5" t="s">
        <v>131</v>
      </c>
      <c r="AN273" s="5" t="s">
        <v>128</v>
      </c>
      <c r="AT273" s="5" t="s">
        <v>131</v>
      </c>
      <c r="AU273" s="5" t="s">
        <v>128</v>
      </c>
    </row>
    <row r="274" spans="39:47" x14ac:dyDescent="0.25">
      <c r="AM274" s="5" t="s">
        <v>126</v>
      </c>
      <c r="AN274" s="5" t="s">
        <v>132</v>
      </c>
      <c r="AT274" s="5" t="s">
        <v>126</v>
      </c>
      <c r="AU274" s="5" t="s">
        <v>132</v>
      </c>
    </row>
    <row r="275" spans="39:47" x14ac:dyDescent="0.25">
      <c r="AM275" s="5" t="s">
        <v>133</v>
      </c>
      <c r="AN275" s="5" t="s">
        <v>130</v>
      </c>
      <c r="AT275" s="5" t="s">
        <v>133</v>
      </c>
      <c r="AU275" s="5" t="s">
        <v>130</v>
      </c>
    </row>
    <row r="276" spans="39:47" x14ac:dyDescent="0.25">
      <c r="AM276" s="5" t="s">
        <v>129</v>
      </c>
      <c r="AN276" s="5" t="s">
        <v>125</v>
      </c>
      <c r="AT276" s="5" t="s">
        <v>129</v>
      </c>
      <c r="AU276" s="5" t="s">
        <v>125</v>
      </c>
    </row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</sheetData>
  <pageMargins left="0.75" right="0.75" top="1" bottom="1" header="0.5" footer="0.5"/>
  <pageSetup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 codeName="Sheet14"/>
  <dimension ref="A2:AU763"/>
  <sheetViews>
    <sheetView zoomScale="85" zoomScaleNormal="85" workbookViewId="0">
      <selection activeCell="M304" sqref="M304"/>
    </sheetView>
  </sheetViews>
  <sheetFormatPr defaultColWidth="9.1796875" defaultRowHeight="12.5" x14ac:dyDescent="0.25"/>
  <cols>
    <col min="1" max="3" width="14.453125" style="1" customWidth="1"/>
    <col min="4" max="4" width="9.1796875" style="1"/>
    <col min="5" max="8" width="3.1796875" style="1" bestFit="1" customWidth="1"/>
    <col min="9" max="10" width="8.7265625" style="1" bestFit="1" customWidth="1"/>
    <col min="11" max="12" width="8.7265625" style="1" customWidth="1"/>
    <col min="13" max="13" width="6.1796875" style="1" bestFit="1" customWidth="1"/>
    <col min="14" max="17" width="3.1796875" style="1" bestFit="1" customWidth="1"/>
    <col min="18" max="19" width="8.7265625" style="1" bestFit="1" customWidth="1"/>
    <col min="20" max="20" width="9.1796875" style="1"/>
    <col min="21" max="24" width="3.1796875" style="1" bestFit="1" customWidth="1"/>
    <col min="25" max="26" width="8.7265625" style="1" bestFit="1" customWidth="1"/>
    <col min="27" max="27" width="6.1796875" style="1" bestFit="1" customWidth="1"/>
    <col min="28" max="31" width="3.1796875" style="1" bestFit="1" customWidth="1"/>
    <col min="32" max="33" width="8.7265625" style="1" bestFit="1" customWidth="1"/>
    <col min="34" max="34" width="6.1796875" style="1" bestFit="1" customWidth="1"/>
    <col min="35" max="38" width="3.1796875" style="1" bestFit="1" customWidth="1"/>
    <col min="39" max="40" width="8.7265625" style="1" bestFit="1" customWidth="1"/>
    <col min="41" max="41" width="6.1796875" style="1" bestFit="1" customWidth="1"/>
    <col min="42" max="45" width="3.1796875" style="1" bestFit="1" customWidth="1"/>
    <col min="46" max="47" width="8.7265625" style="1" bestFit="1" customWidth="1"/>
    <col min="48" max="16384" width="9.1796875" style="1"/>
  </cols>
  <sheetData>
    <row r="2" spans="1:47" ht="3.75" customHeight="1" x14ac:dyDescent="0.25"/>
    <row r="4" spans="1:47" ht="13" thickBot="1" x14ac:dyDescent="0.3"/>
    <row r="5" spans="1:47" ht="14" thickTop="1" thickBot="1" x14ac:dyDescent="0.35">
      <c r="A5" s="32" t="s">
        <v>10</v>
      </c>
      <c r="B5" s="5" t="s">
        <v>92</v>
      </c>
      <c r="C5" s="5" t="s">
        <v>93</v>
      </c>
      <c r="D5" s="33" t="s">
        <v>175</v>
      </c>
      <c r="E5" s="1" t="str">
        <f>RIGHT(B5,2)</f>
        <v xml:space="preserve"> 6</v>
      </c>
      <c r="F5" s="1" t="str">
        <f>RIGHT(C5,2)</f>
        <v xml:space="preserve"> 3</v>
      </c>
      <c r="G5" s="1">
        <f>E5+10</f>
        <v>16</v>
      </c>
      <c r="H5" s="1">
        <f>F5+10</f>
        <v>13</v>
      </c>
      <c r="I5" s="5" t="str">
        <f>CONCATENATE("TEAM ",G5)</f>
        <v>TEAM 16</v>
      </c>
      <c r="J5" s="5" t="str">
        <f>CONCATENATE("TEAM ",H5)</f>
        <v>TEAM 13</v>
      </c>
      <c r="K5" s="85" t="s">
        <v>155</v>
      </c>
      <c r="L5" s="85" t="s">
        <v>152</v>
      </c>
      <c r="M5" s="34" t="s">
        <v>11</v>
      </c>
      <c r="N5" s="1" t="str">
        <f>RIGHT(I5,2)</f>
        <v>16</v>
      </c>
      <c r="O5" s="1" t="str">
        <f>RIGHT(J5,2)</f>
        <v>13</v>
      </c>
      <c r="P5" s="1">
        <f>N5+10</f>
        <v>26</v>
      </c>
      <c r="Q5" s="1">
        <f>O5+10</f>
        <v>23</v>
      </c>
      <c r="R5" s="5" t="str">
        <f>CONCATENATE("TEAM ",P5)</f>
        <v>TEAM 26</v>
      </c>
      <c r="S5" s="5" t="str">
        <f>CONCATENATE("TEAM ",Q5)</f>
        <v>TEAM 23</v>
      </c>
      <c r="T5" s="35" t="s">
        <v>12</v>
      </c>
      <c r="U5" s="1" t="str">
        <f>RIGHT(R5,2)</f>
        <v>26</v>
      </c>
      <c r="V5" s="1" t="str">
        <f>RIGHT(S5,2)</f>
        <v>23</v>
      </c>
      <c r="W5" s="1">
        <f>U5+10</f>
        <v>36</v>
      </c>
      <c r="X5" s="1">
        <f>V5+10</f>
        <v>33</v>
      </c>
      <c r="Y5" s="5" t="str">
        <f>CONCATENATE("TEAM ",W5)</f>
        <v>TEAM 36</v>
      </c>
      <c r="Z5" s="5" t="str">
        <f>CONCATENATE("TEAM ",X5)</f>
        <v>TEAM 33</v>
      </c>
      <c r="AA5" s="36" t="s">
        <v>13</v>
      </c>
      <c r="AB5" s="1" t="str">
        <f>RIGHT(Y5,2)</f>
        <v>36</v>
      </c>
      <c r="AC5" s="1" t="str">
        <f>RIGHT(Z5,2)</f>
        <v>33</v>
      </c>
      <c r="AD5" s="1">
        <f>AB5+10</f>
        <v>46</v>
      </c>
      <c r="AE5" s="1">
        <f>AC5+10</f>
        <v>43</v>
      </c>
      <c r="AF5" s="5" t="str">
        <f>CONCATENATE("TEAM ",AD5)</f>
        <v>TEAM 46</v>
      </c>
      <c r="AG5" s="5" t="str">
        <f>CONCATENATE("TEAM ",AE5)</f>
        <v>TEAM 43</v>
      </c>
      <c r="AH5" s="27" t="s">
        <v>102</v>
      </c>
      <c r="AI5" s="1" t="str">
        <f>RIGHT(AF5,2)</f>
        <v>46</v>
      </c>
      <c r="AJ5" s="1" t="str">
        <f>RIGHT(AG5,2)</f>
        <v>43</v>
      </c>
      <c r="AK5" s="1">
        <f>AI5+10</f>
        <v>56</v>
      </c>
      <c r="AL5" s="1">
        <f>AJ5+10</f>
        <v>53</v>
      </c>
      <c r="AM5" s="5" t="str">
        <f>CONCATENATE("TEAM ",AK5)</f>
        <v>TEAM 56</v>
      </c>
      <c r="AN5" s="5" t="str">
        <f>CONCATENATE("TEAM ",AL5)</f>
        <v>TEAM 53</v>
      </c>
      <c r="AO5" s="37" t="s">
        <v>103</v>
      </c>
      <c r="AP5" s="1" t="str">
        <f>RIGHT(AM5,2)</f>
        <v>56</v>
      </c>
      <c r="AQ5" s="1" t="str">
        <f>RIGHT(AN5,2)</f>
        <v>53</v>
      </c>
      <c r="AR5" s="1">
        <f>AP5+10</f>
        <v>66</v>
      </c>
      <c r="AS5" s="1">
        <f>AQ5+10</f>
        <v>63</v>
      </c>
      <c r="AT5" s="5" t="str">
        <f>CONCATENATE("TEAM ",AR5)</f>
        <v>TEAM 66</v>
      </c>
      <c r="AU5" s="5" t="str">
        <f>CONCATENATE("TEAM ",AS5)</f>
        <v>TEAM 63</v>
      </c>
    </row>
    <row r="6" spans="1:47" ht="14" thickTop="1" thickBot="1" x14ac:dyDescent="0.35">
      <c r="A6" s="32" t="s">
        <v>10</v>
      </c>
      <c r="B6" s="5" t="s">
        <v>95</v>
      </c>
      <c r="C6" s="5" t="s">
        <v>94</v>
      </c>
      <c r="D6" s="33" t="s">
        <v>175</v>
      </c>
      <c r="E6" s="1" t="str">
        <f t="shared" ref="E6:E27" si="0">RIGHT(B6,2)</f>
        <v xml:space="preserve"> 9</v>
      </c>
      <c r="F6" s="1" t="str">
        <f t="shared" ref="F6:F27" si="1">RIGHT(C6,2)</f>
        <v xml:space="preserve"> 5</v>
      </c>
      <c r="G6" s="1">
        <f t="shared" ref="G6:G27" si="2">E6+10</f>
        <v>19</v>
      </c>
      <c r="H6" s="1">
        <f t="shared" ref="H6:H27" si="3">F6+10</f>
        <v>15</v>
      </c>
      <c r="I6" s="5" t="str">
        <f t="shared" ref="I6:I27" si="4">CONCATENATE("TEAM ",G6)</f>
        <v>TEAM 19</v>
      </c>
      <c r="J6" s="5" t="str">
        <f t="shared" ref="J6:J27" si="5">CONCATENATE("TEAM ",H6)</f>
        <v>TEAM 15</v>
      </c>
      <c r="K6" s="85" t="s">
        <v>154</v>
      </c>
      <c r="L6" s="85" t="s">
        <v>158</v>
      </c>
      <c r="M6" s="34" t="s">
        <v>11</v>
      </c>
      <c r="N6" s="1" t="str">
        <f t="shared" ref="N6:N69" si="6">RIGHT(I6,2)</f>
        <v>19</v>
      </c>
      <c r="O6" s="1" t="str">
        <f t="shared" ref="O6:O69" si="7">RIGHT(J6,2)</f>
        <v>15</v>
      </c>
      <c r="P6" s="1">
        <f t="shared" ref="P6:P69" si="8">N6+10</f>
        <v>29</v>
      </c>
      <c r="Q6" s="1">
        <f t="shared" ref="Q6:Q69" si="9">O6+10</f>
        <v>25</v>
      </c>
      <c r="R6" s="5" t="str">
        <f t="shared" ref="R6:R69" si="10">CONCATENATE("TEAM ",P6)</f>
        <v>TEAM 29</v>
      </c>
      <c r="S6" s="5" t="str">
        <f t="shared" ref="S6:S69" si="11">CONCATENATE("TEAM ",Q6)</f>
        <v>TEAM 25</v>
      </c>
      <c r="T6" s="35" t="s">
        <v>12</v>
      </c>
      <c r="U6" s="1" t="str">
        <f t="shared" ref="U6:U69" si="12">RIGHT(R6,2)</f>
        <v>29</v>
      </c>
      <c r="V6" s="1" t="str">
        <f t="shared" ref="V6:V69" si="13">RIGHT(S6,2)</f>
        <v>25</v>
      </c>
      <c r="W6" s="1">
        <f t="shared" ref="W6:W69" si="14">U6+10</f>
        <v>39</v>
      </c>
      <c r="X6" s="1">
        <f t="shared" ref="X6:X69" si="15">V6+10</f>
        <v>35</v>
      </c>
      <c r="Y6" s="5" t="str">
        <f t="shared" ref="Y6:Y69" si="16">CONCATENATE("TEAM ",W6)</f>
        <v>TEAM 39</v>
      </c>
      <c r="Z6" s="5" t="str">
        <f t="shared" ref="Z6:Z69" si="17">CONCATENATE("TEAM ",X6)</f>
        <v>TEAM 35</v>
      </c>
      <c r="AA6" s="36" t="s">
        <v>13</v>
      </c>
      <c r="AB6" s="1" t="str">
        <f t="shared" ref="AB6:AB69" si="18">RIGHT(Y6,2)</f>
        <v>39</v>
      </c>
      <c r="AC6" s="1" t="str">
        <f t="shared" ref="AC6:AC69" si="19">RIGHT(Z6,2)</f>
        <v>35</v>
      </c>
      <c r="AD6" s="1">
        <f t="shared" ref="AD6:AD69" si="20">AB6+10</f>
        <v>49</v>
      </c>
      <c r="AE6" s="1">
        <f t="shared" ref="AE6:AE69" si="21">AC6+10</f>
        <v>45</v>
      </c>
      <c r="AF6" s="5" t="str">
        <f t="shared" ref="AF6:AF69" si="22">CONCATENATE("TEAM ",AD6)</f>
        <v>TEAM 49</v>
      </c>
      <c r="AG6" s="5" t="str">
        <f t="shared" ref="AG6:AG69" si="23">CONCATENATE("TEAM ",AE6)</f>
        <v>TEAM 45</v>
      </c>
      <c r="AH6" s="27" t="s">
        <v>102</v>
      </c>
      <c r="AI6" s="1" t="str">
        <f t="shared" ref="AI6:AI69" si="24">RIGHT(AF6,2)</f>
        <v>49</v>
      </c>
      <c r="AJ6" s="1" t="str">
        <f t="shared" ref="AJ6:AJ69" si="25">RIGHT(AG6,2)</f>
        <v>45</v>
      </c>
      <c r="AK6" s="1">
        <f t="shared" ref="AK6:AK69" si="26">AI6+10</f>
        <v>59</v>
      </c>
      <c r="AL6" s="1">
        <f t="shared" ref="AL6:AL69" si="27">AJ6+10</f>
        <v>55</v>
      </c>
      <c r="AM6" s="5" t="str">
        <f t="shared" ref="AM6:AM69" si="28">CONCATENATE("TEAM ",AK6)</f>
        <v>TEAM 59</v>
      </c>
      <c r="AN6" s="5" t="str">
        <f t="shared" ref="AN6:AN69" si="29">CONCATENATE("TEAM ",AL6)</f>
        <v>TEAM 55</v>
      </c>
      <c r="AO6" s="37" t="s">
        <v>103</v>
      </c>
      <c r="AP6" s="1" t="str">
        <f t="shared" ref="AP6:AP69" si="30">RIGHT(AM6,2)</f>
        <v>59</v>
      </c>
      <c r="AQ6" s="1" t="str">
        <f t="shared" ref="AQ6:AQ69" si="31">RIGHT(AN6,2)</f>
        <v>55</v>
      </c>
      <c r="AR6" s="1">
        <f t="shared" ref="AR6:AR69" si="32">AP6+10</f>
        <v>69</v>
      </c>
      <c r="AS6" s="1">
        <f t="shared" ref="AS6:AS69" si="33">AQ6+10</f>
        <v>65</v>
      </c>
      <c r="AT6" s="5" t="str">
        <f t="shared" ref="AT6:AT69" si="34">CONCATENATE("TEAM ",AR6)</f>
        <v>TEAM 69</v>
      </c>
      <c r="AU6" s="5" t="str">
        <f t="shared" ref="AU6:AU69" si="35">CONCATENATE("TEAM ",AS6)</f>
        <v>TEAM 65</v>
      </c>
    </row>
    <row r="7" spans="1:47" ht="14" thickTop="1" thickBot="1" x14ac:dyDescent="0.35">
      <c r="A7" s="32" t="s">
        <v>10</v>
      </c>
      <c r="B7" s="5" t="s">
        <v>96</v>
      </c>
      <c r="C7" s="5" t="s">
        <v>97</v>
      </c>
      <c r="D7" s="33" t="s">
        <v>175</v>
      </c>
      <c r="E7" s="1" t="str">
        <f t="shared" si="0"/>
        <v xml:space="preserve"> 2</v>
      </c>
      <c r="F7" s="1" t="str">
        <f t="shared" si="1"/>
        <v xml:space="preserve"> 1</v>
      </c>
      <c r="G7" s="1">
        <f t="shared" si="2"/>
        <v>12</v>
      </c>
      <c r="H7" s="1">
        <f t="shared" si="3"/>
        <v>11</v>
      </c>
      <c r="I7" s="5" t="str">
        <f t="shared" si="4"/>
        <v>TEAM 12</v>
      </c>
      <c r="J7" s="5" t="str">
        <f t="shared" si="5"/>
        <v>TEAM 11</v>
      </c>
      <c r="K7" s="85" t="s">
        <v>151</v>
      </c>
      <c r="L7" s="85" t="s">
        <v>150</v>
      </c>
      <c r="M7" s="34" t="s">
        <v>11</v>
      </c>
      <c r="N7" s="1" t="str">
        <f t="shared" si="6"/>
        <v>12</v>
      </c>
      <c r="O7" s="1" t="str">
        <f t="shared" si="7"/>
        <v>11</v>
      </c>
      <c r="P7" s="1">
        <f t="shared" si="8"/>
        <v>22</v>
      </c>
      <c r="Q7" s="1">
        <f t="shared" si="9"/>
        <v>21</v>
      </c>
      <c r="R7" s="5" t="str">
        <f t="shared" si="10"/>
        <v>TEAM 22</v>
      </c>
      <c r="S7" s="5" t="str">
        <f t="shared" si="11"/>
        <v>TEAM 21</v>
      </c>
      <c r="T7" s="35" t="s">
        <v>12</v>
      </c>
      <c r="U7" s="1" t="str">
        <f t="shared" si="12"/>
        <v>22</v>
      </c>
      <c r="V7" s="1" t="str">
        <f t="shared" si="13"/>
        <v>21</v>
      </c>
      <c r="W7" s="1">
        <f t="shared" si="14"/>
        <v>32</v>
      </c>
      <c r="X7" s="1">
        <f t="shared" si="15"/>
        <v>31</v>
      </c>
      <c r="Y7" s="5" t="str">
        <f t="shared" si="16"/>
        <v>TEAM 32</v>
      </c>
      <c r="Z7" s="5" t="str">
        <f t="shared" si="17"/>
        <v>TEAM 31</v>
      </c>
      <c r="AA7" s="36" t="s">
        <v>13</v>
      </c>
      <c r="AB7" s="1" t="str">
        <f t="shared" si="18"/>
        <v>32</v>
      </c>
      <c r="AC7" s="1" t="str">
        <f t="shared" si="19"/>
        <v>31</v>
      </c>
      <c r="AD7" s="1">
        <f t="shared" si="20"/>
        <v>42</v>
      </c>
      <c r="AE7" s="1">
        <f t="shared" si="21"/>
        <v>41</v>
      </c>
      <c r="AF7" s="5" t="str">
        <f t="shared" si="22"/>
        <v>TEAM 42</v>
      </c>
      <c r="AG7" s="5" t="str">
        <f t="shared" si="23"/>
        <v>TEAM 41</v>
      </c>
      <c r="AH7" s="27" t="s">
        <v>102</v>
      </c>
      <c r="AI7" s="1" t="str">
        <f t="shared" si="24"/>
        <v>42</v>
      </c>
      <c r="AJ7" s="1" t="str">
        <f t="shared" si="25"/>
        <v>41</v>
      </c>
      <c r="AK7" s="1">
        <f t="shared" si="26"/>
        <v>52</v>
      </c>
      <c r="AL7" s="1">
        <f t="shared" si="27"/>
        <v>51</v>
      </c>
      <c r="AM7" s="5" t="str">
        <f t="shared" si="28"/>
        <v>TEAM 52</v>
      </c>
      <c r="AN7" s="5" t="str">
        <f t="shared" si="29"/>
        <v>TEAM 51</v>
      </c>
      <c r="AO7" s="37" t="s">
        <v>103</v>
      </c>
      <c r="AP7" s="1" t="str">
        <f t="shared" si="30"/>
        <v>52</v>
      </c>
      <c r="AQ7" s="1" t="str">
        <f t="shared" si="31"/>
        <v>51</v>
      </c>
      <c r="AR7" s="1">
        <f t="shared" si="32"/>
        <v>62</v>
      </c>
      <c r="AS7" s="1">
        <f t="shared" si="33"/>
        <v>61</v>
      </c>
      <c r="AT7" s="5" t="str">
        <f t="shared" si="34"/>
        <v>TEAM 62</v>
      </c>
      <c r="AU7" s="5" t="str">
        <f t="shared" si="35"/>
        <v>TEAM 61</v>
      </c>
    </row>
    <row r="8" spans="1:47" ht="14" thickTop="1" thickBot="1" x14ac:dyDescent="0.35">
      <c r="A8" s="32" t="s">
        <v>10</v>
      </c>
      <c r="B8" s="5" t="s">
        <v>98</v>
      </c>
      <c r="C8" s="5" t="s">
        <v>99</v>
      </c>
      <c r="D8" s="33" t="s">
        <v>175</v>
      </c>
      <c r="E8" s="1" t="str">
        <f t="shared" si="0"/>
        <v xml:space="preserve"> 7</v>
      </c>
      <c r="F8" s="1" t="str">
        <f t="shared" si="1"/>
        <v xml:space="preserve"> 4</v>
      </c>
      <c r="G8" s="1">
        <f t="shared" si="2"/>
        <v>17</v>
      </c>
      <c r="H8" s="1">
        <f t="shared" si="3"/>
        <v>14</v>
      </c>
      <c r="I8" s="5" t="str">
        <f t="shared" si="4"/>
        <v>TEAM 17</v>
      </c>
      <c r="J8" s="5" t="str">
        <f t="shared" si="5"/>
        <v>TEAM 14</v>
      </c>
      <c r="K8" s="85" t="s">
        <v>156</v>
      </c>
      <c r="L8" s="85" t="s">
        <v>153</v>
      </c>
      <c r="M8" s="34" t="s">
        <v>11</v>
      </c>
      <c r="N8" s="1" t="str">
        <f t="shared" si="6"/>
        <v>17</v>
      </c>
      <c r="O8" s="1" t="str">
        <f t="shared" si="7"/>
        <v>14</v>
      </c>
      <c r="P8" s="1">
        <f t="shared" si="8"/>
        <v>27</v>
      </c>
      <c r="Q8" s="1">
        <f t="shared" si="9"/>
        <v>24</v>
      </c>
      <c r="R8" s="5" t="str">
        <f t="shared" si="10"/>
        <v>TEAM 27</v>
      </c>
      <c r="S8" s="5" t="str">
        <f t="shared" si="11"/>
        <v>TEAM 24</v>
      </c>
      <c r="T8" s="35" t="s">
        <v>12</v>
      </c>
      <c r="U8" s="1" t="str">
        <f t="shared" si="12"/>
        <v>27</v>
      </c>
      <c r="V8" s="1" t="str">
        <f t="shared" si="13"/>
        <v>24</v>
      </c>
      <c r="W8" s="1">
        <f t="shared" si="14"/>
        <v>37</v>
      </c>
      <c r="X8" s="1">
        <f t="shared" si="15"/>
        <v>34</v>
      </c>
      <c r="Y8" s="5" t="str">
        <f t="shared" si="16"/>
        <v>TEAM 37</v>
      </c>
      <c r="Z8" s="5" t="str">
        <f t="shared" si="17"/>
        <v>TEAM 34</v>
      </c>
      <c r="AA8" s="36" t="s">
        <v>13</v>
      </c>
      <c r="AB8" s="1" t="str">
        <f t="shared" si="18"/>
        <v>37</v>
      </c>
      <c r="AC8" s="1" t="str">
        <f t="shared" si="19"/>
        <v>34</v>
      </c>
      <c r="AD8" s="1">
        <f t="shared" si="20"/>
        <v>47</v>
      </c>
      <c r="AE8" s="1">
        <f t="shared" si="21"/>
        <v>44</v>
      </c>
      <c r="AF8" s="5" t="str">
        <f t="shared" si="22"/>
        <v>TEAM 47</v>
      </c>
      <c r="AG8" s="5" t="str">
        <f t="shared" si="23"/>
        <v>TEAM 44</v>
      </c>
      <c r="AH8" s="27" t="s">
        <v>102</v>
      </c>
      <c r="AI8" s="1" t="str">
        <f t="shared" si="24"/>
        <v>47</v>
      </c>
      <c r="AJ8" s="1" t="str">
        <f t="shared" si="25"/>
        <v>44</v>
      </c>
      <c r="AK8" s="1">
        <f t="shared" si="26"/>
        <v>57</v>
      </c>
      <c r="AL8" s="1">
        <f t="shared" si="27"/>
        <v>54</v>
      </c>
      <c r="AM8" s="5" t="str">
        <f t="shared" si="28"/>
        <v>TEAM 57</v>
      </c>
      <c r="AN8" s="5" t="str">
        <f t="shared" si="29"/>
        <v>TEAM 54</v>
      </c>
      <c r="AO8" s="37" t="s">
        <v>103</v>
      </c>
      <c r="AP8" s="1" t="str">
        <f t="shared" si="30"/>
        <v>57</v>
      </c>
      <c r="AQ8" s="1" t="str">
        <f t="shared" si="31"/>
        <v>54</v>
      </c>
      <c r="AR8" s="1">
        <f t="shared" si="32"/>
        <v>67</v>
      </c>
      <c r="AS8" s="1">
        <f t="shared" si="33"/>
        <v>64</v>
      </c>
      <c r="AT8" s="5" t="str">
        <f t="shared" si="34"/>
        <v>TEAM 67</v>
      </c>
      <c r="AU8" s="5" t="str">
        <f t="shared" si="35"/>
        <v>TEAM 64</v>
      </c>
    </row>
    <row r="9" spans="1:47" ht="14" thickTop="1" thickBot="1" x14ac:dyDescent="0.35">
      <c r="A9" s="32" t="s">
        <v>10</v>
      </c>
      <c r="B9" s="5" t="s">
        <v>100</v>
      </c>
      <c r="C9" s="5" t="s">
        <v>101</v>
      </c>
      <c r="D9" s="33" t="s">
        <v>175</v>
      </c>
      <c r="E9" s="1" t="str">
        <f t="shared" si="0"/>
        <v xml:space="preserve"> 8</v>
      </c>
      <c r="F9" s="1" t="str">
        <f t="shared" si="1"/>
        <v>10</v>
      </c>
      <c r="G9" s="1">
        <f t="shared" si="2"/>
        <v>18</v>
      </c>
      <c r="H9" s="1">
        <f t="shared" si="3"/>
        <v>20</v>
      </c>
      <c r="I9" s="5" t="str">
        <f t="shared" si="4"/>
        <v>TEAM 18</v>
      </c>
      <c r="J9" s="5" t="str">
        <f t="shared" si="5"/>
        <v>TEAM 20</v>
      </c>
      <c r="K9" s="85" t="s">
        <v>157</v>
      </c>
      <c r="L9" s="85" t="s">
        <v>159</v>
      </c>
      <c r="M9" s="34" t="s">
        <v>11</v>
      </c>
      <c r="N9" s="1" t="str">
        <f t="shared" si="6"/>
        <v>18</v>
      </c>
      <c r="O9" s="1" t="str">
        <f t="shared" si="7"/>
        <v>20</v>
      </c>
      <c r="P9" s="1">
        <f t="shared" si="8"/>
        <v>28</v>
      </c>
      <c r="Q9" s="1">
        <f t="shared" si="9"/>
        <v>30</v>
      </c>
      <c r="R9" s="5" t="str">
        <f t="shared" si="10"/>
        <v>TEAM 28</v>
      </c>
      <c r="S9" s="5" t="str">
        <f t="shared" si="11"/>
        <v>TEAM 30</v>
      </c>
      <c r="T9" s="35" t="s">
        <v>12</v>
      </c>
      <c r="U9" s="1" t="str">
        <f t="shared" si="12"/>
        <v>28</v>
      </c>
      <c r="V9" s="1" t="str">
        <f t="shared" si="13"/>
        <v>30</v>
      </c>
      <c r="W9" s="1">
        <f t="shared" si="14"/>
        <v>38</v>
      </c>
      <c r="X9" s="1">
        <f t="shared" si="15"/>
        <v>40</v>
      </c>
      <c r="Y9" s="5" t="str">
        <f t="shared" si="16"/>
        <v>TEAM 38</v>
      </c>
      <c r="Z9" s="5" t="str">
        <f t="shared" si="17"/>
        <v>TEAM 40</v>
      </c>
      <c r="AA9" s="36" t="s">
        <v>13</v>
      </c>
      <c r="AB9" s="1" t="str">
        <f t="shared" si="18"/>
        <v>38</v>
      </c>
      <c r="AC9" s="1" t="str">
        <f t="shared" si="19"/>
        <v>40</v>
      </c>
      <c r="AD9" s="1">
        <f t="shared" si="20"/>
        <v>48</v>
      </c>
      <c r="AE9" s="1">
        <f t="shared" si="21"/>
        <v>50</v>
      </c>
      <c r="AF9" s="5" t="str">
        <f t="shared" si="22"/>
        <v>TEAM 48</v>
      </c>
      <c r="AG9" s="5" t="str">
        <f t="shared" si="23"/>
        <v>TEAM 50</v>
      </c>
      <c r="AH9" s="27" t="s">
        <v>102</v>
      </c>
      <c r="AI9" s="1" t="str">
        <f t="shared" si="24"/>
        <v>48</v>
      </c>
      <c r="AJ9" s="1" t="str">
        <f t="shared" si="25"/>
        <v>50</v>
      </c>
      <c r="AK9" s="1">
        <f t="shared" si="26"/>
        <v>58</v>
      </c>
      <c r="AL9" s="1">
        <f t="shared" si="27"/>
        <v>60</v>
      </c>
      <c r="AM9" s="5" t="str">
        <f t="shared" si="28"/>
        <v>TEAM 58</v>
      </c>
      <c r="AN9" s="5" t="str">
        <f t="shared" si="29"/>
        <v>TEAM 60</v>
      </c>
      <c r="AO9" s="37" t="s">
        <v>103</v>
      </c>
      <c r="AP9" s="1" t="str">
        <f t="shared" si="30"/>
        <v>58</v>
      </c>
      <c r="AQ9" s="1" t="str">
        <f t="shared" si="31"/>
        <v>60</v>
      </c>
      <c r="AR9" s="1">
        <f t="shared" si="32"/>
        <v>68</v>
      </c>
      <c r="AS9" s="1">
        <f t="shared" si="33"/>
        <v>70</v>
      </c>
      <c r="AT9" s="5" t="str">
        <f t="shared" si="34"/>
        <v>TEAM 68</v>
      </c>
      <c r="AU9" s="5" t="str">
        <f t="shared" si="35"/>
        <v>TEAM 70</v>
      </c>
    </row>
    <row r="10" spans="1:47" ht="14" thickTop="1" thickBot="1" x14ac:dyDescent="0.35">
      <c r="A10" s="32" t="s">
        <v>10</v>
      </c>
      <c r="B10" s="5" t="s">
        <v>94</v>
      </c>
      <c r="C10" s="5" t="s">
        <v>98</v>
      </c>
      <c r="D10" s="33" t="s">
        <v>175</v>
      </c>
      <c r="E10" s="1" t="str">
        <f t="shared" si="0"/>
        <v xml:space="preserve"> 5</v>
      </c>
      <c r="F10" s="1" t="str">
        <f t="shared" si="1"/>
        <v xml:space="preserve"> 7</v>
      </c>
      <c r="G10" s="1">
        <f t="shared" si="2"/>
        <v>15</v>
      </c>
      <c r="H10" s="1">
        <f t="shared" si="3"/>
        <v>17</v>
      </c>
      <c r="I10" s="5" t="str">
        <f t="shared" si="4"/>
        <v>TEAM 15</v>
      </c>
      <c r="J10" s="5" t="str">
        <f t="shared" si="5"/>
        <v>TEAM 17</v>
      </c>
      <c r="K10" s="85" t="s">
        <v>154</v>
      </c>
      <c r="L10" s="85" t="s">
        <v>156</v>
      </c>
      <c r="M10" s="34" t="s">
        <v>11</v>
      </c>
      <c r="N10" s="1" t="str">
        <f t="shared" si="6"/>
        <v>15</v>
      </c>
      <c r="O10" s="1" t="str">
        <f t="shared" si="7"/>
        <v>17</v>
      </c>
      <c r="P10" s="1">
        <f t="shared" si="8"/>
        <v>25</v>
      </c>
      <c r="Q10" s="1">
        <f t="shared" si="9"/>
        <v>27</v>
      </c>
      <c r="R10" s="5" t="str">
        <f t="shared" si="10"/>
        <v>TEAM 25</v>
      </c>
      <c r="S10" s="5" t="str">
        <f t="shared" si="11"/>
        <v>TEAM 27</v>
      </c>
      <c r="T10" s="35" t="s">
        <v>12</v>
      </c>
      <c r="U10" s="1" t="str">
        <f t="shared" si="12"/>
        <v>25</v>
      </c>
      <c r="V10" s="1" t="str">
        <f t="shared" si="13"/>
        <v>27</v>
      </c>
      <c r="W10" s="1">
        <f t="shared" si="14"/>
        <v>35</v>
      </c>
      <c r="X10" s="1">
        <f t="shared" si="15"/>
        <v>37</v>
      </c>
      <c r="Y10" s="5" t="str">
        <f t="shared" si="16"/>
        <v>TEAM 35</v>
      </c>
      <c r="Z10" s="5" t="str">
        <f t="shared" si="17"/>
        <v>TEAM 37</v>
      </c>
      <c r="AA10" s="36" t="s">
        <v>13</v>
      </c>
      <c r="AB10" s="1" t="str">
        <f t="shared" si="18"/>
        <v>35</v>
      </c>
      <c r="AC10" s="1" t="str">
        <f t="shared" si="19"/>
        <v>37</v>
      </c>
      <c r="AD10" s="1">
        <f t="shared" si="20"/>
        <v>45</v>
      </c>
      <c r="AE10" s="1">
        <f t="shared" si="21"/>
        <v>47</v>
      </c>
      <c r="AF10" s="5" t="str">
        <f t="shared" si="22"/>
        <v>TEAM 45</v>
      </c>
      <c r="AG10" s="5" t="str">
        <f t="shared" si="23"/>
        <v>TEAM 47</v>
      </c>
      <c r="AH10" s="27" t="s">
        <v>102</v>
      </c>
      <c r="AI10" s="1" t="str">
        <f t="shared" si="24"/>
        <v>45</v>
      </c>
      <c r="AJ10" s="1" t="str">
        <f t="shared" si="25"/>
        <v>47</v>
      </c>
      <c r="AK10" s="1">
        <f t="shared" si="26"/>
        <v>55</v>
      </c>
      <c r="AL10" s="1">
        <f t="shared" si="27"/>
        <v>57</v>
      </c>
      <c r="AM10" s="5" t="str">
        <f t="shared" si="28"/>
        <v>TEAM 55</v>
      </c>
      <c r="AN10" s="5" t="str">
        <f t="shared" si="29"/>
        <v>TEAM 57</v>
      </c>
      <c r="AO10" s="37" t="s">
        <v>103</v>
      </c>
      <c r="AP10" s="1" t="str">
        <f t="shared" si="30"/>
        <v>55</v>
      </c>
      <c r="AQ10" s="1" t="str">
        <f t="shared" si="31"/>
        <v>57</v>
      </c>
      <c r="AR10" s="1">
        <f t="shared" si="32"/>
        <v>65</v>
      </c>
      <c r="AS10" s="1">
        <f t="shared" si="33"/>
        <v>67</v>
      </c>
      <c r="AT10" s="5" t="str">
        <f t="shared" si="34"/>
        <v>TEAM 65</v>
      </c>
      <c r="AU10" s="5" t="str">
        <f t="shared" si="35"/>
        <v>TEAM 67</v>
      </c>
    </row>
    <row r="11" spans="1:47" ht="14" thickTop="1" thickBot="1" x14ac:dyDescent="0.35">
      <c r="A11" s="32" t="s">
        <v>10</v>
      </c>
      <c r="B11" s="5" t="s">
        <v>92</v>
      </c>
      <c r="C11" s="5" t="s">
        <v>101</v>
      </c>
      <c r="D11" s="33" t="s">
        <v>175</v>
      </c>
      <c r="E11" s="1" t="str">
        <f t="shared" si="0"/>
        <v xml:space="preserve"> 6</v>
      </c>
      <c r="F11" s="1" t="str">
        <f t="shared" si="1"/>
        <v>10</v>
      </c>
      <c r="G11" s="1">
        <f t="shared" si="2"/>
        <v>16</v>
      </c>
      <c r="H11" s="1">
        <f t="shared" si="3"/>
        <v>20</v>
      </c>
      <c r="I11" s="5" t="str">
        <f t="shared" si="4"/>
        <v>TEAM 16</v>
      </c>
      <c r="J11" s="5" t="str">
        <f t="shared" si="5"/>
        <v>TEAM 20</v>
      </c>
      <c r="K11" s="85" t="s">
        <v>155</v>
      </c>
      <c r="L11" s="85" t="s">
        <v>159</v>
      </c>
      <c r="M11" s="34" t="s">
        <v>11</v>
      </c>
      <c r="N11" s="1" t="str">
        <f t="shared" si="6"/>
        <v>16</v>
      </c>
      <c r="O11" s="1" t="str">
        <f t="shared" si="7"/>
        <v>20</v>
      </c>
      <c r="P11" s="1">
        <f t="shared" si="8"/>
        <v>26</v>
      </c>
      <c r="Q11" s="1">
        <f t="shared" si="9"/>
        <v>30</v>
      </c>
      <c r="R11" s="5" t="str">
        <f t="shared" si="10"/>
        <v>TEAM 26</v>
      </c>
      <c r="S11" s="5" t="str">
        <f t="shared" si="11"/>
        <v>TEAM 30</v>
      </c>
      <c r="T11" s="35" t="s">
        <v>12</v>
      </c>
      <c r="U11" s="1" t="str">
        <f t="shared" si="12"/>
        <v>26</v>
      </c>
      <c r="V11" s="1" t="str">
        <f t="shared" si="13"/>
        <v>30</v>
      </c>
      <c r="W11" s="1">
        <f t="shared" si="14"/>
        <v>36</v>
      </c>
      <c r="X11" s="1">
        <f t="shared" si="15"/>
        <v>40</v>
      </c>
      <c r="Y11" s="5" t="str">
        <f t="shared" si="16"/>
        <v>TEAM 36</v>
      </c>
      <c r="Z11" s="5" t="str">
        <f t="shared" si="17"/>
        <v>TEAM 40</v>
      </c>
      <c r="AA11" s="36" t="s">
        <v>13</v>
      </c>
      <c r="AB11" s="1" t="str">
        <f t="shared" si="18"/>
        <v>36</v>
      </c>
      <c r="AC11" s="1" t="str">
        <f t="shared" si="19"/>
        <v>40</v>
      </c>
      <c r="AD11" s="1">
        <f t="shared" si="20"/>
        <v>46</v>
      </c>
      <c r="AE11" s="1">
        <f t="shared" si="21"/>
        <v>50</v>
      </c>
      <c r="AF11" s="5" t="str">
        <f t="shared" si="22"/>
        <v>TEAM 46</v>
      </c>
      <c r="AG11" s="5" t="str">
        <f t="shared" si="23"/>
        <v>TEAM 50</v>
      </c>
      <c r="AH11" s="27" t="s">
        <v>102</v>
      </c>
      <c r="AI11" s="1" t="str">
        <f t="shared" si="24"/>
        <v>46</v>
      </c>
      <c r="AJ11" s="1" t="str">
        <f t="shared" si="25"/>
        <v>50</v>
      </c>
      <c r="AK11" s="1">
        <f t="shared" si="26"/>
        <v>56</v>
      </c>
      <c r="AL11" s="1">
        <f t="shared" si="27"/>
        <v>60</v>
      </c>
      <c r="AM11" s="5" t="str">
        <f t="shared" si="28"/>
        <v>TEAM 56</v>
      </c>
      <c r="AN11" s="5" t="str">
        <f t="shared" si="29"/>
        <v>TEAM 60</v>
      </c>
      <c r="AO11" s="37" t="s">
        <v>103</v>
      </c>
      <c r="AP11" s="1" t="str">
        <f t="shared" si="30"/>
        <v>56</v>
      </c>
      <c r="AQ11" s="1" t="str">
        <f t="shared" si="31"/>
        <v>60</v>
      </c>
      <c r="AR11" s="1">
        <f t="shared" si="32"/>
        <v>66</v>
      </c>
      <c r="AS11" s="1">
        <f t="shared" si="33"/>
        <v>70</v>
      </c>
      <c r="AT11" s="5" t="str">
        <f t="shared" si="34"/>
        <v>TEAM 66</v>
      </c>
      <c r="AU11" s="5" t="str">
        <f t="shared" si="35"/>
        <v>TEAM 70</v>
      </c>
    </row>
    <row r="12" spans="1:47" ht="14" thickTop="1" thickBot="1" x14ac:dyDescent="0.35">
      <c r="A12" s="32" t="s">
        <v>10</v>
      </c>
      <c r="B12" s="5" t="s">
        <v>93</v>
      </c>
      <c r="C12" s="5" t="s">
        <v>96</v>
      </c>
      <c r="D12" s="33" t="s">
        <v>175</v>
      </c>
      <c r="E12" s="1" t="str">
        <f t="shared" si="0"/>
        <v xml:space="preserve"> 3</v>
      </c>
      <c r="F12" s="1" t="str">
        <f t="shared" si="1"/>
        <v xml:space="preserve"> 2</v>
      </c>
      <c r="G12" s="1">
        <f t="shared" si="2"/>
        <v>13</v>
      </c>
      <c r="H12" s="1">
        <f t="shared" si="3"/>
        <v>12</v>
      </c>
      <c r="I12" s="5" t="str">
        <f t="shared" si="4"/>
        <v>TEAM 13</v>
      </c>
      <c r="J12" s="5" t="str">
        <f t="shared" si="5"/>
        <v>TEAM 12</v>
      </c>
      <c r="K12" s="85" t="s">
        <v>152</v>
      </c>
      <c r="L12" s="85" t="s">
        <v>151</v>
      </c>
      <c r="M12" s="34" t="s">
        <v>11</v>
      </c>
      <c r="N12" s="1" t="str">
        <f t="shared" si="6"/>
        <v>13</v>
      </c>
      <c r="O12" s="1" t="str">
        <f t="shared" si="7"/>
        <v>12</v>
      </c>
      <c r="P12" s="1">
        <f t="shared" si="8"/>
        <v>23</v>
      </c>
      <c r="Q12" s="1">
        <f t="shared" si="9"/>
        <v>22</v>
      </c>
      <c r="R12" s="5" t="str">
        <f t="shared" si="10"/>
        <v>TEAM 23</v>
      </c>
      <c r="S12" s="5" t="str">
        <f t="shared" si="11"/>
        <v>TEAM 22</v>
      </c>
      <c r="T12" s="35" t="s">
        <v>12</v>
      </c>
      <c r="U12" s="1" t="str">
        <f t="shared" si="12"/>
        <v>23</v>
      </c>
      <c r="V12" s="1" t="str">
        <f t="shared" si="13"/>
        <v>22</v>
      </c>
      <c r="W12" s="1">
        <f t="shared" si="14"/>
        <v>33</v>
      </c>
      <c r="X12" s="1">
        <f t="shared" si="15"/>
        <v>32</v>
      </c>
      <c r="Y12" s="5" t="str">
        <f t="shared" si="16"/>
        <v>TEAM 33</v>
      </c>
      <c r="Z12" s="5" t="str">
        <f t="shared" si="17"/>
        <v>TEAM 32</v>
      </c>
      <c r="AA12" s="36" t="s">
        <v>13</v>
      </c>
      <c r="AB12" s="1" t="str">
        <f t="shared" si="18"/>
        <v>33</v>
      </c>
      <c r="AC12" s="1" t="str">
        <f t="shared" si="19"/>
        <v>32</v>
      </c>
      <c r="AD12" s="1">
        <f t="shared" si="20"/>
        <v>43</v>
      </c>
      <c r="AE12" s="1">
        <f t="shared" si="21"/>
        <v>42</v>
      </c>
      <c r="AF12" s="5" t="str">
        <f t="shared" si="22"/>
        <v>TEAM 43</v>
      </c>
      <c r="AG12" s="5" t="str">
        <f t="shared" si="23"/>
        <v>TEAM 42</v>
      </c>
      <c r="AH12" s="27" t="s">
        <v>102</v>
      </c>
      <c r="AI12" s="1" t="str">
        <f t="shared" si="24"/>
        <v>43</v>
      </c>
      <c r="AJ12" s="1" t="str">
        <f t="shared" si="25"/>
        <v>42</v>
      </c>
      <c r="AK12" s="1">
        <f t="shared" si="26"/>
        <v>53</v>
      </c>
      <c r="AL12" s="1">
        <f t="shared" si="27"/>
        <v>52</v>
      </c>
      <c r="AM12" s="5" t="str">
        <f t="shared" si="28"/>
        <v>TEAM 53</v>
      </c>
      <c r="AN12" s="5" t="str">
        <f t="shared" si="29"/>
        <v>TEAM 52</v>
      </c>
      <c r="AO12" s="37" t="s">
        <v>103</v>
      </c>
      <c r="AP12" s="1" t="str">
        <f t="shared" si="30"/>
        <v>53</v>
      </c>
      <c r="AQ12" s="1" t="str">
        <f t="shared" si="31"/>
        <v>52</v>
      </c>
      <c r="AR12" s="1">
        <f t="shared" si="32"/>
        <v>63</v>
      </c>
      <c r="AS12" s="1">
        <f t="shared" si="33"/>
        <v>62</v>
      </c>
      <c r="AT12" s="5" t="str">
        <f t="shared" si="34"/>
        <v>TEAM 63</v>
      </c>
      <c r="AU12" s="5" t="str">
        <f t="shared" si="35"/>
        <v>TEAM 62</v>
      </c>
    </row>
    <row r="13" spans="1:47" ht="14" thickTop="1" thickBot="1" x14ac:dyDescent="0.35">
      <c r="A13" s="32" t="s">
        <v>10</v>
      </c>
      <c r="B13" s="5" t="s">
        <v>99</v>
      </c>
      <c r="C13" s="5" t="s">
        <v>95</v>
      </c>
      <c r="D13" s="33" t="s">
        <v>175</v>
      </c>
      <c r="E13" s="1" t="str">
        <f t="shared" si="0"/>
        <v xml:space="preserve"> 4</v>
      </c>
      <c r="F13" s="1" t="str">
        <f t="shared" si="1"/>
        <v xml:space="preserve"> 9</v>
      </c>
      <c r="G13" s="1">
        <f t="shared" si="2"/>
        <v>14</v>
      </c>
      <c r="H13" s="1">
        <f t="shared" si="3"/>
        <v>19</v>
      </c>
      <c r="I13" s="5" t="str">
        <f t="shared" si="4"/>
        <v>TEAM 14</v>
      </c>
      <c r="J13" s="5" t="str">
        <f t="shared" si="5"/>
        <v>TEAM 19</v>
      </c>
      <c r="K13" s="85" t="s">
        <v>153</v>
      </c>
      <c r="L13" s="85" t="s">
        <v>158</v>
      </c>
      <c r="M13" s="34" t="s">
        <v>11</v>
      </c>
      <c r="N13" s="1" t="str">
        <f t="shared" si="6"/>
        <v>14</v>
      </c>
      <c r="O13" s="1" t="str">
        <f t="shared" si="7"/>
        <v>19</v>
      </c>
      <c r="P13" s="1">
        <f t="shared" si="8"/>
        <v>24</v>
      </c>
      <c r="Q13" s="1">
        <f t="shared" si="9"/>
        <v>29</v>
      </c>
      <c r="R13" s="5" t="str">
        <f t="shared" si="10"/>
        <v>TEAM 24</v>
      </c>
      <c r="S13" s="5" t="str">
        <f t="shared" si="11"/>
        <v>TEAM 29</v>
      </c>
      <c r="T13" s="35" t="s">
        <v>12</v>
      </c>
      <c r="U13" s="1" t="str">
        <f t="shared" si="12"/>
        <v>24</v>
      </c>
      <c r="V13" s="1" t="str">
        <f t="shared" si="13"/>
        <v>29</v>
      </c>
      <c r="W13" s="1">
        <f t="shared" si="14"/>
        <v>34</v>
      </c>
      <c r="X13" s="1">
        <f t="shared" si="15"/>
        <v>39</v>
      </c>
      <c r="Y13" s="5" t="str">
        <f t="shared" si="16"/>
        <v>TEAM 34</v>
      </c>
      <c r="Z13" s="5" t="str">
        <f t="shared" si="17"/>
        <v>TEAM 39</v>
      </c>
      <c r="AA13" s="36" t="s">
        <v>13</v>
      </c>
      <c r="AB13" s="1" t="str">
        <f t="shared" si="18"/>
        <v>34</v>
      </c>
      <c r="AC13" s="1" t="str">
        <f t="shared" si="19"/>
        <v>39</v>
      </c>
      <c r="AD13" s="1">
        <f t="shared" si="20"/>
        <v>44</v>
      </c>
      <c r="AE13" s="1">
        <f t="shared" si="21"/>
        <v>49</v>
      </c>
      <c r="AF13" s="5" t="str">
        <f t="shared" si="22"/>
        <v>TEAM 44</v>
      </c>
      <c r="AG13" s="5" t="str">
        <f t="shared" si="23"/>
        <v>TEAM 49</v>
      </c>
      <c r="AH13" s="27" t="s">
        <v>102</v>
      </c>
      <c r="AI13" s="1" t="str">
        <f t="shared" si="24"/>
        <v>44</v>
      </c>
      <c r="AJ13" s="1" t="str">
        <f t="shared" si="25"/>
        <v>49</v>
      </c>
      <c r="AK13" s="1">
        <f t="shared" si="26"/>
        <v>54</v>
      </c>
      <c r="AL13" s="1">
        <f t="shared" si="27"/>
        <v>59</v>
      </c>
      <c r="AM13" s="5" t="str">
        <f t="shared" si="28"/>
        <v>TEAM 54</v>
      </c>
      <c r="AN13" s="5" t="str">
        <f t="shared" si="29"/>
        <v>TEAM 59</v>
      </c>
      <c r="AO13" s="37" t="s">
        <v>103</v>
      </c>
      <c r="AP13" s="1" t="str">
        <f t="shared" si="30"/>
        <v>54</v>
      </c>
      <c r="AQ13" s="1" t="str">
        <f t="shared" si="31"/>
        <v>59</v>
      </c>
      <c r="AR13" s="1">
        <f t="shared" si="32"/>
        <v>64</v>
      </c>
      <c r="AS13" s="1">
        <f t="shared" si="33"/>
        <v>69</v>
      </c>
      <c r="AT13" s="5" t="str">
        <f t="shared" si="34"/>
        <v>TEAM 64</v>
      </c>
      <c r="AU13" s="5" t="str">
        <f t="shared" si="35"/>
        <v>TEAM 69</v>
      </c>
    </row>
    <row r="14" spans="1:47" ht="14" thickTop="1" thickBot="1" x14ac:dyDescent="0.35">
      <c r="A14" s="32" t="s">
        <v>10</v>
      </c>
      <c r="B14" s="5" t="s">
        <v>97</v>
      </c>
      <c r="C14" s="5" t="s">
        <v>100</v>
      </c>
      <c r="D14" s="33" t="s">
        <v>175</v>
      </c>
      <c r="E14" s="1" t="str">
        <f t="shared" si="0"/>
        <v xml:space="preserve"> 1</v>
      </c>
      <c r="F14" s="1" t="str">
        <f t="shared" si="1"/>
        <v xml:space="preserve"> 8</v>
      </c>
      <c r="G14" s="1">
        <f t="shared" si="2"/>
        <v>11</v>
      </c>
      <c r="H14" s="1">
        <f t="shared" si="3"/>
        <v>18</v>
      </c>
      <c r="I14" s="5" t="str">
        <f t="shared" si="4"/>
        <v>TEAM 11</v>
      </c>
      <c r="J14" s="5" t="str">
        <f t="shared" si="5"/>
        <v>TEAM 18</v>
      </c>
      <c r="K14" s="85" t="s">
        <v>150</v>
      </c>
      <c r="L14" s="85" t="s">
        <v>157</v>
      </c>
      <c r="M14" s="34" t="s">
        <v>11</v>
      </c>
      <c r="N14" s="1" t="str">
        <f t="shared" si="6"/>
        <v>11</v>
      </c>
      <c r="O14" s="1" t="str">
        <f t="shared" si="7"/>
        <v>18</v>
      </c>
      <c r="P14" s="1">
        <f t="shared" si="8"/>
        <v>21</v>
      </c>
      <c r="Q14" s="1">
        <f t="shared" si="9"/>
        <v>28</v>
      </c>
      <c r="R14" s="5" t="str">
        <f t="shared" si="10"/>
        <v>TEAM 21</v>
      </c>
      <c r="S14" s="5" t="str">
        <f t="shared" si="11"/>
        <v>TEAM 28</v>
      </c>
      <c r="T14" s="35" t="s">
        <v>12</v>
      </c>
      <c r="U14" s="1" t="str">
        <f t="shared" si="12"/>
        <v>21</v>
      </c>
      <c r="V14" s="1" t="str">
        <f t="shared" si="13"/>
        <v>28</v>
      </c>
      <c r="W14" s="1">
        <f t="shared" si="14"/>
        <v>31</v>
      </c>
      <c r="X14" s="1">
        <f t="shared" si="15"/>
        <v>38</v>
      </c>
      <c r="Y14" s="5" t="str">
        <f t="shared" si="16"/>
        <v>TEAM 31</v>
      </c>
      <c r="Z14" s="5" t="str">
        <f t="shared" si="17"/>
        <v>TEAM 38</v>
      </c>
      <c r="AA14" s="36" t="s">
        <v>13</v>
      </c>
      <c r="AB14" s="1" t="str">
        <f t="shared" si="18"/>
        <v>31</v>
      </c>
      <c r="AC14" s="1" t="str">
        <f t="shared" si="19"/>
        <v>38</v>
      </c>
      <c r="AD14" s="1">
        <f t="shared" si="20"/>
        <v>41</v>
      </c>
      <c r="AE14" s="1">
        <f t="shared" si="21"/>
        <v>48</v>
      </c>
      <c r="AF14" s="5" t="str">
        <f t="shared" si="22"/>
        <v>TEAM 41</v>
      </c>
      <c r="AG14" s="5" t="str">
        <f t="shared" si="23"/>
        <v>TEAM 48</v>
      </c>
      <c r="AH14" s="27" t="s">
        <v>102</v>
      </c>
      <c r="AI14" s="1" t="str">
        <f t="shared" si="24"/>
        <v>41</v>
      </c>
      <c r="AJ14" s="1" t="str">
        <f t="shared" si="25"/>
        <v>48</v>
      </c>
      <c r="AK14" s="1">
        <f t="shared" si="26"/>
        <v>51</v>
      </c>
      <c r="AL14" s="1">
        <f t="shared" si="27"/>
        <v>58</v>
      </c>
      <c r="AM14" s="5" t="str">
        <f t="shared" si="28"/>
        <v>TEAM 51</v>
      </c>
      <c r="AN14" s="5" t="str">
        <f t="shared" si="29"/>
        <v>TEAM 58</v>
      </c>
      <c r="AO14" s="37" t="s">
        <v>103</v>
      </c>
      <c r="AP14" s="1" t="str">
        <f t="shared" si="30"/>
        <v>51</v>
      </c>
      <c r="AQ14" s="1" t="str">
        <f t="shared" si="31"/>
        <v>58</v>
      </c>
      <c r="AR14" s="1">
        <f t="shared" si="32"/>
        <v>61</v>
      </c>
      <c r="AS14" s="1">
        <f t="shared" si="33"/>
        <v>68</v>
      </c>
      <c r="AT14" s="5" t="str">
        <f t="shared" si="34"/>
        <v>TEAM 61</v>
      </c>
      <c r="AU14" s="5" t="str">
        <f t="shared" si="35"/>
        <v>TEAM 68</v>
      </c>
    </row>
    <row r="15" spans="1:47" ht="14" thickTop="1" thickBot="1" x14ac:dyDescent="0.35">
      <c r="A15" s="32" t="s">
        <v>10</v>
      </c>
      <c r="B15" s="5" t="s">
        <v>96</v>
      </c>
      <c r="C15" s="5" t="s">
        <v>92</v>
      </c>
      <c r="D15" s="33" t="s">
        <v>175</v>
      </c>
      <c r="E15" s="1" t="str">
        <f t="shared" si="0"/>
        <v xml:space="preserve"> 2</v>
      </c>
      <c r="F15" s="1" t="str">
        <f t="shared" si="1"/>
        <v xml:space="preserve"> 6</v>
      </c>
      <c r="G15" s="1">
        <f t="shared" si="2"/>
        <v>12</v>
      </c>
      <c r="H15" s="1">
        <f t="shared" si="3"/>
        <v>16</v>
      </c>
      <c r="I15" s="5" t="str">
        <f t="shared" si="4"/>
        <v>TEAM 12</v>
      </c>
      <c r="J15" s="5" t="str">
        <f t="shared" si="5"/>
        <v>TEAM 16</v>
      </c>
      <c r="K15" s="85" t="s">
        <v>151</v>
      </c>
      <c r="L15" s="85" t="s">
        <v>155</v>
      </c>
      <c r="M15" s="34" t="s">
        <v>11</v>
      </c>
      <c r="N15" s="1" t="str">
        <f t="shared" si="6"/>
        <v>12</v>
      </c>
      <c r="O15" s="1" t="str">
        <f t="shared" si="7"/>
        <v>16</v>
      </c>
      <c r="P15" s="1">
        <f t="shared" si="8"/>
        <v>22</v>
      </c>
      <c r="Q15" s="1">
        <f t="shared" si="9"/>
        <v>26</v>
      </c>
      <c r="R15" s="5" t="str">
        <f t="shared" si="10"/>
        <v>TEAM 22</v>
      </c>
      <c r="S15" s="5" t="str">
        <f t="shared" si="11"/>
        <v>TEAM 26</v>
      </c>
      <c r="T15" s="35" t="s">
        <v>12</v>
      </c>
      <c r="U15" s="1" t="str">
        <f t="shared" si="12"/>
        <v>22</v>
      </c>
      <c r="V15" s="1" t="str">
        <f t="shared" si="13"/>
        <v>26</v>
      </c>
      <c r="W15" s="1">
        <f t="shared" si="14"/>
        <v>32</v>
      </c>
      <c r="X15" s="1">
        <f t="shared" si="15"/>
        <v>36</v>
      </c>
      <c r="Y15" s="5" t="str">
        <f t="shared" si="16"/>
        <v>TEAM 32</v>
      </c>
      <c r="Z15" s="5" t="str">
        <f t="shared" si="17"/>
        <v>TEAM 36</v>
      </c>
      <c r="AA15" s="36" t="s">
        <v>13</v>
      </c>
      <c r="AB15" s="1" t="str">
        <f t="shared" si="18"/>
        <v>32</v>
      </c>
      <c r="AC15" s="1" t="str">
        <f t="shared" si="19"/>
        <v>36</v>
      </c>
      <c r="AD15" s="1">
        <f t="shared" si="20"/>
        <v>42</v>
      </c>
      <c r="AE15" s="1">
        <f t="shared" si="21"/>
        <v>46</v>
      </c>
      <c r="AF15" s="5" t="str">
        <f t="shared" si="22"/>
        <v>TEAM 42</v>
      </c>
      <c r="AG15" s="5" t="str">
        <f t="shared" si="23"/>
        <v>TEAM 46</v>
      </c>
      <c r="AH15" s="27" t="s">
        <v>102</v>
      </c>
      <c r="AI15" s="1" t="str">
        <f t="shared" si="24"/>
        <v>42</v>
      </c>
      <c r="AJ15" s="1" t="str">
        <f t="shared" si="25"/>
        <v>46</v>
      </c>
      <c r="AK15" s="1">
        <f t="shared" si="26"/>
        <v>52</v>
      </c>
      <c r="AL15" s="1">
        <f t="shared" si="27"/>
        <v>56</v>
      </c>
      <c r="AM15" s="5" t="str">
        <f t="shared" si="28"/>
        <v>TEAM 52</v>
      </c>
      <c r="AN15" s="5" t="str">
        <f t="shared" si="29"/>
        <v>TEAM 56</v>
      </c>
      <c r="AO15" s="37" t="s">
        <v>103</v>
      </c>
      <c r="AP15" s="1" t="str">
        <f t="shared" si="30"/>
        <v>52</v>
      </c>
      <c r="AQ15" s="1" t="str">
        <f t="shared" si="31"/>
        <v>56</v>
      </c>
      <c r="AR15" s="1">
        <f t="shared" si="32"/>
        <v>62</v>
      </c>
      <c r="AS15" s="1">
        <f t="shared" si="33"/>
        <v>66</v>
      </c>
      <c r="AT15" s="5" t="str">
        <f t="shared" si="34"/>
        <v>TEAM 62</v>
      </c>
      <c r="AU15" s="5" t="str">
        <f t="shared" si="35"/>
        <v>TEAM 66</v>
      </c>
    </row>
    <row r="16" spans="1:47" ht="14" thickTop="1" thickBot="1" x14ac:dyDescent="0.35">
      <c r="A16" s="32" t="s">
        <v>10</v>
      </c>
      <c r="B16" s="5" t="s">
        <v>94</v>
      </c>
      <c r="C16" s="5" t="s">
        <v>100</v>
      </c>
      <c r="D16" s="33" t="s">
        <v>175</v>
      </c>
      <c r="E16" s="1" t="str">
        <f t="shared" si="0"/>
        <v xml:space="preserve"> 5</v>
      </c>
      <c r="F16" s="1" t="str">
        <f t="shared" si="1"/>
        <v xml:space="preserve"> 8</v>
      </c>
      <c r="G16" s="1">
        <f t="shared" si="2"/>
        <v>15</v>
      </c>
      <c r="H16" s="1">
        <f t="shared" si="3"/>
        <v>18</v>
      </c>
      <c r="I16" s="5" t="str">
        <f t="shared" si="4"/>
        <v>TEAM 15</v>
      </c>
      <c r="J16" s="5" t="str">
        <f t="shared" si="5"/>
        <v>TEAM 18</v>
      </c>
      <c r="K16" s="85" t="s">
        <v>154</v>
      </c>
      <c r="L16" s="85" t="s">
        <v>157</v>
      </c>
      <c r="M16" s="34" t="s">
        <v>11</v>
      </c>
      <c r="N16" s="1" t="str">
        <f t="shared" si="6"/>
        <v>15</v>
      </c>
      <c r="O16" s="1" t="str">
        <f t="shared" si="7"/>
        <v>18</v>
      </c>
      <c r="P16" s="1">
        <f t="shared" si="8"/>
        <v>25</v>
      </c>
      <c r="Q16" s="1">
        <f t="shared" si="9"/>
        <v>28</v>
      </c>
      <c r="R16" s="5" t="str">
        <f t="shared" si="10"/>
        <v>TEAM 25</v>
      </c>
      <c r="S16" s="5" t="str">
        <f t="shared" si="11"/>
        <v>TEAM 28</v>
      </c>
      <c r="T16" s="35" t="s">
        <v>12</v>
      </c>
      <c r="U16" s="1" t="str">
        <f t="shared" si="12"/>
        <v>25</v>
      </c>
      <c r="V16" s="1" t="str">
        <f t="shared" si="13"/>
        <v>28</v>
      </c>
      <c r="W16" s="1">
        <f t="shared" si="14"/>
        <v>35</v>
      </c>
      <c r="X16" s="1">
        <f t="shared" si="15"/>
        <v>38</v>
      </c>
      <c r="Y16" s="5" t="str">
        <f t="shared" si="16"/>
        <v>TEAM 35</v>
      </c>
      <c r="Z16" s="5" t="str">
        <f t="shared" si="17"/>
        <v>TEAM 38</v>
      </c>
      <c r="AA16" s="36" t="s">
        <v>13</v>
      </c>
      <c r="AB16" s="1" t="str">
        <f t="shared" si="18"/>
        <v>35</v>
      </c>
      <c r="AC16" s="1" t="str">
        <f t="shared" si="19"/>
        <v>38</v>
      </c>
      <c r="AD16" s="1">
        <f t="shared" si="20"/>
        <v>45</v>
      </c>
      <c r="AE16" s="1">
        <f t="shared" si="21"/>
        <v>48</v>
      </c>
      <c r="AF16" s="5" t="str">
        <f t="shared" si="22"/>
        <v>TEAM 45</v>
      </c>
      <c r="AG16" s="5" t="str">
        <f t="shared" si="23"/>
        <v>TEAM 48</v>
      </c>
      <c r="AH16" s="27" t="s">
        <v>102</v>
      </c>
      <c r="AI16" s="1" t="str">
        <f t="shared" si="24"/>
        <v>45</v>
      </c>
      <c r="AJ16" s="1" t="str">
        <f t="shared" si="25"/>
        <v>48</v>
      </c>
      <c r="AK16" s="1">
        <f t="shared" si="26"/>
        <v>55</v>
      </c>
      <c r="AL16" s="1">
        <f t="shared" si="27"/>
        <v>58</v>
      </c>
      <c r="AM16" s="5" t="str">
        <f t="shared" si="28"/>
        <v>TEAM 55</v>
      </c>
      <c r="AN16" s="5" t="str">
        <f t="shared" si="29"/>
        <v>TEAM 58</v>
      </c>
      <c r="AO16" s="37" t="s">
        <v>103</v>
      </c>
      <c r="AP16" s="1" t="str">
        <f t="shared" si="30"/>
        <v>55</v>
      </c>
      <c r="AQ16" s="1" t="str">
        <f t="shared" si="31"/>
        <v>58</v>
      </c>
      <c r="AR16" s="1">
        <f t="shared" si="32"/>
        <v>65</v>
      </c>
      <c r="AS16" s="1">
        <f t="shared" si="33"/>
        <v>68</v>
      </c>
      <c r="AT16" s="5" t="str">
        <f t="shared" si="34"/>
        <v>TEAM 65</v>
      </c>
      <c r="AU16" s="5" t="str">
        <f t="shared" si="35"/>
        <v>TEAM 68</v>
      </c>
    </row>
    <row r="17" spans="1:47" ht="14" thickTop="1" thickBot="1" x14ac:dyDescent="0.35">
      <c r="A17" s="32" t="s">
        <v>10</v>
      </c>
      <c r="B17" s="5" t="s">
        <v>99</v>
      </c>
      <c r="C17" s="5" t="s">
        <v>97</v>
      </c>
      <c r="D17" s="33" t="s">
        <v>175</v>
      </c>
      <c r="E17" s="1" t="str">
        <f t="shared" si="0"/>
        <v xml:space="preserve"> 4</v>
      </c>
      <c r="F17" s="1" t="str">
        <f t="shared" si="1"/>
        <v xml:space="preserve"> 1</v>
      </c>
      <c r="G17" s="1">
        <f t="shared" si="2"/>
        <v>14</v>
      </c>
      <c r="H17" s="1">
        <f t="shared" si="3"/>
        <v>11</v>
      </c>
      <c r="I17" s="5" t="str">
        <f t="shared" si="4"/>
        <v>TEAM 14</v>
      </c>
      <c r="J17" s="5" t="str">
        <f t="shared" si="5"/>
        <v>TEAM 11</v>
      </c>
      <c r="K17" s="85" t="s">
        <v>153</v>
      </c>
      <c r="L17" s="85" t="s">
        <v>150</v>
      </c>
      <c r="M17" s="34" t="s">
        <v>11</v>
      </c>
      <c r="N17" s="1" t="str">
        <f t="shared" si="6"/>
        <v>14</v>
      </c>
      <c r="O17" s="1" t="str">
        <f t="shared" si="7"/>
        <v>11</v>
      </c>
      <c r="P17" s="1">
        <f t="shared" si="8"/>
        <v>24</v>
      </c>
      <c r="Q17" s="1">
        <f t="shared" si="9"/>
        <v>21</v>
      </c>
      <c r="R17" s="5" t="str">
        <f t="shared" si="10"/>
        <v>TEAM 24</v>
      </c>
      <c r="S17" s="5" t="str">
        <f t="shared" si="11"/>
        <v>TEAM 21</v>
      </c>
      <c r="T17" s="35" t="s">
        <v>12</v>
      </c>
      <c r="U17" s="1" t="str">
        <f t="shared" si="12"/>
        <v>24</v>
      </c>
      <c r="V17" s="1" t="str">
        <f t="shared" si="13"/>
        <v>21</v>
      </c>
      <c r="W17" s="1">
        <f t="shared" si="14"/>
        <v>34</v>
      </c>
      <c r="X17" s="1">
        <f t="shared" si="15"/>
        <v>31</v>
      </c>
      <c r="Y17" s="5" t="str">
        <f t="shared" si="16"/>
        <v>TEAM 34</v>
      </c>
      <c r="Z17" s="5" t="str">
        <f t="shared" si="17"/>
        <v>TEAM 31</v>
      </c>
      <c r="AA17" s="36" t="s">
        <v>13</v>
      </c>
      <c r="AB17" s="1" t="str">
        <f t="shared" si="18"/>
        <v>34</v>
      </c>
      <c r="AC17" s="1" t="str">
        <f t="shared" si="19"/>
        <v>31</v>
      </c>
      <c r="AD17" s="1">
        <f t="shared" si="20"/>
        <v>44</v>
      </c>
      <c r="AE17" s="1">
        <f t="shared" si="21"/>
        <v>41</v>
      </c>
      <c r="AF17" s="5" t="str">
        <f t="shared" si="22"/>
        <v>TEAM 44</v>
      </c>
      <c r="AG17" s="5" t="str">
        <f t="shared" si="23"/>
        <v>TEAM 41</v>
      </c>
      <c r="AH17" s="27" t="s">
        <v>102</v>
      </c>
      <c r="AI17" s="1" t="str">
        <f t="shared" si="24"/>
        <v>44</v>
      </c>
      <c r="AJ17" s="1" t="str">
        <f t="shared" si="25"/>
        <v>41</v>
      </c>
      <c r="AK17" s="1">
        <f t="shared" si="26"/>
        <v>54</v>
      </c>
      <c r="AL17" s="1">
        <f t="shared" si="27"/>
        <v>51</v>
      </c>
      <c r="AM17" s="5" t="str">
        <f t="shared" si="28"/>
        <v>TEAM 54</v>
      </c>
      <c r="AN17" s="5" t="str">
        <f t="shared" si="29"/>
        <v>TEAM 51</v>
      </c>
      <c r="AO17" s="37" t="s">
        <v>103</v>
      </c>
      <c r="AP17" s="1" t="str">
        <f t="shared" si="30"/>
        <v>54</v>
      </c>
      <c r="AQ17" s="1" t="str">
        <f t="shared" si="31"/>
        <v>51</v>
      </c>
      <c r="AR17" s="1">
        <f t="shared" si="32"/>
        <v>64</v>
      </c>
      <c r="AS17" s="1">
        <f t="shared" si="33"/>
        <v>61</v>
      </c>
      <c r="AT17" s="5" t="str">
        <f t="shared" si="34"/>
        <v>TEAM 64</v>
      </c>
      <c r="AU17" s="5" t="str">
        <f t="shared" si="35"/>
        <v>TEAM 61</v>
      </c>
    </row>
    <row r="18" spans="1:47" ht="14" thickTop="1" thickBot="1" x14ac:dyDescent="0.35">
      <c r="A18" s="32" t="s">
        <v>10</v>
      </c>
      <c r="B18" s="5" t="s">
        <v>95</v>
      </c>
      <c r="C18" s="5" t="s">
        <v>93</v>
      </c>
      <c r="D18" s="33" t="s">
        <v>175</v>
      </c>
      <c r="E18" s="1" t="str">
        <f t="shared" si="0"/>
        <v xml:space="preserve"> 9</v>
      </c>
      <c r="F18" s="1" t="str">
        <f t="shared" si="1"/>
        <v xml:space="preserve"> 3</v>
      </c>
      <c r="G18" s="1">
        <f t="shared" si="2"/>
        <v>19</v>
      </c>
      <c r="H18" s="1">
        <f t="shared" si="3"/>
        <v>13</v>
      </c>
      <c r="I18" s="5" t="str">
        <f t="shared" si="4"/>
        <v>TEAM 19</v>
      </c>
      <c r="J18" s="5" t="str">
        <f t="shared" si="5"/>
        <v>TEAM 13</v>
      </c>
      <c r="K18" s="85" t="s">
        <v>158</v>
      </c>
      <c r="L18" s="85" t="s">
        <v>152</v>
      </c>
      <c r="M18" s="34" t="s">
        <v>11</v>
      </c>
      <c r="N18" s="1" t="str">
        <f t="shared" si="6"/>
        <v>19</v>
      </c>
      <c r="O18" s="1" t="str">
        <f t="shared" si="7"/>
        <v>13</v>
      </c>
      <c r="P18" s="1">
        <f t="shared" si="8"/>
        <v>29</v>
      </c>
      <c r="Q18" s="1">
        <f t="shared" si="9"/>
        <v>23</v>
      </c>
      <c r="R18" s="5" t="str">
        <f t="shared" si="10"/>
        <v>TEAM 29</v>
      </c>
      <c r="S18" s="5" t="str">
        <f t="shared" si="11"/>
        <v>TEAM 23</v>
      </c>
      <c r="T18" s="35" t="s">
        <v>12</v>
      </c>
      <c r="U18" s="1" t="str">
        <f t="shared" si="12"/>
        <v>29</v>
      </c>
      <c r="V18" s="1" t="str">
        <f t="shared" si="13"/>
        <v>23</v>
      </c>
      <c r="W18" s="1">
        <f t="shared" si="14"/>
        <v>39</v>
      </c>
      <c r="X18" s="1">
        <f t="shared" si="15"/>
        <v>33</v>
      </c>
      <c r="Y18" s="5" t="str">
        <f t="shared" si="16"/>
        <v>TEAM 39</v>
      </c>
      <c r="Z18" s="5" t="str">
        <f t="shared" si="17"/>
        <v>TEAM 33</v>
      </c>
      <c r="AA18" s="36" t="s">
        <v>13</v>
      </c>
      <c r="AB18" s="1" t="str">
        <f t="shared" si="18"/>
        <v>39</v>
      </c>
      <c r="AC18" s="1" t="str">
        <f t="shared" si="19"/>
        <v>33</v>
      </c>
      <c r="AD18" s="1">
        <f t="shared" si="20"/>
        <v>49</v>
      </c>
      <c r="AE18" s="1">
        <f t="shared" si="21"/>
        <v>43</v>
      </c>
      <c r="AF18" s="5" t="str">
        <f t="shared" si="22"/>
        <v>TEAM 49</v>
      </c>
      <c r="AG18" s="5" t="str">
        <f t="shared" si="23"/>
        <v>TEAM 43</v>
      </c>
      <c r="AH18" s="27" t="s">
        <v>102</v>
      </c>
      <c r="AI18" s="1" t="str">
        <f t="shared" si="24"/>
        <v>49</v>
      </c>
      <c r="AJ18" s="1" t="str">
        <f t="shared" si="25"/>
        <v>43</v>
      </c>
      <c r="AK18" s="1">
        <f t="shared" si="26"/>
        <v>59</v>
      </c>
      <c r="AL18" s="1">
        <f t="shared" si="27"/>
        <v>53</v>
      </c>
      <c r="AM18" s="5" t="str">
        <f t="shared" si="28"/>
        <v>TEAM 59</v>
      </c>
      <c r="AN18" s="5" t="str">
        <f t="shared" si="29"/>
        <v>TEAM 53</v>
      </c>
      <c r="AO18" s="37" t="s">
        <v>103</v>
      </c>
      <c r="AP18" s="1" t="str">
        <f t="shared" si="30"/>
        <v>59</v>
      </c>
      <c r="AQ18" s="1" t="str">
        <f t="shared" si="31"/>
        <v>53</v>
      </c>
      <c r="AR18" s="1">
        <f t="shared" si="32"/>
        <v>69</v>
      </c>
      <c r="AS18" s="1">
        <f t="shared" si="33"/>
        <v>63</v>
      </c>
      <c r="AT18" s="5" t="str">
        <f t="shared" si="34"/>
        <v>TEAM 69</v>
      </c>
      <c r="AU18" s="5" t="str">
        <f t="shared" si="35"/>
        <v>TEAM 63</v>
      </c>
    </row>
    <row r="19" spans="1:47" ht="14" thickTop="1" thickBot="1" x14ac:dyDescent="0.35">
      <c r="A19" s="32" t="s">
        <v>10</v>
      </c>
      <c r="B19" s="5" t="s">
        <v>98</v>
      </c>
      <c r="C19" s="5" t="s">
        <v>101</v>
      </c>
      <c r="D19" s="33" t="s">
        <v>175</v>
      </c>
      <c r="E19" s="1" t="str">
        <f t="shared" si="0"/>
        <v xml:space="preserve"> 7</v>
      </c>
      <c r="F19" s="1" t="str">
        <f t="shared" si="1"/>
        <v>10</v>
      </c>
      <c r="G19" s="1">
        <f t="shared" si="2"/>
        <v>17</v>
      </c>
      <c r="H19" s="1">
        <f t="shared" si="3"/>
        <v>20</v>
      </c>
      <c r="I19" s="5" t="str">
        <f t="shared" si="4"/>
        <v>TEAM 17</v>
      </c>
      <c r="J19" s="5" t="str">
        <f t="shared" si="5"/>
        <v>TEAM 20</v>
      </c>
      <c r="K19" s="85" t="s">
        <v>156</v>
      </c>
      <c r="L19" s="85" t="s">
        <v>159</v>
      </c>
      <c r="M19" s="34" t="s">
        <v>11</v>
      </c>
      <c r="N19" s="1" t="str">
        <f t="shared" si="6"/>
        <v>17</v>
      </c>
      <c r="O19" s="1" t="str">
        <f t="shared" si="7"/>
        <v>20</v>
      </c>
      <c r="P19" s="1">
        <f t="shared" si="8"/>
        <v>27</v>
      </c>
      <c r="Q19" s="1">
        <f t="shared" si="9"/>
        <v>30</v>
      </c>
      <c r="R19" s="5" t="str">
        <f t="shared" si="10"/>
        <v>TEAM 27</v>
      </c>
      <c r="S19" s="5" t="str">
        <f t="shared" si="11"/>
        <v>TEAM 30</v>
      </c>
      <c r="T19" s="35" t="s">
        <v>12</v>
      </c>
      <c r="U19" s="1" t="str">
        <f t="shared" si="12"/>
        <v>27</v>
      </c>
      <c r="V19" s="1" t="str">
        <f t="shared" si="13"/>
        <v>30</v>
      </c>
      <c r="W19" s="1">
        <f t="shared" si="14"/>
        <v>37</v>
      </c>
      <c r="X19" s="1">
        <f t="shared" si="15"/>
        <v>40</v>
      </c>
      <c r="Y19" s="5" t="str">
        <f t="shared" si="16"/>
        <v>TEAM 37</v>
      </c>
      <c r="Z19" s="5" t="str">
        <f t="shared" si="17"/>
        <v>TEAM 40</v>
      </c>
      <c r="AA19" s="36" t="s">
        <v>13</v>
      </c>
      <c r="AB19" s="1" t="str">
        <f t="shared" si="18"/>
        <v>37</v>
      </c>
      <c r="AC19" s="1" t="str">
        <f t="shared" si="19"/>
        <v>40</v>
      </c>
      <c r="AD19" s="1">
        <f t="shared" si="20"/>
        <v>47</v>
      </c>
      <c r="AE19" s="1">
        <f t="shared" si="21"/>
        <v>50</v>
      </c>
      <c r="AF19" s="5" t="str">
        <f t="shared" si="22"/>
        <v>TEAM 47</v>
      </c>
      <c r="AG19" s="5" t="str">
        <f t="shared" si="23"/>
        <v>TEAM 50</v>
      </c>
      <c r="AH19" s="27" t="s">
        <v>102</v>
      </c>
      <c r="AI19" s="1" t="str">
        <f t="shared" si="24"/>
        <v>47</v>
      </c>
      <c r="AJ19" s="1" t="str">
        <f t="shared" si="25"/>
        <v>50</v>
      </c>
      <c r="AK19" s="1">
        <f t="shared" si="26"/>
        <v>57</v>
      </c>
      <c r="AL19" s="1">
        <f t="shared" si="27"/>
        <v>60</v>
      </c>
      <c r="AM19" s="5" t="str">
        <f t="shared" si="28"/>
        <v>TEAM 57</v>
      </c>
      <c r="AN19" s="5" t="str">
        <f t="shared" si="29"/>
        <v>TEAM 60</v>
      </c>
      <c r="AO19" s="37" t="s">
        <v>103</v>
      </c>
      <c r="AP19" s="1" t="str">
        <f t="shared" si="30"/>
        <v>57</v>
      </c>
      <c r="AQ19" s="1" t="str">
        <f t="shared" si="31"/>
        <v>60</v>
      </c>
      <c r="AR19" s="1">
        <f t="shared" si="32"/>
        <v>67</v>
      </c>
      <c r="AS19" s="1">
        <f t="shared" si="33"/>
        <v>70</v>
      </c>
      <c r="AT19" s="5" t="str">
        <f t="shared" si="34"/>
        <v>TEAM 67</v>
      </c>
      <c r="AU19" s="5" t="str">
        <f t="shared" si="35"/>
        <v>TEAM 70</v>
      </c>
    </row>
    <row r="20" spans="1:47" ht="14" thickTop="1" thickBot="1" x14ac:dyDescent="0.35">
      <c r="A20" s="32" t="s">
        <v>10</v>
      </c>
      <c r="B20" s="5" t="s">
        <v>101</v>
      </c>
      <c r="C20" s="5" t="s">
        <v>94</v>
      </c>
      <c r="D20" s="33" t="s">
        <v>175</v>
      </c>
      <c r="E20" s="1" t="str">
        <f t="shared" si="0"/>
        <v>10</v>
      </c>
      <c r="F20" s="1" t="str">
        <f t="shared" si="1"/>
        <v xml:space="preserve"> 5</v>
      </c>
      <c r="G20" s="1">
        <f t="shared" si="2"/>
        <v>20</v>
      </c>
      <c r="H20" s="1">
        <f t="shared" si="3"/>
        <v>15</v>
      </c>
      <c r="I20" s="5" t="str">
        <f t="shared" si="4"/>
        <v>TEAM 20</v>
      </c>
      <c r="J20" s="5" t="str">
        <f t="shared" si="5"/>
        <v>TEAM 15</v>
      </c>
      <c r="K20" s="85" t="s">
        <v>159</v>
      </c>
      <c r="L20" s="85" t="s">
        <v>154</v>
      </c>
      <c r="M20" s="34" t="s">
        <v>11</v>
      </c>
      <c r="N20" s="1" t="str">
        <f t="shared" si="6"/>
        <v>20</v>
      </c>
      <c r="O20" s="1" t="str">
        <f t="shared" si="7"/>
        <v>15</v>
      </c>
      <c r="P20" s="1">
        <f t="shared" si="8"/>
        <v>30</v>
      </c>
      <c r="Q20" s="1">
        <f t="shared" si="9"/>
        <v>25</v>
      </c>
      <c r="R20" s="5" t="str">
        <f t="shared" si="10"/>
        <v>TEAM 30</v>
      </c>
      <c r="S20" s="5" t="str">
        <f t="shared" si="11"/>
        <v>TEAM 25</v>
      </c>
      <c r="T20" s="35" t="s">
        <v>12</v>
      </c>
      <c r="U20" s="1" t="str">
        <f t="shared" si="12"/>
        <v>30</v>
      </c>
      <c r="V20" s="1" t="str">
        <f t="shared" si="13"/>
        <v>25</v>
      </c>
      <c r="W20" s="1">
        <f t="shared" si="14"/>
        <v>40</v>
      </c>
      <c r="X20" s="1">
        <f t="shared" si="15"/>
        <v>35</v>
      </c>
      <c r="Y20" s="5" t="str">
        <f t="shared" si="16"/>
        <v>TEAM 40</v>
      </c>
      <c r="Z20" s="5" t="str">
        <f t="shared" si="17"/>
        <v>TEAM 35</v>
      </c>
      <c r="AA20" s="36" t="s">
        <v>13</v>
      </c>
      <c r="AB20" s="1" t="str">
        <f t="shared" si="18"/>
        <v>40</v>
      </c>
      <c r="AC20" s="1" t="str">
        <f t="shared" si="19"/>
        <v>35</v>
      </c>
      <c r="AD20" s="1">
        <f t="shared" si="20"/>
        <v>50</v>
      </c>
      <c r="AE20" s="1">
        <f t="shared" si="21"/>
        <v>45</v>
      </c>
      <c r="AF20" s="5" t="str">
        <f t="shared" si="22"/>
        <v>TEAM 50</v>
      </c>
      <c r="AG20" s="5" t="str">
        <f t="shared" si="23"/>
        <v>TEAM 45</v>
      </c>
      <c r="AH20" s="27" t="s">
        <v>102</v>
      </c>
      <c r="AI20" s="1" t="str">
        <f t="shared" si="24"/>
        <v>50</v>
      </c>
      <c r="AJ20" s="1" t="str">
        <f t="shared" si="25"/>
        <v>45</v>
      </c>
      <c r="AK20" s="1">
        <f t="shared" si="26"/>
        <v>60</v>
      </c>
      <c r="AL20" s="1">
        <f t="shared" si="27"/>
        <v>55</v>
      </c>
      <c r="AM20" s="5" t="str">
        <f t="shared" si="28"/>
        <v>TEAM 60</v>
      </c>
      <c r="AN20" s="5" t="str">
        <f t="shared" si="29"/>
        <v>TEAM 55</v>
      </c>
      <c r="AO20" s="37" t="s">
        <v>103</v>
      </c>
      <c r="AP20" s="1" t="str">
        <f t="shared" si="30"/>
        <v>60</v>
      </c>
      <c r="AQ20" s="1" t="str">
        <f t="shared" si="31"/>
        <v>55</v>
      </c>
      <c r="AR20" s="1">
        <f t="shared" si="32"/>
        <v>70</v>
      </c>
      <c r="AS20" s="1">
        <f t="shared" si="33"/>
        <v>65</v>
      </c>
      <c r="AT20" s="5" t="str">
        <f t="shared" si="34"/>
        <v>TEAM 70</v>
      </c>
      <c r="AU20" s="5" t="str">
        <f t="shared" si="35"/>
        <v>TEAM 65</v>
      </c>
    </row>
    <row r="21" spans="1:47" ht="14" thickTop="1" thickBot="1" x14ac:dyDescent="0.35">
      <c r="A21" s="32" t="s">
        <v>10</v>
      </c>
      <c r="B21" s="5" t="s">
        <v>93</v>
      </c>
      <c r="C21" s="5" t="s">
        <v>97</v>
      </c>
      <c r="D21" s="33" t="s">
        <v>175</v>
      </c>
      <c r="E21" s="1" t="str">
        <f t="shared" si="0"/>
        <v xml:space="preserve"> 3</v>
      </c>
      <c r="F21" s="1" t="str">
        <f t="shared" si="1"/>
        <v xml:space="preserve"> 1</v>
      </c>
      <c r="G21" s="1">
        <f t="shared" si="2"/>
        <v>13</v>
      </c>
      <c r="H21" s="1">
        <f t="shared" si="3"/>
        <v>11</v>
      </c>
      <c r="I21" s="5" t="str">
        <f t="shared" si="4"/>
        <v>TEAM 13</v>
      </c>
      <c r="J21" s="5" t="str">
        <f t="shared" si="5"/>
        <v>TEAM 11</v>
      </c>
      <c r="K21" s="85" t="s">
        <v>152</v>
      </c>
      <c r="L21" s="85" t="s">
        <v>150</v>
      </c>
      <c r="M21" s="34" t="s">
        <v>11</v>
      </c>
      <c r="N21" s="1" t="str">
        <f t="shared" si="6"/>
        <v>13</v>
      </c>
      <c r="O21" s="1" t="str">
        <f t="shared" si="7"/>
        <v>11</v>
      </c>
      <c r="P21" s="1">
        <f t="shared" si="8"/>
        <v>23</v>
      </c>
      <c r="Q21" s="1">
        <f t="shared" si="9"/>
        <v>21</v>
      </c>
      <c r="R21" s="5" t="str">
        <f t="shared" si="10"/>
        <v>TEAM 23</v>
      </c>
      <c r="S21" s="5" t="str">
        <f t="shared" si="11"/>
        <v>TEAM 21</v>
      </c>
      <c r="T21" s="35" t="s">
        <v>12</v>
      </c>
      <c r="U21" s="1" t="str">
        <f t="shared" si="12"/>
        <v>23</v>
      </c>
      <c r="V21" s="1" t="str">
        <f t="shared" si="13"/>
        <v>21</v>
      </c>
      <c r="W21" s="1">
        <f t="shared" si="14"/>
        <v>33</v>
      </c>
      <c r="X21" s="1">
        <f t="shared" si="15"/>
        <v>31</v>
      </c>
      <c r="Y21" s="5" t="str">
        <f t="shared" si="16"/>
        <v>TEAM 33</v>
      </c>
      <c r="Z21" s="5" t="str">
        <f t="shared" si="17"/>
        <v>TEAM 31</v>
      </c>
      <c r="AA21" s="36" t="s">
        <v>13</v>
      </c>
      <c r="AB21" s="1" t="str">
        <f t="shared" si="18"/>
        <v>33</v>
      </c>
      <c r="AC21" s="1" t="str">
        <f t="shared" si="19"/>
        <v>31</v>
      </c>
      <c r="AD21" s="1">
        <f t="shared" si="20"/>
        <v>43</v>
      </c>
      <c r="AE21" s="1">
        <f t="shared" si="21"/>
        <v>41</v>
      </c>
      <c r="AF21" s="5" t="str">
        <f t="shared" si="22"/>
        <v>TEAM 43</v>
      </c>
      <c r="AG21" s="5" t="str">
        <f t="shared" si="23"/>
        <v>TEAM 41</v>
      </c>
      <c r="AH21" s="27" t="s">
        <v>102</v>
      </c>
      <c r="AI21" s="1" t="str">
        <f t="shared" si="24"/>
        <v>43</v>
      </c>
      <c r="AJ21" s="1" t="str">
        <f t="shared" si="25"/>
        <v>41</v>
      </c>
      <c r="AK21" s="1">
        <f t="shared" si="26"/>
        <v>53</v>
      </c>
      <c r="AL21" s="1">
        <f t="shared" si="27"/>
        <v>51</v>
      </c>
      <c r="AM21" s="5" t="str">
        <f t="shared" si="28"/>
        <v>TEAM 53</v>
      </c>
      <c r="AN21" s="5" t="str">
        <f t="shared" si="29"/>
        <v>TEAM 51</v>
      </c>
      <c r="AO21" s="37" t="s">
        <v>103</v>
      </c>
      <c r="AP21" s="1" t="str">
        <f t="shared" si="30"/>
        <v>53</v>
      </c>
      <c r="AQ21" s="1" t="str">
        <f t="shared" si="31"/>
        <v>51</v>
      </c>
      <c r="AR21" s="1">
        <f t="shared" si="32"/>
        <v>63</v>
      </c>
      <c r="AS21" s="1">
        <f t="shared" si="33"/>
        <v>61</v>
      </c>
      <c r="AT21" s="5" t="str">
        <f t="shared" si="34"/>
        <v>TEAM 63</v>
      </c>
      <c r="AU21" s="5" t="str">
        <f t="shared" si="35"/>
        <v>TEAM 61</v>
      </c>
    </row>
    <row r="22" spans="1:47" ht="14" thickTop="1" thickBot="1" x14ac:dyDescent="0.35">
      <c r="A22" s="32" t="s">
        <v>10</v>
      </c>
      <c r="B22" s="5" t="s">
        <v>99</v>
      </c>
      <c r="C22" s="5" t="s">
        <v>100</v>
      </c>
      <c r="D22" s="33" t="s">
        <v>175</v>
      </c>
      <c r="E22" s="1" t="str">
        <f t="shared" si="0"/>
        <v xml:space="preserve"> 4</v>
      </c>
      <c r="F22" s="1" t="str">
        <f t="shared" si="1"/>
        <v xml:space="preserve"> 8</v>
      </c>
      <c r="G22" s="1">
        <f t="shared" si="2"/>
        <v>14</v>
      </c>
      <c r="H22" s="1">
        <f t="shared" si="3"/>
        <v>18</v>
      </c>
      <c r="I22" s="5" t="str">
        <f t="shared" si="4"/>
        <v>TEAM 14</v>
      </c>
      <c r="J22" s="5" t="str">
        <f t="shared" si="5"/>
        <v>TEAM 18</v>
      </c>
      <c r="K22" s="85" t="s">
        <v>153</v>
      </c>
      <c r="L22" s="85" t="s">
        <v>157</v>
      </c>
      <c r="M22" s="34" t="s">
        <v>11</v>
      </c>
      <c r="N22" s="1" t="str">
        <f t="shared" si="6"/>
        <v>14</v>
      </c>
      <c r="O22" s="1" t="str">
        <f t="shared" si="7"/>
        <v>18</v>
      </c>
      <c r="P22" s="1">
        <f t="shared" si="8"/>
        <v>24</v>
      </c>
      <c r="Q22" s="1">
        <f t="shared" si="9"/>
        <v>28</v>
      </c>
      <c r="R22" s="5" t="str">
        <f t="shared" si="10"/>
        <v>TEAM 24</v>
      </c>
      <c r="S22" s="5" t="str">
        <f t="shared" si="11"/>
        <v>TEAM 28</v>
      </c>
      <c r="T22" s="35" t="s">
        <v>12</v>
      </c>
      <c r="U22" s="1" t="str">
        <f t="shared" si="12"/>
        <v>24</v>
      </c>
      <c r="V22" s="1" t="str">
        <f t="shared" si="13"/>
        <v>28</v>
      </c>
      <c r="W22" s="1">
        <f t="shared" si="14"/>
        <v>34</v>
      </c>
      <c r="X22" s="1">
        <f t="shared" si="15"/>
        <v>38</v>
      </c>
      <c r="Y22" s="5" t="str">
        <f t="shared" si="16"/>
        <v>TEAM 34</v>
      </c>
      <c r="Z22" s="5" t="str">
        <f t="shared" si="17"/>
        <v>TEAM 38</v>
      </c>
      <c r="AA22" s="36" t="s">
        <v>13</v>
      </c>
      <c r="AB22" s="1" t="str">
        <f t="shared" si="18"/>
        <v>34</v>
      </c>
      <c r="AC22" s="1" t="str">
        <f t="shared" si="19"/>
        <v>38</v>
      </c>
      <c r="AD22" s="1">
        <f t="shared" si="20"/>
        <v>44</v>
      </c>
      <c r="AE22" s="1">
        <f t="shared" si="21"/>
        <v>48</v>
      </c>
      <c r="AF22" s="5" t="str">
        <f t="shared" si="22"/>
        <v>TEAM 44</v>
      </c>
      <c r="AG22" s="5" t="str">
        <f t="shared" si="23"/>
        <v>TEAM 48</v>
      </c>
      <c r="AH22" s="27" t="s">
        <v>102</v>
      </c>
      <c r="AI22" s="1" t="str">
        <f t="shared" si="24"/>
        <v>44</v>
      </c>
      <c r="AJ22" s="1" t="str">
        <f t="shared" si="25"/>
        <v>48</v>
      </c>
      <c r="AK22" s="1">
        <f t="shared" si="26"/>
        <v>54</v>
      </c>
      <c r="AL22" s="1">
        <f t="shared" si="27"/>
        <v>58</v>
      </c>
      <c r="AM22" s="5" t="str">
        <f t="shared" si="28"/>
        <v>TEAM 54</v>
      </c>
      <c r="AN22" s="5" t="str">
        <f t="shared" si="29"/>
        <v>TEAM 58</v>
      </c>
      <c r="AO22" s="37" t="s">
        <v>103</v>
      </c>
      <c r="AP22" s="1" t="str">
        <f t="shared" si="30"/>
        <v>54</v>
      </c>
      <c r="AQ22" s="1" t="str">
        <f t="shared" si="31"/>
        <v>58</v>
      </c>
      <c r="AR22" s="1">
        <f t="shared" si="32"/>
        <v>64</v>
      </c>
      <c r="AS22" s="1">
        <f t="shared" si="33"/>
        <v>68</v>
      </c>
      <c r="AT22" s="5" t="str">
        <f t="shared" si="34"/>
        <v>TEAM 64</v>
      </c>
      <c r="AU22" s="5" t="str">
        <f t="shared" si="35"/>
        <v>TEAM 68</v>
      </c>
    </row>
    <row r="23" spans="1:47" ht="14" thickTop="1" thickBot="1" x14ac:dyDescent="0.35">
      <c r="A23" s="32" t="s">
        <v>10</v>
      </c>
      <c r="B23" s="5" t="s">
        <v>92</v>
      </c>
      <c r="C23" s="5" t="s">
        <v>95</v>
      </c>
      <c r="D23" s="33" t="s">
        <v>175</v>
      </c>
      <c r="E23" s="1" t="str">
        <f t="shared" si="0"/>
        <v xml:space="preserve"> 6</v>
      </c>
      <c r="F23" s="1" t="str">
        <f t="shared" si="1"/>
        <v xml:space="preserve"> 9</v>
      </c>
      <c r="G23" s="1">
        <f t="shared" si="2"/>
        <v>16</v>
      </c>
      <c r="H23" s="1">
        <f t="shared" si="3"/>
        <v>19</v>
      </c>
      <c r="I23" s="5" t="str">
        <f t="shared" si="4"/>
        <v>TEAM 16</v>
      </c>
      <c r="J23" s="5" t="str">
        <f t="shared" si="5"/>
        <v>TEAM 19</v>
      </c>
      <c r="K23" s="85" t="s">
        <v>155</v>
      </c>
      <c r="L23" s="85" t="s">
        <v>158</v>
      </c>
      <c r="M23" s="34" t="s">
        <v>11</v>
      </c>
      <c r="N23" s="1" t="str">
        <f t="shared" si="6"/>
        <v>16</v>
      </c>
      <c r="O23" s="1" t="str">
        <f t="shared" si="7"/>
        <v>19</v>
      </c>
      <c r="P23" s="1">
        <f t="shared" si="8"/>
        <v>26</v>
      </c>
      <c r="Q23" s="1">
        <f t="shared" si="9"/>
        <v>29</v>
      </c>
      <c r="R23" s="5" t="str">
        <f t="shared" si="10"/>
        <v>TEAM 26</v>
      </c>
      <c r="S23" s="5" t="str">
        <f t="shared" si="11"/>
        <v>TEAM 29</v>
      </c>
      <c r="T23" s="35" t="s">
        <v>12</v>
      </c>
      <c r="U23" s="1" t="str">
        <f t="shared" si="12"/>
        <v>26</v>
      </c>
      <c r="V23" s="1" t="str">
        <f t="shared" si="13"/>
        <v>29</v>
      </c>
      <c r="W23" s="1">
        <f t="shared" si="14"/>
        <v>36</v>
      </c>
      <c r="X23" s="1">
        <f t="shared" si="15"/>
        <v>39</v>
      </c>
      <c r="Y23" s="5" t="str">
        <f t="shared" si="16"/>
        <v>TEAM 36</v>
      </c>
      <c r="Z23" s="5" t="str">
        <f t="shared" si="17"/>
        <v>TEAM 39</v>
      </c>
      <c r="AA23" s="36" t="s">
        <v>13</v>
      </c>
      <c r="AB23" s="1" t="str">
        <f t="shared" si="18"/>
        <v>36</v>
      </c>
      <c r="AC23" s="1" t="str">
        <f t="shared" si="19"/>
        <v>39</v>
      </c>
      <c r="AD23" s="1">
        <f t="shared" si="20"/>
        <v>46</v>
      </c>
      <c r="AE23" s="1">
        <f t="shared" si="21"/>
        <v>49</v>
      </c>
      <c r="AF23" s="5" t="str">
        <f t="shared" si="22"/>
        <v>TEAM 46</v>
      </c>
      <c r="AG23" s="5" t="str">
        <f t="shared" si="23"/>
        <v>TEAM 49</v>
      </c>
      <c r="AH23" s="27" t="s">
        <v>102</v>
      </c>
      <c r="AI23" s="1" t="str">
        <f t="shared" si="24"/>
        <v>46</v>
      </c>
      <c r="AJ23" s="1" t="str">
        <f t="shared" si="25"/>
        <v>49</v>
      </c>
      <c r="AK23" s="1">
        <f t="shared" si="26"/>
        <v>56</v>
      </c>
      <c r="AL23" s="1">
        <f t="shared" si="27"/>
        <v>59</v>
      </c>
      <c r="AM23" s="5" t="str">
        <f t="shared" si="28"/>
        <v>TEAM 56</v>
      </c>
      <c r="AN23" s="5" t="str">
        <f t="shared" si="29"/>
        <v>TEAM 59</v>
      </c>
      <c r="AO23" s="37" t="s">
        <v>103</v>
      </c>
      <c r="AP23" s="1" t="str">
        <f t="shared" si="30"/>
        <v>56</v>
      </c>
      <c r="AQ23" s="1" t="str">
        <f t="shared" si="31"/>
        <v>59</v>
      </c>
      <c r="AR23" s="1">
        <f t="shared" si="32"/>
        <v>66</v>
      </c>
      <c r="AS23" s="1">
        <f t="shared" si="33"/>
        <v>69</v>
      </c>
      <c r="AT23" s="5" t="str">
        <f t="shared" si="34"/>
        <v>TEAM 66</v>
      </c>
      <c r="AU23" s="5" t="str">
        <f t="shared" si="35"/>
        <v>TEAM 69</v>
      </c>
    </row>
    <row r="24" spans="1:47" ht="14" thickTop="1" thickBot="1" x14ac:dyDescent="0.35">
      <c r="A24" s="32" t="s">
        <v>10</v>
      </c>
      <c r="B24" s="5" t="s">
        <v>96</v>
      </c>
      <c r="C24" s="5" t="s">
        <v>98</v>
      </c>
      <c r="D24" s="33" t="s">
        <v>175</v>
      </c>
      <c r="E24" s="1" t="str">
        <f t="shared" si="0"/>
        <v xml:space="preserve"> 2</v>
      </c>
      <c r="F24" s="1" t="str">
        <f t="shared" si="1"/>
        <v xml:space="preserve"> 7</v>
      </c>
      <c r="G24" s="1">
        <f t="shared" si="2"/>
        <v>12</v>
      </c>
      <c r="H24" s="1">
        <f t="shared" si="3"/>
        <v>17</v>
      </c>
      <c r="I24" s="5" t="str">
        <f t="shared" si="4"/>
        <v>TEAM 12</v>
      </c>
      <c r="J24" s="5" t="str">
        <f t="shared" si="5"/>
        <v>TEAM 17</v>
      </c>
      <c r="K24" s="85" t="s">
        <v>151</v>
      </c>
      <c r="L24" s="85" t="s">
        <v>156</v>
      </c>
      <c r="M24" s="34" t="s">
        <v>11</v>
      </c>
      <c r="N24" s="1" t="str">
        <f t="shared" si="6"/>
        <v>12</v>
      </c>
      <c r="O24" s="1" t="str">
        <f t="shared" si="7"/>
        <v>17</v>
      </c>
      <c r="P24" s="1">
        <f t="shared" si="8"/>
        <v>22</v>
      </c>
      <c r="Q24" s="1">
        <f t="shared" si="9"/>
        <v>27</v>
      </c>
      <c r="R24" s="5" t="str">
        <f t="shared" si="10"/>
        <v>TEAM 22</v>
      </c>
      <c r="S24" s="5" t="str">
        <f t="shared" si="11"/>
        <v>TEAM 27</v>
      </c>
      <c r="T24" s="35" t="s">
        <v>12</v>
      </c>
      <c r="U24" s="1" t="str">
        <f t="shared" si="12"/>
        <v>22</v>
      </c>
      <c r="V24" s="1" t="str">
        <f t="shared" si="13"/>
        <v>27</v>
      </c>
      <c r="W24" s="1">
        <f t="shared" si="14"/>
        <v>32</v>
      </c>
      <c r="X24" s="1">
        <f t="shared" si="15"/>
        <v>37</v>
      </c>
      <c r="Y24" s="5" t="str">
        <f t="shared" si="16"/>
        <v>TEAM 32</v>
      </c>
      <c r="Z24" s="5" t="str">
        <f t="shared" si="17"/>
        <v>TEAM 37</v>
      </c>
      <c r="AA24" s="36" t="s">
        <v>13</v>
      </c>
      <c r="AB24" s="1" t="str">
        <f t="shared" si="18"/>
        <v>32</v>
      </c>
      <c r="AC24" s="1" t="str">
        <f t="shared" si="19"/>
        <v>37</v>
      </c>
      <c r="AD24" s="1">
        <f t="shared" si="20"/>
        <v>42</v>
      </c>
      <c r="AE24" s="1">
        <f t="shared" si="21"/>
        <v>47</v>
      </c>
      <c r="AF24" s="5" t="str">
        <f t="shared" si="22"/>
        <v>TEAM 42</v>
      </c>
      <c r="AG24" s="5" t="str">
        <f t="shared" si="23"/>
        <v>TEAM 47</v>
      </c>
      <c r="AH24" s="27" t="s">
        <v>102</v>
      </c>
      <c r="AI24" s="1" t="str">
        <f t="shared" si="24"/>
        <v>42</v>
      </c>
      <c r="AJ24" s="1" t="str">
        <f t="shared" si="25"/>
        <v>47</v>
      </c>
      <c r="AK24" s="1">
        <f t="shared" si="26"/>
        <v>52</v>
      </c>
      <c r="AL24" s="1">
        <f t="shared" si="27"/>
        <v>57</v>
      </c>
      <c r="AM24" s="5" t="str">
        <f t="shared" si="28"/>
        <v>TEAM 52</v>
      </c>
      <c r="AN24" s="5" t="str">
        <f t="shared" si="29"/>
        <v>TEAM 57</v>
      </c>
      <c r="AO24" s="37" t="s">
        <v>103</v>
      </c>
      <c r="AP24" s="1" t="str">
        <f t="shared" si="30"/>
        <v>52</v>
      </c>
      <c r="AQ24" s="1" t="str">
        <f t="shared" si="31"/>
        <v>57</v>
      </c>
      <c r="AR24" s="1">
        <f t="shared" si="32"/>
        <v>62</v>
      </c>
      <c r="AS24" s="1">
        <f t="shared" si="33"/>
        <v>67</v>
      </c>
      <c r="AT24" s="5" t="str">
        <f t="shared" si="34"/>
        <v>TEAM 62</v>
      </c>
      <c r="AU24" s="5" t="str">
        <f t="shared" si="35"/>
        <v>TEAM 67</v>
      </c>
    </row>
    <row r="25" spans="1:47" ht="14" thickTop="1" thickBot="1" x14ac:dyDescent="0.35">
      <c r="A25" s="32" t="s">
        <v>10</v>
      </c>
      <c r="B25" s="5" t="s">
        <v>97</v>
      </c>
      <c r="C25" s="5" t="s">
        <v>92</v>
      </c>
      <c r="D25" s="33" t="s">
        <v>175</v>
      </c>
      <c r="E25" s="1" t="str">
        <f t="shared" si="0"/>
        <v xml:space="preserve"> 1</v>
      </c>
      <c r="F25" s="1" t="str">
        <f t="shared" si="1"/>
        <v xml:space="preserve"> 6</v>
      </c>
      <c r="G25" s="1">
        <f t="shared" si="2"/>
        <v>11</v>
      </c>
      <c r="H25" s="1">
        <f t="shared" si="3"/>
        <v>16</v>
      </c>
      <c r="I25" s="5" t="str">
        <f t="shared" si="4"/>
        <v>TEAM 11</v>
      </c>
      <c r="J25" s="5" t="str">
        <f t="shared" si="5"/>
        <v>TEAM 16</v>
      </c>
      <c r="K25" s="85" t="s">
        <v>150</v>
      </c>
      <c r="L25" s="85" t="s">
        <v>155</v>
      </c>
      <c r="M25" s="34" t="s">
        <v>11</v>
      </c>
      <c r="N25" s="1" t="str">
        <f t="shared" si="6"/>
        <v>11</v>
      </c>
      <c r="O25" s="1" t="str">
        <f t="shared" si="7"/>
        <v>16</v>
      </c>
      <c r="P25" s="1">
        <f t="shared" si="8"/>
        <v>21</v>
      </c>
      <c r="Q25" s="1">
        <f t="shared" si="9"/>
        <v>26</v>
      </c>
      <c r="R25" s="5" t="str">
        <f t="shared" si="10"/>
        <v>TEAM 21</v>
      </c>
      <c r="S25" s="5" t="str">
        <f t="shared" si="11"/>
        <v>TEAM 26</v>
      </c>
      <c r="T25" s="35" t="s">
        <v>12</v>
      </c>
      <c r="U25" s="1" t="str">
        <f t="shared" si="12"/>
        <v>21</v>
      </c>
      <c r="V25" s="1" t="str">
        <f t="shared" si="13"/>
        <v>26</v>
      </c>
      <c r="W25" s="1">
        <f t="shared" si="14"/>
        <v>31</v>
      </c>
      <c r="X25" s="1">
        <f t="shared" si="15"/>
        <v>36</v>
      </c>
      <c r="Y25" s="5" t="str">
        <f t="shared" si="16"/>
        <v>TEAM 31</v>
      </c>
      <c r="Z25" s="5" t="str">
        <f t="shared" si="17"/>
        <v>TEAM 36</v>
      </c>
      <c r="AA25" s="36" t="s">
        <v>13</v>
      </c>
      <c r="AB25" s="1" t="str">
        <f t="shared" si="18"/>
        <v>31</v>
      </c>
      <c r="AC25" s="1" t="str">
        <f t="shared" si="19"/>
        <v>36</v>
      </c>
      <c r="AD25" s="1">
        <f t="shared" si="20"/>
        <v>41</v>
      </c>
      <c r="AE25" s="1">
        <f t="shared" si="21"/>
        <v>46</v>
      </c>
      <c r="AF25" s="5" t="str">
        <f t="shared" si="22"/>
        <v>TEAM 41</v>
      </c>
      <c r="AG25" s="5" t="str">
        <f t="shared" si="23"/>
        <v>TEAM 46</v>
      </c>
      <c r="AH25" s="27" t="s">
        <v>102</v>
      </c>
      <c r="AI25" s="1" t="str">
        <f t="shared" si="24"/>
        <v>41</v>
      </c>
      <c r="AJ25" s="1" t="str">
        <f t="shared" si="25"/>
        <v>46</v>
      </c>
      <c r="AK25" s="1">
        <f t="shared" si="26"/>
        <v>51</v>
      </c>
      <c r="AL25" s="1">
        <f t="shared" si="27"/>
        <v>56</v>
      </c>
      <c r="AM25" s="5" t="str">
        <f t="shared" si="28"/>
        <v>TEAM 51</v>
      </c>
      <c r="AN25" s="5" t="str">
        <f t="shared" si="29"/>
        <v>TEAM 56</v>
      </c>
      <c r="AO25" s="37" t="s">
        <v>103</v>
      </c>
      <c r="AP25" s="1" t="str">
        <f t="shared" si="30"/>
        <v>51</v>
      </c>
      <c r="AQ25" s="1" t="str">
        <f t="shared" si="31"/>
        <v>56</v>
      </c>
      <c r="AR25" s="1">
        <f t="shared" si="32"/>
        <v>61</v>
      </c>
      <c r="AS25" s="1">
        <f t="shared" si="33"/>
        <v>66</v>
      </c>
      <c r="AT25" s="5" t="str">
        <f t="shared" si="34"/>
        <v>TEAM 61</v>
      </c>
      <c r="AU25" s="5" t="str">
        <f t="shared" si="35"/>
        <v>TEAM 66</v>
      </c>
    </row>
    <row r="26" spans="1:47" ht="14" thickTop="1" thickBot="1" x14ac:dyDescent="0.35">
      <c r="A26" s="32" t="s">
        <v>10</v>
      </c>
      <c r="B26" s="5" t="s">
        <v>101</v>
      </c>
      <c r="C26" s="5" t="s">
        <v>96</v>
      </c>
      <c r="D26" s="33" t="s">
        <v>175</v>
      </c>
      <c r="E26" s="1" t="str">
        <f t="shared" si="0"/>
        <v>10</v>
      </c>
      <c r="F26" s="1" t="str">
        <f t="shared" si="1"/>
        <v xml:space="preserve"> 2</v>
      </c>
      <c r="G26" s="1">
        <f t="shared" si="2"/>
        <v>20</v>
      </c>
      <c r="H26" s="1">
        <f t="shared" si="3"/>
        <v>12</v>
      </c>
      <c r="I26" s="5" t="str">
        <f t="shared" si="4"/>
        <v>TEAM 20</v>
      </c>
      <c r="J26" s="5" t="str">
        <f t="shared" si="5"/>
        <v>TEAM 12</v>
      </c>
      <c r="K26" s="85" t="s">
        <v>159</v>
      </c>
      <c r="L26" s="85" t="s">
        <v>151</v>
      </c>
      <c r="M26" s="34" t="s">
        <v>11</v>
      </c>
      <c r="N26" s="1" t="str">
        <f t="shared" si="6"/>
        <v>20</v>
      </c>
      <c r="O26" s="1" t="str">
        <f t="shared" si="7"/>
        <v>12</v>
      </c>
      <c r="P26" s="1">
        <f t="shared" si="8"/>
        <v>30</v>
      </c>
      <c r="Q26" s="1">
        <f t="shared" si="9"/>
        <v>22</v>
      </c>
      <c r="R26" s="5" t="str">
        <f t="shared" si="10"/>
        <v>TEAM 30</v>
      </c>
      <c r="S26" s="5" t="str">
        <f t="shared" si="11"/>
        <v>TEAM 22</v>
      </c>
      <c r="T26" s="35" t="s">
        <v>12</v>
      </c>
      <c r="U26" s="1" t="str">
        <f t="shared" si="12"/>
        <v>30</v>
      </c>
      <c r="V26" s="1" t="str">
        <f t="shared" si="13"/>
        <v>22</v>
      </c>
      <c r="W26" s="1">
        <f t="shared" si="14"/>
        <v>40</v>
      </c>
      <c r="X26" s="1">
        <f t="shared" si="15"/>
        <v>32</v>
      </c>
      <c r="Y26" s="5" t="str">
        <f t="shared" si="16"/>
        <v>TEAM 40</v>
      </c>
      <c r="Z26" s="5" t="str">
        <f t="shared" si="17"/>
        <v>TEAM 32</v>
      </c>
      <c r="AA26" s="36" t="s">
        <v>13</v>
      </c>
      <c r="AB26" s="1" t="str">
        <f t="shared" si="18"/>
        <v>40</v>
      </c>
      <c r="AC26" s="1" t="str">
        <f t="shared" si="19"/>
        <v>32</v>
      </c>
      <c r="AD26" s="1">
        <f t="shared" si="20"/>
        <v>50</v>
      </c>
      <c r="AE26" s="1">
        <f t="shared" si="21"/>
        <v>42</v>
      </c>
      <c r="AF26" s="5" t="str">
        <f t="shared" si="22"/>
        <v>TEAM 50</v>
      </c>
      <c r="AG26" s="5" t="str">
        <f t="shared" si="23"/>
        <v>TEAM 42</v>
      </c>
      <c r="AH26" s="27" t="s">
        <v>102</v>
      </c>
      <c r="AI26" s="1" t="str">
        <f t="shared" si="24"/>
        <v>50</v>
      </c>
      <c r="AJ26" s="1" t="str">
        <f t="shared" si="25"/>
        <v>42</v>
      </c>
      <c r="AK26" s="1">
        <f t="shared" si="26"/>
        <v>60</v>
      </c>
      <c r="AL26" s="1">
        <f t="shared" si="27"/>
        <v>52</v>
      </c>
      <c r="AM26" s="5" t="str">
        <f t="shared" si="28"/>
        <v>TEAM 60</v>
      </c>
      <c r="AN26" s="5" t="str">
        <f t="shared" si="29"/>
        <v>TEAM 52</v>
      </c>
      <c r="AO26" s="37" t="s">
        <v>103</v>
      </c>
      <c r="AP26" s="1" t="str">
        <f t="shared" si="30"/>
        <v>60</v>
      </c>
      <c r="AQ26" s="1" t="str">
        <f t="shared" si="31"/>
        <v>52</v>
      </c>
      <c r="AR26" s="1">
        <f t="shared" si="32"/>
        <v>70</v>
      </c>
      <c r="AS26" s="1">
        <f t="shared" si="33"/>
        <v>62</v>
      </c>
      <c r="AT26" s="5" t="str">
        <f t="shared" si="34"/>
        <v>TEAM 70</v>
      </c>
      <c r="AU26" s="5" t="str">
        <f t="shared" si="35"/>
        <v>TEAM 62</v>
      </c>
    </row>
    <row r="27" spans="1:47" ht="14" thickTop="1" thickBot="1" x14ac:dyDescent="0.35">
      <c r="A27" s="32" t="s">
        <v>10</v>
      </c>
      <c r="B27" s="5" t="s">
        <v>99</v>
      </c>
      <c r="C27" s="5" t="s">
        <v>94</v>
      </c>
      <c r="D27" s="33" t="s">
        <v>175</v>
      </c>
      <c r="E27" s="1" t="str">
        <f t="shared" si="0"/>
        <v xml:space="preserve"> 4</v>
      </c>
      <c r="F27" s="1" t="str">
        <f t="shared" si="1"/>
        <v xml:space="preserve"> 5</v>
      </c>
      <c r="G27" s="1">
        <f t="shared" si="2"/>
        <v>14</v>
      </c>
      <c r="H27" s="1">
        <f t="shared" si="3"/>
        <v>15</v>
      </c>
      <c r="I27" s="5" t="str">
        <f t="shared" si="4"/>
        <v>TEAM 14</v>
      </c>
      <c r="J27" s="5" t="str">
        <f t="shared" si="5"/>
        <v>TEAM 15</v>
      </c>
      <c r="K27" s="85" t="s">
        <v>153</v>
      </c>
      <c r="L27" s="85" t="s">
        <v>154</v>
      </c>
      <c r="M27" s="34" t="s">
        <v>11</v>
      </c>
      <c r="N27" s="1" t="str">
        <f t="shared" si="6"/>
        <v>14</v>
      </c>
      <c r="O27" s="1" t="str">
        <f t="shared" si="7"/>
        <v>15</v>
      </c>
      <c r="P27" s="1">
        <f t="shared" si="8"/>
        <v>24</v>
      </c>
      <c r="Q27" s="1">
        <f t="shared" si="9"/>
        <v>25</v>
      </c>
      <c r="R27" s="5" t="str">
        <f t="shared" si="10"/>
        <v>TEAM 24</v>
      </c>
      <c r="S27" s="5" t="str">
        <f t="shared" si="11"/>
        <v>TEAM 25</v>
      </c>
      <c r="T27" s="35" t="s">
        <v>12</v>
      </c>
      <c r="U27" s="1" t="str">
        <f t="shared" si="12"/>
        <v>24</v>
      </c>
      <c r="V27" s="1" t="str">
        <f t="shared" si="13"/>
        <v>25</v>
      </c>
      <c r="W27" s="1">
        <f t="shared" si="14"/>
        <v>34</v>
      </c>
      <c r="X27" s="1">
        <f t="shared" si="15"/>
        <v>35</v>
      </c>
      <c r="Y27" s="5" t="str">
        <f t="shared" si="16"/>
        <v>TEAM 34</v>
      </c>
      <c r="Z27" s="5" t="str">
        <f t="shared" si="17"/>
        <v>TEAM 35</v>
      </c>
      <c r="AA27" s="36" t="s">
        <v>13</v>
      </c>
      <c r="AB27" s="1" t="str">
        <f t="shared" si="18"/>
        <v>34</v>
      </c>
      <c r="AC27" s="1" t="str">
        <f t="shared" si="19"/>
        <v>35</v>
      </c>
      <c r="AD27" s="1">
        <f t="shared" si="20"/>
        <v>44</v>
      </c>
      <c r="AE27" s="1">
        <f t="shared" si="21"/>
        <v>45</v>
      </c>
      <c r="AF27" s="5" t="str">
        <f t="shared" si="22"/>
        <v>TEAM 44</v>
      </c>
      <c r="AG27" s="5" t="str">
        <f t="shared" si="23"/>
        <v>TEAM 45</v>
      </c>
      <c r="AH27" s="27" t="s">
        <v>102</v>
      </c>
      <c r="AI27" s="1" t="str">
        <f t="shared" si="24"/>
        <v>44</v>
      </c>
      <c r="AJ27" s="1" t="str">
        <f t="shared" si="25"/>
        <v>45</v>
      </c>
      <c r="AK27" s="1">
        <f t="shared" si="26"/>
        <v>54</v>
      </c>
      <c r="AL27" s="1">
        <f t="shared" si="27"/>
        <v>55</v>
      </c>
      <c r="AM27" s="5" t="str">
        <f t="shared" si="28"/>
        <v>TEAM 54</v>
      </c>
      <c r="AN27" s="5" t="str">
        <f t="shared" si="29"/>
        <v>TEAM 55</v>
      </c>
      <c r="AO27" s="37" t="s">
        <v>103</v>
      </c>
      <c r="AP27" s="1" t="str">
        <f t="shared" si="30"/>
        <v>54</v>
      </c>
      <c r="AQ27" s="1" t="str">
        <f t="shared" si="31"/>
        <v>55</v>
      </c>
      <c r="AR27" s="1">
        <f t="shared" si="32"/>
        <v>64</v>
      </c>
      <c r="AS27" s="1">
        <f t="shared" si="33"/>
        <v>65</v>
      </c>
      <c r="AT27" s="5" t="str">
        <f t="shared" si="34"/>
        <v>TEAM 64</v>
      </c>
      <c r="AU27" s="5" t="str">
        <f t="shared" si="35"/>
        <v>TEAM 65</v>
      </c>
    </row>
    <row r="28" spans="1:47" ht="14" thickTop="1" thickBot="1" x14ac:dyDescent="0.35">
      <c r="A28" s="32" t="s">
        <v>10</v>
      </c>
      <c r="B28" s="5" t="s">
        <v>100</v>
      </c>
      <c r="C28" s="5" t="s">
        <v>93</v>
      </c>
      <c r="D28" s="33" t="s">
        <v>175</v>
      </c>
      <c r="E28" s="1" t="str">
        <f t="shared" ref="E28:E91" si="36">RIGHT(B28,2)</f>
        <v xml:space="preserve"> 8</v>
      </c>
      <c r="F28" s="1" t="str">
        <f t="shared" ref="F28:F91" si="37">RIGHT(C28,2)</f>
        <v xml:space="preserve"> 3</v>
      </c>
      <c r="G28" s="1">
        <f t="shared" ref="G28:G91" si="38">E28+10</f>
        <v>18</v>
      </c>
      <c r="H28" s="1">
        <f t="shared" ref="H28:H91" si="39">F28+10</f>
        <v>13</v>
      </c>
      <c r="I28" s="5" t="str">
        <f t="shared" ref="I28:I91" si="40">CONCATENATE("TEAM ",G28)</f>
        <v>TEAM 18</v>
      </c>
      <c r="J28" s="5" t="str">
        <f t="shared" ref="J28:J91" si="41">CONCATENATE("TEAM ",H28)</f>
        <v>TEAM 13</v>
      </c>
      <c r="K28" s="85" t="s">
        <v>157</v>
      </c>
      <c r="L28" s="85" t="s">
        <v>152</v>
      </c>
      <c r="M28" s="34" t="s">
        <v>11</v>
      </c>
      <c r="N28" s="1" t="str">
        <f t="shared" si="6"/>
        <v>18</v>
      </c>
      <c r="O28" s="1" t="str">
        <f t="shared" si="7"/>
        <v>13</v>
      </c>
      <c r="P28" s="1">
        <f t="shared" si="8"/>
        <v>28</v>
      </c>
      <c r="Q28" s="1">
        <f t="shared" si="9"/>
        <v>23</v>
      </c>
      <c r="R28" s="5" t="str">
        <f t="shared" si="10"/>
        <v>TEAM 28</v>
      </c>
      <c r="S28" s="5" t="str">
        <f t="shared" si="11"/>
        <v>TEAM 23</v>
      </c>
      <c r="T28" s="35" t="s">
        <v>12</v>
      </c>
      <c r="U28" s="1" t="str">
        <f t="shared" si="12"/>
        <v>28</v>
      </c>
      <c r="V28" s="1" t="str">
        <f t="shared" si="13"/>
        <v>23</v>
      </c>
      <c r="W28" s="1">
        <f t="shared" si="14"/>
        <v>38</v>
      </c>
      <c r="X28" s="1">
        <f t="shared" si="15"/>
        <v>33</v>
      </c>
      <c r="Y28" s="5" t="str">
        <f t="shared" si="16"/>
        <v>TEAM 38</v>
      </c>
      <c r="Z28" s="5" t="str">
        <f t="shared" si="17"/>
        <v>TEAM 33</v>
      </c>
      <c r="AA28" s="36" t="s">
        <v>13</v>
      </c>
      <c r="AB28" s="1" t="str">
        <f t="shared" si="18"/>
        <v>38</v>
      </c>
      <c r="AC28" s="1" t="str">
        <f t="shared" si="19"/>
        <v>33</v>
      </c>
      <c r="AD28" s="1">
        <f t="shared" si="20"/>
        <v>48</v>
      </c>
      <c r="AE28" s="1">
        <f t="shared" si="21"/>
        <v>43</v>
      </c>
      <c r="AF28" s="5" t="str">
        <f t="shared" si="22"/>
        <v>TEAM 48</v>
      </c>
      <c r="AG28" s="5" t="str">
        <f t="shared" si="23"/>
        <v>TEAM 43</v>
      </c>
      <c r="AH28" s="27" t="s">
        <v>102</v>
      </c>
      <c r="AI28" s="1" t="str">
        <f t="shared" si="24"/>
        <v>48</v>
      </c>
      <c r="AJ28" s="1" t="str">
        <f t="shared" si="25"/>
        <v>43</v>
      </c>
      <c r="AK28" s="1">
        <f t="shared" si="26"/>
        <v>58</v>
      </c>
      <c r="AL28" s="1">
        <f t="shared" si="27"/>
        <v>53</v>
      </c>
      <c r="AM28" s="5" t="str">
        <f t="shared" si="28"/>
        <v>TEAM 58</v>
      </c>
      <c r="AN28" s="5" t="str">
        <f t="shared" si="29"/>
        <v>TEAM 53</v>
      </c>
      <c r="AO28" s="37" t="s">
        <v>103</v>
      </c>
      <c r="AP28" s="1" t="str">
        <f t="shared" si="30"/>
        <v>58</v>
      </c>
      <c r="AQ28" s="1" t="str">
        <f t="shared" si="31"/>
        <v>53</v>
      </c>
      <c r="AR28" s="1">
        <f t="shared" si="32"/>
        <v>68</v>
      </c>
      <c r="AS28" s="1">
        <f t="shared" si="33"/>
        <v>63</v>
      </c>
      <c r="AT28" s="5" t="str">
        <f t="shared" si="34"/>
        <v>TEAM 68</v>
      </c>
      <c r="AU28" s="5" t="str">
        <f t="shared" si="35"/>
        <v>TEAM 63</v>
      </c>
    </row>
    <row r="29" spans="1:47" ht="14" thickTop="1" thickBot="1" x14ac:dyDescent="0.35">
      <c r="A29" s="32" t="s">
        <v>10</v>
      </c>
      <c r="B29" s="5" t="s">
        <v>98</v>
      </c>
      <c r="C29" s="5" t="s">
        <v>95</v>
      </c>
      <c r="D29" s="33" t="s">
        <v>175</v>
      </c>
      <c r="E29" s="1" t="str">
        <f t="shared" si="36"/>
        <v xml:space="preserve"> 7</v>
      </c>
      <c r="F29" s="1" t="str">
        <f t="shared" si="37"/>
        <v xml:space="preserve"> 9</v>
      </c>
      <c r="G29" s="1">
        <f t="shared" si="38"/>
        <v>17</v>
      </c>
      <c r="H29" s="1">
        <f t="shared" si="39"/>
        <v>19</v>
      </c>
      <c r="I29" s="5" t="str">
        <f t="shared" si="40"/>
        <v>TEAM 17</v>
      </c>
      <c r="J29" s="5" t="str">
        <f t="shared" si="41"/>
        <v>TEAM 19</v>
      </c>
      <c r="K29" s="85" t="s">
        <v>156</v>
      </c>
      <c r="L29" s="85" t="s">
        <v>158</v>
      </c>
      <c r="M29" s="34" t="s">
        <v>11</v>
      </c>
      <c r="N29" s="1" t="str">
        <f t="shared" si="6"/>
        <v>17</v>
      </c>
      <c r="O29" s="1" t="str">
        <f t="shared" si="7"/>
        <v>19</v>
      </c>
      <c r="P29" s="1">
        <f t="shared" si="8"/>
        <v>27</v>
      </c>
      <c r="Q29" s="1">
        <f t="shared" si="9"/>
        <v>29</v>
      </c>
      <c r="R29" s="5" t="str">
        <f t="shared" si="10"/>
        <v>TEAM 27</v>
      </c>
      <c r="S29" s="5" t="str">
        <f t="shared" si="11"/>
        <v>TEAM 29</v>
      </c>
      <c r="T29" s="35" t="s">
        <v>12</v>
      </c>
      <c r="U29" s="1" t="str">
        <f t="shared" si="12"/>
        <v>27</v>
      </c>
      <c r="V29" s="1" t="str">
        <f t="shared" si="13"/>
        <v>29</v>
      </c>
      <c r="W29" s="1">
        <f t="shared" si="14"/>
        <v>37</v>
      </c>
      <c r="X29" s="1">
        <f t="shared" si="15"/>
        <v>39</v>
      </c>
      <c r="Y29" s="5" t="str">
        <f t="shared" si="16"/>
        <v>TEAM 37</v>
      </c>
      <c r="Z29" s="5" t="str">
        <f t="shared" si="17"/>
        <v>TEAM 39</v>
      </c>
      <c r="AA29" s="36" t="s">
        <v>13</v>
      </c>
      <c r="AB29" s="1" t="str">
        <f t="shared" si="18"/>
        <v>37</v>
      </c>
      <c r="AC29" s="1" t="str">
        <f t="shared" si="19"/>
        <v>39</v>
      </c>
      <c r="AD29" s="1">
        <f t="shared" si="20"/>
        <v>47</v>
      </c>
      <c r="AE29" s="1">
        <f t="shared" si="21"/>
        <v>49</v>
      </c>
      <c r="AF29" s="5" t="str">
        <f t="shared" si="22"/>
        <v>TEAM 47</v>
      </c>
      <c r="AG29" s="5" t="str">
        <f t="shared" si="23"/>
        <v>TEAM 49</v>
      </c>
      <c r="AH29" s="27" t="s">
        <v>102</v>
      </c>
      <c r="AI29" s="1" t="str">
        <f t="shared" si="24"/>
        <v>47</v>
      </c>
      <c r="AJ29" s="1" t="str">
        <f t="shared" si="25"/>
        <v>49</v>
      </c>
      <c r="AK29" s="1">
        <f t="shared" si="26"/>
        <v>57</v>
      </c>
      <c r="AL29" s="1">
        <f t="shared" si="27"/>
        <v>59</v>
      </c>
      <c r="AM29" s="5" t="str">
        <f t="shared" si="28"/>
        <v>TEAM 57</v>
      </c>
      <c r="AN29" s="5" t="str">
        <f t="shared" si="29"/>
        <v>TEAM 59</v>
      </c>
      <c r="AO29" s="37" t="s">
        <v>103</v>
      </c>
      <c r="AP29" s="1" t="str">
        <f t="shared" si="30"/>
        <v>57</v>
      </c>
      <c r="AQ29" s="1" t="str">
        <f t="shared" si="31"/>
        <v>59</v>
      </c>
      <c r="AR29" s="1">
        <f t="shared" si="32"/>
        <v>67</v>
      </c>
      <c r="AS29" s="1">
        <f t="shared" si="33"/>
        <v>69</v>
      </c>
      <c r="AT29" s="5" t="str">
        <f t="shared" si="34"/>
        <v>TEAM 67</v>
      </c>
      <c r="AU29" s="5" t="str">
        <f t="shared" si="35"/>
        <v>TEAM 69</v>
      </c>
    </row>
    <row r="30" spans="1:47" ht="14" thickTop="1" thickBot="1" x14ac:dyDescent="0.35">
      <c r="A30" s="32" t="s">
        <v>10</v>
      </c>
      <c r="B30" s="5" t="s">
        <v>95</v>
      </c>
      <c r="C30" s="5" t="s">
        <v>101</v>
      </c>
      <c r="D30" s="33" t="s">
        <v>175</v>
      </c>
      <c r="E30" s="1" t="str">
        <f t="shared" si="36"/>
        <v xml:space="preserve"> 9</v>
      </c>
      <c r="F30" s="1" t="str">
        <f t="shared" si="37"/>
        <v>10</v>
      </c>
      <c r="G30" s="1">
        <f t="shared" si="38"/>
        <v>19</v>
      </c>
      <c r="H30" s="1">
        <f t="shared" si="39"/>
        <v>20</v>
      </c>
      <c r="I30" s="5" t="str">
        <f t="shared" si="40"/>
        <v>TEAM 19</v>
      </c>
      <c r="J30" s="5" t="str">
        <f t="shared" si="41"/>
        <v>TEAM 20</v>
      </c>
      <c r="K30" s="85" t="s">
        <v>158</v>
      </c>
      <c r="L30" s="85" t="s">
        <v>159</v>
      </c>
      <c r="M30" s="34" t="s">
        <v>11</v>
      </c>
      <c r="N30" s="1" t="str">
        <f t="shared" si="6"/>
        <v>19</v>
      </c>
      <c r="O30" s="1" t="str">
        <f t="shared" si="7"/>
        <v>20</v>
      </c>
      <c r="P30" s="1">
        <f t="shared" si="8"/>
        <v>29</v>
      </c>
      <c r="Q30" s="1">
        <f t="shared" si="9"/>
        <v>30</v>
      </c>
      <c r="R30" s="5" t="str">
        <f t="shared" si="10"/>
        <v>TEAM 29</v>
      </c>
      <c r="S30" s="5" t="str">
        <f t="shared" si="11"/>
        <v>TEAM 30</v>
      </c>
      <c r="T30" s="35" t="s">
        <v>12</v>
      </c>
      <c r="U30" s="1" t="str">
        <f t="shared" si="12"/>
        <v>29</v>
      </c>
      <c r="V30" s="1" t="str">
        <f t="shared" si="13"/>
        <v>30</v>
      </c>
      <c r="W30" s="1">
        <f t="shared" si="14"/>
        <v>39</v>
      </c>
      <c r="X30" s="1">
        <f t="shared" si="15"/>
        <v>40</v>
      </c>
      <c r="Y30" s="5" t="str">
        <f t="shared" si="16"/>
        <v>TEAM 39</v>
      </c>
      <c r="Z30" s="5" t="str">
        <f t="shared" si="17"/>
        <v>TEAM 40</v>
      </c>
      <c r="AA30" s="36" t="s">
        <v>13</v>
      </c>
      <c r="AB30" s="1" t="str">
        <f t="shared" si="18"/>
        <v>39</v>
      </c>
      <c r="AC30" s="1" t="str">
        <f t="shared" si="19"/>
        <v>40</v>
      </c>
      <c r="AD30" s="1">
        <f t="shared" si="20"/>
        <v>49</v>
      </c>
      <c r="AE30" s="1">
        <f t="shared" si="21"/>
        <v>50</v>
      </c>
      <c r="AF30" s="5" t="str">
        <f t="shared" si="22"/>
        <v>TEAM 49</v>
      </c>
      <c r="AG30" s="5" t="str">
        <f t="shared" si="23"/>
        <v>TEAM 50</v>
      </c>
      <c r="AH30" s="27" t="s">
        <v>102</v>
      </c>
      <c r="AI30" s="1" t="str">
        <f t="shared" si="24"/>
        <v>49</v>
      </c>
      <c r="AJ30" s="1" t="str">
        <f t="shared" si="25"/>
        <v>50</v>
      </c>
      <c r="AK30" s="1">
        <f t="shared" si="26"/>
        <v>59</v>
      </c>
      <c r="AL30" s="1">
        <f t="shared" si="27"/>
        <v>60</v>
      </c>
      <c r="AM30" s="5" t="str">
        <f t="shared" si="28"/>
        <v>TEAM 59</v>
      </c>
      <c r="AN30" s="5" t="str">
        <f t="shared" si="29"/>
        <v>TEAM 60</v>
      </c>
      <c r="AO30" s="37" t="s">
        <v>103</v>
      </c>
      <c r="AP30" s="1" t="str">
        <f t="shared" si="30"/>
        <v>59</v>
      </c>
      <c r="AQ30" s="1" t="str">
        <f t="shared" si="31"/>
        <v>60</v>
      </c>
      <c r="AR30" s="1">
        <f t="shared" si="32"/>
        <v>69</v>
      </c>
      <c r="AS30" s="1">
        <f t="shared" si="33"/>
        <v>70</v>
      </c>
      <c r="AT30" s="5" t="str">
        <f t="shared" si="34"/>
        <v>TEAM 69</v>
      </c>
      <c r="AU30" s="5" t="str">
        <f t="shared" si="35"/>
        <v>TEAM 70</v>
      </c>
    </row>
    <row r="31" spans="1:47" ht="14" thickTop="1" thickBot="1" x14ac:dyDescent="0.35">
      <c r="A31" s="32" t="s">
        <v>10</v>
      </c>
      <c r="B31" s="5" t="s">
        <v>94</v>
      </c>
      <c r="C31" s="5" t="s">
        <v>96</v>
      </c>
      <c r="D31" s="33" t="s">
        <v>175</v>
      </c>
      <c r="E31" s="1" t="str">
        <f t="shared" si="36"/>
        <v xml:space="preserve"> 5</v>
      </c>
      <c r="F31" s="1" t="str">
        <f t="shared" si="37"/>
        <v xml:space="preserve"> 2</v>
      </c>
      <c r="G31" s="1">
        <f t="shared" si="38"/>
        <v>15</v>
      </c>
      <c r="H31" s="1">
        <f t="shared" si="39"/>
        <v>12</v>
      </c>
      <c r="I31" s="5" t="str">
        <f t="shared" si="40"/>
        <v>TEAM 15</v>
      </c>
      <c r="J31" s="5" t="str">
        <f t="shared" si="41"/>
        <v>TEAM 12</v>
      </c>
      <c r="K31" s="85" t="s">
        <v>154</v>
      </c>
      <c r="L31" s="85" t="s">
        <v>151</v>
      </c>
      <c r="M31" s="34" t="s">
        <v>11</v>
      </c>
      <c r="N31" s="1" t="str">
        <f t="shared" si="6"/>
        <v>15</v>
      </c>
      <c r="O31" s="1" t="str">
        <f t="shared" si="7"/>
        <v>12</v>
      </c>
      <c r="P31" s="1">
        <f t="shared" si="8"/>
        <v>25</v>
      </c>
      <c r="Q31" s="1">
        <f t="shared" si="9"/>
        <v>22</v>
      </c>
      <c r="R31" s="5" t="str">
        <f t="shared" si="10"/>
        <v>TEAM 25</v>
      </c>
      <c r="S31" s="5" t="str">
        <f t="shared" si="11"/>
        <v>TEAM 22</v>
      </c>
      <c r="T31" s="35" t="s">
        <v>12</v>
      </c>
      <c r="U31" s="1" t="str">
        <f t="shared" si="12"/>
        <v>25</v>
      </c>
      <c r="V31" s="1" t="str">
        <f t="shared" si="13"/>
        <v>22</v>
      </c>
      <c r="W31" s="1">
        <f t="shared" si="14"/>
        <v>35</v>
      </c>
      <c r="X31" s="1">
        <f t="shared" si="15"/>
        <v>32</v>
      </c>
      <c r="Y31" s="5" t="str">
        <f t="shared" si="16"/>
        <v>TEAM 35</v>
      </c>
      <c r="Z31" s="5" t="str">
        <f t="shared" si="17"/>
        <v>TEAM 32</v>
      </c>
      <c r="AA31" s="36" t="s">
        <v>13</v>
      </c>
      <c r="AB31" s="1" t="str">
        <f t="shared" si="18"/>
        <v>35</v>
      </c>
      <c r="AC31" s="1" t="str">
        <f t="shared" si="19"/>
        <v>32</v>
      </c>
      <c r="AD31" s="1">
        <f t="shared" si="20"/>
        <v>45</v>
      </c>
      <c r="AE31" s="1">
        <f t="shared" si="21"/>
        <v>42</v>
      </c>
      <c r="AF31" s="5" t="str">
        <f t="shared" si="22"/>
        <v>TEAM 45</v>
      </c>
      <c r="AG31" s="5" t="str">
        <f t="shared" si="23"/>
        <v>TEAM 42</v>
      </c>
      <c r="AH31" s="27" t="s">
        <v>102</v>
      </c>
      <c r="AI31" s="1" t="str">
        <f t="shared" si="24"/>
        <v>45</v>
      </c>
      <c r="AJ31" s="1" t="str">
        <f t="shared" si="25"/>
        <v>42</v>
      </c>
      <c r="AK31" s="1">
        <f t="shared" si="26"/>
        <v>55</v>
      </c>
      <c r="AL31" s="1">
        <f t="shared" si="27"/>
        <v>52</v>
      </c>
      <c r="AM31" s="5" t="str">
        <f t="shared" si="28"/>
        <v>TEAM 55</v>
      </c>
      <c r="AN31" s="5" t="str">
        <f t="shared" si="29"/>
        <v>TEAM 52</v>
      </c>
      <c r="AO31" s="37" t="s">
        <v>103</v>
      </c>
      <c r="AP31" s="1" t="str">
        <f t="shared" si="30"/>
        <v>55</v>
      </c>
      <c r="AQ31" s="1" t="str">
        <f t="shared" si="31"/>
        <v>52</v>
      </c>
      <c r="AR31" s="1">
        <f t="shared" si="32"/>
        <v>65</v>
      </c>
      <c r="AS31" s="1">
        <f t="shared" si="33"/>
        <v>62</v>
      </c>
      <c r="AT31" s="5" t="str">
        <f t="shared" si="34"/>
        <v>TEAM 65</v>
      </c>
      <c r="AU31" s="5" t="str">
        <f t="shared" si="35"/>
        <v>TEAM 62</v>
      </c>
    </row>
    <row r="32" spans="1:47" ht="14" thickTop="1" thickBot="1" x14ac:dyDescent="0.35">
      <c r="A32" s="32" t="s">
        <v>10</v>
      </c>
      <c r="B32" s="5" t="s">
        <v>97</v>
      </c>
      <c r="C32" s="5" t="s">
        <v>98</v>
      </c>
      <c r="D32" s="33" t="s">
        <v>175</v>
      </c>
      <c r="E32" s="1" t="str">
        <f t="shared" si="36"/>
        <v xml:space="preserve"> 1</v>
      </c>
      <c r="F32" s="1" t="str">
        <f t="shared" si="37"/>
        <v xml:space="preserve"> 7</v>
      </c>
      <c r="G32" s="1">
        <f t="shared" si="38"/>
        <v>11</v>
      </c>
      <c r="H32" s="1">
        <f t="shared" si="39"/>
        <v>17</v>
      </c>
      <c r="I32" s="5" t="str">
        <f t="shared" si="40"/>
        <v>TEAM 11</v>
      </c>
      <c r="J32" s="5" t="str">
        <f t="shared" si="41"/>
        <v>TEAM 17</v>
      </c>
      <c r="K32" s="85" t="s">
        <v>150</v>
      </c>
      <c r="L32" s="85" t="s">
        <v>156</v>
      </c>
      <c r="M32" s="34" t="s">
        <v>11</v>
      </c>
      <c r="N32" s="1" t="str">
        <f t="shared" si="6"/>
        <v>11</v>
      </c>
      <c r="O32" s="1" t="str">
        <f t="shared" si="7"/>
        <v>17</v>
      </c>
      <c r="P32" s="1">
        <f t="shared" si="8"/>
        <v>21</v>
      </c>
      <c r="Q32" s="1">
        <f t="shared" si="9"/>
        <v>27</v>
      </c>
      <c r="R32" s="5" t="str">
        <f t="shared" si="10"/>
        <v>TEAM 21</v>
      </c>
      <c r="S32" s="5" t="str">
        <f t="shared" si="11"/>
        <v>TEAM 27</v>
      </c>
      <c r="T32" s="35" t="s">
        <v>12</v>
      </c>
      <c r="U32" s="1" t="str">
        <f t="shared" si="12"/>
        <v>21</v>
      </c>
      <c r="V32" s="1" t="str">
        <f t="shared" si="13"/>
        <v>27</v>
      </c>
      <c r="W32" s="1">
        <f t="shared" si="14"/>
        <v>31</v>
      </c>
      <c r="X32" s="1">
        <f t="shared" si="15"/>
        <v>37</v>
      </c>
      <c r="Y32" s="5" t="str">
        <f t="shared" si="16"/>
        <v>TEAM 31</v>
      </c>
      <c r="Z32" s="5" t="str">
        <f t="shared" si="17"/>
        <v>TEAM 37</v>
      </c>
      <c r="AA32" s="36" t="s">
        <v>13</v>
      </c>
      <c r="AB32" s="1" t="str">
        <f t="shared" si="18"/>
        <v>31</v>
      </c>
      <c r="AC32" s="1" t="str">
        <f t="shared" si="19"/>
        <v>37</v>
      </c>
      <c r="AD32" s="1">
        <f t="shared" si="20"/>
        <v>41</v>
      </c>
      <c r="AE32" s="1">
        <f t="shared" si="21"/>
        <v>47</v>
      </c>
      <c r="AF32" s="5" t="str">
        <f t="shared" si="22"/>
        <v>TEAM 41</v>
      </c>
      <c r="AG32" s="5" t="str">
        <f t="shared" si="23"/>
        <v>TEAM 47</v>
      </c>
      <c r="AH32" s="27" t="s">
        <v>102</v>
      </c>
      <c r="AI32" s="1" t="str">
        <f t="shared" si="24"/>
        <v>41</v>
      </c>
      <c r="AJ32" s="1" t="str">
        <f t="shared" si="25"/>
        <v>47</v>
      </c>
      <c r="AK32" s="1">
        <f t="shared" si="26"/>
        <v>51</v>
      </c>
      <c r="AL32" s="1">
        <f t="shared" si="27"/>
        <v>57</v>
      </c>
      <c r="AM32" s="5" t="str">
        <f t="shared" si="28"/>
        <v>TEAM 51</v>
      </c>
      <c r="AN32" s="5" t="str">
        <f t="shared" si="29"/>
        <v>TEAM 57</v>
      </c>
      <c r="AO32" s="37" t="s">
        <v>103</v>
      </c>
      <c r="AP32" s="1" t="str">
        <f t="shared" si="30"/>
        <v>51</v>
      </c>
      <c r="AQ32" s="1" t="str">
        <f t="shared" si="31"/>
        <v>57</v>
      </c>
      <c r="AR32" s="1">
        <f t="shared" si="32"/>
        <v>61</v>
      </c>
      <c r="AS32" s="1">
        <f t="shared" si="33"/>
        <v>67</v>
      </c>
      <c r="AT32" s="5" t="str">
        <f t="shared" si="34"/>
        <v>TEAM 61</v>
      </c>
      <c r="AU32" s="5" t="str">
        <f t="shared" si="35"/>
        <v>TEAM 67</v>
      </c>
    </row>
    <row r="33" spans="1:47" ht="14" thickTop="1" thickBot="1" x14ac:dyDescent="0.35">
      <c r="A33" s="32" t="s">
        <v>10</v>
      </c>
      <c r="B33" s="5" t="s">
        <v>93</v>
      </c>
      <c r="C33" s="5" t="s">
        <v>99</v>
      </c>
      <c r="D33" s="33" t="s">
        <v>175</v>
      </c>
      <c r="E33" s="1" t="str">
        <f t="shared" si="36"/>
        <v xml:space="preserve"> 3</v>
      </c>
      <c r="F33" s="1" t="str">
        <f t="shared" si="37"/>
        <v xml:space="preserve"> 4</v>
      </c>
      <c r="G33" s="1">
        <f t="shared" si="38"/>
        <v>13</v>
      </c>
      <c r="H33" s="1">
        <f t="shared" si="39"/>
        <v>14</v>
      </c>
      <c r="I33" s="5" t="str">
        <f t="shared" si="40"/>
        <v>TEAM 13</v>
      </c>
      <c r="J33" s="5" t="str">
        <f t="shared" si="41"/>
        <v>TEAM 14</v>
      </c>
      <c r="K33" s="85" t="s">
        <v>152</v>
      </c>
      <c r="L33" s="85" t="s">
        <v>153</v>
      </c>
      <c r="M33" s="34" t="s">
        <v>11</v>
      </c>
      <c r="N33" s="1" t="str">
        <f t="shared" si="6"/>
        <v>13</v>
      </c>
      <c r="O33" s="1" t="str">
        <f t="shared" si="7"/>
        <v>14</v>
      </c>
      <c r="P33" s="1">
        <f t="shared" si="8"/>
        <v>23</v>
      </c>
      <c r="Q33" s="1">
        <f t="shared" si="9"/>
        <v>24</v>
      </c>
      <c r="R33" s="5" t="str">
        <f t="shared" si="10"/>
        <v>TEAM 23</v>
      </c>
      <c r="S33" s="5" t="str">
        <f t="shared" si="11"/>
        <v>TEAM 24</v>
      </c>
      <c r="T33" s="35" t="s">
        <v>12</v>
      </c>
      <c r="U33" s="1" t="str">
        <f t="shared" si="12"/>
        <v>23</v>
      </c>
      <c r="V33" s="1" t="str">
        <f t="shared" si="13"/>
        <v>24</v>
      </c>
      <c r="W33" s="1">
        <f t="shared" si="14"/>
        <v>33</v>
      </c>
      <c r="X33" s="1">
        <f t="shared" si="15"/>
        <v>34</v>
      </c>
      <c r="Y33" s="5" t="str">
        <f t="shared" si="16"/>
        <v>TEAM 33</v>
      </c>
      <c r="Z33" s="5" t="str">
        <f t="shared" si="17"/>
        <v>TEAM 34</v>
      </c>
      <c r="AA33" s="36" t="s">
        <v>13</v>
      </c>
      <c r="AB33" s="1" t="str">
        <f t="shared" si="18"/>
        <v>33</v>
      </c>
      <c r="AC33" s="1" t="str">
        <f t="shared" si="19"/>
        <v>34</v>
      </c>
      <c r="AD33" s="1">
        <f t="shared" si="20"/>
        <v>43</v>
      </c>
      <c r="AE33" s="1">
        <f t="shared" si="21"/>
        <v>44</v>
      </c>
      <c r="AF33" s="5" t="str">
        <f t="shared" si="22"/>
        <v>TEAM 43</v>
      </c>
      <c r="AG33" s="5" t="str">
        <f t="shared" si="23"/>
        <v>TEAM 44</v>
      </c>
      <c r="AH33" s="27" t="s">
        <v>102</v>
      </c>
      <c r="AI33" s="1" t="str">
        <f t="shared" si="24"/>
        <v>43</v>
      </c>
      <c r="AJ33" s="1" t="str">
        <f t="shared" si="25"/>
        <v>44</v>
      </c>
      <c r="AK33" s="1">
        <f t="shared" si="26"/>
        <v>53</v>
      </c>
      <c r="AL33" s="1">
        <f t="shared" si="27"/>
        <v>54</v>
      </c>
      <c r="AM33" s="5" t="str">
        <f t="shared" si="28"/>
        <v>TEAM 53</v>
      </c>
      <c r="AN33" s="5" t="str">
        <f t="shared" si="29"/>
        <v>TEAM 54</v>
      </c>
      <c r="AO33" s="37" t="s">
        <v>103</v>
      </c>
      <c r="AP33" s="1" t="str">
        <f t="shared" si="30"/>
        <v>53</v>
      </c>
      <c r="AQ33" s="1" t="str">
        <f t="shared" si="31"/>
        <v>54</v>
      </c>
      <c r="AR33" s="1">
        <f t="shared" si="32"/>
        <v>63</v>
      </c>
      <c r="AS33" s="1">
        <f t="shared" si="33"/>
        <v>64</v>
      </c>
      <c r="AT33" s="5" t="str">
        <f t="shared" si="34"/>
        <v>TEAM 63</v>
      </c>
      <c r="AU33" s="5" t="str">
        <f t="shared" si="35"/>
        <v>TEAM 64</v>
      </c>
    </row>
    <row r="34" spans="1:47" ht="14" thickTop="1" thickBot="1" x14ac:dyDescent="0.35">
      <c r="A34" s="32" t="s">
        <v>10</v>
      </c>
      <c r="B34" s="5" t="s">
        <v>100</v>
      </c>
      <c r="C34" s="5" t="s">
        <v>92</v>
      </c>
      <c r="D34" s="33" t="s">
        <v>175</v>
      </c>
      <c r="E34" s="1" t="str">
        <f t="shared" si="36"/>
        <v xml:space="preserve"> 8</v>
      </c>
      <c r="F34" s="1" t="str">
        <f t="shared" si="37"/>
        <v xml:space="preserve"> 6</v>
      </c>
      <c r="G34" s="1">
        <f t="shared" si="38"/>
        <v>18</v>
      </c>
      <c r="H34" s="1">
        <f t="shared" si="39"/>
        <v>16</v>
      </c>
      <c r="I34" s="5" t="str">
        <f t="shared" si="40"/>
        <v>TEAM 18</v>
      </c>
      <c r="J34" s="5" t="str">
        <f t="shared" si="41"/>
        <v>TEAM 16</v>
      </c>
      <c r="K34" s="85" t="s">
        <v>157</v>
      </c>
      <c r="L34" s="85" t="s">
        <v>155</v>
      </c>
      <c r="M34" s="34" t="s">
        <v>11</v>
      </c>
      <c r="N34" s="1" t="str">
        <f t="shared" si="6"/>
        <v>18</v>
      </c>
      <c r="O34" s="1" t="str">
        <f t="shared" si="7"/>
        <v>16</v>
      </c>
      <c r="P34" s="1">
        <f t="shared" si="8"/>
        <v>28</v>
      </c>
      <c r="Q34" s="1">
        <f t="shared" si="9"/>
        <v>26</v>
      </c>
      <c r="R34" s="5" t="str">
        <f t="shared" si="10"/>
        <v>TEAM 28</v>
      </c>
      <c r="S34" s="5" t="str">
        <f t="shared" si="11"/>
        <v>TEAM 26</v>
      </c>
      <c r="T34" s="35" t="s">
        <v>12</v>
      </c>
      <c r="U34" s="1" t="str">
        <f t="shared" si="12"/>
        <v>28</v>
      </c>
      <c r="V34" s="1" t="str">
        <f t="shared" si="13"/>
        <v>26</v>
      </c>
      <c r="W34" s="1">
        <f t="shared" si="14"/>
        <v>38</v>
      </c>
      <c r="X34" s="1">
        <f t="shared" si="15"/>
        <v>36</v>
      </c>
      <c r="Y34" s="5" t="str">
        <f t="shared" si="16"/>
        <v>TEAM 38</v>
      </c>
      <c r="Z34" s="5" t="str">
        <f t="shared" si="17"/>
        <v>TEAM 36</v>
      </c>
      <c r="AA34" s="36" t="s">
        <v>13</v>
      </c>
      <c r="AB34" s="1" t="str">
        <f t="shared" si="18"/>
        <v>38</v>
      </c>
      <c r="AC34" s="1" t="str">
        <f t="shared" si="19"/>
        <v>36</v>
      </c>
      <c r="AD34" s="1">
        <f t="shared" si="20"/>
        <v>48</v>
      </c>
      <c r="AE34" s="1">
        <f t="shared" si="21"/>
        <v>46</v>
      </c>
      <c r="AF34" s="5" t="str">
        <f t="shared" si="22"/>
        <v>TEAM 48</v>
      </c>
      <c r="AG34" s="5" t="str">
        <f t="shared" si="23"/>
        <v>TEAM 46</v>
      </c>
      <c r="AH34" s="27" t="s">
        <v>102</v>
      </c>
      <c r="AI34" s="1" t="str">
        <f t="shared" si="24"/>
        <v>48</v>
      </c>
      <c r="AJ34" s="1" t="str">
        <f t="shared" si="25"/>
        <v>46</v>
      </c>
      <c r="AK34" s="1">
        <f t="shared" si="26"/>
        <v>58</v>
      </c>
      <c r="AL34" s="1">
        <f t="shared" si="27"/>
        <v>56</v>
      </c>
      <c r="AM34" s="5" t="str">
        <f t="shared" si="28"/>
        <v>TEAM 58</v>
      </c>
      <c r="AN34" s="5" t="str">
        <f t="shared" si="29"/>
        <v>TEAM 56</v>
      </c>
      <c r="AO34" s="37" t="s">
        <v>103</v>
      </c>
      <c r="AP34" s="1" t="str">
        <f t="shared" si="30"/>
        <v>58</v>
      </c>
      <c r="AQ34" s="1" t="str">
        <f t="shared" si="31"/>
        <v>56</v>
      </c>
      <c r="AR34" s="1">
        <f t="shared" si="32"/>
        <v>68</v>
      </c>
      <c r="AS34" s="1">
        <f t="shared" si="33"/>
        <v>66</v>
      </c>
      <c r="AT34" s="5" t="str">
        <f t="shared" si="34"/>
        <v>TEAM 68</v>
      </c>
      <c r="AU34" s="5" t="str">
        <f t="shared" si="35"/>
        <v>TEAM 66</v>
      </c>
    </row>
    <row r="35" spans="1:47" ht="14" thickTop="1" thickBot="1" x14ac:dyDescent="0.35">
      <c r="A35" s="32" t="s">
        <v>10</v>
      </c>
      <c r="B35" s="5" t="s">
        <v>94</v>
      </c>
      <c r="C35" s="5" t="s">
        <v>93</v>
      </c>
      <c r="D35" s="33" t="s">
        <v>175</v>
      </c>
      <c r="E35" s="1" t="str">
        <f t="shared" si="36"/>
        <v xml:space="preserve"> 5</v>
      </c>
      <c r="F35" s="1" t="str">
        <f t="shared" si="37"/>
        <v xml:space="preserve"> 3</v>
      </c>
      <c r="G35" s="1">
        <f t="shared" si="38"/>
        <v>15</v>
      </c>
      <c r="H35" s="1">
        <f t="shared" si="39"/>
        <v>13</v>
      </c>
      <c r="I35" s="5" t="str">
        <f t="shared" si="40"/>
        <v>TEAM 15</v>
      </c>
      <c r="J35" s="5" t="str">
        <f t="shared" si="41"/>
        <v>TEAM 13</v>
      </c>
      <c r="K35" s="85" t="s">
        <v>154</v>
      </c>
      <c r="L35" s="85" t="s">
        <v>152</v>
      </c>
      <c r="M35" s="34" t="s">
        <v>11</v>
      </c>
      <c r="N35" s="1" t="str">
        <f t="shared" si="6"/>
        <v>15</v>
      </c>
      <c r="O35" s="1" t="str">
        <f t="shared" si="7"/>
        <v>13</v>
      </c>
      <c r="P35" s="1">
        <f t="shared" si="8"/>
        <v>25</v>
      </c>
      <c r="Q35" s="1">
        <f t="shared" si="9"/>
        <v>23</v>
      </c>
      <c r="R35" s="5" t="str">
        <f t="shared" si="10"/>
        <v>TEAM 25</v>
      </c>
      <c r="S35" s="5" t="str">
        <f t="shared" si="11"/>
        <v>TEAM 23</v>
      </c>
      <c r="T35" s="35" t="s">
        <v>12</v>
      </c>
      <c r="U35" s="1" t="str">
        <f t="shared" si="12"/>
        <v>25</v>
      </c>
      <c r="V35" s="1" t="str">
        <f t="shared" si="13"/>
        <v>23</v>
      </c>
      <c r="W35" s="1">
        <f t="shared" si="14"/>
        <v>35</v>
      </c>
      <c r="X35" s="1">
        <f t="shared" si="15"/>
        <v>33</v>
      </c>
      <c r="Y35" s="5" t="str">
        <f t="shared" si="16"/>
        <v>TEAM 35</v>
      </c>
      <c r="Z35" s="5" t="str">
        <f t="shared" si="17"/>
        <v>TEAM 33</v>
      </c>
      <c r="AA35" s="36" t="s">
        <v>13</v>
      </c>
      <c r="AB35" s="1" t="str">
        <f t="shared" si="18"/>
        <v>35</v>
      </c>
      <c r="AC35" s="1" t="str">
        <f t="shared" si="19"/>
        <v>33</v>
      </c>
      <c r="AD35" s="1">
        <f t="shared" si="20"/>
        <v>45</v>
      </c>
      <c r="AE35" s="1">
        <f t="shared" si="21"/>
        <v>43</v>
      </c>
      <c r="AF35" s="5" t="str">
        <f t="shared" si="22"/>
        <v>TEAM 45</v>
      </c>
      <c r="AG35" s="5" t="str">
        <f t="shared" si="23"/>
        <v>TEAM 43</v>
      </c>
      <c r="AH35" s="27" t="s">
        <v>102</v>
      </c>
      <c r="AI35" s="1" t="str">
        <f t="shared" si="24"/>
        <v>45</v>
      </c>
      <c r="AJ35" s="1" t="str">
        <f t="shared" si="25"/>
        <v>43</v>
      </c>
      <c r="AK35" s="1">
        <f t="shared" si="26"/>
        <v>55</v>
      </c>
      <c r="AL35" s="1">
        <f t="shared" si="27"/>
        <v>53</v>
      </c>
      <c r="AM35" s="5" t="str">
        <f t="shared" si="28"/>
        <v>TEAM 55</v>
      </c>
      <c r="AN35" s="5" t="str">
        <f t="shared" si="29"/>
        <v>TEAM 53</v>
      </c>
      <c r="AO35" s="37" t="s">
        <v>103</v>
      </c>
      <c r="AP35" s="1" t="str">
        <f t="shared" si="30"/>
        <v>55</v>
      </c>
      <c r="AQ35" s="1" t="str">
        <f t="shared" si="31"/>
        <v>53</v>
      </c>
      <c r="AR35" s="1">
        <f t="shared" si="32"/>
        <v>65</v>
      </c>
      <c r="AS35" s="1">
        <f t="shared" si="33"/>
        <v>63</v>
      </c>
      <c r="AT35" s="5" t="str">
        <f t="shared" si="34"/>
        <v>TEAM 65</v>
      </c>
      <c r="AU35" s="5" t="str">
        <f t="shared" si="35"/>
        <v>TEAM 63</v>
      </c>
    </row>
    <row r="36" spans="1:47" ht="14" thickTop="1" thickBot="1" x14ac:dyDescent="0.35">
      <c r="A36" s="32" t="s">
        <v>10</v>
      </c>
      <c r="B36" s="5" t="s">
        <v>96</v>
      </c>
      <c r="C36" s="5" t="s">
        <v>95</v>
      </c>
      <c r="D36" s="33" t="s">
        <v>175</v>
      </c>
      <c r="E36" s="1" t="str">
        <f t="shared" si="36"/>
        <v xml:space="preserve"> 2</v>
      </c>
      <c r="F36" s="1" t="str">
        <f t="shared" si="37"/>
        <v xml:space="preserve"> 9</v>
      </c>
      <c r="G36" s="1">
        <f t="shared" si="38"/>
        <v>12</v>
      </c>
      <c r="H36" s="1">
        <f t="shared" si="39"/>
        <v>19</v>
      </c>
      <c r="I36" s="5" t="str">
        <f t="shared" si="40"/>
        <v>TEAM 12</v>
      </c>
      <c r="J36" s="5" t="str">
        <f t="shared" si="41"/>
        <v>TEAM 19</v>
      </c>
      <c r="K36" s="85" t="s">
        <v>151</v>
      </c>
      <c r="L36" s="85" t="s">
        <v>158</v>
      </c>
      <c r="M36" s="34" t="s">
        <v>11</v>
      </c>
      <c r="N36" s="1" t="str">
        <f t="shared" si="6"/>
        <v>12</v>
      </c>
      <c r="O36" s="1" t="str">
        <f t="shared" si="7"/>
        <v>19</v>
      </c>
      <c r="P36" s="1">
        <f t="shared" si="8"/>
        <v>22</v>
      </c>
      <c r="Q36" s="1">
        <f t="shared" si="9"/>
        <v>29</v>
      </c>
      <c r="R36" s="5" t="str">
        <f t="shared" si="10"/>
        <v>TEAM 22</v>
      </c>
      <c r="S36" s="5" t="str">
        <f t="shared" si="11"/>
        <v>TEAM 29</v>
      </c>
      <c r="T36" s="35" t="s">
        <v>12</v>
      </c>
      <c r="U36" s="1" t="str">
        <f t="shared" si="12"/>
        <v>22</v>
      </c>
      <c r="V36" s="1" t="str">
        <f t="shared" si="13"/>
        <v>29</v>
      </c>
      <c r="W36" s="1">
        <f t="shared" si="14"/>
        <v>32</v>
      </c>
      <c r="X36" s="1">
        <f t="shared" si="15"/>
        <v>39</v>
      </c>
      <c r="Y36" s="5" t="str">
        <f t="shared" si="16"/>
        <v>TEAM 32</v>
      </c>
      <c r="Z36" s="5" t="str">
        <f t="shared" si="17"/>
        <v>TEAM 39</v>
      </c>
      <c r="AA36" s="36" t="s">
        <v>13</v>
      </c>
      <c r="AB36" s="1" t="str">
        <f t="shared" si="18"/>
        <v>32</v>
      </c>
      <c r="AC36" s="1" t="str">
        <f t="shared" si="19"/>
        <v>39</v>
      </c>
      <c r="AD36" s="1">
        <f t="shared" si="20"/>
        <v>42</v>
      </c>
      <c r="AE36" s="1">
        <f t="shared" si="21"/>
        <v>49</v>
      </c>
      <c r="AF36" s="5" t="str">
        <f t="shared" si="22"/>
        <v>TEAM 42</v>
      </c>
      <c r="AG36" s="5" t="str">
        <f t="shared" si="23"/>
        <v>TEAM 49</v>
      </c>
      <c r="AH36" s="27" t="s">
        <v>102</v>
      </c>
      <c r="AI36" s="1" t="str">
        <f t="shared" si="24"/>
        <v>42</v>
      </c>
      <c r="AJ36" s="1" t="str">
        <f t="shared" si="25"/>
        <v>49</v>
      </c>
      <c r="AK36" s="1">
        <f t="shared" si="26"/>
        <v>52</v>
      </c>
      <c r="AL36" s="1">
        <f t="shared" si="27"/>
        <v>59</v>
      </c>
      <c r="AM36" s="5" t="str">
        <f t="shared" si="28"/>
        <v>TEAM 52</v>
      </c>
      <c r="AN36" s="5" t="str">
        <f t="shared" si="29"/>
        <v>TEAM 59</v>
      </c>
      <c r="AO36" s="37" t="s">
        <v>103</v>
      </c>
      <c r="AP36" s="1" t="str">
        <f t="shared" si="30"/>
        <v>52</v>
      </c>
      <c r="AQ36" s="1" t="str">
        <f t="shared" si="31"/>
        <v>59</v>
      </c>
      <c r="AR36" s="1">
        <f t="shared" si="32"/>
        <v>62</v>
      </c>
      <c r="AS36" s="1">
        <f t="shared" si="33"/>
        <v>69</v>
      </c>
      <c r="AT36" s="5" t="str">
        <f t="shared" si="34"/>
        <v>TEAM 62</v>
      </c>
      <c r="AU36" s="5" t="str">
        <f t="shared" si="35"/>
        <v>TEAM 69</v>
      </c>
    </row>
    <row r="37" spans="1:47" ht="14" thickTop="1" thickBot="1" x14ac:dyDescent="0.35">
      <c r="A37" s="32" t="s">
        <v>10</v>
      </c>
      <c r="B37" s="5" t="s">
        <v>99</v>
      </c>
      <c r="C37" s="5" t="s">
        <v>92</v>
      </c>
      <c r="D37" s="33" t="s">
        <v>175</v>
      </c>
      <c r="E37" s="1" t="str">
        <f t="shared" si="36"/>
        <v xml:space="preserve"> 4</v>
      </c>
      <c r="F37" s="1" t="str">
        <f t="shared" si="37"/>
        <v xml:space="preserve"> 6</v>
      </c>
      <c r="G37" s="1">
        <f t="shared" si="38"/>
        <v>14</v>
      </c>
      <c r="H37" s="1">
        <f t="shared" si="39"/>
        <v>16</v>
      </c>
      <c r="I37" s="5" t="str">
        <f t="shared" si="40"/>
        <v>TEAM 14</v>
      </c>
      <c r="J37" s="5" t="str">
        <f t="shared" si="41"/>
        <v>TEAM 16</v>
      </c>
      <c r="K37" s="85" t="s">
        <v>153</v>
      </c>
      <c r="L37" s="85" t="s">
        <v>155</v>
      </c>
      <c r="M37" s="34" t="s">
        <v>11</v>
      </c>
      <c r="N37" s="1" t="str">
        <f t="shared" si="6"/>
        <v>14</v>
      </c>
      <c r="O37" s="1" t="str">
        <f t="shared" si="7"/>
        <v>16</v>
      </c>
      <c r="P37" s="1">
        <f t="shared" si="8"/>
        <v>24</v>
      </c>
      <c r="Q37" s="1">
        <f t="shared" si="9"/>
        <v>26</v>
      </c>
      <c r="R37" s="5" t="str">
        <f t="shared" si="10"/>
        <v>TEAM 24</v>
      </c>
      <c r="S37" s="5" t="str">
        <f t="shared" si="11"/>
        <v>TEAM 26</v>
      </c>
      <c r="T37" s="35" t="s">
        <v>12</v>
      </c>
      <c r="U37" s="1" t="str">
        <f t="shared" si="12"/>
        <v>24</v>
      </c>
      <c r="V37" s="1" t="str">
        <f t="shared" si="13"/>
        <v>26</v>
      </c>
      <c r="W37" s="1">
        <f t="shared" si="14"/>
        <v>34</v>
      </c>
      <c r="X37" s="1">
        <f t="shared" si="15"/>
        <v>36</v>
      </c>
      <c r="Y37" s="5" t="str">
        <f t="shared" si="16"/>
        <v>TEAM 34</v>
      </c>
      <c r="Z37" s="5" t="str">
        <f t="shared" si="17"/>
        <v>TEAM 36</v>
      </c>
      <c r="AA37" s="36" t="s">
        <v>13</v>
      </c>
      <c r="AB37" s="1" t="str">
        <f t="shared" si="18"/>
        <v>34</v>
      </c>
      <c r="AC37" s="1" t="str">
        <f t="shared" si="19"/>
        <v>36</v>
      </c>
      <c r="AD37" s="1">
        <f t="shared" si="20"/>
        <v>44</v>
      </c>
      <c r="AE37" s="1">
        <f t="shared" si="21"/>
        <v>46</v>
      </c>
      <c r="AF37" s="5" t="str">
        <f t="shared" si="22"/>
        <v>TEAM 44</v>
      </c>
      <c r="AG37" s="5" t="str">
        <f t="shared" si="23"/>
        <v>TEAM 46</v>
      </c>
      <c r="AH37" s="27" t="s">
        <v>102</v>
      </c>
      <c r="AI37" s="1" t="str">
        <f t="shared" si="24"/>
        <v>44</v>
      </c>
      <c r="AJ37" s="1" t="str">
        <f t="shared" si="25"/>
        <v>46</v>
      </c>
      <c r="AK37" s="1">
        <f t="shared" si="26"/>
        <v>54</v>
      </c>
      <c r="AL37" s="1">
        <f t="shared" si="27"/>
        <v>56</v>
      </c>
      <c r="AM37" s="5" t="str">
        <f t="shared" si="28"/>
        <v>TEAM 54</v>
      </c>
      <c r="AN37" s="5" t="str">
        <f t="shared" si="29"/>
        <v>TEAM 56</v>
      </c>
      <c r="AO37" s="37" t="s">
        <v>103</v>
      </c>
      <c r="AP37" s="1" t="str">
        <f t="shared" si="30"/>
        <v>54</v>
      </c>
      <c r="AQ37" s="1" t="str">
        <f t="shared" si="31"/>
        <v>56</v>
      </c>
      <c r="AR37" s="1">
        <f t="shared" si="32"/>
        <v>64</v>
      </c>
      <c r="AS37" s="1">
        <f t="shared" si="33"/>
        <v>66</v>
      </c>
      <c r="AT37" s="5" t="str">
        <f t="shared" si="34"/>
        <v>TEAM 64</v>
      </c>
      <c r="AU37" s="5" t="str">
        <f t="shared" si="35"/>
        <v>TEAM 66</v>
      </c>
    </row>
    <row r="38" spans="1:47" ht="14" thickTop="1" thickBot="1" x14ac:dyDescent="0.35">
      <c r="A38" s="32" t="s">
        <v>10</v>
      </c>
      <c r="B38" s="5" t="s">
        <v>98</v>
      </c>
      <c r="C38" s="5" t="s">
        <v>100</v>
      </c>
      <c r="D38" s="33" t="s">
        <v>175</v>
      </c>
      <c r="E38" s="1" t="str">
        <f t="shared" si="36"/>
        <v xml:space="preserve"> 7</v>
      </c>
      <c r="F38" s="1" t="str">
        <f t="shared" si="37"/>
        <v xml:space="preserve"> 8</v>
      </c>
      <c r="G38" s="1">
        <f t="shared" si="38"/>
        <v>17</v>
      </c>
      <c r="H38" s="1">
        <f t="shared" si="39"/>
        <v>18</v>
      </c>
      <c r="I38" s="5" t="str">
        <f t="shared" si="40"/>
        <v>TEAM 17</v>
      </c>
      <c r="J38" s="5" t="str">
        <f t="shared" si="41"/>
        <v>TEAM 18</v>
      </c>
      <c r="K38" s="85" t="s">
        <v>156</v>
      </c>
      <c r="L38" s="85" t="s">
        <v>157</v>
      </c>
      <c r="M38" s="34" t="s">
        <v>11</v>
      </c>
      <c r="N38" s="1" t="str">
        <f t="shared" si="6"/>
        <v>17</v>
      </c>
      <c r="O38" s="1" t="str">
        <f t="shared" si="7"/>
        <v>18</v>
      </c>
      <c r="P38" s="1">
        <f t="shared" si="8"/>
        <v>27</v>
      </c>
      <c r="Q38" s="1">
        <f t="shared" si="9"/>
        <v>28</v>
      </c>
      <c r="R38" s="5" t="str">
        <f t="shared" si="10"/>
        <v>TEAM 27</v>
      </c>
      <c r="S38" s="5" t="str">
        <f t="shared" si="11"/>
        <v>TEAM 28</v>
      </c>
      <c r="T38" s="35" t="s">
        <v>12</v>
      </c>
      <c r="U38" s="1" t="str">
        <f t="shared" si="12"/>
        <v>27</v>
      </c>
      <c r="V38" s="1" t="str">
        <f t="shared" si="13"/>
        <v>28</v>
      </c>
      <c r="W38" s="1">
        <f t="shared" si="14"/>
        <v>37</v>
      </c>
      <c r="X38" s="1">
        <f t="shared" si="15"/>
        <v>38</v>
      </c>
      <c r="Y38" s="5" t="str">
        <f t="shared" si="16"/>
        <v>TEAM 37</v>
      </c>
      <c r="Z38" s="5" t="str">
        <f t="shared" si="17"/>
        <v>TEAM 38</v>
      </c>
      <c r="AA38" s="36" t="s">
        <v>13</v>
      </c>
      <c r="AB38" s="1" t="str">
        <f t="shared" si="18"/>
        <v>37</v>
      </c>
      <c r="AC38" s="1" t="str">
        <f t="shared" si="19"/>
        <v>38</v>
      </c>
      <c r="AD38" s="1">
        <f t="shared" si="20"/>
        <v>47</v>
      </c>
      <c r="AE38" s="1">
        <f t="shared" si="21"/>
        <v>48</v>
      </c>
      <c r="AF38" s="5" t="str">
        <f t="shared" si="22"/>
        <v>TEAM 47</v>
      </c>
      <c r="AG38" s="5" t="str">
        <f t="shared" si="23"/>
        <v>TEAM 48</v>
      </c>
      <c r="AH38" s="27" t="s">
        <v>102</v>
      </c>
      <c r="AI38" s="1" t="str">
        <f t="shared" si="24"/>
        <v>47</v>
      </c>
      <c r="AJ38" s="1" t="str">
        <f t="shared" si="25"/>
        <v>48</v>
      </c>
      <c r="AK38" s="1">
        <f t="shared" si="26"/>
        <v>57</v>
      </c>
      <c r="AL38" s="1">
        <f t="shared" si="27"/>
        <v>58</v>
      </c>
      <c r="AM38" s="5" t="str">
        <f t="shared" si="28"/>
        <v>TEAM 57</v>
      </c>
      <c r="AN38" s="5" t="str">
        <f t="shared" si="29"/>
        <v>TEAM 58</v>
      </c>
      <c r="AO38" s="37" t="s">
        <v>103</v>
      </c>
      <c r="AP38" s="1" t="str">
        <f t="shared" si="30"/>
        <v>57</v>
      </c>
      <c r="AQ38" s="1" t="str">
        <f t="shared" si="31"/>
        <v>58</v>
      </c>
      <c r="AR38" s="1">
        <f t="shared" si="32"/>
        <v>67</v>
      </c>
      <c r="AS38" s="1">
        <f t="shared" si="33"/>
        <v>68</v>
      </c>
      <c r="AT38" s="5" t="str">
        <f t="shared" si="34"/>
        <v>TEAM 67</v>
      </c>
      <c r="AU38" s="5" t="str">
        <f t="shared" si="35"/>
        <v>TEAM 68</v>
      </c>
    </row>
    <row r="39" spans="1:47" ht="14" thickTop="1" thickBot="1" x14ac:dyDescent="0.35">
      <c r="A39" s="32" t="s">
        <v>10</v>
      </c>
      <c r="B39" s="5" t="s">
        <v>101</v>
      </c>
      <c r="C39" s="5" t="s">
        <v>97</v>
      </c>
      <c r="D39" s="33" t="s">
        <v>175</v>
      </c>
      <c r="E39" s="1" t="str">
        <f t="shared" si="36"/>
        <v>10</v>
      </c>
      <c r="F39" s="1" t="str">
        <f t="shared" si="37"/>
        <v xml:space="preserve"> 1</v>
      </c>
      <c r="G39" s="1">
        <f t="shared" si="38"/>
        <v>20</v>
      </c>
      <c r="H39" s="1">
        <f t="shared" si="39"/>
        <v>11</v>
      </c>
      <c r="I39" s="5" t="str">
        <f t="shared" si="40"/>
        <v>TEAM 20</v>
      </c>
      <c r="J39" s="5" t="str">
        <f t="shared" si="41"/>
        <v>TEAM 11</v>
      </c>
      <c r="K39" s="85" t="s">
        <v>159</v>
      </c>
      <c r="L39" s="85" t="s">
        <v>150</v>
      </c>
      <c r="M39" s="34" t="s">
        <v>11</v>
      </c>
      <c r="N39" s="1" t="str">
        <f t="shared" si="6"/>
        <v>20</v>
      </c>
      <c r="O39" s="1" t="str">
        <f t="shared" si="7"/>
        <v>11</v>
      </c>
      <c r="P39" s="1">
        <f t="shared" si="8"/>
        <v>30</v>
      </c>
      <c r="Q39" s="1">
        <f t="shared" si="9"/>
        <v>21</v>
      </c>
      <c r="R39" s="5" t="str">
        <f t="shared" si="10"/>
        <v>TEAM 30</v>
      </c>
      <c r="S39" s="5" t="str">
        <f t="shared" si="11"/>
        <v>TEAM 21</v>
      </c>
      <c r="T39" s="35" t="s">
        <v>12</v>
      </c>
      <c r="U39" s="1" t="str">
        <f t="shared" si="12"/>
        <v>30</v>
      </c>
      <c r="V39" s="1" t="str">
        <f t="shared" si="13"/>
        <v>21</v>
      </c>
      <c r="W39" s="1">
        <f t="shared" si="14"/>
        <v>40</v>
      </c>
      <c r="X39" s="1">
        <f t="shared" si="15"/>
        <v>31</v>
      </c>
      <c r="Y39" s="5" t="str">
        <f t="shared" si="16"/>
        <v>TEAM 40</v>
      </c>
      <c r="Z39" s="5" t="str">
        <f t="shared" si="17"/>
        <v>TEAM 31</v>
      </c>
      <c r="AA39" s="36" t="s">
        <v>13</v>
      </c>
      <c r="AB39" s="1" t="str">
        <f t="shared" si="18"/>
        <v>40</v>
      </c>
      <c r="AC39" s="1" t="str">
        <f t="shared" si="19"/>
        <v>31</v>
      </c>
      <c r="AD39" s="1">
        <f t="shared" si="20"/>
        <v>50</v>
      </c>
      <c r="AE39" s="1">
        <f t="shared" si="21"/>
        <v>41</v>
      </c>
      <c r="AF39" s="5" t="str">
        <f t="shared" si="22"/>
        <v>TEAM 50</v>
      </c>
      <c r="AG39" s="5" t="str">
        <f t="shared" si="23"/>
        <v>TEAM 41</v>
      </c>
      <c r="AH39" s="27" t="s">
        <v>102</v>
      </c>
      <c r="AI39" s="1" t="str">
        <f t="shared" si="24"/>
        <v>50</v>
      </c>
      <c r="AJ39" s="1" t="str">
        <f t="shared" si="25"/>
        <v>41</v>
      </c>
      <c r="AK39" s="1">
        <f t="shared" si="26"/>
        <v>60</v>
      </c>
      <c r="AL39" s="1">
        <f t="shared" si="27"/>
        <v>51</v>
      </c>
      <c r="AM39" s="5" t="str">
        <f t="shared" si="28"/>
        <v>TEAM 60</v>
      </c>
      <c r="AN39" s="5" t="str">
        <f t="shared" si="29"/>
        <v>TEAM 51</v>
      </c>
      <c r="AO39" s="37" t="s">
        <v>103</v>
      </c>
      <c r="AP39" s="1" t="str">
        <f t="shared" si="30"/>
        <v>60</v>
      </c>
      <c r="AQ39" s="1" t="str">
        <f t="shared" si="31"/>
        <v>51</v>
      </c>
      <c r="AR39" s="1">
        <f t="shared" si="32"/>
        <v>70</v>
      </c>
      <c r="AS39" s="1">
        <f t="shared" si="33"/>
        <v>61</v>
      </c>
      <c r="AT39" s="5" t="str">
        <f t="shared" si="34"/>
        <v>TEAM 70</v>
      </c>
      <c r="AU39" s="5" t="str">
        <f t="shared" si="35"/>
        <v>TEAM 61</v>
      </c>
    </row>
    <row r="40" spans="1:47" ht="14" thickTop="1" thickBot="1" x14ac:dyDescent="0.35">
      <c r="A40" s="32" t="s">
        <v>10</v>
      </c>
      <c r="B40" s="5" t="s">
        <v>96</v>
      </c>
      <c r="C40" s="5" t="s">
        <v>99</v>
      </c>
      <c r="D40" s="33" t="s">
        <v>175</v>
      </c>
      <c r="E40" s="1" t="str">
        <f t="shared" si="36"/>
        <v xml:space="preserve"> 2</v>
      </c>
      <c r="F40" s="1" t="str">
        <f t="shared" si="37"/>
        <v xml:space="preserve"> 4</v>
      </c>
      <c r="G40" s="1">
        <f t="shared" si="38"/>
        <v>12</v>
      </c>
      <c r="H40" s="1">
        <f t="shared" si="39"/>
        <v>14</v>
      </c>
      <c r="I40" s="5" t="str">
        <f t="shared" si="40"/>
        <v>TEAM 12</v>
      </c>
      <c r="J40" s="5" t="str">
        <f t="shared" si="41"/>
        <v>TEAM 14</v>
      </c>
      <c r="K40" s="85" t="s">
        <v>151</v>
      </c>
      <c r="L40" s="85" t="s">
        <v>153</v>
      </c>
      <c r="M40" s="34" t="s">
        <v>11</v>
      </c>
      <c r="N40" s="1" t="str">
        <f t="shared" si="6"/>
        <v>12</v>
      </c>
      <c r="O40" s="1" t="str">
        <f t="shared" si="7"/>
        <v>14</v>
      </c>
      <c r="P40" s="1">
        <f t="shared" si="8"/>
        <v>22</v>
      </c>
      <c r="Q40" s="1">
        <f t="shared" si="9"/>
        <v>24</v>
      </c>
      <c r="R40" s="5" t="str">
        <f t="shared" si="10"/>
        <v>TEAM 22</v>
      </c>
      <c r="S40" s="5" t="str">
        <f t="shared" si="11"/>
        <v>TEAM 24</v>
      </c>
      <c r="T40" s="35" t="s">
        <v>12</v>
      </c>
      <c r="U40" s="1" t="str">
        <f t="shared" si="12"/>
        <v>22</v>
      </c>
      <c r="V40" s="1" t="str">
        <f t="shared" si="13"/>
        <v>24</v>
      </c>
      <c r="W40" s="1">
        <f t="shared" si="14"/>
        <v>32</v>
      </c>
      <c r="X40" s="1">
        <f t="shared" si="15"/>
        <v>34</v>
      </c>
      <c r="Y40" s="5" t="str">
        <f t="shared" si="16"/>
        <v>TEAM 32</v>
      </c>
      <c r="Z40" s="5" t="str">
        <f t="shared" si="17"/>
        <v>TEAM 34</v>
      </c>
      <c r="AA40" s="36" t="s">
        <v>13</v>
      </c>
      <c r="AB40" s="1" t="str">
        <f t="shared" si="18"/>
        <v>32</v>
      </c>
      <c r="AC40" s="1" t="str">
        <f t="shared" si="19"/>
        <v>34</v>
      </c>
      <c r="AD40" s="1">
        <f t="shared" si="20"/>
        <v>42</v>
      </c>
      <c r="AE40" s="1">
        <f t="shared" si="21"/>
        <v>44</v>
      </c>
      <c r="AF40" s="5" t="str">
        <f t="shared" si="22"/>
        <v>TEAM 42</v>
      </c>
      <c r="AG40" s="5" t="str">
        <f t="shared" si="23"/>
        <v>TEAM 44</v>
      </c>
      <c r="AH40" s="27" t="s">
        <v>102</v>
      </c>
      <c r="AI40" s="1" t="str">
        <f t="shared" si="24"/>
        <v>42</v>
      </c>
      <c r="AJ40" s="1" t="str">
        <f t="shared" si="25"/>
        <v>44</v>
      </c>
      <c r="AK40" s="1">
        <f t="shared" si="26"/>
        <v>52</v>
      </c>
      <c r="AL40" s="1">
        <f t="shared" si="27"/>
        <v>54</v>
      </c>
      <c r="AM40" s="5" t="str">
        <f t="shared" si="28"/>
        <v>TEAM 52</v>
      </c>
      <c r="AN40" s="5" t="str">
        <f t="shared" si="29"/>
        <v>TEAM 54</v>
      </c>
      <c r="AO40" s="37" t="s">
        <v>103</v>
      </c>
      <c r="AP40" s="1" t="str">
        <f t="shared" si="30"/>
        <v>52</v>
      </c>
      <c r="AQ40" s="1" t="str">
        <f t="shared" si="31"/>
        <v>54</v>
      </c>
      <c r="AR40" s="1">
        <f t="shared" si="32"/>
        <v>62</v>
      </c>
      <c r="AS40" s="1">
        <f t="shared" si="33"/>
        <v>64</v>
      </c>
      <c r="AT40" s="5" t="str">
        <f t="shared" si="34"/>
        <v>TEAM 62</v>
      </c>
      <c r="AU40" s="5" t="str">
        <f t="shared" si="35"/>
        <v>TEAM 64</v>
      </c>
    </row>
    <row r="41" spans="1:47" ht="14" thickTop="1" thickBot="1" x14ac:dyDescent="0.35">
      <c r="A41" s="32" t="s">
        <v>10</v>
      </c>
      <c r="B41" s="5" t="s">
        <v>97</v>
      </c>
      <c r="C41" s="5" t="s">
        <v>94</v>
      </c>
      <c r="D41" s="33" t="s">
        <v>175</v>
      </c>
      <c r="E41" s="1" t="str">
        <f t="shared" si="36"/>
        <v xml:space="preserve"> 1</v>
      </c>
      <c r="F41" s="1" t="str">
        <f t="shared" si="37"/>
        <v xml:space="preserve"> 5</v>
      </c>
      <c r="G41" s="1">
        <f t="shared" si="38"/>
        <v>11</v>
      </c>
      <c r="H41" s="1">
        <f t="shared" si="39"/>
        <v>15</v>
      </c>
      <c r="I41" s="5" t="str">
        <f t="shared" si="40"/>
        <v>TEAM 11</v>
      </c>
      <c r="J41" s="5" t="str">
        <f t="shared" si="41"/>
        <v>TEAM 15</v>
      </c>
      <c r="K41" s="85" t="s">
        <v>150</v>
      </c>
      <c r="L41" s="85" t="s">
        <v>154</v>
      </c>
      <c r="M41" s="34" t="s">
        <v>11</v>
      </c>
      <c r="N41" s="1" t="str">
        <f t="shared" si="6"/>
        <v>11</v>
      </c>
      <c r="O41" s="1" t="str">
        <f t="shared" si="7"/>
        <v>15</v>
      </c>
      <c r="P41" s="1">
        <f t="shared" si="8"/>
        <v>21</v>
      </c>
      <c r="Q41" s="1">
        <f t="shared" si="9"/>
        <v>25</v>
      </c>
      <c r="R41" s="5" t="str">
        <f t="shared" si="10"/>
        <v>TEAM 21</v>
      </c>
      <c r="S41" s="5" t="str">
        <f t="shared" si="11"/>
        <v>TEAM 25</v>
      </c>
      <c r="T41" s="35" t="s">
        <v>12</v>
      </c>
      <c r="U41" s="1" t="str">
        <f t="shared" si="12"/>
        <v>21</v>
      </c>
      <c r="V41" s="1" t="str">
        <f t="shared" si="13"/>
        <v>25</v>
      </c>
      <c r="W41" s="1">
        <f t="shared" si="14"/>
        <v>31</v>
      </c>
      <c r="X41" s="1">
        <f t="shared" si="15"/>
        <v>35</v>
      </c>
      <c r="Y41" s="5" t="str">
        <f t="shared" si="16"/>
        <v>TEAM 31</v>
      </c>
      <c r="Z41" s="5" t="str">
        <f t="shared" si="17"/>
        <v>TEAM 35</v>
      </c>
      <c r="AA41" s="36" t="s">
        <v>13</v>
      </c>
      <c r="AB41" s="1" t="str">
        <f t="shared" si="18"/>
        <v>31</v>
      </c>
      <c r="AC41" s="1" t="str">
        <f t="shared" si="19"/>
        <v>35</v>
      </c>
      <c r="AD41" s="1">
        <f t="shared" si="20"/>
        <v>41</v>
      </c>
      <c r="AE41" s="1">
        <f t="shared" si="21"/>
        <v>45</v>
      </c>
      <c r="AF41" s="5" t="str">
        <f t="shared" si="22"/>
        <v>TEAM 41</v>
      </c>
      <c r="AG41" s="5" t="str">
        <f t="shared" si="23"/>
        <v>TEAM 45</v>
      </c>
      <c r="AH41" s="27" t="s">
        <v>102</v>
      </c>
      <c r="AI41" s="1" t="str">
        <f t="shared" si="24"/>
        <v>41</v>
      </c>
      <c r="AJ41" s="1" t="str">
        <f t="shared" si="25"/>
        <v>45</v>
      </c>
      <c r="AK41" s="1">
        <f t="shared" si="26"/>
        <v>51</v>
      </c>
      <c r="AL41" s="1">
        <f t="shared" si="27"/>
        <v>55</v>
      </c>
      <c r="AM41" s="5" t="str">
        <f t="shared" si="28"/>
        <v>TEAM 51</v>
      </c>
      <c r="AN41" s="5" t="str">
        <f t="shared" si="29"/>
        <v>TEAM 55</v>
      </c>
      <c r="AO41" s="37" t="s">
        <v>103</v>
      </c>
      <c r="AP41" s="1" t="str">
        <f t="shared" si="30"/>
        <v>51</v>
      </c>
      <c r="AQ41" s="1" t="str">
        <f t="shared" si="31"/>
        <v>55</v>
      </c>
      <c r="AR41" s="1">
        <f t="shared" si="32"/>
        <v>61</v>
      </c>
      <c r="AS41" s="1">
        <f t="shared" si="33"/>
        <v>65</v>
      </c>
      <c r="AT41" s="5" t="str">
        <f t="shared" si="34"/>
        <v>TEAM 61</v>
      </c>
      <c r="AU41" s="5" t="str">
        <f t="shared" si="35"/>
        <v>TEAM 65</v>
      </c>
    </row>
    <row r="42" spans="1:47" ht="14" thickTop="1" thickBot="1" x14ac:dyDescent="0.35">
      <c r="A42" s="32" t="s">
        <v>10</v>
      </c>
      <c r="B42" s="5" t="s">
        <v>92</v>
      </c>
      <c r="C42" s="5" t="s">
        <v>98</v>
      </c>
      <c r="D42" s="33" t="s">
        <v>175</v>
      </c>
      <c r="E42" s="1" t="str">
        <f t="shared" si="36"/>
        <v xml:space="preserve"> 6</v>
      </c>
      <c r="F42" s="1" t="str">
        <f t="shared" si="37"/>
        <v xml:space="preserve"> 7</v>
      </c>
      <c r="G42" s="1">
        <f t="shared" si="38"/>
        <v>16</v>
      </c>
      <c r="H42" s="1">
        <f t="shared" si="39"/>
        <v>17</v>
      </c>
      <c r="I42" s="5" t="str">
        <f t="shared" si="40"/>
        <v>TEAM 16</v>
      </c>
      <c r="J42" s="5" t="str">
        <f t="shared" si="41"/>
        <v>TEAM 17</v>
      </c>
      <c r="K42" s="85" t="s">
        <v>155</v>
      </c>
      <c r="L42" s="85" t="s">
        <v>156</v>
      </c>
      <c r="M42" s="34" t="s">
        <v>11</v>
      </c>
      <c r="N42" s="1" t="str">
        <f t="shared" si="6"/>
        <v>16</v>
      </c>
      <c r="O42" s="1" t="str">
        <f t="shared" si="7"/>
        <v>17</v>
      </c>
      <c r="P42" s="1">
        <f t="shared" si="8"/>
        <v>26</v>
      </c>
      <c r="Q42" s="1">
        <f t="shared" si="9"/>
        <v>27</v>
      </c>
      <c r="R42" s="5" t="str">
        <f t="shared" si="10"/>
        <v>TEAM 26</v>
      </c>
      <c r="S42" s="5" t="str">
        <f t="shared" si="11"/>
        <v>TEAM 27</v>
      </c>
      <c r="T42" s="35" t="s">
        <v>12</v>
      </c>
      <c r="U42" s="1" t="str">
        <f t="shared" si="12"/>
        <v>26</v>
      </c>
      <c r="V42" s="1" t="str">
        <f t="shared" si="13"/>
        <v>27</v>
      </c>
      <c r="W42" s="1">
        <f t="shared" si="14"/>
        <v>36</v>
      </c>
      <c r="X42" s="1">
        <f t="shared" si="15"/>
        <v>37</v>
      </c>
      <c r="Y42" s="5" t="str">
        <f t="shared" si="16"/>
        <v>TEAM 36</v>
      </c>
      <c r="Z42" s="5" t="str">
        <f t="shared" si="17"/>
        <v>TEAM 37</v>
      </c>
      <c r="AA42" s="36" t="s">
        <v>13</v>
      </c>
      <c r="AB42" s="1" t="str">
        <f t="shared" si="18"/>
        <v>36</v>
      </c>
      <c r="AC42" s="1" t="str">
        <f t="shared" si="19"/>
        <v>37</v>
      </c>
      <c r="AD42" s="1">
        <f t="shared" si="20"/>
        <v>46</v>
      </c>
      <c r="AE42" s="1">
        <f t="shared" si="21"/>
        <v>47</v>
      </c>
      <c r="AF42" s="5" t="str">
        <f t="shared" si="22"/>
        <v>TEAM 46</v>
      </c>
      <c r="AG42" s="5" t="str">
        <f t="shared" si="23"/>
        <v>TEAM 47</v>
      </c>
      <c r="AH42" s="27" t="s">
        <v>102</v>
      </c>
      <c r="AI42" s="1" t="str">
        <f t="shared" si="24"/>
        <v>46</v>
      </c>
      <c r="AJ42" s="1" t="str">
        <f t="shared" si="25"/>
        <v>47</v>
      </c>
      <c r="AK42" s="1">
        <f t="shared" si="26"/>
        <v>56</v>
      </c>
      <c r="AL42" s="1">
        <f t="shared" si="27"/>
        <v>57</v>
      </c>
      <c r="AM42" s="5" t="str">
        <f t="shared" si="28"/>
        <v>TEAM 56</v>
      </c>
      <c r="AN42" s="5" t="str">
        <f t="shared" si="29"/>
        <v>TEAM 57</v>
      </c>
      <c r="AO42" s="37" t="s">
        <v>103</v>
      </c>
      <c r="AP42" s="1" t="str">
        <f t="shared" si="30"/>
        <v>56</v>
      </c>
      <c r="AQ42" s="1" t="str">
        <f t="shared" si="31"/>
        <v>57</v>
      </c>
      <c r="AR42" s="1">
        <f t="shared" si="32"/>
        <v>66</v>
      </c>
      <c r="AS42" s="1">
        <f t="shared" si="33"/>
        <v>67</v>
      </c>
      <c r="AT42" s="5" t="str">
        <f t="shared" si="34"/>
        <v>TEAM 66</v>
      </c>
      <c r="AU42" s="5" t="str">
        <f t="shared" si="35"/>
        <v>TEAM 67</v>
      </c>
    </row>
    <row r="43" spans="1:47" ht="14" thickTop="1" thickBot="1" x14ac:dyDescent="0.35">
      <c r="A43" s="32" t="s">
        <v>10</v>
      </c>
      <c r="B43" s="5" t="s">
        <v>101</v>
      </c>
      <c r="C43" s="5" t="s">
        <v>93</v>
      </c>
      <c r="D43" s="33" t="s">
        <v>175</v>
      </c>
      <c r="E43" s="1" t="str">
        <f t="shared" si="36"/>
        <v>10</v>
      </c>
      <c r="F43" s="1" t="str">
        <f t="shared" si="37"/>
        <v xml:space="preserve"> 3</v>
      </c>
      <c r="G43" s="1">
        <f t="shared" si="38"/>
        <v>20</v>
      </c>
      <c r="H43" s="1">
        <f t="shared" si="39"/>
        <v>13</v>
      </c>
      <c r="I43" s="5" t="str">
        <f t="shared" si="40"/>
        <v>TEAM 20</v>
      </c>
      <c r="J43" s="5" t="str">
        <f t="shared" si="41"/>
        <v>TEAM 13</v>
      </c>
      <c r="K43" s="85" t="s">
        <v>159</v>
      </c>
      <c r="L43" s="85" t="s">
        <v>152</v>
      </c>
      <c r="M43" s="34" t="s">
        <v>11</v>
      </c>
      <c r="N43" s="1" t="str">
        <f t="shared" si="6"/>
        <v>20</v>
      </c>
      <c r="O43" s="1" t="str">
        <f t="shared" si="7"/>
        <v>13</v>
      </c>
      <c r="P43" s="1">
        <f t="shared" si="8"/>
        <v>30</v>
      </c>
      <c r="Q43" s="1">
        <f t="shared" si="9"/>
        <v>23</v>
      </c>
      <c r="R43" s="5" t="str">
        <f t="shared" si="10"/>
        <v>TEAM 30</v>
      </c>
      <c r="S43" s="5" t="str">
        <f t="shared" si="11"/>
        <v>TEAM 23</v>
      </c>
      <c r="T43" s="35" t="s">
        <v>12</v>
      </c>
      <c r="U43" s="1" t="str">
        <f t="shared" si="12"/>
        <v>30</v>
      </c>
      <c r="V43" s="1" t="str">
        <f t="shared" si="13"/>
        <v>23</v>
      </c>
      <c r="W43" s="1">
        <f t="shared" si="14"/>
        <v>40</v>
      </c>
      <c r="X43" s="1">
        <f t="shared" si="15"/>
        <v>33</v>
      </c>
      <c r="Y43" s="5" t="str">
        <f t="shared" si="16"/>
        <v>TEAM 40</v>
      </c>
      <c r="Z43" s="5" t="str">
        <f t="shared" si="17"/>
        <v>TEAM 33</v>
      </c>
      <c r="AA43" s="36" t="s">
        <v>13</v>
      </c>
      <c r="AB43" s="1" t="str">
        <f t="shared" si="18"/>
        <v>40</v>
      </c>
      <c r="AC43" s="1" t="str">
        <f t="shared" si="19"/>
        <v>33</v>
      </c>
      <c r="AD43" s="1">
        <f t="shared" si="20"/>
        <v>50</v>
      </c>
      <c r="AE43" s="1">
        <f t="shared" si="21"/>
        <v>43</v>
      </c>
      <c r="AF43" s="5" t="str">
        <f t="shared" si="22"/>
        <v>TEAM 50</v>
      </c>
      <c r="AG43" s="5" t="str">
        <f t="shared" si="23"/>
        <v>TEAM 43</v>
      </c>
      <c r="AH43" s="27" t="s">
        <v>102</v>
      </c>
      <c r="AI43" s="1" t="str">
        <f t="shared" si="24"/>
        <v>50</v>
      </c>
      <c r="AJ43" s="1" t="str">
        <f t="shared" si="25"/>
        <v>43</v>
      </c>
      <c r="AK43" s="1">
        <f t="shared" si="26"/>
        <v>60</v>
      </c>
      <c r="AL43" s="1">
        <f t="shared" si="27"/>
        <v>53</v>
      </c>
      <c r="AM43" s="5" t="str">
        <f t="shared" si="28"/>
        <v>TEAM 60</v>
      </c>
      <c r="AN43" s="5" t="str">
        <f t="shared" si="29"/>
        <v>TEAM 53</v>
      </c>
      <c r="AO43" s="37" t="s">
        <v>103</v>
      </c>
      <c r="AP43" s="1" t="str">
        <f t="shared" si="30"/>
        <v>60</v>
      </c>
      <c r="AQ43" s="1" t="str">
        <f t="shared" si="31"/>
        <v>53</v>
      </c>
      <c r="AR43" s="1">
        <f t="shared" si="32"/>
        <v>70</v>
      </c>
      <c r="AS43" s="1">
        <f t="shared" si="33"/>
        <v>63</v>
      </c>
      <c r="AT43" s="5" t="str">
        <f t="shared" si="34"/>
        <v>TEAM 70</v>
      </c>
      <c r="AU43" s="5" t="str">
        <f t="shared" si="35"/>
        <v>TEAM 63</v>
      </c>
    </row>
    <row r="44" spans="1:47" ht="14" thickTop="1" thickBot="1" x14ac:dyDescent="0.35">
      <c r="A44" s="32" t="s">
        <v>10</v>
      </c>
      <c r="B44" s="5" t="s">
        <v>95</v>
      </c>
      <c r="C44" s="5" t="s">
        <v>100</v>
      </c>
      <c r="D44" s="33" t="s">
        <v>175</v>
      </c>
      <c r="E44" s="1" t="str">
        <f t="shared" si="36"/>
        <v xml:space="preserve"> 9</v>
      </c>
      <c r="F44" s="1" t="str">
        <f t="shared" si="37"/>
        <v xml:space="preserve"> 8</v>
      </c>
      <c r="G44" s="1">
        <f t="shared" si="38"/>
        <v>19</v>
      </c>
      <c r="H44" s="1">
        <f t="shared" si="39"/>
        <v>18</v>
      </c>
      <c r="I44" s="5" t="str">
        <f t="shared" si="40"/>
        <v>TEAM 19</v>
      </c>
      <c r="J44" s="5" t="str">
        <f t="shared" si="41"/>
        <v>TEAM 18</v>
      </c>
      <c r="K44" s="85" t="s">
        <v>158</v>
      </c>
      <c r="L44" s="85" t="s">
        <v>157</v>
      </c>
      <c r="M44" s="34" t="s">
        <v>11</v>
      </c>
      <c r="N44" s="1" t="str">
        <f t="shared" si="6"/>
        <v>19</v>
      </c>
      <c r="O44" s="1" t="str">
        <f t="shared" si="7"/>
        <v>18</v>
      </c>
      <c r="P44" s="1">
        <f t="shared" si="8"/>
        <v>29</v>
      </c>
      <c r="Q44" s="1">
        <f t="shared" si="9"/>
        <v>28</v>
      </c>
      <c r="R44" s="5" t="str">
        <f t="shared" si="10"/>
        <v>TEAM 29</v>
      </c>
      <c r="S44" s="5" t="str">
        <f t="shared" si="11"/>
        <v>TEAM 28</v>
      </c>
      <c r="T44" s="35" t="s">
        <v>12</v>
      </c>
      <c r="U44" s="1" t="str">
        <f t="shared" si="12"/>
        <v>29</v>
      </c>
      <c r="V44" s="1" t="str">
        <f t="shared" si="13"/>
        <v>28</v>
      </c>
      <c r="W44" s="1">
        <f t="shared" si="14"/>
        <v>39</v>
      </c>
      <c r="X44" s="1">
        <f t="shared" si="15"/>
        <v>38</v>
      </c>
      <c r="Y44" s="5" t="str">
        <f t="shared" si="16"/>
        <v>TEAM 39</v>
      </c>
      <c r="Z44" s="5" t="str">
        <f t="shared" si="17"/>
        <v>TEAM 38</v>
      </c>
      <c r="AA44" s="36" t="s">
        <v>13</v>
      </c>
      <c r="AB44" s="1" t="str">
        <f t="shared" si="18"/>
        <v>39</v>
      </c>
      <c r="AC44" s="1" t="str">
        <f t="shared" si="19"/>
        <v>38</v>
      </c>
      <c r="AD44" s="1">
        <f t="shared" si="20"/>
        <v>49</v>
      </c>
      <c r="AE44" s="1">
        <f t="shared" si="21"/>
        <v>48</v>
      </c>
      <c r="AF44" s="5" t="str">
        <f t="shared" si="22"/>
        <v>TEAM 49</v>
      </c>
      <c r="AG44" s="5" t="str">
        <f t="shared" si="23"/>
        <v>TEAM 48</v>
      </c>
      <c r="AH44" s="27" t="s">
        <v>102</v>
      </c>
      <c r="AI44" s="1" t="str">
        <f t="shared" si="24"/>
        <v>49</v>
      </c>
      <c r="AJ44" s="1" t="str">
        <f t="shared" si="25"/>
        <v>48</v>
      </c>
      <c r="AK44" s="1">
        <f t="shared" si="26"/>
        <v>59</v>
      </c>
      <c r="AL44" s="1">
        <f t="shared" si="27"/>
        <v>58</v>
      </c>
      <c r="AM44" s="5" t="str">
        <f t="shared" si="28"/>
        <v>TEAM 59</v>
      </c>
      <c r="AN44" s="5" t="str">
        <f t="shared" si="29"/>
        <v>TEAM 58</v>
      </c>
      <c r="AO44" s="37" t="s">
        <v>103</v>
      </c>
      <c r="AP44" s="1" t="str">
        <f t="shared" si="30"/>
        <v>59</v>
      </c>
      <c r="AQ44" s="1" t="str">
        <f t="shared" si="31"/>
        <v>58</v>
      </c>
      <c r="AR44" s="1">
        <f t="shared" si="32"/>
        <v>69</v>
      </c>
      <c r="AS44" s="1">
        <f t="shared" si="33"/>
        <v>68</v>
      </c>
      <c r="AT44" s="5" t="str">
        <f t="shared" si="34"/>
        <v>TEAM 69</v>
      </c>
      <c r="AU44" s="5" t="str">
        <f t="shared" si="35"/>
        <v>TEAM 68</v>
      </c>
    </row>
    <row r="45" spans="1:47" ht="14" thickTop="1" thickBot="1" x14ac:dyDescent="0.35">
      <c r="A45" s="32" t="s">
        <v>10</v>
      </c>
      <c r="B45" s="5" t="s">
        <v>97</v>
      </c>
      <c r="C45" s="5" t="s">
        <v>95</v>
      </c>
      <c r="D45" s="33" t="s">
        <v>175</v>
      </c>
      <c r="E45" s="1" t="str">
        <f t="shared" si="36"/>
        <v xml:space="preserve"> 1</v>
      </c>
      <c r="F45" s="1" t="str">
        <f t="shared" si="37"/>
        <v xml:space="preserve"> 9</v>
      </c>
      <c r="G45" s="1">
        <f t="shared" si="38"/>
        <v>11</v>
      </c>
      <c r="H45" s="1">
        <f t="shared" si="39"/>
        <v>19</v>
      </c>
      <c r="I45" s="5" t="str">
        <f t="shared" si="40"/>
        <v>TEAM 11</v>
      </c>
      <c r="J45" s="5" t="str">
        <f t="shared" si="41"/>
        <v>TEAM 19</v>
      </c>
      <c r="K45" s="85" t="s">
        <v>150</v>
      </c>
      <c r="L45" s="85" t="s">
        <v>158</v>
      </c>
      <c r="M45" s="34" t="s">
        <v>11</v>
      </c>
      <c r="N45" s="1" t="str">
        <f t="shared" si="6"/>
        <v>11</v>
      </c>
      <c r="O45" s="1" t="str">
        <f t="shared" si="7"/>
        <v>19</v>
      </c>
      <c r="P45" s="1">
        <f t="shared" si="8"/>
        <v>21</v>
      </c>
      <c r="Q45" s="1">
        <f t="shared" si="9"/>
        <v>29</v>
      </c>
      <c r="R45" s="5" t="str">
        <f t="shared" si="10"/>
        <v>TEAM 21</v>
      </c>
      <c r="S45" s="5" t="str">
        <f t="shared" si="11"/>
        <v>TEAM 29</v>
      </c>
      <c r="T45" s="35" t="s">
        <v>12</v>
      </c>
      <c r="U45" s="1" t="str">
        <f t="shared" si="12"/>
        <v>21</v>
      </c>
      <c r="V45" s="1" t="str">
        <f t="shared" si="13"/>
        <v>29</v>
      </c>
      <c r="W45" s="1">
        <f t="shared" si="14"/>
        <v>31</v>
      </c>
      <c r="X45" s="1">
        <f t="shared" si="15"/>
        <v>39</v>
      </c>
      <c r="Y45" s="5" t="str">
        <f t="shared" si="16"/>
        <v>TEAM 31</v>
      </c>
      <c r="Z45" s="5" t="str">
        <f t="shared" si="17"/>
        <v>TEAM 39</v>
      </c>
      <c r="AA45" s="36" t="s">
        <v>13</v>
      </c>
      <c r="AB45" s="1" t="str">
        <f t="shared" si="18"/>
        <v>31</v>
      </c>
      <c r="AC45" s="1" t="str">
        <f t="shared" si="19"/>
        <v>39</v>
      </c>
      <c r="AD45" s="1">
        <f t="shared" si="20"/>
        <v>41</v>
      </c>
      <c r="AE45" s="1">
        <f t="shared" si="21"/>
        <v>49</v>
      </c>
      <c r="AF45" s="5" t="str">
        <f t="shared" si="22"/>
        <v>TEAM 41</v>
      </c>
      <c r="AG45" s="5" t="str">
        <f t="shared" si="23"/>
        <v>TEAM 49</v>
      </c>
      <c r="AH45" s="27" t="s">
        <v>102</v>
      </c>
      <c r="AI45" s="1" t="str">
        <f t="shared" si="24"/>
        <v>41</v>
      </c>
      <c r="AJ45" s="1" t="str">
        <f t="shared" si="25"/>
        <v>49</v>
      </c>
      <c r="AK45" s="1">
        <f t="shared" si="26"/>
        <v>51</v>
      </c>
      <c r="AL45" s="1">
        <f t="shared" si="27"/>
        <v>59</v>
      </c>
      <c r="AM45" s="5" t="str">
        <f t="shared" si="28"/>
        <v>TEAM 51</v>
      </c>
      <c r="AN45" s="5" t="str">
        <f t="shared" si="29"/>
        <v>TEAM 59</v>
      </c>
      <c r="AO45" s="37" t="s">
        <v>103</v>
      </c>
      <c r="AP45" s="1" t="str">
        <f t="shared" si="30"/>
        <v>51</v>
      </c>
      <c r="AQ45" s="1" t="str">
        <f t="shared" si="31"/>
        <v>59</v>
      </c>
      <c r="AR45" s="1">
        <f t="shared" si="32"/>
        <v>61</v>
      </c>
      <c r="AS45" s="1">
        <f t="shared" si="33"/>
        <v>69</v>
      </c>
      <c r="AT45" s="5" t="str">
        <f t="shared" si="34"/>
        <v>TEAM 61</v>
      </c>
      <c r="AU45" s="5" t="str">
        <f t="shared" si="35"/>
        <v>TEAM 69</v>
      </c>
    </row>
    <row r="46" spans="1:47" ht="14" thickTop="1" thickBot="1" x14ac:dyDescent="0.35">
      <c r="A46" s="32" t="s">
        <v>10</v>
      </c>
      <c r="B46" s="5" t="s">
        <v>100</v>
      </c>
      <c r="C46" s="5" t="s">
        <v>96</v>
      </c>
      <c r="D46" s="33" t="s">
        <v>175</v>
      </c>
      <c r="E46" s="1" t="str">
        <f t="shared" si="36"/>
        <v xml:space="preserve"> 8</v>
      </c>
      <c r="F46" s="1" t="str">
        <f t="shared" si="37"/>
        <v xml:space="preserve"> 2</v>
      </c>
      <c r="G46" s="1">
        <f t="shared" si="38"/>
        <v>18</v>
      </c>
      <c r="H46" s="1">
        <f t="shared" si="39"/>
        <v>12</v>
      </c>
      <c r="I46" s="5" t="str">
        <f t="shared" si="40"/>
        <v>TEAM 18</v>
      </c>
      <c r="J46" s="5" t="str">
        <f t="shared" si="41"/>
        <v>TEAM 12</v>
      </c>
      <c r="K46" s="85" t="s">
        <v>157</v>
      </c>
      <c r="L46" s="85" t="s">
        <v>151</v>
      </c>
      <c r="M46" s="34" t="s">
        <v>11</v>
      </c>
      <c r="N46" s="1" t="str">
        <f t="shared" si="6"/>
        <v>18</v>
      </c>
      <c r="O46" s="1" t="str">
        <f t="shared" si="7"/>
        <v>12</v>
      </c>
      <c r="P46" s="1">
        <f t="shared" si="8"/>
        <v>28</v>
      </c>
      <c r="Q46" s="1">
        <f t="shared" si="9"/>
        <v>22</v>
      </c>
      <c r="R46" s="5" t="str">
        <f t="shared" si="10"/>
        <v>TEAM 28</v>
      </c>
      <c r="S46" s="5" t="str">
        <f t="shared" si="11"/>
        <v>TEAM 22</v>
      </c>
      <c r="T46" s="35" t="s">
        <v>12</v>
      </c>
      <c r="U46" s="1" t="str">
        <f t="shared" si="12"/>
        <v>28</v>
      </c>
      <c r="V46" s="1" t="str">
        <f t="shared" si="13"/>
        <v>22</v>
      </c>
      <c r="W46" s="1">
        <f t="shared" si="14"/>
        <v>38</v>
      </c>
      <c r="X46" s="1">
        <f t="shared" si="15"/>
        <v>32</v>
      </c>
      <c r="Y46" s="5" t="str">
        <f t="shared" si="16"/>
        <v>TEAM 38</v>
      </c>
      <c r="Z46" s="5" t="str">
        <f t="shared" si="17"/>
        <v>TEAM 32</v>
      </c>
      <c r="AA46" s="36" t="s">
        <v>13</v>
      </c>
      <c r="AB46" s="1" t="str">
        <f t="shared" si="18"/>
        <v>38</v>
      </c>
      <c r="AC46" s="1" t="str">
        <f t="shared" si="19"/>
        <v>32</v>
      </c>
      <c r="AD46" s="1">
        <f t="shared" si="20"/>
        <v>48</v>
      </c>
      <c r="AE46" s="1">
        <f t="shared" si="21"/>
        <v>42</v>
      </c>
      <c r="AF46" s="5" t="str">
        <f t="shared" si="22"/>
        <v>TEAM 48</v>
      </c>
      <c r="AG46" s="5" t="str">
        <f t="shared" si="23"/>
        <v>TEAM 42</v>
      </c>
      <c r="AH46" s="27" t="s">
        <v>102</v>
      </c>
      <c r="AI46" s="1" t="str">
        <f t="shared" si="24"/>
        <v>48</v>
      </c>
      <c r="AJ46" s="1" t="str">
        <f t="shared" si="25"/>
        <v>42</v>
      </c>
      <c r="AK46" s="1">
        <f t="shared" si="26"/>
        <v>58</v>
      </c>
      <c r="AL46" s="1">
        <f t="shared" si="27"/>
        <v>52</v>
      </c>
      <c r="AM46" s="5" t="str">
        <f t="shared" si="28"/>
        <v>TEAM 58</v>
      </c>
      <c r="AN46" s="5" t="str">
        <f t="shared" si="29"/>
        <v>TEAM 52</v>
      </c>
      <c r="AO46" s="37" t="s">
        <v>103</v>
      </c>
      <c r="AP46" s="1" t="str">
        <f t="shared" si="30"/>
        <v>58</v>
      </c>
      <c r="AQ46" s="1" t="str">
        <f t="shared" si="31"/>
        <v>52</v>
      </c>
      <c r="AR46" s="1">
        <f t="shared" si="32"/>
        <v>68</v>
      </c>
      <c r="AS46" s="1">
        <f t="shared" si="33"/>
        <v>62</v>
      </c>
      <c r="AT46" s="5" t="str">
        <f t="shared" si="34"/>
        <v>TEAM 68</v>
      </c>
      <c r="AU46" s="5" t="str">
        <f t="shared" si="35"/>
        <v>TEAM 62</v>
      </c>
    </row>
    <row r="47" spans="1:47" ht="14" thickTop="1" thickBot="1" x14ac:dyDescent="0.35">
      <c r="A47" s="32" t="s">
        <v>10</v>
      </c>
      <c r="B47" s="5" t="s">
        <v>101</v>
      </c>
      <c r="C47" s="5" t="s">
        <v>99</v>
      </c>
      <c r="D47" s="33" t="s">
        <v>175</v>
      </c>
      <c r="E47" s="1" t="str">
        <f t="shared" si="36"/>
        <v>10</v>
      </c>
      <c r="F47" s="1" t="str">
        <f t="shared" si="37"/>
        <v xml:space="preserve"> 4</v>
      </c>
      <c r="G47" s="1">
        <f t="shared" si="38"/>
        <v>20</v>
      </c>
      <c r="H47" s="1">
        <f t="shared" si="39"/>
        <v>14</v>
      </c>
      <c r="I47" s="5" t="str">
        <f t="shared" si="40"/>
        <v>TEAM 20</v>
      </c>
      <c r="J47" s="5" t="str">
        <f t="shared" si="41"/>
        <v>TEAM 14</v>
      </c>
      <c r="K47" s="85" t="s">
        <v>159</v>
      </c>
      <c r="L47" s="85" t="s">
        <v>153</v>
      </c>
      <c r="M47" s="34" t="s">
        <v>11</v>
      </c>
      <c r="N47" s="1" t="str">
        <f t="shared" si="6"/>
        <v>20</v>
      </c>
      <c r="O47" s="1" t="str">
        <f t="shared" si="7"/>
        <v>14</v>
      </c>
      <c r="P47" s="1">
        <f t="shared" si="8"/>
        <v>30</v>
      </c>
      <c r="Q47" s="1">
        <f t="shared" si="9"/>
        <v>24</v>
      </c>
      <c r="R47" s="5" t="str">
        <f t="shared" si="10"/>
        <v>TEAM 30</v>
      </c>
      <c r="S47" s="5" t="str">
        <f t="shared" si="11"/>
        <v>TEAM 24</v>
      </c>
      <c r="T47" s="35" t="s">
        <v>12</v>
      </c>
      <c r="U47" s="1" t="str">
        <f t="shared" si="12"/>
        <v>30</v>
      </c>
      <c r="V47" s="1" t="str">
        <f t="shared" si="13"/>
        <v>24</v>
      </c>
      <c r="W47" s="1">
        <f t="shared" si="14"/>
        <v>40</v>
      </c>
      <c r="X47" s="1">
        <f t="shared" si="15"/>
        <v>34</v>
      </c>
      <c r="Y47" s="5" t="str">
        <f t="shared" si="16"/>
        <v>TEAM 40</v>
      </c>
      <c r="Z47" s="5" t="str">
        <f t="shared" si="17"/>
        <v>TEAM 34</v>
      </c>
      <c r="AA47" s="36" t="s">
        <v>13</v>
      </c>
      <c r="AB47" s="1" t="str">
        <f t="shared" si="18"/>
        <v>40</v>
      </c>
      <c r="AC47" s="1" t="str">
        <f t="shared" si="19"/>
        <v>34</v>
      </c>
      <c r="AD47" s="1">
        <f t="shared" si="20"/>
        <v>50</v>
      </c>
      <c r="AE47" s="1">
        <f t="shared" si="21"/>
        <v>44</v>
      </c>
      <c r="AF47" s="5" t="str">
        <f t="shared" si="22"/>
        <v>TEAM 50</v>
      </c>
      <c r="AG47" s="5" t="str">
        <f t="shared" si="23"/>
        <v>TEAM 44</v>
      </c>
      <c r="AH47" s="27" t="s">
        <v>102</v>
      </c>
      <c r="AI47" s="1" t="str">
        <f t="shared" si="24"/>
        <v>50</v>
      </c>
      <c r="AJ47" s="1" t="str">
        <f t="shared" si="25"/>
        <v>44</v>
      </c>
      <c r="AK47" s="1">
        <f t="shared" si="26"/>
        <v>60</v>
      </c>
      <c r="AL47" s="1">
        <f t="shared" si="27"/>
        <v>54</v>
      </c>
      <c r="AM47" s="5" t="str">
        <f t="shared" si="28"/>
        <v>TEAM 60</v>
      </c>
      <c r="AN47" s="5" t="str">
        <f t="shared" si="29"/>
        <v>TEAM 54</v>
      </c>
      <c r="AO47" s="37" t="s">
        <v>103</v>
      </c>
      <c r="AP47" s="1" t="str">
        <f t="shared" si="30"/>
        <v>60</v>
      </c>
      <c r="AQ47" s="1" t="str">
        <f t="shared" si="31"/>
        <v>54</v>
      </c>
      <c r="AR47" s="1">
        <f t="shared" si="32"/>
        <v>70</v>
      </c>
      <c r="AS47" s="1">
        <f t="shared" si="33"/>
        <v>64</v>
      </c>
      <c r="AT47" s="5" t="str">
        <f t="shared" si="34"/>
        <v>TEAM 70</v>
      </c>
      <c r="AU47" s="5" t="str">
        <f t="shared" si="35"/>
        <v>TEAM 64</v>
      </c>
    </row>
    <row r="48" spans="1:47" ht="14" thickTop="1" thickBot="1" x14ac:dyDescent="0.35">
      <c r="A48" s="32" t="s">
        <v>10</v>
      </c>
      <c r="B48" s="5" t="s">
        <v>93</v>
      </c>
      <c r="C48" s="5" t="s">
        <v>98</v>
      </c>
      <c r="D48" s="33" t="s">
        <v>175</v>
      </c>
      <c r="E48" s="1" t="str">
        <f t="shared" si="36"/>
        <v xml:space="preserve"> 3</v>
      </c>
      <c r="F48" s="1" t="str">
        <f t="shared" si="37"/>
        <v xml:space="preserve"> 7</v>
      </c>
      <c r="G48" s="1">
        <f t="shared" si="38"/>
        <v>13</v>
      </c>
      <c r="H48" s="1">
        <f t="shared" si="39"/>
        <v>17</v>
      </c>
      <c r="I48" s="5" t="str">
        <f t="shared" si="40"/>
        <v>TEAM 13</v>
      </c>
      <c r="J48" s="5" t="str">
        <f t="shared" si="41"/>
        <v>TEAM 17</v>
      </c>
      <c r="K48" s="85" t="s">
        <v>152</v>
      </c>
      <c r="L48" s="85" t="s">
        <v>156</v>
      </c>
      <c r="M48" s="34" t="s">
        <v>11</v>
      </c>
      <c r="N48" s="1" t="str">
        <f t="shared" si="6"/>
        <v>13</v>
      </c>
      <c r="O48" s="1" t="str">
        <f t="shared" si="7"/>
        <v>17</v>
      </c>
      <c r="P48" s="1">
        <f t="shared" si="8"/>
        <v>23</v>
      </c>
      <c r="Q48" s="1">
        <f t="shared" si="9"/>
        <v>27</v>
      </c>
      <c r="R48" s="5" t="str">
        <f t="shared" si="10"/>
        <v>TEAM 23</v>
      </c>
      <c r="S48" s="5" t="str">
        <f t="shared" si="11"/>
        <v>TEAM 27</v>
      </c>
      <c r="T48" s="35" t="s">
        <v>12</v>
      </c>
      <c r="U48" s="1" t="str">
        <f t="shared" si="12"/>
        <v>23</v>
      </c>
      <c r="V48" s="1" t="str">
        <f t="shared" si="13"/>
        <v>27</v>
      </c>
      <c r="W48" s="1">
        <f t="shared" si="14"/>
        <v>33</v>
      </c>
      <c r="X48" s="1">
        <f t="shared" si="15"/>
        <v>37</v>
      </c>
      <c r="Y48" s="5" t="str">
        <f t="shared" si="16"/>
        <v>TEAM 33</v>
      </c>
      <c r="Z48" s="5" t="str">
        <f t="shared" si="17"/>
        <v>TEAM 37</v>
      </c>
      <c r="AA48" s="36" t="s">
        <v>13</v>
      </c>
      <c r="AB48" s="1" t="str">
        <f t="shared" si="18"/>
        <v>33</v>
      </c>
      <c r="AC48" s="1" t="str">
        <f t="shared" si="19"/>
        <v>37</v>
      </c>
      <c r="AD48" s="1">
        <f t="shared" si="20"/>
        <v>43</v>
      </c>
      <c r="AE48" s="1">
        <f t="shared" si="21"/>
        <v>47</v>
      </c>
      <c r="AF48" s="5" t="str">
        <f t="shared" si="22"/>
        <v>TEAM 43</v>
      </c>
      <c r="AG48" s="5" t="str">
        <f t="shared" si="23"/>
        <v>TEAM 47</v>
      </c>
      <c r="AH48" s="27" t="s">
        <v>102</v>
      </c>
      <c r="AI48" s="1" t="str">
        <f t="shared" si="24"/>
        <v>43</v>
      </c>
      <c r="AJ48" s="1" t="str">
        <f t="shared" si="25"/>
        <v>47</v>
      </c>
      <c r="AK48" s="1">
        <f t="shared" si="26"/>
        <v>53</v>
      </c>
      <c r="AL48" s="1">
        <f t="shared" si="27"/>
        <v>57</v>
      </c>
      <c r="AM48" s="5" t="str">
        <f t="shared" si="28"/>
        <v>TEAM 53</v>
      </c>
      <c r="AN48" s="5" t="str">
        <f t="shared" si="29"/>
        <v>TEAM 57</v>
      </c>
      <c r="AO48" s="37" t="s">
        <v>103</v>
      </c>
      <c r="AP48" s="1" t="str">
        <f t="shared" si="30"/>
        <v>53</v>
      </c>
      <c r="AQ48" s="1" t="str">
        <f t="shared" si="31"/>
        <v>57</v>
      </c>
      <c r="AR48" s="1">
        <f t="shared" si="32"/>
        <v>63</v>
      </c>
      <c r="AS48" s="1">
        <f t="shared" si="33"/>
        <v>67</v>
      </c>
      <c r="AT48" s="5" t="str">
        <f t="shared" si="34"/>
        <v>TEAM 63</v>
      </c>
      <c r="AU48" s="5" t="str">
        <f t="shared" si="35"/>
        <v>TEAM 67</v>
      </c>
    </row>
    <row r="49" spans="1:47" ht="14" thickTop="1" thickBot="1" x14ac:dyDescent="0.35">
      <c r="A49" s="69" t="s">
        <v>10</v>
      </c>
      <c r="B49" s="5" t="s">
        <v>94</v>
      </c>
      <c r="C49" s="5" t="s">
        <v>92</v>
      </c>
      <c r="D49" s="33" t="s">
        <v>175</v>
      </c>
      <c r="E49" s="1" t="str">
        <f t="shared" si="36"/>
        <v xml:space="preserve"> 5</v>
      </c>
      <c r="F49" s="1" t="str">
        <f t="shared" si="37"/>
        <v xml:space="preserve"> 6</v>
      </c>
      <c r="G49" s="1">
        <f t="shared" si="38"/>
        <v>15</v>
      </c>
      <c r="H49" s="1">
        <f t="shared" si="39"/>
        <v>16</v>
      </c>
      <c r="I49" s="5" t="str">
        <f t="shared" si="40"/>
        <v>TEAM 15</v>
      </c>
      <c r="J49" s="5" t="str">
        <f t="shared" si="41"/>
        <v>TEAM 16</v>
      </c>
      <c r="K49" s="85" t="s">
        <v>154</v>
      </c>
      <c r="L49" s="85" t="s">
        <v>155</v>
      </c>
      <c r="M49" s="34" t="s">
        <v>11</v>
      </c>
      <c r="N49" s="1" t="str">
        <f t="shared" si="6"/>
        <v>15</v>
      </c>
      <c r="O49" s="1" t="str">
        <f t="shared" si="7"/>
        <v>16</v>
      </c>
      <c r="P49" s="1">
        <f t="shared" si="8"/>
        <v>25</v>
      </c>
      <c r="Q49" s="1">
        <f t="shared" si="9"/>
        <v>26</v>
      </c>
      <c r="R49" s="5" t="str">
        <f t="shared" si="10"/>
        <v>TEAM 25</v>
      </c>
      <c r="S49" s="5" t="str">
        <f t="shared" si="11"/>
        <v>TEAM 26</v>
      </c>
      <c r="T49" s="35" t="s">
        <v>12</v>
      </c>
      <c r="U49" s="1" t="str">
        <f t="shared" si="12"/>
        <v>25</v>
      </c>
      <c r="V49" s="1" t="str">
        <f t="shared" si="13"/>
        <v>26</v>
      </c>
      <c r="W49" s="1">
        <f t="shared" si="14"/>
        <v>35</v>
      </c>
      <c r="X49" s="1">
        <f t="shared" si="15"/>
        <v>36</v>
      </c>
      <c r="Y49" s="5" t="str">
        <f t="shared" si="16"/>
        <v>TEAM 35</v>
      </c>
      <c r="Z49" s="5" t="str">
        <f t="shared" si="17"/>
        <v>TEAM 36</v>
      </c>
      <c r="AA49" s="36" t="s">
        <v>13</v>
      </c>
      <c r="AB49" s="1" t="str">
        <f t="shared" si="18"/>
        <v>35</v>
      </c>
      <c r="AC49" s="1" t="str">
        <f t="shared" si="19"/>
        <v>36</v>
      </c>
      <c r="AD49" s="1">
        <f t="shared" si="20"/>
        <v>45</v>
      </c>
      <c r="AE49" s="1">
        <f t="shared" si="21"/>
        <v>46</v>
      </c>
      <c r="AF49" s="5" t="str">
        <f t="shared" si="22"/>
        <v>TEAM 45</v>
      </c>
      <c r="AG49" s="5" t="str">
        <f t="shared" si="23"/>
        <v>TEAM 46</v>
      </c>
      <c r="AH49" s="27" t="s">
        <v>102</v>
      </c>
      <c r="AI49" s="1" t="str">
        <f t="shared" si="24"/>
        <v>45</v>
      </c>
      <c r="AJ49" s="1" t="str">
        <f t="shared" si="25"/>
        <v>46</v>
      </c>
      <c r="AK49" s="1">
        <f t="shared" si="26"/>
        <v>55</v>
      </c>
      <c r="AL49" s="1">
        <f t="shared" si="27"/>
        <v>56</v>
      </c>
      <c r="AM49" s="5" t="str">
        <f t="shared" si="28"/>
        <v>TEAM 55</v>
      </c>
      <c r="AN49" s="5" t="str">
        <f t="shared" si="29"/>
        <v>TEAM 56</v>
      </c>
      <c r="AO49" s="37" t="s">
        <v>103</v>
      </c>
      <c r="AP49" s="1" t="str">
        <f t="shared" si="30"/>
        <v>55</v>
      </c>
      <c r="AQ49" s="1" t="str">
        <f t="shared" si="31"/>
        <v>56</v>
      </c>
      <c r="AR49" s="1">
        <f t="shared" si="32"/>
        <v>65</v>
      </c>
      <c r="AS49" s="1">
        <f t="shared" si="33"/>
        <v>66</v>
      </c>
      <c r="AT49" s="5" t="str">
        <f t="shared" si="34"/>
        <v>TEAM 65</v>
      </c>
      <c r="AU49" s="5" t="str">
        <f t="shared" si="35"/>
        <v>TEAM 66</v>
      </c>
    </row>
    <row r="50" spans="1:47" ht="14" thickTop="1" thickBot="1" x14ac:dyDescent="0.35">
      <c r="A50" s="32" t="s">
        <v>10</v>
      </c>
      <c r="B50" s="5" t="s">
        <v>93</v>
      </c>
      <c r="C50" s="5" t="s">
        <v>92</v>
      </c>
      <c r="D50" s="33" t="s">
        <v>175</v>
      </c>
      <c r="E50" s="1" t="str">
        <f t="shared" si="36"/>
        <v xml:space="preserve"> 3</v>
      </c>
      <c r="F50" s="1" t="str">
        <f t="shared" si="37"/>
        <v xml:space="preserve"> 6</v>
      </c>
      <c r="G50" s="1">
        <f t="shared" si="38"/>
        <v>13</v>
      </c>
      <c r="H50" s="1">
        <f t="shared" si="39"/>
        <v>16</v>
      </c>
      <c r="I50" s="5" t="str">
        <f t="shared" si="40"/>
        <v>TEAM 13</v>
      </c>
      <c r="J50" s="5" t="str">
        <f t="shared" si="41"/>
        <v>TEAM 16</v>
      </c>
      <c r="K50" s="197" t="s">
        <v>152</v>
      </c>
      <c r="L50" s="197" t="s">
        <v>155</v>
      </c>
      <c r="M50" s="34" t="s">
        <v>11</v>
      </c>
      <c r="N50" s="1" t="str">
        <f t="shared" si="6"/>
        <v>13</v>
      </c>
      <c r="O50" s="1" t="str">
        <f t="shared" si="7"/>
        <v>16</v>
      </c>
      <c r="P50" s="1">
        <f t="shared" si="8"/>
        <v>23</v>
      </c>
      <c r="Q50" s="1">
        <f t="shared" si="9"/>
        <v>26</v>
      </c>
      <c r="R50" s="5" t="str">
        <f t="shared" si="10"/>
        <v>TEAM 23</v>
      </c>
      <c r="S50" s="5" t="str">
        <f t="shared" si="11"/>
        <v>TEAM 26</v>
      </c>
      <c r="T50" s="35" t="s">
        <v>12</v>
      </c>
      <c r="U50" s="1" t="str">
        <f t="shared" si="12"/>
        <v>23</v>
      </c>
      <c r="V50" s="1" t="str">
        <f t="shared" si="13"/>
        <v>26</v>
      </c>
      <c r="W50" s="1">
        <f t="shared" si="14"/>
        <v>33</v>
      </c>
      <c r="X50" s="1">
        <f t="shared" si="15"/>
        <v>36</v>
      </c>
      <c r="Y50" s="5" t="str">
        <f t="shared" si="16"/>
        <v>TEAM 33</v>
      </c>
      <c r="Z50" s="5" t="str">
        <f t="shared" si="17"/>
        <v>TEAM 36</v>
      </c>
      <c r="AA50" s="36" t="s">
        <v>13</v>
      </c>
      <c r="AB50" s="1" t="str">
        <f t="shared" si="18"/>
        <v>33</v>
      </c>
      <c r="AC50" s="1" t="str">
        <f t="shared" si="19"/>
        <v>36</v>
      </c>
      <c r="AD50" s="1">
        <f t="shared" si="20"/>
        <v>43</v>
      </c>
      <c r="AE50" s="1">
        <f t="shared" si="21"/>
        <v>46</v>
      </c>
      <c r="AF50" s="5" t="str">
        <f t="shared" si="22"/>
        <v>TEAM 43</v>
      </c>
      <c r="AG50" s="5" t="str">
        <f t="shared" si="23"/>
        <v>TEAM 46</v>
      </c>
      <c r="AH50" s="27" t="s">
        <v>102</v>
      </c>
      <c r="AI50" s="1" t="str">
        <f t="shared" si="24"/>
        <v>43</v>
      </c>
      <c r="AJ50" s="1" t="str">
        <f t="shared" si="25"/>
        <v>46</v>
      </c>
      <c r="AK50" s="1">
        <f t="shared" si="26"/>
        <v>53</v>
      </c>
      <c r="AL50" s="1">
        <f t="shared" si="27"/>
        <v>56</v>
      </c>
      <c r="AM50" s="5" t="str">
        <f t="shared" si="28"/>
        <v>TEAM 53</v>
      </c>
      <c r="AN50" s="5" t="str">
        <f t="shared" si="29"/>
        <v>TEAM 56</v>
      </c>
      <c r="AO50" s="37" t="s">
        <v>103</v>
      </c>
      <c r="AP50" s="1" t="str">
        <f t="shared" si="30"/>
        <v>53</v>
      </c>
      <c r="AQ50" s="1" t="str">
        <f t="shared" si="31"/>
        <v>56</v>
      </c>
      <c r="AR50" s="1">
        <f t="shared" si="32"/>
        <v>63</v>
      </c>
      <c r="AS50" s="1">
        <f t="shared" si="33"/>
        <v>66</v>
      </c>
      <c r="AT50" s="5" t="str">
        <f t="shared" si="34"/>
        <v>TEAM 63</v>
      </c>
      <c r="AU50" s="5" t="str">
        <f t="shared" si="35"/>
        <v>TEAM 66</v>
      </c>
    </row>
    <row r="51" spans="1:47" ht="14" thickTop="1" thickBot="1" x14ac:dyDescent="0.35">
      <c r="A51" s="32" t="s">
        <v>10</v>
      </c>
      <c r="B51" s="5" t="s">
        <v>94</v>
      </c>
      <c r="C51" s="5" t="s">
        <v>95</v>
      </c>
      <c r="D51" s="33" t="s">
        <v>175</v>
      </c>
      <c r="E51" s="1" t="str">
        <f t="shared" si="36"/>
        <v xml:space="preserve"> 5</v>
      </c>
      <c r="F51" s="1" t="str">
        <f t="shared" si="37"/>
        <v xml:space="preserve"> 9</v>
      </c>
      <c r="G51" s="1">
        <f t="shared" si="38"/>
        <v>15</v>
      </c>
      <c r="H51" s="1">
        <f t="shared" si="39"/>
        <v>19</v>
      </c>
      <c r="I51" s="5" t="str">
        <f t="shared" si="40"/>
        <v>TEAM 15</v>
      </c>
      <c r="J51" s="5" t="str">
        <f t="shared" si="41"/>
        <v>TEAM 19</v>
      </c>
      <c r="K51" s="197" t="s">
        <v>158</v>
      </c>
      <c r="L51" s="197" t="s">
        <v>154</v>
      </c>
      <c r="M51" s="34" t="s">
        <v>11</v>
      </c>
      <c r="N51" s="1" t="str">
        <f t="shared" si="6"/>
        <v>15</v>
      </c>
      <c r="O51" s="1" t="str">
        <f t="shared" si="7"/>
        <v>19</v>
      </c>
      <c r="P51" s="1">
        <f t="shared" si="8"/>
        <v>25</v>
      </c>
      <c r="Q51" s="1">
        <f t="shared" si="9"/>
        <v>29</v>
      </c>
      <c r="R51" s="5" t="str">
        <f t="shared" si="10"/>
        <v>TEAM 25</v>
      </c>
      <c r="S51" s="5" t="str">
        <f t="shared" si="11"/>
        <v>TEAM 29</v>
      </c>
      <c r="T51" s="35" t="s">
        <v>12</v>
      </c>
      <c r="U51" s="1" t="str">
        <f t="shared" si="12"/>
        <v>25</v>
      </c>
      <c r="V51" s="1" t="str">
        <f t="shared" si="13"/>
        <v>29</v>
      </c>
      <c r="W51" s="1">
        <f t="shared" si="14"/>
        <v>35</v>
      </c>
      <c r="X51" s="1">
        <f t="shared" si="15"/>
        <v>39</v>
      </c>
      <c r="Y51" s="5" t="str">
        <f t="shared" si="16"/>
        <v>TEAM 35</v>
      </c>
      <c r="Z51" s="5" t="str">
        <f t="shared" si="17"/>
        <v>TEAM 39</v>
      </c>
      <c r="AA51" s="36" t="s">
        <v>13</v>
      </c>
      <c r="AB51" s="1" t="str">
        <f t="shared" si="18"/>
        <v>35</v>
      </c>
      <c r="AC51" s="1" t="str">
        <f t="shared" si="19"/>
        <v>39</v>
      </c>
      <c r="AD51" s="1">
        <f t="shared" si="20"/>
        <v>45</v>
      </c>
      <c r="AE51" s="1">
        <f t="shared" si="21"/>
        <v>49</v>
      </c>
      <c r="AF51" s="5" t="str">
        <f t="shared" si="22"/>
        <v>TEAM 45</v>
      </c>
      <c r="AG51" s="5" t="str">
        <f t="shared" si="23"/>
        <v>TEAM 49</v>
      </c>
      <c r="AH51" s="27" t="s">
        <v>102</v>
      </c>
      <c r="AI51" s="1" t="str">
        <f t="shared" si="24"/>
        <v>45</v>
      </c>
      <c r="AJ51" s="1" t="str">
        <f t="shared" si="25"/>
        <v>49</v>
      </c>
      <c r="AK51" s="1">
        <f t="shared" si="26"/>
        <v>55</v>
      </c>
      <c r="AL51" s="1">
        <f t="shared" si="27"/>
        <v>59</v>
      </c>
      <c r="AM51" s="5" t="str">
        <f t="shared" si="28"/>
        <v>TEAM 55</v>
      </c>
      <c r="AN51" s="5" t="str">
        <f t="shared" si="29"/>
        <v>TEAM 59</v>
      </c>
      <c r="AO51" s="37" t="s">
        <v>103</v>
      </c>
      <c r="AP51" s="1" t="str">
        <f t="shared" si="30"/>
        <v>55</v>
      </c>
      <c r="AQ51" s="1" t="str">
        <f t="shared" si="31"/>
        <v>59</v>
      </c>
      <c r="AR51" s="1">
        <f t="shared" si="32"/>
        <v>65</v>
      </c>
      <c r="AS51" s="1">
        <f t="shared" si="33"/>
        <v>69</v>
      </c>
      <c r="AT51" s="5" t="str">
        <f t="shared" si="34"/>
        <v>TEAM 65</v>
      </c>
      <c r="AU51" s="5" t="str">
        <f t="shared" si="35"/>
        <v>TEAM 69</v>
      </c>
    </row>
    <row r="52" spans="1:47" ht="14" thickTop="1" thickBot="1" x14ac:dyDescent="0.35">
      <c r="A52" s="32" t="s">
        <v>10</v>
      </c>
      <c r="B52" s="5" t="s">
        <v>97</v>
      </c>
      <c r="C52" s="5" t="s">
        <v>96</v>
      </c>
      <c r="D52" s="33" t="s">
        <v>175</v>
      </c>
      <c r="E52" s="1" t="str">
        <f t="shared" si="36"/>
        <v xml:space="preserve"> 1</v>
      </c>
      <c r="F52" s="1" t="str">
        <f t="shared" si="37"/>
        <v xml:space="preserve"> 2</v>
      </c>
      <c r="G52" s="1">
        <f t="shared" si="38"/>
        <v>11</v>
      </c>
      <c r="H52" s="1">
        <f t="shared" si="39"/>
        <v>12</v>
      </c>
      <c r="I52" s="5" t="str">
        <f t="shared" si="40"/>
        <v>TEAM 11</v>
      </c>
      <c r="J52" s="5" t="str">
        <f t="shared" si="41"/>
        <v>TEAM 12</v>
      </c>
      <c r="K52" s="197" t="s">
        <v>150</v>
      </c>
      <c r="L52" s="197" t="s">
        <v>151</v>
      </c>
      <c r="M52" s="34" t="s">
        <v>11</v>
      </c>
      <c r="N52" s="1" t="str">
        <f t="shared" si="6"/>
        <v>11</v>
      </c>
      <c r="O52" s="1" t="str">
        <f t="shared" si="7"/>
        <v>12</v>
      </c>
      <c r="P52" s="1">
        <f t="shared" si="8"/>
        <v>21</v>
      </c>
      <c r="Q52" s="1">
        <f t="shared" si="9"/>
        <v>22</v>
      </c>
      <c r="R52" s="5" t="str">
        <f t="shared" si="10"/>
        <v>TEAM 21</v>
      </c>
      <c r="S52" s="5" t="str">
        <f t="shared" si="11"/>
        <v>TEAM 22</v>
      </c>
      <c r="T52" s="35" t="s">
        <v>12</v>
      </c>
      <c r="U52" s="1" t="str">
        <f t="shared" si="12"/>
        <v>21</v>
      </c>
      <c r="V52" s="1" t="str">
        <f t="shared" si="13"/>
        <v>22</v>
      </c>
      <c r="W52" s="1">
        <f t="shared" si="14"/>
        <v>31</v>
      </c>
      <c r="X52" s="1">
        <f t="shared" si="15"/>
        <v>32</v>
      </c>
      <c r="Y52" s="5" t="str">
        <f t="shared" si="16"/>
        <v>TEAM 31</v>
      </c>
      <c r="Z52" s="5" t="str">
        <f t="shared" si="17"/>
        <v>TEAM 32</v>
      </c>
      <c r="AA52" s="36" t="s">
        <v>13</v>
      </c>
      <c r="AB52" s="1" t="str">
        <f t="shared" si="18"/>
        <v>31</v>
      </c>
      <c r="AC52" s="1" t="str">
        <f t="shared" si="19"/>
        <v>32</v>
      </c>
      <c r="AD52" s="1">
        <f t="shared" si="20"/>
        <v>41</v>
      </c>
      <c r="AE52" s="1">
        <f t="shared" si="21"/>
        <v>42</v>
      </c>
      <c r="AF52" s="5" t="str">
        <f t="shared" si="22"/>
        <v>TEAM 41</v>
      </c>
      <c r="AG52" s="5" t="str">
        <f t="shared" si="23"/>
        <v>TEAM 42</v>
      </c>
      <c r="AH52" s="27" t="s">
        <v>102</v>
      </c>
      <c r="AI52" s="1" t="str">
        <f t="shared" si="24"/>
        <v>41</v>
      </c>
      <c r="AJ52" s="1" t="str">
        <f t="shared" si="25"/>
        <v>42</v>
      </c>
      <c r="AK52" s="1">
        <f t="shared" si="26"/>
        <v>51</v>
      </c>
      <c r="AL52" s="1">
        <f t="shared" si="27"/>
        <v>52</v>
      </c>
      <c r="AM52" s="5" t="str">
        <f t="shared" si="28"/>
        <v>TEAM 51</v>
      </c>
      <c r="AN52" s="5" t="str">
        <f t="shared" si="29"/>
        <v>TEAM 52</v>
      </c>
      <c r="AO52" s="37" t="s">
        <v>103</v>
      </c>
      <c r="AP52" s="1" t="str">
        <f t="shared" si="30"/>
        <v>51</v>
      </c>
      <c r="AQ52" s="1" t="str">
        <f t="shared" si="31"/>
        <v>52</v>
      </c>
      <c r="AR52" s="1">
        <f t="shared" si="32"/>
        <v>61</v>
      </c>
      <c r="AS52" s="1">
        <f t="shared" si="33"/>
        <v>62</v>
      </c>
      <c r="AT52" s="5" t="str">
        <f t="shared" si="34"/>
        <v>TEAM 61</v>
      </c>
      <c r="AU52" s="5" t="str">
        <f t="shared" si="35"/>
        <v>TEAM 62</v>
      </c>
    </row>
    <row r="53" spans="1:47" ht="14" thickTop="1" thickBot="1" x14ac:dyDescent="0.35">
      <c r="A53" s="32" t="s">
        <v>10</v>
      </c>
      <c r="B53" s="5" t="s">
        <v>99</v>
      </c>
      <c r="C53" s="5" t="s">
        <v>98</v>
      </c>
      <c r="D53" s="33" t="s">
        <v>175</v>
      </c>
      <c r="E53" s="1" t="str">
        <f t="shared" si="36"/>
        <v xml:space="preserve"> 4</v>
      </c>
      <c r="F53" s="1" t="str">
        <f t="shared" si="37"/>
        <v xml:space="preserve"> 7</v>
      </c>
      <c r="G53" s="1">
        <f t="shared" si="38"/>
        <v>14</v>
      </c>
      <c r="H53" s="1">
        <f t="shared" si="39"/>
        <v>17</v>
      </c>
      <c r="I53" s="5" t="str">
        <f t="shared" si="40"/>
        <v>TEAM 14</v>
      </c>
      <c r="J53" s="5" t="str">
        <f t="shared" si="41"/>
        <v>TEAM 17</v>
      </c>
      <c r="K53" s="197" t="s">
        <v>153</v>
      </c>
      <c r="L53" s="197" t="s">
        <v>156</v>
      </c>
      <c r="M53" s="34" t="s">
        <v>11</v>
      </c>
      <c r="N53" s="1" t="str">
        <f t="shared" si="6"/>
        <v>14</v>
      </c>
      <c r="O53" s="1" t="str">
        <f t="shared" si="7"/>
        <v>17</v>
      </c>
      <c r="P53" s="1">
        <f t="shared" si="8"/>
        <v>24</v>
      </c>
      <c r="Q53" s="1">
        <f t="shared" si="9"/>
        <v>27</v>
      </c>
      <c r="R53" s="5" t="str">
        <f t="shared" si="10"/>
        <v>TEAM 24</v>
      </c>
      <c r="S53" s="5" t="str">
        <f t="shared" si="11"/>
        <v>TEAM 27</v>
      </c>
      <c r="T53" s="35" t="s">
        <v>12</v>
      </c>
      <c r="U53" s="1" t="str">
        <f t="shared" si="12"/>
        <v>24</v>
      </c>
      <c r="V53" s="1" t="str">
        <f t="shared" si="13"/>
        <v>27</v>
      </c>
      <c r="W53" s="1">
        <f t="shared" si="14"/>
        <v>34</v>
      </c>
      <c r="X53" s="1">
        <f t="shared" si="15"/>
        <v>37</v>
      </c>
      <c r="Y53" s="5" t="str">
        <f t="shared" si="16"/>
        <v>TEAM 34</v>
      </c>
      <c r="Z53" s="5" t="str">
        <f t="shared" si="17"/>
        <v>TEAM 37</v>
      </c>
      <c r="AA53" s="36" t="s">
        <v>13</v>
      </c>
      <c r="AB53" s="1" t="str">
        <f t="shared" si="18"/>
        <v>34</v>
      </c>
      <c r="AC53" s="1" t="str">
        <f t="shared" si="19"/>
        <v>37</v>
      </c>
      <c r="AD53" s="1">
        <f t="shared" si="20"/>
        <v>44</v>
      </c>
      <c r="AE53" s="1">
        <f t="shared" si="21"/>
        <v>47</v>
      </c>
      <c r="AF53" s="5" t="str">
        <f t="shared" si="22"/>
        <v>TEAM 44</v>
      </c>
      <c r="AG53" s="5" t="str">
        <f t="shared" si="23"/>
        <v>TEAM 47</v>
      </c>
      <c r="AH53" s="27" t="s">
        <v>102</v>
      </c>
      <c r="AI53" s="1" t="str">
        <f t="shared" si="24"/>
        <v>44</v>
      </c>
      <c r="AJ53" s="1" t="str">
        <f t="shared" si="25"/>
        <v>47</v>
      </c>
      <c r="AK53" s="1">
        <f t="shared" si="26"/>
        <v>54</v>
      </c>
      <c r="AL53" s="1">
        <f t="shared" si="27"/>
        <v>57</v>
      </c>
      <c r="AM53" s="5" t="str">
        <f t="shared" si="28"/>
        <v>TEAM 54</v>
      </c>
      <c r="AN53" s="5" t="str">
        <f t="shared" si="29"/>
        <v>TEAM 57</v>
      </c>
      <c r="AO53" s="37" t="s">
        <v>103</v>
      </c>
      <c r="AP53" s="1" t="str">
        <f t="shared" si="30"/>
        <v>54</v>
      </c>
      <c r="AQ53" s="1" t="str">
        <f t="shared" si="31"/>
        <v>57</v>
      </c>
      <c r="AR53" s="1">
        <f t="shared" si="32"/>
        <v>64</v>
      </c>
      <c r="AS53" s="1">
        <f t="shared" si="33"/>
        <v>67</v>
      </c>
      <c r="AT53" s="5" t="str">
        <f t="shared" si="34"/>
        <v>TEAM 64</v>
      </c>
      <c r="AU53" s="5" t="str">
        <f t="shared" si="35"/>
        <v>TEAM 67</v>
      </c>
    </row>
    <row r="54" spans="1:47" ht="14" thickTop="1" thickBot="1" x14ac:dyDescent="0.35">
      <c r="A54" s="69" t="s">
        <v>10</v>
      </c>
      <c r="B54" s="5" t="s">
        <v>101</v>
      </c>
      <c r="C54" s="5" t="s">
        <v>100</v>
      </c>
      <c r="D54" s="33" t="s">
        <v>175</v>
      </c>
      <c r="E54" s="1" t="str">
        <f t="shared" si="36"/>
        <v>10</v>
      </c>
      <c r="F54" s="1" t="str">
        <f t="shared" si="37"/>
        <v xml:space="preserve"> 8</v>
      </c>
      <c r="G54" s="1">
        <f t="shared" si="38"/>
        <v>20</v>
      </c>
      <c r="H54" s="1">
        <f t="shared" si="39"/>
        <v>18</v>
      </c>
      <c r="I54" s="5" t="str">
        <f t="shared" si="40"/>
        <v>TEAM 20</v>
      </c>
      <c r="J54" s="5" t="str">
        <f t="shared" si="41"/>
        <v>TEAM 18</v>
      </c>
      <c r="K54" s="197" t="s">
        <v>159</v>
      </c>
      <c r="L54" s="197" t="s">
        <v>157</v>
      </c>
      <c r="M54" s="34" t="s">
        <v>11</v>
      </c>
      <c r="N54" s="1" t="str">
        <f t="shared" si="6"/>
        <v>20</v>
      </c>
      <c r="O54" s="1" t="str">
        <f t="shared" si="7"/>
        <v>18</v>
      </c>
      <c r="P54" s="1">
        <f t="shared" si="8"/>
        <v>30</v>
      </c>
      <c r="Q54" s="1">
        <f t="shared" si="9"/>
        <v>28</v>
      </c>
      <c r="R54" s="5" t="str">
        <f t="shared" si="10"/>
        <v>TEAM 30</v>
      </c>
      <c r="S54" s="5" t="str">
        <f t="shared" si="11"/>
        <v>TEAM 28</v>
      </c>
      <c r="T54" s="35" t="s">
        <v>12</v>
      </c>
      <c r="U54" s="1" t="str">
        <f t="shared" si="12"/>
        <v>30</v>
      </c>
      <c r="V54" s="1" t="str">
        <f t="shared" si="13"/>
        <v>28</v>
      </c>
      <c r="W54" s="1">
        <f t="shared" si="14"/>
        <v>40</v>
      </c>
      <c r="X54" s="1">
        <f t="shared" si="15"/>
        <v>38</v>
      </c>
      <c r="Y54" s="5" t="str">
        <f t="shared" si="16"/>
        <v>TEAM 40</v>
      </c>
      <c r="Z54" s="5" t="str">
        <f t="shared" si="17"/>
        <v>TEAM 38</v>
      </c>
      <c r="AA54" s="36" t="s">
        <v>13</v>
      </c>
      <c r="AB54" s="1" t="str">
        <f t="shared" si="18"/>
        <v>40</v>
      </c>
      <c r="AC54" s="1" t="str">
        <f t="shared" si="19"/>
        <v>38</v>
      </c>
      <c r="AD54" s="1">
        <f t="shared" si="20"/>
        <v>50</v>
      </c>
      <c r="AE54" s="1">
        <f t="shared" si="21"/>
        <v>48</v>
      </c>
      <c r="AF54" s="5" t="str">
        <f t="shared" si="22"/>
        <v>TEAM 50</v>
      </c>
      <c r="AG54" s="5" t="str">
        <f t="shared" si="23"/>
        <v>TEAM 48</v>
      </c>
      <c r="AH54" s="27" t="s">
        <v>102</v>
      </c>
      <c r="AI54" s="1" t="str">
        <f t="shared" si="24"/>
        <v>50</v>
      </c>
      <c r="AJ54" s="1" t="str">
        <f t="shared" si="25"/>
        <v>48</v>
      </c>
      <c r="AK54" s="1">
        <f t="shared" si="26"/>
        <v>60</v>
      </c>
      <c r="AL54" s="1">
        <f t="shared" si="27"/>
        <v>58</v>
      </c>
      <c r="AM54" s="5" t="str">
        <f t="shared" si="28"/>
        <v>TEAM 60</v>
      </c>
      <c r="AN54" s="5" t="str">
        <f t="shared" si="29"/>
        <v>TEAM 58</v>
      </c>
      <c r="AO54" s="37" t="s">
        <v>103</v>
      </c>
      <c r="AP54" s="1" t="str">
        <f t="shared" si="30"/>
        <v>60</v>
      </c>
      <c r="AQ54" s="1" t="str">
        <f t="shared" si="31"/>
        <v>58</v>
      </c>
      <c r="AR54" s="1">
        <f t="shared" si="32"/>
        <v>70</v>
      </c>
      <c r="AS54" s="1">
        <f t="shared" si="33"/>
        <v>68</v>
      </c>
      <c r="AT54" s="5" t="str">
        <f t="shared" si="34"/>
        <v>TEAM 70</v>
      </c>
      <c r="AU54" s="5" t="str">
        <f t="shared" si="35"/>
        <v>TEAM 68</v>
      </c>
    </row>
    <row r="55" spans="1:47" ht="14" thickTop="1" thickBot="1" x14ac:dyDescent="0.35">
      <c r="A55" s="32" t="s">
        <v>10</v>
      </c>
      <c r="B55" s="5" t="s">
        <v>98</v>
      </c>
      <c r="C55" s="5" t="s">
        <v>94</v>
      </c>
      <c r="D55" s="33" t="s">
        <v>175</v>
      </c>
      <c r="E55" s="1" t="str">
        <f t="shared" si="36"/>
        <v xml:space="preserve"> 7</v>
      </c>
      <c r="F55" s="1" t="str">
        <f t="shared" si="37"/>
        <v xml:space="preserve"> 5</v>
      </c>
      <c r="G55" s="1">
        <f t="shared" si="38"/>
        <v>17</v>
      </c>
      <c r="H55" s="1">
        <f t="shared" si="39"/>
        <v>15</v>
      </c>
      <c r="I55" s="5" t="str">
        <f t="shared" si="40"/>
        <v>TEAM 17</v>
      </c>
      <c r="J55" s="5" t="str">
        <f t="shared" si="41"/>
        <v>TEAM 15</v>
      </c>
      <c r="K55" s="197" t="s">
        <v>156</v>
      </c>
      <c r="L55" s="197" t="s">
        <v>154</v>
      </c>
      <c r="M55" s="34" t="s">
        <v>11</v>
      </c>
      <c r="N55" s="1" t="str">
        <f t="shared" si="6"/>
        <v>17</v>
      </c>
      <c r="O55" s="1" t="str">
        <f t="shared" si="7"/>
        <v>15</v>
      </c>
      <c r="P55" s="1">
        <f t="shared" si="8"/>
        <v>27</v>
      </c>
      <c r="Q55" s="1">
        <f t="shared" si="9"/>
        <v>25</v>
      </c>
      <c r="R55" s="5" t="str">
        <f t="shared" si="10"/>
        <v>TEAM 27</v>
      </c>
      <c r="S55" s="5" t="str">
        <f t="shared" si="11"/>
        <v>TEAM 25</v>
      </c>
      <c r="T55" s="35" t="s">
        <v>12</v>
      </c>
      <c r="U55" s="1" t="str">
        <f t="shared" si="12"/>
        <v>27</v>
      </c>
      <c r="V55" s="1" t="str">
        <f t="shared" si="13"/>
        <v>25</v>
      </c>
      <c r="W55" s="1">
        <f t="shared" si="14"/>
        <v>37</v>
      </c>
      <c r="X55" s="1">
        <f t="shared" si="15"/>
        <v>35</v>
      </c>
      <c r="Y55" s="5" t="str">
        <f t="shared" si="16"/>
        <v>TEAM 37</v>
      </c>
      <c r="Z55" s="5" t="str">
        <f t="shared" si="17"/>
        <v>TEAM 35</v>
      </c>
      <c r="AA55" s="36" t="s">
        <v>13</v>
      </c>
      <c r="AB55" s="1" t="str">
        <f t="shared" si="18"/>
        <v>37</v>
      </c>
      <c r="AC55" s="1" t="str">
        <f t="shared" si="19"/>
        <v>35</v>
      </c>
      <c r="AD55" s="1">
        <f t="shared" si="20"/>
        <v>47</v>
      </c>
      <c r="AE55" s="1">
        <f t="shared" si="21"/>
        <v>45</v>
      </c>
      <c r="AF55" s="5" t="str">
        <f t="shared" si="22"/>
        <v>TEAM 47</v>
      </c>
      <c r="AG55" s="5" t="str">
        <f t="shared" si="23"/>
        <v>TEAM 45</v>
      </c>
      <c r="AH55" s="27" t="s">
        <v>102</v>
      </c>
      <c r="AI55" s="1" t="str">
        <f t="shared" si="24"/>
        <v>47</v>
      </c>
      <c r="AJ55" s="1" t="str">
        <f t="shared" si="25"/>
        <v>45</v>
      </c>
      <c r="AK55" s="1">
        <f t="shared" si="26"/>
        <v>57</v>
      </c>
      <c r="AL55" s="1">
        <f t="shared" si="27"/>
        <v>55</v>
      </c>
      <c r="AM55" s="5" t="str">
        <f t="shared" si="28"/>
        <v>TEAM 57</v>
      </c>
      <c r="AN55" s="5" t="str">
        <f t="shared" si="29"/>
        <v>TEAM 55</v>
      </c>
      <c r="AO55" s="37" t="s">
        <v>103</v>
      </c>
      <c r="AP55" s="1" t="str">
        <f t="shared" si="30"/>
        <v>57</v>
      </c>
      <c r="AQ55" s="1" t="str">
        <f t="shared" si="31"/>
        <v>55</v>
      </c>
      <c r="AR55" s="1">
        <f t="shared" si="32"/>
        <v>67</v>
      </c>
      <c r="AS55" s="1">
        <f t="shared" si="33"/>
        <v>65</v>
      </c>
      <c r="AT55" s="5" t="str">
        <f t="shared" si="34"/>
        <v>TEAM 67</v>
      </c>
      <c r="AU55" s="5" t="str">
        <f t="shared" si="35"/>
        <v>TEAM 65</v>
      </c>
    </row>
    <row r="56" spans="1:47" ht="14" thickTop="1" thickBot="1" x14ac:dyDescent="0.35">
      <c r="A56" s="32" t="s">
        <v>10</v>
      </c>
      <c r="B56" s="5" t="s">
        <v>101</v>
      </c>
      <c r="C56" s="5" t="s">
        <v>92</v>
      </c>
      <c r="D56" s="33" t="s">
        <v>175</v>
      </c>
      <c r="E56" s="1" t="str">
        <f t="shared" si="36"/>
        <v>10</v>
      </c>
      <c r="F56" s="1" t="str">
        <f t="shared" si="37"/>
        <v xml:space="preserve"> 6</v>
      </c>
      <c r="G56" s="1">
        <f t="shared" si="38"/>
        <v>20</v>
      </c>
      <c r="H56" s="1">
        <f t="shared" si="39"/>
        <v>16</v>
      </c>
      <c r="I56" s="5" t="str">
        <f t="shared" si="40"/>
        <v>TEAM 20</v>
      </c>
      <c r="J56" s="5" t="str">
        <f t="shared" si="41"/>
        <v>TEAM 16</v>
      </c>
      <c r="K56" s="197" t="s">
        <v>159</v>
      </c>
      <c r="L56" s="197" t="s">
        <v>155</v>
      </c>
      <c r="M56" s="34" t="s">
        <v>11</v>
      </c>
      <c r="N56" s="1" t="str">
        <f t="shared" si="6"/>
        <v>20</v>
      </c>
      <c r="O56" s="1" t="str">
        <f t="shared" si="7"/>
        <v>16</v>
      </c>
      <c r="P56" s="1">
        <f t="shared" si="8"/>
        <v>30</v>
      </c>
      <c r="Q56" s="1">
        <f t="shared" si="9"/>
        <v>26</v>
      </c>
      <c r="R56" s="5" t="str">
        <f t="shared" si="10"/>
        <v>TEAM 30</v>
      </c>
      <c r="S56" s="5" t="str">
        <f t="shared" si="11"/>
        <v>TEAM 26</v>
      </c>
      <c r="T56" s="35" t="s">
        <v>12</v>
      </c>
      <c r="U56" s="1" t="str">
        <f t="shared" si="12"/>
        <v>30</v>
      </c>
      <c r="V56" s="1" t="str">
        <f t="shared" si="13"/>
        <v>26</v>
      </c>
      <c r="W56" s="1">
        <f t="shared" si="14"/>
        <v>40</v>
      </c>
      <c r="X56" s="1">
        <f t="shared" si="15"/>
        <v>36</v>
      </c>
      <c r="Y56" s="5" t="str">
        <f t="shared" si="16"/>
        <v>TEAM 40</v>
      </c>
      <c r="Z56" s="5" t="str">
        <f t="shared" si="17"/>
        <v>TEAM 36</v>
      </c>
      <c r="AA56" s="36" t="s">
        <v>13</v>
      </c>
      <c r="AB56" s="1" t="str">
        <f t="shared" si="18"/>
        <v>40</v>
      </c>
      <c r="AC56" s="1" t="str">
        <f t="shared" si="19"/>
        <v>36</v>
      </c>
      <c r="AD56" s="1">
        <f t="shared" si="20"/>
        <v>50</v>
      </c>
      <c r="AE56" s="1">
        <f t="shared" si="21"/>
        <v>46</v>
      </c>
      <c r="AF56" s="5" t="str">
        <f t="shared" si="22"/>
        <v>TEAM 50</v>
      </c>
      <c r="AG56" s="5" t="str">
        <f t="shared" si="23"/>
        <v>TEAM 46</v>
      </c>
      <c r="AH56" s="27" t="s">
        <v>102</v>
      </c>
      <c r="AI56" s="1" t="str">
        <f t="shared" si="24"/>
        <v>50</v>
      </c>
      <c r="AJ56" s="1" t="str">
        <f t="shared" si="25"/>
        <v>46</v>
      </c>
      <c r="AK56" s="1">
        <f t="shared" si="26"/>
        <v>60</v>
      </c>
      <c r="AL56" s="1">
        <f t="shared" si="27"/>
        <v>56</v>
      </c>
      <c r="AM56" s="5" t="str">
        <f t="shared" si="28"/>
        <v>TEAM 60</v>
      </c>
      <c r="AN56" s="5" t="str">
        <f t="shared" si="29"/>
        <v>TEAM 56</v>
      </c>
      <c r="AO56" s="37" t="s">
        <v>103</v>
      </c>
      <c r="AP56" s="1" t="str">
        <f t="shared" si="30"/>
        <v>60</v>
      </c>
      <c r="AQ56" s="1" t="str">
        <f t="shared" si="31"/>
        <v>56</v>
      </c>
      <c r="AR56" s="1">
        <f t="shared" si="32"/>
        <v>70</v>
      </c>
      <c r="AS56" s="1">
        <f t="shared" si="33"/>
        <v>66</v>
      </c>
      <c r="AT56" s="5" t="str">
        <f t="shared" si="34"/>
        <v>TEAM 70</v>
      </c>
      <c r="AU56" s="5" t="str">
        <f t="shared" si="35"/>
        <v>TEAM 66</v>
      </c>
    </row>
    <row r="57" spans="1:47" ht="14" thickTop="1" thickBot="1" x14ac:dyDescent="0.35">
      <c r="A57" s="32" t="s">
        <v>10</v>
      </c>
      <c r="B57" s="5" t="s">
        <v>96</v>
      </c>
      <c r="C57" s="5" t="s">
        <v>93</v>
      </c>
      <c r="D57" s="33" t="s">
        <v>175</v>
      </c>
      <c r="E57" s="1" t="str">
        <f t="shared" si="36"/>
        <v xml:space="preserve"> 2</v>
      </c>
      <c r="F57" s="1" t="str">
        <f t="shared" si="37"/>
        <v xml:space="preserve"> 3</v>
      </c>
      <c r="G57" s="1">
        <f t="shared" si="38"/>
        <v>12</v>
      </c>
      <c r="H57" s="1">
        <f t="shared" si="39"/>
        <v>13</v>
      </c>
      <c r="I57" s="5" t="str">
        <f t="shared" si="40"/>
        <v>TEAM 12</v>
      </c>
      <c r="J57" s="5" t="str">
        <f t="shared" si="41"/>
        <v>TEAM 13</v>
      </c>
      <c r="K57" s="197" t="s">
        <v>151</v>
      </c>
      <c r="L57" s="197" t="s">
        <v>152</v>
      </c>
      <c r="M57" s="34" t="s">
        <v>11</v>
      </c>
      <c r="N57" s="1" t="str">
        <f t="shared" si="6"/>
        <v>12</v>
      </c>
      <c r="O57" s="1" t="str">
        <f t="shared" si="7"/>
        <v>13</v>
      </c>
      <c r="P57" s="1">
        <f t="shared" si="8"/>
        <v>22</v>
      </c>
      <c r="Q57" s="1">
        <f t="shared" si="9"/>
        <v>23</v>
      </c>
      <c r="R57" s="5" t="str">
        <f t="shared" si="10"/>
        <v>TEAM 22</v>
      </c>
      <c r="S57" s="5" t="str">
        <f t="shared" si="11"/>
        <v>TEAM 23</v>
      </c>
      <c r="T57" s="35" t="s">
        <v>12</v>
      </c>
      <c r="U57" s="1" t="str">
        <f t="shared" si="12"/>
        <v>22</v>
      </c>
      <c r="V57" s="1" t="str">
        <f t="shared" si="13"/>
        <v>23</v>
      </c>
      <c r="W57" s="1">
        <f t="shared" si="14"/>
        <v>32</v>
      </c>
      <c r="X57" s="1">
        <f t="shared" si="15"/>
        <v>33</v>
      </c>
      <c r="Y57" s="5" t="str">
        <f t="shared" si="16"/>
        <v>TEAM 32</v>
      </c>
      <c r="Z57" s="5" t="str">
        <f t="shared" si="17"/>
        <v>TEAM 33</v>
      </c>
      <c r="AA57" s="36" t="s">
        <v>13</v>
      </c>
      <c r="AB57" s="1" t="str">
        <f t="shared" si="18"/>
        <v>32</v>
      </c>
      <c r="AC57" s="1" t="str">
        <f t="shared" si="19"/>
        <v>33</v>
      </c>
      <c r="AD57" s="1">
        <f t="shared" si="20"/>
        <v>42</v>
      </c>
      <c r="AE57" s="1">
        <f t="shared" si="21"/>
        <v>43</v>
      </c>
      <c r="AF57" s="5" t="str">
        <f t="shared" si="22"/>
        <v>TEAM 42</v>
      </c>
      <c r="AG57" s="5" t="str">
        <f t="shared" si="23"/>
        <v>TEAM 43</v>
      </c>
      <c r="AH57" s="27" t="s">
        <v>102</v>
      </c>
      <c r="AI57" s="1" t="str">
        <f t="shared" si="24"/>
        <v>42</v>
      </c>
      <c r="AJ57" s="1" t="str">
        <f t="shared" si="25"/>
        <v>43</v>
      </c>
      <c r="AK57" s="1">
        <f t="shared" si="26"/>
        <v>52</v>
      </c>
      <c r="AL57" s="1">
        <f t="shared" si="27"/>
        <v>53</v>
      </c>
      <c r="AM57" s="5" t="str">
        <f t="shared" si="28"/>
        <v>TEAM 52</v>
      </c>
      <c r="AN57" s="5" t="str">
        <f t="shared" si="29"/>
        <v>TEAM 53</v>
      </c>
      <c r="AO57" s="37" t="s">
        <v>103</v>
      </c>
      <c r="AP57" s="1" t="str">
        <f t="shared" si="30"/>
        <v>52</v>
      </c>
      <c r="AQ57" s="1" t="str">
        <f t="shared" si="31"/>
        <v>53</v>
      </c>
      <c r="AR57" s="1">
        <f t="shared" si="32"/>
        <v>62</v>
      </c>
      <c r="AS57" s="1">
        <f t="shared" si="33"/>
        <v>63</v>
      </c>
      <c r="AT57" s="5" t="str">
        <f t="shared" si="34"/>
        <v>TEAM 62</v>
      </c>
      <c r="AU57" s="5" t="str">
        <f t="shared" si="35"/>
        <v>TEAM 63</v>
      </c>
    </row>
    <row r="58" spans="1:47" ht="14" thickTop="1" thickBot="1" x14ac:dyDescent="0.35">
      <c r="A58" s="32" t="s">
        <v>10</v>
      </c>
      <c r="B58" s="5" t="s">
        <v>95</v>
      </c>
      <c r="C58" s="5" t="s">
        <v>99</v>
      </c>
      <c r="D58" s="33" t="s">
        <v>175</v>
      </c>
      <c r="E58" s="1" t="str">
        <f t="shared" si="36"/>
        <v xml:space="preserve"> 9</v>
      </c>
      <c r="F58" s="1" t="str">
        <f t="shared" si="37"/>
        <v xml:space="preserve"> 4</v>
      </c>
      <c r="G58" s="1">
        <f t="shared" si="38"/>
        <v>19</v>
      </c>
      <c r="H58" s="1">
        <f t="shared" si="39"/>
        <v>14</v>
      </c>
      <c r="I58" s="5" t="str">
        <f t="shared" si="40"/>
        <v>TEAM 19</v>
      </c>
      <c r="J58" s="5" t="str">
        <f t="shared" si="41"/>
        <v>TEAM 14</v>
      </c>
      <c r="K58" s="197" t="s">
        <v>158</v>
      </c>
      <c r="L58" s="197" t="s">
        <v>153</v>
      </c>
      <c r="M58" s="34" t="s">
        <v>11</v>
      </c>
      <c r="N58" s="1" t="str">
        <f t="shared" si="6"/>
        <v>19</v>
      </c>
      <c r="O58" s="1" t="str">
        <f t="shared" si="7"/>
        <v>14</v>
      </c>
      <c r="P58" s="1">
        <f t="shared" si="8"/>
        <v>29</v>
      </c>
      <c r="Q58" s="1">
        <f t="shared" si="9"/>
        <v>24</v>
      </c>
      <c r="R58" s="5" t="str">
        <f t="shared" si="10"/>
        <v>TEAM 29</v>
      </c>
      <c r="S58" s="5" t="str">
        <f t="shared" si="11"/>
        <v>TEAM 24</v>
      </c>
      <c r="T58" s="35" t="s">
        <v>12</v>
      </c>
      <c r="U58" s="1" t="str">
        <f t="shared" si="12"/>
        <v>29</v>
      </c>
      <c r="V58" s="1" t="str">
        <f t="shared" si="13"/>
        <v>24</v>
      </c>
      <c r="W58" s="1">
        <f t="shared" si="14"/>
        <v>39</v>
      </c>
      <c r="X58" s="1">
        <f t="shared" si="15"/>
        <v>34</v>
      </c>
      <c r="Y58" s="5" t="str">
        <f t="shared" si="16"/>
        <v>TEAM 39</v>
      </c>
      <c r="Z58" s="5" t="str">
        <f t="shared" si="17"/>
        <v>TEAM 34</v>
      </c>
      <c r="AA58" s="36" t="s">
        <v>13</v>
      </c>
      <c r="AB58" s="1" t="str">
        <f t="shared" si="18"/>
        <v>39</v>
      </c>
      <c r="AC58" s="1" t="str">
        <f t="shared" si="19"/>
        <v>34</v>
      </c>
      <c r="AD58" s="1">
        <f t="shared" si="20"/>
        <v>49</v>
      </c>
      <c r="AE58" s="1">
        <f t="shared" si="21"/>
        <v>44</v>
      </c>
      <c r="AF58" s="5" t="str">
        <f t="shared" si="22"/>
        <v>TEAM 49</v>
      </c>
      <c r="AG58" s="5" t="str">
        <f t="shared" si="23"/>
        <v>TEAM 44</v>
      </c>
      <c r="AH58" s="27" t="s">
        <v>102</v>
      </c>
      <c r="AI58" s="1" t="str">
        <f t="shared" si="24"/>
        <v>49</v>
      </c>
      <c r="AJ58" s="1" t="str">
        <f t="shared" si="25"/>
        <v>44</v>
      </c>
      <c r="AK58" s="1">
        <f t="shared" si="26"/>
        <v>59</v>
      </c>
      <c r="AL58" s="1">
        <f t="shared" si="27"/>
        <v>54</v>
      </c>
      <c r="AM58" s="5" t="str">
        <f t="shared" si="28"/>
        <v>TEAM 59</v>
      </c>
      <c r="AN58" s="5" t="str">
        <f t="shared" si="29"/>
        <v>TEAM 54</v>
      </c>
      <c r="AO58" s="37" t="s">
        <v>103</v>
      </c>
      <c r="AP58" s="1" t="str">
        <f t="shared" si="30"/>
        <v>59</v>
      </c>
      <c r="AQ58" s="1" t="str">
        <f t="shared" si="31"/>
        <v>54</v>
      </c>
      <c r="AR58" s="1">
        <f t="shared" si="32"/>
        <v>69</v>
      </c>
      <c r="AS58" s="1">
        <f t="shared" si="33"/>
        <v>64</v>
      </c>
      <c r="AT58" s="5" t="str">
        <f t="shared" si="34"/>
        <v>TEAM 69</v>
      </c>
      <c r="AU58" s="5" t="str">
        <f t="shared" si="35"/>
        <v>TEAM 64</v>
      </c>
    </row>
    <row r="59" spans="1:47" ht="14" thickTop="1" thickBot="1" x14ac:dyDescent="0.35">
      <c r="A59" s="69" t="s">
        <v>10</v>
      </c>
      <c r="B59" s="5" t="s">
        <v>100</v>
      </c>
      <c r="C59" s="5" t="s">
        <v>97</v>
      </c>
      <c r="D59" s="33" t="s">
        <v>175</v>
      </c>
      <c r="E59" s="1" t="str">
        <f t="shared" si="36"/>
        <v xml:space="preserve"> 8</v>
      </c>
      <c r="F59" s="1" t="str">
        <f t="shared" si="37"/>
        <v xml:space="preserve"> 1</v>
      </c>
      <c r="G59" s="1">
        <f t="shared" si="38"/>
        <v>18</v>
      </c>
      <c r="H59" s="1">
        <f t="shared" si="39"/>
        <v>11</v>
      </c>
      <c r="I59" s="5" t="str">
        <f t="shared" si="40"/>
        <v>TEAM 18</v>
      </c>
      <c r="J59" s="5" t="str">
        <f t="shared" si="41"/>
        <v>TEAM 11</v>
      </c>
      <c r="K59" s="197" t="s">
        <v>157</v>
      </c>
      <c r="L59" s="197" t="s">
        <v>150</v>
      </c>
      <c r="M59" s="34" t="s">
        <v>11</v>
      </c>
      <c r="N59" s="1" t="str">
        <f t="shared" si="6"/>
        <v>18</v>
      </c>
      <c r="O59" s="1" t="str">
        <f t="shared" si="7"/>
        <v>11</v>
      </c>
      <c r="P59" s="1">
        <f t="shared" si="8"/>
        <v>28</v>
      </c>
      <c r="Q59" s="1">
        <f t="shared" si="9"/>
        <v>21</v>
      </c>
      <c r="R59" s="5" t="str">
        <f t="shared" si="10"/>
        <v>TEAM 28</v>
      </c>
      <c r="S59" s="5" t="str">
        <f t="shared" si="11"/>
        <v>TEAM 21</v>
      </c>
      <c r="T59" s="35" t="s">
        <v>12</v>
      </c>
      <c r="U59" s="1" t="str">
        <f t="shared" si="12"/>
        <v>28</v>
      </c>
      <c r="V59" s="1" t="str">
        <f t="shared" si="13"/>
        <v>21</v>
      </c>
      <c r="W59" s="1">
        <f t="shared" si="14"/>
        <v>38</v>
      </c>
      <c r="X59" s="1">
        <f t="shared" si="15"/>
        <v>31</v>
      </c>
      <c r="Y59" s="5" t="str">
        <f t="shared" si="16"/>
        <v>TEAM 38</v>
      </c>
      <c r="Z59" s="5" t="str">
        <f t="shared" si="17"/>
        <v>TEAM 31</v>
      </c>
      <c r="AA59" s="36" t="s">
        <v>13</v>
      </c>
      <c r="AB59" s="1" t="str">
        <f t="shared" si="18"/>
        <v>38</v>
      </c>
      <c r="AC59" s="1" t="str">
        <f t="shared" si="19"/>
        <v>31</v>
      </c>
      <c r="AD59" s="1">
        <f t="shared" si="20"/>
        <v>48</v>
      </c>
      <c r="AE59" s="1">
        <f t="shared" si="21"/>
        <v>41</v>
      </c>
      <c r="AF59" s="5" t="str">
        <f t="shared" si="22"/>
        <v>TEAM 48</v>
      </c>
      <c r="AG59" s="5" t="str">
        <f t="shared" si="23"/>
        <v>TEAM 41</v>
      </c>
      <c r="AH59" s="27" t="s">
        <v>102</v>
      </c>
      <c r="AI59" s="1" t="str">
        <f t="shared" si="24"/>
        <v>48</v>
      </c>
      <c r="AJ59" s="1" t="str">
        <f t="shared" si="25"/>
        <v>41</v>
      </c>
      <c r="AK59" s="1">
        <f t="shared" si="26"/>
        <v>58</v>
      </c>
      <c r="AL59" s="1">
        <f t="shared" si="27"/>
        <v>51</v>
      </c>
      <c r="AM59" s="5" t="str">
        <f t="shared" si="28"/>
        <v>TEAM 58</v>
      </c>
      <c r="AN59" s="5" t="str">
        <f t="shared" si="29"/>
        <v>TEAM 51</v>
      </c>
      <c r="AO59" s="37" t="s">
        <v>103</v>
      </c>
      <c r="AP59" s="1" t="str">
        <f t="shared" si="30"/>
        <v>58</v>
      </c>
      <c r="AQ59" s="1" t="str">
        <f t="shared" si="31"/>
        <v>51</v>
      </c>
      <c r="AR59" s="1">
        <f t="shared" si="32"/>
        <v>68</v>
      </c>
      <c r="AS59" s="1">
        <f t="shared" si="33"/>
        <v>61</v>
      </c>
      <c r="AT59" s="5" t="str">
        <f t="shared" si="34"/>
        <v>TEAM 68</v>
      </c>
      <c r="AU59" s="5" t="str">
        <f t="shared" si="35"/>
        <v>TEAM 61</v>
      </c>
    </row>
    <row r="60" spans="1:47" ht="14" thickTop="1" thickBot="1" x14ac:dyDescent="0.35">
      <c r="A60" s="32" t="s">
        <v>10</v>
      </c>
      <c r="B60" s="5" t="s">
        <v>94</v>
      </c>
      <c r="C60" s="5" t="s">
        <v>101</v>
      </c>
      <c r="D60" s="33" t="s">
        <v>175</v>
      </c>
      <c r="E60" s="1" t="str">
        <f t="shared" si="36"/>
        <v xml:space="preserve"> 5</v>
      </c>
      <c r="F60" s="1" t="str">
        <f t="shared" si="37"/>
        <v>10</v>
      </c>
      <c r="G60" s="1">
        <f t="shared" si="38"/>
        <v>15</v>
      </c>
      <c r="H60" s="1">
        <f t="shared" si="39"/>
        <v>20</v>
      </c>
      <c r="I60" s="5" t="str">
        <f t="shared" si="40"/>
        <v>TEAM 15</v>
      </c>
      <c r="J60" s="5" t="str">
        <f t="shared" si="41"/>
        <v>TEAM 20</v>
      </c>
      <c r="K60" s="197" t="s">
        <v>154</v>
      </c>
      <c r="L60" s="197" t="s">
        <v>159</v>
      </c>
      <c r="M60" s="34" t="s">
        <v>11</v>
      </c>
      <c r="N60" s="1" t="str">
        <f t="shared" si="6"/>
        <v>15</v>
      </c>
      <c r="O60" s="1" t="str">
        <f t="shared" si="7"/>
        <v>20</v>
      </c>
      <c r="P60" s="1">
        <f t="shared" si="8"/>
        <v>25</v>
      </c>
      <c r="Q60" s="1">
        <f t="shared" si="9"/>
        <v>30</v>
      </c>
      <c r="R60" s="5" t="str">
        <f t="shared" si="10"/>
        <v>TEAM 25</v>
      </c>
      <c r="S60" s="5" t="str">
        <f t="shared" si="11"/>
        <v>TEAM 30</v>
      </c>
      <c r="T60" s="35" t="s">
        <v>12</v>
      </c>
      <c r="U60" s="1" t="str">
        <f t="shared" si="12"/>
        <v>25</v>
      </c>
      <c r="V60" s="1" t="str">
        <f t="shared" si="13"/>
        <v>30</v>
      </c>
      <c r="W60" s="1">
        <f t="shared" si="14"/>
        <v>35</v>
      </c>
      <c r="X60" s="1">
        <f t="shared" si="15"/>
        <v>40</v>
      </c>
      <c r="Y60" s="5" t="str">
        <f t="shared" si="16"/>
        <v>TEAM 35</v>
      </c>
      <c r="Z60" s="5" t="str">
        <f t="shared" si="17"/>
        <v>TEAM 40</v>
      </c>
      <c r="AA60" s="36" t="s">
        <v>13</v>
      </c>
      <c r="AB60" s="1" t="str">
        <f t="shared" si="18"/>
        <v>35</v>
      </c>
      <c r="AC60" s="1" t="str">
        <f t="shared" si="19"/>
        <v>40</v>
      </c>
      <c r="AD60" s="1">
        <f t="shared" si="20"/>
        <v>45</v>
      </c>
      <c r="AE60" s="1">
        <f t="shared" si="21"/>
        <v>50</v>
      </c>
      <c r="AF60" s="5" t="str">
        <f t="shared" si="22"/>
        <v>TEAM 45</v>
      </c>
      <c r="AG60" s="5" t="str">
        <f t="shared" si="23"/>
        <v>TEAM 50</v>
      </c>
      <c r="AH60" s="27" t="s">
        <v>102</v>
      </c>
      <c r="AI60" s="1" t="str">
        <f t="shared" si="24"/>
        <v>45</v>
      </c>
      <c r="AJ60" s="1" t="str">
        <f t="shared" si="25"/>
        <v>50</v>
      </c>
      <c r="AK60" s="1">
        <f t="shared" si="26"/>
        <v>55</v>
      </c>
      <c r="AL60" s="1">
        <f t="shared" si="27"/>
        <v>60</v>
      </c>
      <c r="AM60" s="5" t="str">
        <f t="shared" si="28"/>
        <v>TEAM 55</v>
      </c>
      <c r="AN60" s="5" t="str">
        <f t="shared" si="29"/>
        <v>TEAM 60</v>
      </c>
      <c r="AO60" s="37" t="s">
        <v>103</v>
      </c>
      <c r="AP60" s="1" t="str">
        <f t="shared" si="30"/>
        <v>55</v>
      </c>
      <c r="AQ60" s="1" t="str">
        <f t="shared" si="31"/>
        <v>60</v>
      </c>
      <c r="AR60" s="1">
        <f t="shared" si="32"/>
        <v>65</v>
      </c>
      <c r="AS60" s="1">
        <f t="shared" si="33"/>
        <v>70</v>
      </c>
      <c r="AT60" s="5" t="str">
        <f t="shared" si="34"/>
        <v>TEAM 65</v>
      </c>
      <c r="AU60" s="5" t="str">
        <f t="shared" si="35"/>
        <v>TEAM 70</v>
      </c>
    </row>
    <row r="61" spans="1:47" ht="14" thickTop="1" thickBot="1" x14ac:dyDescent="0.35">
      <c r="A61" s="32" t="s">
        <v>10</v>
      </c>
      <c r="B61" s="5" t="s">
        <v>97</v>
      </c>
      <c r="C61" s="5" t="s">
        <v>93</v>
      </c>
      <c r="D61" s="33" t="s">
        <v>175</v>
      </c>
      <c r="E61" s="1" t="str">
        <f t="shared" si="36"/>
        <v xml:space="preserve"> 1</v>
      </c>
      <c r="F61" s="1" t="str">
        <f t="shared" si="37"/>
        <v xml:space="preserve"> 3</v>
      </c>
      <c r="G61" s="1">
        <f t="shared" si="38"/>
        <v>11</v>
      </c>
      <c r="H61" s="1">
        <f t="shared" si="39"/>
        <v>13</v>
      </c>
      <c r="I61" s="5" t="str">
        <f t="shared" si="40"/>
        <v>TEAM 11</v>
      </c>
      <c r="J61" s="5" t="str">
        <f t="shared" si="41"/>
        <v>TEAM 13</v>
      </c>
      <c r="K61" s="197" t="s">
        <v>150</v>
      </c>
      <c r="L61" s="197" t="s">
        <v>152</v>
      </c>
      <c r="M61" s="34" t="s">
        <v>11</v>
      </c>
      <c r="N61" s="1" t="str">
        <f t="shared" si="6"/>
        <v>11</v>
      </c>
      <c r="O61" s="1" t="str">
        <f t="shared" si="7"/>
        <v>13</v>
      </c>
      <c r="P61" s="1">
        <f t="shared" si="8"/>
        <v>21</v>
      </c>
      <c r="Q61" s="1">
        <f t="shared" si="9"/>
        <v>23</v>
      </c>
      <c r="R61" s="5" t="str">
        <f t="shared" si="10"/>
        <v>TEAM 21</v>
      </c>
      <c r="S61" s="5" t="str">
        <f t="shared" si="11"/>
        <v>TEAM 23</v>
      </c>
      <c r="T61" s="35" t="s">
        <v>12</v>
      </c>
      <c r="U61" s="1" t="str">
        <f t="shared" si="12"/>
        <v>21</v>
      </c>
      <c r="V61" s="1" t="str">
        <f t="shared" si="13"/>
        <v>23</v>
      </c>
      <c r="W61" s="1">
        <f t="shared" si="14"/>
        <v>31</v>
      </c>
      <c r="X61" s="1">
        <f t="shared" si="15"/>
        <v>33</v>
      </c>
      <c r="Y61" s="5" t="str">
        <f t="shared" si="16"/>
        <v>TEAM 31</v>
      </c>
      <c r="Z61" s="5" t="str">
        <f t="shared" si="17"/>
        <v>TEAM 33</v>
      </c>
      <c r="AA61" s="36" t="s">
        <v>13</v>
      </c>
      <c r="AB61" s="1" t="str">
        <f t="shared" si="18"/>
        <v>31</v>
      </c>
      <c r="AC61" s="1" t="str">
        <f t="shared" si="19"/>
        <v>33</v>
      </c>
      <c r="AD61" s="1">
        <f t="shared" si="20"/>
        <v>41</v>
      </c>
      <c r="AE61" s="1">
        <f t="shared" si="21"/>
        <v>43</v>
      </c>
      <c r="AF61" s="5" t="str">
        <f t="shared" si="22"/>
        <v>TEAM 41</v>
      </c>
      <c r="AG61" s="5" t="str">
        <f t="shared" si="23"/>
        <v>TEAM 43</v>
      </c>
      <c r="AH61" s="27" t="s">
        <v>102</v>
      </c>
      <c r="AI61" s="1" t="str">
        <f t="shared" si="24"/>
        <v>41</v>
      </c>
      <c r="AJ61" s="1" t="str">
        <f t="shared" si="25"/>
        <v>43</v>
      </c>
      <c r="AK61" s="1">
        <f t="shared" si="26"/>
        <v>51</v>
      </c>
      <c r="AL61" s="1">
        <f t="shared" si="27"/>
        <v>53</v>
      </c>
      <c r="AM61" s="5" t="str">
        <f t="shared" si="28"/>
        <v>TEAM 51</v>
      </c>
      <c r="AN61" s="5" t="str">
        <f t="shared" si="29"/>
        <v>TEAM 53</v>
      </c>
      <c r="AO61" s="37" t="s">
        <v>103</v>
      </c>
      <c r="AP61" s="1" t="str">
        <f t="shared" si="30"/>
        <v>51</v>
      </c>
      <c r="AQ61" s="1" t="str">
        <f t="shared" si="31"/>
        <v>53</v>
      </c>
      <c r="AR61" s="1">
        <f t="shared" si="32"/>
        <v>61</v>
      </c>
      <c r="AS61" s="1">
        <f t="shared" si="33"/>
        <v>63</v>
      </c>
      <c r="AT61" s="5" t="str">
        <f t="shared" si="34"/>
        <v>TEAM 61</v>
      </c>
      <c r="AU61" s="5" t="str">
        <f t="shared" si="35"/>
        <v>TEAM 63</v>
      </c>
    </row>
    <row r="62" spans="1:47" ht="14" thickTop="1" thickBot="1" x14ac:dyDescent="0.35">
      <c r="A62" s="32" t="s">
        <v>10</v>
      </c>
      <c r="B62" s="5" t="s">
        <v>100</v>
      </c>
      <c r="C62" s="5" t="s">
        <v>99</v>
      </c>
      <c r="D62" s="33" t="s">
        <v>175</v>
      </c>
      <c r="E62" s="1" t="str">
        <f t="shared" si="36"/>
        <v xml:space="preserve"> 8</v>
      </c>
      <c r="F62" s="1" t="str">
        <f t="shared" si="37"/>
        <v xml:space="preserve"> 4</v>
      </c>
      <c r="G62" s="1">
        <f t="shared" si="38"/>
        <v>18</v>
      </c>
      <c r="H62" s="1">
        <f t="shared" si="39"/>
        <v>14</v>
      </c>
      <c r="I62" s="5" t="str">
        <f t="shared" si="40"/>
        <v>TEAM 18</v>
      </c>
      <c r="J62" s="5" t="str">
        <f t="shared" si="41"/>
        <v>TEAM 14</v>
      </c>
      <c r="K62" s="197" t="s">
        <v>157</v>
      </c>
      <c r="L62" s="197" t="s">
        <v>153</v>
      </c>
      <c r="M62" s="34" t="s">
        <v>11</v>
      </c>
      <c r="N62" s="1" t="str">
        <f t="shared" si="6"/>
        <v>18</v>
      </c>
      <c r="O62" s="1" t="str">
        <f t="shared" si="7"/>
        <v>14</v>
      </c>
      <c r="P62" s="1">
        <f t="shared" si="8"/>
        <v>28</v>
      </c>
      <c r="Q62" s="1">
        <f t="shared" si="9"/>
        <v>24</v>
      </c>
      <c r="R62" s="5" t="str">
        <f t="shared" si="10"/>
        <v>TEAM 28</v>
      </c>
      <c r="S62" s="5" t="str">
        <f t="shared" si="11"/>
        <v>TEAM 24</v>
      </c>
      <c r="T62" s="35" t="s">
        <v>12</v>
      </c>
      <c r="U62" s="1" t="str">
        <f t="shared" si="12"/>
        <v>28</v>
      </c>
      <c r="V62" s="1" t="str">
        <f t="shared" si="13"/>
        <v>24</v>
      </c>
      <c r="W62" s="1">
        <f t="shared" si="14"/>
        <v>38</v>
      </c>
      <c r="X62" s="1">
        <f t="shared" si="15"/>
        <v>34</v>
      </c>
      <c r="Y62" s="5" t="str">
        <f t="shared" si="16"/>
        <v>TEAM 38</v>
      </c>
      <c r="Z62" s="5" t="str">
        <f t="shared" si="17"/>
        <v>TEAM 34</v>
      </c>
      <c r="AA62" s="36" t="s">
        <v>13</v>
      </c>
      <c r="AB62" s="1" t="str">
        <f t="shared" si="18"/>
        <v>38</v>
      </c>
      <c r="AC62" s="1" t="str">
        <f t="shared" si="19"/>
        <v>34</v>
      </c>
      <c r="AD62" s="1">
        <f t="shared" si="20"/>
        <v>48</v>
      </c>
      <c r="AE62" s="1">
        <f t="shared" si="21"/>
        <v>44</v>
      </c>
      <c r="AF62" s="5" t="str">
        <f t="shared" si="22"/>
        <v>TEAM 48</v>
      </c>
      <c r="AG62" s="5" t="str">
        <f t="shared" si="23"/>
        <v>TEAM 44</v>
      </c>
      <c r="AH62" s="27" t="s">
        <v>102</v>
      </c>
      <c r="AI62" s="1" t="str">
        <f t="shared" si="24"/>
        <v>48</v>
      </c>
      <c r="AJ62" s="1" t="str">
        <f t="shared" si="25"/>
        <v>44</v>
      </c>
      <c r="AK62" s="1">
        <f t="shared" si="26"/>
        <v>58</v>
      </c>
      <c r="AL62" s="1">
        <f t="shared" si="27"/>
        <v>54</v>
      </c>
      <c r="AM62" s="5" t="str">
        <f t="shared" si="28"/>
        <v>TEAM 58</v>
      </c>
      <c r="AN62" s="5" t="str">
        <f t="shared" si="29"/>
        <v>TEAM 54</v>
      </c>
      <c r="AO62" s="37" t="s">
        <v>103</v>
      </c>
      <c r="AP62" s="1" t="str">
        <f t="shared" si="30"/>
        <v>58</v>
      </c>
      <c r="AQ62" s="1" t="str">
        <f t="shared" si="31"/>
        <v>54</v>
      </c>
      <c r="AR62" s="1">
        <f t="shared" si="32"/>
        <v>68</v>
      </c>
      <c r="AS62" s="1">
        <f t="shared" si="33"/>
        <v>64</v>
      </c>
      <c r="AT62" s="5" t="str">
        <f t="shared" si="34"/>
        <v>TEAM 68</v>
      </c>
      <c r="AU62" s="5" t="str">
        <f t="shared" si="35"/>
        <v>TEAM 64</v>
      </c>
    </row>
    <row r="63" spans="1:47" ht="14" thickTop="1" thickBot="1" x14ac:dyDescent="0.35">
      <c r="A63" s="32" t="s">
        <v>10</v>
      </c>
      <c r="B63" s="5" t="s">
        <v>95</v>
      </c>
      <c r="C63" s="5" t="s">
        <v>92</v>
      </c>
      <c r="D63" s="33" t="s">
        <v>175</v>
      </c>
      <c r="E63" s="1" t="str">
        <f t="shared" si="36"/>
        <v xml:space="preserve"> 9</v>
      </c>
      <c r="F63" s="1" t="str">
        <f t="shared" si="37"/>
        <v xml:space="preserve"> 6</v>
      </c>
      <c r="G63" s="1">
        <f t="shared" si="38"/>
        <v>19</v>
      </c>
      <c r="H63" s="1">
        <f t="shared" si="39"/>
        <v>16</v>
      </c>
      <c r="I63" s="5" t="str">
        <f t="shared" si="40"/>
        <v>TEAM 19</v>
      </c>
      <c r="J63" s="5" t="str">
        <f t="shared" si="41"/>
        <v>TEAM 16</v>
      </c>
      <c r="K63" s="197" t="s">
        <v>158</v>
      </c>
      <c r="L63" s="197" t="s">
        <v>155</v>
      </c>
      <c r="M63" s="34" t="s">
        <v>11</v>
      </c>
      <c r="N63" s="1" t="str">
        <f t="shared" si="6"/>
        <v>19</v>
      </c>
      <c r="O63" s="1" t="str">
        <f t="shared" si="7"/>
        <v>16</v>
      </c>
      <c r="P63" s="1">
        <f t="shared" si="8"/>
        <v>29</v>
      </c>
      <c r="Q63" s="1">
        <f t="shared" si="9"/>
        <v>26</v>
      </c>
      <c r="R63" s="5" t="str">
        <f t="shared" si="10"/>
        <v>TEAM 29</v>
      </c>
      <c r="S63" s="5" t="str">
        <f t="shared" si="11"/>
        <v>TEAM 26</v>
      </c>
      <c r="T63" s="35" t="s">
        <v>12</v>
      </c>
      <c r="U63" s="1" t="str">
        <f t="shared" si="12"/>
        <v>29</v>
      </c>
      <c r="V63" s="1" t="str">
        <f t="shared" si="13"/>
        <v>26</v>
      </c>
      <c r="W63" s="1">
        <f t="shared" si="14"/>
        <v>39</v>
      </c>
      <c r="X63" s="1">
        <f t="shared" si="15"/>
        <v>36</v>
      </c>
      <c r="Y63" s="5" t="str">
        <f t="shared" si="16"/>
        <v>TEAM 39</v>
      </c>
      <c r="Z63" s="5" t="str">
        <f t="shared" si="17"/>
        <v>TEAM 36</v>
      </c>
      <c r="AA63" s="36" t="s">
        <v>13</v>
      </c>
      <c r="AB63" s="1" t="str">
        <f t="shared" si="18"/>
        <v>39</v>
      </c>
      <c r="AC63" s="1" t="str">
        <f t="shared" si="19"/>
        <v>36</v>
      </c>
      <c r="AD63" s="1">
        <f t="shared" si="20"/>
        <v>49</v>
      </c>
      <c r="AE63" s="1">
        <f t="shared" si="21"/>
        <v>46</v>
      </c>
      <c r="AF63" s="5" t="str">
        <f t="shared" si="22"/>
        <v>TEAM 49</v>
      </c>
      <c r="AG63" s="5" t="str">
        <f t="shared" si="23"/>
        <v>TEAM 46</v>
      </c>
      <c r="AH63" s="27" t="s">
        <v>102</v>
      </c>
      <c r="AI63" s="1" t="str">
        <f t="shared" si="24"/>
        <v>49</v>
      </c>
      <c r="AJ63" s="1" t="str">
        <f t="shared" si="25"/>
        <v>46</v>
      </c>
      <c r="AK63" s="1">
        <f t="shared" si="26"/>
        <v>59</v>
      </c>
      <c r="AL63" s="1">
        <f t="shared" si="27"/>
        <v>56</v>
      </c>
      <c r="AM63" s="5" t="str">
        <f t="shared" si="28"/>
        <v>TEAM 59</v>
      </c>
      <c r="AN63" s="5" t="str">
        <f t="shared" si="29"/>
        <v>TEAM 56</v>
      </c>
      <c r="AO63" s="37" t="s">
        <v>103</v>
      </c>
      <c r="AP63" s="1" t="str">
        <f t="shared" si="30"/>
        <v>59</v>
      </c>
      <c r="AQ63" s="1" t="str">
        <f t="shared" si="31"/>
        <v>56</v>
      </c>
      <c r="AR63" s="1">
        <f t="shared" si="32"/>
        <v>69</v>
      </c>
      <c r="AS63" s="1">
        <f t="shared" si="33"/>
        <v>66</v>
      </c>
      <c r="AT63" s="5" t="str">
        <f t="shared" si="34"/>
        <v>TEAM 69</v>
      </c>
      <c r="AU63" s="5" t="str">
        <f t="shared" si="35"/>
        <v>TEAM 66</v>
      </c>
    </row>
    <row r="64" spans="1:47" ht="14" thickTop="1" thickBot="1" x14ac:dyDescent="0.35">
      <c r="A64" s="69" t="s">
        <v>10</v>
      </c>
      <c r="B64" s="5" t="s">
        <v>98</v>
      </c>
      <c r="C64" s="5" t="s">
        <v>96</v>
      </c>
      <c r="D64" s="33" t="s">
        <v>175</v>
      </c>
      <c r="E64" s="1" t="str">
        <f t="shared" si="36"/>
        <v xml:space="preserve"> 7</v>
      </c>
      <c r="F64" s="1" t="str">
        <f t="shared" si="37"/>
        <v xml:space="preserve"> 2</v>
      </c>
      <c r="G64" s="1">
        <f t="shared" si="38"/>
        <v>17</v>
      </c>
      <c r="H64" s="1">
        <f t="shared" si="39"/>
        <v>12</v>
      </c>
      <c r="I64" s="5" t="str">
        <f t="shared" si="40"/>
        <v>TEAM 17</v>
      </c>
      <c r="J64" s="5" t="str">
        <f t="shared" si="41"/>
        <v>TEAM 12</v>
      </c>
      <c r="K64" s="197" t="s">
        <v>156</v>
      </c>
      <c r="L64" s="197" t="s">
        <v>151</v>
      </c>
      <c r="M64" s="34" t="s">
        <v>11</v>
      </c>
      <c r="N64" s="1" t="str">
        <f t="shared" si="6"/>
        <v>17</v>
      </c>
      <c r="O64" s="1" t="str">
        <f t="shared" si="7"/>
        <v>12</v>
      </c>
      <c r="P64" s="1">
        <f t="shared" si="8"/>
        <v>27</v>
      </c>
      <c r="Q64" s="1">
        <f t="shared" si="9"/>
        <v>22</v>
      </c>
      <c r="R64" s="5" t="str">
        <f t="shared" si="10"/>
        <v>TEAM 27</v>
      </c>
      <c r="S64" s="5" t="str">
        <f t="shared" si="11"/>
        <v>TEAM 22</v>
      </c>
      <c r="T64" s="35" t="s">
        <v>12</v>
      </c>
      <c r="U64" s="1" t="str">
        <f t="shared" si="12"/>
        <v>27</v>
      </c>
      <c r="V64" s="1" t="str">
        <f t="shared" si="13"/>
        <v>22</v>
      </c>
      <c r="W64" s="1">
        <f t="shared" si="14"/>
        <v>37</v>
      </c>
      <c r="X64" s="1">
        <f t="shared" si="15"/>
        <v>32</v>
      </c>
      <c r="Y64" s="5" t="str">
        <f t="shared" si="16"/>
        <v>TEAM 37</v>
      </c>
      <c r="Z64" s="5" t="str">
        <f t="shared" si="17"/>
        <v>TEAM 32</v>
      </c>
      <c r="AA64" s="36" t="s">
        <v>13</v>
      </c>
      <c r="AB64" s="1" t="str">
        <f t="shared" si="18"/>
        <v>37</v>
      </c>
      <c r="AC64" s="1" t="str">
        <f t="shared" si="19"/>
        <v>32</v>
      </c>
      <c r="AD64" s="1">
        <f t="shared" si="20"/>
        <v>47</v>
      </c>
      <c r="AE64" s="1">
        <f t="shared" si="21"/>
        <v>42</v>
      </c>
      <c r="AF64" s="5" t="str">
        <f t="shared" si="22"/>
        <v>TEAM 47</v>
      </c>
      <c r="AG64" s="5" t="str">
        <f t="shared" si="23"/>
        <v>TEAM 42</v>
      </c>
      <c r="AH64" s="27" t="s">
        <v>102</v>
      </c>
      <c r="AI64" s="1" t="str">
        <f t="shared" si="24"/>
        <v>47</v>
      </c>
      <c r="AJ64" s="1" t="str">
        <f t="shared" si="25"/>
        <v>42</v>
      </c>
      <c r="AK64" s="1">
        <f t="shared" si="26"/>
        <v>57</v>
      </c>
      <c r="AL64" s="1">
        <f t="shared" si="27"/>
        <v>52</v>
      </c>
      <c r="AM64" s="5" t="str">
        <f t="shared" si="28"/>
        <v>TEAM 57</v>
      </c>
      <c r="AN64" s="5" t="str">
        <f t="shared" si="29"/>
        <v>TEAM 52</v>
      </c>
      <c r="AO64" s="37" t="s">
        <v>103</v>
      </c>
      <c r="AP64" s="1" t="str">
        <f t="shared" si="30"/>
        <v>57</v>
      </c>
      <c r="AQ64" s="1" t="str">
        <f t="shared" si="31"/>
        <v>52</v>
      </c>
      <c r="AR64" s="1">
        <f t="shared" si="32"/>
        <v>67</v>
      </c>
      <c r="AS64" s="1">
        <f t="shared" si="33"/>
        <v>62</v>
      </c>
      <c r="AT64" s="5" t="str">
        <f t="shared" si="34"/>
        <v>TEAM 67</v>
      </c>
      <c r="AU64" s="5" t="str">
        <f t="shared" si="35"/>
        <v>TEAM 62</v>
      </c>
    </row>
    <row r="65" spans="1:47" ht="14" thickTop="1" thickBot="1" x14ac:dyDescent="0.35">
      <c r="A65" s="32" t="s">
        <v>10</v>
      </c>
      <c r="B65" s="5" t="s">
        <v>92</v>
      </c>
      <c r="C65" s="5" t="s">
        <v>97</v>
      </c>
      <c r="D65" s="33" t="s">
        <v>175</v>
      </c>
      <c r="E65" s="1" t="str">
        <f t="shared" si="36"/>
        <v xml:space="preserve"> 6</v>
      </c>
      <c r="F65" s="1" t="str">
        <f t="shared" si="37"/>
        <v xml:space="preserve"> 1</v>
      </c>
      <c r="G65" s="1">
        <f t="shared" si="38"/>
        <v>16</v>
      </c>
      <c r="H65" s="1">
        <f t="shared" si="39"/>
        <v>11</v>
      </c>
      <c r="I65" s="5" t="str">
        <f t="shared" si="40"/>
        <v>TEAM 16</v>
      </c>
      <c r="J65" s="5" t="str">
        <f t="shared" si="41"/>
        <v>TEAM 11</v>
      </c>
      <c r="K65" s="197" t="s">
        <v>155</v>
      </c>
      <c r="L65" s="197" t="s">
        <v>150</v>
      </c>
      <c r="M65" s="34" t="s">
        <v>11</v>
      </c>
      <c r="N65" s="1" t="str">
        <f t="shared" si="6"/>
        <v>16</v>
      </c>
      <c r="O65" s="1" t="str">
        <f t="shared" si="7"/>
        <v>11</v>
      </c>
      <c r="P65" s="1">
        <f t="shared" si="8"/>
        <v>26</v>
      </c>
      <c r="Q65" s="1">
        <f t="shared" si="9"/>
        <v>21</v>
      </c>
      <c r="R65" s="5" t="str">
        <f t="shared" si="10"/>
        <v>TEAM 26</v>
      </c>
      <c r="S65" s="5" t="str">
        <f t="shared" si="11"/>
        <v>TEAM 21</v>
      </c>
      <c r="T65" s="35" t="s">
        <v>12</v>
      </c>
      <c r="U65" s="1" t="str">
        <f t="shared" si="12"/>
        <v>26</v>
      </c>
      <c r="V65" s="1" t="str">
        <f t="shared" si="13"/>
        <v>21</v>
      </c>
      <c r="W65" s="1">
        <f t="shared" si="14"/>
        <v>36</v>
      </c>
      <c r="X65" s="1">
        <f t="shared" si="15"/>
        <v>31</v>
      </c>
      <c r="Y65" s="5" t="str">
        <f t="shared" si="16"/>
        <v>TEAM 36</v>
      </c>
      <c r="Z65" s="5" t="str">
        <f t="shared" si="17"/>
        <v>TEAM 31</v>
      </c>
      <c r="AA65" s="36" t="s">
        <v>13</v>
      </c>
      <c r="AB65" s="1" t="str">
        <f t="shared" si="18"/>
        <v>36</v>
      </c>
      <c r="AC65" s="1" t="str">
        <f t="shared" si="19"/>
        <v>31</v>
      </c>
      <c r="AD65" s="1">
        <f t="shared" si="20"/>
        <v>46</v>
      </c>
      <c r="AE65" s="1">
        <f t="shared" si="21"/>
        <v>41</v>
      </c>
      <c r="AF65" s="5" t="str">
        <f t="shared" si="22"/>
        <v>TEAM 46</v>
      </c>
      <c r="AG65" s="5" t="str">
        <f t="shared" si="23"/>
        <v>TEAM 41</v>
      </c>
      <c r="AH65" s="27" t="s">
        <v>102</v>
      </c>
      <c r="AI65" s="1" t="str">
        <f t="shared" si="24"/>
        <v>46</v>
      </c>
      <c r="AJ65" s="1" t="str">
        <f t="shared" si="25"/>
        <v>41</v>
      </c>
      <c r="AK65" s="1">
        <f t="shared" si="26"/>
        <v>56</v>
      </c>
      <c r="AL65" s="1">
        <f t="shared" si="27"/>
        <v>51</v>
      </c>
      <c r="AM65" s="5" t="str">
        <f t="shared" si="28"/>
        <v>TEAM 56</v>
      </c>
      <c r="AN65" s="5" t="str">
        <f t="shared" si="29"/>
        <v>TEAM 51</v>
      </c>
      <c r="AO65" s="37" t="s">
        <v>103</v>
      </c>
      <c r="AP65" s="1" t="str">
        <f t="shared" si="30"/>
        <v>56</v>
      </c>
      <c r="AQ65" s="1" t="str">
        <f t="shared" si="31"/>
        <v>51</v>
      </c>
      <c r="AR65" s="1">
        <f t="shared" si="32"/>
        <v>66</v>
      </c>
      <c r="AS65" s="1">
        <f t="shared" si="33"/>
        <v>61</v>
      </c>
      <c r="AT65" s="5" t="str">
        <f t="shared" si="34"/>
        <v>TEAM 66</v>
      </c>
      <c r="AU65" s="5" t="str">
        <f t="shared" si="35"/>
        <v>TEAM 61</v>
      </c>
    </row>
    <row r="66" spans="1:47" ht="14" thickTop="1" thickBot="1" x14ac:dyDescent="0.35">
      <c r="A66" s="32" t="s">
        <v>10</v>
      </c>
      <c r="B66" s="5" t="s">
        <v>96</v>
      </c>
      <c r="C66" s="5" t="s">
        <v>101</v>
      </c>
      <c r="D66" s="33" t="s">
        <v>175</v>
      </c>
      <c r="E66" s="1" t="str">
        <f t="shared" si="36"/>
        <v xml:space="preserve"> 2</v>
      </c>
      <c r="F66" s="1" t="str">
        <f t="shared" si="37"/>
        <v>10</v>
      </c>
      <c r="G66" s="1">
        <f t="shared" si="38"/>
        <v>12</v>
      </c>
      <c r="H66" s="1">
        <f t="shared" si="39"/>
        <v>20</v>
      </c>
      <c r="I66" s="5" t="str">
        <f t="shared" si="40"/>
        <v>TEAM 12</v>
      </c>
      <c r="J66" s="5" t="str">
        <f t="shared" si="41"/>
        <v>TEAM 20</v>
      </c>
      <c r="K66" s="197" t="s">
        <v>151</v>
      </c>
      <c r="L66" s="197" t="s">
        <v>159</v>
      </c>
      <c r="M66" s="34" t="s">
        <v>11</v>
      </c>
      <c r="N66" s="1" t="str">
        <f t="shared" si="6"/>
        <v>12</v>
      </c>
      <c r="O66" s="1" t="str">
        <f t="shared" si="7"/>
        <v>20</v>
      </c>
      <c r="P66" s="1">
        <f t="shared" si="8"/>
        <v>22</v>
      </c>
      <c r="Q66" s="1">
        <f t="shared" si="9"/>
        <v>30</v>
      </c>
      <c r="R66" s="5" t="str">
        <f t="shared" si="10"/>
        <v>TEAM 22</v>
      </c>
      <c r="S66" s="5" t="str">
        <f t="shared" si="11"/>
        <v>TEAM 30</v>
      </c>
      <c r="T66" s="35" t="s">
        <v>12</v>
      </c>
      <c r="U66" s="1" t="str">
        <f t="shared" si="12"/>
        <v>22</v>
      </c>
      <c r="V66" s="1" t="str">
        <f t="shared" si="13"/>
        <v>30</v>
      </c>
      <c r="W66" s="1">
        <f t="shared" si="14"/>
        <v>32</v>
      </c>
      <c r="X66" s="1">
        <f t="shared" si="15"/>
        <v>40</v>
      </c>
      <c r="Y66" s="5" t="str">
        <f t="shared" si="16"/>
        <v>TEAM 32</v>
      </c>
      <c r="Z66" s="5" t="str">
        <f t="shared" si="17"/>
        <v>TEAM 40</v>
      </c>
      <c r="AA66" s="36" t="s">
        <v>13</v>
      </c>
      <c r="AB66" s="1" t="str">
        <f t="shared" si="18"/>
        <v>32</v>
      </c>
      <c r="AC66" s="1" t="str">
        <f t="shared" si="19"/>
        <v>40</v>
      </c>
      <c r="AD66" s="1">
        <f t="shared" si="20"/>
        <v>42</v>
      </c>
      <c r="AE66" s="1">
        <f t="shared" si="21"/>
        <v>50</v>
      </c>
      <c r="AF66" s="5" t="str">
        <f t="shared" si="22"/>
        <v>TEAM 42</v>
      </c>
      <c r="AG66" s="5" t="str">
        <f t="shared" si="23"/>
        <v>TEAM 50</v>
      </c>
      <c r="AH66" s="27" t="s">
        <v>102</v>
      </c>
      <c r="AI66" s="1" t="str">
        <f t="shared" si="24"/>
        <v>42</v>
      </c>
      <c r="AJ66" s="1" t="str">
        <f t="shared" si="25"/>
        <v>50</v>
      </c>
      <c r="AK66" s="1">
        <f t="shared" si="26"/>
        <v>52</v>
      </c>
      <c r="AL66" s="1">
        <f t="shared" si="27"/>
        <v>60</v>
      </c>
      <c r="AM66" s="5" t="str">
        <f t="shared" si="28"/>
        <v>TEAM 52</v>
      </c>
      <c r="AN66" s="5" t="str">
        <f t="shared" si="29"/>
        <v>TEAM 60</v>
      </c>
      <c r="AO66" s="37" t="s">
        <v>103</v>
      </c>
      <c r="AP66" s="1" t="str">
        <f t="shared" si="30"/>
        <v>52</v>
      </c>
      <c r="AQ66" s="1" t="str">
        <f t="shared" si="31"/>
        <v>60</v>
      </c>
      <c r="AR66" s="1">
        <f t="shared" si="32"/>
        <v>62</v>
      </c>
      <c r="AS66" s="1">
        <f t="shared" si="33"/>
        <v>70</v>
      </c>
      <c r="AT66" s="5" t="str">
        <f t="shared" si="34"/>
        <v>TEAM 62</v>
      </c>
      <c r="AU66" s="5" t="str">
        <f t="shared" si="35"/>
        <v>TEAM 70</v>
      </c>
    </row>
    <row r="67" spans="1:47" ht="14" thickTop="1" thickBot="1" x14ac:dyDescent="0.35">
      <c r="A67" s="32" t="s">
        <v>10</v>
      </c>
      <c r="B67" s="5" t="s">
        <v>94</v>
      </c>
      <c r="C67" s="5" t="s">
        <v>99</v>
      </c>
      <c r="D67" s="33" t="s">
        <v>175</v>
      </c>
      <c r="E67" s="1" t="str">
        <f t="shared" si="36"/>
        <v xml:space="preserve"> 5</v>
      </c>
      <c r="F67" s="1" t="str">
        <f t="shared" si="37"/>
        <v xml:space="preserve"> 4</v>
      </c>
      <c r="G67" s="1">
        <f t="shared" si="38"/>
        <v>15</v>
      </c>
      <c r="H67" s="1">
        <f t="shared" si="39"/>
        <v>14</v>
      </c>
      <c r="I67" s="5" t="str">
        <f t="shared" si="40"/>
        <v>TEAM 15</v>
      </c>
      <c r="J67" s="5" t="str">
        <f t="shared" si="41"/>
        <v>TEAM 14</v>
      </c>
      <c r="K67" s="197" t="s">
        <v>154</v>
      </c>
      <c r="L67" s="197" t="s">
        <v>153</v>
      </c>
      <c r="M67" s="34" t="s">
        <v>11</v>
      </c>
      <c r="N67" s="1" t="str">
        <f t="shared" si="6"/>
        <v>15</v>
      </c>
      <c r="O67" s="1" t="str">
        <f t="shared" si="7"/>
        <v>14</v>
      </c>
      <c r="P67" s="1">
        <f t="shared" si="8"/>
        <v>25</v>
      </c>
      <c r="Q67" s="1">
        <f t="shared" si="9"/>
        <v>24</v>
      </c>
      <c r="R67" s="5" t="str">
        <f t="shared" si="10"/>
        <v>TEAM 25</v>
      </c>
      <c r="S67" s="5" t="str">
        <f t="shared" si="11"/>
        <v>TEAM 24</v>
      </c>
      <c r="T67" s="35" t="s">
        <v>12</v>
      </c>
      <c r="U67" s="1" t="str">
        <f t="shared" si="12"/>
        <v>25</v>
      </c>
      <c r="V67" s="1" t="str">
        <f t="shared" si="13"/>
        <v>24</v>
      </c>
      <c r="W67" s="1">
        <f t="shared" si="14"/>
        <v>35</v>
      </c>
      <c r="X67" s="1">
        <f t="shared" si="15"/>
        <v>34</v>
      </c>
      <c r="Y67" s="5" t="str">
        <f t="shared" si="16"/>
        <v>TEAM 35</v>
      </c>
      <c r="Z67" s="5" t="str">
        <f t="shared" si="17"/>
        <v>TEAM 34</v>
      </c>
      <c r="AA67" s="36" t="s">
        <v>13</v>
      </c>
      <c r="AB67" s="1" t="str">
        <f t="shared" si="18"/>
        <v>35</v>
      </c>
      <c r="AC67" s="1" t="str">
        <f t="shared" si="19"/>
        <v>34</v>
      </c>
      <c r="AD67" s="1">
        <f t="shared" si="20"/>
        <v>45</v>
      </c>
      <c r="AE67" s="1">
        <f t="shared" si="21"/>
        <v>44</v>
      </c>
      <c r="AF67" s="5" t="str">
        <f t="shared" si="22"/>
        <v>TEAM 45</v>
      </c>
      <c r="AG67" s="5" t="str">
        <f t="shared" si="23"/>
        <v>TEAM 44</v>
      </c>
      <c r="AH67" s="27" t="s">
        <v>102</v>
      </c>
      <c r="AI67" s="1" t="str">
        <f t="shared" si="24"/>
        <v>45</v>
      </c>
      <c r="AJ67" s="1" t="str">
        <f t="shared" si="25"/>
        <v>44</v>
      </c>
      <c r="AK67" s="1">
        <f t="shared" si="26"/>
        <v>55</v>
      </c>
      <c r="AL67" s="1">
        <f t="shared" si="27"/>
        <v>54</v>
      </c>
      <c r="AM67" s="5" t="str">
        <f t="shared" si="28"/>
        <v>TEAM 55</v>
      </c>
      <c r="AN67" s="5" t="str">
        <f t="shared" si="29"/>
        <v>TEAM 54</v>
      </c>
      <c r="AO67" s="37" t="s">
        <v>103</v>
      </c>
      <c r="AP67" s="1" t="str">
        <f t="shared" si="30"/>
        <v>55</v>
      </c>
      <c r="AQ67" s="1" t="str">
        <f t="shared" si="31"/>
        <v>54</v>
      </c>
      <c r="AR67" s="1">
        <f t="shared" si="32"/>
        <v>65</v>
      </c>
      <c r="AS67" s="1">
        <f t="shared" si="33"/>
        <v>64</v>
      </c>
      <c r="AT67" s="5" t="str">
        <f t="shared" si="34"/>
        <v>TEAM 65</v>
      </c>
      <c r="AU67" s="5" t="str">
        <f t="shared" si="35"/>
        <v>TEAM 64</v>
      </c>
    </row>
    <row r="68" spans="1:47" ht="14" thickTop="1" thickBot="1" x14ac:dyDescent="0.35">
      <c r="A68" s="32" t="s">
        <v>10</v>
      </c>
      <c r="B68" s="5" t="s">
        <v>93</v>
      </c>
      <c r="C68" s="5" t="s">
        <v>100</v>
      </c>
      <c r="D68" s="33" t="s">
        <v>175</v>
      </c>
      <c r="E68" s="1" t="str">
        <f t="shared" si="36"/>
        <v xml:space="preserve"> 3</v>
      </c>
      <c r="F68" s="1" t="str">
        <f t="shared" si="37"/>
        <v xml:space="preserve"> 8</v>
      </c>
      <c r="G68" s="1">
        <f t="shared" si="38"/>
        <v>13</v>
      </c>
      <c r="H68" s="1">
        <f t="shared" si="39"/>
        <v>18</v>
      </c>
      <c r="I68" s="5" t="str">
        <f t="shared" si="40"/>
        <v>TEAM 13</v>
      </c>
      <c r="J68" s="5" t="str">
        <f t="shared" si="41"/>
        <v>TEAM 18</v>
      </c>
      <c r="K68" s="197" t="s">
        <v>152</v>
      </c>
      <c r="L68" s="197" t="s">
        <v>157</v>
      </c>
      <c r="M68" s="34" t="s">
        <v>11</v>
      </c>
      <c r="N68" s="1" t="str">
        <f t="shared" si="6"/>
        <v>13</v>
      </c>
      <c r="O68" s="1" t="str">
        <f t="shared" si="7"/>
        <v>18</v>
      </c>
      <c r="P68" s="1">
        <f t="shared" si="8"/>
        <v>23</v>
      </c>
      <c r="Q68" s="1">
        <f t="shared" si="9"/>
        <v>28</v>
      </c>
      <c r="R68" s="5" t="str">
        <f t="shared" si="10"/>
        <v>TEAM 23</v>
      </c>
      <c r="S68" s="5" t="str">
        <f t="shared" si="11"/>
        <v>TEAM 28</v>
      </c>
      <c r="T68" s="35" t="s">
        <v>12</v>
      </c>
      <c r="U68" s="1" t="str">
        <f t="shared" si="12"/>
        <v>23</v>
      </c>
      <c r="V68" s="1" t="str">
        <f t="shared" si="13"/>
        <v>28</v>
      </c>
      <c r="W68" s="1">
        <f t="shared" si="14"/>
        <v>33</v>
      </c>
      <c r="X68" s="1">
        <f t="shared" si="15"/>
        <v>38</v>
      </c>
      <c r="Y68" s="5" t="str">
        <f t="shared" si="16"/>
        <v>TEAM 33</v>
      </c>
      <c r="Z68" s="5" t="str">
        <f t="shared" si="17"/>
        <v>TEAM 38</v>
      </c>
      <c r="AA68" s="36" t="s">
        <v>13</v>
      </c>
      <c r="AB68" s="1" t="str">
        <f t="shared" si="18"/>
        <v>33</v>
      </c>
      <c r="AC68" s="1" t="str">
        <f t="shared" si="19"/>
        <v>38</v>
      </c>
      <c r="AD68" s="1">
        <f t="shared" si="20"/>
        <v>43</v>
      </c>
      <c r="AE68" s="1">
        <f t="shared" si="21"/>
        <v>48</v>
      </c>
      <c r="AF68" s="5" t="str">
        <f t="shared" si="22"/>
        <v>TEAM 43</v>
      </c>
      <c r="AG68" s="5" t="str">
        <f t="shared" si="23"/>
        <v>TEAM 48</v>
      </c>
      <c r="AH68" s="27" t="s">
        <v>102</v>
      </c>
      <c r="AI68" s="1" t="str">
        <f t="shared" si="24"/>
        <v>43</v>
      </c>
      <c r="AJ68" s="1" t="str">
        <f t="shared" si="25"/>
        <v>48</v>
      </c>
      <c r="AK68" s="1">
        <f t="shared" si="26"/>
        <v>53</v>
      </c>
      <c r="AL68" s="1">
        <f t="shared" si="27"/>
        <v>58</v>
      </c>
      <c r="AM68" s="5" t="str">
        <f t="shared" si="28"/>
        <v>TEAM 53</v>
      </c>
      <c r="AN68" s="5" t="str">
        <f t="shared" si="29"/>
        <v>TEAM 58</v>
      </c>
      <c r="AO68" s="37" t="s">
        <v>103</v>
      </c>
      <c r="AP68" s="1" t="str">
        <f t="shared" si="30"/>
        <v>53</v>
      </c>
      <c r="AQ68" s="1" t="str">
        <f t="shared" si="31"/>
        <v>58</v>
      </c>
      <c r="AR68" s="1">
        <f t="shared" si="32"/>
        <v>63</v>
      </c>
      <c r="AS68" s="1">
        <f t="shared" si="33"/>
        <v>68</v>
      </c>
      <c r="AT68" s="5" t="str">
        <f t="shared" si="34"/>
        <v>TEAM 63</v>
      </c>
      <c r="AU68" s="5" t="str">
        <f t="shared" si="35"/>
        <v>TEAM 68</v>
      </c>
    </row>
    <row r="69" spans="1:47" ht="14" thickTop="1" thickBot="1" x14ac:dyDescent="0.35">
      <c r="A69" s="32" t="s">
        <v>10</v>
      </c>
      <c r="B69" s="5" t="s">
        <v>95</v>
      </c>
      <c r="C69" s="5" t="s">
        <v>98</v>
      </c>
      <c r="D69" s="33" t="s">
        <v>175</v>
      </c>
      <c r="E69" s="1" t="str">
        <f t="shared" si="36"/>
        <v xml:space="preserve"> 9</v>
      </c>
      <c r="F69" s="1" t="str">
        <f t="shared" si="37"/>
        <v xml:space="preserve"> 7</v>
      </c>
      <c r="G69" s="1">
        <f t="shared" si="38"/>
        <v>19</v>
      </c>
      <c r="H69" s="1">
        <f t="shared" si="39"/>
        <v>17</v>
      </c>
      <c r="I69" s="5" t="str">
        <f t="shared" si="40"/>
        <v>TEAM 19</v>
      </c>
      <c r="J69" s="5" t="str">
        <f t="shared" si="41"/>
        <v>TEAM 17</v>
      </c>
      <c r="K69" s="197" t="s">
        <v>158</v>
      </c>
      <c r="L69" s="197" t="s">
        <v>156</v>
      </c>
      <c r="M69" s="34" t="s">
        <v>11</v>
      </c>
      <c r="N69" s="1" t="str">
        <f t="shared" si="6"/>
        <v>19</v>
      </c>
      <c r="O69" s="1" t="str">
        <f t="shared" si="7"/>
        <v>17</v>
      </c>
      <c r="P69" s="1">
        <f t="shared" si="8"/>
        <v>29</v>
      </c>
      <c r="Q69" s="1">
        <f t="shared" si="9"/>
        <v>27</v>
      </c>
      <c r="R69" s="5" t="str">
        <f t="shared" si="10"/>
        <v>TEAM 29</v>
      </c>
      <c r="S69" s="5" t="str">
        <f t="shared" si="11"/>
        <v>TEAM 27</v>
      </c>
      <c r="T69" s="35" t="s">
        <v>12</v>
      </c>
      <c r="U69" s="1" t="str">
        <f t="shared" si="12"/>
        <v>29</v>
      </c>
      <c r="V69" s="1" t="str">
        <f t="shared" si="13"/>
        <v>27</v>
      </c>
      <c r="W69" s="1">
        <f t="shared" si="14"/>
        <v>39</v>
      </c>
      <c r="X69" s="1">
        <f t="shared" si="15"/>
        <v>37</v>
      </c>
      <c r="Y69" s="5" t="str">
        <f t="shared" si="16"/>
        <v>TEAM 39</v>
      </c>
      <c r="Z69" s="5" t="str">
        <f t="shared" si="17"/>
        <v>TEAM 37</v>
      </c>
      <c r="AA69" s="36" t="s">
        <v>13</v>
      </c>
      <c r="AB69" s="1" t="str">
        <f t="shared" si="18"/>
        <v>39</v>
      </c>
      <c r="AC69" s="1" t="str">
        <f t="shared" si="19"/>
        <v>37</v>
      </c>
      <c r="AD69" s="1">
        <f t="shared" si="20"/>
        <v>49</v>
      </c>
      <c r="AE69" s="1">
        <f t="shared" si="21"/>
        <v>47</v>
      </c>
      <c r="AF69" s="5" t="str">
        <f t="shared" si="22"/>
        <v>TEAM 49</v>
      </c>
      <c r="AG69" s="5" t="str">
        <f t="shared" si="23"/>
        <v>TEAM 47</v>
      </c>
      <c r="AH69" s="27" t="s">
        <v>102</v>
      </c>
      <c r="AI69" s="1" t="str">
        <f t="shared" si="24"/>
        <v>49</v>
      </c>
      <c r="AJ69" s="1" t="str">
        <f t="shared" si="25"/>
        <v>47</v>
      </c>
      <c r="AK69" s="1">
        <f t="shared" si="26"/>
        <v>59</v>
      </c>
      <c r="AL69" s="1">
        <f t="shared" si="27"/>
        <v>57</v>
      </c>
      <c r="AM69" s="5" t="str">
        <f t="shared" si="28"/>
        <v>TEAM 59</v>
      </c>
      <c r="AN69" s="5" t="str">
        <f t="shared" si="29"/>
        <v>TEAM 57</v>
      </c>
      <c r="AO69" s="37" t="s">
        <v>103</v>
      </c>
      <c r="AP69" s="1" t="str">
        <f t="shared" si="30"/>
        <v>59</v>
      </c>
      <c r="AQ69" s="1" t="str">
        <f t="shared" si="31"/>
        <v>57</v>
      </c>
      <c r="AR69" s="1">
        <f t="shared" si="32"/>
        <v>69</v>
      </c>
      <c r="AS69" s="1">
        <f t="shared" si="33"/>
        <v>67</v>
      </c>
      <c r="AT69" s="5" t="str">
        <f t="shared" si="34"/>
        <v>TEAM 69</v>
      </c>
      <c r="AU69" s="5" t="str">
        <f t="shared" si="35"/>
        <v>TEAM 67</v>
      </c>
    </row>
    <row r="70" spans="1:47" ht="14" thickTop="1" thickBot="1" x14ac:dyDescent="0.35">
      <c r="A70" s="32" t="s">
        <v>10</v>
      </c>
      <c r="B70" s="5" t="s">
        <v>101</v>
      </c>
      <c r="C70" s="5" t="s">
        <v>95</v>
      </c>
      <c r="D70" s="33" t="s">
        <v>175</v>
      </c>
      <c r="E70" s="1" t="str">
        <f t="shared" si="36"/>
        <v>10</v>
      </c>
      <c r="F70" s="1" t="str">
        <f t="shared" si="37"/>
        <v xml:space="preserve"> 9</v>
      </c>
      <c r="G70" s="1">
        <f t="shared" si="38"/>
        <v>20</v>
      </c>
      <c r="H70" s="1">
        <f t="shared" si="39"/>
        <v>19</v>
      </c>
      <c r="I70" s="5" t="str">
        <f t="shared" si="40"/>
        <v>TEAM 20</v>
      </c>
      <c r="J70" s="5" t="str">
        <f t="shared" si="41"/>
        <v>TEAM 19</v>
      </c>
      <c r="K70" s="197" t="s">
        <v>159</v>
      </c>
      <c r="L70" s="197" t="s">
        <v>158</v>
      </c>
      <c r="M70" s="34" t="s">
        <v>11</v>
      </c>
      <c r="N70" s="1" t="str">
        <f t="shared" ref="N70:N94" si="42">RIGHT(I70,2)</f>
        <v>20</v>
      </c>
      <c r="O70" s="1" t="str">
        <f t="shared" ref="O70:O94" si="43">RIGHT(J70,2)</f>
        <v>19</v>
      </c>
      <c r="P70" s="1">
        <f t="shared" ref="P70:P94" si="44">N70+10</f>
        <v>30</v>
      </c>
      <c r="Q70" s="1">
        <f t="shared" ref="Q70:Q94" si="45">O70+10</f>
        <v>29</v>
      </c>
      <c r="R70" s="5" t="str">
        <f t="shared" ref="R70:R94" si="46">CONCATENATE("TEAM ",P70)</f>
        <v>TEAM 30</v>
      </c>
      <c r="S70" s="5" t="str">
        <f t="shared" ref="S70:S94" si="47">CONCATENATE("TEAM ",Q70)</f>
        <v>TEAM 29</v>
      </c>
      <c r="T70" s="35" t="s">
        <v>12</v>
      </c>
      <c r="U70" s="1" t="str">
        <f t="shared" ref="U70:U94" si="48">RIGHT(R70,2)</f>
        <v>30</v>
      </c>
      <c r="V70" s="1" t="str">
        <f t="shared" ref="V70:V94" si="49">RIGHT(S70,2)</f>
        <v>29</v>
      </c>
      <c r="W70" s="1">
        <f t="shared" ref="W70:W94" si="50">U70+10</f>
        <v>40</v>
      </c>
      <c r="X70" s="1">
        <f t="shared" ref="X70:X94" si="51">V70+10</f>
        <v>39</v>
      </c>
      <c r="Y70" s="5" t="str">
        <f t="shared" ref="Y70:Y94" si="52">CONCATENATE("TEAM ",W70)</f>
        <v>TEAM 40</v>
      </c>
      <c r="Z70" s="5" t="str">
        <f t="shared" ref="Z70:Z94" si="53">CONCATENATE("TEAM ",X70)</f>
        <v>TEAM 39</v>
      </c>
      <c r="AA70" s="36" t="s">
        <v>13</v>
      </c>
      <c r="AB70" s="1" t="str">
        <f t="shared" ref="AB70:AB94" si="54">RIGHT(Y70,2)</f>
        <v>40</v>
      </c>
      <c r="AC70" s="1" t="str">
        <f t="shared" ref="AC70:AC94" si="55">RIGHT(Z70,2)</f>
        <v>39</v>
      </c>
      <c r="AD70" s="1">
        <f t="shared" ref="AD70:AD94" si="56">AB70+10</f>
        <v>50</v>
      </c>
      <c r="AE70" s="1">
        <f t="shared" ref="AE70:AE94" si="57">AC70+10</f>
        <v>49</v>
      </c>
      <c r="AF70" s="5" t="str">
        <f t="shared" ref="AF70:AF94" si="58">CONCATENATE("TEAM ",AD70)</f>
        <v>TEAM 50</v>
      </c>
      <c r="AG70" s="5" t="str">
        <f t="shared" ref="AG70:AG94" si="59">CONCATENATE("TEAM ",AE70)</f>
        <v>TEAM 49</v>
      </c>
      <c r="AH70" s="27" t="s">
        <v>102</v>
      </c>
      <c r="AI70" s="1" t="str">
        <f t="shared" ref="AI70:AI94" si="60">RIGHT(AF70,2)</f>
        <v>50</v>
      </c>
      <c r="AJ70" s="1" t="str">
        <f t="shared" ref="AJ70:AJ94" si="61">RIGHT(AG70,2)</f>
        <v>49</v>
      </c>
      <c r="AK70" s="1">
        <f t="shared" ref="AK70:AK94" si="62">AI70+10</f>
        <v>60</v>
      </c>
      <c r="AL70" s="1">
        <f t="shared" ref="AL70:AL94" si="63">AJ70+10</f>
        <v>59</v>
      </c>
      <c r="AM70" s="5" t="str">
        <f t="shared" ref="AM70:AM94" si="64">CONCATENATE("TEAM ",AK70)</f>
        <v>TEAM 60</v>
      </c>
      <c r="AN70" s="5" t="str">
        <f t="shared" ref="AN70:AN94" si="65">CONCATENATE("TEAM ",AL70)</f>
        <v>TEAM 59</v>
      </c>
      <c r="AO70" s="37" t="s">
        <v>103</v>
      </c>
      <c r="AP70" s="1" t="str">
        <f t="shared" ref="AP70:AP94" si="66">RIGHT(AM70,2)</f>
        <v>60</v>
      </c>
      <c r="AQ70" s="1" t="str">
        <f t="shared" ref="AQ70:AQ94" si="67">RIGHT(AN70,2)</f>
        <v>59</v>
      </c>
      <c r="AR70" s="1">
        <f t="shared" ref="AR70:AR94" si="68">AP70+10</f>
        <v>70</v>
      </c>
      <c r="AS70" s="1">
        <f t="shared" ref="AS70:AS94" si="69">AQ70+10</f>
        <v>69</v>
      </c>
      <c r="AT70" s="5" t="str">
        <f t="shared" ref="AT70:AT94" si="70">CONCATENATE("TEAM ",AR70)</f>
        <v>TEAM 70</v>
      </c>
      <c r="AU70" s="5" t="str">
        <f t="shared" ref="AU70:AU94" si="71">CONCATENATE("TEAM ",AS70)</f>
        <v>TEAM 69</v>
      </c>
    </row>
    <row r="71" spans="1:47" ht="14" thickTop="1" thickBot="1" x14ac:dyDescent="0.35">
      <c r="A71" s="32" t="s">
        <v>10</v>
      </c>
      <c r="B71" s="5" t="s">
        <v>96</v>
      </c>
      <c r="C71" s="5" t="s">
        <v>94</v>
      </c>
      <c r="D71" s="33" t="s">
        <v>175</v>
      </c>
      <c r="E71" s="1" t="str">
        <f t="shared" si="36"/>
        <v xml:space="preserve"> 2</v>
      </c>
      <c r="F71" s="1" t="str">
        <f t="shared" si="37"/>
        <v xml:space="preserve"> 5</v>
      </c>
      <c r="G71" s="1">
        <f t="shared" si="38"/>
        <v>12</v>
      </c>
      <c r="H71" s="1">
        <f t="shared" si="39"/>
        <v>15</v>
      </c>
      <c r="I71" s="5" t="str">
        <f t="shared" si="40"/>
        <v>TEAM 12</v>
      </c>
      <c r="J71" s="5" t="str">
        <f t="shared" si="41"/>
        <v>TEAM 15</v>
      </c>
      <c r="K71" s="197" t="s">
        <v>151</v>
      </c>
      <c r="L71" s="197" t="s">
        <v>154</v>
      </c>
      <c r="M71" s="34" t="s">
        <v>11</v>
      </c>
      <c r="N71" s="1" t="str">
        <f t="shared" si="42"/>
        <v>12</v>
      </c>
      <c r="O71" s="1" t="str">
        <f t="shared" si="43"/>
        <v>15</v>
      </c>
      <c r="P71" s="1">
        <f t="shared" si="44"/>
        <v>22</v>
      </c>
      <c r="Q71" s="1">
        <f t="shared" si="45"/>
        <v>25</v>
      </c>
      <c r="R71" s="5" t="str">
        <f t="shared" si="46"/>
        <v>TEAM 22</v>
      </c>
      <c r="S71" s="5" t="str">
        <f t="shared" si="47"/>
        <v>TEAM 25</v>
      </c>
      <c r="T71" s="35" t="s">
        <v>12</v>
      </c>
      <c r="U71" s="1" t="str">
        <f t="shared" si="48"/>
        <v>22</v>
      </c>
      <c r="V71" s="1" t="str">
        <f t="shared" si="49"/>
        <v>25</v>
      </c>
      <c r="W71" s="1">
        <f t="shared" si="50"/>
        <v>32</v>
      </c>
      <c r="X71" s="1">
        <f t="shared" si="51"/>
        <v>35</v>
      </c>
      <c r="Y71" s="5" t="str">
        <f t="shared" si="52"/>
        <v>TEAM 32</v>
      </c>
      <c r="Z71" s="5" t="str">
        <f t="shared" si="53"/>
        <v>TEAM 35</v>
      </c>
      <c r="AA71" s="36" t="s">
        <v>13</v>
      </c>
      <c r="AB71" s="1" t="str">
        <f t="shared" si="54"/>
        <v>32</v>
      </c>
      <c r="AC71" s="1" t="str">
        <f t="shared" si="55"/>
        <v>35</v>
      </c>
      <c r="AD71" s="1">
        <f t="shared" si="56"/>
        <v>42</v>
      </c>
      <c r="AE71" s="1">
        <f t="shared" si="57"/>
        <v>45</v>
      </c>
      <c r="AF71" s="5" t="str">
        <f t="shared" si="58"/>
        <v>TEAM 42</v>
      </c>
      <c r="AG71" s="5" t="str">
        <f t="shared" si="59"/>
        <v>TEAM 45</v>
      </c>
      <c r="AH71" s="27" t="s">
        <v>102</v>
      </c>
      <c r="AI71" s="1" t="str">
        <f t="shared" si="60"/>
        <v>42</v>
      </c>
      <c r="AJ71" s="1" t="str">
        <f t="shared" si="61"/>
        <v>45</v>
      </c>
      <c r="AK71" s="1">
        <f t="shared" si="62"/>
        <v>52</v>
      </c>
      <c r="AL71" s="1">
        <f t="shared" si="63"/>
        <v>55</v>
      </c>
      <c r="AM71" s="5" t="str">
        <f t="shared" si="64"/>
        <v>TEAM 52</v>
      </c>
      <c r="AN71" s="5" t="str">
        <f t="shared" si="65"/>
        <v>TEAM 55</v>
      </c>
      <c r="AO71" s="37" t="s">
        <v>103</v>
      </c>
      <c r="AP71" s="1" t="str">
        <f t="shared" si="66"/>
        <v>52</v>
      </c>
      <c r="AQ71" s="1" t="str">
        <f t="shared" si="67"/>
        <v>55</v>
      </c>
      <c r="AR71" s="1">
        <f t="shared" si="68"/>
        <v>62</v>
      </c>
      <c r="AS71" s="1">
        <f t="shared" si="69"/>
        <v>65</v>
      </c>
      <c r="AT71" s="5" t="str">
        <f t="shared" si="70"/>
        <v>TEAM 62</v>
      </c>
      <c r="AU71" s="5" t="str">
        <f t="shared" si="71"/>
        <v>TEAM 65</v>
      </c>
    </row>
    <row r="72" spans="1:47" ht="14" thickTop="1" thickBot="1" x14ac:dyDescent="0.35">
      <c r="A72" s="32" t="s">
        <v>10</v>
      </c>
      <c r="B72" s="5" t="s">
        <v>98</v>
      </c>
      <c r="C72" s="5" t="s">
        <v>97</v>
      </c>
      <c r="D72" s="33" t="s">
        <v>175</v>
      </c>
      <c r="E72" s="1" t="str">
        <f t="shared" si="36"/>
        <v xml:space="preserve"> 7</v>
      </c>
      <c r="F72" s="1" t="str">
        <f t="shared" si="37"/>
        <v xml:space="preserve"> 1</v>
      </c>
      <c r="G72" s="1">
        <f t="shared" si="38"/>
        <v>17</v>
      </c>
      <c r="H72" s="1">
        <f t="shared" si="39"/>
        <v>11</v>
      </c>
      <c r="I72" s="5" t="str">
        <f t="shared" si="40"/>
        <v>TEAM 17</v>
      </c>
      <c r="J72" s="5" t="str">
        <f t="shared" si="41"/>
        <v>TEAM 11</v>
      </c>
      <c r="K72" s="197" t="s">
        <v>156</v>
      </c>
      <c r="L72" s="197" t="s">
        <v>150</v>
      </c>
      <c r="M72" s="34" t="s">
        <v>11</v>
      </c>
      <c r="N72" s="1" t="str">
        <f t="shared" si="42"/>
        <v>17</v>
      </c>
      <c r="O72" s="1" t="str">
        <f t="shared" si="43"/>
        <v>11</v>
      </c>
      <c r="P72" s="1">
        <f t="shared" si="44"/>
        <v>27</v>
      </c>
      <c r="Q72" s="1">
        <f t="shared" si="45"/>
        <v>21</v>
      </c>
      <c r="R72" s="5" t="str">
        <f t="shared" si="46"/>
        <v>TEAM 27</v>
      </c>
      <c r="S72" s="5" t="str">
        <f t="shared" si="47"/>
        <v>TEAM 21</v>
      </c>
      <c r="T72" s="35" t="s">
        <v>12</v>
      </c>
      <c r="U72" s="1" t="str">
        <f t="shared" si="48"/>
        <v>27</v>
      </c>
      <c r="V72" s="1" t="str">
        <f t="shared" si="49"/>
        <v>21</v>
      </c>
      <c r="W72" s="1">
        <f t="shared" si="50"/>
        <v>37</v>
      </c>
      <c r="X72" s="1">
        <f t="shared" si="51"/>
        <v>31</v>
      </c>
      <c r="Y72" s="5" t="str">
        <f t="shared" si="52"/>
        <v>TEAM 37</v>
      </c>
      <c r="Z72" s="5" t="str">
        <f t="shared" si="53"/>
        <v>TEAM 31</v>
      </c>
      <c r="AA72" s="36" t="s">
        <v>13</v>
      </c>
      <c r="AB72" s="1" t="str">
        <f t="shared" si="54"/>
        <v>37</v>
      </c>
      <c r="AC72" s="1" t="str">
        <f t="shared" si="55"/>
        <v>31</v>
      </c>
      <c r="AD72" s="1">
        <f t="shared" si="56"/>
        <v>47</v>
      </c>
      <c r="AE72" s="1">
        <f t="shared" si="57"/>
        <v>41</v>
      </c>
      <c r="AF72" s="5" t="str">
        <f t="shared" si="58"/>
        <v>TEAM 47</v>
      </c>
      <c r="AG72" s="5" t="str">
        <f t="shared" si="59"/>
        <v>TEAM 41</v>
      </c>
      <c r="AH72" s="27" t="s">
        <v>102</v>
      </c>
      <c r="AI72" s="1" t="str">
        <f t="shared" si="60"/>
        <v>47</v>
      </c>
      <c r="AJ72" s="1" t="str">
        <f t="shared" si="61"/>
        <v>41</v>
      </c>
      <c r="AK72" s="1">
        <f t="shared" si="62"/>
        <v>57</v>
      </c>
      <c r="AL72" s="1">
        <f t="shared" si="63"/>
        <v>51</v>
      </c>
      <c r="AM72" s="5" t="str">
        <f t="shared" si="64"/>
        <v>TEAM 57</v>
      </c>
      <c r="AN72" s="5" t="str">
        <f t="shared" si="65"/>
        <v>TEAM 51</v>
      </c>
      <c r="AO72" s="37" t="s">
        <v>103</v>
      </c>
      <c r="AP72" s="1" t="str">
        <f t="shared" si="66"/>
        <v>57</v>
      </c>
      <c r="AQ72" s="1" t="str">
        <f t="shared" si="67"/>
        <v>51</v>
      </c>
      <c r="AR72" s="1">
        <f t="shared" si="68"/>
        <v>67</v>
      </c>
      <c r="AS72" s="1">
        <f t="shared" si="69"/>
        <v>61</v>
      </c>
      <c r="AT72" s="5" t="str">
        <f t="shared" si="70"/>
        <v>TEAM 67</v>
      </c>
      <c r="AU72" s="5" t="str">
        <f t="shared" si="71"/>
        <v>TEAM 61</v>
      </c>
    </row>
    <row r="73" spans="1:47" ht="14" thickTop="1" thickBot="1" x14ac:dyDescent="0.35">
      <c r="A73" s="32" t="s">
        <v>10</v>
      </c>
      <c r="B73" s="5" t="s">
        <v>99</v>
      </c>
      <c r="C73" s="5" t="s">
        <v>93</v>
      </c>
      <c r="D73" s="33" t="s">
        <v>175</v>
      </c>
      <c r="E73" s="1" t="str">
        <f t="shared" si="36"/>
        <v xml:space="preserve"> 4</v>
      </c>
      <c r="F73" s="1" t="str">
        <f t="shared" si="37"/>
        <v xml:space="preserve"> 3</v>
      </c>
      <c r="G73" s="1">
        <f t="shared" si="38"/>
        <v>14</v>
      </c>
      <c r="H73" s="1">
        <f t="shared" si="39"/>
        <v>13</v>
      </c>
      <c r="I73" s="5" t="str">
        <f t="shared" si="40"/>
        <v>TEAM 14</v>
      </c>
      <c r="J73" s="5" t="str">
        <f t="shared" si="41"/>
        <v>TEAM 13</v>
      </c>
      <c r="K73" s="197" t="s">
        <v>153</v>
      </c>
      <c r="L73" s="197" t="s">
        <v>152</v>
      </c>
      <c r="M73" s="34" t="s">
        <v>11</v>
      </c>
      <c r="N73" s="1" t="str">
        <f t="shared" si="42"/>
        <v>14</v>
      </c>
      <c r="O73" s="1" t="str">
        <f t="shared" si="43"/>
        <v>13</v>
      </c>
      <c r="P73" s="1">
        <f t="shared" si="44"/>
        <v>24</v>
      </c>
      <c r="Q73" s="1">
        <f t="shared" si="45"/>
        <v>23</v>
      </c>
      <c r="R73" s="5" t="str">
        <f t="shared" si="46"/>
        <v>TEAM 24</v>
      </c>
      <c r="S73" s="5" t="str">
        <f t="shared" si="47"/>
        <v>TEAM 23</v>
      </c>
      <c r="T73" s="35" t="s">
        <v>12</v>
      </c>
      <c r="U73" s="1" t="str">
        <f t="shared" si="48"/>
        <v>24</v>
      </c>
      <c r="V73" s="1" t="str">
        <f t="shared" si="49"/>
        <v>23</v>
      </c>
      <c r="W73" s="1">
        <f t="shared" si="50"/>
        <v>34</v>
      </c>
      <c r="X73" s="1">
        <f t="shared" si="51"/>
        <v>33</v>
      </c>
      <c r="Y73" s="5" t="str">
        <f t="shared" si="52"/>
        <v>TEAM 34</v>
      </c>
      <c r="Z73" s="5" t="str">
        <f t="shared" si="53"/>
        <v>TEAM 33</v>
      </c>
      <c r="AA73" s="36" t="s">
        <v>13</v>
      </c>
      <c r="AB73" s="1" t="str">
        <f t="shared" si="54"/>
        <v>34</v>
      </c>
      <c r="AC73" s="1" t="str">
        <f t="shared" si="55"/>
        <v>33</v>
      </c>
      <c r="AD73" s="1">
        <f t="shared" si="56"/>
        <v>44</v>
      </c>
      <c r="AE73" s="1">
        <f t="shared" si="57"/>
        <v>43</v>
      </c>
      <c r="AF73" s="5" t="str">
        <f t="shared" si="58"/>
        <v>TEAM 44</v>
      </c>
      <c r="AG73" s="5" t="str">
        <f t="shared" si="59"/>
        <v>TEAM 43</v>
      </c>
      <c r="AH73" s="27" t="s">
        <v>102</v>
      </c>
      <c r="AI73" s="1" t="str">
        <f t="shared" si="60"/>
        <v>44</v>
      </c>
      <c r="AJ73" s="1" t="str">
        <f t="shared" si="61"/>
        <v>43</v>
      </c>
      <c r="AK73" s="1">
        <f t="shared" si="62"/>
        <v>54</v>
      </c>
      <c r="AL73" s="1">
        <f t="shared" si="63"/>
        <v>53</v>
      </c>
      <c r="AM73" s="5" t="str">
        <f t="shared" si="64"/>
        <v>TEAM 54</v>
      </c>
      <c r="AN73" s="5" t="str">
        <f t="shared" si="65"/>
        <v>TEAM 53</v>
      </c>
      <c r="AO73" s="37" t="s">
        <v>103</v>
      </c>
      <c r="AP73" s="1" t="str">
        <f t="shared" si="66"/>
        <v>54</v>
      </c>
      <c r="AQ73" s="1" t="str">
        <f t="shared" si="67"/>
        <v>53</v>
      </c>
      <c r="AR73" s="1">
        <f t="shared" si="68"/>
        <v>64</v>
      </c>
      <c r="AS73" s="1">
        <f t="shared" si="69"/>
        <v>63</v>
      </c>
      <c r="AT73" s="5" t="str">
        <f t="shared" si="70"/>
        <v>TEAM 64</v>
      </c>
      <c r="AU73" s="5" t="str">
        <f t="shared" si="71"/>
        <v>TEAM 63</v>
      </c>
    </row>
    <row r="74" spans="1:47" ht="14" thickTop="1" thickBot="1" x14ac:dyDescent="0.35">
      <c r="A74" s="32" t="s">
        <v>10</v>
      </c>
      <c r="B74" s="5" t="s">
        <v>92</v>
      </c>
      <c r="C74" s="5" t="s">
        <v>100</v>
      </c>
      <c r="D74" s="33" t="s">
        <v>175</v>
      </c>
      <c r="E74" s="1" t="str">
        <f t="shared" si="36"/>
        <v xml:space="preserve"> 6</v>
      </c>
      <c r="F74" s="1" t="str">
        <f t="shared" si="37"/>
        <v xml:space="preserve"> 8</v>
      </c>
      <c r="G74" s="1">
        <f t="shared" si="38"/>
        <v>16</v>
      </c>
      <c r="H74" s="1">
        <f t="shared" si="39"/>
        <v>18</v>
      </c>
      <c r="I74" s="5" t="str">
        <f t="shared" si="40"/>
        <v>TEAM 16</v>
      </c>
      <c r="J74" s="5" t="str">
        <f t="shared" si="41"/>
        <v>TEAM 18</v>
      </c>
      <c r="K74" s="197" t="s">
        <v>155</v>
      </c>
      <c r="L74" s="197" t="s">
        <v>157</v>
      </c>
      <c r="M74" s="34" t="s">
        <v>11</v>
      </c>
      <c r="N74" s="1" t="str">
        <f t="shared" si="42"/>
        <v>16</v>
      </c>
      <c r="O74" s="1" t="str">
        <f t="shared" si="43"/>
        <v>18</v>
      </c>
      <c r="P74" s="1">
        <f t="shared" si="44"/>
        <v>26</v>
      </c>
      <c r="Q74" s="1">
        <f t="shared" si="45"/>
        <v>28</v>
      </c>
      <c r="R74" s="5" t="str">
        <f t="shared" si="46"/>
        <v>TEAM 26</v>
      </c>
      <c r="S74" s="5" t="str">
        <f t="shared" si="47"/>
        <v>TEAM 28</v>
      </c>
      <c r="T74" s="35" t="s">
        <v>12</v>
      </c>
      <c r="U74" s="1" t="str">
        <f t="shared" si="48"/>
        <v>26</v>
      </c>
      <c r="V74" s="1" t="str">
        <f t="shared" si="49"/>
        <v>28</v>
      </c>
      <c r="W74" s="1">
        <f t="shared" si="50"/>
        <v>36</v>
      </c>
      <c r="X74" s="1">
        <f t="shared" si="51"/>
        <v>38</v>
      </c>
      <c r="Y74" s="5" t="str">
        <f t="shared" si="52"/>
        <v>TEAM 36</v>
      </c>
      <c r="Z74" s="5" t="str">
        <f t="shared" si="53"/>
        <v>TEAM 38</v>
      </c>
      <c r="AA74" s="36" t="s">
        <v>13</v>
      </c>
      <c r="AB74" s="1" t="str">
        <f t="shared" si="54"/>
        <v>36</v>
      </c>
      <c r="AC74" s="1" t="str">
        <f t="shared" si="55"/>
        <v>38</v>
      </c>
      <c r="AD74" s="1">
        <f t="shared" si="56"/>
        <v>46</v>
      </c>
      <c r="AE74" s="1">
        <f t="shared" si="57"/>
        <v>48</v>
      </c>
      <c r="AF74" s="5" t="str">
        <f t="shared" si="58"/>
        <v>TEAM 46</v>
      </c>
      <c r="AG74" s="5" t="str">
        <f t="shared" si="59"/>
        <v>TEAM 48</v>
      </c>
      <c r="AH74" s="27" t="s">
        <v>102</v>
      </c>
      <c r="AI74" s="1" t="str">
        <f t="shared" si="60"/>
        <v>46</v>
      </c>
      <c r="AJ74" s="1" t="str">
        <f t="shared" si="61"/>
        <v>48</v>
      </c>
      <c r="AK74" s="1">
        <f t="shared" si="62"/>
        <v>56</v>
      </c>
      <c r="AL74" s="1">
        <f t="shared" si="63"/>
        <v>58</v>
      </c>
      <c r="AM74" s="5" t="str">
        <f t="shared" si="64"/>
        <v>TEAM 56</v>
      </c>
      <c r="AN74" s="5" t="str">
        <f t="shared" si="65"/>
        <v>TEAM 58</v>
      </c>
      <c r="AO74" s="37" t="s">
        <v>103</v>
      </c>
      <c r="AP74" s="1" t="str">
        <f t="shared" si="66"/>
        <v>56</v>
      </c>
      <c r="AQ74" s="1" t="str">
        <f t="shared" si="67"/>
        <v>58</v>
      </c>
      <c r="AR74" s="1">
        <f t="shared" si="68"/>
        <v>66</v>
      </c>
      <c r="AS74" s="1">
        <f t="shared" si="69"/>
        <v>68</v>
      </c>
      <c r="AT74" s="5" t="str">
        <f t="shared" si="70"/>
        <v>TEAM 66</v>
      </c>
      <c r="AU74" s="5" t="str">
        <f t="shared" si="71"/>
        <v>TEAM 68</v>
      </c>
    </row>
    <row r="75" spans="1:47" ht="14" thickTop="1" thickBot="1" x14ac:dyDescent="0.35">
      <c r="A75" s="32" t="s">
        <v>10</v>
      </c>
      <c r="B75" s="5" t="s">
        <v>93</v>
      </c>
      <c r="C75" s="5" t="s">
        <v>94</v>
      </c>
      <c r="D75" s="33" t="s">
        <v>175</v>
      </c>
      <c r="E75" s="1" t="str">
        <f t="shared" si="36"/>
        <v xml:space="preserve"> 3</v>
      </c>
      <c r="F75" s="1" t="str">
        <f t="shared" si="37"/>
        <v xml:space="preserve"> 5</v>
      </c>
      <c r="G75" s="1">
        <f t="shared" si="38"/>
        <v>13</v>
      </c>
      <c r="H75" s="1">
        <f t="shared" si="39"/>
        <v>15</v>
      </c>
      <c r="I75" s="5" t="str">
        <f t="shared" si="40"/>
        <v>TEAM 13</v>
      </c>
      <c r="J75" s="5" t="str">
        <f t="shared" si="41"/>
        <v>TEAM 15</v>
      </c>
      <c r="K75" s="197" t="s">
        <v>152</v>
      </c>
      <c r="L75" s="197" t="s">
        <v>154</v>
      </c>
      <c r="M75" s="34" t="s">
        <v>11</v>
      </c>
      <c r="N75" s="1" t="str">
        <f t="shared" si="42"/>
        <v>13</v>
      </c>
      <c r="O75" s="1" t="str">
        <f t="shared" si="43"/>
        <v>15</v>
      </c>
      <c r="P75" s="1">
        <f t="shared" si="44"/>
        <v>23</v>
      </c>
      <c r="Q75" s="1">
        <f t="shared" si="45"/>
        <v>25</v>
      </c>
      <c r="R75" s="5" t="str">
        <f t="shared" si="46"/>
        <v>TEAM 23</v>
      </c>
      <c r="S75" s="5" t="str">
        <f t="shared" si="47"/>
        <v>TEAM 25</v>
      </c>
      <c r="T75" s="35" t="s">
        <v>12</v>
      </c>
      <c r="U75" s="1" t="str">
        <f t="shared" si="48"/>
        <v>23</v>
      </c>
      <c r="V75" s="1" t="str">
        <f t="shared" si="49"/>
        <v>25</v>
      </c>
      <c r="W75" s="1">
        <f t="shared" si="50"/>
        <v>33</v>
      </c>
      <c r="X75" s="1">
        <f t="shared" si="51"/>
        <v>35</v>
      </c>
      <c r="Y75" s="5" t="str">
        <f t="shared" si="52"/>
        <v>TEAM 33</v>
      </c>
      <c r="Z75" s="5" t="str">
        <f t="shared" si="53"/>
        <v>TEAM 35</v>
      </c>
      <c r="AA75" s="36" t="s">
        <v>13</v>
      </c>
      <c r="AB75" s="1" t="str">
        <f t="shared" si="54"/>
        <v>33</v>
      </c>
      <c r="AC75" s="1" t="str">
        <f t="shared" si="55"/>
        <v>35</v>
      </c>
      <c r="AD75" s="1">
        <f t="shared" si="56"/>
        <v>43</v>
      </c>
      <c r="AE75" s="1">
        <f t="shared" si="57"/>
        <v>45</v>
      </c>
      <c r="AF75" s="5" t="str">
        <f t="shared" si="58"/>
        <v>TEAM 43</v>
      </c>
      <c r="AG75" s="5" t="str">
        <f t="shared" si="59"/>
        <v>TEAM 45</v>
      </c>
      <c r="AH75" s="27" t="s">
        <v>102</v>
      </c>
      <c r="AI75" s="1" t="str">
        <f t="shared" si="60"/>
        <v>43</v>
      </c>
      <c r="AJ75" s="1" t="str">
        <f t="shared" si="61"/>
        <v>45</v>
      </c>
      <c r="AK75" s="1">
        <f t="shared" si="62"/>
        <v>53</v>
      </c>
      <c r="AL75" s="1">
        <f t="shared" si="63"/>
        <v>55</v>
      </c>
      <c r="AM75" s="5" t="str">
        <f t="shared" si="64"/>
        <v>TEAM 53</v>
      </c>
      <c r="AN75" s="5" t="str">
        <f t="shared" si="65"/>
        <v>TEAM 55</v>
      </c>
      <c r="AO75" s="37" t="s">
        <v>103</v>
      </c>
      <c r="AP75" s="1" t="str">
        <f t="shared" si="66"/>
        <v>53</v>
      </c>
      <c r="AQ75" s="1" t="str">
        <f t="shared" si="67"/>
        <v>55</v>
      </c>
      <c r="AR75" s="1">
        <f t="shared" si="68"/>
        <v>63</v>
      </c>
      <c r="AS75" s="1">
        <f t="shared" si="69"/>
        <v>65</v>
      </c>
      <c r="AT75" s="5" t="str">
        <f t="shared" si="70"/>
        <v>TEAM 63</v>
      </c>
      <c r="AU75" s="5" t="str">
        <f t="shared" si="71"/>
        <v>TEAM 65</v>
      </c>
    </row>
    <row r="76" spans="1:47" ht="14" thickTop="1" thickBot="1" x14ac:dyDescent="0.35">
      <c r="A76" s="32" t="s">
        <v>10</v>
      </c>
      <c r="B76" s="5" t="s">
        <v>95</v>
      </c>
      <c r="C76" s="5" t="s">
        <v>96</v>
      </c>
      <c r="D76" s="33" t="s">
        <v>175</v>
      </c>
      <c r="E76" s="1" t="str">
        <f t="shared" si="36"/>
        <v xml:space="preserve"> 9</v>
      </c>
      <c r="F76" s="1" t="str">
        <f t="shared" si="37"/>
        <v xml:space="preserve"> 2</v>
      </c>
      <c r="G76" s="1">
        <f t="shared" si="38"/>
        <v>19</v>
      </c>
      <c r="H76" s="1">
        <f t="shared" si="39"/>
        <v>12</v>
      </c>
      <c r="I76" s="5" t="str">
        <f t="shared" si="40"/>
        <v>TEAM 19</v>
      </c>
      <c r="J76" s="5" t="str">
        <f t="shared" si="41"/>
        <v>TEAM 12</v>
      </c>
      <c r="K76" s="197" t="s">
        <v>158</v>
      </c>
      <c r="L76" s="197" t="s">
        <v>151</v>
      </c>
      <c r="M76" s="34" t="s">
        <v>11</v>
      </c>
      <c r="N76" s="1" t="str">
        <f t="shared" si="42"/>
        <v>19</v>
      </c>
      <c r="O76" s="1" t="str">
        <f t="shared" si="43"/>
        <v>12</v>
      </c>
      <c r="P76" s="1">
        <f t="shared" si="44"/>
        <v>29</v>
      </c>
      <c r="Q76" s="1">
        <f t="shared" si="45"/>
        <v>22</v>
      </c>
      <c r="R76" s="5" t="str">
        <f t="shared" si="46"/>
        <v>TEAM 29</v>
      </c>
      <c r="S76" s="5" t="str">
        <f t="shared" si="47"/>
        <v>TEAM 22</v>
      </c>
      <c r="T76" s="35" t="s">
        <v>12</v>
      </c>
      <c r="U76" s="1" t="str">
        <f t="shared" si="48"/>
        <v>29</v>
      </c>
      <c r="V76" s="1" t="str">
        <f t="shared" si="49"/>
        <v>22</v>
      </c>
      <c r="W76" s="1">
        <f t="shared" si="50"/>
        <v>39</v>
      </c>
      <c r="X76" s="1">
        <f t="shared" si="51"/>
        <v>32</v>
      </c>
      <c r="Y76" s="5" t="str">
        <f t="shared" si="52"/>
        <v>TEAM 39</v>
      </c>
      <c r="Z76" s="5" t="str">
        <f t="shared" si="53"/>
        <v>TEAM 32</v>
      </c>
      <c r="AA76" s="36" t="s">
        <v>13</v>
      </c>
      <c r="AB76" s="1" t="str">
        <f t="shared" si="54"/>
        <v>39</v>
      </c>
      <c r="AC76" s="1" t="str">
        <f t="shared" si="55"/>
        <v>32</v>
      </c>
      <c r="AD76" s="1">
        <f t="shared" si="56"/>
        <v>49</v>
      </c>
      <c r="AE76" s="1">
        <f t="shared" si="57"/>
        <v>42</v>
      </c>
      <c r="AF76" s="5" t="str">
        <f t="shared" si="58"/>
        <v>TEAM 49</v>
      </c>
      <c r="AG76" s="5" t="str">
        <f t="shared" si="59"/>
        <v>TEAM 42</v>
      </c>
      <c r="AH76" s="27" t="s">
        <v>102</v>
      </c>
      <c r="AI76" s="1" t="str">
        <f t="shared" si="60"/>
        <v>49</v>
      </c>
      <c r="AJ76" s="1" t="str">
        <f t="shared" si="61"/>
        <v>42</v>
      </c>
      <c r="AK76" s="1">
        <f t="shared" si="62"/>
        <v>59</v>
      </c>
      <c r="AL76" s="1">
        <f t="shared" si="63"/>
        <v>52</v>
      </c>
      <c r="AM76" s="5" t="str">
        <f t="shared" si="64"/>
        <v>TEAM 59</v>
      </c>
      <c r="AN76" s="5" t="str">
        <f t="shared" si="65"/>
        <v>TEAM 52</v>
      </c>
      <c r="AO76" s="37" t="s">
        <v>103</v>
      </c>
      <c r="AP76" s="1" t="str">
        <f t="shared" si="66"/>
        <v>59</v>
      </c>
      <c r="AQ76" s="1" t="str">
        <f t="shared" si="67"/>
        <v>52</v>
      </c>
      <c r="AR76" s="1">
        <f t="shared" si="68"/>
        <v>69</v>
      </c>
      <c r="AS76" s="1">
        <f t="shared" si="69"/>
        <v>62</v>
      </c>
      <c r="AT76" s="5" t="str">
        <f t="shared" si="70"/>
        <v>TEAM 69</v>
      </c>
      <c r="AU76" s="5" t="str">
        <f t="shared" si="71"/>
        <v>TEAM 62</v>
      </c>
    </row>
    <row r="77" spans="1:47" ht="14" thickTop="1" thickBot="1" x14ac:dyDescent="0.35">
      <c r="A77" s="32" t="s">
        <v>10</v>
      </c>
      <c r="B77" s="5" t="s">
        <v>92</v>
      </c>
      <c r="C77" s="5" t="s">
        <v>99</v>
      </c>
      <c r="D77" s="33" t="s">
        <v>175</v>
      </c>
      <c r="E77" s="1" t="str">
        <f t="shared" si="36"/>
        <v xml:space="preserve"> 6</v>
      </c>
      <c r="F77" s="1" t="str">
        <f t="shared" si="37"/>
        <v xml:space="preserve"> 4</v>
      </c>
      <c r="G77" s="1">
        <f t="shared" si="38"/>
        <v>16</v>
      </c>
      <c r="H77" s="1">
        <f t="shared" si="39"/>
        <v>14</v>
      </c>
      <c r="I77" s="5" t="str">
        <f t="shared" si="40"/>
        <v>TEAM 16</v>
      </c>
      <c r="J77" s="5" t="str">
        <f t="shared" si="41"/>
        <v>TEAM 14</v>
      </c>
      <c r="K77" s="197" t="s">
        <v>155</v>
      </c>
      <c r="L77" s="197" t="s">
        <v>153</v>
      </c>
      <c r="M77" s="34" t="s">
        <v>11</v>
      </c>
      <c r="N77" s="1" t="str">
        <f t="shared" si="42"/>
        <v>16</v>
      </c>
      <c r="O77" s="1" t="str">
        <f t="shared" si="43"/>
        <v>14</v>
      </c>
      <c r="P77" s="1">
        <f t="shared" si="44"/>
        <v>26</v>
      </c>
      <c r="Q77" s="1">
        <f t="shared" si="45"/>
        <v>24</v>
      </c>
      <c r="R77" s="5" t="str">
        <f t="shared" si="46"/>
        <v>TEAM 26</v>
      </c>
      <c r="S77" s="5" t="str">
        <f t="shared" si="47"/>
        <v>TEAM 24</v>
      </c>
      <c r="T77" s="35" t="s">
        <v>12</v>
      </c>
      <c r="U77" s="1" t="str">
        <f t="shared" si="48"/>
        <v>26</v>
      </c>
      <c r="V77" s="1" t="str">
        <f t="shared" si="49"/>
        <v>24</v>
      </c>
      <c r="W77" s="1">
        <f t="shared" si="50"/>
        <v>36</v>
      </c>
      <c r="X77" s="1">
        <f t="shared" si="51"/>
        <v>34</v>
      </c>
      <c r="Y77" s="5" t="str">
        <f t="shared" si="52"/>
        <v>TEAM 36</v>
      </c>
      <c r="Z77" s="5" t="str">
        <f t="shared" si="53"/>
        <v>TEAM 34</v>
      </c>
      <c r="AA77" s="36" t="s">
        <v>13</v>
      </c>
      <c r="AB77" s="1" t="str">
        <f t="shared" si="54"/>
        <v>36</v>
      </c>
      <c r="AC77" s="1" t="str">
        <f t="shared" si="55"/>
        <v>34</v>
      </c>
      <c r="AD77" s="1">
        <f t="shared" si="56"/>
        <v>46</v>
      </c>
      <c r="AE77" s="1">
        <f t="shared" si="57"/>
        <v>44</v>
      </c>
      <c r="AF77" s="5" t="str">
        <f t="shared" si="58"/>
        <v>TEAM 46</v>
      </c>
      <c r="AG77" s="5" t="str">
        <f t="shared" si="59"/>
        <v>TEAM 44</v>
      </c>
      <c r="AH77" s="27" t="s">
        <v>102</v>
      </c>
      <c r="AI77" s="1" t="str">
        <f t="shared" si="60"/>
        <v>46</v>
      </c>
      <c r="AJ77" s="1" t="str">
        <f t="shared" si="61"/>
        <v>44</v>
      </c>
      <c r="AK77" s="1">
        <f t="shared" si="62"/>
        <v>56</v>
      </c>
      <c r="AL77" s="1">
        <f t="shared" si="63"/>
        <v>54</v>
      </c>
      <c r="AM77" s="5" t="str">
        <f t="shared" si="64"/>
        <v>TEAM 56</v>
      </c>
      <c r="AN77" s="5" t="str">
        <f t="shared" si="65"/>
        <v>TEAM 54</v>
      </c>
      <c r="AO77" s="37" t="s">
        <v>103</v>
      </c>
      <c r="AP77" s="1" t="str">
        <f t="shared" si="66"/>
        <v>56</v>
      </c>
      <c r="AQ77" s="1" t="str">
        <f t="shared" si="67"/>
        <v>54</v>
      </c>
      <c r="AR77" s="1">
        <f t="shared" si="68"/>
        <v>66</v>
      </c>
      <c r="AS77" s="1">
        <f t="shared" si="69"/>
        <v>64</v>
      </c>
      <c r="AT77" s="5" t="str">
        <f t="shared" si="70"/>
        <v>TEAM 66</v>
      </c>
      <c r="AU77" s="5" t="str">
        <f t="shared" si="71"/>
        <v>TEAM 64</v>
      </c>
    </row>
    <row r="78" spans="1:47" ht="14" thickTop="1" thickBot="1" x14ac:dyDescent="0.35">
      <c r="A78" s="32" t="s">
        <v>10</v>
      </c>
      <c r="B78" s="5" t="s">
        <v>100</v>
      </c>
      <c r="C78" s="5" t="s">
        <v>98</v>
      </c>
      <c r="D78" s="33" t="s">
        <v>175</v>
      </c>
      <c r="E78" s="1" t="str">
        <f t="shared" si="36"/>
        <v xml:space="preserve"> 8</v>
      </c>
      <c r="F78" s="1" t="str">
        <f t="shared" si="37"/>
        <v xml:space="preserve"> 7</v>
      </c>
      <c r="G78" s="1">
        <f t="shared" si="38"/>
        <v>18</v>
      </c>
      <c r="H78" s="1">
        <f t="shared" si="39"/>
        <v>17</v>
      </c>
      <c r="I78" s="5" t="str">
        <f t="shared" si="40"/>
        <v>TEAM 18</v>
      </c>
      <c r="J78" s="5" t="str">
        <f t="shared" si="41"/>
        <v>TEAM 17</v>
      </c>
      <c r="K78" s="197" t="s">
        <v>157</v>
      </c>
      <c r="L78" s="197" t="s">
        <v>156</v>
      </c>
      <c r="M78" s="34" t="s">
        <v>11</v>
      </c>
      <c r="N78" s="1" t="str">
        <f t="shared" si="42"/>
        <v>18</v>
      </c>
      <c r="O78" s="1" t="str">
        <f t="shared" si="43"/>
        <v>17</v>
      </c>
      <c r="P78" s="1">
        <f t="shared" si="44"/>
        <v>28</v>
      </c>
      <c r="Q78" s="1">
        <f t="shared" si="45"/>
        <v>27</v>
      </c>
      <c r="R78" s="5" t="str">
        <f t="shared" si="46"/>
        <v>TEAM 28</v>
      </c>
      <c r="S78" s="5" t="str">
        <f t="shared" si="47"/>
        <v>TEAM 27</v>
      </c>
      <c r="T78" s="35" t="s">
        <v>12</v>
      </c>
      <c r="U78" s="1" t="str">
        <f t="shared" si="48"/>
        <v>28</v>
      </c>
      <c r="V78" s="1" t="str">
        <f t="shared" si="49"/>
        <v>27</v>
      </c>
      <c r="W78" s="1">
        <f t="shared" si="50"/>
        <v>38</v>
      </c>
      <c r="X78" s="1">
        <f t="shared" si="51"/>
        <v>37</v>
      </c>
      <c r="Y78" s="5" t="str">
        <f t="shared" si="52"/>
        <v>TEAM 38</v>
      </c>
      <c r="Z78" s="5" t="str">
        <f t="shared" si="53"/>
        <v>TEAM 37</v>
      </c>
      <c r="AA78" s="36" t="s">
        <v>13</v>
      </c>
      <c r="AB78" s="1" t="str">
        <f t="shared" si="54"/>
        <v>38</v>
      </c>
      <c r="AC78" s="1" t="str">
        <f t="shared" si="55"/>
        <v>37</v>
      </c>
      <c r="AD78" s="1">
        <f t="shared" si="56"/>
        <v>48</v>
      </c>
      <c r="AE78" s="1">
        <f t="shared" si="57"/>
        <v>47</v>
      </c>
      <c r="AF78" s="5" t="str">
        <f t="shared" si="58"/>
        <v>TEAM 48</v>
      </c>
      <c r="AG78" s="5" t="str">
        <f t="shared" si="59"/>
        <v>TEAM 47</v>
      </c>
      <c r="AH78" s="27" t="s">
        <v>102</v>
      </c>
      <c r="AI78" s="1" t="str">
        <f t="shared" si="60"/>
        <v>48</v>
      </c>
      <c r="AJ78" s="1" t="str">
        <f t="shared" si="61"/>
        <v>47</v>
      </c>
      <c r="AK78" s="1">
        <f t="shared" si="62"/>
        <v>58</v>
      </c>
      <c r="AL78" s="1">
        <f t="shared" si="63"/>
        <v>57</v>
      </c>
      <c r="AM78" s="5" t="str">
        <f t="shared" si="64"/>
        <v>TEAM 58</v>
      </c>
      <c r="AN78" s="5" t="str">
        <f t="shared" si="65"/>
        <v>TEAM 57</v>
      </c>
      <c r="AO78" s="37" t="s">
        <v>103</v>
      </c>
      <c r="AP78" s="1" t="str">
        <f t="shared" si="66"/>
        <v>58</v>
      </c>
      <c r="AQ78" s="1" t="str">
        <f t="shared" si="67"/>
        <v>57</v>
      </c>
      <c r="AR78" s="1">
        <f t="shared" si="68"/>
        <v>68</v>
      </c>
      <c r="AS78" s="1">
        <f t="shared" si="69"/>
        <v>67</v>
      </c>
      <c r="AT78" s="5" t="str">
        <f t="shared" si="70"/>
        <v>TEAM 68</v>
      </c>
      <c r="AU78" s="5" t="str">
        <f t="shared" si="71"/>
        <v>TEAM 67</v>
      </c>
    </row>
    <row r="79" spans="1:47" ht="14" thickTop="1" thickBot="1" x14ac:dyDescent="0.35">
      <c r="A79" s="32" t="s">
        <v>10</v>
      </c>
      <c r="B79" s="5" t="s">
        <v>97</v>
      </c>
      <c r="C79" s="5" t="s">
        <v>101</v>
      </c>
      <c r="D79" s="33" t="s">
        <v>175</v>
      </c>
      <c r="E79" s="1" t="str">
        <f t="shared" si="36"/>
        <v xml:space="preserve"> 1</v>
      </c>
      <c r="F79" s="1" t="str">
        <f t="shared" si="37"/>
        <v>10</v>
      </c>
      <c r="G79" s="1">
        <f t="shared" si="38"/>
        <v>11</v>
      </c>
      <c r="H79" s="1">
        <f t="shared" si="39"/>
        <v>20</v>
      </c>
      <c r="I79" s="5" t="str">
        <f t="shared" si="40"/>
        <v>TEAM 11</v>
      </c>
      <c r="J79" s="5" t="str">
        <f t="shared" si="41"/>
        <v>TEAM 20</v>
      </c>
      <c r="K79" s="197" t="s">
        <v>150</v>
      </c>
      <c r="L79" s="197" t="s">
        <v>159</v>
      </c>
      <c r="M79" s="34" t="s">
        <v>11</v>
      </c>
      <c r="N79" s="1" t="str">
        <f t="shared" si="42"/>
        <v>11</v>
      </c>
      <c r="O79" s="1" t="str">
        <f t="shared" si="43"/>
        <v>20</v>
      </c>
      <c r="P79" s="1">
        <f t="shared" si="44"/>
        <v>21</v>
      </c>
      <c r="Q79" s="1">
        <f t="shared" si="45"/>
        <v>30</v>
      </c>
      <c r="R79" s="5" t="str">
        <f t="shared" si="46"/>
        <v>TEAM 21</v>
      </c>
      <c r="S79" s="5" t="str">
        <f t="shared" si="47"/>
        <v>TEAM 30</v>
      </c>
      <c r="T79" s="35" t="s">
        <v>12</v>
      </c>
      <c r="U79" s="1" t="str">
        <f t="shared" si="48"/>
        <v>21</v>
      </c>
      <c r="V79" s="1" t="str">
        <f t="shared" si="49"/>
        <v>30</v>
      </c>
      <c r="W79" s="1">
        <f t="shared" si="50"/>
        <v>31</v>
      </c>
      <c r="X79" s="1">
        <f t="shared" si="51"/>
        <v>40</v>
      </c>
      <c r="Y79" s="5" t="str">
        <f t="shared" si="52"/>
        <v>TEAM 31</v>
      </c>
      <c r="Z79" s="5" t="str">
        <f t="shared" si="53"/>
        <v>TEAM 40</v>
      </c>
      <c r="AA79" s="36" t="s">
        <v>13</v>
      </c>
      <c r="AB79" s="1" t="str">
        <f t="shared" si="54"/>
        <v>31</v>
      </c>
      <c r="AC79" s="1" t="str">
        <f t="shared" si="55"/>
        <v>40</v>
      </c>
      <c r="AD79" s="1">
        <f t="shared" si="56"/>
        <v>41</v>
      </c>
      <c r="AE79" s="1">
        <f t="shared" si="57"/>
        <v>50</v>
      </c>
      <c r="AF79" s="5" t="str">
        <f t="shared" si="58"/>
        <v>TEAM 41</v>
      </c>
      <c r="AG79" s="5" t="str">
        <f t="shared" si="59"/>
        <v>TEAM 50</v>
      </c>
      <c r="AH79" s="27" t="s">
        <v>102</v>
      </c>
      <c r="AI79" s="1" t="str">
        <f t="shared" si="60"/>
        <v>41</v>
      </c>
      <c r="AJ79" s="1" t="str">
        <f t="shared" si="61"/>
        <v>50</v>
      </c>
      <c r="AK79" s="1">
        <f t="shared" si="62"/>
        <v>51</v>
      </c>
      <c r="AL79" s="1">
        <f t="shared" si="63"/>
        <v>60</v>
      </c>
      <c r="AM79" s="5" t="str">
        <f t="shared" si="64"/>
        <v>TEAM 51</v>
      </c>
      <c r="AN79" s="5" t="str">
        <f t="shared" si="65"/>
        <v>TEAM 60</v>
      </c>
      <c r="AO79" s="37" t="s">
        <v>103</v>
      </c>
      <c r="AP79" s="1" t="str">
        <f t="shared" si="66"/>
        <v>51</v>
      </c>
      <c r="AQ79" s="1" t="str">
        <f t="shared" si="67"/>
        <v>60</v>
      </c>
      <c r="AR79" s="1">
        <f t="shared" si="68"/>
        <v>61</v>
      </c>
      <c r="AS79" s="1">
        <f t="shared" si="69"/>
        <v>70</v>
      </c>
      <c r="AT79" s="5" t="str">
        <f t="shared" si="70"/>
        <v>TEAM 61</v>
      </c>
      <c r="AU79" s="5" t="str">
        <f t="shared" si="71"/>
        <v>TEAM 70</v>
      </c>
    </row>
    <row r="80" spans="1:47" ht="14" thickTop="1" thickBot="1" x14ac:dyDescent="0.35">
      <c r="A80" s="32" t="s">
        <v>10</v>
      </c>
      <c r="B80" s="5" t="s">
        <v>99</v>
      </c>
      <c r="C80" s="5" t="s">
        <v>96</v>
      </c>
      <c r="D80" s="33" t="s">
        <v>175</v>
      </c>
      <c r="E80" s="1" t="str">
        <f t="shared" si="36"/>
        <v xml:space="preserve"> 4</v>
      </c>
      <c r="F80" s="1" t="str">
        <f t="shared" si="37"/>
        <v xml:space="preserve"> 2</v>
      </c>
      <c r="G80" s="1">
        <f t="shared" si="38"/>
        <v>14</v>
      </c>
      <c r="H80" s="1">
        <f t="shared" si="39"/>
        <v>12</v>
      </c>
      <c r="I80" s="5" t="str">
        <f t="shared" si="40"/>
        <v>TEAM 14</v>
      </c>
      <c r="J80" s="5" t="str">
        <f t="shared" si="41"/>
        <v>TEAM 12</v>
      </c>
      <c r="K80" s="197" t="s">
        <v>153</v>
      </c>
      <c r="L80" s="197" t="s">
        <v>151</v>
      </c>
      <c r="M80" s="34" t="s">
        <v>11</v>
      </c>
      <c r="N80" s="1" t="str">
        <f t="shared" si="42"/>
        <v>14</v>
      </c>
      <c r="O80" s="1" t="str">
        <f t="shared" si="43"/>
        <v>12</v>
      </c>
      <c r="P80" s="1">
        <f t="shared" si="44"/>
        <v>24</v>
      </c>
      <c r="Q80" s="1">
        <f t="shared" si="45"/>
        <v>22</v>
      </c>
      <c r="R80" s="5" t="str">
        <f t="shared" si="46"/>
        <v>TEAM 24</v>
      </c>
      <c r="S80" s="5" t="str">
        <f t="shared" si="47"/>
        <v>TEAM 22</v>
      </c>
      <c r="T80" s="35" t="s">
        <v>12</v>
      </c>
      <c r="U80" s="1" t="str">
        <f t="shared" si="48"/>
        <v>24</v>
      </c>
      <c r="V80" s="1" t="str">
        <f t="shared" si="49"/>
        <v>22</v>
      </c>
      <c r="W80" s="1">
        <f t="shared" si="50"/>
        <v>34</v>
      </c>
      <c r="X80" s="1">
        <f t="shared" si="51"/>
        <v>32</v>
      </c>
      <c r="Y80" s="5" t="str">
        <f t="shared" si="52"/>
        <v>TEAM 34</v>
      </c>
      <c r="Z80" s="5" t="str">
        <f t="shared" si="53"/>
        <v>TEAM 32</v>
      </c>
      <c r="AA80" s="36" t="s">
        <v>13</v>
      </c>
      <c r="AB80" s="1" t="str">
        <f t="shared" si="54"/>
        <v>34</v>
      </c>
      <c r="AC80" s="1" t="str">
        <f t="shared" si="55"/>
        <v>32</v>
      </c>
      <c r="AD80" s="1">
        <f t="shared" si="56"/>
        <v>44</v>
      </c>
      <c r="AE80" s="1">
        <f t="shared" si="57"/>
        <v>42</v>
      </c>
      <c r="AF80" s="5" t="str">
        <f t="shared" si="58"/>
        <v>TEAM 44</v>
      </c>
      <c r="AG80" s="5" t="str">
        <f t="shared" si="59"/>
        <v>TEAM 42</v>
      </c>
      <c r="AH80" s="27" t="s">
        <v>102</v>
      </c>
      <c r="AI80" s="1" t="str">
        <f t="shared" si="60"/>
        <v>44</v>
      </c>
      <c r="AJ80" s="1" t="str">
        <f t="shared" si="61"/>
        <v>42</v>
      </c>
      <c r="AK80" s="1">
        <f t="shared" si="62"/>
        <v>54</v>
      </c>
      <c r="AL80" s="1">
        <f t="shared" si="63"/>
        <v>52</v>
      </c>
      <c r="AM80" s="5" t="str">
        <f t="shared" si="64"/>
        <v>TEAM 54</v>
      </c>
      <c r="AN80" s="5" t="str">
        <f t="shared" si="65"/>
        <v>TEAM 52</v>
      </c>
      <c r="AO80" s="37" t="s">
        <v>103</v>
      </c>
      <c r="AP80" s="1" t="str">
        <f t="shared" si="66"/>
        <v>54</v>
      </c>
      <c r="AQ80" s="1" t="str">
        <f t="shared" si="67"/>
        <v>52</v>
      </c>
      <c r="AR80" s="1">
        <f t="shared" si="68"/>
        <v>64</v>
      </c>
      <c r="AS80" s="1">
        <f t="shared" si="69"/>
        <v>62</v>
      </c>
      <c r="AT80" s="5" t="str">
        <f t="shared" si="70"/>
        <v>TEAM 64</v>
      </c>
      <c r="AU80" s="5" t="str">
        <f t="shared" si="71"/>
        <v>TEAM 62</v>
      </c>
    </row>
    <row r="81" spans="1:47" ht="14" thickTop="1" thickBot="1" x14ac:dyDescent="0.35">
      <c r="A81" s="32" t="s">
        <v>10</v>
      </c>
      <c r="B81" s="5" t="s">
        <v>94</v>
      </c>
      <c r="C81" s="5" t="s">
        <v>97</v>
      </c>
      <c r="D81" s="33" t="s">
        <v>175</v>
      </c>
      <c r="E81" s="1" t="str">
        <f t="shared" si="36"/>
        <v xml:space="preserve"> 5</v>
      </c>
      <c r="F81" s="1" t="str">
        <f t="shared" si="37"/>
        <v xml:space="preserve"> 1</v>
      </c>
      <c r="G81" s="1">
        <f t="shared" si="38"/>
        <v>15</v>
      </c>
      <c r="H81" s="1">
        <f t="shared" si="39"/>
        <v>11</v>
      </c>
      <c r="I81" s="5" t="str">
        <f t="shared" si="40"/>
        <v>TEAM 15</v>
      </c>
      <c r="J81" s="5" t="str">
        <f t="shared" si="41"/>
        <v>TEAM 11</v>
      </c>
      <c r="K81" s="197" t="s">
        <v>154</v>
      </c>
      <c r="L81" s="197" t="s">
        <v>150</v>
      </c>
      <c r="M81" s="34" t="s">
        <v>11</v>
      </c>
      <c r="N81" s="1" t="str">
        <f t="shared" si="42"/>
        <v>15</v>
      </c>
      <c r="O81" s="1" t="str">
        <f t="shared" si="43"/>
        <v>11</v>
      </c>
      <c r="P81" s="1">
        <f t="shared" si="44"/>
        <v>25</v>
      </c>
      <c r="Q81" s="1">
        <f t="shared" si="45"/>
        <v>21</v>
      </c>
      <c r="R81" s="5" t="str">
        <f t="shared" si="46"/>
        <v>TEAM 25</v>
      </c>
      <c r="S81" s="5" t="str">
        <f t="shared" si="47"/>
        <v>TEAM 21</v>
      </c>
      <c r="T81" s="35" t="s">
        <v>12</v>
      </c>
      <c r="U81" s="1" t="str">
        <f t="shared" si="48"/>
        <v>25</v>
      </c>
      <c r="V81" s="1" t="str">
        <f t="shared" si="49"/>
        <v>21</v>
      </c>
      <c r="W81" s="1">
        <f t="shared" si="50"/>
        <v>35</v>
      </c>
      <c r="X81" s="1">
        <f t="shared" si="51"/>
        <v>31</v>
      </c>
      <c r="Y81" s="5" t="str">
        <f t="shared" si="52"/>
        <v>TEAM 35</v>
      </c>
      <c r="Z81" s="5" t="str">
        <f t="shared" si="53"/>
        <v>TEAM 31</v>
      </c>
      <c r="AA81" s="36" t="s">
        <v>13</v>
      </c>
      <c r="AB81" s="1" t="str">
        <f t="shared" si="54"/>
        <v>35</v>
      </c>
      <c r="AC81" s="1" t="str">
        <f t="shared" si="55"/>
        <v>31</v>
      </c>
      <c r="AD81" s="1">
        <f t="shared" si="56"/>
        <v>45</v>
      </c>
      <c r="AE81" s="1">
        <f t="shared" si="57"/>
        <v>41</v>
      </c>
      <c r="AF81" s="5" t="str">
        <f t="shared" si="58"/>
        <v>TEAM 45</v>
      </c>
      <c r="AG81" s="5" t="str">
        <f t="shared" si="59"/>
        <v>TEAM 41</v>
      </c>
      <c r="AH81" s="27" t="s">
        <v>102</v>
      </c>
      <c r="AI81" s="1" t="str">
        <f t="shared" si="60"/>
        <v>45</v>
      </c>
      <c r="AJ81" s="1" t="str">
        <f t="shared" si="61"/>
        <v>41</v>
      </c>
      <c r="AK81" s="1">
        <f t="shared" si="62"/>
        <v>55</v>
      </c>
      <c r="AL81" s="1">
        <f t="shared" si="63"/>
        <v>51</v>
      </c>
      <c r="AM81" s="5" t="str">
        <f t="shared" si="64"/>
        <v>TEAM 55</v>
      </c>
      <c r="AN81" s="5" t="str">
        <f t="shared" si="65"/>
        <v>TEAM 51</v>
      </c>
      <c r="AO81" s="37" t="s">
        <v>103</v>
      </c>
      <c r="AP81" s="1" t="str">
        <f t="shared" si="66"/>
        <v>55</v>
      </c>
      <c r="AQ81" s="1" t="str">
        <f t="shared" si="67"/>
        <v>51</v>
      </c>
      <c r="AR81" s="1">
        <f t="shared" si="68"/>
        <v>65</v>
      </c>
      <c r="AS81" s="1">
        <f t="shared" si="69"/>
        <v>61</v>
      </c>
      <c r="AT81" s="5" t="str">
        <f t="shared" si="70"/>
        <v>TEAM 65</v>
      </c>
      <c r="AU81" s="5" t="str">
        <f t="shared" si="71"/>
        <v>TEAM 61</v>
      </c>
    </row>
    <row r="82" spans="1:47" ht="14" thickTop="1" thickBot="1" x14ac:dyDescent="0.35">
      <c r="A82" s="32" t="s">
        <v>10</v>
      </c>
      <c r="B82" s="5" t="s">
        <v>98</v>
      </c>
      <c r="C82" s="5" t="s">
        <v>92</v>
      </c>
      <c r="D82" s="33" t="s">
        <v>175</v>
      </c>
      <c r="E82" s="1" t="str">
        <f t="shared" si="36"/>
        <v xml:space="preserve"> 7</v>
      </c>
      <c r="F82" s="1" t="str">
        <f t="shared" si="37"/>
        <v xml:space="preserve"> 6</v>
      </c>
      <c r="G82" s="1">
        <f t="shared" si="38"/>
        <v>17</v>
      </c>
      <c r="H82" s="1">
        <f t="shared" si="39"/>
        <v>16</v>
      </c>
      <c r="I82" s="5" t="str">
        <f t="shared" si="40"/>
        <v>TEAM 17</v>
      </c>
      <c r="J82" s="5" t="str">
        <f t="shared" si="41"/>
        <v>TEAM 16</v>
      </c>
      <c r="K82" s="197" t="s">
        <v>156</v>
      </c>
      <c r="L82" s="197" t="s">
        <v>155</v>
      </c>
      <c r="M82" s="34" t="s">
        <v>11</v>
      </c>
      <c r="N82" s="1" t="str">
        <f t="shared" si="42"/>
        <v>17</v>
      </c>
      <c r="O82" s="1" t="str">
        <f t="shared" si="43"/>
        <v>16</v>
      </c>
      <c r="P82" s="1">
        <f t="shared" si="44"/>
        <v>27</v>
      </c>
      <c r="Q82" s="1">
        <f t="shared" si="45"/>
        <v>26</v>
      </c>
      <c r="R82" s="5" t="str">
        <f t="shared" si="46"/>
        <v>TEAM 27</v>
      </c>
      <c r="S82" s="5" t="str">
        <f t="shared" si="47"/>
        <v>TEAM 26</v>
      </c>
      <c r="T82" s="35" t="s">
        <v>12</v>
      </c>
      <c r="U82" s="1" t="str">
        <f t="shared" si="48"/>
        <v>27</v>
      </c>
      <c r="V82" s="1" t="str">
        <f t="shared" si="49"/>
        <v>26</v>
      </c>
      <c r="W82" s="1">
        <f t="shared" si="50"/>
        <v>37</v>
      </c>
      <c r="X82" s="1">
        <f t="shared" si="51"/>
        <v>36</v>
      </c>
      <c r="Y82" s="5" t="str">
        <f t="shared" si="52"/>
        <v>TEAM 37</v>
      </c>
      <c r="Z82" s="5" t="str">
        <f t="shared" si="53"/>
        <v>TEAM 36</v>
      </c>
      <c r="AA82" s="36" t="s">
        <v>13</v>
      </c>
      <c r="AB82" s="1" t="str">
        <f t="shared" si="54"/>
        <v>37</v>
      </c>
      <c r="AC82" s="1" t="str">
        <f t="shared" si="55"/>
        <v>36</v>
      </c>
      <c r="AD82" s="1">
        <f t="shared" si="56"/>
        <v>47</v>
      </c>
      <c r="AE82" s="1">
        <f t="shared" si="57"/>
        <v>46</v>
      </c>
      <c r="AF82" s="5" t="str">
        <f t="shared" si="58"/>
        <v>TEAM 47</v>
      </c>
      <c r="AG82" s="5" t="str">
        <f t="shared" si="59"/>
        <v>TEAM 46</v>
      </c>
      <c r="AH82" s="27" t="s">
        <v>102</v>
      </c>
      <c r="AI82" s="1" t="str">
        <f t="shared" si="60"/>
        <v>47</v>
      </c>
      <c r="AJ82" s="1" t="str">
        <f t="shared" si="61"/>
        <v>46</v>
      </c>
      <c r="AK82" s="1">
        <f t="shared" si="62"/>
        <v>57</v>
      </c>
      <c r="AL82" s="1">
        <f t="shared" si="63"/>
        <v>56</v>
      </c>
      <c r="AM82" s="5" t="str">
        <f t="shared" si="64"/>
        <v>TEAM 57</v>
      </c>
      <c r="AN82" s="5" t="str">
        <f t="shared" si="65"/>
        <v>TEAM 56</v>
      </c>
      <c r="AO82" s="37" t="s">
        <v>103</v>
      </c>
      <c r="AP82" s="1" t="str">
        <f t="shared" si="66"/>
        <v>57</v>
      </c>
      <c r="AQ82" s="1" t="str">
        <f t="shared" si="67"/>
        <v>56</v>
      </c>
      <c r="AR82" s="1">
        <f t="shared" si="68"/>
        <v>67</v>
      </c>
      <c r="AS82" s="1">
        <f t="shared" si="69"/>
        <v>66</v>
      </c>
      <c r="AT82" s="5" t="str">
        <f t="shared" si="70"/>
        <v>TEAM 67</v>
      </c>
      <c r="AU82" s="5" t="str">
        <f t="shared" si="71"/>
        <v>TEAM 66</v>
      </c>
    </row>
    <row r="83" spans="1:47" ht="14" thickTop="1" thickBot="1" x14ac:dyDescent="0.35">
      <c r="A83" s="32" t="s">
        <v>10</v>
      </c>
      <c r="B83" s="5" t="s">
        <v>93</v>
      </c>
      <c r="C83" s="5" t="s">
        <v>101</v>
      </c>
      <c r="D83" s="33" t="s">
        <v>175</v>
      </c>
      <c r="E83" s="1" t="str">
        <f t="shared" si="36"/>
        <v xml:space="preserve"> 3</v>
      </c>
      <c r="F83" s="1" t="str">
        <f t="shared" si="37"/>
        <v>10</v>
      </c>
      <c r="G83" s="1">
        <f t="shared" si="38"/>
        <v>13</v>
      </c>
      <c r="H83" s="1">
        <f t="shared" si="39"/>
        <v>20</v>
      </c>
      <c r="I83" s="5" t="str">
        <f t="shared" si="40"/>
        <v>TEAM 13</v>
      </c>
      <c r="J83" s="5" t="str">
        <f t="shared" si="41"/>
        <v>TEAM 20</v>
      </c>
      <c r="K83" s="197" t="s">
        <v>152</v>
      </c>
      <c r="L83" s="197" t="s">
        <v>159</v>
      </c>
      <c r="M83" s="34" t="s">
        <v>11</v>
      </c>
      <c r="N83" s="1" t="str">
        <f t="shared" si="42"/>
        <v>13</v>
      </c>
      <c r="O83" s="1" t="str">
        <f t="shared" si="43"/>
        <v>20</v>
      </c>
      <c r="P83" s="1">
        <f t="shared" si="44"/>
        <v>23</v>
      </c>
      <c r="Q83" s="1">
        <f t="shared" si="45"/>
        <v>30</v>
      </c>
      <c r="R83" s="5" t="str">
        <f t="shared" si="46"/>
        <v>TEAM 23</v>
      </c>
      <c r="S83" s="5" t="str">
        <f t="shared" si="47"/>
        <v>TEAM 30</v>
      </c>
      <c r="T83" s="35" t="s">
        <v>12</v>
      </c>
      <c r="U83" s="1" t="str">
        <f t="shared" si="48"/>
        <v>23</v>
      </c>
      <c r="V83" s="1" t="str">
        <f t="shared" si="49"/>
        <v>30</v>
      </c>
      <c r="W83" s="1">
        <f t="shared" si="50"/>
        <v>33</v>
      </c>
      <c r="X83" s="1">
        <f t="shared" si="51"/>
        <v>40</v>
      </c>
      <c r="Y83" s="5" t="str">
        <f t="shared" si="52"/>
        <v>TEAM 33</v>
      </c>
      <c r="Z83" s="5" t="str">
        <f t="shared" si="53"/>
        <v>TEAM 40</v>
      </c>
      <c r="AA83" s="36" t="s">
        <v>13</v>
      </c>
      <c r="AB83" s="1" t="str">
        <f t="shared" si="54"/>
        <v>33</v>
      </c>
      <c r="AC83" s="1" t="str">
        <f t="shared" si="55"/>
        <v>40</v>
      </c>
      <c r="AD83" s="1">
        <f t="shared" si="56"/>
        <v>43</v>
      </c>
      <c r="AE83" s="1">
        <f t="shared" si="57"/>
        <v>50</v>
      </c>
      <c r="AF83" s="5" t="str">
        <f t="shared" si="58"/>
        <v>TEAM 43</v>
      </c>
      <c r="AG83" s="5" t="str">
        <f t="shared" si="59"/>
        <v>TEAM 50</v>
      </c>
      <c r="AH83" s="27" t="s">
        <v>102</v>
      </c>
      <c r="AI83" s="1" t="str">
        <f t="shared" si="60"/>
        <v>43</v>
      </c>
      <c r="AJ83" s="1" t="str">
        <f t="shared" si="61"/>
        <v>50</v>
      </c>
      <c r="AK83" s="1">
        <f t="shared" si="62"/>
        <v>53</v>
      </c>
      <c r="AL83" s="1">
        <f t="shared" si="63"/>
        <v>60</v>
      </c>
      <c r="AM83" s="5" t="str">
        <f t="shared" si="64"/>
        <v>TEAM 53</v>
      </c>
      <c r="AN83" s="5" t="str">
        <f t="shared" si="65"/>
        <v>TEAM 60</v>
      </c>
      <c r="AO83" s="37" t="s">
        <v>103</v>
      </c>
      <c r="AP83" s="1" t="str">
        <f t="shared" si="66"/>
        <v>53</v>
      </c>
      <c r="AQ83" s="1" t="str">
        <f t="shared" si="67"/>
        <v>60</v>
      </c>
      <c r="AR83" s="1">
        <f t="shared" si="68"/>
        <v>63</v>
      </c>
      <c r="AS83" s="1">
        <f t="shared" si="69"/>
        <v>70</v>
      </c>
      <c r="AT83" s="5" t="str">
        <f t="shared" si="70"/>
        <v>TEAM 63</v>
      </c>
      <c r="AU83" s="5" t="str">
        <f t="shared" si="71"/>
        <v>TEAM 70</v>
      </c>
    </row>
    <row r="84" spans="1:47" ht="14" thickTop="1" thickBot="1" x14ac:dyDescent="0.35">
      <c r="A84" s="69" t="s">
        <v>10</v>
      </c>
      <c r="B84" s="5" t="s">
        <v>100</v>
      </c>
      <c r="C84" s="5" t="s">
        <v>95</v>
      </c>
      <c r="D84" s="33" t="s">
        <v>175</v>
      </c>
      <c r="E84" s="1" t="str">
        <f t="shared" si="36"/>
        <v xml:space="preserve"> 8</v>
      </c>
      <c r="F84" s="1" t="str">
        <f t="shared" si="37"/>
        <v xml:space="preserve"> 9</v>
      </c>
      <c r="G84" s="1">
        <f t="shared" si="38"/>
        <v>18</v>
      </c>
      <c r="H84" s="1">
        <f t="shared" si="39"/>
        <v>19</v>
      </c>
      <c r="I84" s="5" t="str">
        <f t="shared" si="40"/>
        <v>TEAM 18</v>
      </c>
      <c r="J84" s="5" t="str">
        <f t="shared" si="41"/>
        <v>TEAM 19</v>
      </c>
      <c r="K84" s="197" t="s">
        <v>157</v>
      </c>
      <c r="L84" s="197" t="s">
        <v>158</v>
      </c>
      <c r="M84" s="34" t="s">
        <v>11</v>
      </c>
      <c r="N84" s="1" t="str">
        <f t="shared" si="42"/>
        <v>18</v>
      </c>
      <c r="O84" s="1" t="str">
        <f t="shared" si="43"/>
        <v>19</v>
      </c>
      <c r="P84" s="1">
        <f t="shared" si="44"/>
        <v>28</v>
      </c>
      <c r="Q84" s="1">
        <f t="shared" si="45"/>
        <v>29</v>
      </c>
      <c r="R84" s="5" t="str">
        <f t="shared" si="46"/>
        <v>TEAM 28</v>
      </c>
      <c r="S84" s="5" t="str">
        <f t="shared" si="47"/>
        <v>TEAM 29</v>
      </c>
      <c r="T84" s="35" t="s">
        <v>12</v>
      </c>
      <c r="U84" s="1" t="str">
        <f t="shared" si="48"/>
        <v>28</v>
      </c>
      <c r="V84" s="1" t="str">
        <f t="shared" si="49"/>
        <v>29</v>
      </c>
      <c r="W84" s="1">
        <f t="shared" si="50"/>
        <v>38</v>
      </c>
      <c r="X84" s="1">
        <f t="shared" si="51"/>
        <v>39</v>
      </c>
      <c r="Y84" s="5" t="str">
        <f t="shared" si="52"/>
        <v>TEAM 38</v>
      </c>
      <c r="Z84" s="5" t="str">
        <f t="shared" si="53"/>
        <v>TEAM 39</v>
      </c>
      <c r="AA84" s="36" t="s">
        <v>13</v>
      </c>
      <c r="AB84" s="1" t="str">
        <f t="shared" si="54"/>
        <v>38</v>
      </c>
      <c r="AC84" s="1" t="str">
        <f t="shared" si="55"/>
        <v>39</v>
      </c>
      <c r="AD84" s="1">
        <f t="shared" si="56"/>
        <v>48</v>
      </c>
      <c r="AE84" s="1">
        <f t="shared" si="57"/>
        <v>49</v>
      </c>
      <c r="AF84" s="5" t="str">
        <f t="shared" si="58"/>
        <v>TEAM 48</v>
      </c>
      <c r="AG84" s="5" t="str">
        <f t="shared" si="59"/>
        <v>TEAM 49</v>
      </c>
      <c r="AH84" s="27" t="s">
        <v>102</v>
      </c>
      <c r="AI84" s="1" t="str">
        <f t="shared" si="60"/>
        <v>48</v>
      </c>
      <c r="AJ84" s="1" t="str">
        <f t="shared" si="61"/>
        <v>49</v>
      </c>
      <c r="AK84" s="1">
        <f t="shared" si="62"/>
        <v>58</v>
      </c>
      <c r="AL84" s="1">
        <f t="shared" si="63"/>
        <v>59</v>
      </c>
      <c r="AM84" s="5" t="str">
        <f t="shared" si="64"/>
        <v>TEAM 58</v>
      </c>
      <c r="AN84" s="5" t="str">
        <f t="shared" si="65"/>
        <v>TEAM 59</v>
      </c>
      <c r="AO84" s="37" t="s">
        <v>103</v>
      </c>
      <c r="AP84" s="1" t="str">
        <f t="shared" si="66"/>
        <v>58</v>
      </c>
      <c r="AQ84" s="1" t="str">
        <f t="shared" si="67"/>
        <v>59</v>
      </c>
      <c r="AR84" s="1">
        <f t="shared" si="68"/>
        <v>68</v>
      </c>
      <c r="AS84" s="1">
        <f t="shared" si="69"/>
        <v>69</v>
      </c>
      <c r="AT84" s="5" t="str">
        <f t="shared" si="70"/>
        <v>TEAM 68</v>
      </c>
      <c r="AU84" s="5" t="str">
        <f t="shared" si="71"/>
        <v>TEAM 69</v>
      </c>
    </row>
    <row r="85" spans="1:47" ht="14" thickTop="1" thickBot="1" x14ac:dyDescent="0.35">
      <c r="A85" s="32" t="s">
        <v>10</v>
      </c>
      <c r="B85" s="5" t="s">
        <v>95</v>
      </c>
      <c r="C85" s="5" t="s">
        <v>97</v>
      </c>
      <c r="D85" s="33" t="s">
        <v>175</v>
      </c>
      <c r="E85" s="1" t="str">
        <f t="shared" si="36"/>
        <v xml:space="preserve"> 9</v>
      </c>
      <c r="F85" s="1" t="str">
        <f t="shared" si="37"/>
        <v xml:space="preserve"> 1</v>
      </c>
      <c r="G85" s="1">
        <f t="shared" si="38"/>
        <v>19</v>
      </c>
      <c r="H85" s="1">
        <f t="shared" si="39"/>
        <v>11</v>
      </c>
      <c r="I85" s="5" t="str">
        <f t="shared" si="40"/>
        <v>TEAM 19</v>
      </c>
      <c r="J85" s="5" t="str">
        <f t="shared" si="41"/>
        <v>TEAM 11</v>
      </c>
      <c r="K85" s="197" t="s">
        <v>158</v>
      </c>
      <c r="L85" s="197" t="s">
        <v>150</v>
      </c>
      <c r="M85" s="34" t="s">
        <v>11</v>
      </c>
      <c r="N85" s="1" t="str">
        <f t="shared" si="42"/>
        <v>19</v>
      </c>
      <c r="O85" s="1" t="str">
        <f t="shared" si="43"/>
        <v>11</v>
      </c>
      <c r="P85" s="1">
        <f t="shared" si="44"/>
        <v>29</v>
      </c>
      <c r="Q85" s="1">
        <f t="shared" si="45"/>
        <v>21</v>
      </c>
      <c r="R85" s="5" t="str">
        <f t="shared" si="46"/>
        <v>TEAM 29</v>
      </c>
      <c r="S85" s="5" t="str">
        <f t="shared" si="47"/>
        <v>TEAM 21</v>
      </c>
      <c r="T85" s="35" t="s">
        <v>12</v>
      </c>
      <c r="U85" s="1" t="str">
        <f t="shared" si="48"/>
        <v>29</v>
      </c>
      <c r="V85" s="1" t="str">
        <f t="shared" si="49"/>
        <v>21</v>
      </c>
      <c r="W85" s="1">
        <f t="shared" si="50"/>
        <v>39</v>
      </c>
      <c r="X85" s="1">
        <f t="shared" si="51"/>
        <v>31</v>
      </c>
      <c r="Y85" s="5" t="str">
        <f t="shared" si="52"/>
        <v>TEAM 39</v>
      </c>
      <c r="Z85" s="5" t="str">
        <f t="shared" si="53"/>
        <v>TEAM 31</v>
      </c>
      <c r="AA85" s="36" t="s">
        <v>13</v>
      </c>
      <c r="AB85" s="1" t="str">
        <f t="shared" si="54"/>
        <v>39</v>
      </c>
      <c r="AC85" s="1" t="str">
        <f t="shared" si="55"/>
        <v>31</v>
      </c>
      <c r="AD85" s="1">
        <f t="shared" si="56"/>
        <v>49</v>
      </c>
      <c r="AE85" s="1">
        <f t="shared" si="57"/>
        <v>41</v>
      </c>
      <c r="AF85" s="5" t="str">
        <f t="shared" si="58"/>
        <v>TEAM 49</v>
      </c>
      <c r="AG85" s="5" t="str">
        <f t="shared" si="59"/>
        <v>TEAM 41</v>
      </c>
      <c r="AH85" s="27" t="s">
        <v>102</v>
      </c>
      <c r="AI85" s="1" t="str">
        <f t="shared" si="60"/>
        <v>49</v>
      </c>
      <c r="AJ85" s="1" t="str">
        <f t="shared" si="61"/>
        <v>41</v>
      </c>
      <c r="AK85" s="1">
        <f t="shared" si="62"/>
        <v>59</v>
      </c>
      <c r="AL85" s="1">
        <f t="shared" si="63"/>
        <v>51</v>
      </c>
      <c r="AM85" s="5" t="str">
        <f t="shared" si="64"/>
        <v>TEAM 59</v>
      </c>
      <c r="AN85" s="5" t="str">
        <f t="shared" si="65"/>
        <v>TEAM 51</v>
      </c>
      <c r="AO85" s="37" t="s">
        <v>103</v>
      </c>
      <c r="AP85" s="1" t="str">
        <f t="shared" si="66"/>
        <v>59</v>
      </c>
      <c r="AQ85" s="1" t="str">
        <f t="shared" si="67"/>
        <v>51</v>
      </c>
      <c r="AR85" s="1">
        <f t="shared" si="68"/>
        <v>69</v>
      </c>
      <c r="AS85" s="1">
        <f t="shared" si="69"/>
        <v>61</v>
      </c>
      <c r="AT85" s="5" t="str">
        <f t="shared" si="70"/>
        <v>TEAM 69</v>
      </c>
      <c r="AU85" s="5" t="str">
        <f t="shared" si="71"/>
        <v>TEAM 61</v>
      </c>
    </row>
    <row r="86" spans="1:47" ht="14" thickTop="1" thickBot="1" x14ac:dyDescent="0.35">
      <c r="A86" s="32" t="s">
        <v>10</v>
      </c>
      <c r="B86" s="5" t="s">
        <v>96</v>
      </c>
      <c r="C86" s="5" t="s">
        <v>100</v>
      </c>
      <c r="D86" s="33" t="s">
        <v>175</v>
      </c>
      <c r="E86" s="1" t="str">
        <f t="shared" si="36"/>
        <v xml:space="preserve"> 2</v>
      </c>
      <c r="F86" s="1" t="str">
        <f t="shared" si="37"/>
        <v xml:space="preserve"> 8</v>
      </c>
      <c r="G86" s="1">
        <f t="shared" si="38"/>
        <v>12</v>
      </c>
      <c r="H86" s="1">
        <f t="shared" si="39"/>
        <v>18</v>
      </c>
      <c r="I86" s="5" t="str">
        <f t="shared" si="40"/>
        <v>TEAM 12</v>
      </c>
      <c r="J86" s="5" t="str">
        <f t="shared" si="41"/>
        <v>TEAM 18</v>
      </c>
      <c r="K86" s="197" t="s">
        <v>151</v>
      </c>
      <c r="L86" s="197" t="s">
        <v>157</v>
      </c>
      <c r="M86" s="34" t="s">
        <v>11</v>
      </c>
      <c r="N86" s="1" t="str">
        <f t="shared" si="42"/>
        <v>12</v>
      </c>
      <c r="O86" s="1" t="str">
        <f t="shared" si="43"/>
        <v>18</v>
      </c>
      <c r="P86" s="1">
        <f t="shared" si="44"/>
        <v>22</v>
      </c>
      <c r="Q86" s="1">
        <f t="shared" si="45"/>
        <v>28</v>
      </c>
      <c r="R86" s="5" t="str">
        <f t="shared" si="46"/>
        <v>TEAM 22</v>
      </c>
      <c r="S86" s="5" t="str">
        <f t="shared" si="47"/>
        <v>TEAM 28</v>
      </c>
      <c r="T86" s="35" t="s">
        <v>12</v>
      </c>
      <c r="U86" s="1" t="str">
        <f t="shared" si="48"/>
        <v>22</v>
      </c>
      <c r="V86" s="1" t="str">
        <f t="shared" si="49"/>
        <v>28</v>
      </c>
      <c r="W86" s="1">
        <f t="shared" si="50"/>
        <v>32</v>
      </c>
      <c r="X86" s="1">
        <f t="shared" si="51"/>
        <v>38</v>
      </c>
      <c r="Y86" s="5" t="str">
        <f t="shared" si="52"/>
        <v>TEAM 32</v>
      </c>
      <c r="Z86" s="5" t="str">
        <f t="shared" si="53"/>
        <v>TEAM 38</v>
      </c>
      <c r="AA86" s="36" t="s">
        <v>13</v>
      </c>
      <c r="AB86" s="1" t="str">
        <f t="shared" si="54"/>
        <v>32</v>
      </c>
      <c r="AC86" s="1" t="str">
        <f t="shared" si="55"/>
        <v>38</v>
      </c>
      <c r="AD86" s="1">
        <f t="shared" si="56"/>
        <v>42</v>
      </c>
      <c r="AE86" s="1">
        <f t="shared" si="57"/>
        <v>48</v>
      </c>
      <c r="AF86" s="5" t="str">
        <f t="shared" si="58"/>
        <v>TEAM 42</v>
      </c>
      <c r="AG86" s="5" t="str">
        <f t="shared" si="59"/>
        <v>TEAM 48</v>
      </c>
      <c r="AH86" s="27" t="s">
        <v>102</v>
      </c>
      <c r="AI86" s="1" t="str">
        <f t="shared" si="60"/>
        <v>42</v>
      </c>
      <c r="AJ86" s="1" t="str">
        <f t="shared" si="61"/>
        <v>48</v>
      </c>
      <c r="AK86" s="1">
        <f t="shared" si="62"/>
        <v>52</v>
      </c>
      <c r="AL86" s="1">
        <f t="shared" si="63"/>
        <v>58</v>
      </c>
      <c r="AM86" s="5" t="str">
        <f t="shared" si="64"/>
        <v>TEAM 52</v>
      </c>
      <c r="AN86" s="5" t="str">
        <f t="shared" si="65"/>
        <v>TEAM 58</v>
      </c>
      <c r="AO86" s="37" t="s">
        <v>103</v>
      </c>
      <c r="AP86" s="1" t="str">
        <f t="shared" si="66"/>
        <v>52</v>
      </c>
      <c r="AQ86" s="1" t="str">
        <f t="shared" si="67"/>
        <v>58</v>
      </c>
      <c r="AR86" s="1">
        <f t="shared" si="68"/>
        <v>62</v>
      </c>
      <c r="AS86" s="1">
        <f t="shared" si="69"/>
        <v>68</v>
      </c>
      <c r="AT86" s="5" t="str">
        <f t="shared" si="70"/>
        <v>TEAM 62</v>
      </c>
      <c r="AU86" s="5" t="str">
        <f t="shared" si="71"/>
        <v>TEAM 68</v>
      </c>
    </row>
    <row r="87" spans="1:47" ht="14" thickTop="1" thickBot="1" x14ac:dyDescent="0.35">
      <c r="A87" s="32" t="s">
        <v>10</v>
      </c>
      <c r="B87" s="5" t="s">
        <v>99</v>
      </c>
      <c r="C87" s="5" t="s">
        <v>101</v>
      </c>
      <c r="D87" s="33" t="s">
        <v>175</v>
      </c>
      <c r="E87" s="1" t="str">
        <f t="shared" si="36"/>
        <v xml:space="preserve"> 4</v>
      </c>
      <c r="F87" s="1" t="str">
        <f t="shared" si="37"/>
        <v>10</v>
      </c>
      <c r="G87" s="1">
        <f t="shared" si="38"/>
        <v>14</v>
      </c>
      <c r="H87" s="1">
        <f t="shared" si="39"/>
        <v>20</v>
      </c>
      <c r="I87" s="5" t="str">
        <f t="shared" si="40"/>
        <v>TEAM 14</v>
      </c>
      <c r="J87" s="5" t="str">
        <f t="shared" si="41"/>
        <v>TEAM 20</v>
      </c>
      <c r="K87" s="197" t="s">
        <v>153</v>
      </c>
      <c r="L87" s="197" t="s">
        <v>159</v>
      </c>
      <c r="M87" s="34" t="s">
        <v>11</v>
      </c>
      <c r="N87" s="1" t="str">
        <f t="shared" si="42"/>
        <v>14</v>
      </c>
      <c r="O87" s="1" t="str">
        <f t="shared" si="43"/>
        <v>20</v>
      </c>
      <c r="P87" s="1">
        <f t="shared" si="44"/>
        <v>24</v>
      </c>
      <c r="Q87" s="1">
        <f t="shared" si="45"/>
        <v>30</v>
      </c>
      <c r="R87" s="5" t="str">
        <f t="shared" si="46"/>
        <v>TEAM 24</v>
      </c>
      <c r="S87" s="5" t="str">
        <f t="shared" si="47"/>
        <v>TEAM 30</v>
      </c>
      <c r="T87" s="35" t="s">
        <v>12</v>
      </c>
      <c r="U87" s="1" t="str">
        <f t="shared" si="48"/>
        <v>24</v>
      </c>
      <c r="V87" s="1" t="str">
        <f t="shared" si="49"/>
        <v>30</v>
      </c>
      <c r="W87" s="1">
        <f t="shared" si="50"/>
        <v>34</v>
      </c>
      <c r="X87" s="1">
        <f t="shared" si="51"/>
        <v>40</v>
      </c>
      <c r="Y87" s="5" t="str">
        <f t="shared" si="52"/>
        <v>TEAM 34</v>
      </c>
      <c r="Z87" s="5" t="str">
        <f t="shared" si="53"/>
        <v>TEAM 40</v>
      </c>
      <c r="AA87" s="36" t="s">
        <v>13</v>
      </c>
      <c r="AB87" s="1" t="str">
        <f t="shared" si="54"/>
        <v>34</v>
      </c>
      <c r="AC87" s="1" t="str">
        <f t="shared" si="55"/>
        <v>40</v>
      </c>
      <c r="AD87" s="1">
        <f t="shared" si="56"/>
        <v>44</v>
      </c>
      <c r="AE87" s="1">
        <f t="shared" si="57"/>
        <v>50</v>
      </c>
      <c r="AF87" s="5" t="str">
        <f t="shared" si="58"/>
        <v>TEAM 44</v>
      </c>
      <c r="AG87" s="5" t="str">
        <f t="shared" si="59"/>
        <v>TEAM 50</v>
      </c>
      <c r="AH87" s="27" t="s">
        <v>102</v>
      </c>
      <c r="AI87" s="1" t="str">
        <f t="shared" si="60"/>
        <v>44</v>
      </c>
      <c r="AJ87" s="1" t="str">
        <f t="shared" si="61"/>
        <v>50</v>
      </c>
      <c r="AK87" s="1">
        <f t="shared" si="62"/>
        <v>54</v>
      </c>
      <c r="AL87" s="1">
        <f t="shared" si="63"/>
        <v>60</v>
      </c>
      <c r="AM87" s="5" t="str">
        <f t="shared" si="64"/>
        <v>TEAM 54</v>
      </c>
      <c r="AN87" s="5" t="str">
        <f t="shared" si="65"/>
        <v>TEAM 60</v>
      </c>
      <c r="AO87" s="37" t="s">
        <v>103</v>
      </c>
      <c r="AP87" s="1" t="str">
        <f t="shared" si="66"/>
        <v>54</v>
      </c>
      <c r="AQ87" s="1" t="str">
        <f t="shared" si="67"/>
        <v>60</v>
      </c>
      <c r="AR87" s="1">
        <f t="shared" si="68"/>
        <v>64</v>
      </c>
      <c r="AS87" s="1">
        <f t="shared" si="69"/>
        <v>70</v>
      </c>
      <c r="AT87" s="5" t="str">
        <f t="shared" si="70"/>
        <v>TEAM 64</v>
      </c>
      <c r="AU87" s="5" t="str">
        <f t="shared" si="71"/>
        <v>TEAM 70</v>
      </c>
    </row>
    <row r="88" spans="1:47" ht="14" thickTop="1" thickBot="1" x14ac:dyDescent="0.35">
      <c r="A88" s="32" t="s">
        <v>10</v>
      </c>
      <c r="B88" s="5" t="s">
        <v>98</v>
      </c>
      <c r="C88" s="5" t="s">
        <v>93</v>
      </c>
      <c r="D88" s="33" t="s">
        <v>175</v>
      </c>
      <c r="E88" s="1" t="str">
        <f t="shared" si="36"/>
        <v xml:space="preserve"> 7</v>
      </c>
      <c r="F88" s="1" t="str">
        <f t="shared" si="37"/>
        <v xml:space="preserve"> 3</v>
      </c>
      <c r="G88" s="1">
        <f t="shared" si="38"/>
        <v>17</v>
      </c>
      <c r="H88" s="1">
        <f t="shared" si="39"/>
        <v>13</v>
      </c>
      <c r="I88" s="5" t="str">
        <f t="shared" si="40"/>
        <v>TEAM 17</v>
      </c>
      <c r="J88" s="5" t="str">
        <f t="shared" si="41"/>
        <v>TEAM 13</v>
      </c>
      <c r="K88" s="197" t="s">
        <v>156</v>
      </c>
      <c r="L88" s="197" t="s">
        <v>152</v>
      </c>
      <c r="M88" s="34" t="s">
        <v>11</v>
      </c>
      <c r="N88" s="1" t="str">
        <f t="shared" si="42"/>
        <v>17</v>
      </c>
      <c r="O88" s="1" t="str">
        <f t="shared" si="43"/>
        <v>13</v>
      </c>
      <c r="P88" s="1">
        <f t="shared" si="44"/>
        <v>27</v>
      </c>
      <c r="Q88" s="1">
        <f t="shared" si="45"/>
        <v>23</v>
      </c>
      <c r="R88" s="5" t="str">
        <f t="shared" si="46"/>
        <v>TEAM 27</v>
      </c>
      <c r="S88" s="5" t="str">
        <f t="shared" si="47"/>
        <v>TEAM 23</v>
      </c>
      <c r="T88" s="35" t="s">
        <v>12</v>
      </c>
      <c r="U88" s="1" t="str">
        <f t="shared" si="48"/>
        <v>27</v>
      </c>
      <c r="V88" s="1" t="str">
        <f t="shared" si="49"/>
        <v>23</v>
      </c>
      <c r="W88" s="1">
        <f t="shared" si="50"/>
        <v>37</v>
      </c>
      <c r="X88" s="1">
        <f t="shared" si="51"/>
        <v>33</v>
      </c>
      <c r="Y88" s="5" t="str">
        <f t="shared" si="52"/>
        <v>TEAM 37</v>
      </c>
      <c r="Z88" s="5" t="str">
        <f t="shared" si="53"/>
        <v>TEAM 33</v>
      </c>
      <c r="AA88" s="36" t="s">
        <v>13</v>
      </c>
      <c r="AB88" s="1" t="str">
        <f t="shared" si="54"/>
        <v>37</v>
      </c>
      <c r="AC88" s="1" t="str">
        <f t="shared" si="55"/>
        <v>33</v>
      </c>
      <c r="AD88" s="1">
        <f t="shared" si="56"/>
        <v>47</v>
      </c>
      <c r="AE88" s="1">
        <f t="shared" si="57"/>
        <v>43</v>
      </c>
      <c r="AF88" s="5" t="str">
        <f t="shared" si="58"/>
        <v>TEAM 47</v>
      </c>
      <c r="AG88" s="5" t="str">
        <f t="shared" si="59"/>
        <v>TEAM 43</v>
      </c>
      <c r="AH88" s="27" t="s">
        <v>102</v>
      </c>
      <c r="AI88" s="1" t="str">
        <f t="shared" si="60"/>
        <v>47</v>
      </c>
      <c r="AJ88" s="1" t="str">
        <f t="shared" si="61"/>
        <v>43</v>
      </c>
      <c r="AK88" s="1">
        <f t="shared" si="62"/>
        <v>57</v>
      </c>
      <c r="AL88" s="1">
        <f t="shared" si="63"/>
        <v>53</v>
      </c>
      <c r="AM88" s="5" t="str">
        <f t="shared" si="64"/>
        <v>TEAM 57</v>
      </c>
      <c r="AN88" s="5" t="str">
        <f t="shared" si="65"/>
        <v>TEAM 53</v>
      </c>
      <c r="AO88" s="37" t="s">
        <v>103</v>
      </c>
      <c r="AP88" s="1" t="str">
        <f t="shared" si="66"/>
        <v>57</v>
      </c>
      <c r="AQ88" s="1" t="str">
        <f t="shared" si="67"/>
        <v>53</v>
      </c>
      <c r="AR88" s="1">
        <f t="shared" si="68"/>
        <v>67</v>
      </c>
      <c r="AS88" s="1">
        <f t="shared" si="69"/>
        <v>63</v>
      </c>
      <c r="AT88" s="5" t="str">
        <f t="shared" si="70"/>
        <v>TEAM 67</v>
      </c>
      <c r="AU88" s="5" t="str">
        <f t="shared" si="71"/>
        <v>TEAM 63</v>
      </c>
    </row>
    <row r="89" spans="1:47" ht="14" thickTop="1" thickBot="1" x14ac:dyDescent="0.35">
      <c r="A89" s="32" t="s">
        <v>10</v>
      </c>
      <c r="B89" s="5" t="s">
        <v>92</v>
      </c>
      <c r="C89" s="5" t="s">
        <v>94</v>
      </c>
      <c r="D89" s="33" t="s">
        <v>175</v>
      </c>
      <c r="E89" s="1" t="str">
        <f t="shared" si="36"/>
        <v xml:space="preserve"> 6</v>
      </c>
      <c r="F89" s="1" t="str">
        <f t="shared" si="37"/>
        <v xml:space="preserve"> 5</v>
      </c>
      <c r="G89" s="1">
        <f t="shared" si="38"/>
        <v>16</v>
      </c>
      <c r="H89" s="1">
        <f t="shared" si="39"/>
        <v>15</v>
      </c>
      <c r="I89" s="5" t="str">
        <f t="shared" si="40"/>
        <v>TEAM 16</v>
      </c>
      <c r="J89" s="5" t="str">
        <f t="shared" si="41"/>
        <v>TEAM 15</v>
      </c>
      <c r="K89" s="197" t="s">
        <v>155</v>
      </c>
      <c r="L89" s="197" t="s">
        <v>154</v>
      </c>
      <c r="M89" s="34" t="s">
        <v>11</v>
      </c>
      <c r="N89" s="1" t="str">
        <f t="shared" si="42"/>
        <v>16</v>
      </c>
      <c r="O89" s="1" t="str">
        <f t="shared" si="43"/>
        <v>15</v>
      </c>
      <c r="P89" s="1">
        <f t="shared" si="44"/>
        <v>26</v>
      </c>
      <c r="Q89" s="1">
        <f t="shared" si="45"/>
        <v>25</v>
      </c>
      <c r="R89" s="5" t="str">
        <f t="shared" si="46"/>
        <v>TEAM 26</v>
      </c>
      <c r="S89" s="5" t="str">
        <f t="shared" si="47"/>
        <v>TEAM 25</v>
      </c>
      <c r="T89" s="35" t="s">
        <v>12</v>
      </c>
      <c r="U89" s="1" t="str">
        <f t="shared" si="48"/>
        <v>26</v>
      </c>
      <c r="V89" s="1" t="str">
        <f t="shared" si="49"/>
        <v>25</v>
      </c>
      <c r="W89" s="1">
        <f t="shared" si="50"/>
        <v>36</v>
      </c>
      <c r="X89" s="1">
        <f t="shared" si="51"/>
        <v>35</v>
      </c>
      <c r="Y89" s="5" t="str">
        <f t="shared" si="52"/>
        <v>TEAM 36</v>
      </c>
      <c r="Z89" s="5" t="str">
        <f t="shared" si="53"/>
        <v>TEAM 35</v>
      </c>
      <c r="AA89" s="36" t="s">
        <v>13</v>
      </c>
      <c r="AB89" s="1" t="str">
        <f t="shared" si="54"/>
        <v>36</v>
      </c>
      <c r="AC89" s="1" t="str">
        <f t="shared" si="55"/>
        <v>35</v>
      </c>
      <c r="AD89" s="1">
        <f t="shared" si="56"/>
        <v>46</v>
      </c>
      <c r="AE89" s="1">
        <f t="shared" si="57"/>
        <v>45</v>
      </c>
      <c r="AF89" s="5" t="str">
        <f t="shared" si="58"/>
        <v>TEAM 46</v>
      </c>
      <c r="AG89" s="5" t="str">
        <f t="shared" si="59"/>
        <v>TEAM 45</v>
      </c>
      <c r="AH89" s="27" t="s">
        <v>102</v>
      </c>
      <c r="AI89" s="1" t="str">
        <f t="shared" si="60"/>
        <v>46</v>
      </c>
      <c r="AJ89" s="1" t="str">
        <f t="shared" si="61"/>
        <v>45</v>
      </c>
      <c r="AK89" s="1">
        <f t="shared" si="62"/>
        <v>56</v>
      </c>
      <c r="AL89" s="1">
        <f t="shared" si="63"/>
        <v>55</v>
      </c>
      <c r="AM89" s="5" t="str">
        <f t="shared" si="64"/>
        <v>TEAM 56</v>
      </c>
      <c r="AN89" s="5" t="str">
        <f t="shared" si="65"/>
        <v>TEAM 55</v>
      </c>
      <c r="AO89" s="37" t="s">
        <v>103</v>
      </c>
      <c r="AP89" s="1" t="str">
        <f t="shared" si="66"/>
        <v>56</v>
      </c>
      <c r="AQ89" s="1" t="str">
        <f t="shared" si="67"/>
        <v>55</v>
      </c>
      <c r="AR89" s="1">
        <f t="shared" si="68"/>
        <v>66</v>
      </c>
      <c r="AS89" s="1">
        <f t="shared" si="69"/>
        <v>65</v>
      </c>
      <c r="AT89" s="5" t="str">
        <f t="shared" si="70"/>
        <v>TEAM 66</v>
      </c>
      <c r="AU89" s="5" t="str">
        <f t="shared" si="71"/>
        <v>TEAM 65</v>
      </c>
    </row>
    <row r="90" spans="1:47" ht="14" thickTop="1" thickBot="1" x14ac:dyDescent="0.35">
      <c r="A90" s="32" t="s">
        <v>10</v>
      </c>
      <c r="B90" s="5" t="s">
        <v>97</v>
      </c>
      <c r="C90" s="5" t="s">
        <v>99</v>
      </c>
      <c r="D90" s="33" t="s">
        <v>175</v>
      </c>
      <c r="E90" s="1" t="str">
        <f t="shared" si="36"/>
        <v xml:space="preserve"> 1</v>
      </c>
      <c r="F90" s="1" t="str">
        <f t="shared" si="37"/>
        <v xml:space="preserve"> 4</v>
      </c>
      <c r="G90" s="1">
        <f t="shared" si="38"/>
        <v>11</v>
      </c>
      <c r="H90" s="1">
        <f t="shared" si="39"/>
        <v>14</v>
      </c>
      <c r="I90" s="5" t="str">
        <f t="shared" si="40"/>
        <v>TEAM 11</v>
      </c>
      <c r="J90" s="5" t="str">
        <f t="shared" si="41"/>
        <v>TEAM 14</v>
      </c>
      <c r="K90" s="197" t="s">
        <v>150</v>
      </c>
      <c r="L90" s="197" t="s">
        <v>153</v>
      </c>
      <c r="M90" s="34" t="s">
        <v>11</v>
      </c>
      <c r="N90" s="1" t="str">
        <f t="shared" si="42"/>
        <v>11</v>
      </c>
      <c r="O90" s="1" t="str">
        <f t="shared" si="43"/>
        <v>14</v>
      </c>
      <c r="P90" s="1">
        <f t="shared" si="44"/>
        <v>21</v>
      </c>
      <c r="Q90" s="1">
        <f t="shared" si="45"/>
        <v>24</v>
      </c>
      <c r="R90" s="5" t="str">
        <f t="shared" si="46"/>
        <v>TEAM 21</v>
      </c>
      <c r="S90" s="5" t="str">
        <f t="shared" si="47"/>
        <v>TEAM 24</v>
      </c>
      <c r="T90" s="35" t="s">
        <v>12</v>
      </c>
      <c r="U90" s="1" t="str">
        <f t="shared" si="48"/>
        <v>21</v>
      </c>
      <c r="V90" s="1" t="str">
        <f t="shared" si="49"/>
        <v>24</v>
      </c>
      <c r="W90" s="1">
        <f t="shared" si="50"/>
        <v>31</v>
      </c>
      <c r="X90" s="1">
        <f t="shared" si="51"/>
        <v>34</v>
      </c>
      <c r="Y90" s="5" t="str">
        <f t="shared" si="52"/>
        <v>TEAM 31</v>
      </c>
      <c r="Z90" s="5" t="str">
        <f t="shared" si="53"/>
        <v>TEAM 34</v>
      </c>
      <c r="AA90" s="36" t="s">
        <v>13</v>
      </c>
      <c r="AB90" s="1" t="str">
        <f t="shared" si="54"/>
        <v>31</v>
      </c>
      <c r="AC90" s="1" t="str">
        <f t="shared" si="55"/>
        <v>34</v>
      </c>
      <c r="AD90" s="1">
        <f t="shared" si="56"/>
        <v>41</v>
      </c>
      <c r="AE90" s="1">
        <f t="shared" si="57"/>
        <v>44</v>
      </c>
      <c r="AF90" s="5" t="str">
        <f t="shared" si="58"/>
        <v>TEAM 41</v>
      </c>
      <c r="AG90" s="5" t="str">
        <f t="shared" si="59"/>
        <v>TEAM 44</v>
      </c>
      <c r="AH90" s="27" t="s">
        <v>102</v>
      </c>
      <c r="AI90" s="1" t="str">
        <f t="shared" si="60"/>
        <v>41</v>
      </c>
      <c r="AJ90" s="1" t="str">
        <f t="shared" si="61"/>
        <v>44</v>
      </c>
      <c r="AK90" s="1">
        <f t="shared" si="62"/>
        <v>51</v>
      </c>
      <c r="AL90" s="1">
        <f t="shared" si="63"/>
        <v>54</v>
      </c>
      <c r="AM90" s="5" t="str">
        <f t="shared" si="64"/>
        <v>TEAM 51</v>
      </c>
      <c r="AN90" s="5" t="str">
        <f t="shared" si="65"/>
        <v>TEAM 54</v>
      </c>
      <c r="AO90" s="37" t="s">
        <v>103</v>
      </c>
      <c r="AP90" s="1" t="str">
        <f t="shared" si="66"/>
        <v>51</v>
      </c>
      <c r="AQ90" s="1" t="str">
        <f t="shared" si="67"/>
        <v>54</v>
      </c>
      <c r="AR90" s="1">
        <f t="shared" si="68"/>
        <v>61</v>
      </c>
      <c r="AS90" s="1">
        <f t="shared" si="69"/>
        <v>64</v>
      </c>
      <c r="AT90" s="5" t="str">
        <f t="shared" si="70"/>
        <v>TEAM 61</v>
      </c>
      <c r="AU90" s="5" t="str">
        <f t="shared" si="71"/>
        <v>TEAM 64</v>
      </c>
    </row>
    <row r="91" spans="1:47" ht="14" thickTop="1" thickBot="1" x14ac:dyDescent="0.35">
      <c r="A91" s="32" t="s">
        <v>10</v>
      </c>
      <c r="B91" s="5" t="s">
        <v>100</v>
      </c>
      <c r="C91" s="5" t="s">
        <v>94</v>
      </c>
      <c r="D91" s="33" t="s">
        <v>175</v>
      </c>
      <c r="E91" s="1" t="str">
        <f t="shared" si="36"/>
        <v xml:space="preserve"> 8</v>
      </c>
      <c r="F91" s="1" t="str">
        <f t="shared" si="37"/>
        <v xml:space="preserve"> 5</v>
      </c>
      <c r="G91" s="1">
        <f t="shared" si="38"/>
        <v>18</v>
      </c>
      <c r="H91" s="1">
        <f t="shared" si="39"/>
        <v>15</v>
      </c>
      <c r="I91" s="5" t="str">
        <f t="shared" si="40"/>
        <v>TEAM 18</v>
      </c>
      <c r="J91" s="5" t="str">
        <f t="shared" si="41"/>
        <v>TEAM 15</v>
      </c>
      <c r="K91" s="197" t="s">
        <v>157</v>
      </c>
      <c r="L91" s="197" t="s">
        <v>154</v>
      </c>
      <c r="M91" s="34" t="s">
        <v>11</v>
      </c>
      <c r="N91" s="1" t="str">
        <f t="shared" si="42"/>
        <v>18</v>
      </c>
      <c r="O91" s="1" t="str">
        <f t="shared" si="43"/>
        <v>15</v>
      </c>
      <c r="P91" s="1">
        <f t="shared" si="44"/>
        <v>28</v>
      </c>
      <c r="Q91" s="1">
        <f t="shared" si="45"/>
        <v>25</v>
      </c>
      <c r="R91" s="5" t="str">
        <f t="shared" si="46"/>
        <v>TEAM 28</v>
      </c>
      <c r="S91" s="5" t="str">
        <f t="shared" si="47"/>
        <v>TEAM 25</v>
      </c>
      <c r="T91" s="35" t="s">
        <v>12</v>
      </c>
      <c r="U91" s="1" t="str">
        <f t="shared" si="48"/>
        <v>28</v>
      </c>
      <c r="V91" s="1" t="str">
        <f t="shared" si="49"/>
        <v>25</v>
      </c>
      <c r="W91" s="1">
        <f t="shared" si="50"/>
        <v>38</v>
      </c>
      <c r="X91" s="1">
        <f t="shared" si="51"/>
        <v>35</v>
      </c>
      <c r="Y91" s="5" t="str">
        <f t="shared" si="52"/>
        <v>TEAM 38</v>
      </c>
      <c r="Z91" s="5" t="str">
        <f t="shared" si="53"/>
        <v>TEAM 35</v>
      </c>
      <c r="AA91" s="36" t="s">
        <v>13</v>
      </c>
      <c r="AB91" s="1" t="str">
        <f t="shared" si="54"/>
        <v>38</v>
      </c>
      <c r="AC91" s="1" t="str">
        <f t="shared" si="55"/>
        <v>35</v>
      </c>
      <c r="AD91" s="1">
        <f t="shared" si="56"/>
        <v>48</v>
      </c>
      <c r="AE91" s="1">
        <f t="shared" si="57"/>
        <v>45</v>
      </c>
      <c r="AF91" s="5" t="str">
        <f t="shared" si="58"/>
        <v>TEAM 48</v>
      </c>
      <c r="AG91" s="5" t="str">
        <f t="shared" si="59"/>
        <v>TEAM 45</v>
      </c>
      <c r="AH91" s="27" t="s">
        <v>102</v>
      </c>
      <c r="AI91" s="1" t="str">
        <f t="shared" si="60"/>
        <v>48</v>
      </c>
      <c r="AJ91" s="1" t="str">
        <f t="shared" si="61"/>
        <v>45</v>
      </c>
      <c r="AK91" s="1">
        <f t="shared" si="62"/>
        <v>58</v>
      </c>
      <c r="AL91" s="1">
        <f t="shared" si="63"/>
        <v>55</v>
      </c>
      <c r="AM91" s="5" t="str">
        <f t="shared" si="64"/>
        <v>TEAM 58</v>
      </c>
      <c r="AN91" s="5" t="str">
        <f t="shared" si="65"/>
        <v>TEAM 55</v>
      </c>
      <c r="AO91" s="37" t="s">
        <v>103</v>
      </c>
      <c r="AP91" s="1" t="str">
        <f t="shared" si="66"/>
        <v>58</v>
      </c>
      <c r="AQ91" s="1" t="str">
        <f t="shared" si="67"/>
        <v>55</v>
      </c>
      <c r="AR91" s="1">
        <f t="shared" si="68"/>
        <v>68</v>
      </c>
      <c r="AS91" s="1">
        <f t="shared" si="69"/>
        <v>65</v>
      </c>
      <c r="AT91" s="5" t="str">
        <f t="shared" si="70"/>
        <v>TEAM 68</v>
      </c>
      <c r="AU91" s="5" t="str">
        <f t="shared" si="71"/>
        <v>TEAM 65</v>
      </c>
    </row>
    <row r="92" spans="1:47" ht="14" thickTop="1" thickBot="1" x14ac:dyDescent="0.35">
      <c r="A92" s="32" t="s">
        <v>10</v>
      </c>
      <c r="B92" s="5" t="s">
        <v>93</v>
      </c>
      <c r="C92" s="5" t="s">
        <v>95</v>
      </c>
      <c r="D92" s="33" t="s">
        <v>175</v>
      </c>
      <c r="E92" s="1" t="str">
        <f t="shared" ref="E92:F94" si="72">RIGHT(B92,2)</f>
        <v xml:space="preserve"> 3</v>
      </c>
      <c r="F92" s="1" t="str">
        <f t="shared" si="72"/>
        <v xml:space="preserve"> 9</v>
      </c>
      <c r="G92" s="1">
        <f t="shared" ref="G92:H94" si="73">E92+10</f>
        <v>13</v>
      </c>
      <c r="H92" s="1">
        <f t="shared" si="73"/>
        <v>19</v>
      </c>
      <c r="I92" s="5" t="str">
        <f t="shared" ref="I92:J94" si="74">CONCATENATE("TEAM ",G92)</f>
        <v>TEAM 13</v>
      </c>
      <c r="J92" s="5" t="str">
        <f t="shared" si="74"/>
        <v>TEAM 19</v>
      </c>
      <c r="K92" s="197" t="s">
        <v>152</v>
      </c>
      <c r="L92" s="197" t="s">
        <v>158</v>
      </c>
      <c r="M92" s="34" t="s">
        <v>11</v>
      </c>
      <c r="N92" s="1" t="str">
        <f t="shared" si="42"/>
        <v>13</v>
      </c>
      <c r="O92" s="1" t="str">
        <f t="shared" si="43"/>
        <v>19</v>
      </c>
      <c r="P92" s="1">
        <f t="shared" si="44"/>
        <v>23</v>
      </c>
      <c r="Q92" s="1">
        <f t="shared" si="45"/>
        <v>29</v>
      </c>
      <c r="R92" s="5" t="str">
        <f t="shared" si="46"/>
        <v>TEAM 23</v>
      </c>
      <c r="S92" s="5" t="str">
        <f t="shared" si="47"/>
        <v>TEAM 29</v>
      </c>
      <c r="T92" s="35" t="s">
        <v>12</v>
      </c>
      <c r="U92" s="1" t="str">
        <f t="shared" si="48"/>
        <v>23</v>
      </c>
      <c r="V92" s="1" t="str">
        <f t="shared" si="49"/>
        <v>29</v>
      </c>
      <c r="W92" s="1">
        <f t="shared" si="50"/>
        <v>33</v>
      </c>
      <c r="X92" s="1">
        <f t="shared" si="51"/>
        <v>39</v>
      </c>
      <c r="Y92" s="5" t="str">
        <f t="shared" si="52"/>
        <v>TEAM 33</v>
      </c>
      <c r="Z92" s="5" t="str">
        <f t="shared" si="53"/>
        <v>TEAM 39</v>
      </c>
      <c r="AA92" s="36" t="s">
        <v>13</v>
      </c>
      <c r="AB92" s="1" t="str">
        <f t="shared" si="54"/>
        <v>33</v>
      </c>
      <c r="AC92" s="1" t="str">
        <f t="shared" si="55"/>
        <v>39</v>
      </c>
      <c r="AD92" s="1">
        <f t="shared" si="56"/>
        <v>43</v>
      </c>
      <c r="AE92" s="1">
        <f t="shared" si="57"/>
        <v>49</v>
      </c>
      <c r="AF92" s="5" t="str">
        <f t="shared" si="58"/>
        <v>TEAM 43</v>
      </c>
      <c r="AG92" s="5" t="str">
        <f t="shared" si="59"/>
        <v>TEAM 49</v>
      </c>
      <c r="AH92" s="27" t="s">
        <v>102</v>
      </c>
      <c r="AI92" s="1" t="str">
        <f t="shared" si="60"/>
        <v>43</v>
      </c>
      <c r="AJ92" s="1" t="str">
        <f t="shared" si="61"/>
        <v>49</v>
      </c>
      <c r="AK92" s="1">
        <f t="shared" si="62"/>
        <v>53</v>
      </c>
      <c r="AL92" s="1">
        <f t="shared" si="63"/>
        <v>59</v>
      </c>
      <c r="AM92" s="5" t="str">
        <f t="shared" si="64"/>
        <v>TEAM 53</v>
      </c>
      <c r="AN92" s="5" t="str">
        <f t="shared" si="65"/>
        <v>TEAM 59</v>
      </c>
      <c r="AO92" s="37" t="s">
        <v>103</v>
      </c>
      <c r="AP92" s="1" t="str">
        <f t="shared" si="66"/>
        <v>53</v>
      </c>
      <c r="AQ92" s="1" t="str">
        <f t="shared" si="67"/>
        <v>59</v>
      </c>
      <c r="AR92" s="1">
        <f t="shared" si="68"/>
        <v>63</v>
      </c>
      <c r="AS92" s="1">
        <f t="shared" si="69"/>
        <v>69</v>
      </c>
      <c r="AT92" s="5" t="str">
        <f t="shared" si="70"/>
        <v>TEAM 63</v>
      </c>
      <c r="AU92" s="5" t="str">
        <f t="shared" si="71"/>
        <v>TEAM 69</v>
      </c>
    </row>
    <row r="93" spans="1:47" ht="14" thickTop="1" thickBot="1" x14ac:dyDescent="0.35">
      <c r="A93" s="32" t="s">
        <v>10</v>
      </c>
      <c r="B93" s="5" t="s">
        <v>101</v>
      </c>
      <c r="C93" s="5" t="s">
        <v>98</v>
      </c>
      <c r="D93" s="33" t="s">
        <v>175</v>
      </c>
      <c r="E93" s="1" t="str">
        <f t="shared" si="72"/>
        <v>10</v>
      </c>
      <c r="F93" s="1" t="str">
        <f t="shared" si="72"/>
        <v xml:space="preserve"> 7</v>
      </c>
      <c r="G93" s="1">
        <f t="shared" si="73"/>
        <v>20</v>
      </c>
      <c r="H93" s="1">
        <f t="shared" si="73"/>
        <v>17</v>
      </c>
      <c r="I93" s="5" t="str">
        <f t="shared" si="74"/>
        <v>TEAM 20</v>
      </c>
      <c r="J93" s="5" t="str">
        <f t="shared" si="74"/>
        <v>TEAM 17</v>
      </c>
      <c r="K93" s="197" t="s">
        <v>159</v>
      </c>
      <c r="L93" s="197" t="s">
        <v>156</v>
      </c>
      <c r="M93" s="34" t="s">
        <v>11</v>
      </c>
      <c r="N93" s="1" t="str">
        <f t="shared" si="42"/>
        <v>20</v>
      </c>
      <c r="O93" s="1" t="str">
        <f t="shared" si="43"/>
        <v>17</v>
      </c>
      <c r="P93" s="1">
        <f t="shared" si="44"/>
        <v>30</v>
      </c>
      <c r="Q93" s="1">
        <f t="shared" si="45"/>
        <v>27</v>
      </c>
      <c r="R93" s="5" t="str">
        <f t="shared" si="46"/>
        <v>TEAM 30</v>
      </c>
      <c r="S93" s="5" t="str">
        <f t="shared" si="47"/>
        <v>TEAM 27</v>
      </c>
      <c r="T93" s="35" t="s">
        <v>12</v>
      </c>
      <c r="U93" s="1" t="str">
        <f t="shared" si="48"/>
        <v>30</v>
      </c>
      <c r="V93" s="1" t="str">
        <f t="shared" si="49"/>
        <v>27</v>
      </c>
      <c r="W93" s="1">
        <f t="shared" si="50"/>
        <v>40</v>
      </c>
      <c r="X93" s="1">
        <f t="shared" si="51"/>
        <v>37</v>
      </c>
      <c r="Y93" s="5" t="str">
        <f t="shared" si="52"/>
        <v>TEAM 40</v>
      </c>
      <c r="Z93" s="5" t="str">
        <f t="shared" si="53"/>
        <v>TEAM 37</v>
      </c>
      <c r="AA93" s="36" t="s">
        <v>13</v>
      </c>
      <c r="AB93" s="1" t="str">
        <f t="shared" si="54"/>
        <v>40</v>
      </c>
      <c r="AC93" s="1" t="str">
        <f t="shared" si="55"/>
        <v>37</v>
      </c>
      <c r="AD93" s="1">
        <f t="shared" si="56"/>
        <v>50</v>
      </c>
      <c r="AE93" s="1">
        <f t="shared" si="57"/>
        <v>47</v>
      </c>
      <c r="AF93" s="5" t="str">
        <f t="shared" si="58"/>
        <v>TEAM 50</v>
      </c>
      <c r="AG93" s="5" t="str">
        <f t="shared" si="59"/>
        <v>TEAM 47</v>
      </c>
      <c r="AH93" s="27" t="s">
        <v>102</v>
      </c>
      <c r="AI93" s="1" t="str">
        <f t="shared" si="60"/>
        <v>50</v>
      </c>
      <c r="AJ93" s="1" t="str">
        <f t="shared" si="61"/>
        <v>47</v>
      </c>
      <c r="AK93" s="1">
        <f t="shared" si="62"/>
        <v>60</v>
      </c>
      <c r="AL93" s="1">
        <f t="shared" si="63"/>
        <v>57</v>
      </c>
      <c r="AM93" s="5" t="str">
        <f t="shared" si="64"/>
        <v>TEAM 60</v>
      </c>
      <c r="AN93" s="5" t="str">
        <f t="shared" si="65"/>
        <v>TEAM 57</v>
      </c>
      <c r="AO93" s="37" t="s">
        <v>103</v>
      </c>
      <c r="AP93" s="1" t="str">
        <f t="shared" si="66"/>
        <v>60</v>
      </c>
      <c r="AQ93" s="1" t="str">
        <f t="shared" si="67"/>
        <v>57</v>
      </c>
      <c r="AR93" s="1">
        <f t="shared" si="68"/>
        <v>70</v>
      </c>
      <c r="AS93" s="1">
        <f t="shared" si="69"/>
        <v>67</v>
      </c>
      <c r="AT93" s="5" t="str">
        <f t="shared" si="70"/>
        <v>TEAM 70</v>
      </c>
      <c r="AU93" s="5" t="str">
        <f t="shared" si="71"/>
        <v>TEAM 67</v>
      </c>
    </row>
    <row r="94" spans="1:47" ht="14" thickTop="1" thickBot="1" x14ac:dyDescent="0.35">
      <c r="A94" s="32" t="s">
        <v>10</v>
      </c>
      <c r="B94" s="5" t="s">
        <v>92</v>
      </c>
      <c r="C94" s="5" t="s">
        <v>96</v>
      </c>
      <c r="D94" s="33" t="s">
        <v>175</v>
      </c>
      <c r="E94" s="1" t="str">
        <f t="shared" si="72"/>
        <v xml:space="preserve"> 6</v>
      </c>
      <c r="F94" s="1" t="str">
        <f t="shared" si="72"/>
        <v xml:space="preserve"> 2</v>
      </c>
      <c r="G94" s="1">
        <f t="shared" si="73"/>
        <v>16</v>
      </c>
      <c r="H94" s="1">
        <f t="shared" si="73"/>
        <v>12</v>
      </c>
      <c r="I94" s="5" t="str">
        <f t="shared" si="74"/>
        <v>TEAM 16</v>
      </c>
      <c r="J94" s="5" t="str">
        <f t="shared" si="74"/>
        <v>TEAM 12</v>
      </c>
      <c r="K94" s="197" t="s">
        <v>155</v>
      </c>
      <c r="L94" s="197" t="s">
        <v>151</v>
      </c>
      <c r="M94" s="34" t="s">
        <v>11</v>
      </c>
      <c r="N94" s="1" t="str">
        <f t="shared" si="42"/>
        <v>16</v>
      </c>
      <c r="O94" s="1" t="str">
        <f t="shared" si="43"/>
        <v>12</v>
      </c>
      <c r="P94" s="1">
        <f t="shared" si="44"/>
        <v>26</v>
      </c>
      <c r="Q94" s="1">
        <f t="shared" si="45"/>
        <v>22</v>
      </c>
      <c r="R94" s="5" t="str">
        <f t="shared" si="46"/>
        <v>TEAM 26</v>
      </c>
      <c r="S94" s="5" t="str">
        <f t="shared" si="47"/>
        <v>TEAM 22</v>
      </c>
      <c r="T94" s="35" t="s">
        <v>12</v>
      </c>
      <c r="U94" s="1" t="str">
        <f t="shared" si="48"/>
        <v>26</v>
      </c>
      <c r="V94" s="1" t="str">
        <f t="shared" si="49"/>
        <v>22</v>
      </c>
      <c r="W94" s="1">
        <f t="shared" si="50"/>
        <v>36</v>
      </c>
      <c r="X94" s="1">
        <f t="shared" si="51"/>
        <v>32</v>
      </c>
      <c r="Y94" s="5" t="str">
        <f t="shared" si="52"/>
        <v>TEAM 36</v>
      </c>
      <c r="Z94" s="5" t="str">
        <f t="shared" si="53"/>
        <v>TEAM 32</v>
      </c>
      <c r="AA94" s="36" t="s">
        <v>13</v>
      </c>
      <c r="AB94" s="1" t="str">
        <f t="shared" si="54"/>
        <v>36</v>
      </c>
      <c r="AC94" s="1" t="str">
        <f t="shared" si="55"/>
        <v>32</v>
      </c>
      <c r="AD94" s="1">
        <f t="shared" si="56"/>
        <v>46</v>
      </c>
      <c r="AE94" s="1">
        <f t="shared" si="57"/>
        <v>42</v>
      </c>
      <c r="AF94" s="5" t="str">
        <f t="shared" si="58"/>
        <v>TEAM 46</v>
      </c>
      <c r="AG94" s="5" t="str">
        <f t="shared" si="59"/>
        <v>TEAM 42</v>
      </c>
      <c r="AH94" s="27" t="s">
        <v>102</v>
      </c>
      <c r="AI94" s="1" t="str">
        <f t="shared" si="60"/>
        <v>46</v>
      </c>
      <c r="AJ94" s="1" t="str">
        <f t="shared" si="61"/>
        <v>42</v>
      </c>
      <c r="AK94" s="1">
        <f t="shared" si="62"/>
        <v>56</v>
      </c>
      <c r="AL94" s="1">
        <f t="shared" si="63"/>
        <v>52</v>
      </c>
      <c r="AM94" s="5" t="str">
        <f t="shared" si="64"/>
        <v>TEAM 56</v>
      </c>
      <c r="AN94" s="5" t="str">
        <f t="shared" si="65"/>
        <v>TEAM 52</v>
      </c>
      <c r="AO94" s="37" t="s">
        <v>103</v>
      </c>
      <c r="AP94" s="1" t="str">
        <f t="shared" si="66"/>
        <v>56</v>
      </c>
      <c r="AQ94" s="1" t="str">
        <f t="shared" si="67"/>
        <v>52</v>
      </c>
      <c r="AR94" s="1">
        <f t="shared" si="68"/>
        <v>66</v>
      </c>
      <c r="AS94" s="1">
        <f t="shared" si="69"/>
        <v>62</v>
      </c>
      <c r="AT94" s="5" t="str">
        <f t="shared" si="70"/>
        <v>TEAM 66</v>
      </c>
      <c r="AU94" s="5" t="str">
        <f t="shared" si="71"/>
        <v>TEAM 62</v>
      </c>
    </row>
    <row r="95" spans="1:47" ht="13" thickTop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</sheetData>
  <customSheetViews>
    <customSheetView guid="{7C5E7431-A90F-4AC4-9A07-BA1041730F4D}" scale="85" topLeftCell="D58">
      <selection activeCell="AT5" sqref="AT5:AU94"/>
      <pageMargins left="0.75" right="0.75" top="1" bottom="1" header="0.5" footer="0.5"/>
      <pageSetup orientation="portrait" r:id="rId1"/>
      <headerFooter alignWithMargins="0"/>
    </customSheetView>
  </customSheetViews>
  <pageMargins left="0.75" right="0.75" top="1" bottom="1" header="0.5" footer="0.5"/>
  <pageSetup orientation="portrait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 codeName="Sheet12">
    <tabColor rgb="FF92D050"/>
  </sheetPr>
  <dimension ref="A1:AE870"/>
  <sheetViews>
    <sheetView topLeftCell="C1" zoomScale="85" zoomScaleNormal="85" workbookViewId="0">
      <selection activeCell="M304" sqref="M304"/>
    </sheetView>
  </sheetViews>
  <sheetFormatPr defaultColWidth="9.1796875" defaultRowHeight="12.5" x14ac:dyDescent="0.25"/>
  <cols>
    <col min="1" max="1" width="2.26953125" style="1" customWidth="1"/>
    <col min="2" max="2" width="11.26953125" style="1" customWidth="1"/>
    <col min="3" max="3" width="12.54296875" style="1" customWidth="1"/>
    <col min="4" max="4" width="13" style="1" customWidth="1"/>
    <col min="5" max="5" width="28.1796875" style="1" bestFit="1" customWidth="1"/>
    <col min="6" max="6" width="28.1796875" style="1" customWidth="1"/>
    <col min="7" max="7" width="7.26953125" style="1" customWidth="1"/>
    <col min="8" max="8" width="13.453125" style="1" customWidth="1"/>
    <col min="9" max="9" width="43.81640625" style="16" customWidth="1"/>
    <col min="10" max="10" width="51.1796875" style="1" customWidth="1"/>
    <col min="11" max="12" width="22.54296875" style="1" customWidth="1"/>
    <col min="13" max="14" width="16.81640625" style="1" customWidth="1"/>
    <col min="15" max="15" width="9.1796875" style="1" customWidth="1"/>
    <col min="16" max="16" width="22.453125" style="1" customWidth="1"/>
    <col min="17" max="17" width="28.81640625" style="1" customWidth="1"/>
    <col min="18" max="18" width="33.1796875" style="1" customWidth="1"/>
    <col min="19" max="19" width="9.1796875" style="1"/>
    <col min="20" max="20" width="9.1796875" style="1" customWidth="1"/>
    <col min="21" max="21" width="47.7265625" style="1" customWidth="1"/>
    <col min="22" max="22" width="9.1796875" style="1"/>
    <col min="23" max="23" width="8.7265625" style="1" bestFit="1" customWidth="1"/>
    <col min="24" max="24" width="37.54296875" style="1" customWidth="1"/>
    <col min="25" max="25" width="9.1796875" style="1"/>
    <col min="26" max="27" width="28.81640625" style="1" bestFit="1" customWidth="1"/>
    <col min="28" max="28" width="33.1796875" style="1" bestFit="1" customWidth="1"/>
    <col min="29" max="29" width="9.1796875" style="1"/>
    <col min="30" max="30" width="29.81640625" style="1" bestFit="1" customWidth="1"/>
    <col min="31" max="31" width="11.7265625" style="1" customWidth="1"/>
    <col min="32" max="16384" width="9.1796875" style="1"/>
  </cols>
  <sheetData>
    <row r="1" spans="1:31" ht="51" customHeight="1" x14ac:dyDescent="0.4">
      <c r="A1" s="134"/>
      <c r="B1" s="918" t="s">
        <v>208</v>
      </c>
      <c r="C1" s="919"/>
      <c r="D1" s="919"/>
      <c r="E1" s="919"/>
      <c r="F1" s="919"/>
      <c r="G1" s="919"/>
      <c r="H1" s="919"/>
      <c r="I1" s="919"/>
      <c r="J1" s="919"/>
      <c r="K1" s="16"/>
      <c r="M1" s="15" t="s">
        <v>177</v>
      </c>
      <c r="N1" s="15" t="s">
        <v>178</v>
      </c>
      <c r="P1" s="16" t="s">
        <v>179</v>
      </c>
      <c r="Q1" s="17" t="s">
        <v>180</v>
      </c>
      <c r="R1" s="17" t="s">
        <v>206</v>
      </c>
      <c r="T1" s="18" t="s">
        <v>181</v>
      </c>
      <c r="U1" s="19"/>
      <c r="V1" s="6" t="s">
        <v>182</v>
      </c>
      <c r="W1" s="16" t="s">
        <v>183</v>
      </c>
      <c r="X1" s="16" t="s">
        <v>184</v>
      </c>
      <c r="Z1" s="16" t="s">
        <v>179</v>
      </c>
      <c r="AA1" s="17" t="s">
        <v>180</v>
      </c>
      <c r="AB1" s="17" t="s">
        <v>207</v>
      </c>
      <c r="AD1" s="913" t="s">
        <v>223</v>
      </c>
      <c r="AE1" s="913"/>
    </row>
    <row r="2" spans="1:31" ht="11.25" customHeight="1" x14ac:dyDescent="0.4">
      <c r="A2" s="29"/>
      <c r="B2" s="30"/>
      <c r="C2" s="30"/>
      <c r="D2" s="30"/>
      <c r="E2" s="30"/>
      <c r="F2" s="30"/>
      <c r="G2" s="30"/>
      <c r="H2" s="30"/>
      <c r="I2" s="30"/>
      <c r="J2" s="30"/>
      <c r="K2" s="16"/>
      <c r="M2" s="15"/>
      <c r="N2" s="15"/>
      <c r="P2" s="16"/>
      <c r="Q2" s="17"/>
      <c r="R2" s="17"/>
      <c r="T2" s="18"/>
      <c r="U2" s="19"/>
      <c r="V2" s="6"/>
      <c r="W2" s="16"/>
      <c r="X2" s="16"/>
      <c r="Z2" s="16"/>
      <c r="AA2" s="16"/>
      <c r="AB2" s="16"/>
    </row>
    <row r="3" spans="1:31" ht="14.5" thickBot="1" x14ac:dyDescent="0.35">
      <c r="A3" s="133">
        <v>1</v>
      </c>
      <c r="B3" s="79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M3" s="1" t="s">
        <v>177</v>
      </c>
      <c r="N3" s="1" t="s">
        <v>178</v>
      </c>
    </row>
    <row r="4" spans="1:31" ht="15.5" thickTop="1" thickBot="1" x14ac:dyDescent="0.4">
      <c r="A4" s="22">
        <v>1</v>
      </c>
      <c r="B4" s="83"/>
      <c r="C4" s="95">
        <v>42827</v>
      </c>
      <c r="D4" s="34" t="s">
        <v>11</v>
      </c>
      <c r="E4" s="23" t="str">
        <f>VLOOKUP(M4,Teams,2)</f>
        <v xml:space="preserve">WILTON WARRIORS </v>
      </c>
      <c r="F4" s="24" t="str">
        <f>VLOOKUP(N4,Teams,2)</f>
        <v>NORWALK MARINERS</v>
      </c>
      <c r="G4" s="71"/>
      <c r="H4" s="94">
        <v>0.33333333333333331</v>
      </c>
      <c r="I4" s="24" t="str">
        <f>VLOOKUP(E4,fields,2)</f>
        <v>Lilly Field, Wilton</v>
      </c>
      <c r="J4" s="73" t="s">
        <v>222</v>
      </c>
      <c r="M4" s="5" t="s">
        <v>109</v>
      </c>
      <c r="N4" s="5" t="s">
        <v>104</v>
      </c>
    </row>
    <row r="5" spans="1:31" ht="15.5" thickTop="1" thickBot="1" x14ac:dyDescent="0.4">
      <c r="A5" s="22">
        <v>2</v>
      </c>
      <c r="B5" s="83"/>
      <c r="C5" s="95"/>
      <c r="D5" s="26" t="s">
        <v>0</v>
      </c>
      <c r="E5" s="24"/>
      <c r="F5" s="71"/>
      <c r="G5" s="91"/>
      <c r="H5" s="94"/>
      <c r="I5" s="73"/>
      <c r="J5" s="73"/>
      <c r="M5" s="5"/>
      <c r="N5" s="5"/>
    </row>
    <row r="6" spans="1:31" ht="12.75" customHeight="1" thickTop="1" thickBot="1" x14ac:dyDescent="0.4">
      <c r="A6" s="22">
        <v>3</v>
      </c>
      <c r="B6" s="22">
        <v>1</v>
      </c>
      <c r="C6" s="95">
        <v>42834</v>
      </c>
      <c r="D6" s="32" t="s">
        <v>10</v>
      </c>
      <c r="E6" s="23" t="str">
        <f t="shared" ref="E6:F10" si="0">VLOOKUP(M6,Teams,2)</f>
        <v>NEWINGTON PORTUGUESE 30</v>
      </c>
      <c r="F6" s="24" t="str">
        <f t="shared" si="0"/>
        <v>ECUACHAMOS FC</v>
      </c>
      <c r="G6" s="71"/>
      <c r="H6" s="94">
        <v>0.33333333333333331</v>
      </c>
      <c r="I6" s="24" t="str">
        <f>VLOOKUP(E6,fields,2)</f>
        <v>Martin Kellogg, Newington</v>
      </c>
      <c r="J6" s="73"/>
      <c r="M6" s="5" t="s">
        <v>92</v>
      </c>
      <c r="N6" s="5" t="s">
        <v>93</v>
      </c>
      <c r="P6" s="20" t="s">
        <v>209</v>
      </c>
      <c r="Q6" s="7" t="s">
        <v>209</v>
      </c>
      <c r="R6" s="88" t="s">
        <v>91</v>
      </c>
      <c r="T6" s="4" t="s">
        <v>97</v>
      </c>
      <c r="U6" s="11" t="s">
        <v>56</v>
      </c>
      <c r="V6" s="1">
        <v>1</v>
      </c>
      <c r="W6" s="4" t="s">
        <v>97</v>
      </c>
      <c r="X6" s="11" t="s">
        <v>56</v>
      </c>
      <c r="Z6" s="20" t="s">
        <v>209</v>
      </c>
      <c r="AD6" s="11" t="s">
        <v>209</v>
      </c>
      <c r="AE6" s="92">
        <v>0.41666666666666669</v>
      </c>
    </row>
    <row r="7" spans="1:31" ht="12.75" customHeight="1" thickTop="1" thickBot="1" x14ac:dyDescent="0.4">
      <c r="A7" s="22">
        <v>4</v>
      </c>
      <c r="B7" s="22">
        <v>1</v>
      </c>
      <c r="C7" s="95">
        <v>42834</v>
      </c>
      <c r="D7" s="32" t="s">
        <v>10</v>
      </c>
      <c r="E7" s="23" t="str">
        <f t="shared" si="0"/>
        <v>SHELTON FC</v>
      </c>
      <c r="F7" s="24" t="str">
        <f t="shared" si="0"/>
        <v>MILFORD TUESDAY</v>
      </c>
      <c r="G7" s="71"/>
      <c r="H7" s="94">
        <f>VLOOKUP(E7,START_TIMES,2)</f>
        <v>0.33333333333333331</v>
      </c>
      <c r="I7" s="24" t="str">
        <f>VLOOKUP(E7,fields,2)</f>
        <v>Nike Site, Shelton</v>
      </c>
      <c r="J7" s="73" t="s">
        <v>0</v>
      </c>
      <c r="M7" s="5" t="s">
        <v>95</v>
      </c>
      <c r="N7" s="5" t="s">
        <v>94</v>
      </c>
      <c r="P7" s="11" t="s">
        <v>55</v>
      </c>
      <c r="Q7" s="7" t="s">
        <v>55</v>
      </c>
      <c r="R7" s="7" t="s">
        <v>61</v>
      </c>
      <c r="T7" s="4" t="s">
        <v>101</v>
      </c>
      <c r="U7" s="13" t="s">
        <v>211</v>
      </c>
      <c r="V7" s="1">
        <v>2</v>
      </c>
      <c r="W7" s="4" t="s">
        <v>96</v>
      </c>
      <c r="X7" s="11" t="s">
        <v>21</v>
      </c>
      <c r="Z7" s="11" t="s">
        <v>55</v>
      </c>
      <c r="AA7" s="7" t="s">
        <v>55</v>
      </c>
      <c r="AB7" s="3" t="s">
        <v>61</v>
      </c>
      <c r="AD7" s="10" t="s">
        <v>55</v>
      </c>
      <c r="AE7" s="92">
        <v>0.33333333333333331</v>
      </c>
    </row>
    <row r="8" spans="1:31" ht="12.75" customHeight="1" thickTop="1" thickBot="1" x14ac:dyDescent="0.4">
      <c r="A8" s="22">
        <v>5</v>
      </c>
      <c r="B8" s="22">
        <v>1</v>
      </c>
      <c r="C8" s="95">
        <v>42834</v>
      </c>
      <c r="D8" s="32" t="s">
        <v>10</v>
      </c>
      <c r="E8" s="23" t="str">
        <f t="shared" si="0"/>
        <v>CLINTON FC</v>
      </c>
      <c r="F8" s="24" t="str">
        <f t="shared" si="0"/>
        <v>DANBURY UNITED 30</v>
      </c>
      <c r="G8" s="71"/>
      <c r="H8" s="94">
        <f>VLOOKUP(E8,START_TIMES,2)</f>
        <v>0.41666666666666702</v>
      </c>
      <c r="I8" s="24" t="str">
        <f>VLOOKUP(E8,fields,2)</f>
        <v>Indian River Sports Complex, Clinton</v>
      </c>
      <c r="J8" s="73"/>
      <c r="M8" s="5" t="s">
        <v>97</v>
      </c>
      <c r="N8" s="5" t="s">
        <v>96</v>
      </c>
      <c r="P8" s="11" t="s">
        <v>198</v>
      </c>
      <c r="Q8" s="7" t="s">
        <v>198</v>
      </c>
      <c r="R8" s="7" t="s">
        <v>62</v>
      </c>
      <c r="T8" s="4" t="s">
        <v>150</v>
      </c>
      <c r="U8" s="13" t="s">
        <v>209</v>
      </c>
      <c r="V8" s="1">
        <v>3</v>
      </c>
      <c r="W8" s="4" t="s">
        <v>93</v>
      </c>
      <c r="X8" s="11" t="s">
        <v>57</v>
      </c>
      <c r="Z8" s="11" t="s">
        <v>198</v>
      </c>
      <c r="AA8" s="7" t="s">
        <v>198</v>
      </c>
      <c r="AB8" s="3" t="s">
        <v>62</v>
      </c>
      <c r="AD8" s="10" t="s">
        <v>198</v>
      </c>
      <c r="AE8" s="92">
        <v>0.41666666666666669</v>
      </c>
    </row>
    <row r="9" spans="1:31" ht="12.75" customHeight="1" thickTop="1" thickBot="1" x14ac:dyDescent="0.4">
      <c r="A9" s="22">
        <v>6</v>
      </c>
      <c r="B9" s="22">
        <v>1</v>
      </c>
      <c r="C9" s="95">
        <v>42834</v>
      </c>
      <c r="D9" s="32" t="s">
        <v>10</v>
      </c>
      <c r="E9" s="23" t="str">
        <f t="shared" si="0"/>
        <v>NORTH BRANFORD 30</v>
      </c>
      <c r="F9" s="24" t="str">
        <f t="shared" si="0"/>
        <v>GREENWICH ARSENAL 30</v>
      </c>
      <c r="G9" s="71"/>
      <c r="H9" s="94">
        <f>VLOOKUP(E9,START_TIMES,2)</f>
        <v>0.41666666666666702</v>
      </c>
      <c r="I9" s="24" t="str">
        <f>VLOOKUP(E9,fields,2)</f>
        <v>Northford Park, North Branford</v>
      </c>
      <c r="J9" s="73" t="s">
        <v>0</v>
      </c>
      <c r="M9" s="5" t="s">
        <v>98</v>
      </c>
      <c r="N9" s="5" t="s">
        <v>99</v>
      </c>
      <c r="P9" s="10" t="s">
        <v>199</v>
      </c>
      <c r="Q9" s="7" t="s">
        <v>199</v>
      </c>
      <c r="R9" s="7" t="s">
        <v>62</v>
      </c>
      <c r="T9" s="4" t="s">
        <v>151</v>
      </c>
      <c r="U9" s="10" t="s">
        <v>55</v>
      </c>
      <c r="V9" s="1">
        <v>4</v>
      </c>
      <c r="W9" s="4" t="s">
        <v>99</v>
      </c>
      <c r="X9" s="13" t="s">
        <v>196</v>
      </c>
      <c r="Z9" s="10" t="s">
        <v>199</v>
      </c>
      <c r="AA9" s="7" t="s">
        <v>199</v>
      </c>
      <c r="AB9" s="7" t="s">
        <v>62</v>
      </c>
      <c r="AD9" s="11" t="s">
        <v>199</v>
      </c>
      <c r="AE9" s="92">
        <v>0.41666666666666669</v>
      </c>
    </row>
    <row r="10" spans="1:31" ht="12.75" customHeight="1" thickTop="1" thickBot="1" x14ac:dyDescent="0.4">
      <c r="A10" s="22">
        <v>7</v>
      </c>
      <c r="B10" s="22">
        <v>1</v>
      </c>
      <c r="C10" s="95">
        <v>42834</v>
      </c>
      <c r="D10" s="32" t="s">
        <v>10</v>
      </c>
      <c r="E10" s="23" t="str">
        <f t="shared" si="0"/>
        <v>POLONEZ UNITED</v>
      </c>
      <c r="F10" s="24" t="str">
        <f t="shared" si="0"/>
        <v>VASCO DA GAMA 30</v>
      </c>
      <c r="G10" s="71"/>
      <c r="H10" s="94">
        <f>VLOOKUP(E10,START_TIMES,2)</f>
        <v>0.375</v>
      </c>
      <c r="I10" s="24" t="str">
        <f>VLOOKUP(E10,fields,2)</f>
        <v>Cromwell MS, Cromwell</v>
      </c>
      <c r="J10" s="73" t="s">
        <v>0</v>
      </c>
      <c r="M10" s="5" t="s">
        <v>100</v>
      </c>
      <c r="N10" s="5" t="s">
        <v>101</v>
      </c>
      <c r="P10" s="13" t="s">
        <v>191</v>
      </c>
      <c r="Q10" s="7" t="s">
        <v>191</v>
      </c>
      <c r="R10" s="7" t="s">
        <v>62</v>
      </c>
      <c r="T10" s="4" t="s">
        <v>152</v>
      </c>
      <c r="U10" s="10" t="s">
        <v>20</v>
      </c>
      <c r="V10" s="1">
        <v>5</v>
      </c>
      <c r="W10" s="4" t="s">
        <v>94</v>
      </c>
      <c r="X10" s="10" t="s">
        <v>19</v>
      </c>
      <c r="Z10" s="13" t="s">
        <v>191</v>
      </c>
      <c r="AA10" s="7" t="s">
        <v>191</v>
      </c>
      <c r="AB10" s="14" t="s">
        <v>62</v>
      </c>
      <c r="AD10" s="11" t="s">
        <v>191</v>
      </c>
      <c r="AE10" s="92">
        <v>0.41666666666666702</v>
      </c>
    </row>
    <row r="11" spans="1:31" ht="12.75" customHeight="1" thickTop="1" thickBot="1" x14ac:dyDescent="0.4">
      <c r="A11" s="22">
        <v>8</v>
      </c>
      <c r="B11" s="22" t="s">
        <v>0</v>
      </c>
      <c r="C11" s="95"/>
      <c r="D11" s="26" t="s">
        <v>0</v>
      </c>
      <c r="E11" s="23"/>
      <c r="F11" s="24"/>
      <c r="G11" s="71"/>
      <c r="H11" s="94"/>
      <c r="I11" s="24"/>
      <c r="J11" s="73"/>
      <c r="M11" s="5"/>
      <c r="N11" s="5"/>
      <c r="O11" s="1" t="s">
        <v>0</v>
      </c>
      <c r="P11" s="10" t="s">
        <v>56</v>
      </c>
      <c r="Q11" s="3" t="s">
        <v>56</v>
      </c>
      <c r="R11" s="7" t="s">
        <v>535</v>
      </c>
      <c r="T11" s="4" t="s">
        <v>153</v>
      </c>
      <c r="U11" s="13" t="s">
        <v>213</v>
      </c>
      <c r="V11" s="1">
        <v>6</v>
      </c>
      <c r="W11" s="4" t="s">
        <v>92</v>
      </c>
      <c r="X11" s="11" t="s">
        <v>58</v>
      </c>
      <c r="Z11" s="10" t="s">
        <v>56</v>
      </c>
      <c r="AA11" s="3" t="s">
        <v>56</v>
      </c>
      <c r="AB11" s="7" t="s">
        <v>535</v>
      </c>
      <c r="AD11" s="20" t="s">
        <v>56</v>
      </c>
      <c r="AE11" s="92">
        <v>0.41666666666666702</v>
      </c>
    </row>
    <row r="12" spans="1:31" ht="12.75" customHeight="1" thickTop="1" thickBot="1" x14ac:dyDescent="0.4">
      <c r="A12" s="22">
        <v>9</v>
      </c>
      <c r="B12" s="22">
        <v>1</v>
      </c>
      <c r="C12" s="95">
        <v>42834</v>
      </c>
      <c r="D12" s="33" t="s">
        <v>175</v>
      </c>
      <c r="E12" s="23" t="str">
        <f t="shared" ref="E12:F16" si="1">VLOOKUP(M12,Teams,2)</f>
        <v>MILFORD AMIGOS</v>
      </c>
      <c r="F12" s="24" t="str">
        <f t="shared" si="1"/>
        <v>CLUB NAPOLI 30</v>
      </c>
      <c r="G12" s="71"/>
      <c r="H12" s="94">
        <f>VLOOKUP(E12,START_TIMES,2)</f>
        <v>0.33333333333333331</v>
      </c>
      <c r="I12" s="24" t="str">
        <f>VLOOKUP(E12,fields,2)</f>
        <v>Pease Road, Woodbridge</v>
      </c>
      <c r="J12" s="73"/>
      <c r="M12" s="5" t="s">
        <v>155</v>
      </c>
      <c r="N12" s="5" t="s">
        <v>152</v>
      </c>
      <c r="P12" s="16" t="s">
        <v>20</v>
      </c>
      <c r="Q12" s="7" t="s">
        <v>20</v>
      </c>
      <c r="R12" s="14" t="s">
        <v>62</v>
      </c>
      <c r="T12" s="4" t="s">
        <v>154</v>
      </c>
      <c r="U12" s="11" t="s">
        <v>51</v>
      </c>
      <c r="V12" s="1">
        <v>7</v>
      </c>
      <c r="W12" s="4" t="s">
        <v>98</v>
      </c>
      <c r="X12" s="11" t="s">
        <v>16</v>
      </c>
      <c r="Z12" s="16" t="s">
        <v>20</v>
      </c>
      <c r="AA12" s="7" t="s">
        <v>20</v>
      </c>
      <c r="AB12" s="3" t="s">
        <v>62</v>
      </c>
      <c r="AD12" s="13" t="s">
        <v>20</v>
      </c>
      <c r="AE12" s="92">
        <v>0.41666666666666702</v>
      </c>
    </row>
    <row r="13" spans="1:31" ht="12.75" customHeight="1" thickTop="1" thickBot="1" x14ac:dyDescent="0.4">
      <c r="A13" s="22">
        <v>10</v>
      </c>
      <c r="B13" s="22">
        <v>1</v>
      </c>
      <c r="C13" s="95">
        <v>42834</v>
      </c>
      <c r="D13" s="33" t="s">
        <v>175</v>
      </c>
      <c r="E13" s="23" t="str">
        <f t="shared" si="1"/>
        <v>STAMFORD FC</v>
      </c>
      <c r="F13" s="24" t="str">
        <f t="shared" si="1"/>
        <v>LITCHFIELD COUNTY BLUES</v>
      </c>
      <c r="G13" s="71"/>
      <c r="H13" s="94">
        <f>VLOOKUP(E13,START_TIMES,2)</f>
        <v>0.41666666666666702</v>
      </c>
      <c r="I13" s="24" t="str">
        <f>VLOOKUP(E13,fields,2)</f>
        <v>West Beach Fields, Stamford</v>
      </c>
      <c r="J13" s="73"/>
      <c r="M13" s="5" t="s">
        <v>158</v>
      </c>
      <c r="N13" s="5" t="s">
        <v>154</v>
      </c>
      <c r="P13" s="11" t="s">
        <v>173</v>
      </c>
      <c r="Q13" s="3" t="s">
        <v>173</v>
      </c>
      <c r="R13" s="7" t="s">
        <v>63</v>
      </c>
      <c r="T13" s="4" t="s">
        <v>155</v>
      </c>
      <c r="U13" s="10" t="s">
        <v>52</v>
      </c>
      <c r="V13" s="1">
        <v>8</v>
      </c>
      <c r="W13" s="4" t="s">
        <v>100</v>
      </c>
      <c r="X13" s="11" t="s">
        <v>17</v>
      </c>
      <c r="Z13" s="11" t="s">
        <v>173</v>
      </c>
      <c r="AA13" s="3" t="s">
        <v>173</v>
      </c>
      <c r="AB13" s="7" t="s">
        <v>63</v>
      </c>
      <c r="AD13" s="11" t="s">
        <v>173</v>
      </c>
      <c r="AE13" s="92">
        <v>0.41666666666666702</v>
      </c>
    </row>
    <row r="14" spans="1:31" ht="12.75" customHeight="1" thickTop="1" thickBot="1" x14ac:dyDescent="0.4">
      <c r="A14" s="22">
        <v>11</v>
      </c>
      <c r="B14" s="22">
        <v>1</v>
      </c>
      <c r="C14" s="95">
        <v>42834</v>
      </c>
      <c r="D14" s="33" t="s">
        <v>175</v>
      </c>
      <c r="E14" s="23" t="str">
        <f t="shared" si="1"/>
        <v>CASEUS NEW HAVEN FC</v>
      </c>
      <c r="F14" s="24" t="str">
        <f t="shared" si="1"/>
        <v>BYE</v>
      </c>
      <c r="G14" s="71"/>
      <c r="H14" s="94">
        <f>VLOOKUP(E14,START_TIMES,2)</f>
        <v>0.33333333333333331</v>
      </c>
      <c r="I14" s="24" t="str">
        <f>VLOOKUP(E14,fields,2)</f>
        <v>Strong Stadium, West Haven</v>
      </c>
      <c r="J14" s="73"/>
      <c r="M14" s="5" t="s">
        <v>151</v>
      </c>
      <c r="N14" s="5" t="s">
        <v>150</v>
      </c>
      <c r="P14" s="11" t="s">
        <v>21</v>
      </c>
      <c r="Q14" s="7" t="s">
        <v>21</v>
      </c>
      <c r="R14" s="7" t="s">
        <v>176</v>
      </c>
      <c r="T14" s="4" t="s">
        <v>156</v>
      </c>
      <c r="U14" s="16" t="s">
        <v>53</v>
      </c>
      <c r="V14" s="1">
        <v>9</v>
      </c>
      <c r="W14" s="4" t="s">
        <v>95</v>
      </c>
      <c r="X14" s="20" t="s">
        <v>217</v>
      </c>
      <c r="Z14" s="11" t="s">
        <v>21</v>
      </c>
      <c r="AA14" s="7" t="s">
        <v>21</v>
      </c>
      <c r="AB14" s="7" t="s">
        <v>176</v>
      </c>
      <c r="AD14" s="10" t="s">
        <v>21</v>
      </c>
      <c r="AE14" s="92">
        <v>0.375</v>
      </c>
    </row>
    <row r="15" spans="1:31" ht="12.75" customHeight="1" thickTop="1" thickBot="1" x14ac:dyDescent="0.4">
      <c r="A15" s="22">
        <v>12</v>
      </c>
      <c r="B15" s="22">
        <v>1</v>
      </c>
      <c r="C15" s="95">
        <v>42834</v>
      </c>
      <c r="D15" s="33" t="s">
        <v>175</v>
      </c>
      <c r="E15" s="23" t="str">
        <f t="shared" si="1"/>
        <v>NAUGATUCK FUSION</v>
      </c>
      <c r="F15" s="24" t="str">
        <f t="shared" si="1"/>
        <v>HENRY  REID FC 30</v>
      </c>
      <c r="G15" s="71"/>
      <c r="H15" s="94">
        <f>VLOOKUP(E15,START_TIMES,2)</f>
        <v>0.41666666666666702</v>
      </c>
      <c r="I15" s="24" t="str">
        <f>VLOOKUP(E15,fields,2)</f>
        <v>City Hill MS, Naugatuck</v>
      </c>
      <c r="J15" s="73"/>
      <c r="M15" s="5" t="s">
        <v>156</v>
      </c>
      <c r="N15" s="5" t="s">
        <v>153</v>
      </c>
      <c r="P15" s="11" t="s">
        <v>27</v>
      </c>
      <c r="Q15" s="9" t="s">
        <v>27</v>
      </c>
      <c r="R15" s="7" t="s">
        <v>176</v>
      </c>
      <c r="T15" s="4" t="s">
        <v>157</v>
      </c>
      <c r="U15" s="11" t="s">
        <v>14</v>
      </c>
      <c r="V15" s="1">
        <v>10</v>
      </c>
      <c r="W15" s="4" t="s">
        <v>101</v>
      </c>
      <c r="X15" s="13" t="s">
        <v>211</v>
      </c>
      <c r="Z15" s="11" t="s">
        <v>27</v>
      </c>
      <c r="AA15" s="9" t="s">
        <v>27</v>
      </c>
      <c r="AB15" s="7" t="s">
        <v>176</v>
      </c>
      <c r="AD15" s="11" t="s">
        <v>27</v>
      </c>
      <c r="AE15" s="92">
        <v>0.45833333333333331</v>
      </c>
    </row>
    <row r="16" spans="1:31" ht="12.75" customHeight="1" thickTop="1" thickBot="1" x14ac:dyDescent="0.4">
      <c r="A16" s="22">
        <v>13</v>
      </c>
      <c r="B16" s="22">
        <v>1</v>
      </c>
      <c r="C16" s="95">
        <v>42834</v>
      </c>
      <c r="D16" s="33" t="s">
        <v>175</v>
      </c>
      <c r="E16" s="23" t="str">
        <f t="shared" si="1"/>
        <v>NEWTOWN SALTY DOGS</v>
      </c>
      <c r="F16" s="24" t="str">
        <f t="shared" si="1"/>
        <v>WATERTOWN GEEZERS</v>
      </c>
      <c r="G16" s="71"/>
      <c r="H16" s="94">
        <f>VLOOKUP(E16,START_TIMES,2)</f>
        <v>0.33333333333333331</v>
      </c>
      <c r="I16" s="24" t="str">
        <f>VLOOKUP(E16,fields,2)</f>
        <v>Treadwell Park, Newtown</v>
      </c>
      <c r="J16" s="73"/>
      <c r="K16" s="16" t="s">
        <v>0</v>
      </c>
      <c r="M16" s="5" t="s">
        <v>157</v>
      </c>
      <c r="N16" s="5" t="s">
        <v>159</v>
      </c>
      <c r="P16" s="11" t="s">
        <v>40</v>
      </c>
      <c r="Q16" s="3" t="s">
        <v>40</v>
      </c>
      <c r="R16" s="7" t="s">
        <v>610</v>
      </c>
      <c r="S16" s="90" t="s">
        <v>221</v>
      </c>
      <c r="T16" s="4" t="s">
        <v>158</v>
      </c>
      <c r="U16" s="11" t="s">
        <v>54</v>
      </c>
      <c r="V16" s="1">
        <v>11</v>
      </c>
      <c r="W16" s="4" t="s">
        <v>150</v>
      </c>
      <c r="X16" s="13" t="s">
        <v>209</v>
      </c>
      <c r="Z16" s="11" t="s">
        <v>40</v>
      </c>
      <c r="AA16" s="3" t="s">
        <v>40</v>
      </c>
      <c r="AB16" s="7" t="s">
        <v>610</v>
      </c>
      <c r="AD16" s="11" t="s">
        <v>40</v>
      </c>
      <c r="AE16" s="92">
        <v>0.375</v>
      </c>
    </row>
    <row r="17" spans="1:31" ht="12.75" customHeight="1" thickTop="1" thickBot="1" x14ac:dyDescent="0.4">
      <c r="A17" s="22">
        <v>14</v>
      </c>
      <c r="B17" s="22"/>
      <c r="C17" s="95"/>
      <c r="D17" s="26" t="s">
        <v>0</v>
      </c>
      <c r="E17" s="23"/>
      <c r="F17" s="24"/>
      <c r="G17" s="71"/>
      <c r="H17" s="94"/>
      <c r="I17" s="24"/>
      <c r="J17" s="73"/>
      <c r="K17" s="16" t="s">
        <v>0</v>
      </c>
      <c r="M17" s="5"/>
      <c r="N17" s="5"/>
      <c r="P17" s="10" t="s">
        <v>33</v>
      </c>
      <c r="Q17" s="3" t="s">
        <v>33</v>
      </c>
      <c r="R17" s="7" t="s">
        <v>601</v>
      </c>
      <c r="T17" s="4" t="s">
        <v>96</v>
      </c>
      <c r="U17" s="11" t="s">
        <v>21</v>
      </c>
      <c r="V17" s="1">
        <v>12</v>
      </c>
      <c r="W17" s="4" t="s">
        <v>151</v>
      </c>
      <c r="X17" s="10" t="s">
        <v>55</v>
      </c>
      <c r="Z17" s="10" t="s">
        <v>33</v>
      </c>
      <c r="AA17" s="3" t="s">
        <v>33</v>
      </c>
      <c r="AB17" s="7" t="s">
        <v>601</v>
      </c>
      <c r="AD17" s="20" t="s">
        <v>33</v>
      </c>
      <c r="AE17" s="92">
        <v>0.41666666666666702</v>
      </c>
    </row>
    <row r="18" spans="1:31" ht="12.75" customHeight="1" thickTop="1" thickBot="1" x14ac:dyDescent="0.4">
      <c r="A18" s="22">
        <v>15</v>
      </c>
      <c r="B18" s="22">
        <v>1</v>
      </c>
      <c r="C18" s="95">
        <v>42834</v>
      </c>
      <c r="D18" s="34" t="s">
        <v>11</v>
      </c>
      <c r="E18" s="23" t="str">
        <f t="shared" ref="E18:F22" si="2">VLOOKUP(M18,Teams,2)</f>
        <v xml:space="preserve">WILTON WARRIORS </v>
      </c>
      <c r="F18" s="24" t="str">
        <f t="shared" si="2"/>
        <v>NORWALK MARINERS</v>
      </c>
      <c r="G18" s="76" t="s">
        <v>204</v>
      </c>
      <c r="H18" s="94">
        <f>VLOOKUP(E18,START_TIMES,2)</f>
        <v>0.41666666666666702</v>
      </c>
      <c r="I18" s="24" t="str">
        <f>VLOOKUP(E18,fields,2)</f>
        <v>Lilly Field, Wilton</v>
      </c>
      <c r="J18" s="73" t="s">
        <v>224</v>
      </c>
      <c r="M18" s="5" t="s">
        <v>109</v>
      </c>
      <c r="N18" s="5" t="s">
        <v>104</v>
      </c>
      <c r="P18" s="11" t="s">
        <v>45</v>
      </c>
      <c r="Q18" s="3" t="s">
        <v>45</v>
      </c>
      <c r="R18" s="8" t="s">
        <v>71</v>
      </c>
      <c r="T18" s="4" t="s">
        <v>159</v>
      </c>
      <c r="U18" s="13" t="s">
        <v>210</v>
      </c>
      <c r="V18" s="1">
        <v>13</v>
      </c>
      <c r="W18" s="4" t="s">
        <v>152</v>
      </c>
      <c r="X18" s="10" t="s">
        <v>20</v>
      </c>
      <c r="Z18" s="11" t="s">
        <v>45</v>
      </c>
      <c r="AA18" s="3" t="s">
        <v>45</v>
      </c>
      <c r="AB18" s="8" t="s">
        <v>71</v>
      </c>
      <c r="AD18" s="10" t="s">
        <v>45</v>
      </c>
      <c r="AE18" s="92">
        <v>0.41666666666666702</v>
      </c>
    </row>
    <row r="19" spans="1:31" ht="12.75" customHeight="1" thickTop="1" thickBot="1" x14ac:dyDescent="0.4">
      <c r="A19" s="22">
        <v>16</v>
      </c>
      <c r="B19" s="22">
        <v>1</v>
      </c>
      <c r="C19" s="95">
        <v>42834</v>
      </c>
      <c r="D19" s="34" t="s">
        <v>11</v>
      </c>
      <c r="E19" s="23" t="str">
        <f t="shared" si="2"/>
        <v>FAIRFIELD GAC</v>
      </c>
      <c r="F19" s="24" t="str">
        <f t="shared" si="2"/>
        <v>CHESHIRE AZZURRI 40</v>
      </c>
      <c r="G19" s="71"/>
      <c r="H19" s="94">
        <f>VLOOKUP(E19,START_TIMES,2)</f>
        <v>0.41666666666666702</v>
      </c>
      <c r="I19" s="24" t="str">
        <f>VLOOKUP(E19,fields,2)</f>
        <v>Ludlowe HS, Fairfield</v>
      </c>
      <c r="J19" s="73"/>
      <c r="M19" s="5" t="s">
        <v>162</v>
      </c>
      <c r="N19" s="5" t="s">
        <v>160</v>
      </c>
      <c r="P19" s="10" t="s">
        <v>57</v>
      </c>
      <c r="Q19" s="3" t="s">
        <v>57</v>
      </c>
      <c r="R19" s="7" t="s">
        <v>601</v>
      </c>
      <c r="T19" s="4" t="s">
        <v>160</v>
      </c>
      <c r="U19" s="13" t="s">
        <v>198</v>
      </c>
      <c r="V19" s="1">
        <v>14</v>
      </c>
      <c r="W19" s="4" t="s">
        <v>153</v>
      </c>
      <c r="X19" s="13" t="s">
        <v>213</v>
      </c>
      <c r="Z19" s="10" t="s">
        <v>57</v>
      </c>
      <c r="AA19" s="3" t="s">
        <v>57</v>
      </c>
      <c r="AB19" s="7" t="s">
        <v>601</v>
      </c>
      <c r="AD19" s="11" t="s">
        <v>57</v>
      </c>
      <c r="AE19" s="92">
        <v>0.41666666666666702</v>
      </c>
    </row>
    <row r="20" spans="1:31" ht="12.75" customHeight="1" thickTop="1" thickBot="1" x14ac:dyDescent="0.4">
      <c r="A20" s="22">
        <v>17</v>
      </c>
      <c r="B20" s="22">
        <v>1</v>
      </c>
      <c r="C20" s="95">
        <v>42834</v>
      </c>
      <c r="D20" s="34" t="s">
        <v>11</v>
      </c>
      <c r="E20" s="23" t="str">
        <f t="shared" si="2"/>
        <v>GREENWICH PUMAS</v>
      </c>
      <c r="F20" s="24" t="str">
        <f t="shared" si="2"/>
        <v>VASCO DA GAMA 40</v>
      </c>
      <c r="G20" s="71"/>
      <c r="H20" s="94">
        <v>0.33333333333333331</v>
      </c>
      <c r="I20" s="24" t="str">
        <f>VLOOKUP(E20,fields,2)</f>
        <v>tbd</v>
      </c>
      <c r="J20" s="73"/>
      <c r="M20" s="5" t="s">
        <v>163</v>
      </c>
      <c r="N20" s="5" t="s">
        <v>107</v>
      </c>
      <c r="P20" s="11" t="s">
        <v>171</v>
      </c>
      <c r="Q20" s="3" t="s">
        <v>171</v>
      </c>
      <c r="R20" s="14" t="s">
        <v>68</v>
      </c>
      <c r="T20" s="4" t="s">
        <v>161</v>
      </c>
      <c r="U20" s="11" t="s">
        <v>27</v>
      </c>
      <c r="V20" s="1">
        <v>15</v>
      </c>
      <c r="W20" s="4" t="s">
        <v>154</v>
      </c>
      <c r="X20" s="11" t="s">
        <v>51</v>
      </c>
      <c r="Z20" s="11" t="s">
        <v>171</v>
      </c>
      <c r="AA20" s="3" t="s">
        <v>171</v>
      </c>
      <c r="AB20" s="14" t="s">
        <v>68</v>
      </c>
      <c r="AD20" s="11" t="s">
        <v>171</v>
      </c>
      <c r="AE20" s="92">
        <v>0.41666666666666702</v>
      </c>
    </row>
    <row r="21" spans="1:31" ht="12.75" customHeight="1" thickTop="1" thickBot="1" x14ac:dyDescent="0.4">
      <c r="A21" s="22">
        <v>18</v>
      </c>
      <c r="B21" s="22">
        <v>1</v>
      </c>
      <c r="C21" s="95">
        <v>42834</v>
      </c>
      <c r="D21" s="34" t="s">
        <v>11</v>
      </c>
      <c r="E21" s="23" t="str">
        <f t="shared" si="2"/>
        <v>WATERBURY ALBANIANS</v>
      </c>
      <c r="F21" s="24" t="str">
        <f t="shared" si="2"/>
        <v>RIDGEFIELD KICKS</v>
      </c>
      <c r="G21" s="71"/>
      <c r="H21" s="94">
        <f>VLOOKUP(E21,START_TIMES,2)</f>
        <v>0.375</v>
      </c>
      <c r="I21" s="24" t="str">
        <f>VLOOKUP(E21,fields,2)</f>
        <v>Wilby HS, Waterbury</v>
      </c>
      <c r="J21" s="73"/>
      <c r="M21" s="5" t="s">
        <v>108</v>
      </c>
      <c r="N21" s="5" t="s">
        <v>105</v>
      </c>
      <c r="P21" s="11" t="s">
        <v>28</v>
      </c>
      <c r="Q21" s="3" t="s">
        <v>28</v>
      </c>
      <c r="R21" s="7" t="s">
        <v>74</v>
      </c>
      <c r="T21" s="4" t="s">
        <v>162</v>
      </c>
      <c r="U21" s="10" t="s">
        <v>28</v>
      </c>
      <c r="V21" s="1">
        <v>16</v>
      </c>
      <c r="W21" s="4" t="s">
        <v>155</v>
      </c>
      <c r="X21" s="10" t="s">
        <v>52</v>
      </c>
      <c r="Z21" s="11" t="s">
        <v>28</v>
      </c>
      <c r="AA21" s="3" t="s">
        <v>28</v>
      </c>
      <c r="AB21" s="7" t="s">
        <v>74</v>
      </c>
      <c r="AD21" s="11" t="s">
        <v>28</v>
      </c>
      <c r="AE21" s="92">
        <v>0.41666666666666702</v>
      </c>
    </row>
    <row r="22" spans="1:31" ht="12.75" customHeight="1" thickTop="1" thickBot="1" x14ac:dyDescent="0.4">
      <c r="A22" s="22">
        <v>19</v>
      </c>
      <c r="B22" s="22">
        <v>1</v>
      </c>
      <c r="C22" s="95">
        <v>42834</v>
      </c>
      <c r="D22" s="34" t="s">
        <v>11</v>
      </c>
      <c r="E22" s="23" t="str">
        <f t="shared" si="2"/>
        <v>DANBURY UNITED 40</v>
      </c>
      <c r="F22" s="24" t="str">
        <f t="shared" si="2"/>
        <v>STORM FC</v>
      </c>
      <c r="G22" s="71"/>
      <c r="H22" s="94">
        <v>0.41666666666666669</v>
      </c>
      <c r="I22" s="24" t="str">
        <f>VLOOKUP(E22,fields,2)</f>
        <v>Portuguese Cultural Center, Danbury</v>
      </c>
      <c r="J22" s="73"/>
      <c r="M22" s="5" t="s">
        <v>161</v>
      </c>
      <c r="N22" s="5" t="s">
        <v>106</v>
      </c>
      <c r="P22" s="10" t="s">
        <v>46</v>
      </c>
      <c r="Q22" s="7" t="s">
        <v>46</v>
      </c>
      <c r="R22" s="7" t="s">
        <v>600</v>
      </c>
      <c r="T22" s="4" t="s">
        <v>163</v>
      </c>
      <c r="U22" s="20" t="s">
        <v>22</v>
      </c>
      <c r="V22" s="1">
        <v>17</v>
      </c>
      <c r="W22" s="4" t="s">
        <v>156</v>
      </c>
      <c r="X22" s="16" t="s">
        <v>53</v>
      </c>
      <c r="Z22" s="10" t="s">
        <v>46</v>
      </c>
      <c r="AA22" s="7" t="s">
        <v>46</v>
      </c>
      <c r="AB22" s="7" t="s">
        <v>609</v>
      </c>
      <c r="AD22" s="11" t="s">
        <v>46</v>
      </c>
      <c r="AE22" s="92">
        <v>0.41666666666666702</v>
      </c>
    </row>
    <row r="23" spans="1:31" ht="12.75" customHeight="1" thickTop="1" thickBot="1" x14ac:dyDescent="0.4">
      <c r="A23" s="22">
        <v>20</v>
      </c>
      <c r="B23" s="22"/>
      <c r="C23" s="95"/>
      <c r="D23" s="26" t="s">
        <v>0</v>
      </c>
      <c r="E23" s="23"/>
      <c r="F23" s="24"/>
      <c r="G23" s="71"/>
      <c r="H23" s="94"/>
      <c r="I23" s="24"/>
      <c r="J23" s="73"/>
      <c r="M23" s="5"/>
      <c r="N23" s="5"/>
      <c r="P23" s="11" t="s">
        <v>172</v>
      </c>
      <c r="Q23" s="3" t="s">
        <v>172</v>
      </c>
      <c r="R23" s="7" t="s">
        <v>534</v>
      </c>
      <c r="T23" s="4" t="s">
        <v>104</v>
      </c>
      <c r="U23" s="13" t="s">
        <v>23</v>
      </c>
      <c r="V23" s="1">
        <v>18</v>
      </c>
      <c r="W23" s="4" t="s">
        <v>157</v>
      </c>
      <c r="X23" s="11" t="s">
        <v>14</v>
      </c>
      <c r="Z23" s="11" t="s">
        <v>172</v>
      </c>
      <c r="AA23" s="3" t="s">
        <v>172</v>
      </c>
      <c r="AB23" s="7" t="s">
        <v>534</v>
      </c>
      <c r="AD23" s="20" t="s">
        <v>172</v>
      </c>
      <c r="AE23" s="92">
        <v>0.41666666666666702</v>
      </c>
    </row>
    <row r="24" spans="1:31" ht="12.75" customHeight="1" thickTop="1" thickBot="1" x14ac:dyDescent="0.4">
      <c r="A24" s="22">
        <v>21</v>
      </c>
      <c r="B24" s="22">
        <v>1</v>
      </c>
      <c r="C24" s="95">
        <v>42834</v>
      </c>
      <c r="D24" s="35" t="s">
        <v>12</v>
      </c>
      <c r="E24" s="23" t="str">
        <f t="shared" ref="E24:F28" si="3">VLOOKUP(M24,Teams,2)</f>
        <v>NEW HAVEN AMERICANS</v>
      </c>
      <c r="F24" s="24" t="str">
        <f t="shared" si="3"/>
        <v>GREENWICH GUNNERS 40</v>
      </c>
      <c r="G24" s="71"/>
      <c r="H24" s="94">
        <f>VLOOKUP(E24,START_TIMES,2)</f>
        <v>0.41666666666666702</v>
      </c>
      <c r="I24" s="24" t="str">
        <f>VLOOKUP(E24,fields,2)</f>
        <v>Peck Place School, Orange</v>
      </c>
      <c r="J24" s="73"/>
      <c r="M24" s="5" t="s">
        <v>115</v>
      </c>
      <c r="N24" s="5" t="s">
        <v>112</v>
      </c>
      <c r="P24" s="11" t="s">
        <v>196</v>
      </c>
      <c r="Q24" s="7" t="s">
        <v>196</v>
      </c>
      <c r="R24" s="7" t="s">
        <v>201</v>
      </c>
      <c r="T24" s="4" t="s">
        <v>105</v>
      </c>
      <c r="U24" s="10" t="s">
        <v>24</v>
      </c>
      <c r="V24" s="1">
        <v>19</v>
      </c>
      <c r="W24" s="4" t="s">
        <v>158</v>
      </c>
      <c r="X24" s="11" t="s">
        <v>54</v>
      </c>
      <c r="Z24" s="11" t="s">
        <v>196</v>
      </c>
      <c r="AA24" s="7" t="s">
        <v>196</v>
      </c>
      <c r="AB24" s="7" t="s">
        <v>201</v>
      </c>
      <c r="AD24" s="11" t="s">
        <v>196</v>
      </c>
      <c r="AE24" s="92">
        <v>0.41666666666666702</v>
      </c>
    </row>
    <row r="25" spans="1:31" ht="12.75" customHeight="1" thickTop="1" thickBot="1" x14ac:dyDescent="0.4">
      <c r="A25" s="22">
        <v>22</v>
      </c>
      <c r="B25" s="22">
        <v>1</v>
      </c>
      <c r="C25" s="95">
        <v>42834</v>
      </c>
      <c r="D25" s="35" t="s">
        <v>12</v>
      </c>
      <c r="E25" s="23" t="str">
        <f t="shared" si="3"/>
        <v>SOUTHEAST ROVERS</v>
      </c>
      <c r="F25" s="24" t="str">
        <f t="shared" si="3"/>
        <v xml:space="preserve">GUILFORD CELTIC </v>
      </c>
      <c r="G25" s="71"/>
      <c r="H25" s="94">
        <f>VLOOKUP(E25,START_TIMES,2)</f>
        <v>0.41666666666666702</v>
      </c>
      <c r="I25" s="24" t="str">
        <f>VLOOKUP(E25,fields,2)</f>
        <v>Spera Park, Waterford</v>
      </c>
      <c r="J25" s="73"/>
      <c r="M25" s="5" t="s">
        <v>118</v>
      </c>
      <c r="N25" s="5" t="s">
        <v>114</v>
      </c>
      <c r="P25" s="13" t="s">
        <v>170</v>
      </c>
      <c r="Q25" s="7" t="s">
        <v>170</v>
      </c>
      <c r="R25" s="7" t="s">
        <v>201</v>
      </c>
      <c r="T25" s="4" t="s">
        <v>106</v>
      </c>
      <c r="U25" s="13" t="s">
        <v>192</v>
      </c>
      <c r="V25" s="1">
        <v>20</v>
      </c>
      <c r="W25" s="4" t="s">
        <v>159</v>
      </c>
      <c r="X25" s="13" t="s">
        <v>210</v>
      </c>
      <c r="Z25" s="13" t="s">
        <v>170</v>
      </c>
      <c r="AA25" s="7" t="s">
        <v>170</v>
      </c>
      <c r="AB25" s="7" t="s">
        <v>201</v>
      </c>
      <c r="AD25" s="13" t="s">
        <v>170</v>
      </c>
      <c r="AE25" s="92">
        <v>0.41666666666666702</v>
      </c>
    </row>
    <row r="26" spans="1:31" ht="12.75" customHeight="1" thickTop="1" thickBot="1" x14ac:dyDescent="0.4">
      <c r="A26" s="22">
        <v>23</v>
      </c>
      <c r="B26" s="22">
        <v>1</v>
      </c>
      <c r="C26" s="95">
        <v>42834</v>
      </c>
      <c r="D26" s="35" t="s">
        <v>12</v>
      </c>
      <c r="E26" s="23" t="str">
        <f t="shared" si="3"/>
        <v>GREENWICH ARSENAL 40</v>
      </c>
      <c r="F26" s="24" t="str">
        <f t="shared" si="3"/>
        <v>DERBY QUITUS</v>
      </c>
      <c r="G26" s="71"/>
      <c r="H26" s="94">
        <f>VLOOKUP(E26,START_TIMES,2)</f>
        <v>0.41666666666666702</v>
      </c>
      <c r="I26" s="24" t="str">
        <f>VLOOKUP(E26,fields,2)</f>
        <v>tbd</v>
      </c>
      <c r="J26" s="73" t="s">
        <v>0</v>
      </c>
      <c r="M26" s="5" t="s">
        <v>111</v>
      </c>
      <c r="N26" s="5" t="s">
        <v>110</v>
      </c>
      <c r="P26" s="11" t="s">
        <v>169</v>
      </c>
      <c r="Q26" s="3" t="s">
        <v>169</v>
      </c>
      <c r="R26" s="7" t="s">
        <v>201</v>
      </c>
      <c r="T26" s="4" t="s">
        <v>107</v>
      </c>
      <c r="U26" s="11" t="s">
        <v>26</v>
      </c>
      <c r="V26" s="1">
        <v>21</v>
      </c>
      <c r="W26" s="4" t="s">
        <v>160</v>
      </c>
      <c r="X26" s="13" t="s">
        <v>198</v>
      </c>
      <c r="Z26" s="11" t="s">
        <v>169</v>
      </c>
      <c r="AA26" s="3" t="s">
        <v>169</v>
      </c>
      <c r="AB26" s="7" t="s">
        <v>201</v>
      </c>
      <c r="AD26" s="11" t="s">
        <v>169</v>
      </c>
      <c r="AE26" s="92">
        <v>0.41666666666666702</v>
      </c>
    </row>
    <row r="27" spans="1:31" ht="12.75" customHeight="1" thickTop="1" thickBot="1" x14ac:dyDescent="0.4">
      <c r="A27" s="22">
        <v>24</v>
      </c>
      <c r="B27" s="22">
        <v>1</v>
      </c>
      <c r="C27" s="95">
        <v>42834</v>
      </c>
      <c r="D27" s="35" t="s">
        <v>12</v>
      </c>
      <c r="E27" s="23" t="str">
        <f t="shared" si="3"/>
        <v>NEWINGTON PORTUGUESE 40</v>
      </c>
      <c r="F27" s="24" t="str">
        <f t="shared" si="3"/>
        <v>GUILFORD BELL CURVE</v>
      </c>
      <c r="G27" s="71"/>
      <c r="H27" s="94">
        <f>VLOOKUP(E27,START_TIMES,2)</f>
        <v>0.41666666666666702</v>
      </c>
      <c r="I27" s="24" t="str">
        <f>VLOOKUP(E27,fields,2)</f>
        <v>Martin Kellogg, Newington</v>
      </c>
      <c r="J27" s="73"/>
      <c r="M27" s="5" t="s">
        <v>116</v>
      </c>
      <c r="N27" s="5" t="s">
        <v>113</v>
      </c>
      <c r="P27" s="10" t="s">
        <v>188</v>
      </c>
      <c r="Q27" s="7" t="s">
        <v>188</v>
      </c>
      <c r="R27" s="7" t="s">
        <v>201</v>
      </c>
      <c r="T27" s="4" t="s">
        <v>108</v>
      </c>
      <c r="U27" s="11" t="s">
        <v>18</v>
      </c>
      <c r="V27" s="1">
        <v>22</v>
      </c>
      <c r="W27" s="4" t="s">
        <v>161</v>
      </c>
      <c r="X27" s="11" t="s">
        <v>27</v>
      </c>
      <c r="Z27" s="10" t="s">
        <v>188</v>
      </c>
      <c r="AA27" s="7" t="s">
        <v>188</v>
      </c>
      <c r="AB27" s="7" t="s">
        <v>201</v>
      </c>
      <c r="AD27" s="10" t="s">
        <v>188</v>
      </c>
      <c r="AE27" s="92">
        <v>0.41666666666666702</v>
      </c>
    </row>
    <row r="28" spans="1:31" ht="12.75" customHeight="1" thickTop="1" thickBot="1" x14ac:dyDescent="0.4">
      <c r="A28" s="22">
        <v>25</v>
      </c>
      <c r="B28" s="22">
        <v>1</v>
      </c>
      <c r="C28" s="95">
        <v>42834</v>
      </c>
      <c r="D28" s="35" t="s">
        <v>12</v>
      </c>
      <c r="E28" s="23" t="str">
        <f t="shared" si="3"/>
        <v xml:space="preserve">NORWALK SPORT COLOMBIA </v>
      </c>
      <c r="F28" s="24" t="str">
        <f t="shared" si="3"/>
        <v>STAMFORD UNITED</v>
      </c>
      <c r="G28" s="71"/>
      <c r="H28" s="94">
        <f>VLOOKUP(E28,START_TIMES,2)</f>
        <v>0.41666666666666702</v>
      </c>
      <c r="I28" s="24" t="str">
        <f>VLOOKUP(E28,fields,2)</f>
        <v>Nathan Hale MS, Norwalk</v>
      </c>
      <c r="J28" s="73"/>
      <c r="M28" s="5" t="s">
        <v>117</v>
      </c>
      <c r="N28" s="5" t="s">
        <v>119</v>
      </c>
      <c r="P28" s="11" t="s">
        <v>187</v>
      </c>
      <c r="Q28" s="3" t="s">
        <v>187</v>
      </c>
      <c r="R28" s="7" t="s">
        <v>201</v>
      </c>
      <c r="T28" s="4" t="s">
        <v>93</v>
      </c>
      <c r="U28" s="11" t="s">
        <v>57</v>
      </c>
      <c r="V28" s="1">
        <v>23</v>
      </c>
      <c r="W28" s="4" t="s">
        <v>162</v>
      </c>
      <c r="X28" s="10" t="s">
        <v>28</v>
      </c>
      <c r="Z28" s="11" t="s">
        <v>187</v>
      </c>
      <c r="AA28" s="3" t="s">
        <v>187</v>
      </c>
      <c r="AB28" s="7" t="s">
        <v>201</v>
      </c>
      <c r="AD28" s="11" t="s">
        <v>187</v>
      </c>
      <c r="AE28" s="92">
        <v>0.41666666666666702</v>
      </c>
    </row>
    <row r="29" spans="1:31" ht="12.75" customHeight="1" thickTop="1" thickBot="1" x14ac:dyDescent="0.4">
      <c r="A29" s="22">
        <v>26</v>
      </c>
      <c r="B29" s="22"/>
      <c r="C29" s="95"/>
      <c r="D29" s="26" t="s">
        <v>0</v>
      </c>
      <c r="E29" s="23"/>
      <c r="F29" s="24"/>
      <c r="G29" s="71"/>
      <c r="H29" s="94"/>
      <c r="I29" s="24"/>
      <c r="J29" s="73"/>
      <c r="M29" s="5"/>
      <c r="N29" s="5"/>
      <c r="P29" s="11" t="s">
        <v>22</v>
      </c>
      <c r="Q29" s="7" t="s">
        <v>22</v>
      </c>
      <c r="R29" s="7" t="s">
        <v>201</v>
      </c>
      <c r="T29" s="4" t="s">
        <v>109</v>
      </c>
      <c r="U29" s="20" t="s">
        <v>193</v>
      </c>
      <c r="V29" s="1">
        <v>24</v>
      </c>
      <c r="W29" s="4" t="s">
        <v>163</v>
      </c>
      <c r="X29" s="20" t="s">
        <v>22</v>
      </c>
      <c r="Z29" s="11" t="s">
        <v>22</v>
      </c>
      <c r="AA29" s="7" t="s">
        <v>22</v>
      </c>
      <c r="AB29" s="7" t="s">
        <v>201</v>
      </c>
      <c r="AD29" s="10" t="s">
        <v>22</v>
      </c>
      <c r="AE29" s="92">
        <v>0.41666666666666702</v>
      </c>
    </row>
    <row r="30" spans="1:31" ht="12.75" customHeight="1" thickTop="1" thickBot="1" x14ac:dyDescent="0.4">
      <c r="A30" s="22">
        <v>27</v>
      </c>
      <c r="B30" s="22">
        <v>1</v>
      </c>
      <c r="C30" s="95">
        <v>42834</v>
      </c>
      <c r="D30" s="36" t="s">
        <v>13</v>
      </c>
      <c r="E30" s="23" t="str">
        <f t="shared" ref="E30:F34" si="4">VLOOKUP(M30,Teams,2)</f>
        <v>NORTH HAVEN SC</v>
      </c>
      <c r="F30" s="24" t="str">
        <f t="shared" si="4"/>
        <v>HAMDEN UNITED</v>
      </c>
      <c r="G30" s="71"/>
      <c r="H30" s="94">
        <f>VLOOKUP(E30,START_TIMES,2)</f>
        <v>0.41666666666666702</v>
      </c>
      <c r="I30" s="24" t="str">
        <f>VLOOKUP(E30,fields,2)</f>
        <v>Ridge Road, North Haven</v>
      </c>
      <c r="J30" s="73"/>
      <c r="M30" s="5" t="s">
        <v>125</v>
      </c>
      <c r="N30" s="5" t="s">
        <v>122</v>
      </c>
      <c r="P30" s="20" t="s">
        <v>215</v>
      </c>
      <c r="Q30" s="7" t="s">
        <v>215</v>
      </c>
      <c r="R30" s="7" t="s">
        <v>201</v>
      </c>
      <c r="T30" s="4" t="s">
        <v>110</v>
      </c>
      <c r="U30" s="13" t="s">
        <v>33</v>
      </c>
      <c r="V30" s="1">
        <v>25</v>
      </c>
      <c r="W30" s="4" t="s">
        <v>104</v>
      </c>
      <c r="X30" s="13" t="s">
        <v>23</v>
      </c>
      <c r="Z30" s="20" t="s">
        <v>215</v>
      </c>
      <c r="AA30" s="7" t="s">
        <v>215</v>
      </c>
      <c r="AB30" s="7" t="s">
        <v>201</v>
      </c>
      <c r="AD30" s="10" t="s">
        <v>215</v>
      </c>
      <c r="AE30" s="92">
        <v>0.41666666666666702</v>
      </c>
    </row>
    <row r="31" spans="1:31" ht="12.75" customHeight="1" thickTop="1" thickBot="1" x14ac:dyDescent="0.4">
      <c r="A31" s="22">
        <v>28</v>
      </c>
      <c r="B31" s="22">
        <v>1</v>
      </c>
      <c r="C31" s="95">
        <v>42834</v>
      </c>
      <c r="D31" s="36" t="s">
        <v>13</v>
      </c>
      <c r="E31" s="23" t="str">
        <f t="shared" si="4"/>
        <v>WALLINGFORD MORELIA</v>
      </c>
      <c r="F31" s="74" t="str">
        <f t="shared" si="4"/>
        <v>NORTH BRANFORD 40</v>
      </c>
      <c r="G31" s="71"/>
      <c r="H31" s="94">
        <f>VLOOKUP(E31,START_TIMES,2)</f>
        <v>0.41666666666666702</v>
      </c>
      <c r="I31" s="24" t="str">
        <f>VLOOKUP(E31,fields,2)</f>
        <v>Woodhouse Field, Wallingford</v>
      </c>
      <c r="J31" s="73"/>
      <c r="M31" s="5" t="s">
        <v>128</v>
      </c>
      <c r="N31" s="5" t="s">
        <v>124</v>
      </c>
      <c r="P31" s="13" t="s">
        <v>29</v>
      </c>
      <c r="Q31" s="3" t="s">
        <v>29</v>
      </c>
      <c r="R31" s="7" t="s">
        <v>69</v>
      </c>
      <c r="T31" s="4" t="s">
        <v>111</v>
      </c>
      <c r="U31" s="16" t="s">
        <v>170</v>
      </c>
      <c r="V31" s="1">
        <v>26</v>
      </c>
      <c r="W31" s="4" t="s">
        <v>105</v>
      </c>
      <c r="X31" s="10" t="s">
        <v>24</v>
      </c>
      <c r="Z31" s="13" t="s">
        <v>29</v>
      </c>
      <c r="AA31" s="3" t="s">
        <v>29</v>
      </c>
      <c r="AB31" s="7" t="s">
        <v>202</v>
      </c>
      <c r="AD31" s="11" t="s">
        <v>29</v>
      </c>
      <c r="AE31" s="92">
        <v>0.41666666666666702</v>
      </c>
    </row>
    <row r="32" spans="1:31" ht="12.75" customHeight="1" thickTop="1" thickBot="1" x14ac:dyDescent="0.4">
      <c r="A32" s="22">
        <v>29</v>
      </c>
      <c r="B32" s="22">
        <v>1</v>
      </c>
      <c r="C32" s="95">
        <v>42834</v>
      </c>
      <c r="D32" s="36" t="s">
        <v>13</v>
      </c>
      <c r="E32" s="23" t="str">
        <f t="shared" si="4"/>
        <v>ELI'S FC</v>
      </c>
      <c r="F32" s="24" t="str">
        <f t="shared" si="4"/>
        <v xml:space="preserve">CHESHIRE UNITED </v>
      </c>
      <c r="G32" s="71"/>
      <c r="H32" s="94">
        <f>VLOOKUP(E32,START_TIMES,2)</f>
        <v>0.41666666666666702</v>
      </c>
      <c r="I32" s="24" t="str">
        <f>VLOOKUP(E32,fields,2)</f>
        <v>Platt Tech HS, Milford</v>
      </c>
      <c r="J32" s="73"/>
      <c r="M32" s="5" t="s">
        <v>121</v>
      </c>
      <c r="N32" s="5" t="s">
        <v>120</v>
      </c>
      <c r="P32" s="10" t="s">
        <v>47</v>
      </c>
      <c r="Q32" s="3" t="s">
        <v>47</v>
      </c>
      <c r="R32" s="7" t="s">
        <v>69</v>
      </c>
      <c r="T32" s="4" t="s">
        <v>112</v>
      </c>
      <c r="U32" s="11" t="s">
        <v>188</v>
      </c>
      <c r="V32" s="1">
        <v>27</v>
      </c>
      <c r="W32" s="4" t="s">
        <v>106</v>
      </c>
      <c r="X32" s="13" t="s">
        <v>192</v>
      </c>
      <c r="Z32" s="10" t="s">
        <v>47</v>
      </c>
      <c r="AA32" s="3" t="s">
        <v>47</v>
      </c>
      <c r="AB32" s="7" t="s">
        <v>202</v>
      </c>
      <c r="AD32" s="20" t="s">
        <v>47</v>
      </c>
      <c r="AE32" s="92">
        <v>0.41666666666666702</v>
      </c>
    </row>
    <row r="33" spans="1:31" ht="12.75" customHeight="1" thickTop="1" thickBot="1" x14ac:dyDescent="0.4">
      <c r="A33" s="22">
        <v>30</v>
      </c>
      <c r="B33" s="22">
        <v>1</v>
      </c>
      <c r="C33" s="95">
        <v>42834</v>
      </c>
      <c r="D33" s="36" t="s">
        <v>13</v>
      </c>
      <c r="E33" s="23" t="str">
        <f t="shared" si="4"/>
        <v>PAN ZONES</v>
      </c>
      <c r="F33" s="24" t="str">
        <f t="shared" si="4"/>
        <v>HENRY  REID FC 40</v>
      </c>
      <c r="G33" s="71"/>
      <c r="H33" s="94">
        <f>VLOOKUP(E33,START_TIMES,2)</f>
        <v>0.41666666666666702</v>
      </c>
      <c r="I33" s="24" t="str">
        <f>VLOOKUP(E33,fields,2)</f>
        <v>Stanley Quarter Park, New Britain</v>
      </c>
      <c r="J33" s="73"/>
      <c r="M33" s="5" t="s">
        <v>126</v>
      </c>
      <c r="N33" s="5" t="s">
        <v>123</v>
      </c>
      <c r="P33" s="11" t="s">
        <v>216</v>
      </c>
      <c r="Q33" s="7" t="s">
        <v>216</v>
      </c>
      <c r="R33" s="89" t="s">
        <v>218</v>
      </c>
      <c r="T33" s="4" t="s">
        <v>113</v>
      </c>
      <c r="U33" s="13" t="s">
        <v>29</v>
      </c>
      <c r="V33" s="1">
        <v>28</v>
      </c>
      <c r="W33" s="4" t="s">
        <v>107</v>
      </c>
      <c r="X33" s="11" t="s">
        <v>26</v>
      </c>
      <c r="Z33" s="11" t="s">
        <v>216</v>
      </c>
      <c r="AA33" s="3" t="s">
        <v>216</v>
      </c>
      <c r="AB33" s="3" t="s">
        <v>218</v>
      </c>
      <c r="AD33" s="20" t="s">
        <v>216</v>
      </c>
      <c r="AE33" s="92">
        <v>0.41666666666666702</v>
      </c>
    </row>
    <row r="34" spans="1:31" ht="12.75" customHeight="1" thickTop="1" thickBot="1" x14ac:dyDescent="0.4">
      <c r="A34" s="22">
        <v>31</v>
      </c>
      <c r="B34" s="22">
        <v>1</v>
      </c>
      <c r="C34" s="95">
        <v>42834</v>
      </c>
      <c r="D34" s="36" t="s">
        <v>13</v>
      </c>
      <c r="E34" s="23" t="str">
        <f t="shared" si="4"/>
        <v>STAMFORD CITY</v>
      </c>
      <c r="F34" s="24" t="str">
        <f t="shared" si="4"/>
        <v>WILTON WOLVES</v>
      </c>
      <c r="G34" s="71"/>
      <c r="H34" s="94">
        <v>0.33333333333333331</v>
      </c>
      <c r="I34" s="24" t="str">
        <f>VLOOKUP(E34,fields,2)</f>
        <v>West Beach Fields, Stamford</v>
      </c>
      <c r="J34" s="73"/>
      <c r="M34" s="5" t="s">
        <v>127</v>
      </c>
      <c r="N34" s="5" t="s">
        <v>129</v>
      </c>
      <c r="P34" s="20" t="s">
        <v>34</v>
      </c>
      <c r="Q34" s="3" t="s">
        <v>34</v>
      </c>
      <c r="R34" s="14" t="s">
        <v>70</v>
      </c>
      <c r="T34" s="4" t="s">
        <v>114</v>
      </c>
      <c r="U34" s="20" t="s">
        <v>216</v>
      </c>
      <c r="V34" s="1">
        <v>29</v>
      </c>
      <c r="W34" s="4" t="s">
        <v>108</v>
      </c>
      <c r="X34" s="11" t="s">
        <v>18</v>
      </c>
      <c r="Z34" s="20" t="s">
        <v>34</v>
      </c>
      <c r="AA34" s="8" t="s">
        <v>34</v>
      </c>
      <c r="AB34" s="7" t="s">
        <v>70</v>
      </c>
      <c r="AD34" s="13" t="s">
        <v>34</v>
      </c>
      <c r="AE34" s="92">
        <v>0.41666666666666702</v>
      </c>
    </row>
    <row r="35" spans="1:31" ht="12.75" customHeight="1" thickTop="1" thickBot="1" x14ac:dyDescent="0.4">
      <c r="A35" s="22">
        <v>32</v>
      </c>
      <c r="B35" s="22"/>
      <c r="C35" s="95"/>
      <c r="D35" s="26" t="s">
        <v>0</v>
      </c>
      <c r="E35" s="23"/>
      <c r="F35" s="24"/>
      <c r="G35" s="71"/>
      <c r="H35" s="94"/>
      <c r="I35" s="24"/>
      <c r="J35" s="73"/>
      <c r="M35" s="5"/>
      <c r="N35" s="5"/>
      <c r="P35" s="11" t="s">
        <v>48</v>
      </c>
      <c r="Q35" s="14" t="s">
        <v>48</v>
      </c>
      <c r="R35" s="7" t="s">
        <v>60</v>
      </c>
      <c r="T35" s="4" t="s">
        <v>115</v>
      </c>
      <c r="U35" s="11" t="s">
        <v>30</v>
      </c>
      <c r="V35" s="12">
        <v>30</v>
      </c>
      <c r="W35" s="4" t="s">
        <v>109</v>
      </c>
      <c r="X35" s="20" t="s">
        <v>193</v>
      </c>
      <c r="Z35" s="11" t="s">
        <v>48</v>
      </c>
      <c r="AA35" s="7" t="s">
        <v>48</v>
      </c>
      <c r="AB35" s="7" t="s">
        <v>60</v>
      </c>
      <c r="AD35" s="10" t="s">
        <v>48</v>
      </c>
      <c r="AE35" s="92">
        <v>0.41666666666666702</v>
      </c>
    </row>
    <row r="36" spans="1:31" ht="12.75" customHeight="1" thickTop="1" thickBot="1" x14ac:dyDescent="0.4">
      <c r="A36" s="22">
        <v>33</v>
      </c>
      <c r="B36" s="22">
        <v>1</v>
      </c>
      <c r="C36" s="95">
        <v>42834</v>
      </c>
      <c r="D36" s="27" t="s">
        <v>102</v>
      </c>
      <c r="E36" s="23" t="str">
        <f t="shared" ref="E36:F40" si="5">VLOOKUP(M36,Teams,2)</f>
        <v>GUILFORD BLACK EAGLES</v>
      </c>
      <c r="F36" s="24" t="str">
        <f t="shared" si="5"/>
        <v>DARIEN BLUE WAVE</v>
      </c>
      <c r="G36" s="71"/>
      <c r="H36" s="94">
        <f>VLOOKUP(E36,START_TIMES,2)</f>
        <v>0.41666666666666702</v>
      </c>
      <c r="I36" s="24" t="str">
        <f>VLOOKUP(E36,fields,2)</f>
        <v>Guilford HS, Guilford</v>
      </c>
      <c r="J36" s="73"/>
      <c r="M36" s="5" t="s">
        <v>136</v>
      </c>
      <c r="N36" s="5" t="s">
        <v>132</v>
      </c>
      <c r="P36" s="10" t="s">
        <v>190</v>
      </c>
      <c r="Q36" s="7" t="s">
        <v>190</v>
      </c>
      <c r="R36" s="7" t="s">
        <v>74</v>
      </c>
      <c r="T36" s="4" t="s">
        <v>116</v>
      </c>
      <c r="U36" s="11" t="s">
        <v>35</v>
      </c>
      <c r="V36" s="1">
        <v>31</v>
      </c>
      <c r="W36" s="4" t="s">
        <v>110</v>
      </c>
      <c r="X36" s="13" t="s">
        <v>33</v>
      </c>
      <c r="Z36" s="10" t="s">
        <v>190</v>
      </c>
      <c r="AA36" s="3" t="s">
        <v>190</v>
      </c>
      <c r="AB36" s="7" t="s">
        <v>74</v>
      </c>
      <c r="AD36" s="10" t="s">
        <v>213</v>
      </c>
      <c r="AE36" s="92">
        <v>0.41666666666666702</v>
      </c>
    </row>
    <row r="37" spans="1:31" ht="12.75" customHeight="1" thickTop="1" thickBot="1" x14ac:dyDescent="0.4">
      <c r="A37" s="22">
        <v>34</v>
      </c>
      <c r="B37" s="22">
        <v>1</v>
      </c>
      <c r="C37" s="95">
        <v>42834</v>
      </c>
      <c r="D37" s="27" t="s">
        <v>102</v>
      </c>
      <c r="E37" s="23" t="str">
        <f t="shared" si="5"/>
        <v>POLONIA FALCON STARS FC</v>
      </c>
      <c r="F37" s="24" t="str">
        <f t="shared" si="5"/>
        <v>GREENWICH GUNNERS 50</v>
      </c>
      <c r="G37" s="71"/>
      <c r="H37" s="94">
        <f>VLOOKUP(E37,START_TIMES,2)</f>
        <v>0.41666666666666702</v>
      </c>
      <c r="I37" s="24" t="str">
        <f>VLOOKUP(E37,fields,2)</f>
        <v>Falcon Field, New Britain</v>
      </c>
      <c r="J37" s="73"/>
      <c r="M37" s="5" t="s">
        <v>142</v>
      </c>
      <c r="N37" s="5" t="s">
        <v>134</v>
      </c>
      <c r="P37" s="13" t="s">
        <v>212</v>
      </c>
      <c r="Q37" s="87" t="s">
        <v>212</v>
      </c>
      <c r="R37" s="7" t="s">
        <v>74</v>
      </c>
      <c r="T37" s="4" t="s">
        <v>117</v>
      </c>
      <c r="U37" s="20" t="s">
        <v>174</v>
      </c>
      <c r="V37" s="12">
        <v>32</v>
      </c>
      <c r="W37" s="4" t="s">
        <v>111</v>
      </c>
      <c r="X37" s="16" t="s">
        <v>170</v>
      </c>
      <c r="Z37" s="13" t="s">
        <v>212</v>
      </c>
      <c r="AA37" s="7" t="s">
        <v>212</v>
      </c>
      <c r="AB37" s="7" t="s">
        <v>74</v>
      </c>
      <c r="AD37" s="11" t="s">
        <v>212</v>
      </c>
      <c r="AE37" s="92">
        <v>0.41666666666666702</v>
      </c>
    </row>
    <row r="38" spans="1:31" ht="12.75" customHeight="1" thickTop="1" thickBot="1" x14ac:dyDescent="0.4">
      <c r="A38" s="22">
        <v>35</v>
      </c>
      <c r="B38" s="22">
        <v>1</v>
      </c>
      <c r="C38" s="95">
        <v>42834</v>
      </c>
      <c r="D38" s="27" t="s">
        <v>102</v>
      </c>
      <c r="E38" s="23" t="str">
        <f t="shared" si="5"/>
        <v>CLUB NAPOLI 50</v>
      </c>
      <c r="F38" s="24" t="str">
        <f t="shared" si="5"/>
        <v>CHESHIRE AZZURRI 50</v>
      </c>
      <c r="G38" s="71"/>
      <c r="H38" s="94">
        <f>VLOOKUP(E38,START_TIMES,2)</f>
        <v>0.41666666666666702</v>
      </c>
      <c r="I38" s="24" t="str">
        <f>VLOOKUP(E38,fields,2)</f>
        <v>North Farms Park, North Branford</v>
      </c>
      <c r="J38" s="73"/>
      <c r="M38" s="5" t="s">
        <v>131</v>
      </c>
      <c r="N38" s="5" t="s">
        <v>130</v>
      </c>
      <c r="P38" s="13" t="s">
        <v>51</v>
      </c>
      <c r="Q38" s="3" t="s">
        <v>51</v>
      </c>
      <c r="R38" s="7" t="s">
        <v>86</v>
      </c>
      <c r="T38" s="4" t="s">
        <v>118</v>
      </c>
      <c r="U38" s="11" t="s">
        <v>25</v>
      </c>
      <c r="V38" s="1">
        <v>33</v>
      </c>
      <c r="W38" s="4" t="s">
        <v>112</v>
      </c>
      <c r="X38" s="11" t="s">
        <v>188</v>
      </c>
      <c r="Z38" s="13" t="s">
        <v>51</v>
      </c>
      <c r="AA38" s="7" t="s">
        <v>51</v>
      </c>
      <c r="AB38" s="7" t="s">
        <v>86</v>
      </c>
      <c r="AD38" s="16" t="s">
        <v>51</v>
      </c>
      <c r="AE38" s="92">
        <v>0.41666666666666702</v>
      </c>
    </row>
    <row r="39" spans="1:31" ht="12.75" customHeight="1" thickTop="1" thickBot="1" x14ac:dyDescent="0.4">
      <c r="A39" s="22">
        <v>36</v>
      </c>
      <c r="B39" s="22">
        <v>1</v>
      </c>
      <c r="C39" s="95">
        <v>42834</v>
      </c>
      <c r="D39" s="27" t="s">
        <v>102</v>
      </c>
      <c r="E39" s="23" t="str">
        <f t="shared" si="5"/>
        <v>HARTFORD CAVALIERS</v>
      </c>
      <c r="F39" s="24" t="str">
        <f t="shared" si="5"/>
        <v xml:space="preserve">GLASTONBURY CELTIC </v>
      </c>
      <c r="G39" s="71"/>
      <c r="H39" s="94">
        <f>VLOOKUP(E39,START_TIMES,2)</f>
        <v>0.41666666666666702</v>
      </c>
      <c r="I39" s="24" t="str">
        <f>VLOOKUP(E39,fields,2)</f>
        <v>Cronin Field, Hartford</v>
      </c>
      <c r="J39" s="73"/>
      <c r="M39" s="5" t="s">
        <v>138</v>
      </c>
      <c r="N39" s="5" t="s">
        <v>133</v>
      </c>
      <c r="P39" s="11" t="s">
        <v>52</v>
      </c>
      <c r="Q39" s="3" t="s">
        <v>52</v>
      </c>
      <c r="R39" s="7" t="s">
        <v>79</v>
      </c>
      <c r="T39" s="4" t="s">
        <v>99</v>
      </c>
      <c r="U39" s="13" t="s">
        <v>196</v>
      </c>
      <c r="V39" s="12">
        <v>34</v>
      </c>
      <c r="W39" s="4" t="s">
        <v>113</v>
      </c>
      <c r="X39" s="13" t="s">
        <v>29</v>
      </c>
      <c r="Z39" s="11" t="s">
        <v>52</v>
      </c>
      <c r="AA39" s="3" t="s">
        <v>52</v>
      </c>
      <c r="AB39" s="7" t="s">
        <v>79</v>
      </c>
      <c r="AD39" s="11" t="s">
        <v>52</v>
      </c>
      <c r="AE39" s="92">
        <v>0.33333333333333331</v>
      </c>
    </row>
    <row r="40" spans="1:31" ht="12.75" customHeight="1" thickTop="1" thickBot="1" x14ac:dyDescent="0.4">
      <c r="A40" s="22">
        <v>37</v>
      </c>
      <c r="B40" s="22">
        <v>1</v>
      </c>
      <c r="C40" s="95">
        <v>42834</v>
      </c>
      <c r="D40" s="27" t="s">
        <v>102</v>
      </c>
      <c r="E40" s="23" t="str">
        <f t="shared" si="5"/>
        <v>NEW BRITAIN FALCONS FC</v>
      </c>
      <c r="F40" s="24" t="str">
        <f t="shared" si="5"/>
        <v>VASCO DA GAMA 50</v>
      </c>
      <c r="G40" s="71"/>
      <c r="H40" s="94">
        <v>0.33333333333333331</v>
      </c>
      <c r="I40" s="24" t="str">
        <f>VLOOKUP(E40,fields,2)</f>
        <v>Falcon Field, New Britain</v>
      </c>
      <c r="J40" s="73"/>
      <c r="M40" s="5" t="s">
        <v>141</v>
      </c>
      <c r="N40" s="5" t="s">
        <v>144</v>
      </c>
      <c r="P40" s="20" t="s">
        <v>19</v>
      </c>
      <c r="Q40" s="7" t="s">
        <v>19</v>
      </c>
      <c r="R40" s="7" t="s">
        <v>67</v>
      </c>
      <c r="T40" s="4" t="s">
        <v>119</v>
      </c>
      <c r="U40" s="11" t="s">
        <v>31</v>
      </c>
      <c r="V40" s="1">
        <v>35</v>
      </c>
      <c r="W40" s="4" t="s">
        <v>114</v>
      </c>
      <c r="X40" s="20" t="s">
        <v>216</v>
      </c>
      <c r="Z40" s="20" t="s">
        <v>19</v>
      </c>
      <c r="AA40" s="7" t="s">
        <v>19</v>
      </c>
      <c r="AB40" s="7" t="s">
        <v>67</v>
      </c>
      <c r="AD40" s="10" t="s">
        <v>19</v>
      </c>
      <c r="AE40" s="92">
        <v>0.33333333333333331</v>
      </c>
    </row>
    <row r="41" spans="1:31" ht="12.75" customHeight="1" thickTop="1" thickBot="1" x14ac:dyDescent="0.4">
      <c r="A41" s="22">
        <v>38</v>
      </c>
      <c r="B41" s="22"/>
      <c r="C41" s="95"/>
      <c r="D41" s="26"/>
      <c r="E41" s="23"/>
      <c r="F41" s="24"/>
      <c r="G41" s="71"/>
      <c r="H41" s="94"/>
      <c r="I41" s="24"/>
      <c r="J41" s="73"/>
      <c r="M41" s="5"/>
      <c r="N41" s="5"/>
      <c r="P41" s="11" t="s">
        <v>49</v>
      </c>
      <c r="Q41" s="3" t="s">
        <v>49</v>
      </c>
      <c r="R41" s="7" t="s">
        <v>570</v>
      </c>
      <c r="T41" s="4" t="s">
        <v>120</v>
      </c>
      <c r="U41" s="11" t="s">
        <v>191</v>
      </c>
      <c r="V41" s="12">
        <v>36</v>
      </c>
      <c r="W41" s="4" t="s">
        <v>115</v>
      </c>
      <c r="X41" s="11" t="s">
        <v>30</v>
      </c>
      <c r="Z41" s="11" t="s">
        <v>49</v>
      </c>
      <c r="AA41" s="3" t="s">
        <v>49</v>
      </c>
      <c r="AB41" s="7" t="s">
        <v>570</v>
      </c>
      <c r="AD41" s="10" t="s">
        <v>49</v>
      </c>
      <c r="AE41" s="92">
        <v>0.41666666666666702</v>
      </c>
    </row>
    <row r="42" spans="1:31" ht="12.75" customHeight="1" thickTop="1" thickBot="1" x14ac:dyDescent="0.4">
      <c r="A42" s="22">
        <v>39</v>
      </c>
      <c r="B42" s="22">
        <v>1</v>
      </c>
      <c r="C42" s="95">
        <v>42834</v>
      </c>
      <c r="D42" s="37" t="s">
        <v>103</v>
      </c>
      <c r="E42" s="23" t="str">
        <f t="shared" ref="E42:F46" si="6">VLOOKUP(M42,Teams,2)</f>
        <v>NAUGATUCK RIVER RATS</v>
      </c>
      <c r="F42" s="24" t="str">
        <f t="shared" si="6"/>
        <v>GREENWICH ARSENAL 50</v>
      </c>
      <c r="G42" s="71"/>
      <c r="H42" s="94">
        <v>0.33333333333333331</v>
      </c>
      <c r="I42" s="24" t="str">
        <f>VLOOKUP(E42,fields,2)</f>
        <v>City Hill MS, Naugatuck</v>
      </c>
      <c r="J42" s="73"/>
      <c r="M42" s="5" t="s">
        <v>137</v>
      </c>
      <c r="N42" s="5" t="s">
        <v>148</v>
      </c>
      <c r="P42" s="11" t="s">
        <v>53</v>
      </c>
      <c r="Q42" s="3" t="s">
        <v>53</v>
      </c>
      <c r="R42" s="7" t="s">
        <v>533</v>
      </c>
      <c r="T42" s="4" t="s">
        <v>121</v>
      </c>
      <c r="U42" s="11" t="s">
        <v>171</v>
      </c>
      <c r="V42" s="1">
        <v>37</v>
      </c>
      <c r="W42" s="4" t="s">
        <v>116</v>
      </c>
      <c r="X42" s="11" t="s">
        <v>35</v>
      </c>
      <c r="Z42" s="11" t="s">
        <v>53</v>
      </c>
      <c r="AA42" s="3" t="s">
        <v>53</v>
      </c>
      <c r="AB42" s="7" t="s">
        <v>533</v>
      </c>
      <c r="AD42" s="11" t="s">
        <v>53</v>
      </c>
      <c r="AE42" s="92">
        <v>0.41666666666666702</v>
      </c>
    </row>
    <row r="43" spans="1:31" ht="12.75" customHeight="1" thickTop="1" thickBot="1" x14ac:dyDescent="0.4">
      <c r="A43" s="22">
        <v>40</v>
      </c>
      <c r="B43" s="22">
        <v>1</v>
      </c>
      <c r="C43" s="95">
        <v>42834</v>
      </c>
      <c r="D43" s="37" t="s">
        <v>103</v>
      </c>
      <c r="E43" s="23" t="str">
        <f t="shared" si="6"/>
        <v>WATERBURY PONTES</v>
      </c>
      <c r="F43" s="24" t="str">
        <f t="shared" si="6"/>
        <v>MOODUS SC</v>
      </c>
      <c r="G43" s="71"/>
      <c r="H43" s="94">
        <f>VLOOKUP(E43,START_TIMES,2)</f>
        <v>0.41666666666666702</v>
      </c>
      <c r="I43" s="24" t="str">
        <f>VLOOKUP(E43,fields,2)</f>
        <v>Pontelandolfo Club, Waterbury</v>
      </c>
      <c r="J43" s="73"/>
      <c r="M43" s="5" t="s">
        <v>143</v>
      </c>
      <c r="N43" s="5" t="s">
        <v>135</v>
      </c>
      <c r="P43" s="13" t="s">
        <v>41</v>
      </c>
      <c r="Q43" s="8" t="s">
        <v>41</v>
      </c>
      <c r="R43" s="7" t="s">
        <v>533</v>
      </c>
      <c r="T43" s="4" t="s">
        <v>122</v>
      </c>
      <c r="U43" s="11" t="s">
        <v>34</v>
      </c>
      <c r="V43" s="12">
        <v>38</v>
      </c>
      <c r="W43" s="4" t="s">
        <v>117</v>
      </c>
      <c r="X43" s="20" t="s">
        <v>174</v>
      </c>
      <c r="Z43" s="13" t="s">
        <v>41</v>
      </c>
      <c r="AA43" s="3" t="s">
        <v>41</v>
      </c>
      <c r="AB43" s="7" t="s">
        <v>533</v>
      </c>
      <c r="AD43" s="11" t="s">
        <v>41</v>
      </c>
      <c r="AE43" s="92">
        <v>0.41666666666666702</v>
      </c>
    </row>
    <row r="44" spans="1:31" ht="12.75" customHeight="1" thickTop="1" thickBot="1" x14ac:dyDescent="0.4">
      <c r="A44" s="22">
        <v>41</v>
      </c>
      <c r="B44" s="22">
        <v>1</v>
      </c>
      <c r="C44" s="95">
        <v>42834</v>
      </c>
      <c r="D44" s="37" t="s">
        <v>103</v>
      </c>
      <c r="E44" s="23" t="str">
        <f t="shared" si="6"/>
        <v>FARMINGTON WHITE OWLS</v>
      </c>
      <c r="F44" s="24" t="str">
        <f t="shared" si="6"/>
        <v>EAST HAVEN SC</v>
      </c>
      <c r="G44" s="71"/>
      <c r="H44" s="94">
        <f>VLOOKUP(E44,START_TIMES,2)</f>
        <v>0.41666666666666702</v>
      </c>
      <c r="I44" s="24" t="str">
        <f>VLOOKUP(E44,fields,2)</f>
        <v>Winding Trails, Farmington</v>
      </c>
      <c r="J44" s="73"/>
      <c r="M44" s="5" t="s">
        <v>147</v>
      </c>
      <c r="N44" s="5" t="s">
        <v>146</v>
      </c>
      <c r="P44" s="11" t="s">
        <v>167</v>
      </c>
      <c r="Q44" s="3" t="s">
        <v>167</v>
      </c>
      <c r="R44" s="7" t="s">
        <v>66</v>
      </c>
      <c r="T44" s="4" t="s">
        <v>123</v>
      </c>
      <c r="U44" s="13" t="s">
        <v>212</v>
      </c>
      <c r="V44" s="1">
        <v>39</v>
      </c>
      <c r="W44" s="4" t="s">
        <v>118</v>
      </c>
      <c r="X44" s="11" t="s">
        <v>25</v>
      </c>
      <c r="Z44" s="11" t="s">
        <v>167</v>
      </c>
      <c r="AA44" s="3" t="s">
        <v>167</v>
      </c>
      <c r="AB44" s="7" t="s">
        <v>66</v>
      </c>
      <c r="AD44" s="10" t="s">
        <v>167</v>
      </c>
      <c r="AE44" s="92">
        <v>0.41666666666666702</v>
      </c>
    </row>
    <row r="45" spans="1:31" ht="12.75" customHeight="1" thickTop="1" thickBot="1" x14ac:dyDescent="0.4">
      <c r="A45" s="22">
        <v>42</v>
      </c>
      <c r="B45" s="22">
        <v>1</v>
      </c>
      <c r="C45" s="95">
        <v>42834</v>
      </c>
      <c r="D45" s="37" t="s">
        <v>103</v>
      </c>
      <c r="E45" s="23" t="str">
        <f t="shared" si="6"/>
        <v>NORTH BRANFORD LEGENDS</v>
      </c>
      <c r="F45" s="24" t="str">
        <f t="shared" si="6"/>
        <v>GREENWICH PUMAS LEGENDS</v>
      </c>
      <c r="G45" s="71"/>
      <c r="H45" s="94">
        <v>0.33333333333333331</v>
      </c>
      <c r="I45" s="24" t="str">
        <f>VLOOKUP(E45,fields,2)</f>
        <v>Northford Park, North Branford</v>
      </c>
      <c r="J45" s="73"/>
      <c r="M45" s="5" t="s">
        <v>139</v>
      </c>
      <c r="N45" s="5" t="s">
        <v>149</v>
      </c>
      <c r="P45" s="11" t="s">
        <v>30</v>
      </c>
      <c r="Q45" s="3" t="s">
        <v>30</v>
      </c>
      <c r="R45" s="7" t="s">
        <v>80</v>
      </c>
      <c r="T45" s="4" t="s">
        <v>124</v>
      </c>
      <c r="U45" s="10" t="s">
        <v>36</v>
      </c>
      <c r="V45" s="1">
        <v>40</v>
      </c>
      <c r="W45" s="4" t="s">
        <v>119</v>
      </c>
      <c r="X45" s="11" t="s">
        <v>31</v>
      </c>
      <c r="Z45" s="11" t="s">
        <v>30</v>
      </c>
      <c r="AA45" s="3" t="s">
        <v>30</v>
      </c>
      <c r="AB45" s="7" t="s">
        <v>80</v>
      </c>
      <c r="AD45" s="11" t="s">
        <v>30</v>
      </c>
      <c r="AE45" s="92">
        <v>0.41666666666666702</v>
      </c>
    </row>
    <row r="46" spans="1:31" ht="12.75" customHeight="1" thickTop="1" thickBot="1" x14ac:dyDescent="0.4">
      <c r="A46" s="22">
        <v>43</v>
      </c>
      <c r="B46" s="22">
        <v>1</v>
      </c>
      <c r="C46" s="95">
        <v>42834</v>
      </c>
      <c r="D46" s="37" t="s">
        <v>103</v>
      </c>
      <c r="E46" s="23" t="str">
        <f t="shared" si="6"/>
        <v>WEST HAVEN GRAYS</v>
      </c>
      <c r="F46" s="24" t="str">
        <f t="shared" si="6"/>
        <v>SOUTHBURY BOOMERS</v>
      </c>
      <c r="G46" s="71"/>
      <c r="H46" s="94">
        <f>VLOOKUP(E46,START_TIMES,2)</f>
        <v>0.41666666666666702</v>
      </c>
      <c r="I46" s="24" t="str">
        <f>VLOOKUP(E46,fields,2)</f>
        <v>Pagels Field, West Haven</v>
      </c>
      <c r="J46" s="73"/>
      <c r="M46" s="5" t="s">
        <v>145</v>
      </c>
      <c r="N46" s="5" t="s">
        <v>140</v>
      </c>
      <c r="P46" s="11" t="s">
        <v>58</v>
      </c>
      <c r="Q46" s="7" t="s">
        <v>58</v>
      </c>
      <c r="R46" s="7" t="s">
        <v>75</v>
      </c>
      <c r="T46" s="4" t="s">
        <v>125</v>
      </c>
      <c r="U46" s="11" t="s">
        <v>37</v>
      </c>
      <c r="V46" s="1">
        <v>41</v>
      </c>
      <c r="W46" s="4" t="s">
        <v>120</v>
      </c>
      <c r="X46" s="11" t="s">
        <v>191</v>
      </c>
      <c r="Z46" s="11" t="s">
        <v>58</v>
      </c>
      <c r="AA46" s="7" t="s">
        <v>58</v>
      </c>
      <c r="AB46" s="7" t="s">
        <v>75</v>
      </c>
      <c r="AD46" s="11" t="s">
        <v>58</v>
      </c>
      <c r="AE46" s="92">
        <v>0.41666666666666702</v>
      </c>
    </row>
    <row r="47" spans="1:31" ht="12.75" customHeight="1" thickTop="1" thickBot="1" x14ac:dyDescent="0.4">
      <c r="A47" s="22">
        <v>44</v>
      </c>
      <c r="B47" s="22"/>
      <c r="C47" s="96"/>
      <c r="D47" s="26" t="s">
        <v>0</v>
      </c>
      <c r="E47" s="23"/>
      <c r="F47" s="24"/>
      <c r="G47" s="71"/>
      <c r="H47" s="94"/>
      <c r="I47" s="24"/>
      <c r="J47" s="73"/>
      <c r="M47" s="5"/>
      <c r="N47" s="5"/>
      <c r="P47" s="11" t="s">
        <v>35</v>
      </c>
      <c r="Q47" s="3" t="s">
        <v>35</v>
      </c>
      <c r="R47" s="7" t="s">
        <v>75</v>
      </c>
      <c r="T47" s="4" t="s">
        <v>126</v>
      </c>
      <c r="U47" s="16" t="s">
        <v>214</v>
      </c>
      <c r="V47" s="1">
        <v>42</v>
      </c>
      <c r="W47" s="4" t="s">
        <v>121</v>
      </c>
      <c r="X47" s="11" t="s">
        <v>171</v>
      </c>
      <c r="Z47" s="11" t="s">
        <v>35</v>
      </c>
      <c r="AA47" s="3" t="s">
        <v>35</v>
      </c>
      <c r="AB47" s="7" t="s">
        <v>75</v>
      </c>
      <c r="AD47" s="10" t="s">
        <v>35</v>
      </c>
      <c r="AE47" s="92">
        <v>0.41666666666666702</v>
      </c>
    </row>
    <row r="48" spans="1:31" ht="12.75" customHeight="1" thickTop="1" thickBot="1" x14ac:dyDescent="0.4">
      <c r="A48" s="22">
        <v>45</v>
      </c>
      <c r="B48" s="22">
        <v>2</v>
      </c>
      <c r="C48" s="96">
        <v>42848</v>
      </c>
      <c r="D48" s="32" t="s">
        <v>10</v>
      </c>
      <c r="E48" s="23" t="str">
        <f t="shared" ref="E48:F52" si="7">VLOOKUP(M48,Teams,2)</f>
        <v>MILFORD TUESDAY</v>
      </c>
      <c r="F48" s="24" t="str">
        <f t="shared" si="7"/>
        <v>NORTH BRANFORD 30</v>
      </c>
      <c r="G48" s="71"/>
      <c r="H48" s="94">
        <f>VLOOKUP(E48,START_TIMES,2)</f>
        <v>0.33333333333333331</v>
      </c>
      <c r="I48" s="24" t="str">
        <f>VLOOKUP(E48,fields,2)</f>
        <v>Fred Wolfe Park, Orange</v>
      </c>
      <c r="J48" s="73"/>
      <c r="M48" s="5" t="s">
        <v>94</v>
      </c>
      <c r="N48" s="5" t="s">
        <v>98</v>
      </c>
      <c r="P48" s="10" t="s">
        <v>14</v>
      </c>
      <c r="Q48" s="7" t="s">
        <v>14</v>
      </c>
      <c r="R48" s="7" t="s">
        <v>85</v>
      </c>
      <c r="T48" s="4" t="s">
        <v>127</v>
      </c>
      <c r="U48" s="11" t="s">
        <v>38</v>
      </c>
      <c r="V48" s="1">
        <v>43</v>
      </c>
      <c r="W48" s="4" t="s">
        <v>122</v>
      </c>
      <c r="X48" s="11" t="s">
        <v>34</v>
      </c>
      <c r="Z48" s="10" t="s">
        <v>14</v>
      </c>
      <c r="AA48" s="7" t="s">
        <v>14</v>
      </c>
      <c r="AB48" s="7" t="s">
        <v>85</v>
      </c>
      <c r="AD48" s="11" t="s">
        <v>14</v>
      </c>
      <c r="AE48" s="92">
        <v>0.33333333333333331</v>
      </c>
    </row>
    <row r="49" spans="1:31" ht="12.75" customHeight="1" thickTop="1" thickBot="1" x14ac:dyDescent="0.4">
      <c r="A49" s="22">
        <v>46</v>
      </c>
      <c r="B49" s="22">
        <v>2</v>
      </c>
      <c r="C49" s="96">
        <v>42848</v>
      </c>
      <c r="D49" s="32" t="s">
        <v>10</v>
      </c>
      <c r="E49" s="23" t="str">
        <f t="shared" si="7"/>
        <v>NEWINGTON PORTUGUESE 30</v>
      </c>
      <c r="F49" s="24" t="str">
        <f t="shared" si="7"/>
        <v>VASCO DA GAMA 30</v>
      </c>
      <c r="G49" s="71"/>
      <c r="H49" s="94">
        <f>VLOOKUP(E49,START_TIMES,2)</f>
        <v>0.41666666666666702</v>
      </c>
      <c r="I49" s="24" t="str">
        <f>VLOOKUP(E49,fields,2)</f>
        <v>Martin Kellogg, Newington</v>
      </c>
      <c r="J49" s="73"/>
      <c r="M49" s="5" t="s">
        <v>92</v>
      </c>
      <c r="N49" s="5" t="s">
        <v>101</v>
      </c>
      <c r="P49" s="11" t="s">
        <v>16</v>
      </c>
      <c r="Q49" s="3" t="s">
        <v>16</v>
      </c>
      <c r="R49" s="7" t="s">
        <v>200</v>
      </c>
      <c r="T49" s="4" t="s">
        <v>128</v>
      </c>
      <c r="U49" s="11" t="s">
        <v>166</v>
      </c>
      <c r="V49" s="1">
        <v>44</v>
      </c>
      <c r="W49" s="4" t="s">
        <v>123</v>
      </c>
      <c r="X49" s="13" t="s">
        <v>212</v>
      </c>
      <c r="Z49" s="11" t="s">
        <v>16</v>
      </c>
      <c r="AA49" s="3" t="s">
        <v>16</v>
      </c>
      <c r="AB49" s="7" t="s">
        <v>200</v>
      </c>
      <c r="AD49" s="20" t="s">
        <v>16</v>
      </c>
      <c r="AE49" s="92">
        <v>0.41666666666666702</v>
      </c>
    </row>
    <row r="50" spans="1:31" ht="12.75" customHeight="1" thickTop="1" thickBot="1" x14ac:dyDescent="0.4">
      <c r="A50" s="22">
        <v>47</v>
      </c>
      <c r="B50" s="22">
        <v>2</v>
      </c>
      <c r="C50" s="96">
        <v>42848</v>
      </c>
      <c r="D50" s="32" t="s">
        <v>10</v>
      </c>
      <c r="E50" s="23" t="str">
        <f t="shared" si="7"/>
        <v>ECUACHAMOS FC</v>
      </c>
      <c r="F50" s="24" t="str">
        <f t="shared" si="7"/>
        <v>DANBURY UNITED 30</v>
      </c>
      <c r="G50" s="71"/>
      <c r="H50" s="94">
        <f>VLOOKUP(E50,START_TIMES,2)</f>
        <v>0.41666666666666702</v>
      </c>
      <c r="I50" s="24" t="str">
        <f>VLOOKUP(E50,fields,2)</f>
        <v>Witek Park, Derby</v>
      </c>
      <c r="J50" s="73"/>
      <c r="M50" s="5" t="s">
        <v>93</v>
      </c>
      <c r="N50" s="5" t="s">
        <v>96</v>
      </c>
      <c r="P50" s="10" t="s">
        <v>36</v>
      </c>
      <c r="Q50" s="3" t="s">
        <v>36</v>
      </c>
      <c r="R50" s="7" t="s">
        <v>532</v>
      </c>
      <c r="T50" s="4" t="s">
        <v>94</v>
      </c>
      <c r="U50" s="10" t="s">
        <v>19</v>
      </c>
      <c r="V50" s="1">
        <v>45</v>
      </c>
      <c r="W50" s="4" t="s">
        <v>124</v>
      </c>
      <c r="X50" s="10" t="s">
        <v>36</v>
      </c>
      <c r="Z50" s="10" t="s">
        <v>36</v>
      </c>
      <c r="AA50" s="3" t="s">
        <v>36</v>
      </c>
      <c r="AB50" s="7" t="s">
        <v>532</v>
      </c>
      <c r="AD50" s="11" t="s">
        <v>36</v>
      </c>
      <c r="AE50" s="92">
        <v>0.41666666666666702</v>
      </c>
    </row>
    <row r="51" spans="1:31" ht="12.75" customHeight="1" thickTop="1" thickBot="1" x14ac:dyDescent="0.4">
      <c r="A51" s="22">
        <v>48</v>
      </c>
      <c r="B51" s="22">
        <v>2</v>
      </c>
      <c r="C51" s="96">
        <v>42848</v>
      </c>
      <c r="D51" s="32" t="s">
        <v>10</v>
      </c>
      <c r="E51" s="23" t="str">
        <f t="shared" si="7"/>
        <v>GREENWICH ARSENAL 30</v>
      </c>
      <c r="F51" s="24" t="str">
        <f t="shared" si="7"/>
        <v>SHELTON FC</v>
      </c>
      <c r="G51" s="71"/>
      <c r="H51" s="94">
        <v>0.33333333333333331</v>
      </c>
      <c r="I51" s="24" t="str">
        <f>VLOOKUP(E51,fields,2)</f>
        <v>tbd</v>
      </c>
      <c r="J51" s="73"/>
      <c r="M51" s="5" t="s">
        <v>99</v>
      </c>
      <c r="N51" s="5" t="s">
        <v>95</v>
      </c>
      <c r="P51" s="11" t="s">
        <v>50</v>
      </c>
      <c r="Q51" s="3" t="s">
        <v>50</v>
      </c>
      <c r="R51" s="7" t="s">
        <v>200</v>
      </c>
      <c r="T51" s="4" t="s">
        <v>129</v>
      </c>
      <c r="U51" s="11" t="s">
        <v>39</v>
      </c>
      <c r="V51" s="1">
        <v>46</v>
      </c>
      <c r="W51" s="4" t="s">
        <v>125</v>
      </c>
      <c r="X51" s="11" t="s">
        <v>37</v>
      </c>
      <c r="Z51" s="11" t="s">
        <v>50</v>
      </c>
      <c r="AA51" s="3" t="s">
        <v>50</v>
      </c>
      <c r="AB51" s="7" t="s">
        <v>200</v>
      </c>
      <c r="AD51" s="10" t="s">
        <v>50</v>
      </c>
      <c r="AE51" s="92">
        <v>0.41666666666666702</v>
      </c>
    </row>
    <row r="52" spans="1:31" ht="12.75" customHeight="1" thickTop="1" thickBot="1" x14ac:dyDescent="0.4">
      <c r="A52" s="22">
        <v>49</v>
      </c>
      <c r="B52" s="22">
        <v>2</v>
      </c>
      <c r="C52" s="96">
        <v>42848</v>
      </c>
      <c r="D52" s="32" t="s">
        <v>10</v>
      </c>
      <c r="E52" s="23" t="str">
        <f t="shared" si="7"/>
        <v>CLINTON FC</v>
      </c>
      <c r="F52" s="24" t="str">
        <f t="shared" si="7"/>
        <v>POLONEZ UNITED</v>
      </c>
      <c r="G52" s="71"/>
      <c r="H52" s="94">
        <f>VLOOKUP(E52,START_TIMES,2)</f>
        <v>0.41666666666666702</v>
      </c>
      <c r="I52" s="24" t="str">
        <f>VLOOKUP(E52,fields,2)</f>
        <v>Indian River Sports Complex, Clinton</v>
      </c>
      <c r="J52" s="73"/>
      <c r="M52" s="5" t="s">
        <v>97</v>
      </c>
      <c r="N52" s="5" t="s">
        <v>100</v>
      </c>
      <c r="P52" s="11" t="s">
        <v>37</v>
      </c>
      <c r="Q52" s="3" t="s">
        <v>37</v>
      </c>
      <c r="R52" s="7" t="s">
        <v>82</v>
      </c>
      <c r="T52" s="4" t="s">
        <v>130</v>
      </c>
      <c r="U52" s="20" t="s">
        <v>199</v>
      </c>
      <c r="V52" s="1">
        <v>47</v>
      </c>
      <c r="W52" s="4" t="s">
        <v>126</v>
      </c>
      <c r="X52" s="16" t="s">
        <v>214</v>
      </c>
      <c r="Z52" s="11" t="s">
        <v>37</v>
      </c>
      <c r="AA52" s="3" t="s">
        <v>37</v>
      </c>
      <c r="AB52" s="7" t="s">
        <v>82</v>
      </c>
      <c r="AD52" s="11" t="s">
        <v>37</v>
      </c>
      <c r="AE52" s="92">
        <v>0.41666666666666702</v>
      </c>
    </row>
    <row r="53" spans="1:31" ht="12.75" customHeight="1" thickTop="1" thickBot="1" x14ac:dyDescent="0.4">
      <c r="A53" s="22">
        <v>50</v>
      </c>
      <c r="B53" s="22"/>
      <c r="C53" s="96"/>
      <c r="D53" s="26" t="s">
        <v>0</v>
      </c>
      <c r="E53" s="23"/>
      <c r="F53" s="24"/>
      <c r="G53" s="71"/>
      <c r="H53" s="94"/>
      <c r="I53" s="24"/>
      <c r="J53" s="73"/>
      <c r="M53" s="5"/>
      <c r="N53" s="5"/>
      <c r="P53" s="11" t="s">
        <v>23</v>
      </c>
      <c r="Q53" s="3" t="s">
        <v>23</v>
      </c>
      <c r="R53" s="7" t="s">
        <v>189</v>
      </c>
      <c r="T53" s="4" t="s">
        <v>131</v>
      </c>
      <c r="U53" s="11" t="s">
        <v>173</v>
      </c>
      <c r="V53" s="1">
        <v>48</v>
      </c>
      <c r="W53" s="4" t="s">
        <v>127</v>
      </c>
      <c r="X53" s="11" t="s">
        <v>38</v>
      </c>
      <c r="Z53" s="11" t="s">
        <v>23</v>
      </c>
      <c r="AA53" s="3" t="s">
        <v>23</v>
      </c>
      <c r="AB53" s="7" t="s">
        <v>189</v>
      </c>
      <c r="AD53" s="11" t="s">
        <v>23</v>
      </c>
      <c r="AE53" s="92">
        <v>0.41666666666666702</v>
      </c>
    </row>
    <row r="54" spans="1:31" ht="12.75" customHeight="1" thickTop="1" thickBot="1" x14ac:dyDescent="0.4">
      <c r="A54" s="22">
        <v>51</v>
      </c>
      <c r="B54" s="22">
        <v>2</v>
      </c>
      <c r="C54" s="96">
        <v>42848</v>
      </c>
      <c r="D54" s="33" t="s">
        <v>175</v>
      </c>
      <c r="E54" s="23" t="str">
        <f t="shared" ref="E54:F58" si="8">VLOOKUP(M54,Teams,2)</f>
        <v>LITCHFIELD COUNTY BLUES</v>
      </c>
      <c r="F54" s="24" t="str">
        <f t="shared" si="8"/>
        <v>NAUGATUCK FUSION</v>
      </c>
      <c r="G54" s="71"/>
      <c r="H54" s="94">
        <f>VLOOKUP(E54,START_TIMES,2)</f>
        <v>0.41666666666666702</v>
      </c>
      <c r="I54" s="24" t="str">
        <f>VLOOKUP(E54,fields,2)</f>
        <v>Whittlesey Harrison, Morris</v>
      </c>
      <c r="J54" s="73"/>
      <c r="M54" s="5" t="s">
        <v>154</v>
      </c>
      <c r="N54" s="5" t="s">
        <v>156</v>
      </c>
      <c r="P54" s="11" t="s">
        <v>174</v>
      </c>
      <c r="Q54" s="3" t="s">
        <v>174</v>
      </c>
      <c r="R54" s="7" t="s">
        <v>189</v>
      </c>
      <c r="T54" s="4" t="s">
        <v>132</v>
      </c>
      <c r="U54" s="10" t="s">
        <v>40</v>
      </c>
      <c r="V54" s="1">
        <v>49</v>
      </c>
      <c r="W54" s="4" t="s">
        <v>128</v>
      </c>
      <c r="X54" s="11" t="s">
        <v>166</v>
      </c>
      <c r="Z54" s="11" t="s">
        <v>174</v>
      </c>
      <c r="AA54" s="3" t="s">
        <v>174</v>
      </c>
      <c r="AB54" s="7" t="s">
        <v>189</v>
      </c>
      <c r="AD54" s="13" t="s">
        <v>174</v>
      </c>
      <c r="AE54" s="92">
        <v>0.41666666666666702</v>
      </c>
    </row>
    <row r="55" spans="1:31" ht="12.75" customHeight="1" thickTop="1" thickBot="1" x14ac:dyDescent="0.4">
      <c r="A55" s="22">
        <v>52</v>
      </c>
      <c r="B55" s="22">
        <v>2</v>
      </c>
      <c r="C55" s="96">
        <v>42848</v>
      </c>
      <c r="D55" s="33" t="s">
        <v>175</v>
      </c>
      <c r="E55" s="23" t="str">
        <f t="shared" si="8"/>
        <v>MILFORD AMIGOS</v>
      </c>
      <c r="F55" s="24" t="str">
        <f t="shared" si="8"/>
        <v>WATERTOWN GEEZERS</v>
      </c>
      <c r="G55" s="71"/>
      <c r="H55" s="94">
        <f>VLOOKUP(E55,START_TIMES,2)</f>
        <v>0.33333333333333331</v>
      </c>
      <c r="I55" s="24" t="str">
        <f>VLOOKUP(E55,fields,2)</f>
        <v>Pease Road, Woodbridge</v>
      </c>
      <c r="J55" s="73"/>
      <c r="M55" s="5" t="s">
        <v>155</v>
      </c>
      <c r="N55" s="5" t="s">
        <v>159</v>
      </c>
      <c r="P55" s="20" t="s">
        <v>214</v>
      </c>
      <c r="Q55" s="7" t="s">
        <v>214</v>
      </c>
      <c r="R55" s="89" t="s">
        <v>219</v>
      </c>
      <c r="T55" s="4" t="s">
        <v>133</v>
      </c>
      <c r="U55" s="10" t="s">
        <v>172</v>
      </c>
      <c r="V55" s="1">
        <v>50</v>
      </c>
      <c r="W55" s="4" t="s">
        <v>129</v>
      </c>
      <c r="X55" s="11" t="s">
        <v>39</v>
      </c>
      <c r="Z55" s="20" t="s">
        <v>214</v>
      </c>
      <c r="AA55" s="7" t="s">
        <v>214</v>
      </c>
      <c r="AB55" s="7" t="s">
        <v>219</v>
      </c>
      <c r="AD55" s="11" t="s">
        <v>214</v>
      </c>
      <c r="AE55" s="92">
        <v>0.41666666666666702</v>
      </c>
    </row>
    <row r="56" spans="1:31" ht="12.75" customHeight="1" thickTop="1" thickBot="1" x14ac:dyDescent="0.4">
      <c r="A56" s="22">
        <v>53</v>
      </c>
      <c r="B56" s="22">
        <v>2</v>
      </c>
      <c r="C56" s="96">
        <v>42848</v>
      </c>
      <c r="D56" s="33" t="s">
        <v>175</v>
      </c>
      <c r="E56" s="23" t="str">
        <f t="shared" si="8"/>
        <v>CLUB NAPOLI 30</v>
      </c>
      <c r="F56" s="24" t="str">
        <f t="shared" si="8"/>
        <v>CASEUS NEW HAVEN FC</v>
      </c>
      <c r="G56" s="71"/>
      <c r="H56" s="94">
        <v>0.33333333333333331</v>
      </c>
      <c r="I56" s="24" t="str">
        <f>VLOOKUP(E56,fields,2)</f>
        <v>Quinnipiac Park, Cheshire</v>
      </c>
      <c r="J56" s="73"/>
      <c r="M56" s="5" t="s">
        <v>152</v>
      </c>
      <c r="N56" s="5" t="s">
        <v>151</v>
      </c>
      <c r="P56" s="11" t="s">
        <v>17</v>
      </c>
      <c r="Q56" s="3" t="s">
        <v>17</v>
      </c>
      <c r="R56" s="14" t="s">
        <v>90</v>
      </c>
      <c r="T56" s="4" t="s">
        <v>134</v>
      </c>
      <c r="U56" s="11" t="s">
        <v>187</v>
      </c>
      <c r="V56" s="1">
        <v>51</v>
      </c>
      <c r="W56" s="4" t="s">
        <v>130</v>
      </c>
      <c r="X56" s="20" t="s">
        <v>199</v>
      </c>
      <c r="Z56" s="11" t="s">
        <v>17</v>
      </c>
      <c r="AA56" s="3" t="s">
        <v>17</v>
      </c>
      <c r="AB56" s="7" t="s">
        <v>90</v>
      </c>
      <c r="AD56" s="10" t="s">
        <v>17</v>
      </c>
      <c r="AE56" s="92">
        <v>0.375</v>
      </c>
    </row>
    <row r="57" spans="1:31" ht="12.75" customHeight="1" thickTop="1" thickBot="1" x14ac:dyDescent="0.4">
      <c r="A57" s="22">
        <v>54</v>
      </c>
      <c r="B57" s="22">
        <v>2</v>
      </c>
      <c r="C57" s="96">
        <v>42848</v>
      </c>
      <c r="D57" s="33" t="s">
        <v>175</v>
      </c>
      <c r="E57" s="23" t="str">
        <f t="shared" si="8"/>
        <v>HENRY  REID FC 30</v>
      </c>
      <c r="F57" s="24" t="str">
        <f t="shared" si="8"/>
        <v>STAMFORD FC</v>
      </c>
      <c r="G57" s="71"/>
      <c r="H57" s="94">
        <v>0.33333333333333331</v>
      </c>
      <c r="I57" s="24" t="str">
        <f>VLOOKUP(E57,fields,2)</f>
        <v>Ludlowe HS, Fairfield</v>
      </c>
      <c r="J57" s="73"/>
      <c r="M57" s="5" t="s">
        <v>153</v>
      </c>
      <c r="N57" s="5" t="s">
        <v>158</v>
      </c>
      <c r="P57" s="20" t="s">
        <v>168</v>
      </c>
      <c r="Q57" s="7" t="s">
        <v>168</v>
      </c>
      <c r="R57" s="7" t="s">
        <v>66</v>
      </c>
      <c r="T57" s="4" t="s">
        <v>136</v>
      </c>
      <c r="U57" s="11" t="s">
        <v>47</v>
      </c>
      <c r="V57" s="1">
        <v>52</v>
      </c>
      <c r="W57" s="4" t="s">
        <v>131</v>
      </c>
      <c r="X57" s="11" t="s">
        <v>173</v>
      </c>
      <c r="Z57" s="20" t="s">
        <v>168</v>
      </c>
      <c r="AA57" s="3" t="s">
        <v>168</v>
      </c>
      <c r="AB57" s="7" t="s">
        <v>66</v>
      </c>
      <c r="AD57" s="10" t="s">
        <v>168</v>
      </c>
      <c r="AE57" s="92">
        <v>0.41666666666666702</v>
      </c>
    </row>
    <row r="58" spans="1:31" ht="12.75" customHeight="1" thickTop="1" thickBot="1" x14ac:dyDescent="0.4">
      <c r="A58" s="22">
        <v>55</v>
      </c>
      <c r="B58" s="22">
        <v>2</v>
      </c>
      <c r="C58" s="96">
        <v>42848</v>
      </c>
      <c r="D58" s="33" t="s">
        <v>175</v>
      </c>
      <c r="E58" s="23" t="str">
        <f t="shared" si="8"/>
        <v>BYE</v>
      </c>
      <c r="F58" s="24" t="str">
        <f t="shared" si="8"/>
        <v>NEWTOWN SALTY DOGS</v>
      </c>
      <c r="G58" s="71"/>
      <c r="H58" s="94">
        <f>VLOOKUP(E58,START_TIMES,2)</f>
        <v>0.41666666666666669</v>
      </c>
      <c r="I58" s="24" t="str">
        <f>VLOOKUP(E58,fields,2)</f>
        <v>--</v>
      </c>
      <c r="J58" s="73"/>
      <c r="M58" s="5" t="s">
        <v>150</v>
      </c>
      <c r="N58" s="5" t="s">
        <v>157</v>
      </c>
      <c r="P58" s="10" t="s">
        <v>24</v>
      </c>
      <c r="Q58" s="7" t="s">
        <v>24</v>
      </c>
      <c r="R58" s="7" t="s">
        <v>65</v>
      </c>
      <c r="T58" s="4" t="s">
        <v>138</v>
      </c>
      <c r="U58" s="13" t="s">
        <v>48</v>
      </c>
      <c r="V58" s="1">
        <v>53</v>
      </c>
      <c r="W58" s="4" t="s">
        <v>132</v>
      </c>
      <c r="X58" s="10" t="s">
        <v>40</v>
      </c>
      <c r="Z58" s="10" t="s">
        <v>24</v>
      </c>
      <c r="AA58" s="7" t="s">
        <v>24</v>
      </c>
      <c r="AB58" s="7" t="s">
        <v>197</v>
      </c>
      <c r="AD58" s="11" t="s">
        <v>24</v>
      </c>
      <c r="AE58" s="92">
        <v>0.41666666666666702</v>
      </c>
    </row>
    <row r="59" spans="1:31" ht="12.75" customHeight="1" thickTop="1" thickBot="1" x14ac:dyDescent="0.4">
      <c r="A59" s="22">
        <v>56</v>
      </c>
      <c r="B59" s="22"/>
      <c r="C59" s="96"/>
      <c r="D59" s="26" t="s">
        <v>0</v>
      </c>
      <c r="E59" s="23"/>
      <c r="F59" s="24"/>
      <c r="G59" s="71"/>
      <c r="H59" s="94"/>
      <c r="I59" s="24"/>
      <c r="J59" s="73"/>
      <c r="M59" s="5"/>
      <c r="N59" s="5"/>
      <c r="P59" s="10" t="s">
        <v>217</v>
      </c>
      <c r="Q59" s="7" t="s">
        <v>217</v>
      </c>
      <c r="R59" s="7" t="s">
        <v>77</v>
      </c>
      <c r="T59" s="4" t="s">
        <v>141</v>
      </c>
      <c r="U59" s="10" t="s">
        <v>167</v>
      </c>
      <c r="V59" s="1">
        <v>54</v>
      </c>
      <c r="W59" s="4" t="s">
        <v>133</v>
      </c>
      <c r="X59" s="10" t="s">
        <v>172</v>
      </c>
      <c r="Z59" s="10" t="s">
        <v>217</v>
      </c>
      <c r="AA59" s="7" t="s">
        <v>217</v>
      </c>
      <c r="AB59" s="7" t="s">
        <v>77</v>
      </c>
      <c r="AD59" s="10" t="s">
        <v>217</v>
      </c>
      <c r="AE59" s="92">
        <v>0.33333333333333331</v>
      </c>
    </row>
    <row r="60" spans="1:31" ht="12.75" customHeight="1" thickTop="1" thickBot="1" x14ac:dyDescent="0.4">
      <c r="A60" s="22">
        <v>57</v>
      </c>
      <c r="B60" s="22">
        <v>2</v>
      </c>
      <c r="C60" s="96">
        <v>42848</v>
      </c>
      <c r="D60" s="34" t="s">
        <v>11</v>
      </c>
      <c r="E60" s="23" t="str">
        <f t="shared" ref="E60:F64" si="9">VLOOKUP(M60,Teams,2)</f>
        <v>STORM FC</v>
      </c>
      <c r="F60" s="24" t="str">
        <f t="shared" si="9"/>
        <v>NORWALK MARINERS</v>
      </c>
      <c r="G60" s="71"/>
      <c r="H60" s="94">
        <f>VLOOKUP(E60,START_TIMES,2)</f>
        <v>0.375</v>
      </c>
      <c r="I60" s="24" t="str">
        <f>VLOOKUP(E60,fields,2)</f>
        <v>Wakeman Park, Westport</v>
      </c>
      <c r="J60" s="73"/>
      <c r="M60" s="5" t="s">
        <v>106</v>
      </c>
      <c r="N60" s="5" t="s">
        <v>104</v>
      </c>
      <c r="P60" s="10" t="s">
        <v>42</v>
      </c>
      <c r="Q60" s="3" t="s">
        <v>42</v>
      </c>
      <c r="R60" s="3" t="s">
        <v>83</v>
      </c>
      <c r="T60" s="4" t="s">
        <v>142</v>
      </c>
      <c r="U60" s="20" t="s">
        <v>168</v>
      </c>
      <c r="V60" s="1">
        <v>55</v>
      </c>
      <c r="W60" s="4" t="s">
        <v>134</v>
      </c>
      <c r="X60" s="11" t="s">
        <v>187</v>
      </c>
      <c r="Z60" s="10" t="s">
        <v>42</v>
      </c>
      <c r="AA60" s="3" t="s">
        <v>42</v>
      </c>
      <c r="AB60" s="3" t="s">
        <v>83</v>
      </c>
      <c r="AD60" s="16" t="s">
        <v>42</v>
      </c>
      <c r="AE60" s="92">
        <v>0.41666666666666702</v>
      </c>
    </row>
    <row r="61" spans="1:31" ht="12.75" customHeight="1" thickTop="1" thickBot="1" x14ac:dyDescent="0.4">
      <c r="A61" s="22">
        <v>58</v>
      </c>
      <c r="B61" s="22">
        <v>2</v>
      </c>
      <c r="C61" s="96">
        <v>42848</v>
      </c>
      <c r="D61" s="34" t="s">
        <v>11</v>
      </c>
      <c r="E61" s="23" t="str">
        <f t="shared" si="9"/>
        <v xml:space="preserve">WILTON WARRIORS </v>
      </c>
      <c r="F61" s="24" t="str">
        <f t="shared" si="9"/>
        <v>RIDGEFIELD KICKS</v>
      </c>
      <c r="G61" s="71"/>
      <c r="H61" s="94">
        <f>VLOOKUP(E61,START_TIMES,2)</f>
        <v>0.41666666666666702</v>
      </c>
      <c r="I61" s="24" t="str">
        <f>VLOOKUP(E61,fields,2)</f>
        <v>Lilly Field, Wilton</v>
      </c>
      <c r="J61" s="73"/>
      <c r="M61" s="5" t="s">
        <v>109</v>
      </c>
      <c r="N61" s="5" t="s">
        <v>105</v>
      </c>
      <c r="P61" s="11" t="s">
        <v>25</v>
      </c>
      <c r="Q61" s="3" t="s">
        <v>25</v>
      </c>
      <c r="R61" s="7" t="s">
        <v>84</v>
      </c>
      <c r="T61" s="4" t="s">
        <v>92</v>
      </c>
      <c r="U61" s="11" t="s">
        <v>58</v>
      </c>
      <c r="V61" s="1">
        <v>56</v>
      </c>
      <c r="W61" s="4" t="s">
        <v>136</v>
      </c>
      <c r="X61" s="11" t="s">
        <v>47</v>
      </c>
      <c r="Z61" s="11" t="s">
        <v>25</v>
      </c>
      <c r="AA61" s="3" t="s">
        <v>25</v>
      </c>
      <c r="AB61" s="7" t="s">
        <v>84</v>
      </c>
      <c r="AD61" s="13" t="s">
        <v>25</v>
      </c>
      <c r="AE61" s="92">
        <v>0.41666666666666702</v>
      </c>
    </row>
    <row r="62" spans="1:31" ht="12.75" customHeight="1" thickTop="1" thickBot="1" x14ac:dyDescent="0.4">
      <c r="A62" s="22">
        <v>59</v>
      </c>
      <c r="B62" s="22">
        <v>2</v>
      </c>
      <c r="C62" s="96">
        <v>42848</v>
      </c>
      <c r="D62" s="34" t="s">
        <v>11</v>
      </c>
      <c r="E62" s="23" t="str">
        <f t="shared" si="9"/>
        <v>FAIRFIELD GAC</v>
      </c>
      <c r="F62" s="24" t="str">
        <f t="shared" si="9"/>
        <v>DANBURY UNITED 40</v>
      </c>
      <c r="G62" s="71"/>
      <c r="H62" s="94">
        <f>VLOOKUP(E62,START_TIMES,2)</f>
        <v>0.41666666666666702</v>
      </c>
      <c r="I62" s="24" t="str">
        <f>VLOOKUP(E62,fields,2)</f>
        <v>Ludlowe HS, Fairfield</v>
      </c>
      <c r="J62" s="73"/>
      <c r="M62" s="5" t="s">
        <v>162</v>
      </c>
      <c r="N62" s="5" t="s">
        <v>161</v>
      </c>
      <c r="P62" s="11" t="s">
        <v>38</v>
      </c>
      <c r="Q62" s="3" t="s">
        <v>38</v>
      </c>
      <c r="R62" s="7" t="s">
        <v>59</v>
      </c>
      <c r="T62" s="4" t="s">
        <v>144</v>
      </c>
      <c r="U62" s="11" t="s">
        <v>185</v>
      </c>
      <c r="V62" s="1">
        <v>57</v>
      </c>
      <c r="W62" s="4" t="s">
        <v>138</v>
      </c>
      <c r="X62" s="13" t="s">
        <v>48</v>
      </c>
      <c r="Z62" s="11" t="s">
        <v>38</v>
      </c>
      <c r="AA62" s="3" t="s">
        <v>38</v>
      </c>
      <c r="AB62" s="7" t="s">
        <v>59</v>
      </c>
      <c r="AD62" s="10" t="s">
        <v>38</v>
      </c>
      <c r="AE62" s="92">
        <v>0.41666666666666702</v>
      </c>
    </row>
    <row r="63" spans="1:31" ht="12.75" customHeight="1" thickTop="1" thickBot="1" x14ac:dyDescent="0.4">
      <c r="A63" s="22">
        <v>60</v>
      </c>
      <c r="B63" s="22">
        <v>2</v>
      </c>
      <c r="C63" s="96">
        <v>42848</v>
      </c>
      <c r="D63" s="34" t="s">
        <v>11</v>
      </c>
      <c r="E63" s="23" t="str">
        <f t="shared" si="9"/>
        <v>GREENWICH PUMAS</v>
      </c>
      <c r="F63" s="24" t="str">
        <f t="shared" si="9"/>
        <v>WATERBURY ALBANIANS</v>
      </c>
      <c r="G63" s="71"/>
      <c r="H63" s="94">
        <f>VLOOKUP(E63,START_TIMES,2)</f>
        <v>0.41666666666666702</v>
      </c>
      <c r="I63" s="24" t="str">
        <f>VLOOKUP(E63,fields,2)</f>
        <v>tbd</v>
      </c>
      <c r="J63" s="73"/>
      <c r="M63" s="5" t="s">
        <v>163</v>
      </c>
      <c r="N63" s="5" t="s">
        <v>108</v>
      </c>
      <c r="P63" s="10" t="s">
        <v>54</v>
      </c>
      <c r="Q63" s="3" t="s">
        <v>54</v>
      </c>
      <c r="R63" s="7" t="s">
        <v>59</v>
      </c>
      <c r="T63" s="4" t="s">
        <v>146</v>
      </c>
      <c r="U63" s="10" t="s">
        <v>45</v>
      </c>
      <c r="V63" s="1">
        <v>58</v>
      </c>
      <c r="W63" s="4" t="s">
        <v>141</v>
      </c>
      <c r="X63" s="10" t="s">
        <v>167</v>
      </c>
      <c r="Z63" s="10" t="s">
        <v>54</v>
      </c>
      <c r="AA63" s="3" t="s">
        <v>54</v>
      </c>
      <c r="AB63" s="7" t="s">
        <v>59</v>
      </c>
      <c r="AD63" s="11" t="s">
        <v>54</v>
      </c>
      <c r="AE63" s="92">
        <v>0.41666666666666702</v>
      </c>
    </row>
    <row r="64" spans="1:31" ht="12.75" customHeight="1" thickTop="1" thickBot="1" x14ac:dyDescent="0.4">
      <c r="A64" s="22">
        <v>61</v>
      </c>
      <c r="B64" s="22">
        <v>2</v>
      </c>
      <c r="C64" s="96">
        <v>42848</v>
      </c>
      <c r="D64" s="34" t="s">
        <v>11</v>
      </c>
      <c r="E64" s="23" t="str">
        <f t="shared" si="9"/>
        <v>CHESHIRE AZZURRI 40</v>
      </c>
      <c r="F64" s="24" t="str">
        <f t="shared" si="9"/>
        <v>VASCO DA GAMA 40</v>
      </c>
      <c r="G64" s="71"/>
      <c r="H64" s="94">
        <f>VLOOKUP(E64,START_TIMES,2)</f>
        <v>0.41666666666666669</v>
      </c>
      <c r="I64" s="24" t="str">
        <f>VLOOKUP(E64,fields,2)</f>
        <v>Quinnipiac Park, Cheshire</v>
      </c>
      <c r="J64" s="73"/>
      <c r="M64" s="5" t="s">
        <v>160</v>
      </c>
      <c r="N64" s="5" t="s">
        <v>107</v>
      </c>
      <c r="P64" s="11" t="s">
        <v>31</v>
      </c>
      <c r="Q64" s="7" t="s">
        <v>31</v>
      </c>
      <c r="R64" s="7" t="s">
        <v>59</v>
      </c>
      <c r="T64" s="4" t="s">
        <v>147</v>
      </c>
      <c r="U64" s="10" t="s">
        <v>46</v>
      </c>
      <c r="V64" s="1">
        <v>59</v>
      </c>
      <c r="W64" s="4" t="s">
        <v>142</v>
      </c>
      <c r="X64" s="20" t="s">
        <v>168</v>
      </c>
      <c r="Z64" s="11" t="s">
        <v>31</v>
      </c>
      <c r="AA64" s="7" t="s">
        <v>31</v>
      </c>
      <c r="AB64" s="7" t="s">
        <v>59</v>
      </c>
      <c r="AD64" s="20" t="s">
        <v>31</v>
      </c>
      <c r="AE64" s="92">
        <v>0.41666666666666702</v>
      </c>
    </row>
    <row r="65" spans="1:31" ht="12.75" customHeight="1" thickTop="1" thickBot="1" x14ac:dyDescent="0.4">
      <c r="A65" s="22">
        <v>62</v>
      </c>
      <c r="B65" s="22" t="s">
        <v>0</v>
      </c>
      <c r="C65" s="96"/>
      <c r="D65" s="26" t="s">
        <v>0</v>
      </c>
      <c r="E65" s="23"/>
      <c r="F65" s="24"/>
      <c r="G65" s="71"/>
      <c r="H65" s="94"/>
      <c r="I65" s="24"/>
      <c r="J65" s="73"/>
      <c r="M65" s="5"/>
      <c r="N65" s="5"/>
      <c r="P65" s="11" t="s">
        <v>192</v>
      </c>
      <c r="Q65" s="3" t="s">
        <v>192</v>
      </c>
      <c r="R65" s="14" t="s">
        <v>64</v>
      </c>
      <c r="T65" s="4" t="s">
        <v>148</v>
      </c>
      <c r="U65" s="10" t="s">
        <v>169</v>
      </c>
      <c r="V65" s="1">
        <v>60</v>
      </c>
      <c r="W65" s="4" t="s">
        <v>144</v>
      </c>
      <c r="X65" s="11" t="s">
        <v>185</v>
      </c>
      <c r="Z65" s="11" t="s">
        <v>192</v>
      </c>
      <c r="AA65" s="3" t="s">
        <v>192</v>
      </c>
      <c r="AB65" s="14" t="s">
        <v>64</v>
      </c>
      <c r="AD65" s="13" t="s">
        <v>192</v>
      </c>
      <c r="AE65" s="92">
        <v>0.375</v>
      </c>
    </row>
    <row r="66" spans="1:31" ht="12.75" customHeight="1" thickTop="1" thickBot="1" x14ac:dyDescent="0.4">
      <c r="A66" s="22">
        <v>63</v>
      </c>
      <c r="B66" s="22">
        <v>2</v>
      </c>
      <c r="C66" s="96">
        <v>42848</v>
      </c>
      <c r="D66" s="35" t="s">
        <v>12</v>
      </c>
      <c r="E66" s="23" t="str">
        <f t="shared" ref="E66:F70" si="10">VLOOKUP(M66,Teams,2)</f>
        <v xml:space="preserve">GUILFORD CELTIC </v>
      </c>
      <c r="F66" s="24" t="str">
        <f t="shared" si="10"/>
        <v>NEWINGTON PORTUGUESE 40</v>
      </c>
      <c r="G66" s="71"/>
      <c r="H66" s="94">
        <f>VLOOKUP(E66,START_TIMES,2)</f>
        <v>0.41666666666666702</v>
      </c>
      <c r="I66" s="24" t="str">
        <f>VLOOKUP(E66,fields,2)</f>
        <v>Bittner Park, Guilford</v>
      </c>
      <c r="J66" s="73"/>
      <c r="M66" s="5" t="s">
        <v>114</v>
      </c>
      <c r="N66" s="5" t="s">
        <v>116</v>
      </c>
      <c r="P66" s="10" t="s">
        <v>211</v>
      </c>
      <c r="Q66" s="7" t="s">
        <v>211</v>
      </c>
      <c r="R66" s="7" t="s">
        <v>186</v>
      </c>
      <c r="T66" s="4" t="s">
        <v>149</v>
      </c>
      <c r="U66" s="16" t="s">
        <v>215</v>
      </c>
      <c r="V66" s="1">
        <v>61</v>
      </c>
      <c r="W66" s="4" t="s">
        <v>146</v>
      </c>
      <c r="X66" s="10" t="s">
        <v>45</v>
      </c>
      <c r="Z66" s="10" t="s">
        <v>211</v>
      </c>
      <c r="AA66" s="3" t="s">
        <v>26</v>
      </c>
      <c r="AB66" s="7" t="s">
        <v>186</v>
      </c>
      <c r="AD66" s="11" t="s">
        <v>211</v>
      </c>
      <c r="AE66" s="92">
        <v>0.33333333333333331</v>
      </c>
    </row>
    <row r="67" spans="1:31" ht="12.75" customHeight="1" thickTop="1" thickBot="1" x14ac:dyDescent="0.4">
      <c r="A67" s="22">
        <v>64</v>
      </c>
      <c r="B67" s="22">
        <v>2</v>
      </c>
      <c r="C67" s="96">
        <v>42848</v>
      </c>
      <c r="D67" s="35" t="s">
        <v>12</v>
      </c>
      <c r="E67" s="23" t="str">
        <f t="shared" si="10"/>
        <v>NEW HAVEN AMERICANS</v>
      </c>
      <c r="F67" s="24" t="str">
        <f t="shared" si="10"/>
        <v>STAMFORD UNITED</v>
      </c>
      <c r="G67" s="71"/>
      <c r="H67" s="94">
        <f>VLOOKUP(E67,START_TIMES,2)</f>
        <v>0.41666666666666702</v>
      </c>
      <c r="I67" s="24" t="str">
        <f>VLOOKUP(E67,fields,2)</f>
        <v>Peck Place School, Orange</v>
      </c>
      <c r="J67" s="73"/>
      <c r="M67" s="5" t="s">
        <v>115</v>
      </c>
      <c r="N67" s="5" t="s">
        <v>119</v>
      </c>
      <c r="P67" s="10" t="s">
        <v>26</v>
      </c>
      <c r="Q67" s="8" t="s">
        <v>26</v>
      </c>
      <c r="R67" s="7" t="s">
        <v>186</v>
      </c>
      <c r="T67" s="4" t="s">
        <v>135</v>
      </c>
      <c r="U67" s="10" t="s">
        <v>49</v>
      </c>
      <c r="V67" s="1">
        <v>62</v>
      </c>
      <c r="W67" s="4" t="s">
        <v>147</v>
      </c>
      <c r="X67" s="10" t="s">
        <v>46</v>
      </c>
      <c r="Z67" s="10" t="s">
        <v>26</v>
      </c>
      <c r="AA67" s="7" t="s">
        <v>185</v>
      </c>
      <c r="AB67" s="7" t="s">
        <v>186</v>
      </c>
      <c r="AD67" s="11" t="s">
        <v>26</v>
      </c>
      <c r="AE67" s="92">
        <v>0.41666666666666702</v>
      </c>
    </row>
    <row r="68" spans="1:31" ht="12.75" customHeight="1" thickTop="1" thickBot="1" x14ac:dyDescent="0.4">
      <c r="A68" s="22">
        <v>65</v>
      </c>
      <c r="B68" s="22">
        <v>2</v>
      </c>
      <c r="C68" s="96">
        <v>42848</v>
      </c>
      <c r="D68" s="35" t="s">
        <v>12</v>
      </c>
      <c r="E68" s="23" t="str">
        <f t="shared" si="10"/>
        <v>GREENWICH GUNNERS 40</v>
      </c>
      <c r="F68" s="24" t="str">
        <f t="shared" si="10"/>
        <v>GREENWICH ARSENAL 40</v>
      </c>
      <c r="G68" s="71"/>
      <c r="H68" s="94">
        <v>0.33333333333333331</v>
      </c>
      <c r="I68" s="24" t="str">
        <f>VLOOKUP(E68,fields,2)</f>
        <v>tbd</v>
      </c>
      <c r="J68" s="73"/>
      <c r="M68" s="5" t="s">
        <v>112</v>
      </c>
      <c r="N68" s="5" t="s">
        <v>111</v>
      </c>
      <c r="P68" s="11" t="s">
        <v>185</v>
      </c>
      <c r="Q68" s="7" t="s">
        <v>185</v>
      </c>
      <c r="R68" s="7" t="s">
        <v>186</v>
      </c>
      <c r="T68" s="4" t="s">
        <v>137</v>
      </c>
      <c r="U68" s="16" t="s">
        <v>41</v>
      </c>
      <c r="V68" s="1">
        <v>63</v>
      </c>
      <c r="W68" s="4" t="s">
        <v>148</v>
      </c>
      <c r="X68" s="10" t="s">
        <v>169</v>
      </c>
      <c r="Z68" s="11" t="s">
        <v>185</v>
      </c>
      <c r="AA68" s="7" t="s">
        <v>185</v>
      </c>
      <c r="AB68" s="7" t="s">
        <v>186</v>
      </c>
      <c r="AD68" s="11" t="s">
        <v>185</v>
      </c>
      <c r="AE68" s="92">
        <v>0.41666666666666702</v>
      </c>
    </row>
    <row r="69" spans="1:31" ht="12.75" customHeight="1" thickTop="1" thickBot="1" x14ac:dyDescent="0.4">
      <c r="A69" s="22">
        <v>66</v>
      </c>
      <c r="B69" s="22">
        <v>2</v>
      </c>
      <c r="C69" s="96">
        <v>42848</v>
      </c>
      <c r="D69" s="35" t="s">
        <v>12</v>
      </c>
      <c r="E69" s="23" t="str">
        <f t="shared" si="10"/>
        <v>GUILFORD BELL CURVE</v>
      </c>
      <c r="F69" s="24" t="str">
        <f t="shared" si="10"/>
        <v>SOUTHEAST ROVERS</v>
      </c>
      <c r="G69" s="71"/>
      <c r="H69" s="94">
        <v>0.33333333333333331</v>
      </c>
      <c r="I69" s="24" t="str">
        <f>VLOOKUP(E69,fields,2)</f>
        <v>Guilford HS, Guilford</v>
      </c>
      <c r="J69" s="73"/>
      <c r="M69" s="5" t="s">
        <v>113</v>
      </c>
      <c r="N69" s="5" t="s">
        <v>118</v>
      </c>
      <c r="P69" s="10" t="s">
        <v>166</v>
      </c>
      <c r="Q69" s="3" t="s">
        <v>166</v>
      </c>
      <c r="R69" s="7" t="s">
        <v>205</v>
      </c>
      <c r="T69" s="4" t="s">
        <v>139</v>
      </c>
      <c r="U69" s="11" t="s">
        <v>50</v>
      </c>
      <c r="V69" s="1">
        <v>64</v>
      </c>
      <c r="W69" s="4" t="s">
        <v>149</v>
      </c>
      <c r="X69" s="16" t="s">
        <v>215</v>
      </c>
      <c r="Z69" s="10" t="s">
        <v>166</v>
      </c>
      <c r="AA69" s="3" t="s">
        <v>166</v>
      </c>
      <c r="AB69" s="7" t="s">
        <v>205</v>
      </c>
      <c r="AD69" s="11" t="s">
        <v>166</v>
      </c>
      <c r="AE69" s="92">
        <v>0.41666666666666702</v>
      </c>
    </row>
    <row r="70" spans="1:31" ht="12.75" customHeight="1" thickTop="1" thickBot="1" x14ac:dyDescent="0.4">
      <c r="A70" s="22">
        <v>67</v>
      </c>
      <c r="B70" s="22">
        <v>2</v>
      </c>
      <c r="C70" s="96">
        <v>42848</v>
      </c>
      <c r="D70" s="35" t="s">
        <v>12</v>
      </c>
      <c r="E70" s="23" t="str">
        <f t="shared" si="10"/>
        <v>DERBY QUITUS</v>
      </c>
      <c r="F70" s="24" t="str">
        <f t="shared" si="10"/>
        <v xml:space="preserve">NORWALK SPORT COLOMBIA </v>
      </c>
      <c r="G70" s="71"/>
      <c r="H70" s="94">
        <v>0.33333333333333331</v>
      </c>
      <c r="I70" s="24" t="str">
        <f>VLOOKUP(E70,fields,2)</f>
        <v>Witek Park, Derby</v>
      </c>
      <c r="J70" s="73"/>
      <c r="M70" s="5" t="s">
        <v>110</v>
      </c>
      <c r="N70" s="5" t="s">
        <v>117</v>
      </c>
      <c r="P70" s="16" t="s">
        <v>18</v>
      </c>
      <c r="Q70" s="3" t="s">
        <v>18</v>
      </c>
      <c r="R70" s="7" t="s">
        <v>87</v>
      </c>
      <c r="T70" s="4" t="s">
        <v>140</v>
      </c>
      <c r="U70" s="13" t="s">
        <v>42</v>
      </c>
      <c r="V70" s="1">
        <v>65</v>
      </c>
      <c r="W70" s="4" t="s">
        <v>135</v>
      </c>
      <c r="X70" s="10" t="s">
        <v>49</v>
      </c>
      <c r="Z70" s="16" t="s">
        <v>18</v>
      </c>
      <c r="AA70" s="3" t="s">
        <v>18</v>
      </c>
      <c r="AB70" s="7" t="s">
        <v>87</v>
      </c>
      <c r="AD70" s="10" t="s">
        <v>18</v>
      </c>
      <c r="AE70" s="92">
        <v>0.375</v>
      </c>
    </row>
    <row r="71" spans="1:31" ht="12.75" customHeight="1" thickTop="1" thickBot="1" x14ac:dyDescent="0.4">
      <c r="A71" s="22">
        <v>68</v>
      </c>
      <c r="B71" s="22" t="s">
        <v>0</v>
      </c>
      <c r="C71" s="96"/>
      <c r="D71" s="26" t="s">
        <v>0</v>
      </c>
      <c r="E71" s="23"/>
      <c r="F71" s="24"/>
      <c r="G71" s="71"/>
      <c r="H71" s="94"/>
      <c r="I71" s="24"/>
      <c r="J71" s="73"/>
      <c r="M71" s="5"/>
      <c r="N71" s="5"/>
      <c r="P71" s="11" t="s">
        <v>43</v>
      </c>
      <c r="Q71" s="7" t="s">
        <v>43</v>
      </c>
      <c r="R71" s="7" t="s">
        <v>81</v>
      </c>
      <c r="T71" s="4" t="s">
        <v>143</v>
      </c>
      <c r="U71" s="10" t="s">
        <v>43</v>
      </c>
      <c r="V71" s="1">
        <v>66</v>
      </c>
      <c r="W71" s="4" t="s">
        <v>137</v>
      </c>
      <c r="X71" s="16" t="s">
        <v>41</v>
      </c>
      <c r="Z71" s="11" t="s">
        <v>43</v>
      </c>
      <c r="AA71" s="7" t="s">
        <v>43</v>
      </c>
      <c r="AB71" s="7" t="s">
        <v>81</v>
      </c>
      <c r="AD71" s="11" t="s">
        <v>43</v>
      </c>
      <c r="AE71" s="92">
        <v>0.41666666666666702</v>
      </c>
    </row>
    <row r="72" spans="1:31" ht="12.75" customHeight="1" thickTop="1" thickBot="1" x14ac:dyDescent="0.4">
      <c r="A72" s="22">
        <v>69</v>
      </c>
      <c r="B72" s="22">
        <v>2</v>
      </c>
      <c r="C72" s="96">
        <v>42848</v>
      </c>
      <c r="D72" s="36" t="s">
        <v>13</v>
      </c>
      <c r="E72" s="23" t="str">
        <f t="shared" ref="E72:F76" si="11">VLOOKUP(M72,Teams,2)</f>
        <v>NORTH BRANFORD 40</v>
      </c>
      <c r="F72" s="24" t="str">
        <f t="shared" si="11"/>
        <v>PAN ZONES</v>
      </c>
      <c r="G72" s="71"/>
      <c r="H72" s="94">
        <f>VLOOKUP(E72,START_TIMES,2)</f>
        <v>0.41666666666666702</v>
      </c>
      <c r="I72" s="24" t="str">
        <f>VLOOKUP(E72,fields,2)</f>
        <v>Coginchaug HS, Durham</v>
      </c>
      <c r="J72" s="73"/>
      <c r="M72" s="5" t="s">
        <v>124</v>
      </c>
      <c r="N72" s="5" t="s">
        <v>126</v>
      </c>
      <c r="P72" s="20" t="s">
        <v>210</v>
      </c>
      <c r="Q72" s="87" t="s">
        <v>210</v>
      </c>
      <c r="R72" s="16" t="s">
        <v>220</v>
      </c>
      <c r="T72" s="4" t="s">
        <v>98</v>
      </c>
      <c r="U72" s="11" t="s">
        <v>16</v>
      </c>
      <c r="V72" s="1">
        <v>67</v>
      </c>
      <c r="W72" s="4" t="s">
        <v>139</v>
      </c>
      <c r="X72" s="11" t="s">
        <v>50</v>
      </c>
      <c r="Z72" s="20" t="s">
        <v>210</v>
      </c>
      <c r="AA72" s="7" t="s">
        <v>210</v>
      </c>
      <c r="AB72" s="7" t="s">
        <v>220</v>
      </c>
      <c r="AD72" s="11" t="s">
        <v>210</v>
      </c>
      <c r="AE72" s="92">
        <v>0.41666666666666702</v>
      </c>
    </row>
    <row r="73" spans="1:31" ht="12.75" customHeight="1" thickTop="1" thickBot="1" x14ac:dyDescent="0.4">
      <c r="A73" s="22">
        <v>70</v>
      </c>
      <c r="B73" s="22">
        <v>2</v>
      </c>
      <c r="C73" s="96">
        <v>42848</v>
      </c>
      <c r="D73" s="36" t="s">
        <v>13</v>
      </c>
      <c r="E73" s="23" t="str">
        <f t="shared" si="11"/>
        <v>NORTH HAVEN SC</v>
      </c>
      <c r="F73" s="24" t="str">
        <f t="shared" si="11"/>
        <v>WILTON WOLVES</v>
      </c>
      <c r="G73" s="71"/>
      <c r="H73" s="94">
        <f>VLOOKUP(E73,START_TIMES,2)</f>
        <v>0.41666666666666702</v>
      </c>
      <c r="I73" s="24" t="str">
        <f>VLOOKUP(E73,fields,2)</f>
        <v>Ridge Road, North Haven</v>
      </c>
      <c r="J73" s="73"/>
      <c r="M73" s="5" t="s">
        <v>125</v>
      </c>
      <c r="N73" s="5" t="s">
        <v>129</v>
      </c>
      <c r="P73" s="13" t="s">
        <v>44</v>
      </c>
      <c r="Q73" s="7" t="s">
        <v>44</v>
      </c>
      <c r="R73" s="3" t="s">
        <v>78</v>
      </c>
      <c r="T73" s="4" t="s">
        <v>145</v>
      </c>
      <c r="U73" s="10" t="s">
        <v>44</v>
      </c>
      <c r="V73" s="1">
        <v>68</v>
      </c>
      <c r="W73" s="4" t="s">
        <v>140</v>
      </c>
      <c r="X73" s="13" t="s">
        <v>42</v>
      </c>
      <c r="Z73" s="13" t="s">
        <v>44</v>
      </c>
      <c r="AA73" s="7" t="s">
        <v>44</v>
      </c>
      <c r="AB73" s="3" t="s">
        <v>78</v>
      </c>
      <c r="AD73" s="13" t="s">
        <v>44</v>
      </c>
      <c r="AE73" s="92">
        <v>0.41666666666666702</v>
      </c>
    </row>
    <row r="74" spans="1:31" ht="12.75" customHeight="1" thickTop="1" thickBot="1" x14ac:dyDescent="0.4">
      <c r="A74" s="22">
        <v>71</v>
      </c>
      <c r="B74" s="22">
        <v>2</v>
      </c>
      <c r="C74" s="96">
        <v>42848</v>
      </c>
      <c r="D74" s="36" t="s">
        <v>13</v>
      </c>
      <c r="E74" s="23" t="str">
        <f t="shared" si="11"/>
        <v>HAMDEN UNITED</v>
      </c>
      <c r="F74" s="24" t="str">
        <f t="shared" si="11"/>
        <v>ELI'S FC</v>
      </c>
      <c r="G74" s="71"/>
      <c r="H74" s="94">
        <f>VLOOKUP(E74,START_TIMES,2)</f>
        <v>0.41666666666666702</v>
      </c>
      <c r="I74" s="24" t="str">
        <f>VLOOKUP(E74,fields,2)</f>
        <v>Hamden MS, Hamden</v>
      </c>
      <c r="J74" s="73"/>
      <c r="M74" s="5" t="s">
        <v>122</v>
      </c>
      <c r="N74" s="5" t="s">
        <v>121</v>
      </c>
      <c r="P74" s="10" t="s">
        <v>193</v>
      </c>
      <c r="Q74" s="31" t="s">
        <v>193</v>
      </c>
      <c r="R74" s="7" t="s">
        <v>73</v>
      </c>
      <c r="T74" s="4" t="s">
        <v>100</v>
      </c>
      <c r="U74" s="11" t="s">
        <v>17</v>
      </c>
      <c r="V74" s="1">
        <v>69</v>
      </c>
      <c r="W74" s="4" t="s">
        <v>143</v>
      </c>
      <c r="X74" s="10" t="s">
        <v>43</v>
      </c>
      <c r="Z74" s="10" t="s">
        <v>193</v>
      </c>
      <c r="AA74" s="7" t="s">
        <v>193</v>
      </c>
      <c r="AB74" s="7" t="s">
        <v>73</v>
      </c>
      <c r="AD74" s="11" t="s">
        <v>193</v>
      </c>
      <c r="AE74" s="92">
        <v>0.41666666666666702</v>
      </c>
    </row>
    <row r="75" spans="1:31" ht="12.75" customHeight="1" thickTop="1" thickBot="1" x14ac:dyDescent="0.4">
      <c r="A75" s="22">
        <v>72</v>
      </c>
      <c r="B75" s="22">
        <v>2</v>
      </c>
      <c r="C75" s="96">
        <v>42848</v>
      </c>
      <c r="D75" s="36" t="s">
        <v>13</v>
      </c>
      <c r="E75" s="23" t="str">
        <f t="shared" si="11"/>
        <v>WALLINGFORD MORELIA</v>
      </c>
      <c r="F75" s="24" t="str">
        <f t="shared" si="11"/>
        <v>HENRY  REID FC 40</v>
      </c>
      <c r="G75" s="71"/>
      <c r="H75" s="94">
        <f>VLOOKUP(E75,START_TIMES,2)</f>
        <v>0.41666666666666702</v>
      </c>
      <c r="I75" s="24" t="str">
        <f>VLOOKUP(E75,fields,2)</f>
        <v>Woodhouse Field, Wallingford</v>
      </c>
      <c r="J75" s="73"/>
      <c r="M75" s="129" t="s">
        <v>128</v>
      </c>
      <c r="N75" s="129" t="s">
        <v>123</v>
      </c>
      <c r="P75" s="10" t="s">
        <v>39</v>
      </c>
      <c r="Q75" s="3" t="s">
        <v>39</v>
      </c>
      <c r="R75" s="7" t="s">
        <v>76</v>
      </c>
      <c r="T75" s="4" t="s">
        <v>95</v>
      </c>
      <c r="U75" s="20" t="s">
        <v>217</v>
      </c>
      <c r="V75" s="1">
        <v>70</v>
      </c>
      <c r="W75" s="4" t="s">
        <v>145</v>
      </c>
      <c r="X75" s="10" t="s">
        <v>44</v>
      </c>
      <c r="Z75" s="10" t="s">
        <v>39</v>
      </c>
      <c r="AA75" s="3" t="s">
        <v>39</v>
      </c>
      <c r="AB75" s="7" t="s">
        <v>76</v>
      </c>
      <c r="AD75" s="11" t="s">
        <v>39</v>
      </c>
      <c r="AE75" s="92">
        <v>0.41666666666666702</v>
      </c>
    </row>
    <row r="76" spans="1:31" ht="12.75" customHeight="1" thickTop="1" thickBot="1" x14ac:dyDescent="0.4">
      <c r="A76" s="22">
        <v>73</v>
      </c>
      <c r="B76" s="22">
        <v>2</v>
      </c>
      <c r="C76" s="96">
        <v>42848</v>
      </c>
      <c r="D76" s="36" t="s">
        <v>13</v>
      </c>
      <c r="E76" s="23" t="str">
        <f t="shared" si="11"/>
        <v xml:space="preserve">CHESHIRE UNITED </v>
      </c>
      <c r="F76" s="24" t="str">
        <f t="shared" si="11"/>
        <v>STAMFORD CITY</v>
      </c>
      <c r="G76" s="71"/>
      <c r="H76" s="94">
        <f>VLOOKUP(E76,START_TIMES,2)</f>
        <v>0.41666666666666702</v>
      </c>
      <c r="I76" s="24" t="str">
        <f>VLOOKUP(E76,fields,2)</f>
        <v>Quinnipiac Park, Cheshire</v>
      </c>
      <c r="J76" s="73"/>
      <c r="M76" s="5" t="s">
        <v>120</v>
      </c>
      <c r="N76" s="5" t="s">
        <v>127</v>
      </c>
      <c r="P76" s="11"/>
      <c r="T76" s="4"/>
      <c r="U76" s="11"/>
      <c r="W76" s="4"/>
    </row>
    <row r="77" spans="1:31" ht="12.75" customHeight="1" thickTop="1" thickBot="1" x14ac:dyDescent="0.4">
      <c r="A77" s="22">
        <v>74</v>
      </c>
      <c r="B77" s="22" t="s">
        <v>0</v>
      </c>
      <c r="C77" s="96"/>
      <c r="D77" s="26" t="s">
        <v>0</v>
      </c>
      <c r="E77" s="23"/>
      <c r="F77" s="24"/>
      <c r="G77" s="71"/>
      <c r="H77" s="94"/>
      <c r="I77" s="24"/>
      <c r="J77" s="73"/>
      <c r="M77" s="5"/>
      <c r="N77" s="5"/>
      <c r="P77" s="11"/>
      <c r="T77" s="4"/>
      <c r="U77" s="11"/>
      <c r="W77" s="4"/>
    </row>
    <row r="78" spans="1:31" ht="12.75" customHeight="1" thickTop="1" thickBot="1" x14ac:dyDescent="0.4">
      <c r="A78" s="22">
        <v>75</v>
      </c>
      <c r="B78" s="22">
        <v>2</v>
      </c>
      <c r="C78" s="96">
        <v>42848</v>
      </c>
      <c r="D78" s="27" t="s">
        <v>102</v>
      </c>
      <c r="E78" s="23" t="str">
        <f t="shared" ref="E78:F82" si="12">VLOOKUP(M78,Teams,2)</f>
        <v>GREENWICH GUNNERS 50</v>
      </c>
      <c r="F78" s="24" t="str">
        <f t="shared" si="12"/>
        <v>HARTFORD CAVALIERS</v>
      </c>
      <c r="G78" s="71"/>
      <c r="H78" s="94">
        <f>VLOOKUP(E78,START_TIMES,2)</f>
        <v>0.41666666666666702</v>
      </c>
      <c r="I78" s="24" t="str">
        <f>VLOOKUP(E78,fields,2)</f>
        <v>tbd</v>
      </c>
      <c r="J78" s="73"/>
      <c r="M78" s="5" t="s">
        <v>134</v>
      </c>
      <c r="N78" s="5" t="s">
        <v>138</v>
      </c>
      <c r="P78" s="11"/>
      <c r="T78" s="4"/>
      <c r="U78" s="11"/>
      <c r="W78" s="4"/>
      <c r="AB78" s="7"/>
    </row>
    <row r="79" spans="1:31" ht="12.75" customHeight="1" thickTop="1" thickBot="1" x14ac:dyDescent="0.4">
      <c r="A79" s="22">
        <v>76</v>
      </c>
      <c r="B79" s="22">
        <v>2</v>
      </c>
      <c r="C79" s="96">
        <v>42848</v>
      </c>
      <c r="D79" s="27" t="s">
        <v>102</v>
      </c>
      <c r="E79" s="23" t="str">
        <f t="shared" si="12"/>
        <v>GUILFORD BLACK EAGLES</v>
      </c>
      <c r="F79" s="24" t="str">
        <f t="shared" si="12"/>
        <v>VASCO DA GAMA 50</v>
      </c>
      <c r="G79" s="71"/>
      <c r="H79" s="94">
        <f>VLOOKUP(E79,START_TIMES,2)</f>
        <v>0.41666666666666702</v>
      </c>
      <c r="I79" s="24" t="str">
        <f>VLOOKUP(E79,fields,2)</f>
        <v>Guilford HS, Guilford</v>
      </c>
      <c r="J79" s="73"/>
      <c r="M79" s="5" t="s">
        <v>136</v>
      </c>
      <c r="N79" s="5" t="s">
        <v>144</v>
      </c>
      <c r="P79" s="11"/>
      <c r="T79" s="4"/>
      <c r="U79" s="11"/>
      <c r="W79" s="4"/>
    </row>
    <row r="80" spans="1:31" ht="12.75" customHeight="1" thickTop="1" thickBot="1" x14ac:dyDescent="0.4">
      <c r="A80" s="22">
        <v>77</v>
      </c>
      <c r="B80" s="22">
        <v>2</v>
      </c>
      <c r="C80" s="96">
        <v>42848</v>
      </c>
      <c r="D80" s="27" t="s">
        <v>102</v>
      </c>
      <c r="E80" s="23" t="str">
        <f t="shared" si="12"/>
        <v>DARIEN BLUE WAVE</v>
      </c>
      <c r="F80" s="24" t="str">
        <f t="shared" si="12"/>
        <v>CLUB NAPOLI 50</v>
      </c>
      <c r="G80" s="71"/>
      <c r="H80" s="94">
        <f>VLOOKUP(E80,START_TIMES,2)</f>
        <v>0.375</v>
      </c>
      <c r="I80" s="24" t="str">
        <f>VLOOKUP(E80,fields,2)</f>
        <v>Middlesex MS (Lower), Darien</v>
      </c>
      <c r="J80" s="73"/>
      <c r="M80" s="5" t="s">
        <v>132</v>
      </c>
      <c r="N80" s="5" t="s">
        <v>131</v>
      </c>
      <c r="P80" s="10"/>
      <c r="T80" s="4"/>
      <c r="U80" s="11"/>
      <c r="X80" s="11"/>
    </row>
    <row r="81" spans="1:24" ht="12.75" customHeight="1" thickTop="1" thickBot="1" x14ac:dyDescent="0.4">
      <c r="A81" s="22">
        <v>78</v>
      </c>
      <c r="B81" s="22">
        <v>2</v>
      </c>
      <c r="C81" s="96">
        <v>42848</v>
      </c>
      <c r="D81" s="27" t="s">
        <v>102</v>
      </c>
      <c r="E81" s="23" t="str">
        <f t="shared" si="12"/>
        <v xml:space="preserve">GLASTONBURY CELTIC </v>
      </c>
      <c r="F81" s="24" t="str">
        <f t="shared" si="12"/>
        <v>POLONIA FALCON STARS FC</v>
      </c>
      <c r="G81" s="71"/>
      <c r="H81" s="128">
        <v>0.45833333333333331</v>
      </c>
      <c r="I81" s="24" t="str">
        <f>VLOOKUP(E81,fields,2)</f>
        <v>Irish American Club, Glastonbury</v>
      </c>
      <c r="J81" s="73"/>
      <c r="M81" s="5" t="s">
        <v>133</v>
      </c>
      <c r="N81" s="5" t="s">
        <v>142</v>
      </c>
      <c r="P81" s="10"/>
      <c r="T81" s="4"/>
      <c r="U81" s="11"/>
      <c r="X81" s="11"/>
    </row>
    <row r="82" spans="1:24" ht="12.75" customHeight="1" thickTop="1" thickBot="1" x14ac:dyDescent="0.4">
      <c r="A82" s="22">
        <v>79</v>
      </c>
      <c r="B82" s="22">
        <v>2</v>
      </c>
      <c r="C82" s="96">
        <v>42848</v>
      </c>
      <c r="D82" s="27" t="s">
        <v>102</v>
      </c>
      <c r="E82" s="23" t="str">
        <f t="shared" si="12"/>
        <v>CHESHIRE AZZURRI 50</v>
      </c>
      <c r="F82" s="24" t="str">
        <f t="shared" si="12"/>
        <v>NEW BRITAIN FALCONS FC</v>
      </c>
      <c r="G82" s="71"/>
      <c r="H82" s="94">
        <f>VLOOKUP(E82,START_TIMES,2)</f>
        <v>0.41666666666666669</v>
      </c>
      <c r="I82" s="24" t="str">
        <f>VLOOKUP(E82,fields,2)</f>
        <v>Quinnipiac Park, Cheshire</v>
      </c>
      <c r="J82" s="73"/>
      <c r="M82" s="5" t="s">
        <v>130</v>
      </c>
      <c r="N82" s="5" t="s">
        <v>141</v>
      </c>
      <c r="X82" s="11"/>
    </row>
    <row r="83" spans="1:24" ht="12.75" customHeight="1" thickTop="1" thickBot="1" x14ac:dyDescent="0.4">
      <c r="A83" s="22">
        <v>80</v>
      </c>
      <c r="B83" s="22" t="s">
        <v>0</v>
      </c>
      <c r="C83" s="96"/>
      <c r="D83" s="26" t="s">
        <v>0</v>
      </c>
      <c r="E83" s="23"/>
      <c r="F83" s="24"/>
      <c r="G83" s="71"/>
      <c r="H83" s="94"/>
      <c r="I83" s="24"/>
      <c r="J83" s="73"/>
      <c r="M83" s="5"/>
      <c r="N83" s="5"/>
      <c r="X83" s="13"/>
    </row>
    <row r="84" spans="1:24" ht="12.75" customHeight="1" thickTop="1" thickBot="1" x14ac:dyDescent="0.4">
      <c r="A84" s="22">
        <v>81</v>
      </c>
      <c r="B84" s="22">
        <v>2</v>
      </c>
      <c r="C84" s="96">
        <v>42848</v>
      </c>
      <c r="D84" s="37" t="s">
        <v>103</v>
      </c>
      <c r="E84" s="23" t="str">
        <f t="shared" ref="E84:F88" si="13">VLOOKUP(M84,Teams,2)</f>
        <v>MOODUS SC</v>
      </c>
      <c r="F84" s="24" t="str">
        <f t="shared" si="13"/>
        <v>NORTH BRANFORD LEGENDS</v>
      </c>
      <c r="G84" s="71"/>
      <c r="H84" s="94">
        <f>VLOOKUP(E84,START_TIMES,2)</f>
        <v>0.41666666666666702</v>
      </c>
      <c r="I84" s="24" t="str">
        <f>VLOOKUP(E84,fields,2)</f>
        <v>Nathan Hale-Ray HS, Moodus</v>
      </c>
      <c r="J84" s="73"/>
      <c r="M84" s="5" t="s">
        <v>135</v>
      </c>
      <c r="N84" s="5" t="s">
        <v>139</v>
      </c>
      <c r="X84" s="11"/>
    </row>
    <row r="85" spans="1:24" ht="12.75" customHeight="1" thickTop="1" thickBot="1" x14ac:dyDescent="0.4">
      <c r="A85" s="22">
        <v>82</v>
      </c>
      <c r="B85" s="22">
        <v>2</v>
      </c>
      <c r="C85" s="96">
        <v>42848</v>
      </c>
      <c r="D85" s="37" t="s">
        <v>103</v>
      </c>
      <c r="E85" s="23" t="str">
        <f t="shared" si="13"/>
        <v>NAUGATUCK RIVER RATS</v>
      </c>
      <c r="F85" s="24" t="str">
        <f t="shared" si="13"/>
        <v>WEST HAVEN GRAYS</v>
      </c>
      <c r="G85" s="71"/>
      <c r="H85" s="94">
        <f>VLOOKUP(E85,START_TIMES,2)</f>
        <v>0.41666666666666702</v>
      </c>
      <c r="I85" s="24" t="str">
        <f>VLOOKUP(E85,fields,2)</f>
        <v>City Hill MS, Naugatuck</v>
      </c>
      <c r="J85" s="73"/>
      <c r="M85" s="5" t="s">
        <v>137</v>
      </c>
      <c r="N85" s="5" t="s">
        <v>145</v>
      </c>
      <c r="X85" s="11"/>
    </row>
    <row r="86" spans="1:24" ht="12.75" customHeight="1" thickTop="1" thickBot="1" x14ac:dyDescent="0.4">
      <c r="A86" s="22">
        <v>83</v>
      </c>
      <c r="B86" s="22">
        <v>2</v>
      </c>
      <c r="C86" s="96">
        <v>42848</v>
      </c>
      <c r="D86" s="37" t="s">
        <v>103</v>
      </c>
      <c r="E86" s="23" t="str">
        <f t="shared" si="13"/>
        <v>FARMINGTON WHITE OWLS</v>
      </c>
      <c r="F86" s="24" t="str">
        <f t="shared" si="13"/>
        <v>GREENWICH ARSENAL 50</v>
      </c>
      <c r="G86" s="71"/>
      <c r="H86" s="94">
        <f>VLOOKUP(E86,START_TIMES,2)</f>
        <v>0.41666666666666702</v>
      </c>
      <c r="I86" s="24" t="str">
        <f>VLOOKUP(E86,fields,2)</f>
        <v>Winding Trails, Farmington</v>
      </c>
      <c r="J86" s="73"/>
      <c r="M86" s="5" t="s">
        <v>147</v>
      </c>
      <c r="N86" s="5" t="s">
        <v>148</v>
      </c>
      <c r="X86" s="11"/>
    </row>
    <row r="87" spans="1:24" ht="12.75" customHeight="1" thickTop="1" thickBot="1" x14ac:dyDescent="0.4">
      <c r="A87" s="22">
        <v>84</v>
      </c>
      <c r="B87" s="22">
        <v>2</v>
      </c>
      <c r="C87" s="96">
        <v>42848</v>
      </c>
      <c r="D87" s="37" t="s">
        <v>103</v>
      </c>
      <c r="E87" s="23" t="str">
        <f t="shared" si="13"/>
        <v>WATERBURY PONTES</v>
      </c>
      <c r="F87" s="24" t="str">
        <f t="shared" si="13"/>
        <v>GREENWICH PUMAS LEGENDS</v>
      </c>
      <c r="G87" s="71"/>
      <c r="H87" s="94">
        <f>VLOOKUP(E87,START_TIMES,2)</f>
        <v>0.41666666666666702</v>
      </c>
      <c r="I87" s="24" t="str">
        <f>VLOOKUP(E87,fields,2)</f>
        <v>Pontelandolfo Club, Waterbury</v>
      </c>
      <c r="J87" s="73"/>
      <c r="M87" s="5" t="s">
        <v>143</v>
      </c>
      <c r="N87" s="5" t="s">
        <v>149</v>
      </c>
      <c r="X87" s="11"/>
    </row>
    <row r="88" spans="1:24" ht="12.75" customHeight="1" thickTop="1" thickBot="1" x14ac:dyDescent="0.4">
      <c r="A88" s="22">
        <v>85</v>
      </c>
      <c r="B88" s="22">
        <v>2</v>
      </c>
      <c r="C88" s="96">
        <v>42848</v>
      </c>
      <c r="D88" s="37" t="s">
        <v>103</v>
      </c>
      <c r="E88" s="23" t="str">
        <f t="shared" si="13"/>
        <v>EAST HAVEN SC</v>
      </c>
      <c r="F88" s="24" t="str">
        <f t="shared" si="13"/>
        <v>SOUTHBURY BOOMERS</v>
      </c>
      <c r="G88" s="71"/>
      <c r="H88" s="94">
        <f>VLOOKUP(E88,START_TIMES,2)</f>
        <v>0.41666666666666702</v>
      </c>
      <c r="I88" s="24" t="str">
        <f>VLOOKUP(E88,fields,2)</f>
        <v>Moulthrop Field, East Haven</v>
      </c>
      <c r="J88" s="73"/>
      <c r="M88" s="5" t="s">
        <v>146</v>
      </c>
      <c r="N88" s="5" t="s">
        <v>140</v>
      </c>
      <c r="X88" s="13"/>
    </row>
    <row r="89" spans="1:24" ht="12.75" customHeight="1" thickTop="1" thickBot="1" x14ac:dyDescent="0.4">
      <c r="A89" s="22">
        <v>86</v>
      </c>
      <c r="B89" s="22" t="s">
        <v>0</v>
      </c>
      <c r="C89" s="96"/>
      <c r="D89" s="26" t="s">
        <v>0</v>
      </c>
      <c r="E89" s="23"/>
      <c r="F89" s="24"/>
      <c r="G89" s="71"/>
      <c r="H89" s="94"/>
      <c r="I89" s="24"/>
      <c r="J89" s="73"/>
      <c r="M89" s="5"/>
      <c r="N89" s="5"/>
      <c r="X89" s="11"/>
    </row>
    <row r="90" spans="1:24" ht="12.75" customHeight="1" thickTop="1" thickBot="1" x14ac:dyDescent="0.4">
      <c r="A90" s="22">
        <v>87</v>
      </c>
      <c r="B90" s="22">
        <v>3</v>
      </c>
      <c r="C90" s="96">
        <v>42855</v>
      </c>
      <c r="D90" s="32" t="s">
        <v>10</v>
      </c>
      <c r="E90" s="23" t="str">
        <f t="shared" ref="E90:F94" si="14">VLOOKUP(M90,Teams,2)</f>
        <v>DANBURY UNITED 30</v>
      </c>
      <c r="F90" s="24" t="str">
        <f t="shared" si="14"/>
        <v>NEWINGTON PORTUGUESE 30</v>
      </c>
      <c r="G90" s="71"/>
      <c r="H90" s="94">
        <f>VLOOKUP(E90,START_TIMES,2)</f>
        <v>0.375</v>
      </c>
      <c r="I90" s="24" t="str">
        <f>VLOOKUP(E90,fields,2)</f>
        <v>Portuguese Cultural Center, Danbury</v>
      </c>
      <c r="J90" s="73"/>
      <c r="M90" s="5" t="s">
        <v>96</v>
      </c>
      <c r="N90" s="5" t="s">
        <v>92</v>
      </c>
      <c r="X90" s="11"/>
    </row>
    <row r="91" spans="1:24" ht="12.75" customHeight="1" thickTop="1" thickBot="1" x14ac:dyDescent="0.4">
      <c r="A91" s="22">
        <v>88</v>
      </c>
      <c r="B91" s="22">
        <v>3</v>
      </c>
      <c r="C91" s="96">
        <v>42855</v>
      </c>
      <c r="D91" s="32" t="s">
        <v>10</v>
      </c>
      <c r="E91" s="23" t="str">
        <f t="shared" si="14"/>
        <v>MILFORD TUESDAY</v>
      </c>
      <c r="F91" s="24" t="str">
        <f t="shared" si="14"/>
        <v>POLONEZ UNITED</v>
      </c>
      <c r="G91" s="71"/>
      <c r="H91" s="94">
        <f>VLOOKUP(E91,START_TIMES,2)</f>
        <v>0.33333333333333331</v>
      </c>
      <c r="I91" s="24" t="str">
        <f>VLOOKUP(E91,fields,2)</f>
        <v>Fred Wolfe Park, Orange</v>
      </c>
      <c r="J91" s="73"/>
      <c r="M91" s="5" t="s">
        <v>94</v>
      </c>
      <c r="N91" s="5" t="s">
        <v>100</v>
      </c>
      <c r="X91" s="13"/>
    </row>
    <row r="92" spans="1:24" ht="12.75" customHeight="1" thickTop="1" thickBot="1" x14ac:dyDescent="0.4">
      <c r="A92" s="22">
        <v>89</v>
      </c>
      <c r="B92" s="22">
        <v>3</v>
      </c>
      <c r="C92" s="96">
        <v>42855</v>
      </c>
      <c r="D92" s="32" t="s">
        <v>10</v>
      </c>
      <c r="E92" s="23" t="str">
        <f t="shared" si="14"/>
        <v>GREENWICH ARSENAL 30</v>
      </c>
      <c r="F92" s="24" t="str">
        <f t="shared" si="14"/>
        <v>CLINTON FC</v>
      </c>
      <c r="G92" s="71"/>
      <c r="H92" s="94">
        <f>VLOOKUP(E92,START_TIMES,2)</f>
        <v>0.41666666666666702</v>
      </c>
      <c r="I92" s="24" t="str">
        <f>VLOOKUP(E92,fields,2)</f>
        <v>tbd</v>
      </c>
      <c r="J92" s="73"/>
      <c r="M92" s="5" t="s">
        <v>99</v>
      </c>
      <c r="N92" s="5" t="s">
        <v>97</v>
      </c>
      <c r="X92" s="11"/>
    </row>
    <row r="93" spans="1:24" ht="12.75" customHeight="1" thickTop="1" thickBot="1" x14ac:dyDescent="0.4">
      <c r="A93" s="22">
        <v>90</v>
      </c>
      <c r="B93" s="22">
        <v>3</v>
      </c>
      <c r="C93" s="96">
        <v>42855</v>
      </c>
      <c r="D93" s="32" t="s">
        <v>10</v>
      </c>
      <c r="E93" s="23" t="str">
        <f t="shared" si="14"/>
        <v>SHELTON FC</v>
      </c>
      <c r="F93" s="24" t="str">
        <f t="shared" si="14"/>
        <v>ECUACHAMOS FC</v>
      </c>
      <c r="G93" s="71"/>
      <c r="H93" s="94">
        <f>VLOOKUP(E93,START_TIMES,2)</f>
        <v>0.33333333333333331</v>
      </c>
      <c r="I93" s="24" t="str">
        <f>VLOOKUP(E93,fields,2)</f>
        <v>Nike Site, Shelton</v>
      </c>
      <c r="J93" s="73"/>
      <c r="M93" s="5" t="s">
        <v>95</v>
      </c>
      <c r="N93" s="5" t="s">
        <v>93</v>
      </c>
      <c r="X93" s="11"/>
    </row>
    <row r="94" spans="1:24" ht="12.75" customHeight="1" thickTop="1" thickBot="1" x14ac:dyDescent="0.4">
      <c r="A94" s="22">
        <v>91</v>
      </c>
      <c r="B94" s="22">
        <v>3</v>
      </c>
      <c r="C94" s="96">
        <v>42855</v>
      </c>
      <c r="D94" s="32" t="s">
        <v>10</v>
      </c>
      <c r="E94" s="23" t="str">
        <f t="shared" si="14"/>
        <v>NORTH BRANFORD 30</v>
      </c>
      <c r="F94" s="24" t="str">
        <f t="shared" si="14"/>
        <v>VASCO DA GAMA 30</v>
      </c>
      <c r="G94" s="71"/>
      <c r="H94" s="94">
        <f>VLOOKUP(E94,START_TIMES,2)</f>
        <v>0.41666666666666702</v>
      </c>
      <c r="I94" s="24" t="str">
        <f>VLOOKUP(E94,fields,2)</f>
        <v>Northford Park, North Branford</v>
      </c>
      <c r="J94" s="73"/>
      <c r="M94" s="5" t="s">
        <v>98</v>
      </c>
      <c r="N94" s="5" t="s">
        <v>101</v>
      </c>
    </row>
    <row r="95" spans="1:24" ht="12.75" customHeight="1" thickTop="1" thickBot="1" x14ac:dyDescent="0.4">
      <c r="A95" s="22">
        <v>92</v>
      </c>
      <c r="B95" s="22" t="s">
        <v>0</v>
      </c>
      <c r="C95" s="96"/>
      <c r="D95" s="26" t="s">
        <v>0</v>
      </c>
      <c r="E95" s="23"/>
      <c r="F95" s="24"/>
      <c r="G95" s="71"/>
      <c r="H95" s="94"/>
      <c r="I95" s="24"/>
      <c r="J95" s="73"/>
      <c r="M95" s="5"/>
      <c r="N95" s="5"/>
    </row>
    <row r="96" spans="1:24" ht="12.75" customHeight="1" thickTop="1" thickBot="1" x14ac:dyDescent="0.4">
      <c r="A96" s="22">
        <v>93</v>
      </c>
      <c r="B96" s="22">
        <v>3</v>
      </c>
      <c r="C96" s="96">
        <v>42855</v>
      </c>
      <c r="D96" s="33" t="s">
        <v>175</v>
      </c>
      <c r="E96" s="23" t="str">
        <f t="shared" ref="E96:F100" si="15">VLOOKUP(M96,Teams,2)</f>
        <v>CASEUS NEW HAVEN FC</v>
      </c>
      <c r="F96" s="24" t="str">
        <f t="shared" si="15"/>
        <v>MILFORD AMIGOS</v>
      </c>
      <c r="G96" s="71"/>
      <c r="H96" s="94">
        <f>VLOOKUP(E96,START_TIMES,2)</f>
        <v>0.33333333333333331</v>
      </c>
      <c r="I96" s="24" t="str">
        <f>VLOOKUP(E96,fields,2)</f>
        <v>Strong Stadium, West Haven</v>
      </c>
      <c r="J96" s="73"/>
      <c r="M96" s="5" t="s">
        <v>151</v>
      </c>
      <c r="N96" s="5" t="s">
        <v>155</v>
      </c>
    </row>
    <row r="97" spans="1:14" ht="12.75" customHeight="1" thickTop="1" thickBot="1" x14ac:dyDescent="0.4">
      <c r="A97" s="22">
        <v>94</v>
      </c>
      <c r="B97" s="22">
        <v>3</v>
      </c>
      <c r="C97" s="96">
        <v>42855</v>
      </c>
      <c r="D97" s="33" t="s">
        <v>175</v>
      </c>
      <c r="E97" s="23" t="str">
        <f t="shared" si="15"/>
        <v>NEWTOWN SALTY DOGS</v>
      </c>
      <c r="F97" s="24" t="str">
        <f t="shared" si="15"/>
        <v>LITCHFIELD COUNTY BLUES</v>
      </c>
      <c r="G97" s="71"/>
      <c r="H97" s="94">
        <f>VLOOKUP(E97,START_TIMES,2)</f>
        <v>0.33333333333333331</v>
      </c>
      <c r="I97" s="24" t="str">
        <f>VLOOKUP(E97,fields,2)</f>
        <v>Treadwell Park, Newtown</v>
      </c>
      <c r="J97" s="73"/>
      <c r="M97" s="5" t="s">
        <v>157</v>
      </c>
      <c r="N97" s="5" t="s">
        <v>154</v>
      </c>
    </row>
    <row r="98" spans="1:14" ht="12.75" customHeight="1" thickTop="1" thickBot="1" x14ac:dyDescent="0.4">
      <c r="A98" s="22">
        <v>95</v>
      </c>
      <c r="B98" s="22">
        <v>3</v>
      </c>
      <c r="C98" s="96">
        <v>42855</v>
      </c>
      <c r="D98" s="33" t="s">
        <v>175</v>
      </c>
      <c r="E98" s="23" t="str">
        <f t="shared" si="15"/>
        <v>HENRY  REID FC 30</v>
      </c>
      <c r="F98" s="24" t="str">
        <f t="shared" si="15"/>
        <v>BYE</v>
      </c>
      <c r="G98" s="71"/>
      <c r="H98" s="94">
        <f>VLOOKUP(E98,START_TIMES,2)</f>
        <v>0.41666666666666702</v>
      </c>
      <c r="I98" s="24" t="str">
        <f>VLOOKUP(E98,fields,2)</f>
        <v>Ludlowe HS, Fairfield</v>
      </c>
      <c r="J98" s="73"/>
      <c r="M98" s="5" t="s">
        <v>153</v>
      </c>
      <c r="N98" s="5" t="s">
        <v>150</v>
      </c>
    </row>
    <row r="99" spans="1:14" ht="12.75" customHeight="1" thickTop="1" thickBot="1" x14ac:dyDescent="0.4">
      <c r="A99" s="22">
        <v>96</v>
      </c>
      <c r="B99" s="22">
        <v>3</v>
      </c>
      <c r="C99" s="96">
        <v>42855</v>
      </c>
      <c r="D99" s="33" t="s">
        <v>175</v>
      </c>
      <c r="E99" s="23" t="str">
        <f t="shared" si="15"/>
        <v>STAMFORD FC</v>
      </c>
      <c r="F99" s="24" t="str">
        <f t="shared" si="15"/>
        <v>CLUB NAPOLI 30</v>
      </c>
      <c r="G99" s="71"/>
      <c r="H99" s="94">
        <f>VLOOKUP(E99,START_TIMES,2)</f>
        <v>0.41666666666666702</v>
      </c>
      <c r="I99" s="24" t="str">
        <f>VLOOKUP(E99,fields,2)</f>
        <v>West Beach Fields, Stamford</v>
      </c>
      <c r="J99" s="73"/>
      <c r="M99" s="5" t="s">
        <v>158</v>
      </c>
      <c r="N99" s="5" t="s">
        <v>152</v>
      </c>
    </row>
    <row r="100" spans="1:14" ht="12.75" customHeight="1" thickTop="1" thickBot="1" x14ac:dyDescent="0.4">
      <c r="A100" s="22">
        <v>97</v>
      </c>
      <c r="B100" s="22">
        <v>3</v>
      </c>
      <c r="C100" s="96">
        <v>42855</v>
      </c>
      <c r="D100" s="33" t="s">
        <v>175</v>
      </c>
      <c r="E100" s="23" t="str">
        <f t="shared" si="15"/>
        <v>NAUGATUCK FUSION</v>
      </c>
      <c r="F100" s="24" t="str">
        <f t="shared" si="15"/>
        <v>WATERTOWN GEEZERS</v>
      </c>
      <c r="G100" s="71"/>
      <c r="H100" s="94">
        <f>VLOOKUP(E100,START_TIMES,2)</f>
        <v>0.41666666666666702</v>
      </c>
      <c r="I100" s="24" t="str">
        <f>VLOOKUP(E100,fields,2)</f>
        <v>City Hill MS, Naugatuck</v>
      </c>
      <c r="J100" s="73"/>
      <c r="M100" s="5" t="s">
        <v>156</v>
      </c>
      <c r="N100" s="5" t="s">
        <v>159</v>
      </c>
    </row>
    <row r="101" spans="1:14" ht="12.75" customHeight="1" thickTop="1" thickBot="1" x14ac:dyDescent="0.4">
      <c r="A101" s="22">
        <v>98</v>
      </c>
      <c r="B101" s="22" t="s">
        <v>0</v>
      </c>
      <c r="C101" s="96"/>
      <c r="D101" s="26" t="s">
        <v>0</v>
      </c>
      <c r="E101" s="23"/>
      <c r="F101" s="24"/>
      <c r="G101" s="71"/>
      <c r="H101" s="94"/>
      <c r="I101" s="24"/>
      <c r="J101" s="73"/>
      <c r="M101" s="2"/>
      <c r="N101" s="2"/>
    </row>
    <row r="102" spans="1:14" ht="12.75" customHeight="1" thickTop="1" thickBot="1" x14ac:dyDescent="0.4">
      <c r="A102" s="22">
        <v>99</v>
      </c>
      <c r="B102" s="22">
        <v>3</v>
      </c>
      <c r="C102" s="96">
        <v>42855</v>
      </c>
      <c r="D102" s="34" t="s">
        <v>11</v>
      </c>
      <c r="E102" s="23" t="str">
        <f t="shared" ref="E102:F106" si="16">VLOOKUP(M102,Teams,2)</f>
        <v>DANBURY UNITED 40</v>
      </c>
      <c r="F102" s="24" t="str">
        <f t="shared" si="16"/>
        <v>RIDGEFIELD KICKS</v>
      </c>
      <c r="G102" s="71"/>
      <c r="H102" s="94">
        <f>VLOOKUP(E102,START_TIMES,2)</f>
        <v>0.45833333333333331</v>
      </c>
      <c r="I102" s="24" t="str">
        <f>VLOOKUP(E102,fields,2)</f>
        <v>Portuguese Cultural Center, Danbury</v>
      </c>
      <c r="J102" s="73"/>
      <c r="M102" s="5" t="s">
        <v>161</v>
      </c>
      <c r="N102" s="5" t="s">
        <v>105</v>
      </c>
    </row>
    <row r="103" spans="1:14" ht="12.75" customHeight="1" thickTop="1" thickBot="1" x14ac:dyDescent="0.4">
      <c r="A103" s="22">
        <v>100</v>
      </c>
      <c r="B103" s="22">
        <v>3</v>
      </c>
      <c r="C103" s="96">
        <v>42855</v>
      </c>
      <c r="D103" s="34" t="s">
        <v>11</v>
      </c>
      <c r="E103" s="23" t="str">
        <f t="shared" si="16"/>
        <v>NORWALK MARINERS</v>
      </c>
      <c r="F103" s="24" t="str">
        <f t="shared" si="16"/>
        <v>VASCO DA GAMA 40</v>
      </c>
      <c r="G103" s="71"/>
      <c r="H103" s="94">
        <f>VLOOKUP(E103,START_TIMES,2)</f>
        <v>0.41666666666666702</v>
      </c>
      <c r="I103" s="24" t="str">
        <f>VLOOKUP(E103,fields,2)</f>
        <v>Nathan Hale MS, Norwalk</v>
      </c>
      <c r="J103" s="73"/>
      <c r="M103" s="5" t="s">
        <v>104</v>
      </c>
      <c r="N103" s="5" t="s">
        <v>107</v>
      </c>
    </row>
    <row r="104" spans="1:14" ht="12.75" customHeight="1" thickTop="1" thickBot="1" x14ac:dyDescent="0.4">
      <c r="A104" s="22">
        <v>101</v>
      </c>
      <c r="B104" s="22">
        <v>3</v>
      </c>
      <c r="C104" s="96">
        <v>42855</v>
      </c>
      <c r="D104" s="34" t="s">
        <v>11</v>
      </c>
      <c r="E104" s="23" t="str">
        <f t="shared" si="16"/>
        <v>CHESHIRE AZZURRI 40</v>
      </c>
      <c r="F104" s="24" t="str">
        <f t="shared" si="16"/>
        <v>GREENWICH PUMAS</v>
      </c>
      <c r="G104" s="71"/>
      <c r="H104" s="94">
        <f>VLOOKUP(E104,START_TIMES,2)</f>
        <v>0.41666666666666669</v>
      </c>
      <c r="I104" s="24" t="str">
        <f>VLOOKUP(E104,fields,2)</f>
        <v>Quinnipiac Park, Cheshire</v>
      </c>
      <c r="J104" s="73"/>
      <c r="M104" s="5" t="s">
        <v>160</v>
      </c>
      <c r="N104" s="5" t="s">
        <v>163</v>
      </c>
    </row>
    <row r="105" spans="1:14" ht="12.75" customHeight="1" thickTop="1" thickBot="1" x14ac:dyDescent="0.4">
      <c r="A105" s="22">
        <v>102</v>
      </c>
      <c r="B105" s="22">
        <v>3</v>
      </c>
      <c r="C105" s="96">
        <v>42855</v>
      </c>
      <c r="D105" s="34" t="s">
        <v>11</v>
      </c>
      <c r="E105" s="23" t="str">
        <f t="shared" si="16"/>
        <v>WATERBURY ALBANIANS</v>
      </c>
      <c r="F105" s="24" t="str">
        <f t="shared" si="16"/>
        <v>FAIRFIELD GAC</v>
      </c>
      <c r="G105" s="71"/>
      <c r="H105" s="94">
        <f>VLOOKUP(E105,START_TIMES,2)</f>
        <v>0.375</v>
      </c>
      <c r="I105" s="24" t="str">
        <f>VLOOKUP(E105,fields,2)</f>
        <v>Wilby HS, Waterbury</v>
      </c>
      <c r="J105" s="73"/>
      <c r="M105" s="5" t="s">
        <v>108</v>
      </c>
      <c r="N105" s="5" t="s">
        <v>162</v>
      </c>
    </row>
    <row r="106" spans="1:14" ht="12.75" customHeight="1" thickTop="1" thickBot="1" x14ac:dyDescent="0.4">
      <c r="A106" s="22">
        <v>103</v>
      </c>
      <c r="B106" s="22">
        <v>3</v>
      </c>
      <c r="C106" s="96">
        <v>42855</v>
      </c>
      <c r="D106" s="34" t="s">
        <v>11</v>
      </c>
      <c r="E106" s="23" t="str">
        <f t="shared" si="16"/>
        <v>STORM FC</v>
      </c>
      <c r="F106" s="24" t="str">
        <f t="shared" si="16"/>
        <v xml:space="preserve">WILTON WARRIORS </v>
      </c>
      <c r="G106" s="71"/>
      <c r="H106" s="94">
        <f>VLOOKUP(E106,START_TIMES,2)</f>
        <v>0.375</v>
      </c>
      <c r="I106" s="24" t="str">
        <f>VLOOKUP(E106,fields,2)</f>
        <v>Wakeman Park, Westport</v>
      </c>
      <c r="J106" s="73"/>
      <c r="M106" s="5" t="s">
        <v>106</v>
      </c>
      <c r="N106" s="5" t="s">
        <v>109</v>
      </c>
    </row>
    <row r="107" spans="1:14" ht="12.75" customHeight="1" thickTop="1" thickBot="1" x14ac:dyDescent="0.4">
      <c r="A107" s="22">
        <v>104</v>
      </c>
      <c r="B107" s="22" t="s">
        <v>0</v>
      </c>
      <c r="C107" s="96"/>
      <c r="D107" s="26" t="s">
        <v>0</v>
      </c>
      <c r="E107" s="23"/>
      <c r="F107" s="24"/>
      <c r="G107" s="71"/>
      <c r="H107" s="94"/>
      <c r="I107" s="24"/>
      <c r="J107" s="73"/>
      <c r="M107" s="5"/>
      <c r="N107" s="2"/>
    </row>
    <row r="108" spans="1:14" ht="12.75" customHeight="1" thickTop="1" thickBot="1" x14ac:dyDescent="0.4">
      <c r="A108" s="22">
        <v>105</v>
      </c>
      <c r="B108" s="22">
        <v>3</v>
      </c>
      <c r="C108" s="96">
        <v>42855</v>
      </c>
      <c r="D108" s="35" t="s">
        <v>12</v>
      </c>
      <c r="E108" s="23" t="str">
        <f t="shared" ref="E108:F112" si="17">VLOOKUP(M108,Teams,2)</f>
        <v>NEW HAVEN AMERICANS</v>
      </c>
      <c r="F108" s="24" t="str">
        <f t="shared" si="17"/>
        <v>GREENWICH ARSENAL 40</v>
      </c>
      <c r="G108" s="71"/>
      <c r="H108" s="94">
        <f>VLOOKUP(E108,START_TIMES,2)</f>
        <v>0.41666666666666702</v>
      </c>
      <c r="I108" s="24" t="str">
        <f>VLOOKUP(E108,fields,2)</f>
        <v>Peck Place School, Orange</v>
      </c>
      <c r="J108" s="73"/>
      <c r="M108" s="5" t="s">
        <v>115</v>
      </c>
      <c r="N108" s="5" t="s">
        <v>111</v>
      </c>
    </row>
    <row r="109" spans="1:14" ht="12.75" customHeight="1" thickTop="1" thickBot="1" x14ac:dyDescent="0.4">
      <c r="A109" s="22">
        <v>106</v>
      </c>
      <c r="B109" s="22">
        <v>3</v>
      </c>
      <c r="C109" s="96">
        <v>42855</v>
      </c>
      <c r="D109" s="35" t="s">
        <v>12</v>
      </c>
      <c r="E109" s="23" t="str">
        <f t="shared" si="17"/>
        <v xml:space="preserve">GUILFORD CELTIC </v>
      </c>
      <c r="F109" s="24" t="str">
        <f t="shared" si="17"/>
        <v xml:space="preserve">NORWALK SPORT COLOMBIA </v>
      </c>
      <c r="G109" s="71"/>
      <c r="H109" s="94">
        <f>VLOOKUP(E109,START_TIMES,2)</f>
        <v>0.41666666666666702</v>
      </c>
      <c r="I109" s="24" t="str">
        <f>VLOOKUP(E109,fields,2)</f>
        <v>Bittner Park, Guilford</v>
      </c>
      <c r="J109" s="73"/>
      <c r="M109" s="5" t="s">
        <v>114</v>
      </c>
      <c r="N109" s="5" t="s">
        <v>117</v>
      </c>
    </row>
    <row r="110" spans="1:14" ht="12.75" customHeight="1" thickTop="1" thickBot="1" x14ac:dyDescent="0.4">
      <c r="A110" s="22">
        <v>107</v>
      </c>
      <c r="B110" s="22">
        <v>3</v>
      </c>
      <c r="C110" s="96">
        <v>42855</v>
      </c>
      <c r="D110" s="35" t="s">
        <v>12</v>
      </c>
      <c r="E110" s="23" t="str">
        <f t="shared" si="17"/>
        <v>GUILFORD BELL CURVE</v>
      </c>
      <c r="F110" s="24" t="str">
        <f t="shared" si="17"/>
        <v>DERBY QUITUS</v>
      </c>
      <c r="G110" s="71"/>
      <c r="H110" s="94">
        <f>VLOOKUP(E110,START_TIMES,2)</f>
        <v>0.41666666666666702</v>
      </c>
      <c r="I110" s="24" t="str">
        <f>VLOOKUP(E110,fields,2)</f>
        <v>Guilford HS, Guilford</v>
      </c>
      <c r="J110" s="73"/>
      <c r="M110" s="5" t="s">
        <v>113</v>
      </c>
      <c r="N110" s="5" t="s">
        <v>110</v>
      </c>
    </row>
    <row r="111" spans="1:14" ht="12.75" customHeight="1" thickTop="1" thickBot="1" x14ac:dyDescent="0.4">
      <c r="A111" s="22">
        <v>108</v>
      </c>
      <c r="B111" s="22">
        <v>3</v>
      </c>
      <c r="C111" s="96">
        <v>42855</v>
      </c>
      <c r="D111" s="35" t="s">
        <v>12</v>
      </c>
      <c r="E111" s="23" t="str">
        <f t="shared" si="17"/>
        <v>SOUTHEAST ROVERS</v>
      </c>
      <c r="F111" s="24" t="str">
        <f t="shared" si="17"/>
        <v>GREENWICH GUNNERS 40</v>
      </c>
      <c r="G111" s="71"/>
      <c r="H111" s="94">
        <f>VLOOKUP(E111,START_TIMES,2)</f>
        <v>0.41666666666666702</v>
      </c>
      <c r="I111" s="24" t="str">
        <f>VLOOKUP(E111,fields,2)</f>
        <v>Spera Park, Waterford</v>
      </c>
      <c r="J111" s="73"/>
      <c r="M111" s="5" t="s">
        <v>118</v>
      </c>
      <c r="N111" s="5" t="s">
        <v>112</v>
      </c>
    </row>
    <row r="112" spans="1:14" ht="12.75" customHeight="1" thickTop="1" thickBot="1" x14ac:dyDescent="0.4">
      <c r="A112" s="22">
        <v>109</v>
      </c>
      <c r="B112" s="22">
        <v>3</v>
      </c>
      <c r="C112" s="96">
        <v>42855</v>
      </c>
      <c r="D112" s="35" t="s">
        <v>12</v>
      </c>
      <c r="E112" s="23" t="str">
        <f t="shared" si="17"/>
        <v>NEWINGTON PORTUGUESE 40</v>
      </c>
      <c r="F112" s="24" t="str">
        <f t="shared" si="17"/>
        <v>STAMFORD UNITED</v>
      </c>
      <c r="G112" s="71"/>
      <c r="H112" s="94">
        <f>VLOOKUP(E112,START_TIMES,2)</f>
        <v>0.41666666666666702</v>
      </c>
      <c r="I112" s="24" t="str">
        <f>VLOOKUP(E112,fields,2)</f>
        <v>Martin Kellogg, Newington</v>
      </c>
      <c r="J112" s="73"/>
      <c r="M112" s="5" t="s">
        <v>116</v>
      </c>
      <c r="N112" s="5" t="s">
        <v>119</v>
      </c>
    </row>
    <row r="113" spans="1:14" ht="12.75" customHeight="1" thickTop="1" thickBot="1" x14ac:dyDescent="0.4">
      <c r="A113" s="22">
        <v>110</v>
      </c>
      <c r="B113" s="22" t="s">
        <v>0</v>
      </c>
      <c r="C113" s="96"/>
      <c r="D113" s="26" t="s">
        <v>0</v>
      </c>
      <c r="E113" s="23"/>
      <c r="F113" s="24"/>
      <c r="G113" s="71"/>
      <c r="H113" s="94"/>
      <c r="I113" s="24"/>
      <c r="J113" s="73"/>
      <c r="M113" s="5"/>
      <c r="N113" s="2"/>
    </row>
    <row r="114" spans="1:14" ht="12.75" customHeight="1" thickTop="1" thickBot="1" x14ac:dyDescent="0.4">
      <c r="A114" s="22">
        <v>111</v>
      </c>
      <c r="B114" s="22">
        <v>3</v>
      </c>
      <c r="C114" s="96">
        <v>42855</v>
      </c>
      <c r="D114" s="36" t="s">
        <v>13</v>
      </c>
      <c r="E114" s="23" t="str">
        <f t="shared" ref="E114:F118" si="18">VLOOKUP(M114,Teams,2)</f>
        <v>ELI'S FC</v>
      </c>
      <c r="F114" s="24" t="str">
        <f t="shared" si="18"/>
        <v>NORTH HAVEN SC</v>
      </c>
      <c r="G114" s="71"/>
      <c r="H114" s="94">
        <f>VLOOKUP(E114,START_TIMES,2)</f>
        <v>0.41666666666666702</v>
      </c>
      <c r="I114" s="24" t="str">
        <f>VLOOKUP(E114,fields,2)</f>
        <v>Platt Tech HS, Milford</v>
      </c>
      <c r="J114" s="73"/>
      <c r="M114" s="5" t="s">
        <v>121</v>
      </c>
      <c r="N114" s="5" t="s">
        <v>125</v>
      </c>
    </row>
    <row r="115" spans="1:14" ht="12.75" customHeight="1" thickTop="1" thickBot="1" x14ac:dyDescent="0.4">
      <c r="A115" s="22">
        <v>112</v>
      </c>
      <c r="B115" s="22">
        <v>3</v>
      </c>
      <c r="C115" s="96">
        <v>42855</v>
      </c>
      <c r="D115" s="36" t="s">
        <v>13</v>
      </c>
      <c r="E115" s="23" t="str">
        <f t="shared" si="18"/>
        <v>NORTH BRANFORD 40</v>
      </c>
      <c r="F115" s="24" t="str">
        <f t="shared" si="18"/>
        <v>STAMFORD CITY</v>
      </c>
      <c r="G115" s="71"/>
      <c r="H115" s="94">
        <f>VLOOKUP(E115,START_TIMES,2)</f>
        <v>0.41666666666666702</v>
      </c>
      <c r="I115" s="24" t="str">
        <f>VLOOKUP(E115,fields,2)</f>
        <v>Coginchaug HS, Durham</v>
      </c>
      <c r="J115" s="73"/>
      <c r="M115" s="5" t="s">
        <v>124</v>
      </c>
      <c r="N115" s="5" t="s">
        <v>127</v>
      </c>
    </row>
    <row r="116" spans="1:14" ht="12.75" customHeight="1" thickTop="1" thickBot="1" x14ac:dyDescent="0.4">
      <c r="A116" s="22">
        <v>113</v>
      </c>
      <c r="B116" s="22">
        <v>3</v>
      </c>
      <c r="C116" s="96">
        <v>42855</v>
      </c>
      <c r="D116" s="36" t="s">
        <v>13</v>
      </c>
      <c r="E116" s="23" t="str">
        <f t="shared" si="18"/>
        <v>HENRY  REID FC 40</v>
      </c>
      <c r="F116" s="24" t="str">
        <f t="shared" si="18"/>
        <v xml:space="preserve">CHESHIRE UNITED </v>
      </c>
      <c r="G116" s="71"/>
      <c r="H116" s="94">
        <v>0.33333333333333331</v>
      </c>
      <c r="I116" s="24" t="str">
        <f>VLOOKUP(E116,fields,2)</f>
        <v>Ludlowe HS, Fairfield</v>
      </c>
      <c r="J116" s="73"/>
      <c r="M116" s="5" t="s">
        <v>123</v>
      </c>
      <c r="N116" s="5" t="s">
        <v>120</v>
      </c>
    </row>
    <row r="117" spans="1:14" ht="12.75" customHeight="1" thickTop="1" thickBot="1" x14ac:dyDescent="0.4">
      <c r="A117" s="22">
        <v>114</v>
      </c>
      <c r="B117" s="22">
        <v>3</v>
      </c>
      <c r="C117" s="96">
        <v>42855</v>
      </c>
      <c r="D117" s="36" t="s">
        <v>13</v>
      </c>
      <c r="E117" s="23" t="str">
        <f t="shared" si="18"/>
        <v>WALLINGFORD MORELIA</v>
      </c>
      <c r="F117" s="24" t="str">
        <f t="shared" si="18"/>
        <v>HAMDEN UNITED</v>
      </c>
      <c r="G117" s="71"/>
      <c r="H117" s="94">
        <f>VLOOKUP(E117,START_TIMES,2)</f>
        <v>0.41666666666666702</v>
      </c>
      <c r="I117" s="24" t="str">
        <f>VLOOKUP(E117,fields,2)</f>
        <v>Woodhouse Field, Wallingford</v>
      </c>
      <c r="J117" s="73"/>
      <c r="M117" s="5" t="s">
        <v>128</v>
      </c>
      <c r="N117" s="5" t="s">
        <v>122</v>
      </c>
    </row>
    <row r="118" spans="1:14" ht="12.75" customHeight="1" thickTop="1" thickBot="1" x14ac:dyDescent="0.4">
      <c r="A118" s="22">
        <v>115</v>
      </c>
      <c r="B118" s="22">
        <v>3</v>
      </c>
      <c r="C118" s="96">
        <v>42855</v>
      </c>
      <c r="D118" s="36" t="s">
        <v>13</v>
      </c>
      <c r="E118" s="23" t="str">
        <f t="shared" si="18"/>
        <v>PAN ZONES</v>
      </c>
      <c r="F118" s="24" t="str">
        <f t="shared" si="18"/>
        <v>WILTON WOLVES</v>
      </c>
      <c r="G118" s="71"/>
      <c r="H118" s="94">
        <f>VLOOKUP(E118,START_TIMES,2)</f>
        <v>0.41666666666666702</v>
      </c>
      <c r="I118" s="24" t="str">
        <f>VLOOKUP(E118,fields,2)</f>
        <v>Stanley Quarter Park, New Britain</v>
      </c>
      <c r="J118" s="73"/>
      <c r="M118" s="5" t="s">
        <v>126</v>
      </c>
      <c r="N118" s="5" t="s">
        <v>129</v>
      </c>
    </row>
    <row r="119" spans="1:14" ht="12.75" customHeight="1" thickTop="1" thickBot="1" x14ac:dyDescent="0.4">
      <c r="A119" s="22">
        <v>116</v>
      </c>
      <c r="B119" s="22" t="s">
        <v>0</v>
      </c>
      <c r="C119" s="96"/>
      <c r="D119" s="26" t="s">
        <v>0</v>
      </c>
      <c r="E119" s="23"/>
      <c r="F119" s="24"/>
      <c r="G119" s="71"/>
      <c r="H119" s="94"/>
      <c r="I119" s="24"/>
      <c r="J119" s="73"/>
      <c r="M119" s="5"/>
      <c r="N119" s="2"/>
    </row>
    <row r="120" spans="1:14" ht="12.75" customHeight="1" thickTop="1" thickBot="1" x14ac:dyDescent="0.4">
      <c r="A120" s="22">
        <v>117</v>
      </c>
      <c r="B120" s="22">
        <v>3</v>
      </c>
      <c r="C120" s="96">
        <v>42855</v>
      </c>
      <c r="D120" s="27" t="s">
        <v>102</v>
      </c>
      <c r="E120" s="23" t="str">
        <f t="shared" ref="E120:F124" si="19">VLOOKUP(M120,Teams,2)</f>
        <v>CLUB NAPOLI 50</v>
      </c>
      <c r="F120" s="24" t="str">
        <f t="shared" si="19"/>
        <v>GUILFORD BLACK EAGLES</v>
      </c>
      <c r="G120" s="71"/>
      <c r="H120" s="94">
        <f>VLOOKUP(E120,START_TIMES,2)</f>
        <v>0.41666666666666702</v>
      </c>
      <c r="I120" s="24" t="str">
        <f>VLOOKUP(E120,fields,2)</f>
        <v>North Farms Park, North Branford</v>
      </c>
      <c r="J120" s="73"/>
      <c r="M120" s="5" t="s">
        <v>131</v>
      </c>
      <c r="N120" s="5" t="s">
        <v>136</v>
      </c>
    </row>
    <row r="121" spans="1:14" ht="12.75" customHeight="1" thickTop="1" thickBot="1" x14ac:dyDescent="0.4">
      <c r="A121" s="22">
        <v>118</v>
      </c>
      <c r="B121" s="22">
        <v>3</v>
      </c>
      <c r="C121" s="96">
        <v>42855</v>
      </c>
      <c r="D121" s="27" t="s">
        <v>102</v>
      </c>
      <c r="E121" s="23" t="str">
        <f t="shared" si="19"/>
        <v>GREENWICH GUNNERS 50</v>
      </c>
      <c r="F121" s="24" t="str">
        <f t="shared" si="19"/>
        <v>NEW BRITAIN FALCONS FC</v>
      </c>
      <c r="G121" s="71"/>
      <c r="H121" s="94">
        <f>VLOOKUP(E121,START_TIMES,2)</f>
        <v>0.41666666666666702</v>
      </c>
      <c r="I121" s="24" t="str">
        <f>VLOOKUP(E121,fields,2)</f>
        <v>tbd</v>
      </c>
      <c r="J121" s="73"/>
      <c r="M121" s="5" t="s">
        <v>134</v>
      </c>
      <c r="N121" s="5" t="s">
        <v>141</v>
      </c>
    </row>
    <row r="122" spans="1:14" ht="12.75" customHeight="1" thickTop="1" thickBot="1" x14ac:dyDescent="0.4">
      <c r="A122" s="22">
        <v>119</v>
      </c>
      <c r="B122" s="22">
        <v>3</v>
      </c>
      <c r="C122" s="96">
        <v>42855</v>
      </c>
      <c r="D122" s="27" t="s">
        <v>102</v>
      </c>
      <c r="E122" s="23" t="str">
        <f t="shared" si="19"/>
        <v>CHESHIRE AZZURRI 50</v>
      </c>
      <c r="F122" s="24" t="str">
        <f t="shared" si="19"/>
        <v xml:space="preserve">GLASTONBURY CELTIC </v>
      </c>
      <c r="G122" s="71"/>
      <c r="H122" s="94">
        <v>0.33333333333333331</v>
      </c>
      <c r="I122" s="24" t="str">
        <f>VLOOKUP(E122,fields,2)</f>
        <v>Quinnipiac Park, Cheshire</v>
      </c>
      <c r="J122" s="73"/>
      <c r="M122" s="5" t="s">
        <v>130</v>
      </c>
      <c r="N122" s="5" t="s">
        <v>133</v>
      </c>
    </row>
    <row r="123" spans="1:14" ht="12.75" customHeight="1" thickTop="1" thickBot="1" x14ac:dyDescent="0.4">
      <c r="A123" s="22">
        <v>120</v>
      </c>
      <c r="B123" s="22">
        <v>3</v>
      </c>
      <c r="C123" s="96">
        <v>42855</v>
      </c>
      <c r="D123" s="27" t="s">
        <v>102</v>
      </c>
      <c r="E123" s="23" t="str">
        <f t="shared" si="19"/>
        <v>POLONIA FALCON STARS FC</v>
      </c>
      <c r="F123" s="24" t="str">
        <f t="shared" si="19"/>
        <v>DARIEN BLUE WAVE</v>
      </c>
      <c r="G123" s="71"/>
      <c r="H123" s="94">
        <f>VLOOKUP(E123,START_TIMES,2)</f>
        <v>0.41666666666666702</v>
      </c>
      <c r="I123" s="24" t="str">
        <f>VLOOKUP(E123,fields,2)</f>
        <v>Falcon Field, New Britain</v>
      </c>
      <c r="J123" s="73"/>
      <c r="M123" s="5" t="s">
        <v>142</v>
      </c>
      <c r="N123" s="5" t="s">
        <v>132</v>
      </c>
    </row>
    <row r="124" spans="1:14" ht="12.75" customHeight="1" thickTop="1" thickBot="1" x14ac:dyDescent="0.4">
      <c r="A124" s="22">
        <v>121</v>
      </c>
      <c r="B124" s="22">
        <v>3</v>
      </c>
      <c r="C124" s="96">
        <v>42855</v>
      </c>
      <c r="D124" s="27" t="s">
        <v>102</v>
      </c>
      <c r="E124" s="23" t="str">
        <f t="shared" si="19"/>
        <v>HARTFORD CAVALIERS</v>
      </c>
      <c r="F124" s="24" t="str">
        <f t="shared" si="19"/>
        <v>VASCO DA GAMA 50</v>
      </c>
      <c r="G124" s="71"/>
      <c r="H124" s="94">
        <f>VLOOKUP(E124,START_TIMES,2)</f>
        <v>0.41666666666666702</v>
      </c>
      <c r="I124" s="24" t="str">
        <f>VLOOKUP(E124,fields,2)</f>
        <v>Cronin Field, Hartford</v>
      </c>
      <c r="J124" s="73"/>
      <c r="M124" s="5" t="s">
        <v>138</v>
      </c>
      <c r="N124" s="5" t="s">
        <v>144</v>
      </c>
    </row>
    <row r="125" spans="1:14" ht="12.75" customHeight="1" thickTop="1" thickBot="1" x14ac:dyDescent="0.4">
      <c r="A125" s="22">
        <v>122</v>
      </c>
      <c r="B125" s="22" t="s">
        <v>0</v>
      </c>
      <c r="C125" s="96"/>
      <c r="D125" s="28" t="s">
        <v>0</v>
      </c>
      <c r="E125" s="23"/>
      <c r="F125" s="24"/>
      <c r="G125" s="71"/>
      <c r="H125" s="94"/>
      <c r="I125" s="24"/>
      <c r="J125" s="73"/>
      <c r="M125" s="5"/>
      <c r="N125" s="2"/>
    </row>
    <row r="126" spans="1:14" ht="12.75" customHeight="1" thickTop="1" thickBot="1" x14ac:dyDescent="0.4">
      <c r="A126" s="22">
        <v>123</v>
      </c>
      <c r="B126" s="22">
        <v>3</v>
      </c>
      <c r="C126" s="96">
        <v>42855</v>
      </c>
      <c r="D126" s="37" t="s">
        <v>103</v>
      </c>
      <c r="E126" s="23" t="str">
        <f t="shared" ref="E126:F130" si="20">VLOOKUP(M126,Teams,2)</f>
        <v>FARMINGTON WHITE OWLS</v>
      </c>
      <c r="F126" s="24" t="str">
        <f t="shared" si="20"/>
        <v>NAUGATUCK RIVER RATS</v>
      </c>
      <c r="G126" s="71"/>
      <c r="H126" s="94">
        <f>VLOOKUP(E126,START_TIMES,2)</f>
        <v>0.41666666666666702</v>
      </c>
      <c r="I126" s="24" t="str">
        <f>VLOOKUP(E126,fields,2)</f>
        <v>Winding Trails, Farmington</v>
      </c>
      <c r="J126" s="73"/>
      <c r="M126" s="5" t="s">
        <v>147</v>
      </c>
      <c r="N126" s="5" t="s">
        <v>137</v>
      </c>
    </row>
    <row r="127" spans="1:14" ht="12.75" customHeight="1" thickTop="1" thickBot="1" x14ac:dyDescent="0.4">
      <c r="A127" s="22">
        <v>124</v>
      </c>
      <c r="B127" s="22">
        <v>3</v>
      </c>
      <c r="C127" s="96">
        <v>42855</v>
      </c>
      <c r="D127" s="37" t="s">
        <v>103</v>
      </c>
      <c r="E127" s="23" t="str">
        <f t="shared" si="20"/>
        <v>MOODUS SC</v>
      </c>
      <c r="F127" s="24" t="str">
        <f t="shared" si="20"/>
        <v>SOUTHBURY BOOMERS</v>
      </c>
      <c r="G127" s="71"/>
      <c r="H127" s="94">
        <f>VLOOKUP(E127,START_TIMES,2)</f>
        <v>0.41666666666666702</v>
      </c>
      <c r="I127" s="24" t="str">
        <f>VLOOKUP(E127,fields,2)</f>
        <v>Nathan Hale-Ray HS, Moodus</v>
      </c>
      <c r="J127" s="73"/>
      <c r="M127" s="5" t="s">
        <v>135</v>
      </c>
      <c r="N127" s="5" t="s">
        <v>140</v>
      </c>
    </row>
    <row r="128" spans="1:14" ht="12.75" customHeight="1" thickTop="1" thickBot="1" x14ac:dyDescent="0.4">
      <c r="A128" s="22">
        <v>125</v>
      </c>
      <c r="B128" s="22">
        <v>3</v>
      </c>
      <c r="C128" s="96">
        <v>42855</v>
      </c>
      <c r="D128" s="37" t="s">
        <v>103</v>
      </c>
      <c r="E128" s="23" t="str">
        <f t="shared" si="20"/>
        <v>GREENWICH PUMAS LEGENDS</v>
      </c>
      <c r="F128" s="24" t="str">
        <f t="shared" si="20"/>
        <v>EAST HAVEN SC</v>
      </c>
      <c r="G128" s="71"/>
      <c r="H128" s="94">
        <v>0.33333333333333331</v>
      </c>
      <c r="I128" s="24" t="str">
        <f>VLOOKUP(E128,fields,2)</f>
        <v>tbd</v>
      </c>
      <c r="J128" s="73"/>
      <c r="M128" s="5" t="s">
        <v>149</v>
      </c>
      <c r="N128" s="5" t="s">
        <v>146</v>
      </c>
    </row>
    <row r="129" spans="1:14" ht="12.75" customHeight="1" thickTop="1" thickBot="1" x14ac:dyDescent="0.4">
      <c r="A129" s="22">
        <v>126</v>
      </c>
      <c r="B129" s="22">
        <v>3</v>
      </c>
      <c r="C129" s="96">
        <v>42855</v>
      </c>
      <c r="D129" s="37" t="s">
        <v>103</v>
      </c>
      <c r="E129" s="23" t="str">
        <f t="shared" si="20"/>
        <v>WATERBURY PONTES</v>
      </c>
      <c r="F129" s="24" t="str">
        <f t="shared" si="20"/>
        <v>GREENWICH ARSENAL 50</v>
      </c>
      <c r="G129" s="71"/>
      <c r="H129" s="94">
        <f>VLOOKUP(E129,START_TIMES,2)</f>
        <v>0.41666666666666702</v>
      </c>
      <c r="I129" s="24" t="str">
        <f>VLOOKUP(E129,fields,2)</f>
        <v>Pontelandolfo Club, Waterbury</v>
      </c>
      <c r="J129" s="73"/>
      <c r="M129" s="5" t="s">
        <v>143</v>
      </c>
      <c r="N129" s="5" t="s">
        <v>148</v>
      </c>
    </row>
    <row r="130" spans="1:14" ht="12.75" customHeight="1" thickTop="1" thickBot="1" x14ac:dyDescent="0.4">
      <c r="A130" s="22">
        <v>127</v>
      </c>
      <c r="B130" s="22">
        <v>3</v>
      </c>
      <c r="C130" s="96">
        <v>42855</v>
      </c>
      <c r="D130" s="37" t="s">
        <v>103</v>
      </c>
      <c r="E130" s="23" t="str">
        <f t="shared" si="20"/>
        <v>NORTH BRANFORD LEGENDS</v>
      </c>
      <c r="F130" s="24" t="str">
        <f t="shared" si="20"/>
        <v>WEST HAVEN GRAYS</v>
      </c>
      <c r="G130" s="71"/>
      <c r="H130" s="94">
        <v>0.33333333333333331</v>
      </c>
      <c r="I130" s="24" t="str">
        <f>VLOOKUP(E130,fields,2)</f>
        <v>Northford Park, North Branford</v>
      </c>
      <c r="J130" s="73"/>
      <c r="M130" s="5" t="s">
        <v>139</v>
      </c>
      <c r="N130" s="5" t="s">
        <v>145</v>
      </c>
    </row>
    <row r="131" spans="1:14" ht="12.75" customHeight="1" thickTop="1" thickBot="1" x14ac:dyDescent="0.4">
      <c r="A131" s="22">
        <v>128</v>
      </c>
      <c r="B131" s="22" t="s">
        <v>0</v>
      </c>
      <c r="C131" s="96"/>
      <c r="D131" s="26" t="s">
        <v>0</v>
      </c>
      <c r="E131" s="23" t="s">
        <v>0</v>
      </c>
      <c r="F131" s="24" t="s">
        <v>0</v>
      </c>
      <c r="G131" s="71"/>
      <c r="H131" s="94"/>
      <c r="I131" s="24" t="s">
        <v>0</v>
      </c>
      <c r="J131" s="73"/>
      <c r="M131" s="5"/>
      <c r="N131" s="5"/>
    </row>
    <row r="132" spans="1:14" ht="12.75" customHeight="1" thickTop="1" thickBot="1" x14ac:dyDescent="0.4">
      <c r="A132" s="22">
        <v>129</v>
      </c>
      <c r="B132" s="22">
        <v>4</v>
      </c>
      <c r="C132" s="96">
        <v>42862</v>
      </c>
      <c r="D132" s="32" t="s">
        <v>10</v>
      </c>
      <c r="E132" s="23" t="str">
        <f t="shared" ref="E132:F136" si="21">VLOOKUP(M132,Teams,2)</f>
        <v>VASCO DA GAMA 30</v>
      </c>
      <c r="F132" s="24" t="str">
        <f t="shared" si="21"/>
        <v>MILFORD TUESDAY</v>
      </c>
      <c r="G132" s="71"/>
      <c r="H132" s="94">
        <f>VLOOKUP(E132,START_TIMES,2)</f>
        <v>0.33333333333333331</v>
      </c>
      <c r="I132" s="24" t="str">
        <f>VLOOKUP(E132,fields,2)</f>
        <v>Veterans Memorial Park, Bridgeport</v>
      </c>
      <c r="J132" s="73"/>
      <c r="M132" s="5" t="s">
        <v>101</v>
      </c>
      <c r="N132" s="5" t="s">
        <v>94</v>
      </c>
    </row>
    <row r="133" spans="1:14" ht="12.75" customHeight="1" thickTop="1" thickBot="1" x14ac:dyDescent="0.4">
      <c r="A133" s="22">
        <v>130</v>
      </c>
      <c r="B133" s="22">
        <v>4</v>
      </c>
      <c r="C133" s="96">
        <v>42862</v>
      </c>
      <c r="D133" s="32" t="s">
        <v>10</v>
      </c>
      <c r="E133" s="23" t="str">
        <f t="shared" si="21"/>
        <v>ECUACHAMOS FC</v>
      </c>
      <c r="F133" s="24" t="str">
        <f t="shared" si="21"/>
        <v>CLINTON FC</v>
      </c>
      <c r="G133" s="71"/>
      <c r="H133" s="94">
        <f>VLOOKUP(E133,START_TIMES,2)</f>
        <v>0.41666666666666702</v>
      </c>
      <c r="I133" s="24" t="str">
        <f>VLOOKUP(E133,fields,2)</f>
        <v>Witek Park, Derby</v>
      </c>
      <c r="J133" s="73"/>
      <c r="M133" s="5" t="s">
        <v>93</v>
      </c>
      <c r="N133" s="5" t="s">
        <v>97</v>
      </c>
    </row>
    <row r="134" spans="1:14" ht="12.75" customHeight="1" thickTop="1" thickBot="1" x14ac:dyDescent="0.4">
      <c r="A134" s="22">
        <v>131</v>
      </c>
      <c r="B134" s="22">
        <v>4</v>
      </c>
      <c r="C134" s="96">
        <v>42862</v>
      </c>
      <c r="D134" s="32" t="s">
        <v>10</v>
      </c>
      <c r="E134" s="23" t="str">
        <f t="shared" si="21"/>
        <v>POLONEZ UNITED</v>
      </c>
      <c r="F134" s="24" t="str">
        <f t="shared" si="21"/>
        <v>GREENWICH ARSENAL 30</v>
      </c>
      <c r="G134" s="71"/>
      <c r="H134" s="94">
        <f>VLOOKUP(E134,START_TIMES,2)</f>
        <v>0.375</v>
      </c>
      <c r="I134" s="24" t="str">
        <f>VLOOKUP(E134,fields,2)</f>
        <v>Cromwell MS, Cromwell</v>
      </c>
      <c r="J134" s="73"/>
      <c r="M134" s="5" t="s">
        <v>100</v>
      </c>
      <c r="N134" s="5" t="s">
        <v>99</v>
      </c>
    </row>
    <row r="135" spans="1:14" ht="12.75" customHeight="1" thickTop="1" thickBot="1" x14ac:dyDescent="0.4">
      <c r="A135" s="22">
        <v>132</v>
      </c>
      <c r="B135" s="22">
        <v>4</v>
      </c>
      <c r="C135" s="96">
        <v>42862</v>
      </c>
      <c r="D135" s="32" t="s">
        <v>10</v>
      </c>
      <c r="E135" s="23" t="str">
        <f t="shared" si="21"/>
        <v>NEWINGTON PORTUGUESE 30</v>
      </c>
      <c r="F135" s="24" t="str">
        <f t="shared" si="21"/>
        <v>SHELTON FC</v>
      </c>
      <c r="G135" s="71"/>
      <c r="H135" s="94">
        <f>VLOOKUP(E135,START_TIMES,2)</f>
        <v>0.41666666666666702</v>
      </c>
      <c r="I135" s="24" t="str">
        <f>VLOOKUP(E135,fields,2)</f>
        <v>Martin Kellogg, Newington</v>
      </c>
      <c r="J135" s="73"/>
      <c r="M135" s="5" t="s">
        <v>92</v>
      </c>
      <c r="N135" s="5" t="s">
        <v>95</v>
      </c>
    </row>
    <row r="136" spans="1:14" ht="12.75" customHeight="1" thickTop="1" thickBot="1" x14ac:dyDescent="0.4">
      <c r="A136" s="22">
        <v>133</v>
      </c>
      <c r="B136" s="22">
        <v>4</v>
      </c>
      <c r="C136" s="96">
        <v>42862</v>
      </c>
      <c r="D136" s="32" t="s">
        <v>10</v>
      </c>
      <c r="E136" s="23" t="str">
        <f t="shared" si="21"/>
        <v>DANBURY UNITED 30</v>
      </c>
      <c r="F136" s="24" t="str">
        <f t="shared" si="21"/>
        <v>NORTH BRANFORD 30</v>
      </c>
      <c r="G136" s="71"/>
      <c r="H136" s="94">
        <f>VLOOKUP(E136,START_TIMES,2)</f>
        <v>0.375</v>
      </c>
      <c r="I136" s="24" t="str">
        <f>VLOOKUP(E136,fields,2)</f>
        <v>Portuguese Cultural Center, Danbury</v>
      </c>
      <c r="J136" s="73"/>
      <c r="K136" s="16" t="s">
        <v>0</v>
      </c>
      <c r="M136" s="5" t="s">
        <v>96</v>
      </c>
      <c r="N136" s="5" t="s">
        <v>98</v>
      </c>
    </row>
    <row r="137" spans="1:14" ht="12.75" customHeight="1" thickTop="1" thickBot="1" x14ac:dyDescent="0.4">
      <c r="A137" s="22">
        <v>134</v>
      </c>
      <c r="B137" s="22" t="s">
        <v>0</v>
      </c>
      <c r="C137" s="96"/>
      <c r="D137" s="26" t="s">
        <v>0</v>
      </c>
      <c r="E137" s="23" t="s">
        <v>0</v>
      </c>
      <c r="F137" s="24" t="s">
        <v>0</v>
      </c>
      <c r="G137" s="71"/>
      <c r="H137" s="94"/>
      <c r="I137" s="24" t="s">
        <v>0</v>
      </c>
      <c r="J137" s="73"/>
      <c r="M137" s="2"/>
      <c r="N137" s="2"/>
    </row>
    <row r="138" spans="1:14" ht="12.75" customHeight="1" thickTop="1" thickBot="1" x14ac:dyDescent="0.4">
      <c r="A138" s="22">
        <v>135</v>
      </c>
      <c r="B138" s="22">
        <v>4</v>
      </c>
      <c r="C138" s="96">
        <v>42862</v>
      </c>
      <c r="D138" s="33" t="s">
        <v>175</v>
      </c>
      <c r="E138" s="23" t="str">
        <f t="shared" ref="E138:F142" si="22">VLOOKUP(M138,Teams,2)</f>
        <v>WATERTOWN GEEZERS</v>
      </c>
      <c r="F138" s="24" t="str">
        <f t="shared" si="22"/>
        <v>LITCHFIELD COUNTY BLUES</v>
      </c>
      <c r="G138" s="71"/>
      <c r="H138" s="94">
        <f>VLOOKUP(E138,START_TIMES,2)</f>
        <v>0.41666666666666702</v>
      </c>
      <c r="I138" s="24" t="str">
        <f>VLOOKUP(E138,fields,2)</f>
        <v>Swift School, Watertown</v>
      </c>
      <c r="J138" s="73"/>
      <c r="M138" s="5" t="s">
        <v>159</v>
      </c>
      <c r="N138" s="5" t="s">
        <v>154</v>
      </c>
    </row>
    <row r="139" spans="1:14" ht="12.75" customHeight="1" thickTop="1" thickBot="1" x14ac:dyDescent="0.4">
      <c r="A139" s="22">
        <v>136</v>
      </c>
      <c r="B139" s="22">
        <v>4</v>
      </c>
      <c r="C139" s="96">
        <v>42862</v>
      </c>
      <c r="D139" s="33" t="s">
        <v>175</v>
      </c>
      <c r="E139" s="23" t="str">
        <f t="shared" si="22"/>
        <v>CLUB NAPOLI 30</v>
      </c>
      <c r="F139" s="24" t="str">
        <f t="shared" si="22"/>
        <v>BYE</v>
      </c>
      <c r="G139" s="71"/>
      <c r="H139" s="94">
        <f>VLOOKUP(E139,START_TIMES,2)</f>
        <v>0.41666666666666702</v>
      </c>
      <c r="I139" s="24" t="str">
        <f>VLOOKUP(E139,fields,2)</f>
        <v>Quinnipiac Park, Cheshire</v>
      </c>
      <c r="J139" s="73"/>
      <c r="M139" s="5" t="s">
        <v>152</v>
      </c>
      <c r="N139" s="5" t="s">
        <v>150</v>
      </c>
    </row>
    <row r="140" spans="1:14" ht="12.75" customHeight="1" thickTop="1" thickBot="1" x14ac:dyDescent="0.4">
      <c r="A140" s="22">
        <v>137</v>
      </c>
      <c r="B140" s="22">
        <v>4</v>
      </c>
      <c r="C140" s="96">
        <v>42862</v>
      </c>
      <c r="D140" s="33" t="s">
        <v>175</v>
      </c>
      <c r="E140" s="23" t="str">
        <f t="shared" si="22"/>
        <v>HENRY  REID FC 30</v>
      </c>
      <c r="F140" s="24" t="str">
        <f t="shared" si="22"/>
        <v>NEWTOWN SALTY DOGS</v>
      </c>
      <c r="G140" s="71"/>
      <c r="H140" s="94">
        <v>0.33333333333333331</v>
      </c>
      <c r="I140" s="24" t="str">
        <f>VLOOKUP(E140,fields,2)</f>
        <v>Ludlowe HS, Fairfield</v>
      </c>
      <c r="J140" s="73"/>
      <c r="M140" s="5" t="s">
        <v>153</v>
      </c>
      <c r="N140" s="5" t="s">
        <v>157</v>
      </c>
    </row>
    <row r="141" spans="1:14" ht="12.75" customHeight="1" thickTop="1" thickBot="1" x14ac:dyDescent="0.4">
      <c r="A141" s="22">
        <v>138</v>
      </c>
      <c r="B141" s="22">
        <v>4</v>
      </c>
      <c r="C141" s="96">
        <v>42862</v>
      </c>
      <c r="D141" s="33" t="s">
        <v>175</v>
      </c>
      <c r="E141" s="23" t="str">
        <f t="shared" si="22"/>
        <v>MILFORD AMIGOS</v>
      </c>
      <c r="F141" s="24" t="str">
        <f t="shared" si="22"/>
        <v>STAMFORD FC</v>
      </c>
      <c r="G141" s="71"/>
      <c r="H141" s="94">
        <f>VLOOKUP(E141,START_TIMES,2)</f>
        <v>0.33333333333333331</v>
      </c>
      <c r="I141" s="24" t="str">
        <f>VLOOKUP(E141,fields,2)</f>
        <v>Pease Road, Woodbridge</v>
      </c>
      <c r="J141" s="73"/>
      <c r="M141" s="5" t="s">
        <v>155</v>
      </c>
      <c r="N141" s="5" t="s">
        <v>158</v>
      </c>
    </row>
    <row r="142" spans="1:14" ht="12.75" customHeight="1" thickTop="1" thickBot="1" x14ac:dyDescent="0.4">
      <c r="A142" s="22">
        <v>139</v>
      </c>
      <c r="B142" s="22">
        <v>4</v>
      </c>
      <c r="C142" s="96">
        <v>42862</v>
      </c>
      <c r="D142" s="33" t="s">
        <v>175</v>
      </c>
      <c r="E142" s="23" t="str">
        <f t="shared" si="22"/>
        <v>CASEUS NEW HAVEN FC</v>
      </c>
      <c r="F142" s="24" t="str">
        <f t="shared" si="22"/>
        <v>NAUGATUCK FUSION</v>
      </c>
      <c r="G142" s="71"/>
      <c r="H142" s="94">
        <f>VLOOKUP(E142,START_TIMES,2)</f>
        <v>0.33333333333333331</v>
      </c>
      <c r="I142" s="24" t="str">
        <f>VLOOKUP(E142,fields,2)</f>
        <v>Strong Stadium, West Haven</v>
      </c>
      <c r="J142" s="73"/>
      <c r="M142" s="5" t="s">
        <v>151</v>
      </c>
      <c r="N142" s="5" t="s">
        <v>156</v>
      </c>
    </row>
    <row r="143" spans="1:14" ht="12.75" customHeight="1" thickTop="1" thickBot="1" x14ac:dyDescent="0.4">
      <c r="A143" s="22">
        <v>140</v>
      </c>
      <c r="B143" s="22" t="s">
        <v>0</v>
      </c>
      <c r="C143" s="96"/>
      <c r="D143" s="26" t="s">
        <v>0</v>
      </c>
      <c r="E143" s="23"/>
      <c r="F143" s="24"/>
      <c r="G143" s="71"/>
      <c r="H143" s="94"/>
      <c r="I143" s="24"/>
      <c r="J143" s="73"/>
      <c r="M143" s="2"/>
      <c r="N143" s="2"/>
    </row>
    <row r="144" spans="1:14" ht="12.75" customHeight="1" thickTop="1" thickBot="1" x14ac:dyDescent="0.4">
      <c r="A144" s="22">
        <v>141</v>
      </c>
      <c r="B144" s="22">
        <v>4</v>
      </c>
      <c r="C144" s="96">
        <v>42862</v>
      </c>
      <c r="D144" s="34" t="s">
        <v>11</v>
      </c>
      <c r="E144" s="23" t="str">
        <f t="shared" ref="E144:F148" si="23">VLOOKUP(M144,Teams,2)</f>
        <v>RIDGEFIELD KICKS</v>
      </c>
      <c r="F144" s="24" t="str">
        <f t="shared" si="23"/>
        <v>FAIRFIELD GAC</v>
      </c>
      <c r="G144" s="71"/>
      <c r="H144" s="94">
        <f>VLOOKUP(E144,START_TIMES,2)</f>
        <v>0.41666666666666702</v>
      </c>
      <c r="I144" s="24" t="str">
        <f>VLOOKUP(E144,fields,2)</f>
        <v>Diniz Field, Ridgefield</v>
      </c>
      <c r="J144" s="73"/>
      <c r="M144" s="5" t="s">
        <v>105</v>
      </c>
      <c r="N144" s="5" t="s">
        <v>162</v>
      </c>
    </row>
    <row r="145" spans="1:14" ht="12.75" customHeight="1" thickTop="1" thickBot="1" x14ac:dyDescent="0.4">
      <c r="A145" s="22">
        <v>142</v>
      </c>
      <c r="B145" s="22">
        <v>4</v>
      </c>
      <c r="C145" s="96">
        <v>42862</v>
      </c>
      <c r="D145" s="34" t="s">
        <v>11</v>
      </c>
      <c r="E145" s="23" t="str">
        <f t="shared" si="23"/>
        <v>WATERBURY ALBANIANS</v>
      </c>
      <c r="F145" s="24" t="str">
        <f t="shared" si="23"/>
        <v>NORWALK MARINERS</v>
      </c>
      <c r="G145" s="71"/>
      <c r="H145" s="94">
        <f>VLOOKUP(E145,START_TIMES,2)</f>
        <v>0.375</v>
      </c>
      <c r="I145" s="24" t="str">
        <f>VLOOKUP(E145,fields,2)</f>
        <v>Wilby HS, Waterbury</v>
      </c>
      <c r="J145" s="73"/>
      <c r="M145" s="5" t="s">
        <v>108</v>
      </c>
      <c r="N145" s="5" t="s">
        <v>104</v>
      </c>
    </row>
    <row r="146" spans="1:14" ht="12.75" customHeight="1" thickTop="1" thickBot="1" x14ac:dyDescent="0.4">
      <c r="A146" s="22">
        <v>143</v>
      </c>
      <c r="B146" s="22">
        <v>4</v>
      </c>
      <c r="C146" s="96">
        <v>42862</v>
      </c>
      <c r="D146" s="34" t="s">
        <v>11</v>
      </c>
      <c r="E146" s="23" t="str">
        <f t="shared" si="23"/>
        <v>DANBURY UNITED 40</v>
      </c>
      <c r="F146" s="24" t="str">
        <f t="shared" si="23"/>
        <v>CHESHIRE AZZURRI 40</v>
      </c>
      <c r="G146" s="71"/>
      <c r="H146" s="94">
        <f>VLOOKUP(E146,START_TIMES,2)</f>
        <v>0.45833333333333331</v>
      </c>
      <c r="I146" s="24" t="str">
        <f>VLOOKUP(E146,fields,2)</f>
        <v>Portuguese Cultural Center, Danbury</v>
      </c>
      <c r="J146" s="73"/>
      <c r="M146" s="5" t="s">
        <v>161</v>
      </c>
      <c r="N146" s="5" t="s">
        <v>160</v>
      </c>
    </row>
    <row r="147" spans="1:14" ht="12.75" customHeight="1" thickTop="1" thickBot="1" x14ac:dyDescent="0.4">
      <c r="A147" s="22">
        <v>144</v>
      </c>
      <c r="B147" s="22">
        <v>4</v>
      </c>
      <c r="C147" s="96">
        <v>42862</v>
      </c>
      <c r="D147" s="34" t="s">
        <v>11</v>
      </c>
      <c r="E147" s="23" t="str">
        <f t="shared" si="23"/>
        <v>GREENWICH PUMAS</v>
      </c>
      <c r="F147" s="24" t="str">
        <f t="shared" si="23"/>
        <v>STORM FC</v>
      </c>
      <c r="G147" s="71"/>
      <c r="H147" s="94">
        <f>VLOOKUP(E147,START_TIMES,2)</f>
        <v>0.41666666666666702</v>
      </c>
      <c r="I147" s="24" t="str">
        <f>VLOOKUP(E147,fields,2)</f>
        <v>tbd</v>
      </c>
      <c r="J147" s="73"/>
      <c r="M147" s="5" t="s">
        <v>163</v>
      </c>
      <c r="N147" s="5" t="s">
        <v>106</v>
      </c>
    </row>
    <row r="148" spans="1:14" ht="12.75" customHeight="1" thickTop="1" thickBot="1" x14ac:dyDescent="0.4">
      <c r="A148" s="22">
        <v>145</v>
      </c>
      <c r="B148" s="22">
        <v>4</v>
      </c>
      <c r="C148" s="96">
        <v>42862</v>
      </c>
      <c r="D148" s="34" t="s">
        <v>11</v>
      </c>
      <c r="E148" s="23" t="str">
        <f t="shared" si="23"/>
        <v>VASCO DA GAMA 40</v>
      </c>
      <c r="F148" s="24" t="str">
        <f t="shared" si="23"/>
        <v xml:space="preserve">WILTON WARRIORS </v>
      </c>
      <c r="G148" s="71"/>
      <c r="H148" s="94">
        <f>VLOOKUP(E148,START_TIMES,2)</f>
        <v>0.41666666666666702</v>
      </c>
      <c r="I148" s="24" t="str">
        <f>VLOOKUP(E148,fields,2)</f>
        <v>Veterans Memorial Park, Bridgeport</v>
      </c>
      <c r="J148" s="73"/>
      <c r="M148" s="5" t="s">
        <v>107</v>
      </c>
      <c r="N148" s="5" t="s">
        <v>109</v>
      </c>
    </row>
    <row r="149" spans="1:14" ht="12.75" customHeight="1" thickTop="1" thickBot="1" x14ac:dyDescent="0.4">
      <c r="A149" s="22">
        <v>146</v>
      </c>
      <c r="B149" s="22" t="s">
        <v>0</v>
      </c>
      <c r="C149" s="96"/>
      <c r="D149" s="26" t="s">
        <v>0</v>
      </c>
      <c r="E149" s="23"/>
      <c r="F149" s="24"/>
      <c r="G149" s="71"/>
      <c r="H149" s="94"/>
      <c r="I149" s="24"/>
      <c r="J149" s="73"/>
      <c r="M149" s="2"/>
      <c r="N149" s="2"/>
    </row>
    <row r="150" spans="1:14" ht="12.75" customHeight="1" thickTop="1" thickBot="1" x14ac:dyDescent="0.4">
      <c r="A150" s="22">
        <v>147</v>
      </c>
      <c r="B150" s="22">
        <v>4</v>
      </c>
      <c r="C150" s="96">
        <v>42862</v>
      </c>
      <c r="D150" s="35" t="s">
        <v>12</v>
      </c>
      <c r="E150" s="23" t="str">
        <f t="shared" ref="E150:F154" si="24">VLOOKUP(M150,Teams,2)</f>
        <v>STAMFORD UNITED</v>
      </c>
      <c r="F150" s="24" t="str">
        <f t="shared" si="24"/>
        <v xml:space="preserve">GUILFORD CELTIC </v>
      </c>
      <c r="G150" s="71"/>
      <c r="H150" s="94">
        <f>VLOOKUP(E150,START_TIMES,2)</f>
        <v>0.41666666666666702</v>
      </c>
      <c r="I150" s="24" t="str">
        <f>VLOOKUP(E150,fields,2)</f>
        <v>West Beach Fields, Stamford</v>
      </c>
      <c r="J150" s="73"/>
      <c r="M150" s="5" t="s">
        <v>119</v>
      </c>
      <c r="N150" s="5" t="s">
        <v>114</v>
      </c>
    </row>
    <row r="151" spans="1:14" ht="12.75" customHeight="1" thickTop="1" thickBot="1" x14ac:dyDescent="0.4">
      <c r="A151" s="22">
        <v>148</v>
      </c>
      <c r="B151" s="22">
        <v>4</v>
      </c>
      <c r="C151" s="96">
        <v>42862</v>
      </c>
      <c r="D151" s="35" t="s">
        <v>12</v>
      </c>
      <c r="E151" s="23" t="str">
        <f t="shared" si="24"/>
        <v>GREENWICH GUNNERS 40</v>
      </c>
      <c r="F151" s="24" t="str">
        <f t="shared" si="24"/>
        <v>DERBY QUITUS</v>
      </c>
      <c r="G151" s="71"/>
      <c r="H151" s="94">
        <f>VLOOKUP(E151,START_TIMES,2)</f>
        <v>0.41666666666666702</v>
      </c>
      <c r="I151" s="24" t="str">
        <f>VLOOKUP(E151,fields,2)</f>
        <v>tbd</v>
      </c>
      <c r="J151" s="73"/>
      <c r="M151" s="5" t="s">
        <v>112</v>
      </c>
      <c r="N151" s="5" t="s">
        <v>110</v>
      </c>
    </row>
    <row r="152" spans="1:14" ht="12.75" customHeight="1" thickTop="1" thickBot="1" x14ac:dyDescent="0.4">
      <c r="A152" s="22">
        <v>149</v>
      </c>
      <c r="B152" s="22">
        <v>4</v>
      </c>
      <c r="C152" s="96">
        <v>42862</v>
      </c>
      <c r="D152" s="35" t="s">
        <v>12</v>
      </c>
      <c r="E152" s="23" t="str">
        <f t="shared" si="24"/>
        <v>GUILFORD BELL CURVE</v>
      </c>
      <c r="F152" s="24" t="str">
        <f t="shared" si="24"/>
        <v xml:space="preserve">NORWALK SPORT COLOMBIA </v>
      </c>
      <c r="G152" s="71"/>
      <c r="H152" s="94">
        <f>VLOOKUP(E152,START_TIMES,2)</f>
        <v>0.41666666666666702</v>
      </c>
      <c r="I152" s="24" t="str">
        <f>VLOOKUP(E152,fields,2)</f>
        <v>Guilford HS, Guilford</v>
      </c>
      <c r="J152" s="73"/>
      <c r="M152" s="5" t="s">
        <v>113</v>
      </c>
      <c r="N152" s="5" t="s">
        <v>117</v>
      </c>
    </row>
    <row r="153" spans="1:14" ht="12.75" customHeight="1" thickTop="1" thickBot="1" x14ac:dyDescent="0.4">
      <c r="A153" s="22">
        <v>150</v>
      </c>
      <c r="B153" s="22">
        <v>4</v>
      </c>
      <c r="C153" s="96">
        <v>42862</v>
      </c>
      <c r="D153" s="35" t="s">
        <v>12</v>
      </c>
      <c r="E153" s="23" t="str">
        <f t="shared" si="24"/>
        <v>NEW HAVEN AMERICANS</v>
      </c>
      <c r="F153" s="24" t="str">
        <f t="shared" si="24"/>
        <v>SOUTHEAST ROVERS</v>
      </c>
      <c r="G153" s="71"/>
      <c r="H153" s="94">
        <f>VLOOKUP(E153,START_TIMES,2)</f>
        <v>0.41666666666666702</v>
      </c>
      <c r="I153" s="24" t="str">
        <f>VLOOKUP(E153,fields,2)</f>
        <v>Peck Place School, Orange</v>
      </c>
      <c r="J153" s="73"/>
      <c r="M153" s="5" t="s">
        <v>115</v>
      </c>
      <c r="N153" s="5" t="s">
        <v>118</v>
      </c>
    </row>
    <row r="154" spans="1:14" ht="12.75" customHeight="1" thickTop="1" thickBot="1" x14ac:dyDescent="0.4">
      <c r="A154" s="22">
        <v>151</v>
      </c>
      <c r="B154" s="22">
        <v>4</v>
      </c>
      <c r="C154" s="96">
        <v>42862</v>
      </c>
      <c r="D154" s="35" t="s">
        <v>12</v>
      </c>
      <c r="E154" s="23" t="str">
        <f t="shared" si="24"/>
        <v>GREENWICH ARSENAL 40</v>
      </c>
      <c r="F154" s="24" t="str">
        <f t="shared" si="24"/>
        <v>NEWINGTON PORTUGUESE 40</v>
      </c>
      <c r="G154" s="71"/>
      <c r="H154" s="94">
        <f>VLOOKUP(E154,START_TIMES,2)</f>
        <v>0.41666666666666702</v>
      </c>
      <c r="I154" s="24" t="str">
        <f>VLOOKUP(E154,fields,2)</f>
        <v>tbd</v>
      </c>
      <c r="J154" s="73"/>
      <c r="M154" s="5" t="s">
        <v>111</v>
      </c>
      <c r="N154" s="5" t="s">
        <v>116</v>
      </c>
    </row>
    <row r="155" spans="1:14" ht="12.75" customHeight="1" thickTop="1" thickBot="1" x14ac:dyDescent="0.4">
      <c r="A155" s="22">
        <v>152</v>
      </c>
      <c r="B155" s="22" t="s">
        <v>0</v>
      </c>
      <c r="C155" s="96"/>
      <c r="D155" s="26" t="s">
        <v>0</v>
      </c>
      <c r="E155" s="23"/>
      <c r="F155" s="24"/>
      <c r="G155" s="71"/>
      <c r="H155" s="94"/>
      <c r="I155" s="24"/>
      <c r="J155" s="73"/>
      <c r="M155" s="5"/>
      <c r="N155" s="2"/>
    </row>
    <row r="156" spans="1:14" ht="12.75" customHeight="1" thickTop="1" thickBot="1" x14ac:dyDescent="0.4">
      <c r="A156" s="22">
        <v>153</v>
      </c>
      <c r="B156" s="22">
        <v>4</v>
      </c>
      <c r="C156" s="96">
        <v>42862</v>
      </c>
      <c r="D156" s="36" t="s">
        <v>13</v>
      </c>
      <c r="E156" s="23" t="str">
        <f t="shared" ref="E156:F160" si="25">VLOOKUP(M156,Teams,2)</f>
        <v>WILTON WOLVES</v>
      </c>
      <c r="F156" s="24" t="str">
        <f t="shared" si="25"/>
        <v>NORTH BRANFORD 40</v>
      </c>
      <c r="G156" s="71"/>
      <c r="H156" s="94">
        <f>VLOOKUP(E156,START_TIMES,2)</f>
        <v>0.41666666666666702</v>
      </c>
      <c r="I156" s="24" t="str">
        <f>VLOOKUP(E156,fields,2)</f>
        <v>Middlebrook School, Wilton</v>
      </c>
      <c r="J156" s="73"/>
      <c r="M156" s="5" t="s">
        <v>129</v>
      </c>
      <c r="N156" s="5" t="s">
        <v>124</v>
      </c>
    </row>
    <row r="157" spans="1:14" ht="12.75" customHeight="1" thickTop="1" thickBot="1" x14ac:dyDescent="0.4">
      <c r="A157" s="22">
        <v>154</v>
      </c>
      <c r="B157" s="22">
        <v>4</v>
      </c>
      <c r="C157" s="96">
        <v>42862</v>
      </c>
      <c r="D157" s="36" t="s">
        <v>13</v>
      </c>
      <c r="E157" s="23" t="str">
        <f t="shared" si="25"/>
        <v>HAMDEN UNITED</v>
      </c>
      <c r="F157" s="24" t="str">
        <f t="shared" si="25"/>
        <v xml:space="preserve">CHESHIRE UNITED </v>
      </c>
      <c r="G157" s="71"/>
      <c r="H157" s="94">
        <f>VLOOKUP(E157,START_TIMES,2)</f>
        <v>0.41666666666666702</v>
      </c>
      <c r="I157" s="24" t="str">
        <f>VLOOKUP(E157,fields,2)</f>
        <v>Hamden MS, Hamden</v>
      </c>
      <c r="J157" s="73"/>
      <c r="M157" s="5" t="s">
        <v>122</v>
      </c>
      <c r="N157" s="5" t="s">
        <v>120</v>
      </c>
    </row>
    <row r="158" spans="1:14" ht="12.75" customHeight="1" thickTop="1" thickBot="1" x14ac:dyDescent="0.4">
      <c r="A158" s="22">
        <v>155</v>
      </c>
      <c r="B158" s="22">
        <v>4</v>
      </c>
      <c r="C158" s="96">
        <v>42862</v>
      </c>
      <c r="D158" s="36" t="s">
        <v>13</v>
      </c>
      <c r="E158" s="23" t="str">
        <f t="shared" si="25"/>
        <v>HENRY  REID FC 40</v>
      </c>
      <c r="F158" s="24" t="str">
        <f t="shared" si="25"/>
        <v>STAMFORD CITY</v>
      </c>
      <c r="G158" s="71"/>
      <c r="H158" s="94">
        <f>VLOOKUP(E158,START_TIMES,2)</f>
        <v>0.41666666666666702</v>
      </c>
      <c r="I158" s="24" t="str">
        <f>VLOOKUP(E158,fields,2)</f>
        <v>Ludlowe HS, Fairfield</v>
      </c>
      <c r="J158" s="73"/>
      <c r="M158" s="5" t="s">
        <v>123</v>
      </c>
      <c r="N158" s="5" t="s">
        <v>127</v>
      </c>
    </row>
    <row r="159" spans="1:14" ht="12.75" customHeight="1" thickTop="1" thickBot="1" x14ac:dyDescent="0.4">
      <c r="A159" s="22">
        <v>156</v>
      </c>
      <c r="B159" s="22">
        <v>4</v>
      </c>
      <c r="C159" s="96">
        <v>42862</v>
      </c>
      <c r="D159" s="36" t="s">
        <v>13</v>
      </c>
      <c r="E159" s="23" t="str">
        <f t="shared" si="25"/>
        <v>NORTH HAVEN SC</v>
      </c>
      <c r="F159" s="24" t="str">
        <f t="shared" si="25"/>
        <v>WALLINGFORD MORELIA</v>
      </c>
      <c r="G159" s="71"/>
      <c r="H159" s="94">
        <f>VLOOKUP(E159,START_TIMES,2)</f>
        <v>0.41666666666666702</v>
      </c>
      <c r="I159" s="24" t="str">
        <f>VLOOKUP(E159,fields,2)</f>
        <v>Ridge Road, North Haven</v>
      </c>
      <c r="J159" s="73"/>
      <c r="M159" s="5" t="s">
        <v>125</v>
      </c>
      <c r="N159" s="5" t="s">
        <v>128</v>
      </c>
    </row>
    <row r="160" spans="1:14" ht="12.75" customHeight="1" thickTop="1" thickBot="1" x14ac:dyDescent="0.4">
      <c r="A160" s="22">
        <v>157</v>
      </c>
      <c r="B160" s="22">
        <v>4</v>
      </c>
      <c r="C160" s="96">
        <v>42862</v>
      </c>
      <c r="D160" s="36" t="s">
        <v>13</v>
      </c>
      <c r="E160" s="23" t="str">
        <f t="shared" si="25"/>
        <v>ELI'S FC</v>
      </c>
      <c r="F160" s="24" t="str">
        <f t="shared" si="25"/>
        <v>PAN ZONES</v>
      </c>
      <c r="G160" s="71"/>
      <c r="H160" s="94">
        <f>VLOOKUP(E160,START_TIMES,2)</f>
        <v>0.41666666666666702</v>
      </c>
      <c r="I160" s="24" t="str">
        <f>VLOOKUP(E160,fields,2)</f>
        <v>Platt Tech HS, Milford</v>
      </c>
      <c r="J160" s="73"/>
      <c r="M160" s="5" t="s">
        <v>121</v>
      </c>
      <c r="N160" s="5" t="s">
        <v>126</v>
      </c>
    </row>
    <row r="161" spans="1:14" ht="12.75" customHeight="1" thickTop="1" thickBot="1" x14ac:dyDescent="0.4">
      <c r="A161" s="22">
        <v>158</v>
      </c>
      <c r="B161" s="22" t="s">
        <v>0</v>
      </c>
      <c r="C161" s="96"/>
      <c r="D161" s="26" t="s">
        <v>0</v>
      </c>
      <c r="E161" s="23"/>
      <c r="F161" s="24"/>
      <c r="G161" s="71"/>
      <c r="H161" s="94"/>
      <c r="I161" s="24"/>
      <c r="J161" s="73"/>
      <c r="M161" s="5"/>
      <c r="N161" s="2"/>
    </row>
    <row r="162" spans="1:14" ht="12.75" customHeight="1" thickTop="1" thickBot="1" x14ac:dyDescent="0.4">
      <c r="A162" s="22">
        <v>159</v>
      </c>
      <c r="B162" s="22">
        <v>4</v>
      </c>
      <c r="C162" s="96">
        <v>42862</v>
      </c>
      <c r="D162" s="27" t="s">
        <v>102</v>
      </c>
      <c r="E162" s="23" t="str">
        <f t="shared" ref="E162:F166" si="26">VLOOKUP(M162,Teams,2)</f>
        <v>VASCO DA GAMA 50</v>
      </c>
      <c r="F162" s="24" t="str">
        <f t="shared" si="26"/>
        <v>GREENWICH GUNNERS 50</v>
      </c>
      <c r="G162" s="71"/>
      <c r="H162" s="94">
        <f>VLOOKUP(E162,START_TIMES,2)</f>
        <v>0.41666666666666702</v>
      </c>
      <c r="I162" s="24" t="str">
        <f>VLOOKUP(E162,fields,2)</f>
        <v>Veterans Memorial Park, Bridgeport</v>
      </c>
      <c r="J162" s="73"/>
      <c r="M162" s="5" t="s">
        <v>144</v>
      </c>
      <c r="N162" s="5" t="s">
        <v>134</v>
      </c>
    </row>
    <row r="163" spans="1:14" ht="12.75" customHeight="1" thickTop="1" thickBot="1" x14ac:dyDescent="0.4">
      <c r="A163" s="22">
        <v>160</v>
      </c>
      <c r="B163" s="22">
        <v>4</v>
      </c>
      <c r="C163" s="96">
        <v>42862</v>
      </c>
      <c r="D163" s="27" t="s">
        <v>102</v>
      </c>
      <c r="E163" s="23" t="str">
        <f t="shared" si="26"/>
        <v>DARIEN BLUE WAVE</v>
      </c>
      <c r="F163" s="24" t="str">
        <f t="shared" si="26"/>
        <v>CHESHIRE AZZURRI 50</v>
      </c>
      <c r="G163" s="71"/>
      <c r="H163" s="94">
        <f>VLOOKUP(E163,START_TIMES,2)</f>
        <v>0.375</v>
      </c>
      <c r="I163" s="24" t="str">
        <f>VLOOKUP(E163,fields,2)</f>
        <v>Middlesex MS (Lower), Darien</v>
      </c>
      <c r="J163" s="73"/>
      <c r="M163" s="5" t="s">
        <v>132</v>
      </c>
      <c r="N163" s="5" t="s">
        <v>130</v>
      </c>
    </row>
    <row r="164" spans="1:14" ht="12.75" customHeight="1" thickTop="1" thickBot="1" x14ac:dyDescent="0.4">
      <c r="A164" s="22">
        <v>161</v>
      </c>
      <c r="B164" s="22">
        <v>4</v>
      </c>
      <c r="C164" s="96">
        <v>42862</v>
      </c>
      <c r="D164" s="27" t="s">
        <v>102</v>
      </c>
      <c r="E164" s="23" t="str">
        <f t="shared" si="26"/>
        <v xml:space="preserve">GLASTONBURY CELTIC </v>
      </c>
      <c r="F164" s="24" t="str">
        <f t="shared" si="26"/>
        <v>NEW BRITAIN FALCONS FC</v>
      </c>
      <c r="G164" s="71"/>
      <c r="H164" s="94">
        <f>VLOOKUP(E164,START_TIMES,2)</f>
        <v>0.41666666666666702</v>
      </c>
      <c r="I164" s="24" t="str">
        <f>VLOOKUP(E164,fields,2)</f>
        <v>Irish American Club, Glastonbury</v>
      </c>
      <c r="J164" s="73"/>
      <c r="M164" s="5" t="s">
        <v>133</v>
      </c>
      <c r="N164" s="5" t="s">
        <v>141</v>
      </c>
    </row>
    <row r="165" spans="1:14" ht="12.75" customHeight="1" thickTop="1" thickBot="1" x14ac:dyDescent="0.4">
      <c r="A165" s="22">
        <v>162</v>
      </c>
      <c r="B165" s="22">
        <v>4</v>
      </c>
      <c r="C165" s="96">
        <v>42862</v>
      </c>
      <c r="D165" s="27" t="s">
        <v>102</v>
      </c>
      <c r="E165" s="23" t="str">
        <f t="shared" si="26"/>
        <v>GUILFORD BLACK EAGLES</v>
      </c>
      <c r="F165" s="24" t="str">
        <f t="shared" si="26"/>
        <v>POLONIA FALCON STARS FC</v>
      </c>
      <c r="G165" s="71"/>
      <c r="H165" s="94">
        <v>0.33333333333333331</v>
      </c>
      <c r="I165" s="24" t="str">
        <f>VLOOKUP(E165,fields,2)</f>
        <v>Guilford HS, Guilford</v>
      </c>
      <c r="J165" s="73"/>
      <c r="M165" s="5" t="s">
        <v>136</v>
      </c>
      <c r="N165" s="5" t="s">
        <v>142</v>
      </c>
    </row>
    <row r="166" spans="1:14" ht="12.75" customHeight="1" thickTop="1" thickBot="1" x14ac:dyDescent="0.4">
      <c r="A166" s="22">
        <v>163</v>
      </c>
      <c r="B166" s="22">
        <v>4</v>
      </c>
      <c r="C166" s="96">
        <v>42862</v>
      </c>
      <c r="D166" s="27" t="s">
        <v>102</v>
      </c>
      <c r="E166" s="23" t="str">
        <f t="shared" si="26"/>
        <v>CLUB NAPOLI 50</v>
      </c>
      <c r="F166" s="24" t="str">
        <f t="shared" si="26"/>
        <v>HARTFORD CAVALIERS</v>
      </c>
      <c r="G166" s="71"/>
      <c r="H166" s="94">
        <f>VLOOKUP(E166,START_TIMES,2)</f>
        <v>0.41666666666666702</v>
      </c>
      <c r="I166" s="24" t="str">
        <f>VLOOKUP(E166,fields,2)</f>
        <v>North Farms Park, North Branford</v>
      </c>
      <c r="J166" s="73"/>
      <c r="M166" s="5" t="s">
        <v>131</v>
      </c>
      <c r="N166" s="5" t="s">
        <v>138</v>
      </c>
    </row>
    <row r="167" spans="1:14" ht="12.75" customHeight="1" thickTop="1" thickBot="1" x14ac:dyDescent="0.4">
      <c r="A167" s="22">
        <v>164</v>
      </c>
      <c r="B167" s="22" t="s">
        <v>0</v>
      </c>
      <c r="C167" s="96"/>
      <c r="D167" s="26" t="s">
        <v>0</v>
      </c>
      <c r="E167" s="23"/>
      <c r="F167" s="24"/>
      <c r="G167" s="71"/>
      <c r="H167" s="94"/>
      <c r="I167" s="24"/>
      <c r="J167" s="73"/>
      <c r="M167" s="5"/>
      <c r="N167" s="2"/>
    </row>
    <row r="168" spans="1:14" ht="12.75" customHeight="1" thickTop="1" thickBot="1" x14ac:dyDescent="0.4">
      <c r="A168" s="22">
        <v>165</v>
      </c>
      <c r="B168" s="22">
        <v>4</v>
      </c>
      <c r="C168" s="96">
        <v>42862</v>
      </c>
      <c r="D168" s="37" t="s">
        <v>103</v>
      </c>
      <c r="E168" s="23" t="str">
        <f t="shared" ref="E168:F172" si="27">VLOOKUP(M168,Teams,2)</f>
        <v>WEST HAVEN GRAYS</v>
      </c>
      <c r="F168" s="24" t="str">
        <f t="shared" si="27"/>
        <v>MOODUS SC</v>
      </c>
      <c r="G168" s="71"/>
      <c r="H168" s="94">
        <f>VLOOKUP(E168,START_TIMES,2)</f>
        <v>0.41666666666666702</v>
      </c>
      <c r="I168" s="24" t="str">
        <f>VLOOKUP(E168,fields,2)</f>
        <v>Pagels Field, West Haven</v>
      </c>
      <c r="J168" s="73"/>
      <c r="M168" s="5" t="s">
        <v>145</v>
      </c>
      <c r="N168" s="5" t="s">
        <v>135</v>
      </c>
    </row>
    <row r="169" spans="1:14" ht="12.75" customHeight="1" thickTop="1" thickBot="1" x14ac:dyDescent="0.4">
      <c r="A169" s="22">
        <v>166</v>
      </c>
      <c r="B169" s="22">
        <v>4</v>
      </c>
      <c r="C169" s="96">
        <v>42862</v>
      </c>
      <c r="D169" s="37" t="s">
        <v>103</v>
      </c>
      <c r="E169" s="23" t="str">
        <f t="shared" si="27"/>
        <v>GREENWICH ARSENAL 50</v>
      </c>
      <c r="F169" s="24" t="str">
        <f t="shared" si="27"/>
        <v>EAST HAVEN SC</v>
      </c>
      <c r="G169" s="71"/>
      <c r="H169" s="94">
        <f>VLOOKUP(E169,START_TIMES,2)</f>
        <v>0.41666666666666702</v>
      </c>
      <c r="I169" s="24" t="str">
        <f>VLOOKUP(E169,fields,2)</f>
        <v>tbd</v>
      </c>
      <c r="J169" s="73"/>
      <c r="M169" s="5" t="s">
        <v>148</v>
      </c>
      <c r="N169" s="5" t="s">
        <v>146</v>
      </c>
    </row>
    <row r="170" spans="1:14" ht="12.75" customHeight="1" thickTop="1" thickBot="1" x14ac:dyDescent="0.4">
      <c r="A170" s="22">
        <v>167</v>
      </c>
      <c r="B170" s="22">
        <v>4</v>
      </c>
      <c r="C170" s="96">
        <v>42862</v>
      </c>
      <c r="D170" s="37" t="s">
        <v>103</v>
      </c>
      <c r="E170" s="23" t="str">
        <f t="shared" si="27"/>
        <v>GREENWICH PUMAS LEGENDS</v>
      </c>
      <c r="F170" s="24" t="str">
        <f t="shared" si="27"/>
        <v>SOUTHBURY BOOMERS</v>
      </c>
      <c r="G170" s="71"/>
      <c r="H170" s="94">
        <f>VLOOKUP(E170,START_TIMES,2)</f>
        <v>0.41666666666666702</v>
      </c>
      <c r="I170" s="24" t="str">
        <f>VLOOKUP(E170,fields,2)</f>
        <v>tbd</v>
      </c>
      <c r="J170" s="73"/>
      <c r="M170" s="5" t="s">
        <v>149</v>
      </c>
      <c r="N170" s="5" t="s">
        <v>140</v>
      </c>
    </row>
    <row r="171" spans="1:14" ht="12.75" customHeight="1" thickTop="1" thickBot="1" x14ac:dyDescent="0.4">
      <c r="A171" s="22">
        <v>168</v>
      </c>
      <c r="B171" s="22">
        <v>4</v>
      </c>
      <c r="C171" s="96">
        <v>42862</v>
      </c>
      <c r="D171" s="37" t="s">
        <v>103</v>
      </c>
      <c r="E171" s="23" t="str">
        <f t="shared" si="27"/>
        <v>NAUGATUCK RIVER RATS</v>
      </c>
      <c r="F171" s="24" t="str">
        <f t="shared" si="27"/>
        <v>WATERBURY PONTES</v>
      </c>
      <c r="G171" s="71"/>
      <c r="H171" s="94">
        <f>VLOOKUP(E171,START_TIMES,2)</f>
        <v>0.41666666666666702</v>
      </c>
      <c r="I171" s="24" t="str">
        <f>VLOOKUP(E171,fields,2)</f>
        <v>City Hill MS, Naugatuck</v>
      </c>
      <c r="J171" s="73"/>
      <c r="M171" s="5" t="s">
        <v>137</v>
      </c>
      <c r="N171" s="5" t="s">
        <v>143</v>
      </c>
    </row>
    <row r="172" spans="1:14" ht="12.75" customHeight="1" thickTop="1" thickBot="1" x14ac:dyDescent="0.4">
      <c r="A172" s="22">
        <v>169</v>
      </c>
      <c r="B172" s="22">
        <v>4</v>
      </c>
      <c r="C172" s="96">
        <v>42862</v>
      </c>
      <c r="D172" s="37" t="s">
        <v>103</v>
      </c>
      <c r="E172" s="23" t="str">
        <f t="shared" si="27"/>
        <v>FARMINGTON WHITE OWLS</v>
      </c>
      <c r="F172" s="24" t="str">
        <f t="shared" si="27"/>
        <v>NORTH BRANFORD LEGENDS</v>
      </c>
      <c r="G172" s="71"/>
      <c r="H172" s="94">
        <f>VLOOKUP(E172,START_TIMES,2)</f>
        <v>0.41666666666666702</v>
      </c>
      <c r="I172" s="24" t="str">
        <f>VLOOKUP(E172,fields,2)</f>
        <v>Winding Trails, Farmington</v>
      </c>
      <c r="J172" s="73"/>
      <c r="M172" s="5" t="s">
        <v>147</v>
      </c>
      <c r="N172" s="5" t="s">
        <v>139</v>
      </c>
    </row>
    <row r="173" spans="1:14" ht="12.75" customHeight="1" thickTop="1" x14ac:dyDescent="0.35">
      <c r="A173" s="22">
        <v>170</v>
      </c>
      <c r="B173" s="22" t="s">
        <v>0</v>
      </c>
      <c r="C173" s="96"/>
      <c r="D173" s="26" t="s">
        <v>0</v>
      </c>
      <c r="E173" s="23"/>
      <c r="F173" s="24"/>
      <c r="G173" s="71"/>
      <c r="H173" s="94"/>
      <c r="I173" s="24"/>
      <c r="J173" s="73"/>
      <c r="M173" s="2"/>
      <c r="N173" s="2"/>
    </row>
    <row r="174" spans="1:14" ht="22.5" x14ac:dyDescent="0.35">
      <c r="A174" s="22">
        <v>171</v>
      </c>
      <c r="B174" s="100" t="s">
        <v>0</v>
      </c>
      <c r="C174" s="103" t="s">
        <v>228</v>
      </c>
      <c r="D174" s="103"/>
      <c r="E174" s="103"/>
      <c r="F174" s="103"/>
      <c r="G174" s="103"/>
      <c r="H174" s="126"/>
      <c r="I174" s="107"/>
      <c r="J174" s="101"/>
      <c r="M174" s="2"/>
      <c r="N174" s="2"/>
    </row>
    <row r="175" spans="1:14" ht="12.75" customHeight="1" thickBot="1" x14ac:dyDescent="0.4">
      <c r="A175" s="22">
        <v>172</v>
      </c>
      <c r="B175" s="22" t="s">
        <v>0</v>
      </c>
      <c r="C175" s="96"/>
      <c r="D175" s="26" t="s">
        <v>0</v>
      </c>
      <c r="E175" s="23"/>
      <c r="F175" s="24"/>
      <c r="G175" s="71"/>
      <c r="H175" s="94"/>
      <c r="I175" s="24"/>
      <c r="J175" s="73"/>
      <c r="M175" s="2"/>
      <c r="N175" s="2"/>
    </row>
    <row r="176" spans="1:14" ht="13.5" customHeight="1" thickTop="1" thickBot="1" x14ac:dyDescent="0.4">
      <c r="A176" s="22">
        <v>173</v>
      </c>
      <c r="B176" s="22">
        <v>5</v>
      </c>
      <c r="C176" s="96">
        <v>42876</v>
      </c>
      <c r="D176" s="32" t="s">
        <v>10</v>
      </c>
      <c r="E176" s="23" t="str">
        <f t="shared" ref="E176:F180" si="28">VLOOKUP(M176,Teams,2)</f>
        <v>NEWINGTON PORTUGUESE 30</v>
      </c>
      <c r="F176" s="24" t="str">
        <f t="shared" si="28"/>
        <v>CLINTON FC</v>
      </c>
      <c r="G176" s="71"/>
      <c r="H176" s="94">
        <v>0.33333333333333331</v>
      </c>
      <c r="I176" s="24" t="str">
        <f>VLOOKUP(E176,fields,2)</f>
        <v>Martin Kellogg, Newington</v>
      </c>
      <c r="J176" s="73"/>
      <c r="M176" s="5" t="s">
        <v>92</v>
      </c>
      <c r="N176" s="5" t="s">
        <v>97</v>
      </c>
    </row>
    <row r="177" spans="1:14" ht="13.5" customHeight="1" thickTop="1" thickBot="1" x14ac:dyDescent="0.4">
      <c r="A177" s="22">
        <v>174</v>
      </c>
      <c r="B177" s="22">
        <v>5</v>
      </c>
      <c r="C177" s="96">
        <v>42876</v>
      </c>
      <c r="D177" s="32" t="s">
        <v>10</v>
      </c>
      <c r="E177" s="23" t="str">
        <f t="shared" si="28"/>
        <v>VASCO DA GAMA 30</v>
      </c>
      <c r="F177" s="24" t="str">
        <f t="shared" si="28"/>
        <v>DANBURY UNITED 30</v>
      </c>
      <c r="G177" s="71"/>
      <c r="H177" s="94">
        <f>VLOOKUP(E177,START_TIMES,2)</f>
        <v>0.33333333333333331</v>
      </c>
      <c r="I177" s="24" t="str">
        <f>VLOOKUP(E177,fields,2)</f>
        <v>Veterans Memorial Park, Bridgeport</v>
      </c>
      <c r="J177" s="73"/>
      <c r="M177" s="5" t="s">
        <v>101</v>
      </c>
      <c r="N177" s="5" t="s">
        <v>96</v>
      </c>
    </row>
    <row r="178" spans="1:14" ht="13.5" customHeight="1" thickTop="1" thickBot="1" x14ac:dyDescent="0.4">
      <c r="A178" s="22">
        <v>175</v>
      </c>
      <c r="B178" s="22">
        <v>5</v>
      </c>
      <c r="C178" s="96">
        <v>42876</v>
      </c>
      <c r="D178" s="32" t="s">
        <v>10</v>
      </c>
      <c r="E178" s="23" t="str">
        <f t="shared" si="28"/>
        <v>GREENWICH ARSENAL 30</v>
      </c>
      <c r="F178" s="24" t="str">
        <f t="shared" si="28"/>
        <v>MILFORD TUESDAY</v>
      </c>
      <c r="G178" s="71"/>
      <c r="H178" s="94">
        <f>VLOOKUP(E178,START_TIMES,2)</f>
        <v>0.41666666666666702</v>
      </c>
      <c r="I178" s="24" t="str">
        <f>VLOOKUP(E178,fields,2)</f>
        <v>tbd</v>
      </c>
      <c r="J178" s="73"/>
      <c r="M178" s="5" t="s">
        <v>99</v>
      </c>
      <c r="N178" s="5" t="s">
        <v>94</v>
      </c>
    </row>
    <row r="179" spans="1:14" ht="12.75" customHeight="1" thickTop="1" thickBot="1" x14ac:dyDescent="0.4">
      <c r="A179" s="22">
        <v>176</v>
      </c>
      <c r="B179" s="22">
        <v>5</v>
      </c>
      <c r="C179" s="96">
        <v>42876</v>
      </c>
      <c r="D179" s="32" t="s">
        <v>10</v>
      </c>
      <c r="E179" s="23" t="str">
        <f t="shared" si="28"/>
        <v>POLONEZ UNITED</v>
      </c>
      <c r="F179" s="24" t="str">
        <f t="shared" si="28"/>
        <v>ECUACHAMOS FC</v>
      </c>
      <c r="G179" s="71"/>
      <c r="H179" s="94">
        <f>VLOOKUP(E179,START_TIMES,2)</f>
        <v>0.375</v>
      </c>
      <c r="I179" s="24" t="str">
        <f>VLOOKUP(E179,fields,2)</f>
        <v>Cromwell MS, Cromwell</v>
      </c>
      <c r="J179" s="73"/>
      <c r="M179" s="5" t="s">
        <v>100</v>
      </c>
      <c r="N179" s="5" t="s">
        <v>93</v>
      </c>
    </row>
    <row r="180" spans="1:14" ht="13.5" customHeight="1" thickTop="1" thickBot="1" x14ac:dyDescent="0.4">
      <c r="A180" s="22">
        <v>177</v>
      </c>
      <c r="B180" s="22">
        <v>5</v>
      </c>
      <c r="C180" s="96">
        <v>42876</v>
      </c>
      <c r="D180" s="32" t="s">
        <v>10</v>
      </c>
      <c r="E180" s="23" t="str">
        <f t="shared" si="28"/>
        <v>NORTH BRANFORD 30</v>
      </c>
      <c r="F180" s="24" t="str">
        <f t="shared" si="28"/>
        <v>SHELTON FC</v>
      </c>
      <c r="G180" s="71"/>
      <c r="H180" s="94">
        <v>0.33333333333333331</v>
      </c>
      <c r="I180" s="24" t="str">
        <f>VLOOKUP(E180,fields,2)</f>
        <v>Northford Park, North Branford</v>
      </c>
      <c r="J180" s="73"/>
      <c r="M180" s="5" t="s">
        <v>98</v>
      </c>
      <c r="N180" s="5" t="s">
        <v>95</v>
      </c>
    </row>
    <row r="181" spans="1:14" ht="12.75" customHeight="1" thickTop="1" thickBot="1" x14ac:dyDescent="0.4">
      <c r="A181" s="22">
        <v>178</v>
      </c>
      <c r="B181" s="22" t="s">
        <v>0</v>
      </c>
      <c r="C181" s="96"/>
      <c r="D181" s="26" t="s">
        <v>0</v>
      </c>
      <c r="E181" s="23"/>
      <c r="F181" s="24"/>
      <c r="G181" s="71"/>
      <c r="H181" s="94"/>
      <c r="I181" s="24"/>
      <c r="J181" s="73"/>
      <c r="M181" s="5"/>
      <c r="N181" s="5"/>
    </row>
    <row r="182" spans="1:14" ht="13.5" customHeight="1" thickTop="1" thickBot="1" x14ac:dyDescent="0.4">
      <c r="A182" s="22">
        <v>179</v>
      </c>
      <c r="B182" s="22">
        <v>5</v>
      </c>
      <c r="C182" s="96">
        <v>42876</v>
      </c>
      <c r="D182" s="33" t="s">
        <v>175</v>
      </c>
      <c r="E182" s="23" t="str">
        <f t="shared" ref="E182:F186" si="29">VLOOKUP(M182,Teams,2)</f>
        <v>BYE</v>
      </c>
      <c r="F182" s="24" t="str">
        <f t="shared" si="29"/>
        <v>MILFORD AMIGOS</v>
      </c>
      <c r="G182" s="71"/>
      <c r="H182" s="94">
        <f>VLOOKUP(E182,START_TIMES,2)</f>
        <v>0.41666666666666669</v>
      </c>
      <c r="I182" s="24" t="str">
        <f>VLOOKUP(E182,fields,2)</f>
        <v>--</v>
      </c>
      <c r="J182" s="73"/>
      <c r="M182" s="5" t="s">
        <v>150</v>
      </c>
      <c r="N182" s="5" t="s">
        <v>155</v>
      </c>
    </row>
    <row r="183" spans="1:14" ht="13.5" customHeight="1" thickTop="1" thickBot="1" x14ac:dyDescent="0.4">
      <c r="A183" s="22">
        <v>180</v>
      </c>
      <c r="B183" s="22">
        <v>5</v>
      </c>
      <c r="C183" s="96">
        <v>42876</v>
      </c>
      <c r="D183" s="33" t="s">
        <v>175</v>
      </c>
      <c r="E183" s="23" t="str">
        <f t="shared" si="29"/>
        <v>WATERTOWN GEEZERS</v>
      </c>
      <c r="F183" s="24" t="str">
        <f t="shared" si="29"/>
        <v>CASEUS NEW HAVEN FC</v>
      </c>
      <c r="G183" s="71"/>
      <c r="H183" s="94">
        <f>VLOOKUP(E183,START_TIMES,2)</f>
        <v>0.41666666666666702</v>
      </c>
      <c r="I183" s="24" t="str">
        <f>VLOOKUP(E183,fields,2)</f>
        <v>Swift School, Watertown</v>
      </c>
      <c r="J183" s="73"/>
      <c r="M183" s="5" t="s">
        <v>159</v>
      </c>
      <c r="N183" s="5" t="s">
        <v>151</v>
      </c>
    </row>
    <row r="184" spans="1:14" ht="12.75" customHeight="1" thickTop="1" thickBot="1" x14ac:dyDescent="0.4">
      <c r="A184" s="22">
        <v>181</v>
      </c>
      <c r="B184" s="22">
        <v>5</v>
      </c>
      <c r="C184" s="96">
        <v>42876</v>
      </c>
      <c r="D184" s="33" t="s">
        <v>175</v>
      </c>
      <c r="E184" s="23" t="str">
        <f t="shared" si="29"/>
        <v>HENRY  REID FC 30</v>
      </c>
      <c r="F184" s="24" t="str">
        <f t="shared" si="29"/>
        <v>LITCHFIELD COUNTY BLUES</v>
      </c>
      <c r="G184" s="71"/>
      <c r="H184" s="94">
        <f>VLOOKUP(E184,START_TIMES,2)</f>
        <v>0.41666666666666702</v>
      </c>
      <c r="I184" s="24" t="str">
        <f>VLOOKUP(E184,fields,2)</f>
        <v>Ludlowe HS, Fairfield</v>
      </c>
      <c r="J184" s="73"/>
      <c r="M184" s="5" t="s">
        <v>153</v>
      </c>
      <c r="N184" s="5" t="s">
        <v>154</v>
      </c>
    </row>
    <row r="185" spans="1:14" ht="12.75" customHeight="1" thickTop="1" thickBot="1" x14ac:dyDescent="0.4">
      <c r="A185" s="22">
        <v>182</v>
      </c>
      <c r="B185" s="22">
        <v>5</v>
      </c>
      <c r="C185" s="96">
        <v>42876</v>
      </c>
      <c r="D185" s="33" t="s">
        <v>175</v>
      </c>
      <c r="E185" s="23" t="str">
        <f t="shared" si="29"/>
        <v>NEWTOWN SALTY DOGS</v>
      </c>
      <c r="F185" s="24" t="str">
        <f t="shared" si="29"/>
        <v>CLUB NAPOLI 30</v>
      </c>
      <c r="G185" s="71"/>
      <c r="H185" s="94">
        <f>VLOOKUP(E185,START_TIMES,2)</f>
        <v>0.33333333333333331</v>
      </c>
      <c r="I185" s="24" t="str">
        <f>VLOOKUP(E185,fields,2)</f>
        <v>Treadwell Park, Newtown</v>
      </c>
      <c r="J185" s="73"/>
      <c r="M185" s="5" t="s">
        <v>157</v>
      </c>
      <c r="N185" s="5" t="s">
        <v>152</v>
      </c>
    </row>
    <row r="186" spans="1:14" ht="12.75" customHeight="1" thickTop="1" thickBot="1" x14ac:dyDescent="0.4">
      <c r="A186" s="22">
        <v>183</v>
      </c>
      <c r="B186" s="22">
        <v>5</v>
      </c>
      <c r="C186" s="96">
        <v>42876</v>
      </c>
      <c r="D186" s="33" t="s">
        <v>175</v>
      </c>
      <c r="E186" s="23" t="str">
        <f t="shared" si="29"/>
        <v>NAUGATUCK FUSION</v>
      </c>
      <c r="F186" s="24" t="str">
        <f t="shared" si="29"/>
        <v>STAMFORD FC</v>
      </c>
      <c r="G186" s="71"/>
      <c r="H186" s="94">
        <f>VLOOKUP(E186,START_TIMES,2)</f>
        <v>0.41666666666666702</v>
      </c>
      <c r="I186" s="24" t="str">
        <f>VLOOKUP(E186,fields,2)</f>
        <v>City Hill MS, Naugatuck</v>
      </c>
      <c r="J186" s="73"/>
      <c r="M186" s="5" t="s">
        <v>156</v>
      </c>
      <c r="N186" s="5" t="s">
        <v>158</v>
      </c>
    </row>
    <row r="187" spans="1:14" ht="12.75" customHeight="1" thickTop="1" thickBot="1" x14ac:dyDescent="0.4">
      <c r="A187" s="22">
        <v>184</v>
      </c>
      <c r="B187" s="22" t="s">
        <v>0</v>
      </c>
      <c r="C187" s="96"/>
      <c r="D187" s="26" t="s">
        <v>0</v>
      </c>
      <c r="E187" s="23"/>
      <c r="F187" s="24"/>
      <c r="G187" s="71"/>
      <c r="H187" s="94"/>
      <c r="I187" s="24"/>
      <c r="J187" s="73"/>
      <c r="M187" s="2"/>
      <c r="N187" s="2"/>
    </row>
    <row r="188" spans="1:14" ht="12.75" customHeight="1" thickTop="1" thickBot="1" x14ac:dyDescent="0.4">
      <c r="A188" s="22">
        <v>185</v>
      </c>
      <c r="B188" s="22">
        <v>5</v>
      </c>
      <c r="C188" s="96">
        <v>42876</v>
      </c>
      <c r="D188" s="34" t="s">
        <v>11</v>
      </c>
      <c r="E188" s="23" t="str">
        <f t="shared" ref="E188:F192" si="30">VLOOKUP(M188,Teams,2)</f>
        <v>CHESHIRE AZZURRI 40</v>
      </c>
      <c r="F188" s="24" t="str">
        <f t="shared" si="30"/>
        <v>RIDGEFIELD KICKS</v>
      </c>
      <c r="G188" s="71"/>
      <c r="H188" s="94">
        <f>VLOOKUP(E188,START_TIMES,2)</f>
        <v>0.41666666666666669</v>
      </c>
      <c r="I188" s="24" t="str">
        <f>VLOOKUP(E188,fields,2)</f>
        <v>Quinnipiac Park, Cheshire</v>
      </c>
      <c r="J188" s="73"/>
      <c r="M188" s="5" t="s">
        <v>160</v>
      </c>
      <c r="N188" s="5" t="s">
        <v>105</v>
      </c>
    </row>
    <row r="189" spans="1:14" ht="12.75" customHeight="1" thickTop="1" thickBot="1" x14ac:dyDescent="0.4">
      <c r="A189" s="22">
        <v>186</v>
      </c>
      <c r="B189" s="22">
        <v>5</v>
      </c>
      <c r="C189" s="96">
        <v>42876</v>
      </c>
      <c r="D189" s="34" t="s">
        <v>11</v>
      </c>
      <c r="E189" s="23" t="str">
        <f t="shared" si="30"/>
        <v xml:space="preserve">WILTON WARRIORS </v>
      </c>
      <c r="F189" s="24" t="str">
        <f t="shared" si="30"/>
        <v>DANBURY UNITED 40</v>
      </c>
      <c r="G189" s="71"/>
      <c r="H189" s="94">
        <f>VLOOKUP(E189,START_TIMES,2)</f>
        <v>0.41666666666666702</v>
      </c>
      <c r="I189" s="24" t="str">
        <f>VLOOKUP(E189,fields,2)</f>
        <v>Lilly Field, Wilton</v>
      </c>
      <c r="J189" s="73"/>
      <c r="M189" s="5" t="s">
        <v>109</v>
      </c>
      <c r="N189" s="5" t="s">
        <v>161</v>
      </c>
    </row>
    <row r="190" spans="1:14" ht="12.75" customHeight="1" thickTop="1" thickBot="1" x14ac:dyDescent="0.4">
      <c r="A190" s="22">
        <v>187</v>
      </c>
      <c r="B190" s="22">
        <v>5</v>
      </c>
      <c r="C190" s="96">
        <v>42876</v>
      </c>
      <c r="D190" s="34" t="s">
        <v>11</v>
      </c>
      <c r="E190" s="23" t="str">
        <f t="shared" si="30"/>
        <v>GREENWICH PUMAS</v>
      </c>
      <c r="F190" s="24" t="str">
        <f t="shared" si="30"/>
        <v>NORWALK MARINERS</v>
      </c>
      <c r="G190" s="71"/>
      <c r="H190" s="94">
        <f>VLOOKUP(E190,START_TIMES,2)</f>
        <v>0.41666666666666702</v>
      </c>
      <c r="I190" s="24" t="str">
        <f>VLOOKUP(E190,fields,2)</f>
        <v>tbd</v>
      </c>
      <c r="J190" s="73"/>
      <c r="M190" s="5" t="s">
        <v>163</v>
      </c>
      <c r="N190" s="5" t="s">
        <v>104</v>
      </c>
    </row>
    <row r="191" spans="1:14" ht="12.75" customHeight="1" thickTop="1" thickBot="1" x14ac:dyDescent="0.4">
      <c r="A191" s="22">
        <v>188</v>
      </c>
      <c r="B191" s="22">
        <v>5</v>
      </c>
      <c r="C191" s="96">
        <v>42876</v>
      </c>
      <c r="D191" s="34" t="s">
        <v>11</v>
      </c>
      <c r="E191" s="23" t="str">
        <f t="shared" si="30"/>
        <v>VASCO DA GAMA 40</v>
      </c>
      <c r="F191" s="24" t="str">
        <f t="shared" si="30"/>
        <v>FAIRFIELD GAC</v>
      </c>
      <c r="G191" s="71"/>
      <c r="H191" s="94">
        <f>VLOOKUP(E191,START_TIMES,2)</f>
        <v>0.41666666666666702</v>
      </c>
      <c r="I191" s="24" t="str">
        <f>VLOOKUP(E191,fields,2)</f>
        <v>Veterans Memorial Park, Bridgeport</v>
      </c>
      <c r="J191" s="73"/>
      <c r="M191" s="5" t="s">
        <v>107</v>
      </c>
      <c r="N191" s="5" t="s">
        <v>162</v>
      </c>
    </row>
    <row r="192" spans="1:14" ht="12.75" customHeight="1" thickTop="1" thickBot="1" x14ac:dyDescent="0.4">
      <c r="A192" s="22">
        <v>189</v>
      </c>
      <c r="B192" s="22">
        <v>5</v>
      </c>
      <c r="C192" s="96">
        <v>42876</v>
      </c>
      <c r="D192" s="34" t="s">
        <v>11</v>
      </c>
      <c r="E192" s="23" t="str">
        <f t="shared" si="30"/>
        <v>STORM FC</v>
      </c>
      <c r="F192" s="24" t="str">
        <f t="shared" si="30"/>
        <v>WATERBURY ALBANIANS</v>
      </c>
      <c r="G192" s="71"/>
      <c r="H192" s="94">
        <f>VLOOKUP(E192,START_TIMES,2)</f>
        <v>0.375</v>
      </c>
      <c r="I192" s="24" t="str">
        <f>VLOOKUP(E192,fields,2)</f>
        <v>Wakeman Park, Westport</v>
      </c>
      <c r="J192" s="73"/>
      <c r="M192" s="5" t="s">
        <v>106</v>
      </c>
      <c r="N192" s="5" t="s">
        <v>108</v>
      </c>
    </row>
    <row r="193" spans="1:14" ht="12.75" customHeight="1" thickTop="1" thickBot="1" x14ac:dyDescent="0.4">
      <c r="A193" s="22">
        <v>190</v>
      </c>
      <c r="B193" s="22" t="s">
        <v>0</v>
      </c>
      <c r="C193" s="96"/>
      <c r="D193" s="26" t="s">
        <v>0</v>
      </c>
      <c r="E193" s="23"/>
      <c r="F193" s="24"/>
      <c r="G193" s="71"/>
      <c r="H193" s="94"/>
      <c r="I193" s="24"/>
      <c r="J193" s="73"/>
      <c r="M193" s="2"/>
      <c r="N193" s="2"/>
    </row>
    <row r="194" spans="1:14" ht="12.75" customHeight="1" thickTop="1" thickBot="1" x14ac:dyDescent="0.4">
      <c r="A194" s="22">
        <v>191</v>
      </c>
      <c r="B194" s="22">
        <v>5</v>
      </c>
      <c r="C194" s="96">
        <v>42876</v>
      </c>
      <c r="D194" s="35" t="s">
        <v>12</v>
      </c>
      <c r="E194" s="23" t="str">
        <f t="shared" ref="E194:F198" si="31">VLOOKUP(M194,Teams,2)</f>
        <v>DERBY QUITUS</v>
      </c>
      <c r="F194" s="24" t="str">
        <f t="shared" si="31"/>
        <v>NEW HAVEN AMERICANS</v>
      </c>
      <c r="G194" s="71"/>
      <c r="H194" s="94">
        <f>VLOOKUP(E194,START_TIMES,2)</f>
        <v>0.41666666666666702</v>
      </c>
      <c r="I194" s="24" t="str">
        <f>VLOOKUP(E194,fields,2)</f>
        <v>Witek Park, Derby</v>
      </c>
      <c r="J194" s="73"/>
      <c r="M194" s="5" t="s">
        <v>110</v>
      </c>
      <c r="N194" s="5" t="s">
        <v>115</v>
      </c>
    </row>
    <row r="195" spans="1:14" ht="12.75" customHeight="1" thickTop="1" thickBot="1" x14ac:dyDescent="0.4">
      <c r="A195" s="22">
        <v>192</v>
      </c>
      <c r="B195" s="22">
        <v>5</v>
      </c>
      <c r="C195" s="96">
        <v>42876</v>
      </c>
      <c r="D195" s="35" t="s">
        <v>12</v>
      </c>
      <c r="E195" s="23" t="str">
        <f t="shared" si="31"/>
        <v>STAMFORD UNITED</v>
      </c>
      <c r="F195" s="24" t="str">
        <f t="shared" si="31"/>
        <v>GREENWICH ARSENAL 40</v>
      </c>
      <c r="G195" s="71"/>
      <c r="H195" s="94">
        <v>0.33333333333333331</v>
      </c>
      <c r="I195" s="24" t="str">
        <f>VLOOKUP(E195,fields,2)</f>
        <v>West Beach Fields, Stamford</v>
      </c>
      <c r="J195" s="73"/>
      <c r="M195" s="5" t="s">
        <v>119</v>
      </c>
      <c r="N195" s="5" t="s">
        <v>111</v>
      </c>
    </row>
    <row r="196" spans="1:14" ht="12.75" customHeight="1" thickTop="1" thickBot="1" x14ac:dyDescent="0.4">
      <c r="A196" s="22">
        <v>193</v>
      </c>
      <c r="B196" s="22">
        <v>5</v>
      </c>
      <c r="C196" s="96">
        <v>42876</v>
      </c>
      <c r="D196" s="35" t="s">
        <v>12</v>
      </c>
      <c r="E196" s="23" t="str">
        <f t="shared" si="31"/>
        <v>GUILFORD BELL CURVE</v>
      </c>
      <c r="F196" s="24" t="str">
        <f t="shared" si="31"/>
        <v xml:space="preserve">GUILFORD CELTIC </v>
      </c>
      <c r="G196" s="71"/>
      <c r="H196" s="94">
        <f>VLOOKUP(E196,START_TIMES,2)</f>
        <v>0.41666666666666702</v>
      </c>
      <c r="I196" s="24" t="str">
        <f>VLOOKUP(E196,fields,2)</f>
        <v>Guilford HS, Guilford</v>
      </c>
      <c r="J196" s="73"/>
      <c r="M196" s="5" t="s">
        <v>113</v>
      </c>
      <c r="N196" s="5" t="s">
        <v>114</v>
      </c>
    </row>
    <row r="197" spans="1:14" ht="12.75" customHeight="1" thickTop="1" thickBot="1" x14ac:dyDescent="0.4">
      <c r="A197" s="22">
        <v>194</v>
      </c>
      <c r="B197" s="22">
        <v>5</v>
      </c>
      <c r="C197" s="96">
        <v>42876</v>
      </c>
      <c r="D197" s="35" t="s">
        <v>12</v>
      </c>
      <c r="E197" s="23" t="str">
        <f t="shared" si="31"/>
        <v xml:space="preserve">NORWALK SPORT COLOMBIA </v>
      </c>
      <c r="F197" s="24" t="str">
        <f t="shared" si="31"/>
        <v>GREENWICH GUNNERS 40</v>
      </c>
      <c r="G197" s="71"/>
      <c r="H197" s="94">
        <f>VLOOKUP(E197,START_TIMES,2)</f>
        <v>0.41666666666666702</v>
      </c>
      <c r="I197" s="24" t="str">
        <f>VLOOKUP(E197,fields,2)</f>
        <v>Nathan Hale MS, Norwalk</v>
      </c>
      <c r="J197" s="73"/>
      <c r="M197" s="5" t="s">
        <v>117</v>
      </c>
      <c r="N197" s="5" t="s">
        <v>112</v>
      </c>
    </row>
    <row r="198" spans="1:14" ht="12.75" customHeight="1" thickTop="1" thickBot="1" x14ac:dyDescent="0.4">
      <c r="A198" s="22">
        <v>195</v>
      </c>
      <c r="B198" s="22">
        <v>5</v>
      </c>
      <c r="C198" s="96">
        <v>42876</v>
      </c>
      <c r="D198" s="35" t="s">
        <v>12</v>
      </c>
      <c r="E198" s="23" t="str">
        <f t="shared" si="31"/>
        <v>NEWINGTON PORTUGUESE 40</v>
      </c>
      <c r="F198" s="24" t="str">
        <f t="shared" si="31"/>
        <v>SOUTHEAST ROVERS</v>
      </c>
      <c r="G198" s="71"/>
      <c r="H198" s="94">
        <f>VLOOKUP(E198,START_TIMES,2)</f>
        <v>0.41666666666666702</v>
      </c>
      <c r="I198" s="24" t="str">
        <f>VLOOKUP(E198,fields,2)</f>
        <v>Martin Kellogg, Newington</v>
      </c>
      <c r="J198" s="73"/>
      <c r="M198" s="5" t="s">
        <v>116</v>
      </c>
      <c r="N198" s="5" t="s">
        <v>118</v>
      </c>
    </row>
    <row r="199" spans="1:14" ht="12.75" customHeight="1" thickTop="1" thickBot="1" x14ac:dyDescent="0.4">
      <c r="A199" s="22">
        <v>196</v>
      </c>
      <c r="B199" s="22" t="s">
        <v>0</v>
      </c>
      <c r="C199" s="96"/>
      <c r="D199" s="26" t="s">
        <v>0</v>
      </c>
      <c r="E199" s="23"/>
      <c r="F199" s="24"/>
      <c r="G199" s="71"/>
      <c r="H199" s="94"/>
      <c r="I199" s="24"/>
      <c r="J199" s="73"/>
      <c r="M199" s="2"/>
      <c r="N199" s="2"/>
    </row>
    <row r="200" spans="1:14" ht="12.75" customHeight="1" thickTop="1" thickBot="1" x14ac:dyDescent="0.4">
      <c r="A200" s="22">
        <v>197</v>
      </c>
      <c r="B200" s="22">
        <v>5</v>
      </c>
      <c r="C200" s="96">
        <v>42876</v>
      </c>
      <c r="D200" s="36" t="s">
        <v>13</v>
      </c>
      <c r="E200" s="23" t="str">
        <f t="shared" ref="E200:F204" si="32">VLOOKUP(M200,Teams,2)</f>
        <v xml:space="preserve">CHESHIRE UNITED </v>
      </c>
      <c r="F200" s="24" t="str">
        <f t="shared" si="32"/>
        <v>NORTH HAVEN SC</v>
      </c>
      <c r="G200" s="71"/>
      <c r="H200" s="94">
        <v>0.33333333333333331</v>
      </c>
      <c r="I200" s="24" t="str">
        <f>VLOOKUP(E200,fields,2)</f>
        <v>Quinnipiac Park, Cheshire</v>
      </c>
      <c r="J200" s="73"/>
      <c r="M200" s="5" t="s">
        <v>120</v>
      </c>
      <c r="N200" s="5" t="s">
        <v>125</v>
      </c>
    </row>
    <row r="201" spans="1:14" ht="12.75" customHeight="1" thickTop="1" thickBot="1" x14ac:dyDescent="0.4">
      <c r="A201" s="22">
        <v>198</v>
      </c>
      <c r="B201" s="22">
        <v>5</v>
      </c>
      <c r="C201" s="96">
        <v>42876</v>
      </c>
      <c r="D201" s="36" t="s">
        <v>13</v>
      </c>
      <c r="E201" s="23" t="str">
        <f t="shared" si="32"/>
        <v>WILTON WOLVES</v>
      </c>
      <c r="F201" s="24" t="str">
        <f t="shared" si="32"/>
        <v>ELI'S FC</v>
      </c>
      <c r="G201" s="71"/>
      <c r="H201" s="94">
        <f>VLOOKUP(E201,START_TIMES,2)</f>
        <v>0.41666666666666702</v>
      </c>
      <c r="I201" s="24" t="str">
        <f>VLOOKUP(E201,fields,2)</f>
        <v>Middlebrook School, Wilton</v>
      </c>
      <c r="J201" s="73"/>
      <c r="M201" s="85" t="s">
        <v>129</v>
      </c>
      <c r="N201" s="85" t="s">
        <v>121</v>
      </c>
    </row>
    <row r="202" spans="1:14" ht="12.75" customHeight="1" thickTop="1" thickBot="1" x14ac:dyDescent="0.4">
      <c r="A202" s="22">
        <v>199</v>
      </c>
      <c r="B202" s="22">
        <v>5</v>
      </c>
      <c r="C202" s="96">
        <v>42876</v>
      </c>
      <c r="D202" s="36" t="s">
        <v>13</v>
      </c>
      <c r="E202" s="23" t="str">
        <f t="shared" si="32"/>
        <v>HENRY  REID FC 40</v>
      </c>
      <c r="F202" s="24" t="str">
        <f t="shared" si="32"/>
        <v>NORTH BRANFORD 40</v>
      </c>
      <c r="G202" s="71"/>
      <c r="H202" s="94">
        <v>0.33333333333333331</v>
      </c>
      <c r="I202" s="24" t="str">
        <f>VLOOKUP(E202,fields,2)</f>
        <v>Ludlowe HS, Fairfield</v>
      </c>
      <c r="J202" s="73"/>
      <c r="K202" s="1" t="s">
        <v>0</v>
      </c>
      <c r="M202" s="85" t="s">
        <v>123</v>
      </c>
      <c r="N202" s="85" t="s">
        <v>124</v>
      </c>
    </row>
    <row r="203" spans="1:14" ht="12.75" customHeight="1" thickTop="1" thickBot="1" x14ac:dyDescent="0.4">
      <c r="A203" s="22">
        <v>200</v>
      </c>
      <c r="B203" s="22">
        <v>5</v>
      </c>
      <c r="C203" s="96">
        <v>42876</v>
      </c>
      <c r="D203" s="36" t="s">
        <v>13</v>
      </c>
      <c r="E203" s="23" t="str">
        <f t="shared" si="32"/>
        <v>STAMFORD CITY</v>
      </c>
      <c r="F203" s="24" t="str">
        <f t="shared" si="32"/>
        <v>HAMDEN UNITED</v>
      </c>
      <c r="G203" s="71"/>
      <c r="H203" s="94">
        <f>VLOOKUP(E203,START_TIMES,2)</f>
        <v>0.41666666666666702</v>
      </c>
      <c r="I203" s="24" t="str">
        <f>VLOOKUP(E203,fields,2)</f>
        <v>West Beach Fields, Stamford</v>
      </c>
      <c r="J203" s="73"/>
      <c r="M203" s="85" t="s">
        <v>127</v>
      </c>
      <c r="N203" s="85" t="s">
        <v>122</v>
      </c>
    </row>
    <row r="204" spans="1:14" ht="12.75" customHeight="1" thickTop="1" thickBot="1" x14ac:dyDescent="0.4">
      <c r="A204" s="22">
        <v>201</v>
      </c>
      <c r="B204" s="22">
        <v>5</v>
      </c>
      <c r="C204" s="96">
        <v>42876</v>
      </c>
      <c r="D204" s="36" t="s">
        <v>13</v>
      </c>
      <c r="E204" s="23" t="str">
        <f t="shared" si="32"/>
        <v>PAN ZONES</v>
      </c>
      <c r="F204" s="24" t="str">
        <f t="shared" si="32"/>
        <v>WALLINGFORD MORELIA</v>
      </c>
      <c r="G204" s="71"/>
      <c r="H204" s="94">
        <f>VLOOKUP(E204,START_TIMES,2)</f>
        <v>0.41666666666666702</v>
      </c>
      <c r="I204" s="24" t="str">
        <f>VLOOKUP(E204,fields,2)</f>
        <v>Stanley Quarter Park, New Britain</v>
      </c>
      <c r="J204" s="73"/>
      <c r="M204" s="85" t="s">
        <v>126</v>
      </c>
      <c r="N204" s="85" t="s">
        <v>128</v>
      </c>
    </row>
    <row r="205" spans="1:14" ht="12.75" customHeight="1" thickTop="1" thickBot="1" x14ac:dyDescent="0.4">
      <c r="A205" s="22">
        <v>202</v>
      </c>
      <c r="B205" s="22" t="s">
        <v>0</v>
      </c>
      <c r="C205" s="96"/>
      <c r="D205" s="26" t="s">
        <v>0</v>
      </c>
      <c r="E205" s="23"/>
      <c r="F205" s="24"/>
      <c r="G205" s="71"/>
      <c r="H205" s="94"/>
      <c r="I205" s="24"/>
      <c r="J205" s="73"/>
      <c r="M205" s="86"/>
      <c r="N205" s="86"/>
    </row>
    <row r="206" spans="1:14" ht="12.75" customHeight="1" thickTop="1" thickBot="1" x14ac:dyDescent="0.4">
      <c r="A206" s="22">
        <v>203</v>
      </c>
      <c r="B206" s="22">
        <v>5</v>
      </c>
      <c r="C206" s="96">
        <v>42876</v>
      </c>
      <c r="D206" s="27" t="s">
        <v>102</v>
      </c>
      <c r="E206" s="23" t="str">
        <f t="shared" ref="E206:F210" si="33">VLOOKUP(M206,Teams,2)</f>
        <v>CHESHIRE AZZURRI 50</v>
      </c>
      <c r="F206" s="24" t="str">
        <f t="shared" si="33"/>
        <v>GUILFORD BLACK EAGLES</v>
      </c>
      <c r="G206" s="71"/>
      <c r="H206" s="94">
        <f>VLOOKUP(E206,START_TIMES,2)</f>
        <v>0.41666666666666669</v>
      </c>
      <c r="I206" s="24" t="str">
        <f>VLOOKUP(E206,fields,2)</f>
        <v>Quinnipiac Park, Cheshire</v>
      </c>
      <c r="J206" s="73"/>
      <c r="M206" s="85" t="s">
        <v>130</v>
      </c>
      <c r="N206" s="85" t="s">
        <v>136</v>
      </c>
    </row>
    <row r="207" spans="1:14" ht="12.75" customHeight="1" thickTop="1" thickBot="1" x14ac:dyDescent="0.4">
      <c r="A207" s="22">
        <v>204</v>
      </c>
      <c r="B207" s="22">
        <v>5</v>
      </c>
      <c r="C207" s="96">
        <v>42876</v>
      </c>
      <c r="D207" s="27" t="s">
        <v>102</v>
      </c>
      <c r="E207" s="23" t="str">
        <f t="shared" si="33"/>
        <v>VASCO DA GAMA 50</v>
      </c>
      <c r="F207" s="24" t="str">
        <f t="shared" si="33"/>
        <v>CLUB NAPOLI 50</v>
      </c>
      <c r="G207" s="71"/>
      <c r="H207" s="94">
        <f>VLOOKUP(E207,START_TIMES,2)</f>
        <v>0.41666666666666702</v>
      </c>
      <c r="I207" s="24" t="str">
        <f>VLOOKUP(E207,fields,2)</f>
        <v>Veterans Memorial Park, Bridgeport</v>
      </c>
      <c r="J207" s="73"/>
      <c r="M207" s="85" t="s">
        <v>144</v>
      </c>
      <c r="N207" s="85" t="s">
        <v>131</v>
      </c>
    </row>
    <row r="208" spans="1:14" ht="12.75" customHeight="1" thickTop="1" thickBot="1" x14ac:dyDescent="0.4">
      <c r="A208" s="22">
        <v>205</v>
      </c>
      <c r="B208" s="22">
        <v>5</v>
      </c>
      <c r="C208" s="96">
        <v>42876</v>
      </c>
      <c r="D208" s="27" t="s">
        <v>102</v>
      </c>
      <c r="E208" s="23" t="str">
        <f t="shared" si="33"/>
        <v xml:space="preserve">GLASTONBURY CELTIC </v>
      </c>
      <c r="F208" s="24" t="str">
        <f t="shared" si="33"/>
        <v>GREENWICH GUNNERS 50</v>
      </c>
      <c r="G208" s="71"/>
      <c r="H208" s="94">
        <f>VLOOKUP(E208,START_TIMES,2)</f>
        <v>0.41666666666666702</v>
      </c>
      <c r="I208" s="24" t="str">
        <f>VLOOKUP(E208,fields,2)</f>
        <v>Irish American Club, Glastonbury</v>
      </c>
      <c r="J208" s="73"/>
      <c r="M208" s="85" t="s">
        <v>133</v>
      </c>
      <c r="N208" s="85" t="s">
        <v>134</v>
      </c>
    </row>
    <row r="209" spans="1:14" ht="12.75" customHeight="1" thickTop="1" thickBot="1" x14ac:dyDescent="0.4">
      <c r="A209" s="22">
        <v>206</v>
      </c>
      <c r="B209" s="22">
        <v>5</v>
      </c>
      <c r="C209" s="96">
        <v>42876</v>
      </c>
      <c r="D209" s="27" t="s">
        <v>102</v>
      </c>
      <c r="E209" s="23" t="str">
        <f t="shared" si="33"/>
        <v>NEW BRITAIN FALCONS FC</v>
      </c>
      <c r="F209" s="24" t="str">
        <f t="shared" si="33"/>
        <v>DARIEN BLUE WAVE</v>
      </c>
      <c r="G209" s="71"/>
      <c r="H209" s="94">
        <f>VLOOKUP(E209,START_TIMES,2)</f>
        <v>0.41666666666666702</v>
      </c>
      <c r="I209" s="24" t="str">
        <f>VLOOKUP(E209,fields,2)</f>
        <v>Falcon Field, New Britain</v>
      </c>
      <c r="J209" s="73"/>
      <c r="M209" s="85" t="s">
        <v>141</v>
      </c>
      <c r="N209" s="85" t="s">
        <v>132</v>
      </c>
    </row>
    <row r="210" spans="1:14" ht="12.75" customHeight="1" thickTop="1" thickBot="1" x14ac:dyDescent="0.4">
      <c r="A210" s="22">
        <v>207</v>
      </c>
      <c r="B210" s="22">
        <v>5</v>
      </c>
      <c r="C210" s="96">
        <v>42876</v>
      </c>
      <c r="D210" s="27" t="s">
        <v>102</v>
      </c>
      <c r="E210" s="23" t="str">
        <f t="shared" si="33"/>
        <v>HARTFORD CAVALIERS</v>
      </c>
      <c r="F210" s="24" t="str">
        <f t="shared" si="33"/>
        <v>POLONIA FALCON STARS FC</v>
      </c>
      <c r="G210" s="71"/>
      <c r="H210" s="94">
        <f>VLOOKUP(E210,START_TIMES,2)</f>
        <v>0.41666666666666702</v>
      </c>
      <c r="I210" s="24" t="str">
        <f>VLOOKUP(E210,fields,2)</f>
        <v>Cronin Field, Hartford</v>
      </c>
      <c r="J210" s="73"/>
      <c r="M210" s="85" t="s">
        <v>138</v>
      </c>
      <c r="N210" s="85" t="s">
        <v>142</v>
      </c>
    </row>
    <row r="211" spans="1:14" ht="12.75" customHeight="1" thickTop="1" thickBot="1" x14ac:dyDescent="0.4">
      <c r="A211" s="22">
        <v>208</v>
      </c>
      <c r="B211" s="22" t="s">
        <v>0</v>
      </c>
      <c r="C211" s="96"/>
      <c r="D211" s="26" t="s">
        <v>0</v>
      </c>
      <c r="E211" s="23"/>
      <c r="F211" s="24"/>
      <c r="G211" s="71"/>
      <c r="H211" s="94"/>
      <c r="I211" s="24"/>
      <c r="J211" s="73"/>
      <c r="M211" s="86"/>
      <c r="N211" s="86"/>
    </row>
    <row r="212" spans="1:14" ht="12.75" customHeight="1" thickTop="1" thickBot="1" x14ac:dyDescent="0.4">
      <c r="A212" s="22">
        <v>209</v>
      </c>
      <c r="B212" s="22">
        <v>5</v>
      </c>
      <c r="C212" s="96">
        <v>42876</v>
      </c>
      <c r="D212" s="37" t="s">
        <v>103</v>
      </c>
      <c r="E212" s="23" t="str">
        <f t="shared" ref="E212:F216" si="34">VLOOKUP(M212,Teams,2)</f>
        <v>EAST HAVEN SC</v>
      </c>
      <c r="F212" s="24" t="str">
        <f t="shared" si="34"/>
        <v>NAUGATUCK RIVER RATS</v>
      </c>
      <c r="G212" s="71"/>
      <c r="H212" s="94">
        <f>VLOOKUP(E212,START_TIMES,2)</f>
        <v>0.41666666666666702</v>
      </c>
      <c r="I212" s="24" t="str">
        <f>VLOOKUP(E212,fields,2)</f>
        <v>Moulthrop Field, East Haven</v>
      </c>
      <c r="J212" s="73"/>
      <c r="M212" s="85" t="s">
        <v>146</v>
      </c>
      <c r="N212" s="85" t="s">
        <v>137</v>
      </c>
    </row>
    <row r="213" spans="1:14" ht="12.75" customHeight="1" thickTop="1" thickBot="1" x14ac:dyDescent="0.4">
      <c r="A213" s="22">
        <v>210</v>
      </c>
      <c r="B213" s="22">
        <v>5</v>
      </c>
      <c r="C213" s="96">
        <v>42876</v>
      </c>
      <c r="D213" s="37" t="s">
        <v>103</v>
      </c>
      <c r="E213" s="23" t="str">
        <f t="shared" si="34"/>
        <v>WEST HAVEN GRAYS</v>
      </c>
      <c r="F213" s="24" t="str">
        <f t="shared" si="34"/>
        <v>FARMINGTON WHITE OWLS</v>
      </c>
      <c r="G213" s="71"/>
      <c r="H213" s="94">
        <f>VLOOKUP(E213,START_TIMES,2)</f>
        <v>0.41666666666666702</v>
      </c>
      <c r="I213" s="24" t="str">
        <f>VLOOKUP(E213,fields,2)</f>
        <v>Pagels Field, West Haven</v>
      </c>
      <c r="J213" s="73"/>
      <c r="M213" s="85" t="s">
        <v>145</v>
      </c>
      <c r="N213" s="85" t="s">
        <v>147</v>
      </c>
    </row>
    <row r="214" spans="1:14" ht="12.75" customHeight="1" thickTop="1" thickBot="1" x14ac:dyDescent="0.4">
      <c r="A214" s="22">
        <v>211</v>
      </c>
      <c r="B214" s="22">
        <v>5</v>
      </c>
      <c r="C214" s="96">
        <v>42876</v>
      </c>
      <c r="D214" s="37" t="s">
        <v>103</v>
      </c>
      <c r="E214" s="23" t="str">
        <f t="shared" si="34"/>
        <v>GREENWICH PUMAS LEGENDS</v>
      </c>
      <c r="F214" s="24" t="str">
        <f t="shared" si="34"/>
        <v>MOODUS SC</v>
      </c>
      <c r="G214" s="71"/>
      <c r="H214" s="94">
        <f>VLOOKUP(E214,START_TIMES,2)</f>
        <v>0.41666666666666702</v>
      </c>
      <c r="I214" s="24" t="str">
        <f>VLOOKUP(E214,fields,2)</f>
        <v>tbd</v>
      </c>
      <c r="J214" s="73"/>
      <c r="M214" s="85" t="s">
        <v>149</v>
      </c>
      <c r="N214" s="85" t="s">
        <v>135</v>
      </c>
    </row>
    <row r="215" spans="1:14" ht="12.75" customHeight="1" thickTop="1" thickBot="1" x14ac:dyDescent="0.4">
      <c r="A215" s="22">
        <v>212</v>
      </c>
      <c r="B215" s="22">
        <v>5</v>
      </c>
      <c r="C215" s="96">
        <v>42876</v>
      </c>
      <c r="D215" s="37" t="s">
        <v>103</v>
      </c>
      <c r="E215" s="23" t="str">
        <f t="shared" si="34"/>
        <v>SOUTHBURY BOOMERS</v>
      </c>
      <c r="F215" s="24" t="str">
        <f t="shared" si="34"/>
        <v>GREENWICH ARSENAL 50</v>
      </c>
      <c r="G215" s="71"/>
      <c r="H215" s="94">
        <f>VLOOKUP(E215,START_TIMES,2)</f>
        <v>0.41666666666666702</v>
      </c>
      <c r="I215" s="24" t="str">
        <f>VLOOKUP(E215,fields,2)</f>
        <v>Settlers Park, Southbury</v>
      </c>
      <c r="J215" s="73"/>
      <c r="M215" s="85" t="s">
        <v>140</v>
      </c>
      <c r="N215" s="85" t="s">
        <v>148</v>
      </c>
    </row>
    <row r="216" spans="1:14" ht="12.75" customHeight="1" thickTop="1" thickBot="1" x14ac:dyDescent="0.4">
      <c r="A216" s="22">
        <v>213</v>
      </c>
      <c r="B216" s="22">
        <v>5</v>
      </c>
      <c r="C216" s="96">
        <v>42876</v>
      </c>
      <c r="D216" s="37" t="s">
        <v>103</v>
      </c>
      <c r="E216" s="23" t="str">
        <f t="shared" si="34"/>
        <v>NORTH BRANFORD LEGENDS</v>
      </c>
      <c r="F216" s="24" t="str">
        <f t="shared" si="34"/>
        <v>WATERBURY PONTES</v>
      </c>
      <c r="G216" s="71"/>
      <c r="H216" s="94">
        <f>VLOOKUP(E216,START_TIMES,2)</f>
        <v>0.41666666666666702</v>
      </c>
      <c r="I216" s="24" t="str">
        <f>VLOOKUP(E216,fields,2)</f>
        <v>Northford Park, North Branford</v>
      </c>
      <c r="J216" s="73"/>
      <c r="M216" s="85" t="s">
        <v>139</v>
      </c>
      <c r="N216" s="85" t="s">
        <v>143</v>
      </c>
    </row>
    <row r="217" spans="1:14" ht="12.75" customHeight="1" thickTop="1" x14ac:dyDescent="0.35">
      <c r="A217" s="22">
        <v>214</v>
      </c>
      <c r="B217" s="22" t="s">
        <v>0</v>
      </c>
      <c r="C217" s="96"/>
      <c r="D217" s="70" t="s">
        <v>0</v>
      </c>
      <c r="E217" s="23" t="s">
        <v>0</v>
      </c>
      <c r="F217" s="24" t="s">
        <v>0</v>
      </c>
      <c r="G217" s="71"/>
      <c r="H217" s="94"/>
      <c r="I217" s="24" t="s">
        <v>0</v>
      </c>
      <c r="J217" s="73"/>
      <c r="M217" s="85"/>
      <c r="N217" s="85"/>
    </row>
    <row r="218" spans="1:14" ht="22.5" x14ac:dyDescent="0.35">
      <c r="A218" s="22">
        <v>215</v>
      </c>
      <c r="B218" s="100" t="s">
        <v>0</v>
      </c>
      <c r="C218" s="103" t="s">
        <v>227</v>
      </c>
      <c r="D218" s="103"/>
      <c r="E218" s="103"/>
      <c r="F218" s="103"/>
      <c r="G218" s="103"/>
      <c r="H218" s="107"/>
      <c r="I218" s="107"/>
      <c r="J218" s="101"/>
      <c r="M218" s="86"/>
      <c r="N218" s="86"/>
    </row>
    <row r="219" spans="1:14" ht="12.75" customHeight="1" thickBot="1" x14ac:dyDescent="0.4">
      <c r="A219" s="22">
        <v>216</v>
      </c>
      <c r="B219" s="22" t="s">
        <v>0</v>
      </c>
      <c r="C219" s="96"/>
      <c r="D219" s="70" t="s">
        <v>0</v>
      </c>
      <c r="E219" s="23" t="s">
        <v>0</v>
      </c>
      <c r="F219" s="24" t="s">
        <v>0</v>
      </c>
      <c r="G219" s="71"/>
      <c r="H219" s="94"/>
      <c r="I219" s="24" t="s">
        <v>0</v>
      </c>
      <c r="J219" s="73"/>
      <c r="M219" s="86"/>
      <c r="N219" s="86"/>
    </row>
    <row r="220" spans="1:14" ht="12.75" customHeight="1" thickTop="1" thickBot="1" x14ac:dyDescent="0.4">
      <c r="A220" s="22">
        <v>217</v>
      </c>
      <c r="B220" s="22">
        <v>6</v>
      </c>
      <c r="C220" s="96">
        <v>42890</v>
      </c>
      <c r="D220" s="32" t="s">
        <v>10</v>
      </c>
      <c r="E220" s="23" t="str">
        <f t="shared" ref="E220:F224" si="35">VLOOKUP(M220,Teams,2)</f>
        <v>SHELTON FC</v>
      </c>
      <c r="F220" s="24" t="str">
        <f t="shared" si="35"/>
        <v>VASCO DA GAMA 30</v>
      </c>
      <c r="G220" s="71"/>
      <c r="H220" s="94">
        <f>VLOOKUP(E220,START_TIMES,2)</f>
        <v>0.33333333333333331</v>
      </c>
      <c r="I220" s="24" t="str">
        <f>VLOOKUP(E220,fields,2)</f>
        <v>Nike Site, Shelton</v>
      </c>
      <c r="J220" s="73"/>
      <c r="M220" s="85" t="s">
        <v>95</v>
      </c>
      <c r="N220" s="85" t="s">
        <v>101</v>
      </c>
    </row>
    <row r="221" spans="1:14" ht="12.75" customHeight="1" thickTop="1" thickBot="1" x14ac:dyDescent="0.4">
      <c r="A221" s="22">
        <v>218</v>
      </c>
      <c r="B221" s="22">
        <v>6</v>
      </c>
      <c r="C221" s="96">
        <v>42890</v>
      </c>
      <c r="D221" s="32" t="s">
        <v>10</v>
      </c>
      <c r="E221" s="23" t="str">
        <f t="shared" si="35"/>
        <v>MILFORD TUESDAY</v>
      </c>
      <c r="F221" s="24" t="str">
        <f t="shared" si="35"/>
        <v>DANBURY UNITED 30</v>
      </c>
      <c r="G221" s="71"/>
      <c r="H221" s="94">
        <f>VLOOKUP(E221,START_TIMES,2)</f>
        <v>0.33333333333333331</v>
      </c>
      <c r="I221" s="24" t="str">
        <f>VLOOKUP(E221,fields,2)</f>
        <v>Fred Wolfe Park, Orange</v>
      </c>
      <c r="J221" s="73"/>
      <c r="M221" s="85" t="s">
        <v>94</v>
      </c>
      <c r="N221" s="85" t="s">
        <v>96</v>
      </c>
    </row>
    <row r="222" spans="1:14" ht="12.75" customHeight="1" thickTop="1" thickBot="1" x14ac:dyDescent="0.4">
      <c r="A222" s="22">
        <v>219</v>
      </c>
      <c r="B222" s="22">
        <v>6</v>
      </c>
      <c r="C222" s="96">
        <v>42890</v>
      </c>
      <c r="D222" s="32" t="s">
        <v>10</v>
      </c>
      <c r="E222" s="23" t="str">
        <f t="shared" si="35"/>
        <v>CLINTON FC</v>
      </c>
      <c r="F222" s="24" t="str">
        <f t="shared" si="35"/>
        <v>NORTH BRANFORD 30</v>
      </c>
      <c r="G222" s="71"/>
      <c r="H222" s="94">
        <f>VLOOKUP(E222,START_TIMES,2)</f>
        <v>0.41666666666666702</v>
      </c>
      <c r="I222" s="24" t="str">
        <f>VLOOKUP(E222,fields,2)</f>
        <v>Indian River Sports Complex, Clinton</v>
      </c>
      <c r="J222" s="73"/>
      <c r="M222" s="85" t="s">
        <v>97</v>
      </c>
      <c r="N222" s="85" t="s">
        <v>98</v>
      </c>
    </row>
    <row r="223" spans="1:14" ht="12.75" customHeight="1" thickTop="1" thickBot="1" x14ac:dyDescent="0.4">
      <c r="A223" s="22">
        <v>220</v>
      </c>
      <c r="B223" s="22">
        <v>6</v>
      </c>
      <c r="C223" s="96">
        <v>42890</v>
      </c>
      <c r="D223" s="32" t="s">
        <v>10</v>
      </c>
      <c r="E223" s="23" t="str">
        <f t="shared" si="35"/>
        <v>ECUACHAMOS FC</v>
      </c>
      <c r="F223" s="24" t="str">
        <f t="shared" si="35"/>
        <v>GREENWICH ARSENAL 30</v>
      </c>
      <c r="G223" s="71"/>
      <c r="H223" s="94">
        <v>0.33333333333333331</v>
      </c>
      <c r="I223" s="24" t="str">
        <f>VLOOKUP(E223,fields,2)</f>
        <v>Witek Park, Derby</v>
      </c>
      <c r="J223" s="73"/>
      <c r="M223" s="85" t="s">
        <v>93</v>
      </c>
      <c r="N223" s="85" t="s">
        <v>99</v>
      </c>
    </row>
    <row r="224" spans="1:14" ht="12" customHeight="1" thickTop="1" thickBot="1" x14ac:dyDescent="0.4">
      <c r="A224" s="22">
        <v>221</v>
      </c>
      <c r="B224" s="22">
        <v>6</v>
      </c>
      <c r="C224" s="96">
        <v>42890</v>
      </c>
      <c r="D224" s="32" t="s">
        <v>10</v>
      </c>
      <c r="E224" s="23" t="str">
        <f t="shared" si="35"/>
        <v>POLONEZ UNITED</v>
      </c>
      <c r="F224" s="24" t="str">
        <f t="shared" si="35"/>
        <v>NEWINGTON PORTUGUESE 30</v>
      </c>
      <c r="G224" s="71"/>
      <c r="H224" s="94">
        <f>VLOOKUP(E224,START_TIMES,2)</f>
        <v>0.375</v>
      </c>
      <c r="I224" s="24" t="str">
        <f>VLOOKUP(E224,fields,2)</f>
        <v>Cromwell MS, Cromwell</v>
      </c>
      <c r="J224" s="73"/>
      <c r="M224" s="85" t="s">
        <v>100</v>
      </c>
      <c r="N224" s="85" t="s">
        <v>92</v>
      </c>
    </row>
    <row r="225" spans="1:14" ht="12.75" customHeight="1" thickTop="1" thickBot="1" x14ac:dyDescent="0.4">
      <c r="A225" s="22">
        <v>222</v>
      </c>
      <c r="B225" s="22" t="s">
        <v>0</v>
      </c>
      <c r="C225" s="96"/>
      <c r="D225" s="70" t="s">
        <v>0</v>
      </c>
      <c r="E225" s="23" t="s">
        <v>0</v>
      </c>
      <c r="F225" s="24" t="s">
        <v>0</v>
      </c>
      <c r="G225" s="71"/>
      <c r="H225" s="94"/>
      <c r="I225" s="24" t="s">
        <v>0</v>
      </c>
      <c r="J225" s="73"/>
      <c r="M225" s="85"/>
      <c r="N225" s="85"/>
    </row>
    <row r="226" spans="1:14" ht="12.75" customHeight="1" thickTop="1" thickBot="1" x14ac:dyDescent="0.4">
      <c r="A226" s="22">
        <v>223</v>
      </c>
      <c r="B226" s="22">
        <v>6</v>
      </c>
      <c r="C226" s="96">
        <v>42890</v>
      </c>
      <c r="D226" s="33" t="s">
        <v>175</v>
      </c>
      <c r="E226" s="23" t="str">
        <f t="shared" ref="E226:F230" si="36">VLOOKUP(M226,Teams,2)</f>
        <v>STAMFORD FC</v>
      </c>
      <c r="F226" s="24" t="str">
        <f t="shared" si="36"/>
        <v>WATERTOWN GEEZERS</v>
      </c>
      <c r="G226" s="71"/>
      <c r="H226" s="94">
        <f>VLOOKUP(E226,START_TIMES,2)</f>
        <v>0.41666666666666702</v>
      </c>
      <c r="I226" s="24" t="str">
        <f>VLOOKUP(E226,fields,2)</f>
        <v>West Beach Fields, Stamford</v>
      </c>
      <c r="J226" s="73"/>
      <c r="M226" s="85" t="s">
        <v>158</v>
      </c>
      <c r="N226" s="85" t="s">
        <v>159</v>
      </c>
    </row>
    <row r="227" spans="1:14" ht="12.75" customHeight="1" thickTop="1" thickBot="1" x14ac:dyDescent="0.4">
      <c r="A227" s="22">
        <v>224</v>
      </c>
      <c r="B227" s="22">
        <v>6</v>
      </c>
      <c r="C227" s="96">
        <v>42890</v>
      </c>
      <c r="D227" s="33" t="s">
        <v>175</v>
      </c>
      <c r="E227" s="23" t="str">
        <f t="shared" si="36"/>
        <v>LITCHFIELD COUNTY BLUES</v>
      </c>
      <c r="F227" s="24" t="str">
        <f t="shared" si="36"/>
        <v>CASEUS NEW HAVEN FC</v>
      </c>
      <c r="G227" s="71"/>
      <c r="H227" s="94">
        <f>VLOOKUP(E227,START_TIMES,2)</f>
        <v>0.41666666666666702</v>
      </c>
      <c r="I227" s="24" t="str">
        <f>VLOOKUP(E227,fields,2)</f>
        <v>Whittlesey Harrison, Morris</v>
      </c>
      <c r="J227" s="73"/>
      <c r="M227" s="85" t="s">
        <v>154</v>
      </c>
      <c r="N227" s="85" t="s">
        <v>151</v>
      </c>
    </row>
    <row r="228" spans="1:14" ht="12.75" customHeight="1" thickTop="1" thickBot="1" x14ac:dyDescent="0.4">
      <c r="A228" s="22">
        <v>225</v>
      </c>
      <c r="B228" s="22">
        <v>6</v>
      </c>
      <c r="C228" s="96">
        <v>42890</v>
      </c>
      <c r="D228" s="33" t="s">
        <v>175</v>
      </c>
      <c r="E228" s="23" t="str">
        <f t="shared" si="36"/>
        <v>BYE</v>
      </c>
      <c r="F228" s="24" t="str">
        <f t="shared" si="36"/>
        <v>NAUGATUCK FUSION</v>
      </c>
      <c r="G228" s="71"/>
      <c r="H228" s="94">
        <f>VLOOKUP(E228,START_TIMES,2)</f>
        <v>0.41666666666666669</v>
      </c>
      <c r="I228" s="24" t="str">
        <f>VLOOKUP(E228,fields,2)</f>
        <v>--</v>
      </c>
      <c r="J228" s="73"/>
      <c r="M228" s="85" t="s">
        <v>150</v>
      </c>
      <c r="N228" s="85" t="s">
        <v>156</v>
      </c>
    </row>
    <row r="229" spans="1:14" ht="12.75" customHeight="1" thickTop="1" thickBot="1" x14ac:dyDescent="0.4">
      <c r="A229" s="22">
        <v>226</v>
      </c>
      <c r="B229" s="22">
        <v>6</v>
      </c>
      <c r="C229" s="96">
        <v>42890</v>
      </c>
      <c r="D229" s="33" t="s">
        <v>175</v>
      </c>
      <c r="E229" s="23" t="str">
        <f t="shared" si="36"/>
        <v>HENRY  REID FC 30</v>
      </c>
      <c r="F229" s="24" t="str">
        <f t="shared" si="36"/>
        <v>CLUB NAPOLI 30</v>
      </c>
      <c r="G229" s="71"/>
      <c r="H229" s="94">
        <f>VLOOKUP(E229,START_TIMES,2)</f>
        <v>0.41666666666666702</v>
      </c>
      <c r="I229" s="24" t="str">
        <f>VLOOKUP(E229,fields,2)</f>
        <v>Ludlowe HS, Fairfield</v>
      </c>
      <c r="J229" s="73"/>
      <c r="M229" s="99" t="s">
        <v>153</v>
      </c>
      <c r="N229" s="97" t="s">
        <v>225</v>
      </c>
    </row>
    <row r="230" spans="1:14" ht="12.75" customHeight="1" thickTop="1" thickBot="1" x14ac:dyDescent="0.4">
      <c r="A230" s="22">
        <v>227</v>
      </c>
      <c r="B230" s="22">
        <v>6</v>
      </c>
      <c r="C230" s="96">
        <v>42890</v>
      </c>
      <c r="D230" s="33" t="s">
        <v>175</v>
      </c>
      <c r="E230" s="23" t="str">
        <f t="shared" si="36"/>
        <v>NEWTOWN SALTY DOGS</v>
      </c>
      <c r="F230" s="24" t="str">
        <f t="shared" si="36"/>
        <v>MILFORD AMIGOS</v>
      </c>
      <c r="G230" s="71"/>
      <c r="H230" s="94">
        <f>VLOOKUP(E230,START_TIMES,2)</f>
        <v>0.33333333333333331</v>
      </c>
      <c r="I230" s="24" t="str">
        <f>VLOOKUP(E230,fields,2)</f>
        <v>Treadwell Park, Newtown</v>
      </c>
      <c r="J230" s="73"/>
      <c r="M230" s="85" t="s">
        <v>157</v>
      </c>
      <c r="N230" s="85" t="s">
        <v>155</v>
      </c>
    </row>
    <row r="231" spans="1:14" ht="12.75" customHeight="1" thickTop="1" thickBot="1" x14ac:dyDescent="0.4">
      <c r="A231" s="22">
        <v>228</v>
      </c>
      <c r="B231" s="22" t="s">
        <v>0</v>
      </c>
      <c r="C231" s="96"/>
      <c r="D231" s="26" t="s">
        <v>0</v>
      </c>
      <c r="E231" s="23"/>
      <c r="F231" s="24"/>
      <c r="G231" s="71"/>
      <c r="H231" s="94"/>
      <c r="I231" s="24"/>
      <c r="J231" s="73"/>
      <c r="M231" s="86"/>
      <c r="N231" s="86"/>
    </row>
    <row r="232" spans="1:14" ht="12.75" customHeight="1" thickTop="1" thickBot="1" x14ac:dyDescent="0.4">
      <c r="A232" s="22">
        <v>229</v>
      </c>
      <c r="B232" s="22">
        <v>6</v>
      </c>
      <c r="C232" s="96">
        <v>42890</v>
      </c>
      <c r="D232" s="34" t="s">
        <v>11</v>
      </c>
      <c r="E232" s="23" t="str">
        <f t="shared" ref="E232:F236" si="37">VLOOKUP(M232,Teams,2)</f>
        <v>WATERBURY ALBANIANS</v>
      </c>
      <c r="F232" s="24" t="str">
        <f t="shared" si="37"/>
        <v xml:space="preserve">WILTON WARRIORS </v>
      </c>
      <c r="G232" s="71"/>
      <c r="H232" s="94">
        <f>VLOOKUP(E232,START_TIMES,2)</f>
        <v>0.375</v>
      </c>
      <c r="I232" s="24" t="str">
        <f>VLOOKUP(E232,fields,2)</f>
        <v>Wilby HS, Waterbury</v>
      </c>
      <c r="J232" s="73"/>
      <c r="M232" s="85" t="s">
        <v>108</v>
      </c>
      <c r="N232" s="85" t="s">
        <v>109</v>
      </c>
    </row>
    <row r="233" spans="1:14" ht="12.75" customHeight="1" thickTop="1" thickBot="1" x14ac:dyDescent="0.4">
      <c r="A233" s="22">
        <v>230</v>
      </c>
      <c r="B233" s="22">
        <v>6</v>
      </c>
      <c r="C233" s="96">
        <v>42890</v>
      </c>
      <c r="D233" s="34" t="s">
        <v>11</v>
      </c>
      <c r="E233" s="23" t="str">
        <f t="shared" si="37"/>
        <v>NORWALK MARINERS</v>
      </c>
      <c r="F233" s="24" t="str">
        <f t="shared" si="37"/>
        <v>DANBURY UNITED 40</v>
      </c>
      <c r="G233" s="71"/>
      <c r="H233" s="94">
        <f>VLOOKUP(E233,START_TIMES,2)</f>
        <v>0.41666666666666702</v>
      </c>
      <c r="I233" s="24" t="str">
        <f>VLOOKUP(E233,fields,2)</f>
        <v>Nathan Hale MS, Norwalk</v>
      </c>
      <c r="J233" s="73"/>
      <c r="M233" s="85" t="s">
        <v>104</v>
      </c>
      <c r="N233" s="85" t="s">
        <v>161</v>
      </c>
    </row>
    <row r="234" spans="1:14" ht="12.75" customHeight="1" thickTop="1" thickBot="1" x14ac:dyDescent="0.4">
      <c r="A234" s="22">
        <v>231</v>
      </c>
      <c r="B234" s="22">
        <v>6</v>
      </c>
      <c r="C234" s="96">
        <v>42890</v>
      </c>
      <c r="D234" s="34" t="s">
        <v>11</v>
      </c>
      <c r="E234" s="23" t="str">
        <f t="shared" si="37"/>
        <v>STORM FC</v>
      </c>
      <c r="F234" s="24" t="str">
        <f t="shared" si="37"/>
        <v>CHESHIRE AZZURRI 40</v>
      </c>
      <c r="G234" s="71"/>
      <c r="H234" s="94">
        <f>VLOOKUP(E234,START_TIMES,2)</f>
        <v>0.375</v>
      </c>
      <c r="I234" s="24" t="str">
        <f>VLOOKUP(E234,fields,2)</f>
        <v>Wakeman Park, Westport</v>
      </c>
      <c r="J234" s="73"/>
      <c r="M234" s="99" t="s">
        <v>106</v>
      </c>
      <c r="N234" s="97" t="s">
        <v>226</v>
      </c>
    </row>
    <row r="235" spans="1:14" ht="12.75" customHeight="1" thickTop="1" thickBot="1" x14ac:dyDescent="0.4">
      <c r="A235" s="22">
        <v>232</v>
      </c>
      <c r="B235" s="22">
        <v>6</v>
      </c>
      <c r="C235" s="96">
        <v>42890</v>
      </c>
      <c r="D235" s="34" t="s">
        <v>11</v>
      </c>
      <c r="E235" s="23" t="str">
        <f t="shared" si="37"/>
        <v>FAIRFIELD GAC</v>
      </c>
      <c r="F235" s="24" t="str">
        <f t="shared" si="37"/>
        <v>GREENWICH PUMAS</v>
      </c>
      <c r="G235" s="71"/>
      <c r="H235" s="94">
        <v>0.33333333333333331</v>
      </c>
      <c r="I235" s="24" t="str">
        <f>VLOOKUP(E235,fields,2)</f>
        <v>Ludlowe HS, Fairfield</v>
      </c>
      <c r="J235" s="73"/>
      <c r="M235" s="85" t="s">
        <v>162</v>
      </c>
      <c r="N235" s="85" t="s">
        <v>163</v>
      </c>
    </row>
    <row r="236" spans="1:14" ht="12.75" customHeight="1" thickTop="1" thickBot="1" x14ac:dyDescent="0.4">
      <c r="A236" s="22">
        <v>233</v>
      </c>
      <c r="B236" s="22">
        <v>6</v>
      </c>
      <c r="C236" s="96">
        <v>42890</v>
      </c>
      <c r="D236" s="34" t="s">
        <v>11</v>
      </c>
      <c r="E236" s="23" t="str">
        <f t="shared" si="37"/>
        <v>VASCO DA GAMA 40</v>
      </c>
      <c r="F236" s="24" t="str">
        <f t="shared" si="37"/>
        <v>RIDGEFIELD KICKS</v>
      </c>
      <c r="G236" s="71"/>
      <c r="H236" s="94">
        <f>VLOOKUP(E236,START_TIMES,2)</f>
        <v>0.41666666666666702</v>
      </c>
      <c r="I236" s="24" t="str">
        <f>VLOOKUP(E236,fields,2)</f>
        <v>Veterans Memorial Park, Bridgeport</v>
      </c>
      <c r="J236" s="73"/>
      <c r="M236" s="85" t="s">
        <v>107</v>
      </c>
      <c r="N236" s="85" t="s">
        <v>105</v>
      </c>
    </row>
    <row r="237" spans="1:14" ht="12.75" customHeight="1" thickTop="1" thickBot="1" x14ac:dyDescent="0.4">
      <c r="A237" s="22">
        <v>234</v>
      </c>
      <c r="B237" s="22" t="s">
        <v>0</v>
      </c>
      <c r="C237" s="96"/>
      <c r="D237" s="26" t="s">
        <v>0</v>
      </c>
      <c r="E237" s="23"/>
      <c r="F237" s="24"/>
      <c r="G237" s="71"/>
      <c r="H237" s="94"/>
      <c r="I237" s="24"/>
      <c r="J237" s="73"/>
      <c r="M237" s="86"/>
      <c r="N237" s="86"/>
    </row>
    <row r="238" spans="1:14" ht="12.75" customHeight="1" thickTop="1" thickBot="1" x14ac:dyDescent="0.4">
      <c r="A238" s="22">
        <v>235</v>
      </c>
      <c r="B238" s="22">
        <v>6</v>
      </c>
      <c r="C238" s="96">
        <v>42890</v>
      </c>
      <c r="D238" s="35" t="s">
        <v>12</v>
      </c>
      <c r="E238" s="23" t="str">
        <f t="shared" ref="E238:F242" si="38">VLOOKUP(M238,Teams,2)</f>
        <v>SOUTHEAST ROVERS</v>
      </c>
      <c r="F238" s="24" t="str">
        <f t="shared" si="38"/>
        <v>STAMFORD UNITED</v>
      </c>
      <c r="G238" s="71"/>
      <c r="H238" s="94">
        <f>VLOOKUP(E238,START_TIMES,2)</f>
        <v>0.41666666666666702</v>
      </c>
      <c r="I238" s="24" t="str">
        <f>VLOOKUP(E238,fields,2)</f>
        <v>Spera Park, Waterford</v>
      </c>
      <c r="J238" s="73"/>
      <c r="M238" s="85" t="s">
        <v>118</v>
      </c>
      <c r="N238" s="85" t="s">
        <v>119</v>
      </c>
    </row>
    <row r="239" spans="1:14" ht="12.75" customHeight="1" thickTop="1" thickBot="1" x14ac:dyDescent="0.4">
      <c r="A239" s="22">
        <v>236</v>
      </c>
      <c r="B239" s="22">
        <v>6</v>
      </c>
      <c r="C239" s="96">
        <v>42890</v>
      </c>
      <c r="D239" s="35" t="s">
        <v>12</v>
      </c>
      <c r="E239" s="23" t="str">
        <f t="shared" si="38"/>
        <v xml:space="preserve">GUILFORD CELTIC </v>
      </c>
      <c r="F239" s="24" t="str">
        <f t="shared" si="38"/>
        <v>GREENWICH ARSENAL 40</v>
      </c>
      <c r="G239" s="71"/>
      <c r="H239" s="94">
        <f>VLOOKUP(E239,START_TIMES,2)</f>
        <v>0.41666666666666702</v>
      </c>
      <c r="I239" s="24" t="str">
        <f>VLOOKUP(E239,fields,2)</f>
        <v>Bittner Park, Guilford</v>
      </c>
      <c r="J239" s="73"/>
      <c r="M239" s="85" t="s">
        <v>114</v>
      </c>
      <c r="N239" s="85" t="s">
        <v>111</v>
      </c>
    </row>
    <row r="240" spans="1:14" ht="12.75" customHeight="1" thickTop="1" thickBot="1" x14ac:dyDescent="0.4">
      <c r="A240" s="22">
        <v>237</v>
      </c>
      <c r="B240" s="22">
        <v>6</v>
      </c>
      <c r="C240" s="96">
        <v>42890</v>
      </c>
      <c r="D240" s="35" t="s">
        <v>12</v>
      </c>
      <c r="E240" s="23" t="str">
        <f t="shared" si="38"/>
        <v>DERBY QUITUS</v>
      </c>
      <c r="F240" s="24" t="str">
        <f t="shared" si="38"/>
        <v>NEWINGTON PORTUGUESE 40</v>
      </c>
      <c r="G240" s="71"/>
      <c r="H240" s="94">
        <f>VLOOKUP(E240,START_TIMES,2)</f>
        <v>0.41666666666666702</v>
      </c>
      <c r="I240" s="24" t="str">
        <f>VLOOKUP(E240,fields,2)</f>
        <v>Witek Park, Derby</v>
      </c>
      <c r="J240" s="73"/>
      <c r="M240" s="85" t="s">
        <v>110</v>
      </c>
      <c r="N240" s="85" t="s">
        <v>116</v>
      </c>
    </row>
    <row r="241" spans="1:14" ht="12.75" customHeight="1" thickTop="1" thickBot="1" x14ac:dyDescent="0.4">
      <c r="A241" s="22">
        <v>238</v>
      </c>
      <c r="B241" s="22">
        <v>6</v>
      </c>
      <c r="C241" s="96">
        <v>42890</v>
      </c>
      <c r="D241" s="35" t="s">
        <v>12</v>
      </c>
      <c r="E241" s="23" t="str">
        <f t="shared" si="38"/>
        <v>GREENWICH GUNNERS 40</v>
      </c>
      <c r="F241" s="24" t="str">
        <f t="shared" si="38"/>
        <v>GUILFORD BELL CURVE</v>
      </c>
      <c r="G241" s="71"/>
      <c r="H241" s="94">
        <f>VLOOKUP(E241,START_TIMES,2)</f>
        <v>0.41666666666666702</v>
      </c>
      <c r="I241" s="24" t="s">
        <v>665</v>
      </c>
      <c r="J241" s="73"/>
      <c r="M241" s="85" t="s">
        <v>112</v>
      </c>
      <c r="N241" s="85" t="s">
        <v>113</v>
      </c>
    </row>
    <row r="242" spans="1:14" ht="12.75" customHeight="1" thickTop="1" thickBot="1" x14ac:dyDescent="0.4">
      <c r="A242" s="22">
        <v>239</v>
      </c>
      <c r="B242" s="22">
        <v>6</v>
      </c>
      <c r="C242" s="96">
        <v>42890</v>
      </c>
      <c r="D242" s="35" t="s">
        <v>12</v>
      </c>
      <c r="E242" s="23" t="str">
        <f t="shared" si="38"/>
        <v xml:space="preserve">NORWALK SPORT COLOMBIA </v>
      </c>
      <c r="F242" s="24" t="str">
        <f t="shared" si="38"/>
        <v>NEW HAVEN AMERICANS</v>
      </c>
      <c r="G242" s="71"/>
      <c r="H242" s="94">
        <v>0.33333333333333331</v>
      </c>
      <c r="I242" s="24" t="str">
        <f>VLOOKUP(E242,fields,2)</f>
        <v>Nathan Hale MS, Norwalk</v>
      </c>
      <c r="J242" s="73"/>
      <c r="M242" s="85" t="s">
        <v>117</v>
      </c>
      <c r="N242" s="85" t="s">
        <v>115</v>
      </c>
    </row>
    <row r="243" spans="1:14" ht="12.75" customHeight="1" thickTop="1" thickBot="1" x14ac:dyDescent="0.4">
      <c r="A243" s="22">
        <v>240</v>
      </c>
      <c r="B243" s="22" t="s">
        <v>0</v>
      </c>
      <c r="C243" s="96"/>
      <c r="D243" s="25" t="s">
        <v>0</v>
      </c>
      <c r="E243" s="23"/>
      <c r="F243" s="24"/>
      <c r="G243" s="71"/>
      <c r="H243" s="94"/>
      <c r="I243" s="24"/>
      <c r="J243" s="73"/>
      <c r="M243" s="85"/>
      <c r="N243" s="85"/>
    </row>
    <row r="244" spans="1:14" ht="12.75" customHeight="1" thickTop="1" thickBot="1" x14ac:dyDescent="0.4">
      <c r="A244" s="22">
        <v>241</v>
      </c>
      <c r="B244" s="22">
        <v>6</v>
      </c>
      <c r="C244" s="96">
        <v>42890</v>
      </c>
      <c r="D244" s="36" t="s">
        <v>13</v>
      </c>
      <c r="E244" s="23" t="str">
        <f t="shared" ref="E244:F248" si="39">VLOOKUP(M244,Teams,2)</f>
        <v>WALLINGFORD MORELIA</v>
      </c>
      <c r="F244" s="24" t="str">
        <f t="shared" si="39"/>
        <v>WILTON WOLVES</v>
      </c>
      <c r="G244" s="71"/>
      <c r="H244" s="94">
        <f>VLOOKUP(E244,START_TIMES,2)</f>
        <v>0.41666666666666702</v>
      </c>
      <c r="I244" s="24" t="str">
        <f>VLOOKUP(E244,fields,2)</f>
        <v>Woodhouse Field, Wallingford</v>
      </c>
      <c r="J244" s="73"/>
      <c r="M244" s="85" t="s">
        <v>128</v>
      </c>
      <c r="N244" s="85" t="s">
        <v>129</v>
      </c>
    </row>
    <row r="245" spans="1:14" ht="12.75" customHeight="1" thickTop="1" thickBot="1" x14ac:dyDescent="0.4">
      <c r="A245" s="22">
        <v>242</v>
      </c>
      <c r="B245" s="22">
        <v>6</v>
      </c>
      <c r="C245" s="96">
        <v>42890</v>
      </c>
      <c r="D245" s="36" t="s">
        <v>13</v>
      </c>
      <c r="E245" s="23" t="str">
        <f t="shared" si="39"/>
        <v>NORTH BRANFORD 40</v>
      </c>
      <c r="F245" s="24" t="str">
        <f t="shared" si="39"/>
        <v>ELI'S FC</v>
      </c>
      <c r="G245" s="71"/>
      <c r="H245" s="94">
        <f>VLOOKUP(E245,START_TIMES,2)</f>
        <v>0.41666666666666702</v>
      </c>
      <c r="I245" s="24" t="str">
        <f>VLOOKUP(E245,fields,2)</f>
        <v>Coginchaug HS, Durham</v>
      </c>
      <c r="J245" s="73"/>
      <c r="M245" s="85" t="s">
        <v>124</v>
      </c>
      <c r="N245" s="85" t="s">
        <v>121</v>
      </c>
    </row>
    <row r="246" spans="1:14" ht="12.75" customHeight="1" thickTop="1" thickBot="1" x14ac:dyDescent="0.4">
      <c r="A246" s="22">
        <v>243</v>
      </c>
      <c r="B246" s="22">
        <v>6</v>
      </c>
      <c r="C246" s="96">
        <v>42890</v>
      </c>
      <c r="D246" s="36" t="s">
        <v>13</v>
      </c>
      <c r="E246" s="23" t="str">
        <f t="shared" si="39"/>
        <v>PAN ZONES</v>
      </c>
      <c r="F246" s="24" t="str">
        <f t="shared" si="39"/>
        <v xml:space="preserve">CHESHIRE UNITED </v>
      </c>
      <c r="G246" s="71"/>
      <c r="H246" s="94">
        <f>VLOOKUP(E246,START_TIMES,2)</f>
        <v>0.41666666666666702</v>
      </c>
      <c r="I246" s="24" t="str">
        <f>VLOOKUP(E246,fields,2)</f>
        <v>Stanley Quarter Park, New Britain</v>
      </c>
      <c r="J246" s="73"/>
      <c r="M246" s="99" t="s">
        <v>126</v>
      </c>
      <c r="N246" s="97" t="s">
        <v>120</v>
      </c>
    </row>
    <row r="247" spans="1:14" ht="12.75" customHeight="1" thickTop="1" thickBot="1" x14ac:dyDescent="0.4">
      <c r="A247" s="22">
        <v>244</v>
      </c>
      <c r="B247" s="22">
        <v>6</v>
      </c>
      <c r="C247" s="96">
        <v>42890</v>
      </c>
      <c r="D247" s="36" t="s">
        <v>13</v>
      </c>
      <c r="E247" s="23" t="str">
        <f t="shared" si="39"/>
        <v>HAMDEN UNITED</v>
      </c>
      <c r="F247" s="24" t="str">
        <f t="shared" si="39"/>
        <v>HENRY  REID FC 40</v>
      </c>
      <c r="G247" s="71"/>
      <c r="H247" s="94">
        <f>VLOOKUP(E247,START_TIMES,2)</f>
        <v>0.41666666666666702</v>
      </c>
      <c r="I247" s="24" t="str">
        <f>VLOOKUP(E247,fields,2)</f>
        <v>Hamden MS, Hamden</v>
      </c>
      <c r="J247" s="73"/>
      <c r="M247" s="85" t="s">
        <v>122</v>
      </c>
      <c r="N247" s="85" t="s">
        <v>123</v>
      </c>
    </row>
    <row r="248" spans="1:14" ht="12.75" customHeight="1" thickTop="1" thickBot="1" x14ac:dyDescent="0.4">
      <c r="A248" s="22">
        <v>245</v>
      </c>
      <c r="B248" s="22">
        <v>6</v>
      </c>
      <c r="C248" s="96">
        <v>42890</v>
      </c>
      <c r="D248" s="36" t="s">
        <v>13</v>
      </c>
      <c r="E248" s="23" t="str">
        <f t="shared" si="39"/>
        <v>STAMFORD CITY</v>
      </c>
      <c r="F248" s="24" t="str">
        <f t="shared" si="39"/>
        <v>NORTH HAVEN SC</v>
      </c>
      <c r="G248" s="71"/>
      <c r="H248" s="94">
        <v>0.33333333333333331</v>
      </c>
      <c r="I248" s="24" t="str">
        <f>VLOOKUP(E248,fields,2)</f>
        <v>West Beach Fields, Stamford</v>
      </c>
      <c r="J248" s="73"/>
      <c r="M248" s="85" t="s">
        <v>127</v>
      </c>
      <c r="N248" s="85" t="s">
        <v>125</v>
      </c>
    </row>
    <row r="249" spans="1:14" ht="12.75" customHeight="1" thickTop="1" thickBot="1" x14ac:dyDescent="0.4">
      <c r="A249" s="22">
        <v>246</v>
      </c>
      <c r="B249" s="22" t="s">
        <v>0</v>
      </c>
      <c r="C249" s="96"/>
      <c r="D249" s="25" t="s">
        <v>0</v>
      </c>
      <c r="E249" s="23"/>
      <c r="F249" s="24"/>
      <c r="G249" s="71"/>
      <c r="H249" s="94"/>
      <c r="I249" s="24"/>
      <c r="J249" s="73"/>
      <c r="M249" s="86"/>
      <c r="N249" s="86"/>
    </row>
    <row r="250" spans="1:14" ht="12.75" customHeight="1" thickTop="1" thickBot="1" x14ac:dyDescent="0.4">
      <c r="A250" s="22">
        <v>247</v>
      </c>
      <c r="B250" s="22">
        <v>6</v>
      </c>
      <c r="C250" s="96">
        <v>42890</v>
      </c>
      <c r="D250" s="27" t="s">
        <v>102</v>
      </c>
      <c r="E250" s="23" t="str">
        <f t="shared" ref="E250:F254" si="40">VLOOKUP(M250,Teams,2)</f>
        <v>POLONIA FALCON STARS FC</v>
      </c>
      <c r="F250" s="24" t="str">
        <f t="shared" si="40"/>
        <v>VASCO DA GAMA 50</v>
      </c>
      <c r="G250" s="71"/>
      <c r="H250" s="94">
        <v>0.33333333333333331</v>
      </c>
      <c r="I250" s="24" t="str">
        <f>VLOOKUP(E250,fields,2)</f>
        <v>Falcon Field, New Britain</v>
      </c>
      <c r="J250" s="73"/>
      <c r="M250" s="85" t="s">
        <v>142</v>
      </c>
      <c r="N250" s="85" t="s">
        <v>144</v>
      </c>
    </row>
    <row r="251" spans="1:14" ht="12.75" customHeight="1" thickTop="1" thickBot="1" x14ac:dyDescent="0.4">
      <c r="A251" s="22">
        <v>248</v>
      </c>
      <c r="B251" s="22">
        <v>6</v>
      </c>
      <c r="C251" s="96">
        <v>42890</v>
      </c>
      <c r="D251" s="27" t="s">
        <v>102</v>
      </c>
      <c r="E251" s="23" t="str">
        <f t="shared" si="40"/>
        <v>GREENWICH GUNNERS 50</v>
      </c>
      <c r="F251" s="24" t="str">
        <f t="shared" si="40"/>
        <v>CLUB NAPOLI 50</v>
      </c>
      <c r="G251" s="71"/>
      <c r="H251" s="94">
        <f>VLOOKUP(E251,START_TIMES,2)</f>
        <v>0.41666666666666702</v>
      </c>
      <c r="I251" s="24" t="s">
        <v>553</v>
      </c>
      <c r="J251" s="73"/>
      <c r="M251" s="85" t="s">
        <v>134</v>
      </c>
      <c r="N251" s="85" t="s">
        <v>131</v>
      </c>
    </row>
    <row r="252" spans="1:14" ht="12.75" customHeight="1" thickTop="1" thickBot="1" x14ac:dyDescent="0.4">
      <c r="A252" s="22">
        <v>249</v>
      </c>
      <c r="B252" s="22">
        <v>6</v>
      </c>
      <c r="C252" s="96">
        <v>42890</v>
      </c>
      <c r="D252" s="27" t="s">
        <v>102</v>
      </c>
      <c r="E252" s="23" t="str">
        <f t="shared" si="40"/>
        <v>HARTFORD CAVALIERS</v>
      </c>
      <c r="F252" s="24" t="str">
        <f t="shared" si="40"/>
        <v>CHESHIRE AZZURRI 50</v>
      </c>
      <c r="G252" s="71"/>
      <c r="H252" s="94">
        <f>VLOOKUP(E252,START_TIMES,2)</f>
        <v>0.41666666666666702</v>
      </c>
      <c r="I252" s="24" t="str">
        <f>VLOOKUP(E252,fields,2)</f>
        <v>Cronin Field, Hartford</v>
      </c>
      <c r="J252" s="73"/>
      <c r="M252" s="99" t="s">
        <v>138</v>
      </c>
      <c r="N252" s="97" t="s">
        <v>130</v>
      </c>
    </row>
    <row r="253" spans="1:14" ht="12.75" customHeight="1" thickTop="1" thickBot="1" x14ac:dyDescent="0.4">
      <c r="A253" s="22">
        <v>250</v>
      </c>
      <c r="B253" s="22">
        <v>6</v>
      </c>
      <c r="C253" s="96">
        <v>42890</v>
      </c>
      <c r="D253" s="27" t="s">
        <v>102</v>
      </c>
      <c r="E253" s="23" t="str">
        <f t="shared" si="40"/>
        <v>DARIEN BLUE WAVE</v>
      </c>
      <c r="F253" s="24" t="str">
        <f t="shared" si="40"/>
        <v xml:space="preserve">GLASTONBURY CELTIC </v>
      </c>
      <c r="G253" s="71"/>
      <c r="H253" s="94">
        <f>VLOOKUP(E253,START_TIMES,2)</f>
        <v>0.375</v>
      </c>
      <c r="I253" s="24" t="str">
        <f>VLOOKUP(E253,fields,2)</f>
        <v>Middlesex MS (Lower), Darien</v>
      </c>
      <c r="J253" s="73"/>
      <c r="M253" s="85" t="s">
        <v>132</v>
      </c>
      <c r="N253" s="85" t="s">
        <v>133</v>
      </c>
    </row>
    <row r="254" spans="1:14" ht="12.75" customHeight="1" thickTop="1" thickBot="1" x14ac:dyDescent="0.4">
      <c r="A254" s="22">
        <v>251</v>
      </c>
      <c r="B254" s="22">
        <v>6</v>
      </c>
      <c r="C254" s="96">
        <v>42890</v>
      </c>
      <c r="D254" s="27" t="s">
        <v>102</v>
      </c>
      <c r="E254" s="23" t="str">
        <f t="shared" si="40"/>
        <v>NEW BRITAIN FALCONS FC</v>
      </c>
      <c r="F254" s="24" t="str">
        <f t="shared" si="40"/>
        <v>GUILFORD BLACK EAGLES</v>
      </c>
      <c r="G254" s="71"/>
      <c r="H254" s="94">
        <f>VLOOKUP(E254,START_TIMES,2)</f>
        <v>0.41666666666666702</v>
      </c>
      <c r="I254" s="24" t="str">
        <f>VLOOKUP(E254,fields,2)</f>
        <v>Falcon Field, New Britain</v>
      </c>
      <c r="J254" s="73"/>
      <c r="M254" s="85" t="s">
        <v>141</v>
      </c>
      <c r="N254" s="85" t="s">
        <v>136</v>
      </c>
    </row>
    <row r="255" spans="1:14" ht="12.75" customHeight="1" thickTop="1" thickBot="1" x14ac:dyDescent="0.4">
      <c r="A255" s="22">
        <v>252</v>
      </c>
      <c r="B255" s="22" t="s">
        <v>0</v>
      </c>
      <c r="C255" s="96"/>
      <c r="D255" s="25" t="s">
        <v>0</v>
      </c>
      <c r="E255" s="23"/>
      <c r="F255" s="24"/>
      <c r="G255" s="71"/>
      <c r="H255" s="94"/>
      <c r="I255" s="24"/>
      <c r="J255" s="73"/>
      <c r="M255" s="85"/>
      <c r="N255" s="85"/>
    </row>
    <row r="256" spans="1:14" ht="12.75" customHeight="1" thickTop="1" thickBot="1" x14ac:dyDescent="0.4">
      <c r="A256" s="22">
        <v>253</v>
      </c>
      <c r="B256" s="22">
        <v>6</v>
      </c>
      <c r="C256" s="96">
        <v>42890</v>
      </c>
      <c r="D256" s="37" t="s">
        <v>103</v>
      </c>
      <c r="E256" s="23" t="str">
        <f t="shared" ref="E256:F260" si="41">VLOOKUP(M256,Teams,2)</f>
        <v>WATERBURY PONTES</v>
      </c>
      <c r="F256" s="24" t="str">
        <f t="shared" si="41"/>
        <v>WEST HAVEN GRAYS</v>
      </c>
      <c r="G256" s="71"/>
      <c r="H256" s="94">
        <f>VLOOKUP(E256,START_TIMES,2)</f>
        <v>0.41666666666666702</v>
      </c>
      <c r="I256" s="24" t="str">
        <f>VLOOKUP(E256,fields,2)</f>
        <v>Pontelandolfo Club, Waterbury</v>
      </c>
      <c r="J256" s="73"/>
      <c r="M256" s="85" t="s">
        <v>143</v>
      </c>
      <c r="N256" s="85" t="s">
        <v>145</v>
      </c>
    </row>
    <row r="257" spans="1:14" ht="12.75" customHeight="1" thickTop="1" thickBot="1" x14ac:dyDescent="0.4">
      <c r="A257" s="22">
        <v>254</v>
      </c>
      <c r="B257" s="22">
        <v>6</v>
      </c>
      <c r="C257" s="96">
        <v>42890</v>
      </c>
      <c r="D257" s="37" t="s">
        <v>103</v>
      </c>
      <c r="E257" s="23" t="str">
        <f t="shared" si="41"/>
        <v>MOODUS SC</v>
      </c>
      <c r="F257" s="24" t="str">
        <f t="shared" si="41"/>
        <v>FARMINGTON WHITE OWLS</v>
      </c>
      <c r="G257" s="71"/>
      <c r="H257" s="94">
        <f>VLOOKUP(E257,START_TIMES,2)</f>
        <v>0.41666666666666702</v>
      </c>
      <c r="I257" s="24" t="str">
        <f>VLOOKUP(E257,fields,2)</f>
        <v>Nathan Hale-Ray HS, Moodus</v>
      </c>
      <c r="J257" s="73"/>
      <c r="M257" s="85" t="s">
        <v>135</v>
      </c>
      <c r="N257" s="85" t="s">
        <v>147</v>
      </c>
    </row>
    <row r="258" spans="1:14" ht="12.75" customHeight="1" thickTop="1" thickBot="1" x14ac:dyDescent="0.4">
      <c r="A258" s="22">
        <v>255</v>
      </c>
      <c r="B258" s="22">
        <v>6</v>
      </c>
      <c r="C258" s="96">
        <v>42890</v>
      </c>
      <c r="D258" s="37" t="s">
        <v>103</v>
      </c>
      <c r="E258" s="23" t="str">
        <f t="shared" si="41"/>
        <v>EAST HAVEN SC</v>
      </c>
      <c r="F258" s="24" t="str">
        <f t="shared" si="41"/>
        <v>NORTH BRANFORD LEGENDS</v>
      </c>
      <c r="G258" s="71"/>
      <c r="H258" s="94">
        <f>VLOOKUP(E258,START_TIMES,2)</f>
        <v>0.41666666666666702</v>
      </c>
      <c r="I258" s="24" t="str">
        <f>VLOOKUP(E258,fields,2)</f>
        <v>Moulthrop Field, East Haven</v>
      </c>
      <c r="J258" s="73"/>
      <c r="M258" s="85" t="s">
        <v>146</v>
      </c>
      <c r="N258" s="85" t="s">
        <v>139</v>
      </c>
    </row>
    <row r="259" spans="1:14" ht="12.75" customHeight="1" thickTop="1" thickBot="1" x14ac:dyDescent="0.4">
      <c r="A259" s="22">
        <v>256</v>
      </c>
      <c r="B259" s="22">
        <v>6</v>
      </c>
      <c r="C259" s="96">
        <v>42890</v>
      </c>
      <c r="D259" s="37" t="s">
        <v>103</v>
      </c>
      <c r="E259" s="23" t="str">
        <f t="shared" si="41"/>
        <v>GREENWICH ARSENAL 50</v>
      </c>
      <c r="F259" s="24" t="str">
        <f t="shared" si="41"/>
        <v>GREENWICH PUMAS LEGENDS</v>
      </c>
      <c r="G259" s="71"/>
      <c r="H259" s="94">
        <v>0.33333333333333331</v>
      </c>
      <c r="I259" s="24" t="s">
        <v>665</v>
      </c>
      <c r="J259" s="73"/>
      <c r="M259" s="85" t="s">
        <v>148</v>
      </c>
      <c r="N259" s="85" t="s">
        <v>149</v>
      </c>
    </row>
    <row r="260" spans="1:14" ht="12.75" customHeight="1" thickTop="1" thickBot="1" x14ac:dyDescent="0.4">
      <c r="A260" s="22">
        <v>257</v>
      </c>
      <c r="B260" s="22">
        <v>6</v>
      </c>
      <c r="C260" s="96">
        <v>42890</v>
      </c>
      <c r="D260" s="37" t="s">
        <v>103</v>
      </c>
      <c r="E260" s="23" t="str">
        <f t="shared" si="41"/>
        <v>SOUTHBURY BOOMERS</v>
      </c>
      <c r="F260" s="24" t="str">
        <f t="shared" si="41"/>
        <v>NAUGATUCK RIVER RATS</v>
      </c>
      <c r="G260" s="71"/>
      <c r="H260" s="94">
        <f>VLOOKUP(E260,START_TIMES,2)</f>
        <v>0.41666666666666702</v>
      </c>
      <c r="I260" s="24" t="str">
        <f>VLOOKUP(E260,fields,2)</f>
        <v>Settlers Park, Southbury</v>
      </c>
      <c r="J260" s="73"/>
      <c r="M260" s="85" t="s">
        <v>140</v>
      </c>
      <c r="N260" s="85" t="s">
        <v>137</v>
      </c>
    </row>
    <row r="261" spans="1:14" ht="12.75" customHeight="1" thickTop="1" thickBot="1" x14ac:dyDescent="0.4">
      <c r="A261" s="22">
        <v>258</v>
      </c>
      <c r="B261" s="22" t="s">
        <v>0</v>
      </c>
      <c r="C261" s="96"/>
      <c r="D261" s="25" t="s">
        <v>0</v>
      </c>
      <c r="E261" s="23"/>
      <c r="F261" s="24"/>
      <c r="G261" s="71"/>
      <c r="H261" s="94"/>
      <c r="I261" s="24"/>
      <c r="J261" s="73"/>
      <c r="M261" s="86"/>
      <c r="N261" s="86"/>
    </row>
    <row r="262" spans="1:14" ht="12.75" customHeight="1" thickTop="1" thickBot="1" x14ac:dyDescent="0.4">
      <c r="A262" s="22">
        <v>259</v>
      </c>
      <c r="B262" s="22">
        <v>7</v>
      </c>
      <c r="C262" s="96">
        <v>42897</v>
      </c>
      <c r="D262" s="32" t="s">
        <v>10</v>
      </c>
      <c r="E262" s="23" t="str">
        <f t="shared" ref="E262:F266" si="42">VLOOKUP(M262,Teams,2)</f>
        <v>MILFORD TUESDAY</v>
      </c>
      <c r="F262" s="24" t="str">
        <f t="shared" si="42"/>
        <v>ECUACHAMOS FC</v>
      </c>
      <c r="G262" s="71"/>
      <c r="H262" s="94">
        <f>VLOOKUP(E262,START_TIMES,2)</f>
        <v>0.33333333333333331</v>
      </c>
      <c r="I262" s="24" t="str">
        <f>VLOOKUP(E262,fields,2)</f>
        <v>Fred Wolfe Park, Orange</v>
      </c>
      <c r="J262" s="73"/>
      <c r="M262" s="85" t="s">
        <v>94</v>
      </c>
      <c r="N262" s="85" t="s">
        <v>93</v>
      </c>
    </row>
    <row r="263" spans="1:14" ht="12.75" customHeight="1" thickTop="1" thickBot="1" x14ac:dyDescent="0.4">
      <c r="A263" s="22">
        <v>260</v>
      </c>
      <c r="B263" s="22">
        <v>7</v>
      </c>
      <c r="C263" s="96">
        <v>42897</v>
      </c>
      <c r="D263" s="32" t="s">
        <v>10</v>
      </c>
      <c r="E263" s="23" t="str">
        <f t="shared" si="42"/>
        <v>DANBURY UNITED 30</v>
      </c>
      <c r="F263" s="24" t="str">
        <f t="shared" si="42"/>
        <v>SHELTON FC</v>
      </c>
      <c r="G263" s="71"/>
      <c r="H263" s="94">
        <f>VLOOKUP(E263,START_TIMES,2)</f>
        <v>0.375</v>
      </c>
      <c r="I263" s="24" t="str">
        <f>VLOOKUP(E263,fields,2)</f>
        <v>Portuguese Cultural Center, Danbury</v>
      </c>
      <c r="J263" s="73"/>
      <c r="M263" s="85" t="s">
        <v>96</v>
      </c>
      <c r="N263" s="85" t="s">
        <v>95</v>
      </c>
    </row>
    <row r="264" spans="1:14" ht="12.75" customHeight="1" thickTop="1" thickBot="1" x14ac:dyDescent="0.4">
      <c r="A264" s="22">
        <v>261</v>
      </c>
      <c r="B264" s="22">
        <v>7</v>
      </c>
      <c r="C264" s="96">
        <v>42897</v>
      </c>
      <c r="D264" s="32" t="s">
        <v>10</v>
      </c>
      <c r="E264" s="23" t="str">
        <f t="shared" si="42"/>
        <v>GREENWICH ARSENAL 30</v>
      </c>
      <c r="F264" s="24" t="str">
        <f t="shared" si="42"/>
        <v>NEWINGTON PORTUGUESE 30</v>
      </c>
      <c r="G264" s="71"/>
      <c r="H264" s="94">
        <f>VLOOKUP(E264,START_TIMES,2)</f>
        <v>0.41666666666666702</v>
      </c>
      <c r="I264" s="24" t="str">
        <f>VLOOKUP(E264,fields,2)</f>
        <v>tbd</v>
      </c>
      <c r="J264" s="73"/>
      <c r="M264" s="85" t="s">
        <v>99</v>
      </c>
      <c r="N264" s="85" t="s">
        <v>92</v>
      </c>
    </row>
    <row r="265" spans="1:14" ht="12.75" customHeight="1" thickTop="1" thickBot="1" x14ac:dyDescent="0.4">
      <c r="A265" s="22">
        <v>262</v>
      </c>
      <c r="B265" s="22">
        <v>7</v>
      </c>
      <c r="C265" s="96">
        <v>42897</v>
      </c>
      <c r="D265" s="32" t="s">
        <v>10</v>
      </c>
      <c r="E265" s="23" t="str">
        <f t="shared" si="42"/>
        <v>NORTH BRANFORD 30</v>
      </c>
      <c r="F265" s="24" t="str">
        <f t="shared" si="42"/>
        <v>POLONEZ UNITED</v>
      </c>
      <c r="G265" s="71"/>
      <c r="H265" s="94">
        <v>0.33333333333333331</v>
      </c>
      <c r="I265" s="24" t="str">
        <f>VLOOKUP(E265,fields,2)</f>
        <v>Northford Park, North Branford</v>
      </c>
      <c r="J265" s="73"/>
      <c r="M265" s="85" t="s">
        <v>98</v>
      </c>
      <c r="N265" s="85" t="s">
        <v>100</v>
      </c>
    </row>
    <row r="266" spans="1:14" ht="12.75" customHeight="1" thickTop="1" thickBot="1" x14ac:dyDescent="0.4">
      <c r="A266" s="22">
        <v>263</v>
      </c>
      <c r="B266" s="22">
        <v>7</v>
      </c>
      <c r="C266" s="96">
        <v>42897</v>
      </c>
      <c r="D266" s="32" t="s">
        <v>10</v>
      </c>
      <c r="E266" s="23" t="str">
        <f t="shared" si="42"/>
        <v>VASCO DA GAMA 30</v>
      </c>
      <c r="F266" s="24" t="str">
        <f t="shared" si="42"/>
        <v>CLINTON FC</v>
      </c>
      <c r="G266" s="71"/>
      <c r="H266" s="94">
        <f>VLOOKUP(E266,START_TIMES,2)</f>
        <v>0.33333333333333331</v>
      </c>
      <c r="I266" s="24" t="str">
        <f>VLOOKUP(E266,fields,2)</f>
        <v>Veterans Memorial Park, Bridgeport</v>
      </c>
      <c r="J266" s="73"/>
      <c r="M266" s="85" t="s">
        <v>101</v>
      </c>
      <c r="N266" s="85" t="s">
        <v>97</v>
      </c>
    </row>
    <row r="267" spans="1:14" ht="12.75" customHeight="1" thickTop="1" thickBot="1" x14ac:dyDescent="0.4">
      <c r="A267" s="22">
        <v>264</v>
      </c>
      <c r="B267" s="22" t="s">
        <v>0</v>
      </c>
      <c r="C267" s="96"/>
      <c r="D267" s="25" t="s">
        <v>0</v>
      </c>
      <c r="E267" s="23"/>
      <c r="F267" s="24"/>
      <c r="G267" s="71"/>
      <c r="H267" s="94"/>
      <c r="I267" s="24"/>
      <c r="J267" s="73"/>
      <c r="M267" s="86"/>
      <c r="N267" s="86"/>
    </row>
    <row r="268" spans="1:14" ht="12.75" customHeight="1" thickTop="1" thickBot="1" x14ac:dyDescent="0.4">
      <c r="A268" s="22">
        <v>265</v>
      </c>
      <c r="B268" s="22">
        <v>7</v>
      </c>
      <c r="C268" s="96">
        <v>42897</v>
      </c>
      <c r="D268" s="33" t="s">
        <v>175</v>
      </c>
      <c r="E268" s="23" t="str">
        <f t="shared" ref="E268:F272" si="43">VLOOKUP(M268,Teams,2)</f>
        <v>LITCHFIELD COUNTY BLUES</v>
      </c>
      <c r="F268" s="24" t="str">
        <f t="shared" si="43"/>
        <v>CLUB NAPOLI 30</v>
      </c>
      <c r="G268" s="71"/>
      <c r="H268" s="94">
        <f>VLOOKUP(E268,START_TIMES,2)</f>
        <v>0.41666666666666702</v>
      </c>
      <c r="I268" s="24" t="str">
        <f>VLOOKUP(E268,fields,2)</f>
        <v>Whittlesey Harrison, Morris</v>
      </c>
      <c r="J268" s="73"/>
      <c r="M268" s="85" t="s">
        <v>154</v>
      </c>
      <c r="N268" s="85" t="s">
        <v>152</v>
      </c>
    </row>
    <row r="269" spans="1:14" ht="12.75" customHeight="1" thickTop="1" thickBot="1" x14ac:dyDescent="0.4">
      <c r="A269" s="22">
        <v>266</v>
      </c>
      <c r="B269" s="22">
        <v>7</v>
      </c>
      <c r="C269" s="96">
        <v>42897</v>
      </c>
      <c r="D269" s="33" t="s">
        <v>175</v>
      </c>
      <c r="E269" s="23" t="str">
        <f t="shared" si="43"/>
        <v>STAMFORD FC</v>
      </c>
      <c r="F269" s="24" t="str">
        <f t="shared" si="43"/>
        <v>CASEUS NEW HAVEN FC</v>
      </c>
      <c r="G269" s="71"/>
      <c r="H269" s="94">
        <f>VLOOKUP(E269,START_TIMES,2)</f>
        <v>0.41666666666666702</v>
      </c>
      <c r="I269" s="24" t="str">
        <f>VLOOKUP(E269,fields,2)</f>
        <v>West Beach Fields, Stamford</v>
      </c>
      <c r="J269" s="73"/>
      <c r="M269" s="85" t="s">
        <v>158</v>
      </c>
      <c r="N269" s="85" t="s">
        <v>151</v>
      </c>
    </row>
    <row r="270" spans="1:14" ht="12.75" customHeight="1" thickTop="1" thickBot="1" x14ac:dyDescent="0.4">
      <c r="A270" s="22">
        <v>267</v>
      </c>
      <c r="B270" s="22">
        <v>7</v>
      </c>
      <c r="C270" s="96">
        <v>42897</v>
      </c>
      <c r="D270" s="33" t="s">
        <v>175</v>
      </c>
      <c r="E270" s="23" t="str">
        <f t="shared" si="43"/>
        <v>MILFORD AMIGOS</v>
      </c>
      <c r="F270" s="24" t="str">
        <f t="shared" si="43"/>
        <v>HENRY  REID FC 30</v>
      </c>
      <c r="G270" s="71"/>
      <c r="H270" s="94">
        <f>VLOOKUP(E270,START_TIMES,2)</f>
        <v>0.33333333333333331</v>
      </c>
      <c r="I270" s="24" t="str">
        <f>VLOOKUP(E270,fields,2)</f>
        <v>Pease Road, Woodbridge</v>
      </c>
      <c r="J270" s="73"/>
      <c r="M270" s="85" t="s">
        <v>155</v>
      </c>
      <c r="N270" s="85" t="s">
        <v>153</v>
      </c>
    </row>
    <row r="271" spans="1:14" ht="12.75" customHeight="1" thickTop="1" thickBot="1" x14ac:dyDescent="0.4">
      <c r="A271" s="22">
        <v>268</v>
      </c>
      <c r="B271" s="22">
        <v>7</v>
      </c>
      <c r="C271" s="96">
        <v>42897</v>
      </c>
      <c r="D271" s="33" t="s">
        <v>175</v>
      </c>
      <c r="E271" s="23" t="str">
        <f t="shared" si="43"/>
        <v>NAUGATUCK FUSION</v>
      </c>
      <c r="F271" s="24" t="str">
        <f t="shared" si="43"/>
        <v>NEWTOWN SALTY DOGS</v>
      </c>
      <c r="G271" s="71"/>
      <c r="H271" s="94">
        <f>VLOOKUP(E271,START_TIMES,2)</f>
        <v>0.41666666666666702</v>
      </c>
      <c r="I271" s="24" t="str">
        <f>VLOOKUP(E271,fields,2)</f>
        <v>City Hill MS, Naugatuck</v>
      </c>
      <c r="J271" s="73"/>
      <c r="M271" s="85" t="s">
        <v>156</v>
      </c>
      <c r="N271" s="85" t="s">
        <v>157</v>
      </c>
    </row>
    <row r="272" spans="1:14" ht="12.75" customHeight="1" thickTop="1" thickBot="1" x14ac:dyDescent="0.4">
      <c r="A272" s="22">
        <v>269</v>
      </c>
      <c r="B272" s="22">
        <v>7</v>
      </c>
      <c r="C272" s="96">
        <v>42897</v>
      </c>
      <c r="D272" s="33" t="s">
        <v>175</v>
      </c>
      <c r="E272" s="23" t="str">
        <f t="shared" si="43"/>
        <v>WATERTOWN GEEZERS</v>
      </c>
      <c r="F272" s="24" t="str">
        <f t="shared" si="43"/>
        <v>BYE</v>
      </c>
      <c r="G272" s="71"/>
      <c r="H272" s="94">
        <f>VLOOKUP(E272,START_TIMES,2)</f>
        <v>0.41666666666666702</v>
      </c>
      <c r="I272" s="24" t="str">
        <f>VLOOKUP(E272,fields,2)</f>
        <v>Swift School, Watertown</v>
      </c>
      <c r="J272" s="73"/>
      <c r="M272" s="85" t="s">
        <v>159</v>
      </c>
      <c r="N272" s="85" t="s">
        <v>150</v>
      </c>
    </row>
    <row r="273" spans="1:14" ht="12.75" customHeight="1" thickTop="1" thickBot="1" x14ac:dyDescent="0.4">
      <c r="A273" s="22">
        <v>270</v>
      </c>
      <c r="B273" s="22" t="s">
        <v>0</v>
      </c>
      <c r="C273" s="96"/>
      <c r="D273" s="25" t="s">
        <v>0</v>
      </c>
      <c r="E273" s="23"/>
      <c r="F273" s="24"/>
      <c r="G273" s="71"/>
      <c r="H273" s="94"/>
      <c r="I273" s="24"/>
      <c r="J273" s="73"/>
      <c r="M273" s="86"/>
      <c r="N273" s="86"/>
    </row>
    <row r="274" spans="1:14" ht="12.75" customHeight="1" thickTop="1" thickBot="1" x14ac:dyDescent="0.4">
      <c r="A274" s="22">
        <v>271</v>
      </c>
      <c r="B274" s="22">
        <v>7</v>
      </c>
      <c r="C274" s="96">
        <v>42897</v>
      </c>
      <c r="D274" s="34" t="s">
        <v>11</v>
      </c>
      <c r="E274" s="23" t="str">
        <f t="shared" ref="E274:F278" si="44">VLOOKUP(M274,Teams,2)</f>
        <v>NORWALK MARINERS</v>
      </c>
      <c r="F274" s="24" t="str">
        <f t="shared" si="44"/>
        <v>FAIRFIELD GAC</v>
      </c>
      <c r="G274" s="71"/>
      <c r="H274" s="94">
        <f>VLOOKUP(E274,START_TIMES,2)</f>
        <v>0.41666666666666702</v>
      </c>
      <c r="I274" s="24" t="str">
        <f>VLOOKUP(E274,fields,2)</f>
        <v>Nathan Hale MS, Norwalk</v>
      </c>
      <c r="J274" s="73"/>
      <c r="M274" s="85" t="s">
        <v>104</v>
      </c>
      <c r="N274" s="85" t="s">
        <v>162</v>
      </c>
    </row>
    <row r="275" spans="1:14" ht="12.75" customHeight="1" thickTop="1" thickBot="1" x14ac:dyDescent="0.4">
      <c r="A275" s="22">
        <v>272</v>
      </c>
      <c r="B275" s="22">
        <v>7</v>
      </c>
      <c r="C275" s="96">
        <v>42897</v>
      </c>
      <c r="D275" s="34" t="s">
        <v>11</v>
      </c>
      <c r="E275" s="23" t="str">
        <f t="shared" si="44"/>
        <v>DANBURY UNITED 40</v>
      </c>
      <c r="F275" s="24" t="str">
        <f t="shared" si="44"/>
        <v>WATERBURY ALBANIANS</v>
      </c>
      <c r="G275" s="71"/>
      <c r="H275" s="94">
        <f>VLOOKUP(E275,START_TIMES,2)</f>
        <v>0.45833333333333331</v>
      </c>
      <c r="I275" s="24" t="str">
        <f>VLOOKUP(E275,fields,2)</f>
        <v>Portuguese Cultural Center, Danbury</v>
      </c>
      <c r="J275" s="73"/>
      <c r="M275" s="85" t="s">
        <v>161</v>
      </c>
      <c r="N275" s="85" t="s">
        <v>108</v>
      </c>
    </row>
    <row r="276" spans="1:14" ht="12.75" customHeight="1" thickTop="1" thickBot="1" x14ac:dyDescent="0.4">
      <c r="A276" s="22">
        <v>273</v>
      </c>
      <c r="B276" s="22">
        <v>7</v>
      </c>
      <c r="C276" s="96">
        <v>42897</v>
      </c>
      <c r="D276" s="34" t="s">
        <v>11</v>
      </c>
      <c r="E276" s="23" t="str">
        <f t="shared" si="44"/>
        <v>GREENWICH PUMAS</v>
      </c>
      <c r="F276" s="24" t="str">
        <f t="shared" si="44"/>
        <v>RIDGEFIELD KICKS</v>
      </c>
      <c r="G276" s="71"/>
      <c r="H276" s="94">
        <f>VLOOKUP(E276,START_TIMES,2)</f>
        <v>0.41666666666666702</v>
      </c>
      <c r="I276" s="24" t="str">
        <f>VLOOKUP(E276,fields,2)</f>
        <v>tbd</v>
      </c>
      <c r="J276" s="73"/>
      <c r="M276" s="85" t="s">
        <v>163</v>
      </c>
      <c r="N276" s="85" t="s">
        <v>105</v>
      </c>
    </row>
    <row r="277" spans="1:14" ht="12.75" customHeight="1" thickTop="1" thickBot="1" x14ac:dyDescent="0.4">
      <c r="A277" s="22">
        <v>274</v>
      </c>
      <c r="B277" s="22">
        <v>7</v>
      </c>
      <c r="C277" s="96">
        <v>42897</v>
      </c>
      <c r="D277" s="34" t="s">
        <v>11</v>
      </c>
      <c r="E277" s="23" t="str">
        <f t="shared" si="44"/>
        <v>STORM FC</v>
      </c>
      <c r="F277" s="24" t="str">
        <f t="shared" si="44"/>
        <v>VASCO DA GAMA 40</v>
      </c>
      <c r="G277" s="71"/>
      <c r="H277" s="94">
        <f>VLOOKUP(E277,START_TIMES,2)</f>
        <v>0.375</v>
      </c>
      <c r="I277" s="24" t="str">
        <f>VLOOKUP(E277,fields,2)</f>
        <v>Wakeman Park, Westport</v>
      </c>
      <c r="J277" s="73"/>
      <c r="M277" s="85" t="s">
        <v>106</v>
      </c>
      <c r="N277" s="85" t="s">
        <v>107</v>
      </c>
    </row>
    <row r="278" spans="1:14" ht="12.75" customHeight="1" thickTop="1" thickBot="1" x14ac:dyDescent="0.4">
      <c r="A278" s="22">
        <v>275</v>
      </c>
      <c r="B278" s="22">
        <v>7</v>
      </c>
      <c r="C278" s="96">
        <v>42897</v>
      </c>
      <c r="D278" s="34" t="s">
        <v>11</v>
      </c>
      <c r="E278" s="23" t="str">
        <f t="shared" si="44"/>
        <v xml:space="preserve">WILTON WARRIORS </v>
      </c>
      <c r="F278" s="24" t="str">
        <f t="shared" si="44"/>
        <v>CHESHIRE AZZURRI 40</v>
      </c>
      <c r="G278" s="71"/>
      <c r="H278" s="94">
        <f>VLOOKUP(E278,START_TIMES,2)</f>
        <v>0.41666666666666702</v>
      </c>
      <c r="I278" s="24" t="str">
        <f>VLOOKUP(E278,fields,2)</f>
        <v>Lilly Field, Wilton</v>
      </c>
      <c r="J278" s="73"/>
      <c r="M278" s="85" t="s">
        <v>109</v>
      </c>
      <c r="N278" s="85" t="s">
        <v>160</v>
      </c>
    </row>
    <row r="279" spans="1:14" ht="12.75" customHeight="1" thickTop="1" thickBot="1" x14ac:dyDescent="0.4">
      <c r="A279" s="22">
        <v>276</v>
      </c>
      <c r="B279" s="22" t="s">
        <v>0</v>
      </c>
      <c r="C279" s="96"/>
      <c r="D279" s="25" t="s">
        <v>0</v>
      </c>
      <c r="E279" s="23"/>
      <c r="F279" s="24"/>
      <c r="G279" s="71"/>
      <c r="H279" s="94"/>
      <c r="I279" s="24"/>
      <c r="J279" s="73"/>
      <c r="M279" s="86"/>
      <c r="N279" s="86"/>
    </row>
    <row r="280" spans="1:14" ht="12.75" customHeight="1" thickTop="1" thickBot="1" x14ac:dyDescent="0.4">
      <c r="A280" s="22">
        <v>277</v>
      </c>
      <c r="B280" s="22">
        <v>7</v>
      </c>
      <c r="C280" s="96">
        <v>42897</v>
      </c>
      <c r="D280" s="35" t="s">
        <v>12</v>
      </c>
      <c r="E280" s="23" t="str">
        <f t="shared" ref="E280:F284" si="45">VLOOKUP(M280,Teams,2)</f>
        <v xml:space="preserve">GUILFORD CELTIC </v>
      </c>
      <c r="F280" s="24" t="str">
        <f t="shared" si="45"/>
        <v>GREENWICH GUNNERS 40</v>
      </c>
      <c r="G280" s="71"/>
      <c r="H280" s="94">
        <f>VLOOKUP(E280,START_TIMES,2)</f>
        <v>0.41666666666666702</v>
      </c>
      <c r="I280" s="24" t="str">
        <f>VLOOKUP(E280,fields,2)</f>
        <v>Bittner Park, Guilford</v>
      </c>
      <c r="J280" s="73"/>
      <c r="M280" s="85" t="s">
        <v>114</v>
      </c>
      <c r="N280" s="85" t="s">
        <v>112</v>
      </c>
    </row>
    <row r="281" spans="1:14" ht="12.75" customHeight="1" thickTop="1" thickBot="1" x14ac:dyDescent="0.4">
      <c r="A281" s="22">
        <v>278</v>
      </c>
      <c r="B281" s="22">
        <v>7</v>
      </c>
      <c r="C281" s="96">
        <v>42897</v>
      </c>
      <c r="D281" s="35" t="s">
        <v>12</v>
      </c>
      <c r="E281" s="23" t="str">
        <f t="shared" si="45"/>
        <v>GREENWICH ARSENAL 40</v>
      </c>
      <c r="F281" s="24" t="str">
        <f t="shared" si="45"/>
        <v>SOUTHEAST ROVERS</v>
      </c>
      <c r="G281" s="71"/>
      <c r="H281" s="94">
        <f>VLOOKUP(E281,START_TIMES,2)</f>
        <v>0.41666666666666702</v>
      </c>
      <c r="I281" s="24" t="str">
        <f>VLOOKUP(E281,fields,2)</f>
        <v>tbd</v>
      </c>
      <c r="J281" s="73"/>
      <c r="M281" s="85" t="s">
        <v>111</v>
      </c>
      <c r="N281" s="85" t="s">
        <v>118</v>
      </c>
    </row>
    <row r="282" spans="1:14" ht="12.75" customHeight="1" thickTop="1" thickBot="1" x14ac:dyDescent="0.4">
      <c r="A282" s="22">
        <v>279</v>
      </c>
      <c r="B282" s="22">
        <v>7</v>
      </c>
      <c r="C282" s="96">
        <v>42897</v>
      </c>
      <c r="D282" s="35" t="s">
        <v>12</v>
      </c>
      <c r="E282" s="23" t="str">
        <f t="shared" si="45"/>
        <v>GUILFORD BELL CURVE</v>
      </c>
      <c r="F282" s="24" t="str">
        <f t="shared" si="45"/>
        <v>NEW HAVEN AMERICANS</v>
      </c>
      <c r="G282" s="71"/>
      <c r="H282" s="94">
        <v>0.33333333333333331</v>
      </c>
      <c r="I282" s="24" t="str">
        <f>VLOOKUP(E282,fields,2)</f>
        <v>Guilford HS, Guilford</v>
      </c>
      <c r="J282" s="73"/>
      <c r="M282" s="85" t="s">
        <v>113</v>
      </c>
      <c r="N282" s="85" t="s">
        <v>115</v>
      </c>
    </row>
    <row r="283" spans="1:14" ht="12.75" customHeight="1" thickTop="1" thickBot="1" x14ac:dyDescent="0.4">
      <c r="A283" s="22">
        <v>280</v>
      </c>
      <c r="B283" s="22">
        <v>7</v>
      </c>
      <c r="C283" s="96">
        <v>42897</v>
      </c>
      <c r="D283" s="35" t="s">
        <v>12</v>
      </c>
      <c r="E283" s="23" t="str">
        <f t="shared" si="45"/>
        <v>NEWINGTON PORTUGUESE 40</v>
      </c>
      <c r="F283" s="24" t="str">
        <f t="shared" si="45"/>
        <v xml:space="preserve">NORWALK SPORT COLOMBIA </v>
      </c>
      <c r="G283" s="71"/>
      <c r="H283" s="94">
        <f>VLOOKUP(E283,START_TIMES,2)</f>
        <v>0.41666666666666702</v>
      </c>
      <c r="I283" s="24" t="str">
        <f>VLOOKUP(E283,fields,2)</f>
        <v>Martin Kellogg, Newington</v>
      </c>
      <c r="J283" s="73"/>
      <c r="M283" s="85" t="s">
        <v>116</v>
      </c>
      <c r="N283" s="85" t="s">
        <v>117</v>
      </c>
    </row>
    <row r="284" spans="1:14" ht="12.75" customHeight="1" thickTop="1" thickBot="1" x14ac:dyDescent="0.4">
      <c r="A284" s="22">
        <v>281</v>
      </c>
      <c r="B284" s="22">
        <v>7</v>
      </c>
      <c r="C284" s="96">
        <v>42897</v>
      </c>
      <c r="D284" s="35" t="s">
        <v>12</v>
      </c>
      <c r="E284" s="23" t="str">
        <f t="shared" si="45"/>
        <v>STAMFORD UNITED</v>
      </c>
      <c r="F284" s="24" t="str">
        <f t="shared" si="45"/>
        <v>DERBY QUITUS</v>
      </c>
      <c r="G284" s="71"/>
      <c r="H284" s="94">
        <v>0.33333333333333331</v>
      </c>
      <c r="I284" s="24" t="str">
        <f>VLOOKUP(E284,fields,2)</f>
        <v>West Beach Fields, Stamford</v>
      </c>
      <c r="J284" s="73"/>
      <c r="M284" s="85" t="s">
        <v>119</v>
      </c>
      <c r="N284" s="85" t="s">
        <v>110</v>
      </c>
    </row>
    <row r="285" spans="1:14" ht="12.75" customHeight="1" thickTop="1" thickBot="1" x14ac:dyDescent="0.4">
      <c r="A285" s="22">
        <v>282</v>
      </c>
      <c r="B285" s="22" t="s">
        <v>0</v>
      </c>
      <c r="C285" s="96"/>
      <c r="D285" s="25" t="s">
        <v>0</v>
      </c>
      <c r="E285" s="23"/>
      <c r="F285" s="24"/>
      <c r="G285" s="71"/>
      <c r="H285" s="94"/>
      <c r="I285" s="24"/>
      <c r="J285" s="73"/>
      <c r="M285" s="86"/>
      <c r="N285" s="86"/>
    </row>
    <row r="286" spans="1:14" ht="12.75" customHeight="1" thickTop="1" thickBot="1" x14ac:dyDescent="0.4">
      <c r="A286" s="22">
        <v>283</v>
      </c>
      <c r="B286" s="22">
        <v>7</v>
      </c>
      <c r="C286" s="96">
        <v>42897</v>
      </c>
      <c r="D286" s="36" t="s">
        <v>13</v>
      </c>
      <c r="E286" s="23" t="str">
        <f t="shared" ref="E286:F290" si="46">VLOOKUP(M286,Teams,2)</f>
        <v>NORTH BRANFORD 40</v>
      </c>
      <c r="F286" s="24" t="str">
        <f t="shared" si="46"/>
        <v>HAMDEN UNITED</v>
      </c>
      <c r="G286" s="71"/>
      <c r="H286" s="94">
        <f>VLOOKUP(E286,START_TIMES,2)</f>
        <v>0.41666666666666702</v>
      </c>
      <c r="I286" s="24" t="str">
        <f>VLOOKUP(E286,fields,2)</f>
        <v>Coginchaug HS, Durham</v>
      </c>
      <c r="J286" s="73"/>
      <c r="M286" s="85" t="s">
        <v>124</v>
      </c>
      <c r="N286" s="85" t="s">
        <v>122</v>
      </c>
    </row>
    <row r="287" spans="1:14" ht="12.75" customHeight="1" thickTop="1" thickBot="1" x14ac:dyDescent="0.4">
      <c r="A287" s="22">
        <v>284</v>
      </c>
      <c r="B287" s="22">
        <v>7</v>
      </c>
      <c r="C287" s="96">
        <v>42897</v>
      </c>
      <c r="D287" s="36" t="s">
        <v>13</v>
      </c>
      <c r="E287" s="23" t="str">
        <f t="shared" si="46"/>
        <v>ELI'S FC</v>
      </c>
      <c r="F287" s="24" t="str">
        <f t="shared" si="46"/>
        <v>WALLINGFORD MORELIA</v>
      </c>
      <c r="G287" s="71"/>
      <c r="H287" s="94">
        <f>VLOOKUP(E287,START_TIMES,2)</f>
        <v>0.41666666666666702</v>
      </c>
      <c r="I287" s="24" t="str">
        <f>VLOOKUP(E287,fields,2)</f>
        <v>Platt Tech HS, Milford</v>
      </c>
      <c r="J287" s="73"/>
      <c r="M287" s="85" t="s">
        <v>121</v>
      </c>
      <c r="N287" s="85" t="s">
        <v>128</v>
      </c>
    </row>
    <row r="288" spans="1:14" ht="12.75" customHeight="1" thickTop="1" thickBot="1" x14ac:dyDescent="0.4">
      <c r="A288" s="22">
        <v>285</v>
      </c>
      <c r="B288" s="22">
        <v>7</v>
      </c>
      <c r="C288" s="96">
        <v>42897</v>
      </c>
      <c r="D288" s="36" t="s">
        <v>13</v>
      </c>
      <c r="E288" s="23" t="str">
        <f t="shared" si="46"/>
        <v>NORTH HAVEN SC</v>
      </c>
      <c r="F288" s="24" t="str">
        <f t="shared" si="46"/>
        <v>HENRY  REID FC 40</v>
      </c>
      <c r="G288" s="71"/>
      <c r="H288" s="94">
        <f>VLOOKUP(E288,START_TIMES,2)</f>
        <v>0.41666666666666702</v>
      </c>
      <c r="I288" s="24" t="str">
        <f>VLOOKUP(E288,fields,2)</f>
        <v>Ridge Road, North Haven</v>
      </c>
      <c r="J288" s="73"/>
      <c r="M288" s="85" t="s">
        <v>125</v>
      </c>
      <c r="N288" s="85" t="s">
        <v>123</v>
      </c>
    </row>
    <row r="289" spans="1:14" ht="12.75" customHeight="1" thickTop="1" thickBot="1" x14ac:dyDescent="0.4">
      <c r="A289" s="22">
        <v>286</v>
      </c>
      <c r="B289" s="22">
        <v>7</v>
      </c>
      <c r="C289" s="96">
        <v>42897</v>
      </c>
      <c r="D289" s="36" t="s">
        <v>13</v>
      </c>
      <c r="E289" s="23" t="str">
        <f t="shared" si="46"/>
        <v>PAN ZONES</v>
      </c>
      <c r="F289" s="24" t="str">
        <f t="shared" si="46"/>
        <v>STAMFORD CITY</v>
      </c>
      <c r="G289" s="71"/>
      <c r="H289" s="94">
        <f>VLOOKUP(E289,START_TIMES,2)</f>
        <v>0.41666666666666702</v>
      </c>
      <c r="I289" s="24" t="str">
        <f>VLOOKUP(E289,fields,2)</f>
        <v>Stanley Quarter Park, New Britain</v>
      </c>
      <c r="J289" s="73"/>
      <c r="M289" s="85" t="s">
        <v>126</v>
      </c>
      <c r="N289" s="85" t="s">
        <v>127</v>
      </c>
    </row>
    <row r="290" spans="1:14" ht="12.75" customHeight="1" thickTop="1" thickBot="1" x14ac:dyDescent="0.4">
      <c r="A290" s="22">
        <v>287</v>
      </c>
      <c r="B290" s="22">
        <v>7</v>
      </c>
      <c r="C290" s="96">
        <v>42897</v>
      </c>
      <c r="D290" s="36" t="s">
        <v>13</v>
      </c>
      <c r="E290" s="23" t="str">
        <f t="shared" si="46"/>
        <v>WILTON WOLVES</v>
      </c>
      <c r="F290" s="24" t="str">
        <f t="shared" si="46"/>
        <v xml:space="preserve">CHESHIRE UNITED </v>
      </c>
      <c r="G290" s="71"/>
      <c r="H290" s="94">
        <f>VLOOKUP(E290,START_TIMES,2)</f>
        <v>0.41666666666666702</v>
      </c>
      <c r="I290" s="24" t="str">
        <f>VLOOKUP(E290,fields,2)</f>
        <v>Middlebrook School, Wilton</v>
      </c>
      <c r="J290" s="73"/>
      <c r="M290" s="85" t="s">
        <v>129</v>
      </c>
      <c r="N290" s="85" t="s">
        <v>120</v>
      </c>
    </row>
    <row r="291" spans="1:14" ht="12.75" customHeight="1" thickTop="1" thickBot="1" x14ac:dyDescent="0.4">
      <c r="A291" s="22">
        <v>288</v>
      </c>
      <c r="B291" s="22" t="s">
        <v>0</v>
      </c>
      <c r="C291" s="96"/>
      <c r="D291" s="25" t="s">
        <v>0</v>
      </c>
      <c r="E291" s="23"/>
      <c r="F291" s="24"/>
      <c r="G291" s="71"/>
      <c r="H291" s="94"/>
      <c r="I291" s="24"/>
      <c r="J291" s="73"/>
      <c r="M291" s="2"/>
      <c r="N291" s="2"/>
    </row>
    <row r="292" spans="1:14" ht="12.75" customHeight="1" thickTop="1" thickBot="1" x14ac:dyDescent="0.4">
      <c r="A292" s="22">
        <v>289</v>
      </c>
      <c r="B292" s="22">
        <v>7</v>
      </c>
      <c r="C292" s="96">
        <v>42897</v>
      </c>
      <c r="D292" s="27" t="s">
        <v>102</v>
      </c>
      <c r="E292" s="23" t="str">
        <f t="shared" ref="E292:F296" si="47">VLOOKUP(M292,Teams,2)</f>
        <v xml:space="preserve">GLASTONBURY CELTIC </v>
      </c>
      <c r="F292" s="24" t="str">
        <f t="shared" si="47"/>
        <v>CLUB NAPOLI 50</v>
      </c>
      <c r="G292" s="71"/>
      <c r="H292" s="128">
        <v>0.45833333333333331</v>
      </c>
      <c r="I292" s="24" t="str">
        <f>VLOOKUP(E292,fields,2)</f>
        <v>Irish American Club, Glastonbury</v>
      </c>
      <c r="J292" s="73"/>
      <c r="M292" s="5" t="s">
        <v>133</v>
      </c>
      <c r="N292" s="5" t="s">
        <v>131</v>
      </c>
    </row>
    <row r="293" spans="1:14" ht="12.75" customHeight="1" thickTop="1" thickBot="1" x14ac:dyDescent="0.4">
      <c r="A293" s="22">
        <v>290</v>
      </c>
      <c r="B293" s="22">
        <v>7</v>
      </c>
      <c r="C293" s="96">
        <v>42897</v>
      </c>
      <c r="D293" s="27" t="s">
        <v>102</v>
      </c>
      <c r="E293" s="23" t="str">
        <f t="shared" si="47"/>
        <v>CHESHIRE AZZURRI 50</v>
      </c>
      <c r="F293" s="24" t="str">
        <f t="shared" si="47"/>
        <v>GREENWICH GUNNERS 50</v>
      </c>
      <c r="G293" s="71"/>
      <c r="H293" s="94">
        <f>VLOOKUP(E293,START_TIMES,2)</f>
        <v>0.41666666666666669</v>
      </c>
      <c r="I293" s="24" t="str">
        <f>VLOOKUP(E293,fields,2)</f>
        <v>Quinnipiac Park, Cheshire</v>
      </c>
      <c r="J293" s="73"/>
      <c r="M293" s="97" t="s">
        <v>130</v>
      </c>
      <c r="N293" s="97" t="s">
        <v>134</v>
      </c>
    </row>
    <row r="294" spans="1:14" ht="12.75" customHeight="1" thickTop="1" thickBot="1" x14ac:dyDescent="0.4">
      <c r="A294" s="22">
        <v>291</v>
      </c>
      <c r="B294" s="22">
        <v>7</v>
      </c>
      <c r="C294" s="96">
        <v>42897</v>
      </c>
      <c r="D294" s="27" t="s">
        <v>102</v>
      </c>
      <c r="E294" s="23" t="str">
        <f t="shared" si="47"/>
        <v>GUILFORD BLACK EAGLES</v>
      </c>
      <c r="F294" s="24" t="str">
        <f t="shared" si="47"/>
        <v>HARTFORD CAVALIERS</v>
      </c>
      <c r="G294" s="71"/>
      <c r="H294" s="94">
        <f>VLOOKUP(E294,START_TIMES,2)</f>
        <v>0.41666666666666702</v>
      </c>
      <c r="I294" s="24" t="str">
        <f>VLOOKUP(E294,fields,2)</f>
        <v>Guilford HS, Guilford</v>
      </c>
      <c r="J294" s="73"/>
      <c r="M294" s="5" t="s">
        <v>136</v>
      </c>
      <c r="N294" s="5" t="s">
        <v>138</v>
      </c>
    </row>
    <row r="295" spans="1:14" ht="12.75" customHeight="1" thickTop="1" thickBot="1" x14ac:dyDescent="0.4">
      <c r="A295" s="22">
        <v>292</v>
      </c>
      <c r="B295" s="22">
        <v>7</v>
      </c>
      <c r="C295" s="96">
        <v>42897</v>
      </c>
      <c r="D295" s="27" t="s">
        <v>102</v>
      </c>
      <c r="E295" s="23" t="str">
        <f t="shared" si="47"/>
        <v>VASCO DA GAMA 50</v>
      </c>
      <c r="F295" s="24" t="str">
        <f t="shared" si="47"/>
        <v>DARIEN BLUE WAVE</v>
      </c>
      <c r="G295" s="71"/>
      <c r="H295" s="94">
        <f>VLOOKUP(E295,START_TIMES,2)</f>
        <v>0.41666666666666702</v>
      </c>
      <c r="I295" s="24" t="str">
        <f>VLOOKUP(E295,fields,2)</f>
        <v>Veterans Memorial Park, Bridgeport</v>
      </c>
      <c r="J295" s="73"/>
      <c r="M295" s="5" t="s">
        <v>144</v>
      </c>
      <c r="N295" s="5" t="s">
        <v>132</v>
      </c>
    </row>
    <row r="296" spans="1:14" ht="12.75" customHeight="1" thickTop="1" x14ac:dyDescent="0.35">
      <c r="A296" s="22">
        <v>293</v>
      </c>
      <c r="B296" s="22">
        <v>7</v>
      </c>
      <c r="C296" s="96">
        <v>42897</v>
      </c>
      <c r="D296" s="63" t="s">
        <v>102</v>
      </c>
      <c r="E296" s="23" t="str">
        <f t="shared" si="47"/>
        <v>POLONIA FALCON STARS FC</v>
      </c>
      <c r="F296" s="24" t="str">
        <f t="shared" si="47"/>
        <v>NEW BRITAIN FALCONS FC</v>
      </c>
      <c r="G296" s="71"/>
      <c r="H296" s="94">
        <f>VLOOKUP(E296,START_TIMES,2)</f>
        <v>0.41666666666666702</v>
      </c>
      <c r="I296" s="24" t="str">
        <f>VLOOKUP(E296,fields,2)</f>
        <v>Falcon Field, New Britain</v>
      </c>
      <c r="J296" s="73"/>
      <c r="M296" s="5" t="s">
        <v>142</v>
      </c>
      <c r="N296" s="5" t="s">
        <v>141</v>
      </c>
    </row>
    <row r="297" spans="1:14" ht="12.75" customHeight="1" thickBot="1" x14ac:dyDescent="0.4">
      <c r="A297" s="22">
        <v>294</v>
      </c>
      <c r="B297" s="22" t="s">
        <v>0</v>
      </c>
      <c r="C297" s="96"/>
      <c r="D297" s="25" t="s">
        <v>0</v>
      </c>
      <c r="E297" s="23"/>
      <c r="F297" s="24"/>
      <c r="G297" s="71"/>
      <c r="H297" s="94"/>
      <c r="I297" s="24"/>
      <c r="J297" s="73"/>
      <c r="M297" s="2"/>
      <c r="N297" s="2"/>
    </row>
    <row r="298" spans="1:14" ht="12.75" customHeight="1" thickTop="1" thickBot="1" x14ac:dyDescent="0.4">
      <c r="A298" s="22">
        <v>295</v>
      </c>
      <c r="B298" s="22">
        <v>7</v>
      </c>
      <c r="C298" s="96">
        <v>42897</v>
      </c>
      <c r="D298" s="37" t="s">
        <v>103</v>
      </c>
      <c r="E298" s="23" t="str">
        <f t="shared" ref="E298:F302" si="48">VLOOKUP(M298,Teams,2)</f>
        <v>MOODUS SC</v>
      </c>
      <c r="F298" s="74" t="str">
        <f t="shared" si="48"/>
        <v>GREENWICH ARSENAL 50</v>
      </c>
      <c r="G298" s="71"/>
      <c r="H298" s="94">
        <f>VLOOKUP(E298,START_TIMES,2)</f>
        <v>0.41666666666666702</v>
      </c>
      <c r="I298" s="24" t="str">
        <f>VLOOKUP(E298,fields,2)</f>
        <v>Nathan Hale-Ray HS, Moodus</v>
      </c>
      <c r="J298" s="73"/>
      <c r="M298" s="5" t="s">
        <v>135</v>
      </c>
      <c r="N298" s="5" t="s">
        <v>148</v>
      </c>
    </row>
    <row r="299" spans="1:14" ht="12.75" customHeight="1" thickTop="1" thickBot="1" x14ac:dyDescent="0.4">
      <c r="A299" s="22">
        <v>296</v>
      </c>
      <c r="B299" s="22">
        <v>7</v>
      </c>
      <c r="C299" s="96">
        <v>42897</v>
      </c>
      <c r="D299" s="37" t="s">
        <v>103</v>
      </c>
      <c r="E299" s="23" t="str">
        <f t="shared" si="48"/>
        <v>FARMINGTON WHITE OWLS</v>
      </c>
      <c r="F299" s="24" t="str">
        <f t="shared" si="48"/>
        <v>WATERBURY PONTES</v>
      </c>
      <c r="G299" s="71"/>
      <c r="H299" s="94">
        <f>VLOOKUP(E299,START_TIMES,2)</f>
        <v>0.41666666666666702</v>
      </c>
      <c r="I299" s="24" t="str">
        <f>VLOOKUP(E299,fields,2)</f>
        <v>Winding Trails, Farmington</v>
      </c>
      <c r="J299" s="73"/>
      <c r="M299" s="5" t="s">
        <v>147</v>
      </c>
      <c r="N299" s="5" t="s">
        <v>143</v>
      </c>
    </row>
    <row r="300" spans="1:14" ht="12.75" customHeight="1" thickTop="1" thickBot="1" x14ac:dyDescent="0.4">
      <c r="A300" s="22">
        <v>297</v>
      </c>
      <c r="B300" s="22">
        <v>7</v>
      </c>
      <c r="C300" s="96">
        <v>42897</v>
      </c>
      <c r="D300" s="37" t="s">
        <v>103</v>
      </c>
      <c r="E300" s="23" t="str">
        <f t="shared" si="48"/>
        <v>GREENWICH PUMAS LEGENDS</v>
      </c>
      <c r="F300" s="24" t="str">
        <f t="shared" si="48"/>
        <v>NAUGATUCK RIVER RATS</v>
      </c>
      <c r="G300" s="71"/>
      <c r="H300" s="94">
        <f>VLOOKUP(E300,START_TIMES,2)</f>
        <v>0.41666666666666702</v>
      </c>
      <c r="I300" s="24" t="str">
        <f>VLOOKUP(E300,fields,2)</f>
        <v>tbd</v>
      </c>
      <c r="J300" s="73"/>
      <c r="M300" s="5" t="s">
        <v>149</v>
      </c>
      <c r="N300" s="5" t="s">
        <v>137</v>
      </c>
    </row>
    <row r="301" spans="1:14" ht="12.75" customHeight="1" thickTop="1" thickBot="1" x14ac:dyDescent="0.4">
      <c r="A301" s="22">
        <v>298</v>
      </c>
      <c r="B301" s="22">
        <v>7</v>
      </c>
      <c r="C301" s="96">
        <v>42897</v>
      </c>
      <c r="D301" s="37" t="s">
        <v>103</v>
      </c>
      <c r="E301" s="23" t="str">
        <f t="shared" si="48"/>
        <v>NORTH BRANFORD LEGENDS</v>
      </c>
      <c r="F301" s="24" t="str">
        <f t="shared" si="48"/>
        <v>SOUTHBURY BOOMERS</v>
      </c>
      <c r="G301" s="71"/>
      <c r="H301" s="94">
        <f>VLOOKUP(E301,START_TIMES,2)</f>
        <v>0.41666666666666702</v>
      </c>
      <c r="I301" s="24" t="str">
        <f>VLOOKUP(E301,fields,2)</f>
        <v>Northford Park, North Branford</v>
      </c>
      <c r="J301" s="73"/>
      <c r="M301" s="5" t="s">
        <v>139</v>
      </c>
      <c r="N301" s="5" t="s">
        <v>140</v>
      </c>
    </row>
    <row r="302" spans="1:14" ht="12.75" customHeight="1" thickTop="1" thickBot="1" x14ac:dyDescent="0.4">
      <c r="A302" s="22">
        <v>299</v>
      </c>
      <c r="B302" s="22">
        <v>7</v>
      </c>
      <c r="C302" s="96">
        <v>42897</v>
      </c>
      <c r="D302" s="37" t="s">
        <v>103</v>
      </c>
      <c r="E302" s="23" t="str">
        <f t="shared" si="48"/>
        <v>WEST HAVEN GRAYS</v>
      </c>
      <c r="F302" s="24" t="str">
        <f t="shared" si="48"/>
        <v>EAST HAVEN SC</v>
      </c>
      <c r="G302" s="71"/>
      <c r="H302" s="94">
        <f>VLOOKUP(E302,START_TIMES,2)</f>
        <v>0.41666666666666702</v>
      </c>
      <c r="I302" s="24" t="str">
        <f>VLOOKUP(E302,fields,2)</f>
        <v>Pagels Field, West Haven</v>
      </c>
      <c r="J302" s="73"/>
      <c r="M302" s="5" t="s">
        <v>145</v>
      </c>
      <c r="N302" s="5" t="s">
        <v>146</v>
      </c>
    </row>
    <row r="303" spans="1:14" ht="12.75" customHeight="1" thickTop="1" thickBot="1" x14ac:dyDescent="0.4">
      <c r="A303" s="22">
        <v>300</v>
      </c>
      <c r="B303" s="22" t="s">
        <v>0</v>
      </c>
      <c r="C303" s="96"/>
      <c r="D303" s="25" t="s">
        <v>0</v>
      </c>
      <c r="E303" s="23"/>
      <c r="F303" s="24"/>
      <c r="G303" s="71"/>
      <c r="H303" s="94"/>
      <c r="I303" s="24"/>
      <c r="J303" s="73"/>
      <c r="M303" s="2"/>
      <c r="N303" s="2"/>
    </row>
    <row r="304" spans="1:14" ht="12.75" customHeight="1" thickTop="1" thickBot="1" x14ac:dyDescent="0.4">
      <c r="A304" s="22">
        <v>301</v>
      </c>
      <c r="B304" s="22">
        <v>8</v>
      </c>
      <c r="C304" s="96">
        <v>42904</v>
      </c>
      <c r="D304" s="32" t="s">
        <v>10</v>
      </c>
      <c r="E304" s="23" t="str">
        <f t="shared" ref="E304:F308" si="49">VLOOKUP(M304,Teams,2)</f>
        <v>DANBURY UNITED 30</v>
      </c>
      <c r="F304" s="24" t="str">
        <f t="shared" si="49"/>
        <v>GREENWICH ARSENAL 30</v>
      </c>
      <c r="G304" s="71"/>
      <c r="H304" s="94">
        <f>VLOOKUP(E304,START_TIMES,2)</f>
        <v>0.375</v>
      </c>
      <c r="I304" s="24" t="str">
        <f>VLOOKUP(E304,fields,2)</f>
        <v>Portuguese Cultural Center, Danbury</v>
      </c>
      <c r="J304" s="73"/>
      <c r="M304" s="5" t="s">
        <v>96</v>
      </c>
      <c r="N304" s="5" t="s">
        <v>99</v>
      </c>
    </row>
    <row r="305" spans="1:14" ht="12.75" customHeight="1" thickTop="1" thickBot="1" x14ac:dyDescent="0.4">
      <c r="A305" s="22">
        <v>302</v>
      </c>
      <c r="B305" s="22">
        <v>8</v>
      </c>
      <c r="C305" s="96">
        <v>42904</v>
      </c>
      <c r="D305" s="32" t="s">
        <v>10</v>
      </c>
      <c r="E305" s="23" t="str">
        <f t="shared" si="49"/>
        <v>CLINTON FC</v>
      </c>
      <c r="F305" s="24" t="str">
        <f t="shared" si="49"/>
        <v>MILFORD TUESDAY</v>
      </c>
      <c r="G305" s="71"/>
      <c r="H305" s="94">
        <f>VLOOKUP(E305,START_TIMES,2)</f>
        <v>0.41666666666666702</v>
      </c>
      <c r="I305" s="24" t="str">
        <f>VLOOKUP(E305,fields,2)</f>
        <v>Indian River Sports Complex, Clinton</v>
      </c>
      <c r="J305" s="73"/>
      <c r="M305" s="5" t="s">
        <v>97</v>
      </c>
      <c r="N305" s="5" t="s">
        <v>94</v>
      </c>
    </row>
    <row r="306" spans="1:14" ht="12.75" customHeight="1" thickTop="1" thickBot="1" x14ac:dyDescent="0.4">
      <c r="A306" s="22">
        <v>303</v>
      </c>
      <c r="B306" s="22">
        <v>8</v>
      </c>
      <c r="C306" s="96">
        <v>42904</v>
      </c>
      <c r="D306" s="32" t="s">
        <v>10</v>
      </c>
      <c r="E306" s="23" t="str">
        <f t="shared" si="49"/>
        <v>NEWINGTON PORTUGUESE 30</v>
      </c>
      <c r="F306" s="24" t="str">
        <f t="shared" si="49"/>
        <v>NORTH BRANFORD 30</v>
      </c>
      <c r="G306" s="71"/>
      <c r="H306" s="94">
        <f>VLOOKUP(E306,START_TIMES,2)</f>
        <v>0.41666666666666702</v>
      </c>
      <c r="I306" s="24" t="str">
        <f>VLOOKUP(E306,fields,2)</f>
        <v>Martin Kellogg, Newington</v>
      </c>
      <c r="J306" s="73"/>
      <c r="M306" s="5" t="s">
        <v>92</v>
      </c>
      <c r="N306" s="5" t="s">
        <v>98</v>
      </c>
    </row>
    <row r="307" spans="1:14" ht="12.75" customHeight="1" thickTop="1" thickBot="1" x14ac:dyDescent="0.4">
      <c r="A307" s="22">
        <v>304</v>
      </c>
      <c r="B307" s="22">
        <v>8</v>
      </c>
      <c r="C307" s="96">
        <v>42904</v>
      </c>
      <c r="D307" s="32" t="s">
        <v>10</v>
      </c>
      <c r="E307" s="23" t="str">
        <f t="shared" si="49"/>
        <v>VASCO DA GAMA 30</v>
      </c>
      <c r="F307" s="24" t="str">
        <f t="shared" si="49"/>
        <v>ECUACHAMOS FC</v>
      </c>
      <c r="G307" s="71"/>
      <c r="H307" s="94">
        <f>VLOOKUP(E307,START_TIMES,2)</f>
        <v>0.33333333333333331</v>
      </c>
      <c r="I307" s="24" t="str">
        <f>VLOOKUP(E307,fields,2)</f>
        <v>Veterans Memorial Park, Bridgeport</v>
      </c>
      <c r="J307" s="73"/>
      <c r="M307" s="5" t="s">
        <v>101</v>
      </c>
      <c r="N307" s="5" t="s">
        <v>93</v>
      </c>
    </row>
    <row r="308" spans="1:14" ht="12.75" customHeight="1" thickTop="1" thickBot="1" x14ac:dyDescent="0.4">
      <c r="A308" s="22">
        <v>305</v>
      </c>
      <c r="B308" s="22">
        <v>8</v>
      </c>
      <c r="C308" s="96">
        <v>42904</v>
      </c>
      <c r="D308" s="32" t="s">
        <v>10</v>
      </c>
      <c r="E308" s="23" t="str">
        <f t="shared" si="49"/>
        <v>SHELTON FC</v>
      </c>
      <c r="F308" s="24" t="str">
        <f t="shared" si="49"/>
        <v>POLONEZ UNITED</v>
      </c>
      <c r="G308" s="71"/>
      <c r="H308" s="94">
        <f>VLOOKUP(E308,START_TIMES,2)</f>
        <v>0.33333333333333331</v>
      </c>
      <c r="I308" s="24" t="str">
        <f>VLOOKUP(E308,fields,2)</f>
        <v>Nike Site, Shelton</v>
      </c>
      <c r="J308" s="73"/>
      <c r="M308" s="5" t="s">
        <v>95</v>
      </c>
      <c r="N308" s="5" t="s">
        <v>100</v>
      </c>
    </row>
    <row r="309" spans="1:14" ht="12.75" customHeight="1" thickTop="1" thickBot="1" x14ac:dyDescent="0.4">
      <c r="A309" s="22">
        <v>306</v>
      </c>
      <c r="B309" s="22" t="s">
        <v>0</v>
      </c>
      <c r="C309" s="96"/>
      <c r="D309" s="25" t="s">
        <v>0</v>
      </c>
      <c r="E309" s="23"/>
      <c r="F309" s="24"/>
      <c r="G309" s="71"/>
      <c r="H309" s="94"/>
      <c r="I309" s="24"/>
      <c r="J309" s="73"/>
      <c r="M309" s="2"/>
      <c r="N309" s="2"/>
    </row>
    <row r="310" spans="1:14" ht="12.75" customHeight="1" thickTop="1" thickBot="1" x14ac:dyDescent="0.4">
      <c r="A310" s="22">
        <v>307</v>
      </c>
      <c r="B310" s="22">
        <v>8</v>
      </c>
      <c r="C310" s="96">
        <v>42904</v>
      </c>
      <c r="D310" s="33" t="s">
        <v>175</v>
      </c>
      <c r="E310" s="23" t="str">
        <f t="shared" ref="E310:F314" si="50">VLOOKUP(M310,Teams,2)</f>
        <v>CASEUS NEW HAVEN FC</v>
      </c>
      <c r="F310" s="24" t="str">
        <f t="shared" si="50"/>
        <v>HENRY  REID FC 30</v>
      </c>
      <c r="G310" s="71"/>
      <c r="H310" s="94">
        <f>VLOOKUP(E310,START_TIMES,2)</f>
        <v>0.33333333333333331</v>
      </c>
      <c r="I310" s="24" t="str">
        <f>VLOOKUP(E310,fields,2)</f>
        <v>Strong Stadium, West Haven</v>
      </c>
      <c r="J310" s="73"/>
      <c r="M310" s="5" t="s">
        <v>151</v>
      </c>
      <c r="N310" s="5" t="s">
        <v>153</v>
      </c>
    </row>
    <row r="311" spans="1:14" ht="12.75" customHeight="1" thickTop="1" thickBot="1" x14ac:dyDescent="0.4">
      <c r="A311" s="22">
        <v>308</v>
      </c>
      <c r="B311" s="22">
        <v>8</v>
      </c>
      <c r="C311" s="96">
        <v>42904</v>
      </c>
      <c r="D311" s="33" t="s">
        <v>175</v>
      </c>
      <c r="E311" s="23" t="str">
        <f t="shared" si="50"/>
        <v>BYE</v>
      </c>
      <c r="F311" s="24" t="str">
        <f t="shared" si="50"/>
        <v>LITCHFIELD COUNTY BLUES</v>
      </c>
      <c r="G311" s="71"/>
      <c r="H311" s="94">
        <f>VLOOKUP(E311,START_TIMES,2)</f>
        <v>0.41666666666666669</v>
      </c>
      <c r="I311" s="24" t="str">
        <f>VLOOKUP(E311,fields,2)</f>
        <v>--</v>
      </c>
      <c r="J311" s="73"/>
      <c r="M311" s="5" t="s">
        <v>150</v>
      </c>
      <c r="N311" s="5" t="s">
        <v>154</v>
      </c>
    </row>
    <row r="312" spans="1:14" ht="12.75" customHeight="1" thickTop="1" thickBot="1" x14ac:dyDescent="0.4">
      <c r="A312" s="22">
        <v>309</v>
      </c>
      <c r="B312" s="22">
        <v>8</v>
      </c>
      <c r="C312" s="96">
        <v>42904</v>
      </c>
      <c r="D312" s="33" t="s">
        <v>175</v>
      </c>
      <c r="E312" s="23" t="str">
        <f t="shared" si="50"/>
        <v>MILFORD AMIGOS</v>
      </c>
      <c r="F312" s="24" t="str">
        <f t="shared" si="50"/>
        <v>NAUGATUCK FUSION</v>
      </c>
      <c r="G312" s="71"/>
      <c r="H312" s="94">
        <f>VLOOKUP(E312,START_TIMES,2)</f>
        <v>0.33333333333333331</v>
      </c>
      <c r="I312" s="24" t="str">
        <f>VLOOKUP(E312,fields,2)</f>
        <v>Pease Road, Woodbridge</v>
      </c>
      <c r="J312" s="73"/>
      <c r="M312" s="5" t="s">
        <v>155</v>
      </c>
      <c r="N312" s="5" t="s">
        <v>156</v>
      </c>
    </row>
    <row r="313" spans="1:14" ht="12.75" customHeight="1" thickTop="1" thickBot="1" x14ac:dyDescent="0.4">
      <c r="A313" s="22">
        <v>310</v>
      </c>
      <c r="B313" s="22">
        <v>8</v>
      </c>
      <c r="C313" s="96">
        <v>42904</v>
      </c>
      <c r="D313" s="33" t="s">
        <v>175</v>
      </c>
      <c r="E313" s="23" t="str">
        <f t="shared" si="50"/>
        <v>WATERTOWN GEEZERS</v>
      </c>
      <c r="F313" s="24" t="str">
        <f t="shared" si="50"/>
        <v>CLUB NAPOLI 30</v>
      </c>
      <c r="G313" s="71"/>
      <c r="H313" s="94">
        <f>VLOOKUP(E313,START_TIMES,2)</f>
        <v>0.41666666666666702</v>
      </c>
      <c r="I313" s="24" t="str">
        <f>VLOOKUP(E313,fields,2)</f>
        <v>Swift School, Watertown</v>
      </c>
      <c r="J313" s="73"/>
      <c r="M313" s="5" t="s">
        <v>159</v>
      </c>
      <c r="N313" s="5" t="s">
        <v>152</v>
      </c>
    </row>
    <row r="314" spans="1:14" ht="12.75" customHeight="1" thickTop="1" thickBot="1" x14ac:dyDescent="0.4">
      <c r="A314" s="22">
        <v>311</v>
      </c>
      <c r="B314" s="22">
        <v>8</v>
      </c>
      <c r="C314" s="96">
        <v>42904</v>
      </c>
      <c r="D314" s="33" t="s">
        <v>175</v>
      </c>
      <c r="E314" s="23" t="str">
        <f t="shared" si="50"/>
        <v>STAMFORD FC</v>
      </c>
      <c r="F314" s="24" t="str">
        <f t="shared" si="50"/>
        <v>NEWTOWN SALTY DOGS</v>
      </c>
      <c r="G314" s="71"/>
      <c r="H314" s="94">
        <f>VLOOKUP(E314,START_TIMES,2)</f>
        <v>0.41666666666666702</v>
      </c>
      <c r="I314" s="24" t="str">
        <f>VLOOKUP(E314,fields,2)</f>
        <v>West Beach Fields, Stamford</v>
      </c>
      <c r="J314" s="73"/>
      <c r="M314" s="5" t="s">
        <v>158</v>
      </c>
      <c r="N314" s="5" t="s">
        <v>157</v>
      </c>
    </row>
    <row r="315" spans="1:14" ht="12.75" customHeight="1" thickTop="1" thickBot="1" x14ac:dyDescent="0.4">
      <c r="A315" s="22">
        <v>312</v>
      </c>
      <c r="B315" s="22"/>
      <c r="C315" s="96"/>
      <c r="D315" s="26" t="s">
        <v>0</v>
      </c>
      <c r="E315" s="23"/>
      <c r="F315" s="24"/>
      <c r="G315" s="71"/>
      <c r="H315" s="94"/>
      <c r="I315" s="24"/>
      <c r="J315" s="73"/>
      <c r="M315" s="2"/>
      <c r="N315" s="2"/>
    </row>
    <row r="316" spans="1:14" ht="12.75" customHeight="1" thickTop="1" thickBot="1" x14ac:dyDescent="0.4">
      <c r="A316" s="22">
        <v>313</v>
      </c>
      <c r="B316" s="22">
        <v>8</v>
      </c>
      <c r="C316" s="96">
        <v>42904</v>
      </c>
      <c r="D316" s="34" t="s">
        <v>11</v>
      </c>
      <c r="E316" s="23" t="str">
        <f t="shared" ref="E316:F320" si="51">VLOOKUP(M316,Teams,2)</f>
        <v>DANBURY UNITED 40</v>
      </c>
      <c r="F316" s="24" t="str">
        <f t="shared" si="51"/>
        <v>GREENWICH PUMAS</v>
      </c>
      <c r="G316" s="71"/>
      <c r="H316" s="94">
        <f>VLOOKUP(E316,START_TIMES,2)</f>
        <v>0.45833333333333331</v>
      </c>
      <c r="I316" s="24" t="str">
        <f>VLOOKUP(E316,fields,2)</f>
        <v>Portuguese Cultural Center, Danbury</v>
      </c>
      <c r="J316" s="73"/>
      <c r="M316" s="5" t="s">
        <v>161</v>
      </c>
      <c r="N316" s="5" t="s">
        <v>163</v>
      </c>
    </row>
    <row r="317" spans="1:14" ht="12.75" customHeight="1" thickTop="1" thickBot="1" x14ac:dyDescent="0.4">
      <c r="A317" s="22">
        <v>314</v>
      </c>
      <c r="B317" s="22">
        <v>8</v>
      </c>
      <c r="C317" s="96">
        <v>42904</v>
      </c>
      <c r="D317" s="34" t="s">
        <v>11</v>
      </c>
      <c r="E317" s="23" t="str">
        <f t="shared" si="51"/>
        <v>NORWALK MARINERS</v>
      </c>
      <c r="F317" s="24" t="str">
        <f t="shared" si="51"/>
        <v>CHESHIRE AZZURRI 40</v>
      </c>
      <c r="G317" s="71"/>
      <c r="H317" s="94">
        <f>VLOOKUP(E317,START_TIMES,2)</f>
        <v>0.41666666666666702</v>
      </c>
      <c r="I317" s="24" t="str">
        <f>VLOOKUP(E317,fields,2)</f>
        <v>Nathan Hale MS, Norwalk</v>
      </c>
      <c r="J317" s="73"/>
      <c r="M317" s="99" t="s">
        <v>104</v>
      </c>
      <c r="N317" s="97" t="s">
        <v>226</v>
      </c>
    </row>
    <row r="318" spans="1:14" ht="12.75" customHeight="1" thickTop="1" thickBot="1" x14ac:dyDescent="0.4">
      <c r="A318" s="22">
        <v>315</v>
      </c>
      <c r="B318" s="22">
        <v>8</v>
      </c>
      <c r="C318" s="96">
        <v>42904</v>
      </c>
      <c r="D318" s="34" t="s">
        <v>11</v>
      </c>
      <c r="E318" s="23" t="str">
        <f t="shared" si="51"/>
        <v>RIDGEFIELD KICKS</v>
      </c>
      <c r="F318" s="24" t="str">
        <f t="shared" si="51"/>
        <v>STORM FC</v>
      </c>
      <c r="G318" s="71"/>
      <c r="H318" s="94">
        <f>VLOOKUP(E318,START_TIMES,2)</f>
        <v>0.41666666666666702</v>
      </c>
      <c r="I318" s="24" t="str">
        <f>VLOOKUP(E318,fields,2)</f>
        <v>Diniz Field, Ridgefield</v>
      </c>
      <c r="J318" s="73"/>
      <c r="M318" s="5" t="s">
        <v>105</v>
      </c>
      <c r="N318" s="5" t="s">
        <v>106</v>
      </c>
    </row>
    <row r="319" spans="1:14" ht="12.75" customHeight="1" thickTop="1" thickBot="1" x14ac:dyDescent="0.4">
      <c r="A319" s="22">
        <v>316</v>
      </c>
      <c r="B319" s="22">
        <v>8</v>
      </c>
      <c r="C319" s="96">
        <v>42904</v>
      </c>
      <c r="D319" s="34" t="s">
        <v>11</v>
      </c>
      <c r="E319" s="23" t="str">
        <f t="shared" si="51"/>
        <v>FAIRFIELD GAC</v>
      </c>
      <c r="F319" s="24" t="str">
        <f t="shared" si="51"/>
        <v xml:space="preserve">WILTON WARRIORS </v>
      </c>
      <c r="G319" s="71"/>
      <c r="H319" s="94">
        <f>VLOOKUP(E319,START_TIMES,2)</f>
        <v>0.41666666666666702</v>
      </c>
      <c r="I319" s="24" t="str">
        <f>VLOOKUP(E319,fields,2)</f>
        <v>Ludlowe HS, Fairfield</v>
      </c>
      <c r="J319" s="73"/>
      <c r="M319" s="129" t="s">
        <v>162</v>
      </c>
      <c r="N319" s="129" t="s">
        <v>109</v>
      </c>
    </row>
    <row r="320" spans="1:14" ht="12.75" customHeight="1" thickTop="1" thickBot="1" x14ac:dyDescent="0.4">
      <c r="A320" s="22">
        <v>317</v>
      </c>
      <c r="B320" s="22">
        <v>8</v>
      </c>
      <c r="C320" s="96">
        <v>42904</v>
      </c>
      <c r="D320" s="34" t="s">
        <v>11</v>
      </c>
      <c r="E320" s="23" t="str">
        <f t="shared" si="51"/>
        <v>WATERBURY ALBANIANS</v>
      </c>
      <c r="F320" s="24" t="str">
        <f t="shared" si="51"/>
        <v>VASCO DA GAMA 40</v>
      </c>
      <c r="G320" s="71"/>
      <c r="H320" s="94">
        <f>VLOOKUP(E320,START_TIMES,2)</f>
        <v>0.375</v>
      </c>
      <c r="I320" s="24" t="str">
        <f>VLOOKUP(E320,fields,2)</f>
        <v>Wilby HS, Waterbury</v>
      </c>
      <c r="J320" s="73"/>
      <c r="M320" s="5" t="s">
        <v>108</v>
      </c>
      <c r="N320" s="5" t="s">
        <v>107</v>
      </c>
    </row>
    <row r="321" spans="1:14" ht="12.75" customHeight="1" thickTop="1" thickBot="1" x14ac:dyDescent="0.4">
      <c r="A321" s="22">
        <v>318</v>
      </c>
      <c r="B321" s="22" t="s">
        <v>0</v>
      </c>
      <c r="C321" s="96"/>
      <c r="D321" s="25" t="s">
        <v>0</v>
      </c>
      <c r="E321" s="23"/>
      <c r="F321" s="24"/>
      <c r="G321" s="71"/>
      <c r="H321" s="94"/>
      <c r="I321" s="24"/>
      <c r="J321" s="73"/>
      <c r="M321" s="2"/>
      <c r="N321" s="2"/>
    </row>
    <row r="322" spans="1:14" ht="12.75" customHeight="1" thickTop="1" thickBot="1" x14ac:dyDescent="0.4">
      <c r="A322" s="22">
        <v>319</v>
      </c>
      <c r="B322" s="22">
        <v>8</v>
      </c>
      <c r="C322" s="96">
        <v>42904</v>
      </c>
      <c r="D322" s="35" t="s">
        <v>12</v>
      </c>
      <c r="E322" s="23" t="str">
        <f t="shared" ref="E322:F326" si="52">VLOOKUP(M322,Teams,2)</f>
        <v>GREENWICH ARSENAL 40</v>
      </c>
      <c r="F322" s="24" t="str">
        <f t="shared" si="52"/>
        <v>GUILFORD BELL CURVE</v>
      </c>
      <c r="G322" s="71"/>
      <c r="H322" s="94">
        <f>VLOOKUP(E322,START_TIMES,2)</f>
        <v>0.41666666666666702</v>
      </c>
      <c r="I322" s="24" t="str">
        <f>VLOOKUP(E322,fields,2)</f>
        <v>tbd</v>
      </c>
      <c r="J322" s="73"/>
      <c r="M322" s="5" t="s">
        <v>111</v>
      </c>
      <c r="N322" s="5" t="s">
        <v>113</v>
      </c>
    </row>
    <row r="323" spans="1:14" ht="12.75" customHeight="1" thickTop="1" thickBot="1" x14ac:dyDescent="0.4">
      <c r="A323" s="22">
        <v>320</v>
      </c>
      <c r="B323" s="22">
        <v>8</v>
      </c>
      <c r="C323" s="96">
        <v>42904</v>
      </c>
      <c r="D323" s="35" t="s">
        <v>12</v>
      </c>
      <c r="E323" s="23" t="str">
        <f t="shared" si="52"/>
        <v>DERBY QUITUS</v>
      </c>
      <c r="F323" s="24" t="str">
        <f t="shared" si="52"/>
        <v xml:space="preserve">GUILFORD CELTIC </v>
      </c>
      <c r="G323" s="71"/>
      <c r="H323" s="94">
        <f>VLOOKUP(E323,START_TIMES,2)</f>
        <v>0.41666666666666702</v>
      </c>
      <c r="I323" s="24" t="str">
        <f>VLOOKUP(E323,fields,2)</f>
        <v>Witek Park, Derby</v>
      </c>
      <c r="J323" s="73"/>
      <c r="M323" s="5" t="s">
        <v>110</v>
      </c>
      <c r="N323" s="5" t="s">
        <v>114</v>
      </c>
    </row>
    <row r="324" spans="1:14" ht="12.75" customHeight="1" thickTop="1" thickBot="1" x14ac:dyDescent="0.4">
      <c r="A324" s="22">
        <v>321</v>
      </c>
      <c r="B324" s="22">
        <v>8</v>
      </c>
      <c r="C324" s="96">
        <v>42904</v>
      </c>
      <c r="D324" s="35" t="s">
        <v>12</v>
      </c>
      <c r="E324" s="23" t="str">
        <f t="shared" si="52"/>
        <v>NEW HAVEN AMERICANS</v>
      </c>
      <c r="F324" s="24" t="str">
        <f t="shared" si="52"/>
        <v>NEWINGTON PORTUGUESE 40</v>
      </c>
      <c r="G324" s="71"/>
      <c r="H324" s="94">
        <f>VLOOKUP(E324,START_TIMES,2)</f>
        <v>0.41666666666666702</v>
      </c>
      <c r="I324" s="24" t="str">
        <f>VLOOKUP(E324,fields,2)</f>
        <v>Peck Place School, Orange</v>
      </c>
      <c r="J324" s="73"/>
      <c r="M324" s="5" t="s">
        <v>115</v>
      </c>
      <c r="N324" s="5" t="s">
        <v>116</v>
      </c>
    </row>
    <row r="325" spans="1:14" ht="12.75" customHeight="1" thickTop="1" thickBot="1" x14ac:dyDescent="0.4">
      <c r="A325" s="22">
        <v>322</v>
      </c>
      <c r="B325" s="22">
        <v>8</v>
      </c>
      <c r="C325" s="96">
        <v>42904</v>
      </c>
      <c r="D325" s="35" t="s">
        <v>12</v>
      </c>
      <c r="E325" s="23" t="str">
        <f t="shared" si="52"/>
        <v>STAMFORD UNITED</v>
      </c>
      <c r="F325" s="24" t="str">
        <f t="shared" si="52"/>
        <v>GREENWICH GUNNERS 40</v>
      </c>
      <c r="G325" s="71"/>
      <c r="H325" s="94">
        <v>0.33333333333333331</v>
      </c>
      <c r="I325" s="24" t="str">
        <f>VLOOKUP(E325,fields,2)</f>
        <v>West Beach Fields, Stamford</v>
      </c>
      <c r="J325" s="73"/>
      <c r="M325" s="5" t="s">
        <v>119</v>
      </c>
      <c r="N325" s="5" t="s">
        <v>112</v>
      </c>
    </row>
    <row r="326" spans="1:14" ht="12.75" customHeight="1" thickTop="1" thickBot="1" x14ac:dyDescent="0.4">
      <c r="A326" s="22">
        <v>323</v>
      </c>
      <c r="B326" s="22">
        <v>8</v>
      </c>
      <c r="C326" s="96">
        <v>42904</v>
      </c>
      <c r="D326" s="35" t="s">
        <v>12</v>
      </c>
      <c r="E326" s="23" t="str">
        <f t="shared" si="52"/>
        <v>SOUTHEAST ROVERS</v>
      </c>
      <c r="F326" s="24" t="str">
        <f t="shared" si="52"/>
        <v xml:space="preserve">NORWALK SPORT COLOMBIA </v>
      </c>
      <c r="G326" s="71"/>
      <c r="H326" s="94">
        <f>VLOOKUP(E326,START_TIMES,2)</f>
        <v>0.41666666666666702</v>
      </c>
      <c r="I326" s="24" t="str">
        <f>VLOOKUP(E326,fields,2)</f>
        <v>Spera Park, Waterford</v>
      </c>
      <c r="J326" s="73"/>
      <c r="M326" s="5" t="s">
        <v>118</v>
      </c>
      <c r="N326" s="5" t="s">
        <v>117</v>
      </c>
    </row>
    <row r="327" spans="1:14" ht="12.75" customHeight="1" thickTop="1" thickBot="1" x14ac:dyDescent="0.4">
      <c r="A327" s="22">
        <v>324</v>
      </c>
      <c r="B327" s="22" t="s">
        <v>0</v>
      </c>
      <c r="C327" s="96"/>
      <c r="D327" s="26" t="s">
        <v>0</v>
      </c>
      <c r="E327" s="23"/>
      <c r="F327" s="24"/>
      <c r="G327" s="71"/>
      <c r="H327" s="94"/>
      <c r="I327" s="24"/>
      <c r="J327" s="73"/>
      <c r="M327" s="2"/>
      <c r="N327" s="2"/>
    </row>
    <row r="328" spans="1:14" ht="12.75" customHeight="1" thickTop="1" thickBot="1" x14ac:dyDescent="0.4">
      <c r="A328" s="22">
        <v>325</v>
      </c>
      <c r="B328" s="22">
        <v>8</v>
      </c>
      <c r="C328" s="96">
        <v>42904</v>
      </c>
      <c r="D328" s="36" t="s">
        <v>13</v>
      </c>
      <c r="E328" s="23" t="str">
        <f t="shared" ref="E328:F332" si="53">VLOOKUP(M328,Teams,2)</f>
        <v>ELI'S FC</v>
      </c>
      <c r="F328" s="24" t="str">
        <f t="shared" si="53"/>
        <v>HENRY  REID FC 40</v>
      </c>
      <c r="G328" s="71"/>
      <c r="H328" s="94">
        <f>VLOOKUP(E328,START_TIMES,2)</f>
        <v>0.41666666666666702</v>
      </c>
      <c r="I328" s="24" t="str">
        <f>VLOOKUP(E328,fields,2)</f>
        <v>Platt Tech HS, Milford</v>
      </c>
      <c r="J328" s="73"/>
      <c r="M328" s="5" t="s">
        <v>121</v>
      </c>
      <c r="N328" s="5" t="s">
        <v>123</v>
      </c>
    </row>
    <row r="329" spans="1:14" ht="12.75" customHeight="1" thickTop="1" thickBot="1" x14ac:dyDescent="0.4">
      <c r="A329" s="22">
        <v>326</v>
      </c>
      <c r="B329" s="22">
        <v>8</v>
      </c>
      <c r="C329" s="96">
        <v>42904</v>
      </c>
      <c r="D329" s="36" t="s">
        <v>13</v>
      </c>
      <c r="E329" s="23" t="str">
        <f t="shared" si="53"/>
        <v>NORTH BRANFORD 40</v>
      </c>
      <c r="F329" s="24" t="str">
        <f t="shared" si="53"/>
        <v xml:space="preserve">CHESHIRE UNITED </v>
      </c>
      <c r="G329" s="71"/>
      <c r="H329" s="94">
        <f>VLOOKUP(E329,START_TIMES,2)</f>
        <v>0.41666666666666702</v>
      </c>
      <c r="I329" s="24" t="str">
        <f>VLOOKUP(E329,fields,2)</f>
        <v>Coginchaug HS, Durham</v>
      </c>
      <c r="J329" s="73"/>
      <c r="M329" s="99" t="s">
        <v>124</v>
      </c>
      <c r="N329" s="97" t="s">
        <v>120</v>
      </c>
    </row>
    <row r="330" spans="1:14" ht="12.75" customHeight="1" thickTop="1" thickBot="1" x14ac:dyDescent="0.4">
      <c r="A330" s="22">
        <v>327</v>
      </c>
      <c r="B330" s="22">
        <v>8</v>
      </c>
      <c r="C330" s="96">
        <v>42904</v>
      </c>
      <c r="D330" s="36" t="s">
        <v>13</v>
      </c>
      <c r="E330" s="23" t="str">
        <f t="shared" si="53"/>
        <v>NORTH HAVEN SC</v>
      </c>
      <c r="F330" s="24" t="str">
        <f t="shared" si="53"/>
        <v>PAN ZONES</v>
      </c>
      <c r="G330" s="71"/>
      <c r="H330" s="94">
        <f>VLOOKUP(E330,START_TIMES,2)</f>
        <v>0.41666666666666702</v>
      </c>
      <c r="I330" s="24" t="str">
        <f>VLOOKUP(E330,fields,2)</f>
        <v>Ridge Road, North Haven</v>
      </c>
      <c r="J330" s="73"/>
      <c r="M330" s="5" t="s">
        <v>125</v>
      </c>
      <c r="N330" s="5" t="s">
        <v>126</v>
      </c>
    </row>
    <row r="331" spans="1:14" ht="12.75" customHeight="1" thickTop="1" thickBot="1" x14ac:dyDescent="0.4">
      <c r="A331" s="22">
        <v>328</v>
      </c>
      <c r="B331" s="22">
        <v>8</v>
      </c>
      <c r="C331" s="96">
        <v>42904</v>
      </c>
      <c r="D331" s="36" t="s">
        <v>13</v>
      </c>
      <c r="E331" s="23" t="str">
        <f t="shared" si="53"/>
        <v>WILTON WOLVES</v>
      </c>
      <c r="F331" s="24" t="str">
        <f t="shared" si="53"/>
        <v>HAMDEN UNITED</v>
      </c>
      <c r="G331" s="71"/>
      <c r="H331" s="94">
        <f>VLOOKUP(E331,START_TIMES,2)</f>
        <v>0.41666666666666702</v>
      </c>
      <c r="I331" s="24" t="str">
        <f>VLOOKUP(E331,fields,2)</f>
        <v>Middlebrook School, Wilton</v>
      </c>
      <c r="J331" s="73"/>
      <c r="M331" s="5" t="s">
        <v>129</v>
      </c>
      <c r="N331" s="5" t="s">
        <v>122</v>
      </c>
    </row>
    <row r="332" spans="1:14" ht="12.75" customHeight="1" thickTop="1" x14ac:dyDescent="0.35">
      <c r="A332" s="22">
        <v>329</v>
      </c>
      <c r="B332" s="22">
        <v>8</v>
      </c>
      <c r="C332" s="96">
        <v>42904</v>
      </c>
      <c r="D332" s="67" t="s">
        <v>13</v>
      </c>
      <c r="E332" s="23" t="str">
        <f t="shared" si="53"/>
        <v>WALLINGFORD MORELIA</v>
      </c>
      <c r="F332" s="24" t="str">
        <f t="shared" si="53"/>
        <v>STAMFORD CITY</v>
      </c>
      <c r="G332" s="71"/>
      <c r="H332" s="94">
        <f>VLOOKUP(E332,START_TIMES,2)</f>
        <v>0.41666666666666702</v>
      </c>
      <c r="I332" s="24" t="str">
        <f>VLOOKUP(E332,fields,2)</f>
        <v>Woodhouse Field, Wallingford</v>
      </c>
      <c r="J332" s="73"/>
      <c r="M332" s="5" t="s">
        <v>128</v>
      </c>
      <c r="N332" s="5" t="s">
        <v>127</v>
      </c>
    </row>
    <row r="333" spans="1:14" ht="12.75" customHeight="1" thickBot="1" x14ac:dyDescent="0.4">
      <c r="A333" s="22">
        <v>330</v>
      </c>
      <c r="B333" s="22" t="s">
        <v>0</v>
      </c>
      <c r="C333" s="96"/>
      <c r="D333" s="26" t="s">
        <v>0</v>
      </c>
      <c r="E333" s="23"/>
      <c r="F333" s="24"/>
      <c r="G333" s="71"/>
      <c r="H333" s="94"/>
      <c r="I333" s="24"/>
      <c r="J333" s="73"/>
      <c r="M333" s="2"/>
      <c r="N333" s="2"/>
    </row>
    <row r="334" spans="1:14" ht="12.75" customHeight="1" thickTop="1" thickBot="1" x14ac:dyDescent="0.4">
      <c r="A334" s="22">
        <v>331</v>
      </c>
      <c r="B334" s="22">
        <v>8</v>
      </c>
      <c r="C334" s="96">
        <v>42904</v>
      </c>
      <c r="D334" s="27" t="s">
        <v>102</v>
      </c>
      <c r="E334" s="23" t="str">
        <f t="shared" ref="E334:F338" si="54">VLOOKUP(M334,Teams,2)</f>
        <v>GREENWICH GUNNERS 50</v>
      </c>
      <c r="F334" s="24" t="str">
        <f t="shared" si="54"/>
        <v>DARIEN BLUE WAVE</v>
      </c>
      <c r="G334" s="71"/>
      <c r="H334" s="94">
        <f>VLOOKUP(E334,START_TIMES,2)</f>
        <v>0.41666666666666702</v>
      </c>
      <c r="I334" s="24" t="str">
        <f>VLOOKUP(E334,fields,2)</f>
        <v>tbd</v>
      </c>
      <c r="J334" s="73"/>
      <c r="M334" s="5" t="s">
        <v>134</v>
      </c>
      <c r="N334" s="5" t="s">
        <v>132</v>
      </c>
    </row>
    <row r="335" spans="1:14" ht="12.75" customHeight="1" thickTop="1" thickBot="1" x14ac:dyDescent="0.4">
      <c r="A335" s="22">
        <v>332</v>
      </c>
      <c r="B335" s="22">
        <v>8</v>
      </c>
      <c r="C335" s="96">
        <v>42904</v>
      </c>
      <c r="D335" s="27" t="s">
        <v>102</v>
      </c>
      <c r="E335" s="23" t="str">
        <f t="shared" si="54"/>
        <v>CLUB NAPOLI 50</v>
      </c>
      <c r="F335" s="24" t="str">
        <f t="shared" si="54"/>
        <v>POLONIA FALCON STARS FC</v>
      </c>
      <c r="G335" s="71"/>
      <c r="H335" s="94">
        <f>VLOOKUP(E335,START_TIMES,2)</f>
        <v>0.41666666666666702</v>
      </c>
      <c r="I335" s="24" t="str">
        <f>VLOOKUP(E335,fields,2)</f>
        <v>North Farms Park, North Branford</v>
      </c>
      <c r="J335" s="73"/>
      <c r="M335" s="5" t="s">
        <v>131</v>
      </c>
      <c r="N335" s="5" t="s">
        <v>142</v>
      </c>
    </row>
    <row r="336" spans="1:14" ht="12.75" customHeight="1" thickTop="1" thickBot="1" x14ac:dyDescent="0.4">
      <c r="A336" s="22">
        <v>333</v>
      </c>
      <c r="B336" s="22">
        <v>8</v>
      </c>
      <c r="C336" s="96">
        <v>42904</v>
      </c>
      <c r="D336" s="27" t="s">
        <v>102</v>
      </c>
      <c r="E336" s="23" t="str">
        <f t="shared" si="54"/>
        <v xml:space="preserve">GLASTONBURY CELTIC </v>
      </c>
      <c r="F336" s="24" t="str">
        <f t="shared" si="54"/>
        <v>GUILFORD BLACK EAGLES</v>
      </c>
      <c r="G336" s="71"/>
      <c r="H336" s="94">
        <f>VLOOKUP(E336,START_TIMES,2)</f>
        <v>0.41666666666666702</v>
      </c>
      <c r="I336" s="24" t="str">
        <f>VLOOKUP(E336,fields,2)</f>
        <v>Irish American Club, Glastonbury</v>
      </c>
      <c r="J336" s="73"/>
      <c r="M336" s="5" t="s">
        <v>133</v>
      </c>
      <c r="N336" s="5" t="s">
        <v>136</v>
      </c>
    </row>
    <row r="337" spans="1:14" ht="12.75" customHeight="1" thickTop="1" thickBot="1" x14ac:dyDescent="0.4">
      <c r="A337" s="22">
        <v>334</v>
      </c>
      <c r="B337" s="22">
        <v>8</v>
      </c>
      <c r="C337" s="96">
        <v>42904</v>
      </c>
      <c r="D337" s="27" t="s">
        <v>102</v>
      </c>
      <c r="E337" s="23" t="str">
        <f t="shared" si="54"/>
        <v>HARTFORD CAVALIERS</v>
      </c>
      <c r="F337" s="24" t="str">
        <f t="shared" si="54"/>
        <v>NEW BRITAIN FALCONS FC</v>
      </c>
      <c r="G337" s="71"/>
      <c r="H337" s="94">
        <f>VLOOKUP(E337,START_TIMES,2)</f>
        <v>0.41666666666666702</v>
      </c>
      <c r="I337" s="24" t="str">
        <f>VLOOKUP(E337,fields,2)</f>
        <v>Cronin Field, Hartford</v>
      </c>
      <c r="J337" s="73"/>
      <c r="M337" s="5" t="s">
        <v>138</v>
      </c>
      <c r="N337" s="5" t="s">
        <v>141</v>
      </c>
    </row>
    <row r="338" spans="1:14" ht="12.75" customHeight="1" thickTop="1" thickBot="1" x14ac:dyDescent="0.4">
      <c r="A338" s="22">
        <v>335</v>
      </c>
      <c r="B338" s="22">
        <v>8</v>
      </c>
      <c r="C338" s="96">
        <v>42904</v>
      </c>
      <c r="D338" s="27" t="s">
        <v>102</v>
      </c>
      <c r="E338" s="23" t="str">
        <f t="shared" si="54"/>
        <v>VASCO DA GAMA 50</v>
      </c>
      <c r="F338" s="24" t="str">
        <f t="shared" si="54"/>
        <v>CHESHIRE AZZURRI 50</v>
      </c>
      <c r="G338" s="71"/>
      <c r="H338" s="94">
        <f>VLOOKUP(E338,START_TIMES,2)</f>
        <v>0.41666666666666702</v>
      </c>
      <c r="I338" s="24" t="str">
        <f>VLOOKUP(E338,fields,2)</f>
        <v>Veterans Memorial Park, Bridgeport</v>
      </c>
      <c r="J338" s="73"/>
      <c r="M338" s="5" t="s">
        <v>144</v>
      </c>
      <c r="N338" s="5" t="s">
        <v>130</v>
      </c>
    </row>
    <row r="339" spans="1:14" ht="12.75" customHeight="1" thickTop="1" thickBot="1" x14ac:dyDescent="0.4">
      <c r="A339" s="22">
        <v>336</v>
      </c>
      <c r="B339" s="22" t="s">
        <v>0</v>
      </c>
      <c r="C339" s="96"/>
      <c r="D339" s="26" t="s">
        <v>0</v>
      </c>
      <c r="E339" s="23"/>
      <c r="F339" s="24"/>
      <c r="G339" s="71"/>
      <c r="H339" s="94"/>
      <c r="I339" s="24"/>
      <c r="J339" s="73"/>
      <c r="M339" s="2"/>
      <c r="N339" s="2"/>
    </row>
    <row r="340" spans="1:14" ht="12.75" customHeight="1" thickTop="1" thickBot="1" x14ac:dyDescent="0.4">
      <c r="A340" s="22">
        <v>337</v>
      </c>
      <c r="B340" s="22">
        <v>8</v>
      </c>
      <c r="C340" s="96">
        <v>42904</v>
      </c>
      <c r="D340" s="37" t="s">
        <v>103</v>
      </c>
      <c r="E340" s="23" t="str">
        <f t="shared" ref="E340:F344" si="55">VLOOKUP(M340,Teams,2)</f>
        <v>FARMINGTON WHITE OWLS</v>
      </c>
      <c r="F340" s="24" t="str">
        <f t="shared" si="55"/>
        <v>GREENWICH PUMAS LEGENDS</v>
      </c>
      <c r="G340" s="71"/>
      <c r="H340" s="94">
        <f>VLOOKUP(E340,START_TIMES,2)</f>
        <v>0.41666666666666702</v>
      </c>
      <c r="I340" s="24" t="str">
        <f>VLOOKUP(E340,fields,2)</f>
        <v>Winding Trails, Farmington</v>
      </c>
      <c r="J340" s="73"/>
      <c r="M340" s="5" t="s">
        <v>147</v>
      </c>
      <c r="N340" s="5" t="s">
        <v>149</v>
      </c>
    </row>
    <row r="341" spans="1:14" ht="12.75" customHeight="1" thickTop="1" thickBot="1" x14ac:dyDescent="0.4">
      <c r="A341" s="22">
        <v>338</v>
      </c>
      <c r="B341" s="22">
        <v>8</v>
      </c>
      <c r="C341" s="96">
        <v>42904</v>
      </c>
      <c r="D341" s="37" t="s">
        <v>103</v>
      </c>
      <c r="E341" s="23" t="str">
        <f t="shared" si="55"/>
        <v>EAST HAVEN SC</v>
      </c>
      <c r="F341" s="24" t="str">
        <f t="shared" si="55"/>
        <v>MOODUS SC</v>
      </c>
      <c r="G341" s="71"/>
      <c r="H341" s="94">
        <f>VLOOKUP(E341,START_TIMES,2)</f>
        <v>0.41666666666666702</v>
      </c>
      <c r="I341" s="24" t="str">
        <f>VLOOKUP(E341,fields,2)</f>
        <v>Moulthrop Field, East Haven</v>
      </c>
      <c r="J341" s="73"/>
      <c r="M341" s="5" t="s">
        <v>146</v>
      </c>
      <c r="N341" s="5" t="s">
        <v>135</v>
      </c>
    </row>
    <row r="342" spans="1:14" ht="12.75" customHeight="1" thickTop="1" thickBot="1" x14ac:dyDescent="0.4">
      <c r="A342" s="22">
        <v>339</v>
      </c>
      <c r="B342" s="22">
        <v>8</v>
      </c>
      <c r="C342" s="96">
        <v>42904</v>
      </c>
      <c r="D342" s="37" t="s">
        <v>103</v>
      </c>
      <c r="E342" s="23" t="str">
        <f t="shared" si="55"/>
        <v>NAUGATUCK RIVER RATS</v>
      </c>
      <c r="F342" s="24" t="str">
        <f t="shared" si="55"/>
        <v>NORTH BRANFORD LEGENDS</v>
      </c>
      <c r="G342" s="71"/>
      <c r="H342" s="94">
        <f>VLOOKUP(E342,START_TIMES,2)</f>
        <v>0.41666666666666702</v>
      </c>
      <c r="I342" s="24" t="str">
        <f>VLOOKUP(E342,fields,2)</f>
        <v>City Hill MS, Naugatuck</v>
      </c>
      <c r="J342" s="73"/>
      <c r="M342" s="5" t="s">
        <v>137</v>
      </c>
      <c r="N342" s="5" t="s">
        <v>139</v>
      </c>
    </row>
    <row r="343" spans="1:14" ht="12.75" customHeight="1" thickTop="1" thickBot="1" x14ac:dyDescent="0.4">
      <c r="A343" s="22">
        <v>340</v>
      </c>
      <c r="B343" s="22">
        <v>8</v>
      </c>
      <c r="C343" s="96">
        <v>42904</v>
      </c>
      <c r="D343" s="37" t="s">
        <v>103</v>
      </c>
      <c r="E343" s="23" t="str">
        <f t="shared" si="55"/>
        <v>WEST HAVEN GRAYS</v>
      </c>
      <c r="F343" s="24" t="str">
        <f t="shared" si="55"/>
        <v>GREENWICH ARSENAL 50</v>
      </c>
      <c r="G343" s="71"/>
      <c r="H343" s="94">
        <f>VLOOKUP(E343,START_TIMES,2)</f>
        <v>0.41666666666666702</v>
      </c>
      <c r="I343" s="24" t="str">
        <f>VLOOKUP(E343,fields,2)</f>
        <v>Pagels Field, West Haven</v>
      </c>
      <c r="J343" s="73"/>
      <c r="M343" s="5" t="s">
        <v>145</v>
      </c>
      <c r="N343" s="5" t="s">
        <v>148</v>
      </c>
    </row>
    <row r="344" spans="1:14" ht="12.75" customHeight="1" thickTop="1" x14ac:dyDescent="0.35">
      <c r="A344" s="22">
        <v>341</v>
      </c>
      <c r="B344" s="22">
        <v>8</v>
      </c>
      <c r="C344" s="96">
        <v>42904</v>
      </c>
      <c r="D344" s="68" t="s">
        <v>103</v>
      </c>
      <c r="E344" s="23" t="str">
        <f t="shared" si="55"/>
        <v>WATERBURY PONTES</v>
      </c>
      <c r="F344" s="24" t="str">
        <f t="shared" si="55"/>
        <v>SOUTHBURY BOOMERS</v>
      </c>
      <c r="G344" s="71"/>
      <c r="H344" s="94">
        <f>VLOOKUP(E344,START_TIMES,2)</f>
        <v>0.41666666666666702</v>
      </c>
      <c r="I344" s="24" t="str">
        <f>VLOOKUP(E344,fields,2)</f>
        <v>Pontelandolfo Club, Waterbury</v>
      </c>
      <c r="J344" s="73"/>
      <c r="M344" s="5" t="s">
        <v>143</v>
      </c>
      <c r="N344" s="5" t="s">
        <v>140</v>
      </c>
    </row>
    <row r="345" spans="1:14" ht="12.75" customHeight="1" thickBot="1" x14ac:dyDescent="0.4">
      <c r="A345" s="22">
        <v>342</v>
      </c>
      <c r="B345" s="22" t="s">
        <v>0</v>
      </c>
      <c r="C345" s="96"/>
      <c r="D345" s="26" t="s">
        <v>0</v>
      </c>
      <c r="E345" s="23"/>
      <c r="F345" s="24"/>
      <c r="G345" s="71"/>
      <c r="H345" s="94"/>
      <c r="I345" s="24"/>
      <c r="J345" s="73"/>
      <c r="M345" s="2"/>
      <c r="N345" s="2"/>
    </row>
    <row r="346" spans="1:14" ht="12.75" customHeight="1" thickTop="1" thickBot="1" x14ac:dyDescent="0.4">
      <c r="A346" s="22">
        <v>343</v>
      </c>
      <c r="B346" s="22">
        <v>9</v>
      </c>
      <c r="C346" s="96">
        <v>42911</v>
      </c>
      <c r="D346" s="32" t="s">
        <v>10</v>
      </c>
      <c r="E346" s="23" t="str">
        <f t="shared" ref="E346:F350" si="56">VLOOKUP(M346,Teams,2)</f>
        <v>CLINTON FC</v>
      </c>
      <c r="F346" s="24" t="str">
        <f t="shared" si="56"/>
        <v>SHELTON FC</v>
      </c>
      <c r="G346" s="71"/>
      <c r="H346" s="94">
        <f>VLOOKUP(E346,START_TIMES,2)</f>
        <v>0.41666666666666702</v>
      </c>
      <c r="I346" s="24" t="str">
        <f>VLOOKUP(E346,fields,2)</f>
        <v>Indian River Sports Complex, Clinton</v>
      </c>
      <c r="J346" s="73"/>
      <c r="M346" s="5" t="s">
        <v>97</v>
      </c>
      <c r="N346" s="5" t="s">
        <v>95</v>
      </c>
    </row>
    <row r="347" spans="1:14" ht="12.75" customHeight="1" thickTop="1" thickBot="1" x14ac:dyDescent="0.4">
      <c r="A347" s="22">
        <v>344</v>
      </c>
      <c r="B347" s="22">
        <v>9</v>
      </c>
      <c r="C347" s="96">
        <v>42911</v>
      </c>
      <c r="D347" s="32" t="s">
        <v>10</v>
      </c>
      <c r="E347" s="23" t="str">
        <f t="shared" si="56"/>
        <v>POLONEZ UNITED</v>
      </c>
      <c r="F347" s="24" t="str">
        <f t="shared" si="56"/>
        <v>DANBURY UNITED 30</v>
      </c>
      <c r="G347" s="71"/>
      <c r="H347" s="94">
        <f>VLOOKUP(E347,START_TIMES,2)</f>
        <v>0.375</v>
      </c>
      <c r="I347" s="24" t="str">
        <f>VLOOKUP(E347,fields,2)</f>
        <v>Cromwell MS, Cromwell</v>
      </c>
      <c r="J347" s="73"/>
      <c r="M347" s="5" t="s">
        <v>100</v>
      </c>
      <c r="N347" s="5" t="s">
        <v>96</v>
      </c>
    </row>
    <row r="348" spans="1:14" ht="12.75" customHeight="1" thickTop="1" thickBot="1" x14ac:dyDescent="0.4">
      <c r="A348" s="22">
        <v>345</v>
      </c>
      <c r="B348" s="22">
        <v>9</v>
      </c>
      <c r="C348" s="96">
        <v>42911</v>
      </c>
      <c r="D348" s="32" t="s">
        <v>10</v>
      </c>
      <c r="E348" s="23" t="str">
        <f t="shared" si="56"/>
        <v>VASCO DA GAMA 30</v>
      </c>
      <c r="F348" s="24" t="str">
        <f t="shared" si="56"/>
        <v>GREENWICH ARSENAL 30</v>
      </c>
      <c r="G348" s="71"/>
      <c r="H348" s="94">
        <f>VLOOKUP(E348,START_TIMES,2)</f>
        <v>0.33333333333333331</v>
      </c>
      <c r="I348" s="24" t="str">
        <f>VLOOKUP(E348,fields,2)</f>
        <v>Veterans Memorial Park, Bridgeport</v>
      </c>
      <c r="J348" s="73"/>
      <c r="M348" s="5" t="s">
        <v>101</v>
      </c>
      <c r="N348" s="5" t="s">
        <v>99</v>
      </c>
    </row>
    <row r="349" spans="1:14" ht="12.75" customHeight="1" thickTop="1" thickBot="1" x14ac:dyDescent="0.4">
      <c r="A349" s="22">
        <v>346</v>
      </c>
      <c r="B349" s="22">
        <v>9</v>
      </c>
      <c r="C349" s="96">
        <v>42911</v>
      </c>
      <c r="D349" s="32" t="s">
        <v>10</v>
      </c>
      <c r="E349" s="23" t="str">
        <f t="shared" si="56"/>
        <v>ECUACHAMOS FC</v>
      </c>
      <c r="F349" s="24" t="str">
        <f t="shared" si="56"/>
        <v>NORTH BRANFORD 30</v>
      </c>
      <c r="G349" s="71"/>
      <c r="H349" s="94">
        <v>0.33333333333333331</v>
      </c>
      <c r="I349" s="24" t="str">
        <f>VLOOKUP(E349,fields,2)</f>
        <v>Witek Park, Derby</v>
      </c>
      <c r="J349" s="73"/>
      <c r="M349" s="5" t="s">
        <v>93</v>
      </c>
      <c r="N349" s="5" t="s">
        <v>98</v>
      </c>
    </row>
    <row r="350" spans="1:14" ht="12.75" customHeight="1" thickTop="1" x14ac:dyDescent="0.35">
      <c r="A350" s="22">
        <v>347</v>
      </c>
      <c r="B350" s="22">
        <v>9</v>
      </c>
      <c r="C350" s="96">
        <v>42911</v>
      </c>
      <c r="D350" s="69" t="s">
        <v>10</v>
      </c>
      <c r="E350" s="23" t="str">
        <f t="shared" si="56"/>
        <v>MILFORD TUESDAY</v>
      </c>
      <c r="F350" s="24" t="str">
        <f t="shared" si="56"/>
        <v>NEWINGTON PORTUGUESE 30</v>
      </c>
      <c r="G350" s="71"/>
      <c r="H350" s="94">
        <f>VLOOKUP(E350,START_TIMES,2)</f>
        <v>0.33333333333333331</v>
      </c>
      <c r="I350" s="24" t="str">
        <f>VLOOKUP(E350,fields,2)</f>
        <v>Fred Wolfe Park, Orange</v>
      </c>
      <c r="J350" s="73"/>
      <c r="M350" s="5" t="s">
        <v>94</v>
      </c>
      <c r="N350" s="5" t="s">
        <v>92</v>
      </c>
    </row>
    <row r="351" spans="1:14" ht="12.75" customHeight="1" thickBot="1" x14ac:dyDescent="0.4">
      <c r="A351" s="22">
        <v>348</v>
      </c>
      <c r="B351" s="22" t="s">
        <v>0</v>
      </c>
      <c r="C351" s="96"/>
      <c r="D351" s="26" t="s">
        <v>0</v>
      </c>
      <c r="E351" s="23"/>
      <c r="F351" s="24"/>
      <c r="G351" s="71"/>
      <c r="H351" s="94"/>
      <c r="I351" s="24"/>
      <c r="J351" s="73"/>
      <c r="M351" s="5"/>
      <c r="N351" s="5"/>
    </row>
    <row r="352" spans="1:14" ht="12.75" customHeight="1" thickTop="1" thickBot="1" x14ac:dyDescent="0.4">
      <c r="A352" s="22">
        <v>349</v>
      </c>
      <c r="B352" s="22">
        <v>9</v>
      </c>
      <c r="C352" s="96">
        <v>42911</v>
      </c>
      <c r="D352" s="33" t="s">
        <v>175</v>
      </c>
      <c r="E352" s="23" t="str">
        <f t="shared" ref="E352:F356" si="57">VLOOKUP(M352,Teams,2)</f>
        <v>BYE</v>
      </c>
      <c r="F352" s="24" t="str">
        <f t="shared" si="57"/>
        <v>STAMFORD FC</v>
      </c>
      <c r="G352" s="71"/>
      <c r="H352" s="94">
        <f>VLOOKUP(E352,START_TIMES,2)</f>
        <v>0.41666666666666669</v>
      </c>
      <c r="I352" s="24" t="str">
        <f>VLOOKUP(E352,fields,2)</f>
        <v>--</v>
      </c>
      <c r="J352" s="73"/>
      <c r="M352" s="5" t="s">
        <v>150</v>
      </c>
      <c r="N352" s="5" t="s">
        <v>158</v>
      </c>
    </row>
    <row r="353" spans="1:14" ht="12.75" customHeight="1" thickTop="1" thickBot="1" x14ac:dyDescent="0.4">
      <c r="A353" s="22">
        <v>350</v>
      </c>
      <c r="B353" s="22">
        <v>9</v>
      </c>
      <c r="C353" s="96">
        <v>42911</v>
      </c>
      <c r="D353" s="33" t="s">
        <v>175</v>
      </c>
      <c r="E353" s="23" t="str">
        <f t="shared" si="57"/>
        <v>NEWTOWN SALTY DOGS</v>
      </c>
      <c r="F353" s="24" t="str">
        <f t="shared" si="57"/>
        <v>CASEUS NEW HAVEN FC</v>
      </c>
      <c r="G353" s="71"/>
      <c r="H353" s="94">
        <f>VLOOKUP(E353,START_TIMES,2)</f>
        <v>0.33333333333333331</v>
      </c>
      <c r="I353" s="24" t="str">
        <f>VLOOKUP(E353,fields,2)</f>
        <v>Treadwell Park, Newtown</v>
      </c>
      <c r="J353" s="73"/>
      <c r="M353" s="5" t="s">
        <v>157</v>
      </c>
      <c r="N353" s="5" t="s">
        <v>151</v>
      </c>
    </row>
    <row r="354" spans="1:14" ht="12.75" customHeight="1" thickTop="1" thickBot="1" x14ac:dyDescent="0.4">
      <c r="A354" s="22">
        <v>351</v>
      </c>
      <c r="B354" s="22">
        <v>9</v>
      </c>
      <c r="C354" s="96">
        <v>42911</v>
      </c>
      <c r="D354" s="33" t="s">
        <v>175</v>
      </c>
      <c r="E354" s="23" t="str">
        <f t="shared" si="57"/>
        <v>WATERTOWN GEEZERS</v>
      </c>
      <c r="F354" s="24" t="str">
        <f t="shared" si="57"/>
        <v>HENRY  REID FC 30</v>
      </c>
      <c r="G354" s="71"/>
      <c r="H354" s="94">
        <f>VLOOKUP(E354,START_TIMES,2)</f>
        <v>0.41666666666666702</v>
      </c>
      <c r="I354" s="24" t="str">
        <f>VLOOKUP(E354,fields,2)</f>
        <v>Swift School, Watertown</v>
      </c>
      <c r="J354" s="73"/>
      <c r="M354" s="5" t="s">
        <v>159</v>
      </c>
      <c r="N354" s="5" t="s">
        <v>153</v>
      </c>
    </row>
    <row r="355" spans="1:14" ht="12.75" customHeight="1" thickTop="1" thickBot="1" x14ac:dyDescent="0.4">
      <c r="A355" s="22">
        <v>352</v>
      </c>
      <c r="B355" s="22">
        <v>9</v>
      </c>
      <c r="C355" s="96">
        <v>42911</v>
      </c>
      <c r="D355" s="33" t="s">
        <v>175</v>
      </c>
      <c r="E355" s="23" t="str">
        <f t="shared" si="57"/>
        <v>CLUB NAPOLI 30</v>
      </c>
      <c r="F355" s="24" t="str">
        <f t="shared" si="57"/>
        <v>NAUGATUCK FUSION</v>
      </c>
      <c r="G355" s="71"/>
      <c r="H355" s="94">
        <f>VLOOKUP(E355,START_TIMES,2)</f>
        <v>0.41666666666666702</v>
      </c>
      <c r="I355" s="24" t="str">
        <f>VLOOKUP(E355,fields,2)</f>
        <v>Quinnipiac Park, Cheshire</v>
      </c>
      <c r="J355" s="73"/>
      <c r="M355" s="5" t="s">
        <v>152</v>
      </c>
      <c r="N355" s="5" t="s">
        <v>156</v>
      </c>
    </row>
    <row r="356" spans="1:14" ht="12.75" customHeight="1" thickTop="1" x14ac:dyDescent="0.35">
      <c r="A356" s="22">
        <v>353</v>
      </c>
      <c r="B356" s="22">
        <v>9</v>
      </c>
      <c r="C356" s="96">
        <v>42911</v>
      </c>
      <c r="D356" s="66" t="s">
        <v>175</v>
      </c>
      <c r="E356" s="23" t="str">
        <f t="shared" si="57"/>
        <v>LITCHFIELD COUNTY BLUES</v>
      </c>
      <c r="F356" s="24" t="str">
        <f t="shared" si="57"/>
        <v>MILFORD AMIGOS</v>
      </c>
      <c r="G356" s="71"/>
      <c r="H356" s="94">
        <f>VLOOKUP(E356,START_TIMES,2)</f>
        <v>0.41666666666666702</v>
      </c>
      <c r="I356" s="24" t="str">
        <f>VLOOKUP(E356,fields,2)</f>
        <v>Whittlesey Harrison, Morris</v>
      </c>
      <c r="J356" s="73"/>
      <c r="M356" s="5" t="s">
        <v>154</v>
      </c>
      <c r="N356" s="5" t="s">
        <v>155</v>
      </c>
    </row>
    <row r="357" spans="1:14" ht="12.75" customHeight="1" thickBot="1" x14ac:dyDescent="0.4">
      <c r="A357" s="22">
        <v>354</v>
      </c>
      <c r="B357" s="22" t="s">
        <v>0</v>
      </c>
      <c r="C357" s="96"/>
      <c r="D357" s="26" t="s">
        <v>0</v>
      </c>
      <c r="E357" s="23"/>
      <c r="F357" s="24"/>
      <c r="G357" s="71"/>
      <c r="H357" s="94"/>
      <c r="I357" s="24"/>
      <c r="J357" s="73"/>
      <c r="M357" s="2"/>
      <c r="N357" s="2"/>
    </row>
    <row r="358" spans="1:14" ht="12.75" customHeight="1" thickTop="1" thickBot="1" x14ac:dyDescent="0.4">
      <c r="A358" s="22">
        <v>355</v>
      </c>
      <c r="B358" s="22">
        <v>9</v>
      </c>
      <c r="C358" s="96">
        <v>42911</v>
      </c>
      <c r="D358" s="34" t="s">
        <v>11</v>
      </c>
      <c r="E358" s="23" t="str">
        <f t="shared" ref="E358:F362" si="58">VLOOKUP(M358,Teams,2)</f>
        <v>CHESHIRE AZZURRI 40</v>
      </c>
      <c r="F358" s="24" t="str">
        <f t="shared" si="58"/>
        <v>WATERBURY ALBANIANS</v>
      </c>
      <c r="G358" s="71"/>
      <c r="H358" s="94">
        <v>0.33333333333333331</v>
      </c>
      <c r="I358" s="24" t="str">
        <f>VLOOKUP(E358,fields,2)</f>
        <v>Quinnipiac Park, Cheshire</v>
      </c>
      <c r="J358" s="73"/>
      <c r="M358" s="5" t="s">
        <v>160</v>
      </c>
      <c r="N358" s="5" t="s">
        <v>108</v>
      </c>
    </row>
    <row r="359" spans="1:14" ht="12.75" customHeight="1" thickTop="1" thickBot="1" x14ac:dyDescent="0.4">
      <c r="A359" s="22">
        <v>356</v>
      </c>
      <c r="B359" s="22">
        <v>9</v>
      </c>
      <c r="C359" s="96">
        <v>42911</v>
      </c>
      <c r="D359" s="34" t="s">
        <v>11</v>
      </c>
      <c r="E359" s="23" t="str">
        <f t="shared" si="58"/>
        <v>VASCO DA GAMA 40</v>
      </c>
      <c r="F359" s="24" t="str">
        <f t="shared" si="58"/>
        <v>DANBURY UNITED 40</v>
      </c>
      <c r="G359" s="71"/>
      <c r="H359" s="94">
        <f>VLOOKUP(E359,START_TIMES,2)</f>
        <v>0.41666666666666702</v>
      </c>
      <c r="I359" s="24" t="str">
        <f>VLOOKUP(E359,fields,2)</f>
        <v>Veterans Memorial Park, Bridgeport</v>
      </c>
      <c r="J359" s="73"/>
      <c r="M359" s="5" t="s">
        <v>107</v>
      </c>
      <c r="N359" s="5" t="s">
        <v>161</v>
      </c>
    </row>
    <row r="360" spans="1:14" ht="12.75" customHeight="1" thickTop="1" thickBot="1" x14ac:dyDescent="0.4">
      <c r="A360" s="22">
        <v>357</v>
      </c>
      <c r="B360" s="22">
        <v>9</v>
      </c>
      <c r="C360" s="96">
        <v>42911</v>
      </c>
      <c r="D360" s="34" t="s">
        <v>11</v>
      </c>
      <c r="E360" s="23" t="str">
        <f t="shared" si="58"/>
        <v xml:space="preserve">WILTON WARRIORS </v>
      </c>
      <c r="F360" s="24" t="str">
        <f t="shared" si="58"/>
        <v>GREENWICH PUMAS</v>
      </c>
      <c r="G360" s="71"/>
      <c r="H360" s="94">
        <f>VLOOKUP(E360,START_TIMES,2)</f>
        <v>0.41666666666666702</v>
      </c>
      <c r="I360" s="24" t="str">
        <f>VLOOKUP(E360,fields,2)</f>
        <v>Lilly Field, Wilton</v>
      </c>
      <c r="J360" s="73"/>
      <c r="M360" s="5" t="s">
        <v>109</v>
      </c>
      <c r="N360" s="5" t="s">
        <v>163</v>
      </c>
    </row>
    <row r="361" spans="1:14" ht="12.75" customHeight="1" thickTop="1" thickBot="1" x14ac:dyDescent="0.4">
      <c r="A361" s="22">
        <v>358</v>
      </c>
      <c r="B361" s="22">
        <v>9</v>
      </c>
      <c r="C361" s="96">
        <v>42911</v>
      </c>
      <c r="D361" s="34" t="s">
        <v>11</v>
      </c>
      <c r="E361" s="23" t="str">
        <f t="shared" si="58"/>
        <v>FAIRFIELD GAC</v>
      </c>
      <c r="F361" s="24" t="str">
        <f t="shared" si="58"/>
        <v>STORM FC</v>
      </c>
      <c r="G361" s="71"/>
      <c r="H361" s="94">
        <f>VLOOKUP(E361,START_TIMES,2)</f>
        <v>0.41666666666666702</v>
      </c>
      <c r="I361" s="24" t="str">
        <f>VLOOKUP(E361,fields,2)</f>
        <v>Ludlowe HS, Fairfield</v>
      </c>
      <c r="J361" s="73"/>
      <c r="M361" s="5" t="s">
        <v>162</v>
      </c>
      <c r="N361" s="5" t="s">
        <v>106</v>
      </c>
    </row>
    <row r="362" spans="1:14" ht="12.75" customHeight="1" thickTop="1" x14ac:dyDescent="0.35">
      <c r="A362" s="22">
        <v>359</v>
      </c>
      <c r="B362" s="22">
        <v>9</v>
      </c>
      <c r="C362" s="96">
        <v>42911</v>
      </c>
      <c r="D362" s="65" t="s">
        <v>11</v>
      </c>
      <c r="E362" s="23" t="str">
        <f t="shared" si="58"/>
        <v>NORWALK MARINERS</v>
      </c>
      <c r="F362" s="24" t="str">
        <f t="shared" si="58"/>
        <v>RIDGEFIELD KICKS</v>
      </c>
      <c r="G362" s="71"/>
      <c r="H362" s="94">
        <f>VLOOKUP(E362,START_TIMES,2)</f>
        <v>0.41666666666666702</v>
      </c>
      <c r="I362" s="24" t="str">
        <f>VLOOKUP(E362,fields,2)</f>
        <v>Nathan Hale MS, Norwalk</v>
      </c>
      <c r="J362" s="73"/>
      <c r="M362" s="5" t="s">
        <v>104</v>
      </c>
      <c r="N362" s="5" t="s">
        <v>105</v>
      </c>
    </row>
    <row r="363" spans="1:14" ht="12.75" customHeight="1" thickBot="1" x14ac:dyDescent="0.4">
      <c r="A363" s="22">
        <v>360</v>
      </c>
      <c r="B363" s="22" t="s">
        <v>0</v>
      </c>
      <c r="C363" s="96"/>
      <c r="D363" s="26" t="s">
        <v>0</v>
      </c>
      <c r="E363" s="23"/>
      <c r="F363" s="24"/>
      <c r="G363" s="71"/>
      <c r="H363" s="94"/>
      <c r="I363" s="24"/>
      <c r="J363" s="73"/>
      <c r="M363" s="2"/>
      <c r="N363" s="2"/>
    </row>
    <row r="364" spans="1:14" ht="12.75" customHeight="1" thickTop="1" thickBot="1" x14ac:dyDescent="0.4">
      <c r="A364" s="22">
        <v>361</v>
      </c>
      <c r="B364" s="22">
        <v>9</v>
      </c>
      <c r="C364" s="96">
        <v>42911</v>
      </c>
      <c r="D364" s="35" t="s">
        <v>12</v>
      </c>
      <c r="E364" s="23" t="str">
        <f t="shared" ref="E364:F368" si="59">VLOOKUP(M364,Teams,2)</f>
        <v>DERBY QUITUS</v>
      </c>
      <c r="F364" s="24" t="str">
        <f t="shared" si="59"/>
        <v>SOUTHEAST ROVERS</v>
      </c>
      <c r="G364" s="71"/>
      <c r="H364" s="94">
        <f>VLOOKUP(E364,START_TIMES,2)</f>
        <v>0.41666666666666702</v>
      </c>
      <c r="I364" s="24" t="str">
        <f>VLOOKUP(E364,fields,2)</f>
        <v>Witek Park, Derby</v>
      </c>
      <c r="J364" s="73"/>
      <c r="M364" s="5" t="s">
        <v>110</v>
      </c>
      <c r="N364" s="5" t="s">
        <v>118</v>
      </c>
    </row>
    <row r="365" spans="1:14" ht="12.75" customHeight="1" thickTop="1" thickBot="1" x14ac:dyDescent="0.4">
      <c r="A365" s="22">
        <v>362</v>
      </c>
      <c r="B365" s="22">
        <v>9</v>
      </c>
      <c r="C365" s="96">
        <v>42911</v>
      </c>
      <c r="D365" s="35" t="s">
        <v>12</v>
      </c>
      <c r="E365" s="23" t="str">
        <f t="shared" si="59"/>
        <v xml:space="preserve">NORWALK SPORT COLOMBIA </v>
      </c>
      <c r="F365" s="24" t="str">
        <f t="shared" si="59"/>
        <v>GREENWICH ARSENAL 40</v>
      </c>
      <c r="G365" s="71"/>
      <c r="H365" s="94">
        <v>0.33333333333333331</v>
      </c>
      <c r="I365" s="24" t="str">
        <f>VLOOKUP(E365,fields,2)</f>
        <v>Nathan Hale MS, Norwalk</v>
      </c>
      <c r="J365" s="73"/>
      <c r="M365" s="5" t="s">
        <v>117</v>
      </c>
      <c r="N365" s="5" t="s">
        <v>111</v>
      </c>
    </row>
    <row r="366" spans="1:14" ht="12.75" customHeight="1" thickTop="1" thickBot="1" x14ac:dyDescent="0.4">
      <c r="A366" s="22">
        <v>363</v>
      </c>
      <c r="B366" s="22">
        <v>9</v>
      </c>
      <c r="C366" s="96">
        <v>42911</v>
      </c>
      <c r="D366" s="35" t="s">
        <v>12</v>
      </c>
      <c r="E366" s="23" t="str">
        <f t="shared" si="59"/>
        <v>STAMFORD UNITED</v>
      </c>
      <c r="F366" s="24" t="str">
        <f t="shared" si="59"/>
        <v>GUILFORD BELL CURVE</v>
      </c>
      <c r="G366" s="71"/>
      <c r="H366" s="94">
        <f>VLOOKUP(E366,START_TIMES,2)</f>
        <v>0.41666666666666702</v>
      </c>
      <c r="I366" s="24" t="str">
        <f>VLOOKUP(E366,fields,2)</f>
        <v>West Beach Fields, Stamford</v>
      </c>
      <c r="J366" s="73"/>
      <c r="M366" s="5" t="s">
        <v>119</v>
      </c>
      <c r="N366" s="5" t="s">
        <v>113</v>
      </c>
    </row>
    <row r="367" spans="1:14" ht="12.75" customHeight="1" thickTop="1" thickBot="1" x14ac:dyDescent="0.4">
      <c r="A367" s="22">
        <v>364</v>
      </c>
      <c r="B367" s="22">
        <v>9</v>
      </c>
      <c r="C367" s="96">
        <v>42911</v>
      </c>
      <c r="D367" s="35" t="s">
        <v>12</v>
      </c>
      <c r="E367" s="23" t="str">
        <f t="shared" si="59"/>
        <v>GREENWICH GUNNERS 40</v>
      </c>
      <c r="F367" s="24" t="str">
        <f t="shared" si="59"/>
        <v>NEWINGTON PORTUGUESE 40</v>
      </c>
      <c r="G367" s="71"/>
      <c r="H367" s="94">
        <f>VLOOKUP(E367,START_TIMES,2)</f>
        <v>0.41666666666666702</v>
      </c>
      <c r="I367" s="24" t="str">
        <f>VLOOKUP(E367,fields,2)</f>
        <v>tbd</v>
      </c>
      <c r="J367" s="73"/>
      <c r="M367" s="5" t="s">
        <v>112</v>
      </c>
      <c r="N367" s="5" t="s">
        <v>116</v>
      </c>
    </row>
    <row r="368" spans="1:14" ht="12.75" customHeight="1" thickTop="1" x14ac:dyDescent="0.35">
      <c r="A368" s="22">
        <v>365</v>
      </c>
      <c r="B368" s="22">
        <v>9</v>
      </c>
      <c r="C368" s="96">
        <v>42911</v>
      </c>
      <c r="D368" s="64" t="s">
        <v>12</v>
      </c>
      <c r="E368" s="23" t="str">
        <f t="shared" si="59"/>
        <v xml:space="preserve">GUILFORD CELTIC </v>
      </c>
      <c r="F368" s="24" t="str">
        <f t="shared" si="59"/>
        <v>NEW HAVEN AMERICANS</v>
      </c>
      <c r="G368" s="71"/>
      <c r="H368" s="94">
        <f>VLOOKUP(E368,START_TIMES,2)</f>
        <v>0.41666666666666702</v>
      </c>
      <c r="I368" s="24" t="str">
        <f>VLOOKUP(E368,fields,2)</f>
        <v>Bittner Park, Guilford</v>
      </c>
      <c r="J368" s="73"/>
      <c r="M368" s="5" t="s">
        <v>114</v>
      </c>
      <c r="N368" s="5" t="s">
        <v>115</v>
      </c>
    </row>
    <row r="369" spans="1:14" ht="12.75" customHeight="1" thickBot="1" x14ac:dyDescent="0.4">
      <c r="A369" s="22">
        <v>366</v>
      </c>
      <c r="B369" s="22" t="s">
        <v>0</v>
      </c>
      <c r="C369" s="96"/>
      <c r="D369" s="26" t="s">
        <v>0</v>
      </c>
      <c r="E369" s="23"/>
      <c r="F369" s="24"/>
      <c r="G369" s="71"/>
      <c r="H369" s="94"/>
      <c r="I369" s="24"/>
      <c r="J369" s="73"/>
      <c r="M369" s="5"/>
      <c r="N369" s="5"/>
    </row>
    <row r="370" spans="1:14" ht="12.75" customHeight="1" thickTop="1" thickBot="1" x14ac:dyDescent="0.4">
      <c r="A370" s="22">
        <v>367</v>
      </c>
      <c r="B370" s="22">
        <v>9</v>
      </c>
      <c r="C370" s="96">
        <v>42911</v>
      </c>
      <c r="D370" s="36" t="s">
        <v>13</v>
      </c>
      <c r="E370" s="23" t="str">
        <f t="shared" ref="E370:F374" si="60">VLOOKUP(M370,Teams,2)</f>
        <v xml:space="preserve">CHESHIRE UNITED </v>
      </c>
      <c r="F370" s="24" t="str">
        <f t="shared" si="60"/>
        <v>WALLINGFORD MORELIA</v>
      </c>
      <c r="G370" s="71"/>
      <c r="H370" s="94">
        <v>0.33333333333333331</v>
      </c>
      <c r="I370" s="24" t="str">
        <f>VLOOKUP(E370,fields,2)</f>
        <v>Quinnipiac Park, Cheshire</v>
      </c>
      <c r="J370" s="73"/>
      <c r="M370" s="5" t="s">
        <v>120</v>
      </c>
      <c r="N370" s="5" t="s">
        <v>128</v>
      </c>
    </row>
    <row r="371" spans="1:14" ht="12.75" customHeight="1" thickTop="1" thickBot="1" x14ac:dyDescent="0.4">
      <c r="A371" s="22">
        <v>368</v>
      </c>
      <c r="B371" s="22">
        <v>9</v>
      </c>
      <c r="C371" s="96">
        <v>42911</v>
      </c>
      <c r="D371" s="36" t="s">
        <v>13</v>
      </c>
      <c r="E371" s="23" t="str">
        <f t="shared" si="60"/>
        <v>STAMFORD CITY</v>
      </c>
      <c r="F371" s="24" t="str">
        <f t="shared" si="60"/>
        <v>ELI'S FC</v>
      </c>
      <c r="G371" s="71"/>
      <c r="H371" s="94">
        <v>0.33333333333333331</v>
      </c>
      <c r="I371" s="24" t="str">
        <f>VLOOKUP(E371,fields,2)</f>
        <v>West Beach Fields, Stamford</v>
      </c>
      <c r="J371" s="73"/>
      <c r="M371" s="5" t="s">
        <v>127</v>
      </c>
      <c r="N371" s="5" t="s">
        <v>121</v>
      </c>
    </row>
    <row r="372" spans="1:14" ht="12.75" customHeight="1" thickTop="1" thickBot="1" x14ac:dyDescent="0.4">
      <c r="A372" s="22">
        <v>369</v>
      </c>
      <c r="B372" s="22">
        <v>9</v>
      </c>
      <c r="C372" s="96">
        <v>42911</v>
      </c>
      <c r="D372" s="36" t="s">
        <v>13</v>
      </c>
      <c r="E372" s="23" t="str">
        <f t="shared" si="60"/>
        <v>WILTON WOLVES</v>
      </c>
      <c r="F372" s="24" t="str">
        <f t="shared" si="60"/>
        <v>HENRY  REID FC 40</v>
      </c>
      <c r="G372" s="71"/>
      <c r="H372" s="94">
        <f>VLOOKUP(E372,START_TIMES,2)</f>
        <v>0.41666666666666702</v>
      </c>
      <c r="I372" s="24" t="str">
        <f>VLOOKUP(E372,fields,2)</f>
        <v>Middlebrook School, Wilton</v>
      </c>
      <c r="J372" s="73"/>
      <c r="M372" s="5" t="s">
        <v>129</v>
      </c>
      <c r="N372" s="5" t="s">
        <v>123</v>
      </c>
    </row>
    <row r="373" spans="1:14" ht="12.75" customHeight="1" thickTop="1" thickBot="1" x14ac:dyDescent="0.4">
      <c r="A373" s="22">
        <v>370</v>
      </c>
      <c r="B373" s="22">
        <v>9</v>
      </c>
      <c r="C373" s="96">
        <v>42911</v>
      </c>
      <c r="D373" s="36" t="s">
        <v>13</v>
      </c>
      <c r="E373" s="23" t="str">
        <f t="shared" si="60"/>
        <v>HAMDEN UNITED</v>
      </c>
      <c r="F373" s="24" t="str">
        <f t="shared" si="60"/>
        <v>PAN ZONES</v>
      </c>
      <c r="G373" s="71"/>
      <c r="H373" s="94">
        <f>VLOOKUP(E373,START_TIMES,2)</f>
        <v>0.41666666666666702</v>
      </c>
      <c r="I373" s="24" t="str">
        <f>VLOOKUP(E373,fields,2)</f>
        <v>Hamden MS, Hamden</v>
      </c>
      <c r="J373" s="73"/>
      <c r="M373" s="5" t="s">
        <v>122</v>
      </c>
      <c r="N373" s="5" t="s">
        <v>126</v>
      </c>
    </row>
    <row r="374" spans="1:14" ht="12.75" customHeight="1" thickTop="1" x14ac:dyDescent="0.35">
      <c r="A374" s="22">
        <v>371</v>
      </c>
      <c r="B374" s="22">
        <v>9</v>
      </c>
      <c r="C374" s="96">
        <v>42911</v>
      </c>
      <c r="D374" s="67" t="s">
        <v>13</v>
      </c>
      <c r="E374" s="23" t="str">
        <f t="shared" si="60"/>
        <v>NORTH BRANFORD 40</v>
      </c>
      <c r="F374" s="24" t="str">
        <f t="shared" si="60"/>
        <v>NORTH HAVEN SC</v>
      </c>
      <c r="G374" s="71"/>
      <c r="H374" s="94">
        <f>VLOOKUP(E374,START_TIMES,2)</f>
        <v>0.41666666666666702</v>
      </c>
      <c r="I374" s="24" t="str">
        <f>VLOOKUP(E374,fields,2)</f>
        <v>Coginchaug HS, Durham</v>
      </c>
      <c r="J374" s="73"/>
      <c r="M374" s="5" t="s">
        <v>124</v>
      </c>
      <c r="N374" s="5" t="s">
        <v>125</v>
      </c>
    </row>
    <row r="375" spans="1:14" ht="12.75" customHeight="1" thickBot="1" x14ac:dyDescent="0.4">
      <c r="A375" s="22">
        <v>372</v>
      </c>
      <c r="B375" s="22" t="s">
        <v>0</v>
      </c>
      <c r="C375" s="96"/>
      <c r="D375" s="26" t="s">
        <v>0</v>
      </c>
      <c r="E375" s="23"/>
      <c r="F375" s="24"/>
      <c r="G375" s="71"/>
      <c r="H375" s="94"/>
      <c r="I375" s="24"/>
      <c r="J375" s="73"/>
      <c r="M375" s="2"/>
      <c r="N375" s="2"/>
    </row>
    <row r="376" spans="1:14" ht="12.75" customHeight="1" thickTop="1" thickBot="1" x14ac:dyDescent="0.4">
      <c r="A376" s="22">
        <v>373</v>
      </c>
      <c r="B376" s="22">
        <v>9</v>
      </c>
      <c r="C376" s="96">
        <v>42911</v>
      </c>
      <c r="D376" s="27" t="s">
        <v>102</v>
      </c>
      <c r="E376" s="23" t="str">
        <f t="shared" ref="E376:F380" si="61">VLOOKUP(M376,Teams,2)</f>
        <v>CHESHIRE AZZURRI 50</v>
      </c>
      <c r="F376" s="24" t="str">
        <f t="shared" si="61"/>
        <v>POLONIA FALCON STARS FC</v>
      </c>
      <c r="G376" s="71"/>
      <c r="H376" s="94">
        <f>VLOOKUP(E376,START_TIMES,2)</f>
        <v>0.41666666666666669</v>
      </c>
      <c r="I376" s="24" t="str">
        <f>VLOOKUP(E376,fields,2)</f>
        <v>Quinnipiac Park, Cheshire</v>
      </c>
      <c r="J376" s="73"/>
      <c r="M376" s="5" t="s">
        <v>130</v>
      </c>
      <c r="N376" s="5" t="s">
        <v>142</v>
      </c>
    </row>
    <row r="377" spans="1:14" ht="12.75" customHeight="1" thickTop="1" thickBot="1" x14ac:dyDescent="0.4">
      <c r="A377" s="22">
        <v>374</v>
      </c>
      <c r="B377" s="22">
        <v>9</v>
      </c>
      <c r="C377" s="96">
        <v>42911</v>
      </c>
      <c r="D377" s="27" t="s">
        <v>102</v>
      </c>
      <c r="E377" s="23" t="str">
        <f t="shared" si="61"/>
        <v>NEW BRITAIN FALCONS FC</v>
      </c>
      <c r="F377" s="24" t="str">
        <f t="shared" si="61"/>
        <v>CLUB NAPOLI 50</v>
      </c>
      <c r="G377" s="71"/>
      <c r="H377" s="94">
        <f>VLOOKUP(E377,START_TIMES,2)</f>
        <v>0.41666666666666702</v>
      </c>
      <c r="I377" s="24" t="str">
        <f>VLOOKUP(E377,fields,2)</f>
        <v>Falcon Field, New Britain</v>
      </c>
      <c r="J377" s="73"/>
      <c r="M377" s="5" t="s">
        <v>141</v>
      </c>
      <c r="N377" s="5" t="s">
        <v>131</v>
      </c>
    </row>
    <row r="378" spans="1:14" ht="12.75" customHeight="1" thickTop="1" thickBot="1" x14ac:dyDescent="0.4">
      <c r="A378" s="22">
        <v>375</v>
      </c>
      <c r="B378" s="22">
        <v>9</v>
      </c>
      <c r="C378" s="96">
        <v>42911</v>
      </c>
      <c r="D378" s="27" t="s">
        <v>102</v>
      </c>
      <c r="E378" s="23" t="str">
        <f t="shared" si="61"/>
        <v>VASCO DA GAMA 50</v>
      </c>
      <c r="F378" s="24" t="str">
        <f t="shared" si="61"/>
        <v xml:space="preserve">GLASTONBURY CELTIC </v>
      </c>
      <c r="G378" s="71"/>
      <c r="H378" s="94">
        <f>VLOOKUP(E378,START_TIMES,2)</f>
        <v>0.41666666666666702</v>
      </c>
      <c r="I378" s="24" t="str">
        <f>VLOOKUP(E378,fields,2)</f>
        <v>Veterans Memorial Park, Bridgeport</v>
      </c>
      <c r="J378" s="73"/>
      <c r="M378" s="5" t="s">
        <v>144</v>
      </c>
      <c r="N378" s="5" t="s">
        <v>133</v>
      </c>
    </row>
    <row r="379" spans="1:14" ht="12.75" customHeight="1" thickTop="1" thickBot="1" x14ac:dyDescent="0.4">
      <c r="A379" s="22">
        <v>376</v>
      </c>
      <c r="B379" s="22">
        <v>9</v>
      </c>
      <c r="C379" s="96">
        <v>42911</v>
      </c>
      <c r="D379" s="27" t="s">
        <v>102</v>
      </c>
      <c r="E379" s="23" t="str">
        <f t="shared" si="61"/>
        <v>DARIEN BLUE WAVE</v>
      </c>
      <c r="F379" s="24" t="str">
        <f t="shared" si="61"/>
        <v>HARTFORD CAVALIERS</v>
      </c>
      <c r="G379" s="71"/>
      <c r="H379" s="94">
        <f>VLOOKUP(E379,START_TIMES,2)</f>
        <v>0.375</v>
      </c>
      <c r="I379" s="24" t="str">
        <f>VLOOKUP(E379,fields,2)</f>
        <v>Middlesex MS (Lower), Darien</v>
      </c>
      <c r="J379" s="73"/>
      <c r="M379" s="5" t="s">
        <v>132</v>
      </c>
      <c r="N379" s="5" t="s">
        <v>138</v>
      </c>
    </row>
    <row r="380" spans="1:14" ht="12.75" customHeight="1" thickTop="1" x14ac:dyDescent="0.35">
      <c r="A380" s="22">
        <v>377</v>
      </c>
      <c r="B380" s="22">
        <v>9</v>
      </c>
      <c r="C380" s="96">
        <v>42911</v>
      </c>
      <c r="D380" s="63" t="s">
        <v>102</v>
      </c>
      <c r="E380" s="23" t="str">
        <f t="shared" si="61"/>
        <v>GREENWICH GUNNERS 50</v>
      </c>
      <c r="F380" s="24" t="str">
        <f t="shared" si="61"/>
        <v>GUILFORD BLACK EAGLES</v>
      </c>
      <c r="G380" s="71"/>
      <c r="H380" s="94">
        <f>VLOOKUP(E380,START_TIMES,2)</f>
        <v>0.41666666666666702</v>
      </c>
      <c r="I380" s="24" t="str">
        <f>VLOOKUP(E380,fields,2)</f>
        <v>tbd</v>
      </c>
      <c r="J380" s="73"/>
      <c r="M380" s="5" t="s">
        <v>134</v>
      </c>
      <c r="N380" s="5" t="s">
        <v>136</v>
      </c>
    </row>
    <row r="381" spans="1:14" ht="12.75" customHeight="1" thickBot="1" x14ac:dyDescent="0.4">
      <c r="A381" s="22">
        <v>378</v>
      </c>
      <c r="B381" s="22" t="s">
        <v>0</v>
      </c>
      <c r="C381" s="96"/>
      <c r="D381" s="26" t="s">
        <v>0</v>
      </c>
      <c r="E381" s="23"/>
      <c r="F381" s="24"/>
      <c r="G381" s="71"/>
      <c r="H381" s="94"/>
      <c r="I381" s="24"/>
      <c r="J381" s="73"/>
      <c r="M381" s="2"/>
      <c r="N381" s="2"/>
    </row>
    <row r="382" spans="1:14" ht="12.75" customHeight="1" thickTop="1" thickBot="1" x14ac:dyDescent="0.4">
      <c r="A382" s="22">
        <v>379</v>
      </c>
      <c r="B382" s="22">
        <v>9</v>
      </c>
      <c r="C382" s="96">
        <v>42911</v>
      </c>
      <c r="D382" s="37" t="s">
        <v>103</v>
      </c>
      <c r="E382" s="23" t="str">
        <f t="shared" ref="E382:F386" si="62">VLOOKUP(M382,Teams,2)</f>
        <v>EAST HAVEN SC</v>
      </c>
      <c r="F382" s="24" t="str">
        <f t="shared" si="62"/>
        <v>WATERBURY PONTES</v>
      </c>
      <c r="G382" s="71"/>
      <c r="H382" s="94">
        <f>VLOOKUP(E382,START_TIMES,2)</f>
        <v>0.41666666666666702</v>
      </c>
      <c r="I382" s="24" t="str">
        <f>VLOOKUP(E382,fields,2)</f>
        <v>Moulthrop Field, East Haven</v>
      </c>
      <c r="J382" s="73"/>
      <c r="M382" s="5" t="s">
        <v>146</v>
      </c>
      <c r="N382" s="5" t="s">
        <v>143</v>
      </c>
    </row>
    <row r="383" spans="1:14" ht="12.75" customHeight="1" thickTop="1" thickBot="1" x14ac:dyDescent="0.4">
      <c r="A383" s="22">
        <v>380</v>
      </c>
      <c r="B383" s="22">
        <v>9</v>
      </c>
      <c r="C383" s="96">
        <v>42911</v>
      </c>
      <c r="D383" s="37" t="s">
        <v>103</v>
      </c>
      <c r="E383" s="23" t="str">
        <f t="shared" si="62"/>
        <v>SOUTHBURY BOOMERS</v>
      </c>
      <c r="F383" s="24" t="str">
        <f t="shared" si="62"/>
        <v>FARMINGTON WHITE OWLS</v>
      </c>
      <c r="G383" s="71"/>
      <c r="H383" s="94">
        <f>VLOOKUP(E383,START_TIMES,2)</f>
        <v>0.41666666666666702</v>
      </c>
      <c r="I383" s="24" t="str">
        <f>VLOOKUP(E383,fields,2)</f>
        <v>Settlers Park, Southbury</v>
      </c>
      <c r="J383" s="73"/>
      <c r="M383" s="5" t="s">
        <v>140</v>
      </c>
      <c r="N383" s="5" t="s">
        <v>147</v>
      </c>
    </row>
    <row r="384" spans="1:14" ht="12.75" customHeight="1" thickTop="1" thickBot="1" x14ac:dyDescent="0.4">
      <c r="A384" s="22">
        <v>381</v>
      </c>
      <c r="B384" s="22">
        <v>9</v>
      </c>
      <c r="C384" s="96">
        <v>42911</v>
      </c>
      <c r="D384" s="37" t="s">
        <v>103</v>
      </c>
      <c r="E384" s="23" t="str">
        <f t="shared" si="62"/>
        <v>WEST HAVEN GRAYS</v>
      </c>
      <c r="F384" s="24" t="str">
        <f t="shared" si="62"/>
        <v>GREENWICH PUMAS LEGENDS</v>
      </c>
      <c r="G384" s="71"/>
      <c r="H384" s="94">
        <f>VLOOKUP(E384,START_TIMES,2)</f>
        <v>0.41666666666666702</v>
      </c>
      <c r="I384" s="24" t="str">
        <f>VLOOKUP(E384,fields,2)</f>
        <v>Pagels Field, West Haven</v>
      </c>
      <c r="J384" s="73"/>
      <c r="M384" s="5" t="s">
        <v>145</v>
      </c>
      <c r="N384" s="5" t="s">
        <v>149</v>
      </c>
    </row>
    <row r="385" spans="1:14" ht="12.75" customHeight="1" thickTop="1" thickBot="1" x14ac:dyDescent="0.4">
      <c r="A385" s="22">
        <v>382</v>
      </c>
      <c r="B385" s="22">
        <v>9</v>
      </c>
      <c r="C385" s="96">
        <v>42911</v>
      </c>
      <c r="D385" s="37" t="s">
        <v>103</v>
      </c>
      <c r="E385" s="23" t="str">
        <f t="shared" si="62"/>
        <v>GREENWICH ARSENAL 50</v>
      </c>
      <c r="F385" s="24" t="str">
        <f t="shared" si="62"/>
        <v>NORTH BRANFORD LEGENDS</v>
      </c>
      <c r="G385" s="71"/>
      <c r="H385" s="94">
        <f>VLOOKUP(E385,START_TIMES,2)</f>
        <v>0.41666666666666702</v>
      </c>
      <c r="I385" s="24" t="str">
        <f>VLOOKUP(E385,fields,2)</f>
        <v>tbd</v>
      </c>
      <c r="J385" s="73"/>
      <c r="M385" s="5" t="s">
        <v>148</v>
      </c>
      <c r="N385" s="5" t="s">
        <v>139</v>
      </c>
    </row>
    <row r="386" spans="1:14" ht="12.75" customHeight="1" thickTop="1" x14ac:dyDescent="0.35">
      <c r="A386" s="22">
        <v>383</v>
      </c>
      <c r="B386" s="22">
        <v>9</v>
      </c>
      <c r="C386" s="96">
        <v>42911</v>
      </c>
      <c r="D386" s="68" t="s">
        <v>103</v>
      </c>
      <c r="E386" s="23" t="str">
        <f t="shared" si="62"/>
        <v>MOODUS SC</v>
      </c>
      <c r="F386" s="24" t="str">
        <f t="shared" si="62"/>
        <v>NAUGATUCK RIVER RATS</v>
      </c>
      <c r="G386" s="71"/>
      <c r="H386" s="94">
        <f>VLOOKUP(E386,START_TIMES,2)</f>
        <v>0.41666666666666702</v>
      </c>
      <c r="I386" s="24" t="str">
        <f>VLOOKUP(E386,fields,2)</f>
        <v>Nathan Hale-Ray HS, Moodus</v>
      </c>
      <c r="J386" s="73"/>
      <c r="M386" s="5" t="s">
        <v>135</v>
      </c>
      <c r="N386" s="5" t="s">
        <v>137</v>
      </c>
    </row>
    <row r="387" spans="1:14" ht="12.75" customHeight="1" x14ac:dyDescent="0.35">
      <c r="A387" s="22">
        <v>384</v>
      </c>
      <c r="B387" s="22"/>
      <c r="C387" s="96"/>
      <c r="D387" s="68" t="s">
        <v>0</v>
      </c>
      <c r="E387" s="77"/>
      <c r="F387" s="24"/>
      <c r="G387" s="71"/>
      <c r="H387" s="94"/>
      <c r="I387" s="24"/>
      <c r="J387" s="73"/>
      <c r="M387" s="5"/>
      <c r="N387" s="5"/>
    </row>
    <row r="388" spans="1:14" ht="12.75" customHeight="1" x14ac:dyDescent="0.35">
      <c r="A388" s="22">
        <v>385</v>
      </c>
      <c r="B388" s="22" t="s">
        <v>0</v>
      </c>
      <c r="C388" s="96"/>
      <c r="D388" s="25" t="s">
        <v>0</v>
      </c>
      <c r="E388" s="23" t="s">
        <v>0</v>
      </c>
      <c r="F388" s="74" t="s">
        <v>0</v>
      </c>
      <c r="G388" s="71"/>
      <c r="H388" s="94"/>
      <c r="I388" s="24" t="s">
        <v>0</v>
      </c>
      <c r="J388" s="73"/>
      <c r="M388" s="2"/>
      <c r="N388" s="2"/>
    </row>
    <row r="389" spans="1:14" ht="22.5" x14ac:dyDescent="0.25">
      <c r="A389" s="22">
        <v>386</v>
      </c>
      <c r="B389" s="102" t="s">
        <v>0</v>
      </c>
      <c r="C389" s="106"/>
      <c r="D389" s="106"/>
      <c r="E389" s="106" t="s">
        <v>611</v>
      </c>
      <c r="F389" s="105"/>
      <c r="G389" s="105"/>
      <c r="H389" s="104"/>
      <c r="I389" s="104"/>
      <c r="J389" s="104"/>
      <c r="K389" s="104"/>
      <c r="L389" s="104"/>
      <c r="M389" s="104"/>
      <c r="N389" s="104"/>
    </row>
    <row r="390" spans="1:14" ht="12" customHeight="1" thickBot="1" x14ac:dyDescent="0.4">
      <c r="A390" s="22">
        <v>387</v>
      </c>
      <c r="B390" s="22" t="s">
        <v>0</v>
      </c>
      <c r="C390" s="96"/>
      <c r="D390" s="25" t="s">
        <v>0</v>
      </c>
      <c r="E390" s="23" t="s">
        <v>0</v>
      </c>
      <c r="F390" s="74" t="s">
        <v>0</v>
      </c>
      <c r="G390" s="71"/>
      <c r="H390" s="94"/>
      <c r="I390" s="24" t="s">
        <v>0</v>
      </c>
      <c r="J390" s="73"/>
      <c r="M390" s="2"/>
      <c r="N390" s="2"/>
    </row>
    <row r="391" spans="1:14" ht="12.75" customHeight="1" thickTop="1" thickBot="1" x14ac:dyDescent="0.4">
      <c r="A391" s="22">
        <v>388</v>
      </c>
      <c r="B391" s="22">
        <v>10</v>
      </c>
      <c r="C391" s="96">
        <v>42967</v>
      </c>
      <c r="D391" s="32" t="s">
        <v>10</v>
      </c>
      <c r="E391" s="23" t="str">
        <f t="shared" ref="E391:F395" si="63">VLOOKUP(M391,Teams,2)</f>
        <v>ECUACHAMOS FC</v>
      </c>
      <c r="F391" s="24" t="str">
        <f t="shared" si="63"/>
        <v>NEWINGTON PORTUGUESE 30</v>
      </c>
      <c r="G391" s="71"/>
      <c r="H391" s="94">
        <f>VLOOKUP(E391,START_TIMES,2)</f>
        <v>0.41666666666666702</v>
      </c>
      <c r="I391" s="24" t="str">
        <f>VLOOKUP(E391,FallFields1,2)</f>
        <v>Witek Park, Derby</v>
      </c>
      <c r="J391" s="73"/>
      <c r="M391" s="5" t="s">
        <v>93</v>
      </c>
      <c r="N391" s="5" t="s">
        <v>92</v>
      </c>
    </row>
    <row r="392" spans="1:14" ht="12.75" customHeight="1" thickTop="1" thickBot="1" x14ac:dyDescent="0.4">
      <c r="A392" s="22">
        <v>389</v>
      </c>
      <c r="B392" s="22">
        <v>10</v>
      </c>
      <c r="C392" s="96">
        <v>42967</v>
      </c>
      <c r="D392" s="32" t="s">
        <v>10</v>
      </c>
      <c r="E392" s="23" t="str">
        <f t="shared" si="63"/>
        <v>MILFORD TUESDAY</v>
      </c>
      <c r="F392" s="24" t="str">
        <f t="shared" si="63"/>
        <v>SHELTON FC</v>
      </c>
      <c r="G392" s="71"/>
      <c r="H392" s="94">
        <f>VLOOKUP(E392,START_TIMES,2)</f>
        <v>0.33333333333333331</v>
      </c>
      <c r="I392" s="24" t="str">
        <f>VLOOKUP(E392,FallFields1,2)</f>
        <v>Fred Wolfe Park, Orange</v>
      </c>
      <c r="J392" s="73"/>
      <c r="M392" s="5" t="s">
        <v>94</v>
      </c>
      <c r="N392" s="5" t="s">
        <v>95</v>
      </c>
    </row>
    <row r="393" spans="1:14" ht="12.75" customHeight="1" thickTop="1" thickBot="1" x14ac:dyDescent="0.4">
      <c r="A393" s="22">
        <v>390</v>
      </c>
      <c r="B393" s="22">
        <v>10</v>
      </c>
      <c r="C393" s="96">
        <v>42967</v>
      </c>
      <c r="D393" s="32" t="s">
        <v>10</v>
      </c>
      <c r="E393" s="23" t="str">
        <f t="shared" si="63"/>
        <v>DANBURY UNITED 30</v>
      </c>
      <c r="F393" s="24" t="str">
        <f t="shared" si="63"/>
        <v>CLINTON FC</v>
      </c>
      <c r="G393" s="71"/>
      <c r="H393" s="94">
        <v>0.41666666666666669</v>
      </c>
      <c r="I393" s="24" t="str">
        <f>VLOOKUP(E393,FallFields1,2)</f>
        <v>Portuguese Cultural Center, Danbury</v>
      </c>
      <c r="J393" s="73"/>
      <c r="K393" s="1" t="s">
        <v>0</v>
      </c>
      <c r="M393" s="5" t="s">
        <v>96</v>
      </c>
      <c r="N393" s="5" t="s">
        <v>97</v>
      </c>
    </row>
    <row r="394" spans="1:14" ht="12.75" customHeight="1" thickTop="1" thickBot="1" x14ac:dyDescent="0.4">
      <c r="A394" s="22">
        <v>391</v>
      </c>
      <c r="B394" s="22">
        <v>10</v>
      </c>
      <c r="C394" s="96">
        <v>42967</v>
      </c>
      <c r="D394" s="32" t="s">
        <v>10</v>
      </c>
      <c r="E394" s="23" t="str">
        <f t="shared" si="63"/>
        <v>GREENWICH ARSENAL 30</v>
      </c>
      <c r="F394" s="24" t="str">
        <f t="shared" si="63"/>
        <v>NORTH BRANFORD 30</v>
      </c>
      <c r="G394" s="71"/>
      <c r="H394" s="94">
        <f>VLOOKUP(E394,START_TIMES,2)</f>
        <v>0.41666666666666702</v>
      </c>
      <c r="I394" s="24" t="str">
        <f>VLOOKUP(E394,FallFields1,2)</f>
        <v>tbd</v>
      </c>
      <c r="J394" s="73"/>
      <c r="M394" s="5" t="s">
        <v>99</v>
      </c>
      <c r="N394" s="5" t="s">
        <v>98</v>
      </c>
    </row>
    <row r="395" spans="1:14" ht="12.75" customHeight="1" thickTop="1" x14ac:dyDescent="0.35">
      <c r="A395" s="22">
        <v>392</v>
      </c>
      <c r="B395" s="22">
        <v>10</v>
      </c>
      <c r="C395" s="96">
        <v>42967</v>
      </c>
      <c r="D395" s="69" t="s">
        <v>10</v>
      </c>
      <c r="E395" s="23" t="str">
        <f t="shared" si="63"/>
        <v>VASCO DA GAMA 30</v>
      </c>
      <c r="F395" s="24" t="str">
        <f t="shared" si="63"/>
        <v>POLONEZ UNITED</v>
      </c>
      <c r="G395" s="71"/>
      <c r="H395" s="94">
        <f>VLOOKUP(E395,START_TIMES,2)</f>
        <v>0.33333333333333331</v>
      </c>
      <c r="I395" s="24" t="str">
        <f>VLOOKUP(E395,FallFields1,2)</f>
        <v>Wakeman Park, Westport</v>
      </c>
      <c r="J395" s="73"/>
      <c r="M395" s="5" t="s">
        <v>101</v>
      </c>
      <c r="N395" s="5" t="s">
        <v>100</v>
      </c>
    </row>
    <row r="396" spans="1:14" ht="12.75" customHeight="1" thickBot="1" x14ac:dyDescent="0.4">
      <c r="A396" s="22">
        <v>393</v>
      </c>
      <c r="B396" s="22" t="s">
        <v>0</v>
      </c>
      <c r="C396" s="96"/>
      <c r="D396" s="26" t="s">
        <v>0</v>
      </c>
      <c r="E396" s="23"/>
      <c r="F396" s="24"/>
      <c r="G396" s="71"/>
      <c r="H396" s="94"/>
      <c r="I396" s="24"/>
      <c r="J396" s="73"/>
      <c r="M396" s="2"/>
      <c r="N396" s="2"/>
    </row>
    <row r="397" spans="1:14" ht="12.75" customHeight="1" thickTop="1" thickBot="1" x14ac:dyDescent="0.4">
      <c r="A397" s="22">
        <v>394</v>
      </c>
      <c r="B397" s="22">
        <v>10</v>
      </c>
      <c r="C397" s="96">
        <v>42967</v>
      </c>
      <c r="D397" s="33" t="s">
        <v>175</v>
      </c>
      <c r="E397" s="23" t="str">
        <f t="shared" ref="E397:F401" si="64">VLOOKUP(M397,Teams,2)</f>
        <v>CLUB NAPOLI 30</v>
      </c>
      <c r="F397" s="24" t="str">
        <f t="shared" si="64"/>
        <v>MILFORD AMIGOS</v>
      </c>
      <c r="G397" s="71"/>
      <c r="H397" s="94">
        <f>VLOOKUP(E397,START_TIMES,2)</f>
        <v>0.41666666666666702</v>
      </c>
      <c r="I397" s="24" t="str">
        <f>VLOOKUP(E397,FallFields1,2)</f>
        <v>Quinnipiac Park, Cheshire</v>
      </c>
      <c r="J397" s="73"/>
      <c r="M397" s="5" t="s">
        <v>152</v>
      </c>
      <c r="N397" s="5" t="s">
        <v>155</v>
      </c>
    </row>
    <row r="398" spans="1:14" ht="12.75" customHeight="1" thickTop="1" thickBot="1" x14ac:dyDescent="0.4">
      <c r="A398" s="22">
        <v>395</v>
      </c>
      <c r="B398" s="22">
        <v>10</v>
      </c>
      <c r="C398" s="96">
        <v>42967</v>
      </c>
      <c r="D398" s="33" t="s">
        <v>175</v>
      </c>
      <c r="E398" s="23" t="str">
        <f t="shared" si="64"/>
        <v>LITCHFIELD COUNTY BLUES</v>
      </c>
      <c r="F398" s="24" t="str">
        <f t="shared" si="64"/>
        <v>STAMFORD FC</v>
      </c>
      <c r="G398" s="71"/>
      <c r="H398" s="94">
        <f>VLOOKUP(E398,START_TIMES,2)</f>
        <v>0.41666666666666702</v>
      </c>
      <c r="I398" s="24" t="str">
        <f>VLOOKUP(E398,FallFields1,2)</f>
        <v>Whittlesey Harrison, Morris</v>
      </c>
      <c r="J398" s="73"/>
      <c r="M398" s="5" t="s">
        <v>154</v>
      </c>
      <c r="N398" s="5" t="s">
        <v>158</v>
      </c>
    </row>
    <row r="399" spans="1:14" ht="12.75" customHeight="1" thickTop="1" thickBot="1" x14ac:dyDescent="0.4">
      <c r="A399" s="22">
        <v>396</v>
      </c>
      <c r="B399" s="22">
        <v>10</v>
      </c>
      <c r="C399" s="96">
        <v>42967</v>
      </c>
      <c r="D399" s="33" t="s">
        <v>175</v>
      </c>
      <c r="E399" s="23" t="str">
        <f t="shared" si="64"/>
        <v>BYE</v>
      </c>
      <c r="F399" s="24" t="str">
        <f t="shared" si="64"/>
        <v>CASEUS NEW HAVEN FC</v>
      </c>
      <c r="G399" s="71"/>
      <c r="H399" s="94">
        <f>VLOOKUP(E399,START_TIMES,2)</f>
        <v>0.41666666666666669</v>
      </c>
      <c r="I399" s="24" t="e">
        <f>VLOOKUP(E399,FallFields1,2)</f>
        <v>#N/A</v>
      </c>
      <c r="J399" s="73"/>
      <c r="M399" s="5" t="s">
        <v>150</v>
      </c>
      <c r="N399" s="5" t="s">
        <v>151</v>
      </c>
    </row>
    <row r="400" spans="1:14" ht="12.75" customHeight="1" thickTop="1" thickBot="1" x14ac:dyDescent="0.4">
      <c r="A400" s="22">
        <v>397</v>
      </c>
      <c r="B400" s="22">
        <v>10</v>
      </c>
      <c r="C400" s="96">
        <v>42967</v>
      </c>
      <c r="D400" s="33" t="s">
        <v>175</v>
      </c>
      <c r="E400" s="23" t="str">
        <f t="shared" si="64"/>
        <v>HENRY  REID FC 30</v>
      </c>
      <c r="F400" s="24" t="str">
        <f t="shared" si="64"/>
        <v>NAUGATUCK FUSION</v>
      </c>
      <c r="G400" s="71"/>
      <c r="H400" s="94">
        <f>VLOOKUP(E400,START_TIMES,2)</f>
        <v>0.41666666666666702</v>
      </c>
      <c r="I400" s="24" t="str">
        <f>VLOOKUP(E400,FallFields1,2)</f>
        <v>Ludlowe HS, Fairfield</v>
      </c>
      <c r="J400" s="73"/>
      <c r="M400" s="5" t="s">
        <v>153</v>
      </c>
      <c r="N400" s="5" t="s">
        <v>156</v>
      </c>
    </row>
    <row r="401" spans="1:14" ht="12.75" customHeight="1" thickTop="1" x14ac:dyDescent="0.35">
      <c r="A401" s="22">
        <v>398</v>
      </c>
      <c r="B401" s="22">
        <v>10</v>
      </c>
      <c r="C401" s="96">
        <v>42967</v>
      </c>
      <c r="D401" s="66" t="s">
        <v>175</v>
      </c>
      <c r="E401" s="23" t="str">
        <f t="shared" si="64"/>
        <v>WATERTOWN GEEZERS</v>
      </c>
      <c r="F401" s="24" t="str">
        <f t="shared" si="64"/>
        <v>NEWTOWN SALTY DOGS</v>
      </c>
      <c r="G401" s="71"/>
      <c r="H401" s="94">
        <f>VLOOKUP(E401,START_TIMES,2)</f>
        <v>0.41666666666666702</v>
      </c>
      <c r="I401" s="24" t="str">
        <f>VLOOKUP(E401,FallFields1,2)</f>
        <v>Swift School, Watertown</v>
      </c>
      <c r="J401" s="73"/>
      <c r="M401" s="5" t="s">
        <v>159</v>
      </c>
      <c r="N401" s="5" t="s">
        <v>157</v>
      </c>
    </row>
    <row r="402" spans="1:14" ht="12.75" customHeight="1" thickBot="1" x14ac:dyDescent="0.4">
      <c r="A402" s="22">
        <v>399</v>
      </c>
      <c r="B402" s="22" t="s">
        <v>0</v>
      </c>
      <c r="C402" s="96"/>
      <c r="D402" s="26" t="s">
        <v>0</v>
      </c>
      <c r="E402" s="23"/>
      <c r="F402" s="24"/>
      <c r="G402" s="71"/>
      <c r="H402" s="94"/>
      <c r="I402" s="24"/>
      <c r="J402" s="73"/>
      <c r="M402" s="2"/>
      <c r="N402" s="2"/>
    </row>
    <row r="403" spans="1:14" ht="12.75" customHeight="1" thickTop="1" thickBot="1" x14ac:dyDescent="0.4">
      <c r="A403" s="22">
        <v>400</v>
      </c>
      <c r="B403" s="22">
        <v>10</v>
      </c>
      <c r="C403" s="96">
        <v>42967</v>
      </c>
      <c r="D403" s="34" t="s">
        <v>11</v>
      </c>
      <c r="E403" s="23" t="str">
        <f t="shared" ref="E403:F407" si="65">VLOOKUP(M403,Teams,2)</f>
        <v>FAIRFIELD GAC</v>
      </c>
      <c r="F403" s="24" t="str">
        <f t="shared" si="65"/>
        <v>RIDGEFIELD KICKS</v>
      </c>
      <c r="G403" s="71"/>
      <c r="H403" s="94">
        <v>0.33333333333333331</v>
      </c>
      <c r="I403" s="24" t="str">
        <f>VLOOKUP(E403,FallFields1,2)</f>
        <v>Ludlowe HS, Fairfield</v>
      </c>
      <c r="J403" s="73"/>
      <c r="M403" s="5" t="s">
        <v>162</v>
      </c>
      <c r="N403" s="5" t="s">
        <v>105</v>
      </c>
    </row>
    <row r="404" spans="1:14" ht="12.75" customHeight="1" thickTop="1" thickBot="1" x14ac:dyDescent="0.4">
      <c r="A404" s="22">
        <v>401</v>
      </c>
      <c r="B404" s="22">
        <v>10</v>
      </c>
      <c r="C404" s="96">
        <v>42967</v>
      </c>
      <c r="D404" s="34" t="s">
        <v>11</v>
      </c>
      <c r="E404" s="23" t="str">
        <f t="shared" si="65"/>
        <v>NORWALK MARINERS</v>
      </c>
      <c r="F404" s="24" t="str">
        <f t="shared" si="65"/>
        <v>WATERBURY ALBANIANS</v>
      </c>
      <c r="G404" s="71"/>
      <c r="H404" s="94">
        <f>VLOOKUP(E404,START_TIMES,2)</f>
        <v>0.41666666666666702</v>
      </c>
      <c r="I404" s="24" t="str">
        <f>VLOOKUP(E404,FallFields1,2)</f>
        <v>Nathan Hale MS, Norwalk</v>
      </c>
      <c r="J404" s="73"/>
      <c r="M404" s="5" t="s">
        <v>104</v>
      </c>
      <c r="N404" s="5" t="s">
        <v>108</v>
      </c>
    </row>
    <row r="405" spans="1:14" ht="12.75" customHeight="1" thickTop="1" thickBot="1" x14ac:dyDescent="0.4">
      <c r="A405" s="22">
        <v>402</v>
      </c>
      <c r="B405" s="22">
        <v>10</v>
      </c>
      <c r="C405" s="96">
        <v>42967</v>
      </c>
      <c r="D405" s="34" t="s">
        <v>11</v>
      </c>
      <c r="E405" s="23" t="str">
        <f t="shared" si="65"/>
        <v>CHESHIRE AZZURRI 40</v>
      </c>
      <c r="F405" s="24" t="str">
        <f t="shared" si="65"/>
        <v>DANBURY UNITED 40</v>
      </c>
      <c r="G405" s="71"/>
      <c r="H405" s="94">
        <f>VLOOKUP(E405,START_TIMES,2)</f>
        <v>0.41666666666666669</v>
      </c>
      <c r="I405" s="24" t="str">
        <f>VLOOKUP(E405,FallFields1,2)</f>
        <v>Quinnipiac Park, Cheshire</v>
      </c>
      <c r="J405" s="73"/>
      <c r="M405" s="5" t="s">
        <v>160</v>
      </c>
      <c r="N405" s="5" t="s">
        <v>161</v>
      </c>
    </row>
    <row r="406" spans="1:14" ht="12.75" customHeight="1" thickTop="1" thickBot="1" x14ac:dyDescent="0.4">
      <c r="A406" s="22">
        <v>403</v>
      </c>
      <c r="B406" s="22">
        <v>10</v>
      </c>
      <c r="C406" s="96">
        <v>42967</v>
      </c>
      <c r="D406" s="34" t="s">
        <v>11</v>
      </c>
      <c r="E406" s="23" t="str">
        <f t="shared" si="65"/>
        <v>STORM FC</v>
      </c>
      <c r="F406" s="24" t="str">
        <f t="shared" si="65"/>
        <v>GREENWICH PUMAS</v>
      </c>
      <c r="G406" s="71"/>
      <c r="H406" s="94">
        <f>VLOOKUP(E406,START_TIMES,2)</f>
        <v>0.375</v>
      </c>
      <c r="I406" s="24" t="str">
        <f>VLOOKUP(E406,FallFields1,2)</f>
        <v>Wakeman Park, Westport</v>
      </c>
      <c r="J406" s="73"/>
      <c r="M406" s="5" t="s">
        <v>106</v>
      </c>
      <c r="N406" s="5" t="s">
        <v>163</v>
      </c>
    </row>
    <row r="407" spans="1:14" ht="12.75" customHeight="1" thickTop="1" x14ac:dyDescent="0.35">
      <c r="A407" s="22">
        <v>404</v>
      </c>
      <c r="B407" s="22">
        <v>10</v>
      </c>
      <c r="C407" s="96">
        <v>42967</v>
      </c>
      <c r="D407" s="65" t="s">
        <v>11</v>
      </c>
      <c r="E407" s="23" t="str">
        <f t="shared" si="65"/>
        <v xml:space="preserve">WILTON WARRIORS </v>
      </c>
      <c r="F407" s="24" t="str">
        <f t="shared" si="65"/>
        <v>VASCO DA GAMA 40</v>
      </c>
      <c r="G407" s="71"/>
      <c r="H407" s="94">
        <f>VLOOKUP(E407,START_TIMES,2)</f>
        <v>0.41666666666666702</v>
      </c>
      <c r="I407" s="24" t="str">
        <f>VLOOKUP(E407,FallFields1,2)</f>
        <v>Lilly Field, Wilton</v>
      </c>
      <c r="J407" s="73"/>
      <c r="M407" s="5" t="s">
        <v>109</v>
      </c>
      <c r="N407" s="5" t="s">
        <v>107</v>
      </c>
    </row>
    <row r="408" spans="1:14" ht="12.75" customHeight="1" thickBot="1" x14ac:dyDescent="0.4">
      <c r="A408" s="22">
        <v>405</v>
      </c>
      <c r="B408" s="22" t="s">
        <v>0</v>
      </c>
      <c r="C408" s="96"/>
      <c r="D408" s="26" t="s">
        <v>0</v>
      </c>
      <c r="E408" s="23"/>
      <c r="F408" s="24"/>
      <c r="G408" s="71"/>
      <c r="H408" s="94"/>
      <c r="I408" s="24"/>
      <c r="J408" s="73"/>
      <c r="M408" s="5"/>
      <c r="N408" s="5"/>
    </row>
    <row r="409" spans="1:14" ht="12.75" customHeight="1" thickTop="1" thickBot="1" x14ac:dyDescent="0.4">
      <c r="A409" s="22">
        <v>406</v>
      </c>
      <c r="B409" s="22">
        <v>10</v>
      </c>
      <c r="C409" s="96">
        <v>42967</v>
      </c>
      <c r="D409" s="35" t="s">
        <v>12</v>
      </c>
      <c r="E409" s="23" t="str">
        <f t="shared" ref="E409:F413" si="66">VLOOKUP(M409,Teams,2)</f>
        <v>GREENWICH GUNNERS 40</v>
      </c>
      <c r="F409" s="24" t="str">
        <f t="shared" si="66"/>
        <v>NEW HAVEN AMERICANS</v>
      </c>
      <c r="G409" s="71"/>
      <c r="H409" s="94">
        <f>VLOOKUP(E409,START_TIMES,2)</f>
        <v>0.41666666666666702</v>
      </c>
      <c r="I409" s="24" t="str">
        <f>VLOOKUP(E409,FallFields1,2)</f>
        <v>tbd</v>
      </c>
      <c r="J409" s="73"/>
      <c r="M409" s="5" t="s">
        <v>112</v>
      </c>
      <c r="N409" s="5" t="s">
        <v>115</v>
      </c>
    </row>
    <row r="410" spans="1:14" ht="12.75" customHeight="1" thickTop="1" thickBot="1" x14ac:dyDescent="0.4">
      <c r="A410" s="22">
        <v>407</v>
      </c>
      <c r="B410" s="22">
        <v>10</v>
      </c>
      <c r="C410" s="96">
        <v>42967</v>
      </c>
      <c r="D410" s="35" t="s">
        <v>12</v>
      </c>
      <c r="E410" s="23" t="str">
        <f t="shared" si="66"/>
        <v xml:space="preserve">GUILFORD CELTIC </v>
      </c>
      <c r="F410" s="24" t="str">
        <f t="shared" si="66"/>
        <v>SOUTHEAST ROVERS</v>
      </c>
      <c r="G410" s="71"/>
      <c r="H410" s="94">
        <f>VLOOKUP(E410,START_TIMES,2)</f>
        <v>0.41666666666666702</v>
      </c>
      <c r="I410" s="24" t="str">
        <f>VLOOKUP(E410,FallFields1,2)</f>
        <v>Bittner Park, Guilford</v>
      </c>
      <c r="J410" s="73"/>
      <c r="M410" s="5" t="s">
        <v>114</v>
      </c>
      <c r="N410" s="5" t="s">
        <v>118</v>
      </c>
    </row>
    <row r="411" spans="1:14" ht="12.75" customHeight="1" thickTop="1" thickBot="1" x14ac:dyDescent="0.4">
      <c r="A411" s="22">
        <v>408</v>
      </c>
      <c r="B411" s="22">
        <v>10</v>
      </c>
      <c r="C411" s="96">
        <v>42967</v>
      </c>
      <c r="D411" s="35" t="s">
        <v>12</v>
      </c>
      <c r="E411" s="23" t="str">
        <f t="shared" si="66"/>
        <v>DERBY QUITUS</v>
      </c>
      <c r="F411" s="24" t="str">
        <f t="shared" si="66"/>
        <v>GREENWICH ARSENAL 40</v>
      </c>
      <c r="G411" s="71"/>
      <c r="H411" s="94">
        <v>0.33333333333333331</v>
      </c>
      <c r="I411" s="24" t="str">
        <f>VLOOKUP(E411,FallFields1,2)</f>
        <v>Witek Park, Derby</v>
      </c>
      <c r="J411" s="73"/>
      <c r="M411" s="5" t="s">
        <v>110</v>
      </c>
      <c r="N411" s="5" t="s">
        <v>111</v>
      </c>
    </row>
    <row r="412" spans="1:14" ht="12.75" customHeight="1" thickTop="1" thickBot="1" x14ac:dyDescent="0.4">
      <c r="A412" s="22">
        <v>409</v>
      </c>
      <c r="B412" s="22">
        <v>10</v>
      </c>
      <c r="C412" s="96">
        <v>42967</v>
      </c>
      <c r="D412" s="35" t="s">
        <v>12</v>
      </c>
      <c r="E412" s="23" t="str">
        <f t="shared" si="66"/>
        <v>GUILFORD BELL CURVE</v>
      </c>
      <c r="F412" s="24" t="str">
        <f t="shared" si="66"/>
        <v>NEWINGTON PORTUGUESE 40</v>
      </c>
      <c r="G412" s="71"/>
      <c r="H412" s="94">
        <f>VLOOKUP(E412,START_TIMES,2)</f>
        <v>0.41666666666666702</v>
      </c>
      <c r="I412" s="24" t="str">
        <f>VLOOKUP(E412,FallFields1,2)</f>
        <v>Calvin Leete School, Guilford</v>
      </c>
      <c r="J412" s="73"/>
      <c r="M412" s="5" t="s">
        <v>113</v>
      </c>
      <c r="N412" s="5" t="s">
        <v>116</v>
      </c>
    </row>
    <row r="413" spans="1:14" ht="12.75" customHeight="1" thickTop="1" x14ac:dyDescent="0.35">
      <c r="A413" s="22">
        <v>410</v>
      </c>
      <c r="B413" s="22">
        <v>10</v>
      </c>
      <c r="C413" s="96">
        <v>42967</v>
      </c>
      <c r="D413" s="64" t="s">
        <v>12</v>
      </c>
      <c r="E413" s="23" t="str">
        <f t="shared" si="66"/>
        <v>STAMFORD UNITED</v>
      </c>
      <c r="F413" s="24" t="str">
        <f t="shared" si="66"/>
        <v xml:space="preserve">NORWALK SPORT COLOMBIA </v>
      </c>
      <c r="G413" s="71"/>
      <c r="H413" s="94">
        <f>VLOOKUP(E413,START_TIMES,2)</f>
        <v>0.41666666666666702</v>
      </c>
      <c r="I413" s="24" t="str">
        <f>VLOOKUP(E413,FallFields1,2)</f>
        <v>West Beach Fields, Stamford</v>
      </c>
      <c r="J413" s="73"/>
      <c r="M413" s="5" t="s">
        <v>119</v>
      </c>
      <c r="N413" s="5" t="s">
        <v>117</v>
      </c>
    </row>
    <row r="414" spans="1:14" ht="12.75" customHeight="1" thickBot="1" x14ac:dyDescent="0.4">
      <c r="A414" s="22">
        <v>411</v>
      </c>
      <c r="B414" s="22" t="s">
        <v>0</v>
      </c>
      <c r="C414" s="96"/>
      <c r="D414" s="26" t="s">
        <v>0</v>
      </c>
      <c r="E414" s="23"/>
      <c r="F414" s="24"/>
      <c r="G414" s="71"/>
      <c r="H414" s="94"/>
      <c r="I414" s="24"/>
      <c r="J414" s="73"/>
      <c r="M414" s="5"/>
      <c r="N414" s="5"/>
    </row>
    <row r="415" spans="1:14" ht="12.75" customHeight="1" thickTop="1" thickBot="1" x14ac:dyDescent="0.4">
      <c r="A415" s="22">
        <v>412</v>
      </c>
      <c r="B415" s="22">
        <v>10</v>
      </c>
      <c r="C415" s="96">
        <v>42967</v>
      </c>
      <c r="D415" s="36" t="s">
        <v>13</v>
      </c>
      <c r="E415" s="23" t="str">
        <f t="shared" ref="E415:F419" si="67">VLOOKUP(M415,Teams,2)</f>
        <v>HAMDEN UNITED</v>
      </c>
      <c r="F415" s="24" t="str">
        <f t="shared" si="67"/>
        <v>NORTH HAVEN SC</v>
      </c>
      <c r="G415" s="71"/>
      <c r="H415" s="94">
        <f>VLOOKUP(E415,START_TIMES,2)</f>
        <v>0.41666666666666702</v>
      </c>
      <c r="I415" s="24" t="str">
        <f>VLOOKUP(E415,FallFields1,2)</f>
        <v>Hamden MS, Hamden</v>
      </c>
      <c r="J415" s="73"/>
      <c r="M415" s="5" t="s">
        <v>122</v>
      </c>
      <c r="N415" s="5" t="s">
        <v>125</v>
      </c>
    </row>
    <row r="416" spans="1:14" ht="12.75" customHeight="1" thickTop="1" thickBot="1" x14ac:dyDescent="0.4">
      <c r="A416" s="22">
        <v>413</v>
      </c>
      <c r="B416" s="22">
        <v>10</v>
      </c>
      <c r="C416" s="96">
        <v>42967</v>
      </c>
      <c r="D416" s="36" t="s">
        <v>13</v>
      </c>
      <c r="E416" s="23" t="str">
        <f t="shared" si="67"/>
        <v>NORTH BRANFORD 40</v>
      </c>
      <c r="F416" s="24" t="str">
        <f t="shared" si="67"/>
        <v>WALLINGFORD MORELIA</v>
      </c>
      <c r="G416" s="71"/>
      <c r="H416" s="94">
        <f>VLOOKUP(E416,START_TIMES,2)</f>
        <v>0.41666666666666702</v>
      </c>
      <c r="I416" s="24" t="str">
        <f>VLOOKUP(E416,FallFields1,2)</f>
        <v>Coginchaug HS, Durham</v>
      </c>
      <c r="J416" s="73"/>
      <c r="M416" s="5" t="s">
        <v>124</v>
      </c>
      <c r="N416" s="5" t="s">
        <v>128</v>
      </c>
    </row>
    <row r="417" spans="1:14" ht="12.75" customHeight="1" thickTop="1" thickBot="1" x14ac:dyDescent="0.4">
      <c r="A417" s="22">
        <v>414</v>
      </c>
      <c r="B417" s="22">
        <v>10</v>
      </c>
      <c r="C417" s="96">
        <v>42967</v>
      </c>
      <c r="D417" s="36" t="s">
        <v>13</v>
      </c>
      <c r="E417" s="23" t="str">
        <f t="shared" si="67"/>
        <v xml:space="preserve">CHESHIRE UNITED </v>
      </c>
      <c r="F417" s="24" t="str">
        <f t="shared" si="67"/>
        <v>ELI'S FC</v>
      </c>
      <c r="G417" s="71"/>
      <c r="H417" s="94">
        <v>0.33333333333333331</v>
      </c>
      <c r="I417" s="24" t="str">
        <f>VLOOKUP(E417,FallFields1,2)</f>
        <v>Quinnipiac Park, Cheshire</v>
      </c>
      <c r="J417" s="73"/>
      <c r="M417" s="5" t="s">
        <v>120</v>
      </c>
      <c r="N417" s="5" t="s">
        <v>121</v>
      </c>
    </row>
    <row r="418" spans="1:14" ht="12.75" customHeight="1" thickTop="1" thickBot="1" x14ac:dyDescent="0.4">
      <c r="A418" s="22">
        <v>415</v>
      </c>
      <c r="B418" s="22">
        <v>10</v>
      </c>
      <c r="C418" s="96">
        <v>42967</v>
      </c>
      <c r="D418" s="36" t="s">
        <v>13</v>
      </c>
      <c r="E418" s="23" t="str">
        <f t="shared" si="67"/>
        <v>PAN ZONES</v>
      </c>
      <c r="F418" s="24" t="str">
        <f t="shared" si="67"/>
        <v>HENRY  REID FC 40</v>
      </c>
      <c r="G418" s="71"/>
      <c r="H418" s="94">
        <f>VLOOKUP(E418,START_TIMES,2)</f>
        <v>0.41666666666666702</v>
      </c>
      <c r="I418" s="24" t="str">
        <f>VLOOKUP(E418,FallFields1,2)</f>
        <v>Stanley Quarter Park, New Britain</v>
      </c>
      <c r="J418" s="73"/>
      <c r="M418" s="129" t="s">
        <v>126</v>
      </c>
      <c r="N418" s="129" t="s">
        <v>123</v>
      </c>
    </row>
    <row r="419" spans="1:14" ht="12.75" customHeight="1" thickTop="1" x14ac:dyDescent="0.35">
      <c r="A419" s="22">
        <v>416</v>
      </c>
      <c r="B419" s="22">
        <v>10</v>
      </c>
      <c r="C419" s="96">
        <v>42967</v>
      </c>
      <c r="D419" s="67" t="s">
        <v>13</v>
      </c>
      <c r="E419" s="23" t="str">
        <f t="shared" si="67"/>
        <v>WILTON WOLVES</v>
      </c>
      <c r="F419" s="24" t="str">
        <f t="shared" si="67"/>
        <v>STAMFORD CITY</v>
      </c>
      <c r="G419" s="71"/>
      <c r="H419" s="94">
        <f>VLOOKUP(E419,START_TIMES,2)</f>
        <v>0.41666666666666702</v>
      </c>
      <c r="I419" s="24" t="str">
        <f>VLOOKUP(E419,FallFields1,2)</f>
        <v>Middlebrook School, Wilton</v>
      </c>
      <c r="J419" s="73"/>
      <c r="M419" s="5" t="s">
        <v>129</v>
      </c>
      <c r="N419" s="5" t="s">
        <v>127</v>
      </c>
    </row>
    <row r="420" spans="1:14" ht="12.75" customHeight="1" thickBot="1" x14ac:dyDescent="0.4">
      <c r="A420" s="22">
        <v>417</v>
      </c>
      <c r="B420" s="22" t="s">
        <v>0</v>
      </c>
      <c r="C420" s="96"/>
      <c r="D420" s="26" t="s">
        <v>0</v>
      </c>
      <c r="E420" s="23"/>
      <c r="F420" s="24"/>
      <c r="G420" s="71"/>
      <c r="H420" s="94"/>
      <c r="I420" s="24"/>
      <c r="J420" s="73"/>
      <c r="M420" s="2"/>
      <c r="N420" s="2"/>
    </row>
    <row r="421" spans="1:14" ht="12.75" customHeight="1" thickTop="1" thickBot="1" x14ac:dyDescent="0.4">
      <c r="A421" s="22">
        <v>418</v>
      </c>
      <c r="B421" s="22">
        <v>10</v>
      </c>
      <c r="C421" s="96">
        <v>42967</v>
      </c>
      <c r="D421" s="27" t="s">
        <v>102</v>
      </c>
      <c r="E421" s="23" t="str">
        <f t="shared" ref="E421:F425" si="68">VLOOKUP(M421,Teams,2)</f>
        <v>DARIEN BLUE WAVE</v>
      </c>
      <c r="F421" s="24" t="str">
        <f t="shared" si="68"/>
        <v>GUILFORD BLACK EAGLES</v>
      </c>
      <c r="G421" s="71"/>
      <c r="H421" s="94">
        <f>VLOOKUP(E421,START_TIMES,2)</f>
        <v>0.375</v>
      </c>
      <c r="I421" s="24" t="str">
        <f>VLOOKUP(E421,FallFields1,2)</f>
        <v>Middlesex MS (Lower), Darien</v>
      </c>
      <c r="J421" s="73"/>
      <c r="M421" s="5" t="s">
        <v>132</v>
      </c>
      <c r="N421" s="5" t="s">
        <v>136</v>
      </c>
    </row>
    <row r="422" spans="1:14" ht="12.75" customHeight="1" thickTop="1" thickBot="1" x14ac:dyDescent="0.4">
      <c r="A422" s="22">
        <v>419</v>
      </c>
      <c r="B422" s="22">
        <v>10</v>
      </c>
      <c r="C422" s="96">
        <v>42967</v>
      </c>
      <c r="D422" s="27" t="s">
        <v>102</v>
      </c>
      <c r="E422" s="23" t="str">
        <f t="shared" si="68"/>
        <v>GREENWICH GUNNERS 50</v>
      </c>
      <c r="F422" s="24" t="str">
        <f t="shared" si="68"/>
        <v>POLONIA FALCON STARS FC</v>
      </c>
      <c r="G422" s="71"/>
      <c r="H422" s="94">
        <f>VLOOKUP(E422,START_TIMES,2)</f>
        <v>0.41666666666666702</v>
      </c>
      <c r="I422" s="24" t="str">
        <f>VLOOKUP(E422,FallFields1,2)</f>
        <v>tbd</v>
      </c>
      <c r="J422" s="73"/>
      <c r="M422" s="5" t="s">
        <v>134</v>
      </c>
      <c r="N422" s="5" t="s">
        <v>142</v>
      </c>
    </row>
    <row r="423" spans="1:14" ht="12.75" customHeight="1" thickTop="1" thickBot="1" x14ac:dyDescent="0.4">
      <c r="A423" s="22">
        <v>420</v>
      </c>
      <c r="B423" s="22">
        <v>10</v>
      </c>
      <c r="C423" s="96">
        <v>42967</v>
      </c>
      <c r="D423" s="27" t="s">
        <v>102</v>
      </c>
      <c r="E423" s="23" t="str">
        <f t="shared" si="68"/>
        <v>CHESHIRE AZZURRI 50</v>
      </c>
      <c r="F423" s="24" t="str">
        <f t="shared" si="68"/>
        <v>CLUB NAPOLI 50</v>
      </c>
      <c r="G423" s="71"/>
      <c r="H423" s="94">
        <v>0.33333333333333331</v>
      </c>
      <c r="I423" s="24" t="str">
        <f>VLOOKUP(E423,FallFields1,2)</f>
        <v>Quinnipiac Park, Cheshire</v>
      </c>
      <c r="J423" s="73"/>
      <c r="M423" s="5" t="s">
        <v>130</v>
      </c>
      <c r="N423" s="5" t="s">
        <v>131</v>
      </c>
    </row>
    <row r="424" spans="1:14" ht="12.75" customHeight="1" thickTop="1" thickBot="1" x14ac:dyDescent="0.4">
      <c r="A424" s="22">
        <v>421</v>
      </c>
      <c r="B424" s="22">
        <v>10</v>
      </c>
      <c r="C424" s="96">
        <v>42967</v>
      </c>
      <c r="D424" s="27" t="s">
        <v>102</v>
      </c>
      <c r="E424" s="23" t="str">
        <f t="shared" si="68"/>
        <v xml:space="preserve">GLASTONBURY CELTIC </v>
      </c>
      <c r="F424" s="24" t="str">
        <f t="shared" si="68"/>
        <v>HARTFORD CAVALIERS</v>
      </c>
      <c r="G424" s="71"/>
      <c r="H424" s="94">
        <f>VLOOKUP(E424,START_TIMES,2)</f>
        <v>0.41666666666666702</v>
      </c>
      <c r="I424" s="24" t="str">
        <f>VLOOKUP(E424,FallFields1,2)</f>
        <v>Irish American Club, Glastonbury</v>
      </c>
      <c r="J424" s="73"/>
      <c r="M424" s="5" t="s">
        <v>133</v>
      </c>
      <c r="N424" s="5" t="s">
        <v>138</v>
      </c>
    </row>
    <row r="425" spans="1:14" ht="12.75" customHeight="1" thickTop="1" x14ac:dyDescent="0.35">
      <c r="A425" s="22">
        <v>422</v>
      </c>
      <c r="B425" s="22">
        <v>10</v>
      </c>
      <c r="C425" s="96">
        <v>42967</v>
      </c>
      <c r="D425" s="63" t="s">
        <v>102</v>
      </c>
      <c r="E425" s="23" t="str">
        <f t="shared" si="68"/>
        <v>VASCO DA GAMA 50</v>
      </c>
      <c r="F425" s="24" t="str">
        <f t="shared" si="68"/>
        <v>NEW BRITAIN FALCONS FC</v>
      </c>
      <c r="G425" s="71"/>
      <c r="H425" s="94">
        <f>VLOOKUP(E425,START_TIMES,2)</f>
        <v>0.41666666666666702</v>
      </c>
      <c r="I425" s="24" t="str">
        <f>VLOOKUP(E425,FallFields1,2)</f>
        <v>Veterans Memorial Park, Bridgeport</v>
      </c>
      <c r="J425" s="73"/>
      <c r="M425" s="5" t="s">
        <v>144</v>
      </c>
      <c r="N425" s="5" t="s">
        <v>141</v>
      </c>
    </row>
    <row r="426" spans="1:14" ht="12.75" customHeight="1" thickBot="1" x14ac:dyDescent="0.4">
      <c r="A426" s="22">
        <v>423</v>
      </c>
      <c r="B426" s="22" t="s">
        <v>0</v>
      </c>
      <c r="C426" s="96"/>
      <c r="D426" s="25" t="s">
        <v>0</v>
      </c>
      <c r="E426" s="23"/>
      <c r="F426" s="24"/>
      <c r="G426" s="71"/>
      <c r="H426" s="94"/>
      <c r="I426" s="24"/>
      <c r="J426" s="73"/>
      <c r="M426" s="5"/>
      <c r="N426" s="5"/>
    </row>
    <row r="427" spans="1:14" ht="12.75" customHeight="1" thickTop="1" thickBot="1" x14ac:dyDescent="0.4">
      <c r="A427" s="22">
        <v>424</v>
      </c>
      <c r="B427" s="22">
        <v>11</v>
      </c>
      <c r="C427" s="96">
        <v>42967</v>
      </c>
      <c r="D427" s="37" t="s">
        <v>103</v>
      </c>
      <c r="E427" s="23" t="str">
        <f t="shared" ref="E427:F431" si="69">VLOOKUP(M427,Teams,2)</f>
        <v>NORTH BRANFORD LEGENDS</v>
      </c>
      <c r="F427" s="24" t="str">
        <f t="shared" si="69"/>
        <v>MOODUS SC</v>
      </c>
      <c r="G427" s="71"/>
      <c r="H427" s="94">
        <f>VLOOKUP(E427,START_TIMES,2)</f>
        <v>0.41666666666666702</v>
      </c>
      <c r="I427" s="24" t="str">
        <f>VLOOKUP(E427,FallFields1,2)</f>
        <v>Northford Park, North Branford</v>
      </c>
      <c r="J427" s="73"/>
      <c r="M427" s="5" t="s">
        <v>139</v>
      </c>
      <c r="N427" s="5" t="s">
        <v>135</v>
      </c>
    </row>
    <row r="428" spans="1:14" ht="12.75" customHeight="1" thickTop="1" thickBot="1" x14ac:dyDescent="0.4">
      <c r="A428" s="22">
        <v>425</v>
      </c>
      <c r="B428" s="22">
        <v>11</v>
      </c>
      <c r="C428" s="96">
        <v>42967</v>
      </c>
      <c r="D428" s="37" t="s">
        <v>103</v>
      </c>
      <c r="E428" s="23" t="str">
        <f t="shared" si="69"/>
        <v>WEST HAVEN GRAYS</v>
      </c>
      <c r="F428" s="24" t="str">
        <f t="shared" si="69"/>
        <v>NAUGATUCK RIVER RATS</v>
      </c>
      <c r="G428" s="71"/>
      <c r="H428" s="94">
        <f>VLOOKUP(E428,START_TIMES,2)</f>
        <v>0.41666666666666702</v>
      </c>
      <c r="I428" s="24" t="str">
        <f>VLOOKUP(E428,FallFields1,2)</f>
        <v>Pagels Field, West Haven</v>
      </c>
      <c r="J428" s="73"/>
      <c r="M428" s="5" t="s">
        <v>145</v>
      </c>
      <c r="N428" s="5" t="s">
        <v>137</v>
      </c>
    </row>
    <row r="429" spans="1:14" ht="12.75" customHeight="1" thickTop="1" thickBot="1" x14ac:dyDescent="0.4">
      <c r="A429" s="22">
        <v>426</v>
      </c>
      <c r="B429" s="22">
        <v>11</v>
      </c>
      <c r="C429" s="96">
        <v>42967</v>
      </c>
      <c r="D429" s="37" t="s">
        <v>103</v>
      </c>
      <c r="E429" s="23" t="str">
        <f t="shared" si="69"/>
        <v>FARMINGTON WHITE OWLS</v>
      </c>
      <c r="F429" s="24" t="str">
        <f t="shared" si="69"/>
        <v>GREENWICH ARSENAL 50</v>
      </c>
      <c r="G429" s="71"/>
      <c r="H429" s="94">
        <f>VLOOKUP(E429,START_TIMES,2)</f>
        <v>0.41666666666666702</v>
      </c>
      <c r="I429" s="24" t="str">
        <f>VLOOKUP(E429,FallFields1,2)</f>
        <v>Tunxis Mead #9, Farmington</v>
      </c>
      <c r="J429" s="73"/>
      <c r="M429" s="5" t="s">
        <v>147</v>
      </c>
      <c r="N429" s="5" t="s">
        <v>148</v>
      </c>
    </row>
    <row r="430" spans="1:14" ht="12.75" customHeight="1" thickTop="1" thickBot="1" x14ac:dyDescent="0.4">
      <c r="A430" s="22">
        <v>427</v>
      </c>
      <c r="B430" s="22">
        <v>11</v>
      </c>
      <c r="C430" s="96">
        <v>42967</v>
      </c>
      <c r="D430" s="37" t="s">
        <v>103</v>
      </c>
      <c r="E430" s="23" t="str">
        <f t="shared" si="69"/>
        <v>GREENWICH PUMAS LEGENDS</v>
      </c>
      <c r="F430" s="24" t="str">
        <f t="shared" si="69"/>
        <v>WATERBURY PONTES</v>
      </c>
      <c r="G430" s="71"/>
      <c r="H430" s="94">
        <f>VLOOKUP(E430,START_TIMES,2)</f>
        <v>0.41666666666666702</v>
      </c>
      <c r="I430" s="24" t="str">
        <f>VLOOKUP(E430,FallFields1,2)</f>
        <v>tbd</v>
      </c>
      <c r="J430" s="73"/>
      <c r="M430" s="5" t="s">
        <v>149</v>
      </c>
      <c r="N430" s="5" t="s">
        <v>143</v>
      </c>
    </row>
    <row r="431" spans="1:14" ht="12.75" customHeight="1" thickTop="1" x14ac:dyDescent="0.35">
      <c r="A431" s="22">
        <v>428</v>
      </c>
      <c r="B431" s="22">
        <v>11</v>
      </c>
      <c r="C431" s="96">
        <v>42967</v>
      </c>
      <c r="D431" s="68" t="s">
        <v>103</v>
      </c>
      <c r="E431" s="23" t="str">
        <f t="shared" si="69"/>
        <v>SOUTHBURY BOOMERS</v>
      </c>
      <c r="F431" s="24" t="str">
        <f t="shared" si="69"/>
        <v>EAST HAVEN SC</v>
      </c>
      <c r="G431" s="71"/>
      <c r="H431" s="94">
        <f>VLOOKUP(E431,START_TIMES,2)</f>
        <v>0.41666666666666702</v>
      </c>
      <c r="I431" s="24" t="str">
        <f>VLOOKUP(E431,FallFields1,2)</f>
        <v>Settlers Park, Southbury</v>
      </c>
      <c r="J431" s="73"/>
      <c r="M431" s="5" t="s">
        <v>140</v>
      </c>
      <c r="N431" s="5" t="s">
        <v>146</v>
      </c>
    </row>
    <row r="432" spans="1:14" ht="12.75" customHeight="1" thickBot="1" x14ac:dyDescent="0.4">
      <c r="A432" s="22">
        <v>429</v>
      </c>
      <c r="B432" s="22" t="s">
        <v>0</v>
      </c>
      <c r="C432" s="96"/>
      <c r="D432" s="25" t="s">
        <v>0</v>
      </c>
      <c r="E432" s="23"/>
      <c r="F432" s="24"/>
      <c r="G432" s="71"/>
      <c r="H432" s="94"/>
      <c r="I432" s="24"/>
      <c r="J432" s="73"/>
      <c r="M432" s="2"/>
      <c r="N432" s="2"/>
    </row>
    <row r="433" spans="1:14" ht="12.75" customHeight="1" thickTop="1" thickBot="1" x14ac:dyDescent="0.4">
      <c r="A433" s="22">
        <v>430</v>
      </c>
      <c r="B433" s="22">
        <v>11</v>
      </c>
      <c r="C433" s="96">
        <v>42974</v>
      </c>
      <c r="D433" s="32" t="s">
        <v>10</v>
      </c>
      <c r="E433" s="23" t="str">
        <f t="shared" ref="E433:F437" si="70">VLOOKUP(M433,Teams,2)</f>
        <v>NORTH BRANFORD 30</v>
      </c>
      <c r="F433" s="24" t="str">
        <f t="shared" si="70"/>
        <v>MILFORD TUESDAY</v>
      </c>
      <c r="G433" s="71"/>
      <c r="H433" s="94">
        <f>VLOOKUP(E433,START_TIMES,2)</f>
        <v>0.41666666666666702</v>
      </c>
      <c r="I433" s="24" t="str">
        <f>VLOOKUP(E433,FallFields1,2)</f>
        <v>Northford Park, North Branford</v>
      </c>
      <c r="J433" s="73"/>
      <c r="M433" s="5" t="s">
        <v>98</v>
      </c>
      <c r="N433" s="5" t="s">
        <v>94</v>
      </c>
    </row>
    <row r="434" spans="1:14" ht="12.75" customHeight="1" thickTop="1" thickBot="1" x14ac:dyDescent="0.4">
      <c r="A434" s="22">
        <v>431</v>
      </c>
      <c r="B434" s="22">
        <v>11</v>
      </c>
      <c r="C434" s="96">
        <v>42974</v>
      </c>
      <c r="D434" s="32" t="s">
        <v>10</v>
      </c>
      <c r="E434" s="23" t="str">
        <f t="shared" si="70"/>
        <v>VASCO DA GAMA 30</v>
      </c>
      <c r="F434" s="24" t="str">
        <f t="shared" si="70"/>
        <v>NEWINGTON PORTUGUESE 30</v>
      </c>
      <c r="G434" s="71"/>
      <c r="H434" s="94">
        <f>VLOOKUP(E434,START_TIMES,2)</f>
        <v>0.33333333333333331</v>
      </c>
      <c r="I434" s="24" t="str">
        <f>VLOOKUP(E434,FallFields1,2)</f>
        <v>Wakeman Park, Westport</v>
      </c>
      <c r="J434" s="73"/>
      <c r="M434" s="5" t="s">
        <v>101</v>
      </c>
      <c r="N434" s="5" t="s">
        <v>92</v>
      </c>
    </row>
    <row r="435" spans="1:14" ht="12.75" customHeight="1" thickTop="1" thickBot="1" x14ac:dyDescent="0.4">
      <c r="A435" s="22">
        <v>432</v>
      </c>
      <c r="B435" s="22">
        <v>11</v>
      </c>
      <c r="C435" s="96">
        <v>42974</v>
      </c>
      <c r="D435" s="32" t="s">
        <v>10</v>
      </c>
      <c r="E435" s="23" t="str">
        <f t="shared" si="70"/>
        <v>DANBURY UNITED 30</v>
      </c>
      <c r="F435" s="24" t="str">
        <f t="shared" si="70"/>
        <v>ECUACHAMOS FC</v>
      </c>
      <c r="G435" s="71"/>
      <c r="H435" s="94">
        <f>VLOOKUP(E435,START_TIMES,2)</f>
        <v>0.375</v>
      </c>
      <c r="I435" s="24" t="str">
        <f>VLOOKUP(E435,FallFields1,2)</f>
        <v>Portuguese Cultural Center, Danbury</v>
      </c>
      <c r="J435" s="73"/>
      <c r="M435" s="5" t="s">
        <v>96</v>
      </c>
      <c r="N435" s="5" t="s">
        <v>93</v>
      </c>
    </row>
    <row r="436" spans="1:14" ht="12.75" customHeight="1" thickTop="1" thickBot="1" x14ac:dyDescent="0.4">
      <c r="A436" s="22">
        <v>433</v>
      </c>
      <c r="B436" s="22">
        <v>11</v>
      </c>
      <c r="C436" s="96">
        <v>42974</v>
      </c>
      <c r="D436" s="32" t="s">
        <v>10</v>
      </c>
      <c r="E436" s="23" t="str">
        <f t="shared" si="70"/>
        <v>SHELTON FC</v>
      </c>
      <c r="F436" s="24" t="str">
        <f t="shared" si="70"/>
        <v>GREENWICH ARSENAL 30</v>
      </c>
      <c r="G436" s="71"/>
      <c r="H436" s="94">
        <f>VLOOKUP(E436,START_TIMES,2)</f>
        <v>0.33333333333333331</v>
      </c>
      <c r="I436" s="24" t="str">
        <f>VLOOKUP(E436,FallFields1,2)</f>
        <v>Nike Site, Shelton</v>
      </c>
      <c r="J436" s="73"/>
      <c r="M436" s="5" t="s">
        <v>95</v>
      </c>
      <c r="N436" s="5" t="s">
        <v>99</v>
      </c>
    </row>
    <row r="437" spans="1:14" ht="12.75" customHeight="1" thickTop="1" x14ac:dyDescent="0.35">
      <c r="A437" s="22">
        <v>434</v>
      </c>
      <c r="B437" s="22">
        <v>11</v>
      </c>
      <c r="C437" s="96">
        <v>42974</v>
      </c>
      <c r="D437" s="69" t="s">
        <v>10</v>
      </c>
      <c r="E437" s="23" t="str">
        <f t="shared" si="70"/>
        <v>POLONEZ UNITED</v>
      </c>
      <c r="F437" s="24" t="str">
        <f t="shared" si="70"/>
        <v>CLINTON FC</v>
      </c>
      <c r="G437" s="71"/>
      <c r="H437" s="94">
        <f>VLOOKUP(E437,START_TIMES,2)</f>
        <v>0.375</v>
      </c>
      <c r="I437" s="24" t="str">
        <f>VLOOKUP(E437,FallFields1,2)</f>
        <v>Cromwell MS, Cromwell</v>
      </c>
      <c r="J437" s="73"/>
      <c r="M437" s="5" t="s">
        <v>100</v>
      </c>
      <c r="N437" s="5" t="s">
        <v>97</v>
      </c>
    </row>
    <row r="438" spans="1:14" ht="12.75" customHeight="1" thickBot="1" x14ac:dyDescent="0.4">
      <c r="A438" s="22">
        <v>435</v>
      </c>
      <c r="B438" s="22" t="s">
        <v>0</v>
      </c>
      <c r="C438" s="96"/>
      <c r="D438" s="25" t="s">
        <v>0</v>
      </c>
      <c r="E438" s="23"/>
      <c r="F438" s="24"/>
      <c r="G438" s="71"/>
      <c r="H438" s="94"/>
      <c r="I438" s="24"/>
      <c r="J438" s="73"/>
      <c r="M438" s="5"/>
      <c r="N438" s="5"/>
    </row>
    <row r="439" spans="1:14" ht="12.75" customHeight="1" thickTop="1" thickBot="1" x14ac:dyDescent="0.4">
      <c r="A439" s="22">
        <v>436</v>
      </c>
      <c r="B439" s="22">
        <v>11</v>
      </c>
      <c r="C439" s="96">
        <v>42974</v>
      </c>
      <c r="D439" s="33" t="s">
        <v>175</v>
      </c>
      <c r="E439" s="23" t="str">
        <f t="shared" ref="E439:F443" si="71">VLOOKUP(M439,Teams,2)</f>
        <v>NAUGATUCK FUSION</v>
      </c>
      <c r="F439" s="24" t="str">
        <f t="shared" si="71"/>
        <v>LITCHFIELD COUNTY BLUES</v>
      </c>
      <c r="G439" s="71"/>
      <c r="H439" s="94">
        <f>VLOOKUP(E439,START_TIMES,2)</f>
        <v>0.41666666666666702</v>
      </c>
      <c r="I439" s="24" t="str">
        <f>VLOOKUP(E439,FallFields1,2)</f>
        <v>City Hill MS, Naugatuck</v>
      </c>
      <c r="J439" s="73"/>
      <c r="M439" s="5" t="s">
        <v>156</v>
      </c>
      <c r="N439" s="5" t="s">
        <v>154</v>
      </c>
    </row>
    <row r="440" spans="1:14" ht="12.75" customHeight="1" thickTop="1" thickBot="1" x14ac:dyDescent="0.4">
      <c r="A440" s="22">
        <v>437</v>
      </c>
      <c r="B440" s="22">
        <v>11</v>
      </c>
      <c r="C440" s="96">
        <v>42974</v>
      </c>
      <c r="D440" s="33" t="s">
        <v>175</v>
      </c>
      <c r="E440" s="23" t="str">
        <f t="shared" si="71"/>
        <v>WATERTOWN GEEZERS</v>
      </c>
      <c r="F440" s="24" t="str">
        <f t="shared" si="71"/>
        <v>MILFORD AMIGOS</v>
      </c>
      <c r="G440" s="71"/>
      <c r="H440" s="94">
        <f>VLOOKUP(E440,START_TIMES,2)</f>
        <v>0.41666666666666702</v>
      </c>
      <c r="I440" s="24" t="str">
        <f>VLOOKUP(E440,FallFields1,2)</f>
        <v>Swift School, Watertown</v>
      </c>
      <c r="J440" s="73"/>
      <c r="M440" s="5" t="s">
        <v>159</v>
      </c>
      <c r="N440" s="5" t="s">
        <v>155</v>
      </c>
    </row>
    <row r="441" spans="1:14" ht="12.75" customHeight="1" thickTop="1" thickBot="1" x14ac:dyDescent="0.4">
      <c r="A441" s="22">
        <v>438</v>
      </c>
      <c r="B441" s="22">
        <v>11</v>
      </c>
      <c r="C441" s="96">
        <v>42974</v>
      </c>
      <c r="D441" s="33" t="s">
        <v>175</v>
      </c>
      <c r="E441" s="23" t="str">
        <f t="shared" si="71"/>
        <v>CASEUS NEW HAVEN FC</v>
      </c>
      <c r="F441" s="24" t="str">
        <f t="shared" si="71"/>
        <v>CLUB NAPOLI 30</v>
      </c>
      <c r="G441" s="71"/>
      <c r="H441" s="94">
        <f>VLOOKUP(E441,START_TIMES,2)</f>
        <v>0.33333333333333331</v>
      </c>
      <c r="I441" s="24" t="str">
        <f>VLOOKUP(E441,FallFields1,2)</f>
        <v>Strong Stadium, West Haven</v>
      </c>
      <c r="J441" s="73"/>
      <c r="M441" s="5" t="s">
        <v>151</v>
      </c>
      <c r="N441" s="5" t="s">
        <v>152</v>
      </c>
    </row>
    <row r="442" spans="1:14" ht="12.75" customHeight="1" thickTop="1" thickBot="1" x14ac:dyDescent="0.4">
      <c r="A442" s="22">
        <v>439</v>
      </c>
      <c r="B442" s="22">
        <v>11</v>
      </c>
      <c r="C442" s="96">
        <v>42974</v>
      </c>
      <c r="D442" s="33" t="s">
        <v>175</v>
      </c>
      <c r="E442" s="23" t="str">
        <f t="shared" si="71"/>
        <v>STAMFORD FC</v>
      </c>
      <c r="F442" s="24" t="str">
        <f t="shared" si="71"/>
        <v>HENRY  REID FC 30</v>
      </c>
      <c r="G442" s="71"/>
      <c r="H442" s="94">
        <v>0.33333333333333331</v>
      </c>
      <c r="I442" s="24" t="str">
        <f>VLOOKUP(E442,FallFields1,2)</f>
        <v>West Beach Fields, Stamford</v>
      </c>
      <c r="J442" s="73"/>
      <c r="M442" s="5" t="s">
        <v>158</v>
      </c>
      <c r="N442" s="5" t="s">
        <v>153</v>
      </c>
    </row>
    <row r="443" spans="1:14" ht="12.75" customHeight="1" thickTop="1" x14ac:dyDescent="0.35">
      <c r="A443" s="22">
        <v>440</v>
      </c>
      <c r="B443" s="22">
        <v>11</v>
      </c>
      <c r="C443" s="96">
        <v>42974</v>
      </c>
      <c r="D443" s="66" t="s">
        <v>175</v>
      </c>
      <c r="E443" s="23" t="str">
        <f t="shared" si="71"/>
        <v>NEWTOWN SALTY DOGS</v>
      </c>
      <c r="F443" s="24" t="str">
        <f t="shared" si="71"/>
        <v>BYE</v>
      </c>
      <c r="G443" s="71"/>
      <c r="H443" s="94">
        <f>VLOOKUP(E443,START_TIMES,2)</f>
        <v>0.33333333333333331</v>
      </c>
      <c r="I443" s="24" t="str">
        <f>VLOOKUP(E443,FallFields1,2)</f>
        <v>Treadwell Park, Newtown</v>
      </c>
      <c r="J443" s="73"/>
      <c r="M443" s="5" t="s">
        <v>157</v>
      </c>
      <c r="N443" s="5" t="s">
        <v>150</v>
      </c>
    </row>
    <row r="444" spans="1:14" ht="12.75" customHeight="1" thickBot="1" x14ac:dyDescent="0.4">
      <c r="A444" s="22">
        <v>441</v>
      </c>
      <c r="B444" s="22"/>
      <c r="C444" s="96"/>
      <c r="D444" s="25" t="s">
        <v>0</v>
      </c>
      <c r="E444" s="23"/>
      <c r="F444" s="24"/>
      <c r="G444" s="71"/>
      <c r="H444" s="94"/>
      <c r="I444" s="24"/>
      <c r="J444" s="73"/>
      <c r="M444" s="5"/>
      <c r="N444" s="5"/>
    </row>
    <row r="445" spans="1:14" ht="12.75" customHeight="1" thickTop="1" thickBot="1" x14ac:dyDescent="0.4">
      <c r="A445" s="22">
        <v>442</v>
      </c>
      <c r="B445" s="22">
        <v>11</v>
      </c>
      <c r="C445" s="96">
        <v>42974</v>
      </c>
      <c r="D445" s="34" t="s">
        <v>11</v>
      </c>
      <c r="E445" s="23" t="str">
        <f t="shared" ref="E445:F449" si="72">VLOOKUP(M445,Teams,2)</f>
        <v>NORWALK MARINERS</v>
      </c>
      <c r="F445" s="24" t="str">
        <f t="shared" si="72"/>
        <v>STORM FC</v>
      </c>
      <c r="G445" s="71"/>
      <c r="H445" s="94">
        <v>0.33333333333333331</v>
      </c>
      <c r="I445" s="24" t="str">
        <f>VLOOKUP(E445,FallFields1,2)</f>
        <v>Nathan Hale MS, Norwalk</v>
      </c>
      <c r="J445" s="73"/>
      <c r="M445" s="5" t="s">
        <v>104</v>
      </c>
      <c r="N445" s="5" t="s">
        <v>106</v>
      </c>
    </row>
    <row r="446" spans="1:14" ht="12.75" customHeight="1" thickTop="1" thickBot="1" x14ac:dyDescent="0.4">
      <c r="A446" s="22">
        <v>443</v>
      </c>
      <c r="B446" s="22">
        <v>11</v>
      </c>
      <c r="C446" s="96">
        <v>42974</v>
      </c>
      <c r="D446" s="34" t="s">
        <v>11</v>
      </c>
      <c r="E446" s="23" t="str">
        <f t="shared" si="72"/>
        <v>RIDGEFIELD KICKS</v>
      </c>
      <c r="F446" s="24" t="str">
        <f t="shared" si="72"/>
        <v xml:space="preserve">WILTON WARRIORS </v>
      </c>
      <c r="G446" s="71"/>
      <c r="H446" s="94">
        <f>VLOOKUP(E446,START_TIMES,2)</f>
        <v>0.41666666666666702</v>
      </c>
      <c r="I446" s="24" t="str">
        <f>VLOOKUP(E446,FallFields1,2)</f>
        <v>Scotland Field, Ridgefield</v>
      </c>
      <c r="J446" s="73"/>
      <c r="M446" s="5" t="s">
        <v>105</v>
      </c>
      <c r="N446" s="5" t="s">
        <v>109</v>
      </c>
    </row>
    <row r="447" spans="1:14" ht="12.75" customHeight="1" thickTop="1" thickBot="1" x14ac:dyDescent="0.4">
      <c r="A447" s="22">
        <v>444</v>
      </c>
      <c r="B447" s="22">
        <v>11</v>
      </c>
      <c r="C447" s="96">
        <v>42974</v>
      </c>
      <c r="D447" s="34" t="s">
        <v>11</v>
      </c>
      <c r="E447" s="23" t="str">
        <f t="shared" si="72"/>
        <v>DANBURY UNITED 40</v>
      </c>
      <c r="F447" s="24" t="str">
        <f t="shared" si="72"/>
        <v>FAIRFIELD GAC</v>
      </c>
      <c r="G447" s="71"/>
      <c r="H447" s="94">
        <f>VLOOKUP(E447,START_TIMES,2)</f>
        <v>0.45833333333333331</v>
      </c>
      <c r="I447" s="24" t="str">
        <f>VLOOKUP(E447,FallFields1,2)</f>
        <v>Portuguese Cultural Center, Danbury</v>
      </c>
      <c r="J447" s="73"/>
      <c r="M447" s="5" t="s">
        <v>161</v>
      </c>
      <c r="N447" s="5" t="s">
        <v>162</v>
      </c>
    </row>
    <row r="448" spans="1:14" ht="12.75" customHeight="1" thickTop="1" thickBot="1" x14ac:dyDescent="0.4">
      <c r="A448" s="22">
        <v>445</v>
      </c>
      <c r="B448" s="22">
        <v>11</v>
      </c>
      <c r="C448" s="96">
        <v>42974</v>
      </c>
      <c r="D448" s="34" t="s">
        <v>11</v>
      </c>
      <c r="E448" s="23" t="str">
        <f t="shared" si="72"/>
        <v>WATERBURY ALBANIANS</v>
      </c>
      <c r="F448" s="24" t="str">
        <f t="shared" si="72"/>
        <v>GREENWICH PUMAS</v>
      </c>
      <c r="G448" s="71"/>
      <c r="H448" s="94">
        <f>VLOOKUP(E448,START_TIMES,2)</f>
        <v>0.375</v>
      </c>
      <c r="I448" s="24" t="str">
        <f>VLOOKUP(E448,FallFields1,2)</f>
        <v>Wilby HS, Waterbury</v>
      </c>
      <c r="J448" s="73"/>
      <c r="M448" s="5" t="s">
        <v>108</v>
      </c>
      <c r="N448" s="5" t="s">
        <v>163</v>
      </c>
    </row>
    <row r="449" spans="1:14" ht="12.75" customHeight="1" thickTop="1" x14ac:dyDescent="0.35">
      <c r="A449" s="22">
        <v>446</v>
      </c>
      <c r="B449" s="22">
        <v>11</v>
      </c>
      <c r="C449" s="96">
        <v>42974</v>
      </c>
      <c r="D449" s="65" t="s">
        <v>11</v>
      </c>
      <c r="E449" s="23" t="str">
        <f t="shared" si="72"/>
        <v>VASCO DA GAMA 40</v>
      </c>
      <c r="F449" s="24" t="str">
        <f t="shared" si="72"/>
        <v>CHESHIRE AZZURRI 40</v>
      </c>
      <c r="G449" s="71"/>
      <c r="H449" s="94">
        <f>VLOOKUP(E449,START_TIMES,2)</f>
        <v>0.41666666666666702</v>
      </c>
      <c r="I449" s="24" t="str">
        <f>VLOOKUP(E449,FallFields1,2)</f>
        <v>Veterans Memorial Park, Bridgeport</v>
      </c>
      <c r="J449" s="73"/>
      <c r="M449" s="5" t="s">
        <v>107</v>
      </c>
      <c r="N449" s="5" t="s">
        <v>160</v>
      </c>
    </row>
    <row r="450" spans="1:14" ht="12.75" customHeight="1" thickBot="1" x14ac:dyDescent="0.4">
      <c r="A450" s="22">
        <v>447</v>
      </c>
      <c r="B450" s="22"/>
      <c r="C450" s="96"/>
      <c r="D450" s="25" t="s">
        <v>0</v>
      </c>
      <c r="E450" s="23"/>
      <c r="F450" s="24"/>
      <c r="G450" s="71"/>
      <c r="H450" s="94"/>
      <c r="I450" s="24"/>
      <c r="J450" s="73"/>
      <c r="M450" s="2"/>
      <c r="N450" s="2"/>
    </row>
    <row r="451" spans="1:14" ht="12.75" customHeight="1" thickTop="1" thickBot="1" x14ac:dyDescent="0.4">
      <c r="A451" s="22">
        <v>448</v>
      </c>
      <c r="B451" s="22">
        <v>11</v>
      </c>
      <c r="C451" s="96">
        <v>42974</v>
      </c>
      <c r="D451" s="35" t="s">
        <v>12</v>
      </c>
      <c r="E451" s="23" t="str">
        <f t="shared" ref="E451:F455" si="73">VLOOKUP(M451,Teams,2)</f>
        <v>NEWINGTON PORTUGUESE 40</v>
      </c>
      <c r="F451" s="24" t="str">
        <f t="shared" si="73"/>
        <v xml:space="preserve">GUILFORD CELTIC </v>
      </c>
      <c r="G451" s="71"/>
      <c r="H451" s="94">
        <f>VLOOKUP(E451,START_TIMES,2)</f>
        <v>0.41666666666666702</v>
      </c>
      <c r="I451" s="24" t="str">
        <f>VLOOKUP(E451,FallFields1,2)</f>
        <v>Martin Kellogg, Newington</v>
      </c>
      <c r="J451" s="73"/>
      <c r="M451" s="5" t="s">
        <v>116</v>
      </c>
      <c r="N451" s="5" t="s">
        <v>114</v>
      </c>
    </row>
    <row r="452" spans="1:14" ht="12.75" customHeight="1" thickTop="1" thickBot="1" x14ac:dyDescent="0.4">
      <c r="A452" s="22">
        <v>449</v>
      </c>
      <c r="B452" s="22">
        <v>11</v>
      </c>
      <c r="C452" s="96">
        <v>42974</v>
      </c>
      <c r="D452" s="35" t="s">
        <v>12</v>
      </c>
      <c r="E452" s="23" t="str">
        <f t="shared" si="73"/>
        <v>STAMFORD UNITED</v>
      </c>
      <c r="F452" s="24" t="str">
        <f t="shared" si="73"/>
        <v>NEW HAVEN AMERICANS</v>
      </c>
      <c r="G452" s="71"/>
      <c r="H452" s="94">
        <v>0.33333333333333331</v>
      </c>
      <c r="I452" s="24" t="str">
        <f>VLOOKUP(E452,FallFields1,2)</f>
        <v>West Beach Fields, Stamford</v>
      </c>
      <c r="J452" s="73"/>
      <c r="M452" s="5" t="s">
        <v>119</v>
      </c>
      <c r="N452" s="5" t="s">
        <v>115</v>
      </c>
    </row>
    <row r="453" spans="1:14" ht="12.75" customHeight="1" thickTop="1" thickBot="1" x14ac:dyDescent="0.4">
      <c r="A453" s="22">
        <v>450</v>
      </c>
      <c r="B453" s="22">
        <v>11</v>
      </c>
      <c r="C453" s="96">
        <v>42974</v>
      </c>
      <c r="D453" s="35" t="s">
        <v>12</v>
      </c>
      <c r="E453" s="23" t="str">
        <f t="shared" si="73"/>
        <v>GREENWICH ARSENAL 40</v>
      </c>
      <c r="F453" s="24" t="str">
        <f t="shared" si="73"/>
        <v>GREENWICH GUNNERS 40</v>
      </c>
      <c r="G453" s="71"/>
      <c r="H453" s="94">
        <v>0.5</v>
      </c>
      <c r="I453" s="24" t="s">
        <v>665</v>
      </c>
      <c r="J453" s="73"/>
      <c r="M453" s="5" t="s">
        <v>111</v>
      </c>
      <c r="N453" s="5" t="s">
        <v>112</v>
      </c>
    </row>
    <row r="454" spans="1:14" ht="12.75" customHeight="1" thickTop="1" thickBot="1" x14ac:dyDescent="0.4">
      <c r="A454" s="22">
        <v>451</v>
      </c>
      <c r="B454" s="22">
        <v>11</v>
      </c>
      <c r="C454" s="96">
        <v>42974</v>
      </c>
      <c r="D454" s="35" t="s">
        <v>12</v>
      </c>
      <c r="E454" s="23" t="str">
        <f t="shared" si="73"/>
        <v>SOUTHEAST ROVERS</v>
      </c>
      <c r="F454" s="24" t="str">
        <f t="shared" si="73"/>
        <v>GUILFORD BELL CURVE</v>
      </c>
      <c r="G454" s="71"/>
      <c r="H454" s="94">
        <f>VLOOKUP(E454,START_TIMES,2)</f>
        <v>0.41666666666666702</v>
      </c>
      <c r="I454" s="24" t="str">
        <f>VLOOKUP(E454,FallFields1,2)</f>
        <v>Spera Park, Waterford</v>
      </c>
      <c r="J454" s="73"/>
      <c r="M454" s="5" t="s">
        <v>118</v>
      </c>
      <c r="N454" s="5" t="s">
        <v>113</v>
      </c>
    </row>
    <row r="455" spans="1:14" ht="12.75" customHeight="1" thickTop="1" x14ac:dyDescent="0.35">
      <c r="A455" s="22">
        <v>452</v>
      </c>
      <c r="B455" s="22">
        <v>11</v>
      </c>
      <c r="C455" s="96">
        <v>42974</v>
      </c>
      <c r="D455" s="64" t="s">
        <v>12</v>
      </c>
      <c r="E455" s="23" t="str">
        <f t="shared" si="73"/>
        <v xml:space="preserve">NORWALK SPORT COLOMBIA </v>
      </c>
      <c r="F455" s="24" t="str">
        <f t="shared" si="73"/>
        <v>DERBY QUITUS</v>
      </c>
      <c r="G455" s="71"/>
      <c r="H455" s="94">
        <f>VLOOKUP(E455,START_TIMES,2)</f>
        <v>0.41666666666666702</v>
      </c>
      <c r="I455" s="24" t="str">
        <f>VLOOKUP(E455,FallFields1,2)</f>
        <v>Nathan Hale MS, Norwalk</v>
      </c>
      <c r="J455" s="73"/>
      <c r="M455" s="5" t="s">
        <v>117</v>
      </c>
      <c r="N455" s="5" t="s">
        <v>110</v>
      </c>
    </row>
    <row r="456" spans="1:14" ht="12.75" customHeight="1" thickBot="1" x14ac:dyDescent="0.4">
      <c r="A456" s="22">
        <v>453</v>
      </c>
      <c r="B456" s="22"/>
      <c r="C456" s="96"/>
      <c r="D456" s="25" t="s">
        <v>0</v>
      </c>
      <c r="E456" s="23"/>
      <c r="F456" s="24"/>
      <c r="G456" s="71"/>
      <c r="H456" s="94"/>
      <c r="I456" s="24"/>
      <c r="J456" s="73"/>
      <c r="M456" s="2"/>
      <c r="N456" s="2"/>
    </row>
    <row r="457" spans="1:14" ht="12.75" customHeight="1" thickTop="1" thickBot="1" x14ac:dyDescent="0.4">
      <c r="A457" s="22">
        <v>454</v>
      </c>
      <c r="B457" s="22">
        <v>11</v>
      </c>
      <c r="C457" s="96">
        <v>42974</v>
      </c>
      <c r="D457" s="36" t="s">
        <v>13</v>
      </c>
      <c r="E457" s="23" t="str">
        <f t="shared" ref="E457:F461" si="74">VLOOKUP(M457,Teams,2)</f>
        <v>PAN ZONES</v>
      </c>
      <c r="F457" s="24" t="str">
        <f t="shared" si="74"/>
        <v>NORTH BRANFORD 40</v>
      </c>
      <c r="G457" s="71"/>
      <c r="H457" s="94">
        <f>VLOOKUP(E457,START_TIMES,2)</f>
        <v>0.41666666666666702</v>
      </c>
      <c r="I457" s="24" t="str">
        <f>VLOOKUP(E457,FallFields1,2)</f>
        <v>Stanley Quarter Park, New Britain</v>
      </c>
      <c r="J457" s="73"/>
      <c r="M457" s="5" t="s">
        <v>126</v>
      </c>
      <c r="N457" s="5" t="s">
        <v>124</v>
      </c>
    </row>
    <row r="458" spans="1:14" ht="12.75" customHeight="1" thickTop="1" thickBot="1" x14ac:dyDescent="0.4">
      <c r="A458" s="22">
        <v>455</v>
      </c>
      <c r="B458" s="22">
        <v>11</v>
      </c>
      <c r="C458" s="96">
        <v>42974</v>
      </c>
      <c r="D458" s="36" t="s">
        <v>13</v>
      </c>
      <c r="E458" s="23" t="str">
        <f t="shared" si="74"/>
        <v>WILTON WOLVES</v>
      </c>
      <c r="F458" s="24" t="str">
        <f t="shared" si="74"/>
        <v>NORTH HAVEN SC</v>
      </c>
      <c r="G458" s="71"/>
      <c r="H458" s="94">
        <f>VLOOKUP(E458,START_TIMES,2)</f>
        <v>0.41666666666666702</v>
      </c>
      <c r="I458" s="24" t="str">
        <f>VLOOKUP(E458,FallFields1,2)</f>
        <v>Middlebrook School, Wilton</v>
      </c>
      <c r="J458" s="73"/>
      <c r="M458" s="5" t="s">
        <v>129</v>
      </c>
      <c r="N458" s="5" t="s">
        <v>125</v>
      </c>
    </row>
    <row r="459" spans="1:14" ht="12.75" customHeight="1" thickTop="1" thickBot="1" x14ac:dyDescent="0.4">
      <c r="A459" s="22">
        <v>456</v>
      </c>
      <c r="B459" s="22">
        <v>11</v>
      </c>
      <c r="C459" s="96">
        <v>42974</v>
      </c>
      <c r="D459" s="36" t="s">
        <v>13</v>
      </c>
      <c r="E459" s="23" t="str">
        <f t="shared" si="74"/>
        <v>ELI'S FC</v>
      </c>
      <c r="F459" s="24" t="str">
        <f t="shared" si="74"/>
        <v>HAMDEN UNITED</v>
      </c>
      <c r="G459" s="71"/>
      <c r="H459" s="94">
        <f>VLOOKUP(E459,START_TIMES,2)</f>
        <v>0.41666666666666702</v>
      </c>
      <c r="I459" s="24" t="str">
        <f>VLOOKUP(E459,FallFields1,2)</f>
        <v>Platt Tech HS, Milford</v>
      </c>
      <c r="J459" s="73"/>
      <c r="M459" s="5" t="s">
        <v>121</v>
      </c>
      <c r="N459" s="5" t="s">
        <v>122</v>
      </c>
    </row>
    <row r="460" spans="1:14" ht="12.75" customHeight="1" thickTop="1" thickBot="1" x14ac:dyDescent="0.4">
      <c r="A460" s="22">
        <v>457</v>
      </c>
      <c r="B460" s="22">
        <v>11</v>
      </c>
      <c r="C460" s="96">
        <v>42974</v>
      </c>
      <c r="D460" s="36" t="s">
        <v>13</v>
      </c>
      <c r="E460" s="23" t="str">
        <f t="shared" si="74"/>
        <v>HENRY  REID FC 40</v>
      </c>
      <c r="F460" s="24" t="str">
        <f t="shared" si="74"/>
        <v>WALLINGFORD MORELIA</v>
      </c>
      <c r="G460" s="71"/>
      <c r="H460" s="94">
        <f>VLOOKUP(E460,START_TIMES,2)</f>
        <v>0.41666666666666702</v>
      </c>
      <c r="I460" s="24" t="str">
        <f>VLOOKUP(E460,FallFields1,2)</f>
        <v>Ludlowe HS, Fairfield</v>
      </c>
      <c r="J460" s="73"/>
      <c r="M460" s="5" t="s">
        <v>123</v>
      </c>
      <c r="N460" s="5" t="s">
        <v>128</v>
      </c>
    </row>
    <row r="461" spans="1:14" ht="12.75" customHeight="1" thickTop="1" x14ac:dyDescent="0.35">
      <c r="A461" s="22">
        <v>458</v>
      </c>
      <c r="B461" s="22">
        <v>11</v>
      </c>
      <c r="C461" s="96">
        <v>42974</v>
      </c>
      <c r="D461" s="67" t="s">
        <v>13</v>
      </c>
      <c r="E461" s="23" t="str">
        <f t="shared" si="74"/>
        <v>STAMFORD CITY</v>
      </c>
      <c r="F461" s="24" t="str">
        <f t="shared" si="74"/>
        <v xml:space="preserve">CHESHIRE UNITED </v>
      </c>
      <c r="G461" s="71"/>
      <c r="H461" s="94">
        <f>VLOOKUP(E461,START_TIMES,2)</f>
        <v>0.41666666666666702</v>
      </c>
      <c r="I461" s="24" t="str">
        <f>VLOOKUP(E461,FallFields1,2)</f>
        <v>West Beach Fields, Stamford</v>
      </c>
      <c r="J461" s="73"/>
      <c r="M461" s="5" t="s">
        <v>127</v>
      </c>
      <c r="N461" s="5" t="s">
        <v>120</v>
      </c>
    </row>
    <row r="462" spans="1:14" ht="12.75" customHeight="1" thickBot="1" x14ac:dyDescent="0.4">
      <c r="A462" s="22">
        <v>459</v>
      </c>
      <c r="B462" s="22"/>
      <c r="C462" s="96"/>
      <c r="D462" s="25" t="s">
        <v>0</v>
      </c>
      <c r="E462" s="23"/>
      <c r="F462" s="24"/>
      <c r="G462" s="71"/>
      <c r="H462" s="94"/>
      <c r="I462" s="24"/>
      <c r="J462" s="73"/>
      <c r="M462" s="2"/>
      <c r="N462" s="2"/>
    </row>
    <row r="463" spans="1:14" ht="12.75" customHeight="1" thickTop="1" thickBot="1" x14ac:dyDescent="0.4">
      <c r="A463" s="22">
        <v>460</v>
      </c>
      <c r="B463" s="22">
        <v>11</v>
      </c>
      <c r="C463" s="96">
        <v>42974</v>
      </c>
      <c r="D463" s="27" t="s">
        <v>102</v>
      </c>
      <c r="E463" s="23" t="str">
        <f t="shared" ref="E463:F467" si="75">VLOOKUP(M463,Teams,2)</f>
        <v>HARTFORD CAVALIERS</v>
      </c>
      <c r="F463" s="24" t="str">
        <f t="shared" si="75"/>
        <v>GREENWICH GUNNERS 50</v>
      </c>
      <c r="G463" s="71"/>
      <c r="H463" s="94">
        <f>VLOOKUP(E463,START_TIMES,2)</f>
        <v>0.41666666666666702</v>
      </c>
      <c r="I463" s="24" t="str">
        <f>VLOOKUP(E463,FallFields1,2)</f>
        <v>Cronin Field, Hartford</v>
      </c>
      <c r="J463" s="73"/>
      <c r="M463" s="5" t="s">
        <v>138</v>
      </c>
      <c r="N463" s="5" t="s">
        <v>134</v>
      </c>
    </row>
    <row r="464" spans="1:14" ht="12.75" customHeight="1" thickTop="1" thickBot="1" x14ac:dyDescent="0.4">
      <c r="A464" s="22">
        <v>461</v>
      </c>
      <c r="B464" s="22">
        <v>11</v>
      </c>
      <c r="C464" s="96">
        <v>42974</v>
      </c>
      <c r="D464" s="27" t="s">
        <v>102</v>
      </c>
      <c r="E464" s="23" t="str">
        <f t="shared" si="75"/>
        <v>VASCO DA GAMA 50</v>
      </c>
      <c r="F464" s="24" t="str">
        <f t="shared" si="75"/>
        <v>GUILFORD BLACK EAGLES</v>
      </c>
      <c r="G464" s="71"/>
      <c r="H464" s="94">
        <f>VLOOKUP(E464,START_TIMES,2)</f>
        <v>0.41666666666666702</v>
      </c>
      <c r="I464" s="24" t="str">
        <f>VLOOKUP(E464,FallFields1,2)</f>
        <v>Veterans Memorial Park, Bridgeport</v>
      </c>
      <c r="J464" s="73"/>
      <c r="M464" s="5" t="s">
        <v>144</v>
      </c>
      <c r="N464" s="5" t="s">
        <v>136</v>
      </c>
    </row>
    <row r="465" spans="1:14" ht="12.75" customHeight="1" thickTop="1" thickBot="1" x14ac:dyDescent="0.4">
      <c r="A465" s="22">
        <v>462</v>
      </c>
      <c r="B465" s="22">
        <v>11</v>
      </c>
      <c r="C465" s="96">
        <v>42974</v>
      </c>
      <c r="D465" s="27" t="s">
        <v>102</v>
      </c>
      <c r="E465" s="23" t="str">
        <f t="shared" si="75"/>
        <v>CLUB NAPOLI 50</v>
      </c>
      <c r="F465" s="24" t="str">
        <f t="shared" si="75"/>
        <v>DARIEN BLUE WAVE</v>
      </c>
      <c r="G465" s="71"/>
      <c r="H465" s="94">
        <f>VLOOKUP(E465,START_TIMES,2)</f>
        <v>0.41666666666666702</v>
      </c>
      <c r="I465" s="24" t="str">
        <f>VLOOKUP(E465,FallFields1,2)</f>
        <v>North Farms Park, North Branford</v>
      </c>
      <c r="J465" s="73"/>
      <c r="M465" s="5" t="s">
        <v>131</v>
      </c>
      <c r="N465" s="5" t="s">
        <v>132</v>
      </c>
    </row>
    <row r="466" spans="1:14" ht="12.75" customHeight="1" thickTop="1" thickBot="1" x14ac:dyDescent="0.4">
      <c r="A466" s="22">
        <v>463</v>
      </c>
      <c r="B466" s="22">
        <v>11</v>
      </c>
      <c r="C466" s="96">
        <v>42974</v>
      </c>
      <c r="D466" s="27" t="s">
        <v>102</v>
      </c>
      <c r="E466" s="23" t="str">
        <f t="shared" si="75"/>
        <v>POLONIA FALCON STARS FC</v>
      </c>
      <c r="F466" s="24" t="str">
        <f t="shared" si="75"/>
        <v xml:space="preserve">GLASTONBURY CELTIC </v>
      </c>
      <c r="G466" s="71"/>
      <c r="H466" s="94">
        <f>VLOOKUP(E466,START_TIMES,2)</f>
        <v>0.41666666666666702</v>
      </c>
      <c r="I466" s="24" t="str">
        <f>VLOOKUP(E466,FallFields1,2)</f>
        <v>Falcon Field, New Britain</v>
      </c>
      <c r="J466" s="73"/>
      <c r="M466" s="5" t="s">
        <v>142</v>
      </c>
      <c r="N466" s="5" t="s">
        <v>133</v>
      </c>
    </row>
    <row r="467" spans="1:14" ht="12.75" customHeight="1" thickTop="1" x14ac:dyDescent="0.35">
      <c r="A467" s="22">
        <v>464</v>
      </c>
      <c r="B467" s="22">
        <v>11</v>
      </c>
      <c r="C467" s="96">
        <v>42974</v>
      </c>
      <c r="D467" s="63" t="s">
        <v>102</v>
      </c>
      <c r="E467" s="23" t="str">
        <f t="shared" si="75"/>
        <v>NEW BRITAIN FALCONS FC</v>
      </c>
      <c r="F467" s="24" t="str">
        <f t="shared" si="75"/>
        <v>CHESHIRE AZZURRI 50</v>
      </c>
      <c r="G467" s="71"/>
      <c r="H467" s="94">
        <v>0.33333333333333331</v>
      </c>
      <c r="I467" s="24" t="str">
        <f>VLOOKUP(E467,FallFields1,2)</f>
        <v>Falcon Field, New Britain</v>
      </c>
      <c r="J467" s="73"/>
      <c r="M467" s="5" t="s">
        <v>141</v>
      </c>
      <c r="N467" s="5" t="s">
        <v>130</v>
      </c>
    </row>
    <row r="468" spans="1:14" ht="12.75" customHeight="1" thickBot="1" x14ac:dyDescent="0.4">
      <c r="A468" s="22">
        <v>465</v>
      </c>
      <c r="B468" s="22"/>
      <c r="C468" s="96"/>
      <c r="D468" s="25" t="s">
        <v>0</v>
      </c>
      <c r="E468" s="23"/>
      <c r="F468" s="24"/>
      <c r="G468" s="71"/>
      <c r="H468" s="94"/>
      <c r="I468" s="24"/>
      <c r="J468" s="73"/>
      <c r="M468" s="2"/>
      <c r="N468" s="2"/>
    </row>
    <row r="469" spans="1:14" ht="12.75" customHeight="1" thickTop="1" thickBot="1" x14ac:dyDescent="0.4">
      <c r="A469" s="22">
        <v>466</v>
      </c>
      <c r="B469" s="22">
        <v>11</v>
      </c>
      <c r="C469" s="96">
        <v>42974</v>
      </c>
      <c r="D469" s="37" t="s">
        <v>103</v>
      </c>
      <c r="E469" s="23" t="str">
        <f t="shared" ref="E469:F473" si="76">VLOOKUP(M469,Teams,2)</f>
        <v>GREENWICH ARSENAL 50</v>
      </c>
      <c r="F469" s="24" t="str">
        <f t="shared" si="76"/>
        <v>NAUGATUCK RIVER RATS</v>
      </c>
      <c r="G469" s="71"/>
      <c r="H469" s="94">
        <f>VLOOKUP(E469,START_TIMES,2)</f>
        <v>0.41666666666666702</v>
      </c>
      <c r="I469" s="24" t="str">
        <f>VLOOKUP(E469,FallFields1,2)</f>
        <v>tbd</v>
      </c>
      <c r="J469" s="73"/>
      <c r="M469" s="5" t="s">
        <v>148</v>
      </c>
      <c r="N469" s="5" t="s">
        <v>137</v>
      </c>
    </row>
    <row r="470" spans="1:14" ht="12.75" customHeight="1" thickTop="1" thickBot="1" x14ac:dyDescent="0.4">
      <c r="A470" s="22">
        <v>467</v>
      </c>
      <c r="B470" s="22">
        <v>11</v>
      </c>
      <c r="C470" s="96">
        <v>42974</v>
      </c>
      <c r="D470" s="37" t="s">
        <v>103</v>
      </c>
      <c r="E470" s="23" t="str">
        <f t="shared" si="76"/>
        <v>MOODUS SC</v>
      </c>
      <c r="F470" s="24" t="str">
        <f t="shared" si="76"/>
        <v>WATERBURY PONTES</v>
      </c>
      <c r="G470" s="71"/>
      <c r="H470" s="94">
        <f>VLOOKUP(E470,START_TIMES,2)</f>
        <v>0.41666666666666702</v>
      </c>
      <c r="I470" s="24" t="str">
        <f>VLOOKUP(E470,FallFields1,2)</f>
        <v>Nathan Hale-Ray HS, Moodus</v>
      </c>
      <c r="J470" s="73"/>
      <c r="M470" s="5" t="s">
        <v>135</v>
      </c>
      <c r="N470" s="5" t="s">
        <v>143</v>
      </c>
    </row>
    <row r="471" spans="1:14" ht="12.75" customHeight="1" thickTop="1" thickBot="1" x14ac:dyDescent="0.4">
      <c r="A471" s="22">
        <v>468</v>
      </c>
      <c r="B471" s="22">
        <v>11</v>
      </c>
      <c r="C471" s="96">
        <v>42974</v>
      </c>
      <c r="D471" s="37" t="s">
        <v>103</v>
      </c>
      <c r="E471" s="23" t="str">
        <f t="shared" si="76"/>
        <v>EAST HAVEN SC</v>
      </c>
      <c r="F471" s="24" t="str">
        <f t="shared" si="76"/>
        <v>FARMINGTON WHITE OWLS</v>
      </c>
      <c r="G471" s="71"/>
      <c r="H471" s="94">
        <f>VLOOKUP(E471,START_TIMES,2)</f>
        <v>0.41666666666666702</v>
      </c>
      <c r="I471" s="24" t="str">
        <f>VLOOKUP(E471,FallFields1,2)</f>
        <v>Moulthrop Field, East Haven</v>
      </c>
      <c r="J471" s="73"/>
      <c r="M471" s="5" t="s">
        <v>146</v>
      </c>
      <c r="N471" s="5" t="s">
        <v>147</v>
      </c>
    </row>
    <row r="472" spans="1:14" ht="12.75" customHeight="1" thickTop="1" thickBot="1" x14ac:dyDescent="0.4">
      <c r="A472" s="22">
        <v>469</v>
      </c>
      <c r="B472" s="22">
        <v>11</v>
      </c>
      <c r="C472" s="96">
        <v>42974</v>
      </c>
      <c r="D472" s="37" t="s">
        <v>103</v>
      </c>
      <c r="E472" s="23" t="str">
        <f t="shared" si="76"/>
        <v>GREENWICH PUMAS LEGENDS</v>
      </c>
      <c r="F472" s="24" t="str">
        <f t="shared" si="76"/>
        <v>NORTH BRANFORD LEGENDS</v>
      </c>
      <c r="G472" s="71"/>
      <c r="H472" s="94">
        <f>VLOOKUP(E472,START_TIMES,2)</f>
        <v>0.41666666666666702</v>
      </c>
      <c r="I472" s="24" t="str">
        <f>VLOOKUP(E472,FallFields1,2)</f>
        <v>tbd</v>
      </c>
      <c r="J472" s="73"/>
      <c r="M472" s="5" t="s">
        <v>149</v>
      </c>
      <c r="N472" s="5" t="s">
        <v>139</v>
      </c>
    </row>
    <row r="473" spans="1:14" ht="12.75" customHeight="1" thickTop="1" x14ac:dyDescent="0.35">
      <c r="A473" s="22">
        <v>470</v>
      </c>
      <c r="B473" s="22">
        <v>11</v>
      </c>
      <c r="C473" s="96">
        <v>42974</v>
      </c>
      <c r="D473" s="68" t="s">
        <v>103</v>
      </c>
      <c r="E473" s="23" t="str">
        <f t="shared" si="76"/>
        <v>SOUTHBURY BOOMERS</v>
      </c>
      <c r="F473" s="24" t="str">
        <f t="shared" si="76"/>
        <v>WEST HAVEN GRAYS</v>
      </c>
      <c r="G473" s="71"/>
      <c r="H473" s="94">
        <f>VLOOKUP(E473,START_TIMES,2)</f>
        <v>0.41666666666666702</v>
      </c>
      <c r="I473" s="24" t="str">
        <f>VLOOKUP(E473,FallFields1,2)</f>
        <v>Settlers Park, Southbury</v>
      </c>
      <c r="J473" s="73"/>
      <c r="M473" s="5" t="s">
        <v>140</v>
      </c>
      <c r="N473" s="5" t="s">
        <v>145</v>
      </c>
    </row>
    <row r="474" spans="1:14" ht="12.75" customHeight="1" x14ac:dyDescent="0.35">
      <c r="A474" s="22">
        <v>471</v>
      </c>
      <c r="B474" s="22" t="s">
        <v>0</v>
      </c>
      <c r="C474" s="96"/>
      <c r="D474" s="70" t="s">
        <v>0</v>
      </c>
      <c r="E474" s="23" t="s">
        <v>0</v>
      </c>
      <c r="F474" s="24" t="s">
        <v>0</v>
      </c>
      <c r="G474" s="71"/>
      <c r="H474" s="94"/>
      <c r="I474" s="24" t="s">
        <v>0</v>
      </c>
      <c r="J474" s="73"/>
      <c r="M474" s="5"/>
      <c r="N474" s="5"/>
    </row>
    <row r="475" spans="1:14" ht="22.5" x14ac:dyDescent="0.25">
      <c r="A475" s="22">
        <v>472</v>
      </c>
      <c r="B475" s="100" t="s">
        <v>0</v>
      </c>
      <c r="C475" s="103"/>
      <c r="D475" s="103" t="s">
        <v>229</v>
      </c>
      <c r="E475" s="103"/>
      <c r="F475" s="103"/>
      <c r="G475" s="103"/>
      <c r="H475" s="107"/>
      <c r="I475" s="107"/>
      <c r="J475" s="107"/>
      <c r="K475" s="107"/>
      <c r="L475" s="107"/>
      <c r="M475" s="107"/>
      <c r="N475" s="107"/>
    </row>
    <row r="476" spans="1:14" ht="12.75" customHeight="1" thickBot="1" x14ac:dyDescent="0.4">
      <c r="A476" s="22">
        <v>473</v>
      </c>
      <c r="B476" s="22" t="s">
        <v>0</v>
      </c>
      <c r="C476" s="96"/>
      <c r="D476" s="70" t="s">
        <v>0</v>
      </c>
      <c r="E476" s="23" t="s">
        <v>0</v>
      </c>
      <c r="F476" s="24" t="s">
        <v>0</v>
      </c>
      <c r="G476" s="71"/>
      <c r="H476" s="94"/>
      <c r="I476" s="24" t="s">
        <v>0</v>
      </c>
      <c r="J476" s="73"/>
      <c r="M476" s="2"/>
      <c r="N476" s="2"/>
    </row>
    <row r="477" spans="1:14" ht="13.5" customHeight="1" thickTop="1" thickBot="1" x14ac:dyDescent="0.4">
      <c r="A477" s="22">
        <v>474</v>
      </c>
      <c r="B477" s="22">
        <v>12</v>
      </c>
      <c r="C477" s="96">
        <v>42988</v>
      </c>
      <c r="D477" s="32" t="s">
        <v>10</v>
      </c>
      <c r="E477" s="23" t="str">
        <f t="shared" ref="E477:F481" si="77">VLOOKUP(M477,Teams,2)</f>
        <v>MILFORD TUESDAY</v>
      </c>
      <c r="F477" s="24" t="str">
        <f t="shared" si="77"/>
        <v>VASCO DA GAMA 30</v>
      </c>
      <c r="G477" s="71"/>
      <c r="H477" s="94">
        <f>VLOOKUP(E477,START_TIMES,2)</f>
        <v>0.33333333333333331</v>
      </c>
      <c r="I477" s="24" t="str">
        <f>VLOOKUP(E477,FallFields1,2)</f>
        <v>Fred Wolfe Park, Orange</v>
      </c>
      <c r="J477" s="73"/>
      <c r="M477" s="5" t="s">
        <v>94</v>
      </c>
      <c r="N477" s="5" t="s">
        <v>101</v>
      </c>
    </row>
    <row r="478" spans="1:14" ht="12.75" customHeight="1" thickTop="1" thickBot="1" x14ac:dyDescent="0.4">
      <c r="A478" s="22">
        <v>475</v>
      </c>
      <c r="B478" s="22">
        <v>12</v>
      </c>
      <c r="C478" s="96">
        <v>42988</v>
      </c>
      <c r="D478" s="32" t="s">
        <v>10</v>
      </c>
      <c r="E478" s="23" t="str">
        <f t="shared" si="77"/>
        <v>CLINTON FC</v>
      </c>
      <c r="F478" s="24" t="str">
        <f t="shared" si="77"/>
        <v>ECUACHAMOS FC</v>
      </c>
      <c r="G478" s="71"/>
      <c r="H478" s="94">
        <f>VLOOKUP(E478,START_TIMES,2)</f>
        <v>0.41666666666666702</v>
      </c>
      <c r="I478" s="24" t="str">
        <f>VLOOKUP(E478,FallFields1,2)</f>
        <v>Indian River Sports Complex, Clinton</v>
      </c>
      <c r="J478" s="73"/>
      <c r="M478" s="5" t="s">
        <v>97</v>
      </c>
      <c r="N478" s="5" t="s">
        <v>93</v>
      </c>
    </row>
    <row r="479" spans="1:14" ht="12.75" customHeight="1" thickTop="1" thickBot="1" x14ac:dyDescent="0.4">
      <c r="A479" s="22">
        <v>476</v>
      </c>
      <c r="B479" s="22">
        <v>12</v>
      </c>
      <c r="C479" s="96">
        <v>42988</v>
      </c>
      <c r="D479" s="32" t="s">
        <v>10</v>
      </c>
      <c r="E479" s="23" t="str">
        <f t="shared" si="77"/>
        <v>GREENWICH ARSENAL 30</v>
      </c>
      <c r="F479" s="24" t="str">
        <f t="shared" si="77"/>
        <v>POLONEZ UNITED</v>
      </c>
      <c r="G479" s="71"/>
      <c r="H479" s="94">
        <f>VLOOKUP(E479,START_TIMES,2)</f>
        <v>0.41666666666666702</v>
      </c>
      <c r="I479" s="24" t="str">
        <f>VLOOKUP(E479,FallFields1,2)</f>
        <v>tbd</v>
      </c>
      <c r="J479" s="73"/>
      <c r="M479" s="5" t="s">
        <v>99</v>
      </c>
      <c r="N479" s="5" t="s">
        <v>100</v>
      </c>
    </row>
    <row r="480" spans="1:14" ht="12.75" customHeight="1" thickTop="1" thickBot="1" x14ac:dyDescent="0.4">
      <c r="A480" s="22">
        <v>477</v>
      </c>
      <c r="B480" s="22">
        <v>12</v>
      </c>
      <c r="C480" s="96">
        <v>42988</v>
      </c>
      <c r="D480" s="32" t="s">
        <v>10</v>
      </c>
      <c r="E480" s="23" t="str">
        <f t="shared" si="77"/>
        <v>SHELTON FC</v>
      </c>
      <c r="F480" s="24" t="str">
        <f t="shared" si="77"/>
        <v>NEWINGTON PORTUGUESE 30</v>
      </c>
      <c r="G480" s="71"/>
      <c r="H480" s="94">
        <f>VLOOKUP(E480,START_TIMES,2)</f>
        <v>0.33333333333333331</v>
      </c>
      <c r="I480" s="24" t="str">
        <f>VLOOKUP(E480,FallFields1,2)</f>
        <v>Nike Site, Shelton</v>
      </c>
      <c r="J480" s="73"/>
      <c r="M480" s="5" t="s">
        <v>95</v>
      </c>
      <c r="N480" s="5" t="s">
        <v>92</v>
      </c>
    </row>
    <row r="481" spans="1:14" ht="12.75" customHeight="1" thickTop="1" x14ac:dyDescent="0.35">
      <c r="A481" s="22">
        <v>478</v>
      </c>
      <c r="B481" s="22">
        <v>12</v>
      </c>
      <c r="C481" s="96">
        <v>42988</v>
      </c>
      <c r="D481" s="69" t="s">
        <v>10</v>
      </c>
      <c r="E481" s="23" t="str">
        <f t="shared" si="77"/>
        <v>NORTH BRANFORD 30</v>
      </c>
      <c r="F481" s="24" t="str">
        <f t="shared" si="77"/>
        <v>DANBURY UNITED 30</v>
      </c>
      <c r="G481" s="71"/>
      <c r="H481" s="94">
        <f>VLOOKUP(E481,START_TIMES,2)</f>
        <v>0.41666666666666702</v>
      </c>
      <c r="I481" s="24" t="str">
        <f>VLOOKUP(E481,FallFields1,2)</f>
        <v>Northford Park, North Branford</v>
      </c>
      <c r="J481" s="73"/>
      <c r="M481" s="5" t="s">
        <v>98</v>
      </c>
      <c r="N481" s="5" t="s">
        <v>96</v>
      </c>
    </row>
    <row r="482" spans="1:14" ht="12.75" customHeight="1" thickBot="1" x14ac:dyDescent="0.4">
      <c r="A482" s="22">
        <v>479</v>
      </c>
      <c r="B482" s="22"/>
      <c r="C482" s="96"/>
      <c r="D482" s="25" t="s">
        <v>0</v>
      </c>
      <c r="E482" s="23"/>
      <c r="F482" s="24"/>
      <c r="G482" s="71"/>
      <c r="H482" s="94"/>
      <c r="I482" s="24"/>
      <c r="J482" s="73"/>
      <c r="M482" s="2"/>
      <c r="N482" s="2"/>
    </row>
    <row r="483" spans="1:14" ht="12.75" customHeight="1" thickTop="1" thickBot="1" x14ac:dyDescent="0.4">
      <c r="A483" s="22">
        <v>480</v>
      </c>
      <c r="B483" s="22">
        <v>12</v>
      </c>
      <c r="C483" s="96">
        <v>42988</v>
      </c>
      <c r="D483" s="33" t="s">
        <v>175</v>
      </c>
      <c r="E483" s="23" t="str">
        <f t="shared" ref="E483:F487" si="78">VLOOKUP(M483,Teams,2)</f>
        <v>LITCHFIELD COUNTY BLUES</v>
      </c>
      <c r="F483" s="24" t="str">
        <f t="shared" si="78"/>
        <v>WATERTOWN GEEZERS</v>
      </c>
      <c r="G483" s="71"/>
      <c r="H483" s="94">
        <f>VLOOKUP(E483,START_TIMES,2)</f>
        <v>0.41666666666666702</v>
      </c>
      <c r="I483" s="24" t="str">
        <f>VLOOKUP(E483,FallFields1,2)</f>
        <v>Whittlesey Harrison, Morris</v>
      </c>
      <c r="J483" s="73"/>
      <c r="M483" s="5" t="s">
        <v>154</v>
      </c>
      <c r="N483" s="5" t="s">
        <v>159</v>
      </c>
    </row>
    <row r="484" spans="1:14" ht="12.75" customHeight="1" thickTop="1" thickBot="1" x14ac:dyDescent="0.4">
      <c r="A484" s="22">
        <v>481</v>
      </c>
      <c r="B484" s="22">
        <v>12</v>
      </c>
      <c r="C484" s="96">
        <v>42988</v>
      </c>
      <c r="D484" s="33" t="s">
        <v>175</v>
      </c>
      <c r="E484" s="23" t="str">
        <f t="shared" si="78"/>
        <v>BYE</v>
      </c>
      <c r="F484" s="24" t="str">
        <f t="shared" si="78"/>
        <v>CLUB NAPOLI 30</v>
      </c>
      <c r="G484" s="71"/>
      <c r="H484" s="94">
        <f>VLOOKUP(E484,START_TIMES,2)</f>
        <v>0.41666666666666669</v>
      </c>
      <c r="I484" s="24" t="e">
        <f>VLOOKUP(E484,FallFields1,2)</f>
        <v>#N/A</v>
      </c>
      <c r="J484" s="73"/>
      <c r="M484" s="5" t="s">
        <v>150</v>
      </c>
      <c r="N484" s="5" t="s">
        <v>152</v>
      </c>
    </row>
    <row r="485" spans="1:14" ht="12.75" customHeight="1" thickTop="1" thickBot="1" x14ac:dyDescent="0.4">
      <c r="A485" s="22">
        <v>482</v>
      </c>
      <c r="B485" s="22">
        <v>12</v>
      </c>
      <c r="C485" s="96">
        <v>42988</v>
      </c>
      <c r="D485" s="33" t="s">
        <v>175</v>
      </c>
      <c r="E485" s="23" t="str">
        <f t="shared" si="78"/>
        <v>NEWTOWN SALTY DOGS</v>
      </c>
      <c r="F485" s="24" t="str">
        <f t="shared" si="78"/>
        <v>HENRY  REID FC 30</v>
      </c>
      <c r="G485" s="71"/>
      <c r="H485" s="94">
        <f>VLOOKUP(E485,START_TIMES,2)</f>
        <v>0.33333333333333331</v>
      </c>
      <c r="I485" s="24" t="str">
        <f>VLOOKUP(E485,FallFields1,2)</f>
        <v>Treadwell Park, Newtown</v>
      </c>
      <c r="J485" s="73"/>
      <c r="M485" s="5" t="s">
        <v>157</v>
      </c>
      <c r="N485" s="5" t="s">
        <v>153</v>
      </c>
    </row>
    <row r="486" spans="1:14" ht="12.75" customHeight="1" thickTop="1" thickBot="1" x14ac:dyDescent="0.4">
      <c r="A486" s="22">
        <v>483</v>
      </c>
      <c r="B486" s="22">
        <v>12</v>
      </c>
      <c r="C486" s="96">
        <v>42988</v>
      </c>
      <c r="D486" s="33" t="s">
        <v>175</v>
      </c>
      <c r="E486" s="23" t="str">
        <f t="shared" si="78"/>
        <v>STAMFORD FC</v>
      </c>
      <c r="F486" s="24" t="str">
        <f t="shared" si="78"/>
        <v>MILFORD AMIGOS</v>
      </c>
      <c r="G486" s="71"/>
      <c r="H486" s="94">
        <f>VLOOKUP(E486,START_TIMES,2)</f>
        <v>0.41666666666666702</v>
      </c>
      <c r="I486" s="24" t="str">
        <f>VLOOKUP(E486,FallFields1,2)</f>
        <v>West Beach Fields, Stamford</v>
      </c>
      <c r="J486" s="73"/>
      <c r="M486" s="5" t="s">
        <v>158</v>
      </c>
      <c r="N486" s="5" t="s">
        <v>155</v>
      </c>
    </row>
    <row r="487" spans="1:14" ht="12.75" customHeight="1" thickTop="1" x14ac:dyDescent="0.35">
      <c r="A487" s="22">
        <v>484</v>
      </c>
      <c r="B487" s="22">
        <v>12</v>
      </c>
      <c r="C487" s="96">
        <v>42988</v>
      </c>
      <c r="D487" s="66" t="s">
        <v>175</v>
      </c>
      <c r="E487" s="23" t="str">
        <f t="shared" si="78"/>
        <v>NAUGATUCK FUSION</v>
      </c>
      <c r="F487" s="24" t="str">
        <f t="shared" si="78"/>
        <v>CASEUS NEW HAVEN FC</v>
      </c>
      <c r="G487" s="71"/>
      <c r="H487" s="94">
        <f>VLOOKUP(E487,START_TIMES,2)</f>
        <v>0.41666666666666702</v>
      </c>
      <c r="I487" s="24" t="str">
        <f>VLOOKUP(E487,FallFields1,2)</f>
        <v>City Hill MS, Naugatuck</v>
      </c>
      <c r="J487" s="73"/>
      <c r="M487" s="5" t="s">
        <v>156</v>
      </c>
      <c r="N487" s="5" t="s">
        <v>151</v>
      </c>
    </row>
    <row r="488" spans="1:14" ht="12.75" customHeight="1" thickBot="1" x14ac:dyDescent="0.4">
      <c r="A488" s="22">
        <v>485</v>
      </c>
      <c r="B488" s="22"/>
      <c r="C488" s="96"/>
      <c r="D488" s="25" t="s">
        <v>0</v>
      </c>
      <c r="E488" s="23"/>
      <c r="F488" s="24"/>
      <c r="G488" s="71"/>
      <c r="H488" s="94"/>
      <c r="I488" s="24"/>
      <c r="J488" s="73"/>
      <c r="M488" s="2"/>
      <c r="N488" s="2"/>
    </row>
    <row r="489" spans="1:14" ht="12.75" customHeight="1" thickTop="1" thickBot="1" x14ac:dyDescent="0.4">
      <c r="A489" s="22">
        <v>486</v>
      </c>
      <c r="B489" s="22">
        <v>12</v>
      </c>
      <c r="C489" s="96">
        <v>42988</v>
      </c>
      <c r="D489" s="34" t="s">
        <v>11</v>
      </c>
      <c r="E489" s="23" t="str">
        <f t="shared" ref="E489:F493" si="79">VLOOKUP(M489,Teams,2)</f>
        <v>NORWALK MARINERS</v>
      </c>
      <c r="F489" s="24" t="str">
        <f t="shared" si="79"/>
        <v xml:space="preserve">WILTON WARRIORS </v>
      </c>
      <c r="G489" s="71"/>
      <c r="H489" s="94">
        <v>0.33333333333333331</v>
      </c>
      <c r="I489" s="24" t="str">
        <f>VLOOKUP(E489,FallFields1,2)</f>
        <v>Nathan Hale MS, Norwalk</v>
      </c>
      <c r="J489" s="73"/>
      <c r="M489" s="5" t="s">
        <v>104</v>
      </c>
      <c r="N489" s="5" t="s">
        <v>109</v>
      </c>
    </row>
    <row r="490" spans="1:14" ht="12.75" customHeight="1" thickTop="1" thickBot="1" x14ac:dyDescent="0.4">
      <c r="A490" s="22">
        <v>487</v>
      </c>
      <c r="B490" s="22">
        <v>12</v>
      </c>
      <c r="C490" s="96">
        <v>42988</v>
      </c>
      <c r="D490" s="34" t="s">
        <v>11</v>
      </c>
      <c r="E490" s="23" t="str">
        <f t="shared" si="79"/>
        <v>CHESHIRE AZZURRI 40</v>
      </c>
      <c r="F490" s="24" t="str">
        <f t="shared" si="79"/>
        <v>FAIRFIELD GAC</v>
      </c>
      <c r="G490" s="71"/>
      <c r="H490" s="94">
        <f>VLOOKUP(E490,START_TIMES,2)</f>
        <v>0.41666666666666669</v>
      </c>
      <c r="I490" s="24" t="str">
        <f>VLOOKUP(E490,FallFields1,2)</f>
        <v>Quinnipiac Park, Cheshire</v>
      </c>
      <c r="J490" s="73"/>
      <c r="L490" s="1" t="s">
        <v>0</v>
      </c>
      <c r="M490" s="5" t="s">
        <v>160</v>
      </c>
      <c r="N490" s="5" t="s">
        <v>162</v>
      </c>
    </row>
    <row r="491" spans="1:14" ht="12.75" customHeight="1" thickTop="1" thickBot="1" x14ac:dyDescent="0.4">
      <c r="A491" s="22">
        <v>488</v>
      </c>
      <c r="B491" s="22">
        <v>12</v>
      </c>
      <c r="C491" s="96">
        <v>42988</v>
      </c>
      <c r="D491" s="34" t="s">
        <v>11</v>
      </c>
      <c r="E491" s="23" t="str">
        <f t="shared" si="79"/>
        <v>VASCO DA GAMA 40</v>
      </c>
      <c r="F491" s="24" t="str">
        <f t="shared" si="79"/>
        <v>GREENWICH PUMAS</v>
      </c>
      <c r="G491" s="71"/>
      <c r="H491" s="94">
        <f>VLOOKUP(E491,START_TIMES,2)</f>
        <v>0.41666666666666702</v>
      </c>
      <c r="I491" s="24" t="str">
        <f>VLOOKUP(E491,FallFields1,2)</f>
        <v>Veterans Memorial Park, Bridgeport</v>
      </c>
      <c r="J491" s="73"/>
      <c r="M491" s="5" t="s">
        <v>107</v>
      </c>
      <c r="N491" s="5" t="s">
        <v>163</v>
      </c>
    </row>
    <row r="492" spans="1:14" ht="12.75" customHeight="1" thickTop="1" thickBot="1" x14ac:dyDescent="0.4">
      <c r="A492" s="22">
        <v>489</v>
      </c>
      <c r="B492" s="22">
        <v>12</v>
      </c>
      <c r="C492" s="96">
        <v>42988</v>
      </c>
      <c r="D492" s="34" t="s">
        <v>11</v>
      </c>
      <c r="E492" s="23" t="str">
        <f t="shared" si="79"/>
        <v>RIDGEFIELD KICKS</v>
      </c>
      <c r="F492" s="24" t="str">
        <f t="shared" si="79"/>
        <v>WATERBURY ALBANIANS</v>
      </c>
      <c r="G492" s="71"/>
      <c r="H492" s="94">
        <f>VLOOKUP(E492,START_TIMES,2)</f>
        <v>0.41666666666666702</v>
      </c>
      <c r="I492" s="24" t="str">
        <f>VLOOKUP(E492,FallFields1,2)</f>
        <v>Scotland Field, Ridgefield</v>
      </c>
      <c r="J492" s="73"/>
      <c r="M492" s="5" t="s">
        <v>105</v>
      </c>
      <c r="N492" s="5" t="s">
        <v>108</v>
      </c>
    </row>
    <row r="493" spans="1:14" ht="12.75" customHeight="1" thickTop="1" x14ac:dyDescent="0.35">
      <c r="A493" s="22">
        <v>490</v>
      </c>
      <c r="B493" s="22">
        <v>12</v>
      </c>
      <c r="C493" s="96">
        <v>42988</v>
      </c>
      <c r="D493" s="65" t="s">
        <v>11</v>
      </c>
      <c r="E493" s="23" t="str">
        <f t="shared" si="79"/>
        <v>STORM FC</v>
      </c>
      <c r="F493" s="24" t="str">
        <f t="shared" si="79"/>
        <v>DANBURY UNITED 40</v>
      </c>
      <c r="G493" s="71"/>
      <c r="H493" s="94">
        <f>VLOOKUP(E493,START_TIMES,2)</f>
        <v>0.375</v>
      </c>
      <c r="I493" s="24" t="str">
        <f>VLOOKUP(E493,FallFields1,2)</f>
        <v>Wakeman Park, Westport</v>
      </c>
      <c r="J493" s="73"/>
      <c r="M493" s="5" t="s">
        <v>106</v>
      </c>
      <c r="N493" s="5" t="s">
        <v>161</v>
      </c>
    </row>
    <row r="494" spans="1:14" ht="12.75" customHeight="1" thickBot="1" x14ac:dyDescent="0.4">
      <c r="A494" s="22">
        <v>491</v>
      </c>
      <c r="B494" s="22"/>
      <c r="C494" s="96"/>
      <c r="D494" s="25" t="s">
        <v>0</v>
      </c>
      <c r="E494" s="23"/>
      <c r="F494" s="24"/>
      <c r="G494" s="71"/>
      <c r="H494" s="94"/>
      <c r="I494" s="24"/>
      <c r="J494" s="73"/>
      <c r="M494" s="2"/>
      <c r="N494" s="2"/>
    </row>
    <row r="495" spans="1:14" ht="12.75" customHeight="1" thickTop="1" thickBot="1" x14ac:dyDescent="0.4">
      <c r="A495" s="22">
        <v>492</v>
      </c>
      <c r="B495" s="22">
        <v>12</v>
      </c>
      <c r="C495" s="96">
        <v>42988</v>
      </c>
      <c r="D495" s="35" t="s">
        <v>12</v>
      </c>
      <c r="E495" s="23" t="str">
        <f t="shared" ref="E495:F499" si="80">VLOOKUP(M495,Teams,2)</f>
        <v xml:space="preserve">GUILFORD CELTIC </v>
      </c>
      <c r="F495" s="24" t="str">
        <f t="shared" si="80"/>
        <v>STAMFORD UNITED</v>
      </c>
      <c r="G495" s="71"/>
      <c r="H495" s="94">
        <f>VLOOKUP(E495,START_TIMES,2)</f>
        <v>0.41666666666666702</v>
      </c>
      <c r="I495" s="24" t="str">
        <f>VLOOKUP(E495,FallFields1,2)</f>
        <v>Bittner Park, Guilford</v>
      </c>
      <c r="J495" s="73"/>
      <c r="M495" s="5" t="s">
        <v>114</v>
      </c>
      <c r="N495" s="5" t="s">
        <v>119</v>
      </c>
    </row>
    <row r="496" spans="1:14" ht="12.75" customHeight="1" thickTop="1" thickBot="1" x14ac:dyDescent="0.4">
      <c r="A496" s="22">
        <v>493</v>
      </c>
      <c r="B496" s="22">
        <v>12</v>
      </c>
      <c r="C496" s="96">
        <v>42988</v>
      </c>
      <c r="D496" s="35" t="s">
        <v>12</v>
      </c>
      <c r="E496" s="23" t="str">
        <f t="shared" si="80"/>
        <v>DERBY QUITUS</v>
      </c>
      <c r="F496" s="24" t="str">
        <f t="shared" si="80"/>
        <v>GREENWICH GUNNERS 40</v>
      </c>
      <c r="G496" s="71"/>
      <c r="H496" s="94">
        <f>VLOOKUP(E496,START_TIMES,2)</f>
        <v>0.41666666666666702</v>
      </c>
      <c r="I496" s="24" t="str">
        <f>VLOOKUP(E496,FallFields1,2)</f>
        <v>Witek Park, Derby</v>
      </c>
      <c r="J496" s="73"/>
      <c r="M496" s="5" t="s">
        <v>110</v>
      </c>
      <c r="N496" s="5" t="s">
        <v>112</v>
      </c>
    </row>
    <row r="497" spans="1:14" ht="12.75" customHeight="1" thickTop="1" thickBot="1" x14ac:dyDescent="0.4">
      <c r="A497" s="22">
        <v>494</v>
      </c>
      <c r="B497" s="22">
        <v>12</v>
      </c>
      <c r="C497" s="96">
        <v>42988</v>
      </c>
      <c r="D497" s="35" t="s">
        <v>12</v>
      </c>
      <c r="E497" s="23" t="str">
        <f t="shared" si="80"/>
        <v xml:space="preserve">NORWALK SPORT COLOMBIA </v>
      </c>
      <c r="F497" s="24" t="str">
        <f t="shared" si="80"/>
        <v>GUILFORD BELL CURVE</v>
      </c>
      <c r="G497" s="71"/>
      <c r="H497" s="94">
        <f>VLOOKUP(E497,START_TIMES,2)</f>
        <v>0.41666666666666702</v>
      </c>
      <c r="I497" s="24" t="str">
        <f>VLOOKUP(E497,FallFields1,2)</f>
        <v>Nathan Hale MS, Norwalk</v>
      </c>
      <c r="J497" s="73"/>
      <c r="M497" s="5" t="s">
        <v>117</v>
      </c>
      <c r="N497" s="5" t="s">
        <v>113</v>
      </c>
    </row>
    <row r="498" spans="1:14" ht="12.75" customHeight="1" thickTop="1" thickBot="1" x14ac:dyDescent="0.4">
      <c r="A498" s="22">
        <v>495</v>
      </c>
      <c r="B498" s="22">
        <v>12</v>
      </c>
      <c r="C498" s="96">
        <v>42988</v>
      </c>
      <c r="D498" s="35" t="s">
        <v>12</v>
      </c>
      <c r="E498" s="23" t="str">
        <f t="shared" si="80"/>
        <v>SOUTHEAST ROVERS</v>
      </c>
      <c r="F498" s="24" t="str">
        <f t="shared" si="80"/>
        <v>NEW HAVEN AMERICANS</v>
      </c>
      <c r="G498" s="71"/>
      <c r="H498" s="94">
        <f>VLOOKUP(E498,START_TIMES,2)</f>
        <v>0.41666666666666702</v>
      </c>
      <c r="I498" s="24" t="str">
        <f>VLOOKUP(E498,FallFields1,2)</f>
        <v>Spera Park, Waterford</v>
      </c>
      <c r="J498" s="73"/>
      <c r="M498" s="5" t="s">
        <v>118</v>
      </c>
      <c r="N498" s="5" t="s">
        <v>115</v>
      </c>
    </row>
    <row r="499" spans="1:14" ht="12.75" customHeight="1" thickTop="1" thickBot="1" x14ac:dyDescent="0.4">
      <c r="A499" s="22">
        <v>496</v>
      </c>
      <c r="B499" s="22">
        <v>12</v>
      </c>
      <c r="C499" s="96">
        <v>42988</v>
      </c>
      <c r="D499" s="35" t="s">
        <v>12</v>
      </c>
      <c r="E499" s="23" t="str">
        <f t="shared" si="80"/>
        <v>NEWINGTON PORTUGUESE 40</v>
      </c>
      <c r="F499" s="24" t="str">
        <f t="shared" si="80"/>
        <v>GREENWICH ARSENAL 40</v>
      </c>
      <c r="G499" s="71"/>
      <c r="H499" s="94">
        <f>VLOOKUP(E499,START_TIMES,2)</f>
        <v>0.41666666666666702</v>
      </c>
      <c r="I499" s="24" t="str">
        <f>VLOOKUP(E499,FallFields1,2)</f>
        <v>Martin Kellogg, Newington</v>
      </c>
      <c r="J499" s="73"/>
      <c r="M499" s="5" t="s">
        <v>116</v>
      </c>
      <c r="N499" s="5" t="s">
        <v>111</v>
      </c>
    </row>
    <row r="500" spans="1:14" ht="12.75" customHeight="1" thickTop="1" thickBot="1" x14ac:dyDescent="0.4">
      <c r="A500" s="22">
        <v>497</v>
      </c>
      <c r="B500" s="22"/>
      <c r="C500" s="96"/>
      <c r="D500" s="25" t="s">
        <v>0</v>
      </c>
      <c r="E500" s="23"/>
      <c r="F500" s="24"/>
      <c r="G500" s="71"/>
      <c r="H500" s="94"/>
      <c r="I500" s="24"/>
      <c r="J500" s="73"/>
      <c r="M500" s="2"/>
      <c r="N500" s="2"/>
    </row>
    <row r="501" spans="1:14" ht="12.75" customHeight="1" thickTop="1" thickBot="1" x14ac:dyDescent="0.4">
      <c r="A501" s="22">
        <v>498</v>
      </c>
      <c r="B501" s="22">
        <v>12</v>
      </c>
      <c r="C501" s="96">
        <v>42988</v>
      </c>
      <c r="D501" s="36" t="s">
        <v>13</v>
      </c>
      <c r="E501" s="23" t="str">
        <f t="shared" ref="E501:F505" si="81">VLOOKUP(M501,Teams,2)</f>
        <v>NORTH BRANFORD 40</v>
      </c>
      <c r="F501" s="24" t="str">
        <f t="shared" si="81"/>
        <v>WILTON WOLVES</v>
      </c>
      <c r="G501" s="71"/>
      <c r="H501" s="94">
        <f>VLOOKUP(E501,START_TIMES,2)</f>
        <v>0.41666666666666702</v>
      </c>
      <c r="I501" s="24" t="str">
        <f>VLOOKUP(E501,FallFields1,2)</f>
        <v>Coginchaug HS, Durham</v>
      </c>
      <c r="J501" s="73"/>
      <c r="M501" s="5" t="s">
        <v>124</v>
      </c>
      <c r="N501" s="5" t="s">
        <v>129</v>
      </c>
    </row>
    <row r="502" spans="1:14" ht="12.75" customHeight="1" thickTop="1" thickBot="1" x14ac:dyDescent="0.4">
      <c r="A502" s="22">
        <v>499</v>
      </c>
      <c r="B502" s="22">
        <v>12</v>
      </c>
      <c r="C502" s="96">
        <v>42988</v>
      </c>
      <c r="D502" s="36" t="s">
        <v>13</v>
      </c>
      <c r="E502" s="23" t="str">
        <f t="shared" si="81"/>
        <v xml:space="preserve">CHESHIRE UNITED </v>
      </c>
      <c r="F502" s="24" t="str">
        <f t="shared" si="81"/>
        <v>HAMDEN UNITED</v>
      </c>
      <c r="G502" s="71"/>
      <c r="H502" s="94">
        <v>0.33333333333333331</v>
      </c>
      <c r="I502" s="24" t="str">
        <f>VLOOKUP(E502,FallFields1,2)</f>
        <v>Quinnipiac Park, Cheshire</v>
      </c>
      <c r="J502" s="73"/>
      <c r="M502" s="5" t="s">
        <v>120</v>
      </c>
      <c r="N502" s="5" t="s">
        <v>122</v>
      </c>
    </row>
    <row r="503" spans="1:14" ht="12.75" customHeight="1" thickTop="1" thickBot="1" x14ac:dyDescent="0.4">
      <c r="A503" s="22">
        <v>500</v>
      </c>
      <c r="B503" s="22">
        <v>12</v>
      </c>
      <c r="C503" s="96">
        <v>42988</v>
      </c>
      <c r="D503" s="36" t="s">
        <v>13</v>
      </c>
      <c r="E503" s="23" t="str">
        <f t="shared" si="81"/>
        <v>STAMFORD CITY</v>
      </c>
      <c r="F503" s="24" t="str">
        <f t="shared" si="81"/>
        <v>HENRY  REID FC 40</v>
      </c>
      <c r="G503" s="71"/>
      <c r="H503" s="94">
        <v>0.33333333333333331</v>
      </c>
      <c r="I503" s="24" t="str">
        <f>VLOOKUP(E503,FallFields1,2)</f>
        <v>West Beach Fields, Stamford</v>
      </c>
      <c r="J503" s="73"/>
      <c r="M503" s="5" t="s">
        <v>127</v>
      </c>
      <c r="N503" s="5" t="s">
        <v>123</v>
      </c>
    </row>
    <row r="504" spans="1:14" ht="12.75" customHeight="1" thickTop="1" thickBot="1" x14ac:dyDescent="0.4">
      <c r="A504" s="22">
        <v>501</v>
      </c>
      <c r="B504" s="22">
        <v>12</v>
      </c>
      <c r="C504" s="96">
        <v>42988</v>
      </c>
      <c r="D504" s="36" t="s">
        <v>13</v>
      </c>
      <c r="E504" s="23" t="str">
        <f t="shared" si="81"/>
        <v>WALLINGFORD MORELIA</v>
      </c>
      <c r="F504" s="24" t="str">
        <f t="shared" si="81"/>
        <v>NORTH HAVEN SC</v>
      </c>
      <c r="G504" s="71"/>
      <c r="H504" s="94">
        <f>VLOOKUP(E504,START_TIMES,2)</f>
        <v>0.41666666666666702</v>
      </c>
      <c r="I504" s="24" t="str">
        <f>VLOOKUP(E504,FallFields1,2)</f>
        <v>Woodhouse Field, Wallingford</v>
      </c>
      <c r="J504" s="73"/>
      <c r="M504" s="5" t="s">
        <v>128</v>
      </c>
      <c r="N504" s="5" t="s">
        <v>125</v>
      </c>
    </row>
    <row r="505" spans="1:14" ht="12.75" customHeight="1" thickTop="1" x14ac:dyDescent="0.35">
      <c r="A505" s="22">
        <v>502</v>
      </c>
      <c r="B505" s="22">
        <v>12</v>
      </c>
      <c r="C505" s="96">
        <v>42988</v>
      </c>
      <c r="D505" s="67" t="s">
        <v>13</v>
      </c>
      <c r="E505" s="23" t="str">
        <f t="shared" si="81"/>
        <v>PAN ZONES</v>
      </c>
      <c r="F505" s="24" t="str">
        <f t="shared" si="81"/>
        <v>ELI'S FC</v>
      </c>
      <c r="G505" s="71"/>
      <c r="H505" s="94">
        <f>VLOOKUP(E505,START_TIMES,2)</f>
        <v>0.41666666666666702</v>
      </c>
      <c r="I505" s="24" t="str">
        <f>VLOOKUP(E505,FallFields1,2)</f>
        <v>Stanley Quarter Park, New Britain</v>
      </c>
      <c r="J505" s="73"/>
      <c r="M505" s="5" t="s">
        <v>126</v>
      </c>
      <c r="N505" s="5" t="s">
        <v>121</v>
      </c>
    </row>
    <row r="506" spans="1:14" ht="12.75" customHeight="1" thickBot="1" x14ac:dyDescent="0.4">
      <c r="A506" s="22">
        <v>503</v>
      </c>
      <c r="B506" s="22"/>
      <c r="C506" s="96"/>
      <c r="D506" s="25" t="s">
        <v>0</v>
      </c>
      <c r="E506" s="23"/>
      <c r="F506" s="24"/>
      <c r="G506" s="71"/>
      <c r="H506" s="94"/>
      <c r="I506" s="24"/>
      <c r="J506" s="73"/>
      <c r="M506" s="2"/>
      <c r="N506" s="2"/>
    </row>
    <row r="507" spans="1:14" ht="12.75" customHeight="1" thickTop="1" thickBot="1" x14ac:dyDescent="0.4">
      <c r="A507" s="22">
        <v>504</v>
      </c>
      <c r="B507" s="22">
        <v>12</v>
      </c>
      <c r="C507" s="96">
        <v>42988</v>
      </c>
      <c r="D507" s="27" t="s">
        <v>102</v>
      </c>
      <c r="E507" s="23" t="str">
        <f t="shared" ref="E507:F511" si="82">VLOOKUP(M507,Teams,2)</f>
        <v>GREENWICH GUNNERS 50</v>
      </c>
      <c r="F507" s="24" t="str">
        <f t="shared" si="82"/>
        <v>VASCO DA GAMA 50</v>
      </c>
      <c r="G507" s="71"/>
      <c r="H507" s="94">
        <f>VLOOKUP(E507,START_TIMES,2)</f>
        <v>0.41666666666666702</v>
      </c>
      <c r="I507" s="24" t="str">
        <f>VLOOKUP(E507,FallFields1,2)</f>
        <v>tbd</v>
      </c>
      <c r="J507" s="73"/>
      <c r="M507" s="5" t="s">
        <v>134</v>
      </c>
      <c r="N507" s="5" t="s">
        <v>144</v>
      </c>
    </row>
    <row r="508" spans="1:14" ht="12.75" customHeight="1" thickTop="1" thickBot="1" x14ac:dyDescent="0.4">
      <c r="A508" s="22">
        <v>505</v>
      </c>
      <c r="B508" s="22">
        <v>12</v>
      </c>
      <c r="C508" s="96">
        <v>42988</v>
      </c>
      <c r="D508" s="27" t="s">
        <v>102</v>
      </c>
      <c r="E508" s="23" t="str">
        <f t="shared" si="82"/>
        <v>CHESHIRE AZZURRI 50</v>
      </c>
      <c r="F508" s="24" t="str">
        <f t="shared" si="82"/>
        <v>DARIEN BLUE WAVE</v>
      </c>
      <c r="G508" s="71"/>
      <c r="H508" s="94">
        <f>VLOOKUP(E508,START_TIMES,2)</f>
        <v>0.41666666666666669</v>
      </c>
      <c r="I508" s="24" t="str">
        <f>VLOOKUP(E508,FallFields1,2)</f>
        <v>Quinnipiac Park, Cheshire</v>
      </c>
      <c r="J508" s="73"/>
      <c r="M508" s="5" t="s">
        <v>130</v>
      </c>
      <c r="N508" s="5" t="s">
        <v>132</v>
      </c>
    </row>
    <row r="509" spans="1:14" ht="12.75" customHeight="1" thickTop="1" thickBot="1" x14ac:dyDescent="0.4">
      <c r="A509" s="22">
        <v>506</v>
      </c>
      <c r="B509" s="22">
        <v>12</v>
      </c>
      <c r="C509" s="96">
        <v>42988</v>
      </c>
      <c r="D509" s="27" t="s">
        <v>102</v>
      </c>
      <c r="E509" s="23" t="str">
        <f t="shared" si="82"/>
        <v>NEW BRITAIN FALCONS FC</v>
      </c>
      <c r="F509" s="24" t="str">
        <f t="shared" si="82"/>
        <v xml:space="preserve">GLASTONBURY CELTIC </v>
      </c>
      <c r="G509" s="71"/>
      <c r="H509" s="94">
        <v>0.33333333333333331</v>
      </c>
      <c r="I509" s="24" t="str">
        <f>VLOOKUP(E509,FallFields1,2)</f>
        <v>Falcon Field, New Britain</v>
      </c>
      <c r="J509" s="73"/>
      <c r="M509" s="5" t="s">
        <v>141</v>
      </c>
      <c r="N509" s="5" t="s">
        <v>133</v>
      </c>
    </row>
    <row r="510" spans="1:14" ht="12.75" customHeight="1" thickTop="1" thickBot="1" x14ac:dyDescent="0.4">
      <c r="A510" s="22">
        <v>507</v>
      </c>
      <c r="B510" s="22">
        <v>12</v>
      </c>
      <c r="C510" s="96">
        <v>42988</v>
      </c>
      <c r="D510" s="27" t="s">
        <v>102</v>
      </c>
      <c r="E510" s="23" t="str">
        <f t="shared" si="82"/>
        <v>POLONIA FALCON STARS FC</v>
      </c>
      <c r="F510" s="24" t="str">
        <f t="shared" si="82"/>
        <v>GUILFORD BLACK EAGLES</v>
      </c>
      <c r="G510" s="71"/>
      <c r="H510" s="94">
        <f>VLOOKUP(E510,START_TIMES,2)</f>
        <v>0.41666666666666702</v>
      </c>
      <c r="I510" s="24" t="str">
        <f>VLOOKUP(E510,FallFields1,2)</f>
        <v>Falcon Field, New Britain</v>
      </c>
      <c r="J510" s="73"/>
      <c r="M510" s="5" t="s">
        <v>142</v>
      </c>
      <c r="N510" s="5" t="s">
        <v>136</v>
      </c>
    </row>
    <row r="511" spans="1:14" ht="12.75" customHeight="1" thickTop="1" x14ac:dyDescent="0.35">
      <c r="A511" s="22">
        <v>508</v>
      </c>
      <c r="B511" s="22">
        <v>12</v>
      </c>
      <c r="C511" s="96">
        <v>42988</v>
      </c>
      <c r="D511" s="63" t="s">
        <v>102</v>
      </c>
      <c r="E511" s="23" t="str">
        <f t="shared" si="82"/>
        <v>HARTFORD CAVALIERS</v>
      </c>
      <c r="F511" s="24" t="str">
        <f t="shared" si="82"/>
        <v>CLUB NAPOLI 50</v>
      </c>
      <c r="G511" s="71"/>
      <c r="H511" s="94">
        <f>VLOOKUP(E511,START_TIMES,2)</f>
        <v>0.41666666666666702</v>
      </c>
      <c r="I511" s="24" t="str">
        <f>VLOOKUP(E511,FallFields1,2)</f>
        <v>Cronin Field, Hartford</v>
      </c>
      <c r="J511" s="73"/>
      <c r="M511" s="5" t="s">
        <v>138</v>
      </c>
      <c r="N511" s="5" t="s">
        <v>131</v>
      </c>
    </row>
    <row r="512" spans="1:14" ht="12.75" customHeight="1" thickBot="1" x14ac:dyDescent="0.4">
      <c r="A512" s="22">
        <v>509</v>
      </c>
      <c r="B512" s="22"/>
      <c r="C512" s="96"/>
      <c r="D512" s="25" t="s">
        <v>0</v>
      </c>
      <c r="E512" s="23"/>
      <c r="F512" s="24"/>
      <c r="G512" s="71"/>
      <c r="H512" s="94"/>
      <c r="I512" s="24"/>
      <c r="J512" s="73"/>
      <c r="M512" s="5"/>
      <c r="N512" s="5"/>
    </row>
    <row r="513" spans="1:14" s="127" customFormat="1" ht="12.75" customHeight="1" thickTop="1" thickBot="1" x14ac:dyDescent="0.4">
      <c r="A513" s="22">
        <v>510</v>
      </c>
      <c r="B513" s="22">
        <v>12</v>
      </c>
      <c r="C513" s="96">
        <v>42988</v>
      </c>
      <c r="D513" s="37" t="s">
        <v>103</v>
      </c>
      <c r="E513" s="23" t="str">
        <f t="shared" ref="E513:F517" si="83">VLOOKUP(M513,Teams,2)</f>
        <v>GREENWICH PUMAS LEGENDS</v>
      </c>
      <c r="F513" s="23" t="str">
        <f t="shared" si="83"/>
        <v>FARMINGTON WHITE OWLS</v>
      </c>
      <c r="G513" s="71"/>
      <c r="H513" s="94">
        <f>VLOOKUP(E513,START_TIMES,2)</f>
        <v>0.41666666666666702</v>
      </c>
      <c r="I513" s="24" t="str">
        <f>VLOOKUP(E513,FallFields1,2)</f>
        <v>tbd</v>
      </c>
      <c r="J513" s="73"/>
      <c r="K513" s="1"/>
      <c r="L513" s="1"/>
      <c r="M513" s="5" t="s">
        <v>149</v>
      </c>
      <c r="N513" s="5" t="s">
        <v>147</v>
      </c>
    </row>
    <row r="514" spans="1:14" ht="12.75" customHeight="1" thickTop="1" thickBot="1" x14ac:dyDescent="0.4">
      <c r="A514" s="22">
        <v>511</v>
      </c>
      <c r="B514" s="22">
        <v>12</v>
      </c>
      <c r="C514" s="96">
        <v>42988</v>
      </c>
      <c r="D514" s="37" t="s">
        <v>103</v>
      </c>
      <c r="E514" s="23" t="str">
        <f t="shared" si="83"/>
        <v>MOODUS SC</v>
      </c>
      <c r="F514" s="23" t="str">
        <f t="shared" si="83"/>
        <v>EAST HAVEN SC</v>
      </c>
      <c r="G514" s="71"/>
      <c r="H514" s="94">
        <f>VLOOKUP(E514,START_TIMES,2)</f>
        <v>0.41666666666666702</v>
      </c>
      <c r="I514" s="24" t="str">
        <f>VLOOKUP(E514,FallFields1,2)</f>
        <v>Nathan Hale-Ray HS, Moodus</v>
      </c>
      <c r="J514" s="73"/>
      <c r="M514" s="5" t="s">
        <v>135</v>
      </c>
      <c r="N514" s="5" t="s">
        <v>146</v>
      </c>
    </row>
    <row r="515" spans="1:14" ht="12.75" customHeight="1" thickTop="1" thickBot="1" x14ac:dyDescent="0.4">
      <c r="A515" s="22">
        <v>512</v>
      </c>
      <c r="B515" s="22">
        <v>12</v>
      </c>
      <c r="C515" s="96">
        <v>42988</v>
      </c>
      <c r="D515" s="37" t="s">
        <v>103</v>
      </c>
      <c r="E515" s="23" t="str">
        <f t="shared" si="83"/>
        <v>NORTH BRANFORD LEGENDS</v>
      </c>
      <c r="F515" s="23" t="str">
        <f t="shared" si="83"/>
        <v>NAUGATUCK RIVER RATS</v>
      </c>
      <c r="G515" s="71"/>
      <c r="H515" s="94">
        <v>0.33333333333333331</v>
      </c>
      <c r="I515" s="24" t="str">
        <f>VLOOKUP(E515,FallFields1,2)</f>
        <v>Northford Park, North Branford</v>
      </c>
      <c r="J515" s="73"/>
      <c r="M515" s="5" t="s">
        <v>139</v>
      </c>
      <c r="N515" s="5" t="s">
        <v>137</v>
      </c>
    </row>
    <row r="516" spans="1:14" s="127" customFormat="1" ht="12.75" customHeight="1" thickTop="1" thickBot="1" x14ac:dyDescent="0.4">
      <c r="A516" s="22">
        <v>513</v>
      </c>
      <c r="B516" s="22">
        <v>12</v>
      </c>
      <c r="C516" s="96">
        <v>42988</v>
      </c>
      <c r="D516" s="37" t="s">
        <v>103</v>
      </c>
      <c r="E516" s="23" t="str">
        <f t="shared" si="83"/>
        <v>GREENWICH ARSENAL 50</v>
      </c>
      <c r="F516" s="23" t="str">
        <f t="shared" si="83"/>
        <v>WEST HAVEN GRAYS</v>
      </c>
      <c r="G516" s="71"/>
      <c r="H516" s="94">
        <f>VLOOKUP(E516,START_TIMES,2)</f>
        <v>0.41666666666666702</v>
      </c>
      <c r="I516" s="24" t="str">
        <f>VLOOKUP(E516,FallFields1,2)</f>
        <v>tbd</v>
      </c>
      <c r="J516" s="73"/>
      <c r="K516" s="1"/>
      <c r="L516" s="1"/>
      <c r="M516" s="5" t="s">
        <v>148</v>
      </c>
      <c r="N516" s="5" t="s">
        <v>145</v>
      </c>
    </row>
    <row r="517" spans="1:14" ht="12.75" customHeight="1" thickTop="1" thickBot="1" x14ac:dyDescent="0.4">
      <c r="A517" s="22">
        <v>514</v>
      </c>
      <c r="B517" s="22">
        <v>12</v>
      </c>
      <c r="C517" s="96">
        <v>42988</v>
      </c>
      <c r="D517" s="37" t="s">
        <v>103</v>
      </c>
      <c r="E517" s="23" t="str">
        <f t="shared" si="83"/>
        <v>SOUTHBURY BOOMERS</v>
      </c>
      <c r="F517" s="24" t="str">
        <f t="shared" si="83"/>
        <v>WATERBURY PONTES</v>
      </c>
      <c r="G517" s="71"/>
      <c r="H517" s="94">
        <f>VLOOKUP(E517,START_TIMES,2)</f>
        <v>0.41666666666666702</v>
      </c>
      <c r="I517" s="24" t="str">
        <f>VLOOKUP(E517,FallFields1,2)</f>
        <v>Settlers Park, Southbury</v>
      </c>
      <c r="J517" s="73"/>
      <c r="M517" s="5" t="s">
        <v>140</v>
      </c>
      <c r="N517" s="5" t="s">
        <v>143</v>
      </c>
    </row>
    <row r="518" spans="1:14" ht="12.75" customHeight="1" thickTop="1" thickBot="1" x14ac:dyDescent="0.4">
      <c r="A518" s="22">
        <v>515</v>
      </c>
      <c r="B518" s="22" t="s">
        <v>0</v>
      </c>
      <c r="C518" s="96"/>
      <c r="D518" s="28" t="s">
        <v>0</v>
      </c>
      <c r="E518" s="23"/>
      <c r="F518" s="24"/>
      <c r="G518" s="71"/>
      <c r="H518" s="94"/>
      <c r="I518" s="24"/>
      <c r="J518" s="73"/>
      <c r="M518" s="2"/>
      <c r="N518" s="2"/>
    </row>
    <row r="519" spans="1:14" ht="12.75" customHeight="1" thickTop="1" thickBot="1" x14ac:dyDescent="0.4">
      <c r="A519" s="22">
        <v>516</v>
      </c>
      <c r="B519" s="22">
        <v>13</v>
      </c>
      <c r="C519" s="96">
        <v>42995</v>
      </c>
      <c r="D519" s="32" t="s">
        <v>10</v>
      </c>
      <c r="E519" s="23" t="str">
        <f t="shared" ref="E519:F523" si="84">VLOOKUP(M519,Teams,2)</f>
        <v>CLINTON FC</v>
      </c>
      <c r="F519" s="24" t="str">
        <f t="shared" si="84"/>
        <v>NEWINGTON PORTUGUESE 30</v>
      </c>
      <c r="G519" s="71"/>
      <c r="H519" s="94">
        <f>VLOOKUP(E519,START_TIMES,2)</f>
        <v>0.41666666666666702</v>
      </c>
      <c r="I519" s="24" t="str">
        <f>VLOOKUP(E519,FallFields1,2)</f>
        <v>Indian River Sports Complex, Clinton</v>
      </c>
      <c r="J519" s="73"/>
      <c r="M519" s="5" t="s">
        <v>97</v>
      </c>
      <c r="N519" s="5" t="s">
        <v>92</v>
      </c>
    </row>
    <row r="520" spans="1:14" ht="12.75" customHeight="1" thickTop="1" thickBot="1" x14ac:dyDescent="0.4">
      <c r="A520" s="22">
        <v>517</v>
      </c>
      <c r="B520" s="22">
        <v>13</v>
      </c>
      <c r="C520" s="96">
        <v>42995</v>
      </c>
      <c r="D520" s="32" t="s">
        <v>10</v>
      </c>
      <c r="E520" s="23" t="str">
        <f t="shared" si="84"/>
        <v>DANBURY UNITED 30</v>
      </c>
      <c r="F520" s="24" t="str">
        <f t="shared" si="84"/>
        <v>VASCO DA GAMA 30</v>
      </c>
      <c r="G520" s="71"/>
      <c r="H520" s="94">
        <f>VLOOKUP(E520,START_TIMES,2)</f>
        <v>0.375</v>
      </c>
      <c r="I520" s="24" t="str">
        <f>VLOOKUP(E520,FallFields1,2)</f>
        <v>Portuguese Cultural Center, Danbury</v>
      </c>
      <c r="J520" s="73"/>
      <c r="M520" s="5" t="s">
        <v>96</v>
      </c>
      <c r="N520" s="5" t="s">
        <v>101</v>
      </c>
    </row>
    <row r="521" spans="1:14" ht="12.75" customHeight="1" thickTop="1" thickBot="1" x14ac:dyDescent="0.4">
      <c r="A521" s="22">
        <v>518</v>
      </c>
      <c r="B521" s="22">
        <v>13</v>
      </c>
      <c r="C521" s="96">
        <v>42995</v>
      </c>
      <c r="D521" s="32" t="s">
        <v>10</v>
      </c>
      <c r="E521" s="23" t="str">
        <f t="shared" si="84"/>
        <v>MILFORD TUESDAY</v>
      </c>
      <c r="F521" s="24" t="str">
        <f t="shared" si="84"/>
        <v>GREENWICH ARSENAL 30</v>
      </c>
      <c r="G521" s="71"/>
      <c r="H521" s="94">
        <f>VLOOKUP(E521,START_TIMES,2)</f>
        <v>0.33333333333333331</v>
      </c>
      <c r="I521" s="24" t="str">
        <f>VLOOKUP(E521,FallFields1,2)</f>
        <v>Fred Wolfe Park, Orange</v>
      </c>
      <c r="J521" s="73"/>
      <c r="M521" s="5" t="s">
        <v>94</v>
      </c>
      <c r="N521" s="5" t="s">
        <v>99</v>
      </c>
    </row>
    <row r="522" spans="1:14" ht="12.75" customHeight="1" thickTop="1" thickBot="1" x14ac:dyDescent="0.4">
      <c r="A522" s="22">
        <v>519</v>
      </c>
      <c r="B522" s="22">
        <v>13</v>
      </c>
      <c r="C522" s="96">
        <v>42995</v>
      </c>
      <c r="D522" s="32" t="s">
        <v>10</v>
      </c>
      <c r="E522" s="23" t="str">
        <f t="shared" si="84"/>
        <v>ECUACHAMOS FC</v>
      </c>
      <c r="F522" s="24" t="str">
        <f t="shared" si="84"/>
        <v>POLONEZ UNITED</v>
      </c>
      <c r="G522" s="71"/>
      <c r="H522" s="94">
        <f>VLOOKUP(E522,START_TIMES,2)</f>
        <v>0.41666666666666702</v>
      </c>
      <c r="I522" s="24" t="str">
        <f>VLOOKUP(E522,FallFields1,2)</f>
        <v>Witek Park, Derby</v>
      </c>
      <c r="J522" s="73"/>
      <c r="M522" s="5" t="s">
        <v>93</v>
      </c>
      <c r="N522" s="5" t="s">
        <v>100</v>
      </c>
    </row>
    <row r="523" spans="1:14" ht="12.75" customHeight="1" thickTop="1" thickBot="1" x14ac:dyDescent="0.4">
      <c r="A523" s="22">
        <v>520</v>
      </c>
      <c r="B523" s="22">
        <v>13</v>
      </c>
      <c r="C523" s="96">
        <v>42995</v>
      </c>
      <c r="D523" s="32" t="s">
        <v>10</v>
      </c>
      <c r="E523" s="23" t="str">
        <f t="shared" si="84"/>
        <v>SHELTON FC</v>
      </c>
      <c r="F523" s="24" t="str">
        <f t="shared" si="84"/>
        <v>NORTH BRANFORD 30</v>
      </c>
      <c r="G523" s="71"/>
      <c r="H523" s="94">
        <f>VLOOKUP(E523,START_TIMES,2)</f>
        <v>0.33333333333333331</v>
      </c>
      <c r="I523" s="24" t="str">
        <f>VLOOKUP(E523,FallFields1,2)</f>
        <v>Nike Site, Shelton</v>
      </c>
      <c r="J523" s="73"/>
      <c r="M523" s="5" t="s">
        <v>95</v>
      </c>
      <c r="N523" s="5" t="s">
        <v>98</v>
      </c>
    </row>
    <row r="524" spans="1:14" ht="12.75" customHeight="1" thickTop="1" thickBot="1" x14ac:dyDescent="0.4">
      <c r="A524" s="22">
        <v>521</v>
      </c>
      <c r="B524" s="22"/>
      <c r="C524" s="96"/>
      <c r="D524" s="28"/>
      <c r="E524" s="23"/>
      <c r="F524" s="24"/>
      <c r="G524" s="71"/>
      <c r="H524" s="94"/>
      <c r="I524" s="24"/>
      <c r="J524" s="73"/>
      <c r="M524" s="5"/>
      <c r="N524" s="5"/>
    </row>
    <row r="525" spans="1:14" ht="12.75" customHeight="1" thickTop="1" thickBot="1" x14ac:dyDescent="0.4">
      <c r="A525" s="22">
        <v>522</v>
      </c>
      <c r="B525" s="22">
        <v>13</v>
      </c>
      <c r="C525" s="96">
        <v>42995</v>
      </c>
      <c r="D525" s="33" t="s">
        <v>175</v>
      </c>
      <c r="E525" s="23" t="str">
        <f t="shared" ref="E525:F529" si="85">VLOOKUP(M525,Teams,2)</f>
        <v>MILFORD AMIGOS</v>
      </c>
      <c r="F525" s="24" t="str">
        <f t="shared" si="85"/>
        <v>BYE</v>
      </c>
      <c r="G525" s="71"/>
      <c r="H525" s="94">
        <f>VLOOKUP(E525,START_TIMES,2)</f>
        <v>0.33333333333333331</v>
      </c>
      <c r="I525" s="24" t="str">
        <f>VLOOKUP(E525,FallFields1,2)</f>
        <v>Pease Road, Woodbridge</v>
      </c>
      <c r="J525" s="73"/>
      <c r="M525" s="5" t="s">
        <v>155</v>
      </c>
      <c r="N525" s="5" t="s">
        <v>150</v>
      </c>
    </row>
    <row r="526" spans="1:14" ht="12.75" customHeight="1" thickTop="1" thickBot="1" x14ac:dyDescent="0.4">
      <c r="A526" s="22">
        <v>523</v>
      </c>
      <c r="B526" s="22">
        <v>13</v>
      </c>
      <c r="C526" s="96">
        <v>42995</v>
      </c>
      <c r="D526" s="33" t="s">
        <v>175</v>
      </c>
      <c r="E526" s="23" t="str">
        <f t="shared" si="85"/>
        <v>CASEUS NEW HAVEN FC</v>
      </c>
      <c r="F526" s="24" t="str">
        <f t="shared" si="85"/>
        <v>WATERTOWN GEEZERS</v>
      </c>
      <c r="G526" s="71"/>
      <c r="H526" s="94">
        <f>VLOOKUP(E526,START_TIMES,2)</f>
        <v>0.33333333333333331</v>
      </c>
      <c r="I526" s="24" t="str">
        <f>VLOOKUP(E526,FallFields1,2)</f>
        <v>Strong Stadium, West Haven</v>
      </c>
      <c r="J526" s="73"/>
      <c r="M526" s="5" t="s">
        <v>151</v>
      </c>
      <c r="N526" s="5" t="s">
        <v>159</v>
      </c>
    </row>
    <row r="527" spans="1:14" ht="12.75" customHeight="1" thickTop="1" thickBot="1" x14ac:dyDescent="0.4">
      <c r="A527" s="22">
        <v>524</v>
      </c>
      <c r="B527" s="22">
        <v>13</v>
      </c>
      <c r="C527" s="96">
        <v>42995</v>
      </c>
      <c r="D527" s="33" t="s">
        <v>175</v>
      </c>
      <c r="E527" s="23" t="str">
        <f t="shared" si="85"/>
        <v>LITCHFIELD COUNTY BLUES</v>
      </c>
      <c r="F527" s="24" t="str">
        <f t="shared" si="85"/>
        <v>HENRY  REID FC 30</v>
      </c>
      <c r="G527" s="71"/>
      <c r="H527" s="94">
        <f>VLOOKUP(E527,START_TIMES,2)</f>
        <v>0.41666666666666702</v>
      </c>
      <c r="I527" s="24" t="str">
        <f>VLOOKUP(E527,FallFields1,2)</f>
        <v>Whittlesey Harrison, Morris</v>
      </c>
      <c r="J527" s="73"/>
      <c r="M527" s="5" t="s">
        <v>154</v>
      </c>
      <c r="N527" s="5" t="s">
        <v>153</v>
      </c>
    </row>
    <row r="528" spans="1:14" ht="12.75" customHeight="1" thickTop="1" thickBot="1" x14ac:dyDescent="0.4">
      <c r="A528" s="22">
        <v>525</v>
      </c>
      <c r="B528" s="22">
        <v>13</v>
      </c>
      <c r="C528" s="96">
        <v>42995</v>
      </c>
      <c r="D528" s="33" t="s">
        <v>175</v>
      </c>
      <c r="E528" s="23" t="str">
        <f t="shared" si="85"/>
        <v>CLUB NAPOLI 30</v>
      </c>
      <c r="F528" s="24" t="str">
        <f t="shared" si="85"/>
        <v>NEWTOWN SALTY DOGS</v>
      </c>
      <c r="G528" s="71"/>
      <c r="H528" s="94">
        <f>VLOOKUP(E528,START_TIMES,2)</f>
        <v>0.41666666666666702</v>
      </c>
      <c r="I528" s="24" t="str">
        <f>VLOOKUP(E528,FallFields1,2)</f>
        <v>Quinnipiac Park, Cheshire</v>
      </c>
      <c r="J528" s="73"/>
      <c r="M528" s="5" t="s">
        <v>152</v>
      </c>
      <c r="N528" s="5" t="s">
        <v>157</v>
      </c>
    </row>
    <row r="529" spans="1:14" ht="12.75" customHeight="1" thickTop="1" thickBot="1" x14ac:dyDescent="0.4">
      <c r="A529" s="22">
        <v>526</v>
      </c>
      <c r="B529" s="22">
        <v>13</v>
      </c>
      <c r="C529" s="96">
        <v>42995</v>
      </c>
      <c r="D529" s="33" t="s">
        <v>175</v>
      </c>
      <c r="E529" s="23" t="str">
        <f t="shared" si="85"/>
        <v>STAMFORD FC</v>
      </c>
      <c r="F529" s="24" t="str">
        <f t="shared" si="85"/>
        <v>NAUGATUCK FUSION</v>
      </c>
      <c r="G529" s="71"/>
      <c r="H529" s="94">
        <f>VLOOKUP(E529,START_TIMES,2)</f>
        <v>0.41666666666666702</v>
      </c>
      <c r="I529" s="24" t="str">
        <f>VLOOKUP(E529,FallFields1,2)</f>
        <v>West Beach Fields, Stamford</v>
      </c>
      <c r="J529" s="73"/>
      <c r="M529" s="5" t="s">
        <v>158</v>
      </c>
      <c r="N529" s="5" t="s">
        <v>156</v>
      </c>
    </row>
    <row r="530" spans="1:14" ht="12.75" customHeight="1" thickTop="1" thickBot="1" x14ac:dyDescent="0.4">
      <c r="A530" s="22">
        <v>527</v>
      </c>
      <c r="B530" s="22"/>
      <c r="C530" s="96"/>
      <c r="D530" s="28"/>
      <c r="E530" s="23"/>
      <c r="F530" s="24"/>
      <c r="G530" s="71"/>
      <c r="H530" s="94"/>
      <c r="I530" s="24"/>
      <c r="J530" s="73"/>
      <c r="M530" s="2"/>
      <c r="N530" s="2"/>
    </row>
    <row r="531" spans="1:14" ht="12.75" customHeight="1" thickTop="1" thickBot="1" x14ac:dyDescent="0.4">
      <c r="A531" s="22">
        <v>528</v>
      </c>
      <c r="B531" s="22">
        <v>13</v>
      </c>
      <c r="C531" s="96">
        <v>42995</v>
      </c>
      <c r="D531" s="34" t="s">
        <v>11</v>
      </c>
      <c r="E531" s="23" t="str">
        <f t="shared" ref="E531:F535" si="86">VLOOKUP(M531,Teams,2)</f>
        <v>RIDGEFIELD KICKS</v>
      </c>
      <c r="F531" s="24" t="str">
        <f t="shared" si="86"/>
        <v>CHESHIRE AZZURRI 40</v>
      </c>
      <c r="G531" s="71"/>
      <c r="H531" s="94">
        <f>VLOOKUP(E531,START_TIMES,2)</f>
        <v>0.41666666666666702</v>
      </c>
      <c r="I531" s="24" t="str">
        <f>VLOOKUP(E531,FallFields1,2)</f>
        <v>Scotland Field, Ridgefield</v>
      </c>
      <c r="J531" s="73"/>
      <c r="M531" s="5" t="s">
        <v>105</v>
      </c>
      <c r="N531" s="5" t="s">
        <v>160</v>
      </c>
    </row>
    <row r="532" spans="1:14" ht="12.75" customHeight="1" thickTop="1" thickBot="1" x14ac:dyDescent="0.4">
      <c r="A532" s="22">
        <v>529</v>
      </c>
      <c r="B532" s="22">
        <v>13</v>
      </c>
      <c r="C532" s="96">
        <v>42995</v>
      </c>
      <c r="D532" s="34" t="s">
        <v>11</v>
      </c>
      <c r="E532" s="23" t="str">
        <f t="shared" si="86"/>
        <v>DANBURY UNITED 40</v>
      </c>
      <c r="F532" s="24" t="str">
        <f t="shared" si="86"/>
        <v xml:space="preserve">WILTON WARRIORS </v>
      </c>
      <c r="G532" s="71"/>
      <c r="H532" s="94">
        <f>VLOOKUP(E532,START_TIMES,2)</f>
        <v>0.45833333333333331</v>
      </c>
      <c r="I532" s="24" t="str">
        <f>VLOOKUP(E532,FallFields1,2)</f>
        <v>Portuguese Cultural Center, Danbury</v>
      </c>
      <c r="J532" s="73"/>
      <c r="M532" s="5" t="s">
        <v>161</v>
      </c>
      <c r="N532" s="5" t="s">
        <v>109</v>
      </c>
    </row>
    <row r="533" spans="1:14" ht="12.75" customHeight="1" thickTop="1" thickBot="1" x14ac:dyDescent="0.4">
      <c r="A533" s="22">
        <v>530</v>
      </c>
      <c r="B533" s="22">
        <v>13</v>
      </c>
      <c r="C533" s="96">
        <v>42995</v>
      </c>
      <c r="D533" s="34" t="s">
        <v>11</v>
      </c>
      <c r="E533" s="23" t="str">
        <f t="shared" si="86"/>
        <v>NORWALK MARINERS</v>
      </c>
      <c r="F533" s="24" t="str">
        <f t="shared" si="86"/>
        <v>GREENWICH PUMAS</v>
      </c>
      <c r="G533" s="71"/>
      <c r="H533" s="94">
        <f>VLOOKUP(E533,START_TIMES,2)</f>
        <v>0.41666666666666702</v>
      </c>
      <c r="I533" s="24" t="str">
        <f>VLOOKUP(E533,FallFields1,2)</f>
        <v>Nathan Hale MS, Norwalk</v>
      </c>
      <c r="J533" s="73"/>
      <c r="M533" s="5" t="s">
        <v>104</v>
      </c>
      <c r="N533" s="5" t="s">
        <v>163</v>
      </c>
    </row>
    <row r="534" spans="1:14" ht="12.75" customHeight="1" thickTop="1" thickBot="1" x14ac:dyDescent="0.4">
      <c r="A534" s="22">
        <v>531</v>
      </c>
      <c r="B534" s="22">
        <v>13</v>
      </c>
      <c r="C534" s="96">
        <v>42995</v>
      </c>
      <c r="D534" s="34" t="s">
        <v>11</v>
      </c>
      <c r="E534" s="23" t="str">
        <f t="shared" si="86"/>
        <v>FAIRFIELD GAC</v>
      </c>
      <c r="F534" s="24" t="str">
        <f t="shared" si="86"/>
        <v>VASCO DA GAMA 40</v>
      </c>
      <c r="G534" s="71"/>
      <c r="H534" s="94">
        <f>VLOOKUP(E534,START_TIMES,2)</f>
        <v>0.41666666666666702</v>
      </c>
      <c r="I534" s="24" t="str">
        <f>VLOOKUP(E534,FallFields1,2)</f>
        <v>Ludlowe HS, Fairfield</v>
      </c>
      <c r="J534" s="73"/>
      <c r="M534" s="5" t="s">
        <v>162</v>
      </c>
      <c r="N534" s="5" t="s">
        <v>107</v>
      </c>
    </row>
    <row r="535" spans="1:14" ht="12.75" customHeight="1" thickTop="1" thickBot="1" x14ac:dyDescent="0.4">
      <c r="A535" s="22">
        <v>532</v>
      </c>
      <c r="B535" s="22">
        <v>13</v>
      </c>
      <c r="C535" s="96">
        <v>42995</v>
      </c>
      <c r="D535" s="34" t="s">
        <v>11</v>
      </c>
      <c r="E535" s="23" t="str">
        <f t="shared" si="86"/>
        <v>WATERBURY ALBANIANS</v>
      </c>
      <c r="F535" s="24" t="str">
        <f t="shared" si="86"/>
        <v>STORM FC</v>
      </c>
      <c r="G535" s="71"/>
      <c r="H535" s="94">
        <f>VLOOKUP(E535,START_TIMES,2)</f>
        <v>0.375</v>
      </c>
      <c r="I535" s="24" t="str">
        <f>VLOOKUP(E535,FallFields1,2)</f>
        <v>Wilby HS, Waterbury</v>
      </c>
      <c r="J535" s="73"/>
      <c r="M535" s="5" t="s">
        <v>108</v>
      </c>
      <c r="N535" s="5" t="s">
        <v>106</v>
      </c>
    </row>
    <row r="536" spans="1:14" ht="12.75" customHeight="1" thickTop="1" thickBot="1" x14ac:dyDescent="0.4">
      <c r="A536" s="22">
        <v>533</v>
      </c>
      <c r="B536" s="22"/>
      <c r="C536" s="96"/>
      <c r="D536" s="28"/>
      <c r="E536" s="23"/>
      <c r="F536" s="24"/>
      <c r="G536" s="71"/>
      <c r="H536" s="94"/>
      <c r="I536" s="24"/>
      <c r="J536" s="73"/>
      <c r="M536" s="2"/>
      <c r="N536" s="2"/>
    </row>
    <row r="537" spans="1:14" ht="12.75" customHeight="1" thickTop="1" thickBot="1" x14ac:dyDescent="0.4">
      <c r="A537" s="22">
        <v>534</v>
      </c>
      <c r="B537" s="22">
        <v>13</v>
      </c>
      <c r="C537" s="96">
        <v>42995</v>
      </c>
      <c r="D537" s="35" t="s">
        <v>12</v>
      </c>
      <c r="E537" s="23" t="str">
        <f t="shared" ref="E537:F541" si="87">VLOOKUP(M537,Teams,2)</f>
        <v>NEW HAVEN AMERICANS</v>
      </c>
      <c r="F537" s="24" t="str">
        <f t="shared" si="87"/>
        <v>DERBY QUITUS</v>
      </c>
      <c r="G537" s="71"/>
      <c r="H537" s="94">
        <f>VLOOKUP(E537,START_TIMES,2)</f>
        <v>0.41666666666666702</v>
      </c>
      <c r="I537" s="24" t="str">
        <f>VLOOKUP(E537,FallFields1,2)</f>
        <v>Peck Place School, Orange</v>
      </c>
      <c r="J537" s="73"/>
      <c r="M537" s="5" t="s">
        <v>115</v>
      </c>
      <c r="N537" s="5" t="s">
        <v>110</v>
      </c>
    </row>
    <row r="538" spans="1:14" ht="12.75" customHeight="1" thickTop="1" thickBot="1" x14ac:dyDescent="0.4">
      <c r="A538" s="22">
        <v>535</v>
      </c>
      <c r="B538" s="22">
        <v>13</v>
      </c>
      <c r="C538" s="96">
        <v>42995</v>
      </c>
      <c r="D538" s="35" t="s">
        <v>12</v>
      </c>
      <c r="E538" s="23" t="str">
        <f t="shared" si="87"/>
        <v>GREENWICH ARSENAL 40</v>
      </c>
      <c r="F538" s="24" t="str">
        <f t="shared" si="87"/>
        <v>STAMFORD UNITED</v>
      </c>
      <c r="G538" s="71"/>
      <c r="H538" s="94">
        <f>VLOOKUP(E538,START_TIMES,2)</f>
        <v>0.41666666666666702</v>
      </c>
      <c r="I538" s="24" t="str">
        <f>VLOOKUP(E538,FallFields1,2)</f>
        <v>tbd</v>
      </c>
      <c r="J538" s="73"/>
      <c r="M538" s="5" t="s">
        <v>111</v>
      </c>
      <c r="N538" s="5" t="s">
        <v>119</v>
      </c>
    </row>
    <row r="539" spans="1:14" ht="12.75" customHeight="1" thickTop="1" thickBot="1" x14ac:dyDescent="0.4">
      <c r="A539" s="22">
        <v>536</v>
      </c>
      <c r="B539" s="22">
        <v>13</v>
      </c>
      <c r="C539" s="96">
        <v>42995</v>
      </c>
      <c r="D539" s="35" t="s">
        <v>12</v>
      </c>
      <c r="E539" s="23" t="str">
        <f t="shared" si="87"/>
        <v xml:space="preserve">GUILFORD CELTIC </v>
      </c>
      <c r="F539" s="24" t="str">
        <f t="shared" si="87"/>
        <v>GUILFORD BELL CURVE</v>
      </c>
      <c r="G539" s="71"/>
      <c r="H539" s="94">
        <f>VLOOKUP(E539,START_TIMES,2)</f>
        <v>0.41666666666666702</v>
      </c>
      <c r="I539" s="24" t="str">
        <f>VLOOKUP(E539,FallFields1,2)</f>
        <v>Bittner Park, Guilford</v>
      </c>
      <c r="J539" s="73"/>
      <c r="M539" s="5" t="s">
        <v>114</v>
      </c>
      <c r="N539" s="5" t="s">
        <v>113</v>
      </c>
    </row>
    <row r="540" spans="1:14" ht="12.75" customHeight="1" thickTop="1" thickBot="1" x14ac:dyDescent="0.4">
      <c r="A540" s="22">
        <v>537</v>
      </c>
      <c r="B540" s="22">
        <v>13</v>
      </c>
      <c r="C540" s="96">
        <v>42995</v>
      </c>
      <c r="D540" s="35" t="s">
        <v>12</v>
      </c>
      <c r="E540" s="23" t="str">
        <f t="shared" si="87"/>
        <v>GREENWICH GUNNERS 40</v>
      </c>
      <c r="F540" s="24" t="str">
        <f t="shared" si="87"/>
        <v xml:space="preserve">NORWALK SPORT COLOMBIA </v>
      </c>
      <c r="G540" s="71"/>
      <c r="H540" s="94">
        <f>VLOOKUP(E540,START_TIMES,2)</f>
        <v>0.41666666666666702</v>
      </c>
      <c r="I540" s="24" t="str">
        <f>VLOOKUP(E540,FallFields1,2)</f>
        <v>tbd</v>
      </c>
      <c r="J540" s="73"/>
      <c r="M540" s="5" t="s">
        <v>112</v>
      </c>
      <c r="N540" s="5" t="s">
        <v>117</v>
      </c>
    </row>
    <row r="541" spans="1:14" ht="12.75" customHeight="1" thickTop="1" thickBot="1" x14ac:dyDescent="0.4">
      <c r="A541" s="22">
        <v>538</v>
      </c>
      <c r="B541" s="22">
        <v>13</v>
      </c>
      <c r="C541" s="96">
        <v>42995</v>
      </c>
      <c r="D541" s="35" t="s">
        <v>12</v>
      </c>
      <c r="E541" s="23" t="str">
        <f t="shared" si="87"/>
        <v>SOUTHEAST ROVERS</v>
      </c>
      <c r="F541" s="24" t="str">
        <f t="shared" si="87"/>
        <v>NEWINGTON PORTUGUESE 40</v>
      </c>
      <c r="G541" s="71"/>
      <c r="H541" s="94">
        <f>VLOOKUP(E541,START_TIMES,2)</f>
        <v>0.41666666666666702</v>
      </c>
      <c r="I541" s="24" t="str">
        <f>VLOOKUP(E541,FallFields1,2)</f>
        <v>Spera Park, Waterford</v>
      </c>
      <c r="J541" s="73"/>
      <c r="M541" s="5" t="s">
        <v>118</v>
      </c>
      <c r="N541" s="5" t="s">
        <v>116</v>
      </c>
    </row>
    <row r="542" spans="1:14" ht="12.75" customHeight="1" thickTop="1" thickBot="1" x14ac:dyDescent="0.4">
      <c r="A542" s="22">
        <v>539</v>
      </c>
      <c r="B542" s="22"/>
      <c r="C542" s="96"/>
      <c r="D542" s="28"/>
      <c r="E542" s="23"/>
      <c r="F542" s="24"/>
      <c r="G542" s="71"/>
      <c r="H542" s="94"/>
      <c r="I542" s="24"/>
      <c r="J542" s="73"/>
      <c r="M542" s="2"/>
      <c r="N542" s="2"/>
    </row>
    <row r="543" spans="1:14" ht="12.75" customHeight="1" thickTop="1" thickBot="1" x14ac:dyDescent="0.4">
      <c r="A543" s="22">
        <v>540</v>
      </c>
      <c r="B543" s="22">
        <v>13</v>
      </c>
      <c r="C543" s="96">
        <v>42995</v>
      </c>
      <c r="D543" s="36" t="s">
        <v>13</v>
      </c>
      <c r="E543" s="23" t="str">
        <f t="shared" ref="E543:F547" si="88">VLOOKUP(M543,Teams,2)</f>
        <v>NORTH HAVEN SC</v>
      </c>
      <c r="F543" s="24" t="str">
        <f t="shared" si="88"/>
        <v xml:space="preserve">CHESHIRE UNITED </v>
      </c>
      <c r="G543" s="71"/>
      <c r="H543" s="94">
        <f>VLOOKUP(E543,START_TIMES,2)</f>
        <v>0.41666666666666702</v>
      </c>
      <c r="I543" s="24" t="str">
        <f>VLOOKUP(E543,FallFields1,2)</f>
        <v>Ridge Road, North Haven</v>
      </c>
      <c r="J543" s="73"/>
      <c r="M543" s="5" t="s">
        <v>125</v>
      </c>
      <c r="N543" s="5" t="s">
        <v>120</v>
      </c>
    </row>
    <row r="544" spans="1:14" ht="12.75" customHeight="1" thickTop="1" thickBot="1" x14ac:dyDescent="0.4">
      <c r="A544" s="22">
        <v>541</v>
      </c>
      <c r="B544" s="22">
        <v>13</v>
      </c>
      <c r="C544" s="96">
        <v>42995</v>
      </c>
      <c r="D544" s="36" t="s">
        <v>13</v>
      </c>
      <c r="E544" s="23" t="str">
        <f t="shared" si="88"/>
        <v>ELI'S FC</v>
      </c>
      <c r="F544" s="24" t="str">
        <f t="shared" si="88"/>
        <v>WILTON WOLVES</v>
      </c>
      <c r="G544" s="71"/>
      <c r="H544" s="94">
        <f>VLOOKUP(E544,START_TIMES,2)</f>
        <v>0.41666666666666702</v>
      </c>
      <c r="I544" s="24" t="str">
        <f>VLOOKUP(E544,FallFields1,2)</f>
        <v>Platt Tech HS, Milford</v>
      </c>
      <c r="J544" s="73"/>
      <c r="M544" s="5" t="s">
        <v>121</v>
      </c>
      <c r="N544" s="5" t="s">
        <v>129</v>
      </c>
    </row>
    <row r="545" spans="1:14" ht="12.75" customHeight="1" thickTop="1" thickBot="1" x14ac:dyDescent="0.4">
      <c r="A545" s="22">
        <v>542</v>
      </c>
      <c r="B545" s="22">
        <v>13</v>
      </c>
      <c r="C545" s="96">
        <v>42995</v>
      </c>
      <c r="D545" s="36" t="s">
        <v>13</v>
      </c>
      <c r="E545" s="23" t="str">
        <f t="shared" si="88"/>
        <v>NORTH BRANFORD 40</v>
      </c>
      <c r="F545" s="24" t="str">
        <f t="shared" si="88"/>
        <v>HENRY  REID FC 40</v>
      </c>
      <c r="G545" s="71"/>
      <c r="H545" s="94">
        <f>VLOOKUP(E545,START_TIMES,2)</f>
        <v>0.41666666666666702</v>
      </c>
      <c r="I545" s="24" t="str">
        <f>VLOOKUP(E545,FallFields1,2)</f>
        <v>Coginchaug HS, Durham</v>
      </c>
      <c r="J545" s="73"/>
      <c r="M545" s="5" t="s">
        <v>124</v>
      </c>
      <c r="N545" s="5" t="s">
        <v>123</v>
      </c>
    </row>
    <row r="546" spans="1:14" ht="12.75" customHeight="1" thickTop="1" thickBot="1" x14ac:dyDescent="0.4">
      <c r="A546" s="22">
        <v>543</v>
      </c>
      <c r="B546" s="22">
        <v>13</v>
      </c>
      <c r="C546" s="96">
        <v>42995</v>
      </c>
      <c r="D546" s="36" t="s">
        <v>13</v>
      </c>
      <c r="E546" s="23" t="str">
        <f t="shared" si="88"/>
        <v>HAMDEN UNITED</v>
      </c>
      <c r="F546" s="24" t="str">
        <f t="shared" si="88"/>
        <v>STAMFORD CITY</v>
      </c>
      <c r="G546" s="71"/>
      <c r="H546" s="94">
        <f>VLOOKUP(E546,START_TIMES,2)</f>
        <v>0.41666666666666702</v>
      </c>
      <c r="I546" s="24" t="str">
        <f>VLOOKUP(E546,FallFields1,2)</f>
        <v>Hamden MS, Hamden</v>
      </c>
      <c r="J546" s="73"/>
      <c r="M546" s="5" t="s">
        <v>122</v>
      </c>
      <c r="N546" s="5" t="s">
        <v>127</v>
      </c>
    </row>
    <row r="547" spans="1:14" ht="12.75" customHeight="1" thickTop="1" thickBot="1" x14ac:dyDescent="0.4">
      <c r="A547" s="22">
        <v>544</v>
      </c>
      <c r="B547" s="22">
        <v>13</v>
      </c>
      <c r="C547" s="96">
        <v>42995</v>
      </c>
      <c r="D547" s="36" t="s">
        <v>13</v>
      </c>
      <c r="E547" s="23" t="str">
        <f t="shared" si="88"/>
        <v>WALLINGFORD MORELIA</v>
      </c>
      <c r="F547" s="24" t="str">
        <f t="shared" si="88"/>
        <v>PAN ZONES</v>
      </c>
      <c r="G547" s="71"/>
      <c r="H547" s="94">
        <f>VLOOKUP(E547,START_TIMES,2)</f>
        <v>0.41666666666666702</v>
      </c>
      <c r="I547" s="24" t="str">
        <f>VLOOKUP(E547,FallFields1,2)</f>
        <v>Woodhouse Field, Wallingford</v>
      </c>
      <c r="J547" s="73"/>
      <c r="M547" s="5" t="s">
        <v>128</v>
      </c>
      <c r="N547" s="5" t="s">
        <v>126</v>
      </c>
    </row>
    <row r="548" spans="1:14" ht="12.75" customHeight="1" thickTop="1" thickBot="1" x14ac:dyDescent="0.4">
      <c r="A548" s="22">
        <v>545</v>
      </c>
      <c r="B548" s="22"/>
      <c r="C548" s="96"/>
      <c r="D548" s="28"/>
      <c r="E548" s="23"/>
      <c r="F548" s="24"/>
      <c r="G548" s="71"/>
      <c r="H548" s="94"/>
      <c r="I548" s="24"/>
      <c r="J548" s="73"/>
      <c r="M548" s="2"/>
      <c r="N548" s="2"/>
    </row>
    <row r="549" spans="1:14" ht="12.75" customHeight="1" thickTop="1" thickBot="1" x14ac:dyDescent="0.4">
      <c r="A549" s="22">
        <v>546</v>
      </c>
      <c r="B549" s="22">
        <v>13</v>
      </c>
      <c r="C549" s="96">
        <v>42995</v>
      </c>
      <c r="D549" s="27" t="s">
        <v>102</v>
      </c>
      <c r="E549" s="23" t="str">
        <f t="shared" ref="E549:F553" si="89">VLOOKUP(M549,Teams,2)</f>
        <v>GUILFORD BLACK EAGLES</v>
      </c>
      <c r="F549" s="24" t="str">
        <f t="shared" si="89"/>
        <v>CHESHIRE AZZURRI 50</v>
      </c>
      <c r="G549" s="71"/>
      <c r="H549" s="94">
        <f>VLOOKUP(E549,START_TIMES,2)</f>
        <v>0.41666666666666702</v>
      </c>
      <c r="I549" s="24" t="str">
        <f>VLOOKUP(E549,FallFields1,2)</f>
        <v>Calvin Leete School, Guilford</v>
      </c>
      <c r="J549" s="73"/>
      <c r="M549" s="5" t="s">
        <v>136</v>
      </c>
      <c r="N549" s="5" t="s">
        <v>130</v>
      </c>
    </row>
    <row r="550" spans="1:14" ht="12.75" customHeight="1" thickTop="1" thickBot="1" x14ac:dyDescent="0.4">
      <c r="A550" s="22">
        <v>547</v>
      </c>
      <c r="B550" s="22">
        <v>13</v>
      </c>
      <c r="C550" s="96">
        <v>42995</v>
      </c>
      <c r="D550" s="27" t="s">
        <v>102</v>
      </c>
      <c r="E550" s="23" t="str">
        <f t="shared" si="89"/>
        <v>CLUB NAPOLI 50</v>
      </c>
      <c r="F550" s="24" t="str">
        <f t="shared" si="89"/>
        <v>VASCO DA GAMA 50</v>
      </c>
      <c r="G550" s="71"/>
      <c r="H550" s="94">
        <f>VLOOKUP(E550,START_TIMES,2)</f>
        <v>0.41666666666666702</v>
      </c>
      <c r="I550" s="24" t="str">
        <f>VLOOKUP(E550,FallFields1,2)</f>
        <v>North Farms Park, North Branford</v>
      </c>
      <c r="J550" s="73"/>
      <c r="M550" s="5" t="s">
        <v>131</v>
      </c>
      <c r="N550" s="5" t="s">
        <v>144</v>
      </c>
    </row>
    <row r="551" spans="1:14" ht="12.75" customHeight="1" thickTop="1" thickBot="1" x14ac:dyDescent="0.4">
      <c r="A551" s="22">
        <v>548</v>
      </c>
      <c r="B551" s="22">
        <v>13</v>
      </c>
      <c r="C551" s="96">
        <v>42995</v>
      </c>
      <c r="D551" s="27" t="s">
        <v>102</v>
      </c>
      <c r="E551" s="23" t="str">
        <f t="shared" si="89"/>
        <v>GREENWICH GUNNERS 50</v>
      </c>
      <c r="F551" s="24" t="str">
        <f t="shared" si="89"/>
        <v xml:space="preserve">GLASTONBURY CELTIC </v>
      </c>
      <c r="G551" s="71"/>
      <c r="H551" s="94">
        <f>VLOOKUP(E551,START_TIMES,2)</f>
        <v>0.41666666666666702</v>
      </c>
      <c r="I551" s="24" t="str">
        <f>VLOOKUP(E551,FallFields1,2)</f>
        <v>tbd</v>
      </c>
      <c r="J551" s="73"/>
      <c r="M551" s="5" t="s">
        <v>134</v>
      </c>
      <c r="N551" s="5" t="s">
        <v>133</v>
      </c>
    </row>
    <row r="552" spans="1:14" ht="12.75" customHeight="1" thickTop="1" thickBot="1" x14ac:dyDescent="0.4">
      <c r="A552" s="22">
        <v>549</v>
      </c>
      <c r="B552" s="22">
        <v>13</v>
      </c>
      <c r="C552" s="96">
        <v>42995</v>
      </c>
      <c r="D552" s="27" t="s">
        <v>102</v>
      </c>
      <c r="E552" s="23" t="str">
        <f t="shared" si="89"/>
        <v>DARIEN BLUE WAVE</v>
      </c>
      <c r="F552" s="24" t="str">
        <f t="shared" si="89"/>
        <v>NEW BRITAIN FALCONS FC</v>
      </c>
      <c r="G552" s="71"/>
      <c r="H552" s="94">
        <f>VLOOKUP(E552,START_TIMES,2)</f>
        <v>0.375</v>
      </c>
      <c r="I552" s="24" t="str">
        <f>VLOOKUP(E552,FallFields1,2)</f>
        <v>Middlesex MS (Lower), Darien</v>
      </c>
      <c r="J552" s="73"/>
      <c r="M552" s="5" t="s">
        <v>132</v>
      </c>
      <c r="N552" s="5" t="s">
        <v>141</v>
      </c>
    </row>
    <row r="553" spans="1:14" ht="12.75" customHeight="1" thickTop="1" thickBot="1" x14ac:dyDescent="0.4">
      <c r="A553" s="22">
        <v>550</v>
      </c>
      <c r="B553" s="22">
        <v>13</v>
      </c>
      <c r="C553" s="96">
        <v>42995</v>
      </c>
      <c r="D553" s="27" t="s">
        <v>102</v>
      </c>
      <c r="E553" s="23" t="str">
        <f t="shared" si="89"/>
        <v>POLONIA FALCON STARS FC</v>
      </c>
      <c r="F553" s="24" t="str">
        <f t="shared" si="89"/>
        <v>HARTFORD CAVALIERS</v>
      </c>
      <c r="G553" s="71"/>
      <c r="H553" s="94">
        <f>VLOOKUP(E553,START_TIMES,2)</f>
        <v>0.41666666666666702</v>
      </c>
      <c r="I553" s="24" t="str">
        <f>VLOOKUP(E553,FallFields1,2)</f>
        <v>Falcon Field, New Britain</v>
      </c>
      <c r="J553" s="73"/>
      <c r="M553" s="5" t="s">
        <v>142</v>
      </c>
      <c r="N553" s="5" t="s">
        <v>138</v>
      </c>
    </row>
    <row r="554" spans="1:14" ht="12.75" customHeight="1" thickTop="1" thickBot="1" x14ac:dyDescent="0.4">
      <c r="A554" s="22">
        <v>551</v>
      </c>
      <c r="B554" s="22"/>
      <c r="C554" s="96"/>
      <c r="D554" s="28"/>
      <c r="E554" s="23"/>
      <c r="F554" s="24"/>
      <c r="G554" s="71"/>
      <c r="H554" s="94"/>
      <c r="I554" s="24"/>
      <c r="J554" s="73"/>
      <c r="M554" s="5"/>
      <c r="N554" s="5"/>
    </row>
    <row r="555" spans="1:14" ht="12.75" customHeight="1" thickTop="1" thickBot="1" x14ac:dyDescent="0.4">
      <c r="A555" s="22">
        <v>552</v>
      </c>
      <c r="B555" s="22">
        <v>13</v>
      </c>
      <c r="C555" s="96">
        <v>42995</v>
      </c>
      <c r="D555" s="37" t="s">
        <v>103</v>
      </c>
      <c r="E555" s="23" t="str">
        <f t="shared" ref="E555:F559" si="90">VLOOKUP(M555,Teams,2)</f>
        <v>NAUGATUCK RIVER RATS</v>
      </c>
      <c r="F555" s="24" t="str">
        <f t="shared" si="90"/>
        <v>EAST HAVEN SC</v>
      </c>
      <c r="G555" s="71"/>
      <c r="H555" s="94">
        <f>VLOOKUP(E555,START_TIMES,2)</f>
        <v>0.41666666666666702</v>
      </c>
      <c r="I555" s="24" t="str">
        <f>VLOOKUP(E555,FallFields1,2)</f>
        <v>City Hill MS, Naugatuck</v>
      </c>
      <c r="J555" s="73"/>
      <c r="M555" s="5" t="s">
        <v>137</v>
      </c>
      <c r="N555" s="5" t="s">
        <v>146</v>
      </c>
    </row>
    <row r="556" spans="1:14" ht="12.75" customHeight="1" thickTop="1" thickBot="1" x14ac:dyDescent="0.4">
      <c r="A556" s="22">
        <v>553</v>
      </c>
      <c r="B556" s="22">
        <v>13</v>
      </c>
      <c r="C556" s="96">
        <v>42995</v>
      </c>
      <c r="D556" s="37" t="s">
        <v>103</v>
      </c>
      <c r="E556" s="23" t="str">
        <f t="shared" si="90"/>
        <v>FARMINGTON WHITE OWLS</v>
      </c>
      <c r="F556" s="24" t="str">
        <f t="shared" si="90"/>
        <v>WEST HAVEN GRAYS</v>
      </c>
      <c r="G556" s="71"/>
      <c r="H556" s="94">
        <f>VLOOKUP(E556,START_TIMES,2)</f>
        <v>0.41666666666666702</v>
      </c>
      <c r="I556" s="24" t="str">
        <f>VLOOKUP(E556,FallFields1,2)</f>
        <v>Tunxis Mead #9, Farmington</v>
      </c>
      <c r="J556" s="73"/>
      <c r="M556" s="5" t="s">
        <v>147</v>
      </c>
      <c r="N556" s="5" t="s">
        <v>145</v>
      </c>
    </row>
    <row r="557" spans="1:14" ht="12.75" customHeight="1" thickTop="1" thickBot="1" x14ac:dyDescent="0.4">
      <c r="A557" s="22">
        <v>554</v>
      </c>
      <c r="B557" s="22">
        <v>13</v>
      </c>
      <c r="C557" s="96">
        <v>42995</v>
      </c>
      <c r="D557" s="37" t="s">
        <v>103</v>
      </c>
      <c r="E557" s="23" t="str">
        <f t="shared" si="90"/>
        <v>MOODUS SC</v>
      </c>
      <c r="F557" s="24" t="str">
        <f t="shared" si="90"/>
        <v>GREENWICH PUMAS LEGENDS</v>
      </c>
      <c r="G557" s="71"/>
      <c r="H557" s="94">
        <f>VLOOKUP(E557,START_TIMES,2)</f>
        <v>0.41666666666666702</v>
      </c>
      <c r="I557" s="24" t="str">
        <f>VLOOKUP(E557,FallFields1,2)</f>
        <v>Nathan Hale-Ray HS, Moodus</v>
      </c>
      <c r="J557" s="73"/>
      <c r="M557" s="5" t="s">
        <v>135</v>
      </c>
      <c r="N557" s="5" t="s">
        <v>149</v>
      </c>
    </row>
    <row r="558" spans="1:14" ht="12.75" customHeight="1" thickTop="1" thickBot="1" x14ac:dyDescent="0.4">
      <c r="A558" s="22">
        <v>555</v>
      </c>
      <c r="B558" s="22">
        <v>13</v>
      </c>
      <c r="C558" s="96">
        <v>42995</v>
      </c>
      <c r="D558" s="37" t="s">
        <v>103</v>
      </c>
      <c r="E558" s="23" t="str">
        <f t="shared" si="90"/>
        <v>GREENWICH ARSENAL 50</v>
      </c>
      <c r="F558" s="24" t="str">
        <f t="shared" si="90"/>
        <v>SOUTHBURY BOOMERS</v>
      </c>
      <c r="G558" s="71"/>
      <c r="H558" s="94">
        <f>VLOOKUP(E558,START_TIMES,2)</f>
        <v>0.41666666666666702</v>
      </c>
      <c r="I558" s="24" t="str">
        <f>VLOOKUP(E558,FallFields1,2)</f>
        <v>tbd</v>
      </c>
      <c r="J558" s="73"/>
      <c r="M558" s="5" t="s">
        <v>148</v>
      </c>
      <c r="N558" s="5" t="s">
        <v>140</v>
      </c>
    </row>
    <row r="559" spans="1:14" ht="12.75" customHeight="1" thickTop="1" thickBot="1" x14ac:dyDescent="0.4">
      <c r="A559" s="22">
        <v>556</v>
      </c>
      <c r="B559" s="22">
        <v>13</v>
      </c>
      <c r="C559" s="96">
        <v>42995</v>
      </c>
      <c r="D559" s="37" t="s">
        <v>103</v>
      </c>
      <c r="E559" s="23" t="str">
        <f t="shared" si="90"/>
        <v>WATERBURY PONTES</v>
      </c>
      <c r="F559" s="24" t="str">
        <f t="shared" si="90"/>
        <v>NORTH BRANFORD LEGENDS</v>
      </c>
      <c r="G559" s="71"/>
      <c r="H559" s="94">
        <f>VLOOKUP(E559,START_TIMES,2)</f>
        <v>0.41666666666666702</v>
      </c>
      <c r="I559" s="24" t="str">
        <f>VLOOKUP(E559,FallFields1,2)</f>
        <v>Pontelandolfo Club, Waterbury</v>
      </c>
      <c r="J559" s="73"/>
      <c r="M559" s="5" t="s">
        <v>143</v>
      </c>
      <c r="N559" s="5" t="s">
        <v>139</v>
      </c>
    </row>
    <row r="560" spans="1:14" ht="12.75" customHeight="1" thickTop="1" thickBot="1" x14ac:dyDescent="0.4">
      <c r="A560" s="22">
        <v>557</v>
      </c>
      <c r="B560" s="22"/>
      <c r="C560" s="96"/>
      <c r="D560" s="28"/>
      <c r="E560" s="23"/>
      <c r="F560" s="24"/>
      <c r="G560" s="71"/>
      <c r="H560" s="94"/>
      <c r="I560" s="24"/>
      <c r="J560" s="73"/>
      <c r="M560" s="2"/>
      <c r="N560" s="2"/>
    </row>
    <row r="561" spans="1:14" ht="12.75" customHeight="1" thickTop="1" thickBot="1" x14ac:dyDescent="0.4">
      <c r="A561" s="22">
        <v>558</v>
      </c>
      <c r="B561" s="22">
        <v>14</v>
      </c>
      <c r="C561" s="96">
        <v>43002</v>
      </c>
      <c r="D561" s="32" t="s">
        <v>10</v>
      </c>
      <c r="E561" s="23" t="str">
        <f t="shared" ref="E561:F565" si="91">VLOOKUP(M561,Teams,2)</f>
        <v>VASCO DA GAMA 30</v>
      </c>
      <c r="F561" s="24" t="str">
        <f t="shared" si="91"/>
        <v>SHELTON FC</v>
      </c>
      <c r="G561" s="71"/>
      <c r="H561" s="94">
        <f>VLOOKUP(E561,START_TIMES,2)</f>
        <v>0.33333333333333331</v>
      </c>
      <c r="I561" s="24" t="str">
        <f>VLOOKUP(E561,FallFields1,2)</f>
        <v>Wakeman Park, Westport</v>
      </c>
      <c r="J561" s="73"/>
      <c r="M561" s="5" t="s">
        <v>101</v>
      </c>
      <c r="N561" s="5" t="s">
        <v>95</v>
      </c>
    </row>
    <row r="562" spans="1:14" ht="12.75" customHeight="1" thickTop="1" thickBot="1" x14ac:dyDescent="0.4">
      <c r="A562" s="22">
        <v>559</v>
      </c>
      <c r="B562" s="22">
        <v>14</v>
      </c>
      <c r="C562" s="96">
        <v>43002</v>
      </c>
      <c r="D562" s="32" t="s">
        <v>10</v>
      </c>
      <c r="E562" s="23" t="str">
        <f t="shared" si="91"/>
        <v>DANBURY UNITED 30</v>
      </c>
      <c r="F562" s="24" t="str">
        <f t="shared" si="91"/>
        <v>MILFORD TUESDAY</v>
      </c>
      <c r="G562" s="71"/>
      <c r="H562" s="94">
        <f>VLOOKUP(E562,START_TIMES,2)</f>
        <v>0.375</v>
      </c>
      <c r="I562" s="24" t="str">
        <f>VLOOKUP(E562,FallFields1,2)</f>
        <v>Portuguese Cultural Center, Danbury</v>
      </c>
      <c r="J562" s="73"/>
      <c r="M562" s="5" t="s">
        <v>96</v>
      </c>
      <c r="N562" s="5" t="s">
        <v>94</v>
      </c>
    </row>
    <row r="563" spans="1:14" ht="12.75" customHeight="1" thickTop="1" thickBot="1" x14ac:dyDescent="0.4">
      <c r="A563" s="22">
        <v>560</v>
      </c>
      <c r="B563" s="22">
        <v>14</v>
      </c>
      <c r="C563" s="96">
        <v>43002</v>
      </c>
      <c r="D563" s="32" t="s">
        <v>10</v>
      </c>
      <c r="E563" s="23" t="str">
        <f t="shared" si="91"/>
        <v>NORTH BRANFORD 30</v>
      </c>
      <c r="F563" s="24" t="str">
        <f t="shared" si="91"/>
        <v>CLINTON FC</v>
      </c>
      <c r="G563" s="71"/>
      <c r="H563" s="94">
        <f>VLOOKUP(E563,START_TIMES,2)</f>
        <v>0.41666666666666702</v>
      </c>
      <c r="I563" s="24" t="str">
        <f>VLOOKUP(E563,FallFields1,2)</f>
        <v>Northford Park, North Branford</v>
      </c>
      <c r="J563" s="73"/>
      <c r="M563" s="5" t="s">
        <v>98</v>
      </c>
      <c r="N563" s="5" t="s">
        <v>97</v>
      </c>
    </row>
    <row r="564" spans="1:14" ht="12.75" customHeight="1" thickTop="1" thickBot="1" x14ac:dyDescent="0.4">
      <c r="A564" s="22">
        <v>561</v>
      </c>
      <c r="B564" s="22">
        <v>14</v>
      </c>
      <c r="C564" s="96">
        <v>43002</v>
      </c>
      <c r="D564" s="32" t="s">
        <v>10</v>
      </c>
      <c r="E564" s="23" t="str">
        <f t="shared" si="91"/>
        <v>GREENWICH ARSENAL 30</v>
      </c>
      <c r="F564" s="24" t="str">
        <f t="shared" si="91"/>
        <v>ECUACHAMOS FC</v>
      </c>
      <c r="G564" s="71"/>
      <c r="H564" s="94">
        <f>VLOOKUP(E564,START_TIMES,2)</f>
        <v>0.41666666666666702</v>
      </c>
      <c r="I564" s="24" t="str">
        <f>VLOOKUP(E564,FallFields1,2)</f>
        <v>tbd</v>
      </c>
      <c r="J564" s="73"/>
      <c r="M564" s="5" t="s">
        <v>99</v>
      </c>
      <c r="N564" s="5" t="s">
        <v>93</v>
      </c>
    </row>
    <row r="565" spans="1:14" ht="12.75" customHeight="1" thickTop="1" thickBot="1" x14ac:dyDescent="0.4">
      <c r="A565" s="22">
        <v>562</v>
      </c>
      <c r="B565" s="22">
        <v>14</v>
      </c>
      <c r="C565" s="96">
        <v>43002</v>
      </c>
      <c r="D565" s="32" t="s">
        <v>10</v>
      </c>
      <c r="E565" s="23" t="str">
        <f t="shared" si="91"/>
        <v>NEWINGTON PORTUGUESE 30</v>
      </c>
      <c r="F565" s="24" t="str">
        <f t="shared" si="91"/>
        <v>POLONEZ UNITED</v>
      </c>
      <c r="G565" s="71"/>
      <c r="H565" s="94">
        <v>0.33333333333333331</v>
      </c>
      <c r="I565" s="24" t="str">
        <f>VLOOKUP(E565,FallFields1,2)</f>
        <v>Martin Kellogg, Newington</v>
      </c>
      <c r="J565" s="73"/>
      <c r="M565" s="5" t="s">
        <v>92</v>
      </c>
      <c r="N565" s="5" t="s">
        <v>100</v>
      </c>
    </row>
    <row r="566" spans="1:14" ht="12.75" customHeight="1" thickTop="1" thickBot="1" x14ac:dyDescent="0.4">
      <c r="A566" s="22">
        <v>563</v>
      </c>
      <c r="B566" s="22"/>
      <c r="C566" s="96"/>
      <c r="D566" s="28"/>
      <c r="E566" s="23"/>
      <c r="F566" s="24"/>
      <c r="G566" s="71"/>
      <c r="H566" s="94"/>
      <c r="I566" s="24"/>
      <c r="J566" s="73"/>
      <c r="M566" s="5"/>
      <c r="N566" s="5"/>
    </row>
    <row r="567" spans="1:14" ht="12.75" customHeight="1" thickTop="1" thickBot="1" x14ac:dyDescent="0.4">
      <c r="A567" s="22">
        <v>564</v>
      </c>
      <c r="B567" s="22">
        <v>14</v>
      </c>
      <c r="C567" s="96">
        <v>43002</v>
      </c>
      <c r="D567" s="33" t="s">
        <v>175</v>
      </c>
      <c r="E567" s="23" t="str">
        <f t="shared" ref="E567:F571" si="92">VLOOKUP(M567,Teams,2)</f>
        <v>WATERTOWN GEEZERS</v>
      </c>
      <c r="F567" s="24" t="str">
        <f t="shared" si="92"/>
        <v>STAMFORD FC</v>
      </c>
      <c r="G567" s="71"/>
      <c r="H567" s="94">
        <f>VLOOKUP(E567,START_TIMES,2)</f>
        <v>0.41666666666666702</v>
      </c>
      <c r="I567" s="24" t="str">
        <f>VLOOKUP(E567,FallFields1,2)</f>
        <v>Swift School, Watertown</v>
      </c>
      <c r="J567" s="73"/>
      <c r="M567" s="5" t="s">
        <v>159</v>
      </c>
      <c r="N567" s="5" t="s">
        <v>158</v>
      </c>
    </row>
    <row r="568" spans="1:14" ht="12.75" customHeight="1" thickTop="1" thickBot="1" x14ac:dyDescent="0.4">
      <c r="A568" s="22">
        <v>565</v>
      </c>
      <c r="B568" s="22">
        <v>14</v>
      </c>
      <c r="C568" s="96">
        <v>43002</v>
      </c>
      <c r="D568" s="33" t="s">
        <v>175</v>
      </c>
      <c r="E568" s="23" t="str">
        <f t="shared" si="92"/>
        <v>CASEUS NEW HAVEN FC</v>
      </c>
      <c r="F568" s="24" t="str">
        <f t="shared" si="92"/>
        <v>LITCHFIELD COUNTY BLUES</v>
      </c>
      <c r="G568" s="71"/>
      <c r="H568" s="94">
        <f>VLOOKUP(E568,START_TIMES,2)</f>
        <v>0.33333333333333331</v>
      </c>
      <c r="I568" s="24" t="str">
        <f>VLOOKUP(E568,FallFields1,2)</f>
        <v>Strong Stadium, West Haven</v>
      </c>
      <c r="J568" s="73"/>
      <c r="M568" s="5" t="s">
        <v>151</v>
      </c>
      <c r="N568" s="5" t="s">
        <v>154</v>
      </c>
    </row>
    <row r="569" spans="1:14" ht="12.75" customHeight="1" thickTop="1" thickBot="1" x14ac:dyDescent="0.4">
      <c r="A569" s="22">
        <v>566</v>
      </c>
      <c r="B569" s="22">
        <v>14</v>
      </c>
      <c r="C569" s="96">
        <v>43002</v>
      </c>
      <c r="D569" s="33" t="s">
        <v>175</v>
      </c>
      <c r="E569" s="23" t="str">
        <f t="shared" si="92"/>
        <v>NAUGATUCK FUSION</v>
      </c>
      <c r="F569" s="24" t="str">
        <f t="shared" si="92"/>
        <v>BYE</v>
      </c>
      <c r="G569" s="71"/>
      <c r="H569" s="94">
        <v>0.33333333333333331</v>
      </c>
      <c r="I569" s="24" t="str">
        <f>VLOOKUP(E569,FallFields1,2)</f>
        <v>City Hill MS, Naugatuck</v>
      </c>
      <c r="J569" s="73"/>
      <c r="M569" s="5" t="s">
        <v>156</v>
      </c>
      <c r="N569" s="5" t="s">
        <v>150</v>
      </c>
    </row>
    <row r="570" spans="1:14" ht="12.75" customHeight="1" thickTop="1" thickBot="1" x14ac:dyDescent="0.4">
      <c r="A570" s="22">
        <v>567</v>
      </c>
      <c r="B570" s="22">
        <v>14</v>
      </c>
      <c r="C570" s="96">
        <v>43002</v>
      </c>
      <c r="D570" s="33" t="s">
        <v>175</v>
      </c>
      <c r="E570" s="23" t="str">
        <f t="shared" si="92"/>
        <v>CLUB NAPOLI 30</v>
      </c>
      <c r="F570" s="24" t="str">
        <f t="shared" si="92"/>
        <v>HENRY  REID FC 30</v>
      </c>
      <c r="G570" s="71"/>
      <c r="H570" s="94">
        <f>VLOOKUP(E570,START_TIMES,2)</f>
        <v>0.41666666666666702</v>
      </c>
      <c r="I570" s="24" t="str">
        <f>VLOOKUP(E570,FallFields1,2)</f>
        <v>Quinnipiac Park, Cheshire</v>
      </c>
      <c r="J570" s="73"/>
      <c r="M570" s="98" t="s">
        <v>152</v>
      </c>
      <c r="N570" s="98" t="s">
        <v>153</v>
      </c>
    </row>
    <row r="571" spans="1:14" ht="12.75" customHeight="1" thickTop="1" thickBot="1" x14ac:dyDescent="0.4">
      <c r="A571" s="22">
        <v>568</v>
      </c>
      <c r="B571" s="22">
        <v>14</v>
      </c>
      <c r="C571" s="96">
        <v>43002</v>
      </c>
      <c r="D571" s="33" t="s">
        <v>175</v>
      </c>
      <c r="E571" s="23" t="str">
        <f t="shared" si="92"/>
        <v>MILFORD AMIGOS</v>
      </c>
      <c r="F571" s="24" t="str">
        <f t="shared" si="92"/>
        <v>NEWTOWN SALTY DOGS</v>
      </c>
      <c r="G571" s="71"/>
      <c r="H571" s="94">
        <f>VLOOKUP(E571,START_TIMES,2)</f>
        <v>0.33333333333333331</v>
      </c>
      <c r="I571" s="24" t="str">
        <f>VLOOKUP(E571,FallFields1,2)</f>
        <v>Pease Road, Woodbridge</v>
      </c>
      <c r="J571" s="73"/>
      <c r="M571" s="5" t="s">
        <v>155</v>
      </c>
      <c r="N571" s="5" t="s">
        <v>157</v>
      </c>
    </row>
    <row r="572" spans="1:14" ht="12.75" customHeight="1" thickTop="1" thickBot="1" x14ac:dyDescent="0.4">
      <c r="A572" s="22">
        <v>569</v>
      </c>
      <c r="B572" s="22"/>
      <c r="C572" s="96"/>
      <c r="D572" s="28"/>
      <c r="E572" s="23"/>
      <c r="F572" s="24"/>
      <c r="G572" s="71"/>
      <c r="H572" s="94"/>
      <c r="I572" s="24"/>
      <c r="J572" s="73"/>
      <c r="M572" s="5"/>
      <c r="N572" s="5"/>
    </row>
    <row r="573" spans="1:14" ht="12.75" customHeight="1" thickTop="1" thickBot="1" x14ac:dyDescent="0.4">
      <c r="A573" s="22">
        <v>570</v>
      </c>
      <c r="B573" s="22">
        <v>14</v>
      </c>
      <c r="C573" s="96">
        <v>43002</v>
      </c>
      <c r="D573" s="34" t="s">
        <v>11</v>
      </c>
      <c r="E573" s="23" t="str">
        <f t="shared" ref="E573:F577" si="93">VLOOKUP(M573,Teams,2)</f>
        <v xml:space="preserve">WILTON WARRIORS </v>
      </c>
      <c r="F573" s="24" t="str">
        <f t="shared" si="93"/>
        <v>WATERBURY ALBANIANS</v>
      </c>
      <c r="G573" s="71"/>
      <c r="H573" s="94">
        <f>VLOOKUP(E573,START_TIMES,2)</f>
        <v>0.41666666666666702</v>
      </c>
      <c r="I573" s="24" t="str">
        <f>VLOOKUP(E573,FallFields1,2)</f>
        <v>Lilly Field, Wilton</v>
      </c>
      <c r="J573" s="73"/>
      <c r="M573" s="5" t="s">
        <v>109</v>
      </c>
      <c r="N573" s="5" t="s">
        <v>108</v>
      </c>
    </row>
    <row r="574" spans="1:14" ht="12.75" customHeight="1" thickTop="1" thickBot="1" x14ac:dyDescent="0.4">
      <c r="A574" s="22">
        <v>571</v>
      </c>
      <c r="B574" s="22">
        <v>14</v>
      </c>
      <c r="C574" s="96">
        <v>43002</v>
      </c>
      <c r="D574" s="34" t="s">
        <v>11</v>
      </c>
      <c r="E574" s="23" t="str">
        <f t="shared" si="93"/>
        <v>DANBURY UNITED 40</v>
      </c>
      <c r="F574" s="24" t="str">
        <f t="shared" si="93"/>
        <v>NORWALK MARINERS</v>
      </c>
      <c r="G574" s="71"/>
      <c r="H574" s="94">
        <f>VLOOKUP(E574,START_TIMES,2)</f>
        <v>0.45833333333333331</v>
      </c>
      <c r="I574" s="24" t="str">
        <f>VLOOKUP(E574,FallFields1,2)</f>
        <v>Portuguese Cultural Center, Danbury</v>
      </c>
      <c r="J574" s="73"/>
      <c r="M574" s="5" t="s">
        <v>161</v>
      </c>
      <c r="N574" s="5" t="s">
        <v>104</v>
      </c>
    </row>
    <row r="575" spans="1:14" ht="12.75" customHeight="1" thickTop="1" thickBot="1" x14ac:dyDescent="0.4">
      <c r="A575" s="22">
        <v>572</v>
      </c>
      <c r="B575" s="22">
        <v>14</v>
      </c>
      <c r="C575" s="96">
        <v>43002</v>
      </c>
      <c r="D575" s="34" t="s">
        <v>11</v>
      </c>
      <c r="E575" s="23" t="str">
        <f t="shared" si="93"/>
        <v>CHESHIRE AZZURRI 40</v>
      </c>
      <c r="F575" s="24" t="str">
        <f t="shared" si="93"/>
        <v>STORM FC</v>
      </c>
      <c r="G575" s="71"/>
      <c r="H575" s="94">
        <f>VLOOKUP(E575,START_TIMES,2)</f>
        <v>0.41666666666666669</v>
      </c>
      <c r="I575" s="24" t="str">
        <f>VLOOKUP(E575,FallFields1,2)</f>
        <v>Quinnipiac Park, Cheshire</v>
      </c>
      <c r="J575" s="73"/>
      <c r="M575" s="98" t="s">
        <v>160</v>
      </c>
      <c r="N575" s="98" t="s">
        <v>106</v>
      </c>
    </row>
    <row r="576" spans="1:14" ht="12.75" customHeight="1" thickTop="1" thickBot="1" x14ac:dyDescent="0.4">
      <c r="A576" s="22">
        <v>573</v>
      </c>
      <c r="B576" s="22">
        <v>14</v>
      </c>
      <c r="C576" s="96">
        <v>43002</v>
      </c>
      <c r="D576" s="34" t="s">
        <v>11</v>
      </c>
      <c r="E576" s="23" t="str">
        <f t="shared" si="93"/>
        <v>GREENWICH PUMAS</v>
      </c>
      <c r="F576" s="24" t="str">
        <f t="shared" si="93"/>
        <v>FAIRFIELD GAC</v>
      </c>
      <c r="G576" s="71"/>
      <c r="H576" s="94">
        <f>VLOOKUP(E576,START_TIMES,2)</f>
        <v>0.41666666666666702</v>
      </c>
      <c r="I576" s="24" t="str">
        <f>VLOOKUP(E576,FallFields1,2)</f>
        <v>tbd</v>
      </c>
      <c r="J576" s="73"/>
      <c r="M576" s="5" t="s">
        <v>163</v>
      </c>
      <c r="N576" s="5" t="s">
        <v>162</v>
      </c>
    </row>
    <row r="577" spans="1:14" ht="12.75" customHeight="1" thickTop="1" thickBot="1" x14ac:dyDescent="0.4">
      <c r="A577" s="22">
        <v>574</v>
      </c>
      <c r="B577" s="22">
        <v>14</v>
      </c>
      <c r="C577" s="96">
        <v>43002</v>
      </c>
      <c r="D577" s="34" t="s">
        <v>11</v>
      </c>
      <c r="E577" s="23" t="str">
        <f t="shared" si="93"/>
        <v>RIDGEFIELD KICKS</v>
      </c>
      <c r="F577" s="24" t="str">
        <f t="shared" si="93"/>
        <v>VASCO DA GAMA 40</v>
      </c>
      <c r="G577" s="71"/>
      <c r="H577" s="94">
        <f>VLOOKUP(E577,START_TIMES,2)</f>
        <v>0.41666666666666702</v>
      </c>
      <c r="I577" s="24" t="str">
        <f>VLOOKUP(E577,FallFields1,2)</f>
        <v>Scotland Field, Ridgefield</v>
      </c>
      <c r="J577" s="73"/>
      <c r="M577" s="5" t="s">
        <v>105</v>
      </c>
      <c r="N577" s="5" t="s">
        <v>107</v>
      </c>
    </row>
    <row r="578" spans="1:14" ht="12.75" customHeight="1" thickTop="1" thickBot="1" x14ac:dyDescent="0.4">
      <c r="A578" s="22">
        <v>575</v>
      </c>
      <c r="B578" s="22"/>
      <c r="C578" s="96"/>
      <c r="D578" s="28"/>
      <c r="E578" s="23"/>
      <c r="F578" s="24"/>
      <c r="G578" s="71"/>
      <c r="H578" s="94"/>
      <c r="I578" s="24"/>
      <c r="J578" s="73"/>
      <c r="M578" s="2"/>
      <c r="N578" s="2"/>
    </row>
    <row r="579" spans="1:14" ht="12.75" customHeight="1" thickTop="1" thickBot="1" x14ac:dyDescent="0.4">
      <c r="A579" s="22">
        <v>576</v>
      </c>
      <c r="B579" s="22">
        <v>14</v>
      </c>
      <c r="C579" s="96">
        <v>43002</v>
      </c>
      <c r="D579" s="35" t="s">
        <v>12</v>
      </c>
      <c r="E579" s="23" t="str">
        <f t="shared" ref="E579:F583" si="94">VLOOKUP(M579,Teams,2)</f>
        <v>STAMFORD UNITED</v>
      </c>
      <c r="F579" s="24" t="str">
        <f t="shared" si="94"/>
        <v>SOUTHEAST ROVERS</v>
      </c>
      <c r="G579" s="71"/>
      <c r="H579" s="94">
        <f>VLOOKUP(E579,START_TIMES,2)</f>
        <v>0.41666666666666702</v>
      </c>
      <c r="I579" s="24" t="str">
        <f>VLOOKUP(E579,FallFields1,2)</f>
        <v>West Beach Fields, Stamford</v>
      </c>
      <c r="J579" s="73"/>
      <c r="M579" s="5" t="s">
        <v>119</v>
      </c>
      <c r="N579" s="5" t="s">
        <v>118</v>
      </c>
    </row>
    <row r="580" spans="1:14" ht="12.75" customHeight="1" thickTop="1" thickBot="1" x14ac:dyDescent="0.4">
      <c r="A580" s="22">
        <v>577</v>
      </c>
      <c r="B580" s="22">
        <v>14</v>
      </c>
      <c r="C580" s="96">
        <v>43002</v>
      </c>
      <c r="D580" s="35" t="s">
        <v>12</v>
      </c>
      <c r="E580" s="23" t="str">
        <f t="shared" si="94"/>
        <v>GREENWICH ARSENAL 40</v>
      </c>
      <c r="F580" s="24" t="str">
        <f t="shared" si="94"/>
        <v xml:space="preserve">GUILFORD CELTIC </v>
      </c>
      <c r="G580" s="71"/>
      <c r="H580" s="94">
        <f>VLOOKUP(E580,START_TIMES,2)</f>
        <v>0.41666666666666702</v>
      </c>
      <c r="I580" s="24" t="str">
        <f>VLOOKUP(E580,FallFields1,2)</f>
        <v>tbd</v>
      </c>
      <c r="J580" s="73"/>
      <c r="M580" s="5" t="s">
        <v>111</v>
      </c>
      <c r="N580" s="5" t="s">
        <v>114</v>
      </c>
    </row>
    <row r="581" spans="1:14" ht="12.75" customHeight="1" thickTop="1" thickBot="1" x14ac:dyDescent="0.4">
      <c r="A581" s="22">
        <v>578</v>
      </c>
      <c r="B581" s="22">
        <v>14</v>
      </c>
      <c r="C581" s="96">
        <v>43002</v>
      </c>
      <c r="D581" s="35" t="s">
        <v>12</v>
      </c>
      <c r="E581" s="23" t="str">
        <f t="shared" si="94"/>
        <v>NEWINGTON PORTUGUESE 40</v>
      </c>
      <c r="F581" s="24" t="str">
        <f t="shared" si="94"/>
        <v>DERBY QUITUS</v>
      </c>
      <c r="G581" s="71"/>
      <c r="H581" s="94">
        <f>VLOOKUP(E581,START_TIMES,2)</f>
        <v>0.41666666666666702</v>
      </c>
      <c r="I581" s="24" t="str">
        <f>VLOOKUP(E581,FallFields1,2)</f>
        <v>Martin Kellogg, Newington</v>
      </c>
      <c r="J581" s="73"/>
      <c r="M581" s="5" t="s">
        <v>116</v>
      </c>
      <c r="N581" s="5" t="s">
        <v>110</v>
      </c>
    </row>
    <row r="582" spans="1:14" ht="12.75" customHeight="1" thickTop="1" thickBot="1" x14ac:dyDescent="0.4">
      <c r="A582" s="22">
        <v>579</v>
      </c>
      <c r="B582" s="22">
        <v>14</v>
      </c>
      <c r="C582" s="96">
        <v>43002</v>
      </c>
      <c r="D582" s="35" t="s">
        <v>12</v>
      </c>
      <c r="E582" s="23" t="str">
        <f t="shared" si="94"/>
        <v>GUILFORD BELL CURVE</v>
      </c>
      <c r="F582" s="24" t="str">
        <f t="shared" si="94"/>
        <v>GREENWICH GUNNERS 40</v>
      </c>
      <c r="G582" s="71"/>
      <c r="H582" s="94">
        <f>VLOOKUP(E582,START_TIMES,2)</f>
        <v>0.41666666666666702</v>
      </c>
      <c r="I582" s="24" t="str">
        <f>VLOOKUP(E582,FallFields1,2)</f>
        <v>Calvin Leete School, Guilford</v>
      </c>
      <c r="J582" s="73"/>
      <c r="M582" s="5" t="s">
        <v>113</v>
      </c>
      <c r="N582" s="5" t="s">
        <v>112</v>
      </c>
    </row>
    <row r="583" spans="1:14" ht="12.75" customHeight="1" thickTop="1" thickBot="1" x14ac:dyDescent="0.4">
      <c r="A583" s="22">
        <v>580</v>
      </c>
      <c r="B583" s="22">
        <v>14</v>
      </c>
      <c r="C583" s="96">
        <v>43002</v>
      </c>
      <c r="D583" s="35" t="s">
        <v>12</v>
      </c>
      <c r="E583" s="23" t="str">
        <f t="shared" si="94"/>
        <v>NEW HAVEN AMERICANS</v>
      </c>
      <c r="F583" s="24" t="str">
        <f t="shared" si="94"/>
        <v xml:space="preserve">NORWALK SPORT COLOMBIA </v>
      </c>
      <c r="G583" s="71"/>
      <c r="H583" s="94">
        <f>VLOOKUP(E583,START_TIMES,2)</f>
        <v>0.41666666666666702</v>
      </c>
      <c r="I583" s="24" t="str">
        <f>VLOOKUP(E583,FallFields1,2)</f>
        <v>Peck Place School, Orange</v>
      </c>
      <c r="J583" s="73"/>
      <c r="M583" s="5" t="s">
        <v>115</v>
      </c>
      <c r="N583" s="5" t="s">
        <v>117</v>
      </c>
    </row>
    <row r="584" spans="1:14" ht="12.75" customHeight="1" thickTop="1" thickBot="1" x14ac:dyDescent="0.4">
      <c r="A584" s="22">
        <v>581</v>
      </c>
      <c r="B584" s="22"/>
      <c r="C584" s="96"/>
      <c r="D584" s="28"/>
      <c r="E584" s="23"/>
      <c r="F584" s="24"/>
      <c r="G584" s="71"/>
      <c r="H584" s="94"/>
      <c r="I584" s="24"/>
      <c r="J584" s="73"/>
      <c r="M584" s="5"/>
      <c r="N584" s="5"/>
    </row>
    <row r="585" spans="1:14" ht="12.75" customHeight="1" thickTop="1" thickBot="1" x14ac:dyDescent="0.4">
      <c r="A585" s="22">
        <v>582</v>
      </c>
      <c r="B585" s="22">
        <v>14</v>
      </c>
      <c r="C585" s="96">
        <v>43002</v>
      </c>
      <c r="D585" s="36" t="s">
        <v>13</v>
      </c>
      <c r="E585" s="23" t="str">
        <f t="shared" ref="E585:F589" si="95">VLOOKUP(M585,Teams,2)</f>
        <v>WILTON WOLVES</v>
      </c>
      <c r="F585" s="24" t="str">
        <f t="shared" si="95"/>
        <v>WALLINGFORD MORELIA</v>
      </c>
      <c r="G585" s="71"/>
      <c r="H585" s="94">
        <f>VLOOKUP(E585,START_TIMES,2)</f>
        <v>0.41666666666666702</v>
      </c>
      <c r="I585" s="24" t="str">
        <f>VLOOKUP(E585,FallFields1,2)</f>
        <v>Middlebrook School, Wilton</v>
      </c>
      <c r="J585" s="73"/>
      <c r="M585" s="5" t="s">
        <v>129</v>
      </c>
      <c r="N585" s="5" t="s">
        <v>128</v>
      </c>
    </row>
    <row r="586" spans="1:14" ht="12.75" customHeight="1" thickTop="1" thickBot="1" x14ac:dyDescent="0.4">
      <c r="A586" s="22">
        <v>583</v>
      </c>
      <c r="B586" s="22">
        <v>14</v>
      </c>
      <c r="C586" s="96">
        <v>43002</v>
      </c>
      <c r="D586" s="36" t="s">
        <v>13</v>
      </c>
      <c r="E586" s="23" t="str">
        <f t="shared" si="95"/>
        <v>ELI'S FC</v>
      </c>
      <c r="F586" s="24" t="str">
        <f t="shared" si="95"/>
        <v>NORTH BRANFORD 40</v>
      </c>
      <c r="G586" s="71"/>
      <c r="H586" s="94">
        <f>VLOOKUP(E586,START_TIMES,2)</f>
        <v>0.41666666666666702</v>
      </c>
      <c r="I586" s="24" t="str">
        <f>VLOOKUP(E586,FallFields1,2)</f>
        <v>Platt Tech HS, Milford</v>
      </c>
      <c r="J586" s="73"/>
      <c r="M586" s="5" t="s">
        <v>121</v>
      </c>
      <c r="N586" s="5" t="s">
        <v>124</v>
      </c>
    </row>
    <row r="587" spans="1:14" ht="12.75" customHeight="1" thickTop="1" thickBot="1" x14ac:dyDescent="0.4">
      <c r="A587" s="22">
        <v>584</v>
      </c>
      <c r="B587" s="22">
        <v>14</v>
      </c>
      <c r="C587" s="96">
        <v>43002</v>
      </c>
      <c r="D587" s="36" t="s">
        <v>13</v>
      </c>
      <c r="E587" s="23" t="str">
        <f t="shared" si="95"/>
        <v xml:space="preserve">CHESHIRE UNITED </v>
      </c>
      <c r="F587" s="24" t="str">
        <f t="shared" si="95"/>
        <v>PAN ZONES</v>
      </c>
      <c r="G587" s="71"/>
      <c r="H587" s="94">
        <v>0.33333333333333331</v>
      </c>
      <c r="I587" s="24" t="str">
        <f>VLOOKUP(E587,FallFields1,2)</f>
        <v>Quinnipiac Park, Cheshire</v>
      </c>
      <c r="J587" s="73"/>
      <c r="M587" s="98" t="s">
        <v>120</v>
      </c>
      <c r="N587" s="98" t="s">
        <v>126</v>
      </c>
    </row>
    <row r="588" spans="1:14" ht="12.75" customHeight="1" thickTop="1" thickBot="1" x14ac:dyDescent="0.4">
      <c r="A588" s="22">
        <v>585</v>
      </c>
      <c r="B588" s="22">
        <v>14</v>
      </c>
      <c r="C588" s="96">
        <v>43002</v>
      </c>
      <c r="D588" s="36" t="s">
        <v>13</v>
      </c>
      <c r="E588" s="23" t="str">
        <f t="shared" si="95"/>
        <v>HENRY  REID FC 40</v>
      </c>
      <c r="F588" s="24" t="str">
        <f t="shared" si="95"/>
        <v>HAMDEN UNITED</v>
      </c>
      <c r="G588" s="71"/>
      <c r="H588" s="94">
        <f>VLOOKUP(E588,START_TIMES,2)</f>
        <v>0.41666666666666702</v>
      </c>
      <c r="I588" s="24" t="str">
        <f>VLOOKUP(E588,FallFields1,2)</f>
        <v>Ludlowe HS, Fairfield</v>
      </c>
      <c r="J588" s="73"/>
      <c r="M588" s="5" t="s">
        <v>123</v>
      </c>
      <c r="N588" s="5" t="s">
        <v>122</v>
      </c>
    </row>
    <row r="589" spans="1:14" ht="12.75" customHeight="1" thickTop="1" thickBot="1" x14ac:dyDescent="0.4">
      <c r="A589" s="22">
        <v>586</v>
      </c>
      <c r="B589" s="22">
        <v>14</v>
      </c>
      <c r="C589" s="96">
        <v>43002</v>
      </c>
      <c r="D589" s="36" t="s">
        <v>13</v>
      </c>
      <c r="E589" s="23" t="str">
        <f t="shared" si="95"/>
        <v>NORTH HAVEN SC</v>
      </c>
      <c r="F589" s="24" t="str">
        <f t="shared" si="95"/>
        <v>STAMFORD CITY</v>
      </c>
      <c r="G589" s="71"/>
      <c r="H589" s="94">
        <f>VLOOKUP(E589,START_TIMES,2)</f>
        <v>0.41666666666666702</v>
      </c>
      <c r="I589" s="24" t="str">
        <f>VLOOKUP(E589,FallFields1,2)</f>
        <v>Ridge Road, North Haven</v>
      </c>
      <c r="J589" s="73"/>
      <c r="M589" s="5" t="s">
        <v>125</v>
      </c>
      <c r="N589" s="5" t="s">
        <v>127</v>
      </c>
    </row>
    <row r="590" spans="1:14" ht="12.75" customHeight="1" thickTop="1" thickBot="1" x14ac:dyDescent="0.4">
      <c r="A590" s="22">
        <v>587</v>
      </c>
      <c r="B590" s="22"/>
      <c r="C590" s="96"/>
      <c r="D590" s="28"/>
      <c r="E590" s="23"/>
      <c r="F590" s="24"/>
      <c r="G590" s="71"/>
      <c r="H590" s="94"/>
      <c r="I590" s="24"/>
      <c r="J590" s="73"/>
      <c r="M590" s="2"/>
      <c r="N590" s="2"/>
    </row>
    <row r="591" spans="1:14" ht="12.75" customHeight="1" thickTop="1" thickBot="1" x14ac:dyDescent="0.4">
      <c r="A591" s="22">
        <v>588</v>
      </c>
      <c r="B591" s="22">
        <v>14</v>
      </c>
      <c r="C591" s="96">
        <v>43002</v>
      </c>
      <c r="D591" s="27" t="s">
        <v>102</v>
      </c>
      <c r="E591" s="23" t="str">
        <f t="shared" ref="E591:F595" si="96">VLOOKUP(M591,Teams,2)</f>
        <v>VASCO DA GAMA 50</v>
      </c>
      <c r="F591" s="24" t="str">
        <f t="shared" si="96"/>
        <v>POLONIA FALCON STARS FC</v>
      </c>
      <c r="G591" s="71"/>
      <c r="H591" s="94">
        <f>VLOOKUP(E591,START_TIMES,2)</f>
        <v>0.41666666666666702</v>
      </c>
      <c r="I591" s="24" t="str">
        <f>VLOOKUP(E591,FallFields1,2)</f>
        <v>Veterans Memorial Park, Bridgeport</v>
      </c>
      <c r="J591" s="73"/>
      <c r="M591" s="5" t="s">
        <v>144</v>
      </c>
      <c r="N591" s="5" t="s">
        <v>142</v>
      </c>
    </row>
    <row r="592" spans="1:14" ht="12.75" customHeight="1" thickTop="1" thickBot="1" x14ac:dyDescent="0.4">
      <c r="A592" s="22">
        <v>589</v>
      </c>
      <c r="B592" s="22">
        <v>14</v>
      </c>
      <c r="C592" s="96">
        <v>43002</v>
      </c>
      <c r="D592" s="27" t="s">
        <v>102</v>
      </c>
      <c r="E592" s="23" t="str">
        <f t="shared" si="96"/>
        <v>CLUB NAPOLI 50</v>
      </c>
      <c r="F592" s="24" t="str">
        <f t="shared" si="96"/>
        <v>GREENWICH GUNNERS 50</v>
      </c>
      <c r="G592" s="71"/>
      <c r="H592" s="94">
        <f>VLOOKUP(E592,START_TIMES,2)</f>
        <v>0.41666666666666702</v>
      </c>
      <c r="I592" s="24" t="str">
        <f>VLOOKUP(E592,FallFields1,2)</f>
        <v>North Farms Park, North Branford</v>
      </c>
      <c r="J592" s="73"/>
      <c r="M592" s="5" t="s">
        <v>131</v>
      </c>
      <c r="N592" s="5" t="s">
        <v>134</v>
      </c>
    </row>
    <row r="593" spans="1:14" ht="12.75" customHeight="1" thickTop="1" thickBot="1" x14ac:dyDescent="0.4">
      <c r="A593" s="22">
        <v>590</v>
      </c>
      <c r="B593" s="22">
        <v>14</v>
      </c>
      <c r="C593" s="96">
        <v>43002</v>
      </c>
      <c r="D593" s="27" t="s">
        <v>102</v>
      </c>
      <c r="E593" s="23" t="str">
        <f t="shared" si="96"/>
        <v>CHESHIRE AZZURRI 50</v>
      </c>
      <c r="F593" s="24" t="str">
        <f t="shared" si="96"/>
        <v>HARTFORD CAVALIERS</v>
      </c>
      <c r="G593" s="71"/>
      <c r="H593" s="94">
        <v>0.33333333333333331</v>
      </c>
      <c r="I593" s="24" t="str">
        <f>VLOOKUP(E593,FallFields1,2)</f>
        <v>Quinnipiac Park, Cheshire</v>
      </c>
      <c r="J593" s="73"/>
      <c r="M593" s="5" t="s">
        <v>130</v>
      </c>
      <c r="N593" s="5" t="s">
        <v>138</v>
      </c>
    </row>
    <row r="594" spans="1:14" ht="12.75" customHeight="1" thickTop="1" thickBot="1" x14ac:dyDescent="0.4">
      <c r="A594" s="22">
        <v>591</v>
      </c>
      <c r="B594" s="22">
        <v>14</v>
      </c>
      <c r="C594" s="96">
        <v>43002</v>
      </c>
      <c r="D594" s="27" t="s">
        <v>102</v>
      </c>
      <c r="E594" s="23" t="str">
        <f t="shared" si="96"/>
        <v xml:space="preserve">GLASTONBURY CELTIC </v>
      </c>
      <c r="F594" s="24" t="str">
        <f t="shared" si="96"/>
        <v>DARIEN BLUE WAVE</v>
      </c>
      <c r="G594" s="71"/>
      <c r="H594" s="94">
        <f>VLOOKUP(E594,START_TIMES,2)</f>
        <v>0.41666666666666702</v>
      </c>
      <c r="I594" s="24" t="str">
        <f>VLOOKUP(E594,FallFields1,2)</f>
        <v>Irish American Club, Glastonbury</v>
      </c>
      <c r="J594" s="73"/>
      <c r="M594" s="5" t="s">
        <v>133</v>
      </c>
      <c r="N594" s="5" t="s">
        <v>132</v>
      </c>
    </row>
    <row r="595" spans="1:14" ht="12.75" customHeight="1" thickTop="1" thickBot="1" x14ac:dyDescent="0.4">
      <c r="A595" s="22">
        <v>592</v>
      </c>
      <c r="B595" s="22">
        <v>14</v>
      </c>
      <c r="C595" s="96">
        <v>43002</v>
      </c>
      <c r="D595" s="27" t="s">
        <v>102</v>
      </c>
      <c r="E595" s="23" t="str">
        <f t="shared" si="96"/>
        <v>GUILFORD BLACK EAGLES</v>
      </c>
      <c r="F595" s="24" t="str">
        <f t="shared" si="96"/>
        <v>NEW BRITAIN FALCONS FC</v>
      </c>
      <c r="G595" s="71"/>
      <c r="H595" s="94">
        <v>0.33333333333333331</v>
      </c>
      <c r="I595" s="24" t="str">
        <f>VLOOKUP(E595,FallFields1,2)</f>
        <v>Calvin Leete School, Guilford</v>
      </c>
      <c r="J595" s="73"/>
      <c r="M595" s="5" t="s">
        <v>136</v>
      </c>
      <c r="N595" s="5" t="s">
        <v>141</v>
      </c>
    </row>
    <row r="596" spans="1:14" ht="12.75" customHeight="1" thickTop="1" thickBot="1" x14ac:dyDescent="0.4">
      <c r="A596" s="22">
        <v>593</v>
      </c>
      <c r="B596" s="22"/>
      <c r="C596" s="96"/>
      <c r="D596" s="28"/>
      <c r="E596" s="23"/>
      <c r="F596" s="24"/>
      <c r="G596" s="71"/>
      <c r="H596" s="94"/>
      <c r="I596" s="24"/>
      <c r="J596" s="73"/>
      <c r="M596" s="2"/>
      <c r="N596" s="2"/>
    </row>
    <row r="597" spans="1:14" ht="12.75" customHeight="1" thickTop="1" thickBot="1" x14ac:dyDescent="0.4">
      <c r="A597" s="22">
        <v>594</v>
      </c>
      <c r="B597" s="22">
        <v>14</v>
      </c>
      <c r="C597" s="96">
        <v>43002</v>
      </c>
      <c r="D597" s="37" t="s">
        <v>103</v>
      </c>
      <c r="E597" s="23" t="str">
        <f t="shared" ref="E597:F601" si="97">VLOOKUP(M597,Teams,2)</f>
        <v>WEST HAVEN GRAYS</v>
      </c>
      <c r="F597" s="24" t="str">
        <f t="shared" si="97"/>
        <v>WATERBURY PONTES</v>
      </c>
      <c r="G597" s="71"/>
      <c r="H597" s="94">
        <f>VLOOKUP(E597,START_TIMES,2)</f>
        <v>0.41666666666666702</v>
      </c>
      <c r="I597" s="24" t="str">
        <f>VLOOKUP(E597,FallFields1,2)</f>
        <v>Pagels Field, West Haven</v>
      </c>
      <c r="J597" s="73"/>
      <c r="M597" s="5" t="s">
        <v>145</v>
      </c>
      <c r="N597" s="5" t="s">
        <v>143</v>
      </c>
    </row>
    <row r="598" spans="1:14" ht="12.75" customHeight="1" thickTop="1" thickBot="1" x14ac:dyDescent="0.4">
      <c r="A598" s="22">
        <v>595</v>
      </c>
      <c r="B598" s="22">
        <v>14</v>
      </c>
      <c r="C598" s="96">
        <v>43002</v>
      </c>
      <c r="D598" s="37" t="s">
        <v>103</v>
      </c>
      <c r="E598" s="23" t="str">
        <f t="shared" si="97"/>
        <v>FARMINGTON WHITE OWLS</v>
      </c>
      <c r="F598" s="24" t="str">
        <f t="shared" si="97"/>
        <v>MOODUS SC</v>
      </c>
      <c r="G598" s="71"/>
      <c r="H598" s="94">
        <f>VLOOKUP(E598,START_TIMES,2)</f>
        <v>0.41666666666666702</v>
      </c>
      <c r="I598" s="24" t="str">
        <f>VLOOKUP(E598,FallFields1,2)</f>
        <v>Tunxis Mead #9, Farmington</v>
      </c>
      <c r="J598" s="73"/>
      <c r="M598" s="5" t="s">
        <v>147</v>
      </c>
      <c r="N598" s="5" t="s">
        <v>135</v>
      </c>
    </row>
    <row r="599" spans="1:14" ht="12.75" customHeight="1" thickTop="1" thickBot="1" x14ac:dyDescent="0.4">
      <c r="A599" s="22">
        <v>596</v>
      </c>
      <c r="B599" s="22">
        <v>14</v>
      </c>
      <c r="C599" s="96">
        <v>43002</v>
      </c>
      <c r="D599" s="37" t="s">
        <v>103</v>
      </c>
      <c r="E599" s="23" t="str">
        <f t="shared" si="97"/>
        <v>NORTH BRANFORD LEGENDS</v>
      </c>
      <c r="F599" s="24" t="str">
        <f t="shared" si="97"/>
        <v>EAST HAVEN SC</v>
      </c>
      <c r="G599" s="71"/>
      <c r="H599" s="94">
        <v>0.33333333333333331</v>
      </c>
      <c r="I599" s="24" t="str">
        <f>VLOOKUP(E599,FallFields1,2)</f>
        <v>Northford Park, North Branford</v>
      </c>
      <c r="J599" s="73"/>
      <c r="M599" s="5" t="s">
        <v>139</v>
      </c>
      <c r="N599" s="5" t="s">
        <v>146</v>
      </c>
    </row>
    <row r="600" spans="1:14" ht="12.75" customHeight="1" thickTop="1" thickBot="1" x14ac:dyDescent="0.4">
      <c r="A600" s="22">
        <v>597</v>
      </c>
      <c r="B600" s="22">
        <v>14</v>
      </c>
      <c r="C600" s="96">
        <v>43002</v>
      </c>
      <c r="D600" s="37" t="s">
        <v>103</v>
      </c>
      <c r="E600" s="23" t="str">
        <f t="shared" si="97"/>
        <v>GREENWICH PUMAS LEGENDS</v>
      </c>
      <c r="F600" s="24" t="str">
        <f t="shared" si="97"/>
        <v>GREENWICH ARSENAL 50</v>
      </c>
      <c r="G600" s="71"/>
      <c r="H600" s="94">
        <f>VLOOKUP(E600,START_TIMES,2)</f>
        <v>0.41666666666666702</v>
      </c>
      <c r="I600" s="24" t="str">
        <f>VLOOKUP(E600,FallFields1,2)</f>
        <v>tbd</v>
      </c>
      <c r="J600" s="73"/>
      <c r="M600" s="5" t="s">
        <v>149</v>
      </c>
      <c r="N600" s="5" t="s">
        <v>148</v>
      </c>
    </row>
    <row r="601" spans="1:14" ht="12.75" customHeight="1" thickTop="1" thickBot="1" x14ac:dyDescent="0.4">
      <c r="A601" s="22">
        <v>598</v>
      </c>
      <c r="B601" s="22">
        <v>14</v>
      </c>
      <c r="C601" s="96">
        <v>43002</v>
      </c>
      <c r="D601" s="37" t="s">
        <v>103</v>
      </c>
      <c r="E601" s="23" t="str">
        <f t="shared" si="97"/>
        <v>NAUGATUCK RIVER RATS</v>
      </c>
      <c r="F601" s="24" t="str">
        <f t="shared" si="97"/>
        <v>SOUTHBURY BOOMERS</v>
      </c>
      <c r="G601" s="71"/>
      <c r="H601" s="94">
        <f>VLOOKUP(E601,START_TIMES,2)</f>
        <v>0.41666666666666702</v>
      </c>
      <c r="I601" s="24" t="str">
        <f>VLOOKUP(E601,FallFields1,2)</f>
        <v>City Hill MS, Naugatuck</v>
      </c>
      <c r="J601" s="73"/>
      <c r="M601" s="5" t="s">
        <v>137</v>
      </c>
      <c r="N601" s="5" t="s">
        <v>140</v>
      </c>
    </row>
    <row r="602" spans="1:14" ht="12.75" customHeight="1" thickTop="1" thickBot="1" x14ac:dyDescent="0.4">
      <c r="A602" s="22">
        <v>599</v>
      </c>
      <c r="B602" s="22"/>
      <c r="C602" s="96"/>
      <c r="D602" s="28"/>
      <c r="E602" s="23"/>
      <c r="F602" s="24"/>
      <c r="G602" s="71"/>
      <c r="H602" s="94"/>
      <c r="I602" s="24"/>
      <c r="J602" s="73"/>
      <c r="M602" s="2"/>
      <c r="N602" s="2"/>
    </row>
    <row r="603" spans="1:14" ht="12.75" customHeight="1" thickTop="1" thickBot="1" x14ac:dyDescent="0.4">
      <c r="A603" s="22">
        <v>600</v>
      </c>
      <c r="B603" s="22">
        <v>15</v>
      </c>
      <c r="C603" s="96">
        <v>43009</v>
      </c>
      <c r="D603" s="32" t="s">
        <v>10</v>
      </c>
      <c r="E603" s="23" t="str">
        <f t="shared" ref="E603:F607" si="98">VLOOKUP(M603,Teams,2)</f>
        <v>ECUACHAMOS FC</v>
      </c>
      <c r="F603" s="24" t="str">
        <f t="shared" si="98"/>
        <v>MILFORD TUESDAY</v>
      </c>
      <c r="G603" s="71"/>
      <c r="H603" s="94">
        <v>0.33333333333333331</v>
      </c>
      <c r="I603" s="24" t="str">
        <f>VLOOKUP(E603,FallFields1,2)</f>
        <v>Witek Park, Derby</v>
      </c>
      <c r="J603" s="73"/>
      <c r="M603" s="5" t="s">
        <v>93</v>
      </c>
      <c r="N603" s="5" t="s">
        <v>94</v>
      </c>
    </row>
    <row r="604" spans="1:14" ht="12.75" customHeight="1" thickTop="1" thickBot="1" x14ac:dyDescent="0.4">
      <c r="A604" s="22">
        <v>601</v>
      </c>
      <c r="B604" s="22">
        <v>15</v>
      </c>
      <c r="C604" s="96">
        <v>43009</v>
      </c>
      <c r="D604" s="32" t="s">
        <v>10</v>
      </c>
      <c r="E604" s="23" t="str">
        <f t="shared" si="98"/>
        <v>SHELTON FC</v>
      </c>
      <c r="F604" s="24" t="str">
        <f t="shared" si="98"/>
        <v>DANBURY UNITED 30</v>
      </c>
      <c r="G604" s="71"/>
      <c r="H604" s="94">
        <f>VLOOKUP(E604,START_TIMES,2)</f>
        <v>0.33333333333333331</v>
      </c>
      <c r="I604" s="24" t="str">
        <f>VLOOKUP(E604,FallFields1,2)</f>
        <v>Nike Site, Shelton</v>
      </c>
      <c r="J604" s="73"/>
      <c r="M604" s="5" t="s">
        <v>95</v>
      </c>
      <c r="N604" s="5" t="s">
        <v>96</v>
      </c>
    </row>
    <row r="605" spans="1:14" ht="12.75" customHeight="1" thickTop="1" thickBot="1" x14ac:dyDescent="0.4">
      <c r="A605" s="22">
        <v>602</v>
      </c>
      <c r="B605" s="22">
        <v>15</v>
      </c>
      <c r="C605" s="96">
        <v>43009</v>
      </c>
      <c r="D605" s="32" t="s">
        <v>10</v>
      </c>
      <c r="E605" s="23" t="str">
        <f t="shared" si="98"/>
        <v>NEWINGTON PORTUGUESE 30</v>
      </c>
      <c r="F605" s="24" t="str">
        <f t="shared" si="98"/>
        <v>GREENWICH ARSENAL 30</v>
      </c>
      <c r="G605" s="71"/>
      <c r="H605" s="94">
        <f>VLOOKUP(E605,START_TIMES,2)</f>
        <v>0.41666666666666702</v>
      </c>
      <c r="I605" s="24" t="str">
        <f>VLOOKUP(E605,FallFields1,2)</f>
        <v>Martin Kellogg, Newington</v>
      </c>
      <c r="J605" s="73"/>
      <c r="M605" s="5" t="s">
        <v>92</v>
      </c>
      <c r="N605" s="5" t="s">
        <v>99</v>
      </c>
    </row>
    <row r="606" spans="1:14" ht="12.75" customHeight="1" thickTop="1" thickBot="1" x14ac:dyDescent="0.4">
      <c r="A606" s="22">
        <v>603</v>
      </c>
      <c r="B606" s="22">
        <v>15</v>
      </c>
      <c r="C606" s="96">
        <v>43009</v>
      </c>
      <c r="D606" s="32" t="s">
        <v>10</v>
      </c>
      <c r="E606" s="23" t="str">
        <f t="shared" si="98"/>
        <v>POLONEZ UNITED</v>
      </c>
      <c r="F606" s="24" t="str">
        <f t="shared" si="98"/>
        <v>NORTH BRANFORD 30</v>
      </c>
      <c r="G606" s="71"/>
      <c r="H606" s="94">
        <f>VLOOKUP(E606,START_TIMES,2)</f>
        <v>0.375</v>
      </c>
      <c r="I606" s="24" t="str">
        <f>VLOOKUP(E606,FallFields1,2)</f>
        <v>Cromwell MS, Cromwell</v>
      </c>
      <c r="J606" s="73"/>
      <c r="M606" s="5" t="s">
        <v>100</v>
      </c>
      <c r="N606" s="5" t="s">
        <v>98</v>
      </c>
    </row>
    <row r="607" spans="1:14" ht="12.75" customHeight="1" thickTop="1" thickBot="1" x14ac:dyDescent="0.4">
      <c r="A607" s="22">
        <v>604</v>
      </c>
      <c r="B607" s="22">
        <v>15</v>
      </c>
      <c r="C607" s="96">
        <v>43009</v>
      </c>
      <c r="D607" s="32" t="s">
        <v>10</v>
      </c>
      <c r="E607" s="23" t="str">
        <f t="shared" si="98"/>
        <v>CLINTON FC</v>
      </c>
      <c r="F607" s="24" t="str">
        <f t="shared" si="98"/>
        <v>VASCO DA GAMA 30</v>
      </c>
      <c r="G607" s="71"/>
      <c r="H607" s="94">
        <f>VLOOKUP(E607,START_TIMES,2)</f>
        <v>0.41666666666666702</v>
      </c>
      <c r="I607" s="24" t="str">
        <f>VLOOKUP(E607,FallFields1,2)</f>
        <v>Indian River Sports Complex, Clinton</v>
      </c>
      <c r="J607" s="73"/>
      <c r="M607" s="5" t="s">
        <v>97</v>
      </c>
      <c r="N607" s="5" t="s">
        <v>101</v>
      </c>
    </row>
    <row r="608" spans="1:14" ht="12.75" customHeight="1" thickTop="1" thickBot="1" x14ac:dyDescent="0.4">
      <c r="A608" s="22">
        <v>605</v>
      </c>
      <c r="B608" s="22"/>
      <c r="C608" s="96"/>
      <c r="D608" s="28"/>
      <c r="E608" s="23"/>
      <c r="F608" s="24"/>
      <c r="G608" s="71"/>
      <c r="H608" s="94"/>
      <c r="I608" s="24"/>
      <c r="J608" s="73"/>
      <c r="M608" s="5"/>
      <c r="N608" s="5"/>
    </row>
    <row r="609" spans="1:14" ht="12.75" customHeight="1" thickTop="1" thickBot="1" x14ac:dyDescent="0.4">
      <c r="A609" s="22">
        <v>606</v>
      </c>
      <c r="B609" s="22">
        <v>15</v>
      </c>
      <c r="C609" s="96">
        <v>43009</v>
      </c>
      <c r="D609" s="33" t="s">
        <v>175</v>
      </c>
      <c r="E609" s="23" t="str">
        <f t="shared" ref="E609:F613" si="99">VLOOKUP(M609,Teams,2)</f>
        <v>CLUB NAPOLI 30</v>
      </c>
      <c r="F609" s="24" t="str">
        <f t="shared" si="99"/>
        <v>LITCHFIELD COUNTY BLUES</v>
      </c>
      <c r="G609" s="71"/>
      <c r="H609" s="94">
        <f>VLOOKUP(E609,START_TIMES,2)</f>
        <v>0.41666666666666702</v>
      </c>
      <c r="I609" s="24" t="str">
        <f>VLOOKUP(E609,FallFields1,2)</f>
        <v>Quinnipiac Park, Cheshire</v>
      </c>
      <c r="J609" s="73"/>
      <c r="M609" s="5" t="s">
        <v>152</v>
      </c>
      <c r="N609" s="5" t="s">
        <v>154</v>
      </c>
    </row>
    <row r="610" spans="1:14" ht="12.75" customHeight="1" thickTop="1" thickBot="1" x14ac:dyDescent="0.4">
      <c r="A610" s="22">
        <v>607</v>
      </c>
      <c r="B610" s="22">
        <v>15</v>
      </c>
      <c r="C610" s="96">
        <v>43009</v>
      </c>
      <c r="D610" s="33" t="s">
        <v>175</v>
      </c>
      <c r="E610" s="23" t="str">
        <f t="shared" si="99"/>
        <v>CASEUS NEW HAVEN FC</v>
      </c>
      <c r="F610" s="24" t="str">
        <f t="shared" si="99"/>
        <v>STAMFORD FC</v>
      </c>
      <c r="G610" s="71"/>
      <c r="H610" s="94">
        <f>VLOOKUP(E610,START_TIMES,2)</f>
        <v>0.33333333333333331</v>
      </c>
      <c r="I610" s="24" t="str">
        <f>VLOOKUP(E610,FallFields1,2)</f>
        <v>Strong Stadium, West Haven</v>
      </c>
      <c r="J610" s="73"/>
      <c r="M610" s="5" t="s">
        <v>151</v>
      </c>
      <c r="N610" s="5" t="s">
        <v>158</v>
      </c>
    </row>
    <row r="611" spans="1:14" ht="12.75" customHeight="1" thickTop="1" thickBot="1" x14ac:dyDescent="0.4">
      <c r="A611" s="22">
        <v>608</v>
      </c>
      <c r="B611" s="22">
        <v>15</v>
      </c>
      <c r="C611" s="96">
        <v>43009</v>
      </c>
      <c r="D611" s="33" t="s">
        <v>175</v>
      </c>
      <c r="E611" s="23" t="str">
        <f t="shared" si="99"/>
        <v>HENRY  REID FC 30</v>
      </c>
      <c r="F611" s="24" t="str">
        <f t="shared" si="99"/>
        <v>MILFORD AMIGOS</v>
      </c>
      <c r="G611" s="71"/>
      <c r="H611" s="94">
        <v>0.33333333333333331</v>
      </c>
      <c r="I611" s="24" t="str">
        <f>VLOOKUP(E611,FallFields1,2)</f>
        <v>Ludlowe HS, Fairfield</v>
      </c>
      <c r="J611" s="73"/>
      <c r="M611" s="5" t="s">
        <v>153</v>
      </c>
      <c r="N611" s="5" t="s">
        <v>155</v>
      </c>
    </row>
    <row r="612" spans="1:14" ht="12.75" customHeight="1" thickTop="1" thickBot="1" x14ac:dyDescent="0.4">
      <c r="A612" s="22">
        <v>609</v>
      </c>
      <c r="B612" s="22">
        <v>15</v>
      </c>
      <c r="C612" s="96">
        <v>43009</v>
      </c>
      <c r="D612" s="33" t="s">
        <v>175</v>
      </c>
      <c r="E612" s="23" t="str">
        <f t="shared" si="99"/>
        <v>NEWTOWN SALTY DOGS</v>
      </c>
      <c r="F612" s="24" t="str">
        <f t="shared" si="99"/>
        <v>NAUGATUCK FUSION</v>
      </c>
      <c r="G612" s="71"/>
      <c r="H612" s="94">
        <f>VLOOKUP(E612,START_TIMES,2)</f>
        <v>0.33333333333333331</v>
      </c>
      <c r="I612" s="24" t="str">
        <f>VLOOKUP(E612,FallFields1,2)</f>
        <v>Treadwell Park, Newtown</v>
      </c>
      <c r="J612" s="73"/>
      <c r="M612" s="5" t="s">
        <v>157</v>
      </c>
      <c r="N612" s="5" t="s">
        <v>156</v>
      </c>
    </row>
    <row r="613" spans="1:14" ht="12.75" customHeight="1" thickTop="1" thickBot="1" x14ac:dyDescent="0.4">
      <c r="A613" s="22">
        <v>610</v>
      </c>
      <c r="B613" s="22">
        <v>15</v>
      </c>
      <c r="C613" s="96">
        <v>43009</v>
      </c>
      <c r="D613" s="33" t="s">
        <v>175</v>
      </c>
      <c r="E613" s="23" t="str">
        <f t="shared" si="99"/>
        <v>BYE</v>
      </c>
      <c r="F613" s="24" t="str">
        <f t="shared" si="99"/>
        <v>WATERTOWN GEEZERS</v>
      </c>
      <c r="G613" s="71"/>
      <c r="H613" s="94">
        <f>VLOOKUP(E613,START_TIMES,2)</f>
        <v>0.41666666666666669</v>
      </c>
      <c r="I613" s="24" t="e">
        <f>VLOOKUP(E613,FallFields1,2)</f>
        <v>#N/A</v>
      </c>
      <c r="J613" s="73"/>
      <c r="M613" s="5" t="s">
        <v>150</v>
      </c>
      <c r="N613" s="5" t="s">
        <v>159</v>
      </c>
    </row>
    <row r="614" spans="1:14" ht="12.75" customHeight="1" thickTop="1" thickBot="1" x14ac:dyDescent="0.4">
      <c r="A614" s="22">
        <v>611</v>
      </c>
      <c r="B614" s="22"/>
      <c r="C614" s="96"/>
      <c r="D614" s="28"/>
      <c r="E614" s="23"/>
      <c r="F614" s="24"/>
      <c r="G614" s="71"/>
      <c r="H614" s="94"/>
      <c r="I614" s="24"/>
      <c r="J614" s="73"/>
      <c r="M614" s="21"/>
      <c r="N614" s="21"/>
    </row>
    <row r="615" spans="1:14" ht="12.75" customHeight="1" thickTop="1" thickBot="1" x14ac:dyDescent="0.4">
      <c r="A615" s="22">
        <v>612</v>
      </c>
      <c r="B615" s="22">
        <v>15</v>
      </c>
      <c r="C615" s="96">
        <v>43009</v>
      </c>
      <c r="D615" s="34" t="s">
        <v>11</v>
      </c>
      <c r="E615" s="23" t="str">
        <f t="shared" ref="E615:F619" si="100">VLOOKUP(M615,Teams,2)</f>
        <v>NORWALK MARINERS</v>
      </c>
      <c r="F615" s="24" t="str">
        <f t="shared" si="100"/>
        <v>FAIRFIELD GAC</v>
      </c>
      <c r="G615" s="71"/>
      <c r="H615" s="94">
        <v>0.33333333333333331</v>
      </c>
      <c r="I615" s="24" t="str">
        <f>VLOOKUP(E615,FallFields1,2)</f>
        <v>Nathan Hale MS, Norwalk</v>
      </c>
      <c r="J615" s="73"/>
      <c r="M615" s="129" t="s">
        <v>104</v>
      </c>
      <c r="N615" s="129" t="s">
        <v>162</v>
      </c>
    </row>
    <row r="616" spans="1:14" ht="12.75" customHeight="1" thickTop="1" thickBot="1" x14ac:dyDescent="0.4">
      <c r="A616" s="22">
        <v>613</v>
      </c>
      <c r="B616" s="22">
        <v>15</v>
      </c>
      <c r="C616" s="96">
        <v>43009</v>
      </c>
      <c r="D616" s="34" t="s">
        <v>11</v>
      </c>
      <c r="E616" s="23" t="str">
        <f t="shared" si="100"/>
        <v>WATERBURY ALBANIANS</v>
      </c>
      <c r="F616" s="24" t="str">
        <f t="shared" si="100"/>
        <v>DANBURY UNITED 40</v>
      </c>
      <c r="G616" s="71"/>
      <c r="H616" s="94">
        <f>VLOOKUP(E616,START_TIMES,2)</f>
        <v>0.375</v>
      </c>
      <c r="I616" s="24" t="str">
        <f>VLOOKUP(E616,FallFields1,2)</f>
        <v>Wilby HS, Waterbury</v>
      </c>
      <c r="J616" s="73"/>
      <c r="M616" s="5" t="s">
        <v>108</v>
      </c>
      <c r="N616" s="5" t="s">
        <v>161</v>
      </c>
    </row>
    <row r="617" spans="1:14" ht="12.75" customHeight="1" thickTop="1" thickBot="1" x14ac:dyDescent="0.4">
      <c r="A617" s="22">
        <v>614</v>
      </c>
      <c r="B617" s="22">
        <v>15</v>
      </c>
      <c r="C617" s="96">
        <v>43009</v>
      </c>
      <c r="D617" s="34" t="s">
        <v>11</v>
      </c>
      <c r="E617" s="23" t="str">
        <f t="shared" si="100"/>
        <v>RIDGEFIELD KICKS</v>
      </c>
      <c r="F617" s="24" t="str">
        <f t="shared" si="100"/>
        <v>GREENWICH PUMAS</v>
      </c>
      <c r="G617" s="71"/>
      <c r="H617" s="94">
        <f>VLOOKUP(E617,START_TIMES,2)</f>
        <v>0.41666666666666702</v>
      </c>
      <c r="I617" s="24" t="str">
        <f>VLOOKUP(E617,FallFields1,2)</f>
        <v>Scotland Field, Ridgefield</v>
      </c>
      <c r="J617" s="73"/>
      <c r="M617" s="5" t="s">
        <v>105</v>
      </c>
      <c r="N617" s="5" t="s">
        <v>163</v>
      </c>
    </row>
    <row r="618" spans="1:14" ht="12.75" customHeight="1" thickTop="1" thickBot="1" x14ac:dyDescent="0.4">
      <c r="A618" s="22">
        <v>615</v>
      </c>
      <c r="B618" s="22">
        <v>15</v>
      </c>
      <c r="C618" s="96">
        <v>43009</v>
      </c>
      <c r="D618" s="34" t="s">
        <v>11</v>
      </c>
      <c r="E618" s="23" t="str">
        <f t="shared" si="100"/>
        <v>VASCO DA GAMA 40</v>
      </c>
      <c r="F618" s="24" t="str">
        <f t="shared" si="100"/>
        <v>STORM FC</v>
      </c>
      <c r="G618" s="71"/>
      <c r="H618" s="94">
        <f>VLOOKUP(E618,START_TIMES,2)</f>
        <v>0.41666666666666702</v>
      </c>
      <c r="I618" s="24" t="str">
        <f>VLOOKUP(E618,FallFields1,2)</f>
        <v>Veterans Memorial Park, Bridgeport</v>
      </c>
      <c r="J618" s="73"/>
      <c r="K618" s="1" t="s">
        <v>0</v>
      </c>
      <c r="M618" s="5" t="s">
        <v>107</v>
      </c>
      <c r="N618" s="5" t="s">
        <v>106</v>
      </c>
    </row>
    <row r="619" spans="1:14" ht="12.75" customHeight="1" thickTop="1" x14ac:dyDescent="0.35">
      <c r="A619" s="22">
        <v>616</v>
      </c>
      <c r="B619" s="22">
        <v>15</v>
      </c>
      <c r="C619" s="96">
        <v>43009</v>
      </c>
      <c r="D619" s="65" t="s">
        <v>11</v>
      </c>
      <c r="E619" s="23" t="str">
        <f t="shared" si="100"/>
        <v>CHESHIRE AZZURRI 40</v>
      </c>
      <c r="F619" s="24" t="str">
        <f t="shared" si="100"/>
        <v xml:space="preserve">WILTON WARRIORS </v>
      </c>
      <c r="G619" s="71"/>
      <c r="H619" s="94">
        <f>VLOOKUP(E619,START_TIMES,2)</f>
        <v>0.41666666666666669</v>
      </c>
      <c r="I619" s="24" t="str">
        <f>VLOOKUP(E619,FallFields1,2)</f>
        <v>Quinnipiac Park, Cheshire</v>
      </c>
      <c r="J619" s="73"/>
      <c r="M619" s="5" t="s">
        <v>160</v>
      </c>
      <c r="N619" s="5" t="s">
        <v>109</v>
      </c>
    </row>
    <row r="620" spans="1:14" ht="12.75" customHeight="1" thickBot="1" x14ac:dyDescent="0.4">
      <c r="A620" s="22">
        <v>617</v>
      </c>
      <c r="B620" s="22"/>
      <c r="C620" s="96"/>
      <c r="D620" s="25" t="s">
        <v>0</v>
      </c>
      <c r="E620" s="23"/>
      <c r="F620" s="24"/>
      <c r="G620" s="71"/>
      <c r="H620" s="94"/>
      <c r="I620" s="24"/>
      <c r="J620" s="73"/>
      <c r="M620" s="2"/>
      <c r="N620" s="2"/>
    </row>
    <row r="621" spans="1:14" ht="12.75" customHeight="1" thickTop="1" thickBot="1" x14ac:dyDescent="0.4">
      <c r="A621" s="22">
        <v>618</v>
      </c>
      <c r="B621" s="22">
        <v>15</v>
      </c>
      <c r="C621" s="96">
        <v>43009</v>
      </c>
      <c r="D621" s="35" t="s">
        <v>12</v>
      </c>
      <c r="E621" s="23" t="str">
        <f t="shared" ref="E621:F625" si="101">VLOOKUP(M621,Teams,2)</f>
        <v>GREENWICH GUNNERS 40</v>
      </c>
      <c r="F621" s="24" t="str">
        <f t="shared" si="101"/>
        <v xml:space="preserve">GUILFORD CELTIC </v>
      </c>
      <c r="G621" s="71"/>
      <c r="H621" s="94">
        <f>VLOOKUP(E621,START_TIMES,2)</f>
        <v>0.41666666666666702</v>
      </c>
      <c r="I621" s="24" t="str">
        <f>VLOOKUP(E621,FallFields1,2)</f>
        <v>tbd</v>
      </c>
      <c r="J621" s="73"/>
      <c r="M621" s="5" t="s">
        <v>112</v>
      </c>
      <c r="N621" s="5" t="s">
        <v>114</v>
      </c>
    </row>
    <row r="622" spans="1:14" ht="12.75" customHeight="1" thickTop="1" thickBot="1" x14ac:dyDescent="0.4">
      <c r="A622" s="22">
        <v>619</v>
      </c>
      <c r="B622" s="22">
        <v>15</v>
      </c>
      <c r="C622" s="96">
        <v>43009</v>
      </c>
      <c r="D622" s="35" t="s">
        <v>12</v>
      </c>
      <c r="E622" s="23" t="str">
        <f t="shared" si="101"/>
        <v>SOUTHEAST ROVERS</v>
      </c>
      <c r="F622" s="24" t="str">
        <f t="shared" si="101"/>
        <v>GREENWICH ARSENAL 40</v>
      </c>
      <c r="G622" s="71"/>
      <c r="H622" s="94">
        <f>VLOOKUP(E622,START_TIMES,2)</f>
        <v>0.41666666666666702</v>
      </c>
      <c r="I622" s="24" t="str">
        <f>VLOOKUP(E622,FallFields1,2)</f>
        <v>Spera Park, Waterford</v>
      </c>
      <c r="J622" s="73"/>
      <c r="M622" s="5" t="s">
        <v>118</v>
      </c>
      <c r="N622" s="5" t="s">
        <v>111</v>
      </c>
    </row>
    <row r="623" spans="1:14" ht="12.75" customHeight="1" thickTop="1" thickBot="1" x14ac:dyDescent="0.4">
      <c r="A623" s="22">
        <v>620</v>
      </c>
      <c r="B623" s="22">
        <v>15</v>
      </c>
      <c r="C623" s="96">
        <v>43009</v>
      </c>
      <c r="D623" s="35" t="s">
        <v>12</v>
      </c>
      <c r="E623" s="23" t="str">
        <f t="shared" si="101"/>
        <v>NEW HAVEN AMERICANS</v>
      </c>
      <c r="F623" s="24" t="str">
        <f t="shared" si="101"/>
        <v>GUILFORD BELL CURVE</v>
      </c>
      <c r="G623" s="71"/>
      <c r="H623" s="94">
        <f>VLOOKUP(E623,START_TIMES,2)</f>
        <v>0.41666666666666702</v>
      </c>
      <c r="I623" s="24" t="str">
        <f>VLOOKUP(E623,FallFields1,2)</f>
        <v>Peck Place School, Orange</v>
      </c>
      <c r="J623" s="73"/>
      <c r="M623" s="5" t="s">
        <v>115</v>
      </c>
      <c r="N623" s="5" t="s">
        <v>113</v>
      </c>
    </row>
    <row r="624" spans="1:14" ht="12.75" customHeight="1" thickTop="1" thickBot="1" x14ac:dyDescent="0.4">
      <c r="A624" s="22">
        <v>621</v>
      </c>
      <c r="B624" s="22">
        <v>15</v>
      </c>
      <c r="C624" s="96">
        <v>43009</v>
      </c>
      <c r="D624" s="35" t="s">
        <v>12</v>
      </c>
      <c r="E624" s="23" t="str">
        <f t="shared" si="101"/>
        <v xml:space="preserve">NORWALK SPORT COLOMBIA </v>
      </c>
      <c r="F624" s="24" t="str">
        <f t="shared" si="101"/>
        <v>NEWINGTON PORTUGUESE 40</v>
      </c>
      <c r="G624" s="71"/>
      <c r="H624" s="94">
        <f>VLOOKUP(E624,START_TIMES,2)</f>
        <v>0.41666666666666702</v>
      </c>
      <c r="I624" s="24" t="str">
        <f>VLOOKUP(E624,FallFields1,2)</f>
        <v>Nathan Hale MS, Norwalk</v>
      </c>
      <c r="J624" s="73"/>
      <c r="M624" s="5" t="s">
        <v>117</v>
      </c>
      <c r="N624" s="5" t="s">
        <v>116</v>
      </c>
    </row>
    <row r="625" spans="1:14" ht="12.75" customHeight="1" thickTop="1" x14ac:dyDescent="0.35">
      <c r="A625" s="22">
        <v>622</v>
      </c>
      <c r="B625" s="22">
        <v>15</v>
      </c>
      <c r="C625" s="96">
        <v>43009</v>
      </c>
      <c r="D625" s="64" t="s">
        <v>12</v>
      </c>
      <c r="E625" s="23" t="str">
        <f t="shared" si="101"/>
        <v>DERBY QUITUS</v>
      </c>
      <c r="F625" s="24" t="str">
        <f t="shared" si="101"/>
        <v>STAMFORD UNITED</v>
      </c>
      <c r="G625" s="71"/>
      <c r="H625" s="94">
        <f>VLOOKUP(E625,START_TIMES,2)</f>
        <v>0.41666666666666702</v>
      </c>
      <c r="I625" s="24" t="str">
        <f>VLOOKUP(E625,FallFields1,2)</f>
        <v>Witek Park, Derby</v>
      </c>
      <c r="J625" s="73"/>
      <c r="M625" s="5" t="s">
        <v>110</v>
      </c>
      <c r="N625" s="5" t="s">
        <v>119</v>
      </c>
    </row>
    <row r="626" spans="1:14" ht="12.75" customHeight="1" thickBot="1" x14ac:dyDescent="0.4">
      <c r="A626" s="22">
        <v>623</v>
      </c>
      <c r="B626" s="22"/>
      <c r="C626" s="96"/>
      <c r="D626" s="25" t="s">
        <v>0</v>
      </c>
      <c r="E626" s="23"/>
      <c r="F626" s="24"/>
      <c r="G626" s="71"/>
      <c r="H626" s="94"/>
      <c r="I626" s="24"/>
      <c r="J626" s="73"/>
      <c r="M626" s="2"/>
      <c r="N626" s="2"/>
    </row>
    <row r="627" spans="1:14" ht="12.75" customHeight="1" thickTop="1" thickBot="1" x14ac:dyDescent="0.4">
      <c r="A627" s="22">
        <v>624</v>
      </c>
      <c r="B627" s="22">
        <v>15</v>
      </c>
      <c r="C627" s="96">
        <v>43009</v>
      </c>
      <c r="D627" s="36" t="s">
        <v>13</v>
      </c>
      <c r="E627" s="23" t="str">
        <f t="shared" ref="E627:F631" si="102">VLOOKUP(M627,Teams,2)</f>
        <v>HAMDEN UNITED</v>
      </c>
      <c r="F627" s="24" t="str">
        <f t="shared" si="102"/>
        <v>NORTH BRANFORD 40</v>
      </c>
      <c r="G627" s="71"/>
      <c r="H627" s="94">
        <f>VLOOKUP(E627,START_TIMES,2)</f>
        <v>0.41666666666666702</v>
      </c>
      <c r="I627" s="24" t="str">
        <f>VLOOKUP(E627,FallFields1,2)</f>
        <v>Hamden MS, Hamden</v>
      </c>
      <c r="J627" s="73"/>
      <c r="M627" s="5" t="s">
        <v>122</v>
      </c>
      <c r="N627" s="5" t="s">
        <v>124</v>
      </c>
    </row>
    <row r="628" spans="1:14" ht="12.75" customHeight="1" thickTop="1" thickBot="1" x14ac:dyDescent="0.4">
      <c r="A628" s="22">
        <v>625</v>
      </c>
      <c r="B628" s="22">
        <v>15</v>
      </c>
      <c r="C628" s="96">
        <v>43009</v>
      </c>
      <c r="D628" s="36" t="s">
        <v>13</v>
      </c>
      <c r="E628" s="23" t="str">
        <f t="shared" si="102"/>
        <v>WALLINGFORD MORELIA</v>
      </c>
      <c r="F628" s="24" t="str">
        <f t="shared" si="102"/>
        <v>ELI'S FC</v>
      </c>
      <c r="G628" s="71"/>
      <c r="H628" s="94">
        <f>VLOOKUP(E628,START_TIMES,2)</f>
        <v>0.41666666666666702</v>
      </c>
      <c r="I628" s="24" t="str">
        <f>VLOOKUP(E628,FallFields1,2)</f>
        <v>Woodhouse Field, Wallingford</v>
      </c>
      <c r="J628" s="73"/>
      <c r="M628" s="5" t="s">
        <v>128</v>
      </c>
      <c r="N628" s="5" t="s">
        <v>121</v>
      </c>
    </row>
    <row r="629" spans="1:14" ht="12.75" customHeight="1" thickTop="1" thickBot="1" x14ac:dyDescent="0.4">
      <c r="A629" s="22">
        <v>626</v>
      </c>
      <c r="B629" s="22">
        <v>15</v>
      </c>
      <c r="C629" s="96">
        <v>43009</v>
      </c>
      <c r="D629" s="36" t="s">
        <v>13</v>
      </c>
      <c r="E629" s="23" t="str">
        <f t="shared" si="102"/>
        <v>HENRY  REID FC 40</v>
      </c>
      <c r="F629" s="24" t="str">
        <f t="shared" si="102"/>
        <v>NORTH HAVEN SC</v>
      </c>
      <c r="G629" s="71"/>
      <c r="H629" s="94">
        <v>0.33333333333333331</v>
      </c>
      <c r="I629" s="24" t="str">
        <f>VLOOKUP(E629,FallFields1,2)</f>
        <v>Ludlowe HS, Fairfield</v>
      </c>
      <c r="J629" s="73"/>
      <c r="M629" s="5" t="s">
        <v>123</v>
      </c>
      <c r="N629" s="5" t="s">
        <v>125</v>
      </c>
    </row>
    <row r="630" spans="1:14" ht="12.75" customHeight="1" thickTop="1" thickBot="1" x14ac:dyDescent="0.4">
      <c r="A630" s="22">
        <v>627</v>
      </c>
      <c r="B630" s="22">
        <v>15</v>
      </c>
      <c r="C630" s="96">
        <v>43009</v>
      </c>
      <c r="D630" s="36" t="s">
        <v>13</v>
      </c>
      <c r="E630" s="23" t="str">
        <f t="shared" si="102"/>
        <v>STAMFORD CITY</v>
      </c>
      <c r="F630" s="24" t="str">
        <f t="shared" si="102"/>
        <v>PAN ZONES</v>
      </c>
      <c r="G630" s="71"/>
      <c r="H630" s="94">
        <f>VLOOKUP(E630,START_TIMES,2)</f>
        <v>0.41666666666666702</v>
      </c>
      <c r="I630" s="24" t="str">
        <f>VLOOKUP(E630,FallFields1,2)</f>
        <v>West Beach Fields, Stamford</v>
      </c>
      <c r="J630" s="73"/>
      <c r="M630" s="5" t="s">
        <v>127</v>
      </c>
      <c r="N630" s="5" t="s">
        <v>126</v>
      </c>
    </row>
    <row r="631" spans="1:14" ht="12.75" customHeight="1" thickTop="1" x14ac:dyDescent="0.35">
      <c r="A631" s="22">
        <v>628</v>
      </c>
      <c r="B631" s="22">
        <v>15</v>
      </c>
      <c r="C631" s="96">
        <v>43009</v>
      </c>
      <c r="D631" s="67" t="s">
        <v>13</v>
      </c>
      <c r="E631" s="23" t="str">
        <f t="shared" si="102"/>
        <v xml:space="preserve">CHESHIRE UNITED </v>
      </c>
      <c r="F631" s="24" t="str">
        <f t="shared" si="102"/>
        <v>WILTON WOLVES</v>
      </c>
      <c r="G631" s="71"/>
      <c r="H631" s="94">
        <v>0.33333333333333331</v>
      </c>
      <c r="I631" s="24" t="str">
        <f>VLOOKUP(E631,FallFields1,2)</f>
        <v>Quinnipiac Park, Cheshire</v>
      </c>
      <c r="J631" s="73"/>
      <c r="M631" s="5" t="s">
        <v>120</v>
      </c>
      <c r="N631" s="5" t="s">
        <v>129</v>
      </c>
    </row>
    <row r="632" spans="1:14" ht="12.75" customHeight="1" thickBot="1" x14ac:dyDescent="0.4">
      <c r="A632" s="22">
        <v>629</v>
      </c>
      <c r="B632" s="22"/>
      <c r="C632" s="96"/>
      <c r="D632" s="25" t="s">
        <v>0</v>
      </c>
      <c r="E632" s="23"/>
      <c r="F632" s="24"/>
      <c r="G632" s="71"/>
      <c r="H632" s="94"/>
      <c r="I632" s="24"/>
      <c r="J632" s="73"/>
      <c r="M632" s="2"/>
      <c r="N632" s="2"/>
    </row>
    <row r="633" spans="1:14" ht="12.75" customHeight="1" thickTop="1" thickBot="1" x14ac:dyDescent="0.4">
      <c r="A633" s="22">
        <v>630</v>
      </c>
      <c r="B633" s="22">
        <v>15</v>
      </c>
      <c r="C633" s="96">
        <v>43009</v>
      </c>
      <c r="D633" s="27" t="s">
        <v>102</v>
      </c>
      <c r="E633" s="23" t="str">
        <f t="shared" ref="E633:F637" si="103">VLOOKUP(M633,Teams,2)</f>
        <v>DARIEN BLUE WAVE</v>
      </c>
      <c r="F633" s="24" t="str">
        <f t="shared" si="103"/>
        <v>GREENWICH GUNNERS 50</v>
      </c>
      <c r="G633" s="71"/>
      <c r="H633" s="94">
        <f>VLOOKUP(E633,START_TIMES,2)</f>
        <v>0.375</v>
      </c>
      <c r="I633" s="24" t="str">
        <f>VLOOKUP(E633,FallFields1,2)</f>
        <v>Middlesex MS (Lower), Darien</v>
      </c>
      <c r="J633" s="73"/>
      <c r="M633" s="5" t="s">
        <v>132</v>
      </c>
      <c r="N633" s="5" t="s">
        <v>134</v>
      </c>
    </row>
    <row r="634" spans="1:14" ht="12.75" customHeight="1" thickTop="1" thickBot="1" x14ac:dyDescent="0.4">
      <c r="A634" s="22">
        <v>631</v>
      </c>
      <c r="B634" s="22">
        <v>15</v>
      </c>
      <c r="C634" s="96">
        <v>43009</v>
      </c>
      <c r="D634" s="27" t="s">
        <v>102</v>
      </c>
      <c r="E634" s="23" t="str">
        <f t="shared" si="103"/>
        <v>POLONIA FALCON STARS FC</v>
      </c>
      <c r="F634" s="24" t="str">
        <f t="shared" si="103"/>
        <v>CLUB NAPOLI 50</v>
      </c>
      <c r="G634" s="71"/>
      <c r="H634" s="94">
        <f>VLOOKUP(E634,START_TIMES,2)</f>
        <v>0.41666666666666702</v>
      </c>
      <c r="I634" s="24" t="str">
        <f>VLOOKUP(E634,FallFields1,2)</f>
        <v>Falcon Field, New Britain</v>
      </c>
      <c r="J634" s="73"/>
      <c r="M634" s="5" t="s">
        <v>142</v>
      </c>
      <c r="N634" s="5" t="s">
        <v>131</v>
      </c>
    </row>
    <row r="635" spans="1:14" ht="12.75" customHeight="1" thickTop="1" thickBot="1" x14ac:dyDescent="0.4">
      <c r="A635" s="22">
        <v>632</v>
      </c>
      <c r="B635" s="22">
        <v>15</v>
      </c>
      <c r="C635" s="96">
        <v>43009</v>
      </c>
      <c r="D635" s="27" t="s">
        <v>102</v>
      </c>
      <c r="E635" s="23" t="str">
        <f t="shared" si="103"/>
        <v>GUILFORD BLACK EAGLES</v>
      </c>
      <c r="F635" s="24" t="str">
        <f t="shared" si="103"/>
        <v xml:space="preserve">GLASTONBURY CELTIC </v>
      </c>
      <c r="G635" s="71"/>
      <c r="H635" s="94">
        <f>VLOOKUP(E635,START_TIMES,2)</f>
        <v>0.41666666666666702</v>
      </c>
      <c r="I635" s="24" t="str">
        <f>VLOOKUP(E635,FallFields1,2)</f>
        <v>Calvin Leete School, Guilford</v>
      </c>
      <c r="J635" s="73"/>
      <c r="M635" s="5" t="s">
        <v>136</v>
      </c>
      <c r="N635" s="5" t="s">
        <v>133</v>
      </c>
    </row>
    <row r="636" spans="1:14" ht="12.75" customHeight="1" thickTop="1" thickBot="1" x14ac:dyDescent="0.4">
      <c r="A636" s="22">
        <v>633</v>
      </c>
      <c r="B636" s="22">
        <v>15</v>
      </c>
      <c r="C636" s="96">
        <v>43009</v>
      </c>
      <c r="D636" s="27" t="s">
        <v>102</v>
      </c>
      <c r="E636" s="23" t="str">
        <f t="shared" si="103"/>
        <v>NEW BRITAIN FALCONS FC</v>
      </c>
      <c r="F636" s="24" t="str">
        <f t="shared" si="103"/>
        <v>HARTFORD CAVALIERS</v>
      </c>
      <c r="G636" s="71"/>
      <c r="H636" s="94">
        <v>0.33333333333333331</v>
      </c>
      <c r="I636" s="24" t="str">
        <f>VLOOKUP(E636,FallFields1,2)</f>
        <v>Falcon Field, New Britain</v>
      </c>
      <c r="J636" s="73"/>
      <c r="M636" s="5" t="s">
        <v>141</v>
      </c>
      <c r="N636" s="5" t="s">
        <v>138</v>
      </c>
    </row>
    <row r="637" spans="1:14" ht="12.75" customHeight="1" thickTop="1" x14ac:dyDescent="0.35">
      <c r="A637" s="22">
        <v>634</v>
      </c>
      <c r="B637" s="22">
        <v>15</v>
      </c>
      <c r="C637" s="96">
        <v>43009</v>
      </c>
      <c r="D637" s="63" t="s">
        <v>102</v>
      </c>
      <c r="E637" s="23" t="str">
        <f t="shared" si="103"/>
        <v>CHESHIRE AZZURRI 50</v>
      </c>
      <c r="F637" s="24" t="str">
        <f t="shared" si="103"/>
        <v>VASCO DA GAMA 50</v>
      </c>
      <c r="G637" s="71"/>
      <c r="H637" s="94">
        <v>0.33333333333333331</v>
      </c>
      <c r="I637" s="24" t="str">
        <f>VLOOKUP(E637,FallFields1,2)</f>
        <v>Quinnipiac Park, Cheshire</v>
      </c>
      <c r="J637" s="73"/>
      <c r="M637" s="5" t="s">
        <v>130</v>
      </c>
      <c r="N637" s="5" t="s">
        <v>144</v>
      </c>
    </row>
    <row r="638" spans="1:14" ht="12.75" customHeight="1" thickBot="1" x14ac:dyDescent="0.4">
      <c r="A638" s="22">
        <v>635</v>
      </c>
      <c r="B638" s="22"/>
      <c r="C638" s="96"/>
      <c r="D638" s="25" t="s">
        <v>0</v>
      </c>
      <c r="E638" s="23"/>
      <c r="F638" s="24"/>
      <c r="G638" s="71"/>
      <c r="H638" s="94"/>
      <c r="I638" s="24"/>
      <c r="J638" s="73"/>
      <c r="M638" s="2"/>
      <c r="N638" s="2"/>
    </row>
    <row r="639" spans="1:14" ht="12.75" customHeight="1" thickTop="1" thickBot="1" x14ac:dyDescent="0.4">
      <c r="A639" s="22">
        <v>636</v>
      </c>
      <c r="B639" s="22">
        <v>15</v>
      </c>
      <c r="C639" s="96">
        <v>43009</v>
      </c>
      <c r="D639" s="37" t="s">
        <v>103</v>
      </c>
      <c r="E639" s="23" t="str">
        <f t="shared" ref="E639:F643" si="104">VLOOKUP(M639,Teams,2)</f>
        <v>GREENWICH ARSENAL 50</v>
      </c>
      <c r="F639" s="24" t="str">
        <f t="shared" si="104"/>
        <v>MOODUS SC</v>
      </c>
      <c r="G639" s="71"/>
      <c r="H639" s="94">
        <f>VLOOKUP(E639,START_TIMES,2)</f>
        <v>0.41666666666666702</v>
      </c>
      <c r="I639" s="24" t="str">
        <f>VLOOKUP(E639,FallFields1,2)</f>
        <v>tbd</v>
      </c>
      <c r="J639" s="73"/>
      <c r="M639" s="5" t="s">
        <v>148</v>
      </c>
      <c r="N639" s="5" t="s">
        <v>135</v>
      </c>
    </row>
    <row r="640" spans="1:14" ht="12.75" customHeight="1" thickTop="1" thickBot="1" x14ac:dyDescent="0.4">
      <c r="A640" s="22">
        <v>637</v>
      </c>
      <c r="B640" s="22">
        <v>15</v>
      </c>
      <c r="C640" s="96">
        <v>43009</v>
      </c>
      <c r="D640" s="37" t="s">
        <v>103</v>
      </c>
      <c r="E640" s="23" t="str">
        <f t="shared" si="104"/>
        <v>WATERBURY PONTES</v>
      </c>
      <c r="F640" s="24" t="str">
        <f t="shared" si="104"/>
        <v>FARMINGTON WHITE OWLS</v>
      </c>
      <c r="G640" s="71"/>
      <c r="H640" s="94">
        <f>VLOOKUP(E640,START_TIMES,2)</f>
        <v>0.41666666666666702</v>
      </c>
      <c r="I640" s="24" t="str">
        <f>VLOOKUP(E640,FallFields1,2)</f>
        <v>Pontelandolfo Club, Waterbury</v>
      </c>
      <c r="J640" s="73"/>
      <c r="M640" s="5" t="s">
        <v>143</v>
      </c>
      <c r="N640" s="5" t="s">
        <v>147</v>
      </c>
    </row>
    <row r="641" spans="1:14" ht="12.75" customHeight="1" thickTop="1" thickBot="1" x14ac:dyDescent="0.4">
      <c r="A641" s="22">
        <v>638</v>
      </c>
      <c r="B641" s="22">
        <v>15</v>
      </c>
      <c r="C641" s="96">
        <v>43009</v>
      </c>
      <c r="D641" s="37" t="s">
        <v>103</v>
      </c>
      <c r="E641" s="23" t="str">
        <f t="shared" si="104"/>
        <v>NAUGATUCK RIVER RATS</v>
      </c>
      <c r="F641" s="24" t="str">
        <f t="shared" si="104"/>
        <v>GREENWICH PUMAS LEGENDS</v>
      </c>
      <c r="G641" s="71"/>
      <c r="H641" s="94">
        <f>VLOOKUP(E641,START_TIMES,2)</f>
        <v>0.41666666666666702</v>
      </c>
      <c r="I641" s="24" t="str">
        <f>VLOOKUP(E641,FallFields1,2)</f>
        <v>City Hill MS, Naugatuck</v>
      </c>
      <c r="J641" s="73"/>
      <c r="M641" s="5" t="s">
        <v>137</v>
      </c>
      <c r="N641" s="5" t="s">
        <v>149</v>
      </c>
    </row>
    <row r="642" spans="1:14" ht="12.75" customHeight="1" thickTop="1" thickBot="1" x14ac:dyDescent="0.4">
      <c r="A642" s="22">
        <v>639</v>
      </c>
      <c r="B642" s="22">
        <v>15</v>
      </c>
      <c r="C642" s="96">
        <v>43009</v>
      </c>
      <c r="D642" s="37" t="s">
        <v>103</v>
      </c>
      <c r="E642" s="23" t="str">
        <f t="shared" si="104"/>
        <v>SOUTHBURY BOOMERS</v>
      </c>
      <c r="F642" s="24" t="str">
        <f t="shared" si="104"/>
        <v>NORTH BRANFORD LEGENDS</v>
      </c>
      <c r="G642" s="71"/>
      <c r="H642" s="94">
        <f>VLOOKUP(E642,START_TIMES,2)</f>
        <v>0.41666666666666702</v>
      </c>
      <c r="I642" s="24" t="str">
        <f>VLOOKUP(E642,FallFields1,2)</f>
        <v>Settlers Park, Southbury</v>
      </c>
      <c r="J642" s="73"/>
      <c r="M642" s="5" t="s">
        <v>140</v>
      </c>
      <c r="N642" s="5" t="s">
        <v>139</v>
      </c>
    </row>
    <row r="643" spans="1:14" ht="12.75" customHeight="1" thickTop="1" x14ac:dyDescent="0.35">
      <c r="A643" s="22">
        <v>640</v>
      </c>
      <c r="B643" s="22">
        <v>15</v>
      </c>
      <c r="C643" s="96">
        <v>43009</v>
      </c>
      <c r="D643" s="68" t="s">
        <v>103</v>
      </c>
      <c r="E643" s="23" t="str">
        <f t="shared" si="104"/>
        <v>EAST HAVEN SC</v>
      </c>
      <c r="F643" s="24" t="str">
        <f t="shared" si="104"/>
        <v>WEST HAVEN GRAYS</v>
      </c>
      <c r="G643" s="71"/>
      <c r="H643" s="94">
        <f>VLOOKUP(E643,START_TIMES,2)</f>
        <v>0.41666666666666702</v>
      </c>
      <c r="I643" s="24" t="str">
        <f>VLOOKUP(E643,FallFields1,2)</f>
        <v>Moulthrop Field, East Haven</v>
      </c>
      <c r="J643" s="73"/>
      <c r="M643" s="5" t="s">
        <v>146</v>
      </c>
      <c r="N643" s="5" t="s">
        <v>145</v>
      </c>
    </row>
    <row r="644" spans="1:14" ht="12.75" customHeight="1" x14ac:dyDescent="0.35">
      <c r="A644" s="22">
        <v>641</v>
      </c>
      <c r="B644" s="22"/>
      <c r="C644" s="96"/>
      <c r="D644" s="25" t="s">
        <v>0</v>
      </c>
      <c r="E644" s="23"/>
      <c r="F644" s="24"/>
      <c r="G644" s="71"/>
      <c r="H644" s="94"/>
      <c r="I644" s="24"/>
      <c r="J644" s="73"/>
      <c r="M644" s="5"/>
      <c r="N644" s="5"/>
    </row>
    <row r="645" spans="1:14" ht="24.75" customHeight="1" x14ac:dyDescent="0.35">
      <c r="A645" s="22">
        <v>642</v>
      </c>
      <c r="B645" s="100" t="s">
        <v>0</v>
      </c>
      <c r="C645" s="100"/>
      <c r="D645" s="108" t="s">
        <v>230</v>
      </c>
      <c r="E645" s="103"/>
      <c r="F645" s="103"/>
      <c r="G645" s="103"/>
      <c r="H645" s="107"/>
      <c r="I645" s="107"/>
      <c r="J645" s="101"/>
      <c r="M645" s="5"/>
      <c r="N645" s="5"/>
    </row>
    <row r="646" spans="1:14" ht="12.75" customHeight="1" thickBot="1" x14ac:dyDescent="0.4">
      <c r="A646" s="22">
        <v>643</v>
      </c>
      <c r="B646" s="22" t="s">
        <v>0</v>
      </c>
      <c r="C646" s="96"/>
      <c r="D646" s="70" t="s">
        <v>0</v>
      </c>
      <c r="E646" s="23" t="s">
        <v>0</v>
      </c>
      <c r="F646" s="24" t="s">
        <v>0</v>
      </c>
      <c r="G646" s="71"/>
      <c r="H646" s="94"/>
      <c r="I646" s="24" t="s">
        <v>0</v>
      </c>
      <c r="J646" s="73"/>
      <c r="M646" s="2"/>
      <c r="N646" s="2"/>
    </row>
    <row r="647" spans="1:14" s="127" customFormat="1" ht="12.75" customHeight="1" thickTop="1" thickBot="1" x14ac:dyDescent="0.4">
      <c r="A647" s="22">
        <v>644</v>
      </c>
      <c r="B647" s="22">
        <v>16</v>
      </c>
      <c r="C647" s="96">
        <v>43023</v>
      </c>
      <c r="D647" s="32" t="s">
        <v>10</v>
      </c>
      <c r="E647" s="23" t="str">
        <f t="shared" ref="E647:F651" si="105">VLOOKUP(M647,Teams,2)</f>
        <v>GREENWICH ARSENAL 30</v>
      </c>
      <c r="F647" s="24" t="str">
        <f t="shared" si="105"/>
        <v>DANBURY UNITED 30</v>
      </c>
      <c r="G647" s="71"/>
      <c r="H647" s="94">
        <f>VLOOKUP(E647,START_TIMES,2)</f>
        <v>0.41666666666666702</v>
      </c>
      <c r="I647" s="24" t="str">
        <f>VLOOKUP(E647,FallFields1,2)</f>
        <v>tbd</v>
      </c>
      <c r="J647" s="73"/>
      <c r="K647" s="1"/>
      <c r="L647" s="1"/>
      <c r="M647" s="5" t="s">
        <v>99</v>
      </c>
      <c r="N647" s="5" t="s">
        <v>96</v>
      </c>
    </row>
    <row r="648" spans="1:14" ht="12.75" customHeight="1" thickTop="1" thickBot="1" x14ac:dyDescent="0.4">
      <c r="A648" s="22">
        <v>645</v>
      </c>
      <c r="B648" s="22">
        <v>16</v>
      </c>
      <c r="C648" s="96">
        <v>43023</v>
      </c>
      <c r="D648" s="32" t="s">
        <v>10</v>
      </c>
      <c r="E648" s="23" t="str">
        <f t="shared" si="105"/>
        <v>MILFORD TUESDAY</v>
      </c>
      <c r="F648" s="24" t="str">
        <f t="shared" si="105"/>
        <v>CLINTON FC</v>
      </c>
      <c r="G648" s="71"/>
      <c r="H648" s="94">
        <f>VLOOKUP(E648,START_TIMES,2)</f>
        <v>0.33333333333333331</v>
      </c>
      <c r="I648" s="24" t="str">
        <f>VLOOKUP(E648,FallFields1,2)</f>
        <v>Fred Wolfe Park, Orange</v>
      </c>
      <c r="J648" s="73"/>
      <c r="M648" s="5" t="s">
        <v>94</v>
      </c>
      <c r="N648" s="5" t="s">
        <v>97</v>
      </c>
    </row>
    <row r="649" spans="1:14" ht="12.75" customHeight="1" thickTop="1" thickBot="1" x14ac:dyDescent="0.4">
      <c r="A649" s="22">
        <v>646</v>
      </c>
      <c r="B649" s="22">
        <v>16</v>
      </c>
      <c r="C649" s="96">
        <v>43023</v>
      </c>
      <c r="D649" s="32" t="s">
        <v>10</v>
      </c>
      <c r="E649" s="23" t="str">
        <f t="shared" si="105"/>
        <v>NORTH BRANFORD 30</v>
      </c>
      <c r="F649" s="24" t="str">
        <f t="shared" si="105"/>
        <v>NEWINGTON PORTUGUESE 30</v>
      </c>
      <c r="G649" s="71"/>
      <c r="H649" s="94">
        <v>0.33333333333333331</v>
      </c>
      <c r="I649" s="24" t="str">
        <f>VLOOKUP(E649,FallFields1,2)</f>
        <v>Northford Park, North Branford</v>
      </c>
      <c r="J649" s="73"/>
      <c r="M649" s="5" t="s">
        <v>98</v>
      </c>
      <c r="N649" s="5" t="s">
        <v>92</v>
      </c>
    </row>
    <row r="650" spans="1:14" ht="12.75" customHeight="1" thickTop="1" thickBot="1" x14ac:dyDescent="0.4">
      <c r="A650" s="22">
        <v>647</v>
      </c>
      <c r="B650" s="22">
        <v>16</v>
      </c>
      <c r="C650" s="96">
        <v>43023</v>
      </c>
      <c r="D650" s="32" t="s">
        <v>10</v>
      </c>
      <c r="E650" s="23" t="str">
        <f t="shared" si="105"/>
        <v>ECUACHAMOS FC</v>
      </c>
      <c r="F650" s="24" t="str">
        <f t="shared" si="105"/>
        <v>VASCO DA GAMA 30</v>
      </c>
      <c r="G650" s="71"/>
      <c r="H650" s="94">
        <f>VLOOKUP(E650,START_TIMES,2)</f>
        <v>0.41666666666666702</v>
      </c>
      <c r="I650" s="24" t="str">
        <f>VLOOKUP(E650,FallFields1,2)</f>
        <v>Witek Park, Derby</v>
      </c>
      <c r="J650" s="73"/>
      <c r="M650" s="5" t="s">
        <v>93</v>
      </c>
      <c r="N650" s="5" t="s">
        <v>101</v>
      </c>
    </row>
    <row r="651" spans="1:14" ht="12.75" customHeight="1" thickTop="1" x14ac:dyDescent="0.35">
      <c r="A651" s="22">
        <v>648</v>
      </c>
      <c r="B651" s="22">
        <v>16</v>
      </c>
      <c r="C651" s="96">
        <v>43023</v>
      </c>
      <c r="D651" s="69" t="s">
        <v>10</v>
      </c>
      <c r="E651" s="23" t="str">
        <f t="shared" si="105"/>
        <v>POLONEZ UNITED</v>
      </c>
      <c r="F651" s="24" t="str">
        <f t="shared" si="105"/>
        <v>SHELTON FC</v>
      </c>
      <c r="G651" s="71"/>
      <c r="H651" s="94">
        <f>VLOOKUP(E651,START_TIMES,2)</f>
        <v>0.375</v>
      </c>
      <c r="I651" s="24" t="str">
        <f>VLOOKUP(E651,FallFields1,2)</f>
        <v>Cromwell MS, Cromwell</v>
      </c>
      <c r="J651" s="73"/>
      <c r="M651" s="5" t="s">
        <v>100</v>
      </c>
      <c r="N651" s="5" t="s">
        <v>95</v>
      </c>
    </row>
    <row r="652" spans="1:14" ht="12.75" customHeight="1" thickBot="1" x14ac:dyDescent="0.4">
      <c r="A652" s="22">
        <v>649</v>
      </c>
      <c r="B652" s="22"/>
      <c r="C652" s="96"/>
      <c r="D652" s="25" t="s">
        <v>0</v>
      </c>
      <c r="E652" s="23"/>
      <c r="F652" s="24"/>
      <c r="G652" s="71"/>
      <c r="H652" s="94"/>
      <c r="I652" s="24"/>
      <c r="J652" s="73"/>
      <c r="M652" s="2"/>
      <c r="N652" s="2"/>
    </row>
    <row r="653" spans="1:14" ht="12.75" customHeight="1" thickTop="1" thickBot="1" x14ac:dyDescent="0.4">
      <c r="A653" s="22">
        <v>650</v>
      </c>
      <c r="B653" s="22">
        <v>16</v>
      </c>
      <c r="C653" s="96">
        <v>43023</v>
      </c>
      <c r="D653" s="33" t="s">
        <v>175</v>
      </c>
      <c r="E653" s="23" t="str">
        <f t="shared" ref="E653:F657" si="106">VLOOKUP(M653,Teams,2)</f>
        <v>HENRY  REID FC 30</v>
      </c>
      <c r="F653" s="24" t="str">
        <f t="shared" si="106"/>
        <v>CASEUS NEW HAVEN FC</v>
      </c>
      <c r="G653" s="71"/>
      <c r="H653" s="94">
        <f>VLOOKUP(E653,START_TIMES,2)</f>
        <v>0.41666666666666702</v>
      </c>
      <c r="I653" s="24" t="str">
        <f>VLOOKUP(E653,FallFields1,2)</f>
        <v>Ludlowe HS, Fairfield</v>
      </c>
      <c r="J653" s="73"/>
      <c r="M653" s="5" t="s">
        <v>153</v>
      </c>
      <c r="N653" s="5" t="s">
        <v>151</v>
      </c>
    </row>
    <row r="654" spans="1:14" ht="12.75" customHeight="1" thickTop="1" thickBot="1" x14ac:dyDescent="0.4">
      <c r="A654" s="22">
        <v>651</v>
      </c>
      <c r="B654" s="22">
        <v>16</v>
      </c>
      <c r="C654" s="96">
        <v>43023</v>
      </c>
      <c r="D654" s="33" t="s">
        <v>175</v>
      </c>
      <c r="E654" s="23" t="str">
        <f t="shared" si="106"/>
        <v>LITCHFIELD COUNTY BLUES</v>
      </c>
      <c r="F654" s="24" t="str">
        <f t="shared" si="106"/>
        <v>BYE</v>
      </c>
      <c r="G654" s="71"/>
      <c r="H654" s="94">
        <f>VLOOKUP(E654,START_TIMES,2)</f>
        <v>0.41666666666666702</v>
      </c>
      <c r="I654" s="24" t="str">
        <f>VLOOKUP(E654,FallFields1,2)</f>
        <v>Whittlesey Harrison, Morris</v>
      </c>
      <c r="J654" s="73"/>
      <c r="M654" s="5" t="s">
        <v>154</v>
      </c>
      <c r="N654" s="5" t="s">
        <v>150</v>
      </c>
    </row>
    <row r="655" spans="1:14" ht="12.75" customHeight="1" thickTop="1" thickBot="1" x14ac:dyDescent="0.4">
      <c r="A655" s="22">
        <v>652</v>
      </c>
      <c r="B655" s="22">
        <v>16</v>
      </c>
      <c r="C655" s="96">
        <v>43023</v>
      </c>
      <c r="D655" s="33" t="s">
        <v>175</v>
      </c>
      <c r="E655" s="23" t="str">
        <f t="shared" si="106"/>
        <v>NAUGATUCK FUSION</v>
      </c>
      <c r="F655" s="24" t="str">
        <f t="shared" si="106"/>
        <v>MILFORD AMIGOS</v>
      </c>
      <c r="G655" s="71"/>
      <c r="H655" s="94">
        <f>VLOOKUP(E655,START_TIMES,2)</f>
        <v>0.41666666666666702</v>
      </c>
      <c r="I655" s="24" t="str">
        <f>VLOOKUP(E655,FallFields1,2)</f>
        <v>City Hill MS, Naugatuck</v>
      </c>
      <c r="J655" s="73"/>
      <c r="M655" s="5" t="s">
        <v>156</v>
      </c>
      <c r="N655" s="5" t="s">
        <v>155</v>
      </c>
    </row>
    <row r="656" spans="1:14" ht="12.75" customHeight="1" thickTop="1" thickBot="1" x14ac:dyDescent="0.4">
      <c r="A656" s="22">
        <v>653</v>
      </c>
      <c r="B656" s="22">
        <v>16</v>
      </c>
      <c r="C656" s="96">
        <v>43023</v>
      </c>
      <c r="D656" s="33" t="s">
        <v>175</v>
      </c>
      <c r="E656" s="23" t="str">
        <f t="shared" si="106"/>
        <v>CLUB NAPOLI 30</v>
      </c>
      <c r="F656" s="24" t="str">
        <f t="shared" si="106"/>
        <v>WATERTOWN GEEZERS</v>
      </c>
      <c r="G656" s="71"/>
      <c r="H656" s="94">
        <f>VLOOKUP(E656,START_TIMES,2)</f>
        <v>0.41666666666666702</v>
      </c>
      <c r="I656" s="24" t="str">
        <f>VLOOKUP(E656,FallFields1,2)</f>
        <v>Quinnipiac Park, Cheshire</v>
      </c>
      <c r="J656" s="73"/>
      <c r="M656" s="5" t="s">
        <v>152</v>
      </c>
      <c r="N656" s="5" t="s">
        <v>159</v>
      </c>
    </row>
    <row r="657" spans="1:14" ht="12.75" customHeight="1" thickTop="1" x14ac:dyDescent="0.35">
      <c r="A657" s="22">
        <v>654</v>
      </c>
      <c r="B657" s="22">
        <v>16</v>
      </c>
      <c r="C657" s="96">
        <v>43023</v>
      </c>
      <c r="D657" s="66" t="s">
        <v>175</v>
      </c>
      <c r="E657" s="23" t="str">
        <f t="shared" si="106"/>
        <v>NEWTOWN SALTY DOGS</v>
      </c>
      <c r="F657" s="24" t="str">
        <f t="shared" si="106"/>
        <v>STAMFORD FC</v>
      </c>
      <c r="G657" s="71"/>
      <c r="H657" s="94">
        <f>VLOOKUP(E657,START_TIMES,2)</f>
        <v>0.33333333333333331</v>
      </c>
      <c r="I657" s="24" t="str">
        <f>VLOOKUP(E657,FallFields1,2)</f>
        <v>Treadwell Park, Newtown</v>
      </c>
      <c r="J657" s="73"/>
      <c r="M657" s="5" t="s">
        <v>157</v>
      </c>
      <c r="N657" s="5" t="s">
        <v>158</v>
      </c>
    </row>
    <row r="658" spans="1:14" ht="12.75" customHeight="1" thickBot="1" x14ac:dyDescent="0.4">
      <c r="A658" s="22">
        <v>655</v>
      </c>
      <c r="B658" s="22"/>
      <c r="C658" s="96"/>
      <c r="D658" s="25" t="s">
        <v>0</v>
      </c>
      <c r="E658" s="23"/>
      <c r="F658" s="24"/>
      <c r="G658" s="71"/>
      <c r="H658" s="94"/>
      <c r="I658" s="24"/>
      <c r="J658" s="73"/>
      <c r="M658" s="5"/>
      <c r="N658" s="5"/>
    </row>
    <row r="659" spans="1:14" s="127" customFormat="1" ht="12.75" customHeight="1" thickTop="1" thickBot="1" x14ac:dyDescent="0.4">
      <c r="A659" s="22">
        <v>656</v>
      </c>
      <c r="B659" s="22">
        <v>16</v>
      </c>
      <c r="C659" s="96">
        <v>43023</v>
      </c>
      <c r="D659" s="34" t="s">
        <v>11</v>
      </c>
      <c r="E659" s="23" t="str">
        <f t="shared" ref="E659:F663" si="107">VLOOKUP(M659,Teams,2)</f>
        <v>GREENWICH PUMAS</v>
      </c>
      <c r="F659" s="24" t="str">
        <f t="shared" si="107"/>
        <v>DANBURY UNITED 40</v>
      </c>
      <c r="G659" s="71"/>
      <c r="H659" s="94">
        <f>VLOOKUP(E659,START_TIMES,2)</f>
        <v>0.41666666666666702</v>
      </c>
      <c r="I659" s="24" t="str">
        <f>VLOOKUP(E659,FallFields1,2)</f>
        <v>tbd</v>
      </c>
      <c r="J659" s="73"/>
      <c r="K659" s="1"/>
      <c r="L659" s="1"/>
      <c r="M659" s="5" t="s">
        <v>163</v>
      </c>
      <c r="N659" s="5" t="s">
        <v>161</v>
      </c>
    </row>
    <row r="660" spans="1:14" ht="12.75" customHeight="1" thickTop="1" thickBot="1" x14ac:dyDescent="0.4">
      <c r="A660" s="22">
        <v>657</v>
      </c>
      <c r="B660" s="22">
        <v>16</v>
      </c>
      <c r="C660" s="96">
        <v>43023</v>
      </c>
      <c r="D660" s="34" t="s">
        <v>11</v>
      </c>
      <c r="E660" s="23" t="str">
        <f t="shared" si="107"/>
        <v>CHESHIRE AZZURRI 40</v>
      </c>
      <c r="F660" s="24" t="str">
        <f t="shared" si="107"/>
        <v>NORWALK MARINERS</v>
      </c>
      <c r="G660" s="71"/>
      <c r="H660" s="94">
        <v>0.33333333333333331</v>
      </c>
      <c r="I660" s="24" t="str">
        <f>VLOOKUP(E660,FallFields1,2)</f>
        <v>Quinnipiac Park, Cheshire</v>
      </c>
      <c r="J660" s="73"/>
      <c r="M660" s="98" t="s">
        <v>160</v>
      </c>
      <c r="N660" s="98" t="s">
        <v>104</v>
      </c>
    </row>
    <row r="661" spans="1:14" ht="12.75" customHeight="1" thickTop="1" thickBot="1" x14ac:dyDescent="0.4">
      <c r="A661" s="22">
        <v>658</v>
      </c>
      <c r="B661" s="22">
        <v>16</v>
      </c>
      <c r="C661" s="96">
        <v>43023</v>
      </c>
      <c r="D661" s="34" t="s">
        <v>11</v>
      </c>
      <c r="E661" s="23" t="str">
        <f t="shared" si="107"/>
        <v>STORM FC</v>
      </c>
      <c r="F661" s="24" t="str">
        <f t="shared" si="107"/>
        <v>RIDGEFIELD KICKS</v>
      </c>
      <c r="G661" s="71"/>
      <c r="H661" s="94">
        <f>VLOOKUP(E661,START_TIMES,2)</f>
        <v>0.375</v>
      </c>
      <c r="I661" s="24" t="str">
        <f>VLOOKUP(E661,FallFields1,2)</f>
        <v>Wakeman Park, Westport</v>
      </c>
      <c r="J661" s="73"/>
      <c r="M661" s="5" t="s">
        <v>106</v>
      </c>
      <c r="N661" s="5" t="s">
        <v>105</v>
      </c>
    </row>
    <row r="662" spans="1:14" ht="12.75" customHeight="1" thickTop="1" thickBot="1" x14ac:dyDescent="0.4">
      <c r="A662" s="22">
        <v>659</v>
      </c>
      <c r="B662" s="22">
        <v>16</v>
      </c>
      <c r="C662" s="96">
        <v>43023</v>
      </c>
      <c r="D662" s="34" t="s">
        <v>11</v>
      </c>
      <c r="E662" s="23" t="str">
        <f t="shared" si="107"/>
        <v xml:space="preserve">WILTON WARRIORS </v>
      </c>
      <c r="F662" s="24" t="str">
        <f t="shared" si="107"/>
        <v>FAIRFIELD GAC</v>
      </c>
      <c r="G662" s="71"/>
      <c r="H662" s="94">
        <f>VLOOKUP(E662,START_TIMES,2)</f>
        <v>0.41666666666666702</v>
      </c>
      <c r="I662" s="24" t="str">
        <f>VLOOKUP(E662,FallFields1,2)</f>
        <v>Lilly Field, Wilton</v>
      </c>
      <c r="J662" s="73"/>
      <c r="M662" s="129" t="s">
        <v>109</v>
      </c>
      <c r="N662" s="129" t="s">
        <v>162</v>
      </c>
    </row>
    <row r="663" spans="1:14" ht="12.75" customHeight="1" thickTop="1" x14ac:dyDescent="0.35">
      <c r="A663" s="22">
        <v>660</v>
      </c>
      <c r="B663" s="22">
        <v>16</v>
      </c>
      <c r="C663" s="96">
        <v>43023</v>
      </c>
      <c r="D663" s="65" t="s">
        <v>11</v>
      </c>
      <c r="E663" s="23" t="str">
        <f t="shared" si="107"/>
        <v>VASCO DA GAMA 40</v>
      </c>
      <c r="F663" s="24" t="str">
        <f t="shared" si="107"/>
        <v>WATERBURY ALBANIANS</v>
      </c>
      <c r="G663" s="71"/>
      <c r="H663" s="94">
        <f>VLOOKUP(E663,START_TIMES,2)</f>
        <v>0.41666666666666702</v>
      </c>
      <c r="I663" s="24" t="str">
        <f>VLOOKUP(E663,FallFields1,2)</f>
        <v>Veterans Memorial Park, Bridgeport</v>
      </c>
      <c r="J663" s="73"/>
      <c r="M663" s="5" t="s">
        <v>107</v>
      </c>
      <c r="N663" s="5" t="s">
        <v>108</v>
      </c>
    </row>
    <row r="664" spans="1:14" ht="12.75" customHeight="1" thickBot="1" x14ac:dyDescent="0.4">
      <c r="A664" s="22">
        <v>661</v>
      </c>
      <c r="B664" s="22"/>
      <c r="C664" s="96"/>
      <c r="D664" s="25" t="s">
        <v>0</v>
      </c>
      <c r="E664" s="23"/>
      <c r="F664" s="24"/>
      <c r="G664" s="71"/>
      <c r="H664" s="94"/>
      <c r="I664" s="24"/>
      <c r="J664" s="73"/>
      <c r="M664" s="2"/>
      <c r="N664" s="2"/>
    </row>
    <row r="665" spans="1:14" ht="12.75" customHeight="1" thickTop="1" thickBot="1" x14ac:dyDescent="0.4">
      <c r="A665" s="22">
        <v>662</v>
      </c>
      <c r="B665" s="22">
        <v>16</v>
      </c>
      <c r="C665" s="96">
        <v>43023</v>
      </c>
      <c r="D665" s="35" t="s">
        <v>12</v>
      </c>
      <c r="E665" s="23" t="str">
        <f t="shared" ref="E665:F669" si="108">VLOOKUP(M665,Teams,2)</f>
        <v>GUILFORD BELL CURVE</v>
      </c>
      <c r="F665" s="24" t="str">
        <f t="shared" si="108"/>
        <v>GREENWICH ARSENAL 40</v>
      </c>
      <c r="G665" s="71"/>
      <c r="H665" s="94">
        <f>VLOOKUP(E665,START_TIMES,2)</f>
        <v>0.41666666666666702</v>
      </c>
      <c r="I665" s="24" t="str">
        <f>VLOOKUP(E665,FallFields1,2)</f>
        <v>Calvin Leete School, Guilford</v>
      </c>
      <c r="J665" s="73"/>
      <c r="M665" s="5" t="s">
        <v>113</v>
      </c>
      <c r="N665" s="5" t="s">
        <v>111</v>
      </c>
    </row>
    <row r="666" spans="1:14" ht="12.75" customHeight="1" thickTop="1" thickBot="1" x14ac:dyDescent="0.4">
      <c r="A666" s="22">
        <v>663</v>
      </c>
      <c r="B666" s="22">
        <v>16</v>
      </c>
      <c r="C666" s="96">
        <v>43023</v>
      </c>
      <c r="D666" s="35" t="s">
        <v>12</v>
      </c>
      <c r="E666" s="23" t="str">
        <f t="shared" si="108"/>
        <v xml:space="preserve">GUILFORD CELTIC </v>
      </c>
      <c r="F666" s="24" t="str">
        <f t="shared" si="108"/>
        <v>DERBY QUITUS</v>
      </c>
      <c r="G666" s="71"/>
      <c r="H666" s="94">
        <f>VLOOKUP(E666,START_TIMES,2)</f>
        <v>0.41666666666666702</v>
      </c>
      <c r="I666" s="24" t="str">
        <f>VLOOKUP(E666,FallFields1,2)</f>
        <v>Bittner Park, Guilford</v>
      </c>
      <c r="J666" s="73"/>
      <c r="M666" s="5" t="s">
        <v>114</v>
      </c>
      <c r="N666" s="5" t="s">
        <v>110</v>
      </c>
    </row>
    <row r="667" spans="1:14" ht="12.75" customHeight="1" thickTop="1" thickBot="1" x14ac:dyDescent="0.4">
      <c r="A667" s="22">
        <v>664</v>
      </c>
      <c r="B667" s="22">
        <v>16</v>
      </c>
      <c r="C667" s="96">
        <v>43023</v>
      </c>
      <c r="D667" s="35" t="s">
        <v>12</v>
      </c>
      <c r="E667" s="23" t="str">
        <f t="shared" si="108"/>
        <v>NEWINGTON PORTUGUESE 40</v>
      </c>
      <c r="F667" s="23" t="str">
        <f t="shared" si="108"/>
        <v>NEW HAVEN AMERICANS</v>
      </c>
      <c r="G667" s="71"/>
      <c r="H667" s="94">
        <f>VLOOKUP(E667,START_TIMES,2)</f>
        <v>0.41666666666666702</v>
      </c>
      <c r="I667" s="24" t="str">
        <f>VLOOKUP(E667,FallFields1,2)</f>
        <v>Martin Kellogg, Newington</v>
      </c>
      <c r="J667" s="73"/>
      <c r="M667" s="5" t="s">
        <v>116</v>
      </c>
      <c r="N667" s="5" t="s">
        <v>115</v>
      </c>
    </row>
    <row r="668" spans="1:14" s="127" customFormat="1" ht="12.75" customHeight="1" thickTop="1" thickBot="1" x14ac:dyDescent="0.4">
      <c r="A668" s="22">
        <v>665</v>
      </c>
      <c r="B668" s="22">
        <v>16</v>
      </c>
      <c r="C668" s="96">
        <v>43023</v>
      </c>
      <c r="D668" s="35" t="s">
        <v>12</v>
      </c>
      <c r="E668" s="23" t="str">
        <f t="shared" si="108"/>
        <v>GREENWICH GUNNERS 40</v>
      </c>
      <c r="F668" s="23" t="str">
        <f t="shared" si="108"/>
        <v>STAMFORD UNITED</v>
      </c>
      <c r="G668" s="71"/>
      <c r="H668" s="94">
        <f>VLOOKUP(E668,START_TIMES,2)</f>
        <v>0.41666666666666702</v>
      </c>
      <c r="I668" s="24" t="str">
        <f>VLOOKUP(E668,FallFields1,2)</f>
        <v>tbd</v>
      </c>
      <c r="J668" s="73"/>
      <c r="K668" s="1"/>
      <c r="L668" s="1"/>
      <c r="M668" s="5" t="s">
        <v>112</v>
      </c>
      <c r="N668" s="5" t="s">
        <v>119</v>
      </c>
    </row>
    <row r="669" spans="1:14" ht="12.75" customHeight="1" thickTop="1" x14ac:dyDescent="0.35">
      <c r="A669" s="22">
        <v>666</v>
      </c>
      <c r="B669" s="22">
        <v>16</v>
      </c>
      <c r="C669" s="96">
        <v>43023</v>
      </c>
      <c r="D669" s="64" t="s">
        <v>12</v>
      </c>
      <c r="E669" s="23" t="str">
        <f t="shared" si="108"/>
        <v xml:space="preserve">NORWALK SPORT COLOMBIA </v>
      </c>
      <c r="F669" s="23" t="str">
        <f t="shared" si="108"/>
        <v>SOUTHEAST ROVERS</v>
      </c>
      <c r="G669" s="71"/>
      <c r="H669" s="94">
        <f>VLOOKUP(E669,START_TIMES,2)</f>
        <v>0.41666666666666702</v>
      </c>
      <c r="I669" s="24" t="str">
        <f>VLOOKUP(E669,FallFields1,2)</f>
        <v>Nathan Hale MS, Norwalk</v>
      </c>
      <c r="J669" s="73"/>
      <c r="M669" s="5" t="s">
        <v>117</v>
      </c>
      <c r="N669" s="5" t="s">
        <v>118</v>
      </c>
    </row>
    <row r="670" spans="1:14" ht="12.75" customHeight="1" thickBot="1" x14ac:dyDescent="0.4">
      <c r="A670" s="22">
        <v>667</v>
      </c>
      <c r="B670" s="22"/>
      <c r="C670" s="96"/>
      <c r="D670" s="25" t="s">
        <v>0</v>
      </c>
      <c r="E670" s="23"/>
      <c r="F670" s="23"/>
      <c r="G670" s="71"/>
      <c r="H670" s="94"/>
      <c r="I670" s="24"/>
      <c r="J670" s="73"/>
      <c r="M670" s="2"/>
      <c r="N670" s="2"/>
    </row>
    <row r="671" spans="1:14" ht="12.75" customHeight="1" thickTop="1" thickBot="1" x14ac:dyDescent="0.4">
      <c r="A671" s="22">
        <v>668</v>
      </c>
      <c r="B671" s="22">
        <v>16</v>
      </c>
      <c r="C671" s="96">
        <v>43023</v>
      </c>
      <c r="D671" s="36" t="s">
        <v>13</v>
      </c>
      <c r="E671" s="23" t="str">
        <f t="shared" ref="E671:F675" si="109">VLOOKUP(M671,Teams,2)</f>
        <v>HENRY  REID FC 40</v>
      </c>
      <c r="F671" s="23" t="str">
        <f t="shared" si="109"/>
        <v>ELI'S FC</v>
      </c>
      <c r="G671" s="71"/>
      <c r="H671" s="94">
        <v>0.33333333333333331</v>
      </c>
      <c r="I671" s="24" t="str">
        <f>VLOOKUP(E671,FallFields1,2)</f>
        <v>Ludlowe HS, Fairfield</v>
      </c>
      <c r="J671" s="73"/>
      <c r="M671" s="5" t="s">
        <v>123</v>
      </c>
      <c r="N671" s="5" t="s">
        <v>121</v>
      </c>
    </row>
    <row r="672" spans="1:14" ht="12.75" customHeight="1" thickTop="1" thickBot="1" x14ac:dyDescent="0.4">
      <c r="A672" s="22">
        <v>669</v>
      </c>
      <c r="B672" s="22">
        <v>16</v>
      </c>
      <c r="C672" s="96">
        <v>43023</v>
      </c>
      <c r="D672" s="36" t="s">
        <v>13</v>
      </c>
      <c r="E672" s="23" t="str">
        <f t="shared" si="109"/>
        <v xml:space="preserve">CHESHIRE UNITED </v>
      </c>
      <c r="F672" s="23" t="str">
        <f t="shared" si="109"/>
        <v>NORTH BRANFORD 40</v>
      </c>
      <c r="G672" s="71"/>
      <c r="H672" s="94">
        <f>VLOOKUP(E672,START_TIMES,2)</f>
        <v>0.41666666666666702</v>
      </c>
      <c r="I672" s="24" t="str">
        <f>VLOOKUP(E672,FallFields1,2)</f>
        <v>Quinnipiac Park, Cheshire</v>
      </c>
      <c r="J672" s="73"/>
      <c r="M672" s="98" t="s">
        <v>120</v>
      </c>
      <c r="N672" s="98" t="s">
        <v>124</v>
      </c>
    </row>
    <row r="673" spans="1:14" ht="12.75" customHeight="1" thickTop="1" thickBot="1" x14ac:dyDescent="0.4">
      <c r="A673" s="22">
        <v>670</v>
      </c>
      <c r="B673" s="22">
        <v>16</v>
      </c>
      <c r="C673" s="96">
        <v>43023</v>
      </c>
      <c r="D673" s="36" t="s">
        <v>13</v>
      </c>
      <c r="E673" s="23" t="str">
        <f t="shared" si="109"/>
        <v>PAN ZONES</v>
      </c>
      <c r="F673" s="23" t="str">
        <f t="shared" si="109"/>
        <v>NORTH HAVEN SC</v>
      </c>
      <c r="G673" s="71"/>
      <c r="H673" s="94">
        <f>VLOOKUP(E673,START_TIMES,2)</f>
        <v>0.41666666666666702</v>
      </c>
      <c r="I673" s="24" t="str">
        <f>VLOOKUP(E673,FallFields1,2)</f>
        <v>Stanley Quarter Park, New Britain</v>
      </c>
      <c r="J673" s="73"/>
      <c r="M673" s="5" t="s">
        <v>126</v>
      </c>
      <c r="N673" s="5" t="s">
        <v>125</v>
      </c>
    </row>
    <row r="674" spans="1:14" ht="12.75" customHeight="1" thickTop="1" thickBot="1" x14ac:dyDescent="0.4">
      <c r="A674" s="22">
        <v>671</v>
      </c>
      <c r="B674" s="22">
        <v>16</v>
      </c>
      <c r="C674" s="96">
        <v>43023</v>
      </c>
      <c r="D674" s="36" t="s">
        <v>13</v>
      </c>
      <c r="E674" s="23" t="str">
        <f t="shared" si="109"/>
        <v>HAMDEN UNITED</v>
      </c>
      <c r="F674" s="23" t="str">
        <f t="shared" si="109"/>
        <v>WILTON WOLVES</v>
      </c>
      <c r="G674" s="71"/>
      <c r="H674" s="94">
        <f>VLOOKUP(E674,START_TIMES,2)</f>
        <v>0.41666666666666702</v>
      </c>
      <c r="I674" s="24" t="str">
        <f>VLOOKUP(E674,FallFields1,2)</f>
        <v>Hamden MS, Hamden</v>
      </c>
      <c r="J674" s="73"/>
      <c r="M674" s="5" t="s">
        <v>122</v>
      </c>
      <c r="N674" s="5" t="s">
        <v>129</v>
      </c>
    </row>
    <row r="675" spans="1:14" ht="12.75" customHeight="1" thickTop="1" x14ac:dyDescent="0.35">
      <c r="A675" s="22">
        <v>672</v>
      </c>
      <c r="B675" s="22">
        <v>16</v>
      </c>
      <c r="C675" s="96">
        <v>43023</v>
      </c>
      <c r="D675" s="67" t="s">
        <v>13</v>
      </c>
      <c r="E675" s="23" t="str">
        <f t="shared" si="109"/>
        <v>STAMFORD CITY</v>
      </c>
      <c r="F675" s="23" t="str">
        <f t="shared" si="109"/>
        <v>WALLINGFORD MORELIA</v>
      </c>
      <c r="G675" s="71"/>
      <c r="H675" s="94">
        <f>VLOOKUP(E675,START_TIMES,2)</f>
        <v>0.41666666666666702</v>
      </c>
      <c r="I675" s="24" t="str">
        <f>VLOOKUP(E675,FallFields1,2)</f>
        <v>West Beach Fields, Stamford</v>
      </c>
      <c r="J675" s="73"/>
      <c r="M675" s="5" t="s">
        <v>127</v>
      </c>
      <c r="N675" s="5" t="s">
        <v>128</v>
      </c>
    </row>
    <row r="676" spans="1:14" ht="12.75" customHeight="1" thickBot="1" x14ac:dyDescent="0.4">
      <c r="A676" s="22">
        <v>673</v>
      </c>
      <c r="B676" s="22"/>
      <c r="C676" s="96"/>
      <c r="D676" s="25" t="s">
        <v>0</v>
      </c>
      <c r="E676" s="23"/>
      <c r="F676" s="23"/>
      <c r="G676" s="71"/>
      <c r="H676" s="94"/>
      <c r="I676" s="24"/>
      <c r="J676" s="73"/>
      <c r="M676" s="2"/>
      <c r="N676" s="2"/>
    </row>
    <row r="677" spans="1:14" ht="12.75" customHeight="1" thickTop="1" thickBot="1" x14ac:dyDescent="0.4">
      <c r="A677" s="22">
        <v>674</v>
      </c>
      <c r="B677" s="22">
        <v>16</v>
      </c>
      <c r="C677" s="96">
        <v>43023</v>
      </c>
      <c r="D677" s="27" t="s">
        <v>102</v>
      </c>
      <c r="E677" s="23" t="str">
        <f t="shared" ref="E677:F681" si="110">VLOOKUP(M677,Teams,2)</f>
        <v>CLUB NAPOLI 50</v>
      </c>
      <c r="F677" s="23" t="str">
        <f t="shared" si="110"/>
        <v xml:space="preserve">GLASTONBURY CELTIC </v>
      </c>
      <c r="G677" s="71"/>
      <c r="H677" s="94">
        <f>VLOOKUP(E677,START_TIMES,2)</f>
        <v>0.41666666666666702</v>
      </c>
      <c r="I677" s="24" t="str">
        <f>VLOOKUP(E677,FallFields1,2)</f>
        <v>North Farms Park, North Branford</v>
      </c>
      <c r="J677" s="73"/>
      <c r="M677" s="5" t="s">
        <v>131</v>
      </c>
      <c r="N677" s="5" t="s">
        <v>133</v>
      </c>
    </row>
    <row r="678" spans="1:14" s="127" customFormat="1" ht="12.75" customHeight="1" thickTop="1" thickBot="1" x14ac:dyDescent="0.4">
      <c r="A678" s="22">
        <v>675</v>
      </c>
      <c r="B678" s="22">
        <v>16</v>
      </c>
      <c r="C678" s="96">
        <v>43023</v>
      </c>
      <c r="D678" s="27" t="s">
        <v>102</v>
      </c>
      <c r="E678" s="23" t="str">
        <f t="shared" si="110"/>
        <v>GREENWICH GUNNERS 50</v>
      </c>
      <c r="F678" s="23" t="str">
        <f t="shared" si="110"/>
        <v>CHESHIRE AZZURRI 50</v>
      </c>
      <c r="G678" s="71"/>
      <c r="H678" s="94">
        <f>VLOOKUP(E678,START_TIMES,2)</f>
        <v>0.41666666666666702</v>
      </c>
      <c r="I678" s="24" t="str">
        <f>VLOOKUP(E678,FallFields1,2)</f>
        <v>tbd</v>
      </c>
      <c r="J678" s="73"/>
      <c r="K678" s="1"/>
      <c r="L678" s="1"/>
      <c r="M678" s="5" t="s">
        <v>134</v>
      </c>
      <c r="N678" s="5" t="s">
        <v>130</v>
      </c>
    </row>
    <row r="679" spans="1:14" ht="12.75" customHeight="1" thickTop="1" thickBot="1" x14ac:dyDescent="0.4">
      <c r="A679" s="22">
        <v>676</v>
      </c>
      <c r="B679" s="22">
        <v>16</v>
      </c>
      <c r="C679" s="96">
        <v>43023</v>
      </c>
      <c r="D679" s="27" t="s">
        <v>102</v>
      </c>
      <c r="E679" s="23" t="str">
        <f t="shared" si="110"/>
        <v>HARTFORD CAVALIERS</v>
      </c>
      <c r="F679" s="24" t="str">
        <f t="shared" si="110"/>
        <v>GUILFORD BLACK EAGLES</v>
      </c>
      <c r="G679" s="71"/>
      <c r="H679" s="94">
        <f>VLOOKUP(E679,START_TIMES,2)</f>
        <v>0.41666666666666702</v>
      </c>
      <c r="I679" s="24" t="str">
        <f>VLOOKUP(E679,FallFields1,2)</f>
        <v>Cronin Field, Hartford</v>
      </c>
      <c r="J679" s="73"/>
      <c r="M679" s="5" t="s">
        <v>138</v>
      </c>
      <c r="N679" s="5" t="s">
        <v>136</v>
      </c>
    </row>
    <row r="680" spans="1:14" ht="12.75" customHeight="1" thickTop="1" thickBot="1" x14ac:dyDescent="0.4">
      <c r="A680" s="22">
        <v>677</v>
      </c>
      <c r="B680" s="22">
        <v>16</v>
      </c>
      <c r="C680" s="96">
        <v>43023</v>
      </c>
      <c r="D680" s="27" t="s">
        <v>102</v>
      </c>
      <c r="E680" s="23" t="str">
        <f t="shared" si="110"/>
        <v>DARIEN BLUE WAVE</v>
      </c>
      <c r="F680" s="24" t="str">
        <f t="shared" si="110"/>
        <v>VASCO DA GAMA 50</v>
      </c>
      <c r="G680" s="71"/>
      <c r="H680" s="94">
        <f>VLOOKUP(E680,START_TIMES,2)</f>
        <v>0.375</v>
      </c>
      <c r="I680" s="24" t="str">
        <f>VLOOKUP(E680,FallFields1,2)</f>
        <v>Middlesex MS (Lower), Darien</v>
      </c>
      <c r="J680" s="73"/>
      <c r="M680" s="5" t="s">
        <v>132</v>
      </c>
      <c r="N680" s="5" t="s">
        <v>144</v>
      </c>
    </row>
    <row r="681" spans="1:14" ht="12.75" customHeight="1" thickTop="1" thickBot="1" x14ac:dyDescent="0.4">
      <c r="A681" s="22">
        <v>678</v>
      </c>
      <c r="B681" s="22">
        <v>16</v>
      </c>
      <c r="C681" s="96">
        <v>43023</v>
      </c>
      <c r="D681" s="27" t="s">
        <v>102</v>
      </c>
      <c r="E681" s="23" t="str">
        <f t="shared" si="110"/>
        <v>NEW BRITAIN FALCONS FC</v>
      </c>
      <c r="F681" s="24" t="str">
        <f t="shared" si="110"/>
        <v>POLONIA FALCON STARS FC</v>
      </c>
      <c r="G681" s="71"/>
      <c r="H681" s="94">
        <f>VLOOKUP(E681,START_TIMES,2)</f>
        <v>0.41666666666666702</v>
      </c>
      <c r="I681" s="24" t="str">
        <f>VLOOKUP(E681,FallFields1,2)</f>
        <v>Falcon Field, New Britain</v>
      </c>
      <c r="J681" s="73"/>
      <c r="M681" s="5" t="s">
        <v>141</v>
      </c>
      <c r="N681" s="5" t="s">
        <v>142</v>
      </c>
    </row>
    <row r="682" spans="1:14" ht="12.75" customHeight="1" thickTop="1" thickBot="1" x14ac:dyDescent="0.4">
      <c r="A682" s="22">
        <v>679</v>
      </c>
      <c r="B682" s="22"/>
      <c r="C682" s="96"/>
      <c r="D682" s="25" t="s">
        <v>0</v>
      </c>
      <c r="E682" s="23"/>
      <c r="F682" s="24"/>
      <c r="G682" s="71"/>
      <c r="H682" s="94"/>
      <c r="I682" s="24"/>
      <c r="J682" s="73"/>
      <c r="M682" s="2"/>
      <c r="N682" s="2"/>
    </row>
    <row r="683" spans="1:14" ht="12.75" customHeight="1" thickTop="1" thickBot="1" x14ac:dyDescent="0.4">
      <c r="A683" s="22">
        <v>680</v>
      </c>
      <c r="B683" s="22">
        <v>16</v>
      </c>
      <c r="C683" s="96">
        <v>43023</v>
      </c>
      <c r="D683" s="37" t="s">
        <v>103</v>
      </c>
      <c r="E683" s="23" t="str">
        <f t="shared" ref="E683:F687" si="111">VLOOKUP(M683,Teams,2)</f>
        <v>MOODUS SC</v>
      </c>
      <c r="F683" s="24" t="str">
        <f t="shared" si="111"/>
        <v>WEST HAVEN GRAYS</v>
      </c>
      <c r="G683" s="71"/>
      <c r="H683" s="94">
        <f>VLOOKUP(E683,START_TIMES,2)</f>
        <v>0.41666666666666702</v>
      </c>
      <c r="I683" s="24" t="str">
        <f>VLOOKUP(E683,FallFields1,2)</f>
        <v>Nathan Hale-Ray HS, Moodus</v>
      </c>
      <c r="J683" s="73"/>
      <c r="M683" s="5" t="s">
        <v>135</v>
      </c>
      <c r="N683" s="5" t="s">
        <v>145</v>
      </c>
    </row>
    <row r="684" spans="1:14" ht="12.75" customHeight="1" thickTop="1" thickBot="1" x14ac:dyDescent="0.4">
      <c r="A684" s="22">
        <v>681</v>
      </c>
      <c r="B684" s="22">
        <v>16</v>
      </c>
      <c r="C684" s="96">
        <v>43023</v>
      </c>
      <c r="D684" s="37" t="s">
        <v>103</v>
      </c>
      <c r="E684" s="23" t="str">
        <f t="shared" si="111"/>
        <v>EAST HAVEN SC</v>
      </c>
      <c r="F684" s="24" t="str">
        <f t="shared" si="111"/>
        <v>GREENWICH ARSENAL 50</v>
      </c>
      <c r="G684" s="71"/>
      <c r="H684" s="94">
        <f>VLOOKUP(E684,START_TIMES,2)</f>
        <v>0.41666666666666702</v>
      </c>
      <c r="I684" s="24" t="str">
        <f>VLOOKUP(E684,FallFields1,2)</f>
        <v>Moulthrop Field, East Haven</v>
      </c>
      <c r="J684" s="73"/>
      <c r="M684" s="5" t="s">
        <v>146</v>
      </c>
      <c r="N684" s="5" t="s">
        <v>148</v>
      </c>
    </row>
    <row r="685" spans="1:14" ht="12.75" customHeight="1" thickTop="1" thickBot="1" x14ac:dyDescent="0.4">
      <c r="A685" s="22">
        <v>682</v>
      </c>
      <c r="B685" s="22">
        <v>16</v>
      </c>
      <c r="C685" s="96">
        <v>43023</v>
      </c>
      <c r="D685" s="37" t="s">
        <v>103</v>
      </c>
      <c r="E685" s="23" t="str">
        <f t="shared" si="111"/>
        <v>SOUTHBURY BOOMERS</v>
      </c>
      <c r="F685" s="24" t="str">
        <f t="shared" si="111"/>
        <v>GREENWICH PUMAS LEGENDS</v>
      </c>
      <c r="G685" s="71"/>
      <c r="H685" s="94">
        <f>VLOOKUP(E685,START_TIMES,2)</f>
        <v>0.41666666666666702</v>
      </c>
      <c r="I685" s="24" t="str">
        <f>VLOOKUP(E685,FallFields1,2)</f>
        <v>Settlers Park, Southbury</v>
      </c>
      <c r="J685" s="73"/>
      <c r="M685" s="5" t="s">
        <v>140</v>
      </c>
      <c r="N685" s="5" t="s">
        <v>149</v>
      </c>
    </row>
    <row r="686" spans="1:14" ht="12.75" customHeight="1" thickTop="1" thickBot="1" x14ac:dyDescent="0.4">
      <c r="A686" s="22">
        <v>683</v>
      </c>
      <c r="B686" s="22">
        <v>16</v>
      </c>
      <c r="C686" s="96">
        <v>43023</v>
      </c>
      <c r="D686" s="37" t="s">
        <v>103</v>
      </c>
      <c r="E686" s="23" t="str">
        <f t="shared" si="111"/>
        <v>WATERBURY PONTES</v>
      </c>
      <c r="F686" s="24" t="str">
        <f t="shared" si="111"/>
        <v>NAUGATUCK RIVER RATS</v>
      </c>
      <c r="G686" s="71"/>
      <c r="H686" s="94">
        <f>VLOOKUP(E686,START_TIMES,2)</f>
        <v>0.41666666666666702</v>
      </c>
      <c r="I686" s="24" t="str">
        <f>VLOOKUP(E686,FallFields1,2)</f>
        <v>Pontelandolfo Club, Waterbury</v>
      </c>
      <c r="J686" s="73"/>
      <c r="M686" s="5" t="s">
        <v>143</v>
      </c>
      <c r="N686" s="5" t="s">
        <v>137</v>
      </c>
    </row>
    <row r="687" spans="1:14" ht="12.75" customHeight="1" thickTop="1" x14ac:dyDescent="0.35">
      <c r="A687" s="22">
        <v>684</v>
      </c>
      <c r="B687" s="22">
        <v>16</v>
      </c>
      <c r="C687" s="96">
        <v>43023</v>
      </c>
      <c r="D687" s="68" t="s">
        <v>103</v>
      </c>
      <c r="E687" s="23" t="str">
        <f t="shared" si="111"/>
        <v>NORTH BRANFORD LEGENDS</v>
      </c>
      <c r="F687" s="24" t="str">
        <f t="shared" si="111"/>
        <v>FARMINGTON WHITE OWLS</v>
      </c>
      <c r="G687" s="71"/>
      <c r="H687" s="94">
        <f>VLOOKUP(E687,START_TIMES,2)</f>
        <v>0.41666666666666702</v>
      </c>
      <c r="I687" s="24" t="str">
        <f>VLOOKUP(E687,FallFields1,2)</f>
        <v>Northford Park, North Branford</v>
      </c>
      <c r="J687" s="73"/>
      <c r="M687" s="5" t="s">
        <v>139</v>
      </c>
      <c r="N687" s="5" t="s">
        <v>147</v>
      </c>
    </row>
    <row r="688" spans="1:14" ht="12.75" customHeight="1" x14ac:dyDescent="0.35">
      <c r="A688" s="22">
        <v>685</v>
      </c>
      <c r="B688" s="22"/>
      <c r="C688" s="96"/>
      <c r="D688" s="25" t="s">
        <v>0</v>
      </c>
      <c r="E688" s="23"/>
      <c r="F688" s="24"/>
      <c r="G688" s="71"/>
      <c r="H688" s="94"/>
      <c r="I688" s="24"/>
      <c r="J688" s="73"/>
      <c r="M688" s="2"/>
      <c r="N688" s="2"/>
    </row>
    <row r="689" spans="1:14" ht="12.75" customHeight="1" thickBot="1" x14ac:dyDescent="0.4">
      <c r="A689" s="22">
        <v>686</v>
      </c>
      <c r="B689" s="22"/>
      <c r="C689" s="96"/>
      <c r="D689" s="28"/>
      <c r="E689" s="23"/>
      <c r="F689" s="24"/>
      <c r="G689" s="71"/>
      <c r="H689" s="94"/>
      <c r="I689" s="24"/>
      <c r="J689" s="73"/>
      <c r="M689" s="2"/>
      <c r="N689" s="2"/>
    </row>
    <row r="690" spans="1:14" ht="12.75" customHeight="1" thickTop="1" thickBot="1" x14ac:dyDescent="0.4">
      <c r="A690" s="22">
        <v>687</v>
      </c>
      <c r="B690" s="22">
        <v>17</v>
      </c>
      <c r="C690" s="96">
        <v>43030</v>
      </c>
      <c r="D690" s="32" t="s">
        <v>10</v>
      </c>
      <c r="E690" s="23" t="str">
        <f t="shared" ref="E690:F694" si="112">VLOOKUP(M690,Teams,2)</f>
        <v>SHELTON FC</v>
      </c>
      <c r="F690" s="24" t="str">
        <f t="shared" si="112"/>
        <v>CLINTON FC</v>
      </c>
      <c r="G690" s="71"/>
      <c r="H690" s="94">
        <f>VLOOKUP(E690,START_TIMES,2)</f>
        <v>0.33333333333333331</v>
      </c>
      <c r="I690" s="24" t="str">
        <f>VLOOKUP(E690,FallFields1,2)</f>
        <v>Nike Site, Shelton</v>
      </c>
      <c r="J690" s="73"/>
      <c r="M690" s="5" t="s">
        <v>95</v>
      </c>
      <c r="N690" s="5" t="s">
        <v>97</v>
      </c>
    </row>
    <row r="691" spans="1:14" ht="12.75" customHeight="1" thickTop="1" thickBot="1" x14ac:dyDescent="0.4">
      <c r="A691" s="22">
        <v>688</v>
      </c>
      <c r="B691" s="22">
        <v>17</v>
      </c>
      <c r="C691" s="96">
        <v>43030</v>
      </c>
      <c r="D691" s="32" t="s">
        <v>10</v>
      </c>
      <c r="E691" s="23" t="str">
        <f t="shared" si="112"/>
        <v>DANBURY UNITED 30</v>
      </c>
      <c r="F691" s="24" t="str">
        <f t="shared" si="112"/>
        <v>POLONEZ UNITED</v>
      </c>
      <c r="G691" s="71"/>
      <c r="H691" s="94">
        <f>VLOOKUP(E691,START_TIMES,2)</f>
        <v>0.375</v>
      </c>
      <c r="I691" s="24" t="str">
        <f>VLOOKUP(E691,FallFields1,2)</f>
        <v>Portuguese Cultural Center, Danbury</v>
      </c>
      <c r="J691" s="73"/>
      <c r="M691" s="5" t="s">
        <v>96</v>
      </c>
      <c r="N691" s="5" t="s">
        <v>100</v>
      </c>
    </row>
    <row r="692" spans="1:14" ht="12.75" customHeight="1" thickTop="1" thickBot="1" x14ac:dyDescent="0.4">
      <c r="A692" s="22">
        <v>689</v>
      </c>
      <c r="B692" s="22">
        <v>17</v>
      </c>
      <c r="C692" s="96">
        <v>43030</v>
      </c>
      <c r="D692" s="32" t="s">
        <v>10</v>
      </c>
      <c r="E692" s="23" t="str">
        <f t="shared" si="112"/>
        <v>GREENWICH ARSENAL 30</v>
      </c>
      <c r="F692" s="24" t="str">
        <f t="shared" si="112"/>
        <v>VASCO DA GAMA 30</v>
      </c>
      <c r="G692" s="71"/>
      <c r="H692" s="94">
        <f>VLOOKUP(E692,START_TIMES,2)</f>
        <v>0.41666666666666702</v>
      </c>
      <c r="I692" s="24" t="str">
        <f>VLOOKUP(E692,FallFields1,2)</f>
        <v>tbd</v>
      </c>
      <c r="J692" s="73"/>
      <c r="M692" s="5" t="s">
        <v>99</v>
      </c>
      <c r="N692" s="5" t="s">
        <v>101</v>
      </c>
    </row>
    <row r="693" spans="1:14" ht="12.75" customHeight="1" thickTop="1" thickBot="1" x14ac:dyDescent="0.4">
      <c r="A693" s="22">
        <v>690</v>
      </c>
      <c r="B693" s="22">
        <v>17</v>
      </c>
      <c r="C693" s="96">
        <v>43030</v>
      </c>
      <c r="D693" s="32" t="s">
        <v>10</v>
      </c>
      <c r="E693" s="23" t="str">
        <f t="shared" si="112"/>
        <v>NORTH BRANFORD 30</v>
      </c>
      <c r="F693" s="24" t="str">
        <f t="shared" si="112"/>
        <v>ECUACHAMOS FC</v>
      </c>
      <c r="G693" s="71"/>
      <c r="H693" s="94">
        <v>0.33333333333333331</v>
      </c>
      <c r="I693" s="24" t="str">
        <f>VLOOKUP(E693,FallFields1,2)</f>
        <v>Northford Park, North Branford</v>
      </c>
      <c r="J693" s="73"/>
      <c r="M693" s="5" t="s">
        <v>98</v>
      </c>
      <c r="N693" s="5" t="s">
        <v>93</v>
      </c>
    </row>
    <row r="694" spans="1:14" ht="12.75" customHeight="1" thickTop="1" thickBot="1" x14ac:dyDescent="0.4">
      <c r="A694" s="22">
        <v>691</v>
      </c>
      <c r="B694" s="22">
        <v>17</v>
      </c>
      <c r="C694" s="96">
        <v>43030</v>
      </c>
      <c r="D694" s="32" t="s">
        <v>10</v>
      </c>
      <c r="E694" s="23" t="str">
        <f t="shared" si="112"/>
        <v>NEWINGTON PORTUGUESE 30</v>
      </c>
      <c r="F694" s="24" t="str">
        <f t="shared" si="112"/>
        <v>MILFORD TUESDAY</v>
      </c>
      <c r="G694" s="71"/>
      <c r="H694" s="94">
        <v>0.33333333333333331</v>
      </c>
      <c r="I694" s="24" t="str">
        <f>VLOOKUP(E694,FallFields1,2)</f>
        <v>Martin Kellogg, Newington</v>
      </c>
      <c r="J694" s="73"/>
      <c r="M694" s="5" t="s">
        <v>92</v>
      </c>
      <c r="N694" s="5" t="s">
        <v>94</v>
      </c>
    </row>
    <row r="695" spans="1:14" ht="12.75" customHeight="1" thickTop="1" thickBot="1" x14ac:dyDescent="0.4">
      <c r="A695" s="22">
        <v>692</v>
      </c>
      <c r="B695" s="22"/>
      <c r="C695" s="96">
        <v>43030</v>
      </c>
      <c r="D695" s="28"/>
      <c r="E695" s="23"/>
      <c r="F695" s="24"/>
      <c r="G695" s="71"/>
      <c r="H695" s="94"/>
      <c r="I695" s="24"/>
      <c r="J695" s="73"/>
      <c r="M695" s="5"/>
      <c r="N695" s="5"/>
    </row>
    <row r="696" spans="1:14" ht="12.75" customHeight="1" thickTop="1" thickBot="1" x14ac:dyDescent="0.4">
      <c r="A696" s="22">
        <v>693</v>
      </c>
      <c r="B696" s="22">
        <v>17</v>
      </c>
      <c r="C696" s="96">
        <v>43030</v>
      </c>
      <c r="D696" s="33" t="s">
        <v>175</v>
      </c>
      <c r="E696" s="23" t="str">
        <f t="shared" ref="E696:F700" si="113">VLOOKUP(M696,Teams,2)</f>
        <v>STAMFORD FC</v>
      </c>
      <c r="F696" s="24" t="str">
        <f t="shared" si="113"/>
        <v>BYE</v>
      </c>
      <c r="G696" s="71"/>
      <c r="H696" s="94">
        <f>VLOOKUP(E696,START_TIMES,2)</f>
        <v>0.41666666666666702</v>
      </c>
      <c r="I696" s="24" t="str">
        <f>VLOOKUP(E696,FallFields1,2)</f>
        <v>West Beach Fields, Stamford</v>
      </c>
      <c r="J696" s="73"/>
      <c r="M696" s="5" t="s">
        <v>158</v>
      </c>
      <c r="N696" s="5" t="s">
        <v>150</v>
      </c>
    </row>
    <row r="697" spans="1:14" ht="12.75" customHeight="1" thickTop="1" thickBot="1" x14ac:dyDescent="0.4">
      <c r="A697" s="22">
        <v>694</v>
      </c>
      <c r="B697" s="22">
        <v>17</v>
      </c>
      <c r="C697" s="96">
        <v>43030</v>
      </c>
      <c r="D697" s="33" t="s">
        <v>175</v>
      </c>
      <c r="E697" s="23" t="str">
        <f t="shared" si="113"/>
        <v>CASEUS NEW HAVEN FC</v>
      </c>
      <c r="F697" s="24" t="str">
        <f t="shared" si="113"/>
        <v>NEWTOWN SALTY DOGS</v>
      </c>
      <c r="G697" s="71"/>
      <c r="H697" s="94">
        <f>VLOOKUP(E697,START_TIMES,2)</f>
        <v>0.33333333333333331</v>
      </c>
      <c r="I697" s="24" t="str">
        <f>VLOOKUP(E697,FallFields1,2)</f>
        <v>Strong Stadium, West Haven</v>
      </c>
      <c r="J697" s="73"/>
      <c r="M697" s="5" t="s">
        <v>151</v>
      </c>
      <c r="N697" s="5" t="s">
        <v>157</v>
      </c>
    </row>
    <row r="698" spans="1:14" ht="12.75" customHeight="1" thickTop="1" thickBot="1" x14ac:dyDescent="0.4">
      <c r="A698" s="22">
        <v>695</v>
      </c>
      <c r="B698" s="22">
        <v>17</v>
      </c>
      <c r="C698" s="96">
        <v>43030</v>
      </c>
      <c r="D698" s="33" t="s">
        <v>175</v>
      </c>
      <c r="E698" s="23" t="str">
        <f t="shared" si="113"/>
        <v>HENRY  REID FC 30</v>
      </c>
      <c r="F698" s="24" t="str">
        <f t="shared" si="113"/>
        <v>WATERTOWN GEEZERS</v>
      </c>
      <c r="G698" s="71"/>
      <c r="H698" s="94">
        <f>VLOOKUP(E698,START_TIMES,2)</f>
        <v>0.41666666666666702</v>
      </c>
      <c r="I698" s="24" t="str">
        <f>VLOOKUP(E698,FallFields1,2)</f>
        <v>Ludlowe HS, Fairfield</v>
      </c>
      <c r="J698" s="73"/>
      <c r="M698" s="5" t="s">
        <v>153</v>
      </c>
      <c r="N698" s="5" t="s">
        <v>159</v>
      </c>
    </row>
    <row r="699" spans="1:14" ht="12.75" customHeight="1" thickTop="1" thickBot="1" x14ac:dyDescent="0.4">
      <c r="A699" s="22">
        <v>696</v>
      </c>
      <c r="B699" s="22">
        <v>17</v>
      </c>
      <c r="C699" s="96">
        <v>43030</v>
      </c>
      <c r="D699" s="33" t="s">
        <v>175</v>
      </c>
      <c r="E699" s="23" t="str">
        <f t="shared" si="113"/>
        <v>NAUGATUCK FUSION</v>
      </c>
      <c r="F699" s="24" t="str">
        <f t="shared" si="113"/>
        <v>CLUB NAPOLI 30</v>
      </c>
      <c r="G699" s="71"/>
      <c r="H699" s="94">
        <v>0.33333333333333331</v>
      </c>
      <c r="I699" s="24" t="str">
        <f>VLOOKUP(E699,FallFields1,2)</f>
        <v>City Hill MS, Naugatuck</v>
      </c>
      <c r="J699" s="73"/>
      <c r="M699" s="5" t="s">
        <v>156</v>
      </c>
      <c r="N699" s="5" t="s">
        <v>152</v>
      </c>
    </row>
    <row r="700" spans="1:14" ht="12.75" customHeight="1" thickTop="1" thickBot="1" x14ac:dyDescent="0.4">
      <c r="A700" s="22">
        <v>697</v>
      </c>
      <c r="B700" s="22">
        <v>17</v>
      </c>
      <c r="C700" s="96">
        <v>43030</v>
      </c>
      <c r="D700" s="33" t="s">
        <v>175</v>
      </c>
      <c r="E700" s="23" t="str">
        <f t="shared" si="113"/>
        <v>MILFORD AMIGOS</v>
      </c>
      <c r="F700" s="24" t="str">
        <f t="shared" si="113"/>
        <v>LITCHFIELD COUNTY BLUES</v>
      </c>
      <c r="G700" s="71"/>
      <c r="H700" s="94">
        <f>VLOOKUP(E700,START_TIMES,2)</f>
        <v>0.33333333333333331</v>
      </c>
      <c r="I700" s="24" t="str">
        <f>VLOOKUP(E700,FallFields1,2)</f>
        <v>Pease Road, Woodbridge</v>
      </c>
      <c r="J700" s="73"/>
      <c r="M700" s="5" t="s">
        <v>155</v>
      </c>
      <c r="N700" s="5" t="s">
        <v>154</v>
      </c>
    </row>
    <row r="701" spans="1:14" ht="12.75" customHeight="1" thickTop="1" thickBot="1" x14ac:dyDescent="0.4">
      <c r="A701" s="22">
        <v>698</v>
      </c>
      <c r="B701" s="22"/>
      <c r="C701" s="96">
        <v>43030</v>
      </c>
      <c r="D701" s="28"/>
      <c r="E701" s="23"/>
      <c r="F701" s="24"/>
      <c r="G701" s="71"/>
      <c r="H701" s="94"/>
      <c r="I701" s="24"/>
      <c r="J701" s="73"/>
      <c r="M701" s="2"/>
      <c r="N701" s="2"/>
    </row>
    <row r="702" spans="1:14" ht="12.75" customHeight="1" thickTop="1" thickBot="1" x14ac:dyDescent="0.4">
      <c r="A702" s="22">
        <v>699</v>
      </c>
      <c r="B702" s="22">
        <v>17</v>
      </c>
      <c r="C702" s="96">
        <v>43030</v>
      </c>
      <c r="D702" s="34" t="s">
        <v>11</v>
      </c>
      <c r="E702" s="23" t="str">
        <f t="shared" ref="E702:F706" si="114">VLOOKUP(M702,Teams,2)</f>
        <v>WATERBURY ALBANIANS</v>
      </c>
      <c r="F702" s="24" t="str">
        <f t="shared" si="114"/>
        <v>CHESHIRE AZZURRI 40</v>
      </c>
      <c r="G702" s="71"/>
      <c r="H702" s="94">
        <f>VLOOKUP(E702,START_TIMES,2)</f>
        <v>0.375</v>
      </c>
      <c r="I702" s="24" t="str">
        <f>VLOOKUP(E702,FallFields1,2)</f>
        <v>Wilby HS, Waterbury</v>
      </c>
      <c r="J702" s="73"/>
      <c r="M702" s="5" t="s">
        <v>108</v>
      </c>
      <c r="N702" s="5" t="s">
        <v>160</v>
      </c>
    </row>
    <row r="703" spans="1:14" ht="12.75" customHeight="1" thickTop="1" thickBot="1" x14ac:dyDescent="0.4">
      <c r="A703" s="22">
        <v>700</v>
      </c>
      <c r="B703" s="22">
        <v>17</v>
      </c>
      <c r="C703" s="96">
        <v>43030</v>
      </c>
      <c r="D703" s="34" t="s">
        <v>11</v>
      </c>
      <c r="E703" s="23" t="str">
        <f t="shared" si="114"/>
        <v>DANBURY UNITED 40</v>
      </c>
      <c r="F703" s="24" t="str">
        <f t="shared" si="114"/>
        <v>VASCO DA GAMA 40</v>
      </c>
      <c r="G703" s="71"/>
      <c r="H703" s="94">
        <f>VLOOKUP(E703,START_TIMES,2)</f>
        <v>0.45833333333333331</v>
      </c>
      <c r="I703" s="24" t="str">
        <f>VLOOKUP(E703,FallFields1,2)</f>
        <v>Portuguese Cultural Center, Danbury</v>
      </c>
      <c r="J703" s="73"/>
      <c r="M703" s="5" t="s">
        <v>161</v>
      </c>
      <c r="N703" s="5" t="s">
        <v>107</v>
      </c>
    </row>
    <row r="704" spans="1:14" ht="12.75" customHeight="1" thickTop="1" thickBot="1" x14ac:dyDescent="0.4">
      <c r="A704" s="22">
        <v>701</v>
      </c>
      <c r="B704" s="22">
        <v>17</v>
      </c>
      <c r="C704" s="96">
        <v>43030</v>
      </c>
      <c r="D704" s="34" t="s">
        <v>11</v>
      </c>
      <c r="E704" s="23" t="str">
        <f t="shared" si="114"/>
        <v>GREENWICH PUMAS</v>
      </c>
      <c r="F704" s="24" t="str">
        <f t="shared" si="114"/>
        <v xml:space="preserve">WILTON WARRIORS </v>
      </c>
      <c r="G704" s="71"/>
      <c r="H704" s="94">
        <f>VLOOKUP(E704,START_TIMES,2)</f>
        <v>0.41666666666666702</v>
      </c>
      <c r="I704" s="24" t="str">
        <f>VLOOKUP(E704,FallFields1,2)</f>
        <v>tbd</v>
      </c>
      <c r="J704" s="73"/>
      <c r="M704" s="5" t="s">
        <v>163</v>
      </c>
      <c r="N704" s="5" t="s">
        <v>109</v>
      </c>
    </row>
    <row r="705" spans="1:14" ht="12.75" customHeight="1" thickTop="1" thickBot="1" x14ac:dyDescent="0.4">
      <c r="A705" s="22">
        <v>702</v>
      </c>
      <c r="B705" s="22">
        <v>17</v>
      </c>
      <c r="C705" s="96">
        <v>43030</v>
      </c>
      <c r="D705" s="34" t="s">
        <v>11</v>
      </c>
      <c r="E705" s="23" t="str">
        <f t="shared" si="114"/>
        <v>STORM FC</v>
      </c>
      <c r="F705" s="24" t="str">
        <f t="shared" si="114"/>
        <v>FAIRFIELD GAC</v>
      </c>
      <c r="G705" s="71"/>
      <c r="H705" s="94">
        <f>VLOOKUP(E705,START_TIMES,2)</f>
        <v>0.375</v>
      </c>
      <c r="I705" s="24" t="str">
        <f>VLOOKUP(E705,FallFields1,2)</f>
        <v>Wakeman Park, Westport</v>
      </c>
      <c r="J705" s="73"/>
      <c r="M705" s="5" t="s">
        <v>106</v>
      </c>
      <c r="N705" s="5" t="s">
        <v>162</v>
      </c>
    </row>
    <row r="706" spans="1:14" ht="12.75" customHeight="1" thickTop="1" thickBot="1" x14ac:dyDescent="0.4">
      <c r="A706" s="22">
        <v>703</v>
      </c>
      <c r="B706" s="22">
        <v>17</v>
      </c>
      <c r="C706" s="96">
        <v>43030</v>
      </c>
      <c r="D706" s="34" t="s">
        <v>11</v>
      </c>
      <c r="E706" s="23" t="str">
        <f t="shared" si="114"/>
        <v>RIDGEFIELD KICKS</v>
      </c>
      <c r="F706" s="24" t="str">
        <f t="shared" si="114"/>
        <v>NORWALK MARINERS</v>
      </c>
      <c r="G706" s="71"/>
      <c r="H706" s="94">
        <f>VLOOKUP(E706,START_TIMES,2)</f>
        <v>0.41666666666666702</v>
      </c>
      <c r="I706" s="24" t="str">
        <f>VLOOKUP(E706,FallFields1,2)</f>
        <v>Scotland Field, Ridgefield</v>
      </c>
      <c r="J706" s="73"/>
      <c r="M706" s="5" t="s">
        <v>105</v>
      </c>
      <c r="N706" s="5" t="s">
        <v>104</v>
      </c>
    </row>
    <row r="707" spans="1:14" ht="12.75" customHeight="1" thickTop="1" thickBot="1" x14ac:dyDescent="0.4">
      <c r="A707" s="22">
        <v>704</v>
      </c>
      <c r="B707" s="22"/>
      <c r="C707" s="96">
        <v>43030</v>
      </c>
      <c r="D707" s="28"/>
      <c r="E707" s="23"/>
      <c r="F707" s="24"/>
      <c r="G707" s="71"/>
      <c r="H707" s="94"/>
      <c r="I707" s="24"/>
      <c r="J707" s="73"/>
      <c r="M707" s="2"/>
      <c r="N707" s="2"/>
    </row>
    <row r="708" spans="1:14" ht="12.75" customHeight="1" thickTop="1" thickBot="1" x14ac:dyDescent="0.4">
      <c r="A708" s="22">
        <v>705</v>
      </c>
      <c r="B708" s="22">
        <v>17</v>
      </c>
      <c r="C708" s="96">
        <v>43030</v>
      </c>
      <c r="D708" s="35" t="s">
        <v>12</v>
      </c>
      <c r="E708" s="23" t="str">
        <f t="shared" ref="E708:F712" si="115">VLOOKUP(M708,Teams,2)</f>
        <v>SOUTHEAST ROVERS</v>
      </c>
      <c r="F708" s="24" t="str">
        <f t="shared" si="115"/>
        <v>DERBY QUITUS</v>
      </c>
      <c r="G708" s="71"/>
      <c r="H708" s="94">
        <f>VLOOKUP(E708,START_TIMES,2)</f>
        <v>0.41666666666666702</v>
      </c>
      <c r="I708" s="24" t="str">
        <f>VLOOKUP(E708,FallFields1,2)</f>
        <v>Spera Park, Waterford</v>
      </c>
      <c r="J708" s="73"/>
      <c r="M708" s="5" t="s">
        <v>118</v>
      </c>
      <c r="N708" s="5" t="s">
        <v>110</v>
      </c>
    </row>
    <row r="709" spans="1:14" ht="12.75" customHeight="1" thickTop="1" thickBot="1" x14ac:dyDescent="0.4">
      <c r="A709" s="22">
        <v>706</v>
      </c>
      <c r="B709" s="22">
        <v>17</v>
      </c>
      <c r="C709" s="96">
        <v>43030</v>
      </c>
      <c r="D709" s="35" t="s">
        <v>12</v>
      </c>
      <c r="E709" s="23" t="str">
        <f t="shared" si="115"/>
        <v>GREENWICH ARSENAL 40</v>
      </c>
      <c r="F709" s="24" t="str">
        <f t="shared" si="115"/>
        <v xml:space="preserve">NORWALK SPORT COLOMBIA </v>
      </c>
      <c r="G709" s="71"/>
      <c r="H709" s="94">
        <f>VLOOKUP(E709,START_TIMES,2)</f>
        <v>0.41666666666666702</v>
      </c>
      <c r="I709" s="24" t="str">
        <f>VLOOKUP(E709,FallFields1,2)</f>
        <v>tbd</v>
      </c>
      <c r="J709" s="73"/>
      <c r="M709" s="5" t="s">
        <v>111</v>
      </c>
      <c r="N709" s="5" t="s">
        <v>117</v>
      </c>
    </row>
    <row r="710" spans="1:14" ht="12.75" customHeight="1" thickTop="1" thickBot="1" x14ac:dyDescent="0.4">
      <c r="A710" s="22">
        <v>707</v>
      </c>
      <c r="B710" s="22">
        <v>17</v>
      </c>
      <c r="C710" s="96">
        <v>43030</v>
      </c>
      <c r="D710" s="35" t="s">
        <v>12</v>
      </c>
      <c r="E710" s="23" t="str">
        <f t="shared" si="115"/>
        <v>GUILFORD BELL CURVE</v>
      </c>
      <c r="F710" s="24" t="str">
        <f t="shared" si="115"/>
        <v>STAMFORD UNITED</v>
      </c>
      <c r="G710" s="71"/>
      <c r="H710" s="94">
        <v>0.33333333333333331</v>
      </c>
      <c r="I710" s="24" t="str">
        <f>VLOOKUP(E710,FallFields1,2)</f>
        <v>Calvin Leete School, Guilford</v>
      </c>
      <c r="J710" s="73"/>
      <c r="M710" s="5" t="s">
        <v>113</v>
      </c>
      <c r="N710" s="5" t="s">
        <v>119</v>
      </c>
    </row>
    <row r="711" spans="1:14" ht="12.75" customHeight="1" thickTop="1" thickBot="1" x14ac:dyDescent="0.4">
      <c r="A711" s="22">
        <v>708</v>
      </c>
      <c r="B711" s="22">
        <v>17</v>
      </c>
      <c r="C711" s="96">
        <v>43030</v>
      </c>
      <c r="D711" s="35" t="s">
        <v>12</v>
      </c>
      <c r="E711" s="23" t="str">
        <f t="shared" si="115"/>
        <v>NEWINGTON PORTUGUESE 40</v>
      </c>
      <c r="F711" s="24" t="str">
        <f t="shared" si="115"/>
        <v>GREENWICH GUNNERS 40</v>
      </c>
      <c r="G711" s="71"/>
      <c r="H711" s="94">
        <f>VLOOKUP(E711,START_TIMES,2)</f>
        <v>0.41666666666666702</v>
      </c>
      <c r="I711" s="24" t="str">
        <f>VLOOKUP(E711,FallFields1,2)</f>
        <v>Martin Kellogg, Newington</v>
      </c>
      <c r="J711" s="73"/>
      <c r="M711" s="5" t="s">
        <v>116</v>
      </c>
      <c r="N711" s="5" t="s">
        <v>112</v>
      </c>
    </row>
    <row r="712" spans="1:14" ht="12.75" customHeight="1" thickTop="1" thickBot="1" x14ac:dyDescent="0.4">
      <c r="A712" s="22">
        <v>709</v>
      </c>
      <c r="B712" s="22">
        <v>17</v>
      </c>
      <c r="C712" s="96">
        <v>43030</v>
      </c>
      <c r="D712" s="35" t="s">
        <v>12</v>
      </c>
      <c r="E712" s="23" t="str">
        <f t="shared" si="115"/>
        <v>NEW HAVEN AMERICANS</v>
      </c>
      <c r="F712" s="24" t="str">
        <f t="shared" si="115"/>
        <v xml:space="preserve">GUILFORD CELTIC </v>
      </c>
      <c r="G712" s="71"/>
      <c r="H712" s="94">
        <f>VLOOKUP(E712,START_TIMES,2)</f>
        <v>0.41666666666666702</v>
      </c>
      <c r="I712" s="24" t="str">
        <f>VLOOKUP(E712,FallFields1,2)</f>
        <v>Peck Place School, Orange</v>
      </c>
      <c r="J712" s="73"/>
      <c r="M712" s="5" t="s">
        <v>115</v>
      </c>
      <c r="N712" s="5" t="s">
        <v>114</v>
      </c>
    </row>
    <row r="713" spans="1:14" ht="12.75" customHeight="1" thickTop="1" thickBot="1" x14ac:dyDescent="0.4">
      <c r="A713" s="22">
        <v>710</v>
      </c>
      <c r="B713" s="22"/>
      <c r="C713" s="96">
        <v>43030</v>
      </c>
      <c r="D713" s="28"/>
      <c r="E713" s="23"/>
      <c r="F713" s="24"/>
      <c r="G713" s="71"/>
      <c r="H713" s="94"/>
      <c r="I713" s="24"/>
      <c r="J713" s="73"/>
      <c r="M713" s="5"/>
      <c r="N713" s="5"/>
    </row>
    <row r="714" spans="1:14" ht="12.75" customHeight="1" thickTop="1" thickBot="1" x14ac:dyDescent="0.4">
      <c r="A714" s="22">
        <v>711</v>
      </c>
      <c r="B714" s="22">
        <v>17</v>
      </c>
      <c r="C714" s="96">
        <v>43030</v>
      </c>
      <c r="D714" s="36" t="s">
        <v>13</v>
      </c>
      <c r="E714" s="23" t="str">
        <f t="shared" ref="E714:F718" si="116">VLOOKUP(M714,Teams,2)</f>
        <v>WALLINGFORD MORELIA</v>
      </c>
      <c r="F714" s="24" t="str">
        <f t="shared" si="116"/>
        <v xml:space="preserve">CHESHIRE UNITED </v>
      </c>
      <c r="G714" s="71"/>
      <c r="H714" s="94">
        <f>VLOOKUP(E714,START_TIMES,2)</f>
        <v>0.41666666666666702</v>
      </c>
      <c r="I714" s="24" t="str">
        <f>VLOOKUP(E714,FallFields1,2)</f>
        <v>Woodhouse Field, Wallingford</v>
      </c>
      <c r="J714" s="73"/>
      <c r="M714" s="5" t="s">
        <v>128</v>
      </c>
      <c r="N714" s="5" t="s">
        <v>120</v>
      </c>
    </row>
    <row r="715" spans="1:14" ht="12.75" customHeight="1" thickTop="1" thickBot="1" x14ac:dyDescent="0.4">
      <c r="A715" s="22">
        <v>712</v>
      </c>
      <c r="B715" s="22">
        <v>17</v>
      </c>
      <c r="C715" s="96">
        <v>43030</v>
      </c>
      <c r="D715" s="36" t="s">
        <v>13</v>
      </c>
      <c r="E715" s="23" t="str">
        <f t="shared" si="116"/>
        <v>ELI'S FC</v>
      </c>
      <c r="F715" s="24" t="str">
        <f t="shared" si="116"/>
        <v>STAMFORD CITY</v>
      </c>
      <c r="G715" s="71"/>
      <c r="H715" s="94">
        <f>VLOOKUP(E715,START_TIMES,2)</f>
        <v>0.41666666666666702</v>
      </c>
      <c r="I715" s="24" t="str">
        <f>VLOOKUP(E715,FallFields1,2)</f>
        <v>Platt Tech HS, Milford</v>
      </c>
      <c r="J715" s="73"/>
      <c r="M715" s="5" t="s">
        <v>121</v>
      </c>
      <c r="N715" s="5" t="s">
        <v>127</v>
      </c>
    </row>
    <row r="716" spans="1:14" ht="12.75" customHeight="1" thickTop="1" thickBot="1" x14ac:dyDescent="0.4">
      <c r="A716" s="22">
        <v>713</v>
      </c>
      <c r="B716" s="22">
        <v>17</v>
      </c>
      <c r="C716" s="96">
        <v>43030</v>
      </c>
      <c r="D716" s="36" t="s">
        <v>13</v>
      </c>
      <c r="E716" s="23" t="str">
        <f t="shared" si="116"/>
        <v>HENRY  REID FC 40</v>
      </c>
      <c r="F716" s="24" t="str">
        <f t="shared" si="116"/>
        <v>WILTON WOLVES</v>
      </c>
      <c r="G716" s="71"/>
      <c r="H716" s="94">
        <v>0.33333333333333331</v>
      </c>
      <c r="I716" s="24" t="str">
        <f>VLOOKUP(E716,FallFields1,2)</f>
        <v>Ludlowe HS, Fairfield</v>
      </c>
      <c r="J716" s="73"/>
      <c r="M716" s="5" t="s">
        <v>123</v>
      </c>
      <c r="N716" s="5" t="s">
        <v>129</v>
      </c>
    </row>
    <row r="717" spans="1:14" ht="12.75" customHeight="1" thickTop="1" thickBot="1" x14ac:dyDescent="0.4">
      <c r="A717" s="22">
        <v>714</v>
      </c>
      <c r="B717" s="22">
        <v>17</v>
      </c>
      <c r="C717" s="96">
        <v>43030</v>
      </c>
      <c r="D717" s="36" t="s">
        <v>13</v>
      </c>
      <c r="E717" s="23" t="str">
        <f t="shared" si="116"/>
        <v>PAN ZONES</v>
      </c>
      <c r="F717" s="24" t="str">
        <f t="shared" si="116"/>
        <v>HAMDEN UNITED</v>
      </c>
      <c r="G717" s="71"/>
      <c r="H717" s="94">
        <f>VLOOKUP(E717,START_TIMES,2)</f>
        <v>0.41666666666666702</v>
      </c>
      <c r="I717" s="24" t="str">
        <f>VLOOKUP(E717,FallFields1,2)</f>
        <v>Stanley Quarter Park, New Britain</v>
      </c>
      <c r="J717" s="73"/>
      <c r="M717" s="5" t="s">
        <v>126</v>
      </c>
      <c r="N717" s="5" t="s">
        <v>122</v>
      </c>
    </row>
    <row r="718" spans="1:14" ht="12.75" customHeight="1" thickTop="1" thickBot="1" x14ac:dyDescent="0.4">
      <c r="A718" s="22">
        <v>715</v>
      </c>
      <c r="B718" s="22">
        <v>17</v>
      </c>
      <c r="C718" s="96">
        <v>43030</v>
      </c>
      <c r="D718" s="36" t="s">
        <v>13</v>
      </c>
      <c r="E718" s="23" t="str">
        <f t="shared" si="116"/>
        <v>NORTH HAVEN SC</v>
      </c>
      <c r="F718" s="24" t="str">
        <f t="shared" si="116"/>
        <v>NORTH BRANFORD 40</v>
      </c>
      <c r="G718" s="71"/>
      <c r="H718" s="94">
        <f>VLOOKUP(E718,START_TIMES,2)</f>
        <v>0.41666666666666702</v>
      </c>
      <c r="I718" s="24" t="str">
        <f>VLOOKUP(E718,FallFields1,2)</f>
        <v>Ridge Road, North Haven</v>
      </c>
      <c r="J718" s="73"/>
      <c r="M718" s="5" t="s">
        <v>125</v>
      </c>
      <c r="N718" s="5" t="s">
        <v>124</v>
      </c>
    </row>
    <row r="719" spans="1:14" ht="12.75" customHeight="1" thickTop="1" thickBot="1" x14ac:dyDescent="0.4">
      <c r="A719" s="22">
        <v>716</v>
      </c>
      <c r="B719" s="22"/>
      <c r="C719" s="96">
        <v>43030</v>
      </c>
      <c r="D719" s="28"/>
      <c r="E719" s="23"/>
      <c r="F719" s="24"/>
      <c r="G719" s="71"/>
      <c r="H719" s="94"/>
      <c r="I719" s="24"/>
      <c r="J719" s="73"/>
      <c r="M719" s="2"/>
      <c r="N719" s="2"/>
    </row>
    <row r="720" spans="1:14" ht="12.75" customHeight="1" thickTop="1" thickBot="1" x14ac:dyDescent="0.4">
      <c r="A720" s="22">
        <v>717</v>
      </c>
      <c r="B720" s="22">
        <v>17</v>
      </c>
      <c r="C720" s="96">
        <v>43030</v>
      </c>
      <c r="D720" s="27" t="s">
        <v>102</v>
      </c>
      <c r="E720" s="23" t="str">
        <f t="shared" ref="E720:F724" si="117">VLOOKUP(M720,Teams,2)</f>
        <v>POLONIA FALCON STARS FC</v>
      </c>
      <c r="F720" s="24" t="str">
        <f t="shared" si="117"/>
        <v>CHESHIRE AZZURRI 50</v>
      </c>
      <c r="G720" s="71"/>
      <c r="H720" s="94">
        <f>VLOOKUP(E720,START_TIMES,2)</f>
        <v>0.41666666666666702</v>
      </c>
      <c r="I720" s="24" t="str">
        <f>VLOOKUP(E720,FallFields1,2)</f>
        <v>Falcon Field, New Britain</v>
      </c>
      <c r="J720" s="73"/>
      <c r="M720" s="5" t="s">
        <v>142</v>
      </c>
      <c r="N720" s="5" t="s">
        <v>130</v>
      </c>
    </row>
    <row r="721" spans="1:14" ht="12.75" customHeight="1" thickTop="1" thickBot="1" x14ac:dyDescent="0.4">
      <c r="A721" s="22">
        <v>718</v>
      </c>
      <c r="B721" s="22">
        <v>17</v>
      </c>
      <c r="C721" s="96">
        <v>43030</v>
      </c>
      <c r="D721" s="27" t="s">
        <v>102</v>
      </c>
      <c r="E721" s="23" t="str">
        <f t="shared" si="117"/>
        <v>CLUB NAPOLI 50</v>
      </c>
      <c r="F721" s="24" t="str">
        <f t="shared" si="117"/>
        <v>NEW BRITAIN FALCONS FC</v>
      </c>
      <c r="G721" s="71"/>
      <c r="H721" s="94">
        <f>VLOOKUP(E721,START_TIMES,2)</f>
        <v>0.41666666666666702</v>
      </c>
      <c r="I721" s="24" t="str">
        <f>VLOOKUP(E721,FallFields1,2)</f>
        <v>North Farms Park, North Branford</v>
      </c>
      <c r="J721" s="73"/>
      <c r="M721" s="5" t="s">
        <v>131</v>
      </c>
      <c r="N721" s="5" t="s">
        <v>141</v>
      </c>
    </row>
    <row r="722" spans="1:14" ht="12.75" customHeight="1" thickTop="1" thickBot="1" x14ac:dyDescent="0.4">
      <c r="A722" s="22">
        <v>719</v>
      </c>
      <c r="B722" s="22">
        <v>17</v>
      </c>
      <c r="C722" s="96">
        <v>43030</v>
      </c>
      <c r="D722" s="27" t="s">
        <v>102</v>
      </c>
      <c r="E722" s="23" t="str">
        <f t="shared" si="117"/>
        <v xml:space="preserve">GLASTONBURY CELTIC </v>
      </c>
      <c r="F722" s="24" t="str">
        <f t="shared" si="117"/>
        <v>VASCO DA GAMA 50</v>
      </c>
      <c r="G722" s="71"/>
      <c r="H722" s="94">
        <f>VLOOKUP(E722,START_TIMES,2)</f>
        <v>0.41666666666666702</v>
      </c>
      <c r="I722" s="24" t="str">
        <f>VLOOKUP(E722,FallFields1,2)</f>
        <v>Irish American Club, Glastonbury</v>
      </c>
      <c r="J722" s="73"/>
      <c r="M722" s="5" t="s">
        <v>133</v>
      </c>
      <c r="N722" s="5" t="s">
        <v>144</v>
      </c>
    </row>
    <row r="723" spans="1:14" ht="12.75" customHeight="1" thickTop="1" thickBot="1" x14ac:dyDescent="0.4">
      <c r="A723" s="22">
        <v>720</v>
      </c>
      <c r="B723" s="22">
        <v>17</v>
      </c>
      <c r="C723" s="96">
        <v>43030</v>
      </c>
      <c r="D723" s="27" t="s">
        <v>102</v>
      </c>
      <c r="E723" s="23" t="str">
        <f t="shared" si="117"/>
        <v>HARTFORD CAVALIERS</v>
      </c>
      <c r="F723" s="24" t="str">
        <f t="shared" si="117"/>
        <v>DARIEN BLUE WAVE</v>
      </c>
      <c r="G723" s="71"/>
      <c r="H723" s="94">
        <f>VLOOKUP(E723,START_TIMES,2)</f>
        <v>0.41666666666666702</v>
      </c>
      <c r="I723" s="24" t="str">
        <f>VLOOKUP(E723,FallFields1,2)</f>
        <v>Cronin Field, Hartford</v>
      </c>
      <c r="J723" s="73"/>
      <c r="M723" s="5" t="s">
        <v>138</v>
      </c>
      <c r="N723" s="5" t="s">
        <v>132</v>
      </c>
    </row>
    <row r="724" spans="1:14" ht="12.75" customHeight="1" thickTop="1" thickBot="1" x14ac:dyDescent="0.4">
      <c r="A724" s="22">
        <v>721</v>
      </c>
      <c r="B724" s="22">
        <v>17</v>
      </c>
      <c r="C724" s="96">
        <v>43030</v>
      </c>
      <c r="D724" s="27" t="s">
        <v>102</v>
      </c>
      <c r="E724" s="23" t="str">
        <f t="shared" si="117"/>
        <v>GUILFORD BLACK EAGLES</v>
      </c>
      <c r="F724" s="24" t="str">
        <f t="shared" si="117"/>
        <v>GREENWICH GUNNERS 50</v>
      </c>
      <c r="G724" s="71"/>
      <c r="H724" s="94">
        <f>VLOOKUP(E724,START_TIMES,2)</f>
        <v>0.41666666666666702</v>
      </c>
      <c r="I724" s="24" t="str">
        <f>VLOOKUP(E724,FallFields1,2)</f>
        <v>Calvin Leete School, Guilford</v>
      </c>
      <c r="J724" s="73"/>
      <c r="M724" s="5" t="s">
        <v>136</v>
      </c>
      <c r="N724" s="5" t="s">
        <v>134</v>
      </c>
    </row>
    <row r="725" spans="1:14" ht="12.75" customHeight="1" thickTop="1" thickBot="1" x14ac:dyDescent="0.4">
      <c r="A725" s="22">
        <v>722</v>
      </c>
      <c r="B725" s="22"/>
      <c r="C725" s="96">
        <v>43030</v>
      </c>
      <c r="D725" s="28"/>
      <c r="E725" s="23"/>
      <c r="F725" s="24"/>
      <c r="G725" s="71"/>
      <c r="H725" s="94"/>
      <c r="I725" s="24"/>
      <c r="J725" s="73"/>
      <c r="M725" s="2"/>
      <c r="N725" s="2"/>
    </row>
    <row r="726" spans="1:14" ht="12.75" customHeight="1" thickTop="1" thickBot="1" x14ac:dyDescent="0.4">
      <c r="A726" s="22">
        <v>723</v>
      </c>
      <c r="B726" s="22">
        <v>17</v>
      </c>
      <c r="C726" s="96">
        <v>43030</v>
      </c>
      <c r="D726" s="37" t="s">
        <v>103</v>
      </c>
      <c r="E726" s="23" t="str">
        <f t="shared" ref="E726:F730" si="118">VLOOKUP(M726,Teams,2)</f>
        <v>WATERBURY PONTES</v>
      </c>
      <c r="F726" s="24" t="str">
        <f t="shared" si="118"/>
        <v>EAST HAVEN SC</v>
      </c>
      <c r="G726" s="71"/>
      <c r="H726" s="94">
        <f>VLOOKUP(E726,START_TIMES,2)</f>
        <v>0.41666666666666702</v>
      </c>
      <c r="I726" s="24" t="str">
        <f>VLOOKUP(E726,FallFields1,2)</f>
        <v>Pontelandolfo Club, Waterbury</v>
      </c>
      <c r="J726" s="73"/>
      <c r="M726" s="5" t="s">
        <v>143</v>
      </c>
      <c r="N726" s="5" t="s">
        <v>146</v>
      </c>
    </row>
    <row r="727" spans="1:14" ht="12.75" customHeight="1" thickTop="1" thickBot="1" x14ac:dyDescent="0.4">
      <c r="A727" s="22">
        <v>724</v>
      </c>
      <c r="B727" s="22">
        <v>17</v>
      </c>
      <c r="C727" s="96">
        <v>43030</v>
      </c>
      <c r="D727" s="37" t="s">
        <v>103</v>
      </c>
      <c r="E727" s="23" t="str">
        <f t="shared" si="118"/>
        <v>FARMINGTON WHITE OWLS</v>
      </c>
      <c r="F727" s="24" t="str">
        <f t="shared" si="118"/>
        <v>SOUTHBURY BOOMERS</v>
      </c>
      <c r="G727" s="71"/>
      <c r="H727" s="94">
        <f>VLOOKUP(E727,START_TIMES,2)</f>
        <v>0.41666666666666702</v>
      </c>
      <c r="I727" s="24" t="str">
        <f>VLOOKUP(E727,FallFields1,2)</f>
        <v>Tunxis Mead #9, Farmington</v>
      </c>
      <c r="J727" s="73"/>
      <c r="M727" s="5" t="s">
        <v>147</v>
      </c>
      <c r="N727" s="5" t="s">
        <v>140</v>
      </c>
    </row>
    <row r="728" spans="1:14" ht="12.75" customHeight="1" thickTop="1" thickBot="1" x14ac:dyDescent="0.4">
      <c r="A728" s="22">
        <v>725</v>
      </c>
      <c r="B728" s="22">
        <v>17</v>
      </c>
      <c r="C728" s="96">
        <v>43030</v>
      </c>
      <c r="D728" s="37" t="s">
        <v>103</v>
      </c>
      <c r="E728" s="23" t="str">
        <f t="shared" si="118"/>
        <v>GREENWICH PUMAS LEGENDS</v>
      </c>
      <c r="F728" s="24" t="str">
        <f t="shared" si="118"/>
        <v>WEST HAVEN GRAYS</v>
      </c>
      <c r="G728" s="71"/>
      <c r="H728" s="94">
        <f>VLOOKUP(E728,START_TIMES,2)</f>
        <v>0.41666666666666702</v>
      </c>
      <c r="I728" s="24" t="str">
        <f>VLOOKUP(E728,FallFields1,2)</f>
        <v>tbd</v>
      </c>
      <c r="J728" s="73"/>
      <c r="M728" s="5" t="s">
        <v>149</v>
      </c>
      <c r="N728" s="5" t="s">
        <v>145</v>
      </c>
    </row>
    <row r="729" spans="1:14" ht="12.75" customHeight="1" thickTop="1" thickBot="1" x14ac:dyDescent="0.4">
      <c r="A729" s="22">
        <v>726</v>
      </c>
      <c r="B729" s="22">
        <v>17</v>
      </c>
      <c r="C729" s="96">
        <v>43030</v>
      </c>
      <c r="D729" s="37" t="s">
        <v>103</v>
      </c>
      <c r="E729" s="23" t="str">
        <f t="shared" si="118"/>
        <v>NORTH BRANFORD LEGENDS</v>
      </c>
      <c r="F729" s="24" t="str">
        <f t="shared" si="118"/>
        <v>GREENWICH ARSENAL 50</v>
      </c>
      <c r="G729" s="71"/>
      <c r="H729" s="94">
        <f>VLOOKUP(E729,START_TIMES,2)</f>
        <v>0.41666666666666702</v>
      </c>
      <c r="I729" s="24" t="str">
        <f>VLOOKUP(E729,FallFields1,2)</f>
        <v>Northford Park, North Branford</v>
      </c>
      <c r="J729" s="73"/>
      <c r="M729" s="5" t="s">
        <v>139</v>
      </c>
      <c r="N729" s="5" t="s">
        <v>148</v>
      </c>
    </row>
    <row r="730" spans="1:14" ht="12.75" customHeight="1" thickTop="1" thickBot="1" x14ac:dyDescent="0.4">
      <c r="A730" s="22">
        <v>727</v>
      </c>
      <c r="B730" s="22">
        <v>17</v>
      </c>
      <c r="C730" s="96">
        <v>43030</v>
      </c>
      <c r="D730" s="37" t="s">
        <v>103</v>
      </c>
      <c r="E730" s="23" t="str">
        <f t="shared" si="118"/>
        <v>NAUGATUCK RIVER RATS</v>
      </c>
      <c r="F730" s="24" t="str">
        <f t="shared" si="118"/>
        <v>MOODUS SC</v>
      </c>
      <c r="G730" s="71"/>
      <c r="H730" s="94">
        <f>VLOOKUP(E730,START_TIMES,2)</f>
        <v>0.41666666666666702</v>
      </c>
      <c r="I730" s="24" t="str">
        <f>VLOOKUP(E730,FallFields1,2)</f>
        <v>City Hill MS, Naugatuck</v>
      </c>
      <c r="J730" s="73"/>
      <c r="M730" s="5" t="s">
        <v>137</v>
      </c>
      <c r="N730" s="5" t="s">
        <v>135</v>
      </c>
    </row>
    <row r="731" spans="1:14" ht="12.75" customHeight="1" thickTop="1" thickBot="1" x14ac:dyDescent="0.4">
      <c r="A731" s="22">
        <v>728</v>
      </c>
      <c r="B731" s="22"/>
      <c r="C731" s="96"/>
      <c r="D731" s="28"/>
      <c r="E731" s="23"/>
      <c r="F731" s="24"/>
      <c r="G731" s="71"/>
      <c r="H731" s="94"/>
      <c r="I731" s="24"/>
      <c r="J731" s="73"/>
      <c r="M731" s="2"/>
      <c r="N731" s="2"/>
    </row>
    <row r="732" spans="1:14" ht="12.75" customHeight="1" thickTop="1" thickBot="1" x14ac:dyDescent="0.4">
      <c r="A732" s="22">
        <v>729</v>
      </c>
      <c r="B732" s="22">
        <v>18</v>
      </c>
      <c r="C732" s="96">
        <v>43037</v>
      </c>
      <c r="D732" s="32" t="s">
        <v>10</v>
      </c>
      <c r="E732" s="23" t="str">
        <f t="shared" ref="E732:F736" si="119">VLOOKUP(M732,Teams,2)</f>
        <v>CLINTON FC</v>
      </c>
      <c r="F732" s="24" t="str">
        <f t="shared" si="119"/>
        <v>GREENWICH ARSENAL 30</v>
      </c>
      <c r="G732" s="71"/>
      <c r="H732" s="94">
        <f>VLOOKUP(E732,START_TIMES,2)</f>
        <v>0.41666666666666702</v>
      </c>
      <c r="I732" s="24" t="str">
        <f>VLOOKUP(E732,FallFields1,2)</f>
        <v>Indian River Sports Complex, Clinton</v>
      </c>
      <c r="J732" s="73"/>
      <c r="M732" s="5" t="s">
        <v>97</v>
      </c>
      <c r="N732" s="5" t="s">
        <v>99</v>
      </c>
    </row>
    <row r="733" spans="1:14" ht="12.75" customHeight="1" thickTop="1" thickBot="1" x14ac:dyDescent="0.4">
      <c r="A733" s="22">
        <v>730</v>
      </c>
      <c r="B733" s="22">
        <v>18</v>
      </c>
      <c r="C733" s="96">
        <v>43037</v>
      </c>
      <c r="D733" s="32" t="s">
        <v>10</v>
      </c>
      <c r="E733" s="23" t="str">
        <f t="shared" si="119"/>
        <v>POLONEZ UNITED</v>
      </c>
      <c r="F733" s="24" t="str">
        <f t="shared" si="119"/>
        <v>MILFORD TUESDAY</v>
      </c>
      <c r="G733" s="71"/>
      <c r="H733" s="94">
        <f>VLOOKUP(E733,START_TIMES,2)</f>
        <v>0.375</v>
      </c>
      <c r="I733" s="24" t="str">
        <f>VLOOKUP(E733,FallFields1,2)</f>
        <v>Cromwell MS, Cromwell</v>
      </c>
      <c r="J733" s="73"/>
      <c r="M733" s="5" t="s">
        <v>100</v>
      </c>
      <c r="N733" s="5" t="s">
        <v>94</v>
      </c>
    </row>
    <row r="734" spans="1:14" ht="12.75" customHeight="1" thickTop="1" thickBot="1" x14ac:dyDescent="0.4">
      <c r="A734" s="22">
        <v>731</v>
      </c>
      <c r="B734" s="22">
        <v>18</v>
      </c>
      <c r="C734" s="96">
        <v>43037</v>
      </c>
      <c r="D734" s="32" t="s">
        <v>10</v>
      </c>
      <c r="E734" s="23" t="str">
        <f t="shared" si="119"/>
        <v>ECUACHAMOS FC</v>
      </c>
      <c r="F734" s="24" t="str">
        <f t="shared" si="119"/>
        <v>SHELTON FC</v>
      </c>
      <c r="G734" s="71"/>
      <c r="H734" s="94">
        <v>0.33333333333333331</v>
      </c>
      <c r="I734" s="24" t="str">
        <f>VLOOKUP(E734,FallFields1,2)</f>
        <v>Witek Park, Derby</v>
      </c>
      <c r="J734" s="73"/>
      <c r="M734" s="5" t="s">
        <v>93</v>
      </c>
      <c r="N734" s="5" t="s">
        <v>95</v>
      </c>
    </row>
    <row r="735" spans="1:14" ht="12.75" customHeight="1" thickTop="1" thickBot="1" x14ac:dyDescent="0.4">
      <c r="A735" s="22">
        <v>732</v>
      </c>
      <c r="B735" s="22">
        <v>18</v>
      </c>
      <c r="C735" s="96">
        <v>43037</v>
      </c>
      <c r="D735" s="32" t="s">
        <v>10</v>
      </c>
      <c r="E735" s="23" t="str">
        <f t="shared" si="119"/>
        <v>VASCO DA GAMA 30</v>
      </c>
      <c r="F735" s="24" t="str">
        <f t="shared" si="119"/>
        <v>NORTH BRANFORD 30</v>
      </c>
      <c r="G735" s="71"/>
      <c r="H735" s="94">
        <f>VLOOKUP(E735,START_TIMES,2)</f>
        <v>0.33333333333333331</v>
      </c>
      <c r="I735" s="24" t="str">
        <f>VLOOKUP(E735,FallFields1,2)</f>
        <v>Wakeman Park, Westport</v>
      </c>
      <c r="J735" s="73"/>
      <c r="M735" s="5" t="s">
        <v>101</v>
      </c>
      <c r="N735" s="5" t="s">
        <v>98</v>
      </c>
    </row>
    <row r="736" spans="1:14" ht="12.75" customHeight="1" thickTop="1" thickBot="1" x14ac:dyDescent="0.4">
      <c r="A736" s="22">
        <v>733</v>
      </c>
      <c r="B736" s="22">
        <v>18</v>
      </c>
      <c r="C736" s="96">
        <v>43037</v>
      </c>
      <c r="D736" s="32" t="s">
        <v>10</v>
      </c>
      <c r="E736" s="23" t="str">
        <f t="shared" si="119"/>
        <v>NEWINGTON PORTUGUESE 30</v>
      </c>
      <c r="F736" s="24" t="str">
        <f t="shared" si="119"/>
        <v>DANBURY UNITED 30</v>
      </c>
      <c r="G736" s="71"/>
      <c r="H736" s="94">
        <f>VLOOKUP(E736,START_TIMES,2)</f>
        <v>0.41666666666666702</v>
      </c>
      <c r="I736" s="24" t="str">
        <f>VLOOKUP(E736,FallFields1,2)</f>
        <v>Martin Kellogg, Newington</v>
      </c>
      <c r="J736" s="73"/>
      <c r="M736" s="5" t="s">
        <v>92</v>
      </c>
      <c r="N736" s="5" t="s">
        <v>96</v>
      </c>
    </row>
    <row r="737" spans="1:14" ht="12.75" customHeight="1" thickTop="1" thickBot="1" x14ac:dyDescent="0.4">
      <c r="A737" s="22">
        <v>734</v>
      </c>
      <c r="B737" s="22" t="s">
        <v>0</v>
      </c>
      <c r="C737" s="96"/>
      <c r="D737" s="28" t="s">
        <v>0</v>
      </c>
      <c r="E737" s="23"/>
      <c r="F737" s="24"/>
      <c r="G737" s="71"/>
      <c r="H737" s="94"/>
      <c r="I737" s="24"/>
      <c r="J737" s="73"/>
      <c r="M737" s="2"/>
      <c r="N737" s="2"/>
    </row>
    <row r="738" spans="1:14" ht="12.75" customHeight="1" thickTop="1" thickBot="1" x14ac:dyDescent="0.4">
      <c r="A738" s="22">
        <v>735</v>
      </c>
      <c r="B738" s="22">
        <v>18</v>
      </c>
      <c r="C738" s="96">
        <v>43037</v>
      </c>
      <c r="D738" s="33" t="s">
        <v>175</v>
      </c>
      <c r="E738" s="23" t="str">
        <f t="shared" ref="E738:F742" si="120">VLOOKUP(M738,Teams,2)</f>
        <v>BYE</v>
      </c>
      <c r="F738" s="24" t="str">
        <f t="shared" si="120"/>
        <v>HENRY  REID FC 30</v>
      </c>
      <c r="G738" s="71"/>
      <c r="H738" s="94">
        <f>VLOOKUP(E738,START_TIMES,2)</f>
        <v>0.41666666666666669</v>
      </c>
      <c r="I738" s="24" t="e">
        <f>VLOOKUP(E738,FallFields1,2)</f>
        <v>#N/A</v>
      </c>
      <c r="J738" s="73"/>
      <c r="M738" s="5" t="s">
        <v>150</v>
      </c>
      <c r="N738" s="5" t="s">
        <v>153</v>
      </c>
    </row>
    <row r="739" spans="1:14" ht="12.75" customHeight="1" thickTop="1" thickBot="1" x14ac:dyDescent="0.4">
      <c r="A739" s="22">
        <v>736</v>
      </c>
      <c r="B739" s="22">
        <v>18</v>
      </c>
      <c r="C739" s="96">
        <v>43037</v>
      </c>
      <c r="D739" s="33" t="s">
        <v>175</v>
      </c>
      <c r="E739" s="23" t="str">
        <f t="shared" si="120"/>
        <v>LITCHFIELD COUNTY BLUES</v>
      </c>
      <c r="F739" s="24" t="str">
        <f t="shared" si="120"/>
        <v>NEWTOWN SALTY DOGS</v>
      </c>
      <c r="G739" s="71"/>
      <c r="H739" s="94">
        <f>VLOOKUP(E739,START_TIMES,2)</f>
        <v>0.41666666666666702</v>
      </c>
      <c r="I739" s="24" t="str">
        <f>VLOOKUP(E739,FallFields1,2)</f>
        <v>Whittlesey Harrison, Morris</v>
      </c>
      <c r="J739" s="73"/>
      <c r="M739" s="5" t="s">
        <v>154</v>
      </c>
      <c r="N739" s="5" t="s">
        <v>157</v>
      </c>
    </row>
    <row r="740" spans="1:14" ht="12.75" customHeight="1" thickTop="1" thickBot="1" x14ac:dyDescent="0.4">
      <c r="A740" s="22">
        <v>737</v>
      </c>
      <c r="B740" s="22">
        <v>18</v>
      </c>
      <c r="C740" s="96">
        <v>43037</v>
      </c>
      <c r="D740" s="33" t="s">
        <v>175</v>
      </c>
      <c r="E740" s="23" t="str">
        <f t="shared" si="120"/>
        <v>CLUB NAPOLI 30</v>
      </c>
      <c r="F740" s="24" t="str">
        <f t="shared" si="120"/>
        <v>STAMFORD FC</v>
      </c>
      <c r="G740" s="71"/>
      <c r="H740" s="94">
        <f>VLOOKUP(E740,START_TIMES,2)</f>
        <v>0.41666666666666702</v>
      </c>
      <c r="I740" s="24" t="str">
        <f>VLOOKUP(E740,FallFields1,2)</f>
        <v>Quinnipiac Park, Cheshire</v>
      </c>
      <c r="J740" s="73"/>
      <c r="M740" s="5" t="s">
        <v>152</v>
      </c>
      <c r="N740" s="5" t="s">
        <v>158</v>
      </c>
    </row>
    <row r="741" spans="1:14" ht="12.75" customHeight="1" thickTop="1" thickBot="1" x14ac:dyDescent="0.4">
      <c r="A741" s="22">
        <v>738</v>
      </c>
      <c r="B741" s="22">
        <v>18</v>
      </c>
      <c r="C741" s="96">
        <v>43037</v>
      </c>
      <c r="D741" s="33" t="s">
        <v>175</v>
      </c>
      <c r="E741" s="23" t="str">
        <f t="shared" si="120"/>
        <v>WATERTOWN GEEZERS</v>
      </c>
      <c r="F741" s="24" t="str">
        <f t="shared" si="120"/>
        <v>NAUGATUCK FUSION</v>
      </c>
      <c r="G741" s="71"/>
      <c r="H741" s="94">
        <f>VLOOKUP(E741,START_TIMES,2)</f>
        <v>0.41666666666666702</v>
      </c>
      <c r="I741" s="24" t="str">
        <f>VLOOKUP(E741,FallFields1,2)</f>
        <v>Swift School, Watertown</v>
      </c>
      <c r="J741" s="73"/>
      <c r="M741" s="5" t="s">
        <v>159</v>
      </c>
      <c r="N741" s="5" t="s">
        <v>156</v>
      </c>
    </row>
    <row r="742" spans="1:14" ht="12.75" customHeight="1" thickTop="1" thickBot="1" x14ac:dyDescent="0.4">
      <c r="A742" s="22">
        <v>739</v>
      </c>
      <c r="B742" s="22">
        <v>18</v>
      </c>
      <c r="C742" s="96">
        <v>43037</v>
      </c>
      <c r="D742" s="33" t="s">
        <v>175</v>
      </c>
      <c r="E742" s="23" t="str">
        <f t="shared" si="120"/>
        <v>MILFORD AMIGOS</v>
      </c>
      <c r="F742" s="24" t="str">
        <f t="shared" si="120"/>
        <v>CASEUS NEW HAVEN FC</v>
      </c>
      <c r="G742" s="71"/>
      <c r="H742" s="94">
        <f>VLOOKUP(E742,START_TIMES,2)</f>
        <v>0.33333333333333331</v>
      </c>
      <c r="I742" s="24" t="str">
        <f>VLOOKUP(E742,FallFields1,2)</f>
        <v>Pease Road, Woodbridge</v>
      </c>
      <c r="J742" s="73"/>
      <c r="M742" s="5" t="s">
        <v>155</v>
      </c>
      <c r="N742" s="5" t="s">
        <v>151</v>
      </c>
    </row>
    <row r="743" spans="1:14" ht="12.75" customHeight="1" thickTop="1" thickBot="1" x14ac:dyDescent="0.4">
      <c r="A743" s="22">
        <v>740</v>
      </c>
      <c r="B743" s="22" t="s">
        <v>0</v>
      </c>
      <c r="C743" s="96"/>
      <c r="D743" s="28" t="s">
        <v>0</v>
      </c>
      <c r="E743" s="23"/>
      <c r="F743" s="24"/>
      <c r="G743" s="71"/>
      <c r="H743" s="94"/>
      <c r="I743" s="24"/>
      <c r="J743" s="73"/>
      <c r="M743" s="2"/>
      <c r="N743" s="2"/>
    </row>
    <row r="744" spans="1:14" ht="12.75" customHeight="1" thickTop="1" thickBot="1" x14ac:dyDescent="0.4">
      <c r="A744" s="22">
        <v>741</v>
      </c>
      <c r="B744" s="22">
        <v>18</v>
      </c>
      <c r="C744" s="96">
        <v>43037</v>
      </c>
      <c r="D744" s="34" t="s">
        <v>11</v>
      </c>
      <c r="E744" s="23" t="str">
        <f t="shared" ref="E744:F748" si="121">VLOOKUP(M744,Teams,2)</f>
        <v>GREENWICH PUMAS</v>
      </c>
      <c r="F744" s="24" t="str">
        <f t="shared" si="121"/>
        <v>CHESHIRE AZZURRI 40</v>
      </c>
      <c r="G744" s="71"/>
      <c r="H744" s="94">
        <f>VLOOKUP(E744,START_TIMES,2)</f>
        <v>0.41666666666666702</v>
      </c>
      <c r="I744" s="24" t="str">
        <f>VLOOKUP(E744,FallFields1,2)</f>
        <v>tbd</v>
      </c>
      <c r="J744" s="73"/>
      <c r="M744" s="5" t="s">
        <v>163</v>
      </c>
      <c r="N744" s="5" t="s">
        <v>160</v>
      </c>
    </row>
    <row r="745" spans="1:14" ht="12.75" customHeight="1" thickTop="1" thickBot="1" x14ac:dyDescent="0.4">
      <c r="A745" s="22">
        <v>742</v>
      </c>
      <c r="B745" s="22">
        <v>18</v>
      </c>
      <c r="C745" s="96">
        <v>43037</v>
      </c>
      <c r="D745" s="34" t="s">
        <v>11</v>
      </c>
      <c r="E745" s="23" t="str">
        <f t="shared" si="121"/>
        <v>VASCO DA GAMA 40</v>
      </c>
      <c r="F745" s="24" t="str">
        <f t="shared" si="121"/>
        <v>NORWALK MARINERS</v>
      </c>
      <c r="G745" s="71"/>
      <c r="H745" s="94">
        <f>VLOOKUP(E745,START_TIMES,2)</f>
        <v>0.41666666666666702</v>
      </c>
      <c r="I745" s="24" t="str">
        <f>VLOOKUP(E745,FallFields1,2)</f>
        <v>Veterans Memorial Park, Bridgeport</v>
      </c>
      <c r="J745" s="73"/>
      <c r="M745" s="5" t="s">
        <v>107</v>
      </c>
      <c r="N745" s="5" t="s">
        <v>104</v>
      </c>
    </row>
    <row r="746" spans="1:14" ht="12.75" customHeight="1" thickTop="1" thickBot="1" x14ac:dyDescent="0.4">
      <c r="A746" s="22">
        <v>743</v>
      </c>
      <c r="B746" s="22">
        <v>18</v>
      </c>
      <c r="C746" s="96">
        <v>43037</v>
      </c>
      <c r="D746" s="34" t="s">
        <v>11</v>
      </c>
      <c r="E746" s="23" t="str">
        <f t="shared" si="121"/>
        <v>FAIRFIELD GAC</v>
      </c>
      <c r="F746" s="24" t="str">
        <f t="shared" si="121"/>
        <v>WATERBURY ALBANIANS</v>
      </c>
      <c r="G746" s="71"/>
      <c r="H746" s="94">
        <f>VLOOKUP(E746,START_TIMES,2)</f>
        <v>0.41666666666666702</v>
      </c>
      <c r="I746" s="24" t="str">
        <f>VLOOKUP(E746,FallFields1,2)</f>
        <v>Ludlowe HS, Fairfield</v>
      </c>
      <c r="J746" s="73"/>
      <c r="M746" s="5" t="s">
        <v>162</v>
      </c>
      <c r="N746" s="5" t="s">
        <v>108</v>
      </c>
    </row>
    <row r="747" spans="1:14" ht="12.75" customHeight="1" thickTop="1" thickBot="1" x14ac:dyDescent="0.4">
      <c r="A747" s="22">
        <v>744</v>
      </c>
      <c r="B747" s="22">
        <v>18</v>
      </c>
      <c r="C747" s="96">
        <v>43037</v>
      </c>
      <c r="D747" s="34" t="s">
        <v>11</v>
      </c>
      <c r="E747" s="23" t="str">
        <f t="shared" si="121"/>
        <v xml:space="preserve">WILTON WARRIORS </v>
      </c>
      <c r="F747" s="24" t="str">
        <f t="shared" si="121"/>
        <v>STORM FC</v>
      </c>
      <c r="G747" s="71"/>
      <c r="H747" s="94">
        <f>VLOOKUP(E747,START_TIMES,2)</f>
        <v>0.41666666666666702</v>
      </c>
      <c r="I747" s="24" t="str">
        <f>VLOOKUP(E747,FallFields1,2)</f>
        <v>Lilly Field, Wilton</v>
      </c>
      <c r="J747" s="73"/>
      <c r="M747" s="5" t="s">
        <v>109</v>
      </c>
      <c r="N747" s="5" t="s">
        <v>106</v>
      </c>
    </row>
    <row r="748" spans="1:14" ht="12.75" customHeight="1" thickTop="1" thickBot="1" x14ac:dyDescent="0.4">
      <c r="A748" s="22">
        <v>745</v>
      </c>
      <c r="B748" s="22">
        <v>18</v>
      </c>
      <c r="C748" s="96">
        <v>43037</v>
      </c>
      <c r="D748" s="34" t="s">
        <v>11</v>
      </c>
      <c r="E748" s="23" t="str">
        <f t="shared" si="121"/>
        <v>RIDGEFIELD KICKS</v>
      </c>
      <c r="F748" s="24" t="str">
        <f t="shared" si="121"/>
        <v>DANBURY UNITED 40</v>
      </c>
      <c r="G748" s="71"/>
      <c r="H748" s="94">
        <f>VLOOKUP(E748,START_TIMES,2)</f>
        <v>0.41666666666666702</v>
      </c>
      <c r="I748" s="24" t="str">
        <f>VLOOKUP(E748,FallFields1,2)</f>
        <v>Scotland Field, Ridgefield</v>
      </c>
      <c r="J748" s="73"/>
      <c r="M748" s="5" t="s">
        <v>105</v>
      </c>
      <c r="N748" s="5" t="s">
        <v>161</v>
      </c>
    </row>
    <row r="749" spans="1:14" ht="12.75" customHeight="1" thickTop="1" thickBot="1" x14ac:dyDescent="0.4">
      <c r="A749" s="22">
        <v>746</v>
      </c>
      <c r="B749" s="22" t="s">
        <v>0</v>
      </c>
      <c r="C749" s="96"/>
      <c r="D749" s="28" t="s">
        <v>0</v>
      </c>
      <c r="E749" s="23"/>
      <c r="F749" s="24"/>
      <c r="G749" s="71"/>
      <c r="H749" s="94"/>
      <c r="I749" s="24"/>
      <c r="J749" s="73"/>
      <c r="M749" s="2"/>
      <c r="N749" s="2"/>
    </row>
    <row r="750" spans="1:14" ht="12.75" customHeight="1" thickTop="1" thickBot="1" x14ac:dyDescent="0.4">
      <c r="A750" s="22">
        <v>747</v>
      </c>
      <c r="B750" s="22">
        <v>18</v>
      </c>
      <c r="C750" s="96">
        <v>43037</v>
      </c>
      <c r="D750" s="35" t="s">
        <v>12</v>
      </c>
      <c r="E750" s="23" t="str">
        <f t="shared" ref="E750:F754" si="122">VLOOKUP(M750,Teams,2)</f>
        <v>DERBY QUITUS</v>
      </c>
      <c r="F750" s="24" t="str">
        <f t="shared" si="122"/>
        <v>GUILFORD BELL CURVE</v>
      </c>
      <c r="G750" s="71"/>
      <c r="H750" s="94">
        <f>VLOOKUP(E750,START_TIMES,2)</f>
        <v>0.41666666666666702</v>
      </c>
      <c r="I750" s="24" t="str">
        <f>VLOOKUP(E750,FallFields1,2)</f>
        <v>Witek Park, Derby</v>
      </c>
      <c r="J750" s="73"/>
      <c r="M750" s="5" t="s">
        <v>110</v>
      </c>
      <c r="N750" s="5" t="s">
        <v>113</v>
      </c>
    </row>
    <row r="751" spans="1:14" ht="12.75" customHeight="1" thickTop="1" thickBot="1" x14ac:dyDescent="0.4">
      <c r="A751" s="22">
        <v>748</v>
      </c>
      <c r="B751" s="22">
        <v>18</v>
      </c>
      <c r="C751" s="96">
        <v>43037</v>
      </c>
      <c r="D751" s="35" t="s">
        <v>12</v>
      </c>
      <c r="E751" s="23" t="str">
        <f t="shared" si="122"/>
        <v xml:space="preserve">NORWALK SPORT COLOMBIA </v>
      </c>
      <c r="F751" s="24" t="str">
        <f t="shared" si="122"/>
        <v xml:space="preserve">GUILFORD CELTIC </v>
      </c>
      <c r="G751" s="71"/>
      <c r="H751" s="94">
        <f>VLOOKUP(E751,START_TIMES,2)</f>
        <v>0.41666666666666702</v>
      </c>
      <c r="I751" s="24" t="str">
        <f>VLOOKUP(E751,FallFields1,2)</f>
        <v>Nathan Hale MS, Norwalk</v>
      </c>
      <c r="J751" s="73"/>
      <c r="M751" s="5" t="s">
        <v>117</v>
      </c>
      <c r="N751" s="5" t="s">
        <v>114</v>
      </c>
    </row>
    <row r="752" spans="1:14" ht="12.75" customHeight="1" thickTop="1" thickBot="1" x14ac:dyDescent="0.4">
      <c r="A752" s="22">
        <v>749</v>
      </c>
      <c r="B752" s="22">
        <v>18</v>
      </c>
      <c r="C752" s="96">
        <v>43037</v>
      </c>
      <c r="D752" s="35" t="s">
        <v>12</v>
      </c>
      <c r="E752" s="23" t="str">
        <f t="shared" si="122"/>
        <v>GREENWICH GUNNERS 40</v>
      </c>
      <c r="F752" s="24" t="str">
        <f t="shared" si="122"/>
        <v>SOUTHEAST ROVERS</v>
      </c>
      <c r="G752" s="71"/>
      <c r="H752" s="94">
        <f>VLOOKUP(E752,START_TIMES,2)</f>
        <v>0.41666666666666702</v>
      </c>
      <c r="I752" s="24" t="str">
        <f>VLOOKUP(E752,FallFields1,2)</f>
        <v>tbd</v>
      </c>
      <c r="J752" s="73"/>
      <c r="M752" s="5" t="s">
        <v>112</v>
      </c>
      <c r="N752" s="5" t="s">
        <v>118</v>
      </c>
    </row>
    <row r="753" spans="1:14" ht="12.75" customHeight="1" thickTop="1" thickBot="1" x14ac:dyDescent="0.4">
      <c r="A753" s="22">
        <v>750</v>
      </c>
      <c r="B753" s="22">
        <v>18</v>
      </c>
      <c r="C753" s="96">
        <v>43037</v>
      </c>
      <c r="D753" s="35" t="s">
        <v>12</v>
      </c>
      <c r="E753" s="23" t="str">
        <f t="shared" si="122"/>
        <v>STAMFORD UNITED</v>
      </c>
      <c r="F753" s="24" t="str">
        <f t="shared" si="122"/>
        <v>NEWINGTON PORTUGUESE 40</v>
      </c>
      <c r="G753" s="71"/>
      <c r="H753" s="94">
        <f>VLOOKUP(E753,START_TIMES,2)</f>
        <v>0.41666666666666702</v>
      </c>
      <c r="I753" s="24" t="str">
        <f>VLOOKUP(E753,FallFields1,2)</f>
        <v>West Beach Fields, Stamford</v>
      </c>
      <c r="J753" s="73"/>
      <c r="M753" s="5" t="s">
        <v>119</v>
      </c>
      <c r="N753" s="5" t="s">
        <v>116</v>
      </c>
    </row>
    <row r="754" spans="1:14" ht="12.75" customHeight="1" thickTop="1" thickBot="1" x14ac:dyDescent="0.4">
      <c r="A754" s="22">
        <v>751</v>
      </c>
      <c r="B754" s="22">
        <v>18</v>
      </c>
      <c r="C754" s="96">
        <v>43037</v>
      </c>
      <c r="D754" s="35" t="s">
        <v>12</v>
      </c>
      <c r="E754" s="23" t="str">
        <f t="shared" si="122"/>
        <v>GREENWICH ARSENAL 40</v>
      </c>
      <c r="F754" s="24" t="str">
        <f t="shared" si="122"/>
        <v>NEW HAVEN AMERICANS</v>
      </c>
      <c r="G754" s="71"/>
      <c r="H754" s="94">
        <f>VLOOKUP(E754,START_TIMES,2)</f>
        <v>0.41666666666666702</v>
      </c>
      <c r="I754" s="24" t="str">
        <f>VLOOKUP(E754,FallFields1,2)</f>
        <v>tbd</v>
      </c>
      <c r="J754" s="73"/>
      <c r="M754" s="5" t="s">
        <v>111</v>
      </c>
      <c r="N754" s="5" t="s">
        <v>115</v>
      </c>
    </row>
    <row r="755" spans="1:14" ht="12.75" customHeight="1" thickTop="1" thickBot="1" x14ac:dyDescent="0.4">
      <c r="A755" s="22">
        <v>752</v>
      </c>
      <c r="B755" s="22" t="s">
        <v>0</v>
      </c>
      <c r="C755" s="96"/>
      <c r="D755" s="28"/>
      <c r="E755" s="23"/>
      <c r="F755" s="24"/>
      <c r="G755" s="71"/>
      <c r="H755" s="94"/>
      <c r="I755" s="24"/>
      <c r="J755" s="73"/>
      <c r="M755" s="2"/>
      <c r="N755" s="2"/>
    </row>
    <row r="756" spans="1:14" ht="12.75" customHeight="1" thickTop="1" thickBot="1" x14ac:dyDescent="0.4">
      <c r="A756" s="22">
        <v>753</v>
      </c>
      <c r="B756" s="22">
        <v>18</v>
      </c>
      <c r="C756" s="96">
        <v>43037</v>
      </c>
      <c r="D756" s="36" t="s">
        <v>13</v>
      </c>
      <c r="E756" s="23" t="str">
        <f t="shared" ref="E756:F760" si="123">VLOOKUP(M756,Teams,2)</f>
        <v xml:space="preserve">CHESHIRE UNITED </v>
      </c>
      <c r="F756" s="24" t="str">
        <f t="shared" si="123"/>
        <v>HENRY  REID FC 40</v>
      </c>
      <c r="G756" s="71"/>
      <c r="H756" s="94">
        <v>0.33333333333333331</v>
      </c>
      <c r="I756" s="24" t="str">
        <f>VLOOKUP(E756,FallFields1,2)</f>
        <v>Quinnipiac Park, Cheshire</v>
      </c>
      <c r="J756" s="73"/>
      <c r="M756" s="5" t="s">
        <v>120</v>
      </c>
      <c r="N756" s="5" t="s">
        <v>123</v>
      </c>
    </row>
    <row r="757" spans="1:14" ht="12.75" customHeight="1" thickTop="1" thickBot="1" x14ac:dyDescent="0.4">
      <c r="A757" s="22">
        <v>754</v>
      </c>
      <c r="B757" s="22">
        <v>18</v>
      </c>
      <c r="C757" s="96">
        <v>43037</v>
      </c>
      <c r="D757" s="36" t="s">
        <v>13</v>
      </c>
      <c r="E757" s="23" t="str">
        <f t="shared" si="123"/>
        <v>STAMFORD CITY</v>
      </c>
      <c r="F757" s="24" t="str">
        <f t="shared" si="123"/>
        <v>NORTH BRANFORD 40</v>
      </c>
      <c r="G757" s="71"/>
      <c r="H757" s="94">
        <v>0.33333333333333331</v>
      </c>
      <c r="I757" s="24" t="str">
        <f>VLOOKUP(E757,FallFields1,2)</f>
        <v>West Beach Fields, Stamford</v>
      </c>
      <c r="J757" s="73"/>
      <c r="M757" s="5" t="s">
        <v>127</v>
      </c>
      <c r="N757" s="5" t="s">
        <v>124</v>
      </c>
    </row>
    <row r="758" spans="1:14" ht="12.75" customHeight="1" thickTop="1" thickBot="1" x14ac:dyDescent="0.4">
      <c r="A758" s="22">
        <v>755</v>
      </c>
      <c r="B758" s="22">
        <v>18</v>
      </c>
      <c r="C758" s="96">
        <v>43037</v>
      </c>
      <c r="D758" s="36" t="s">
        <v>13</v>
      </c>
      <c r="E758" s="23" t="str">
        <f t="shared" si="123"/>
        <v>HAMDEN UNITED</v>
      </c>
      <c r="F758" s="24" t="str">
        <f t="shared" si="123"/>
        <v>WALLINGFORD MORELIA</v>
      </c>
      <c r="G758" s="71"/>
      <c r="H758" s="94">
        <f>VLOOKUP(E758,START_TIMES,2)</f>
        <v>0.41666666666666702</v>
      </c>
      <c r="I758" s="24" t="str">
        <f>VLOOKUP(E758,FallFields1,2)</f>
        <v>Hamden MS, Hamden</v>
      </c>
      <c r="J758" s="73"/>
      <c r="M758" s="5" t="s">
        <v>122</v>
      </c>
      <c r="N758" s="5" t="s">
        <v>128</v>
      </c>
    </row>
    <row r="759" spans="1:14" ht="12.75" customHeight="1" thickTop="1" thickBot="1" x14ac:dyDescent="0.4">
      <c r="A759" s="22">
        <v>756</v>
      </c>
      <c r="B759" s="22">
        <v>18</v>
      </c>
      <c r="C759" s="96">
        <v>43037</v>
      </c>
      <c r="D759" s="36" t="s">
        <v>13</v>
      </c>
      <c r="E759" s="23" t="str">
        <f t="shared" si="123"/>
        <v>WILTON WOLVES</v>
      </c>
      <c r="F759" s="24" t="str">
        <f t="shared" si="123"/>
        <v>PAN ZONES</v>
      </c>
      <c r="G759" s="71"/>
      <c r="H759" s="94">
        <f>VLOOKUP(E759,START_TIMES,2)</f>
        <v>0.41666666666666702</v>
      </c>
      <c r="I759" s="24" t="str">
        <f>VLOOKUP(E759,FallFields1,2)</f>
        <v>Middlebrook School, Wilton</v>
      </c>
      <c r="J759" s="73"/>
      <c r="M759" s="5" t="s">
        <v>129</v>
      </c>
      <c r="N759" s="5" t="s">
        <v>126</v>
      </c>
    </row>
    <row r="760" spans="1:14" ht="12.75" customHeight="1" thickTop="1" thickBot="1" x14ac:dyDescent="0.4">
      <c r="A760" s="22">
        <v>757</v>
      </c>
      <c r="B760" s="22">
        <v>18</v>
      </c>
      <c r="C760" s="96">
        <v>43037</v>
      </c>
      <c r="D760" s="36" t="s">
        <v>13</v>
      </c>
      <c r="E760" s="23" t="str">
        <f t="shared" si="123"/>
        <v>NORTH HAVEN SC</v>
      </c>
      <c r="F760" s="24" t="str">
        <f t="shared" si="123"/>
        <v>ELI'S FC</v>
      </c>
      <c r="G760" s="71"/>
      <c r="H760" s="94">
        <f>VLOOKUP(E760,START_TIMES,2)</f>
        <v>0.41666666666666702</v>
      </c>
      <c r="I760" s="24" t="str">
        <f>VLOOKUP(E760,FallFields1,2)</f>
        <v>Ridge Road, North Haven</v>
      </c>
      <c r="J760" s="73"/>
      <c r="M760" s="5" t="s">
        <v>125</v>
      </c>
      <c r="N760" s="5" t="s">
        <v>121</v>
      </c>
    </row>
    <row r="761" spans="1:14" ht="12.75" customHeight="1" thickTop="1" thickBot="1" x14ac:dyDescent="0.4">
      <c r="A761" s="22">
        <v>758</v>
      </c>
      <c r="B761" s="22" t="s">
        <v>0</v>
      </c>
      <c r="C761" s="96"/>
      <c r="D761" s="28"/>
      <c r="E761" s="23"/>
      <c r="F761" s="24"/>
      <c r="G761" s="71"/>
      <c r="H761" s="94"/>
      <c r="I761" s="24"/>
      <c r="J761" s="73"/>
      <c r="M761" s="2"/>
      <c r="N761" s="2"/>
    </row>
    <row r="762" spans="1:14" ht="12.75" customHeight="1" thickTop="1" thickBot="1" x14ac:dyDescent="0.4">
      <c r="A762" s="22">
        <v>759</v>
      </c>
      <c r="B762" s="22">
        <v>18</v>
      </c>
      <c r="C762" s="96">
        <v>43037</v>
      </c>
      <c r="D762" s="27" t="s">
        <v>102</v>
      </c>
      <c r="E762" s="23" t="str">
        <f t="shared" ref="E762:F766" si="124">VLOOKUP(M762,Teams,2)</f>
        <v xml:space="preserve">GLASTONBURY CELTIC </v>
      </c>
      <c r="F762" s="24" t="str">
        <f t="shared" si="124"/>
        <v>CHESHIRE AZZURRI 50</v>
      </c>
      <c r="G762" s="71"/>
      <c r="H762" s="94">
        <f>VLOOKUP(E762,START_TIMES,2)</f>
        <v>0.41666666666666702</v>
      </c>
      <c r="I762" s="24" t="str">
        <f>VLOOKUP(E762,FallFields1,2)</f>
        <v>Irish American Club, Glastonbury</v>
      </c>
      <c r="J762" s="73"/>
      <c r="M762" s="5" t="s">
        <v>133</v>
      </c>
      <c r="N762" s="5" t="s">
        <v>130</v>
      </c>
    </row>
    <row r="763" spans="1:14" ht="12.75" customHeight="1" thickTop="1" thickBot="1" x14ac:dyDescent="0.4">
      <c r="A763" s="22">
        <v>760</v>
      </c>
      <c r="B763" s="22">
        <v>18</v>
      </c>
      <c r="C763" s="96">
        <v>43037</v>
      </c>
      <c r="D763" s="27" t="s">
        <v>102</v>
      </c>
      <c r="E763" s="23" t="str">
        <f t="shared" si="124"/>
        <v>NEW BRITAIN FALCONS FC</v>
      </c>
      <c r="F763" s="24" t="str">
        <f t="shared" si="124"/>
        <v>GREENWICH GUNNERS 50</v>
      </c>
      <c r="G763" s="71"/>
      <c r="H763" s="94">
        <f>VLOOKUP(E763,START_TIMES,2)</f>
        <v>0.41666666666666702</v>
      </c>
      <c r="I763" s="24" t="str">
        <f>VLOOKUP(E763,FallFields1,2)</f>
        <v>Falcon Field, New Britain</v>
      </c>
      <c r="J763" s="73"/>
      <c r="M763" s="5" t="s">
        <v>141</v>
      </c>
      <c r="N763" s="5" t="s">
        <v>134</v>
      </c>
    </row>
    <row r="764" spans="1:14" ht="12.75" customHeight="1" thickTop="1" thickBot="1" x14ac:dyDescent="0.4">
      <c r="A764" s="22">
        <v>761</v>
      </c>
      <c r="B764" s="22">
        <v>18</v>
      </c>
      <c r="C764" s="96">
        <v>43037</v>
      </c>
      <c r="D764" s="27" t="s">
        <v>102</v>
      </c>
      <c r="E764" s="23" t="str">
        <f t="shared" si="124"/>
        <v>DARIEN BLUE WAVE</v>
      </c>
      <c r="F764" s="24" t="str">
        <f t="shared" si="124"/>
        <v>POLONIA FALCON STARS FC</v>
      </c>
      <c r="G764" s="71"/>
      <c r="H764" s="94">
        <f>VLOOKUP(E764,START_TIMES,2)</f>
        <v>0.375</v>
      </c>
      <c r="I764" s="24" t="str">
        <f>VLOOKUP(E764,FallFields1,2)</f>
        <v>Middlesex MS (Lower), Darien</v>
      </c>
      <c r="J764" s="73"/>
      <c r="M764" s="5" t="s">
        <v>132</v>
      </c>
      <c r="N764" s="5" t="s">
        <v>142</v>
      </c>
    </row>
    <row r="765" spans="1:14" ht="12.75" customHeight="1" thickTop="1" thickBot="1" x14ac:dyDescent="0.4">
      <c r="A765" s="22">
        <v>762</v>
      </c>
      <c r="B765" s="22">
        <v>18</v>
      </c>
      <c r="C765" s="96">
        <v>43037</v>
      </c>
      <c r="D765" s="27" t="s">
        <v>102</v>
      </c>
      <c r="E765" s="23" t="str">
        <f t="shared" si="124"/>
        <v>VASCO DA GAMA 50</v>
      </c>
      <c r="F765" s="24" t="str">
        <f t="shared" si="124"/>
        <v>HARTFORD CAVALIERS</v>
      </c>
      <c r="G765" s="71"/>
      <c r="H765" s="94">
        <f>VLOOKUP(E765,START_TIMES,2)</f>
        <v>0.41666666666666702</v>
      </c>
      <c r="I765" s="24" t="str">
        <f>VLOOKUP(E765,FallFields1,2)</f>
        <v>Veterans Memorial Park, Bridgeport</v>
      </c>
      <c r="J765" s="73"/>
      <c r="M765" s="5" t="s">
        <v>144</v>
      </c>
      <c r="N765" s="5" t="s">
        <v>138</v>
      </c>
    </row>
    <row r="766" spans="1:14" ht="12.75" customHeight="1" thickTop="1" thickBot="1" x14ac:dyDescent="0.4">
      <c r="A766" s="22">
        <v>763</v>
      </c>
      <c r="B766" s="22">
        <v>18</v>
      </c>
      <c r="C766" s="96">
        <v>43037</v>
      </c>
      <c r="D766" s="27" t="s">
        <v>102</v>
      </c>
      <c r="E766" s="23" t="str">
        <f t="shared" si="124"/>
        <v>GUILFORD BLACK EAGLES</v>
      </c>
      <c r="F766" s="24" t="str">
        <f t="shared" si="124"/>
        <v>CLUB NAPOLI 50</v>
      </c>
      <c r="G766" s="71"/>
      <c r="H766" s="94">
        <f>VLOOKUP(E766,START_TIMES,2)</f>
        <v>0.41666666666666702</v>
      </c>
      <c r="I766" s="24" t="str">
        <f>VLOOKUP(E766,FallFields1,2)</f>
        <v>Calvin Leete School, Guilford</v>
      </c>
      <c r="J766" s="73"/>
      <c r="M766" s="5" t="s">
        <v>136</v>
      </c>
      <c r="N766" s="5" t="s">
        <v>131</v>
      </c>
    </row>
    <row r="767" spans="1:14" ht="12.75" customHeight="1" thickTop="1" thickBot="1" x14ac:dyDescent="0.4">
      <c r="A767" s="22">
        <v>764</v>
      </c>
      <c r="B767" s="22" t="s">
        <v>0</v>
      </c>
      <c r="C767" s="96"/>
      <c r="D767" s="28"/>
      <c r="E767" s="23"/>
      <c r="F767" s="24"/>
      <c r="G767" s="71"/>
      <c r="H767" s="94"/>
      <c r="I767" s="24"/>
      <c r="J767" s="73"/>
      <c r="M767" s="5"/>
      <c r="N767" s="5"/>
    </row>
    <row r="768" spans="1:14" ht="12.75" customHeight="1" thickTop="1" thickBot="1" x14ac:dyDescent="0.4">
      <c r="A768" s="22">
        <v>765</v>
      </c>
      <c r="B768" s="22">
        <v>18</v>
      </c>
      <c r="C768" s="96">
        <v>43037</v>
      </c>
      <c r="D768" s="37" t="s">
        <v>103</v>
      </c>
      <c r="E768" s="23" t="str">
        <f t="shared" ref="E768:F772" si="125">VLOOKUP(M768,Teams,2)</f>
        <v>EAST HAVEN SC</v>
      </c>
      <c r="F768" s="24" t="str">
        <f t="shared" si="125"/>
        <v>GREENWICH PUMAS LEGENDS</v>
      </c>
      <c r="G768" s="71"/>
      <c r="H768" s="94">
        <f>VLOOKUP(E768,START_TIMES,2)</f>
        <v>0.41666666666666702</v>
      </c>
      <c r="I768" s="24" t="str">
        <f>VLOOKUP(E768,FallFields1,2)</f>
        <v>Moulthrop Field, East Haven</v>
      </c>
      <c r="J768" s="73"/>
      <c r="M768" s="5" t="s">
        <v>146</v>
      </c>
      <c r="N768" s="5" t="s">
        <v>149</v>
      </c>
    </row>
    <row r="769" spans="1:14" ht="12.75" customHeight="1" thickTop="1" thickBot="1" x14ac:dyDescent="0.4">
      <c r="A769" s="22">
        <v>766</v>
      </c>
      <c r="B769" s="22">
        <v>18</v>
      </c>
      <c r="C769" s="96">
        <v>43037</v>
      </c>
      <c r="D769" s="37" t="s">
        <v>103</v>
      </c>
      <c r="E769" s="23" t="str">
        <f t="shared" si="125"/>
        <v>SOUTHBURY BOOMERS</v>
      </c>
      <c r="F769" s="24" t="str">
        <f t="shared" si="125"/>
        <v>MOODUS SC</v>
      </c>
      <c r="G769" s="71"/>
      <c r="H769" s="94">
        <f>VLOOKUP(E769,START_TIMES,2)</f>
        <v>0.41666666666666702</v>
      </c>
      <c r="I769" s="24" t="str">
        <f>VLOOKUP(E769,FallFields1,2)</f>
        <v>Settlers Park, Southbury</v>
      </c>
      <c r="J769" s="73"/>
      <c r="M769" s="5" t="s">
        <v>140</v>
      </c>
      <c r="N769" s="5" t="s">
        <v>135</v>
      </c>
    </row>
    <row r="770" spans="1:14" ht="12.75" customHeight="1" thickTop="1" thickBot="1" x14ac:dyDescent="0.4">
      <c r="A770" s="22">
        <v>767</v>
      </c>
      <c r="B770" s="22">
        <v>18</v>
      </c>
      <c r="C770" s="96">
        <v>43037</v>
      </c>
      <c r="D770" s="37" t="s">
        <v>103</v>
      </c>
      <c r="E770" s="23" t="str">
        <f t="shared" si="125"/>
        <v>GREENWICH ARSENAL 50</v>
      </c>
      <c r="F770" s="24" t="str">
        <f t="shared" si="125"/>
        <v>WATERBURY PONTES</v>
      </c>
      <c r="G770" s="71"/>
      <c r="H770" s="94">
        <f>VLOOKUP(E770,START_TIMES,2)</f>
        <v>0.41666666666666702</v>
      </c>
      <c r="I770" s="24" t="str">
        <f>VLOOKUP(E770,FallFields1,2)</f>
        <v>tbd</v>
      </c>
      <c r="J770" s="73"/>
      <c r="M770" s="5" t="s">
        <v>148</v>
      </c>
      <c r="N770" s="5" t="s">
        <v>143</v>
      </c>
    </row>
    <row r="771" spans="1:14" ht="12.75" customHeight="1" thickTop="1" thickBot="1" x14ac:dyDescent="0.4">
      <c r="A771" s="22">
        <v>768</v>
      </c>
      <c r="B771" s="22">
        <v>18</v>
      </c>
      <c r="C771" s="96">
        <v>43037</v>
      </c>
      <c r="D771" s="37" t="s">
        <v>103</v>
      </c>
      <c r="E771" s="23" t="str">
        <f t="shared" si="125"/>
        <v>WEST HAVEN GRAYS</v>
      </c>
      <c r="F771" s="24" t="str">
        <f t="shared" si="125"/>
        <v>NORTH BRANFORD LEGENDS</v>
      </c>
      <c r="G771" s="71"/>
      <c r="H771" s="94">
        <f>VLOOKUP(E771,START_TIMES,2)</f>
        <v>0.41666666666666702</v>
      </c>
      <c r="I771" s="24" t="str">
        <f>VLOOKUP(E771,FallFields1,2)</f>
        <v>Pagels Field, West Haven</v>
      </c>
      <c r="J771" s="73"/>
      <c r="M771" s="5" t="s">
        <v>145</v>
      </c>
      <c r="N771" s="5" t="s">
        <v>139</v>
      </c>
    </row>
    <row r="772" spans="1:14" ht="12.75" customHeight="1" thickTop="1" thickBot="1" x14ac:dyDescent="0.4">
      <c r="A772" s="22">
        <v>769</v>
      </c>
      <c r="B772" s="22">
        <v>18</v>
      </c>
      <c r="C772" s="96">
        <v>43037</v>
      </c>
      <c r="D772" s="37" t="s">
        <v>103</v>
      </c>
      <c r="E772" s="23" t="str">
        <f t="shared" si="125"/>
        <v>NAUGATUCK RIVER RATS</v>
      </c>
      <c r="F772" s="24" t="str">
        <f t="shared" si="125"/>
        <v>FARMINGTON WHITE OWLS</v>
      </c>
      <c r="G772" s="71"/>
      <c r="H772" s="94">
        <f>VLOOKUP(E772,START_TIMES,2)</f>
        <v>0.41666666666666702</v>
      </c>
      <c r="I772" s="24" t="str">
        <f>VLOOKUP(E772,FallFields1,2)</f>
        <v>City Hill MS, Naugatuck</v>
      </c>
      <c r="J772" s="73"/>
      <c r="M772" s="5" t="s">
        <v>137</v>
      </c>
      <c r="N772" s="5" t="s">
        <v>147</v>
      </c>
    </row>
    <row r="773" spans="1:14" ht="12.75" customHeight="1" thickTop="1" x14ac:dyDescent="0.35">
      <c r="A773" s="22">
        <v>770</v>
      </c>
      <c r="B773" s="22"/>
      <c r="C773" s="96"/>
      <c r="D773" s="28"/>
      <c r="E773" s="23"/>
      <c r="F773" s="23"/>
      <c r="G773" s="71"/>
      <c r="H773" s="94"/>
      <c r="I773" s="24"/>
      <c r="J773" s="73"/>
      <c r="M773" s="2"/>
      <c r="N773" s="2"/>
    </row>
    <row r="774" spans="1:14" ht="12.75" customHeight="1" x14ac:dyDescent="0.35">
      <c r="A774" s="22">
        <v>771</v>
      </c>
      <c r="B774" s="22"/>
      <c r="C774" s="96"/>
      <c r="D774" s="28"/>
      <c r="E774" s="23"/>
      <c r="F774" s="23"/>
      <c r="G774" s="71"/>
      <c r="H774" s="94"/>
      <c r="I774" s="24"/>
      <c r="J774" s="73"/>
      <c r="M774" s="2"/>
      <c r="N774" s="2"/>
    </row>
    <row r="775" spans="1:14" ht="12.75" customHeight="1" thickBot="1" x14ac:dyDescent="0.4">
      <c r="A775" s="22">
        <v>772</v>
      </c>
      <c r="B775" s="22"/>
      <c r="C775" s="96"/>
      <c r="D775" s="28"/>
      <c r="E775" s="23"/>
      <c r="F775" s="23"/>
      <c r="G775" s="71"/>
      <c r="H775" s="94"/>
      <c r="I775" s="24"/>
      <c r="J775" s="73"/>
      <c r="M775" s="2"/>
      <c r="N775" s="2"/>
    </row>
    <row r="776" spans="1:14" ht="12.75" customHeight="1" thickTop="1" thickBot="1" x14ac:dyDescent="0.4">
      <c r="A776" s="22">
        <v>773</v>
      </c>
      <c r="B776" s="22"/>
      <c r="C776" s="96"/>
      <c r="D776" s="28"/>
      <c r="E776" s="23"/>
      <c r="F776" s="23"/>
      <c r="G776" s="76" t="s">
        <v>204</v>
      </c>
      <c r="H776" s="94"/>
      <c r="I776" s="24"/>
      <c r="J776" s="73"/>
      <c r="M776" s="2"/>
      <c r="N776" s="2"/>
    </row>
    <row r="777" spans="1:14" ht="12.75" customHeight="1" thickTop="1" thickBot="1" x14ac:dyDescent="0.4">
      <c r="A777" s="22">
        <v>774</v>
      </c>
      <c r="B777" s="22" t="s">
        <v>0</v>
      </c>
      <c r="C777" s="84"/>
      <c r="D777" s="28" t="s">
        <v>0</v>
      </c>
      <c r="E777" s="23"/>
      <c r="F777" s="23"/>
      <c r="G777" s="75" t="s">
        <v>204</v>
      </c>
      <c r="H777" s="94"/>
      <c r="I777" s="24"/>
      <c r="J777" s="73"/>
      <c r="M777" s="2"/>
      <c r="N777" s="2"/>
    </row>
    <row r="778" spans="1:14" ht="12.75" customHeight="1" thickTop="1" x14ac:dyDescent="0.25">
      <c r="G778" s="72"/>
      <c r="H778" s="93"/>
    </row>
    <row r="779" spans="1:14" ht="12.75" customHeight="1" x14ac:dyDescent="0.25">
      <c r="H779" s="93"/>
    </row>
    <row r="780" spans="1:14" x14ac:dyDescent="0.25">
      <c r="H780" s="93"/>
    </row>
    <row r="787" spans="8:8" x14ac:dyDescent="0.25">
      <c r="H787" s="93"/>
    </row>
    <row r="788" spans="8:8" x14ac:dyDescent="0.25">
      <c r="H788" s="93"/>
    </row>
    <row r="789" spans="8:8" x14ac:dyDescent="0.25">
      <c r="H789" s="93"/>
    </row>
    <row r="790" spans="8:8" x14ac:dyDescent="0.25">
      <c r="H790" s="93"/>
    </row>
    <row r="791" spans="8:8" x14ac:dyDescent="0.25">
      <c r="H791" s="93"/>
    </row>
    <row r="792" spans="8:8" x14ac:dyDescent="0.25">
      <c r="H792" s="93"/>
    </row>
    <row r="793" spans="8:8" x14ac:dyDescent="0.25">
      <c r="H793" s="93"/>
    </row>
    <row r="794" spans="8:8" x14ac:dyDescent="0.25">
      <c r="H794" s="93"/>
    </row>
    <row r="795" spans="8:8" x14ac:dyDescent="0.25">
      <c r="H795" s="93"/>
    </row>
    <row r="796" spans="8:8" x14ac:dyDescent="0.25">
      <c r="H796" s="93"/>
    </row>
    <row r="797" spans="8:8" x14ac:dyDescent="0.25">
      <c r="H797" s="93"/>
    </row>
    <row r="798" spans="8:8" x14ac:dyDescent="0.25">
      <c r="H798" s="93"/>
    </row>
    <row r="799" spans="8:8" x14ac:dyDescent="0.25">
      <c r="H799" s="93"/>
    </row>
    <row r="800" spans="8:8" x14ac:dyDescent="0.25">
      <c r="H800" s="93"/>
    </row>
    <row r="801" spans="8:8" x14ac:dyDescent="0.25">
      <c r="H801" s="93"/>
    </row>
    <row r="802" spans="8:8" x14ac:dyDescent="0.25">
      <c r="H802" s="93"/>
    </row>
    <row r="803" spans="8:8" x14ac:dyDescent="0.25">
      <c r="H803" s="93"/>
    </row>
    <row r="804" spans="8:8" x14ac:dyDescent="0.25">
      <c r="H804" s="93"/>
    </row>
    <row r="805" spans="8:8" x14ac:dyDescent="0.25">
      <c r="H805" s="93"/>
    </row>
    <row r="806" spans="8:8" x14ac:dyDescent="0.25">
      <c r="H806" s="93"/>
    </row>
    <row r="807" spans="8:8" x14ac:dyDescent="0.25">
      <c r="H807" s="93"/>
    </row>
    <row r="808" spans="8:8" x14ac:dyDescent="0.25">
      <c r="H808" s="93"/>
    </row>
    <row r="809" spans="8:8" x14ac:dyDescent="0.25">
      <c r="H809" s="93"/>
    </row>
    <row r="810" spans="8:8" x14ac:dyDescent="0.25">
      <c r="H810" s="93"/>
    </row>
    <row r="811" spans="8:8" x14ac:dyDescent="0.25">
      <c r="H811" s="93"/>
    </row>
    <row r="812" spans="8:8" x14ac:dyDescent="0.25">
      <c r="H812" s="93"/>
    </row>
    <row r="813" spans="8:8" x14ac:dyDescent="0.25">
      <c r="H813" s="93"/>
    </row>
    <row r="814" spans="8:8" x14ac:dyDescent="0.25">
      <c r="H814" s="93"/>
    </row>
    <row r="815" spans="8:8" x14ac:dyDescent="0.25">
      <c r="H815" s="93"/>
    </row>
    <row r="816" spans="8:8" x14ac:dyDescent="0.25">
      <c r="H816" s="93"/>
    </row>
    <row r="817" spans="8:8" x14ac:dyDescent="0.25">
      <c r="H817" s="93"/>
    </row>
    <row r="818" spans="8:8" x14ac:dyDescent="0.25">
      <c r="H818" s="93"/>
    </row>
    <row r="819" spans="8:8" x14ac:dyDescent="0.25">
      <c r="H819" s="93"/>
    </row>
    <row r="820" spans="8:8" x14ac:dyDescent="0.25">
      <c r="H820" s="93"/>
    </row>
    <row r="821" spans="8:8" x14ac:dyDescent="0.25">
      <c r="H821" s="93"/>
    </row>
    <row r="822" spans="8:8" x14ac:dyDescent="0.25">
      <c r="H822" s="93"/>
    </row>
    <row r="823" spans="8:8" x14ac:dyDescent="0.25">
      <c r="H823" s="93"/>
    </row>
    <row r="824" spans="8:8" x14ac:dyDescent="0.25">
      <c r="H824" s="93"/>
    </row>
    <row r="825" spans="8:8" x14ac:dyDescent="0.25">
      <c r="H825" s="93"/>
    </row>
    <row r="826" spans="8:8" x14ac:dyDescent="0.25">
      <c r="H826" s="93"/>
    </row>
    <row r="827" spans="8:8" x14ac:dyDescent="0.25">
      <c r="H827" s="93"/>
    </row>
    <row r="828" spans="8:8" x14ac:dyDescent="0.25">
      <c r="H828" s="93"/>
    </row>
    <row r="829" spans="8:8" x14ac:dyDescent="0.25">
      <c r="H829" s="93"/>
    </row>
    <row r="830" spans="8:8" x14ac:dyDescent="0.25">
      <c r="H830" s="93"/>
    </row>
    <row r="831" spans="8:8" x14ac:dyDescent="0.25">
      <c r="H831" s="93"/>
    </row>
    <row r="832" spans="8:8" x14ac:dyDescent="0.25">
      <c r="H832" s="93"/>
    </row>
    <row r="833" spans="8:8" x14ac:dyDescent="0.25">
      <c r="H833" s="93"/>
    </row>
    <row r="834" spans="8:8" x14ac:dyDescent="0.25">
      <c r="H834" s="93"/>
    </row>
    <row r="835" spans="8:8" x14ac:dyDescent="0.25">
      <c r="H835" s="93"/>
    </row>
    <row r="836" spans="8:8" x14ac:dyDescent="0.25">
      <c r="H836" s="93"/>
    </row>
    <row r="837" spans="8:8" x14ac:dyDescent="0.25">
      <c r="H837" s="93"/>
    </row>
    <row r="838" spans="8:8" x14ac:dyDescent="0.25">
      <c r="H838" s="93"/>
    </row>
    <row r="839" spans="8:8" x14ac:dyDescent="0.25">
      <c r="H839" s="93"/>
    </row>
    <row r="840" spans="8:8" x14ac:dyDescent="0.25">
      <c r="H840" s="93"/>
    </row>
    <row r="841" spans="8:8" x14ac:dyDescent="0.25">
      <c r="H841" s="93"/>
    </row>
    <row r="842" spans="8:8" x14ac:dyDescent="0.25">
      <c r="H842" s="93"/>
    </row>
    <row r="843" spans="8:8" x14ac:dyDescent="0.25">
      <c r="H843" s="93"/>
    </row>
    <row r="844" spans="8:8" x14ac:dyDescent="0.25">
      <c r="H844" s="93"/>
    </row>
    <row r="845" spans="8:8" x14ac:dyDescent="0.25">
      <c r="H845" s="93"/>
    </row>
    <row r="846" spans="8:8" x14ac:dyDescent="0.25">
      <c r="H846" s="93"/>
    </row>
    <row r="847" spans="8:8" x14ac:dyDescent="0.25">
      <c r="H847" s="93"/>
    </row>
    <row r="848" spans="8:8" x14ac:dyDescent="0.25">
      <c r="H848" s="93"/>
    </row>
    <row r="849" spans="8:8" x14ac:dyDescent="0.25">
      <c r="H849" s="93"/>
    </row>
    <row r="850" spans="8:8" x14ac:dyDescent="0.25">
      <c r="H850" s="93"/>
    </row>
    <row r="851" spans="8:8" x14ac:dyDescent="0.25">
      <c r="H851" s="93"/>
    </row>
    <row r="852" spans="8:8" x14ac:dyDescent="0.25">
      <c r="H852" s="93"/>
    </row>
    <row r="853" spans="8:8" x14ac:dyDescent="0.25">
      <c r="H853" s="93"/>
    </row>
    <row r="854" spans="8:8" x14ac:dyDescent="0.25">
      <c r="H854" s="93"/>
    </row>
    <row r="855" spans="8:8" x14ac:dyDescent="0.25">
      <c r="H855" s="93"/>
    </row>
    <row r="856" spans="8:8" x14ac:dyDescent="0.25">
      <c r="H856" s="93"/>
    </row>
    <row r="857" spans="8:8" x14ac:dyDescent="0.25">
      <c r="H857" s="93"/>
    </row>
    <row r="858" spans="8:8" x14ac:dyDescent="0.25">
      <c r="H858" s="93"/>
    </row>
    <row r="859" spans="8:8" x14ac:dyDescent="0.25">
      <c r="H859" s="93"/>
    </row>
    <row r="860" spans="8:8" x14ac:dyDescent="0.25">
      <c r="H860" s="93"/>
    </row>
    <row r="861" spans="8:8" x14ac:dyDescent="0.25">
      <c r="H861" s="93"/>
    </row>
    <row r="862" spans="8:8" x14ac:dyDescent="0.25">
      <c r="H862" s="93"/>
    </row>
    <row r="863" spans="8:8" x14ac:dyDescent="0.25">
      <c r="H863" s="93"/>
    </row>
    <row r="864" spans="8:8" x14ac:dyDescent="0.25">
      <c r="H864" s="93"/>
    </row>
    <row r="865" spans="8:8" x14ac:dyDescent="0.25">
      <c r="H865" s="93"/>
    </row>
    <row r="866" spans="8:8" x14ac:dyDescent="0.25">
      <c r="H866" s="93"/>
    </row>
    <row r="867" spans="8:8" x14ac:dyDescent="0.25">
      <c r="H867" s="93"/>
    </row>
    <row r="868" spans="8:8" x14ac:dyDescent="0.25">
      <c r="H868" s="93"/>
    </row>
    <row r="869" spans="8:8" x14ac:dyDescent="0.25">
      <c r="H869" s="93"/>
    </row>
    <row r="870" spans="8:8" x14ac:dyDescent="0.25">
      <c r="H870" s="93"/>
    </row>
  </sheetData>
  <sortState xmlns:xlrd2="http://schemas.microsoft.com/office/spreadsheetml/2017/richdata2" ref="A4:N777">
    <sortCondition ref="A4:A777"/>
  </sortState>
  <customSheetViews>
    <customSheetView guid="{7C5E7431-A90F-4AC4-9A07-BA1041730F4D}" scale="85" showPageBreaks="1" printArea="1" topLeftCell="A733">
      <selection activeCell="G777" sqref="G777"/>
      <colBreaks count="1" manualBreakCount="1">
        <brk id="10" max="800" man="1"/>
      </colBreaks>
      <pageMargins left="0.75" right="0.75" top="1" bottom="1" header="0.5" footer="0.5"/>
      <pageSetup scale="53" orientation="landscape" r:id="rId1"/>
      <headerFooter alignWithMargins="0"/>
    </customSheetView>
  </customSheetViews>
  <mergeCells count="2">
    <mergeCell ref="B1:J1"/>
    <mergeCell ref="AD1:AE1"/>
  </mergeCells>
  <pageMargins left="0.75" right="0.75" top="1" bottom="1" header="0.5" footer="0.5"/>
  <pageSetup scale="53" orientation="landscape" r:id="rId2"/>
  <headerFooter alignWithMargins="0"/>
  <colBreaks count="1" manualBreakCount="1">
    <brk id="10" max="80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BADA3-40C4-4773-859F-9CADC314A61B}">
  <dimension ref="A1:L39"/>
  <sheetViews>
    <sheetView zoomScale="85" workbookViewId="0">
      <selection activeCell="H11" sqref="H11"/>
    </sheetView>
  </sheetViews>
  <sheetFormatPr defaultRowHeight="13" x14ac:dyDescent="0.3"/>
  <cols>
    <col min="1" max="1" width="9.1796875" style="274"/>
    <col min="2" max="2" width="10.54296875" style="274" bestFit="1" customWidth="1"/>
    <col min="3" max="3" width="11.7265625" style="274" bestFit="1" customWidth="1"/>
    <col min="4" max="5" width="9.1796875" style="274"/>
    <col min="6" max="6" width="11.7265625" style="274" bestFit="1" customWidth="1"/>
    <col min="7" max="7" width="9.1796875" style="274"/>
    <col min="8" max="9" width="24.54296875" style="274" customWidth="1"/>
    <col min="10" max="10" width="12.81640625" style="274" customWidth="1"/>
    <col min="11" max="11" width="9.1796875" style="274"/>
    <col min="12" max="12" width="24.54296875" style="274" bestFit="1" customWidth="1"/>
    <col min="13" max="260" width="9.1796875" style="274"/>
    <col min="261" max="261" width="18.81640625" style="274" customWidth="1"/>
    <col min="262" max="262" width="16.81640625" style="274" customWidth="1"/>
    <col min="263" max="516" width="9.1796875" style="274"/>
    <col min="517" max="517" width="18.81640625" style="274" customWidth="1"/>
    <col min="518" max="518" width="16.81640625" style="274" customWidth="1"/>
    <col min="519" max="772" width="9.1796875" style="274"/>
    <col min="773" max="773" width="18.81640625" style="274" customWidth="1"/>
    <col min="774" max="774" width="16.81640625" style="274" customWidth="1"/>
    <col min="775" max="1028" width="9.1796875" style="274"/>
    <col min="1029" max="1029" width="18.81640625" style="274" customWidth="1"/>
    <col min="1030" max="1030" width="16.81640625" style="274" customWidth="1"/>
    <col min="1031" max="1284" width="9.1796875" style="274"/>
    <col min="1285" max="1285" width="18.81640625" style="274" customWidth="1"/>
    <col min="1286" max="1286" width="16.81640625" style="274" customWidth="1"/>
    <col min="1287" max="1540" width="9.1796875" style="274"/>
    <col min="1541" max="1541" width="18.81640625" style="274" customWidth="1"/>
    <col min="1542" max="1542" width="16.81640625" style="274" customWidth="1"/>
    <col min="1543" max="1796" width="9.1796875" style="274"/>
    <col min="1797" max="1797" width="18.81640625" style="274" customWidth="1"/>
    <col min="1798" max="1798" width="16.81640625" style="274" customWidth="1"/>
    <col min="1799" max="2052" width="9.1796875" style="274"/>
    <col min="2053" max="2053" width="18.81640625" style="274" customWidth="1"/>
    <col min="2054" max="2054" width="16.81640625" style="274" customWidth="1"/>
    <col min="2055" max="2308" width="9.1796875" style="274"/>
    <col min="2309" max="2309" width="18.81640625" style="274" customWidth="1"/>
    <col min="2310" max="2310" width="16.81640625" style="274" customWidth="1"/>
    <col min="2311" max="2564" width="9.1796875" style="274"/>
    <col min="2565" max="2565" width="18.81640625" style="274" customWidth="1"/>
    <col min="2566" max="2566" width="16.81640625" style="274" customWidth="1"/>
    <col min="2567" max="2820" width="9.1796875" style="274"/>
    <col min="2821" max="2821" width="18.81640625" style="274" customWidth="1"/>
    <col min="2822" max="2822" width="16.81640625" style="274" customWidth="1"/>
    <col min="2823" max="3076" width="9.1796875" style="274"/>
    <col min="3077" max="3077" width="18.81640625" style="274" customWidth="1"/>
    <col min="3078" max="3078" width="16.81640625" style="274" customWidth="1"/>
    <col min="3079" max="3332" width="9.1796875" style="274"/>
    <col min="3333" max="3333" width="18.81640625" style="274" customWidth="1"/>
    <col min="3334" max="3334" width="16.81640625" style="274" customWidth="1"/>
    <col min="3335" max="3588" width="9.1796875" style="274"/>
    <col min="3589" max="3589" width="18.81640625" style="274" customWidth="1"/>
    <col min="3590" max="3590" width="16.81640625" style="274" customWidth="1"/>
    <col min="3591" max="3844" width="9.1796875" style="274"/>
    <col min="3845" max="3845" width="18.81640625" style="274" customWidth="1"/>
    <col min="3846" max="3846" width="16.81640625" style="274" customWidth="1"/>
    <col min="3847" max="4100" width="9.1796875" style="274"/>
    <col min="4101" max="4101" width="18.81640625" style="274" customWidth="1"/>
    <col min="4102" max="4102" width="16.81640625" style="274" customWidth="1"/>
    <col min="4103" max="4356" width="9.1796875" style="274"/>
    <col min="4357" max="4357" width="18.81640625" style="274" customWidth="1"/>
    <col min="4358" max="4358" width="16.81640625" style="274" customWidth="1"/>
    <col min="4359" max="4612" width="9.1796875" style="274"/>
    <col min="4613" max="4613" width="18.81640625" style="274" customWidth="1"/>
    <col min="4614" max="4614" width="16.81640625" style="274" customWidth="1"/>
    <col min="4615" max="4868" width="9.1796875" style="274"/>
    <col min="4869" max="4869" width="18.81640625" style="274" customWidth="1"/>
    <col min="4870" max="4870" width="16.81640625" style="274" customWidth="1"/>
    <col min="4871" max="5124" width="9.1796875" style="274"/>
    <col min="5125" max="5125" width="18.81640625" style="274" customWidth="1"/>
    <col min="5126" max="5126" width="16.81640625" style="274" customWidth="1"/>
    <col min="5127" max="5380" width="9.1796875" style="274"/>
    <col min="5381" max="5381" width="18.81640625" style="274" customWidth="1"/>
    <col min="5382" max="5382" width="16.81640625" style="274" customWidth="1"/>
    <col min="5383" max="5636" width="9.1796875" style="274"/>
    <col min="5637" max="5637" width="18.81640625" style="274" customWidth="1"/>
    <col min="5638" max="5638" width="16.81640625" style="274" customWidth="1"/>
    <col min="5639" max="5892" width="9.1796875" style="274"/>
    <col min="5893" max="5893" width="18.81640625" style="274" customWidth="1"/>
    <col min="5894" max="5894" width="16.81640625" style="274" customWidth="1"/>
    <col min="5895" max="6148" width="9.1796875" style="274"/>
    <col min="6149" max="6149" width="18.81640625" style="274" customWidth="1"/>
    <col min="6150" max="6150" width="16.81640625" style="274" customWidth="1"/>
    <col min="6151" max="6404" width="9.1796875" style="274"/>
    <col min="6405" max="6405" width="18.81640625" style="274" customWidth="1"/>
    <col min="6406" max="6406" width="16.81640625" style="274" customWidth="1"/>
    <col min="6407" max="6660" width="9.1796875" style="274"/>
    <col min="6661" max="6661" width="18.81640625" style="274" customWidth="1"/>
    <col min="6662" max="6662" width="16.81640625" style="274" customWidth="1"/>
    <col min="6663" max="6916" width="9.1796875" style="274"/>
    <col min="6917" max="6917" width="18.81640625" style="274" customWidth="1"/>
    <col min="6918" max="6918" width="16.81640625" style="274" customWidth="1"/>
    <col min="6919" max="7172" width="9.1796875" style="274"/>
    <col min="7173" max="7173" width="18.81640625" style="274" customWidth="1"/>
    <col min="7174" max="7174" width="16.81640625" style="274" customWidth="1"/>
    <col min="7175" max="7428" width="9.1796875" style="274"/>
    <col min="7429" max="7429" width="18.81640625" style="274" customWidth="1"/>
    <col min="7430" max="7430" width="16.81640625" style="274" customWidth="1"/>
    <col min="7431" max="7684" width="9.1796875" style="274"/>
    <col min="7685" max="7685" width="18.81640625" style="274" customWidth="1"/>
    <col min="7686" max="7686" width="16.81640625" style="274" customWidth="1"/>
    <col min="7687" max="7940" width="9.1796875" style="274"/>
    <col min="7941" max="7941" width="18.81640625" style="274" customWidth="1"/>
    <col min="7942" max="7942" width="16.81640625" style="274" customWidth="1"/>
    <col min="7943" max="8196" width="9.1796875" style="274"/>
    <col min="8197" max="8197" width="18.81640625" style="274" customWidth="1"/>
    <col min="8198" max="8198" width="16.81640625" style="274" customWidth="1"/>
    <col min="8199" max="8452" width="9.1796875" style="274"/>
    <col min="8453" max="8453" width="18.81640625" style="274" customWidth="1"/>
    <col min="8454" max="8454" width="16.81640625" style="274" customWidth="1"/>
    <col min="8455" max="8708" width="9.1796875" style="274"/>
    <col min="8709" max="8709" width="18.81640625" style="274" customWidth="1"/>
    <col min="8710" max="8710" width="16.81640625" style="274" customWidth="1"/>
    <col min="8711" max="8964" width="9.1796875" style="274"/>
    <col min="8965" max="8965" width="18.81640625" style="274" customWidth="1"/>
    <col min="8966" max="8966" width="16.81640625" style="274" customWidth="1"/>
    <col min="8967" max="9220" width="9.1796875" style="274"/>
    <col min="9221" max="9221" width="18.81640625" style="274" customWidth="1"/>
    <col min="9222" max="9222" width="16.81640625" style="274" customWidth="1"/>
    <col min="9223" max="9476" width="9.1796875" style="274"/>
    <col min="9477" max="9477" width="18.81640625" style="274" customWidth="1"/>
    <col min="9478" max="9478" width="16.81640625" style="274" customWidth="1"/>
    <col min="9479" max="9732" width="9.1796875" style="274"/>
    <col min="9733" max="9733" width="18.81640625" style="274" customWidth="1"/>
    <col min="9734" max="9734" width="16.81640625" style="274" customWidth="1"/>
    <col min="9735" max="9988" width="9.1796875" style="274"/>
    <col min="9989" max="9989" width="18.81640625" style="274" customWidth="1"/>
    <col min="9990" max="9990" width="16.81640625" style="274" customWidth="1"/>
    <col min="9991" max="10244" width="9.1796875" style="274"/>
    <col min="10245" max="10245" width="18.81640625" style="274" customWidth="1"/>
    <col min="10246" max="10246" width="16.81640625" style="274" customWidth="1"/>
    <col min="10247" max="10500" width="9.1796875" style="274"/>
    <col min="10501" max="10501" width="18.81640625" style="274" customWidth="1"/>
    <col min="10502" max="10502" width="16.81640625" style="274" customWidth="1"/>
    <col min="10503" max="10756" width="9.1796875" style="274"/>
    <col min="10757" max="10757" width="18.81640625" style="274" customWidth="1"/>
    <col min="10758" max="10758" width="16.81640625" style="274" customWidth="1"/>
    <col min="10759" max="11012" width="9.1796875" style="274"/>
    <col min="11013" max="11013" width="18.81640625" style="274" customWidth="1"/>
    <col min="11014" max="11014" width="16.81640625" style="274" customWidth="1"/>
    <col min="11015" max="11268" width="9.1796875" style="274"/>
    <col min="11269" max="11269" width="18.81640625" style="274" customWidth="1"/>
    <col min="11270" max="11270" width="16.81640625" style="274" customWidth="1"/>
    <col min="11271" max="11524" width="9.1796875" style="274"/>
    <col min="11525" max="11525" width="18.81640625" style="274" customWidth="1"/>
    <col min="11526" max="11526" width="16.81640625" style="274" customWidth="1"/>
    <col min="11527" max="11780" width="9.1796875" style="274"/>
    <col min="11781" max="11781" width="18.81640625" style="274" customWidth="1"/>
    <col min="11782" max="11782" width="16.81640625" style="274" customWidth="1"/>
    <col min="11783" max="12036" width="9.1796875" style="274"/>
    <col min="12037" max="12037" width="18.81640625" style="274" customWidth="1"/>
    <col min="12038" max="12038" width="16.81640625" style="274" customWidth="1"/>
    <col min="12039" max="12292" width="9.1796875" style="274"/>
    <col min="12293" max="12293" width="18.81640625" style="274" customWidth="1"/>
    <col min="12294" max="12294" width="16.81640625" style="274" customWidth="1"/>
    <col min="12295" max="12548" width="9.1796875" style="274"/>
    <col min="12549" max="12549" width="18.81640625" style="274" customWidth="1"/>
    <col min="12550" max="12550" width="16.81640625" style="274" customWidth="1"/>
    <col min="12551" max="12804" width="9.1796875" style="274"/>
    <col min="12805" max="12805" width="18.81640625" style="274" customWidth="1"/>
    <col min="12806" max="12806" width="16.81640625" style="274" customWidth="1"/>
    <col min="12807" max="13060" width="9.1796875" style="274"/>
    <col min="13061" max="13061" width="18.81640625" style="274" customWidth="1"/>
    <col min="13062" max="13062" width="16.81640625" style="274" customWidth="1"/>
    <col min="13063" max="13316" width="9.1796875" style="274"/>
    <col min="13317" max="13317" width="18.81640625" style="274" customWidth="1"/>
    <col min="13318" max="13318" width="16.81640625" style="274" customWidth="1"/>
    <col min="13319" max="13572" width="9.1796875" style="274"/>
    <col min="13573" max="13573" width="18.81640625" style="274" customWidth="1"/>
    <col min="13574" max="13574" width="16.81640625" style="274" customWidth="1"/>
    <col min="13575" max="13828" width="9.1796875" style="274"/>
    <col min="13829" max="13829" width="18.81640625" style="274" customWidth="1"/>
    <col min="13830" max="13830" width="16.81640625" style="274" customWidth="1"/>
    <col min="13831" max="14084" width="9.1796875" style="274"/>
    <col min="14085" max="14085" width="18.81640625" style="274" customWidth="1"/>
    <col min="14086" max="14086" width="16.81640625" style="274" customWidth="1"/>
    <col min="14087" max="14340" width="9.1796875" style="274"/>
    <col min="14341" max="14341" width="18.81640625" style="274" customWidth="1"/>
    <col min="14342" max="14342" width="16.81640625" style="274" customWidth="1"/>
    <col min="14343" max="14596" width="9.1796875" style="274"/>
    <col min="14597" max="14597" width="18.81640625" style="274" customWidth="1"/>
    <col min="14598" max="14598" width="16.81640625" style="274" customWidth="1"/>
    <col min="14599" max="14852" width="9.1796875" style="274"/>
    <col min="14853" max="14853" width="18.81640625" style="274" customWidth="1"/>
    <col min="14854" max="14854" width="16.81640625" style="274" customWidth="1"/>
    <col min="14855" max="15108" width="9.1796875" style="274"/>
    <col min="15109" max="15109" width="18.81640625" style="274" customWidth="1"/>
    <col min="15110" max="15110" width="16.81640625" style="274" customWidth="1"/>
    <col min="15111" max="15364" width="9.1796875" style="274"/>
    <col min="15365" max="15365" width="18.81640625" style="274" customWidth="1"/>
    <col min="15366" max="15366" width="16.81640625" style="274" customWidth="1"/>
    <col min="15367" max="15620" width="9.1796875" style="274"/>
    <col min="15621" max="15621" width="18.81640625" style="274" customWidth="1"/>
    <col min="15622" max="15622" width="16.81640625" style="274" customWidth="1"/>
    <col min="15623" max="15876" width="9.1796875" style="274"/>
    <col min="15877" max="15877" width="18.81640625" style="274" customWidth="1"/>
    <col min="15878" max="15878" width="16.81640625" style="274" customWidth="1"/>
    <col min="15879" max="16132" width="9.1796875" style="274"/>
    <col min="16133" max="16133" width="18.81640625" style="274" customWidth="1"/>
    <col min="16134" max="16134" width="16.81640625" style="274" customWidth="1"/>
    <col min="16135" max="16384" width="9.1796875" style="274"/>
  </cols>
  <sheetData>
    <row r="1" spans="1:12" x14ac:dyDescent="0.3">
      <c r="A1" s="274" t="s">
        <v>699</v>
      </c>
    </row>
    <row r="3" spans="1:12" ht="13.5" thickBot="1" x14ac:dyDescent="0.35">
      <c r="A3" s="274" t="s">
        <v>1</v>
      </c>
      <c r="B3" s="274" t="s">
        <v>4</v>
      </c>
      <c r="C3" s="274" t="s">
        <v>700</v>
      </c>
      <c r="D3" s="274" t="s">
        <v>0</v>
      </c>
      <c r="E3" s="274" t="s">
        <v>4</v>
      </c>
      <c r="F3" s="274" t="s">
        <v>700</v>
      </c>
      <c r="G3" s="274" t="s">
        <v>0</v>
      </c>
      <c r="H3" s="274" t="s">
        <v>4</v>
      </c>
      <c r="I3" s="274" t="s">
        <v>700</v>
      </c>
      <c r="J3" s="274" t="s">
        <v>0</v>
      </c>
      <c r="K3" s="274" t="s">
        <v>0</v>
      </c>
      <c r="L3" s="274" t="s">
        <v>738</v>
      </c>
    </row>
    <row r="4" spans="1:12" ht="14" thickTop="1" thickBot="1" x14ac:dyDescent="0.35">
      <c r="A4" s="274">
        <v>1</v>
      </c>
      <c r="B4" s="274" t="s">
        <v>722</v>
      </c>
      <c r="C4" s="274" t="s">
        <v>723</v>
      </c>
      <c r="E4" s="274" t="s">
        <v>722</v>
      </c>
      <c r="F4" s="274" t="s">
        <v>723</v>
      </c>
      <c r="H4" s="206" t="s">
        <v>30</v>
      </c>
      <c r="I4" s="209" t="s">
        <v>31</v>
      </c>
      <c r="K4" s="274">
        <v>1</v>
      </c>
      <c r="L4" s="206" t="s">
        <v>30</v>
      </c>
    </row>
    <row r="5" spans="1:12" ht="14" thickTop="1" thickBot="1" x14ac:dyDescent="0.35">
      <c r="A5" s="274">
        <v>1</v>
      </c>
      <c r="B5" s="274" t="s">
        <v>726</v>
      </c>
      <c r="C5" s="274" t="s">
        <v>727</v>
      </c>
      <c r="E5" s="274" t="s">
        <v>726</v>
      </c>
      <c r="F5" s="274" t="s">
        <v>727</v>
      </c>
      <c r="H5" s="206" t="s">
        <v>29</v>
      </c>
      <c r="I5" s="209" t="s">
        <v>39</v>
      </c>
      <c r="K5" s="274">
        <v>2</v>
      </c>
      <c r="L5" s="206" t="s">
        <v>29</v>
      </c>
    </row>
    <row r="6" spans="1:12" ht="14" thickTop="1" thickBot="1" x14ac:dyDescent="0.35">
      <c r="A6" s="274">
        <v>1</v>
      </c>
      <c r="B6" s="274" t="s">
        <v>728</v>
      </c>
      <c r="C6" s="274" t="s">
        <v>729</v>
      </c>
      <c r="E6" s="274" t="s">
        <v>728</v>
      </c>
      <c r="F6" s="274" t="s">
        <v>729</v>
      </c>
      <c r="H6" s="206" t="s">
        <v>166</v>
      </c>
      <c r="I6" s="209" t="s">
        <v>647</v>
      </c>
      <c r="K6" s="274">
        <v>3</v>
      </c>
      <c r="L6" s="206" t="s">
        <v>37</v>
      </c>
    </row>
    <row r="7" spans="1:12" ht="14" thickTop="1" thickBot="1" x14ac:dyDescent="0.35">
      <c r="A7" s="274">
        <v>1</v>
      </c>
      <c r="B7" s="274" t="s">
        <v>730</v>
      </c>
      <c r="C7" s="274" t="s">
        <v>731</v>
      </c>
      <c r="E7" s="274" t="s">
        <v>730</v>
      </c>
      <c r="F7" s="274" t="s">
        <v>731</v>
      </c>
      <c r="H7" s="206" t="s">
        <v>36</v>
      </c>
      <c r="I7" s="209" t="s">
        <v>33</v>
      </c>
      <c r="K7" s="274">
        <v>4</v>
      </c>
      <c r="L7" s="206" t="s">
        <v>34</v>
      </c>
    </row>
    <row r="8" spans="1:12" ht="14" thickTop="1" thickBot="1" x14ac:dyDescent="0.35">
      <c r="A8" s="274">
        <v>1</v>
      </c>
      <c r="B8" s="274" t="s">
        <v>724</v>
      </c>
      <c r="C8" s="274" t="s">
        <v>725</v>
      </c>
      <c r="E8" s="274" t="s">
        <v>725</v>
      </c>
      <c r="F8" s="274" t="s">
        <v>724</v>
      </c>
      <c r="H8" s="206" t="s">
        <v>34</v>
      </c>
      <c r="I8" s="209" t="s">
        <v>212</v>
      </c>
      <c r="K8" s="274">
        <v>5</v>
      </c>
      <c r="L8" s="206" t="s">
        <v>166</v>
      </c>
    </row>
    <row r="9" spans="1:12" ht="14" thickTop="1" thickBot="1" x14ac:dyDescent="0.35">
      <c r="A9" s="274">
        <v>1</v>
      </c>
      <c r="B9" s="274" t="s">
        <v>732</v>
      </c>
      <c r="C9" s="274" t="s">
        <v>733</v>
      </c>
      <c r="E9" s="274" t="s">
        <v>733</v>
      </c>
      <c r="F9" s="274" t="s">
        <v>732</v>
      </c>
      <c r="H9" s="206" t="s">
        <v>37</v>
      </c>
      <c r="I9" s="209" t="s">
        <v>170</v>
      </c>
      <c r="K9" s="274">
        <v>6</v>
      </c>
      <c r="L9" s="206" t="s">
        <v>214</v>
      </c>
    </row>
    <row r="10" spans="1:12" ht="14" thickTop="1" thickBot="1" x14ac:dyDescent="0.35">
      <c r="A10" s="274">
        <v>1</v>
      </c>
      <c r="B10" s="274" t="s">
        <v>734</v>
      </c>
      <c r="C10" s="274" t="s">
        <v>735</v>
      </c>
      <c r="E10" s="274" t="s">
        <v>735</v>
      </c>
      <c r="F10" s="274" t="s">
        <v>734</v>
      </c>
      <c r="H10" s="206" t="s">
        <v>214</v>
      </c>
      <c r="I10" s="209" t="s">
        <v>38</v>
      </c>
      <c r="K10" s="274">
        <v>7</v>
      </c>
      <c r="L10" s="206" t="s">
        <v>36</v>
      </c>
    </row>
    <row r="11" spans="1:12" ht="14" thickTop="1" thickBot="1" x14ac:dyDescent="0.35">
      <c r="A11" s="274">
        <v>1</v>
      </c>
      <c r="B11" s="274" t="s">
        <v>736</v>
      </c>
      <c r="C11" s="274" t="s">
        <v>737</v>
      </c>
      <c r="E11" s="274" t="s">
        <v>737</v>
      </c>
      <c r="F11" s="274" t="s">
        <v>736</v>
      </c>
      <c r="H11" s="206" t="s">
        <v>216</v>
      </c>
      <c r="I11" s="209" t="s">
        <v>171</v>
      </c>
      <c r="K11" s="274">
        <v>8</v>
      </c>
      <c r="L11" s="206" t="s">
        <v>216</v>
      </c>
    </row>
    <row r="12" spans="1:12" ht="14" thickTop="1" thickBot="1" x14ac:dyDescent="0.35">
      <c r="A12" s="274" t="s">
        <v>0</v>
      </c>
      <c r="B12" s="274" t="s">
        <v>0</v>
      </c>
      <c r="C12" s="274" t="s">
        <v>0</v>
      </c>
      <c r="E12" s="274" t="s">
        <v>0</v>
      </c>
      <c r="F12" s="274" t="s">
        <v>0</v>
      </c>
      <c r="H12" s="274" t="s">
        <v>0</v>
      </c>
      <c r="I12" s="274" t="s">
        <v>0</v>
      </c>
      <c r="K12" s="274">
        <v>1</v>
      </c>
      <c r="L12" s="209" t="s">
        <v>212</v>
      </c>
    </row>
    <row r="13" spans="1:12" ht="14" thickTop="1" thickBot="1" x14ac:dyDescent="0.35">
      <c r="A13" s="274">
        <v>2</v>
      </c>
      <c r="B13" s="274" t="s">
        <v>722</v>
      </c>
      <c r="C13" s="274" t="s">
        <v>727</v>
      </c>
      <c r="E13" s="274" t="s">
        <v>727</v>
      </c>
      <c r="F13" s="274" t="s">
        <v>722</v>
      </c>
      <c r="H13" s="209" t="s">
        <v>39</v>
      </c>
      <c r="I13" s="206" t="s">
        <v>30</v>
      </c>
      <c r="K13" s="274">
        <v>2</v>
      </c>
      <c r="L13" s="209" t="s">
        <v>170</v>
      </c>
    </row>
    <row r="14" spans="1:12" ht="14" thickTop="1" thickBot="1" x14ac:dyDescent="0.35">
      <c r="A14" s="274">
        <v>2</v>
      </c>
      <c r="B14" s="274" t="s">
        <v>726</v>
      </c>
      <c r="C14" s="274" t="s">
        <v>723</v>
      </c>
      <c r="E14" s="274" t="s">
        <v>723</v>
      </c>
      <c r="F14" s="274" t="s">
        <v>726</v>
      </c>
      <c r="H14" s="209" t="s">
        <v>31</v>
      </c>
      <c r="I14" s="206" t="s">
        <v>29</v>
      </c>
      <c r="K14" s="274">
        <v>3</v>
      </c>
      <c r="L14" s="209" t="s">
        <v>39</v>
      </c>
    </row>
    <row r="15" spans="1:12" ht="14" thickTop="1" thickBot="1" x14ac:dyDescent="0.35">
      <c r="A15" s="274">
        <v>2</v>
      </c>
      <c r="B15" s="274" t="s">
        <v>728</v>
      </c>
      <c r="C15" s="274" t="s">
        <v>736</v>
      </c>
      <c r="E15" s="274" t="s">
        <v>736</v>
      </c>
      <c r="F15" s="274" t="s">
        <v>728</v>
      </c>
      <c r="H15" s="209" t="s">
        <v>171</v>
      </c>
      <c r="I15" s="206" t="s">
        <v>166</v>
      </c>
      <c r="K15" s="274">
        <v>4</v>
      </c>
      <c r="L15" s="209" t="s">
        <v>31</v>
      </c>
    </row>
    <row r="16" spans="1:12" ht="14" thickTop="1" thickBot="1" x14ac:dyDescent="0.35">
      <c r="A16" s="274">
        <v>2</v>
      </c>
      <c r="B16" s="274" t="s">
        <v>735</v>
      </c>
      <c r="C16" s="274" t="s">
        <v>731</v>
      </c>
      <c r="E16" s="274" t="s">
        <v>731</v>
      </c>
      <c r="F16" s="274" t="s">
        <v>735</v>
      </c>
      <c r="H16" s="209" t="s">
        <v>33</v>
      </c>
      <c r="I16" s="206" t="s">
        <v>214</v>
      </c>
      <c r="K16" s="274">
        <v>5</v>
      </c>
      <c r="L16" s="209" t="s">
        <v>38</v>
      </c>
    </row>
    <row r="17" spans="1:12" ht="14" thickTop="1" thickBot="1" x14ac:dyDescent="0.35">
      <c r="A17" s="274">
        <v>2</v>
      </c>
      <c r="B17" s="274" t="s">
        <v>724</v>
      </c>
      <c r="C17" s="274" t="s">
        <v>733</v>
      </c>
      <c r="E17" s="274" t="s">
        <v>724</v>
      </c>
      <c r="F17" s="274" t="s">
        <v>733</v>
      </c>
      <c r="H17" s="209" t="s">
        <v>212</v>
      </c>
      <c r="I17" s="206" t="s">
        <v>37</v>
      </c>
      <c r="K17" s="274">
        <v>6</v>
      </c>
      <c r="L17" s="209" t="s">
        <v>647</v>
      </c>
    </row>
    <row r="18" spans="1:12" ht="14" thickTop="1" thickBot="1" x14ac:dyDescent="0.35">
      <c r="A18" s="274">
        <v>2</v>
      </c>
      <c r="B18" s="274" t="s">
        <v>732</v>
      </c>
      <c r="C18" s="274" t="s">
        <v>725</v>
      </c>
      <c r="E18" s="274" t="s">
        <v>732</v>
      </c>
      <c r="F18" s="274" t="s">
        <v>725</v>
      </c>
      <c r="H18" s="209" t="s">
        <v>170</v>
      </c>
      <c r="I18" s="206" t="s">
        <v>34</v>
      </c>
      <c r="K18" s="274">
        <v>7</v>
      </c>
      <c r="L18" s="209" t="s">
        <v>171</v>
      </c>
    </row>
    <row r="19" spans="1:12" ht="14" thickTop="1" thickBot="1" x14ac:dyDescent="0.35">
      <c r="A19" s="274">
        <v>2</v>
      </c>
      <c r="B19" s="274" t="s">
        <v>734</v>
      </c>
      <c r="C19" s="274" t="s">
        <v>730</v>
      </c>
      <c r="E19" s="274" t="s">
        <v>734</v>
      </c>
      <c r="F19" s="274" t="s">
        <v>730</v>
      </c>
      <c r="H19" s="209" t="s">
        <v>38</v>
      </c>
      <c r="I19" s="206" t="s">
        <v>36</v>
      </c>
      <c r="K19" s="274">
        <v>8</v>
      </c>
      <c r="L19" s="209" t="s">
        <v>33</v>
      </c>
    </row>
    <row r="20" spans="1:12" ht="14" thickTop="1" thickBot="1" x14ac:dyDescent="0.35">
      <c r="A20" s="274">
        <v>2</v>
      </c>
      <c r="B20" s="274" t="s">
        <v>729</v>
      </c>
      <c r="C20" s="274" t="s">
        <v>737</v>
      </c>
      <c r="E20" s="274" t="s">
        <v>729</v>
      </c>
      <c r="F20" s="274" t="s">
        <v>737</v>
      </c>
      <c r="H20" s="209" t="s">
        <v>647</v>
      </c>
      <c r="I20" s="206" t="s">
        <v>216</v>
      </c>
    </row>
    <row r="21" spans="1:12" ht="14" thickTop="1" thickBot="1" x14ac:dyDescent="0.35">
      <c r="A21" s="274" t="s">
        <v>0</v>
      </c>
      <c r="B21" s="274" t="s">
        <v>0</v>
      </c>
      <c r="C21" s="274" t="s">
        <v>0</v>
      </c>
      <c r="E21" s="274" t="s">
        <v>0</v>
      </c>
      <c r="F21" s="274" t="s">
        <v>0</v>
      </c>
      <c r="H21" s="274" t="s">
        <v>0</v>
      </c>
      <c r="I21" s="274" t="s">
        <v>0</v>
      </c>
    </row>
    <row r="22" spans="1:12" ht="14" thickTop="1" thickBot="1" x14ac:dyDescent="0.35">
      <c r="A22" s="274">
        <v>3</v>
      </c>
      <c r="B22" s="274" t="s">
        <v>722</v>
      </c>
      <c r="C22" s="274" t="s">
        <v>732</v>
      </c>
      <c r="E22" s="274" t="s">
        <v>722</v>
      </c>
      <c r="F22" s="274" t="s">
        <v>732</v>
      </c>
      <c r="H22" s="206" t="s">
        <v>30</v>
      </c>
      <c r="I22" s="209" t="s">
        <v>170</v>
      </c>
    </row>
    <row r="23" spans="1:12" ht="14" thickTop="1" thickBot="1" x14ac:dyDescent="0.35">
      <c r="A23" s="274">
        <v>3</v>
      </c>
      <c r="B23" s="274" t="s">
        <v>733</v>
      </c>
      <c r="C23" s="274" t="s">
        <v>723</v>
      </c>
      <c r="E23" s="274" t="s">
        <v>733</v>
      </c>
      <c r="F23" s="274" t="s">
        <v>723</v>
      </c>
      <c r="H23" s="206" t="s">
        <v>37</v>
      </c>
      <c r="I23" s="209" t="s">
        <v>31</v>
      </c>
    </row>
    <row r="24" spans="1:12" ht="14" thickTop="1" thickBot="1" x14ac:dyDescent="0.35">
      <c r="A24" s="274">
        <v>3</v>
      </c>
      <c r="B24" s="274" t="s">
        <v>728</v>
      </c>
      <c r="C24" s="274" t="s">
        <v>729</v>
      </c>
      <c r="E24" s="274" t="s">
        <v>728</v>
      </c>
      <c r="F24" s="274" t="s">
        <v>731</v>
      </c>
      <c r="H24" s="206" t="s">
        <v>166</v>
      </c>
      <c r="I24" s="209" t="s">
        <v>33</v>
      </c>
    </row>
    <row r="25" spans="1:12" ht="14" thickTop="1" thickBot="1" x14ac:dyDescent="0.35">
      <c r="A25" s="274">
        <v>3</v>
      </c>
      <c r="B25" s="274" t="s">
        <v>730</v>
      </c>
      <c r="C25" s="274" t="s">
        <v>731</v>
      </c>
      <c r="E25" s="274" t="s">
        <v>730</v>
      </c>
      <c r="F25" s="274" t="s">
        <v>729</v>
      </c>
      <c r="H25" s="206" t="s">
        <v>36</v>
      </c>
      <c r="I25" s="209" t="s">
        <v>647</v>
      </c>
    </row>
    <row r="26" spans="1:12" ht="14" thickTop="1" thickBot="1" x14ac:dyDescent="0.35">
      <c r="A26" s="274">
        <v>3</v>
      </c>
      <c r="B26" s="274" t="s">
        <v>724</v>
      </c>
      <c r="C26" s="274" t="s">
        <v>726</v>
      </c>
      <c r="E26" s="274" t="s">
        <v>726</v>
      </c>
      <c r="F26" s="274" t="s">
        <v>724</v>
      </c>
      <c r="H26" s="206" t="s">
        <v>29</v>
      </c>
      <c r="I26" s="209" t="s">
        <v>212</v>
      </c>
    </row>
    <row r="27" spans="1:12" ht="14" thickTop="1" thickBot="1" x14ac:dyDescent="0.35">
      <c r="A27" s="274">
        <v>3</v>
      </c>
      <c r="B27" s="274" t="s">
        <v>727</v>
      </c>
      <c r="C27" s="274" t="s">
        <v>725</v>
      </c>
      <c r="E27" s="274" t="s">
        <v>725</v>
      </c>
      <c r="F27" s="274" t="s">
        <v>727</v>
      </c>
      <c r="H27" s="206" t="s">
        <v>34</v>
      </c>
      <c r="I27" s="209" t="s">
        <v>39</v>
      </c>
    </row>
    <row r="28" spans="1:12" ht="14" thickTop="1" thickBot="1" x14ac:dyDescent="0.35">
      <c r="A28" s="274">
        <v>3</v>
      </c>
      <c r="B28" s="274" t="s">
        <v>734</v>
      </c>
      <c r="C28" s="274" t="s">
        <v>735</v>
      </c>
      <c r="E28" s="274" t="s">
        <v>737</v>
      </c>
      <c r="F28" s="274" t="s">
        <v>734</v>
      </c>
      <c r="H28" s="206" t="s">
        <v>216</v>
      </c>
      <c r="I28" s="209" t="s">
        <v>38</v>
      </c>
    </row>
    <row r="29" spans="1:12" ht="14" thickTop="1" thickBot="1" x14ac:dyDescent="0.35">
      <c r="A29" s="274">
        <v>3</v>
      </c>
      <c r="B29" s="274" t="s">
        <v>736</v>
      </c>
      <c r="C29" s="274" t="s">
        <v>737</v>
      </c>
      <c r="E29" s="274" t="s">
        <v>735</v>
      </c>
      <c r="F29" s="274" t="s">
        <v>736</v>
      </c>
      <c r="H29" s="206" t="s">
        <v>214</v>
      </c>
      <c r="I29" s="209" t="s">
        <v>171</v>
      </c>
    </row>
    <row r="30" spans="1:12" ht="14" thickTop="1" thickBot="1" x14ac:dyDescent="0.35">
      <c r="A30" s="274" t="s">
        <v>0</v>
      </c>
      <c r="B30" s="274" t="s">
        <v>0</v>
      </c>
      <c r="C30" s="274" t="s">
        <v>0</v>
      </c>
      <c r="E30" s="274" t="s">
        <v>0</v>
      </c>
      <c r="F30" s="274" t="s">
        <v>0</v>
      </c>
      <c r="H30" s="274" t="s">
        <v>0</v>
      </c>
      <c r="I30" s="274" t="s">
        <v>0</v>
      </c>
    </row>
    <row r="31" spans="1:12" ht="14" thickTop="1" thickBot="1" x14ac:dyDescent="0.35">
      <c r="A31" s="274">
        <v>4</v>
      </c>
      <c r="B31" s="274" t="s">
        <v>722</v>
      </c>
      <c r="C31" s="274" t="s">
        <v>724</v>
      </c>
      <c r="E31" s="274" t="s">
        <v>724</v>
      </c>
      <c r="F31" s="274" t="s">
        <v>722</v>
      </c>
      <c r="H31" s="209" t="s">
        <v>212</v>
      </c>
      <c r="I31" s="206" t="s">
        <v>30</v>
      </c>
    </row>
    <row r="32" spans="1:12" ht="14" thickTop="1" thickBot="1" x14ac:dyDescent="0.35">
      <c r="A32" s="274">
        <v>4</v>
      </c>
      <c r="B32" s="274" t="s">
        <v>726</v>
      </c>
      <c r="C32" s="274" t="s">
        <v>732</v>
      </c>
      <c r="E32" s="274" t="s">
        <v>732</v>
      </c>
      <c r="F32" s="274" t="s">
        <v>726</v>
      </c>
      <c r="H32" s="209" t="s">
        <v>170</v>
      </c>
      <c r="I32" s="206" t="s">
        <v>29</v>
      </c>
    </row>
    <row r="33" spans="1:9" ht="14" thickTop="1" thickBot="1" x14ac:dyDescent="0.35">
      <c r="A33" s="274">
        <v>4</v>
      </c>
      <c r="B33" s="274" t="s">
        <v>733</v>
      </c>
      <c r="C33" s="274" t="s">
        <v>727</v>
      </c>
      <c r="E33" s="274" t="s">
        <v>727</v>
      </c>
      <c r="F33" s="274" t="s">
        <v>733</v>
      </c>
      <c r="H33" s="209" t="s">
        <v>39</v>
      </c>
      <c r="I33" s="206" t="s">
        <v>37</v>
      </c>
    </row>
    <row r="34" spans="1:9" ht="14" thickTop="1" thickBot="1" x14ac:dyDescent="0.35">
      <c r="A34" s="274">
        <v>4</v>
      </c>
      <c r="B34" s="274" t="s">
        <v>725</v>
      </c>
      <c r="C34" s="274" t="s">
        <v>723</v>
      </c>
      <c r="E34" s="274" t="s">
        <v>723</v>
      </c>
      <c r="F34" s="274" t="s">
        <v>725</v>
      </c>
      <c r="H34" s="209" t="s">
        <v>31</v>
      </c>
      <c r="I34" s="206" t="s">
        <v>34</v>
      </c>
    </row>
    <row r="35" spans="1:9" ht="14" thickTop="1" thickBot="1" x14ac:dyDescent="0.35">
      <c r="A35" s="274">
        <v>4</v>
      </c>
      <c r="B35" s="274" t="s">
        <v>734</v>
      </c>
      <c r="C35" s="274" t="s">
        <v>728</v>
      </c>
      <c r="E35" s="274" t="s">
        <v>734</v>
      </c>
      <c r="F35" s="274" t="s">
        <v>728</v>
      </c>
      <c r="H35" s="209" t="s">
        <v>38</v>
      </c>
      <c r="I35" s="206" t="s">
        <v>166</v>
      </c>
    </row>
    <row r="36" spans="1:9" ht="14" thickTop="1" thickBot="1" x14ac:dyDescent="0.35">
      <c r="A36" s="274">
        <v>4</v>
      </c>
      <c r="B36" s="274" t="s">
        <v>729</v>
      </c>
      <c r="C36" s="274" t="s">
        <v>735</v>
      </c>
      <c r="E36" s="274" t="s">
        <v>729</v>
      </c>
      <c r="F36" s="274" t="s">
        <v>735</v>
      </c>
      <c r="H36" s="209" t="s">
        <v>647</v>
      </c>
      <c r="I36" s="206" t="s">
        <v>214</v>
      </c>
    </row>
    <row r="37" spans="1:9" ht="14" thickTop="1" thickBot="1" x14ac:dyDescent="0.35">
      <c r="A37" s="274">
        <v>4</v>
      </c>
      <c r="B37" s="274" t="s">
        <v>736</v>
      </c>
      <c r="C37" s="274" t="s">
        <v>730</v>
      </c>
      <c r="E37" s="274" t="s">
        <v>736</v>
      </c>
      <c r="F37" s="274" t="s">
        <v>730</v>
      </c>
      <c r="H37" s="209" t="s">
        <v>171</v>
      </c>
      <c r="I37" s="206" t="s">
        <v>36</v>
      </c>
    </row>
    <row r="38" spans="1:9" ht="14" thickTop="1" thickBot="1" x14ac:dyDescent="0.35">
      <c r="A38" s="274">
        <v>4</v>
      </c>
      <c r="B38" s="274" t="s">
        <v>731</v>
      </c>
      <c r="C38" s="274" t="s">
        <v>737</v>
      </c>
      <c r="E38" s="274" t="s">
        <v>731</v>
      </c>
      <c r="F38" s="274" t="s">
        <v>737</v>
      </c>
      <c r="H38" s="209" t="s">
        <v>33</v>
      </c>
      <c r="I38" s="206" t="s">
        <v>216</v>
      </c>
    </row>
    <row r="39" spans="1:9" ht="13.5" thickTop="1" x14ac:dyDescent="0.3"/>
  </sheetData>
  <autoFilter ref="A3:L38" xr:uid="{D9D2DB0B-9BB5-484F-91A4-D3ACC4D8E0FE}"/>
  <sortState xmlns:xlrd2="http://schemas.microsoft.com/office/spreadsheetml/2017/richdata2" ref="K12:L19">
    <sortCondition ref="K12:K19"/>
  </sortState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/>
  <dimension ref="A1:C45"/>
  <sheetViews>
    <sheetView workbookViewId="0">
      <selection activeCell="M304" sqref="M304"/>
    </sheetView>
  </sheetViews>
  <sheetFormatPr defaultRowHeight="12.5" x14ac:dyDescent="0.25"/>
  <cols>
    <col min="2" max="2" width="3" bestFit="1" customWidth="1"/>
    <col min="3" max="3" width="24.453125" customWidth="1"/>
  </cols>
  <sheetData>
    <row r="1" spans="1:3" x14ac:dyDescent="0.25">
      <c r="A1" s="253" t="s">
        <v>672</v>
      </c>
      <c r="B1">
        <v>8</v>
      </c>
      <c r="C1" s="7" t="s">
        <v>671</v>
      </c>
    </row>
    <row r="2" spans="1:3" x14ac:dyDescent="0.25">
      <c r="A2" s="253" t="s">
        <v>673</v>
      </c>
      <c r="B2">
        <v>6</v>
      </c>
      <c r="C2" s="7" t="s">
        <v>66</v>
      </c>
    </row>
    <row r="3" spans="1:3" x14ac:dyDescent="0.25">
      <c r="A3" s="253" t="s">
        <v>673</v>
      </c>
      <c r="B3">
        <v>14</v>
      </c>
      <c r="C3" s="7" t="s">
        <v>74</v>
      </c>
    </row>
    <row r="4" spans="1:3" x14ac:dyDescent="0.25">
      <c r="A4" s="253" t="s">
        <v>673</v>
      </c>
      <c r="B4">
        <v>30</v>
      </c>
      <c r="C4" s="7" t="s">
        <v>62</v>
      </c>
    </row>
    <row r="5" spans="1:3" x14ac:dyDescent="0.25">
      <c r="A5" s="253" t="s">
        <v>673</v>
      </c>
      <c r="B5">
        <v>39</v>
      </c>
      <c r="C5" s="7" t="s">
        <v>59</v>
      </c>
    </row>
    <row r="6" spans="1:3" x14ac:dyDescent="0.25">
      <c r="A6" s="253" t="s">
        <v>675</v>
      </c>
      <c r="B6">
        <v>3</v>
      </c>
      <c r="C6" s="7" t="s">
        <v>533</v>
      </c>
    </row>
    <row r="7" spans="1:3" x14ac:dyDescent="0.25">
      <c r="A7" s="253" t="s">
        <v>675</v>
      </c>
      <c r="B7">
        <v>10</v>
      </c>
      <c r="C7" s="7" t="s">
        <v>69</v>
      </c>
    </row>
    <row r="8" spans="1:3" x14ac:dyDescent="0.25">
      <c r="A8" s="253" t="s">
        <v>675</v>
      </c>
      <c r="B8">
        <v>15</v>
      </c>
      <c r="C8" s="7" t="s">
        <v>75</v>
      </c>
    </row>
    <row r="9" spans="1:3" x14ac:dyDescent="0.25">
      <c r="A9" s="253" t="s">
        <v>675</v>
      </c>
      <c r="B9">
        <v>19</v>
      </c>
      <c r="C9" s="7" t="s">
        <v>189</v>
      </c>
    </row>
    <row r="10" spans="1:3" x14ac:dyDescent="0.25">
      <c r="A10" s="253" t="s">
        <v>675</v>
      </c>
      <c r="B10">
        <v>23</v>
      </c>
      <c r="C10" s="7" t="s">
        <v>200</v>
      </c>
    </row>
    <row r="11" spans="1:3" x14ac:dyDescent="0.25">
      <c r="A11" s="253" t="s">
        <v>675</v>
      </c>
      <c r="B11">
        <v>29</v>
      </c>
      <c r="C11" s="7" t="s">
        <v>176</v>
      </c>
    </row>
    <row r="12" spans="1:3" x14ac:dyDescent="0.25">
      <c r="A12" s="253" t="s">
        <v>675</v>
      </c>
      <c r="B12">
        <v>37</v>
      </c>
      <c r="C12" s="14" t="s">
        <v>186</v>
      </c>
    </row>
    <row r="13" spans="1:3" x14ac:dyDescent="0.25">
      <c r="A13" s="253" t="s">
        <v>675</v>
      </c>
      <c r="B13">
        <v>44</v>
      </c>
      <c r="C13" s="7" t="s">
        <v>601</v>
      </c>
    </row>
    <row r="14" spans="1:3" x14ac:dyDescent="0.25">
      <c r="A14" s="253" t="s">
        <v>674</v>
      </c>
      <c r="B14">
        <v>1</v>
      </c>
      <c r="C14" s="14" t="s">
        <v>218</v>
      </c>
    </row>
    <row r="15" spans="1:3" x14ac:dyDescent="0.25">
      <c r="A15" s="253" t="s">
        <v>674</v>
      </c>
      <c r="B15">
        <v>2</v>
      </c>
      <c r="C15" s="7" t="s">
        <v>664</v>
      </c>
    </row>
    <row r="16" spans="1:3" x14ac:dyDescent="0.25">
      <c r="A16" s="253" t="s">
        <v>674</v>
      </c>
      <c r="B16">
        <v>4</v>
      </c>
      <c r="C16" s="7" t="s">
        <v>532</v>
      </c>
    </row>
    <row r="17" spans="1:3" x14ac:dyDescent="0.25">
      <c r="A17" s="253" t="s">
        <v>674</v>
      </c>
      <c r="B17">
        <v>5</v>
      </c>
      <c r="C17" s="7" t="s">
        <v>65</v>
      </c>
    </row>
    <row r="18" spans="1:3" x14ac:dyDescent="0.25">
      <c r="A18" s="253" t="s">
        <v>674</v>
      </c>
      <c r="B18">
        <v>7</v>
      </c>
      <c r="C18" s="7" t="s">
        <v>67</v>
      </c>
    </row>
    <row r="19" spans="1:3" x14ac:dyDescent="0.25">
      <c r="A19" s="253" t="s">
        <v>674</v>
      </c>
      <c r="B19">
        <v>9</v>
      </c>
      <c r="C19" s="7" t="s">
        <v>666</v>
      </c>
    </row>
    <row r="20" spans="1:3" x14ac:dyDescent="0.25">
      <c r="A20" s="253" t="s">
        <v>674</v>
      </c>
      <c r="B20">
        <v>11</v>
      </c>
      <c r="C20" s="7" t="s">
        <v>70</v>
      </c>
    </row>
    <row r="21" spans="1:3" x14ac:dyDescent="0.25">
      <c r="A21" s="253" t="s">
        <v>674</v>
      </c>
      <c r="B21">
        <v>12</v>
      </c>
      <c r="C21" s="7" t="s">
        <v>535</v>
      </c>
    </row>
    <row r="22" spans="1:3" x14ac:dyDescent="0.25">
      <c r="A22" s="253" t="s">
        <v>674</v>
      </c>
      <c r="B22">
        <v>13</v>
      </c>
      <c r="C22" s="7" t="s">
        <v>534</v>
      </c>
    </row>
    <row r="23" spans="1:3" x14ac:dyDescent="0.25">
      <c r="A23" s="253" t="s">
        <v>674</v>
      </c>
      <c r="B23">
        <v>16</v>
      </c>
      <c r="C23" s="7" t="s">
        <v>76</v>
      </c>
    </row>
    <row r="24" spans="1:3" x14ac:dyDescent="0.25">
      <c r="A24" s="253" t="s">
        <v>674</v>
      </c>
      <c r="B24">
        <v>17</v>
      </c>
      <c r="C24" s="7" t="s">
        <v>610</v>
      </c>
    </row>
    <row r="25" spans="1:3" x14ac:dyDescent="0.25">
      <c r="A25" s="253" t="s">
        <v>674</v>
      </c>
      <c r="B25">
        <v>18</v>
      </c>
      <c r="C25" s="7" t="s">
        <v>71</v>
      </c>
    </row>
    <row r="26" spans="1:3" x14ac:dyDescent="0.25">
      <c r="A26" s="253" t="s">
        <v>674</v>
      </c>
      <c r="B26">
        <v>20</v>
      </c>
      <c r="C26" s="7" t="s">
        <v>570</v>
      </c>
    </row>
    <row r="27" spans="1:3" x14ac:dyDescent="0.25">
      <c r="A27" s="253" t="s">
        <v>674</v>
      </c>
      <c r="B27">
        <v>21</v>
      </c>
      <c r="C27" s="7" t="s">
        <v>77</v>
      </c>
    </row>
    <row r="28" spans="1:3" x14ac:dyDescent="0.25">
      <c r="A28" s="253" t="s">
        <v>674</v>
      </c>
      <c r="B28">
        <v>22</v>
      </c>
      <c r="C28" s="7" t="s">
        <v>63</v>
      </c>
    </row>
    <row r="29" spans="1:3" x14ac:dyDescent="0.25">
      <c r="A29" s="253" t="s">
        <v>674</v>
      </c>
      <c r="B29">
        <v>24</v>
      </c>
      <c r="C29" s="7" t="s">
        <v>78</v>
      </c>
    </row>
    <row r="30" spans="1:3" x14ac:dyDescent="0.25">
      <c r="A30" s="253" t="s">
        <v>674</v>
      </c>
      <c r="B30">
        <v>25</v>
      </c>
      <c r="C30" s="7" t="s">
        <v>79</v>
      </c>
    </row>
    <row r="31" spans="1:3" x14ac:dyDescent="0.25">
      <c r="A31" s="253" t="s">
        <v>674</v>
      </c>
      <c r="B31">
        <v>26</v>
      </c>
      <c r="C31" s="7" t="s">
        <v>80</v>
      </c>
    </row>
    <row r="32" spans="1:3" x14ac:dyDescent="0.25">
      <c r="A32" s="253" t="s">
        <v>674</v>
      </c>
      <c r="B32">
        <v>27</v>
      </c>
      <c r="C32" s="7" t="s">
        <v>68</v>
      </c>
    </row>
    <row r="33" spans="1:3" x14ac:dyDescent="0.25">
      <c r="A33" s="253" t="s">
        <v>674</v>
      </c>
      <c r="B33">
        <v>28</v>
      </c>
      <c r="C33" s="14" t="s">
        <v>81</v>
      </c>
    </row>
    <row r="34" spans="1:3" x14ac:dyDescent="0.25">
      <c r="A34" s="253" t="s">
        <v>674</v>
      </c>
      <c r="B34">
        <v>31</v>
      </c>
      <c r="C34" s="7" t="s">
        <v>82</v>
      </c>
    </row>
    <row r="35" spans="1:3" x14ac:dyDescent="0.25">
      <c r="A35" s="253" t="s">
        <v>674</v>
      </c>
      <c r="B35">
        <v>32</v>
      </c>
      <c r="C35" s="7" t="s">
        <v>83</v>
      </c>
    </row>
    <row r="36" spans="1:3" x14ac:dyDescent="0.25">
      <c r="A36" s="253" t="s">
        <v>674</v>
      </c>
      <c r="B36">
        <v>33</v>
      </c>
      <c r="C36" s="7" t="s">
        <v>84</v>
      </c>
    </row>
    <row r="37" spans="1:3" x14ac:dyDescent="0.25">
      <c r="A37" s="253" t="s">
        <v>674</v>
      </c>
      <c r="B37">
        <v>34</v>
      </c>
      <c r="C37" s="7" t="s">
        <v>219</v>
      </c>
    </row>
    <row r="38" spans="1:3" x14ac:dyDescent="0.25">
      <c r="A38" s="253" t="s">
        <v>674</v>
      </c>
      <c r="B38">
        <v>35</v>
      </c>
      <c r="C38" s="7" t="s">
        <v>61</v>
      </c>
    </row>
    <row r="39" spans="1:3" x14ac:dyDescent="0.25">
      <c r="A39" s="253" t="s">
        <v>674</v>
      </c>
      <c r="B39">
        <v>36</v>
      </c>
      <c r="C39" s="7" t="s">
        <v>85</v>
      </c>
    </row>
    <row r="40" spans="1:3" x14ac:dyDescent="0.25">
      <c r="A40" s="253" t="s">
        <v>674</v>
      </c>
      <c r="B40">
        <v>38</v>
      </c>
      <c r="C40" s="14" t="s">
        <v>64</v>
      </c>
    </row>
    <row r="41" spans="1:3" x14ac:dyDescent="0.25">
      <c r="A41" s="253" t="s">
        <v>674</v>
      </c>
      <c r="B41">
        <v>40</v>
      </c>
      <c r="C41" s="7" t="s">
        <v>670</v>
      </c>
    </row>
    <row r="42" spans="1:3" x14ac:dyDescent="0.25">
      <c r="A42" s="253" t="s">
        <v>674</v>
      </c>
      <c r="B42">
        <v>41</v>
      </c>
      <c r="C42" s="7" t="s">
        <v>86</v>
      </c>
    </row>
    <row r="43" spans="1:3" x14ac:dyDescent="0.25">
      <c r="A43" s="253" t="s">
        <v>674</v>
      </c>
      <c r="B43">
        <v>42</v>
      </c>
      <c r="C43" s="7" t="s">
        <v>87</v>
      </c>
    </row>
    <row r="44" spans="1:3" x14ac:dyDescent="0.25">
      <c r="A44" s="253" t="s">
        <v>674</v>
      </c>
      <c r="B44">
        <v>43</v>
      </c>
      <c r="C44" s="7" t="s">
        <v>600</v>
      </c>
    </row>
    <row r="45" spans="1:3" x14ac:dyDescent="0.25">
      <c r="A45" s="253" t="s">
        <v>674</v>
      </c>
      <c r="B45">
        <v>45</v>
      </c>
      <c r="C45" s="7" t="s">
        <v>205</v>
      </c>
    </row>
  </sheetData>
  <sortState xmlns:xlrd2="http://schemas.microsoft.com/office/spreadsheetml/2017/richdata2" ref="A1:C45">
    <sortCondition ref="A1:A45"/>
  </sortState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published="0" codeName="Sheet13"/>
  <dimension ref="A1:H898"/>
  <sheetViews>
    <sheetView topLeftCell="F1" zoomScaleNormal="100" workbookViewId="0">
      <selection activeCell="M304" sqref="M304"/>
    </sheetView>
  </sheetViews>
  <sheetFormatPr defaultColWidth="9.1796875" defaultRowHeight="12.5" x14ac:dyDescent="0.25"/>
  <cols>
    <col min="1" max="1" width="2.26953125" style="1" customWidth="1"/>
    <col min="2" max="2" width="5.26953125" style="1" customWidth="1"/>
    <col min="3" max="3" width="8.54296875" style="1" customWidth="1"/>
    <col min="4" max="4" width="13" style="1" customWidth="1"/>
    <col min="5" max="5" width="17.7265625" style="1" customWidth="1"/>
    <col min="6" max="6" width="20.81640625" style="1" customWidth="1"/>
    <col min="7" max="7" width="7.26953125" style="1" customWidth="1"/>
    <col min="8" max="8" width="10.1796875" style="1" bestFit="1" customWidth="1"/>
    <col min="9" max="16384" width="9.1796875" style="1"/>
  </cols>
  <sheetData>
    <row r="1" spans="1:8" ht="33.5" x14ac:dyDescent="0.25">
      <c r="A1" s="5" t="s">
        <v>0</v>
      </c>
      <c r="B1" s="920" t="s">
        <v>194</v>
      </c>
      <c r="C1" s="921"/>
      <c r="D1" s="921"/>
      <c r="E1" s="921"/>
      <c r="F1" s="921"/>
      <c r="G1" s="921"/>
      <c r="H1" s="921"/>
    </row>
    <row r="2" spans="1:8" ht="3.75" customHeight="1" x14ac:dyDescent="0.3">
      <c r="A2" s="38"/>
      <c r="B2" s="39"/>
      <c r="C2" s="39"/>
      <c r="D2" s="40"/>
      <c r="E2" s="40"/>
      <c r="F2" s="40"/>
      <c r="G2" s="40"/>
      <c r="H2" s="40"/>
    </row>
    <row r="3" spans="1:8" ht="13" x14ac:dyDescent="0.3">
      <c r="A3" s="41">
        <v>0</v>
      </c>
      <c r="B3" s="42" t="s">
        <v>1</v>
      </c>
      <c r="C3" s="43" t="s">
        <v>2</v>
      </c>
      <c r="D3" s="43" t="s">
        <v>3</v>
      </c>
      <c r="E3" s="43" t="s">
        <v>4</v>
      </c>
      <c r="F3" s="43" t="s">
        <v>5</v>
      </c>
      <c r="G3" s="43" t="s">
        <v>6</v>
      </c>
      <c r="H3" s="44" t="s">
        <v>7</v>
      </c>
    </row>
    <row r="4" spans="1:8" ht="13" x14ac:dyDescent="0.3">
      <c r="A4" s="45">
        <v>804</v>
      </c>
      <c r="B4" s="46" t="s">
        <v>0</v>
      </c>
      <c r="C4" s="47" t="s">
        <v>0</v>
      </c>
      <c r="D4" s="5" t="s">
        <v>0</v>
      </c>
      <c r="E4" s="5"/>
      <c r="F4" s="5"/>
      <c r="G4" s="49"/>
      <c r="H4" s="50"/>
    </row>
    <row r="5" spans="1:8" ht="13" x14ac:dyDescent="0.3">
      <c r="A5" s="45">
        <v>1</v>
      </c>
      <c r="B5" s="46">
        <v>1</v>
      </c>
      <c r="C5" s="47">
        <v>41742</v>
      </c>
      <c r="D5" s="48" t="s">
        <v>10</v>
      </c>
      <c r="E5" s="5" t="s">
        <v>92</v>
      </c>
      <c r="F5" s="5" t="s">
        <v>93</v>
      </c>
      <c r="G5" s="49"/>
      <c r="H5" s="50"/>
    </row>
    <row r="6" spans="1:8" ht="13" x14ac:dyDescent="0.3">
      <c r="A6" s="45">
        <v>2</v>
      </c>
      <c r="B6" s="46">
        <v>1</v>
      </c>
      <c r="C6" s="47">
        <v>41742</v>
      </c>
      <c r="D6" s="48" t="s">
        <v>10</v>
      </c>
      <c r="E6" s="5" t="s">
        <v>95</v>
      </c>
      <c r="F6" s="5" t="s">
        <v>94</v>
      </c>
      <c r="G6" s="49"/>
      <c r="H6" s="50"/>
    </row>
    <row r="7" spans="1:8" ht="13" x14ac:dyDescent="0.3">
      <c r="A7" s="45">
        <v>3</v>
      </c>
      <c r="B7" s="46">
        <v>1</v>
      </c>
      <c r="C7" s="47">
        <v>41742</v>
      </c>
      <c r="D7" s="48" t="s">
        <v>10</v>
      </c>
      <c r="E7" s="5" t="s">
        <v>96</v>
      </c>
      <c r="F7" s="5" t="s">
        <v>97</v>
      </c>
      <c r="G7" s="49"/>
      <c r="H7" s="50"/>
    </row>
    <row r="8" spans="1:8" ht="13" x14ac:dyDescent="0.3">
      <c r="A8" s="45">
        <v>4</v>
      </c>
      <c r="B8" s="46">
        <v>1</v>
      </c>
      <c r="C8" s="47">
        <v>41742</v>
      </c>
      <c r="D8" s="48" t="s">
        <v>10</v>
      </c>
      <c r="E8" s="5" t="s">
        <v>98</v>
      </c>
      <c r="F8" s="5" t="s">
        <v>99</v>
      </c>
      <c r="G8" s="49"/>
      <c r="H8" s="50"/>
    </row>
    <row r="9" spans="1:8" ht="13" x14ac:dyDescent="0.3">
      <c r="A9" s="45">
        <v>5</v>
      </c>
      <c r="B9" s="46">
        <v>1</v>
      </c>
      <c r="C9" s="47">
        <v>41742</v>
      </c>
      <c r="D9" s="48" t="s">
        <v>10</v>
      </c>
      <c r="E9" s="5" t="s">
        <v>100</v>
      </c>
      <c r="F9" s="5" t="s">
        <v>101</v>
      </c>
      <c r="G9" s="49"/>
      <c r="H9" s="50"/>
    </row>
    <row r="10" spans="1:8" ht="13" x14ac:dyDescent="0.3">
      <c r="A10" s="45">
        <v>45</v>
      </c>
      <c r="B10" s="46">
        <v>2</v>
      </c>
      <c r="C10" s="47">
        <v>41756</v>
      </c>
      <c r="D10" s="48" t="s">
        <v>10</v>
      </c>
      <c r="E10" s="5" t="s">
        <v>94</v>
      </c>
      <c r="F10" s="5" t="s">
        <v>98</v>
      </c>
      <c r="G10" s="49"/>
      <c r="H10" s="50"/>
    </row>
    <row r="11" spans="1:8" ht="13" x14ac:dyDescent="0.3">
      <c r="A11" s="45">
        <v>46</v>
      </c>
      <c r="B11" s="46">
        <v>2</v>
      </c>
      <c r="C11" s="47">
        <v>41756</v>
      </c>
      <c r="D11" s="48" t="s">
        <v>10</v>
      </c>
      <c r="E11" s="5" t="s">
        <v>92</v>
      </c>
      <c r="F11" s="5" t="s">
        <v>101</v>
      </c>
      <c r="G11" s="49"/>
      <c r="H11" s="50"/>
    </row>
    <row r="12" spans="1:8" ht="13" x14ac:dyDescent="0.3">
      <c r="A12" s="45">
        <v>47</v>
      </c>
      <c r="B12" s="46">
        <v>2</v>
      </c>
      <c r="C12" s="47">
        <v>41756</v>
      </c>
      <c r="D12" s="48" t="s">
        <v>10</v>
      </c>
      <c r="E12" s="5" t="s">
        <v>93</v>
      </c>
      <c r="F12" s="5" t="s">
        <v>96</v>
      </c>
      <c r="G12" s="52"/>
      <c r="H12" s="50"/>
    </row>
    <row r="13" spans="1:8" ht="13" x14ac:dyDescent="0.3">
      <c r="A13" s="45">
        <v>48</v>
      </c>
      <c r="B13" s="46">
        <v>2</v>
      </c>
      <c r="C13" s="47">
        <v>41756</v>
      </c>
      <c r="D13" s="48" t="s">
        <v>10</v>
      </c>
      <c r="E13" s="5" t="s">
        <v>99</v>
      </c>
      <c r="F13" s="5" t="s">
        <v>95</v>
      </c>
      <c r="G13" s="49"/>
      <c r="H13" s="50"/>
    </row>
    <row r="14" spans="1:8" ht="13" x14ac:dyDescent="0.3">
      <c r="A14" s="45">
        <v>49</v>
      </c>
      <c r="B14" s="46">
        <v>2</v>
      </c>
      <c r="C14" s="47">
        <v>41756</v>
      </c>
      <c r="D14" s="48" t="s">
        <v>10</v>
      </c>
      <c r="E14" s="5" t="s">
        <v>97</v>
      </c>
      <c r="F14" s="5" t="s">
        <v>100</v>
      </c>
      <c r="G14" s="49"/>
      <c r="H14" s="50"/>
    </row>
    <row r="15" spans="1:8" ht="13" x14ac:dyDescent="0.3">
      <c r="A15" s="45">
        <v>89</v>
      </c>
      <c r="B15" s="46">
        <v>3</v>
      </c>
      <c r="C15" s="47">
        <v>41763</v>
      </c>
      <c r="D15" s="48" t="s">
        <v>10</v>
      </c>
      <c r="E15" s="5" t="s">
        <v>96</v>
      </c>
      <c r="F15" s="5" t="s">
        <v>92</v>
      </c>
      <c r="G15" s="52"/>
      <c r="H15" s="50"/>
    </row>
    <row r="16" spans="1:8" ht="13" x14ac:dyDescent="0.3">
      <c r="A16" s="45">
        <v>90</v>
      </c>
      <c r="B16" s="46">
        <v>3</v>
      </c>
      <c r="C16" s="47">
        <v>41763</v>
      </c>
      <c r="D16" s="48" t="s">
        <v>10</v>
      </c>
      <c r="E16" s="5" t="s">
        <v>94</v>
      </c>
      <c r="F16" s="5" t="s">
        <v>100</v>
      </c>
      <c r="G16" s="49"/>
      <c r="H16" s="50"/>
    </row>
    <row r="17" spans="1:8" ht="13" x14ac:dyDescent="0.3">
      <c r="A17" s="45">
        <v>91</v>
      </c>
      <c r="B17" s="46">
        <v>3</v>
      </c>
      <c r="C17" s="47">
        <v>41763</v>
      </c>
      <c r="D17" s="48" t="s">
        <v>10</v>
      </c>
      <c r="E17" s="5" t="s">
        <v>99</v>
      </c>
      <c r="F17" s="5" t="s">
        <v>97</v>
      </c>
      <c r="G17" s="49"/>
      <c r="H17" s="50"/>
    </row>
    <row r="18" spans="1:8" ht="13" x14ac:dyDescent="0.3">
      <c r="A18" s="45">
        <v>92</v>
      </c>
      <c r="B18" s="46">
        <v>3</v>
      </c>
      <c r="C18" s="47">
        <v>41763</v>
      </c>
      <c r="D18" s="48" t="s">
        <v>10</v>
      </c>
      <c r="E18" s="5" t="s">
        <v>95</v>
      </c>
      <c r="F18" s="5" t="s">
        <v>93</v>
      </c>
      <c r="G18" s="52"/>
      <c r="H18" s="50"/>
    </row>
    <row r="19" spans="1:8" ht="13" x14ac:dyDescent="0.3">
      <c r="A19" s="45">
        <v>93</v>
      </c>
      <c r="B19" s="46">
        <v>3</v>
      </c>
      <c r="C19" s="47">
        <v>41763</v>
      </c>
      <c r="D19" s="48" t="s">
        <v>10</v>
      </c>
      <c r="E19" s="5" t="s">
        <v>98</v>
      </c>
      <c r="F19" s="5" t="s">
        <v>101</v>
      </c>
      <c r="G19" s="49"/>
      <c r="H19" s="50"/>
    </row>
    <row r="20" spans="1:8" ht="13" x14ac:dyDescent="0.3">
      <c r="A20" s="45">
        <v>133</v>
      </c>
      <c r="B20" s="46">
        <v>4</v>
      </c>
      <c r="C20" s="47">
        <v>41777</v>
      </c>
      <c r="D20" s="48" t="s">
        <v>10</v>
      </c>
      <c r="E20" s="5" t="s">
        <v>101</v>
      </c>
      <c r="F20" s="5" t="s">
        <v>94</v>
      </c>
      <c r="G20" s="49"/>
      <c r="H20" s="50"/>
    </row>
    <row r="21" spans="1:8" ht="13" x14ac:dyDescent="0.3">
      <c r="A21" s="45">
        <v>134</v>
      </c>
      <c r="B21" s="46">
        <v>4</v>
      </c>
      <c r="C21" s="47">
        <v>41777</v>
      </c>
      <c r="D21" s="48" t="s">
        <v>10</v>
      </c>
      <c r="E21" s="5" t="s">
        <v>93</v>
      </c>
      <c r="F21" s="5" t="s">
        <v>97</v>
      </c>
      <c r="G21" s="52"/>
      <c r="H21" s="50"/>
    </row>
    <row r="22" spans="1:8" ht="13" x14ac:dyDescent="0.3">
      <c r="A22" s="45">
        <v>135</v>
      </c>
      <c r="B22" s="46">
        <v>4</v>
      </c>
      <c r="C22" s="47">
        <v>41777</v>
      </c>
      <c r="D22" s="48" t="s">
        <v>10</v>
      </c>
      <c r="E22" s="5" t="s">
        <v>99</v>
      </c>
      <c r="F22" s="5" t="s">
        <v>100</v>
      </c>
      <c r="G22" s="49"/>
      <c r="H22" s="50"/>
    </row>
    <row r="23" spans="1:8" ht="13" x14ac:dyDescent="0.3">
      <c r="A23" s="45">
        <v>136</v>
      </c>
      <c r="B23" s="46">
        <v>4</v>
      </c>
      <c r="C23" s="47">
        <v>41777</v>
      </c>
      <c r="D23" s="48" t="s">
        <v>10</v>
      </c>
      <c r="E23" s="5" t="s">
        <v>92</v>
      </c>
      <c r="F23" s="5" t="s">
        <v>95</v>
      </c>
      <c r="G23" s="49"/>
      <c r="H23" s="50"/>
    </row>
    <row r="24" spans="1:8" ht="13" x14ac:dyDescent="0.3">
      <c r="A24" s="45">
        <v>137</v>
      </c>
      <c r="B24" s="46">
        <v>4</v>
      </c>
      <c r="C24" s="47">
        <v>41777</v>
      </c>
      <c r="D24" s="48" t="s">
        <v>10</v>
      </c>
      <c r="E24" s="5" t="s">
        <v>96</v>
      </c>
      <c r="F24" s="5" t="s">
        <v>98</v>
      </c>
      <c r="G24" s="52"/>
      <c r="H24" s="50"/>
    </row>
    <row r="25" spans="1:8" ht="13" x14ac:dyDescent="0.3">
      <c r="A25" s="45">
        <v>180</v>
      </c>
      <c r="B25" s="46">
        <v>5</v>
      </c>
      <c r="C25" s="47">
        <v>41791</v>
      </c>
      <c r="D25" s="48" t="s">
        <v>10</v>
      </c>
      <c r="E25" s="5" t="s">
        <v>97</v>
      </c>
      <c r="F25" s="5" t="s">
        <v>92</v>
      </c>
      <c r="G25" s="49"/>
      <c r="H25" s="50"/>
    </row>
    <row r="26" spans="1:8" ht="13" x14ac:dyDescent="0.3">
      <c r="A26" s="45">
        <v>181</v>
      </c>
      <c r="B26" s="46">
        <v>5</v>
      </c>
      <c r="C26" s="47">
        <v>41791</v>
      </c>
      <c r="D26" s="48" t="s">
        <v>10</v>
      </c>
      <c r="E26" s="5" t="s">
        <v>101</v>
      </c>
      <c r="F26" s="5" t="s">
        <v>96</v>
      </c>
      <c r="G26" s="49"/>
      <c r="H26" s="50"/>
    </row>
    <row r="27" spans="1:8" ht="13" x14ac:dyDescent="0.3">
      <c r="A27" s="45">
        <v>182</v>
      </c>
      <c r="B27" s="46">
        <v>5</v>
      </c>
      <c r="C27" s="47">
        <v>41791</v>
      </c>
      <c r="D27" s="48" t="s">
        <v>10</v>
      </c>
      <c r="E27" s="5" t="s">
        <v>99</v>
      </c>
      <c r="F27" s="5" t="s">
        <v>94</v>
      </c>
      <c r="G27" s="49"/>
      <c r="H27" s="50"/>
    </row>
    <row r="28" spans="1:8" ht="13" x14ac:dyDescent="0.3">
      <c r="A28" s="45">
        <v>183</v>
      </c>
      <c r="B28" s="46">
        <v>5</v>
      </c>
      <c r="C28" s="47">
        <v>41791</v>
      </c>
      <c r="D28" s="48" t="s">
        <v>10</v>
      </c>
      <c r="E28" s="5" t="s">
        <v>100</v>
      </c>
      <c r="F28" s="5" t="s">
        <v>93</v>
      </c>
      <c r="G28" s="49"/>
      <c r="H28" s="50"/>
    </row>
    <row r="29" spans="1:8" ht="13" x14ac:dyDescent="0.3">
      <c r="A29" s="45">
        <v>184</v>
      </c>
      <c r="B29" s="46">
        <v>5</v>
      </c>
      <c r="C29" s="47">
        <v>41791</v>
      </c>
      <c r="D29" s="48" t="s">
        <v>10</v>
      </c>
      <c r="E29" s="5" t="s">
        <v>98</v>
      </c>
      <c r="F29" s="5" t="s">
        <v>95</v>
      </c>
      <c r="G29" s="49"/>
      <c r="H29" s="50"/>
    </row>
    <row r="30" spans="1:8" ht="13" x14ac:dyDescent="0.3">
      <c r="A30" s="45">
        <v>226</v>
      </c>
      <c r="B30" s="46">
        <v>6</v>
      </c>
      <c r="C30" s="47">
        <v>41798</v>
      </c>
      <c r="D30" s="48" t="s">
        <v>10</v>
      </c>
      <c r="E30" s="5" t="s">
        <v>95</v>
      </c>
      <c r="F30" s="5" t="s">
        <v>101</v>
      </c>
      <c r="G30" s="49"/>
      <c r="H30" s="50"/>
    </row>
    <row r="31" spans="1:8" ht="13" x14ac:dyDescent="0.3">
      <c r="A31" s="45">
        <v>227</v>
      </c>
      <c r="B31" s="46">
        <v>6</v>
      </c>
      <c r="C31" s="47">
        <v>41798</v>
      </c>
      <c r="D31" s="48" t="s">
        <v>10</v>
      </c>
      <c r="E31" s="5" t="s">
        <v>94</v>
      </c>
      <c r="F31" s="5" t="s">
        <v>96</v>
      </c>
      <c r="G31" s="49"/>
      <c r="H31" s="50"/>
    </row>
    <row r="32" spans="1:8" ht="13" x14ac:dyDescent="0.3">
      <c r="A32" s="45">
        <v>228</v>
      </c>
      <c r="B32" s="46">
        <v>6</v>
      </c>
      <c r="C32" s="47">
        <v>41798</v>
      </c>
      <c r="D32" s="48" t="s">
        <v>10</v>
      </c>
      <c r="E32" s="5" t="s">
        <v>97</v>
      </c>
      <c r="F32" s="5" t="s">
        <v>98</v>
      </c>
      <c r="G32" s="60"/>
      <c r="H32" s="50"/>
    </row>
    <row r="33" spans="1:8" ht="13" x14ac:dyDescent="0.3">
      <c r="A33" s="45">
        <v>229</v>
      </c>
      <c r="B33" s="46">
        <v>6</v>
      </c>
      <c r="C33" s="47">
        <v>41798</v>
      </c>
      <c r="D33" s="48" t="s">
        <v>10</v>
      </c>
      <c r="E33" s="5" t="s">
        <v>93</v>
      </c>
      <c r="F33" s="5" t="s">
        <v>99</v>
      </c>
      <c r="G33" s="49"/>
      <c r="H33" s="50"/>
    </row>
    <row r="34" spans="1:8" ht="13" x14ac:dyDescent="0.3">
      <c r="A34" s="45">
        <v>230</v>
      </c>
      <c r="B34" s="46">
        <v>6</v>
      </c>
      <c r="C34" s="47">
        <v>41798</v>
      </c>
      <c r="D34" s="48" t="s">
        <v>10</v>
      </c>
      <c r="E34" s="5" t="s">
        <v>100</v>
      </c>
      <c r="F34" s="5" t="s">
        <v>92</v>
      </c>
      <c r="G34" s="49"/>
      <c r="H34" s="50"/>
    </row>
    <row r="35" spans="1:8" ht="13" x14ac:dyDescent="0.3">
      <c r="A35" s="45">
        <v>270</v>
      </c>
      <c r="B35" s="46">
        <v>7</v>
      </c>
      <c r="C35" s="47">
        <v>41805</v>
      </c>
      <c r="D35" s="48" t="s">
        <v>10</v>
      </c>
      <c r="E35" s="5" t="s">
        <v>94</v>
      </c>
      <c r="F35" s="5" t="s">
        <v>93</v>
      </c>
      <c r="G35" s="49"/>
      <c r="H35" s="50"/>
    </row>
    <row r="36" spans="1:8" ht="13" x14ac:dyDescent="0.3">
      <c r="A36" s="45">
        <v>271</v>
      </c>
      <c r="B36" s="46">
        <v>7</v>
      </c>
      <c r="C36" s="47">
        <v>41805</v>
      </c>
      <c r="D36" s="48" t="s">
        <v>10</v>
      </c>
      <c r="E36" s="5" t="s">
        <v>96</v>
      </c>
      <c r="F36" s="5" t="s">
        <v>95</v>
      </c>
      <c r="G36" s="49"/>
      <c r="H36" s="50"/>
    </row>
    <row r="37" spans="1:8" ht="13" x14ac:dyDescent="0.3">
      <c r="A37" s="45">
        <v>272</v>
      </c>
      <c r="B37" s="46">
        <v>7</v>
      </c>
      <c r="C37" s="47">
        <v>41805</v>
      </c>
      <c r="D37" s="48" t="s">
        <v>10</v>
      </c>
      <c r="E37" s="5" t="s">
        <v>99</v>
      </c>
      <c r="F37" s="5" t="s">
        <v>92</v>
      </c>
      <c r="G37" s="49"/>
      <c r="H37" s="50"/>
    </row>
    <row r="38" spans="1:8" ht="13" x14ac:dyDescent="0.3">
      <c r="A38" s="45">
        <v>273</v>
      </c>
      <c r="B38" s="46">
        <v>7</v>
      </c>
      <c r="C38" s="47">
        <v>41805</v>
      </c>
      <c r="D38" s="48" t="s">
        <v>10</v>
      </c>
      <c r="E38" s="5" t="s">
        <v>98</v>
      </c>
      <c r="F38" s="5" t="s">
        <v>100</v>
      </c>
      <c r="G38" s="49"/>
      <c r="H38" s="50"/>
    </row>
    <row r="39" spans="1:8" ht="13" x14ac:dyDescent="0.3">
      <c r="A39" s="45">
        <v>274</v>
      </c>
      <c r="B39" s="46">
        <v>7</v>
      </c>
      <c r="C39" s="47">
        <v>41805</v>
      </c>
      <c r="D39" s="48" t="s">
        <v>10</v>
      </c>
      <c r="E39" s="5" t="s">
        <v>101</v>
      </c>
      <c r="F39" s="5" t="s">
        <v>97</v>
      </c>
      <c r="G39" s="60"/>
      <c r="H39" s="50"/>
    </row>
    <row r="40" spans="1:8" ht="13" x14ac:dyDescent="0.3">
      <c r="A40" s="45">
        <v>314</v>
      </c>
      <c r="B40" s="46">
        <v>8</v>
      </c>
      <c r="C40" s="47">
        <v>41812</v>
      </c>
      <c r="D40" s="48" t="s">
        <v>10</v>
      </c>
      <c r="E40" s="5" t="s">
        <v>96</v>
      </c>
      <c r="F40" s="5" t="s">
        <v>99</v>
      </c>
      <c r="G40" s="49"/>
      <c r="H40" s="50"/>
    </row>
    <row r="41" spans="1:8" ht="13" x14ac:dyDescent="0.3">
      <c r="A41" s="45">
        <v>315</v>
      </c>
      <c r="B41" s="46">
        <v>8</v>
      </c>
      <c r="C41" s="47">
        <v>41812</v>
      </c>
      <c r="D41" s="48" t="s">
        <v>10</v>
      </c>
      <c r="E41" s="5" t="s">
        <v>97</v>
      </c>
      <c r="F41" s="5" t="s">
        <v>94</v>
      </c>
      <c r="G41" s="49"/>
      <c r="H41" s="50"/>
    </row>
    <row r="42" spans="1:8" ht="13" x14ac:dyDescent="0.3">
      <c r="A42" s="45">
        <v>316</v>
      </c>
      <c r="B42" s="46">
        <v>8</v>
      </c>
      <c r="C42" s="47">
        <v>41812</v>
      </c>
      <c r="D42" s="48" t="s">
        <v>10</v>
      </c>
      <c r="E42" s="5" t="s">
        <v>92</v>
      </c>
      <c r="F42" s="5" t="s">
        <v>98</v>
      </c>
      <c r="G42" s="49"/>
      <c r="H42" s="50"/>
    </row>
    <row r="43" spans="1:8" ht="13" x14ac:dyDescent="0.3">
      <c r="A43" s="45">
        <v>317</v>
      </c>
      <c r="B43" s="46">
        <v>8</v>
      </c>
      <c r="C43" s="47">
        <v>41812</v>
      </c>
      <c r="D43" s="48" t="s">
        <v>10</v>
      </c>
      <c r="E43" s="5" t="s">
        <v>101</v>
      </c>
      <c r="F43" s="5" t="s">
        <v>93</v>
      </c>
      <c r="G43" s="49"/>
      <c r="H43" s="50"/>
    </row>
    <row r="44" spans="1:8" ht="13" x14ac:dyDescent="0.3">
      <c r="A44" s="45">
        <v>318</v>
      </c>
      <c r="B44" s="46">
        <v>8</v>
      </c>
      <c r="C44" s="47">
        <v>41812</v>
      </c>
      <c r="D44" s="48" t="s">
        <v>10</v>
      </c>
      <c r="E44" s="5" t="s">
        <v>95</v>
      </c>
      <c r="F44" s="5" t="s">
        <v>100</v>
      </c>
      <c r="G44" s="49"/>
      <c r="H44" s="50"/>
    </row>
    <row r="45" spans="1:8" ht="13" x14ac:dyDescent="0.3">
      <c r="A45" s="45">
        <v>360</v>
      </c>
      <c r="B45" s="46">
        <v>9</v>
      </c>
      <c r="C45" s="47">
        <v>41819</v>
      </c>
      <c r="D45" s="48" t="s">
        <v>10</v>
      </c>
      <c r="E45" s="5" t="s">
        <v>97</v>
      </c>
      <c r="F45" s="5" t="s">
        <v>95</v>
      </c>
      <c r="G45" s="60"/>
      <c r="H45" s="50"/>
    </row>
    <row r="46" spans="1:8" ht="13" x14ac:dyDescent="0.3">
      <c r="A46" s="45">
        <v>361</v>
      </c>
      <c r="B46" s="46">
        <v>9</v>
      </c>
      <c r="C46" s="47">
        <v>41819</v>
      </c>
      <c r="D46" s="48" t="s">
        <v>10</v>
      </c>
      <c r="E46" s="5" t="s">
        <v>100</v>
      </c>
      <c r="F46" s="5" t="s">
        <v>96</v>
      </c>
      <c r="G46" s="49"/>
      <c r="H46" s="50"/>
    </row>
    <row r="47" spans="1:8" ht="13" x14ac:dyDescent="0.3">
      <c r="A47" s="45">
        <v>362</v>
      </c>
      <c r="B47" s="46">
        <v>9</v>
      </c>
      <c r="C47" s="47">
        <v>41819</v>
      </c>
      <c r="D47" s="48" t="s">
        <v>10</v>
      </c>
      <c r="E47" s="5" t="s">
        <v>101</v>
      </c>
      <c r="F47" s="5" t="s">
        <v>99</v>
      </c>
      <c r="G47" s="60"/>
      <c r="H47" s="50"/>
    </row>
    <row r="48" spans="1:8" ht="13" x14ac:dyDescent="0.3">
      <c r="A48" s="45">
        <v>363</v>
      </c>
      <c r="B48" s="46">
        <v>9</v>
      </c>
      <c r="C48" s="47">
        <v>41819</v>
      </c>
      <c r="D48" s="48" t="s">
        <v>10</v>
      </c>
      <c r="E48" s="5" t="s">
        <v>93</v>
      </c>
      <c r="F48" s="5" t="s">
        <v>98</v>
      </c>
      <c r="G48" s="49"/>
      <c r="H48" s="50"/>
    </row>
    <row r="49" spans="1:8" ht="13" x14ac:dyDescent="0.3">
      <c r="A49" s="45">
        <v>364</v>
      </c>
      <c r="B49" s="46">
        <v>9</v>
      </c>
      <c r="C49" s="47">
        <v>41819</v>
      </c>
      <c r="D49" s="48" t="s">
        <v>10</v>
      </c>
      <c r="E49" s="5" t="s">
        <v>94</v>
      </c>
      <c r="F49" s="5" t="s">
        <v>92</v>
      </c>
      <c r="G49" s="49"/>
      <c r="H49" s="50"/>
    </row>
    <row r="50" spans="1:8" ht="13" x14ac:dyDescent="0.3">
      <c r="A50" s="45">
        <v>409</v>
      </c>
      <c r="B50" s="46">
        <v>10</v>
      </c>
      <c r="C50" s="47">
        <v>41875</v>
      </c>
      <c r="D50" s="48" t="s">
        <v>10</v>
      </c>
      <c r="E50" s="5" t="s">
        <v>93</v>
      </c>
      <c r="F50" s="5" t="s">
        <v>92</v>
      </c>
      <c r="G50" s="49"/>
      <c r="H50" s="50"/>
    </row>
    <row r="51" spans="1:8" ht="13" x14ac:dyDescent="0.3">
      <c r="A51" s="45">
        <v>410</v>
      </c>
      <c r="B51" s="46">
        <v>10</v>
      </c>
      <c r="C51" s="47">
        <v>41875</v>
      </c>
      <c r="D51" s="48" t="s">
        <v>10</v>
      </c>
      <c r="E51" s="5" t="s">
        <v>94</v>
      </c>
      <c r="F51" s="5" t="s">
        <v>95</v>
      </c>
      <c r="G51" s="49"/>
      <c r="H51" s="50"/>
    </row>
    <row r="52" spans="1:8" ht="13" x14ac:dyDescent="0.3">
      <c r="A52" s="45">
        <v>411</v>
      </c>
      <c r="B52" s="46">
        <v>10</v>
      </c>
      <c r="C52" s="47">
        <v>41875</v>
      </c>
      <c r="D52" s="48" t="s">
        <v>10</v>
      </c>
      <c r="E52" s="5" t="s">
        <v>97</v>
      </c>
      <c r="F52" s="5" t="s">
        <v>96</v>
      </c>
      <c r="G52" s="49"/>
      <c r="H52" s="50"/>
    </row>
    <row r="53" spans="1:8" ht="13" x14ac:dyDescent="0.3">
      <c r="A53" s="45">
        <v>412</v>
      </c>
      <c r="B53" s="46">
        <v>10</v>
      </c>
      <c r="C53" s="47">
        <v>41875</v>
      </c>
      <c r="D53" s="48" t="s">
        <v>10</v>
      </c>
      <c r="E53" s="5" t="s">
        <v>99</v>
      </c>
      <c r="F53" s="5" t="s">
        <v>98</v>
      </c>
      <c r="G53" s="49"/>
      <c r="H53" s="50"/>
    </row>
    <row r="54" spans="1:8" ht="13" x14ac:dyDescent="0.3">
      <c r="A54" s="45">
        <v>413</v>
      </c>
      <c r="B54" s="46">
        <v>10</v>
      </c>
      <c r="C54" s="47">
        <v>41875</v>
      </c>
      <c r="D54" s="48" t="s">
        <v>10</v>
      </c>
      <c r="E54" s="5" t="s">
        <v>101</v>
      </c>
      <c r="F54" s="5" t="s">
        <v>100</v>
      </c>
      <c r="G54" s="49"/>
      <c r="H54" s="50"/>
    </row>
    <row r="55" spans="1:8" ht="13" x14ac:dyDescent="0.3">
      <c r="A55" s="45">
        <v>453</v>
      </c>
      <c r="B55" s="46">
        <v>11</v>
      </c>
      <c r="C55" s="47">
        <v>41889</v>
      </c>
      <c r="D55" s="48" t="s">
        <v>10</v>
      </c>
      <c r="E55" s="5" t="s">
        <v>98</v>
      </c>
      <c r="F55" s="5" t="s">
        <v>94</v>
      </c>
      <c r="G55" s="49"/>
      <c r="H55" s="50"/>
    </row>
    <row r="56" spans="1:8" ht="13" x14ac:dyDescent="0.3">
      <c r="A56" s="45">
        <v>454</v>
      </c>
      <c r="B56" s="46">
        <v>11</v>
      </c>
      <c r="C56" s="47">
        <v>41889</v>
      </c>
      <c r="D56" s="48" t="s">
        <v>10</v>
      </c>
      <c r="E56" s="5" t="s">
        <v>101</v>
      </c>
      <c r="F56" s="5" t="s">
        <v>92</v>
      </c>
      <c r="G56" s="52"/>
      <c r="H56" s="50"/>
    </row>
    <row r="57" spans="1:8" ht="13" x14ac:dyDescent="0.3">
      <c r="A57" s="45">
        <v>455</v>
      </c>
      <c r="B57" s="46">
        <v>11</v>
      </c>
      <c r="C57" s="47">
        <v>41889</v>
      </c>
      <c r="D57" s="48" t="s">
        <v>10</v>
      </c>
      <c r="E57" s="5" t="s">
        <v>96</v>
      </c>
      <c r="F57" s="5" t="s">
        <v>93</v>
      </c>
      <c r="G57" s="49"/>
      <c r="H57" s="50"/>
    </row>
    <row r="58" spans="1:8" ht="13" x14ac:dyDescent="0.3">
      <c r="A58" s="45">
        <v>456</v>
      </c>
      <c r="B58" s="46">
        <v>11</v>
      </c>
      <c r="C58" s="47">
        <v>41889</v>
      </c>
      <c r="D58" s="48" t="s">
        <v>10</v>
      </c>
      <c r="E58" s="5" t="s">
        <v>95</v>
      </c>
      <c r="F58" s="5" t="s">
        <v>99</v>
      </c>
      <c r="G58" s="49"/>
      <c r="H58" s="50"/>
    </row>
    <row r="59" spans="1:8" ht="13" x14ac:dyDescent="0.3">
      <c r="A59" s="45">
        <v>457</v>
      </c>
      <c r="B59" s="46">
        <v>11</v>
      </c>
      <c r="C59" s="47">
        <v>41889</v>
      </c>
      <c r="D59" s="48" t="s">
        <v>10</v>
      </c>
      <c r="E59" s="5" t="s">
        <v>100</v>
      </c>
      <c r="F59" s="5" t="s">
        <v>97</v>
      </c>
      <c r="G59" s="49"/>
      <c r="H59" s="50"/>
    </row>
    <row r="60" spans="1:8" ht="13" x14ac:dyDescent="0.3">
      <c r="A60" s="45">
        <v>497</v>
      </c>
      <c r="B60" s="46">
        <v>12</v>
      </c>
      <c r="C60" s="47">
        <v>41896</v>
      </c>
      <c r="D60" s="48" t="s">
        <v>10</v>
      </c>
      <c r="E60" s="5" t="s">
        <v>94</v>
      </c>
      <c r="F60" s="5" t="s">
        <v>101</v>
      </c>
      <c r="G60" s="49"/>
      <c r="H60" s="50"/>
    </row>
    <row r="61" spans="1:8" ht="13" x14ac:dyDescent="0.3">
      <c r="A61" s="45">
        <v>498</v>
      </c>
      <c r="B61" s="46">
        <v>12</v>
      </c>
      <c r="C61" s="47">
        <v>41896</v>
      </c>
      <c r="D61" s="48" t="s">
        <v>10</v>
      </c>
      <c r="E61" s="5" t="s">
        <v>97</v>
      </c>
      <c r="F61" s="5" t="s">
        <v>93</v>
      </c>
      <c r="G61" s="49"/>
      <c r="H61" s="50"/>
    </row>
    <row r="62" spans="1:8" ht="13" x14ac:dyDescent="0.3">
      <c r="A62" s="45">
        <v>499</v>
      </c>
      <c r="B62" s="46">
        <v>12</v>
      </c>
      <c r="C62" s="47">
        <v>41896</v>
      </c>
      <c r="D62" s="48" t="s">
        <v>10</v>
      </c>
      <c r="E62" s="5" t="s">
        <v>100</v>
      </c>
      <c r="F62" s="5" t="s">
        <v>99</v>
      </c>
      <c r="G62" s="49"/>
      <c r="H62" s="50"/>
    </row>
    <row r="63" spans="1:8" ht="13" x14ac:dyDescent="0.3">
      <c r="A63" s="45">
        <v>500</v>
      </c>
      <c r="B63" s="46">
        <v>12</v>
      </c>
      <c r="C63" s="47">
        <v>41896</v>
      </c>
      <c r="D63" s="48" t="s">
        <v>10</v>
      </c>
      <c r="E63" s="5" t="s">
        <v>95</v>
      </c>
      <c r="F63" s="5" t="s">
        <v>92</v>
      </c>
      <c r="G63" s="49"/>
      <c r="H63" s="50"/>
    </row>
    <row r="64" spans="1:8" ht="13" x14ac:dyDescent="0.3">
      <c r="A64" s="45">
        <v>501</v>
      </c>
      <c r="B64" s="46">
        <v>12</v>
      </c>
      <c r="C64" s="47">
        <v>41896</v>
      </c>
      <c r="D64" s="48" t="s">
        <v>10</v>
      </c>
      <c r="E64" s="5" t="s">
        <v>98</v>
      </c>
      <c r="F64" s="5" t="s">
        <v>96</v>
      </c>
      <c r="G64" s="49"/>
      <c r="H64" s="50"/>
    </row>
    <row r="65" spans="1:8" ht="13" x14ac:dyDescent="0.3">
      <c r="A65" s="45">
        <v>541</v>
      </c>
      <c r="B65" s="46">
        <v>13</v>
      </c>
      <c r="C65" s="47">
        <v>41903</v>
      </c>
      <c r="D65" s="48" t="s">
        <v>10</v>
      </c>
      <c r="E65" s="5" t="s">
        <v>92</v>
      </c>
      <c r="F65" s="5" t="s">
        <v>97</v>
      </c>
      <c r="G65" s="49"/>
      <c r="H65" s="50"/>
    </row>
    <row r="66" spans="1:8" ht="13" x14ac:dyDescent="0.3">
      <c r="A66" s="45">
        <v>542</v>
      </c>
      <c r="B66" s="46">
        <v>13</v>
      </c>
      <c r="C66" s="47">
        <v>41903</v>
      </c>
      <c r="D66" s="48" t="s">
        <v>10</v>
      </c>
      <c r="E66" s="5" t="s">
        <v>96</v>
      </c>
      <c r="F66" s="5" t="s">
        <v>101</v>
      </c>
      <c r="G66" s="49"/>
      <c r="H66" s="50"/>
    </row>
    <row r="67" spans="1:8" ht="13" x14ac:dyDescent="0.3">
      <c r="A67" s="45">
        <v>543</v>
      </c>
      <c r="B67" s="46">
        <v>13</v>
      </c>
      <c r="C67" s="47">
        <v>41903</v>
      </c>
      <c r="D67" s="48" t="s">
        <v>10</v>
      </c>
      <c r="E67" s="5" t="s">
        <v>94</v>
      </c>
      <c r="F67" s="5" t="s">
        <v>99</v>
      </c>
      <c r="G67" s="49"/>
      <c r="H67" s="50"/>
    </row>
    <row r="68" spans="1:8" ht="13" x14ac:dyDescent="0.3">
      <c r="A68" s="45">
        <v>544</v>
      </c>
      <c r="B68" s="46">
        <v>13</v>
      </c>
      <c r="C68" s="47">
        <v>41903</v>
      </c>
      <c r="D68" s="48" t="s">
        <v>10</v>
      </c>
      <c r="E68" s="5" t="s">
        <v>93</v>
      </c>
      <c r="F68" s="5" t="s">
        <v>100</v>
      </c>
      <c r="G68" s="49"/>
      <c r="H68" s="50"/>
    </row>
    <row r="69" spans="1:8" ht="13" x14ac:dyDescent="0.3">
      <c r="A69" s="45">
        <v>545</v>
      </c>
      <c r="B69" s="46">
        <v>13</v>
      </c>
      <c r="C69" s="47">
        <v>41903</v>
      </c>
      <c r="D69" s="48" t="s">
        <v>10</v>
      </c>
      <c r="E69" s="5" t="s">
        <v>95</v>
      </c>
      <c r="F69" s="5" t="s">
        <v>98</v>
      </c>
      <c r="G69" s="49"/>
      <c r="H69" s="50"/>
    </row>
    <row r="70" spans="1:8" ht="13" x14ac:dyDescent="0.3">
      <c r="A70" s="45">
        <v>585</v>
      </c>
      <c r="B70" s="46">
        <v>14</v>
      </c>
      <c r="C70" s="47">
        <v>41910</v>
      </c>
      <c r="D70" s="48" t="s">
        <v>10</v>
      </c>
      <c r="E70" s="5" t="s">
        <v>101</v>
      </c>
      <c r="F70" s="5" t="s">
        <v>95</v>
      </c>
      <c r="G70" s="49"/>
      <c r="H70" s="50"/>
    </row>
    <row r="71" spans="1:8" ht="13" x14ac:dyDescent="0.3">
      <c r="A71" s="45">
        <v>586</v>
      </c>
      <c r="B71" s="46">
        <v>14</v>
      </c>
      <c r="C71" s="47">
        <v>41910</v>
      </c>
      <c r="D71" s="48" t="s">
        <v>10</v>
      </c>
      <c r="E71" s="5" t="s">
        <v>96</v>
      </c>
      <c r="F71" s="5" t="s">
        <v>94</v>
      </c>
      <c r="G71" s="49"/>
      <c r="H71" s="50"/>
    </row>
    <row r="72" spans="1:8" ht="13" x14ac:dyDescent="0.3">
      <c r="A72" s="45">
        <v>587</v>
      </c>
      <c r="B72" s="46">
        <v>14</v>
      </c>
      <c r="C72" s="47">
        <v>41910</v>
      </c>
      <c r="D72" s="48" t="s">
        <v>10</v>
      </c>
      <c r="E72" s="5" t="s">
        <v>98</v>
      </c>
      <c r="F72" s="5" t="s">
        <v>97</v>
      </c>
      <c r="G72" s="49"/>
      <c r="H72" s="50"/>
    </row>
    <row r="73" spans="1:8" ht="13" x14ac:dyDescent="0.3">
      <c r="A73" s="45">
        <v>588</v>
      </c>
      <c r="B73" s="46">
        <v>14</v>
      </c>
      <c r="C73" s="47">
        <v>41910</v>
      </c>
      <c r="D73" s="48" t="s">
        <v>10</v>
      </c>
      <c r="E73" s="5" t="s">
        <v>99</v>
      </c>
      <c r="F73" s="5" t="s">
        <v>93</v>
      </c>
      <c r="G73" s="49"/>
      <c r="H73" s="50"/>
    </row>
    <row r="74" spans="1:8" ht="13" x14ac:dyDescent="0.3">
      <c r="A74" s="45">
        <v>589</v>
      </c>
      <c r="B74" s="46">
        <v>14</v>
      </c>
      <c r="C74" s="47">
        <v>41910</v>
      </c>
      <c r="D74" s="48" t="s">
        <v>10</v>
      </c>
      <c r="E74" s="5" t="s">
        <v>92</v>
      </c>
      <c r="F74" s="5" t="s">
        <v>100</v>
      </c>
      <c r="G74" s="49"/>
      <c r="H74" s="50"/>
    </row>
    <row r="75" spans="1:8" ht="13" x14ac:dyDescent="0.3">
      <c r="A75" s="45">
        <v>629</v>
      </c>
      <c r="B75" s="46">
        <v>15</v>
      </c>
      <c r="C75" s="47">
        <v>41917</v>
      </c>
      <c r="D75" s="48" t="s">
        <v>10</v>
      </c>
      <c r="E75" s="5" t="s">
        <v>93</v>
      </c>
      <c r="F75" s="5" t="s">
        <v>94</v>
      </c>
      <c r="G75" s="49"/>
      <c r="H75" s="50"/>
    </row>
    <row r="76" spans="1:8" ht="13" x14ac:dyDescent="0.3">
      <c r="A76" s="45">
        <v>630</v>
      </c>
      <c r="B76" s="46">
        <v>15</v>
      </c>
      <c r="C76" s="47">
        <v>41917</v>
      </c>
      <c r="D76" s="48" t="s">
        <v>10</v>
      </c>
      <c r="E76" s="5" t="s">
        <v>95</v>
      </c>
      <c r="F76" s="5" t="s">
        <v>96</v>
      </c>
      <c r="G76" s="49"/>
      <c r="H76" s="50"/>
    </row>
    <row r="77" spans="1:8" ht="13" x14ac:dyDescent="0.3">
      <c r="A77" s="45">
        <v>631</v>
      </c>
      <c r="B77" s="46">
        <v>15</v>
      </c>
      <c r="C77" s="47">
        <v>41917</v>
      </c>
      <c r="D77" s="48" t="s">
        <v>10</v>
      </c>
      <c r="E77" s="5" t="s">
        <v>92</v>
      </c>
      <c r="F77" s="5" t="s">
        <v>99</v>
      </c>
      <c r="G77" s="49"/>
      <c r="H77" s="50"/>
    </row>
    <row r="78" spans="1:8" ht="13" x14ac:dyDescent="0.3">
      <c r="A78" s="45">
        <v>632</v>
      </c>
      <c r="B78" s="46">
        <v>15</v>
      </c>
      <c r="C78" s="47">
        <v>41917</v>
      </c>
      <c r="D78" s="48" t="s">
        <v>10</v>
      </c>
      <c r="E78" s="5" t="s">
        <v>100</v>
      </c>
      <c r="F78" s="5" t="s">
        <v>98</v>
      </c>
      <c r="G78" s="49"/>
      <c r="H78" s="50"/>
    </row>
    <row r="79" spans="1:8" ht="13" x14ac:dyDescent="0.3">
      <c r="A79" s="45">
        <v>633</v>
      </c>
      <c r="B79" s="46">
        <v>15</v>
      </c>
      <c r="C79" s="47">
        <v>41917</v>
      </c>
      <c r="D79" s="48" t="s">
        <v>10</v>
      </c>
      <c r="E79" s="5" t="s">
        <v>97</v>
      </c>
      <c r="F79" s="5" t="s">
        <v>101</v>
      </c>
      <c r="G79" s="49"/>
      <c r="H79" s="50"/>
    </row>
    <row r="80" spans="1:8" ht="13" x14ac:dyDescent="0.3">
      <c r="A80" s="45">
        <v>673</v>
      </c>
      <c r="B80" s="46">
        <v>16</v>
      </c>
      <c r="C80" s="47">
        <v>41931</v>
      </c>
      <c r="D80" s="48" t="s">
        <v>10</v>
      </c>
      <c r="E80" s="5" t="s">
        <v>99</v>
      </c>
      <c r="F80" s="5" t="s">
        <v>96</v>
      </c>
      <c r="G80" s="49"/>
      <c r="H80" s="50"/>
    </row>
    <row r="81" spans="1:8" ht="13" x14ac:dyDescent="0.3">
      <c r="A81" s="45">
        <v>674</v>
      </c>
      <c r="B81" s="46">
        <v>16</v>
      </c>
      <c r="C81" s="47">
        <v>41931</v>
      </c>
      <c r="D81" s="48" t="s">
        <v>10</v>
      </c>
      <c r="E81" s="5" t="s">
        <v>94</v>
      </c>
      <c r="F81" s="5" t="s">
        <v>97</v>
      </c>
      <c r="G81" s="49"/>
      <c r="H81" s="50"/>
    </row>
    <row r="82" spans="1:8" ht="13" x14ac:dyDescent="0.3">
      <c r="A82" s="45">
        <v>675</v>
      </c>
      <c r="B82" s="46">
        <v>16</v>
      </c>
      <c r="C82" s="47">
        <v>41931</v>
      </c>
      <c r="D82" s="48" t="s">
        <v>10</v>
      </c>
      <c r="E82" s="5" t="s">
        <v>98</v>
      </c>
      <c r="F82" s="5" t="s">
        <v>92</v>
      </c>
      <c r="G82" s="49"/>
      <c r="H82" s="50"/>
    </row>
    <row r="83" spans="1:8" ht="13" x14ac:dyDescent="0.3">
      <c r="A83" s="45">
        <v>676</v>
      </c>
      <c r="B83" s="46">
        <v>16</v>
      </c>
      <c r="C83" s="47">
        <v>41931</v>
      </c>
      <c r="D83" s="48" t="s">
        <v>10</v>
      </c>
      <c r="E83" s="5" t="s">
        <v>93</v>
      </c>
      <c r="F83" s="5" t="s">
        <v>101</v>
      </c>
      <c r="G83" s="49"/>
      <c r="H83" s="50"/>
    </row>
    <row r="84" spans="1:8" ht="13" x14ac:dyDescent="0.3">
      <c r="A84" s="45">
        <v>677</v>
      </c>
      <c r="B84" s="46">
        <v>16</v>
      </c>
      <c r="C84" s="47">
        <v>41931</v>
      </c>
      <c r="D84" s="48" t="s">
        <v>10</v>
      </c>
      <c r="E84" s="5" t="s">
        <v>100</v>
      </c>
      <c r="F84" s="5" t="s">
        <v>95</v>
      </c>
      <c r="G84" s="49"/>
      <c r="H84" s="50"/>
    </row>
    <row r="85" spans="1:8" ht="13" x14ac:dyDescent="0.3">
      <c r="A85" s="45">
        <v>717</v>
      </c>
      <c r="B85" s="46">
        <v>17</v>
      </c>
      <c r="C85" s="47">
        <v>41938</v>
      </c>
      <c r="D85" s="48" t="s">
        <v>10</v>
      </c>
      <c r="E85" s="5" t="s">
        <v>95</v>
      </c>
      <c r="F85" s="5" t="s">
        <v>97</v>
      </c>
      <c r="G85" s="49"/>
      <c r="H85" s="50"/>
    </row>
    <row r="86" spans="1:8" ht="13" x14ac:dyDescent="0.3">
      <c r="A86" s="45">
        <v>718</v>
      </c>
      <c r="B86" s="46">
        <v>17</v>
      </c>
      <c r="C86" s="47">
        <v>41938</v>
      </c>
      <c r="D86" s="48" t="s">
        <v>10</v>
      </c>
      <c r="E86" s="5" t="s">
        <v>96</v>
      </c>
      <c r="F86" s="5" t="s">
        <v>100</v>
      </c>
      <c r="G86" s="49"/>
      <c r="H86" s="50"/>
    </row>
    <row r="87" spans="1:8" ht="13" x14ac:dyDescent="0.3">
      <c r="A87" s="45">
        <v>719</v>
      </c>
      <c r="B87" s="46">
        <v>17</v>
      </c>
      <c r="C87" s="47">
        <v>41938</v>
      </c>
      <c r="D87" s="48" t="s">
        <v>10</v>
      </c>
      <c r="E87" s="5" t="s">
        <v>99</v>
      </c>
      <c r="F87" s="5" t="s">
        <v>101</v>
      </c>
      <c r="G87" s="49"/>
      <c r="H87" s="50"/>
    </row>
    <row r="88" spans="1:8" ht="13" x14ac:dyDescent="0.3">
      <c r="A88" s="45">
        <v>720</v>
      </c>
      <c r="B88" s="46">
        <v>17</v>
      </c>
      <c r="C88" s="47">
        <v>41938</v>
      </c>
      <c r="D88" s="48" t="s">
        <v>10</v>
      </c>
      <c r="E88" s="5" t="s">
        <v>98</v>
      </c>
      <c r="F88" s="5" t="s">
        <v>93</v>
      </c>
      <c r="G88" s="49"/>
      <c r="H88" s="50"/>
    </row>
    <row r="89" spans="1:8" ht="13" x14ac:dyDescent="0.3">
      <c r="A89" s="45">
        <v>721</v>
      </c>
      <c r="B89" s="46">
        <v>17</v>
      </c>
      <c r="C89" s="47">
        <v>41938</v>
      </c>
      <c r="D89" s="48" t="s">
        <v>10</v>
      </c>
      <c r="E89" s="5" t="s">
        <v>92</v>
      </c>
      <c r="F89" s="5" t="s">
        <v>94</v>
      </c>
      <c r="G89" s="49"/>
      <c r="H89" s="50"/>
    </row>
    <row r="90" spans="1:8" ht="13" x14ac:dyDescent="0.3">
      <c r="A90" s="45">
        <v>761</v>
      </c>
      <c r="B90" s="46">
        <v>18</v>
      </c>
      <c r="C90" s="47"/>
      <c r="D90" s="48" t="s">
        <v>10</v>
      </c>
      <c r="E90" s="5" t="s">
        <v>97</v>
      </c>
      <c r="F90" s="5" t="s">
        <v>99</v>
      </c>
      <c r="G90" s="49"/>
      <c r="H90" s="50"/>
    </row>
    <row r="91" spans="1:8" ht="13" x14ac:dyDescent="0.3">
      <c r="A91" s="45">
        <v>762</v>
      </c>
      <c r="B91" s="46">
        <v>18</v>
      </c>
      <c r="C91" s="47"/>
      <c r="D91" s="48" t="s">
        <v>10</v>
      </c>
      <c r="E91" s="5" t="s">
        <v>100</v>
      </c>
      <c r="F91" s="5" t="s">
        <v>94</v>
      </c>
      <c r="G91" s="49"/>
      <c r="H91" s="50"/>
    </row>
    <row r="92" spans="1:8" ht="13" x14ac:dyDescent="0.3">
      <c r="A92" s="45">
        <v>763</v>
      </c>
      <c r="B92" s="46">
        <v>18</v>
      </c>
      <c r="C92" s="47"/>
      <c r="D92" s="48" t="s">
        <v>10</v>
      </c>
      <c r="E92" s="5" t="s">
        <v>93</v>
      </c>
      <c r="F92" s="5" t="s">
        <v>95</v>
      </c>
      <c r="G92" s="49"/>
      <c r="H92" s="50"/>
    </row>
    <row r="93" spans="1:8" ht="13" x14ac:dyDescent="0.3">
      <c r="A93" s="45">
        <v>764</v>
      </c>
      <c r="B93" s="46">
        <v>18</v>
      </c>
      <c r="C93" s="47"/>
      <c r="D93" s="48" t="s">
        <v>10</v>
      </c>
      <c r="E93" s="5" t="s">
        <v>101</v>
      </c>
      <c r="F93" s="5" t="s">
        <v>98</v>
      </c>
      <c r="G93" s="49"/>
      <c r="H93" s="50"/>
    </row>
    <row r="94" spans="1:8" ht="13" x14ac:dyDescent="0.3">
      <c r="A94" s="45">
        <v>765</v>
      </c>
      <c r="B94" s="46">
        <v>18</v>
      </c>
      <c r="C94" s="47"/>
      <c r="D94" s="48" t="s">
        <v>10</v>
      </c>
      <c r="E94" s="5" t="s">
        <v>92</v>
      </c>
      <c r="F94" s="5" t="s">
        <v>96</v>
      </c>
      <c r="G94" s="49"/>
      <c r="H94" s="50"/>
    </row>
    <row r="95" spans="1:8" ht="13" x14ac:dyDescent="0.3">
      <c r="A95" s="45">
        <v>7</v>
      </c>
      <c r="B95" s="46">
        <v>1</v>
      </c>
      <c r="C95" s="47">
        <v>41742</v>
      </c>
      <c r="D95" s="51" t="s">
        <v>195</v>
      </c>
      <c r="E95" s="5" t="s">
        <v>155</v>
      </c>
      <c r="F95" s="5" t="s">
        <v>152</v>
      </c>
      <c r="G95" s="49"/>
      <c r="H95" s="50"/>
    </row>
    <row r="96" spans="1:8" ht="13" x14ac:dyDescent="0.3">
      <c r="A96" s="45">
        <v>8</v>
      </c>
      <c r="B96" s="46">
        <v>1</v>
      </c>
      <c r="C96" s="47">
        <v>41742</v>
      </c>
      <c r="D96" s="51" t="s">
        <v>195</v>
      </c>
      <c r="E96" s="85" t="s">
        <v>158</v>
      </c>
      <c r="F96" s="85" t="s">
        <v>154</v>
      </c>
      <c r="G96" s="49"/>
      <c r="H96" s="50"/>
    </row>
    <row r="97" spans="1:8" ht="13" x14ac:dyDescent="0.3">
      <c r="A97" s="45">
        <v>9</v>
      </c>
      <c r="B97" s="46">
        <v>1</v>
      </c>
      <c r="C97" s="47">
        <v>41742</v>
      </c>
      <c r="D97" s="51" t="s">
        <v>195</v>
      </c>
      <c r="E97" s="85" t="s">
        <v>151</v>
      </c>
      <c r="F97" s="85" t="s">
        <v>150</v>
      </c>
      <c r="G97" s="49"/>
      <c r="H97" s="50"/>
    </row>
    <row r="98" spans="1:8" ht="13" x14ac:dyDescent="0.3">
      <c r="A98" s="45">
        <v>10</v>
      </c>
      <c r="B98" s="46">
        <v>1</v>
      </c>
      <c r="C98" s="47">
        <v>41742</v>
      </c>
      <c r="D98" s="51" t="s">
        <v>195</v>
      </c>
      <c r="E98" s="85" t="s">
        <v>156</v>
      </c>
      <c r="F98" s="85" t="s">
        <v>153</v>
      </c>
      <c r="G98" s="52"/>
      <c r="H98" s="50"/>
    </row>
    <row r="99" spans="1:8" ht="13" x14ac:dyDescent="0.3">
      <c r="A99" s="45">
        <v>11</v>
      </c>
      <c r="B99" s="46">
        <v>1</v>
      </c>
      <c r="C99" s="47">
        <v>41742</v>
      </c>
      <c r="D99" s="51" t="s">
        <v>195</v>
      </c>
      <c r="E99" s="85" t="s">
        <v>157</v>
      </c>
      <c r="F99" s="85" t="s">
        <v>159</v>
      </c>
      <c r="G99" s="49"/>
      <c r="H99" s="50"/>
    </row>
    <row r="100" spans="1:8" ht="13" x14ac:dyDescent="0.3">
      <c r="A100" s="45">
        <v>51</v>
      </c>
      <c r="B100" s="46">
        <v>2</v>
      </c>
      <c r="C100" s="47">
        <v>41756</v>
      </c>
      <c r="D100" s="51" t="s">
        <v>195</v>
      </c>
      <c r="E100" s="85" t="s">
        <v>154</v>
      </c>
      <c r="F100" s="85" t="s">
        <v>156</v>
      </c>
      <c r="G100" s="49"/>
      <c r="H100" s="50"/>
    </row>
    <row r="101" spans="1:8" ht="13" x14ac:dyDescent="0.3">
      <c r="A101" s="45">
        <v>52</v>
      </c>
      <c r="B101" s="46">
        <v>2</v>
      </c>
      <c r="C101" s="47">
        <v>41756</v>
      </c>
      <c r="D101" s="51" t="s">
        <v>195</v>
      </c>
      <c r="E101" s="85" t="s">
        <v>155</v>
      </c>
      <c r="F101" s="85" t="s">
        <v>159</v>
      </c>
      <c r="G101" s="49"/>
      <c r="H101" s="50"/>
    </row>
    <row r="102" spans="1:8" ht="13" x14ac:dyDescent="0.3">
      <c r="A102" s="45">
        <v>53</v>
      </c>
      <c r="B102" s="46">
        <v>2</v>
      </c>
      <c r="C102" s="47">
        <v>41756</v>
      </c>
      <c r="D102" s="51" t="s">
        <v>195</v>
      </c>
      <c r="E102" s="85" t="s">
        <v>152</v>
      </c>
      <c r="F102" s="85" t="s">
        <v>151</v>
      </c>
      <c r="G102" s="49"/>
      <c r="H102" s="50"/>
    </row>
    <row r="103" spans="1:8" ht="13" x14ac:dyDescent="0.3">
      <c r="A103" s="45">
        <v>54</v>
      </c>
      <c r="B103" s="46" t="s">
        <v>0</v>
      </c>
      <c r="C103" s="47">
        <v>41756</v>
      </c>
      <c r="D103" s="51" t="s">
        <v>195</v>
      </c>
      <c r="E103" s="85" t="s">
        <v>153</v>
      </c>
      <c r="F103" s="85" t="s">
        <v>158</v>
      </c>
      <c r="G103" s="49"/>
      <c r="H103" s="50"/>
    </row>
    <row r="104" spans="1:8" ht="13" x14ac:dyDescent="0.3">
      <c r="A104" s="45">
        <v>55</v>
      </c>
      <c r="B104" s="46">
        <v>2</v>
      </c>
      <c r="C104" s="47">
        <v>41756</v>
      </c>
      <c r="D104" s="51" t="s">
        <v>195</v>
      </c>
      <c r="E104" s="85" t="s">
        <v>150</v>
      </c>
      <c r="F104" s="85" t="s">
        <v>157</v>
      </c>
      <c r="G104" s="49"/>
      <c r="H104" s="50"/>
    </row>
    <row r="105" spans="1:8" ht="13" x14ac:dyDescent="0.3">
      <c r="A105" s="45">
        <v>95</v>
      </c>
      <c r="B105" s="46">
        <v>3</v>
      </c>
      <c r="C105" s="47">
        <v>41763</v>
      </c>
      <c r="D105" s="51" t="s">
        <v>195</v>
      </c>
      <c r="E105" s="85" t="s">
        <v>151</v>
      </c>
      <c r="F105" s="85" t="s">
        <v>155</v>
      </c>
      <c r="G105" s="49"/>
      <c r="H105" s="50"/>
    </row>
    <row r="106" spans="1:8" ht="13" x14ac:dyDescent="0.3">
      <c r="A106" s="45">
        <v>96</v>
      </c>
      <c r="B106" s="46">
        <v>3</v>
      </c>
      <c r="C106" s="47">
        <v>41763</v>
      </c>
      <c r="D106" s="51" t="s">
        <v>195</v>
      </c>
      <c r="E106" s="85" t="s">
        <v>154</v>
      </c>
      <c r="F106" s="85" t="s">
        <v>157</v>
      </c>
      <c r="G106" s="49"/>
      <c r="H106" s="50"/>
    </row>
    <row r="107" spans="1:8" ht="13" x14ac:dyDescent="0.3">
      <c r="A107" s="45">
        <v>97</v>
      </c>
      <c r="B107" s="46">
        <v>3</v>
      </c>
      <c r="C107" s="47">
        <v>41763</v>
      </c>
      <c r="D107" s="51" t="s">
        <v>195</v>
      </c>
      <c r="E107" s="85" t="s">
        <v>153</v>
      </c>
      <c r="F107" s="85" t="s">
        <v>150</v>
      </c>
      <c r="G107" s="49"/>
      <c r="H107" s="50"/>
    </row>
    <row r="108" spans="1:8" ht="13" x14ac:dyDescent="0.3">
      <c r="A108" s="45">
        <v>98</v>
      </c>
      <c r="B108" s="46">
        <v>3</v>
      </c>
      <c r="C108" s="47">
        <v>41763</v>
      </c>
      <c r="D108" s="51" t="s">
        <v>195</v>
      </c>
      <c r="E108" s="85" t="s">
        <v>158</v>
      </c>
      <c r="F108" s="85" t="s">
        <v>152</v>
      </c>
      <c r="G108" s="49"/>
      <c r="H108" s="50"/>
    </row>
    <row r="109" spans="1:8" ht="13" x14ac:dyDescent="0.3">
      <c r="A109" s="45">
        <v>99</v>
      </c>
      <c r="B109" s="46">
        <v>3</v>
      </c>
      <c r="C109" s="47">
        <v>41763</v>
      </c>
      <c r="D109" s="51" t="s">
        <v>195</v>
      </c>
      <c r="E109" s="85" t="s">
        <v>156</v>
      </c>
      <c r="F109" s="85" t="s">
        <v>159</v>
      </c>
      <c r="G109" s="49"/>
      <c r="H109" s="50"/>
    </row>
    <row r="110" spans="1:8" ht="13" x14ac:dyDescent="0.3">
      <c r="A110" s="45">
        <v>139</v>
      </c>
      <c r="B110" s="46">
        <v>4</v>
      </c>
      <c r="C110" s="47">
        <v>41777</v>
      </c>
      <c r="D110" s="51" t="s">
        <v>195</v>
      </c>
      <c r="E110" s="85" t="s">
        <v>159</v>
      </c>
      <c r="F110" s="85" t="s">
        <v>154</v>
      </c>
      <c r="G110" s="49"/>
      <c r="H110" s="50"/>
    </row>
    <row r="111" spans="1:8" ht="13" x14ac:dyDescent="0.3">
      <c r="A111" s="45">
        <v>140</v>
      </c>
      <c r="B111" s="46">
        <v>4</v>
      </c>
      <c r="C111" s="47">
        <v>41777</v>
      </c>
      <c r="D111" s="51" t="s">
        <v>195</v>
      </c>
      <c r="E111" s="85" t="s">
        <v>152</v>
      </c>
      <c r="F111" s="85" t="s">
        <v>150</v>
      </c>
      <c r="G111" s="49"/>
      <c r="H111" s="50"/>
    </row>
    <row r="112" spans="1:8" ht="13" x14ac:dyDescent="0.3">
      <c r="A112" s="45">
        <v>141</v>
      </c>
      <c r="B112" s="46">
        <v>4</v>
      </c>
      <c r="C112" s="47">
        <v>41777</v>
      </c>
      <c r="D112" s="51" t="s">
        <v>195</v>
      </c>
      <c r="E112" s="85" t="s">
        <v>153</v>
      </c>
      <c r="F112" s="85" t="s">
        <v>157</v>
      </c>
      <c r="G112" s="49"/>
      <c r="H112" s="50"/>
    </row>
    <row r="113" spans="1:8" ht="13" x14ac:dyDescent="0.3">
      <c r="A113" s="45">
        <v>142</v>
      </c>
      <c r="B113" s="46">
        <v>4</v>
      </c>
      <c r="C113" s="47">
        <v>41777</v>
      </c>
      <c r="D113" s="51" t="s">
        <v>195</v>
      </c>
      <c r="E113" s="85" t="s">
        <v>155</v>
      </c>
      <c r="F113" s="85" t="s">
        <v>158</v>
      </c>
      <c r="G113" s="49"/>
      <c r="H113" s="50"/>
    </row>
    <row r="114" spans="1:8" ht="13" x14ac:dyDescent="0.3">
      <c r="A114" s="45">
        <v>143</v>
      </c>
      <c r="B114" s="46">
        <v>4</v>
      </c>
      <c r="C114" s="47">
        <v>41777</v>
      </c>
      <c r="D114" s="51" t="s">
        <v>195</v>
      </c>
      <c r="E114" s="85" t="s">
        <v>151</v>
      </c>
      <c r="F114" s="85" t="s">
        <v>156</v>
      </c>
      <c r="G114" s="49"/>
      <c r="H114" s="50"/>
    </row>
    <row r="115" spans="1:8" ht="13" x14ac:dyDescent="0.3">
      <c r="A115" s="45">
        <v>186</v>
      </c>
      <c r="B115" s="46">
        <v>5</v>
      </c>
      <c r="C115" s="47">
        <v>41791</v>
      </c>
      <c r="D115" s="51" t="s">
        <v>195</v>
      </c>
      <c r="E115" s="85" t="s">
        <v>150</v>
      </c>
      <c r="F115" s="85" t="s">
        <v>155</v>
      </c>
      <c r="G115" s="49"/>
      <c r="H115" s="50"/>
    </row>
    <row r="116" spans="1:8" ht="13" x14ac:dyDescent="0.3">
      <c r="A116" s="45">
        <v>187</v>
      </c>
      <c r="B116" s="46">
        <v>5</v>
      </c>
      <c r="C116" s="47">
        <v>41791</v>
      </c>
      <c r="D116" s="51" t="s">
        <v>195</v>
      </c>
      <c r="E116" s="85" t="s">
        <v>159</v>
      </c>
      <c r="F116" s="85" t="s">
        <v>151</v>
      </c>
      <c r="G116" s="49"/>
      <c r="H116" s="50"/>
    </row>
    <row r="117" spans="1:8" ht="13" x14ac:dyDescent="0.3">
      <c r="A117" s="45">
        <v>188</v>
      </c>
      <c r="B117" s="46">
        <v>5</v>
      </c>
      <c r="C117" s="47">
        <v>41791</v>
      </c>
      <c r="D117" s="51" t="s">
        <v>195</v>
      </c>
      <c r="E117" s="85" t="s">
        <v>153</v>
      </c>
      <c r="F117" s="85" t="s">
        <v>154</v>
      </c>
      <c r="G117" s="49"/>
      <c r="H117" s="50"/>
    </row>
    <row r="118" spans="1:8" ht="13" x14ac:dyDescent="0.3">
      <c r="A118" s="45">
        <v>189</v>
      </c>
      <c r="B118" s="46">
        <v>5</v>
      </c>
      <c r="C118" s="47">
        <v>41791</v>
      </c>
      <c r="D118" s="51" t="s">
        <v>195</v>
      </c>
      <c r="E118" s="85" t="s">
        <v>157</v>
      </c>
      <c r="F118" s="85" t="s">
        <v>152</v>
      </c>
      <c r="G118" s="49"/>
      <c r="H118" s="50"/>
    </row>
    <row r="119" spans="1:8" ht="13" x14ac:dyDescent="0.3">
      <c r="A119" s="45">
        <v>190</v>
      </c>
      <c r="B119" s="46">
        <v>5</v>
      </c>
      <c r="C119" s="47">
        <v>41791</v>
      </c>
      <c r="D119" s="51" t="s">
        <v>195</v>
      </c>
      <c r="E119" s="85" t="s">
        <v>156</v>
      </c>
      <c r="F119" s="85" t="s">
        <v>158</v>
      </c>
      <c r="G119" s="49"/>
      <c r="H119" s="50"/>
    </row>
    <row r="120" spans="1:8" ht="13" x14ac:dyDescent="0.3">
      <c r="A120" s="45">
        <v>232</v>
      </c>
      <c r="B120" s="46" t="s">
        <v>0</v>
      </c>
      <c r="C120" s="47">
        <v>41798</v>
      </c>
      <c r="D120" s="51" t="s">
        <v>195</v>
      </c>
      <c r="E120" s="85" t="s">
        <v>158</v>
      </c>
      <c r="F120" s="85" t="s">
        <v>159</v>
      </c>
      <c r="G120" s="49"/>
      <c r="H120" s="50"/>
    </row>
    <row r="121" spans="1:8" ht="13" x14ac:dyDescent="0.3">
      <c r="A121" s="45">
        <v>233</v>
      </c>
      <c r="B121" s="46">
        <v>6</v>
      </c>
      <c r="C121" s="47">
        <v>41798</v>
      </c>
      <c r="D121" s="51" t="s">
        <v>195</v>
      </c>
      <c r="E121" s="85" t="s">
        <v>154</v>
      </c>
      <c r="F121" s="85" t="s">
        <v>151</v>
      </c>
      <c r="G121" s="49"/>
      <c r="H121" s="50"/>
    </row>
    <row r="122" spans="1:8" ht="13" x14ac:dyDescent="0.3">
      <c r="A122" s="45">
        <v>234</v>
      </c>
      <c r="B122" s="46">
        <v>6</v>
      </c>
      <c r="C122" s="47">
        <v>41798</v>
      </c>
      <c r="D122" s="51" t="s">
        <v>195</v>
      </c>
      <c r="E122" s="85" t="s">
        <v>150</v>
      </c>
      <c r="F122" s="85" t="s">
        <v>156</v>
      </c>
      <c r="G122" s="49"/>
      <c r="H122" s="50"/>
    </row>
    <row r="123" spans="1:8" ht="13" x14ac:dyDescent="0.3">
      <c r="A123" s="45">
        <v>235</v>
      </c>
      <c r="B123" s="46">
        <v>6</v>
      </c>
      <c r="C123" s="47">
        <v>41798</v>
      </c>
      <c r="D123" s="51" t="s">
        <v>195</v>
      </c>
      <c r="E123" s="85" t="s">
        <v>152</v>
      </c>
      <c r="F123" s="85" t="s">
        <v>153</v>
      </c>
      <c r="G123" s="49"/>
      <c r="H123" s="50"/>
    </row>
    <row r="124" spans="1:8" ht="13" x14ac:dyDescent="0.3">
      <c r="A124" s="45">
        <v>236</v>
      </c>
      <c r="B124" s="46">
        <v>6</v>
      </c>
      <c r="C124" s="47">
        <v>41798</v>
      </c>
      <c r="D124" s="51" t="s">
        <v>195</v>
      </c>
      <c r="E124" s="85" t="s">
        <v>157</v>
      </c>
      <c r="F124" s="85" t="s">
        <v>155</v>
      </c>
      <c r="G124" s="53"/>
      <c r="H124" s="50"/>
    </row>
    <row r="125" spans="1:8" ht="13" x14ac:dyDescent="0.3">
      <c r="A125" s="45">
        <v>276</v>
      </c>
      <c r="B125" s="46" t="s">
        <v>0</v>
      </c>
      <c r="C125" s="47">
        <v>41805</v>
      </c>
      <c r="D125" s="51" t="s">
        <v>195</v>
      </c>
      <c r="E125" s="85" t="s">
        <v>154</v>
      </c>
      <c r="F125" s="85" t="s">
        <v>152</v>
      </c>
      <c r="G125" s="49"/>
      <c r="H125" s="50"/>
    </row>
    <row r="126" spans="1:8" ht="13" x14ac:dyDescent="0.3">
      <c r="A126" s="45">
        <v>277</v>
      </c>
      <c r="B126" s="46">
        <v>7</v>
      </c>
      <c r="C126" s="47">
        <v>41805</v>
      </c>
      <c r="D126" s="51" t="s">
        <v>195</v>
      </c>
      <c r="E126" s="85" t="s">
        <v>151</v>
      </c>
      <c r="F126" s="85" t="s">
        <v>158</v>
      </c>
      <c r="G126" s="49"/>
      <c r="H126" s="50"/>
    </row>
    <row r="127" spans="1:8" ht="13" x14ac:dyDescent="0.3">
      <c r="A127" s="45">
        <v>278</v>
      </c>
      <c r="B127" s="46">
        <v>7</v>
      </c>
      <c r="C127" s="47">
        <v>41805</v>
      </c>
      <c r="D127" s="51" t="s">
        <v>195</v>
      </c>
      <c r="E127" s="85" t="s">
        <v>153</v>
      </c>
      <c r="F127" s="85" t="s">
        <v>155</v>
      </c>
      <c r="G127" s="49"/>
      <c r="H127" s="50"/>
    </row>
    <row r="128" spans="1:8" ht="13" x14ac:dyDescent="0.3">
      <c r="A128" s="45">
        <v>279</v>
      </c>
      <c r="B128" s="46">
        <v>7</v>
      </c>
      <c r="C128" s="47">
        <v>41805</v>
      </c>
      <c r="D128" s="51" t="s">
        <v>195</v>
      </c>
      <c r="E128" s="85" t="s">
        <v>156</v>
      </c>
      <c r="F128" s="85" t="s">
        <v>157</v>
      </c>
      <c r="G128" s="49"/>
      <c r="H128" s="50"/>
    </row>
    <row r="129" spans="1:8" ht="13" x14ac:dyDescent="0.3">
      <c r="A129" s="45">
        <v>280</v>
      </c>
      <c r="B129" s="46">
        <v>7</v>
      </c>
      <c r="C129" s="47">
        <v>41805</v>
      </c>
      <c r="D129" s="51" t="s">
        <v>195</v>
      </c>
      <c r="E129" s="85" t="s">
        <v>159</v>
      </c>
      <c r="F129" s="85" t="s">
        <v>150</v>
      </c>
      <c r="G129" s="49"/>
      <c r="H129" s="50"/>
    </row>
    <row r="130" spans="1:8" ht="13" x14ac:dyDescent="0.3">
      <c r="A130" s="45">
        <v>320</v>
      </c>
      <c r="B130" s="46"/>
      <c r="C130" s="47">
        <v>41812</v>
      </c>
      <c r="D130" s="51" t="s">
        <v>195</v>
      </c>
      <c r="E130" s="85" t="s">
        <v>151</v>
      </c>
      <c r="F130" s="85" t="s">
        <v>153</v>
      </c>
      <c r="G130" s="49"/>
      <c r="H130" s="50"/>
    </row>
    <row r="131" spans="1:8" ht="13" x14ac:dyDescent="0.3">
      <c r="A131" s="45">
        <v>321</v>
      </c>
      <c r="B131" s="46">
        <v>8</v>
      </c>
      <c r="C131" s="47">
        <v>41812</v>
      </c>
      <c r="D131" s="51" t="s">
        <v>195</v>
      </c>
      <c r="E131" s="85" t="s">
        <v>150</v>
      </c>
      <c r="F131" s="85" t="s">
        <v>154</v>
      </c>
      <c r="G131" s="49"/>
      <c r="H131" s="50"/>
    </row>
    <row r="132" spans="1:8" ht="13" x14ac:dyDescent="0.3">
      <c r="A132" s="45">
        <v>322</v>
      </c>
      <c r="B132" s="46">
        <v>8</v>
      </c>
      <c r="C132" s="47">
        <v>41812</v>
      </c>
      <c r="D132" s="51" t="s">
        <v>195</v>
      </c>
      <c r="E132" s="85" t="s">
        <v>155</v>
      </c>
      <c r="F132" s="85" t="s">
        <v>156</v>
      </c>
      <c r="G132" s="49"/>
      <c r="H132" s="50"/>
    </row>
    <row r="133" spans="1:8" ht="13" x14ac:dyDescent="0.3">
      <c r="A133" s="45">
        <v>323</v>
      </c>
      <c r="B133" s="46">
        <v>8</v>
      </c>
      <c r="C133" s="47">
        <v>41812</v>
      </c>
      <c r="D133" s="51" t="s">
        <v>195</v>
      </c>
      <c r="E133" s="85" t="s">
        <v>159</v>
      </c>
      <c r="F133" s="85" t="s">
        <v>152</v>
      </c>
      <c r="G133" s="49"/>
      <c r="H133" s="50"/>
    </row>
    <row r="134" spans="1:8" ht="13" x14ac:dyDescent="0.3">
      <c r="A134" s="45">
        <v>324</v>
      </c>
      <c r="B134" s="46">
        <v>8</v>
      </c>
      <c r="C134" s="47">
        <v>41812</v>
      </c>
      <c r="D134" s="51" t="s">
        <v>195</v>
      </c>
      <c r="E134" s="85" t="s">
        <v>158</v>
      </c>
      <c r="F134" s="85" t="s">
        <v>157</v>
      </c>
      <c r="G134" s="49"/>
      <c r="H134" s="50"/>
    </row>
    <row r="135" spans="1:8" ht="13" x14ac:dyDescent="0.3">
      <c r="A135" s="45">
        <v>366</v>
      </c>
      <c r="B135" s="46">
        <v>9</v>
      </c>
      <c r="C135" s="47">
        <v>41819</v>
      </c>
      <c r="D135" s="51" t="s">
        <v>195</v>
      </c>
      <c r="E135" s="85" t="s">
        <v>150</v>
      </c>
      <c r="F135" s="85" t="s">
        <v>158</v>
      </c>
      <c r="G135" s="49"/>
      <c r="H135" s="50"/>
    </row>
    <row r="136" spans="1:8" ht="13" x14ac:dyDescent="0.3">
      <c r="A136" s="45">
        <v>367</v>
      </c>
      <c r="B136" s="46">
        <v>9</v>
      </c>
      <c r="C136" s="47">
        <v>41819</v>
      </c>
      <c r="D136" s="51" t="s">
        <v>195</v>
      </c>
      <c r="E136" s="85" t="s">
        <v>157</v>
      </c>
      <c r="F136" s="85" t="s">
        <v>151</v>
      </c>
      <c r="G136" s="49"/>
      <c r="H136" s="50"/>
    </row>
    <row r="137" spans="1:8" ht="13" x14ac:dyDescent="0.3">
      <c r="A137" s="45">
        <v>368</v>
      </c>
      <c r="B137" s="46">
        <v>9</v>
      </c>
      <c r="C137" s="47">
        <v>41819</v>
      </c>
      <c r="D137" s="51" t="s">
        <v>195</v>
      </c>
      <c r="E137" s="85" t="s">
        <v>159</v>
      </c>
      <c r="F137" s="85" t="s">
        <v>153</v>
      </c>
      <c r="G137" s="49"/>
      <c r="H137" s="50"/>
    </row>
    <row r="138" spans="1:8" ht="13" x14ac:dyDescent="0.3">
      <c r="A138" s="45">
        <v>369</v>
      </c>
      <c r="B138" s="46">
        <v>9</v>
      </c>
      <c r="C138" s="47">
        <v>41819</v>
      </c>
      <c r="D138" s="51" t="s">
        <v>195</v>
      </c>
      <c r="E138" s="85" t="s">
        <v>152</v>
      </c>
      <c r="F138" s="85" t="s">
        <v>156</v>
      </c>
      <c r="G138" s="49"/>
      <c r="H138" s="50"/>
    </row>
    <row r="139" spans="1:8" ht="13" x14ac:dyDescent="0.3">
      <c r="A139" s="45">
        <v>370</v>
      </c>
      <c r="B139" s="46">
        <v>9</v>
      </c>
      <c r="C139" s="47">
        <v>41819</v>
      </c>
      <c r="D139" s="51" t="s">
        <v>195</v>
      </c>
      <c r="E139" s="85" t="s">
        <v>154</v>
      </c>
      <c r="F139" s="85" t="s">
        <v>155</v>
      </c>
      <c r="G139" s="49"/>
      <c r="H139" s="50"/>
    </row>
    <row r="140" spans="1:8" ht="13" x14ac:dyDescent="0.3">
      <c r="A140" s="45">
        <v>415</v>
      </c>
      <c r="B140" s="46"/>
      <c r="C140" s="47">
        <v>41875</v>
      </c>
      <c r="D140" s="51" t="s">
        <v>195</v>
      </c>
      <c r="E140" s="85" t="s">
        <v>152</v>
      </c>
      <c r="F140" s="85" t="s">
        <v>155</v>
      </c>
      <c r="G140" s="49"/>
      <c r="H140" s="50"/>
    </row>
    <row r="141" spans="1:8" ht="13" x14ac:dyDescent="0.3">
      <c r="A141" s="45">
        <v>416</v>
      </c>
      <c r="B141" s="46">
        <v>10</v>
      </c>
      <c r="C141" s="47">
        <v>41875</v>
      </c>
      <c r="D141" s="51" t="s">
        <v>195</v>
      </c>
      <c r="E141" s="85" t="s">
        <v>154</v>
      </c>
      <c r="F141" s="85" t="s">
        <v>158</v>
      </c>
      <c r="G141" s="49"/>
      <c r="H141" s="50"/>
    </row>
    <row r="142" spans="1:8" ht="13" x14ac:dyDescent="0.3">
      <c r="A142" s="45">
        <v>417</v>
      </c>
      <c r="B142" s="46">
        <v>10</v>
      </c>
      <c r="C142" s="47">
        <v>41875</v>
      </c>
      <c r="D142" s="51" t="s">
        <v>195</v>
      </c>
      <c r="E142" s="85" t="s">
        <v>150</v>
      </c>
      <c r="F142" s="85" t="s">
        <v>151</v>
      </c>
      <c r="G142" s="49"/>
      <c r="H142" s="50"/>
    </row>
    <row r="143" spans="1:8" ht="13" x14ac:dyDescent="0.3">
      <c r="A143" s="45">
        <v>418</v>
      </c>
      <c r="B143" s="46">
        <v>10</v>
      </c>
      <c r="C143" s="47">
        <v>41875</v>
      </c>
      <c r="D143" s="51" t="s">
        <v>195</v>
      </c>
      <c r="E143" s="85" t="s">
        <v>153</v>
      </c>
      <c r="F143" s="85" t="s">
        <v>156</v>
      </c>
      <c r="G143" s="49"/>
      <c r="H143" s="50"/>
    </row>
    <row r="144" spans="1:8" ht="13" x14ac:dyDescent="0.3">
      <c r="A144" s="45">
        <v>419</v>
      </c>
      <c r="B144" s="46">
        <v>10</v>
      </c>
      <c r="C144" s="47">
        <v>41875</v>
      </c>
      <c r="D144" s="51" t="s">
        <v>195</v>
      </c>
      <c r="E144" s="85" t="s">
        <v>159</v>
      </c>
      <c r="F144" s="85" t="s">
        <v>157</v>
      </c>
      <c r="G144" s="49"/>
      <c r="H144" s="50"/>
    </row>
    <row r="145" spans="1:8" ht="13" x14ac:dyDescent="0.3">
      <c r="A145" s="45">
        <v>459</v>
      </c>
      <c r="B145" s="46" t="s">
        <v>0</v>
      </c>
      <c r="C145" s="47">
        <v>41889</v>
      </c>
      <c r="D145" s="51" t="s">
        <v>195</v>
      </c>
      <c r="E145" s="85" t="s">
        <v>156</v>
      </c>
      <c r="F145" s="85" t="s">
        <v>154</v>
      </c>
      <c r="G145" s="49"/>
      <c r="H145" s="50"/>
    </row>
    <row r="146" spans="1:8" ht="13" x14ac:dyDescent="0.3">
      <c r="A146" s="45">
        <v>460</v>
      </c>
      <c r="B146" s="46">
        <v>11</v>
      </c>
      <c r="C146" s="47">
        <v>41889</v>
      </c>
      <c r="D146" s="51" t="s">
        <v>195</v>
      </c>
      <c r="E146" s="85" t="s">
        <v>159</v>
      </c>
      <c r="F146" s="85" t="s">
        <v>155</v>
      </c>
      <c r="G146" s="49"/>
      <c r="H146" s="50"/>
    </row>
    <row r="147" spans="1:8" ht="13" x14ac:dyDescent="0.3">
      <c r="A147" s="45">
        <v>461</v>
      </c>
      <c r="B147" s="46">
        <v>11</v>
      </c>
      <c r="C147" s="47">
        <v>41889</v>
      </c>
      <c r="D147" s="51" t="s">
        <v>195</v>
      </c>
      <c r="E147" s="85" t="s">
        <v>151</v>
      </c>
      <c r="F147" s="85" t="s">
        <v>152</v>
      </c>
      <c r="G147" s="49"/>
      <c r="H147" s="50"/>
    </row>
    <row r="148" spans="1:8" ht="13" x14ac:dyDescent="0.3">
      <c r="A148" s="45">
        <v>462</v>
      </c>
      <c r="B148" s="46">
        <v>11</v>
      </c>
      <c r="C148" s="47">
        <v>41889</v>
      </c>
      <c r="D148" s="51" t="s">
        <v>195</v>
      </c>
      <c r="E148" s="85" t="s">
        <v>158</v>
      </c>
      <c r="F148" s="85" t="s">
        <v>153</v>
      </c>
      <c r="G148" s="49"/>
      <c r="H148" s="50"/>
    </row>
    <row r="149" spans="1:8" ht="13" x14ac:dyDescent="0.3">
      <c r="A149" s="45">
        <v>463</v>
      </c>
      <c r="B149" s="46">
        <v>11</v>
      </c>
      <c r="C149" s="47">
        <v>41889</v>
      </c>
      <c r="D149" s="51" t="s">
        <v>195</v>
      </c>
      <c r="E149" s="85" t="s">
        <v>157</v>
      </c>
      <c r="F149" s="85" t="s">
        <v>150</v>
      </c>
      <c r="G149" s="49"/>
      <c r="H149" s="50"/>
    </row>
    <row r="150" spans="1:8" ht="13" x14ac:dyDescent="0.3">
      <c r="A150" s="45">
        <v>503</v>
      </c>
      <c r="B150" s="46">
        <v>12</v>
      </c>
      <c r="C150" s="47">
        <v>41896</v>
      </c>
      <c r="D150" s="51" t="s">
        <v>195</v>
      </c>
      <c r="E150" s="85" t="s">
        <v>154</v>
      </c>
      <c r="F150" s="85" t="s">
        <v>159</v>
      </c>
      <c r="G150" s="49"/>
      <c r="H150" s="50"/>
    </row>
    <row r="151" spans="1:8" ht="13" x14ac:dyDescent="0.3">
      <c r="A151" s="45">
        <v>504</v>
      </c>
      <c r="B151" s="46">
        <v>12</v>
      </c>
      <c r="C151" s="47">
        <v>41896</v>
      </c>
      <c r="D151" s="51" t="s">
        <v>195</v>
      </c>
      <c r="E151" s="85" t="s">
        <v>150</v>
      </c>
      <c r="F151" s="85" t="s">
        <v>152</v>
      </c>
      <c r="G151" s="49"/>
      <c r="H151" s="50"/>
    </row>
    <row r="152" spans="1:8" ht="13" x14ac:dyDescent="0.3">
      <c r="A152" s="45">
        <v>505</v>
      </c>
      <c r="B152" s="46">
        <v>12</v>
      </c>
      <c r="C152" s="47">
        <v>41896</v>
      </c>
      <c r="D152" s="51" t="s">
        <v>195</v>
      </c>
      <c r="E152" s="85" t="s">
        <v>157</v>
      </c>
      <c r="F152" s="85" t="s">
        <v>153</v>
      </c>
      <c r="G152" s="49"/>
      <c r="H152" s="50"/>
    </row>
    <row r="153" spans="1:8" ht="13" x14ac:dyDescent="0.3">
      <c r="A153" s="45">
        <v>506</v>
      </c>
      <c r="B153" s="46">
        <v>12</v>
      </c>
      <c r="C153" s="47">
        <v>41896</v>
      </c>
      <c r="D153" s="51" t="s">
        <v>195</v>
      </c>
      <c r="E153" s="85" t="s">
        <v>158</v>
      </c>
      <c r="F153" s="85" t="s">
        <v>155</v>
      </c>
      <c r="G153" s="49"/>
      <c r="H153" s="50"/>
    </row>
    <row r="154" spans="1:8" ht="13" x14ac:dyDescent="0.3">
      <c r="A154" s="45">
        <v>507</v>
      </c>
      <c r="B154" s="46">
        <v>12</v>
      </c>
      <c r="C154" s="47">
        <v>41896</v>
      </c>
      <c r="D154" s="51" t="s">
        <v>195</v>
      </c>
      <c r="E154" s="85" t="s">
        <v>156</v>
      </c>
      <c r="F154" s="85" t="s">
        <v>151</v>
      </c>
      <c r="G154" s="49"/>
      <c r="H154" s="50"/>
    </row>
    <row r="155" spans="1:8" ht="13" x14ac:dyDescent="0.3">
      <c r="A155" s="45">
        <v>547</v>
      </c>
      <c r="B155" s="46">
        <v>13</v>
      </c>
      <c r="C155" s="47">
        <v>41903</v>
      </c>
      <c r="D155" s="51" t="s">
        <v>195</v>
      </c>
      <c r="E155" s="85" t="s">
        <v>155</v>
      </c>
      <c r="F155" s="85" t="s">
        <v>150</v>
      </c>
      <c r="G155" s="49"/>
      <c r="H155" s="50"/>
    </row>
    <row r="156" spans="1:8" ht="13" x14ac:dyDescent="0.3">
      <c r="A156" s="45">
        <v>548</v>
      </c>
      <c r="B156" s="46">
        <v>13</v>
      </c>
      <c r="C156" s="47">
        <v>41903</v>
      </c>
      <c r="D156" s="51" t="s">
        <v>195</v>
      </c>
      <c r="E156" s="85" t="s">
        <v>151</v>
      </c>
      <c r="F156" s="85" t="s">
        <v>159</v>
      </c>
      <c r="G156" s="49"/>
      <c r="H156" s="50"/>
    </row>
    <row r="157" spans="1:8" ht="13" x14ac:dyDescent="0.3">
      <c r="A157" s="45">
        <v>549</v>
      </c>
      <c r="B157" s="46">
        <v>13</v>
      </c>
      <c r="C157" s="47">
        <v>41903</v>
      </c>
      <c r="D157" s="51" t="s">
        <v>195</v>
      </c>
      <c r="E157" s="85" t="s">
        <v>154</v>
      </c>
      <c r="F157" s="85" t="s">
        <v>153</v>
      </c>
      <c r="G157" s="49"/>
      <c r="H157" s="50"/>
    </row>
    <row r="158" spans="1:8" ht="13" x14ac:dyDescent="0.3">
      <c r="A158" s="45">
        <v>550</v>
      </c>
      <c r="B158" s="46">
        <v>13</v>
      </c>
      <c r="C158" s="47">
        <v>41903</v>
      </c>
      <c r="D158" s="51" t="s">
        <v>195</v>
      </c>
      <c r="E158" s="85" t="s">
        <v>152</v>
      </c>
      <c r="F158" s="85" t="s">
        <v>157</v>
      </c>
      <c r="G158" s="49"/>
      <c r="H158" s="50"/>
    </row>
    <row r="159" spans="1:8" ht="13" x14ac:dyDescent="0.3">
      <c r="A159" s="45">
        <v>551</v>
      </c>
      <c r="B159" s="46">
        <v>13</v>
      </c>
      <c r="C159" s="47">
        <v>41903</v>
      </c>
      <c r="D159" s="51" t="s">
        <v>195</v>
      </c>
      <c r="E159" s="85" t="s">
        <v>158</v>
      </c>
      <c r="F159" s="85" t="s">
        <v>156</v>
      </c>
      <c r="G159" s="49"/>
      <c r="H159" s="50"/>
    </row>
    <row r="160" spans="1:8" ht="13" x14ac:dyDescent="0.3">
      <c r="A160" s="45">
        <v>591</v>
      </c>
      <c r="B160" s="46">
        <v>14</v>
      </c>
      <c r="C160" s="47">
        <v>41910</v>
      </c>
      <c r="D160" s="51" t="s">
        <v>195</v>
      </c>
      <c r="E160" s="85" t="s">
        <v>159</v>
      </c>
      <c r="F160" s="85" t="s">
        <v>158</v>
      </c>
      <c r="G160" s="49"/>
      <c r="H160" s="50"/>
    </row>
    <row r="161" spans="1:8" ht="13" x14ac:dyDescent="0.3">
      <c r="A161" s="45">
        <v>592</v>
      </c>
      <c r="B161" s="46">
        <v>14</v>
      </c>
      <c r="C161" s="47">
        <v>41910</v>
      </c>
      <c r="D161" s="51" t="s">
        <v>195</v>
      </c>
      <c r="E161" s="85" t="s">
        <v>151</v>
      </c>
      <c r="F161" s="85" t="s">
        <v>154</v>
      </c>
      <c r="G161" s="49"/>
      <c r="H161" s="50"/>
    </row>
    <row r="162" spans="1:8" ht="13" x14ac:dyDescent="0.3">
      <c r="A162" s="45">
        <v>593</v>
      </c>
      <c r="B162" s="46">
        <v>14</v>
      </c>
      <c r="C162" s="47">
        <v>41910</v>
      </c>
      <c r="D162" s="51" t="s">
        <v>195</v>
      </c>
      <c r="E162" s="85" t="s">
        <v>156</v>
      </c>
      <c r="F162" s="85" t="s">
        <v>150</v>
      </c>
      <c r="G162" s="49"/>
      <c r="H162" s="50"/>
    </row>
    <row r="163" spans="1:8" ht="13" x14ac:dyDescent="0.3">
      <c r="A163" s="45">
        <v>594</v>
      </c>
      <c r="B163" s="46">
        <v>14</v>
      </c>
      <c r="C163" s="47">
        <v>41910</v>
      </c>
      <c r="D163" s="51" t="s">
        <v>195</v>
      </c>
      <c r="E163" s="85" t="s">
        <v>153</v>
      </c>
      <c r="F163" s="85" t="s">
        <v>152</v>
      </c>
      <c r="G163" s="49"/>
      <c r="H163" s="50"/>
    </row>
    <row r="164" spans="1:8" ht="13" x14ac:dyDescent="0.3">
      <c r="A164" s="45">
        <v>595</v>
      </c>
      <c r="B164" s="46">
        <v>14</v>
      </c>
      <c r="C164" s="47">
        <v>41910</v>
      </c>
      <c r="D164" s="51" t="s">
        <v>195</v>
      </c>
      <c r="E164" s="85" t="s">
        <v>155</v>
      </c>
      <c r="F164" s="85" t="s">
        <v>157</v>
      </c>
      <c r="G164" s="49"/>
      <c r="H164" s="50"/>
    </row>
    <row r="165" spans="1:8" ht="13" x14ac:dyDescent="0.3">
      <c r="A165" s="45">
        <v>635</v>
      </c>
      <c r="B165" s="46">
        <v>15</v>
      </c>
      <c r="C165" s="47">
        <v>41910</v>
      </c>
      <c r="D165" s="51" t="s">
        <v>195</v>
      </c>
      <c r="E165" s="85" t="s">
        <v>152</v>
      </c>
      <c r="F165" s="85" t="s">
        <v>154</v>
      </c>
      <c r="G165" s="49"/>
      <c r="H165" s="50"/>
    </row>
    <row r="166" spans="1:8" ht="13" x14ac:dyDescent="0.3">
      <c r="A166" s="45">
        <v>636</v>
      </c>
      <c r="B166" s="46">
        <v>15</v>
      </c>
      <c r="C166" s="47">
        <v>41910</v>
      </c>
      <c r="D166" s="51" t="s">
        <v>195</v>
      </c>
      <c r="E166" s="85" t="s">
        <v>158</v>
      </c>
      <c r="F166" s="85" t="s">
        <v>151</v>
      </c>
      <c r="G166" s="49"/>
      <c r="H166" s="50"/>
    </row>
    <row r="167" spans="1:8" ht="13" x14ac:dyDescent="0.3">
      <c r="A167" s="45">
        <v>637</v>
      </c>
      <c r="B167" s="46">
        <v>15</v>
      </c>
      <c r="C167" s="47">
        <v>41910</v>
      </c>
      <c r="D167" s="51" t="s">
        <v>195</v>
      </c>
      <c r="E167" s="85" t="s">
        <v>155</v>
      </c>
      <c r="F167" s="85" t="s">
        <v>153</v>
      </c>
      <c r="G167" s="49"/>
      <c r="H167" s="50"/>
    </row>
    <row r="168" spans="1:8" ht="13" x14ac:dyDescent="0.3">
      <c r="A168" s="45">
        <v>638</v>
      </c>
      <c r="B168" s="46">
        <v>15</v>
      </c>
      <c r="C168" s="47">
        <v>41910</v>
      </c>
      <c r="D168" s="51" t="s">
        <v>195</v>
      </c>
      <c r="E168" s="85" t="s">
        <v>157</v>
      </c>
      <c r="F168" s="85" t="s">
        <v>156</v>
      </c>
      <c r="G168" s="49"/>
      <c r="H168" s="50"/>
    </row>
    <row r="169" spans="1:8" ht="13" x14ac:dyDescent="0.3">
      <c r="A169" s="45">
        <v>639</v>
      </c>
      <c r="B169" s="46">
        <v>15</v>
      </c>
      <c r="C169" s="47">
        <v>41910</v>
      </c>
      <c r="D169" s="51" t="s">
        <v>195</v>
      </c>
      <c r="E169" s="85" t="s">
        <v>150</v>
      </c>
      <c r="F169" s="85" t="s">
        <v>159</v>
      </c>
      <c r="G169" s="49"/>
      <c r="H169" s="50"/>
    </row>
    <row r="170" spans="1:8" ht="13" x14ac:dyDescent="0.3">
      <c r="A170" s="45">
        <v>679</v>
      </c>
      <c r="B170" s="46">
        <v>16</v>
      </c>
      <c r="C170" s="47">
        <v>41910</v>
      </c>
      <c r="D170" s="51" t="s">
        <v>195</v>
      </c>
      <c r="E170" s="85" t="s">
        <v>153</v>
      </c>
      <c r="F170" s="85" t="s">
        <v>151</v>
      </c>
      <c r="G170" s="49"/>
      <c r="H170" s="50"/>
    </row>
    <row r="171" spans="1:8" ht="13" x14ac:dyDescent="0.3">
      <c r="A171" s="45">
        <v>680</v>
      </c>
      <c r="B171" s="46">
        <v>16</v>
      </c>
      <c r="C171" s="47">
        <v>41910</v>
      </c>
      <c r="D171" s="51" t="s">
        <v>195</v>
      </c>
      <c r="E171" s="85" t="s">
        <v>154</v>
      </c>
      <c r="F171" s="85" t="s">
        <v>150</v>
      </c>
      <c r="G171" s="49"/>
      <c r="H171" s="50"/>
    </row>
    <row r="172" spans="1:8" ht="13" x14ac:dyDescent="0.3">
      <c r="A172" s="45">
        <v>681</v>
      </c>
      <c r="B172" s="46">
        <v>16</v>
      </c>
      <c r="C172" s="47">
        <v>41910</v>
      </c>
      <c r="D172" s="51" t="s">
        <v>195</v>
      </c>
      <c r="E172" s="85" t="s">
        <v>156</v>
      </c>
      <c r="F172" s="85" t="s">
        <v>155</v>
      </c>
      <c r="G172" s="49"/>
      <c r="H172" s="50"/>
    </row>
    <row r="173" spans="1:8" ht="13" x14ac:dyDescent="0.3">
      <c r="A173" s="45">
        <v>682</v>
      </c>
      <c r="B173" s="46">
        <v>16</v>
      </c>
      <c r="C173" s="47">
        <v>41910</v>
      </c>
      <c r="D173" s="51" t="s">
        <v>195</v>
      </c>
      <c r="E173" s="85" t="s">
        <v>152</v>
      </c>
      <c r="F173" s="85" t="s">
        <v>159</v>
      </c>
      <c r="G173" s="49"/>
      <c r="H173" s="50"/>
    </row>
    <row r="174" spans="1:8" ht="13" x14ac:dyDescent="0.3">
      <c r="A174" s="45">
        <v>683</v>
      </c>
      <c r="B174" s="46">
        <v>16</v>
      </c>
      <c r="C174" s="47">
        <v>41910</v>
      </c>
      <c r="D174" s="51" t="s">
        <v>195</v>
      </c>
      <c r="E174" s="85" t="s">
        <v>157</v>
      </c>
      <c r="F174" s="85" t="s">
        <v>158</v>
      </c>
      <c r="G174" s="49"/>
      <c r="H174" s="50"/>
    </row>
    <row r="175" spans="1:8" ht="13" x14ac:dyDescent="0.3">
      <c r="A175" s="45">
        <v>723</v>
      </c>
      <c r="B175" s="46">
        <v>17</v>
      </c>
      <c r="C175" s="47">
        <v>41910</v>
      </c>
      <c r="D175" s="51" t="s">
        <v>195</v>
      </c>
      <c r="E175" s="85" t="s">
        <v>158</v>
      </c>
      <c r="F175" s="85" t="s">
        <v>150</v>
      </c>
      <c r="G175" s="49"/>
      <c r="H175" s="50"/>
    </row>
    <row r="176" spans="1:8" ht="13" x14ac:dyDescent="0.3">
      <c r="A176" s="45">
        <v>724</v>
      </c>
      <c r="B176" s="46">
        <v>17</v>
      </c>
      <c r="C176" s="47">
        <v>41910</v>
      </c>
      <c r="D176" s="51" t="s">
        <v>195</v>
      </c>
      <c r="E176" s="85" t="s">
        <v>151</v>
      </c>
      <c r="F176" s="85" t="s">
        <v>157</v>
      </c>
      <c r="G176" s="49"/>
      <c r="H176" s="50"/>
    </row>
    <row r="177" spans="1:8" ht="13" x14ac:dyDescent="0.3">
      <c r="A177" s="45">
        <v>725</v>
      </c>
      <c r="B177" s="46">
        <v>17</v>
      </c>
      <c r="C177" s="47">
        <v>41910</v>
      </c>
      <c r="D177" s="51" t="s">
        <v>195</v>
      </c>
      <c r="E177" s="85" t="s">
        <v>153</v>
      </c>
      <c r="F177" s="85" t="s">
        <v>159</v>
      </c>
      <c r="G177" s="49"/>
      <c r="H177" s="50"/>
    </row>
    <row r="178" spans="1:8" ht="13" x14ac:dyDescent="0.3">
      <c r="A178" s="45">
        <v>726</v>
      </c>
      <c r="B178" s="46">
        <v>17</v>
      </c>
      <c r="C178" s="47">
        <v>41910</v>
      </c>
      <c r="D178" s="51" t="s">
        <v>195</v>
      </c>
      <c r="E178" s="85" t="s">
        <v>156</v>
      </c>
      <c r="F178" s="85" t="s">
        <v>152</v>
      </c>
      <c r="G178" s="49"/>
      <c r="H178" s="50"/>
    </row>
    <row r="179" spans="1:8" ht="13" x14ac:dyDescent="0.3">
      <c r="A179" s="45">
        <v>727</v>
      </c>
      <c r="B179" s="46">
        <v>17</v>
      </c>
      <c r="C179" s="47">
        <v>41910</v>
      </c>
      <c r="D179" s="51" t="s">
        <v>195</v>
      </c>
      <c r="E179" s="85" t="s">
        <v>155</v>
      </c>
      <c r="F179" s="85" t="s">
        <v>154</v>
      </c>
      <c r="G179" s="49"/>
      <c r="H179" s="50"/>
    </row>
    <row r="180" spans="1:8" ht="13" x14ac:dyDescent="0.3">
      <c r="A180" s="45">
        <v>767</v>
      </c>
      <c r="B180" s="46">
        <v>18</v>
      </c>
      <c r="C180" s="47">
        <v>41910</v>
      </c>
      <c r="D180" s="51" t="s">
        <v>195</v>
      </c>
      <c r="E180" s="85" t="s">
        <v>150</v>
      </c>
      <c r="F180" s="85" t="s">
        <v>153</v>
      </c>
      <c r="G180" s="49"/>
      <c r="H180" s="50"/>
    </row>
    <row r="181" spans="1:8" ht="13" x14ac:dyDescent="0.3">
      <c r="A181" s="45">
        <v>768</v>
      </c>
      <c r="B181" s="46">
        <v>18</v>
      </c>
      <c r="C181" s="47">
        <v>41910</v>
      </c>
      <c r="D181" s="51" t="s">
        <v>195</v>
      </c>
      <c r="E181" s="85" t="s">
        <v>157</v>
      </c>
      <c r="F181" s="85" t="s">
        <v>154</v>
      </c>
      <c r="G181" s="49"/>
      <c r="H181" s="50"/>
    </row>
    <row r="182" spans="1:8" ht="13" x14ac:dyDescent="0.3">
      <c r="A182" s="45">
        <v>769</v>
      </c>
      <c r="B182" s="46">
        <v>18</v>
      </c>
      <c r="C182" s="47">
        <v>41910</v>
      </c>
      <c r="D182" s="51" t="s">
        <v>195</v>
      </c>
      <c r="E182" s="85" t="s">
        <v>152</v>
      </c>
      <c r="F182" s="85" t="s">
        <v>158</v>
      </c>
      <c r="G182" s="49"/>
      <c r="H182" s="50"/>
    </row>
    <row r="183" spans="1:8" ht="13" x14ac:dyDescent="0.3">
      <c r="A183" s="45">
        <v>770</v>
      </c>
      <c r="B183" s="46">
        <v>18</v>
      </c>
      <c r="C183" s="47">
        <v>41910</v>
      </c>
      <c r="D183" s="51" t="s">
        <v>195</v>
      </c>
      <c r="E183" s="85" t="s">
        <v>159</v>
      </c>
      <c r="F183" s="85" t="s">
        <v>156</v>
      </c>
      <c r="G183" s="49"/>
      <c r="H183" s="50"/>
    </row>
    <row r="184" spans="1:8" ht="13" x14ac:dyDescent="0.3">
      <c r="A184" s="45">
        <v>771</v>
      </c>
      <c r="B184" s="46">
        <v>18</v>
      </c>
      <c r="C184" s="47">
        <v>41910</v>
      </c>
      <c r="D184" s="51" t="s">
        <v>195</v>
      </c>
      <c r="E184" s="85" t="s">
        <v>155</v>
      </c>
      <c r="F184" s="85" t="s">
        <v>151</v>
      </c>
      <c r="G184" s="49"/>
      <c r="H184" s="50"/>
    </row>
    <row r="185" spans="1:8" ht="13" x14ac:dyDescent="0.3">
      <c r="A185" s="45">
        <v>15</v>
      </c>
      <c r="B185" s="46">
        <v>1</v>
      </c>
      <c r="C185" s="47">
        <v>41742</v>
      </c>
      <c r="D185" s="54" t="s">
        <v>11</v>
      </c>
      <c r="E185" s="85" t="s">
        <v>105</v>
      </c>
      <c r="F185" s="85" t="s">
        <v>162</v>
      </c>
      <c r="G185" s="49"/>
      <c r="H185" s="50"/>
    </row>
    <row r="186" spans="1:8" ht="13" x14ac:dyDescent="0.3">
      <c r="A186" s="45">
        <v>16</v>
      </c>
      <c r="B186" s="46">
        <v>1</v>
      </c>
      <c r="C186" s="47">
        <v>41742</v>
      </c>
      <c r="D186" s="54" t="s">
        <v>11</v>
      </c>
      <c r="E186" s="5" t="s">
        <v>108</v>
      </c>
      <c r="F186" s="5" t="s">
        <v>104</v>
      </c>
      <c r="G186" s="49"/>
      <c r="H186" s="50"/>
    </row>
    <row r="187" spans="1:8" ht="13" x14ac:dyDescent="0.3">
      <c r="A187" s="45">
        <v>17</v>
      </c>
      <c r="B187" s="46">
        <v>1</v>
      </c>
      <c r="C187" s="47">
        <v>41742</v>
      </c>
      <c r="D187" s="54" t="s">
        <v>11</v>
      </c>
      <c r="E187" s="5" t="s">
        <v>161</v>
      </c>
      <c r="F187" s="5" t="s">
        <v>160</v>
      </c>
      <c r="G187" s="49"/>
      <c r="H187" s="50"/>
    </row>
    <row r="188" spans="1:8" ht="13" x14ac:dyDescent="0.3">
      <c r="A188" s="45">
        <v>18</v>
      </c>
      <c r="B188" s="46">
        <v>1</v>
      </c>
      <c r="C188" s="47">
        <v>41742</v>
      </c>
      <c r="D188" s="54" t="s">
        <v>11</v>
      </c>
      <c r="E188" s="5" t="s">
        <v>106</v>
      </c>
      <c r="F188" s="5" t="s">
        <v>163</v>
      </c>
      <c r="G188" s="49"/>
      <c r="H188" s="50"/>
    </row>
    <row r="189" spans="1:8" ht="13" x14ac:dyDescent="0.3">
      <c r="A189" s="45">
        <v>19</v>
      </c>
      <c r="B189" s="46">
        <v>1</v>
      </c>
      <c r="C189" s="47">
        <v>41742</v>
      </c>
      <c r="D189" s="54" t="s">
        <v>11</v>
      </c>
      <c r="E189" s="5" t="s">
        <v>107</v>
      </c>
      <c r="F189" s="5" t="s">
        <v>109</v>
      </c>
      <c r="G189" s="49"/>
      <c r="H189" s="50"/>
    </row>
    <row r="190" spans="1:8" ht="13" x14ac:dyDescent="0.3">
      <c r="A190" s="45">
        <v>59</v>
      </c>
      <c r="B190" s="46">
        <v>2</v>
      </c>
      <c r="C190" s="47">
        <v>41756</v>
      </c>
      <c r="D190" s="54" t="s">
        <v>11</v>
      </c>
      <c r="E190" s="5" t="s">
        <v>104</v>
      </c>
      <c r="F190" s="5" t="s">
        <v>106</v>
      </c>
      <c r="G190" s="49"/>
      <c r="H190" s="50"/>
    </row>
    <row r="191" spans="1:8" ht="13" x14ac:dyDescent="0.3">
      <c r="A191" s="45">
        <v>60</v>
      </c>
      <c r="B191" s="46">
        <v>2</v>
      </c>
      <c r="C191" s="47">
        <v>41756</v>
      </c>
      <c r="D191" s="54" t="s">
        <v>11</v>
      </c>
      <c r="E191" s="5" t="s">
        <v>105</v>
      </c>
      <c r="F191" s="5" t="s">
        <v>109</v>
      </c>
      <c r="G191" s="49"/>
      <c r="H191" s="50"/>
    </row>
    <row r="192" spans="1:8" ht="13" x14ac:dyDescent="0.3">
      <c r="A192" s="45">
        <v>61</v>
      </c>
      <c r="B192" s="46">
        <v>2</v>
      </c>
      <c r="C192" s="47">
        <v>41756</v>
      </c>
      <c r="D192" s="54" t="s">
        <v>11</v>
      </c>
      <c r="E192" s="5" t="s">
        <v>162</v>
      </c>
      <c r="F192" s="5" t="s">
        <v>161</v>
      </c>
      <c r="G192" s="49"/>
      <c r="H192" s="50"/>
    </row>
    <row r="193" spans="1:8" ht="13" x14ac:dyDescent="0.3">
      <c r="A193" s="45">
        <v>62</v>
      </c>
      <c r="B193" s="46">
        <v>2</v>
      </c>
      <c r="C193" s="47">
        <v>41756</v>
      </c>
      <c r="D193" s="54" t="s">
        <v>11</v>
      </c>
      <c r="E193" s="5" t="s">
        <v>163</v>
      </c>
      <c r="F193" s="5" t="s">
        <v>108</v>
      </c>
      <c r="G193" s="49"/>
      <c r="H193" s="50"/>
    </row>
    <row r="194" spans="1:8" ht="13" x14ac:dyDescent="0.3">
      <c r="A194" s="45">
        <v>63</v>
      </c>
      <c r="B194" s="46">
        <v>2</v>
      </c>
      <c r="C194" s="47">
        <v>41756</v>
      </c>
      <c r="D194" s="54" t="s">
        <v>11</v>
      </c>
      <c r="E194" s="5" t="s">
        <v>160</v>
      </c>
      <c r="F194" s="5" t="s">
        <v>107</v>
      </c>
      <c r="G194" s="49"/>
      <c r="H194" s="50"/>
    </row>
    <row r="195" spans="1:8" ht="13" x14ac:dyDescent="0.3">
      <c r="A195" s="45">
        <v>103</v>
      </c>
      <c r="B195" s="46">
        <v>3</v>
      </c>
      <c r="C195" s="47">
        <v>41763</v>
      </c>
      <c r="D195" s="54" t="s">
        <v>11</v>
      </c>
      <c r="E195" s="5" t="s">
        <v>161</v>
      </c>
      <c r="F195" s="5" t="s">
        <v>105</v>
      </c>
      <c r="G195" s="52"/>
      <c r="H195" s="50"/>
    </row>
    <row r="196" spans="1:8" ht="13" x14ac:dyDescent="0.3">
      <c r="A196" s="45">
        <v>104</v>
      </c>
      <c r="B196" s="46">
        <v>3</v>
      </c>
      <c r="C196" s="47">
        <v>41763</v>
      </c>
      <c r="D196" s="54" t="s">
        <v>11</v>
      </c>
      <c r="E196" s="5" t="s">
        <v>104</v>
      </c>
      <c r="F196" s="5" t="s">
        <v>107</v>
      </c>
      <c r="G196" s="49"/>
      <c r="H196" s="50"/>
    </row>
    <row r="197" spans="1:8" ht="13" x14ac:dyDescent="0.3">
      <c r="A197" s="45">
        <v>105</v>
      </c>
      <c r="B197" s="46">
        <v>3</v>
      </c>
      <c r="C197" s="47">
        <v>41763</v>
      </c>
      <c r="D197" s="54" t="s">
        <v>11</v>
      </c>
      <c r="E197" s="5" t="s">
        <v>163</v>
      </c>
      <c r="F197" s="5" t="s">
        <v>160</v>
      </c>
      <c r="G197" s="49"/>
      <c r="H197" s="50"/>
    </row>
    <row r="198" spans="1:8" ht="13" x14ac:dyDescent="0.3">
      <c r="A198" s="45">
        <v>106</v>
      </c>
      <c r="B198" s="46">
        <v>3</v>
      </c>
      <c r="C198" s="47">
        <v>41763</v>
      </c>
      <c r="D198" s="54" t="s">
        <v>11</v>
      </c>
      <c r="E198" s="5" t="s">
        <v>108</v>
      </c>
      <c r="F198" s="5" t="s">
        <v>162</v>
      </c>
      <c r="G198" s="49"/>
      <c r="H198" s="50"/>
    </row>
    <row r="199" spans="1:8" ht="13" x14ac:dyDescent="0.3">
      <c r="A199" s="45">
        <v>107</v>
      </c>
      <c r="B199" s="46">
        <v>3</v>
      </c>
      <c r="C199" s="47">
        <v>41763</v>
      </c>
      <c r="D199" s="54" t="s">
        <v>11</v>
      </c>
      <c r="E199" s="5" t="s">
        <v>106</v>
      </c>
      <c r="F199" s="5" t="s">
        <v>109</v>
      </c>
      <c r="G199" s="49"/>
      <c r="H199" s="50"/>
    </row>
    <row r="200" spans="1:8" ht="13" x14ac:dyDescent="0.3">
      <c r="A200" s="45">
        <v>147</v>
      </c>
      <c r="B200" s="46">
        <v>4</v>
      </c>
      <c r="C200" s="47">
        <v>41777</v>
      </c>
      <c r="D200" s="54" t="s">
        <v>11</v>
      </c>
      <c r="E200" s="5" t="s">
        <v>109</v>
      </c>
      <c r="F200" s="5" t="s">
        <v>104</v>
      </c>
      <c r="G200" s="49"/>
      <c r="H200" s="50"/>
    </row>
    <row r="201" spans="1:8" ht="13" x14ac:dyDescent="0.3">
      <c r="A201" s="45">
        <v>148</v>
      </c>
      <c r="B201" s="46">
        <v>4</v>
      </c>
      <c r="C201" s="47">
        <v>41777</v>
      </c>
      <c r="D201" s="54" t="s">
        <v>11</v>
      </c>
      <c r="E201" s="5" t="s">
        <v>162</v>
      </c>
      <c r="F201" s="5" t="s">
        <v>160</v>
      </c>
      <c r="G201" s="49"/>
      <c r="H201" s="50"/>
    </row>
    <row r="202" spans="1:8" ht="13" x14ac:dyDescent="0.3">
      <c r="A202" s="45">
        <v>149</v>
      </c>
      <c r="B202" s="46">
        <v>4</v>
      </c>
      <c r="C202" s="47">
        <v>41777</v>
      </c>
      <c r="D202" s="54" t="s">
        <v>11</v>
      </c>
      <c r="E202" s="5" t="s">
        <v>163</v>
      </c>
      <c r="F202" s="5" t="s">
        <v>107</v>
      </c>
      <c r="G202" s="49"/>
      <c r="H202" s="50"/>
    </row>
    <row r="203" spans="1:8" ht="13" x14ac:dyDescent="0.3">
      <c r="A203" s="45">
        <v>150</v>
      </c>
      <c r="B203" s="46">
        <v>4</v>
      </c>
      <c r="C203" s="47">
        <v>41777</v>
      </c>
      <c r="D203" s="54" t="s">
        <v>11</v>
      </c>
      <c r="E203" s="5" t="s">
        <v>105</v>
      </c>
      <c r="F203" s="5" t="s">
        <v>108</v>
      </c>
      <c r="G203" s="49"/>
      <c r="H203" s="50"/>
    </row>
    <row r="204" spans="1:8" ht="13" x14ac:dyDescent="0.3">
      <c r="A204" s="45">
        <v>151</v>
      </c>
      <c r="B204" s="46">
        <v>4</v>
      </c>
      <c r="C204" s="47">
        <v>41777</v>
      </c>
      <c r="D204" s="54" t="s">
        <v>11</v>
      </c>
      <c r="E204" s="5" t="s">
        <v>161</v>
      </c>
      <c r="F204" s="5" t="s">
        <v>106</v>
      </c>
      <c r="G204" s="49"/>
      <c r="H204" s="50"/>
    </row>
    <row r="205" spans="1:8" ht="13" x14ac:dyDescent="0.3">
      <c r="A205" s="45">
        <v>194</v>
      </c>
      <c r="B205" s="46">
        <v>5</v>
      </c>
      <c r="C205" s="47">
        <v>41791</v>
      </c>
      <c r="D205" s="54" t="s">
        <v>11</v>
      </c>
      <c r="E205" s="5" t="s">
        <v>160</v>
      </c>
      <c r="F205" s="5" t="s">
        <v>105</v>
      </c>
      <c r="G205" s="49"/>
      <c r="H205" s="50"/>
    </row>
    <row r="206" spans="1:8" ht="13" x14ac:dyDescent="0.3">
      <c r="A206" s="45">
        <v>195</v>
      </c>
      <c r="B206" s="46">
        <v>5</v>
      </c>
      <c r="C206" s="47">
        <v>41791</v>
      </c>
      <c r="D206" s="54" t="s">
        <v>11</v>
      </c>
      <c r="E206" s="5" t="s">
        <v>109</v>
      </c>
      <c r="F206" s="5" t="s">
        <v>161</v>
      </c>
      <c r="G206" s="49"/>
      <c r="H206" s="50"/>
    </row>
    <row r="207" spans="1:8" ht="13" x14ac:dyDescent="0.3">
      <c r="A207" s="45">
        <v>196</v>
      </c>
      <c r="B207" s="46">
        <v>5</v>
      </c>
      <c r="C207" s="47">
        <v>41791</v>
      </c>
      <c r="D207" s="54" t="s">
        <v>11</v>
      </c>
      <c r="E207" s="5" t="s">
        <v>163</v>
      </c>
      <c r="F207" s="5" t="s">
        <v>104</v>
      </c>
      <c r="G207" s="49"/>
      <c r="H207" s="50"/>
    </row>
    <row r="208" spans="1:8" ht="13" x14ac:dyDescent="0.3">
      <c r="A208" s="45">
        <v>197</v>
      </c>
      <c r="B208" s="46">
        <v>5</v>
      </c>
      <c r="C208" s="47">
        <v>41791</v>
      </c>
      <c r="D208" s="54" t="s">
        <v>11</v>
      </c>
      <c r="E208" s="5" t="s">
        <v>107</v>
      </c>
      <c r="F208" s="5" t="s">
        <v>162</v>
      </c>
      <c r="G208" s="52"/>
      <c r="H208" s="50"/>
    </row>
    <row r="209" spans="1:8" ht="13" x14ac:dyDescent="0.3">
      <c r="A209" s="45">
        <v>198</v>
      </c>
      <c r="B209" s="46">
        <v>5</v>
      </c>
      <c r="C209" s="47">
        <v>41791</v>
      </c>
      <c r="D209" s="54" t="s">
        <v>11</v>
      </c>
      <c r="E209" s="5" t="s">
        <v>106</v>
      </c>
      <c r="F209" s="5" t="s">
        <v>108</v>
      </c>
      <c r="G209" s="49"/>
      <c r="H209" s="50"/>
    </row>
    <row r="210" spans="1:8" ht="13" x14ac:dyDescent="0.3">
      <c r="A210" s="45">
        <v>240</v>
      </c>
      <c r="B210" s="46">
        <v>6</v>
      </c>
      <c r="C210" s="47">
        <v>41798</v>
      </c>
      <c r="D210" s="54" t="s">
        <v>11</v>
      </c>
      <c r="E210" s="5" t="s">
        <v>108</v>
      </c>
      <c r="F210" s="5" t="s">
        <v>109</v>
      </c>
      <c r="G210" s="49"/>
      <c r="H210" s="50"/>
    </row>
    <row r="211" spans="1:8" ht="13" x14ac:dyDescent="0.3">
      <c r="A211" s="45">
        <v>241</v>
      </c>
      <c r="B211" s="46">
        <v>6</v>
      </c>
      <c r="C211" s="47">
        <v>41798</v>
      </c>
      <c r="D211" s="54" t="s">
        <v>11</v>
      </c>
      <c r="E211" s="5" t="s">
        <v>104</v>
      </c>
      <c r="F211" s="5" t="s">
        <v>161</v>
      </c>
      <c r="G211" s="49"/>
      <c r="H211" s="50"/>
    </row>
    <row r="212" spans="1:8" ht="13" x14ac:dyDescent="0.3">
      <c r="A212" s="45">
        <v>242</v>
      </c>
      <c r="B212" s="46">
        <v>6</v>
      </c>
      <c r="C212" s="47">
        <v>41798</v>
      </c>
      <c r="D212" s="54" t="s">
        <v>11</v>
      </c>
      <c r="E212" s="5" t="s">
        <v>160</v>
      </c>
      <c r="F212" s="5" t="s">
        <v>106</v>
      </c>
      <c r="G212" s="49"/>
      <c r="H212" s="50"/>
    </row>
    <row r="213" spans="1:8" ht="13" x14ac:dyDescent="0.3">
      <c r="A213" s="45">
        <v>243</v>
      </c>
      <c r="B213" s="46">
        <v>6</v>
      </c>
      <c r="C213" s="47">
        <v>41798</v>
      </c>
      <c r="D213" s="54" t="s">
        <v>11</v>
      </c>
      <c r="E213" s="5" t="s">
        <v>162</v>
      </c>
      <c r="F213" s="5" t="s">
        <v>163</v>
      </c>
      <c r="G213" s="60"/>
      <c r="H213" s="50"/>
    </row>
    <row r="214" spans="1:8" ht="13" x14ac:dyDescent="0.3">
      <c r="A214" s="45">
        <v>244</v>
      </c>
      <c r="B214" s="46">
        <v>6</v>
      </c>
      <c r="C214" s="47">
        <v>41798</v>
      </c>
      <c r="D214" s="54" t="s">
        <v>11</v>
      </c>
      <c r="E214" s="5" t="s">
        <v>107</v>
      </c>
      <c r="F214" s="5" t="s">
        <v>105</v>
      </c>
      <c r="G214" s="49"/>
      <c r="H214" s="50"/>
    </row>
    <row r="215" spans="1:8" ht="13" x14ac:dyDescent="0.3">
      <c r="A215" s="45">
        <v>284</v>
      </c>
      <c r="B215" s="46">
        <v>7</v>
      </c>
      <c r="C215" s="47">
        <v>41805</v>
      </c>
      <c r="D215" s="54" t="s">
        <v>11</v>
      </c>
      <c r="E215" s="5" t="s">
        <v>104</v>
      </c>
      <c r="F215" s="5" t="s">
        <v>162</v>
      </c>
      <c r="G215" s="49"/>
      <c r="H215" s="50"/>
    </row>
    <row r="216" spans="1:8" ht="13" x14ac:dyDescent="0.3">
      <c r="A216" s="45">
        <v>285</v>
      </c>
      <c r="B216" s="46">
        <v>7</v>
      </c>
      <c r="C216" s="47">
        <v>41805</v>
      </c>
      <c r="D216" s="54" t="s">
        <v>11</v>
      </c>
      <c r="E216" s="5" t="s">
        <v>161</v>
      </c>
      <c r="F216" s="5" t="s">
        <v>108</v>
      </c>
      <c r="G216" s="60"/>
      <c r="H216" s="50"/>
    </row>
    <row r="217" spans="1:8" ht="13" x14ac:dyDescent="0.3">
      <c r="A217" s="45">
        <v>286</v>
      </c>
      <c r="B217" s="46">
        <v>7</v>
      </c>
      <c r="C217" s="47">
        <v>41805</v>
      </c>
      <c r="D217" s="54" t="s">
        <v>11</v>
      </c>
      <c r="E217" s="5" t="s">
        <v>163</v>
      </c>
      <c r="F217" s="5" t="s">
        <v>105</v>
      </c>
      <c r="G217" s="49"/>
      <c r="H217" s="50"/>
    </row>
    <row r="218" spans="1:8" ht="13" x14ac:dyDescent="0.3">
      <c r="A218" s="45">
        <v>287</v>
      </c>
      <c r="B218" s="46">
        <v>7</v>
      </c>
      <c r="C218" s="47">
        <v>41805</v>
      </c>
      <c r="D218" s="54" t="s">
        <v>11</v>
      </c>
      <c r="E218" s="5" t="s">
        <v>106</v>
      </c>
      <c r="F218" s="5" t="s">
        <v>107</v>
      </c>
      <c r="G218" s="49"/>
      <c r="H218" s="50"/>
    </row>
    <row r="219" spans="1:8" ht="13" x14ac:dyDescent="0.3">
      <c r="A219" s="45">
        <v>288</v>
      </c>
      <c r="B219" s="46">
        <v>7</v>
      </c>
      <c r="C219" s="47">
        <v>41805</v>
      </c>
      <c r="D219" s="54" t="s">
        <v>11</v>
      </c>
      <c r="E219" s="5" t="s">
        <v>109</v>
      </c>
      <c r="F219" s="5" t="s">
        <v>160</v>
      </c>
      <c r="G219" s="49"/>
      <c r="H219" s="50"/>
    </row>
    <row r="220" spans="1:8" ht="13" x14ac:dyDescent="0.3">
      <c r="A220" s="45">
        <v>328</v>
      </c>
      <c r="B220" s="46">
        <v>8</v>
      </c>
      <c r="C220" s="47">
        <v>41812</v>
      </c>
      <c r="D220" s="54" t="s">
        <v>11</v>
      </c>
      <c r="E220" s="5" t="s">
        <v>161</v>
      </c>
      <c r="F220" s="5" t="s">
        <v>163</v>
      </c>
      <c r="G220" s="49"/>
      <c r="H220" s="50"/>
    </row>
    <row r="221" spans="1:8" ht="13" x14ac:dyDescent="0.3">
      <c r="A221" s="45">
        <v>329</v>
      </c>
      <c r="B221" s="46">
        <v>8</v>
      </c>
      <c r="C221" s="47">
        <v>41812</v>
      </c>
      <c r="D221" s="54" t="s">
        <v>11</v>
      </c>
      <c r="E221" s="5" t="s">
        <v>160</v>
      </c>
      <c r="F221" s="5" t="s">
        <v>104</v>
      </c>
      <c r="G221" s="49"/>
      <c r="H221" s="50"/>
    </row>
    <row r="222" spans="1:8" ht="13" x14ac:dyDescent="0.3">
      <c r="A222" s="45">
        <v>330</v>
      </c>
      <c r="B222" s="46">
        <v>8</v>
      </c>
      <c r="C222" s="47">
        <v>41812</v>
      </c>
      <c r="D222" s="54" t="s">
        <v>11</v>
      </c>
      <c r="E222" s="5" t="s">
        <v>105</v>
      </c>
      <c r="F222" s="5" t="s">
        <v>106</v>
      </c>
      <c r="G222" s="49"/>
      <c r="H222" s="50"/>
    </row>
    <row r="223" spans="1:8" ht="13" x14ac:dyDescent="0.3">
      <c r="A223" s="45">
        <v>331</v>
      </c>
      <c r="B223" s="46">
        <v>8</v>
      </c>
      <c r="C223" s="47">
        <v>41812</v>
      </c>
      <c r="D223" s="54" t="s">
        <v>11</v>
      </c>
      <c r="E223" s="5" t="s">
        <v>109</v>
      </c>
      <c r="F223" s="5" t="s">
        <v>162</v>
      </c>
      <c r="G223" s="49"/>
      <c r="H223" s="50"/>
    </row>
    <row r="224" spans="1:8" ht="13" x14ac:dyDescent="0.3">
      <c r="A224" s="45">
        <v>332</v>
      </c>
      <c r="B224" s="46">
        <v>8</v>
      </c>
      <c r="C224" s="47">
        <v>41812</v>
      </c>
      <c r="D224" s="62" t="s">
        <v>11</v>
      </c>
      <c r="E224" s="5" t="s">
        <v>108</v>
      </c>
      <c r="F224" s="5" t="s">
        <v>107</v>
      </c>
      <c r="G224" s="49"/>
      <c r="H224" s="50"/>
    </row>
    <row r="225" spans="1:8" ht="13" x14ac:dyDescent="0.3">
      <c r="A225" s="45">
        <v>374</v>
      </c>
      <c r="B225" s="46">
        <v>9</v>
      </c>
      <c r="C225" s="47">
        <v>41819</v>
      </c>
      <c r="D225" s="54" t="s">
        <v>11</v>
      </c>
      <c r="E225" s="5" t="s">
        <v>160</v>
      </c>
      <c r="F225" s="5" t="s">
        <v>108</v>
      </c>
      <c r="G225" s="49"/>
      <c r="H225" s="50"/>
    </row>
    <row r="226" spans="1:8" ht="13" x14ac:dyDescent="0.3">
      <c r="A226" s="45">
        <v>375</v>
      </c>
      <c r="B226" s="46">
        <v>9</v>
      </c>
      <c r="C226" s="47">
        <v>41819</v>
      </c>
      <c r="D226" s="54" t="s">
        <v>11</v>
      </c>
      <c r="E226" s="5" t="s">
        <v>107</v>
      </c>
      <c r="F226" s="5" t="s">
        <v>161</v>
      </c>
      <c r="G226" s="49"/>
      <c r="H226" s="50"/>
    </row>
    <row r="227" spans="1:8" ht="13" x14ac:dyDescent="0.3">
      <c r="A227" s="45">
        <v>376</v>
      </c>
      <c r="B227" s="46">
        <v>9</v>
      </c>
      <c r="C227" s="47">
        <v>41819</v>
      </c>
      <c r="D227" s="54" t="s">
        <v>11</v>
      </c>
      <c r="E227" s="5" t="s">
        <v>109</v>
      </c>
      <c r="F227" s="5" t="s">
        <v>163</v>
      </c>
      <c r="G227" s="49"/>
      <c r="H227" s="50"/>
    </row>
    <row r="228" spans="1:8" ht="13" x14ac:dyDescent="0.3">
      <c r="A228" s="45">
        <v>377</v>
      </c>
      <c r="B228" s="46">
        <v>9</v>
      </c>
      <c r="C228" s="47">
        <v>41819</v>
      </c>
      <c r="D228" s="54" t="s">
        <v>11</v>
      </c>
      <c r="E228" s="5" t="s">
        <v>162</v>
      </c>
      <c r="F228" s="5" t="s">
        <v>106</v>
      </c>
      <c r="G228" s="49"/>
      <c r="H228" s="50"/>
    </row>
    <row r="229" spans="1:8" ht="13" x14ac:dyDescent="0.3">
      <c r="A229" s="45">
        <v>378</v>
      </c>
      <c r="B229" s="46">
        <v>9</v>
      </c>
      <c r="C229" s="47">
        <v>41819</v>
      </c>
      <c r="D229" s="54" t="s">
        <v>11</v>
      </c>
      <c r="E229" s="5" t="s">
        <v>104</v>
      </c>
      <c r="F229" s="5" t="s">
        <v>105</v>
      </c>
      <c r="G229" s="49"/>
      <c r="H229" s="50"/>
    </row>
    <row r="230" spans="1:8" ht="13" x14ac:dyDescent="0.3">
      <c r="A230" s="45">
        <v>423</v>
      </c>
      <c r="B230" s="46">
        <v>10</v>
      </c>
      <c r="C230" s="47">
        <v>41875</v>
      </c>
      <c r="D230" s="54" t="s">
        <v>11</v>
      </c>
      <c r="E230" s="5" t="s">
        <v>162</v>
      </c>
      <c r="F230" s="5" t="s">
        <v>105</v>
      </c>
      <c r="G230" s="49"/>
      <c r="H230" s="50"/>
    </row>
    <row r="231" spans="1:8" ht="13" x14ac:dyDescent="0.3">
      <c r="A231" s="45">
        <v>424</v>
      </c>
      <c r="B231" s="46">
        <v>10</v>
      </c>
      <c r="C231" s="47">
        <v>41875</v>
      </c>
      <c r="D231" s="54" t="s">
        <v>11</v>
      </c>
      <c r="E231" s="5" t="s">
        <v>104</v>
      </c>
      <c r="F231" s="5" t="s">
        <v>108</v>
      </c>
      <c r="G231" s="49"/>
      <c r="H231" s="50"/>
    </row>
    <row r="232" spans="1:8" ht="13" x14ac:dyDescent="0.3">
      <c r="A232" s="45">
        <v>425</v>
      </c>
      <c r="B232" s="46">
        <v>10</v>
      </c>
      <c r="C232" s="47">
        <v>41875</v>
      </c>
      <c r="D232" s="54" t="s">
        <v>11</v>
      </c>
      <c r="E232" s="5" t="s">
        <v>160</v>
      </c>
      <c r="F232" s="5" t="s">
        <v>161</v>
      </c>
      <c r="G232" s="49"/>
      <c r="H232" s="50"/>
    </row>
    <row r="233" spans="1:8" ht="13" x14ac:dyDescent="0.3">
      <c r="A233" s="45">
        <v>426</v>
      </c>
      <c r="B233" s="46">
        <v>10</v>
      </c>
      <c r="C233" s="47">
        <v>41875</v>
      </c>
      <c r="D233" s="54" t="s">
        <v>11</v>
      </c>
      <c r="E233" s="5" t="s">
        <v>163</v>
      </c>
      <c r="F233" s="5" t="s">
        <v>106</v>
      </c>
      <c r="G233" s="49"/>
      <c r="H233" s="50"/>
    </row>
    <row r="234" spans="1:8" ht="13" x14ac:dyDescent="0.3">
      <c r="A234" s="45">
        <v>427</v>
      </c>
      <c r="B234" s="46">
        <v>10</v>
      </c>
      <c r="C234" s="47">
        <v>41875</v>
      </c>
      <c r="D234" s="54" t="s">
        <v>11</v>
      </c>
      <c r="E234" s="5" t="s">
        <v>109</v>
      </c>
      <c r="F234" s="5" t="s">
        <v>107</v>
      </c>
      <c r="G234" s="49"/>
      <c r="H234" s="50"/>
    </row>
    <row r="235" spans="1:8" ht="13" x14ac:dyDescent="0.3">
      <c r="A235" s="45">
        <v>467</v>
      </c>
      <c r="B235" s="46">
        <v>11</v>
      </c>
      <c r="C235" s="47">
        <v>41889</v>
      </c>
      <c r="D235" s="54" t="s">
        <v>11</v>
      </c>
      <c r="E235" s="5" t="s">
        <v>106</v>
      </c>
      <c r="F235" s="5" t="s">
        <v>104</v>
      </c>
      <c r="G235" s="49"/>
      <c r="H235" s="50"/>
    </row>
    <row r="236" spans="1:8" ht="13" x14ac:dyDescent="0.3">
      <c r="A236" s="45">
        <v>468</v>
      </c>
      <c r="B236" s="46">
        <v>11</v>
      </c>
      <c r="C236" s="47">
        <v>41889</v>
      </c>
      <c r="D236" s="54" t="s">
        <v>11</v>
      </c>
      <c r="E236" s="5" t="s">
        <v>109</v>
      </c>
      <c r="F236" s="5" t="s">
        <v>105</v>
      </c>
      <c r="G236" s="49"/>
      <c r="H236" s="50"/>
    </row>
    <row r="237" spans="1:8" ht="13" x14ac:dyDescent="0.3">
      <c r="A237" s="45">
        <v>469</v>
      </c>
      <c r="B237" s="46">
        <v>11</v>
      </c>
      <c r="C237" s="47">
        <v>41889</v>
      </c>
      <c r="D237" s="54" t="s">
        <v>11</v>
      </c>
      <c r="E237" s="5" t="s">
        <v>161</v>
      </c>
      <c r="F237" s="5" t="s">
        <v>162</v>
      </c>
      <c r="G237" s="49"/>
      <c r="H237" s="50"/>
    </row>
    <row r="238" spans="1:8" ht="13" x14ac:dyDescent="0.3">
      <c r="A238" s="45">
        <v>470</v>
      </c>
      <c r="B238" s="46">
        <v>11</v>
      </c>
      <c r="C238" s="47">
        <v>41889</v>
      </c>
      <c r="D238" s="54" t="s">
        <v>11</v>
      </c>
      <c r="E238" s="5" t="s">
        <v>108</v>
      </c>
      <c r="F238" s="5" t="s">
        <v>163</v>
      </c>
      <c r="G238" s="49"/>
      <c r="H238" s="50"/>
    </row>
    <row r="239" spans="1:8" ht="13" x14ac:dyDescent="0.3">
      <c r="A239" s="45">
        <v>471</v>
      </c>
      <c r="B239" s="46">
        <v>11</v>
      </c>
      <c r="C239" s="47">
        <v>41889</v>
      </c>
      <c r="D239" s="54" t="s">
        <v>11</v>
      </c>
      <c r="E239" s="5" t="s">
        <v>107</v>
      </c>
      <c r="F239" s="5" t="s">
        <v>160</v>
      </c>
      <c r="G239" s="49"/>
      <c r="H239" s="50"/>
    </row>
    <row r="240" spans="1:8" ht="13" x14ac:dyDescent="0.3">
      <c r="A240" s="45">
        <v>511</v>
      </c>
      <c r="B240" s="46">
        <v>12</v>
      </c>
      <c r="C240" s="47">
        <v>41896</v>
      </c>
      <c r="D240" s="54" t="s">
        <v>11</v>
      </c>
      <c r="E240" s="5" t="s">
        <v>104</v>
      </c>
      <c r="F240" s="5" t="s">
        <v>109</v>
      </c>
      <c r="G240" s="49"/>
      <c r="H240" s="50"/>
    </row>
    <row r="241" spans="1:8" ht="13" x14ac:dyDescent="0.3">
      <c r="A241" s="45">
        <v>512</v>
      </c>
      <c r="B241" s="46">
        <v>12</v>
      </c>
      <c r="C241" s="47">
        <v>41896</v>
      </c>
      <c r="D241" s="54" t="s">
        <v>11</v>
      </c>
      <c r="E241" s="5" t="s">
        <v>160</v>
      </c>
      <c r="F241" s="5" t="s">
        <v>162</v>
      </c>
      <c r="G241" s="49"/>
      <c r="H241" s="50"/>
    </row>
    <row r="242" spans="1:8" ht="13" x14ac:dyDescent="0.3">
      <c r="A242" s="45">
        <v>513</v>
      </c>
      <c r="B242" s="46">
        <v>12</v>
      </c>
      <c r="C242" s="47">
        <v>41896</v>
      </c>
      <c r="D242" s="54" t="s">
        <v>11</v>
      </c>
      <c r="E242" s="5" t="s">
        <v>107</v>
      </c>
      <c r="F242" s="5" t="s">
        <v>163</v>
      </c>
      <c r="G242" s="49"/>
      <c r="H242" s="50"/>
    </row>
    <row r="243" spans="1:8" ht="13" x14ac:dyDescent="0.3">
      <c r="A243" s="45">
        <v>514</v>
      </c>
      <c r="B243" s="46">
        <v>12</v>
      </c>
      <c r="C243" s="47">
        <v>41896</v>
      </c>
      <c r="D243" s="54" t="s">
        <v>11</v>
      </c>
      <c r="E243" s="5" t="s">
        <v>108</v>
      </c>
      <c r="F243" s="5" t="s">
        <v>105</v>
      </c>
      <c r="G243" s="49"/>
      <c r="H243" s="50"/>
    </row>
    <row r="244" spans="1:8" ht="13" x14ac:dyDescent="0.3">
      <c r="A244" s="45">
        <v>515</v>
      </c>
      <c r="B244" s="46">
        <v>12</v>
      </c>
      <c r="C244" s="47">
        <v>41896</v>
      </c>
      <c r="D244" s="54" t="s">
        <v>11</v>
      </c>
      <c r="E244" s="5" t="s">
        <v>106</v>
      </c>
      <c r="F244" s="5" t="s">
        <v>161</v>
      </c>
      <c r="G244" s="49"/>
      <c r="H244" s="50"/>
    </row>
    <row r="245" spans="1:8" ht="13" x14ac:dyDescent="0.3">
      <c r="A245" s="45">
        <v>555</v>
      </c>
      <c r="B245" s="46">
        <v>13</v>
      </c>
      <c r="C245" s="47">
        <v>41903</v>
      </c>
      <c r="D245" s="54" t="s">
        <v>11</v>
      </c>
      <c r="E245" s="5" t="s">
        <v>105</v>
      </c>
      <c r="F245" s="5" t="s">
        <v>160</v>
      </c>
      <c r="G245" s="49"/>
      <c r="H245" s="50"/>
    </row>
    <row r="246" spans="1:8" ht="13" x14ac:dyDescent="0.3">
      <c r="A246" s="45">
        <v>556</v>
      </c>
      <c r="B246" s="46">
        <v>13</v>
      </c>
      <c r="C246" s="47">
        <v>41903</v>
      </c>
      <c r="D246" s="54" t="s">
        <v>11</v>
      </c>
      <c r="E246" s="5" t="s">
        <v>161</v>
      </c>
      <c r="F246" s="5" t="s">
        <v>109</v>
      </c>
      <c r="G246" s="49"/>
      <c r="H246" s="50"/>
    </row>
    <row r="247" spans="1:8" ht="13" x14ac:dyDescent="0.3">
      <c r="A247" s="45">
        <v>557</v>
      </c>
      <c r="B247" s="46">
        <v>13</v>
      </c>
      <c r="C247" s="47">
        <v>41903</v>
      </c>
      <c r="D247" s="54" t="s">
        <v>11</v>
      </c>
      <c r="E247" s="5" t="s">
        <v>104</v>
      </c>
      <c r="F247" s="5" t="s">
        <v>163</v>
      </c>
      <c r="G247" s="49"/>
      <c r="H247" s="50"/>
    </row>
    <row r="248" spans="1:8" ht="13" x14ac:dyDescent="0.3">
      <c r="A248" s="45">
        <v>558</v>
      </c>
      <c r="B248" s="46">
        <v>13</v>
      </c>
      <c r="C248" s="47">
        <v>41903</v>
      </c>
      <c r="D248" s="54" t="s">
        <v>11</v>
      </c>
      <c r="E248" s="5" t="s">
        <v>162</v>
      </c>
      <c r="F248" s="5" t="s">
        <v>107</v>
      </c>
      <c r="G248" s="49"/>
      <c r="H248" s="50"/>
    </row>
    <row r="249" spans="1:8" ht="13" x14ac:dyDescent="0.3">
      <c r="A249" s="45">
        <v>559</v>
      </c>
      <c r="B249" s="46">
        <v>13</v>
      </c>
      <c r="C249" s="47">
        <v>41903</v>
      </c>
      <c r="D249" s="54" t="s">
        <v>11</v>
      </c>
      <c r="E249" s="5" t="s">
        <v>108</v>
      </c>
      <c r="F249" s="5" t="s">
        <v>106</v>
      </c>
      <c r="G249" s="49"/>
      <c r="H249" s="50"/>
    </row>
    <row r="250" spans="1:8" ht="13" x14ac:dyDescent="0.3">
      <c r="A250" s="45">
        <v>599</v>
      </c>
      <c r="B250" s="46">
        <v>14</v>
      </c>
      <c r="C250" s="47">
        <v>41910</v>
      </c>
      <c r="D250" s="54" t="s">
        <v>11</v>
      </c>
      <c r="E250" s="5" t="s">
        <v>109</v>
      </c>
      <c r="F250" s="5" t="s">
        <v>108</v>
      </c>
      <c r="G250" s="49"/>
      <c r="H250" s="50"/>
    </row>
    <row r="251" spans="1:8" ht="13" x14ac:dyDescent="0.3">
      <c r="A251" s="45">
        <v>600</v>
      </c>
      <c r="B251" s="46">
        <v>14</v>
      </c>
      <c r="C251" s="47">
        <v>41910</v>
      </c>
      <c r="D251" s="54" t="s">
        <v>11</v>
      </c>
      <c r="E251" s="5" t="s">
        <v>161</v>
      </c>
      <c r="F251" s="5" t="s">
        <v>104</v>
      </c>
      <c r="G251" s="49"/>
      <c r="H251" s="50"/>
    </row>
    <row r="252" spans="1:8" ht="13" x14ac:dyDescent="0.3">
      <c r="A252" s="45">
        <v>601</v>
      </c>
      <c r="B252" s="46">
        <v>14</v>
      </c>
      <c r="C252" s="47">
        <v>41910</v>
      </c>
      <c r="D252" s="54" t="s">
        <v>11</v>
      </c>
      <c r="E252" s="5" t="s">
        <v>106</v>
      </c>
      <c r="F252" s="5" t="s">
        <v>160</v>
      </c>
      <c r="G252" s="49"/>
      <c r="H252" s="50"/>
    </row>
    <row r="253" spans="1:8" ht="13" x14ac:dyDescent="0.3">
      <c r="A253" s="45">
        <v>602</v>
      </c>
      <c r="B253" s="46">
        <v>14</v>
      </c>
      <c r="C253" s="47">
        <v>41910</v>
      </c>
      <c r="D253" s="54" t="s">
        <v>11</v>
      </c>
      <c r="E253" s="5" t="s">
        <v>163</v>
      </c>
      <c r="F253" s="5" t="s">
        <v>162</v>
      </c>
      <c r="G253" s="49"/>
      <c r="H253" s="50"/>
    </row>
    <row r="254" spans="1:8" ht="13" x14ac:dyDescent="0.3">
      <c r="A254" s="45">
        <v>603</v>
      </c>
      <c r="B254" s="46">
        <v>14</v>
      </c>
      <c r="C254" s="47">
        <v>41910</v>
      </c>
      <c r="D254" s="54" t="s">
        <v>11</v>
      </c>
      <c r="E254" s="5" t="s">
        <v>105</v>
      </c>
      <c r="F254" s="5" t="s">
        <v>107</v>
      </c>
      <c r="G254" s="49"/>
      <c r="H254" s="50"/>
    </row>
    <row r="255" spans="1:8" ht="13" x14ac:dyDescent="0.3">
      <c r="A255" s="45">
        <v>643</v>
      </c>
      <c r="B255" s="46">
        <v>15</v>
      </c>
      <c r="C255" s="47">
        <v>41917</v>
      </c>
      <c r="D255" s="54" t="s">
        <v>11</v>
      </c>
      <c r="E255" s="5" t="s">
        <v>162</v>
      </c>
      <c r="F255" s="5" t="s">
        <v>104</v>
      </c>
      <c r="G255" s="49"/>
      <c r="H255" s="50"/>
    </row>
    <row r="256" spans="1:8" ht="13" x14ac:dyDescent="0.3">
      <c r="A256" s="45">
        <v>644</v>
      </c>
      <c r="B256" s="46">
        <v>15</v>
      </c>
      <c r="C256" s="47">
        <v>41917</v>
      </c>
      <c r="D256" s="54" t="s">
        <v>11</v>
      </c>
      <c r="E256" s="5" t="s">
        <v>108</v>
      </c>
      <c r="F256" s="5" t="s">
        <v>161</v>
      </c>
      <c r="G256" s="49"/>
      <c r="H256" s="50"/>
    </row>
    <row r="257" spans="1:8" ht="13" x14ac:dyDescent="0.3">
      <c r="A257" s="45">
        <v>645</v>
      </c>
      <c r="B257" s="46">
        <v>15</v>
      </c>
      <c r="C257" s="47">
        <v>41917</v>
      </c>
      <c r="D257" s="54" t="s">
        <v>11</v>
      </c>
      <c r="E257" s="5" t="s">
        <v>105</v>
      </c>
      <c r="F257" s="5" t="s">
        <v>163</v>
      </c>
      <c r="G257" s="49"/>
      <c r="H257" s="50"/>
    </row>
    <row r="258" spans="1:8" ht="13" x14ac:dyDescent="0.3">
      <c r="A258" s="45">
        <v>646</v>
      </c>
      <c r="B258" s="46">
        <v>15</v>
      </c>
      <c r="C258" s="47">
        <v>41917</v>
      </c>
      <c r="D258" s="54" t="s">
        <v>11</v>
      </c>
      <c r="E258" s="5" t="s">
        <v>107</v>
      </c>
      <c r="F258" s="5" t="s">
        <v>106</v>
      </c>
      <c r="G258" s="49"/>
      <c r="H258" s="50"/>
    </row>
    <row r="259" spans="1:8" ht="13" x14ac:dyDescent="0.3">
      <c r="A259" s="45">
        <v>647</v>
      </c>
      <c r="B259" s="46">
        <v>15</v>
      </c>
      <c r="C259" s="47">
        <v>41917</v>
      </c>
      <c r="D259" s="54" t="s">
        <v>11</v>
      </c>
      <c r="E259" s="5" t="s">
        <v>160</v>
      </c>
      <c r="F259" s="5" t="s">
        <v>109</v>
      </c>
      <c r="G259" s="49"/>
      <c r="H259" s="50"/>
    </row>
    <row r="260" spans="1:8" ht="13" x14ac:dyDescent="0.3">
      <c r="A260" s="45">
        <v>687</v>
      </c>
      <c r="B260" s="46">
        <v>16</v>
      </c>
      <c r="C260" s="47">
        <v>41931</v>
      </c>
      <c r="D260" s="54" t="s">
        <v>11</v>
      </c>
      <c r="E260" s="5" t="s">
        <v>163</v>
      </c>
      <c r="F260" s="5" t="s">
        <v>161</v>
      </c>
      <c r="G260" s="49"/>
      <c r="H260" s="50"/>
    </row>
    <row r="261" spans="1:8" ht="13" x14ac:dyDescent="0.3">
      <c r="A261" s="45">
        <v>688</v>
      </c>
      <c r="B261" s="46">
        <v>16</v>
      </c>
      <c r="C261" s="47">
        <v>41931</v>
      </c>
      <c r="D261" s="54" t="s">
        <v>11</v>
      </c>
      <c r="E261" s="5" t="s">
        <v>104</v>
      </c>
      <c r="F261" s="5" t="s">
        <v>160</v>
      </c>
      <c r="G261" s="49"/>
      <c r="H261" s="50"/>
    </row>
    <row r="262" spans="1:8" ht="13" x14ac:dyDescent="0.3">
      <c r="A262" s="45">
        <v>689</v>
      </c>
      <c r="B262" s="46">
        <v>16</v>
      </c>
      <c r="C262" s="47">
        <v>41931</v>
      </c>
      <c r="D262" s="54" t="s">
        <v>11</v>
      </c>
      <c r="E262" s="5" t="s">
        <v>106</v>
      </c>
      <c r="F262" s="5" t="s">
        <v>105</v>
      </c>
      <c r="G262" s="49"/>
      <c r="H262" s="50"/>
    </row>
    <row r="263" spans="1:8" ht="13" x14ac:dyDescent="0.3">
      <c r="A263" s="45">
        <v>690</v>
      </c>
      <c r="B263" s="46">
        <v>16</v>
      </c>
      <c r="C263" s="47">
        <v>41931</v>
      </c>
      <c r="D263" s="54" t="s">
        <v>11</v>
      </c>
      <c r="E263" s="5" t="s">
        <v>162</v>
      </c>
      <c r="F263" s="5" t="s">
        <v>109</v>
      </c>
      <c r="G263" s="49"/>
      <c r="H263" s="50"/>
    </row>
    <row r="264" spans="1:8" ht="13" x14ac:dyDescent="0.3">
      <c r="A264" s="45">
        <v>691</v>
      </c>
      <c r="B264" s="46">
        <v>16</v>
      </c>
      <c r="C264" s="47">
        <v>41931</v>
      </c>
      <c r="D264" s="54" t="s">
        <v>11</v>
      </c>
      <c r="E264" s="5" t="s">
        <v>107</v>
      </c>
      <c r="F264" s="5" t="s">
        <v>108</v>
      </c>
      <c r="G264" s="49"/>
      <c r="H264" s="50"/>
    </row>
    <row r="265" spans="1:8" ht="13" x14ac:dyDescent="0.3">
      <c r="A265" s="45">
        <v>731</v>
      </c>
      <c r="B265" s="46">
        <v>17</v>
      </c>
      <c r="C265" s="47">
        <v>41938</v>
      </c>
      <c r="D265" s="54" t="s">
        <v>11</v>
      </c>
      <c r="E265" s="5" t="s">
        <v>108</v>
      </c>
      <c r="F265" s="5" t="s">
        <v>160</v>
      </c>
      <c r="G265" s="49"/>
      <c r="H265" s="50"/>
    </row>
    <row r="266" spans="1:8" ht="13" x14ac:dyDescent="0.3">
      <c r="A266" s="45">
        <v>732</v>
      </c>
      <c r="B266" s="46">
        <v>17</v>
      </c>
      <c r="C266" s="47">
        <v>41938</v>
      </c>
      <c r="D266" s="54" t="s">
        <v>11</v>
      </c>
      <c r="E266" s="5" t="s">
        <v>161</v>
      </c>
      <c r="F266" s="5" t="s">
        <v>107</v>
      </c>
      <c r="G266" s="49"/>
      <c r="H266" s="50"/>
    </row>
    <row r="267" spans="1:8" ht="13" x14ac:dyDescent="0.3">
      <c r="A267" s="45">
        <v>733</v>
      </c>
      <c r="B267" s="46">
        <v>17</v>
      </c>
      <c r="C267" s="47">
        <v>41938</v>
      </c>
      <c r="D267" s="54" t="s">
        <v>11</v>
      </c>
      <c r="E267" s="5" t="s">
        <v>163</v>
      </c>
      <c r="F267" s="5" t="s">
        <v>109</v>
      </c>
      <c r="G267" s="49"/>
      <c r="H267" s="50"/>
    </row>
    <row r="268" spans="1:8" ht="13" x14ac:dyDescent="0.3">
      <c r="A268" s="45">
        <v>734</v>
      </c>
      <c r="B268" s="46">
        <v>17</v>
      </c>
      <c r="C268" s="47">
        <v>41938</v>
      </c>
      <c r="D268" s="54" t="s">
        <v>11</v>
      </c>
      <c r="E268" s="5" t="s">
        <v>106</v>
      </c>
      <c r="F268" s="5" t="s">
        <v>162</v>
      </c>
      <c r="G268" s="49"/>
      <c r="H268" s="50"/>
    </row>
    <row r="269" spans="1:8" ht="13" x14ac:dyDescent="0.3">
      <c r="A269" s="45">
        <v>735</v>
      </c>
      <c r="B269" s="46">
        <v>17</v>
      </c>
      <c r="C269" s="47">
        <v>41938</v>
      </c>
      <c r="D269" s="54" t="s">
        <v>11</v>
      </c>
      <c r="E269" s="5" t="s">
        <v>105</v>
      </c>
      <c r="F269" s="5" t="s">
        <v>104</v>
      </c>
      <c r="G269" s="49"/>
      <c r="H269" s="50"/>
    </row>
    <row r="270" spans="1:8" ht="13" x14ac:dyDescent="0.3">
      <c r="A270" s="45">
        <v>775</v>
      </c>
      <c r="B270" s="46">
        <v>18</v>
      </c>
      <c r="C270" s="47"/>
      <c r="D270" s="54" t="s">
        <v>11</v>
      </c>
      <c r="E270" s="5" t="s">
        <v>160</v>
      </c>
      <c r="F270" s="5" t="s">
        <v>163</v>
      </c>
      <c r="G270" s="49"/>
      <c r="H270" s="50"/>
    </row>
    <row r="271" spans="1:8" ht="13" x14ac:dyDescent="0.3">
      <c r="A271" s="45">
        <v>776</v>
      </c>
      <c r="B271" s="46">
        <v>18</v>
      </c>
      <c r="C271" s="47"/>
      <c r="D271" s="54" t="s">
        <v>11</v>
      </c>
      <c r="E271" s="5" t="s">
        <v>107</v>
      </c>
      <c r="F271" s="5" t="s">
        <v>104</v>
      </c>
      <c r="G271" s="49"/>
      <c r="H271" s="50"/>
    </row>
    <row r="272" spans="1:8" ht="13" x14ac:dyDescent="0.3">
      <c r="A272" s="45">
        <v>777</v>
      </c>
      <c r="B272" s="46">
        <v>18</v>
      </c>
      <c r="C272" s="47"/>
      <c r="D272" s="54" t="s">
        <v>11</v>
      </c>
      <c r="E272" s="5" t="s">
        <v>162</v>
      </c>
      <c r="F272" s="5" t="s">
        <v>108</v>
      </c>
      <c r="G272" s="49"/>
      <c r="H272" s="50"/>
    </row>
    <row r="273" spans="1:8" ht="13" x14ac:dyDescent="0.3">
      <c r="A273" s="45">
        <v>778</v>
      </c>
      <c r="B273" s="46">
        <v>18</v>
      </c>
      <c r="C273" s="47"/>
      <c r="D273" s="54" t="s">
        <v>11</v>
      </c>
      <c r="E273" s="5" t="s">
        <v>109</v>
      </c>
      <c r="F273" s="5" t="s">
        <v>106</v>
      </c>
      <c r="G273" s="49"/>
      <c r="H273" s="50"/>
    </row>
    <row r="274" spans="1:8" ht="13" x14ac:dyDescent="0.3">
      <c r="A274" s="45">
        <v>779</v>
      </c>
      <c r="B274" s="46">
        <v>18</v>
      </c>
      <c r="C274" s="47"/>
      <c r="D274" s="54" t="s">
        <v>11</v>
      </c>
      <c r="E274" s="5" t="s">
        <v>105</v>
      </c>
      <c r="F274" s="5" t="s">
        <v>161</v>
      </c>
      <c r="G274" s="49"/>
      <c r="H274" s="50"/>
    </row>
    <row r="275" spans="1:8" ht="13" x14ac:dyDescent="0.3">
      <c r="A275" s="45">
        <v>21</v>
      </c>
      <c r="B275" s="46">
        <v>1</v>
      </c>
      <c r="C275" s="47">
        <v>41742</v>
      </c>
      <c r="D275" s="55" t="s">
        <v>12</v>
      </c>
      <c r="E275" s="5" t="s">
        <v>115</v>
      </c>
      <c r="F275" s="5" t="s">
        <v>112</v>
      </c>
      <c r="G275" s="49"/>
      <c r="H275" s="50"/>
    </row>
    <row r="276" spans="1:8" ht="13" x14ac:dyDescent="0.3">
      <c r="A276" s="45">
        <v>22</v>
      </c>
      <c r="B276" s="46">
        <v>1</v>
      </c>
      <c r="C276" s="47">
        <v>41742</v>
      </c>
      <c r="D276" s="55" t="s">
        <v>12</v>
      </c>
      <c r="E276" s="5" t="s">
        <v>118</v>
      </c>
      <c r="F276" s="5" t="s">
        <v>114</v>
      </c>
      <c r="G276" s="49"/>
      <c r="H276" s="50"/>
    </row>
    <row r="277" spans="1:8" ht="13" x14ac:dyDescent="0.3">
      <c r="A277" s="45">
        <v>23</v>
      </c>
      <c r="B277" s="46">
        <v>1</v>
      </c>
      <c r="C277" s="47">
        <v>41742</v>
      </c>
      <c r="D277" s="55" t="s">
        <v>12</v>
      </c>
      <c r="E277" s="5" t="s">
        <v>111</v>
      </c>
      <c r="F277" s="5" t="s">
        <v>110</v>
      </c>
      <c r="G277" s="49"/>
      <c r="H277" s="50"/>
    </row>
    <row r="278" spans="1:8" ht="13" x14ac:dyDescent="0.3">
      <c r="A278" s="45">
        <v>24</v>
      </c>
      <c r="B278" s="46">
        <v>1</v>
      </c>
      <c r="C278" s="47">
        <v>41742</v>
      </c>
      <c r="D278" s="55" t="s">
        <v>12</v>
      </c>
      <c r="E278" s="5" t="s">
        <v>116</v>
      </c>
      <c r="F278" s="5" t="s">
        <v>113</v>
      </c>
      <c r="G278" s="49"/>
      <c r="H278" s="50"/>
    </row>
    <row r="279" spans="1:8" ht="13" x14ac:dyDescent="0.3">
      <c r="A279" s="45">
        <v>25</v>
      </c>
      <c r="B279" s="46">
        <v>1</v>
      </c>
      <c r="C279" s="47">
        <v>41742</v>
      </c>
      <c r="D279" s="55" t="s">
        <v>12</v>
      </c>
      <c r="E279" s="5" t="s">
        <v>117</v>
      </c>
      <c r="F279" s="5" t="s">
        <v>119</v>
      </c>
      <c r="G279" s="49"/>
      <c r="H279" s="50"/>
    </row>
    <row r="280" spans="1:8" ht="13" x14ac:dyDescent="0.3">
      <c r="A280" s="45">
        <v>65</v>
      </c>
      <c r="B280" s="46">
        <v>2</v>
      </c>
      <c r="C280" s="47">
        <v>41756</v>
      </c>
      <c r="D280" s="55" t="s">
        <v>12</v>
      </c>
      <c r="E280" s="5" t="s">
        <v>114</v>
      </c>
      <c r="F280" s="5" t="s">
        <v>116</v>
      </c>
      <c r="G280" s="49"/>
      <c r="H280" s="50"/>
    </row>
    <row r="281" spans="1:8" ht="13" x14ac:dyDescent="0.3">
      <c r="A281" s="45">
        <v>66</v>
      </c>
      <c r="B281" s="46">
        <v>2</v>
      </c>
      <c r="C281" s="47">
        <v>41756</v>
      </c>
      <c r="D281" s="55" t="s">
        <v>12</v>
      </c>
      <c r="E281" s="5" t="s">
        <v>115</v>
      </c>
      <c r="F281" s="5" t="s">
        <v>119</v>
      </c>
      <c r="G281" s="49"/>
      <c r="H281" s="50"/>
    </row>
    <row r="282" spans="1:8" ht="13" x14ac:dyDescent="0.3">
      <c r="A282" s="45">
        <v>67</v>
      </c>
      <c r="B282" s="46">
        <v>2</v>
      </c>
      <c r="C282" s="47">
        <v>41756</v>
      </c>
      <c r="D282" s="55" t="s">
        <v>12</v>
      </c>
      <c r="E282" s="5" t="s">
        <v>112</v>
      </c>
      <c r="F282" s="5" t="s">
        <v>111</v>
      </c>
      <c r="G282" s="49"/>
      <c r="H282" s="50"/>
    </row>
    <row r="283" spans="1:8" ht="13" x14ac:dyDescent="0.3">
      <c r="A283" s="45">
        <v>68</v>
      </c>
      <c r="B283" s="46">
        <v>2</v>
      </c>
      <c r="C283" s="47">
        <v>41756</v>
      </c>
      <c r="D283" s="55" t="s">
        <v>12</v>
      </c>
      <c r="E283" s="5" t="s">
        <v>113</v>
      </c>
      <c r="F283" s="5" t="s">
        <v>118</v>
      </c>
      <c r="G283" s="49"/>
      <c r="H283" s="50"/>
    </row>
    <row r="284" spans="1:8" ht="13" x14ac:dyDescent="0.3">
      <c r="A284" s="45">
        <v>69</v>
      </c>
      <c r="B284" s="46">
        <v>2</v>
      </c>
      <c r="C284" s="47">
        <v>41756</v>
      </c>
      <c r="D284" s="55" t="s">
        <v>12</v>
      </c>
      <c r="E284" s="5" t="s">
        <v>110</v>
      </c>
      <c r="F284" s="5" t="s">
        <v>117</v>
      </c>
      <c r="G284" s="49"/>
      <c r="H284" s="50"/>
    </row>
    <row r="285" spans="1:8" ht="13" x14ac:dyDescent="0.3">
      <c r="A285" s="45">
        <v>109</v>
      </c>
      <c r="B285" s="46">
        <v>3</v>
      </c>
      <c r="C285" s="47">
        <v>41763</v>
      </c>
      <c r="D285" s="55" t="s">
        <v>12</v>
      </c>
      <c r="E285" s="5" t="s">
        <v>111</v>
      </c>
      <c r="F285" s="5" t="s">
        <v>115</v>
      </c>
      <c r="G285" s="49"/>
      <c r="H285" s="50"/>
    </row>
    <row r="286" spans="1:8" ht="13" x14ac:dyDescent="0.3">
      <c r="A286" s="45">
        <v>110</v>
      </c>
      <c r="B286" s="46">
        <v>3</v>
      </c>
      <c r="C286" s="47">
        <v>41763</v>
      </c>
      <c r="D286" s="55" t="s">
        <v>12</v>
      </c>
      <c r="E286" s="5" t="s">
        <v>114</v>
      </c>
      <c r="F286" s="5" t="s">
        <v>117</v>
      </c>
      <c r="G286" s="49"/>
      <c r="H286" s="50"/>
    </row>
    <row r="287" spans="1:8" ht="13" x14ac:dyDescent="0.3">
      <c r="A287" s="45">
        <v>111</v>
      </c>
      <c r="B287" s="46">
        <v>3</v>
      </c>
      <c r="C287" s="47">
        <v>41763</v>
      </c>
      <c r="D287" s="55" t="s">
        <v>12</v>
      </c>
      <c r="E287" s="5" t="s">
        <v>113</v>
      </c>
      <c r="F287" s="5" t="s">
        <v>110</v>
      </c>
      <c r="G287" s="49"/>
      <c r="H287" s="50"/>
    </row>
    <row r="288" spans="1:8" ht="13" x14ac:dyDescent="0.3">
      <c r="A288" s="45">
        <v>112</v>
      </c>
      <c r="B288" s="46">
        <v>3</v>
      </c>
      <c r="C288" s="47">
        <v>41763</v>
      </c>
      <c r="D288" s="55" t="s">
        <v>12</v>
      </c>
      <c r="E288" s="5" t="s">
        <v>118</v>
      </c>
      <c r="F288" s="5" t="s">
        <v>112</v>
      </c>
      <c r="G288" s="49"/>
      <c r="H288" s="50"/>
    </row>
    <row r="289" spans="1:8" ht="13" x14ac:dyDescent="0.3">
      <c r="A289" s="45">
        <v>113</v>
      </c>
      <c r="B289" s="46">
        <v>3</v>
      </c>
      <c r="C289" s="47">
        <v>41763</v>
      </c>
      <c r="D289" s="55" t="s">
        <v>12</v>
      </c>
      <c r="E289" s="5" t="s">
        <v>116</v>
      </c>
      <c r="F289" s="5" t="s">
        <v>119</v>
      </c>
      <c r="G289" s="49"/>
      <c r="H289" s="50"/>
    </row>
    <row r="290" spans="1:8" ht="13" x14ac:dyDescent="0.3">
      <c r="A290" s="45">
        <v>153</v>
      </c>
      <c r="B290" s="46">
        <v>4</v>
      </c>
      <c r="C290" s="47">
        <v>41777</v>
      </c>
      <c r="D290" s="55" t="s">
        <v>12</v>
      </c>
      <c r="E290" s="5" t="s">
        <v>119</v>
      </c>
      <c r="F290" s="5" t="s">
        <v>114</v>
      </c>
      <c r="G290" s="49"/>
      <c r="H290" s="50"/>
    </row>
    <row r="291" spans="1:8" ht="13" x14ac:dyDescent="0.3">
      <c r="A291" s="45">
        <v>154</v>
      </c>
      <c r="B291" s="46">
        <v>4</v>
      </c>
      <c r="C291" s="47">
        <v>41777</v>
      </c>
      <c r="D291" s="55" t="s">
        <v>12</v>
      </c>
      <c r="E291" s="5" t="s">
        <v>112</v>
      </c>
      <c r="F291" s="5" t="s">
        <v>110</v>
      </c>
      <c r="G291" s="49"/>
      <c r="H291" s="50"/>
    </row>
    <row r="292" spans="1:8" ht="13" x14ac:dyDescent="0.3">
      <c r="A292" s="45">
        <v>155</v>
      </c>
      <c r="B292" s="46">
        <v>4</v>
      </c>
      <c r="C292" s="47">
        <v>41777</v>
      </c>
      <c r="D292" s="55" t="s">
        <v>12</v>
      </c>
      <c r="E292" s="5" t="s">
        <v>113</v>
      </c>
      <c r="F292" s="5" t="s">
        <v>117</v>
      </c>
      <c r="G292" s="49"/>
      <c r="H292" s="50"/>
    </row>
    <row r="293" spans="1:8" ht="13" x14ac:dyDescent="0.3">
      <c r="A293" s="45">
        <v>156</v>
      </c>
      <c r="B293" s="46">
        <v>4</v>
      </c>
      <c r="C293" s="47">
        <v>41777</v>
      </c>
      <c r="D293" s="55" t="s">
        <v>12</v>
      </c>
      <c r="E293" s="5" t="s">
        <v>115</v>
      </c>
      <c r="F293" s="5" t="s">
        <v>118</v>
      </c>
      <c r="G293" s="49"/>
      <c r="H293" s="50"/>
    </row>
    <row r="294" spans="1:8" ht="13" x14ac:dyDescent="0.3">
      <c r="A294" s="45">
        <v>157</v>
      </c>
      <c r="B294" s="46">
        <v>4</v>
      </c>
      <c r="C294" s="47">
        <v>41777</v>
      </c>
      <c r="D294" s="55" t="s">
        <v>12</v>
      </c>
      <c r="E294" s="5" t="s">
        <v>111</v>
      </c>
      <c r="F294" s="5" t="s">
        <v>116</v>
      </c>
      <c r="G294" s="49"/>
      <c r="H294" s="50"/>
    </row>
    <row r="295" spans="1:8" ht="13" x14ac:dyDescent="0.3">
      <c r="A295" s="45">
        <v>200</v>
      </c>
      <c r="B295" s="46">
        <v>5</v>
      </c>
      <c r="C295" s="47">
        <v>41791</v>
      </c>
      <c r="D295" s="55" t="s">
        <v>12</v>
      </c>
      <c r="E295" s="5" t="s">
        <v>110</v>
      </c>
      <c r="F295" s="5" t="s">
        <v>115</v>
      </c>
      <c r="G295" s="49"/>
      <c r="H295" s="50"/>
    </row>
    <row r="296" spans="1:8" ht="13" x14ac:dyDescent="0.3">
      <c r="A296" s="45">
        <v>201</v>
      </c>
      <c r="B296" s="46">
        <v>5</v>
      </c>
      <c r="C296" s="47">
        <v>41791</v>
      </c>
      <c r="D296" s="55" t="s">
        <v>12</v>
      </c>
      <c r="E296" s="5" t="s">
        <v>119</v>
      </c>
      <c r="F296" s="5" t="s">
        <v>111</v>
      </c>
      <c r="G296" s="49"/>
      <c r="H296" s="50"/>
    </row>
    <row r="297" spans="1:8" ht="13" x14ac:dyDescent="0.3">
      <c r="A297" s="45">
        <v>202</v>
      </c>
      <c r="B297" s="46">
        <v>5</v>
      </c>
      <c r="C297" s="47">
        <v>41791</v>
      </c>
      <c r="D297" s="55" t="s">
        <v>12</v>
      </c>
      <c r="E297" s="5" t="s">
        <v>113</v>
      </c>
      <c r="F297" s="5" t="s">
        <v>114</v>
      </c>
      <c r="G297" s="49"/>
      <c r="H297" s="50"/>
    </row>
    <row r="298" spans="1:8" ht="13" x14ac:dyDescent="0.3">
      <c r="A298" s="45">
        <v>203</v>
      </c>
      <c r="B298" s="46">
        <v>5</v>
      </c>
      <c r="C298" s="47">
        <v>41791</v>
      </c>
      <c r="D298" s="55" t="s">
        <v>12</v>
      </c>
      <c r="E298" s="5" t="s">
        <v>117</v>
      </c>
      <c r="F298" s="5" t="s">
        <v>112</v>
      </c>
      <c r="G298" s="49"/>
      <c r="H298" s="50"/>
    </row>
    <row r="299" spans="1:8" ht="13" x14ac:dyDescent="0.3">
      <c r="A299" s="45">
        <v>204</v>
      </c>
      <c r="B299" s="46">
        <v>5</v>
      </c>
      <c r="C299" s="47">
        <v>41791</v>
      </c>
      <c r="D299" s="55" t="s">
        <v>12</v>
      </c>
      <c r="E299" s="5" t="s">
        <v>116</v>
      </c>
      <c r="F299" s="5" t="s">
        <v>118</v>
      </c>
      <c r="G299" s="49"/>
      <c r="H299" s="50"/>
    </row>
    <row r="300" spans="1:8" ht="13" x14ac:dyDescent="0.3">
      <c r="A300" s="45">
        <v>246</v>
      </c>
      <c r="B300" s="46">
        <v>6</v>
      </c>
      <c r="C300" s="47">
        <v>41798</v>
      </c>
      <c r="D300" s="55" t="s">
        <v>12</v>
      </c>
      <c r="E300" s="5" t="s">
        <v>118</v>
      </c>
      <c r="F300" s="5" t="s">
        <v>119</v>
      </c>
      <c r="G300" s="49"/>
      <c r="H300" s="50"/>
    </row>
    <row r="301" spans="1:8" ht="13" x14ac:dyDescent="0.3">
      <c r="A301" s="45">
        <v>247</v>
      </c>
      <c r="B301" s="46">
        <v>6</v>
      </c>
      <c r="C301" s="47">
        <v>41798</v>
      </c>
      <c r="D301" s="55" t="s">
        <v>12</v>
      </c>
      <c r="E301" s="5" t="s">
        <v>114</v>
      </c>
      <c r="F301" s="5" t="s">
        <v>111</v>
      </c>
      <c r="G301" s="49"/>
      <c r="H301" s="50"/>
    </row>
    <row r="302" spans="1:8" ht="13" x14ac:dyDescent="0.3">
      <c r="A302" s="45">
        <v>248</v>
      </c>
      <c r="B302" s="46">
        <v>6</v>
      </c>
      <c r="C302" s="47">
        <v>41798</v>
      </c>
      <c r="D302" s="55" t="s">
        <v>12</v>
      </c>
      <c r="E302" s="5" t="s">
        <v>110</v>
      </c>
      <c r="F302" s="5" t="s">
        <v>116</v>
      </c>
      <c r="G302" s="49"/>
      <c r="H302" s="50"/>
    </row>
    <row r="303" spans="1:8" ht="13" x14ac:dyDescent="0.3">
      <c r="A303" s="45">
        <v>249</v>
      </c>
      <c r="B303" s="46">
        <v>6</v>
      </c>
      <c r="C303" s="47">
        <v>41798</v>
      </c>
      <c r="D303" s="55" t="s">
        <v>12</v>
      </c>
      <c r="E303" s="5" t="s">
        <v>112</v>
      </c>
      <c r="F303" s="5" t="s">
        <v>113</v>
      </c>
      <c r="G303" s="49"/>
      <c r="H303" s="50"/>
    </row>
    <row r="304" spans="1:8" ht="13" x14ac:dyDescent="0.3">
      <c r="A304" s="45">
        <v>250</v>
      </c>
      <c r="B304" s="46">
        <v>6</v>
      </c>
      <c r="C304" s="47">
        <v>41798</v>
      </c>
      <c r="D304" s="55" t="s">
        <v>12</v>
      </c>
      <c r="E304" s="5" t="s">
        <v>117</v>
      </c>
      <c r="F304" s="5" t="s">
        <v>115</v>
      </c>
      <c r="G304" s="49"/>
      <c r="H304" s="50"/>
    </row>
    <row r="305" spans="1:8" ht="13" x14ac:dyDescent="0.3">
      <c r="A305" s="45">
        <v>290</v>
      </c>
      <c r="B305" s="46">
        <v>7</v>
      </c>
      <c r="C305" s="47">
        <v>41805</v>
      </c>
      <c r="D305" s="55" t="s">
        <v>12</v>
      </c>
      <c r="E305" s="5" t="s">
        <v>114</v>
      </c>
      <c r="F305" s="5" t="s">
        <v>112</v>
      </c>
      <c r="G305" s="49"/>
      <c r="H305" s="50"/>
    </row>
    <row r="306" spans="1:8" ht="13" x14ac:dyDescent="0.3">
      <c r="A306" s="45">
        <v>291</v>
      </c>
      <c r="B306" s="46">
        <v>7</v>
      </c>
      <c r="C306" s="47">
        <v>41805</v>
      </c>
      <c r="D306" s="55" t="s">
        <v>12</v>
      </c>
      <c r="E306" s="5" t="s">
        <v>111</v>
      </c>
      <c r="F306" s="5" t="s">
        <v>118</v>
      </c>
      <c r="G306" s="49"/>
      <c r="H306" s="50"/>
    </row>
    <row r="307" spans="1:8" ht="13" x14ac:dyDescent="0.3">
      <c r="A307" s="45">
        <v>292</v>
      </c>
      <c r="B307" s="46">
        <v>7</v>
      </c>
      <c r="C307" s="47">
        <v>41805</v>
      </c>
      <c r="D307" s="55" t="s">
        <v>12</v>
      </c>
      <c r="E307" s="5" t="s">
        <v>113</v>
      </c>
      <c r="F307" s="5" t="s">
        <v>115</v>
      </c>
      <c r="G307" s="49"/>
      <c r="H307" s="50"/>
    </row>
    <row r="308" spans="1:8" ht="13" x14ac:dyDescent="0.3">
      <c r="A308" s="45">
        <v>293</v>
      </c>
      <c r="B308" s="46">
        <v>7</v>
      </c>
      <c r="C308" s="47">
        <v>41805</v>
      </c>
      <c r="D308" s="55" t="s">
        <v>12</v>
      </c>
      <c r="E308" s="5" t="s">
        <v>116</v>
      </c>
      <c r="F308" s="5" t="s">
        <v>117</v>
      </c>
      <c r="G308" s="49"/>
      <c r="H308" s="50"/>
    </row>
    <row r="309" spans="1:8" ht="13" x14ac:dyDescent="0.3">
      <c r="A309" s="45">
        <v>294</v>
      </c>
      <c r="B309" s="46">
        <v>7</v>
      </c>
      <c r="C309" s="47">
        <v>41805</v>
      </c>
      <c r="D309" s="55" t="s">
        <v>12</v>
      </c>
      <c r="E309" s="5" t="s">
        <v>119</v>
      </c>
      <c r="F309" s="5" t="s">
        <v>110</v>
      </c>
      <c r="G309" s="49"/>
      <c r="H309" s="50"/>
    </row>
    <row r="310" spans="1:8" ht="13" x14ac:dyDescent="0.3">
      <c r="A310" s="45">
        <v>334</v>
      </c>
      <c r="B310" s="46">
        <v>8</v>
      </c>
      <c r="C310" s="47">
        <v>41812</v>
      </c>
      <c r="D310" s="55" t="s">
        <v>12</v>
      </c>
      <c r="E310" s="5" t="s">
        <v>111</v>
      </c>
      <c r="F310" s="5" t="s">
        <v>113</v>
      </c>
      <c r="G310" s="49"/>
      <c r="H310" s="50"/>
    </row>
    <row r="311" spans="1:8" ht="13" x14ac:dyDescent="0.3">
      <c r="A311" s="45">
        <v>335</v>
      </c>
      <c r="B311" s="46">
        <v>8</v>
      </c>
      <c r="C311" s="47">
        <v>41812</v>
      </c>
      <c r="D311" s="55" t="s">
        <v>12</v>
      </c>
      <c r="E311" s="5" t="s">
        <v>110</v>
      </c>
      <c r="F311" s="5" t="s">
        <v>114</v>
      </c>
      <c r="G311" s="49"/>
      <c r="H311" s="50"/>
    </row>
    <row r="312" spans="1:8" ht="13" x14ac:dyDescent="0.3">
      <c r="A312" s="45">
        <v>336</v>
      </c>
      <c r="B312" s="46">
        <v>8</v>
      </c>
      <c r="C312" s="47">
        <v>41812</v>
      </c>
      <c r="D312" s="55" t="s">
        <v>12</v>
      </c>
      <c r="E312" s="5" t="s">
        <v>115</v>
      </c>
      <c r="F312" s="5" t="s">
        <v>116</v>
      </c>
      <c r="G312" s="49"/>
      <c r="H312" s="50"/>
    </row>
    <row r="313" spans="1:8" ht="13" x14ac:dyDescent="0.3">
      <c r="A313" s="45">
        <v>337</v>
      </c>
      <c r="B313" s="46">
        <v>8</v>
      </c>
      <c r="C313" s="47">
        <v>41812</v>
      </c>
      <c r="D313" s="55" t="s">
        <v>12</v>
      </c>
      <c r="E313" s="5" t="s">
        <v>119</v>
      </c>
      <c r="F313" s="5" t="s">
        <v>112</v>
      </c>
      <c r="G313" s="49"/>
      <c r="H313" s="50"/>
    </row>
    <row r="314" spans="1:8" ht="13" x14ac:dyDescent="0.3">
      <c r="A314" s="45">
        <v>338</v>
      </c>
      <c r="B314" s="46">
        <v>8</v>
      </c>
      <c r="C314" s="47">
        <v>41812</v>
      </c>
      <c r="D314" s="55" t="s">
        <v>12</v>
      </c>
      <c r="E314" s="5" t="s">
        <v>118</v>
      </c>
      <c r="F314" s="5" t="s">
        <v>117</v>
      </c>
      <c r="G314" s="49"/>
      <c r="H314" s="50"/>
    </row>
    <row r="315" spans="1:8" ht="13" x14ac:dyDescent="0.3">
      <c r="A315" s="45">
        <v>380</v>
      </c>
      <c r="B315" s="46">
        <v>9</v>
      </c>
      <c r="C315" s="47">
        <v>41819</v>
      </c>
      <c r="D315" s="55" t="s">
        <v>12</v>
      </c>
      <c r="E315" s="5" t="s">
        <v>110</v>
      </c>
      <c r="F315" s="5" t="s">
        <v>118</v>
      </c>
      <c r="G315" s="49"/>
      <c r="H315" s="50"/>
    </row>
    <row r="316" spans="1:8" ht="13" x14ac:dyDescent="0.3">
      <c r="A316" s="45">
        <v>381</v>
      </c>
      <c r="B316" s="46">
        <v>9</v>
      </c>
      <c r="C316" s="47">
        <v>41819</v>
      </c>
      <c r="D316" s="55" t="s">
        <v>12</v>
      </c>
      <c r="E316" s="5" t="s">
        <v>117</v>
      </c>
      <c r="F316" s="5" t="s">
        <v>111</v>
      </c>
      <c r="G316" s="49"/>
      <c r="H316" s="50"/>
    </row>
    <row r="317" spans="1:8" ht="13" x14ac:dyDescent="0.3">
      <c r="A317" s="45">
        <v>382</v>
      </c>
      <c r="B317" s="46">
        <v>9</v>
      </c>
      <c r="C317" s="47">
        <v>41819</v>
      </c>
      <c r="D317" s="55" t="s">
        <v>12</v>
      </c>
      <c r="E317" s="5" t="s">
        <v>119</v>
      </c>
      <c r="F317" s="5" t="s">
        <v>113</v>
      </c>
      <c r="G317" s="49"/>
      <c r="H317" s="50"/>
    </row>
    <row r="318" spans="1:8" ht="13" x14ac:dyDescent="0.3">
      <c r="A318" s="45">
        <v>383</v>
      </c>
      <c r="B318" s="46">
        <v>9</v>
      </c>
      <c r="C318" s="47">
        <v>41819</v>
      </c>
      <c r="D318" s="55" t="s">
        <v>12</v>
      </c>
      <c r="E318" s="5" t="s">
        <v>112</v>
      </c>
      <c r="F318" s="5" t="s">
        <v>116</v>
      </c>
      <c r="G318" s="49"/>
      <c r="H318" s="50"/>
    </row>
    <row r="319" spans="1:8" ht="13" x14ac:dyDescent="0.3">
      <c r="A319" s="45">
        <v>384</v>
      </c>
      <c r="B319" s="46">
        <v>9</v>
      </c>
      <c r="C319" s="47">
        <v>41819</v>
      </c>
      <c r="D319" s="55" t="s">
        <v>12</v>
      </c>
      <c r="E319" s="5" t="s">
        <v>114</v>
      </c>
      <c r="F319" s="5" t="s">
        <v>115</v>
      </c>
      <c r="G319" s="49"/>
      <c r="H319" s="50"/>
    </row>
    <row r="320" spans="1:8" ht="13" x14ac:dyDescent="0.3">
      <c r="A320" s="45">
        <v>429</v>
      </c>
      <c r="B320" s="46">
        <v>10</v>
      </c>
      <c r="C320" s="47">
        <v>41875</v>
      </c>
      <c r="D320" s="55" t="s">
        <v>12</v>
      </c>
      <c r="E320" s="5" t="s">
        <v>112</v>
      </c>
      <c r="F320" s="5" t="s">
        <v>115</v>
      </c>
      <c r="G320" s="49"/>
      <c r="H320" s="50"/>
    </row>
    <row r="321" spans="1:8" ht="13" x14ac:dyDescent="0.3">
      <c r="A321" s="45">
        <v>430</v>
      </c>
      <c r="B321" s="46">
        <v>10</v>
      </c>
      <c r="C321" s="47">
        <v>41875</v>
      </c>
      <c r="D321" s="55" t="s">
        <v>12</v>
      </c>
      <c r="E321" s="5" t="s">
        <v>114</v>
      </c>
      <c r="F321" s="5" t="s">
        <v>118</v>
      </c>
      <c r="G321" s="49"/>
      <c r="H321" s="50"/>
    </row>
    <row r="322" spans="1:8" ht="13" x14ac:dyDescent="0.3">
      <c r="A322" s="45">
        <v>431</v>
      </c>
      <c r="B322" s="46">
        <v>10</v>
      </c>
      <c r="C322" s="47">
        <v>41875</v>
      </c>
      <c r="D322" s="55" t="s">
        <v>12</v>
      </c>
      <c r="E322" s="5" t="s">
        <v>110</v>
      </c>
      <c r="F322" s="5" t="s">
        <v>111</v>
      </c>
      <c r="G322" s="49"/>
      <c r="H322" s="50"/>
    </row>
    <row r="323" spans="1:8" ht="13" x14ac:dyDescent="0.3">
      <c r="A323" s="45">
        <v>432</v>
      </c>
      <c r="B323" s="46">
        <v>10</v>
      </c>
      <c r="C323" s="47">
        <v>41875</v>
      </c>
      <c r="D323" s="55" t="s">
        <v>12</v>
      </c>
      <c r="E323" s="5" t="s">
        <v>113</v>
      </c>
      <c r="F323" s="5" t="s">
        <v>116</v>
      </c>
      <c r="G323" s="49"/>
      <c r="H323" s="50"/>
    </row>
    <row r="324" spans="1:8" ht="13" x14ac:dyDescent="0.3">
      <c r="A324" s="45">
        <v>433</v>
      </c>
      <c r="B324" s="46">
        <v>10</v>
      </c>
      <c r="C324" s="47">
        <v>41875</v>
      </c>
      <c r="D324" s="55" t="s">
        <v>12</v>
      </c>
      <c r="E324" s="5" t="s">
        <v>119</v>
      </c>
      <c r="F324" s="5" t="s">
        <v>117</v>
      </c>
      <c r="G324" s="49"/>
      <c r="H324" s="50"/>
    </row>
    <row r="325" spans="1:8" ht="13" x14ac:dyDescent="0.3">
      <c r="A325" s="45">
        <v>473</v>
      </c>
      <c r="B325" s="46">
        <v>11</v>
      </c>
      <c r="C325" s="47">
        <v>41889</v>
      </c>
      <c r="D325" s="55" t="s">
        <v>12</v>
      </c>
      <c r="E325" s="5" t="s">
        <v>116</v>
      </c>
      <c r="F325" s="5" t="s">
        <v>114</v>
      </c>
      <c r="G325" s="49"/>
      <c r="H325" s="50"/>
    </row>
    <row r="326" spans="1:8" ht="13" x14ac:dyDescent="0.3">
      <c r="A326" s="45">
        <v>474</v>
      </c>
      <c r="B326" s="46">
        <v>11</v>
      </c>
      <c r="C326" s="47">
        <v>41889</v>
      </c>
      <c r="D326" s="55" t="s">
        <v>12</v>
      </c>
      <c r="E326" s="5" t="s">
        <v>119</v>
      </c>
      <c r="F326" s="5" t="s">
        <v>115</v>
      </c>
      <c r="G326" s="49"/>
      <c r="H326" s="50"/>
    </row>
    <row r="327" spans="1:8" ht="13" x14ac:dyDescent="0.3">
      <c r="A327" s="45">
        <v>475</v>
      </c>
      <c r="B327" s="46">
        <v>11</v>
      </c>
      <c r="C327" s="47">
        <v>41889</v>
      </c>
      <c r="D327" s="55" t="s">
        <v>12</v>
      </c>
      <c r="E327" s="5" t="s">
        <v>111</v>
      </c>
      <c r="F327" s="5" t="s">
        <v>112</v>
      </c>
      <c r="G327" s="49"/>
      <c r="H327" s="50"/>
    </row>
    <row r="328" spans="1:8" ht="13" x14ac:dyDescent="0.3">
      <c r="A328" s="45">
        <v>476</v>
      </c>
      <c r="B328" s="46">
        <v>11</v>
      </c>
      <c r="C328" s="47">
        <v>41889</v>
      </c>
      <c r="D328" s="55" t="s">
        <v>12</v>
      </c>
      <c r="E328" s="5" t="s">
        <v>118</v>
      </c>
      <c r="F328" s="5" t="s">
        <v>113</v>
      </c>
      <c r="G328" s="49"/>
      <c r="H328" s="50"/>
    </row>
    <row r="329" spans="1:8" ht="13" x14ac:dyDescent="0.3">
      <c r="A329" s="45">
        <v>477</v>
      </c>
      <c r="B329" s="46">
        <v>11</v>
      </c>
      <c r="C329" s="47">
        <v>41889</v>
      </c>
      <c r="D329" s="55" t="s">
        <v>12</v>
      </c>
      <c r="E329" s="5" t="s">
        <v>117</v>
      </c>
      <c r="F329" s="5" t="s">
        <v>110</v>
      </c>
      <c r="G329" s="49"/>
      <c r="H329" s="50"/>
    </row>
    <row r="330" spans="1:8" ht="13" x14ac:dyDescent="0.3">
      <c r="A330" s="45">
        <v>517</v>
      </c>
      <c r="B330" s="46">
        <v>12</v>
      </c>
      <c r="C330" s="47">
        <v>41896</v>
      </c>
      <c r="D330" s="55" t="s">
        <v>12</v>
      </c>
      <c r="E330" s="5" t="s">
        <v>114</v>
      </c>
      <c r="F330" s="5" t="s">
        <v>119</v>
      </c>
      <c r="G330" s="49"/>
      <c r="H330" s="50"/>
    </row>
    <row r="331" spans="1:8" ht="13" x14ac:dyDescent="0.3">
      <c r="A331" s="45">
        <v>518</v>
      </c>
      <c r="B331" s="46">
        <v>12</v>
      </c>
      <c r="C331" s="47">
        <v>41896</v>
      </c>
      <c r="D331" s="55" t="s">
        <v>12</v>
      </c>
      <c r="E331" s="5" t="s">
        <v>110</v>
      </c>
      <c r="F331" s="5" t="s">
        <v>112</v>
      </c>
      <c r="G331" s="49"/>
      <c r="H331" s="50"/>
    </row>
    <row r="332" spans="1:8" ht="13" x14ac:dyDescent="0.3">
      <c r="A332" s="45">
        <v>519</v>
      </c>
      <c r="B332" s="46">
        <v>12</v>
      </c>
      <c r="C332" s="47">
        <v>41896</v>
      </c>
      <c r="D332" s="55" t="s">
        <v>12</v>
      </c>
      <c r="E332" s="5" t="s">
        <v>117</v>
      </c>
      <c r="F332" s="5" t="s">
        <v>113</v>
      </c>
      <c r="G332" s="49"/>
      <c r="H332" s="50"/>
    </row>
    <row r="333" spans="1:8" ht="13" x14ac:dyDescent="0.3">
      <c r="A333" s="45">
        <v>520</v>
      </c>
      <c r="B333" s="46">
        <v>12</v>
      </c>
      <c r="C333" s="47">
        <v>41896</v>
      </c>
      <c r="D333" s="55" t="s">
        <v>12</v>
      </c>
      <c r="E333" s="5" t="s">
        <v>118</v>
      </c>
      <c r="F333" s="5" t="s">
        <v>115</v>
      </c>
      <c r="G333" s="49"/>
      <c r="H333" s="50"/>
    </row>
    <row r="334" spans="1:8" ht="13" x14ac:dyDescent="0.3">
      <c r="A334" s="45">
        <v>521</v>
      </c>
      <c r="B334" s="46">
        <v>12</v>
      </c>
      <c r="C334" s="47">
        <v>41896</v>
      </c>
      <c r="D334" s="55" t="s">
        <v>12</v>
      </c>
      <c r="E334" s="5" t="s">
        <v>116</v>
      </c>
      <c r="F334" s="5" t="s">
        <v>111</v>
      </c>
      <c r="G334" s="49"/>
      <c r="H334" s="50"/>
    </row>
    <row r="335" spans="1:8" ht="13" x14ac:dyDescent="0.3">
      <c r="A335" s="45">
        <v>561</v>
      </c>
      <c r="B335" s="46">
        <v>13</v>
      </c>
      <c r="C335" s="47">
        <v>41903</v>
      </c>
      <c r="D335" s="55" t="s">
        <v>12</v>
      </c>
      <c r="E335" s="5" t="s">
        <v>115</v>
      </c>
      <c r="F335" s="5" t="s">
        <v>110</v>
      </c>
      <c r="G335" s="49"/>
      <c r="H335" s="50"/>
    </row>
    <row r="336" spans="1:8" ht="13" x14ac:dyDescent="0.3">
      <c r="A336" s="45">
        <v>562</v>
      </c>
      <c r="B336" s="46">
        <v>13</v>
      </c>
      <c r="C336" s="47">
        <v>41903</v>
      </c>
      <c r="D336" s="55" t="s">
        <v>12</v>
      </c>
      <c r="E336" s="5" t="s">
        <v>111</v>
      </c>
      <c r="F336" s="5" t="s">
        <v>119</v>
      </c>
      <c r="G336" s="49"/>
      <c r="H336" s="50"/>
    </row>
    <row r="337" spans="1:8" ht="13" x14ac:dyDescent="0.3">
      <c r="A337" s="45">
        <v>563</v>
      </c>
      <c r="B337" s="46">
        <v>13</v>
      </c>
      <c r="C337" s="47">
        <v>41903</v>
      </c>
      <c r="D337" s="55" t="s">
        <v>12</v>
      </c>
      <c r="E337" s="5" t="s">
        <v>114</v>
      </c>
      <c r="F337" s="5" t="s">
        <v>113</v>
      </c>
      <c r="G337" s="49"/>
      <c r="H337" s="50"/>
    </row>
    <row r="338" spans="1:8" ht="13" x14ac:dyDescent="0.3">
      <c r="A338" s="45">
        <v>564</v>
      </c>
      <c r="B338" s="46">
        <v>13</v>
      </c>
      <c r="C338" s="47">
        <v>41903</v>
      </c>
      <c r="D338" s="55" t="s">
        <v>12</v>
      </c>
      <c r="E338" s="5" t="s">
        <v>112</v>
      </c>
      <c r="F338" s="5" t="s">
        <v>117</v>
      </c>
      <c r="G338" s="49"/>
      <c r="H338" s="50"/>
    </row>
    <row r="339" spans="1:8" ht="13" x14ac:dyDescent="0.3">
      <c r="A339" s="45">
        <v>565</v>
      </c>
      <c r="B339" s="46">
        <v>13</v>
      </c>
      <c r="C339" s="47">
        <v>41903</v>
      </c>
      <c r="D339" s="55" t="s">
        <v>12</v>
      </c>
      <c r="E339" s="5" t="s">
        <v>118</v>
      </c>
      <c r="F339" s="5" t="s">
        <v>116</v>
      </c>
      <c r="G339" s="49"/>
      <c r="H339" s="50"/>
    </row>
    <row r="340" spans="1:8" ht="13" x14ac:dyDescent="0.3">
      <c r="A340" s="45">
        <v>605</v>
      </c>
      <c r="B340" s="46">
        <v>14</v>
      </c>
      <c r="C340" s="47">
        <v>41910</v>
      </c>
      <c r="D340" s="55" t="s">
        <v>12</v>
      </c>
      <c r="E340" s="5" t="s">
        <v>119</v>
      </c>
      <c r="F340" s="5" t="s">
        <v>118</v>
      </c>
      <c r="G340" s="49"/>
      <c r="H340" s="50"/>
    </row>
    <row r="341" spans="1:8" ht="13" x14ac:dyDescent="0.3">
      <c r="A341" s="45">
        <v>606</v>
      </c>
      <c r="B341" s="46">
        <v>14</v>
      </c>
      <c r="C341" s="47">
        <v>41910</v>
      </c>
      <c r="D341" s="55" t="s">
        <v>12</v>
      </c>
      <c r="E341" s="5" t="s">
        <v>111</v>
      </c>
      <c r="F341" s="5" t="s">
        <v>114</v>
      </c>
      <c r="G341" s="49"/>
      <c r="H341" s="50"/>
    </row>
    <row r="342" spans="1:8" ht="13" x14ac:dyDescent="0.3">
      <c r="A342" s="45">
        <v>607</v>
      </c>
      <c r="B342" s="46">
        <v>14</v>
      </c>
      <c r="C342" s="47">
        <v>41910</v>
      </c>
      <c r="D342" s="55" t="s">
        <v>12</v>
      </c>
      <c r="E342" s="5" t="s">
        <v>116</v>
      </c>
      <c r="F342" s="5" t="s">
        <v>110</v>
      </c>
      <c r="G342" s="49"/>
      <c r="H342" s="50"/>
    </row>
    <row r="343" spans="1:8" ht="13" x14ac:dyDescent="0.3">
      <c r="A343" s="45">
        <v>608</v>
      </c>
      <c r="B343" s="46">
        <v>14</v>
      </c>
      <c r="C343" s="47">
        <v>41910</v>
      </c>
      <c r="D343" s="55" t="s">
        <v>12</v>
      </c>
      <c r="E343" s="5" t="s">
        <v>113</v>
      </c>
      <c r="F343" s="5" t="s">
        <v>112</v>
      </c>
      <c r="G343" s="49"/>
      <c r="H343" s="50"/>
    </row>
    <row r="344" spans="1:8" ht="13" x14ac:dyDescent="0.3">
      <c r="A344" s="45">
        <v>609</v>
      </c>
      <c r="B344" s="46">
        <v>14</v>
      </c>
      <c r="C344" s="47">
        <v>41910</v>
      </c>
      <c r="D344" s="55" t="s">
        <v>12</v>
      </c>
      <c r="E344" s="5" t="s">
        <v>115</v>
      </c>
      <c r="F344" s="5" t="s">
        <v>117</v>
      </c>
      <c r="G344" s="49"/>
      <c r="H344" s="50"/>
    </row>
    <row r="345" spans="1:8" ht="13" x14ac:dyDescent="0.3">
      <c r="A345" s="45">
        <v>649</v>
      </c>
      <c r="B345" s="46">
        <v>15</v>
      </c>
      <c r="C345" s="47">
        <v>41917</v>
      </c>
      <c r="D345" s="55" t="s">
        <v>12</v>
      </c>
      <c r="E345" s="5" t="s">
        <v>112</v>
      </c>
      <c r="F345" s="5" t="s">
        <v>114</v>
      </c>
      <c r="G345" s="49"/>
      <c r="H345" s="50"/>
    </row>
    <row r="346" spans="1:8" ht="13" x14ac:dyDescent="0.3">
      <c r="A346" s="45">
        <v>650</v>
      </c>
      <c r="B346" s="46">
        <v>15</v>
      </c>
      <c r="C346" s="47">
        <v>41917</v>
      </c>
      <c r="D346" s="55" t="s">
        <v>12</v>
      </c>
      <c r="E346" s="5" t="s">
        <v>118</v>
      </c>
      <c r="F346" s="5" t="s">
        <v>111</v>
      </c>
      <c r="G346" s="49"/>
      <c r="H346" s="50"/>
    </row>
    <row r="347" spans="1:8" ht="13" x14ac:dyDescent="0.3">
      <c r="A347" s="45">
        <v>651</v>
      </c>
      <c r="B347" s="46">
        <v>15</v>
      </c>
      <c r="C347" s="47">
        <v>41917</v>
      </c>
      <c r="D347" s="55" t="s">
        <v>12</v>
      </c>
      <c r="E347" s="5" t="s">
        <v>115</v>
      </c>
      <c r="F347" s="5" t="s">
        <v>113</v>
      </c>
      <c r="G347" s="49"/>
      <c r="H347" s="50"/>
    </row>
    <row r="348" spans="1:8" ht="13" x14ac:dyDescent="0.3">
      <c r="A348" s="45">
        <v>652</v>
      </c>
      <c r="B348" s="46">
        <v>15</v>
      </c>
      <c r="C348" s="47">
        <v>41917</v>
      </c>
      <c r="D348" s="55" t="s">
        <v>12</v>
      </c>
      <c r="E348" s="5" t="s">
        <v>117</v>
      </c>
      <c r="F348" s="5" t="s">
        <v>116</v>
      </c>
      <c r="G348" s="49"/>
      <c r="H348" s="50"/>
    </row>
    <row r="349" spans="1:8" ht="13" x14ac:dyDescent="0.3">
      <c r="A349" s="45">
        <v>653</v>
      </c>
      <c r="B349" s="46">
        <v>15</v>
      </c>
      <c r="C349" s="47">
        <v>41917</v>
      </c>
      <c r="D349" s="55" t="s">
        <v>12</v>
      </c>
      <c r="E349" s="5" t="s">
        <v>110</v>
      </c>
      <c r="F349" s="5" t="s">
        <v>119</v>
      </c>
      <c r="G349" s="49"/>
      <c r="H349" s="50"/>
    </row>
    <row r="350" spans="1:8" ht="13" x14ac:dyDescent="0.3">
      <c r="A350" s="45">
        <v>693</v>
      </c>
      <c r="B350" s="46">
        <v>16</v>
      </c>
      <c r="C350" s="47">
        <v>41931</v>
      </c>
      <c r="D350" s="55" t="s">
        <v>12</v>
      </c>
      <c r="E350" s="5" t="s">
        <v>113</v>
      </c>
      <c r="F350" s="5" t="s">
        <v>111</v>
      </c>
      <c r="G350" s="49"/>
      <c r="H350" s="50"/>
    </row>
    <row r="351" spans="1:8" ht="13" x14ac:dyDescent="0.3">
      <c r="A351" s="45">
        <v>694</v>
      </c>
      <c r="B351" s="46">
        <v>16</v>
      </c>
      <c r="C351" s="47">
        <v>41931</v>
      </c>
      <c r="D351" s="55" t="s">
        <v>12</v>
      </c>
      <c r="E351" s="5" t="s">
        <v>114</v>
      </c>
      <c r="F351" s="5" t="s">
        <v>110</v>
      </c>
      <c r="G351" s="49"/>
      <c r="H351" s="50"/>
    </row>
    <row r="352" spans="1:8" ht="13" x14ac:dyDescent="0.3">
      <c r="A352" s="45">
        <v>695</v>
      </c>
      <c r="B352" s="46">
        <v>16</v>
      </c>
      <c r="C352" s="47">
        <v>41931</v>
      </c>
      <c r="D352" s="55" t="s">
        <v>12</v>
      </c>
      <c r="E352" s="5" t="s">
        <v>116</v>
      </c>
      <c r="F352" s="5" t="s">
        <v>115</v>
      </c>
      <c r="G352" s="49"/>
      <c r="H352" s="50"/>
    </row>
    <row r="353" spans="1:8" ht="13" x14ac:dyDescent="0.3">
      <c r="A353" s="45">
        <v>696</v>
      </c>
      <c r="B353" s="46">
        <v>16</v>
      </c>
      <c r="C353" s="47">
        <v>41931</v>
      </c>
      <c r="D353" s="55" t="s">
        <v>12</v>
      </c>
      <c r="E353" s="5" t="s">
        <v>112</v>
      </c>
      <c r="F353" s="5" t="s">
        <v>119</v>
      </c>
      <c r="G353" s="49"/>
      <c r="H353" s="50"/>
    </row>
    <row r="354" spans="1:8" ht="13" x14ac:dyDescent="0.3">
      <c r="A354" s="45">
        <v>697</v>
      </c>
      <c r="B354" s="46">
        <v>16</v>
      </c>
      <c r="C354" s="47">
        <v>41931</v>
      </c>
      <c r="D354" s="55" t="s">
        <v>12</v>
      </c>
      <c r="E354" s="5" t="s">
        <v>117</v>
      </c>
      <c r="F354" s="5" t="s">
        <v>118</v>
      </c>
      <c r="G354" s="49"/>
      <c r="H354" s="50"/>
    </row>
    <row r="355" spans="1:8" ht="13" x14ac:dyDescent="0.3">
      <c r="A355" s="45">
        <v>737</v>
      </c>
      <c r="B355" s="46">
        <v>17</v>
      </c>
      <c r="C355" s="47">
        <v>41938</v>
      </c>
      <c r="D355" s="55" t="s">
        <v>12</v>
      </c>
      <c r="E355" s="5" t="s">
        <v>118</v>
      </c>
      <c r="F355" s="5" t="s">
        <v>110</v>
      </c>
      <c r="G355" s="49"/>
      <c r="H355" s="50"/>
    </row>
    <row r="356" spans="1:8" ht="13" x14ac:dyDescent="0.3">
      <c r="A356" s="45">
        <v>738</v>
      </c>
      <c r="B356" s="46">
        <v>17</v>
      </c>
      <c r="C356" s="47">
        <v>41938</v>
      </c>
      <c r="D356" s="55" t="s">
        <v>12</v>
      </c>
      <c r="E356" s="5" t="s">
        <v>111</v>
      </c>
      <c r="F356" s="5" t="s">
        <v>117</v>
      </c>
      <c r="G356" s="49"/>
      <c r="H356" s="50"/>
    </row>
    <row r="357" spans="1:8" ht="13" x14ac:dyDescent="0.3">
      <c r="A357" s="45">
        <v>739</v>
      </c>
      <c r="B357" s="46">
        <v>17</v>
      </c>
      <c r="C357" s="47">
        <v>41938</v>
      </c>
      <c r="D357" s="55" t="s">
        <v>12</v>
      </c>
      <c r="E357" s="5" t="s">
        <v>113</v>
      </c>
      <c r="F357" s="5" t="s">
        <v>119</v>
      </c>
      <c r="G357" s="49"/>
      <c r="H357" s="50"/>
    </row>
    <row r="358" spans="1:8" ht="13" x14ac:dyDescent="0.3">
      <c r="A358" s="45">
        <v>740</v>
      </c>
      <c r="B358" s="46">
        <v>17</v>
      </c>
      <c r="C358" s="47">
        <v>41938</v>
      </c>
      <c r="D358" s="55" t="s">
        <v>12</v>
      </c>
      <c r="E358" s="5" t="s">
        <v>116</v>
      </c>
      <c r="F358" s="5" t="s">
        <v>112</v>
      </c>
      <c r="G358" s="49"/>
      <c r="H358" s="50"/>
    </row>
    <row r="359" spans="1:8" ht="13" x14ac:dyDescent="0.3">
      <c r="A359" s="45">
        <v>741</v>
      </c>
      <c r="B359" s="46">
        <v>17</v>
      </c>
      <c r="C359" s="47">
        <v>41938</v>
      </c>
      <c r="D359" s="55" t="s">
        <v>12</v>
      </c>
      <c r="E359" s="5" t="s">
        <v>115</v>
      </c>
      <c r="F359" s="5" t="s">
        <v>114</v>
      </c>
      <c r="G359" s="49"/>
      <c r="H359" s="50"/>
    </row>
    <row r="360" spans="1:8" ht="13" x14ac:dyDescent="0.3">
      <c r="A360" s="45">
        <v>781</v>
      </c>
      <c r="B360" s="46">
        <v>18</v>
      </c>
      <c r="C360" s="47"/>
      <c r="D360" s="55" t="s">
        <v>12</v>
      </c>
      <c r="E360" s="5" t="s">
        <v>110</v>
      </c>
      <c r="F360" s="5" t="s">
        <v>113</v>
      </c>
      <c r="G360" s="49"/>
      <c r="H360" s="50"/>
    </row>
    <row r="361" spans="1:8" ht="13" x14ac:dyDescent="0.3">
      <c r="A361" s="45">
        <v>782</v>
      </c>
      <c r="B361" s="46">
        <v>18</v>
      </c>
      <c r="C361" s="47"/>
      <c r="D361" s="55" t="s">
        <v>12</v>
      </c>
      <c r="E361" s="5" t="s">
        <v>117</v>
      </c>
      <c r="F361" s="5" t="s">
        <v>114</v>
      </c>
      <c r="G361" s="49"/>
      <c r="H361" s="50"/>
    </row>
    <row r="362" spans="1:8" ht="13" x14ac:dyDescent="0.3">
      <c r="A362" s="45">
        <v>783</v>
      </c>
      <c r="B362" s="46">
        <v>18</v>
      </c>
      <c r="C362" s="47"/>
      <c r="D362" s="55" t="s">
        <v>12</v>
      </c>
      <c r="E362" s="5" t="s">
        <v>112</v>
      </c>
      <c r="F362" s="5" t="s">
        <v>118</v>
      </c>
      <c r="G362" s="49"/>
      <c r="H362" s="50"/>
    </row>
    <row r="363" spans="1:8" ht="13" x14ac:dyDescent="0.3">
      <c r="A363" s="45">
        <v>784</v>
      </c>
      <c r="B363" s="46">
        <v>18</v>
      </c>
      <c r="C363" s="47"/>
      <c r="D363" s="55" t="s">
        <v>12</v>
      </c>
      <c r="E363" s="5" t="s">
        <v>119</v>
      </c>
      <c r="F363" s="5" t="s">
        <v>116</v>
      </c>
      <c r="G363" s="49"/>
      <c r="H363" s="50"/>
    </row>
    <row r="364" spans="1:8" ht="13" x14ac:dyDescent="0.3">
      <c r="A364" s="45">
        <v>785</v>
      </c>
      <c r="B364" s="46">
        <v>18</v>
      </c>
      <c r="C364" s="47"/>
      <c r="D364" s="55" t="s">
        <v>12</v>
      </c>
      <c r="E364" s="5" t="s">
        <v>115</v>
      </c>
      <c r="F364" s="5" t="s">
        <v>111</v>
      </c>
      <c r="G364" s="49"/>
      <c r="H364" s="50"/>
    </row>
    <row r="365" spans="1:8" ht="13" x14ac:dyDescent="0.3">
      <c r="A365" s="45">
        <v>27</v>
      </c>
      <c r="B365" s="46">
        <v>1</v>
      </c>
      <c r="C365" s="47">
        <v>41742</v>
      </c>
      <c r="D365" s="56" t="s">
        <v>13</v>
      </c>
      <c r="E365" s="5" t="s">
        <v>125</v>
      </c>
      <c r="F365" s="5" t="s">
        <v>122</v>
      </c>
      <c r="G365" s="49"/>
      <c r="H365" s="50"/>
    </row>
    <row r="366" spans="1:8" ht="13" x14ac:dyDescent="0.3">
      <c r="A366" s="45">
        <v>28</v>
      </c>
      <c r="B366" s="46">
        <v>1</v>
      </c>
      <c r="C366" s="47">
        <v>41742</v>
      </c>
      <c r="D366" s="56" t="s">
        <v>13</v>
      </c>
      <c r="E366" s="5" t="s">
        <v>128</v>
      </c>
      <c r="F366" s="5" t="s">
        <v>124</v>
      </c>
      <c r="G366" s="49"/>
      <c r="H366" s="50"/>
    </row>
    <row r="367" spans="1:8" ht="13" x14ac:dyDescent="0.3">
      <c r="A367" s="45">
        <v>29</v>
      </c>
      <c r="B367" s="46">
        <v>1</v>
      </c>
      <c r="C367" s="47">
        <v>41742</v>
      </c>
      <c r="D367" s="56" t="s">
        <v>13</v>
      </c>
      <c r="E367" s="5" t="s">
        <v>121</v>
      </c>
      <c r="F367" s="5" t="s">
        <v>120</v>
      </c>
      <c r="G367" s="49"/>
      <c r="H367" s="50"/>
    </row>
    <row r="368" spans="1:8" ht="13" x14ac:dyDescent="0.3">
      <c r="A368" s="45">
        <v>30</v>
      </c>
      <c r="B368" s="46">
        <v>1</v>
      </c>
      <c r="C368" s="47">
        <v>41742</v>
      </c>
      <c r="D368" s="56" t="s">
        <v>13</v>
      </c>
      <c r="E368" s="5" t="s">
        <v>126</v>
      </c>
      <c r="F368" s="5" t="s">
        <v>123</v>
      </c>
      <c r="G368" s="49"/>
      <c r="H368" s="50"/>
    </row>
    <row r="369" spans="1:8" ht="13" x14ac:dyDescent="0.3">
      <c r="A369" s="45">
        <v>31</v>
      </c>
      <c r="B369" s="46">
        <v>1</v>
      </c>
      <c r="C369" s="47">
        <v>41742</v>
      </c>
      <c r="D369" s="56" t="s">
        <v>13</v>
      </c>
      <c r="E369" s="5" t="s">
        <v>127</v>
      </c>
      <c r="F369" s="5" t="s">
        <v>129</v>
      </c>
      <c r="G369" s="52"/>
      <c r="H369" s="50"/>
    </row>
    <row r="370" spans="1:8" ht="13" x14ac:dyDescent="0.3">
      <c r="A370" s="45">
        <v>71</v>
      </c>
      <c r="B370" s="46">
        <v>2</v>
      </c>
      <c r="C370" s="47">
        <v>41756</v>
      </c>
      <c r="D370" s="56" t="s">
        <v>13</v>
      </c>
      <c r="E370" s="5" t="s">
        <v>124</v>
      </c>
      <c r="F370" s="5" t="s">
        <v>126</v>
      </c>
      <c r="G370" s="49"/>
      <c r="H370" s="50"/>
    </row>
    <row r="371" spans="1:8" ht="13" x14ac:dyDescent="0.3">
      <c r="A371" s="45">
        <v>72</v>
      </c>
      <c r="B371" s="46">
        <v>2</v>
      </c>
      <c r="C371" s="47">
        <v>41756</v>
      </c>
      <c r="D371" s="56" t="s">
        <v>13</v>
      </c>
      <c r="E371" s="5" t="s">
        <v>125</v>
      </c>
      <c r="F371" s="5" t="s">
        <v>129</v>
      </c>
      <c r="G371" s="49"/>
      <c r="H371" s="50"/>
    </row>
    <row r="372" spans="1:8" ht="13" x14ac:dyDescent="0.3">
      <c r="A372" s="45">
        <v>73</v>
      </c>
      <c r="B372" s="46">
        <v>2</v>
      </c>
      <c r="C372" s="47">
        <v>41756</v>
      </c>
      <c r="D372" s="56" t="s">
        <v>13</v>
      </c>
      <c r="E372" s="5" t="s">
        <v>122</v>
      </c>
      <c r="F372" s="5" t="s">
        <v>121</v>
      </c>
      <c r="G372" s="49"/>
      <c r="H372" s="50"/>
    </row>
    <row r="373" spans="1:8" ht="13" x14ac:dyDescent="0.3">
      <c r="A373" s="45">
        <v>74</v>
      </c>
      <c r="B373" s="46">
        <v>2</v>
      </c>
      <c r="C373" s="47">
        <v>41756</v>
      </c>
      <c r="D373" s="56" t="s">
        <v>13</v>
      </c>
      <c r="E373" s="5" t="s">
        <v>123</v>
      </c>
      <c r="F373" s="5" t="s">
        <v>128</v>
      </c>
      <c r="G373" s="49"/>
      <c r="H373" s="50"/>
    </row>
    <row r="374" spans="1:8" ht="13" x14ac:dyDescent="0.3">
      <c r="A374" s="45">
        <v>75</v>
      </c>
      <c r="B374" s="46">
        <v>2</v>
      </c>
      <c r="C374" s="47">
        <v>41756</v>
      </c>
      <c r="D374" s="56" t="s">
        <v>13</v>
      </c>
      <c r="E374" s="5" t="s">
        <v>120</v>
      </c>
      <c r="F374" s="5" t="s">
        <v>127</v>
      </c>
      <c r="G374" s="49"/>
      <c r="H374" s="50"/>
    </row>
    <row r="375" spans="1:8" ht="13" x14ac:dyDescent="0.3">
      <c r="A375" s="45">
        <v>115</v>
      </c>
      <c r="B375" s="46">
        <v>3</v>
      </c>
      <c r="C375" s="47">
        <v>41763</v>
      </c>
      <c r="D375" s="56" t="s">
        <v>13</v>
      </c>
      <c r="E375" s="5" t="s">
        <v>121</v>
      </c>
      <c r="F375" s="5" t="s">
        <v>125</v>
      </c>
      <c r="G375" s="49"/>
      <c r="H375" s="50"/>
    </row>
    <row r="376" spans="1:8" ht="13" x14ac:dyDescent="0.3">
      <c r="A376" s="45">
        <v>116</v>
      </c>
      <c r="B376" s="46">
        <v>3</v>
      </c>
      <c r="C376" s="47">
        <v>41763</v>
      </c>
      <c r="D376" s="56" t="s">
        <v>13</v>
      </c>
      <c r="E376" s="5" t="s">
        <v>124</v>
      </c>
      <c r="F376" s="5" t="s">
        <v>127</v>
      </c>
      <c r="G376" s="49"/>
      <c r="H376" s="50"/>
    </row>
    <row r="377" spans="1:8" ht="13" x14ac:dyDescent="0.3">
      <c r="A377" s="45">
        <v>117</v>
      </c>
      <c r="B377" s="46">
        <v>3</v>
      </c>
      <c r="C377" s="47">
        <v>41763</v>
      </c>
      <c r="D377" s="56" t="s">
        <v>13</v>
      </c>
      <c r="E377" s="5" t="s">
        <v>123</v>
      </c>
      <c r="F377" s="5" t="s">
        <v>120</v>
      </c>
      <c r="G377" s="49"/>
      <c r="H377" s="50"/>
    </row>
    <row r="378" spans="1:8" ht="13" x14ac:dyDescent="0.3">
      <c r="A378" s="45">
        <v>118</v>
      </c>
      <c r="B378" s="46">
        <v>3</v>
      </c>
      <c r="C378" s="47">
        <v>41763</v>
      </c>
      <c r="D378" s="56" t="s">
        <v>13</v>
      </c>
      <c r="E378" s="5" t="s">
        <v>128</v>
      </c>
      <c r="F378" s="5" t="s">
        <v>122</v>
      </c>
      <c r="G378" s="49"/>
      <c r="H378" s="50"/>
    </row>
    <row r="379" spans="1:8" ht="13" x14ac:dyDescent="0.3">
      <c r="A379" s="45">
        <v>119</v>
      </c>
      <c r="B379" s="46">
        <v>3</v>
      </c>
      <c r="C379" s="47">
        <v>41763</v>
      </c>
      <c r="D379" s="56" t="s">
        <v>13</v>
      </c>
      <c r="E379" s="5" t="s">
        <v>126</v>
      </c>
      <c r="F379" s="5" t="s">
        <v>129</v>
      </c>
      <c r="G379" s="49"/>
      <c r="H379" s="50"/>
    </row>
    <row r="380" spans="1:8" ht="13" x14ac:dyDescent="0.3">
      <c r="A380" s="45">
        <v>159</v>
      </c>
      <c r="B380" s="46">
        <v>4</v>
      </c>
      <c r="C380" s="47">
        <v>41777</v>
      </c>
      <c r="D380" s="56" t="s">
        <v>13</v>
      </c>
      <c r="E380" s="5" t="s">
        <v>129</v>
      </c>
      <c r="F380" s="5" t="s">
        <v>124</v>
      </c>
      <c r="G380" s="49"/>
      <c r="H380" s="50"/>
    </row>
    <row r="381" spans="1:8" ht="13" x14ac:dyDescent="0.3">
      <c r="A381" s="45">
        <v>160</v>
      </c>
      <c r="B381" s="46">
        <v>4</v>
      </c>
      <c r="C381" s="47">
        <v>41777</v>
      </c>
      <c r="D381" s="56" t="s">
        <v>13</v>
      </c>
      <c r="E381" s="5" t="s">
        <v>122</v>
      </c>
      <c r="F381" s="5" t="s">
        <v>120</v>
      </c>
      <c r="G381" s="49"/>
      <c r="H381" s="50"/>
    </row>
    <row r="382" spans="1:8" ht="13" x14ac:dyDescent="0.3">
      <c r="A382" s="45">
        <v>161</v>
      </c>
      <c r="B382" s="46">
        <v>4</v>
      </c>
      <c r="C382" s="47">
        <v>41777</v>
      </c>
      <c r="D382" s="56" t="s">
        <v>13</v>
      </c>
      <c r="E382" s="5" t="s">
        <v>123</v>
      </c>
      <c r="F382" s="5" t="s">
        <v>127</v>
      </c>
      <c r="G382" s="49"/>
      <c r="H382" s="50"/>
    </row>
    <row r="383" spans="1:8" ht="13" x14ac:dyDescent="0.3">
      <c r="A383" s="45">
        <v>162</v>
      </c>
      <c r="B383" s="46">
        <v>4</v>
      </c>
      <c r="C383" s="47">
        <v>41777</v>
      </c>
      <c r="D383" s="56" t="s">
        <v>13</v>
      </c>
      <c r="E383" s="5" t="s">
        <v>125</v>
      </c>
      <c r="F383" s="5" t="s">
        <v>128</v>
      </c>
      <c r="G383" s="49"/>
      <c r="H383" s="50"/>
    </row>
    <row r="384" spans="1:8" ht="13" x14ac:dyDescent="0.3">
      <c r="A384" s="45">
        <v>163</v>
      </c>
      <c r="B384" s="46">
        <v>4</v>
      </c>
      <c r="C384" s="47">
        <v>41777</v>
      </c>
      <c r="D384" s="56" t="s">
        <v>13</v>
      </c>
      <c r="E384" s="5" t="s">
        <v>121</v>
      </c>
      <c r="F384" s="5" t="s">
        <v>126</v>
      </c>
      <c r="G384" s="49"/>
      <c r="H384" s="50"/>
    </row>
    <row r="385" spans="1:8" ht="13" x14ac:dyDescent="0.3">
      <c r="A385" s="45">
        <v>206</v>
      </c>
      <c r="B385" s="46">
        <v>5</v>
      </c>
      <c r="C385" s="47">
        <v>41791</v>
      </c>
      <c r="D385" s="56" t="s">
        <v>13</v>
      </c>
      <c r="E385" s="5" t="s">
        <v>120</v>
      </c>
      <c r="F385" s="5" t="s">
        <v>125</v>
      </c>
      <c r="G385" s="49"/>
      <c r="H385" s="50"/>
    </row>
    <row r="386" spans="1:8" ht="13" x14ac:dyDescent="0.3">
      <c r="A386" s="45">
        <v>207</v>
      </c>
      <c r="B386" s="46">
        <v>5</v>
      </c>
      <c r="C386" s="47">
        <v>41791</v>
      </c>
      <c r="D386" s="56" t="s">
        <v>13</v>
      </c>
      <c r="E386" s="5" t="s">
        <v>129</v>
      </c>
      <c r="F386" s="5" t="s">
        <v>121</v>
      </c>
      <c r="G386" s="49"/>
      <c r="H386" s="50"/>
    </row>
    <row r="387" spans="1:8" ht="13" x14ac:dyDescent="0.3">
      <c r="A387" s="45">
        <v>208</v>
      </c>
      <c r="B387" s="46">
        <v>5</v>
      </c>
      <c r="C387" s="47">
        <v>41791</v>
      </c>
      <c r="D387" s="56" t="s">
        <v>13</v>
      </c>
      <c r="E387" s="5" t="s">
        <v>123</v>
      </c>
      <c r="F387" s="5" t="s">
        <v>124</v>
      </c>
      <c r="G387" s="49"/>
      <c r="H387" s="50"/>
    </row>
    <row r="388" spans="1:8" ht="13" x14ac:dyDescent="0.3">
      <c r="A388" s="45">
        <v>209</v>
      </c>
      <c r="B388" s="46">
        <v>5</v>
      </c>
      <c r="C388" s="47">
        <v>41791</v>
      </c>
      <c r="D388" s="56" t="s">
        <v>13</v>
      </c>
      <c r="E388" s="5" t="s">
        <v>127</v>
      </c>
      <c r="F388" s="5" t="s">
        <v>122</v>
      </c>
      <c r="G388" s="49"/>
      <c r="H388" s="50"/>
    </row>
    <row r="389" spans="1:8" ht="13" x14ac:dyDescent="0.3">
      <c r="A389" s="45">
        <v>210</v>
      </c>
      <c r="B389" s="46">
        <v>5</v>
      </c>
      <c r="C389" s="47">
        <v>41791</v>
      </c>
      <c r="D389" s="56" t="s">
        <v>13</v>
      </c>
      <c r="E389" s="5" t="s">
        <v>126</v>
      </c>
      <c r="F389" s="5" t="s">
        <v>128</v>
      </c>
      <c r="G389" s="49"/>
      <c r="H389" s="50"/>
    </row>
    <row r="390" spans="1:8" ht="13" x14ac:dyDescent="0.3">
      <c r="A390" s="45">
        <v>252</v>
      </c>
      <c r="B390" s="46">
        <v>6</v>
      </c>
      <c r="C390" s="47">
        <v>41798</v>
      </c>
      <c r="D390" s="56" t="s">
        <v>13</v>
      </c>
      <c r="E390" s="5" t="s">
        <v>128</v>
      </c>
      <c r="F390" s="5" t="s">
        <v>129</v>
      </c>
      <c r="G390" s="49"/>
      <c r="H390" s="50"/>
    </row>
    <row r="391" spans="1:8" ht="13" x14ac:dyDescent="0.3">
      <c r="A391" s="45">
        <v>253</v>
      </c>
      <c r="B391" s="46">
        <v>6</v>
      </c>
      <c r="C391" s="47">
        <v>41798</v>
      </c>
      <c r="D391" s="56" t="s">
        <v>13</v>
      </c>
      <c r="E391" s="5" t="s">
        <v>124</v>
      </c>
      <c r="F391" s="5" t="s">
        <v>121</v>
      </c>
      <c r="G391" s="49"/>
      <c r="H391" s="50"/>
    </row>
    <row r="392" spans="1:8" ht="13" x14ac:dyDescent="0.3">
      <c r="A392" s="45">
        <v>254</v>
      </c>
      <c r="B392" s="46">
        <v>6</v>
      </c>
      <c r="C392" s="47">
        <v>41798</v>
      </c>
      <c r="D392" s="56" t="s">
        <v>13</v>
      </c>
      <c r="E392" s="5" t="s">
        <v>120</v>
      </c>
      <c r="F392" s="5" t="s">
        <v>126</v>
      </c>
      <c r="G392" s="49"/>
      <c r="H392" s="50"/>
    </row>
    <row r="393" spans="1:8" ht="13" x14ac:dyDescent="0.3">
      <c r="A393" s="45">
        <v>255</v>
      </c>
      <c r="B393" s="46">
        <v>6</v>
      </c>
      <c r="C393" s="47">
        <v>41798</v>
      </c>
      <c r="D393" s="56" t="s">
        <v>13</v>
      </c>
      <c r="E393" s="5" t="s">
        <v>122</v>
      </c>
      <c r="F393" s="5" t="s">
        <v>123</v>
      </c>
      <c r="G393" s="49"/>
      <c r="H393" s="50"/>
    </row>
    <row r="394" spans="1:8" ht="13" x14ac:dyDescent="0.3">
      <c r="A394" s="45">
        <v>256</v>
      </c>
      <c r="B394" s="46">
        <v>6</v>
      </c>
      <c r="C394" s="47">
        <v>41798</v>
      </c>
      <c r="D394" s="56" t="s">
        <v>13</v>
      </c>
      <c r="E394" s="5" t="s">
        <v>127</v>
      </c>
      <c r="F394" s="5" t="s">
        <v>125</v>
      </c>
      <c r="G394" s="49"/>
      <c r="H394" s="50"/>
    </row>
    <row r="395" spans="1:8" ht="13" x14ac:dyDescent="0.3">
      <c r="A395" s="45">
        <v>296</v>
      </c>
      <c r="B395" s="46">
        <v>7</v>
      </c>
      <c r="C395" s="47">
        <v>41805</v>
      </c>
      <c r="D395" s="56" t="s">
        <v>13</v>
      </c>
      <c r="E395" s="5" t="s">
        <v>124</v>
      </c>
      <c r="F395" s="5" t="s">
        <v>122</v>
      </c>
      <c r="G395" s="49"/>
      <c r="H395" s="50"/>
    </row>
    <row r="396" spans="1:8" ht="13" x14ac:dyDescent="0.3">
      <c r="A396" s="45">
        <v>297</v>
      </c>
      <c r="B396" s="46">
        <v>7</v>
      </c>
      <c r="C396" s="47">
        <v>41805</v>
      </c>
      <c r="D396" s="56" t="s">
        <v>13</v>
      </c>
      <c r="E396" s="5" t="s">
        <v>121</v>
      </c>
      <c r="F396" s="5" t="s">
        <v>128</v>
      </c>
      <c r="G396" s="49"/>
      <c r="H396" s="50"/>
    </row>
    <row r="397" spans="1:8" ht="13" x14ac:dyDescent="0.3">
      <c r="A397" s="45">
        <v>298</v>
      </c>
      <c r="B397" s="46">
        <v>7</v>
      </c>
      <c r="C397" s="47">
        <v>41805</v>
      </c>
      <c r="D397" s="56" t="s">
        <v>13</v>
      </c>
      <c r="E397" s="5" t="s">
        <v>123</v>
      </c>
      <c r="F397" s="5" t="s">
        <v>125</v>
      </c>
      <c r="G397" s="49"/>
      <c r="H397" s="50"/>
    </row>
    <row r="398" spans="1:8" ht="13" x14ac:dyDescent="0.3">
      <c r="A398" s="45">
        <v>299</v>
      </c>
      <c r="B398" s="46">
        <v>7</v>
      </c>
      <c r="C398" s="47">
        <v>41805</v>
      </c>
      <c r="D398" s="56" t="s">
        <v>13</v>
      </c>
      <c r="E398" s="5" t="s">
        <v>126</v>
      </c>
      <c r="F398" s="5" t="s">
        <v>127</v>
      </c>
      <c r="G398" s="49"/>
      <c r="H398" s="50"/>
    </row>
    <row r="399" spans="1:8" ht="13" x14ac:dyDescent="0.3">
      <c r="A399" s="45">
        <v>300</v>
      </c>
      <c r="B399" s="46">
        <v>7</v>
      </c>
      <c r="C399" s="47">
        <v>41805</v>
      </c>
      <c r="D399" s="56" t="s">
        <v>13</v>
      </c>
      <c r="E399" s="5" t="s">
        <v>129</v>
      </c>
      <c r="F399" s="5" t="s">
        <v>120</v>
      </c>
      <c r="G399" s="49"/>
      <c r="H399" s="50"/>
    </row>
    <row r="400" spans="1:8" ht="13" x14ac:dyDescent="0.3">
      <c r="A400" s="45">
        <v>340</v>
      </c>
      <c r="B400" s="46">
        <v>8</v>
      </c>
      <c r="C400" s="47">
        <v>41812</v>
      </c>
      <c r="D400" s="56" t="s">
        <v>13</v>
      </c>
      <c r="E400" s="5" t="s">
        <v>121</v>
      </c>
      <c r="F400" s="5" t="s">
        <v>123</v>
      </c>
      <c r="G400" s="49"/>
      <c r="H400" s="50"/>
    </row>
    <row r="401" spans="1:8" ht="13" x14ac:dyDescent="0.3">
      <c r="A401" s="45">
        <v>341</v>
      </c>
      <c r="B401" s="46">
        <v>8</v>
      </c>
      <c r="C401" s="47">
        <v>41812</v>
      </c>
      <c r="D401" s="56" t="s">
        <v>13</v>
      </c>
      <c r="E401" s="5" t="s">
        <v>120</v>
      </c>
      <c r="F401" s="5" t="s">
        <v>124</v>
      </c>
      <c r="G401" s="49"/>
      <c r="H401" s="50"/>
    </row>
    <row r="402" spans="1:8" ht="13" x14ac:dyDescent="0.3">
      <c r="A402" s="45">
        <v>342</v>
      </c>
      <c r="B402" s="46">
        <v>8</v>
      </c>
      <c r="C402" s="47">
        <v>41812</v>
      </c>
      <c r="D402" s="56" t="s">
        <v>13</v>
      </c>
      <c r="E402" s="5" t="s">
        <v>125</v>
      </c>
      <c r="F402" s="5" t="s">
        <v>126</v>
      </c>
      <c r="G402" s="49"/>
      <c r="H402" s="50"/>
    </row>
    <row r="403" spans="1:8" ht="13" x14ac:dyDescent="0.3">
      <c r="A403" s="45">
        <v>343</v>
      </c>
      <c r="B403" s="46">
        <v>8</v>
      </c>
      <c r="C403" s="47">
        <v>41812</v>
      </c>
      <c r="D403" s="56" t="s">
        <v>13</v>
      </c>
      <c r="E403" s="5" t="s">
        <v>129</v>
      </c>
      <c r="F403" s="5" t="s">
        <v>122</v>
      </c>
      <c r="G403" s="49"/>
      <c r="H403" s="50"/>
    </row>
    <row r="404" spans="1:8" ht="13" x14ac:dyDescent="0.3">
      <c r="A404" s="45">
        <v>344</v>
      </c>
      <c r="B404" s="46">
        <v>8</v>
      </c>
      <c r="C404" s="47">
        <v>41812</v>
      </c>
      <c r="D404" s="56" t="s">
        <v>13</v>
      </c>
      <c r="E404" s="5" t="s">
        <v>128</v>
      </c>
      <c r="F404" s="5" t="s">
        <v>127</v>
      </c>
      <c r="G404" s="49"/>
      <c r="H404" s="50"/>
    </row>
    <row r="405" spans="1:8" ht="13" x14ac:dyDescent="0.3">
      <c r="A405" s="45">
        <v>386</v>
      </c>
      <c r="B405" s="46">
        <v>9</v>
      </c>
      <c r="C405" s="47">
        <v>41819</v>
      </c>
      <c r="D405" s="56" t="s">
        <v>13</v>
      </c>
      <c r="E405" s="5" t="s">
        <v>120</v>
      </c>
      <c r="F405" s="5" t="s">
        <v>128</v>
      </c>
      <c r="G405" s="49"/>
      <c r="H405" s="50"/>
    </row>
    <row r="406" spans="1:8" ht="13" x14ac:dyDescent="0.3">
      <c r="A406" s="45">
        <v>387</v>
      </c>
      <c r="B406" s="46">
        <v>9</v>
      </c>
      <c r="C406" s="47">
        <v>41819</v>
      </c>
      <c r="D406" s="56" t="s">
        <v>13</v>
      </c>
      <c r="E406" s="5" t="s">
        <v>127</v>
      </c>
      <c r="F406" s="5" t="s">
        <v>121</v>
      </c>
      <c r="G406" s="49"/>
      <c r="H406" s="50"/>
    </row>
    <row r="407" spans="1:8" ht="13" x14ac:dyDescent="0.3">
      <c r="A407" s="45">
        <v>388</v>
      </c>
      <c r="B407" s="46">
        <v>9</v>
      </c>
      <c r="C407" s="47">
        <v>41819</v>
      </c>
      <c r="D407" s="56" t="s">
        <v>13</v>
      </c>
      <c r="E407" s="5" t="s">
        <v>129</v>
      </c>
      <c r="F407" s="5" t="s">
        <v>123</v>
      </c>
      <c r="G407" s="49"/>
      <c r="H407" s="50"/>
    </row>
    <row r="408" spans="1:8" ht="13" x14ac:dyDescent="0.3">
      <c r="A408" s="45">
        <v>389</v>
      </c>
      <c r="B408" s="46">
        <v>9</v>
      </c>
      <c r="C408" s="47">
        <v>41819</v>
      </c>
      <c r="D408" s="56" t="s">
        <v>13</v>
      </c>
      <c r="E408" s="5" t="s">
        <v>122</v>
      </c>
      <c r="F408" s="5" t="s">
        <v>126</v>
      </c>
      <c r="G408" s="49"/>
      <c r="H408" s="50"/>
    </row>
    <row r="409" spans="1:8" ht="13" x14ac:dyDescent="0.3">
      <c r="A409" s="45">
        <v>390</v>
      </c>
      <c r="B409" s="46">
        <v>9</v>
      </c>
      <c r="C409" s="47">
        <v>41819</v>
      </c>
      <c r="D409" s="56" t="s">
        <v>13</v>
      </c>
      <c r="E409" s="5" t="s">
        <v>124</v>
      </c>
      <c r="F409" s="5" t="s">
        <v>125</v>
      </c>
      <c r="G409" s="49"/>
      <c r="H409" s="50"/>
    </row>
    <row r="410" spans="1:8" ht="13" x14ac:dyDescent="0.3">
      <c r="A410" s="45">
        <v>435</v>
      </c>
      <c r="B410" s="46">
        <v>10</v>
      </c>
      <c r="C410" s="47">
        <v>41875</v>
      </c>
      <c r="D410" s="56" t="s">
        <v>13</v>
      </c>
      <c r="E410" s="5" t="s">
        <v>122</v>
      </c>
      <c r="F410" s="5" t="s">
        <v>125</v>
      </c>
      <c r="G410" s="49"/>
      <c r="H410" s="50"/>
    </row>
    <row r="411" spans="1:8" ht="13" x14ac:dyDescent="0.3">
      <c r="A411" s="45">
        <v>436</v>
      </c>
      <c r="B411" s="46">
        <v>10</v>
      </c>
      <c r="C411" s="47">
        <v>41875</v>
      </c>
      <c r="D411" s="56" t="s">
        <v>13</v>
      </c>
      <c r="E411" s="5" t="s">
        <v>124</v>
      </c>
      <c r="F411" s="5" t="s">
        <v>128</v>
      </c>
      <c r="G411" s="49"/>
      <c r="H411" s="50"/>
    </row>
    <row r="412" spans="1:8" ht="13" x14ac:dyDescent="0.3">
      <c r="A412" s="45">
        <v>437</v>
      </c>
      <c r="B412" s="46">
        <v>10</v>
      </c>
      <c r="C412" s="47">
        <v>41875</v>
      </c>
      <c r="D412" s="56" t="s">
        <v>13</v>
      </c>
      <c r="E412" s="5" t="s">
        <v>120</v>
      </c>
      <c r="F412" s="5" t="s">
        <v>121</v>
      </c>
      <c r="G412" s="49"/>
      <c r="H412" s="50"/>
    </row>
    <row r="413" spans="1:8" ht="13" x14ac:dyDescent="0.3">
      <c r="A413" s="45">
        <v>438</v>
      </c>
      <c r="B413" s="46">
        <v>10</v>
      </c>
      <c r="C413" s="47">
        <v>41875</v>
      </c>
      <c r="D413" s="56" t="s">
        <v>13</v>
      </c>
      <c r="E413" s="5" t="s">
        <v>123</v>
      </c>
      <c r="F413" s="5" t="s">
        <v>126</v>
      </c>
      <c r="G413" s="49"/>
      <c r="H413" s="50"/>
    </row>
    <row r="414" spans="1:8" ht="13" x14ac:dyDescent="0.3">
      <c r="A414" s="45">
        <v>439</v>
      </c>
      <c r="B414" s="46">
        <v>10</v>
      </c>
      <c r="C414" s="47">
        <v>41875</v>
      </c>
      <c r="D414" s="56" t="s">
        <v>13</v>
      </c>
      <c r="E414" s="5" t="s">
        <v>129</v>
      </c>
      <c r="F414" s="5" t="s">
        <v>127</v>
      </c>
      <c r="G414" s="49"/>
      <c r="H414" s="50"/>
    </row>
    <row r="415" spans="1:8" ht="13" x14ac:dyDescent="0.3">
      <c r="A415" s="45">
        <v>479</v>
      </c>
      <c r="B415" s="46">
        <v>11</v>
      </c>
      <c r="C415" s="47">
        <v>41889</v>
      </c>
      <c r="D415" s="56" t="s">
        <v>13</v>
      </c>
      <c r="E415" s="5" t="s">
        <v>126</v>
      </c>
      <c r="F415" s="5" t="s">
        <v>124</v>
      </c>
      <c r="G415" s="49"/>
      <c r="H415" s="50"/>
    </row>
    <row r="416" spans="1:8" ht="13" x14ac:dyDescent="0.3">
      <c r="A416" s="45">
        <v>480</v>
      </c>
      <c r="B416" s="46">
        <v>11</v>
      </c>
      <c r="C416" s="47">
        <v>41889</v>
      </c>
      <c r="D416" s="56" t="s">
        <v>13</v>
      </c>
      <c r="E416" s="5" t="s">
        <v>129</v>
      </c>
      <c r="F416" s="5" t="s">
        <v>125</v>
      </c>
      <c r="G416" s="49"/>
      <c r="H416" s="50"/>
    </row>
    <row r="417" spans="1:8" ht="13" x14ac:dyDescent="0.3">
      <c r="A417" s="45">
        <v>481</v>
      </c>
      <c r="B417" s="46">
        <v>11</v>
      </c>
      <c r="C417" s="47">
        <v>41889</v>
      </c>
      <c r="D417" s="56" t="s">
        <v>13</v>
      </c>
      <c r="E417" s="5" t="s">
        <v>121</v>
      </c>
      <c r="F417" s="5" t="s">
        <v>122</v>
      </c>
      <c r="G417" s="49"/>
      <c r="H417" s="50"/>
    </row>
    <row r="418" spans="1:8" ht="13" x14ac:dyDescent="0.3">
      <c r="A418" s="45">
        <v>482</v>
      </c>
      <c r="B418" s="46">
        <v>11</v>
      </c>
      <c r="C418" s="47">
        <v>41889</v>
      </c>
      <c r="D418" s="56" t="s">
        <v>13</v>
      </c>
      <c r="E418" s="5" t="s">
        <v>128</v>
      </c>
      <c r="F418" s="5" t="s">
        <v>123</v>
      </c>
      <c r="G418" s="49"/>
      <c r="H418" s="50"/>
    </row>
    <row r="419" spans="1:8" ht="13" x14ac:dyDescent="0.3">
      <c r="A419" s="45">
        <v>483</v>
      </c>
      <c r="B419" s="46">
        <v>11</v>
      </c>
      <c r="C419" s="47">
        <v>41889</v>
      </c>
      <c r="D419" s="56" t="s">
        <v>13</v>
      </c>
      <c r="E419" s="5" t="s">
        <v>127</v>
      </c>
      <c r="F419" s="5" t="s">
        <v>120</v>
      </c>
      <c r="G419" s="49"/>
      <c r="H419" s="50"/>
    </row>
    <row r="420" spans="1:8" ht="13" x14ac:dyDescent="0.3">
      <c r="A420" s="45">
        <v>523</v>
      </c>
      <c r="B420" s="46">
        <v>12</v>
      </c>
      <c r="C420" s="47">
        <v>41896</v>
      </c>
      <c r="D420" s="56" t="s">
        <v>13</v>
      </c>
      <c r="E420" s="5" t="s">
        <v>124</v>
      </c>
      <c r="F420" s="5" t="s">
        <v>129</v>
      </c>
      <c r="G420" s="49"/>
      <c r="H420" s="50"/>
    </row>
    <row r="421" spans="1:8" ht="13" x14ac:dyDescent="0.3">
      <c r="A421" s="45">
        <v>524</v>
      </c>
      <c r="B421" s="46">
        <v>12</v>
      </c>
      <c r="C421" s="47">
        <v>41896</v>
      </c>
      <c r="D421" s="56" t="s">
        <v>13</v>
      </c>
      <c r="E421" s="5" t="s">
        <v>120</v>
      </c>
      <c r="F421" s="5" t="s">
        <v>122</v>
      </c>
      <c r="G421" s="49"/>
      <c r="H421" s="50"/>
    </row>
    <row r="422" spans="1:8" ht="13" x14ac:dyDescent="0.3">
      <c r="A422" s="45">
        <v>525</v>
      </c>
      <c r="B422" s="46">
        <v>12</v>
      </c>
      <c r="C422" s="47">
        <v>41896</v>
      </c>
      <c r="D422" s="56" t="s">
        <v>13</v>
      </c>
      <c r="E422" s="5" t="s">
        <v>127</v>
      </c>
      <c r="F422" s="5" t="s">
        <v>123</v>
      </c>
      <c r="G422" s="49"/>
      <c r="H422" s="50"/>
    </row>
    <row r="423" spans="1:8" ht="13" x14ac:dyDescent="0.3">
      <c r="A423" s="45">
        <v>526</v>
      </c>
      <c r="B423" s="46">
        <v>12</v>
      </c>
      <c r="C423" s="47">
        <v>41896</v>
      </c>
      <c r="D423" s="56" t="s">
        <v>13</v>
      </c>
      <c r="E423" s="5" t="s">
        <v>128</v>
      </c>
      <c r="F423" s="5" t="s">
        <v>125</v>
      </c>
      <c r="G423" s="49"/>
      <c r="H423" s="50"/>
    </row>
    <row r="424" spans="1:8" ht="13" x14ac:dyDescent="0.3">
      <c r="A424" s="45">
        <v>527</v>
      </c>
      <c r="B424" s="46">
        <v>12</v>
      </c>
      <c r="C424" s="47">
        <v>41896</v>
      </c>
      <c r="D424" s="56" t="s">
        <v>13</v>
      </c>
      <c r="E424" s="5" t="s">
        <v>126</v>
      </c>
      <c r="F424" s="5" t="s">
        <v>121</v>
      </c>
      <c r="G424" s="49"/>
      <c r="H424" s="50"/>
    </row>
    <row r="425" spans="1:8" ht="13" x14ac:dyDescent="0.3">
      <c r="A425" s="45">
        <v>567</v>
      </c>
      <c r="B425" s="46">
        <v>13</v>
      </c>
      <c r="C425" s="47">
        <v>41903</v>
      </c>
      <c r="D425" s="56" t="s">
        <v>13</v>
      </c>
      <c r="E425" s="5" t="s">
        <v>125</v>
      </c>
      <c r="F425" s="5" t="s">
        <v>120</v>
      </c>
      <c r="G425" s="49"/>
      <c r="H425" s="50"/>
    </row>
    <row r="426" spans="1:8" ht="13" x14ac:dyDescent="0.3">
      <c r="A426" s="45">
        <v>568</v>
      </c>
      <c r="B426" s="46">
        <v>13</v>
      </c>
      <c r="C426" s="47">
        <v>41903</v>
      </c>
      <c r="D426" s="56" t="s">
        <v>13</v>
      </c>
      <c r="E426" s="5" t="s">
        <v>121</v>
      </c>
      <c r="F426" s="5" t="s">
        <v>129</v>
      </c>
      <c r="G426" s="49"/>
      <c r="H426" s="50"/>
    </row>
    <row r="427" spans="1:8" ht="13" x14ac:dyDescent="0.3">
      <c r="A427" s="45">
        <v>569</v>
      </c>
      <c r="B427" s="46">
        <v>13</v>
      </c>
      <c r="C427" s="47">
        <v>41903</v>
      </c>
      <c r="D427" s="56" t="s">
        <v>13</v>
      </c>
      <c r="E427" s="5" t="s">
        <v>124</v>
      </c>
      <c r="F427" s="5" t="s">
        <v>123</v>
      </c>
      <c r="G427" s="49"/>
      <c r="H427" s="50"/>
    </row>
    <row r="428" spans="1:8" ht="13" x14ac:dyDescent="0.3">
      <c r="A428" s="45">
        <v>570</v>
      </c>
      <c r="B428" s="46">
        <v>13</v>
      </c>
      <c r="C428" s="47">
        <v>41903</v>
      </c>
      <c r="D428" s="56" t="s">
        <v>13</v>
      </c>
      <c r="E428" s="5" t="s">
        <v>122</v>
      </c>
      <c r="F428" s="5" t="s">
        <v>127</v>
      </c>
      <c r="G428" s="49"/>
      <c r="H428" s="50"/>
    </row>
    <row r="429" spans="1:8" ht="13" x14ac:dyDescent="0.3">
      <c r="A429" s="45">
        <v>571</v>
      </c>
      <c r="B429" s="46">
        <v>13</v>
      </c>
      <c r="C429" s="47">
        <v>41903</v>
      </c>
      <c r="D429" s="56" t="s">
        <v>13</v>
      </c>
      <c r="E429" s="5" t="s">
        <v>128</v>
      </c>
      <c r="F429" s="5" t="s">
        <v>126</v>
      </c>
      <c r="G429" s="49"/>
      <c r="H429" s="50"/>
    </row>
    <row r="430" spans="1:8" ht="13" x14ac:dyDescent="0.3">
      <c r="A430" s="45">
        <v>611</v>
      </c>
      <c r="B430" s="46">
        <v>14</v>
      </c>
      <c r="C430" s="47">
        <v>41910</v>
      </c>
      <c r="D430" s="56" t="s">
        <v>13</v>
      </c>
      <c r="E430" s="5" t="s">
        <v>129</v>
      </c>
      <c r="F430" s="5" t="s">
        <v>128</v>
      </c>
      <c r="G430" s="49"/>
      <c r="H430" s="50"/>
    </row>
    <row r="431" spans="1:8" ht="13" x14ac:dyDescent="0.3">
      <c r="A431" s="45">
        <v>612</v>
      </c>
      <c r="B431" s="46">
        <v>14</v>
      </c>
      <c r="C431" s="47">
        <v>41910</v>
      </c>
      <c r="D431" s="56" t="s">
        <v>13</v>
      </c>
      <c r="E431" s="5" t="s">
        <v>121</v>
      </c>
      <c r="F431" s="5" t="s">
        <v>124</v>
      </c>
      <c r="G431" s="49"/>
      <c r="H431" s="50"/>
    </row>
    <row r="432" spans="1:8" ht="13" x14ac:dyDescent="0.3">
      <c r="A432" s="45">
        <v>613</v>
      </c>
      <c r="B432" s="46">
        <v>14</v>
      </c>
      <c r="C432" s="47">
        <v>41910</v>
      </c>
      <c r="D432" s="56" t="s">
        <v>13</v>
      </c>
      <c r="E432" s="5" t="s">
        <v>126</v>
      </c>
      <c r="F432" s="5" t="s">
        <v>120</v>
      </c>
      <c r="G432" s="49"/>
      <c r="H432" s="50"/>
    </row>
    <row r="433" spans="1:8" ht="13" x14ac:dyDescent="0.3">
      <c r="A433" s="45">
        <v>614</v>
      </c>
      <c r="B433" s="46">
        <v>14</v>
      </c>
      <c r="C433" s="47">
        <v>41910</v>
      </c>
      <c r="D433" s="56" t="s">
        <v>13</v>
      </c>
      <c r="E433" s="5" t="s">
        <v>123</v>
      </c>
      <c r="F433" s="5" t="s">
        <v>122</v>
      </c>
      <c r="G433" s="49"/>
      <c r="H433" s="50"/>
    </row>
    <row r="434" spans="1:8" ht="13" x14ac:dyDescent="0.3">
      <c r="A434" s="45">
        <v>615</v>
      </c>
      <c r="B434" s="46">
        <v>14</v>
      </c>
      <c r="C434" s="47">
        <v>41910</v>
      </c>
      <c r="D434" s="56" t="s">
        <v>13</v>
      </c>
      <c r="E434" s="5" t="s">
        <v>125</v>
      </c>
      <c r="F434" s="5" t="s">
        <v>127</v>
      </c>
      <c r="G434" s="49"/>
      <c r="H434" s="50"/>
    </row>
    <row r="435" spans="1:8" ht="13" x14ac:dyDescent="0.3">
      <c r="A435" s="45">
        <v>655</v>
      </c>
      <c r="B435" s="46">
        <v>15</v>
      </c>
      <c r="C435" s="47">
        <v>41917</v>
      </c>
      <c r="D435" s="56" t="s">
        <v>13</v>
      </c>
      <c r="E435" s="5" t="s">
        <v>122</v>
      </c>
      <c r="F435" s="5" t="s">
        <v>124</v>
      </c>
      <c r="G435" s="49"/>
      <c r="H435" s="50"/>
    </row>
    <row r="436" spans="1:8" ht="13" x14ac:dyDescent="0.3">
      <c r="A436" s="45">
        <v>656</v>
      </c>
      <c r="B436" s="46">
        <v>15</v>
      </c>
      <c r="C436" s="47">
        <v>41917</v>
      </c>
      <c r="D436" s="56" t="s">
        <v>13</v>
      </c>
      <c r="E436" s="5" t="s">
        <v>128</v>
      </c>
      <c r="F436" s="5" t="s">
        <v>121</v>
      </c>
      <c r="G436" s="49"/>
      <c r="H436" s="50"/>
    </row>
    <row r="437" spans="1:8" ht="13" x14ac:dyDescent="0.3">
      <c r="A437" s="45">
        <v>657</v>
      </c>
      <c r="B437" s="46">
        <v>15</v>
      </c>
      <c r="C437" s="47">
        <v>41917</v>
      </c>
      <c r="D437" s="56" t="s">
        <v>13</v>
      </c>
      <c r="E437" s="5" t="s">
        <v>125</v>
      </c>
      <c r="F437" s="5" t="s">
        <v>123</v>
      </c>
      <c r="G437" s="49"/>
      <c r="H437" s="50"/>
    </row>
    <row r="438" spans="1:8" ht="13" x14ac:dyDescent="0.3">
      <c r="A438" s="45">
        <v>658</v>
      </c>
      <c r="B438" s="46">
        <v>15</v>
      </c>
      <c r="C438" s="47">
        <v>41917</v>
      </c>
      <c r="D438" s="56" t="s">
        <v>13</v>
      </c>
      <c r="E438" s="5" t="s">
        <v>127</v>
      </c>
      <c r="F438" s="5" t="s">
        <v>126</v>
      </c>
      <c r="G438" s="49"/>
      <c r="H438" s="50"/>
    </row>
    <row r="439" spans="1:8" ht="13" x14ac:dyDescent="0.3">
      <c r="A439" s="45">
        <v>659</v>
      </c>
      <c r="B439" s="46">
        <v>15</v>
      </c>
      <c r="C439" s="47">
        <v>41917</v>
      </c>
      <c r="D439" s="56" t="s">
        <v>13</v>
      </c>
      <c r="E439" s="5" t="s">
        <v>120</v>
      </c>
      <c r="F439" s="5" t="s">
        <v>129</v>
      </c>
      <c r="G439" s="49"/>
      <c r="H439" s="50"/>
    </row>
    <row r="440" spans="1:8" ht="13" x14ac:dyDescent="0.3">
      <c r="A440" s="45">
        <v>699</v>
      </c>
      <c r="B440" s="46">
        <v>16</v>
      </c>
      <c r="C440" s="47">
        <v>41931</v>
      </c>
      <c r="D440" s="56" t="s">
        <v>13</v>
      </c>
      <c r="E440" s="5" t="s">
        <v>123</v>
      </c>
      <c r="F440" s="5" t="s">
        <v>121</v>
      </c>
      <c r="G440" s="49"/>
      <c r="H440" s="50"/>
    </row>
    <row r="441" spans="1:8" ht="13" x14ac:dyDescent="0.3">
      <c r="A441" s="45">
        <v>700</v>
      </c>
      <c r="B441" s="46">
        <v>16</v>
      </c>
      <c r="C441" s="47">
        <v>41931</v>
      </c>
      <c r="D441" s="56" t="s">
        <v>13</v>
      </c>
      <c r="E441" s="5" t="s">
        <v>124</v>
      </c>
      <c r="F441" s="5" t="s">
        <v>120</v>
      </c>
      <c r="G441" s="49"/>
      <c r="H441" s="50"/>
    </row>
    <row r="442" spans="1:8" ht="13" x14ac:dyDescent="0.3">
      <c r="A442" s="45">
        <v>701</v>
      </c>
      <c r="B442" s="46">
        <v>16</v>
      </c>
      <c r="C442" s="47">
        <v>41931</v>
      </c>
      <c r="D442" s="56" t="s">
        <v>13</v>
      </c>
      <c r="E442" s="5" t="s">
        <v>126</v>
      </c>
      <c r="F442" s="5" t="s">
        <v>125</v>
      </c>
      <c r="G442" s="49"/>
      <c r="H442" s="50"/>
    </row>
    <row r="443" spans="1:8" ht="13" x14ac:dyDescent="0.3">
      <c r="A443" s="45">
        <v>702</v>
      </c>
      <c r="B443" s="46">
        <v>16</v>
      </c>
      <c r="C443" s="47">
        <v>41931</v>
      </c>
      <c r="D443" s="56" t="s">
        <v>13</v>
      </c>
      <c r="E443" s="5" t="s">
        <v>122</v>
      </c>
      <c r="F443" s="5" t="s">
        <v>129</v>
      </c>
      <c r="G443" s="49"/>
      <c r="H443" s="50"/>
    </row>
    <row r="444" spans="1:8" ht="13" x14ac:dyDescent="0.3">
      <c r="A444" s="45">
        <v>703</v>
      </c>
      <c r="B444" s="46">
        <v>16</v>
      </c>
      <c r="C444" s="47">
        <v>41931</v>
      </c>
      <c r="D444" s="56" t="s">
        <v>13</v>
      </c>
      <c r="E444" s="5" t="s">
        <v>127</v>
      </c>
      <c r="F444" s="5" t="s">
        <v>128</v>
      </c>
      <c r="G444" s="49"/>
      <c r="H444" s="50"/>
    </row>
    <row r="445" spans="1:8" ht="13" x14ac:dyDescent="0.3">
      <c r="A445" s="45">
        <v>743</v>
      </c>
      <c r="B445" s="46">
        <v>17</v>
      </c>
      <c r="C445" s="47">
        <v>41938</v>
      </c>
      <c r="D445" s="56" t="s">
        <v>13</v>
      </c>
      <c r="E445" s="5" t="s">
        <v>128</v>
      </c>
      <c r="F445" s="5" t="s">
        <v>120</v>
      </c>
      <c r="G445" s="49"/>
      <c r="H445" s="50"/>
    </row>
    <row r="446" spans="1:8" ht="13" x14ac:dyDescent="0.3">
      <c r="A446" s="45">
        <v>744</v>
      </c>
      <c r="B446" s="46">
        <v>17</v>
      </c>
      <c r="C446" s="47">
        <v>41938</v>
      </c>
      <c r="D446" s="56" t="s">
        <v>13</v>
      </c>
      <c r="E446" s="5" t="s">
        <v>121</v>
      </c>
      <c r="F446" s="5" t="s">
        <v>127</v>
      </c>
      <c r="G446" s="49"/>
      <c r="H446" s="50"/>
    </row>
    <row r="447" spans="1:8" ht="13" x14ac:dyDescent="0.3">
      <c r="A447" s="45">
        <v>745</v>
      </c>
      <c r="B447" s="46">
        <v>17</v>
      </c>
      <c r="C447" s="47">
        <v>41938</v>
      </c>
      <c r="D447" s="56" t="s">
        <v>13</v>
      </c>
      <c r="E447" s="5" t="s">
        <v>123</v>
      </c>
      <c r="F447" s="5" t="s">
        <v>129</v>
      </c>
      <c r="G447" s="49"/>
      <c r="H447" s="50"/>
    </row>
    <row r="448" spans="1:8" ht="13" x14ac:dyDescent="0.3">
      <c r="A448" s="45">
        <v>746</v>
      </c>
      <c r="B448" s="46">
        <v>17</v>
      </c>
      <c r="C448" s="47">
        <v>41938</v>
      </c>
      <c r="D448" s="56" t="s">
        <v>13</v>
      </c>
      <c r="E448" s="5" t="s">
        <v>126</v>
      </c>
      <c r="F448" s="5" t="s">
        <v>122</v>
      </c>
      <c r="G448" s="49"/>
      <c r="H448" s="50"/>
    </row>
    <row r="449" spans="1:8" ht="13" x14ac:dyDescent="0.3">
      <c r="A449" s="45">
        <v>747</v>
      </c>
      <c r="B449" s="46">
        <v>17</v>
      </c>
      <c r="C449" s="47">
        <v>41938</v>
      </c>
      <c r="D449" s="56" t="s">
        <v>13</v>
      </c>
      <c r="E449" s="5" t="s">
        <v>125</v>
      </c>
      <c r="F449" s="5" t="s">
        <v>124</v>
      </c>
      <c r="G449" s="49"/>
      <c r="H449" s="50"/>
    </row>
    <row r="450" spans="1:8" ht="13" x14ac:dyDescent="0.3">
      <c r="A450" s="45">
        <v>787</v>
      </c>
      <c r="B450" s="46">
        <v>18</v>
      </c>
      <c r="C450" s="47"/>
      <c r="D450" s="56" t="s">
        <v>13</v>
      </c>
      <c r="E450" s="5" t="s">
        <v>120</v>
      </c>
      <c r="F450" s="5" t="s">
        <v>123</v>
      </c>
      <c r="G450" s="49"/>
      <c r="H450" s="50"/>
    </row>
    <row r="451" spans="1:8" ht="13" x14ac:dyDescent="0.3">
      <c r="A451" s="45">
        <v>788</v>
      </c>
      <c r="B451" s="46">
        <v>18</v>
      </c>
      <c r="C451" s="47"/>
      <c r="D451" s="56" t="s">
        <v>13</v>
      </c>
      <c r="E451" s="5" t="s">
        <v>127</v>
      </c>
      <c r="F451" s="5" t="s">
        <v>124</v>
      </c>
      <c r="G451" s="49"/>
      <c r="H451" s="50"/>
    </row>
    <row r="452" spans="1:8" ht="13" x14ac:dyDescent="0.3">
      <c r="A452" s="45">
        <v>789</v>
      </c>
      <c r="B452" s="46">
        <v>18</v>
      </c>
      <c r="C452" s="47"/>
      <c r="D452" s="56" t="s">
        <v>13</v>
      </c>
      <c r="E452" s="5" t="s">
        <v>122</v>
      </c>
      <c r="F452" s="5" t="s">
        <v>128</v>
      </c>
      <c r="G452" s="49"/>
      <c r="H452" s="50"/>
    </row>
    <row r="453" spans="1:8" ht="13" x14ac:dyDescent="0.3">
      <c r="A453" s="45">
        <v>790</v>
      </c>
      <c r="B453" s="46">
        <v>18</v>
      </c>
      <c r="C453" s="47"/>
      <c r="D453" s="56" t="s">
        <v>13</v>
      </c>
      <c r="E453" s="5" t="s">
        <v>129</v>
      </c>
      <c r="F453" s="5" t="s">
        <v>126</v>
      </c>
      <c r="G453" s="49"/>
      <c r="H453" s="50"/>
    </row>
    <row r="454" spans="1:8" ht="13" x14ac:dyDescent="0.3">
      <c r="A454" s="45">
        <v>791</v>
      </c>
      <c r="B454" s="46">
        <v>18</v>
      </c>
      <c r="C454" s="47"/>
      <c r="D454" s="56" t="s">
        <v>13</v>
      </c>
      <c r="E454" s="5" t="s">
        <v>125</v>
      </c>
      <c r="F454" s="5" t="s">
        <v>121</v>
      </c>
      <c r="G454" s="49"/>
      <c r="H454" s="50"/>
    </row>
    <row r="455" spans="1:8" ht="13" x14ac:dyDescent="0.3">
      <c r="A455" s="45">
        <v>39</v>
      </c>
      <c r="B455" s="46">
        <v>1</v>
      </c>
      <c r="C455" s="47">
        <v>41742</v>
      </c>
      <c r="D455" s="58" t="s">
        <v>102</v>
      </c>
      <c r="E455" s="5" t="s">
        <v>136</v>
      </c>
      <c r="F455" s="5" t="s">
        <v>132</v>
      </c>
      <c r="G455" s="49"/>
      <c r="H455" s="50"/>
    </row>
    <row r="456" spans="1:8" ht="13" x14ac:dyDescent="0.3">
      <c r="A456" s="45">
        <v>40</v>
      </c>
      <c r="B456" s="46">
        <v>1</v>
      </c>
      <c r="C456" s="47">
        <v>41742</v>
      </c>
      <c r="D456" s="58" t="s">
        <v>102</v>
      </c>
      <c r="E456" s="5" t="s">
        <v>142</v>
      </c>
      <c r="F456" s="5" t="s">
        <v>134</v>
      </c>
      <c r="G456" s="49"/>
      <c r="H456" s="50"/>
    </row>
    <row r="457" spans="1:8" ht="13" x14ac:dyDescent="0.3">
      <c r="A457" s="45">
        <v>41</v>
      </c>
      <c r="B457" s="46">
        <v>1</v>
      </c>
      <c r="C457" s="47">
        <v>41742</v>
      </c>
      <c r="D457" s="58" t="s">
        <v>102</v>
      </c>
      <c r="E457" s="5" t="s">
        <v>131</v>
      </c>
      <c r="F457" s="5" t="s">
        <v>130</v>
      </c>
      <c r="G457" s="52"/>
      <c r="H457" s="50"/>
    </row>
    <row r="458" spans="1:8" ht="13" x14ac:dyDescent="0.3">
      <c r="A458" s="45">
        <v>42</v>
      </c>
      <c r="B458" s="46">
        <v>1</v>
      </c>
      <c r="C458" s="47">
        <v>41742</v>
      </c>
      <c r="D458" s="58" t="s">
        <v>102</v>
      </c>
      <c r="E458" s="5" t="s">
        <v>138</v>
      </c>
      <c r="F458" s="5" t="s">
        <v>133</v>
      </c>
      <c r="G458" s="52"/>
      <c r="H458" s="50"/>
    </row>
    <row r="459" spans="1:8" ht="13" x14ac:dyDescent="0.3">
      <c r="A459" s="45">
        <v>43</v>
      </c>
      <c r="B459" s="46" t="s">
        <v>0</v>
      </c>
      <c r="C459" s="47">
        <v>41742</v>
      </c>
      <c r="D459" s="58" t="s">
        <v>102</v>
      </c>
      <c r="E459" s="5" t="s">
        <v>141</v>
      </c>
      <c r="F459" s="5" t="s">
        <v>144</v>
      </c>
      <c r="G459" s="53"/>
      <c r="H459" s="50"/>
    </row>
    <row r="460" spans="1:8" ht="13" x14ac:dyDescent="0.3">
      <c r="A460" s="45">
        <v>83</v>
      </c>
      <c r="B460" s="46">
        <v>2</v>
      </c>
      <c r="C460" s="47">
        <v>41756</v>
      </c>
      <c r="D460" s="58" t="s">
        <v>102</v>
      </c>
      <c r="E460" s="5" t="s">
        <v>134</v>
      </c>
      <c r="F460" s="5" t="s">
        <v>138</v>
      </c>
      <c r="G460" s="53"/>
      <c r="H460" s="50"/>
    </row>
    <row r="461" spans="1:8" ht="13" x14ac:dyDescent="0.3">
      <c r="A461" s="45">
        <v>84</v>
      </c>
      <c r="B461" s="46">
        <v>2</v>
      </c>
      <c r="C461" s="47">
        <v>41756</v>
      </c>
      <c r="D461" s="58" t="s">
        <v>102</v>
      </c>
      <c r="E461" s="5" t="s">
        <v>136</v>
      </c>
      <c r="F461" s="5" t="s">
        <v>144</v>
      </c>
      <c r="G461" s="49"/>
      <c r="H461" s="50"/>
    </row>
    <row r="462" spans="1:8" ht="13" x14ac:dyDescent="0.3">
      <c r="A462" s="45">
        <v>85</v>
      </c>
      <c r="B462" s="46">
        <v>2</v>
      </c>
      <c r="C462" s="47">
        <v>41756</v>
      </c>
      <c r="D462" s="58" t="s">
        <v>102</v>
      </c>
      <c r="E462" s="5" t="s">
        <v>132</v>
      </c>
      <c r="F462" s="5" t="s">
        <v>131</v>
      </c>
      <c r="G462" s="49"/>
      <c r="H462" s="50"/>
    </row>
    <row r="463" spans="1:8" ht="13" x14ac:dyDescent="0.3">
      <c r="A463" s="45">
        <v>86</v>
      </c>
      <c r="B463" s="46">
        <v>2</v>
      </c>
      <c r="C463" s="47">
        <v>41756</v>
      </c>
      <c r="D463" s="58" t="s">
        <v>102</v>
      </c>
      <c r="E463" s="5" t="s">
        <v>133</v>
      </c>
      <c r="F463" s="5" t="s">
        <v>142</v>
      </c>
      <c r="G463" s="49"/>
      <c r="H463" s="50"/>
    </row>
    <row r="464" spans="1:8" ht="13" x14ac:dyDescent="0.3">
      <c r="A464" s="45">
        <v>87</v>
      </c>
      <c r="B464" s="46">
        <v>2</v>
      </c>
      <c r="C464" s="47">
        <v>41756</v>
      </c>
      <c r="D464" s="58" t="s">
        <v>102</v>
      </c>
      <c r="E464" s="5" t="s">
        <v>130</v>
      </c>
      <c r="F464" s="5" t="s">
        <v>141</v>
      </c>
      <c r="G464" s="49"/>
      <c r="H464" s="50"/>
    </row>
    <row r="465" spans="1:8" ht="13" x14ac:dyDescent="0.3">
      <c r="A465" s="45">
        <v>127</v>
      </c>
      <c r="B465" s="46">
        <v>3</v>
      </c>
      <c r="C465" s="47">
        <v>41763</v>
      </c>
      <c r="D465" s="58" t="s">
        <v>102</v>
      </c>
      <c r="E465" s="5" t="s">
        <v>131</v>
      </c>
      <c r="F465" s="5" t="s">
        <v>136</v>
      </c>
      <c r="G465" s="49"/>
      <c r="H465" s="50"/>
    </row>
    <row r="466" spans="1:8" ht="13" x14ac:dyDescent="0.3">
      <c r="A466" s="45">
        <v>128</v>
      </c>
      <c r="B466" s="46">
        <v>3</v>
      </c>
      <c r="C466" s="47">
        <v>41763</v>
      </c>
      <c r="D466" s="58" t="s">
        <v>102</v>
      </c>
      <c r="E466" s="5" t="s">
        <v>134</v>
      </c>
      <c r="F466" s="5" t="s">
        <v>141</v>
      </c>
      <c r="G466" s="49"/>
      <c r="H466" s="50"/>
    </row>
    <row r="467" spans="1:8" ht="13" x14ac:dyDescent="0.3">
      <c r="A467" s="45">
        <v>129</v>
      </c>
      <c r="B467" s="46">
        <v>3</v>
      </c>
      <c r="C467" s="47">
        <v>41763</v>
      </c>
      <c r="D467" s="58" t="s">
        <v>102</v>
      </c>
      <c r="E467" s="5" t="s">
        <v>133</v>
      </c>
      <c r="F467" s="5" t="s">
        <v>130</v>
      </c>
      <c r="G467" s="53"/>
      <c r="H467" s="50"/>
    </row>
    <row r="468" spans="1:8" ht="13" x14ac:dyDescent="0.3">
      <c r="A468" s="45">
        <v>130</v>
      </c>
      <c r="B468" s="46">
        <v>3</v>
      </c>
      <c r="C468" s="47">
        <v>41763</v>
      </c>
      <c r="D468" s="58" t="s">
        <v>102</v>
      </c>
      <c r="E468" s="5" t="s">
        <v>142</v>
      </c>
      <c r="F468" s="5" t="s">
        <v>132</v>
      </c>
      <c r="G468" s="49"/>
      <c r="H468" s="50"/>
    </row>
    <row r="469" spans="1:8" ht="13" x14ac:dyDescent="0.3">
      <c r="A469" s="45">
        <v>131</v>
      </c>
      <c r="B469" s="46">
        <v>3</v>
      </c>
      <c r="C469" s="47">
        <v>41763</v>
      </c>
      <c r="D469" s="58" t="s">
        <v>102</v>
      </c>
      <c r="E469" s="5" t="s">
        <v>138</v>
      </c>
      <c r="F469" s="5" t="s">
        <v>144</v>
      </c>
      <c r="G469" s="52"/>
      <c r="H469" s="50"/>
    </row>
    <row r="470" spans="1:8" ht="13" x14ac:dyDescent="0.3">
      <c r="A470" s="45">
        <v>171</v>
      </c>
      <c r="B470" s="46">
        <v>4</v>
      </c>
      <c r="C470" s="47">
        <v>41777</v>
      </c>
      <c r="D470" s="58" t="s">
        <v>102</v>
      </c>
      <c r="E470" s="5" t="s">
        <v>144</v>
      </c>
      <c r="F470" s="5" t="s">
        <v>134</v>
      </c>
      <c r="G470" s="49"/>
      <c r="H470" s="50"/>
    </row>
    <row r="471" spans="1:8" ht="13" x14ac:dyDescent="0.3">
      <c r="A471" s="45">
        <v>172</v>
      </c>
      <c r="B471" s="46">
        <v>4</v>
      </c>
      <c r="C471" s="47">
        <v>41777</v>
      </c>
      <c r="D471" s="58" t="s">
        <v>102</v>
      </c>
      <c r="E471" s="5" t="s">
        <v>132</v>
      </c>
      <c r="F471" s="5" t="s">
        <v>130</v>
      </c>
      <c r="G471" s="49"/>
      <c r="H471" s="50"/>
    </row>
    <row r="472" spans="1:8" ht="13" x14ac:dyDescent="0.3">
      <c r="A472" s="45">
        <v>173</v>
      </c>
      <c r="B472" s="46">
        <v>4</v>
      </c>
      <c r="C472" s="47">
        <v>41777</v>
      </c>
      <c r="D472" s="58" t="s">
        <v>102</v>
      </c>
      <c r="E472" s="5" t="s">
        <v>133</v>
      </c>
      <c r="F472" s="5" t="s">
        <v>141</v>
      </c>
      <c r="G472" s="53"/>
      <c r="H472" s="59"/>
    </row>
    <row r="473" spans="1:8" ht="13" x14ac:dyDescent="0.3">
      <c r="A473" s="45">
        <v>174</v>
      </c>
      <c r="B473" s="46">
        <v>4</v>
      </c>
      <c r="C473" s="47">
        <v>41777</v>
      </c>
      <c r="D473" s="58" t="s">
        <v>102</v>
      </c>
      <c r="E473" s="5" t="s">
        <v>136</v>
      </c>
      <c r="F473" s="5" t="s">
        <v>142</v>
      </c>
      <c r="G473" s="49"/>
      <c r="H473" s="50"/>
    </row>
    <row r="474" spans="1:8" ht="13" x14ac:dyDescent="0.3">
      <c r="A474" s="45">
        <v>175</v>
      </c>
      <c r="B474" s="46" t="s">
        <v>0</v>
      </c>
      <c r="C474" s="47">
        <v>41777</v>
      </c>
      <c r="D474" s="58" t="s">
        <v>102</v>
      </c>
      <c r="E474" s="5" t="s">
        <v>131</v>
      </c>
      <c r="F474" s="5" t="s">
        <v>138</v>
      </c>
      <c r="G474" s="49"/>
      <c r="H474" s="50"/>
    </row>
    <row r="475" spans="1:8" ht="13" x14ac:dyDescent="0.3">
      <c r="A475" s="45">
        <v>218</v>
      </c>
      <c r="B475" s="46">
        <v>5</v>
      </c>
      <c r="C475" s="47">
        <v>41791</v>
      </c>
      <c r="D475" s="58" t="s">
        <v>102</v>
      </c>
      <c r="E475" s="5" t="s">
        <v>130</v>
      </c>
      <c r="F475" s="5" t="s">
        <v>136</v>
      </c>
      <c r="G475" s="49"/>
      <c r="H475" s="50"/>
    </row>
    <row r="476" spans="1:8" ht="13" x14ac:dyDescent="0.3">
      <c r="A476" s="45">
        <v>219</v>
      </c>
      <c r="B476" s="46">
        <v>5</v>
      </c>
      <c r="C476" s="47">
        <v>41791</v>
      </c>
      <c r="D476" s="58" t="s">
        <v>102</v>
      </c>
      <c r="E476" s="5" t="s">
        <v>144</v>
      </c>
      <c r="F476" s="5" t="s">
        <v>131</v>
      </c>
      <c r="G476" s="49"/>
      <c r="H476" s="50"/>
    </row>
    <row r="477" spans="1:8" ht="13" x14ac:dyDescent="0.3">
      <c r="A477" s="45">
        <v>220</v>
      </c>
      <c r="B477" s="46">
        <v>5</v>
      </c>
      <c r="C477" s="47">
        <v>41791</v>
      </c>
      <c r="D477" s="58" t="s">
        <v>102</v>
      </c>
      <c r="E477" s="5" t="s">
        <v>133</v>
      </c>
      <c r="F477" s="5" t="s">
        <v>134</v>
      </c>
      <c r="G477" s="49"/>
      <c r="H477" s="50"/>
    </row>
    <row r="478" spans="1:8" ht="13" x14ac:dyDescent="0.3">
      <c r="A478" s="45">
        <v>221</v>
      </c>
      <c r="B478" s="46">
        <v>5</v>
      </c>
      <c r="C478" s="47">
        <v>41791</v>
      </c>
      <c r="D478" s="58" t="s">
        <v>102</v>
      </c>
      <c r="E478" s="5" t="s">
        <v>141</v>
      </c>
      <c r="F478" s="5" t="s">
        <v>132</v>
      </c>
      <c r="G478" s="49"/>
      <c r="H478" s="50"/>
    </row>
    <row r="479" spans="1:8" ht="13" x14ac:dyDescent="0.3">
      <c r="A479" s="45">
        <v>222</v>
      </c>
      <c r="B479" s="46" t="s">
        <v>0</v>
      </c>
      <c r="C479" s="47">
        <v>41791</v>
      </c>
      <c r="D479" s="58" t="s">
        <v>102</v>
      </c>
      <c r="E479" s="5" t="s">
        <v>138</v>
      </c>
      <c r="F479" s="5" t="s">
        <v>142</v>
      </c>
      <c r="G479" s="53"/>
      <c r="H479" s="50"/>
    </row>
    <row r="480" spans="1:8" ht="13" x14ac:dyDescent="0.3">
      <c r="A480" s="45">
        <v>264</v>
      </c>
      <c r="B480" s="46">
        <v>6</v>
      </c>
      <c r="C480" s="47">
        <v>41798</v>
      </c>
      <c r="D480" s="58" t="s">
        <v>102</v>
      </c>
      <c r="E480" s="5" t="s">
        <v>142</v>
      </c>
      <c r="F480" s="5" t="s">
        <v>144</v>
      </c>
      <c r="G480" s="53"/>
      <c r="H480" s="50"/>
    </row>
    <row r="481" spans="1:8" ht="13" x14ac:dyDescent="0.3">
      <c r="A481" s="45">
        <v>265</v>
      </c>
      <c r="B481" s="46">
        <v>6</v>
      </c>
      <c r="C481" s="47">
        <v>41798</v>
      </c>
      <c r="D481" s="58" t="s">
        <v>102</v>
      </c>
      <c r="E481" s="5" t="s">
        <v>134</v>
      </c>
      <c r="F481" s="5" t="s">
        <v>131</v>
      </c>
      <c r="G481" s="49"/>
      <c r="H481" s="50"/>
    </row>
    <row r="482" spans="1:8" ht="13" x14ac:dyDescent="0.3">
      <c r="A482" s="45">
        <v>266</v>
      </c>
      <c r="B482" s="46">
        <v>6</v>
      </c>
      <c r="C482" s="47">
        <v>41798</v>
      </c>
      <c r="D482" s="58" t="s">
        <v>102</v>
      </c>
      <c r="E482" s="5" t="s">
        <v>130</v>
      </c>
      <c r="F482" s="5" t="s">
        <v>138</v>
      </c>
      <c r="G482" s="49"/>
      <c r="H482" s="50"/>
    </row>
    <row r="483" spans="1:8" ht="13" x14ac:dyDescent="0.3">
      <c r="A483" s="45">
        <v>267</v>
      </c>
      <c r="B483" s="46">
        <v>6</v>
      </c>
      <c r="C483" s="47">
        <v>41798</v>
      </c>
      <c r="D483" s="58" t="s">
        <v>102</v>
      </c>
      <c r="E483" s="5" t="s">
        <v>132</v>
      </c>
      <c r="F483" s="5" t="s">
        <v>133</v>
      </c>
      <c r="G483" s="49"/>
      <c r="H483" s="50"/>
    </row>
    <row r="484" spans="1:8" ht="13" x14ac:dyDescent="0.3">
      <c r="A484" s="45">
        <v>268</v>
      </c>
      <c r="B484" s="46"/>
      <c r="C484" s="47">
        <v>41798</v>
      </c>
      <c r="D484" s="58" t="s">
        <v>102</v>
      </c>
      <c r="E484" s="5" t="s">
        <v>141</v>
      </c>
      <c r="F484" s="5" t="s">
        <v>136</v>
      </c>
      <c r="G484" s="52"/>
      <c r="H484" s="50"/>
    </row>
    <row r="485" spans="1:8" ht="13" x14ac:dyDescent="0.3">
      <c r="A485" s="45">
        <v>308</v>
      </c>
      <c r="B485" s="46">
        <v>7</v>
      </c>
      <c r="C485" s="47">
        <v>41805</v>
      </c>
      <c r="D485" s="58" t="s">
        <v>102</v>
      </c>
      <c r="E485" s="5" t="s">
        <v>134</v>
      </c>
      <c r="F485" s="5" t="s">
        <v>132</v>
      </c>
      <c r="G485" s="53"/>
      <c r="H485" s="50"/>
    </row>
    <row r="486" spans="1:8" ht="13" x14ac:dyDescent="0.3">
      <c r="A486" s="45">
        <v>309</v>
      </c>
      <c r="B486" s="46">
        <v>7</v>
      </c>
      <c r="C486" s="47">
        <v>41805</v>
      </c>
      <c r="D486" s="58" t="s">
        <v>102</v>
      </c>
      <c r="E486" s="5" t="s">
        <v>131</v>
      </c>
      <c r="F486" s="5" t="s">
        <v>142</v>
      </c>
      <c r="G486" s="60"/>
      <c r="H486" s="50"/>
    </row>
    <row r="487" spans="1:8" ht="13" x14ac:dyDescent="0.3">
      <c r="A487" s="45">
        <v>310</v>
      </c>
      <c r="B487" s="46">
        <v>7</v>
      </c>
      <c r="C487" s="47">
        <v>41805</v>
      </c>
      <c r="D487" s="58" t="s">
        <v>102</v>
      </c>
      <c r="E487" s="5" t="s">
        <v>133</v>
      </c>
      <c r="F487" s="5" t="s">
        <v>136</v>
      </c>
      <c r="G487" s="60"/>
      <c r="H487" s="50"/>
    </row>
    <row r="488" spans="1:8" ht="13" x14ac:dyDescent="0.3">
      <c r="A488" s="45">
        <v>311</v>
      </c>
      <c r="B488" s="46">
        <v>7</v>
      </c>
      <c r="C488" s="47">
        <v>41805</v>
      </c>
      <c r="D488" s="58" t="s">
        <v>102</v>
      </c>
      <c r="E488" s="5" t="s">
        <v>138</v>
      </c>
      <c r="F488" s="5" t="s">
        <v>141</v>
      </c>
      <c r="G488" s="49"/>
      <c r="H488" s="50"/>
    </row>
    <row r="489" spans="1:8" ht="13" x14ac:dyDescent="0.3">
      <c r="A489" s="45">
        <v>312</v>
      </c>
      <c r="B489" s="46" t="s">
        <v>0</v>
      </c>
      <c r="C489" s="47">
        <v>41805</v>
      </c>
      <c r="D489" s="58" t="s">
        <v>102</v>
      </c>
      <c r="E489" s="5" t="s">
        <v>144</v>
      </c>
      <c r="F489" s="5" t="s">
        <v>130</v>
      </c>
      <c r="G489" s="49"/>
      <c r="H489" s="50"/>
    </row>
    <row r="490" spans="1:8" ht="13" x14ac:dyDescent="0.3">
      <c r="A490" s="45">
        <v>352</v>
      </c>
      <c r="B490" s="46">
        <v>8</v>
      </c>
      <c r="C490" s="47">
        <v>41812</v>
      </c>
      <c r="D490" s="58" t="s">
        <v>102</v>
      </c>
      <c r="E490" s="5" t="s">
        <v>131</v>
      </c>
      <c r="F490" s="5" t="s">
        <v>133</v>
      </c>
      <c r="G490" s="49"/>
      <c r="H490" s="50"/>
    </row>
    <row r="491" spans="1:8" ht="13" x14ac:dyDescent="0.3">
      <c r="A491" s="45">
        <v>353</v>
      </c>
      <c r="B491" s="46">
        <v>8</v>
      </c>
      <c r="C491" s="47">
        <v>41812</v>
      </c>
      <c r="D491" s="58" t="s">
        <v>102</v>
      </c>
      <c r="E491" s="5" t="s">
        <v>130</v>
      </c>
      <c r="F491" s="5" t="s">
        <v>134</v>
      </c>
      <c r="G491" s="49"/>
      <c r="H491" s="50"/>
    </row>
    <row r="492" spans="1:8" ht="13" x14ac:dyDescent="0.3">
      <c r="A492" s="45">
        <v>354</v>
      </c>
      <c r="B492" s="46">
        <v>8</v>
      </c>
      <c r="C492" s="47">
        <v>41812</v>
      </c>
      <c r="D492" s="58" t="s">
        <v>102</v>
      </c>
      <c r="E492" s="5" t="s">
        <v>136</v>
      </c>
      <c r="F492" s="5" t="s">
        <v>138</v>
      </c>
      <c r="G492" s="53"/>
      <c r="H492" s="50"/>
    </row>
    <row r="493" spans="1:8" ht="13" x14ac:dyDescent="0.3">
      <c r="A493" s="45">
        <v>355</v>
      </c>
      <c r="B493" s="46">
        <v>8</v>
      </c>
      <c r="C493" s="47">
        <v>41812</v>
      </c>
      <c r="D493" s="58" t="s">
        <v>102</v>
      </c>
      <c r="E493" s="5" t="s">
        <v>144</v>
      </c>
      <c r="F493" s="5" t="s">
        <v>132</v>
      </c>
      <c r="G493" s="49"/>
      <c r="H493" s="50"/>
    </row>
    <row r="494" spans="1:8" ht="13" x14ac:dyDescent="0.3">
      <c r="A494" s="45">
        <v>356</v>
      </c>
      <c r="B494" s="46"/>
      <c r="C494" s="47">
        <v>41812</v>
      </c>
      <c r="D494" s="58" t="s">
        <v>102</v>
      </c>
      <c r="E494" s="5" t="s">
        <v>142</v>
      </c>
      <c r="F494" s="5" t="s">
        <v>141</v>
      </c>
      <c r="G494" s="49"/>
      <c r="H494" s="50"/>
    </row>
    <row r="495" spans="1:8" ht="13" x14ac:dyDescent="0.3">
      <c r="A495" s="45">
        <v>398</v>
      </c>
      <c r="B495" s="46">
        <v>9</v>
      </c>
      <c r="C495" s="47">
        <v>41819</v>
      </c>
      <c r="D495" s="58" t="s">
        <v>102</v>
      </c>
      <c r="E495" s="5" t="s">
        <v>130</v>
      </c>
      <c r="F495" s="5" t="s">
        <v>142</v>
      </c>
      <c r="G495" s="53"/>
      <c r="H495" s="50"/>
    </row>
    <row r="496" spans="1:8" ht="13" x14ac:dyDescent="0.3">
      <c r="A496" s="45">
        <v>399</v>
      </c>
      <c r="B496" s="46">
        <v>9</v>
      </c>
      <c r="C496" s="47">
        <v>41819</v>
      </c>
      <c r="D496" s="58" t="s">
        <v>102</v>
      </c>
      <c r="E496" s="5" t="s">
        <v>141</v>
      </c>
      <c r="F496" s="5" t="s">
        <v>131</v>
      </c>
      <c r="G496" s="49"/>
      <c r="H496" s="50"/>
    </row>
    <row r="497" spans="1:8" ht="13" x14ac:dyDescent="0.3">
      <c r="A497" s="45">
        <v>400</v>
      </c>
      <c r="B497" s="46">
        <v>9</v>
      </c>
      <c r="C497" s="47">
        <v>41819</v>
      </c>
      <c r="D497" s="58" t="s">
        <v>102</v>
      </c>
      <c r="E497" s="5" t="s">
        <v>144</v>
      </c>
      <c r="F497" s="5" t="s">
        <v>133</v>
      </c>
      <c r="G497" s="49"/>
      <c r="H497" s="50"/>
    </row>
    <row r="498" spans="1:8" ht="13" x14ac:dyDescent="0.3">
      <c r="A498" s="45">
        <v>401</v>
      </c>
      <c r="B498" s="46">
        <v>9</v>
      </c>
      <c r="C498" s="47">
        <v>41819</v>
      </c>
      <c r="D498" s="58" t="s">
        <v>102</v>
      </c>
      <c r="E498" s="5" t="s">
        <v>132</v>
      </c>
      <c r="F498" s="5" t="s">
        <v>138</v>
      </c>
      <c r="G498" s="49"/>
      <c r="H498" s="50"/>
    </row>
    <row r="499" spans="1:8" ht="13" x14ac:dyDescent="0.3">
      <c r="A499" s="45">
        <v>402</v>
      </c>
      <c r="B499" s="46" t="s">
        <v>0</v>
      </c>
      <c r="C499" s="47">
        <v>41819</v>
      </c>
      <c r="D499" s="58" t="s">
        <v>102</v>
      </c>
      <c r="E499" s="5" t="s">
        <v>134</v>
      </c>
      <c r="F499" s="5" t="s">
        <v>136</v>
      </c>
      <c r="G499" s="49"/>
      <c r="H499" s="50"/>
    </row>
    <row r="500" spans="1:8" ht="13" x14ac:dyDescent="0.3">
      <c r="A500" s="45">
        <v>447</v>
      </c>
      <c r="B500" s="46">
        <v>10</v>
      </c>
      <c r="C500" s="47">
        <v>41875</v>
      </c>
      <c r="D500" s="58" t="s">
        <v>102</v>
      </c>
      <c r="E500" s="5" t="s">
        <v>132</v>
      </c>
      <c r="F500" s="5" t="s">
        <v>136</v>
      </c>
      <c r="G500" s="49"/>
      <c r="H500" s="50"/>
    </row>
    <row r="501" spans="1:8" ht="13" x14ac:dyDescent="0.3">
      <c r="A501" s="45">
        <v>448</v>
      </c>
      <c r="B501" s="46">
        <v>10</v>
      </c>
      <c r="C501" s="47">
        <v>41875</v>
      </c>
      <c r="D501" s="58" t="s">
        <v>102</v>
      </c>
      <c r="E501" s="5" t="s">
        <v>134</v>
      </c>
      <c r="F501" s="5" t="s">
        <v>142</v>
      </c>
      <c r="G501" s="49"/>
      <c r="H501" s="50"/>
    </row>
    <row r="502" spans="1:8" ht="13" x14ac:dyDescent="0.3">
      <c r="A502" s="45">
        <v>449</v>
      </c>
      <c r="B502" s="46">
        <v>10</v>
      </c>
      <c r="C502" s="47">
        <v>41875</v>
      </c>
      <c r="D502" s="58" t="s">
        <v>102</v>
      </c>
      <c r="E502" s="5" t="s">
        <v>130</v>
      </c>
      <c r="F502" s="5" t="s">
        <v>131</v>
      </c>
      <c r="G502" s="49"/>
      <c r="H502" s="50"/>
    </row>
    <row r="503" spans="1:8" ht="13" x14ac:dyDescent="0.3">
      <c r="A503" s="45">
        <v>450</v>
      </c>
      <c r="B503" s="46">
        <v>10</v>
      </c>
      <c r="C503" s="47">
        <v>41875</v>
      </c>
      <c r="D503" s="58" t="s">
        <v>102</v>
      </c>
      <c r="E503" s="5" t="s">
        <v>133</v>
      </c>
      <c r="F503" s="5" t="s">
        <v>138</v>
      </c>
      <c r="G503" s="49"/>
      <c r="H503" s="50"/>
    </row>
    <row r="504" spans="1:8" ht="13" x14ac:dyDescent="0.3">
      <c r="A504" s="45">
        <v>451</v>
      </c>
      <c r="B504" s="46" t="s">
        <v>0</v>
      </c>
      <c r="C504" s="47">
        <v>41875</v>
      </c>
      <c r="D504" s="58" t="s">
        <v>102</v>
      </c>
      <c r="E504" s="5" t="s">
        <v>144</v>
      </c>
      <c r="F504" s="5" t="s">
        <v>141</v>
      </c>
      <c r="G504" s="53"/>
      <c r="H504" s="50"/>
    </row>
    <row r="505" spans="1:8" ht="13" x14ac:dyDescent="0.3">
      <c r="A505" s="45">
        <v>491</v>
      </c>
      <c r="B505" s="46">
        <v>11</v>
      </c>
      <c r="C505" s="47">
        <v>41889</v>
      </c>
      <c r="D505" s="58" t="s">
        <v>102</v>
      </c>
      <c r="E505" s="5" t="s">
        <v>138</v>
      </c>
      <c r="F505" s="5" t="s">
        <v>134</v>
      </c>
      <c r="G505" s="49"/>
      <c r="H505" s="50"/>
    </row>
    <row r="506" spans="1:8" ht="13" x14ac:dyDescent="0.3">
      <c r="A506" s="45">
        <v>492</v>
      </c>
      <c r="B506" s="46">
        <v>11</v>
      </c>
      <c r="C506" s="47">
        <v>41889</v>
      </c>
      <c r="D506" s="58" t="s">
        <v>102</v>
      </c>
      <c r="E506" s="5" t="s">
        <v>144</v>
      </c>
      <c r="F506" s="5" t="s">
        <v>136</v>
      </c>
      <c r="G506" s="49"/>
      <c r="H506" s="50"/>
    </row>
    <row r="507" spans="1:8" ht="13" x14ac:dyDescent="0.3">
      <c r="A507" s="45">
        <v>493</v>
      </c>
      <c r="B507" s="46">
        <v>11</v>
      </c>
      <c r="C507" s="47">
        <v>41889</v>
      </c>
      <c r="D507" s="58" t="s">
        <v>102</v>
      </c>
      <c r="E507" s="5" t="s">
        <v>131</v>
      </c>
      <c r="F507" s="5" t="s">
        <v>132</v>
      </c>
      <c r="G507" s="49"/>
      <c r="H507" s="50"/>
    </row>
    <row r="508" spans="1:8" ht="13" x14ac:dyDescent="0.3">
      <c r="A508" s="45">
        <v>494</v>
      </c>
      <c r="B508" s="46">
        <v>11</v>
      </c>
      <c r="C508" s="47">
        <v>41889</v>
      </c>
      <c r="D508" s="58" t="s">
        <v>102</v>
      </c>
      <c r="E508" s="5" t="s">
        <v>142</v>
      </c>
      <c r="F508" s="5" t="s">
        <v>133</v>
      </c>
      <c r="G508" s="49"/>
      <c r="H508" s="50"/>
    </row>
    <row r="509" spans="1:8" ht="13" x14ac:dyDescent="0.3">
      <c r="A509" s="45">
        <v>495</v>
      </c>
      <c r="B509" s="46"/>
      <c r="C509" s="47">
        <v>41889</v>
      </c>
      <c r="D509" s="58" t="s">
        <v>102</v>
      </c>
      <c r="E509" s="5" t="s">
        <v>141</v>
      </c>
      <c r="F509" s="5" t="s">
        <v>130</v>
      </c>
      <c r="G509" s="53"/>
      <c r="H509" s="59"/>
    </row>
    <row r="510" spans="1:8" ht="13" x14ac:dyDescent="0.3">
      <c r="A510" s="45">
        <v>535</v>
      </c>
      <c r="B510" s="46">
        <v>12</v>
      </c>
      <c r="C510" s="47">
        <v>41896</v>
      </c>
      <c r="D510" s="58" t="s">
        <v>102</v>
      </c>
      <c r="E510" s="5" t="s">
        <v>134</v>
      </c>
      <c r="F510" s="5" t="s">
        <v>144</v>
      </c>
      <c r="G510" s="53"/>
      <c r="H510" s="50"/>
    </row>
    <row r="511" spans="1:8" ht="13" x14ac:dyDescent="0.3">
      <c r="A511" s="45">
        <v>536</v>
      </c>
      <c r="B511" s="46">
        <v>12</v>
      </c>
      <c r="C511" s="47">
        <v>41896</v>
      </c>
      <c r="D511" s="58" t="s">
        <v>102</v>
      </c>
      <c r="E511" s="5" t="s">
        <v>130</v>
      </c>
      <c r="F511" s="5" t="s">
        <v>132</v>
      </c>
      <c r="G511" s="49"/>
      <c r="H511" s="50"/>
    </row>
    <row r="512" spans="1:8" ht="13" x14ac:dyDescent="0.3">
      <c r="A512" s="45">
        <v>537</v>
      </c>
      <c r="B512" s="46">
        <v>12</v>
      </c>
      <c r="C512" s="47">
        <v>41896</v>
      </c>
      <c r="D512" s="58" t="s">
        <v>102</v>
      </c>
      <c r="E512" s="5" t="s">
        <v>141</v>
      </c>
      <c r="F512" s="5" t="s">
        <v>133</v>
      </c>
      <c r="G512" s="49"/>
      <c r="H512" s="50"/>
    </row>
    <row r="513" spans="1:8" ht="13" x14ac:dyDescent="0.3">
      <c r="A513" s="45">
        <v>538</v>
      </c>
      <c r="B513" s="46">
        <v>12</v>
      </c>
      <c r="C513" s="47">
        <v>41896</v>
      </c>
      <c r="D513" s="58" t="s">
        <v>102</v>
      </c>
      <c r="E513" s="5" t="s">
        <v>142</v>
      </c>
      <c r="F513" s="5" t="s">
        <v>136</v>
      </c>
      <c r="G513" s="49"/>
      <c r="H513" s="50"/>
    </row>
    <row r="514" spans="1:8" ht="13" x14ac:dyDescent="0.3">
      <c r="A514" s="45">
        <v>539</v>
      </c>
      <c r="B514" s="46" t="s">
        <v>0</v>
      </c>
      <c r="C514" s="47">
        <v>41896</v>
      </c>
      <c r="D514" s="58" t="s">
        <v>102</v>
      </c>
      <c r="E514" s="5" t="s">
        <v>138</v>
      </c>
      <c r="F514" s="5" t="s">
        <v>131</v>
      </c>
      <c r="G514" s="49"/>
      <c r="H514" s="50"/>
    </row>
    <row r="515" spans="1:8" ht="13" x14ac:dyDescent="0.3">
      <c r="A515" s="45">
        <v>579</v>
      </c>
      <c r="B515" s="46">
        <v>13</v>
      </c>
      <c r="C515" s="47">
        <v>41903</v>
      </c>
      <c r="D515" s="58" t="s">
        <v>102</v>
      </c>
      <c r="E515" s="5" t="s">
        <v>136</v>
      </c>
      <c r="F515" s="5" t="s">
        <v>130</v>
      </c>
      <c r="G515" s="53"/>
      <c r="H515" s="50"/>
    </row>
    <row r="516" spans="1:8" ht="13" x14ac:dyDescent="0.3">
      <c r="A516" s="45">
        <v>580</v>
      </c>
      <c r="B516" s="46">
        <v>13</v>
      </c>
      <c r="C516" s="47">
        <v>41903</v>
      </c>
      <c r="D516" s="58" t="s">
        <v>102</v>
      </c>
      <c r="E516" s="5" t="s">
        <v>131</v>
      </c>
      <c r="F516" s="5" t="s">
        <v>144</v>
      </c>
      <c r="G516" s="49"/>
      <c r="H516" s="50"/>
    </row>
    <row r="517" spans="1:8" ht="13" x14ac:dyDescent="0.3">
      <c r="A517" s="45">
        <v>581</v>
      </c>
      <c r="B517" s="46">
        <v>13</v>
      </c>
      <c r="C517" s="47">
        <v>41903</v>
      </c>
      <c r="D517" s="58" t="s">
        <v>102</v>
      </c>
      <c r="E517" s="5" t="s">
        <v>134</v>
      </c>
      <c r="F517" s="5" t="s">
        <v>133</v>
      </c>
      <c r="G517" s="49"/>
      <c r="H517" s="50"/>
    </row>
    <row r="518" spans="1:8" ht="13" x14ac:dyDescent="0.3">
      <c r="A518" s="45">
        <v>582</v>
      </c>
      <c r="B518" s="46">
        <v>13</v>
      </c>
      <c r="C518" s="47">
        <v>41903</v>
      </c>
      <c r="D518" s="58" t="s">
        <v>102</v>
      </c>
      <c r="E518" s="5" t="s">
        <v>132</v>
      </c>
      <c r="F518" s="5" t="s">
        <v>141</v>
      </c>
      <c r="G518" s="49"/>
      <c r="H518" s="50"/>
    </row>
    <row r="519" spans="1:8" ht="13" x14ac:dyDescent="0.3">
      <c r="A519" s="45">
        <v>583</v>
      </c>
      <c r="B519" s="46"/>
      <c r="C519" s="47">
        <v>41903</v>
      </c>
      <c r="D519" s="58" t="s">
        <v>102</v>
      </c>
      <c r="E519" s="5" t="s">
        <v>142</v>
      </c>
      <c r="F519" s="5" t="s">
        <v>138</v>
      </c>
      <c r="G519" s="49"/>
      <c r="H519" s="50"/>
    </row>
    <row r="520" spans="1:8" ht="13" x14ac:dyDescent="0.3">
      <c r="A520" s="45">
        <v>623</v>
      </c>
      <c r="B520" s="46">
        <v>14</v>
      </c>
      <c r="C520" s="47">
        <v>41910</v>
      </c>
      <c r="D520" s="58" t="s">
        <v>102</v>
      </c>
      <c r="E520" s="5" t="s">
        <v>144</v>
      </c>
      <c r="F520" s="5" t="s">
        <v>142</v>
      </c>
      <c r="G520" s="49"/>
      <c r="H520" s="50"/>
    </row>
    <row r="521" spans="1:8" ht="13" x14ac:dyDescent="0.3">
      <c r="A521" s="45">
        <v>624</v>
      </c>
      <c r="B521" s="46">
        <v>14</v>
      </c>
      <c r="C521" s="47">
        <v>41910</v>
      </c>
      <c r="D521" s="58" t="s">
        <v>102</v>
      </c>
      <c r="E521" s="5" t="s">
        <v>131</v>
      </c>
      <c r="F521" s="5" t="s">
        <v>134</v>
      </c>
      <c r="G521" s="49"/>
      <c r="H521" s="50"/>
    </row>
    <row r="522" spans="1:8" ht="13" x14ac:dyDescent="0.3">
      <c r="A522" s="45">
        <v>625</v>
      </c>
      <c r="B522" s="46">
        <v>14</v>
      </c>
      <c r="C522" s="47">
        <v>41910</v>
      </c>
      <c r="D522" s="58" t="s">
        <v>102</v>
      </c>
      <c r="E522" s="5" t="s">
        <v>138</v>
      </c>
      <c r="F522" s="5" t="s">
        <v>130</v>
      </c>
      <c r="G522" s="49"/>
      <c r="H522" s="50"/>
    </row>
    <row r="523" spans="1:8" ht="13" x14ac:dyDescent="0.3">
      <c r="A523" s="45">
        <v>626</v>
      </c>
      <c r="B523" s="46">
        <v>14</v>
      </c>
      <c r="C523" s="47">
        <v>41910</v>
      </c>
      <c r="D523" s="58" t="s">
        <v>102</v>
      </c>
      <c r="E523" s="5" t="s">
        <v>133</v>
      </c>
      <c r="F523" s="5" t="s">
        <v>132</v>
      </c>
      <c r="G523" s="49"/>
      <c r="H523" s="50"/>
    </row>
    <row r="524" spans="1:8" ht="13" x14ac:dyDescent="0.3">
      <c r="A524" s="45">
        <v>627</v>
      </c>
      <c r="B524" s="46"/>
      <c r="C524" s="47">
        <v>41910</v>
      </c>
      <c r="D524" s="58" t="s">
        <v>102</v>
      </c>
      <c r="E524" s="5" t="s">
        <v>136</v>
      </c>
      <c r="F524" s="5" t="s">
        <v>141</v>
      </c>
      <c r="G524" s="53"/>
      <c r="H524" s="59"/>
    </row>
    <row r="525" spans="1:8" ht="13" x14ac:dyDescent="0.3">
      <c r="A525" s="45">
        <v>667</v>
      </c>
      <c r="B525" s="46">
        <v>15</v>
      </c>
      <c r="C525" s="47">
        <v>41917</v>
      </c>
      <c r="D525" s="58" t="s">
        <v>102</v>
      </c>
      <c r="E525" s="5" t="s">
        <v>132</v>
      </c>
      <c r="F525" s="5" t="s">
        <v>134</v>
      </c>
      <c r="G525" s="49"/>
      <c r="H525" s="50"/>
    </row>
    <row r="526" spans="1:8" ht="13" x14ac:dyDescent="0.3">
      <c r="A526" s="45">
        <v>668</v>
      </c>
      <c r="B526" s="46">
        <v>15</v>
      </c>
      <c r="C526" s="47">
        <v>41917</v>
      </c>
      <c r="D526" s="58" t="s">
        <v>102</v>
      </c>
      <c r="E526" s="5" t="s">
        <v>142</v>
      </c>
      <c r="F526" s="5" t="s">
        <v>131</v>
      </c>
      <c r="G526" s="49"/>
      <c r="H526" s="50"/>
    </row>
    <row r="527" spans="1:8" ht="13" x14ac:dyDescent="0.3">
      <c r="A527" s="45">
        <v>669</v>
      </c>
      <c r="B527" s="46">
        <v>15</v>
      </c>
      <c r="C527" s="47">
        <v>41917</v>
      </c>
      <c r="D527" s="58" t="s">
        <v>102</v>
      </c>
      <c r="E527" s="5" t="s">
        <v>136</v>
      </c>
      <c r="F527" s="5" t="s">
        <v>133</v>
      </c>
      <c r="G527" s="53"/>
      <c r="H527" s="50"/>
    </row>
    <row r="528" spans="1:8" ht="13" x14ac:dyDescent="0.3">
      <c r="A528" s="45">
        <v>670</v>
      </c>
      <c r="B528" s="46">
        <v>15</v>
      </c>
      <c r="C528" s="47">
        <v>41917</v>
      </c>
      <c r="D528" s="58" t="s">
        <v>102</v>
      </c>
      <c r="E528" s="5" t="s">
        <v>141</v>
      </c>
      <c r="F528" s="5" t="s">
        <v>138</v>
      </c>
      <c r="G528" s="49"/>
      <c r="H528" s="50"/>
    </row>
    <row r="529" spans="1:8" ht="13" x14ac:dyDescent="0.3">
      <c r="A529" s="45">
        <v>671</v>
      </c>
      <c r="B529" s="46"/>
      <c r="C529" s="47">
        <v>41917</v>
      </c>
      <c r="D529" s="58" t="s">
        <v>102</v>
      </c>
      <c r="E529" s="5" t="s">
        <v>130</v>
      </c>
      <c r="F529" s="5" t="s">
        <v>144</v>
      </c>
      <c r="G529" s="49"/>
      <c r="H529" s="50"/>
    </row>
    <row r="530" spans="1:8" ht="13" x14ac:dyDescent="0.3">
      <c r="A530" s="45">
        <v>711</v>
      </c>
      <c r="B530" s="46">
        <v>16</v>
      </c>
      <c r="C530" s="47">
        <v>41931</v>
      </c>
      <c r="D530" s="58" t="s">
        <v>102</v>
      </c>
      <c r="E530" s="5" t="s">
        <v>133</v>
      </c>
      <c r="F530" s="5" t="s">
        <v>131</v>
      </c>
      <c r="G530" s="49"/>
      <c r="H530" s="50"/>
    </row>
    <row r="531" spans="1:8" ht="13" x14ac:dyDescent="0.3">
      <c r="A531" s="45">
        <v>712</v>
      </c>
      <c r="B531" s="46">
        <v>16</v>
      </c>
      <c r="C531" s="47">
        <v>41931</v>
      </c>
      <c r="D531" s="58" t="s">
        <v>102</v>
      </c>
      <c r="E531" s="5" t="s">
        <v>134</v>
      </c>
      <c r="F531" s="5" t="s">
        <v>130</v>
      </c>
      <c r="G531" s="49"/>
      <c r="H531" s="50"/>
    </row>
    <row r="532" spans="1:8" ht="13" x14ac:dyDescent="0.3">
      <c r="A532" s="45">
        <v>713</v>
      </c>
      <c r="B532" s="46">
        <v>16</v>
      </c>
      <c r="C532" s="47">
        <v>41931</v>
      </c>
      <c r="D532" s="58" t="s">
        <v>102</v>
      </c>
      <c r="E532" s="5" t="s">
        <v>138</v>
      </c>
      <c r="F532" s="5" t="s">
        <v>136</v>
      </c>
      <c r="G532" s="49"/>
      <c r="H532" s="50"/>
    </row>
    <row r="533" spans="1:8" ht="13" x14ac:dyDescent="0.3">
      <c r="A533" s="45">
        <v>714</v>
      </c>
      <c r="B533" s="46">
        <v>16</v>
      </c>
      <c r="C533" s="47">
        <v>41931</v>
      </c>
      <c r="D533" s="58" t="s">
        <v>102</v>
      </c>
      <c r="E533" s="5" t="s">
        <v>132</v>
      </c>
      <c r="F533" s="5" t="s">
        <v>144</v>
      </c>
      <c r="G533" s="49"/>
      <c r="H533" s="50"/>
    </row>
    <row r="534" spans="1:8" ht="13" x14ac:dyDescent="0.3">
      <c r="A534" s="45">
        <v>715</v>
      </c>
      <c r="B534" s="46"/>
      <c r="C534" s="47">
        <v>41931</v>
      </c>
      <c r="D534" s="58" t="s">
        <v>102</v>
      </c>
      <c r="E534" s="5" t="s">
        <v>141</v>
      </c>
      <c r="F534" s="5" t="s">
        <v>142</v>
      </c>
      <c r="G534" s="53"/>
      <c r="H534" s="59"/>
    </row>
    <row r="535" spans="1:8" ht="13" x14ac:dyDescent="0.3">
      <c r="A535" s="45">
        <v>755</v>
      </c>
      <c r="B535" s="46">
        <v>17</v>
      </c>
      <c r="C535" s="47">
        <v>41938</v>
      </c>
      <c r="D535" s="58" t="s">
        <v>102</v>
      </c>
      <c r="E535" s="5" t="s">
        <v>142</v>
      </c>
      <c r="F535" s="5" t="s">
        <v>130</v>
      </c>
      <c r="G535" s="49"/>
      <c r="H535" s="50"/>
    </row>
    <row r="536" spans="1:8" ht="13" x14ac:dyDescent="0.3">
      <c r="A536" s="45">
        <v>756</v>
      </c>
      <c r="B536" s="46">
        <v>17</v>
      </c>
      <c r="C536" s="47">
        <v>41938</v>
      </c>
      <c r="D536" s="58" t="s">
        <v>102</v>
      </c>
      <c r="E536" s="5" t="s">
        <v>131</v>
      </c>
      <c r="F536" s="5" t="s">
        <v>141</v>
      </c>
      <c r="G536" s="49"/>
      <c r="H536" s="50"/>
    </row>
    <row r="537" spans="1:8" ht="13" x14ac:dyDescent="0.3">
      <c r="A537" s="45">
        <v>757</v>
      </c>
      <c r="B537" s="46">
        <v>17</v>
      </c>
      <c r="C537" s="47">
        <v>41938</v>
      </c>
      <c r="D537" s="58" t="s">
        <v>102</v>
      </c>
      <c r="E537" s="5" t="s">
        <v>133</v>
      </c>
      <c r="F537" s="5" t="s">
        <v>144</v>
      </c>
      <c r="G537" s="49"/>
      <c r="H537" s="50"/>
    </row>
    <row r="538" spans="1:8" ht="13" x14ac:dyDescent="0.3">
      <c r="A538" s="45">
        <v>758</v>
      </c>
      <c r="B538" s="46">
        <v>17</v>
      </c>
      <c r="C538" s="47">
        <v>41938</v>
      </c>
      <c r="D538" s="58" t="s">
        <v>102</v>
      </c>
      <c r="E538" s="5" t="s">
        <v>138</v>
      </c>
      <c r="F538" s="5" t="s">
        <v>132</v>
      </c>
      <c r="G538" s="53"/>
      <c r="H538" s="50"/>
    </row>
    <row r="539" spans="1:8" ht="13" x14ac:dyDescent="0.3">
      <c r="A539" s="45">
        <v>759</v>
      </c>
      <c r="B539" s="46" t="s">
        <v>0</v>
      </c>
      <c r="C539" s="47">
        <v>41938</v>
      </c>
      <c r="D539" s="58" t="s">
        <v>102</v>
      </c>
      <c r="E539" s="5" t="s">
        <v>136</v>
      </c>
      <c r="F539" s="5" t="s">
        <v>134</v>
      </c>
      <c r="G539" s="49"/>
      <c r="H539" s="50"/>
    </row>
    <row r="540" spans="1:8" ht="13" x14ac:dyDescent="0.3">
      <c r="A540" s="45">
        <v>799</v>
      </c>
      <c r="B540" s="46">
        <v>18</v>
      </c>
      <c r="C540" s="47"/>
      <c r="D540" s="58" t="s">
        <v>102</v>
      </c>
      <c r="E540" s="5" t="s">
        <v>130</v>
      </c>
      <c r="F540" s="5" t="s">
        <v>133</v>
      </c>
      <c r="G540" s="49"/>
      <c r="H540" s="50"/>
    </row>
    <row r="541" spans="1:8" ht="13" x14ac:dyDescent="0.3">
      <c r="A541" s="45">
        <v>800</v>
      </c>
      <c r="B541" s="46">
        <v>18</v>
      </c>
      <c r="C541" s="47"/>
      <c r="D541" s="58" t="s">
        <v>102</v>
      </c>
      <c r="E541" s="5" t="s">
        <v>141</v>
      </c>
      <c r="F541" s="5" t="s">
        <v>134</v>
      </c>
      <c r="G541" s="49"/>
      <c r="H541" s="50"/>
    </row>
    <row r="542" spans="1:8" ht="13" x14ac:dyDescent="0.3">
      <c r="A542" s="45">
        <v>801</v>
      </c>
      <c r="B542" s="46">
        <v>18</v>
      </c>
      <c r="C542" s="47"/>
      <c r="D542" s="58" t="s">
        <v>102</v>
      </c>
      <c r="E542" s="5" t="s">
        <v>132</v>
      </c>
      <c r="F542" s="5" t="s">
        <v>142</v>
      </c>
      <c r="G542" s="49"/>
      <c r="H542" s="50"/>
    </row>
    <row r="543" spans="1:8" ht="13" x14ac:dyDescent="0.3">
      <c r="A543" s="45">
        <v>802</v>
      </c>
      <c r="B543" s="46">
        <v>18</v>
      </c>
      <c r="C543" s="47"/>
      <c r="D543" s="58" t="s">
        <v>102</v>
      </c>
      <c r="E543" s="5" t="s">
        <v>144</v>
      </c>
      <c r="F543" s="5" t="s">
        <v>138</v>
      </c>
      <c r="G543" s="49"/>
      <c r="H543" s="50"/>
    </row>
    <row r="544" spans="1:8" ht="13" x14ac:dyDescent="0.3">
      <c r="A544" s="45">
        <v>803</v>
      </c>
      <c r="B544" s="46">
        <v>18</v>
      </c>
      <c r="C544" s="47"/>
      <c r="D544" s="58" t="s">
        <v>102</v>
      </c>
      <c r="E544" s="5" t="s">
        <v>136</v>
      </c>
      <c r="F544" s="5" t="s">
        <v>131</v>
      </c>
      <c r="G544" s="49"/>
      <c r="H544" s="50"/>
    </row>
    <row r="545" spans="1:8" ht="13" x14ac:dyDescent="0.3">
      <c r="A545" s="45">
        <v>33</v>
      </c>
      <c r="B545" s="46">
        <v>1</v>
      </c>
      <c r="C545" s="47">
        <v>41742</v>
      </c>
      <c r="D545" s="57" t="s">
        <v>103</v>
      </c>
      <c r="E545" s="5" t="s">
        <v>137</v>
      </c>
      <c r="F545" s="5" t="s">
        <v>148</v>
      </c>
      <c r="G545" s="49"/>
      <c r="H545" s="50"/>
    </row>
    <row r="546" spans="1:8" ht="13" x14ac:dyDescent="0.3">
      <c r="A546" s="45">
        <v>34</v>
      </c>
      <c r="B546" s="46">
        <v>1</v>
      </c>
      <c r="C546" s="47">
        <v>41742</v>
      </c>
      <c r="D546" s="57" t="s">
        <v>103</v>
      </c>
      <c r="E546" s="5" t="s">
        <v>143</v>
      </c>
      <c r="F546" s="5" t="s">
        <v>135</v>
      </c>
      <c r="G546" s="49"/>
      <c r="H546" s="50"/>
    </row>
    <row r="547" spans="1:8" ht="13" x14ac:dyDescent="0.3">
      <c r="A547" s="45">
        <v>35</v>
      </c>
      <c r="B547" s="46">
        <v>1</v>
      </c>
      <c r="C547" s="47">
        <v>41742</v>
      </c>
      <c r="D547" s="57" t="s">
        <v>103</v>
      </c>
      <c r="E547" s="5" t="s">
        <v>147</v>
      </c>
      <c r="F547" s="5" t="s">
        <v>146</v>
      </c>
      <c r="G547" s="49"/>
      <c r="H547" s="50"/>
    </row>
    <row r="548" spans="1:8" ht="13" x14ac:dyDescent="0.3">
      <c r="A548" s="45">
        <v>36</v>
      </c>
      <c r="B548" s="46">
        <v>1</v>
      </c>
      <c r="C548" s="47">
        <v>41742</v>
      </c>
      <c r="D548" s="57" t="s">
        <v>103</v>
      </c>
      <c r="E548" s="5" t="s">
        <v>139</v>
      </c>
      <c r="F548" s="5" t="s">
        <v>149</v>
      </c>
      <c r="G548" s="49"/>
      <c r="H548" s="50"/>
    </row>
    <row r="549" spans="1:8" ht="13" x14ac:dyDescent="0.3">
      <c r="A549" s="45">
        <v>37</v>
      </c>
      <c r="B549" s="46" t="s">
        <v>0</v>
      </c>
      <c r="C549" s="47">
        <v>41742</v>
      </c>
      <c r="D549" s="57" t="s">
        <v>103</v>
      </c>
      <c r="E549" s="5" t="s">
        <v>140</v>
      </c>
      <c r="F549" s="5" t="s">
        <v>145</v>
      </c>
      <c r="G549" s="49"/>
      <c r="H549" s="50"/>
    </row>
    <row r="550" spans="1:8" ht="13" x14ac:dyDescent="0.3">
      <c r="A550" s="45">
        <v>77</v>
      </c>
      <c r="B550" s="46">
        <v>2</v>
      </c>
      <c r="C550" s="47">
        <v>41756</v>
      </c>
      <c r="D550" s="57" t="s">
        <v>103</v>
      </c>
      <c r="E550" s="5" t="s">
        <v>135</v>
      </c>
      <c r="F550" s="5" t="s">
        <v>139</v>
      </c>
      <c r="G550" s="49"/>
      <c r="H550" s="50"/>
    </row>
    <row r="551" spans="1:8" ht="13" x14ac:dyDescent="0.3">
      <c r="A551" s="45">
        <v>78</v>
      </c>
      <c r="B551" s="46">
        <v>2</v>
      </c>
      <c r="C551" s="47">
        <v>41756</v>
      </c>
      <c r="D551" s="57" t="s">
        <v>103</v>
      </c>
      <c r="E551" s="5" t="s">
        <v>137</v>
      </c>
      <c r="F551" s="5" t="s">
        <v>145</v>
      </c>
      <c r="G551" s="49"/>
      <c r="H551" s="50"/>
    </row>
    <row r="552" spans="1:8" ht="13" x14ac:dyDescent="0.3">
      <c r="A552" s="45">
        <v>79</v>
      </c>
      <c r="B552" s="46">
        <v>2</v>
      </c>
      <c r="C552" s="47">
        <v>41756</v>
      </c>
      <c r="D552" s="57" t="s">
        <v>103</v>
      </c>
      <c r="E552" s="5" t="s">
        <v>148</v>
      </c>
      <c r="F552" s="5" t="s">
        <v>147</v>
      </c>
      <c r="G552" s="49"/>
      <c r="H552" s="50"/>
    </row>
    <row r="553" spans="1:8" ht="13" x14ac:dyDescent="0.3">
      <c r="A553" s="45">
        <v>80</v>
      </c>
      <c r="B553" s="46">
        <v>2</v>
      </c>
      <c r="C553" s="47">
        <v>41756</v>
      </c>
      <c r="D553" s="57" t="s">
        <v>103</v>
      </c>
      <c r="E553" s="5" t="s">
        <v>149</v>
      </c>
      <c r="F553" s="5" t="s">
        <v>143</v>
      </c>
      <c r="G553" s="49"/>
      <c r="H553" s="50"/>
    </row>
    <row r="554" spans="1:8" ht="13" x14ac:dyDescent="0.3">
      <c r="A554" s="45">
        <v>81</v>
      </c>
      <c r="B554" s="46" t="s">
        <v>0</v>
      </c>
      <c r="C554" s="47">
        <v>41756</v>
      </c>
      <c r="D554" s="57" t="s">
        <v>103</v>
      </c>
      <c r="E554" s="5" t="s">
        <v>146</v>
      </c>
      <c r="F554" s="5" t="s">
        <v>140</v>
      </c>
      <c r="G554" s="49"/>
      <c r="H554" s="50"/>
    </row>
    <row r="555" spans="1:8" ht="13" x14ac:dyDescent="0.3">
      <c r="A555" s="45">
        <v>121</v>
      </c>
      <c r="B555" s="46">
        <v>3</v>
      </c>
      <c r="C555" s="47">
        <v>41763</v>
      </c>
      <c r="D555" s="57" t="s">
        <v>103</v>
      </c>
      <c r="E555" s="5" t="s">
        <v>147</v>
      </c>
      <c r="F555" s="5" t="s">
        <v>137</v>
      </c>
      <c r="G555" s="49"/>
      <c r="H555" s="50"/>
    </row>
    <row r="556" spans="1:8" ht="13" x14ac:dyDescent="0.3">
      <c r="A556" s="45">
        <v>122</v>
      </c>
      <c r="B556" s="46">
        <v>3</v>
      </c>
      <c r="C556" s="47">
        <v>41763</v>
      </c>
      <c r="D556" s="57" t="s">
        <v>103</v>
      </c>
      <c r="E556" s="5" t="s">
        <v>135</v>
      </c>
      <c r="F556" s="5" t="s">
        <v>140</v>
      </c>
      <c r="G556" s="49"/>
      <c r="H556" s="50"/>
    </row>
    <row r="557" spans="1:8" ht="13" x14ac:dyDescent="0.3">
      <c r="A557" s="45">
        <v>123</v>
      </c>
      <c r="B557" s="46">
        <v>3</v>
      </c>
      <c r="C557" s="47">
        <v>41763</v>
      </c>
      <c r="D557" s="57" t="s">
        <v>103</v>
      </c>
      <c r="E557" s="5" t="s">
        <v>149</v>
      </c>
      <c r="F557" s="5" t="s">
        <v>146</v>
      </c>
      <c r="G557" s="49"/>
      <c r="H557" s="50"/>
    </row>
    <row r="558" spans="1:8" ht="13" x14ac:dyDescent="0.3">
      <c r="A558" s="45">
        <v>124</v>
      </c>
      <c r="B558" s="46">
        <v>3</v>
      </c>
      <c r="C558" s="47">
        <v>41763</v>
      </c>
      <c r="D558" s="57" t="s">
        <v>103</v>
      </c>
      <c r="E558" s="5" t="s">
        <v>143</v>
      </c>
      <c r="F558" s="5" t="s">
        <v>148</v>
      </c>
      <c r="G558" s="49"/>
      <c r="H558" s="50"/>
    </row>
    <row r="559" spans="1:8" ht="13" x14ac:dyDescent="0.3">
      <c r="A559" s="45">
        <v>125</v>
      </c>
      <c r="B559" s="46"/>
      <c r="C559" s="47">
        <v>41763</v>
      </c>
      <c r="D559" s="57" t="s">
        <v>103</v>
      </c>
      <c r="E559" s="5" t="s">
        <v>139</v>
      </c>
      <c r="F559" s="5" t="s">
        <v>145</v>
      </c>
      <c r="G559" s="49"/>
      <c r="H559" s="50"/>
    </row>
    <row r="560" spans="1:8" ht="13" x14ac:dyDescent="0.3">
      <c r="A560" s="45">
        <v>165</v>
      </c>
      <c r="B560" s="46">
        <v>4</v>
      </c>
      <c r="C560" s="47">
        <v>41777</v>
      </c>
      <c r="D560" s="57" t="s">
        <v>103</v>
      </c>
      <c r="E560" s="5" t="s">
        <v>145</v>
      </c>
      <c r="F560" s="5" t="s">
        <v>135</v>
      </c>
      <c r="G560" s="49"/>
      <c r="H560" s="50"/>
    </row>
    <row r="561" spans="1:8" ht="13" x14ac:dyDescent="0.3">
      <c r="A561" s="45">
        <v>166</v>
      </c>
      <c r="B561" s="46">
        <v>4</v>
      </c>
      <c r="C561" s="47">
        <v>41777</v>
      </c>
      <c r="D561" s="57" t="s">
        <v>103</v>
      </c>
      <c r="E561" s="5" t="s">
        <v>148</v>
      </c>
      <c r="F561" s="5" t="s">
        <v>146</v>
      </c>
      <c r="G561" s="49"/>
      <c r="H561" s="50"/>
    </row>
    <row r="562" spans="1:8" ht="13" x14ac:dyDescent="0.3">
      <c r="A562" s="45">
        <v>167</v>
      </c>
      <c r="B562" s="46">
        <v>4</v>
      </c>
      <c r="C562" s="47">
        <v>41777</v>
      </c>
      <c r="D562" s="57" t="s">
        <v>103</v>
      </c>
      <c r="E562" s="5" t="s">
        <v>149</v>
      </c>
      <c r="F562" s="5" t="s">
        <v>140</v>
      </c>
      <c r="G562" s="49"/>
      <c r="H562" s="50"/>
    </row>
    <row r="563" spans="1:8" ht="13" x14ac:dyDescent="0.3">
      <c r="A563" s="45">
        <v>168</v>
      </c>
      <c r="B563" s="46">
        <v>4</v>
      </c>
      <c r="C563" s="47">
        <v>41777</v>
      </c>
      <c r="D563" s="57" t="s">
        <v>103</v>
      </c>
      <c r="E563" s="5" t="s">
        <v>137</v>
      </c>
      <c r="F563" s="5" t="s">
        <v>143</v>
      </c>
      <c r="G563" s="49"/>
      <c r="H563" s="50"/>
    </row>
    <row r="564" spans="1:8" ht="13" x14ac:dyDescent="0.3">
      <c r="A564" s="45">
        <v>169</v>
      </c>
      <c r="B564" s="46"/>
      <c r="C564" s="47">
        <v>41777</v>
      </c>
      <c r="D564" s="57" t="s">
        <v>103</v>
      </c>
      <c r="E564" s="5" t="s">
        <v>147</v>
      </c>
      <c r="F564" s="5" t="s">
        <v>139</v>
      </c>
      <c r="G564" s="49"/>
      <c r="H564" s="50"/>
    </row>
    <row r="565" spans="1:8" ht="13" x14ac:dyDescent="0.3">
      <c r="A565" s="45">
        <v>212</v>
      </c>
      <c r="B565" s="46">
        <v>5</v>
      </c>
      <c r="C565" s="47">
        <v>41791</v>
      </c>
      <c r="D565" s="57" t="s">
        <v>103</v>
      </c>
      <c r="E565" s="5" t="s">
        <v>146</v>
      </c>
      <c r="F565" s="5" t="s">
        <v>137</v>
      </c>
      <c r="G565" s="49"/>
      <c r="H565" s="50"/>
    </row>
    <row r="566" spans="1:8" ht="13" x14ac:dyDescent="0.3">
      <c r="A566" s="45">
        <v>213</v>
      </c>
      <c r="B566" s="46">
        <v>5</v>
      </c>
      <c r="C566" s="47">
        <v>41791</v>
      </c>
      <c r="D566" s="57" t="s">
        <v>103</v>
      </c>
      <c r="E566" s="5" t="s">
        <v>145</v>
      </c>
      <c r="F566" s="5" t="s">
        <v>147</v>
      </c>
      <c r="G566" s="49"/>
      <c r="H566" s="50"/>
    </row>
    <row r="567" spans="1:8" ht="13" x14ac:dyDescent="0.3">
      <c r="A567" s="45">
        <v>214</v>
      </c>
      <c r="B567" s="46">
        <v>5</v>
      </c>
      <c r="C567" s="47">
        <v>41791</v>
      </c>
      <c r="D567" s="57" t="s">
        <v>103</v>
      </c>
      <c r="E567" s="5" t="s">
        <v>149</v>
      </c>
      <c r="F567" s="5" t="s">
        <v>135</v>
      </c>
      <c r="G567" s="49"/>
      <c r="H567" s="50"/>
    </row>
    <row r="568" spans="1:8" ht="13" x14ac:dyDescent="0.3">
      <c r="A568" s="45">
        <v>215</v>
      </c>
      <c r="B568" s="46">
        <v>5</v>
      </c>
      <c r="C568" s="47">
        <v>41791</v>
      </c>
      <c r="D568" s="57" t="s">
        <v>103</v>
      </c>
      <c r="E568" s="5" t="s">
        <v>140</v>
      </c>
      <c r="F568" s="5" t="s">
        <v>148</v>
      </c>
      <c r="G568" s="49"/>
      <c r="H568" s="50"/>
    </row>
    <row r="569" spans="1:8" ht="13" x14ac:dyDescent="0.3">
      <c r="A569" s="45">
        <v>216</v>
      </c>
      <c r="B569" s="46"/>
      <c r="C569" s="47">
        <v>41791</v>
      </c>
      <c r="D569" s="57" t="s">
        <v>103</v>
      </c>
      <c r="E569" s="5" t="s">
        <v>139</v>
      </c>
      <c r="F569" s="5" t="s">
        <v>143</v>
      </c>
      <c r="G569" s="49"/>
      <c r="H569" s="50"/>
    </row>
    <row r="570" spans="1:8" ht="13" x14ac:dyDescent="0.3">
      <c r="A570" s="45">
        <v>258</v>
      </c>
      <c r="B570" s="46">
        <v>6</v>
      </c>
      <c r="C570" s="47">
        <v>41798</v>
      </c>
      <c r="D570" s="57" t="s">
        <v>103</v>
      </c>
      <c r="E570" s="5" t="s">
        <v>143</v>
      </c>
      <c r="F570" s="5" t="s">
        <v>145</v>
      </c>
      <c r="G570" s="49"/>
      <c r="H570" s="50"/>
    </row>
    <row r="571" spans="1:8" ht="13" x14ac:dyDescent="0.3">
      <c r="A571" s="45">
        <v>259</v>
      </c>
      <c r="B571" s="46">
        <v>6</v>
      </c>
      <c r="C571" s="47">
        <v>41798</v>
      </c>
      <c r="D571" s="57" t="s">
        <v>103</v>
      </c>
      <c r="E571" s="5" t="s">
        <v>135</v>
      </c>
      <c r="F571" s="5" t="s">
        <v>147</v>
      </c>
      <c r="G571" s="49"/>
      <c r="H571" s="50"/>
    </row>
    <row r="572" spans="1:8" ht="13" x14ac:dyDescent="0.3">
      <c r="A572" s="45">
        <v>260</v>
      </c>
      <c r="B572" s="46">
        <v>6</v>
      </c>
      <c r="C572" s="47">
        <v>41798</v>
      </c>
      <c r="D572" s="57" t="s">
        <v>103</v>
      </c>
      <c r="E572" s="5" t="s">
        <v>146</v>
      </c>
      <c r="F572" s="5" t="s">
        <v>139</v>
      </c>
      <c r="G572" s="49"/>
      <c r="H572" s="50"/>
    </row>
    <row r="573" spans="1:8" ht="13" x14ac:dyDescent="0.3">
      <c r="A573" s="45">
        <v>261</v>
      </c>
      <c r="B573" s="46">
        <v>6</v>
      </c>
      <c r="C573" s="47">
        <v>41798</v>
      </c>
      <c r="D573" s="57" t="s">
        <v>103</v>
      </c>
      <c r="E573" s="5" t="s">
        <v>148</v>
      </c>
      <c r="F573" s="5" t="s">
        <v>149</v>
      </c>
      <c r="G573" s="49"/>
      <c r="H573" s="50"/>
    </row>
    <row r="574" spans="1:8" ht="13" x14ac:dyDescent="0.3">
      <c r="A574" s="45">
        <v>262</v>
      </c>
      <c r="B574" s="46"/>
      <c r="C574" s="47">
        <v>41798</v>
      </c>
      <c r="D574" s="57" t="s">
        <v>103</v>
      </c>
      <c r="E574" s="5" t="s">
        <v>140</v>
      </c>
      <c r="F574" s="5" t="s">
        <v>137</v>
      </c>
      <c r="G574" s="49"/>
      <c r="H574" s="50"/>
    </row>
    <row r="575" spans="1:8" ht="13" x14ac:dyDescent="0.3">
      <c r="A575" s="45">
        <v>302</v>
      </c>
      <c r="B575" s="46">
        <v>7</v>
      </c>
      <c r="C575" s="47">
        <v>41805</v>
      </c>
      <c r="D575" s="57" t="s">
        <v>103</v>
      </c>
      <c r="E575" s="5" t="s">
        <v>135</v>
      </c>
      <c r="F575" s="5" t="s">
        <v>148</v>
      </c>
      <c r="G575" s="49"/>
      <c r="H575" s="50"/>
    </row>
    <row r="576" spans="1:8" ht="13" x14ac:dyDescent="0.3">
      <c r="A576" s="45">
        <v>303</v>
      </c>
      <c r="B576" s="46">
        <v>7</v>
      </c>
      <c r="C576" s="47">
        <v>41805</v>
      </c>
      <c r="D576" s="57" t="s">
        <v>103</v>
      </c>
      <c r="E576" s="5" t="s">
        <v>147</v>
      </c>
      <c r="F576" s="5" t="s">
        <v>143</v>
      </c>
      <c r="G576" s="49"/>
      <c r="H576" s="50"/>
    </row>
    <row r="577" spans="1:8" ht="13" x14ac:dyDescent="0.3">
      <c r="A577" s="45">
        <v>304</v>
      </c>
      <c r="B577" s="46">
        <v>7</v>
      </c>
      <c r="C577" s="47">
        <v>41805</v>
      </c>
      <c r="D577" s="57" t="s">
        <v>103</v>
      </c>
      <c r="E577" s="5" t="s">
        <v>149</v>
      </c>
      <c r="F577" s="5" t="s">
        <v>137</v>
      </c>
      <c r="G577" s="49"/>
      <c r="H577" s="50"/>
    </row>
    <row r="578" spans="1:8" ht="13" x14ac:dyDescent="0.3">
      <c r="A578" s="45">
        <v>305</v>
      </c>
      <c r="B578" s="46">
        <v>7</v>
      </c>
      <c r="C578" s="47">
        <v>41805</v>
      </c>
      <c r="D578" s="57" t="s">
        <v>103</v>
      </c>
      <c r="E578" s="5" t="s">
        <v>139</v>
      </c>
      <c r="F578" s="5" t="s">
        <v>140</v>
      </c>
      <c r="G578" s="49"/>
      <c r="H578" s="50"/>
    </row>
    <row r="579" spans="1:8" ht="13" x14ac:dyDescent="0.3">
      <c r="A579" s="45">
        <v>306</v>
      </c>
      <c r="B579" s="46">
        <v>7</v>
      </c>
      <c r="C579" s="47">
        <v>41805</v>
      </c>
      <c r="D579" s="57" t="s">
        <v>103</v>
      </c>
      <c r="E579" s="5" t="s">
        <v>145</v>
      </c>
      <c r="F579" s="5" t="s">
        <v>146</v>
      </c>
      <c r="G579" s="49"/>
      <c r="H579" s="50"/>
    </row>
    <row r="580" spans="1:8" ht="13" x14ac:dyDescent="0.3">
      <c r="A580" s="45">
        <v>346</v>
      </c>
      <c r="B580" s="46">
        <v>8</v>
      </c>
      <c r="C580" s="47">
        <v>41812</v>
      </c>
      <c r="D580" s="57" t="s">
        <v>103</v>
      </c>
      <c r="E580" s="5" t="s">
        <v>147</v>
      </c>
      <c r="F580" s="5" t="s">
        <v>149</v>
      </c>
      <c r="G580" s="49"/>
      <c r="H580" s="50"/>
    </row>
    <row r="581" spans="1:8" ht="13" x14ac:dyDescent="0.3">
      <c r="A581" s="45">
        <v>347</v>
      </c>
      <c r="B581" s="46">
        <v>8</v>
      </c>
      <c r="C581" s="47">
        <v>41812</v>
      </c>
      <c r="D581" s="57" t="s">
        <v>103</v>
      </c>
      <c r="E581" s="5" t="s">
        <v>146</v>
      </c>
      <c r="F581" s="5" t="s">
        <v>135</v>
      </c>
      <c r="G581" s="49"/>
      <c r="H581" s="50"/>
    </row>
    <row r="582" spans="1:8" ht="13" x14ac:dyDescent="0.3">
      <c r="A582" s="45">
        <v>348</v>
      </c>
      <c r="B582" s="46">
        <v>8</v>
      </c>
      <c r="C582" s="47">
        <v>41812</v>
      </c>
      <c r="D582" s="57" t="s">
        <v>103</v>
      </c>
      <c r="E582" s="5" t="s">
        <v>137</v>
      </c>
      <c r="F582" s="5" t="s">
        <v>139</v>
      </c>
      <c r="G582" s="49"/>
      <c r="H582" s="50"/>
    </row>
    <row r="583" spans="1:8" ht="13" x14ac:dyDescent="0.3">
      <c r="A583" s="45">
        <v>349</v>
      </c>
      <c r="B583" s="46">
        <v>8</v>
      </c>
      <c r="C583" s="47">
        <v>41812</v>
      </c>
      <c r="D583" s="57" t="s">
        <v>103</v>
      </c>
      <c r="E583" s="5" t="s">
        <v>145</v>
      </c>
      <c r="F583" s="5" t="s">
        <v>148</v>
      </c>
      <c r="G583" s="49"/>
      <c r="H583" s="50"/>
    </row>
    <row r="584" spans="1:8" ht="13" x14ac:dyDescent="0.3">
      <c r="A584" s="45">
        <v>350</v>
      </c>
      <c r="B584" s="46"/>
      <c r="C584" s="47">
        <v>41812</v>
      </c>
      <c r="D584" s="57" t="s">
        <v>103</v>
      </c>
      <c r="E584" s="5" t="s">
        <v>143</v>
      </c>
      <c r="F584" s="5" t="s">
        <v>140</v>
      </c>
      <c r="G584" s="49"/>
      <c r="H584" s="50"/>
    </row>
    <row r="585" spans="1:8" ht="13" x14ac:dyDescent="0.3">
      <c r="A585" s="45">
        <v>392</v>
      </c>
      <c r="B585" s="46">
        <v>9</v>
      </c>
      <c r="C585" s="47">
        <v>41819</v>
      </c>
      <c r="D585" s="57" t="s">
        <v>103</v>
      </c>
      <c r="E585" s="5" t="s">
        <v>146</v>
      </c>
      <c r="F585" s="5" t="s">
        <v>143</v>
      </c>
      <c r="G585" s="49"/>
      <c r="H585" s="50"/>
    </row>
    <row r="586" spans="1:8" ht="13" x14ac:dyDescent="0.3">
      <c r="A586" s="45">
        <v>393</v>
      </c>
      <c r="B586" s="46">
        <v>9</v>
      </c>
      <c r="C586" s="47">
        <v>41819</v>
      </c>
      <c r="D586" s="57" t="s">
        <v>103</v>
      </c>
      <c r="E586" s="5" t="s">
        <v>140</v>
      </c>
      <c r="F586" s="5" t="s">
        <v>147</v>
      </c>
      <c r="G586" s="49"/>
      <c r="H586" s="50"/>
    </row>
    <row r="587" spans="1:8" ht="13" x14ac:dyDescent="0.3">
      <c r="A587" s="45">
        <v>394</v>
      </c>
      <c r="B587" s="46">
        <v>9</v>
      </c>
      <c r="C587" s="47">
        <v>41819</v>
      </c>
      <c r="D587" s="57" t="s">
        <v>103</v>
      </c>
      <c r="E587" s="5" t="s">
        <v>145</v>
      </c>
      <c r="F587" s="5" t="s">
        <v>149</v>
      </c>
      <c r="G587" s="49"/>
      <c r="H587" s="50"/>
    </row>
    <row r="588" spans="1:8" ht="13" x14ac:dyDescent="0.3">
      <c r="A588" s="45">
        <v>395</v>
      </c>
      <c r="B588" s="46">
        <v>9</v>
      </c>
      <c r="C588" s="47">
        <v>41819</v>
      </c>
      <c r="D588" s="57" t="s">
        <v>103</v>
      </c>
      <c r="E588" s="5" t="s">
        <v>148</v>
      </c>
      <c r="F588" s="5" t="s">
        <v>139</v>
      </c>
      <c r="G588" s="49"/>
      <c r="H588" s="50"/>
    </row>
    <row r="589" spans="1:8" ht="13" x14ac:dyDescent="0.3">
      <c r="A589" s="45">
        <v>396</v>
      </c>
      <c r="B589" s="46"/>
      <c r="C589" s="47">
        <v>41819</v>
      </c>
      <c r="D589" s="57" t="s">
        <v>103</v>
      </c>
      <c r="E589" s="5" t="s">
        <v>135</v>
      </c>
      <c r="F589" s="5" t="s">
        <v>137</v>
      </c>
      <c r="G589" s="49"/>
      <c r="H589" s="50"/>
    </row>
    <row r="590" spans="1:8" ht="13" x14ac:dyDescent="0.3">
      <c r="A590" s="45">
        <v>441</v>
      </c>
      <c r="B590" s="46">
        <v>10</v>
      </c>
      <c r="C590" s="47">
        <v>41875</v>
      </c>
      <c r="D590" s="57" t="s">
        <v>103</v>
      </c>
      <c r="E590" s="5" t="s">
        <v>148</v>
      </c>
      <c r="F590" s="5" t="s">
        <v>137</v>
      </c>
      <c r="G590" s="49"/>
      <c r="H590" s="50"/>
    </row>
    <row r="591" spans="1:8" ht="13" x14ac:dyDescent="0.3">
      <c r="A591" s="45">
        <v>442</v>
      </c>
      <c r="B591" s="46">
        <v>10</v>
      </c>
      <c r="C591" s="47">
        <v>41875</v>
      </c>
      <c r="D591" s="57" t="s">
        <v>103</v>
      </c>
      <c r="E591" s="5" t="s">
        <v>135</v>
      </c>
      <c r="F591" s="5" t="s">
        <v>143</v>
      </c>
      <c r="G591" s="49"/>
      <c r="H591" s="50"/>
    </row>
    <row r="592" spans="1:8" ht="13" x14ac:dyDescent="0.3">
      <c r="A592" s="45">
        <v>443</v>
      </c>
      <c r="B592" s="46">
        <v>10</v>
      </c>
      <c r="C592" s="47">
        <v>41875</v>
      </c>
      <c r="D592" s="57" t="s">
        <v>103</v>
      </c>
      <c r="E592" s="5" t="s">
        <v>146</v>
      </c>
      <c r="F592" s="5" t="s">
        <v>147</v>
      </c>
      <c r="G592" s="49"/>
      <c r="H592" s="50"/>
    </row>
    <row r="593" spans="1:8" ht="13" x14ac:dyDescent="0.3">
      <c r="A593" s="45">
        <v>444</v>
      </c>
      <c r="B593" s="46">
        <v>10</v>
      </c>
      <c r="C593" s="47">
        <v>41875</v>
      </c>
      <c r="D593" s="57" t="s">
        <v>103</v>
      </c>
      <c r="E593" s="5" t="s">
        <v>149</v>
      </c>
      <c r="F593" s="5" t="s">
        <v>139</v>
      </c>
      <c r="G593" s="49"/>
      <c r="H593" s="50"/>
    </row>
    <row r="594" spans="1:8" ht="13" x14ac:dyDescent="0.3">
      <c r="A594" s="45">
        <v>445</v>
      </c>
      <c r="B594" s="46"/>
      <c r="C594" s="47">
        <v>41875</v>
      </c>
      <c r="D594" s="57" t="s">
        <v>103</v>
      </c>
      <c r="E594" s="5" t="s">
        <v>145</v>
      </c>
      <c r="F594" s="5" t="s">
        <v>140</v>
      </c>
      <c r="G594" s="49"/>
      <c r="H594" s="50"/>
    </row>
    <row r="595" spans="1:8" ht="13" x14ac:dyDescent="0.3">
      <c r="A595" s="45">
        <v>485</v>
      </c>
      <c r="B595" s="46">
        <v>11</v>
      </c>
      <c r="C595" s="47">
        <v>41889</v>
      </c>
      <c r="D595" s="57" t="s">
        <v>103</v>
      </c>
      <c r="E595" s="5" t="s">
        <v>139</v>
      </c>
      <c r="F595" s="5" t="s">
        <v>135</v>
      </c>
      <c r="G595" s="49"/>
      <c r="H595" s="50"/>
    </row>
    <row r="596" spans="1:8" ht="13" x14ac:dyDescent="0.3">
      <c r="A596" s="45">
        <v>486</v>
      </c>
      <c r="B596" s="46">
        <v>11</v>
      </c>
      <c r="C596" s="47">
        <v>41889</v>
      </c>
      <c r="D596" s="57" t="s">
        <v>103</v>
      </c>
      <c r="E596" s="5" t="s">
        <v>145</v>
      </c>
      <c r="F596" s="5" t="s">
        <v>137</v>
      </c>
      <c r="G596" s="49"/>
      <c r="H596" s="50"/>
    </row>
    <row r="597" spans="1:8" ht="13" x14ac:dyDescent="0.3">
      <c r="A597" s="45">
        <v>487</v>
      </c>
      <c r="B597" s="46">
        <v>11</v>
      </c>
      <c r="C597" s="47">
        <v>41889</v>
      </c>
      <c r="D597" s="57" t="s">
        <v>103</v>
      </c>
      <c r="E597" s="5" t="s">
        <v>147</v>
      </c>
      <c r="F597" s="5" t="s">
        <v>148</v>
      </c>
      <c r="G597" s="49"/>
      <c r="H597" s="50"/>
    </row>
    <row r="598" spans="1:8" ht="13" x14ac:dyDescent="0.3">
      <c r="A598" s="45">
        <v>488</v>
      </c>
      <c r="B598" s="46">
        <v>11</v>
      </c>
      <c r="C598" s="47">
        <v>41889</v>
      </c>
      <c r="D598" s="57" t="s">
        <v>103</v>
      </c>
      <c r="E598" s="5" t="s">
        <v>143</v>
      </c>
      <c r="F598" s="5" t="s">
        <v>149</v>
      </c>
      <c r="G598" s="49"/>
      <c r="H598" s="50"/>
    </row>
    <row r="599" spans="1:8" ht="13" x14ac:dyDescent="0.3">
      <c r="A599" s="45">
        <v>489</v>
      </c>
      <c r="B599" s="46"/>
      <c r="C599" s="47">
        <v>41889</v>
      </c>
      <c r="D599" s="57" t="s">
        <v>103</v>
      </c>
      <c r="E599" s="5" t="s">
        <v>140</v>
      </c>
      <c r="F599" s="5" t="s">
        <v>146</v>
      </c>
      <c r="G599" s="61"/>
      <c r="H599" s="50"/>
    </row>
    <row r="600" spans="1:8" ht="13" x14ac:dyDescent="0.3">
      <c r="A600" s="45">
        <v>529</v>
      </c>
      <c r="B600" s="46">
        <v>12</v>
      </c>
      <c r="C600" s="47">
        <v>41896</v>
      </c>
      <c r="D600" s="57" t="s">
        <v>103</v>
      </c>
      <c r="E600" s="5" t="s">
        <v>135</v>
      </c>
      <c r="F600" s="5" t="s">
        <v>145</v>
      </c>
      <c r="G600" s="49"/>
      <c r="H600" s="50"/>
    </row>
    <row r="601" spans="1:8" ht="13" x14ac:dyDescent="0.3">
      <c r="A601" s="45">
        <v>530</v>
      </c>
      <c r="B601" s="46">
        <v>12</v>
      </c>
      <c r="C601" s="47">
        <v>41896</v>
      </c>
      <c r="D601" s="57" t="s">
        <v>103</v>
      </c>
      <c r="E601" s="5" t="s">
        <v>146</v>
      </c>
      <c r="F601" s="5" t="s">
        <v>148</v>
      </c>
      <c r="G601" s="49"/>
      <c r="H601" s="50"/>
    </row>
    <row r="602" spans="1:8" ht="13" x14ac:dyDescent="0.3">
      <c r="A602" s="45">
        <v>531</v>
      </c>
      <c r="B602" s="46">
        <v>12</v>
      </c>
      <c r="C602" s="47">
        <v>41896</v>
      </c>
      <c r="D602" s="57" t="s">
        <v>103</v>
      </c>
      <c r="E602" s="5" t="s">
        <v>140</v>
      </c>
      <c r="F602" s="5" t="s">
        <v>149</v>
      </c>
      <c r="G602" s="49"/>
      <c r="H602" s="50"/>
    </row>
    <row r="603" spans="1:8" ht="13" x14ac:dyDescent="0.3">
      <c r="A603" s="45">
        <v>532</v>
      </c>
      <c r="B603" s="46">
        <v>12</v>
      </c>
      <c r="C603" s="47">
        <v>41896</v>
      </c>
      <c r="D603" s="57" t="s">
        <v>103</v>
      </c>
      <c r="E603" s="5" t="s">
        <v>143</v>
      </c>
      <c r="F603" s="5" t="s">
        <v>137</v>
      </c>
      <c r="G603" s="49"/>
      <c r="H603" s="50"/>
    </row>
    <row r="604" spans="1:8" ht="13" x14ac:dyDescent="0.3">
      <c r="A604" s="45">
        <v>533</v>
      </c>
      <c r="B604" s="46"/>
      <c r="C604" s="47">
        <v>41896</v>
      </c>
      <c r="D604" s="57" t="s">
        <v>103</v>
      </c>
      <c r="E604" s="5" t="s">
        <v>139</v>
      </c>
      <c r="F604" s="5" t="s">
        <v>147</v>
      </c>
      <c r="G604" s="49"/>
      <c r="H604" s="50"/>
    </row>
    <row r="605" spans="1:8" ht="13" x14ac:dyDescent="0.3">
      <c r="A605" s="45">
        <v>573</v>
      </c>
      <c r="B605" s="46">
        <v>13</v>
      </c>
      <c r="C605" s="47">
        <v>41903</v>
      </c>
      <c r="D605" s="57" t="s">
        <v>103</v>
      </c>
      <c r="E605" s="5" t="s">
        <v>137</v>
      </c>
      <c r="F605" s="5" t="s">
        <v>146</v>
      </c>
      <c r="G605" s="49"/>
      <c r="H605" s="50"/>
    </row>
    <row r="606" spans="1:8" ht="13" x14ac:dyDescent="0.3">
      <c r="A606" s="45">
        <v>574</v>
      </c>
      <c r="B606" s="46">
        <v>13</v>
      </c>
      <c r="C606" s="47">
        <v>41903</v>
      </c>
      <c r="D606" s="57" t="s">
        <v>103</v>
      </c>
      <c r="E606" s="5" t="s">
        <v>147</v>
      </c>
      <c r="F606" s="5" t="s">
        <v>145</v>
      </c>
      <c r="G606" s="49"/>
      <c r="H606" s="50"/>
    </row>
    <row r="607" spans="1:8" ht="13" x14ac:dyDescent="0.3">
      <c r="A607" s="45">
        <v>575</v>
      </c>
      <c r="B607" s="46">
        <v>13</v>
      </c>
      <c r="C607" s="47">
        <v>41903</v>
      </c>
      <c r="D607" s="57" t="s">
        <v>103</v>
      </c>
      <c r="E607" s="5" t="s">
        <v>135</v>
      </c>
      <c r="F607" s="5" t="s">
        <v>149</v>
      </c>
      <c r="G607" s="49"/>
      <c r="H607" s="50"/>
    </row>
    <row r="608" spans="1:8" ht="13" x14ac:dyDescent="0.3">
      <c r="A608" s="45">
        <v>576</v>
      </c>
      <c r="B608" s="46">
        <v>13</v>
      </c>
      <c r="C608" s="47">
        <v>41903</v>
      </c>
      <c r="D608" s="57" t="s">
        <v>103</v>
      </c>
      <c r="E608" s="5" t="s">
        <v>148</v>
      </c>
      <c r="F608" s="5" t="s">
        <v>140</v>
      </c>
      <c r="G608" s="49"/>
      <c r="H608" s="50"/>
    </row>
    <row r="609" spans="1:8" ht="13" x14ac:dyDescent="0.3">
      <c r="A609" s="45">
        <v>577</v>
      </c>
      <c r="B609" s="46"/>
      <c r="C609" s="47">
        <v>41903</v>
      </c>
      <c r="D609" s="57" t="s">
        <v>103</v>
      </c>
      <c r="E609" s="5" t="s">
        <v>143</v>
      </c>
      <c r="F609" s="5" t="s">
        <v>139</v>
      </c>
      <c r="G609" s="49"/>
      <c r="H609" s="50"/>
    </row>
    <row r="610" spans="1:8" ht="13" x14ac:dyDescent="0.3">
      <c r="A610" s="45">
        <v>617</v>
      </c>
      <c r="B610" s="46">
        <v>14</v>
      </c>
      <c r="C610" s="47">
        <v>41910</v>
      </c>
      <c r="D610" s="57" t="s">
        <v>103</v>
      </c>
      <c r="E610" s="5" t="s">
        <v>145</v>
      </c>
      <c r="F610" s="5" t="s">
        <v>143</v>
      </c>
      <c r="G610" s="49"/>
      <c r="H610" s="50"/>
    </row>
    <row r="611" spans="1:8" ht="13" x14ac:dyDescent="0.3">
      <c r="A611" s="45">
        <v>618</v>
      </c>
      <c r="B611" s="46">
        <v>14</v>
      </c>
      <c r="C611" s="47">
        <v>41910</v>
      </c>
      <c r="D611" s="57" t="s">
        <v>103</v>
      </c>
      <c r="E611" s="5" t="s">
        <v>147</v>
      </c>
      <c r="F611" s="5" t="s">
        <v>135</v>
      </c>
      <c r="G611" s="49"/>
      <c r="H611" s="50"/>
    </row>
    <row r="612" spans="1:8" ht="13" x14ac:dyDescent="0.3">
      <c r="A612" s="45">
        <v>619</v>
      </c>
      <c r="B612" s="46">
        <v>14</v>
      </c>
      <c r="C612" s="47">
        <v>41910</v>
      </c>
      <c r="D612" s="57" t="s">
        <v>103</v>
      </c>
      <c r="E612" s="5" t="s">
        <v>139</v>
      </c>
      <c r="F612" s="5" t="s">
        <v>146</v>
      </c>
      <c r="G612" s="49"/>
      <c r="H612" s="50"/>
    </row>
    <row r="613" spans="1:8" ht="13" x14ac:dyDescent="0.3">
      <c r="A613" s="45">
        <v>620</v>
      </c>
      <c r="B613" s="46">
        <v>14</v>
      </c>
      <c r="C613" s="47">
        <v>41910</v>
      </c>
      <c r="D613" s="57" t="s">
        <v>103</v>
      </c>
      <c r="E613" s="5" t="s">
        <v>149</v>
      </c>
      <c r="F613" s="5" t="s">
        <v>148</v>
      </c>
      <c r="G613" s="49"/>
      <c r="H613" s="50"/>
    </row>
    <row r="614" spans="1:8" ht="13" x14ac:dyDescent="0.3">
      <c r="A614" s="45">
        <v>621</v>
      </c>
      <c r="B614" s="46"/>
      <c r="C614" s="47">
        <v>41910</v>
      </c>
      <c r="D614" s="57" t="s">
        <v>103</v>
      </c>
      <c r="E614" s="5" t="s">
        <v>137</v>
      </c>
      <c r="F614" s="5" t="s">
        <v>140</v>
      </c>
      <c r="G614" s="49"/>
      <c r="H614" s="50"/>
    </row>
    <row r="615" spans="1:8" ht="13" x14ac:dyDescent="0.3">
      <c r="A615" s="45">
        <v>661</v>
      </c>
      <c r="B615" s="46"/>
      <c r="C615" s="47">
        <v>41917</v>
      </c>
      <c r="D615" s="57" t="s">
        <v>103</v>
      </c>
      <c r="E615" s="5" t="s">
        <v>148</v>
      </c>
      <c r="F615" s="5" t="s">
        <v>135</v>
      </c>
      <c r="G615" s="49"/>
      <c r="H615" s="50"/>
    </row>
    <row r="616" spans="1:8" ht="13" x14ac:dyDescent="0.3">
      <c r="A616" s="45">
        <v>662</v>
      </c>
      <c r="B616" s="46">
        <v>15</v>
      </c>
      <c r="C616" s="47">
        <v>41917</v>
      </c>
      <c r="D616" s="57" t="s">
        <v>103</v>
      </c>
      <c r="E616" s="5" t="s">
        <v>143</v>
      </c>
      <c r="F616" s="5" t="s">
        <v>147</v>
      </c>
      <c r="G616" s="49"/>
      <c r="H616" s="50"/>
    </row>
    <row r="617" spans="1:8" ht="13" x14ac:dyDescent="0.3">
      <c r="A617" s="45">
        <v>663</v>
      </c>
      <c r="B617" s="46">
        <v>15</v>
      </c>
      <c r="C617" s="47">
        <v>41917</v>
      </c>
      <c r="D617" s="57" t="s">
        <v>103</v>
      </c>
      <c r="E617" s="5" t="s">
        <v>137</v>
      </c>
      <c r="F617" s="5" t="s">
        <v>149</v>
      </c>
      <c r="G617" s="49"/>
      <c r="H617" s="50"/>
    </row>
    <row r="618" spans="1:8" ht="13" x14ac:dyDescent="0.3">
      <c r="A618" s="45">
        <v>664</v>
      </c>
      <c r="B618" s="46">
        <v>15</v>
      </c>
      <c r="C618" s="47">
        <v>41917</v>
      </c>
      <c r="D618" s="57" t="s">
        <v>103</v>
      </c>
      <c r="E618" s="5" t="s">
        <v>140</v>
      </c>
      <c r="F618" s="5" t="s">
        <v>139</v>
      </c>
      <c r="G618" s="60"/>
      <c r="H618" s="50"/>
    </row>
    <row r="619" spans="1:8" ht="13" x14ac:dyDescent="0.3">
      <c r="A619" s="45">
        <v>665</v>
      </c>
      <c r="B619" s="46">
        <v>15</v>
      </c>
      <c r="C619" s="47">
        <v>41917</v>
      </c>
      <c r="D619" s="57" t="s">
        <v>103</v>
      </c>
      <c r="E619" s="5" t="s">
        <v>146</v>
      </c>
      <c r="F619" s="5" t="s">
        <v>145</v>
      </c>
      <c r="G619" s="49"/>
      <c r="H619" s="50"/>
    </row>
    <row r="620" spans="1:8" ht="13" x14ac:dyDescent="0.3">
      <c r="A620" s="45">
        <v>705</v>
      </c>
      <c r="B620" s="46"/>
      <c r="C620" s="47">
        <v>41931</v>
      </c>
      <c r="D620" s="57" t="s">
        <v>103</v>
      </c>
      <c r="E620" s="5" t="s">
        <v>149</v>
      </c>
      <c r="F620" s="5" t="s">
        <v>147</v>
      </c>
      <c r="G620" s="49"/>
      <c r="H620" s="50"/>
    </row>
    <row r="621" spans="1:8" ht="13" x14ac:dyDescent="0.3">
      <c r="A621" s="45">
        <v>706</v>
      </c>
      <c r="B621" s="46">
        <v>16</v>
      </c>
      <c r="C621" s="47">
        <v>41931</v>
      </c>
      <c r="D621" s="57" t="s">
        <v>103</v>
      </c>
      <c r="E621" s="5" t="s">
        <v>135</v>
      </c>
      <c r="F621" s="5" t="s">
        <v>146</v>
      </c>
      <c r="G621" s="49"/>
      <c r="H621" s="50"/>
    </row>
    <row r="622" spans="1:8" ht="12.75" customHeight="1" x14ac:dyDescent="0.3">
      <c r="A622" s="45">
        <v>707</v>
      </c>
      <c r="B622" s="46">
        <v>16</v>
      </c>
      <c r="C622" s="47">
        <v>41931</v>
      </c>
      <c r="D622" s="57" t="s">
        <v>103</v>
      </c>
      <c r="E622" s="5" t="s">
        <v>139</v>
      </c>
      <c r="F622" s="5" t="s">
        <v>137</v>
      </c>
      <c r="G622" s="49"/>
      <c r="H622" s="50"/>
    </row>
    <row r="623" spans="1:8" ht="12.75" customHeight="1" x14ac:dyDescent="0.3">
      <c r="A623" s="45">
        <v>708</v>
      </c>
      <c r="B623" s="46">
        <v>16</v>
      </c>
      <c r="C623" s="47">
        <v>41931</v>
      </c>
      <c r="D623" s="57" t="s">
        <v>103</v>
      </c>
      <c r="E623" s="5" t="s">
        <v>148</v>
      </c>
      <c r="F623" s="5" t="s">
        <v>145</v>
      </c>
      <c r="G623" s="49"/>
      <c r="H623" s="50"/>
    </row>
    <row r="624" spans="1:8" ht="12.75" customHeight="1" x14ac:dyDescent="0.3">
      <c r="A624" s="45">
        <v>709</v>
      </c>
      <c r="B624" s="46">
        <v>16</v>
      </c>
      <c r="C624" s="47">
        <v>41931</v>
      </c>
      <c r="D624" s="57" t="s">
        <v>103</v>
      </c>
      <c r="E624" s="5" t="s">
        <v>140</v>
      </c>
      <c r="F624" s="5" t="s">
        <v>143</v>
      </c>
      <c r="G624" s="49"/>
      <c r="H624" s="50"/>
    </row>
    <row r="625" spans="1:8" ht="12.75" customHeight="1" x14ac:dyDescent="0.3">
      <c r="A625" s="45">
        <v>749</v>
      </c>
      <c r="B625" s="46"/>
      <c r="C625" s="47">
        <v>41938</v>
      </c>
      <c r="D625" s="57" t="s">
        <v>103</v>
      </c>
      <c r="E625" s="5" t="s">
        <v>143</v>
      </c>
      <c r="F625" s="5" t="s">
        <v>146</v>
      </c>
      <c r="G625" s="49"/>
      <c r="H625" s="50"/>
    </row>
    <row r="626" spans="1:8" ht="12.75" customHeight="1" x14ac:dyDescent="0.3">
      <c r="A626" s="45">
        <v>750</v>
      </c>
      <c r="B626" s="46">
        <v>17</v>
      </c>
      <c r="C626" s="47">
        <v>41938</v>
      </c>
      <c r="D626" s="57" t="s">
        <v>103</v>
      </c>
      <c r="E626" s="5" t="s">
        <v>147</v>
      </c>
      <c r="F626" s="5" t="s">
        <v>140</v>
      </c>
      <c r="G626" s="49"/>
      <c r="H626" s="50"/>
    </row>
    <row r="627" spans="1:8" ht="12.75" customHeight="1" x14ac:dyDescent="0.3">
      <c r="A627" s="45">
        <v>751</v>
      </c>
      <c r="B627" s="46">
        <v>17</v>
      </c>
      <c r="C627" s="47">
        <v>41938</v>
      </c>
      <c r="D627" s="57" t="s">
        <v>103</v>
      </c>
      <c r="E627" s="5" t="s">
        <v>149</v>
      </c>
      <c r="F627" s="5" t="s">
        <v>145</v>
      </c>
      <c r="G627" s="49"/>
      <c r="H627" s="50"/>
    </row>
    <row r="628" spans="1:8" ht="12.75" customHeight="1" x14ac:dyDescent="0.3">
      <c r="A628" s="45">
        <v>752</v>
      </c>
      <c r="B628" s="46">
        <v>17</v>
      </c>
      <c r="C628" s="47">
        <v>41938</v>
      </c>
      <c r="D628" s="57" t="s">
        <v>103</v>
      </c>
      <c r="E628" s="5" t="s">
        <v>139</v>
      </c>
      <c r="F628" s="5" t="s">
        <v>148</v>
      </c>
      <c r="G628" s="49"/>
      <c r="H628" s="50"/>
    </row>
    <row r="629" spans="1:8" ht="12.75" customHeight="1" x14ac:dyDescent="0.3">
      <c r="A629" s="45">
        <v>753</v>
      </c>
      <c r="B629" s="46">
        <v>17</v>
      </c>
      <c r="C629" s="47">
        <v>41938</v>
      </c>
      <c r="D629" s="57" t="s">
        <v>103</v>
      </c>
      <c r="E629" s="5" t="s">
        <v>137</v>
      </c>
      <c r="F629" s="5" t="s">
        <v>135</v>
      </c>
      <c r="G629" s="49"/>
      <c r="H629" s="50"/>
    </row>
    <row r="630" spans="1:8" ht="12.75" customHeight="1" x14ac:dyDescent="0.3">
      <c r="A630" s="45">
        <v>793</v>
      </c>
      <c r="B630" s="46">
        <v>18</v>
      </c>
      <c r="C630" s="47"/>
      <c r="D630" s="57" t="s">
        <v>103</v>
      </c>
      <c r="E630" s="5" t="s">
        <v>146</v>
      </c>
      <c r="F630" s="5" t="s">
        <v>149</v>
      </c>
      <c r="G630" s="49"/>
      <c r="H630" s="50"/>
    </row>
    <row r="631" spans="1:8" ht="12.75" customHeight="1" x14ac:dyDescent="0.3">
      <c r="A631" s="45">
        <v>794</v>
      </c>
      <c r="B631" s="46">
        <v>18</v>
      </c>
      <c r="C631" s="47"/>
      <c r="D631" s="57" t="s">
        <v>103</v>
      </c>
      <c r="E631" s="5" t="s">
        <v>140</v>
      </c>
      <c r="F631" s="5" t="s">
        <v>135</v>
      </c>
      <c r="G631" s="49"/>
      <c r="H631" s="50"/>
    </row>
    <row r="632" spans="1:8" ht="12.75" customHeight="1" x14ac:dyDescent="0.3">
      <c r="A632" s="45">
        <v>795</v>
      </c>
      <c r="B632" s="46">
        <v>18</v>
      </c>
      <c r="C632" s="47"/>
      <c r="D632" s="57" t="s">
        <v>103</v>
      </c>
      <c r="E632" s="5" t="s">
        <v>148</v>
      </c>
      <c r="F632" s="5" t="s">
        <v>143</v>
      </c>
      <c r="G632" s="49"/>
      <c r="H632" s="50"/>
    </row>
    <row r="633" spans="1:8" ht="12.75" customHeight="1" x14ac:dyDescent="0.3">
      <c r="A633" s="45">
        <v>796</v>
      </c>
      <c r="B633" s="46">
        <v>18</v>
      </c>
      <c r="C633" s="47"/>
      <c r="D633" s="57" t="s">
        <v>103</v>
      </c>
      <c r="E633" s="5" t="s">
        <v>145</v>
      </c>
      <c r="F633" s="5" t="s">
        <v>139</v>
      </c>
      <c r="G633" s="49"/>
      <c r="H633" s="50"/>
    </row>
    <row r="634" spans="1:8" ht="12.75" customHeight="1" x14ac:dyDescent="0.3">
      <c r="A634" s="45">
        <v>797</v>
      </c>
      <c r="B634" s="46">
        <v>18</v>
      </c>
      <c r="C634" s="47"/>
      <c r="D634" s="57" t="s">
        <v>103</v>
      </c>
      <c r="E634" s="5" t="s">
        <v>137</v>
      </c>
      <c r="F634" s="5" t="s">
        <v>147</v>
      </c>
      <c r="G634" s="49"/>
      <c r="H634" s="50"/>
    </row>
    <row r="635" spans="1:8" ht="12.75" customHeight="1" x14ac:dyDescent="0.35">
      <c r="A635" s="45">
        <v>327</v>
      </c>
      <c r="B635" s="46"/>
      <c r="C635" s="47"/>
      <c r="D635" s="51" t="s">
        <v>195</v>
      </c>
      <c r="E635" s="144" t="s">
        <v>97</v>
      </c>
      <c r="F635" s="144" t="s">
        <v>96</v>
      </c>
      <c r="G635" s="49"/>
      <c r="H635" s="50"/>
    </row>
    <row r="636" spans="1:8" ht="12.75" customHeight="1" x14ac:dyDescent="0.35">
      <c r="A636" s="45">
        <v>466</v>
      </c>
      <c r="B636" s="46"/>
      <c r="C636" s="47"/>
      <c r="D636" s="51" t="s">
        <v>195</v>
      </c>
      <c r="E636" s="144" t="s">
        <v>93</v>
      </c>
      <c r="F636" s="144" t="s">
        <v>99</v>
      </c>
      <c r="G636" s="49"/>
      <c r="H636" s="50"/>
    </row>
    <row r="637" spans="1:8" ht="12.75" customHeight="1" x14ac:dyDescent="0.35">
      <c r="A637" s="45">
        <v>472</v>
      </c>
      <c r="B637" s="46"/>
      <c r="C637" s="47"/>
      <c r="D637" s="51" t="s">
        <v>195</v>
      </c>
      <c r="E637" s="144" t="s">
        <v>94</v>
      </c>
      <c r="F637" s="144" t="s">
        <v>92</v>
      </c>
      <c r="G637" s="49"/>
      <c r="H637" s="50"/>
    </row>
    <row r="638" spans="1:8" ht="12.75" customHeight="1" x14ac:dyDescent="0.35">
      <c r="A638" s="45">
        <v>478</v>
      </c>
      <c r="B638" s="46"/>
      <c r="C638" s="47"/>
      <c r="D638" s="51" t="s">
        <v>195</v>
      </c>
      <c r="E638" s="144" t="s">
        <v>98</v>
      </c>
      <c r="F638" s="144" t="s">
        <v>100</v>
      </c>
      <c r="G638" s="49"/>
      <c r="H638" s="50"/>
    </row>
    <row r="639" spans="1:8" ht="12.75" customHeight="1" x14ac:dyDescent="0.35">
      <c r="A639" s="45">
        <v>484</v>
      </c>
      <c r="B639" s="46"/>
      <c r="C639" s="47"/>
      <c r="D639" s="51" t="s">
        <v>195</v>
      </c>
      <c r="E639" s="144" t="s">
        <v>95</v>
      </c>
      <c r="F639" s="144" t="s">
        <v>101</v>
      </c>
      <c r="G639" s="49"/>
      <c r="H639" s="50"/>
    </row>
    <row r="640" spans="1:8" ht="12.75" customHeight="1" x14ac:dyDescent="0.35">
      <c r="A640" s="45">
        <v>490</v>
      </c>
      <c r="B640" s="46"/>
      <c r="C640" s="47"/>
      <c r="D640" s="51" t="s">
        <v>195</v>
      </c>
      <c r="E640" s="144" t="s">
        <v>150</v>
      </c>
      <c r="F640" s="144" t="s">
        <v>151</v>
      </c>
      <c r="G640" s="49"/>
      <c r="H640" s="50"/>
    </row>
    <row r="641" spans="1:8" ht="12.75" customHeight="1" x14ac:dyDescent="0.35">
      <c r="A641" s="45">
        <v>496</v>
      </c>
      <c r="B641" s="46"/>
      <c r="C641" s="47"/>
      <c r="D641" s="51" t="s">
        <v>195</v>
      </c>
      <c r="E641" s="144" t="s">
        <v>101</v>
      </c>
      <c r="F641" s="144" t="s">
        <v>150</v>
      </c>
      <c r="G641" s="49"/>
      <c r="H641" s="50"/>
    </row>
    <row r="642" spans="1:8" ht="12.75" customHeight="1" x14ac:dyDescent="0.35">
      <c r="A642" s="45">
        <v>502</v>
      </c>
      <c r="B642" s="46"/>
      <c r="C642" s="47"/>
      <c r="D642" s="51" t="s">
        <v>195</v>
      </c>
      <c r="E642" s="144" t="s">
        <v>95</v>
      </c>
      <c r="F642" s="144" t="s">
        <v>100</v>
      </c>
      <c r="G642" s="49"/>
      <c r="H642" s="50"/>
    </row>
    <row r="643" spans="1:8" ht="14.5" x14ac:dyDescent="0.35">
      <c r="A643" s="45">
        <v>510</v>
      </c>
      <c r="B643" s="46"/>
      <c r="C643" s="47"/>
      <c r="D643" s="51" t="s">
        <v>195</v>
      </c>
      <c r="E643" s="144" t="s">
        <v>97</v>
      </c>
      <c r="F643" s="144" t="s">
        <v>151</v>
      </c>
      <c r="G643" s="49"/>
      <c r="H643" s="50"/>
    </row>
    <row r="644" spans="1:8" ht="14.5" x14ac:dyDescent="0.35">
      <c r="A644" s="45">
        <v>516</v>
      </c>
      <c r="B644" s="46"/>
      <c r="C644" s="47"/>
      <c r="D644" s="51" t="s">
        <v>195</v>
      </c>
      <c r="E644" s="144" t="s">
        <v>99</v>
      </c>
      <c r="F644" s="144" t="s">
        <v>94</v>
      </c>
      <c r="G644" s="49"/>
      <c r="H644" s="50"/>
    </row>
    <row r="645" spans="1:8" ht="14.5" x14ac:dyDescent="0.35">
      <c r="A645" s="45">
        <v>522</v>
      </c>
      <c r="B645" s="46"/>
      <c r="C645" s="47"/>
      <c r="D645" s="51" t="s">
        <v>195</v>
      </c>
      <c r="E645" s="144" t="s">
        <v>98</v>
      </c>
      <c r="F645" s="144" t="s">
        <v>92</v>
      </c>
      <c r="G645" s="49"/>
      <c r="H645" s="50"/>
    </row>
    <row r="646" spans="1:8" ht="14.5" x14ac:dyDescent="0.35">
      <c r="A646" s="45">
        <v>528</v>
      </c>
      <c r="B646" s="46"/>
      <c r="C646" s="47"/>
      <c r="D646" s="51" t="s">
        <v>195</v>
      </c>
      <c r="E646" s="144" t="s">
        <v>96</v>
      </c>
      <c r="F646" s="144" t="s">
        <v>93</v>
      </c>
      <c r="G646" s="49"/>
      <c r="H646" s="50"/>
    </row>
    <row r="647" spans="1:8" ht="14.5" x14ac:dyDescent="0.35">
      <c r="A647" s="45">
        <v>534</v>
      </c>
      <c r="B647" s="46"/>
      <c r="C647" s="47"/>
      <c r="D647" s="51" t="s">
        <v>195</v>
      </c>
      <c r="E647" s="144" t="s">
        <v>93</v>
      </c>
      <c r="F647" s="144" t="s">
        <v>94</v>
      </c>
      <c r="G647" s="49"/>
      <c r="H647" s="50"/>
    </row>
    <row r="648" spans="1:8" ht="14.5" x14ac:dyDescent="0.35">
      <c r="A648" s="45">
        <v>540</v>
      </c>
      <c r="B648" s="46"/>
      <c r="C648" s="47"/>
      <c r="D648" s="51" t="s">
        <v>195</v>
      </c>
      <c r="E648" s="144" t="s">
        <v>151</v>
      </c>
      <c r="F648" s="144" t="s">
        <v>96</v>
      </c>
      <c r="G648" s="49"/>
      <c r="H648" s="50"/>
    </row>
    <row r="649" spans="1:8" ht="14.5" x14ac:dyDescent="0.35">
      <c r="A649" s="45">
        <v>546</v>
      </c>
      <c r="B649" s="46"/>
      <c r="C649" s="47"/>
      <c r="D649" s="51" t="s">
        <v>195</v>
      </c>
      <c r="E649" s="144" t="s">
        <v>100</v>
      </c>
      <c r="F649" s="144" t="s">
        <v>101</v>
      </c>
      <c r="G649" s="49"/>
      <c r="H649" s="50"/>
    </row>
    <row r="650" spans="1:8" ht="14.5" x14ac:dyDescent="0.35">
      <c r="A650" s="45">
        <v>554</v>
      </c>
      <c r="B650" s="46"/>
      <c r="C650" s="47"/>
      <c r="D650" s="51" t="s">
        <v>195</v>
      </c>
      <c r="E650" s="144" t="s">
        <v>95</v>
      </c>
      <c r="F650" s="144" t="s">
        <v>98</v>
      </c>
      <c r="G650" s="49"/>
      <c r="H650" s="50"/>
    </row>
    <row r="651" spans="1:8" ht="14.5" x14ac:dyDescent="0.35">
      <c r="A651" s="45">
        <v>560</v>
      </c>
      <c r="B651" s="46"/>
      <c r="C651" s="47"/>
      <c r="D651" s="51" t="s">
        <v>195</v>
      </c>
      <c r="E651" s="144" t="s">
        <v>97</v>
      </c>
      <c r="F651" s="144" t="s">
        <v>150</v>
      </c>
      <c r="G651" s="49"/>
      <c r="H651" s="50"/>
    </row>
    <row r="652" spans="1:8" ht="14.5" x14ac:dyDescent="0.35">
      <c r="A652" s="45">
        <v>566</v>
      </c>
      <c r="B652" s="46"/>
      <c r="C652" s="47"/>
      <c r="D652" s="51" t="s">
        <v>195</v>
      </c>
      <c r="E652" s="144" t="s">
        <v>92</v>
      </c>
      <c r="F652" s="144" t="s">
        <v>99</v>
      </c>
      <c r="G652" s="49"/>
      <c r="H652" s="50"/>
    </row>
    <row r="653" spans="1:8" ht="14.5" x14ac:dyDescent="0.35">
      <c r="A653" s="45">
        <v>572</v>
      </c>
      <c r="B653" s="46"/>
      <c r="C653" s="47"/>
      <c r="D653" s="51" t="s">
        <v>195</v>
      </c>
      <c r="E653" s="144" t="s">
        <v>99</v>
      </c>
      <c r="F653" s="144" t="s">
        <v>98</v>
      </c>
      <c r="G653" s="49"/>
      <c r="H653" s="50"/>
    </row>
    <row r="654" spans="1:8" ht="14.5" x14ac:dyDescent="0.35">
      <c r="A654" s="45">
        <v>578</v>
      </c>
      <c r="B654" s="46"/>
      <c r="C654" s="47"/>
      <c r="D654" s="51" t="s">
        <v>195</v>
      </c>
      <c r="E654" s="144" t="s">
        <v>94</v>
      </c>
      <c r="F654" s="144" t="s">
        <v>97</v>
      </c>
      <c r="G654" s="49"/>
      <c r="H654" s="50"/>
    </row>
    <row r="655" spans="1:8" ht="14.5" x14ac:dyDescent="0.35">
      <c r="A655" s="45">
        <v>584</v>
      </c>
      <c r="B655" s="46"/>
      <c r="C655" s="47"/>
      <c r="D655" s="51" t="s">
        <v>195</v>
      </c>
      <c r="E655" s="144" t="s">
        <v>92</v>
      </c>
      <c r="F655" s="144" t="s">
        <v>93</v>
      </c>
      <c r="G655" s="49"/>
      <c r="H655" s="50"/>
    </row>
    <row r="656" spans="1:8" ht="14.5" x14ac:dyDescent="0.35">
      <c r="A656" s="45">
        <v>590</v>
      </c>
      <c r="B656" s="46"/>
      <c r="C656" s="47"/>
      <c r="D656" s="51" t="s">
        <v>195</v>
      </c>
      <c r="E656" s="144" t="s">
        <v>96</v>
      </c>
      <c r="F656" s="144" t="s">
        <v>101</v>
      </c>
      <c r="G656" s="49"/>
      <c r="H656" s="50"/>
    </row>
    <row r="657" spans="1:8" ht="14.5" x14ac:dyDescent="0.35">
      <c r="A657" s="45">
        <v>598</v>
      </c>
      <c r="B657" s="46"/>
      <c r="C657" s="47"/>
      <c r="D657" s="51" t="s">
        <v>195</v>
      </c>
      <c r="E657" s="144" t="s">
        <v>151</v>
      </c>
      <c r="F657" s="144" t="s">
        <v>95</v>
      </c>
      <c r="G657" s="49"/>
      <c r="H657" s="50"/>
    </row>
    <row r="658" spans="1:8" ht="14.5" x14ac:dyDescent="0.35">
      <c r="A658" s="45">
        <v>604</v>
      </c>
      <c r="B658" s="46"/>
      <c r="C658" s="47"/>
      <c r="D658" s="51" t="s">
        <v>195</v>
      </c>
      <c r="E658" s="144" t="s">
        <v>100</v>
      </c>
      <c r="F658" s="144" t="s">
        <v>150</v>
      </c>
      <c r="G658" s="49"/>
      <c r="H658" s="50"/>
    </row>
    <row r="659" spans="1:8" ht="14.5" x14ac:dyDescent="0.35">
      <c r="A659" s="45">
        <v>610</v>
      </c>
      <c r="B659" s="46"/>
      <c r="C659" s="47"/>
      <c r="D659" s="51" t="s">
        <v>195</v>
      </c>
      <c r="E659" s="144" t="s">
        <v>101</v>
      </c>
      <c r="F659" s="144" t="s">
        <v>151</v>
      </c>
      <c r="G659" s="49"/>
      <c r="H659" s="50"/>
    </row>
    <row r="660" spans="1:8" ht="14.5" x14ac:dyDescent="0.35">
      <c r="A660" s="45">
        <v>616</v>
      </c>
      <c r="B660" s="46"/>
      <c r="C660" s="47"/>
      <c r="D660" s="51" t="s">
        <v>195</v>
      </c>
      <c r="E660" s="144" t="s">
        <v>97</v>
      </c>
      <c r="F660" s="144" t="s">
        <v>93</v>
      </c>
      <c r="G660" s="49"/>
      <c r="H660" s="50"/>
    </row>
    <row r="661" spans="1:8" ht="14.5" x14ac:dyDescent="0.35">
      <c r="A661" s="45">
        <v>622</v>
      </c>
      <c r="B661" s="46"/>
      <c r="C661" s="47"/>
      <c r="D661" s="51" t="s">
        <v>195</v>
      </c>
      <c r="E661" s="144" t="s">
        <v>100</v>
      </c>
      <c r="F661" s="144" t="s">
        <v>92</v>
      </c>
      <c r="G661" s="49"/>
      <c r="H661" s="50"/>
    </row>
    <row r="662" spans="1:8" ht="14.5" x14ac:dyDescent="0.35">
      <c r="A662" s="45">
        <v>628</v>
      </c>
      <c r="B662" s="46"/>
      <c r="C662" s="47"/>
      <c r="D662" s="51" t="s">
        <v>195</v>
      </c>
      <c r="E662" s="144" t="s">
        <v>95</v>
      </c>
      <c r="F662" s="144" t="s">
        <v>150</v>
      </c>
      <c r="G662" s="49"/>
      <c r="H662" s="50"/>
    </row>
    <row r="663" spans="1:8" ht="14.5" x14ac:dyDescent="0.35">
      <c r="A663" s="45">
        <v>634</v>
      </c>
      <c r="B663" s="46"/>
      <c r="C663" s="47"/>
      <c r="D663" s="51" t="s">
        <v>195</v>
      </c>
      <c r="E663" s="144" t="s">
        <v>96</v>
      </c>
      <c r="F663" s="144" t="s">
        <v>99</v>
      </c>
      <c r="G663" s="49"/>
      <c r="H663" s="50"/>
    </row>
    <row r="664" spans="1:8" ht="14.5" x14ac:dyDescent="0.35">
      <c r="A664" s="45">
        <v>642</v>
      </c>
      <c r="B664" s="46"/>
      <c r="C664" s="47"/>
      <c r="D664" s="51" t="s">
        <v>195</v>
      </c>
      <c r="E664" s="144" t="s">
        <v>98</v>
      </c>
      <c r="F664" s="144" t="s">
        <v>94</v>
      </c>
      <c r="G664" s="49"/>
      <c r="H664" s="50"/>
    </row>
    <row r="665" spans="1:8" ht="14.5" x14ac:dyDescent="0.35">
      <c r="A665" s="45">
        <v>648</v>
      </c>
      <c r="B665" s="46"/>
      <c r="C665" s="47"/>
      <c r="D665" s="51" t="s">
        <v>195</v>
      </c>
      <c r="E665" s="144" t="s">
        <v>151</v>
      </c>
      <c r="F665" s="144" t="s">
        <v>93</v>
      </c>
      <c r="G665" s="49"/>
      <c r="H665" s="50"/>
    </row>
    <row r="666" spans="1:8" ht="14.5" x14ac:dyDescent="0.35">
      <c r="A666" s="45">
        <v>654</v>
      </c>
      <c r="B666" s="46"/>
      <c r="C666" s="47"/>
      <c r="D666" s="51" t="s">
        <v>195</v>
      </c>
      <c r="E666" s="144" t="s">
        <v>99</v>
      </c>
      <c r="F666" s="144" t="s">
        <v>95</v>
      </c>
      <c r="G666" s="49"/>
      <c r="H666" s="50"/>
    </row>
    <row r="667" spans="1:8" ht="14.5" x14ac:dyDescent="0.35">
      <c r="A667" s="45">
        <v>660</v>
      </c>
      <c r="B667" s="46"/>
      <c r="C667" s="47"/>
      <c r="D667" s="51" t="s">
        <v>195</v>
      </c>
      <c r="E667" s="144" t="s">
        <v>96</v>
      </c>
      <c r="F667" s="144" t="s">
        <v>98</v>
      </c>
      <c r="G667" s="49"/>
      <c r="H667" s="50"/>
    </row>
    <row r="668" spans="1:8" ht="14.5" x14ac:dyDescent="0.35">
      <c r="A668" s="45">
        <v>666</v>
      </c>
      <c r="B668" s="46"/>
      <c r="C668" s="47"/>
      <c r="D668" s="51" t="s">
        <v>195</v>
      </c>
      <c r="E668" s="144" t="s">
        <v>150</v>
      </c>
      <c r="F668" s="144" t="s">
        <v>92</v>
      </c>
      <c r="G668" s="49"/>
      <c r="H668" s="50"/>
    </row>
    <row r="669" spans="1:8" ht="14.5" x14ac:dyDescent="0.35">
      <c r="A669" s="45">
        <v>672</v>
      </c>
      <c r="B669" s="46"/>
      <c r="C669" s="47"/>
      <c r="D669" s="51" t="s">
        <v>195</v>
      </c>
      <c r="E669" s="144" t="s">
        <v>100</v>
      </c>
      <c r="F669" s="144" t="s">
        <v>94</v>
      </c>
      <c r="G669" s="49"/>
      <c r="H669" s="50"/>
    </row>
    <row r="670" spans="1:8" ht="14.5" x14ac:dyDescent="0.35">
      <c r="A670" s="45">
        <v>678</v>
      </c>
      <c r="B670" s="46"/>
      <c r="C670" s="47"/>
      <c r="D670" s="51" t="s">
        <v>195</v>
      </c>
      <c r="E670" s="144" t="s">
        <v>101</v>
      </c>
      <c r="F670" s="144" t="s">
        <v>97</v>
      </c>
      <c r="G670" s="49"/>
      <c r="H670" s="50"/>
    </row>
    <row r="671" spans="1:8" ht="14.5" x14ac:dyDescent="0.35">
      <c r="A671" s="45">
        <v>686</v>
      </c>
      <c r="B671" s="46"/>
      <c r="C671" s="47"/>
      <c r="D671" s="51" t="s">
        <v>195</v>
      </c>
      <c r="E671" s="144" t="s">
        <v>96</v>
      </c>
      <c r="F671" s="144" t="s">
        <v>100</v>
      </c>
      <c r="G671" s="49"/>
      <c r="H671" s="50"/>
    </row>
    <row r="672" spans="1:8" ht="14.5" x14ac:dyDescent="0.35">
      <c r="A672" s="45">
        <v>692</v>
      </c>
      <c r="B672" s="46"/>
      <c r="C672" s="47"/>
      <c r="D672" s="51" t="s">
        <v>195</v>
      </c>
      <c r="E672" s="144" t="s">
        <v>92</v>
      </c>
      <c r="F672" s="144" t="s">
        <v>101</v>
      </c>
      <c r="G672" s="49"/>
      <c r="H672" s="50"/>
    </row>
    <row r="673" spans="1:8" ht="14.5" x14ac:dyDescent="0.35">
      <c r="A673" s="45">
        <v>698</v>
      </c>
      <c r="B673" s="46"/>
      <c r="C673" s="47"/>
      <c r="D673" s="51" t="s">
        <v>195</v>
      </c>
      <c r="E673" s="144" t="s">
        <v>99</v>
      </c>
      <c r="F673" s="144" t="s">
        <v>97</v>
      </c>
      <c r="G673" s="49"/>
      <c r="H673" s="50"/>
    </row>
    <row r="674" spans="1:8" ht="14.5" x14ac:dyDescent="0.35">
      <c r="A674" s="45">
        <v>704</v>
      </c>
      <c r="B674" s="46"/>
      <c r="C674" s="47"/>
      <c r="D674" s="51" t="s">
        <v>195</v>
      </c>
      <c r="E674" s="144" t="s">
        <v>94</v>
      </c>
      <c r="F674" s="144" t="s">
        <v>95</v>
      </c>
      <c r="G674" s="49"/>
      <c r="H674" s="50"/>
    </row>
    <row r="675" spans="1:8" ht="14.5" x14ac:dyDescent="0.35">
      <c r="A675" s="45">
        <v>710</v>
      </c>
      <c r="B675" s="46"/>
      <c r="C675" s="47"/>
      <c r="D675" s="51" t="s">
        <v>195</v>
      </c>
      <c r="E675" s="144" t="s">
        <v>150</v>
      </c>
      <c r="F675" s="144" t="s">
        <v>93</v>
      </c>
      <c r="G675" s="49"/>
      <c r="H675" s="50"/>
    </row>
    <row r="676" spans="1:8" ht="14.5" x14ac:dyDescent="0.35">
      <c r="A676" s="45">
        <v>716</v>
      </c>
      <c r="B676" s="46"/>
      <c r="C676" s="47"/>
      <c r="D676" s="51" t="s">
        <v>195</v>
      </c>
      <c r="E676" s="144" t="s">
        <v>151</v>
      </c>
      <c r="F676" s="144" t="s">
        <v>98</v>
      </c>
      <c r="G676" s="49"/>
      <c r="H676" s="50"/>
    </row>
    <row r="677" spans="1:8" ht="14.5" x14ac:dyDescent="0.35">
      <c r="A677" s="45">
        <v>722</v>
      </c>
      <c r="B677" s="46"/>
      <c r="C677" s="47"/>
      <c r="D677" s="51" t="s">
        <v>195</v>
      </c>
      <c r="E677" s="144" t="s">
        <v>95</v>
      </c>
      <c r="F677" s="144" t="s">
        <v>97</v>
      </c>
      <c r="G677" s="49"/>
      <c r="H677" s="50"/>
    </row>
    <row r="678" spans="1:8" ht="14.5" x14ac:dyDescent="0.35">
      <c r="A678" s="45">
        <v>730</v>
      </c>
      <c r="B678" s="46"/>
      <c r="C678" s="47"/>
      <c r="D678" s="51" t="s">
        <v>195</v>
      </c>
      <c r="E678" s="144" t="s">
        <v>98</v>
      </c>
      <c r="F678" s="144" t="s">
        <v>150</v>
      </c>
      <c r="G678" s="49"/>
      <c r="H678" s="50"/>
    </row>
    <row r="679" spans="1:8" ht="14.5" x14ac:dyDescent="0.35">
      <c r="A679" s="45">
        <v>736</v>
      </c>
      <c r="B679" s="46"/>
      <c r="C679" s="47"/>
      <c r="D679" s="51" t="s">
        <v>195</v>
      </c>
      <c r="E679" s="144" t="s">
        <v>93</v>
      </c>
      <c r="F679" s="144" t="s">
        <v>101</v>
      </c>
      <c r="G679" s="49"/>
      <c r="H679" s="50"/>
    </row>
    <row r="680" spans="1:8" ht="14.5" x14ac:dyDescent="0.35">
      <c r="A680" s="45">
        <v>742</v>
      </c>
      <c r="B680" s="46"/>
      <c r="C680" s="47"/>
      <c r="D680" s="51" t="s">
        <v>195</v>
      </c>
      <c r="E680" s="144" t="s">
        <v>92</v>
      </c>
      <c r="F680" s="144" t="s">
        <v>151</v>
      </c>
      <c r="G680" s="49"/>
      <c r="H680" s="50"/>
    </row>
    <row r="681" spans="1:8" ht="14.5" x14ac:dyDescent="0.35">
      <c r="A681" s="45">
        <v>748</v>
      </c>
      <c r="B681" s="46"/>
      <c r="C681" s="47"/>
      <c r="D681" s="51" t="s">
        <v>195</v>
      </c>
      <c r="E681" s="144" t="s">
        <v>94</v>
      </c>
      <c r="F681" s="144" t="s">
        <v>96</v>
      </c>
      <c r="G681" s="49"/>
      <c r="H681" s="50"/>
    </row>
    <row r="682" spans="1:8" ht="14.5" x14ac:dyDescent="0.35">
      <c r="A682" s="45">
        <v>754</v>
      </c>
      <c r="B682" s="46"/>
      <c r="C682" s="47"/>
      <c r="D682" s="51" t="s">
        <v>195</v>
      </c>
      <c r="E682" s="144" t="s">
        <v>99</v>
      </c>
      <c r="F682" s="144" t="s">
        <v>100</v>
      </c>
      <c r="G682" s="49"/>
      <c r="H682" s="50"/>
    </row>
    <row r="683" spans="1:8" ht="14.5" x14ac:dyDescent="0.35">
      <c r="A683" s="45">
        <v>760</v>
      </c>
      <c r="B683" s="46"/>
      <c r="C683" s="47"/>
      <c r="D683" s="51" t="s">
        <v>195</v>
      </c>
      <c r="E683" s="144" t="s">
        <v>150</v>
      </c>
      <c r="F683" s="144" t="s">
        <v>99</v>
      </c>
      <c r="G683" s="49"/>
      <c r="H683" s="50"/>
    </row>
    <row r="684" spans="1:8" ht="14.5" x14ac:dyDescent="0.35">
      <c r="A684" s="45">
        <v>786</v>
      </c>
      <c r="B684" s="46" t="s">
        <v>0</v>
      </c>
      <c r="C684" s="47" t="s">
        <v>0</v>
      </c>
      <c r="D684" s="51" t="s">
        <v>195</v>
      </c>
      <c r="E684" s="144" t="s">
        <v>96</v>
      </c>
      <c r="F684" s="144" t="s">
        <v>92</v>
      </c>
      <c r="G684" s="49"/>
      <c r="H684" s="50"/>
    </row>
    <row r="685" spans="1:8" ht="14.5" x14ac:dyDescent="0.35">
      <c r="A685" s="45">
        <v>792</v>
      </c>
      <c r="B685" s="46" t="s">
        <v>0</v>
      </c>
      <c r="C685" s="47" t="s">
        <v>0</v>
      </c>
      <c r="D685" s="51" t="s">
        <v>195</v>
      </c>
      <c r="E685" s="144" t="s">
        <v>151</v>
      </c>
      <c r="F685" s="144" t="s">
        <v>94</v>
      </c>
      <c r="G685" s="49"/>
      <c r="H685" s="50"/>
    </row>
    <row r="686" spans="1:8" ht="14.5" x14ac:dyDescent="0.35">
      <c r="A686" s="45">
        <v>798</v>
      </c>
      <c r="B686" s="46" t="s">
        <v>0</v>
      </c>
      <c r="C686" s="47" t="s">
        <v>0</v>
      </c>
      <c r="D686" s="51" t="s">
        <v>195</v>
      </c>
      <c r="E686" s="144" t="s">
        <v>100</v>
      </c>
      <c r="F686" s="144" t="s">
        <v>97</v>
      </c>
      <c r="G686" s="49"/>
      <c r="H686" s="50"/>
    </row>
    <row r="687" spans="1:8" ht="14.5" x14ac:dyDescent="0.35">
      <c r="D687" s="51" t="s">
        <v>195</v>
      </c>
      <c r="E687" s="144" t="s">
        <v>101</v>
      </c>
      <c r="F687" s="144" t="s">
        <v>98</v>
      </c>
    </row>
    <row r="688" spans="1:8" ht="14.5" x14ac:dyDescent="0.35">
      <c r="D688" s="51" t="s">
        <v>195</v>
      </c>
      <c r="E688" s="144" t="s">
        <v>93</v>
      </c>
      <c r="F688" s="144" t="s">
        <v>95</v>
      </c>
    </row>
    <row r="689" spans="4:6" ht="14.5" x14ac:dyDescent="0.35">
      <c r="D689" s="51" t="s">
        <v>195</v>
      </c>
      <c r="E689" s="144" t="s">
        <v>150</v>
      </c>
      <c r="F689" s="144" t="s">
        <v>96</v>
      </c>
    </row>
    <row r="690" spans="4:6" ht="14.5" x14ac:dyDescent="0.35">
      <c r="D690" s="51" t="s">
        <v>195</v>
      </c>
      <c r="E690" s="144" t="s">
        <v>97</v>
      </c>
      <c r="F690" s="144" t="s">
        <v>98</v>
      </c>
    </row>
    <row r="691" spans="4:6" ht="14.5" x14ac:dyDescent="0.35">
      <c r="D691" s="51" t="s">
        <v>195</v>
      </c>
      <c r="E691" s="144" t="s">
        <v>92</v>
      </c>
      <c r="F691" s="144" t="s">
        <v>95</v>
      </c>
    </row>
    <row r="692" spans="4:6" ht="14.5" x14ac:dyDescent="0.35">
      <c r="D692" s="51" t="s">
        <v>195</v>
      </c>
      <c r="E692" s="144" t="s">
        <v>151</v>
      </c>
      <c r="F692" s="144" t="s">
        <v>99</v>
      </c>
    </row>
    <row r="693" spans="4:6" ht="14.5" x14ac:dyDescent="0.35">
      <c r="D693" s="51" t="s">
        <v>195</v>
      </c>
      <c r="E693" s="144" t="s">
        <v>93</v>
      </c>
      <c r="F693" s="144" t="s">
        <v>100</v>
      </c>
    </row>
    <row r="694" spans="4:6" ht="14.5" x14ac:dyDescent="0.35">
      <c r="D694" s="51" t="s">
        <v>195</v>
      </c>
      <c r="E694" s="144" t="s">
        <v>94</v>
      </c>
      <c r="F694" s="144" t="s">
        <v>101</v>
      </c>
    </row>
    <row r="695" spans="4:6" ht="14.5" x14ac:dyDescent="0.35">
      <c r="D695" s="51" t="s">
        <v>195</v>
      </c>
      <c r="E695" s="144" t="s">
        <v>100</v>
      </c>
      <c r="F695" s="144" t="s">
        <v>151</v>
      </c>
    </row>
    <row r="696" spans="4:6" ht="14.5" x14ac:dyDescent="0.35">
      <c r="D696" s="51" t="s">
        <v>195</v>
      </c>
      <c r="E696" s="144" t="s">
        <v>150</v>
      </c>
      <c r="F696" s="144" t="s">
        <v>94</v>
      </c>
    </row>
    <row r="697" spans="4:6" ht="14.5" x14ac:dyDescent="0.35">
      <c r="D697" s="51" t="s">
        <v>195</v>
      </c>
      <c r="E697" s="144" t="s">
        <v>101</v>
      </c>
      <c r="F697" s="144" t="s">
        <v>99</v>
      </c>
    </row>
    <row r="698" spans="4:6" ht="14.5" x14ac:dyDescent="0.35">
      <c r="D698" s="51" t="s">
        <v>195</v>
      </c>
      <c r="E698" s="144" t="s">
        <v>93</v>
      </c>
      <c r="F698" s="144" t="s">
        <v>98</v>
      </c>
    </row>
    <row r="699" spans="4:6" ht="14.5" x14ac:dyDescent="0.35">
      <c r="D699" s="51" t="s">
        <v>195</v>
      </c>
      <c r="E699" s="144" t="s">
        <v>92</v>
      </c>
      <c r="F699" s="144" t="s">
        <v>97</v>
      </c>
    </row>
    <row r="700" spans="4:6" ht="14.5" x14ac:dyDescent="0.35">
      <c r="D700" s="51" t="s">
        <v>195</v>
      </c>
      <c r="E700" s="144" t="s">
        <v>95</v>
      </c>
      <c r="F700" s="144" t="s">
        <v>96</v>
      </c>
    </row>
    <row r="701" spans="4:6" ht="14.5" x14ac:dyDescent="0.35">
      <c r="D701" s="51" t="s">
        <v>195</v>
      </c>
      <c r="E701" s="144" t="s">
        <v>96</v>
      </c>
      <c r="F701" s="144" t="s">
        <v>97</v>
      </c>
    </row>
    <row r="702" spans="4:6" ht="14.5" x14ac:dyDescent="0.35">
      <c r="D702" s="51" t="s">
        <v>195</v>
      </c>
      <c r="E702" s="144" t="s">
        <v>99</v>
      </c>
      <c r="F702" s="144" t="s">
        <v>93</v>
      </c>
    </row>
    <row r="703" spans="4:6" ht="14.5" x14ac:dyDescent="0.35">
      <c r="D703" s="51" t="s">
        <v>195</v>
      </c>
      <c r="E703" s="144" t="s">
        <v>92</v>
      </c>
      <c r="F703" s="144" t="s">
        <v>94</v>
      </c>
    </row>
    <row r="704" spans="4:6" ht="14.5" x14ac:dyDescent="0.35">
      <c r="D704" s="51" t="s">
        <v>195</v>
      </c>
      <c r="E704" s="144" t="s">
        <v>100</v>
      </c>
      <c r="F704" s="144" t="s">
        <v>98</v>
      </c>
    </row>
    <row r="705" spans="4:6" ht="14.5" x14ac:dyDescent="0.35">
      <c r="D705" s="51" t="s">
        <v>195</v>
      </c>
      <c r="E705" s="144" t="s">
        <v>101</v>
      </c>
      <c r="F705" s="144" t="s">
        <v>95</v>
      </c>
    </row>
    <row r="706" spans="4:6" ht="14.5" x14ac:dyDescent="0.35">
      <c r="D706" s="51" t="s">
        <v>195</v>
      </c>
      <c r="E706" s="144" t="s">
        <v>151</v>
      </c>
      <c r="F706" s="144" t="s">
        <v>150</v>
      </c>
    </row>
    <row r="707" spans="4:6" ht="14.5" x14ac:dyDescent="0.35">
      <c r="D707" s="51" t="s">
        <v>195</v>
      </c>
      <c r="E707" s="144" t="s">
        <v>150</v>
      </c>
      <c r="F707" s="144" t="s">
        <v>101</v>
      </c>
    </row>
    <row r="708" spans="4:6" ht="14.5" x14ac:dyDescent="0.35">
      <c r="D708" s="51" t="s">
        <v>195</v>
      </c>
      <c r="E708" s="144" t="s">
        <v>100</v>
      </c>
      <c r="F708" s="144" t="s">
        <v>95</v>
      </c>
    </row>
    <row r="709" spans="4:6" ht="14.5" x14ac:dyDescent="0.35">
      <c r="D709" s="51" t="s">
        <v>195</v>
      </c>
      <c r="E709" s="144" t="s">
        <v>151</v>
      </c>
      <c r="F709" s="144" t="s">
        <v>97</v>
      </c>
    </row>
    <row r="710" spans="4:6" ht="14.5" x14ac:dyDescent="0.35">
      <c r="D710" s="51" t="s">
        <v>195</v>
      </c>
      <c r="E710" s="144" t="s">
        <v>94</v>
      </c>
      <c r="F710" s="144" t="s">
        <v>99</v>
      </c>
    </row>
    <row r="711" spans="4:6" ht="14.5" x14ac:dyDescent="0.35">
      <c r="D711" s="51" t="s">
        <v>195</v>
      </c>
      <c r="E711" s="144" t="s">
        <v>92</v>
      </c>
      <c r="F711" s="144" t="s">
        <v>98</v>
      </c>
    </row>
    <row r="712" spans="4:6" ht="14.5" x14ac:dyDescent="0.35">
      <c r="D712" s="51" t="s">
        <v>195</v>
      </c>
      <c r="E712" s="144" t="s">
        <v>93</v>
      </c>
      <c r="F712" s="144" t="s">
        <v>96</v>
      </c>
    </row>
    <row r="713" spans="4:6" ht="14.5" x14ac:dyDescent="0.35">
      <c r="D713" s="51" t="s">
        <v>195</v>
      </c>
      <c r="E713" s="144" t="s">
        <v>94</v>
      </c>
      <c r="F713" s="144" t="s">
        <v>93</v>
      </c>
    </row>
    <row r="714" spans="4:6" ht="14.5" x14ac:dyDescent="0.35">
      <c r="D714" s="51" t="s">
        <v>195</v>
      </c>
      <c r="E714" s="144" t="s">
        <v>96</v>
      </c>
      <c r="F714" s="144" t="s">
        <v>151</v>
      </c>
    </row>
    <row r="715" spans="4:6" ht="14.5" x14ac:dyDescent="0.35">
      <c r="D715" s="51" t="s">
        <v>195</v>
      </c>
      <c r="E715" s="144" t="s">
        <v>101</v>
      </c>
      <c r="F715" s="144" t="s">
        <v>100</v>
      </c>
    </row>
    <row r="716" spans="4:6" ht="14.5" x14ac:dyDescent="0.35">
      <c r="D716" s="51" t="s">
        <v>195</v>
      </c>
      <c r="E716" s="144" t="s">
        <v>98</v>
      </c>
      <c r="F716" s="144" t="s">
        <v>95</v>
      </c>
    </row>
    <row r="717" spans="4:6" ht="14.5" x14ac:dyDescent="0.35">
      <c r="D717" s="51" t="s">
        <v>195</v>
      </c>
      <c r="E717" s="144" t="s">
        <v>150</v>
      </c>
      <c r="F717" s="144" t="s">
        <v>97</v>
      </c>
    </row>
    <row r="718" spans="4:6" ht="14.5" x14ac:dyDescent="0.35">
      <c r="D718" s="51" t="s">
        <v>195</v>
      </c>
      <c r="E718" s="144" t="s">
        <v>99</v>
      </c>
      <c r="F718" s="144" t="s">
        <v>92</v>
      </c>
    </row>
    <row r="719" spans="4:6" ht="14.5" x14ac:dyDescent="0.35">
      <c r="D719" s="51" t="s">
        <v>195</v>
      </c>
      <c r="E719" s="144" t="s">
        <v>98</v>
      </c>
      <c r="F719" s="144" t="s">
        <v>99</v>
      </c>
    </row>
    <row r="720" spans="4:6" ht="14.5" x14ac:dyDescent="0.35">
      <c r="D720" s="51" t="s">
        <v>195</v>
      </c>
      <c r="E720" s="144" t="s">
        <v>97</v>
      </c>
      <c r="F720" s="144" t="s">
        <v>94</v>
      </c>
    </row>
    <row r="721" spans="4:6" ht="14.5" x14ac:dyDescent="0.35">
      <c r="D721" s="51" t="s">
        <v>195</v>
      </c>
      <c r="E721" s="144" t="s">
        <v>93</v>
      </c>
      <c r="F721" s="144" t="s">
        <v>92</v>
      </c>
    </row>
    <row r="722" spans="4:6" ht="14.5" x14ac:dyDescent="0.35">
      <c r="D722" s="51" t="s">
        <v>195</v>
      </c>
      <c r="E722" s="144" t="s">
        <v>101</v>
      </c>
      <c r="F722" s="144" t="s">
        <v>96</v>
      </c>
    </row>
    <row r="723" spans="4:6" ht="14.5" x14ac:dyDescent="0.35">
      <c r="D723" s="51" t="s">
        <v>195</v>
      </c>
      <c r="E723" s="144" t="s">
        <v>95</v>
      </c>
      <c r="F723" s="144" t="s">
        <v>151</v>
      </c>
    </row>
    <row r="724" spans="4:6" ht="14.5" x14ac:dyDescent="0.35">
      <c r="D724" s="51" t="s">
        <v>195</v>
      </c>
      <c r="E724" s="144" t="s">
        <v>150</v>
      </c>
      <c r="F724" s="144" t="s">
        <v>100</v>
      </c>
    </row>
    <row r="725" spans="4:6" ht="14.5" x14ac:dyDescent="0.35">
      <c r="D725" s="51" t="s">
        <v>195</v>
      </c>
      <c r="E725" s="144" t="s">
        <v>151</v>
      </c>
      <c r="F725" s="144" t="s">
        <v>101</v>
      </c>
    </row>
    <row r="726" spans="4:6" ht="14.5" x14ac:dyDescent="0.35">
      <c r="D726" s="51" t="s">
        <v>195</v>
      </c>
      <c r="E726" s="144" t="s">
        <v>93</v>
      </c>
      <c r="F726" s="144" t="s">
        <v>97</v>
      </c>
    </row>
    <row r="727" spans="4:6" ht="14.5" x14ac:dyDescent="0.35">
      <c r="D727" s="51" t="s">
        <v>195</v>
      </c>
      <c r="E727" s="144" t="s">
        <v>92</v>
      </c>
      <c r="F727" s="144" t="s">
        <v>100</v>
      </c>
    </row>
    <row r="728" spans="4:6" ht="14.5" x14ac:dyDescent="0.35">
      <c r="D728" s="51" t="s">
        <v>195</v>
      </c>
      <c r="E728" s="144" t="s">
        <v>150</v>
      </c>
      <c r="F728" s="144" t="s">
        <v>95</v>
      </c>
    </row>
    <row r="729" spans="4:6" ht="14.5" x14ac:dyDescent="0.35">
      <c r="D729" s="51" t="s">
        <v>195</v>
      </c>
      <c r="E729" s="144" t="s">
        <v>99</v>
      </c>
      <c r="F729" s="144" t="s">
        <v>96</v>
      </c>
    </row>
    <row r="730" spans="4:6" ht="14.5" x14ac:dyDescent="0.35">
      <c r="D730" s="51" t="s">
        <v>195</v>
      </c>
      <c r="E730" s="144" t="s">
        <v>94</v>
      </c>
      <c r="F730" s="144" t="s">
        <v>98</v>
      </c>
    </row>
    <row r="731" spans="4:6" ht="14.5" x14ac:dyDescent="0.35">
      <c r="D731" s="51" t="s">
        <v>195</v>
      </c>
      <c r="E731" s="144" t="s">
        <v>93</v>
      </c>
      <c r="F731" s="144" t="s">
        <v>151</v>
      </c>
    </row>
    <row r="732" spans="4:6" ht="14.5" x14ac:dyDescent="0.35">
      <c r="D732" s="51" t="s">
        <v>195</v>
      </c>
      <c r="E732" s="144" t="s">
        <v>95</v>
      </c>
      <c r="F732" s="144" t="s">
        <v>99</v>
      </c>
    </row>
    <row r="733" spans="4:6" ht="14.5" x14ac:dyDescent="0.35">
      <c r="D733" s="51" t="s">
        <v>195</v>
      </c>
      <c r="E733" s="144" t="s">
        <v>98</v>
      </c>
      <c r="F733" s="144" t="s">
        <v>96</v>
      </c>
    </row>
    <row r="734" spans="4:6" ht="14.5" x14ac:dyDescent="0.35">
      <c r="D734" s="51" t="s">
        <v>195</v>
      </c>
      <c r="E734" s="144" t="s">
        <v>92</v>
      </c>
      <c r="F734" s="144" t="s">
        <v>150</v>
      </c>
    </row>
    <row r="735" spans="4:6" ht="14.5" x14ac:dyDescent="0.35">
      <c r="D735" s="51" t="s">
        <v>195</v>
      </c>
      <c r="E735" s="144" t="s">
        <v>94</v>
      </c>
      <c r="F735" s="144" t="s">
        <v>100</v>
      </c>
    </row>
    <row r="736" spans="4:6" ht="14.5" x14ac:dyDescent="0.35">
      <c r="D736" s="51" t="s">
        <v>195</v>
      </c>
      <c r="E736" s="144" t="s">
        <v>97</v>
      </c>
      <c r="F736" s="144" t="s">
        <v>101</v>
      </c>
    </row>
    <row r="737" spans="4:6" ht="14.5" x14ac:dyDescent="0.35">
      <c r="D737" s="51" t="s">
        <v>195</v>
      </c>
      <c r="E737" s="144" t="s">
        <v>100</v>
      </c>
      <c r="F737" s="144" t="s">
        <v>96</v>
      </c>
    </row>
    <row r="738" spans="4:6" ht="14.5" x14ac:dyDescent="0.35">
      <c r="D738" s="51" t="s">
        <v>195</v>
      </c>
      <c r="E738" s="144" t="s">
        <v>101</v>
      </c>
      <c r="F738" s="144" t="s">
        <v>92</v>
      </c>
    </row>
    <row r="739" spans="4:6" ht="14.5" x14ac:dyDescent="0.35">
      <c r="D739" s="51" t="s">
        <v>195</v>
      </c>
      <c r="E739" s="144" t="s">
        <v>97</v>
      </c>
      <c r="F739" s="144" t="s">
        <v>99</v>
      </c>
    </row>
    <row r="740" spans="4:6" ht="14.5" x14ac:dyDescent="0.35">
      <c r="D740" s="51" t="s">
        <v>195</v>
      </c>
      <c r="E740" s="144" t="s">
        <v>95</v>
      </c>
      <c r="F740" s="144" t="s">
        <v>94</v>
      </c>
    </row>
    <row r="741" spans="4:6" ht="14.5" x14ac:dyDescent="0.35">
      <c r="D741" s="51" t="s">
        <v>195</v>
      </c>
      <c r="E741" s="144" t="s">
        <v>93</v>
      </c>
      <c r="F741" s="144" t="s">
        <v>150</v>
      </c>
    </row>
    <row r="742" spans="4:6" ht="14.5" x14ac:dyDescent="0.35">
      <c r="D742" s="51" t="s">
        <v>195</v>
      </c>
      <c r="E742" s="144" t="s">
        <v>98</v>
      </c>
      <c r="F742" s="144" t="s">
        <v>151</v>
      </c>
    </row>
    <row r="743" spans="4:6" ht="14.5" x14ac:dyDescent="0.35">
      <c r="D743" s="51" t="s">
        <v>195</v>
      </c>
      <c r="E743" s="144" t="s">
        <v>97</v>
      </c>
      <c r="F743" s="144" t="s">
        <v>95</v>
      </c>
    </row>
    <row r="744" spans="4:6" ht="14.5" x14ac:dyDescent="0.35">
      <c r="D744" s="51" t="s">
        <v>195</v>
      </c>
      <c r="E744" s="144" t="s">
        <v>150</v>
      </c>
      <c r="F744" s="144" t="s">
        <v>98</v>
      </c>
    </row>
    <row r="745" spans="4:6" ht="14.5" x14ac:dyDescent="0.35">
      <c r="D745" s="51" t="s">
        <v>195</v>
      </c>
      <c r="E745" s="144" t="s">
        <v>101</v>
      </c>
      <c r="F745" s="144" t="s">
        <v>93</v>
      </c>
    </row>
    <row r="746" spans="4:6" ht="14.5" x14ac:dyDescent="0.35">
      <c r="D746" s="51" t="s">
        <v>195</v>
      </c>
      <c r="E746" s="144" t="s">
        <v>151</v>
      </c>
      <c r="F746" s="144" t="s">
        <v>92</v>
      </c>
    </row>
    <row r="747" spans="4:6" ht="14.5" x14ac:dyDescent="0.35">
      <c r="D747" s="51" t="s">
        <v>195</v>
      </c>
      <c r="E747" s="144" t="s">
        <v>96</v>
      </c>
      <c r="F747" s="144" t="s">
        <v>94</v>
      </c>
    </row>
    <row r="748" spans="4:6" ht="14.5" x14ac:dyDescent="0.35">
      <c r="D748" s="51" t="s">
        <v>195</v>
      </c>
      <c r="E748" s="144" t="s">
        <v>100</v>
      </c>
      <c r="F748" s="144" t="s">
        <v>99</v>
      </c>
    </row>
    <row r="749" spans="4:6" ht="14.5" x14ac:dyDescent="0.35">
      <c r="D749" s="51" t="s">
        <v>195</v>
      </c>
      <c r="E749" s="144" t="s">
        <v>99</v>
      </c>
      <c r="F749" s="144" t="s">
        <v>150</v>
      </c>
    </row>
    <row r="750" spans="4:6" ht="14.5" x14ac:dyDescent="0.35">
      <c r="D750" s="51" t="s">
        <v>195</v>
      </c>
      <c r="E750" s="144" t="s">
        <v>92</v>
      </c>
      <c r="F750" s="144" t="s">
        <v>96</v>
      </c>
    </row>
    <row r="751" spans="4:6" ht="14.5" x14ac:dyDescent="0.35">
      <c r="D751" s="51" t="s">
        <v>195</v>
      </c>
      <c r="E751" s="144" t="s">
        <v>94</v>
      </c>
      <c r="F751" s="144" t="s">
        <v>151</v>
      </c>
    </row>
    <row r="752" spans="4:6" ht="14.5" x14ac:dyDescent="0.35">
      <c r="D752" s="51" t="s">
        <v>195</v>
      </c>
      <c r="E752" s="144" t="s">
        <v>97</v>
      </c>
      <c r="F752" s="144" t="s">
        <v>100</v>
      </c>
    </row>
    <row r="753" spans="4:6" ht="14.5" x14ac:dyDescent="0.35">
      <c r="D753" s="51" t="s">
        <v>195</v>
      </c>
      <c r="E753" s="144" t="s">
        <v>98</v>
      </c>
      <c r="F753" s="144" t="s">
        <v>101</v>
      </c>
    </row>
    <row r="754" spans="4:6" ht="14.5" x14ac:dyDescent="0.35">
      <c r="D754" s="51" t="s">
        <v>195</v>
      </c>
      <c r="E754" s="144" t="s">
        <v>95</v>
      </c>
      <c r="F754" s="144" t="s">
        <v>93</v>
      </c>
    </row>
    <row r="755" spans="4:6" ht="14.5" x14ac:dyDescent="0.35">
      <c r="D755" s="51" t="s">
        <v>195</v>
      </c>
      <c r="E755" s="144" t="s">
        <v>96</v>
      </c>
      <c r="F755" s="144" t="s">
        <v>150</v>
      </c>
    </row>
    <row r="756" spans="4:6" ht="14.5" x14ac:dyDescent="0.35">
      <c r="D756" s="51" t="s">
        <v>195</v>
      </c>
      <c r="E756" s="144" t="s">
        <v>98</v>
      </c>
      <c r="F756" s="144" t="s">
        <v>97</v>
      </c>
    </row>
    <row r="757" spans="4:6" ht="14.5" x14ac:dyDescent="0.35">
      <c r="D757" s="51" t="s">
        <v>195</v>
      </c>
      <c r="E757" s="144" t="s">
        <v>95</v>
      </c>
      <c r="F757" s="144" t="s">
        <v>92</v>
      </c>
    </row>
    <row r="758" spans="4:6" ht="14.5" x14ac:dyDescent="0.35">
      <c r="D758" s="51" t="s">
        <v>195</v>
      </c>
      <c r="E758" s="144" t="s">
        <v>99</v>
      </c>
      <c r="F758" s="144" t="s">
        <v>151</v>
      </c>
    </row>
    <row r="759" spans="4:6" ht="14.5" x14ac:dyDescent="0.35">
      <c r="D759" s="51" t="s">
        <v>195</v>
      </c>
      <c r="E759" s="144" t="s">
        <v>100</v>
      </c>
      <c r="F759" s="144" t="s">
        <v>93</v>
      </c>
    </row>
    <row r="760" spans="4:6" ht="14.5" x14ac:dyDescent="0.35">
      <c r="D760" s="51" t="s">
        <v>195</v>
      </c>
      <c r="E760" s="144" t="s">
        <v>101</v>
      </c>
      <c r="F760" s="144" t="s">
        <v>94</v>
      </c>
    </row>
    <row r="761" spans="4:6" ht="14.5" x14ac:dyDescent="0.35">
      <c r="D761" s="51" t="s">
        <v>195</v>
      </c>
      <c r="E761" s="144" t="s">
        <v>151</v>
      </c>
      <c r="F761" s="144" t="s">
        <v>100</v>
      </c>
    </row>
    <row r="762" spans="4:6" ht="14.5" x14ac:dyDescent="0.35">
      <c r="D762" s="51" t="s">
        <v>195</v>
      </c>
      <c r="E762" s="144" t="s">
        <v>94</v>
      </c>
      <c r="F762" s="144" t="s">
        <v>150</v>
      </c>
    </row>
    <row r="763" spans="4:6" ht="14.5" x14ac:dyDescent="0.35">
      <c r="D763" s="51" t="s">
        <v>195</v>
      </c>
      <c r="E763" s="144" t="s">
        <v>99</v>
      </c>
      <c r="F763" s="144" t="s">
        <v>101</v>
      </c>
    </row>
    <row r="764" spans="4:6" ht="14.5" x14ac:dyDescent="0.35">
      <c r="D764" s="51" t="s">
        <v>195</v>
      </c>
      <c r="E764" s="144" t="s">
        <v>98</v>
      </c>
      <c r="F764" s="144" t="s">
        <v>93</v>
      </c>
    </row>
    <row r="765" spans="4:6" ht="14.5" x14ac:dyDescent="0.35">
      <c r="D765" s="51" t="s">
        <v>195</v>
      </c>
      <c r="E765" s="144" t="s">
        <v>97</v>
      </c>
      <c r="F765" s="144" t="s">
        <v>92</v>
      </c>
    </row>
    <row r="766" spans="4:6" ht="14.5" x14ac:dyDescent="0.35">
      <c r="D766" s="51" t="s">
        <v>195</v>
      </c>
      <c r="E766" s="144" t="s">
        <v>96</v>
      </c>
      <c r="F766" s="144" t="s">
        <v>95</v>
      </c>
    </row>
    <row r="767" spans="4:6" ht="14.5" x14ac:dyDescent="0.35">
      <c r="D767" s="51" t="s">
        <v>195</v>
      </c>
      <c r="E767" s="143" t="s">
        <v>96</v>
      </c>
      <c r="F767" s="143" t="s">
        <v>97</v>
      </c>
    </row>
    <row r="768" spans="4:6" ht="14.5" x14ac:dyDescent="0.35">
      <c r="D768" s="51" t="s">
        <v>195</v>
      </c>
      <c r="E768" s="143" t="s">
        <v>99</v>
      </c>
      <c r="F768" s="143" t="s">
        <v>93</v>
      </c>
    </row>
    <row r="769" spans="4:6" ht="14.5" x14ac:dyDescent="0.35">
      <c r="D769" s="51" t="s">
        <v>195</v>
      </c>
      <c r="E769" s="143" t="s">
        <v>92</v>
      </c>
      <c r="F769" s="143" t="s">
        <v>94</v>
      </c>
    </row>
    <row r="770" spans="4:6" ht="14.5" x14ac:dyDescent="0.35">
      <c r="D770" s="51" t="s">
        <v>195</v>
      </c>
      <c r="E770" s="143" t="s">
        <v>100</v>
      </c>
      <c r="F770" s="143" t="s">
        <v>98</v>
      </c>
    </row>
    <row r="771" spans="4:6" ht="14.5" x14ac:dyDescent="0.35">
      <c r="D771" s="51" t="s">
        <v>195</v>
      </c>
      <c r="E771" s="143" t="s">
        <v>101</v>
      </c>
      <c r="F771" s="143" t="s">
        <v>95</v>
      </c>
    </row>
    <row r="772" spans="4:6" ht="14.5" x14ac:dyDescent="0.35">
      <c r="D772" s="51" t="s">
        <v>195</v>
      </c>
      <c r="E772" s="143" t="s">
        <v>151</v>
      </c>
      <c r="F772" s="143" t="s">
        <v>150</v>
      </c>
    </row>
    <row r="773" spans="4:6" ht="14.5" x14ac:dyDescent="0.35">
      <c r="D773" s="51" t="s">
        <v>195</v>
      </c>
      <c r="E773" s="143" t="s">
        <v>150</v>
      </c>
      <c r="F773" s="143" t="s">
        <v>101</v>
      </c>
    </row>
    <row r="774" spans="4:6" ht="14.5" x14ac:dyDescent="0.35">
      <c r="D774" s="51" t="s">
        <v>195</v>
      </c>
      <c r="E774" s="143" t="s">
        <v>100</v>
      </c>
      <c r="F774" s="143" t="s">
        <v>95</v>
      </c>
    </row>
    <row r="775" spans="4:6" ht="14.5" x14ac:dyDescent="0.35">
      <c r="D775" s="51" t="s">
        <v>195</v>
      </c>
      <c r="E775" s="143" t="s">
        <v>151</v>
      </c>
      <c r="F775" s="143" t="s">
        <v>97</v>
      </c>
    </row>
    <row r="776" spans="4:6" ht="14.5" x14ac:dyDescent="0.35">
      <c r="D776" s="51" t="s">
        <v>195</v>
      </c>
      <c r="E776" s="143" t="s">
        <v>94</v>
      </c>
      <c r="F776" s="143" t="s">
        <v>99</v>
      </c>
    </row>
    <row r="777" spans="4:6" ht="14.5" x14ac:dyDescent="0.35">
      <c r="D777" s="51" t="s">
        <v>195</v>
      </c>
      <c r="E777" s="143" t="s">
        <v>92</v>
      </c>
      <c r="F777" s="143" t="s">
        <v>98</v>
      </c>
    </row>
    <row r="778" spans="4:6" ht="14.5" x14ac:dyDescent="0.35">
      <c r="D778" s="51" t="s">
        <v>195</v>
      </c>
      <c r="E778" s="143" t="s">
        <v>93</v>
      </c>
      <c r="F778" s="143" t="s">
        <v>96</v>
      </c>
    </row>
    <row r="779" spans="4:6" ht="14.5" x14ac:dyDescent="0.35">
      <c r="D779" s="51" t="s">
        <v>195</v>
      </c>
      <c r="E779" s="143" t="s">
        <v>94</v>
      </c>
      <c r="F779" s="143" t="s">
        <v>93</v>
      </c>
    </row>
    <row r="780" spans="4:6" ht="14.5" x14ac:dyDescent="0.35">
      <c r="D780" s="51" t="s">
        <v>195</v>
      </c>
      <c r="E780" s="143" t="s">
        <v>96</v>
      </c>
      <c r="F780" s="143" t="s">
        <v>151</v>
      </c>
    </row>
    <row r="781" spans="4:6" ht="14.5" x14ac:dyDescent="0.35">
      <c r="D781" s="51" t="s">
        <v>195</v>
      </c>
      <c r="E781" s="143" t="s">
        <v>101</v>
      </c>
      <c r="F781" s="143" t="s">
        <v>100</v>
      </c>
    </row>
    <row r="782" spans="4:6" ht="14.5" x14ac:dyDescent="0.35">
      <c r="D782" s="51" t="s">
        <v>195</v>
      </c>
      <c r="E782" s="143" t="s">
        <v>98</v>
      </c>
      <c r="F782" s="143" t="s">
        <v>95</v>
      </c>
    </row>
    <row r="783" spans="4:6" ht="14.5" x14ac:dyDescent="0.35">
      <c r="D783" s="51" t="s">
        <v>195</v>
      </c>
      <c r="E783" s="143" t="s">
        <v>150</v>
      </c>
      <c r="F783" s="143" t="s">
        <v>97</v>
      </c>
    </row>
    <row r="784" spans="4:6" ht="14.5" x14ac:dyDescent="0.35">
      <c r="D784" s="51" t="s">
        <v>195</v>
      </c>
      <c r="E784" s="143" t="s">
        <v>99</v>
      </c>
      <c r="F784" s="143" t="s">
        <v>92</v>
      </c>
    </row>
    <row r="785" spans="4:6" ht="14.5" x14ac:dyDescent="0.35">
      <c r="D785" s="51" t="s">
        <v>195</v>
      </c>
      <c r="E785" s="143" t="s">
        <v>98</v>
      </c>
      <c r="F785" s="143" t="s">
        <v>99</v>
      </c>
    </row>
    <row r="786" spans="4:6" ht="14.5" x14ac:dyDescent="0.35">
      <c r="D786" s="51" t="s">
        <v>195</v>
      </c>
      <c r="E786" s="143" t="s">
        <v>97</v>
      </c>
      <c r="F786" s="143" t="s">
        <v>94</v>
      </c>
    </row>
    <row r="787" spans="4:6" ht="14.5" x14ac:dyDescent="0.35">
      <c r="D787" s="51" t="s">
        <v>195</v>
      </c>
      <c r="E787" s="143" t="s">
        <v>93</v>
      </c>
      <c r="F787" s="143" t="s">
        <v>92</v>
      </c>
    </row>
    <row r="788" spans="4:6" ht="14.5" x14ac:dyDescent="0.35">
      <c r="D788" s="51" t="s">
        <v>195</v>
      </c>
      <c r="E788" s="143" t="s">
        <v>101</v>
      </c>
      <c r="F788" s="143" t="s">
        <v>96</v>
      </c>
    </row>
    <row r="789" spans="4:6" ht="14.5" x14ac:dyDescent="0.35">
      <c r="D789" s="51" t="s">
        <v>195</v>
      </c>
      <c r="E789" s="143" t="s">
        <v>95</v>
      </c>
      <c r="F789" s="143" t="s">
        <v>151</v>
      </c>
    </row>
    <row r="790" spans="4:6" ht="14.5" x14ac:dyDescent="0.35">
      <c r="D790" s="51" t="s">
        <v>195</v>
      </c>
      <c r="E790" s="143" t="s">
        <v>150</v>
      </c>
      <c r="F790" s="143" t="s">
        <v>100</v>
      </c>
    </row>
    <row r="791" spans="4:6" ht="14.5" x14ac:dyDescent="0.35">
      <c r="D791" s="51" t="s">
        <v>195</v>
      </c>
      <c r="E791" s="143" t="s">
        <v>151</v>
      </c>
      <c r="F791" s="143" t="s">
        <v>101</v>
      </c>
    </row>
    <row r="792" spans="4:6" ht="14.5" x14ac:dyDescent="0.35">
      <c r="D792" s="51" t="s">
        <v>195</v>
      </c>
      <c r="E792" s="143" t="s">
        <v>93</v>
      </c>
      <c r="F792" s="143" t="s">
        <v>97</v>
      </c>
    </row>
    <row r="793" spans="4:6" ht="14.5" x14ac:dyDescent="0.35">
      <c r="D793" s="51" t="s">
        <v>195</v>
      </c>
      <c r="E793" s="143" t="s">
        <v>92</v>
      </c>
      <c r="F793" s="143" t="s">
        <v>100</v>
      </c>
    </row>
    <row r="794" spans="4:6" ht="14.5" x14ac:dyDescent="0.35">
      <c r="D794" s="51" t="s">
        <v>195</v>
      </c>
      <c r="E794" s="143" t="s">
        <v>150</v>
      </c>
      <c r="F794" s="143" t="s">
        <v>95</v>
      </c>
    </row>
    <row r="795" spans="4:6" ht="14.5" x14ac:dyDescent="0.35">
      <c r="D795" s="51" t="s">
        <v>195</v>
      </c>
      <c r="E795" s="143" t="s">
        <v>99</v>
      </c>
      <c r="F795" s="143" t="s">
        <v>96</v>
      </c>
    </row>
    <row r="796" spans="4:6" ht="14.5" x14ac:dyDescent="0.35">
      <c r="D796" s="51" t="s">
        <v>195</v>
      </c>
      <c r="E796" s="143" t="s">
        <v>94</v>
      </c>
      <c r="F796" s="143" t="s">
        <v>98</v>
      </c>
    </row>
    <row r="797" spans="4:6" ht="14.5" x14ac:dyDescent="0.35">
      <c r="D797" s="51" t="s">
        <v>195</v>
      </c>
      <c r="E797" s="143" t="s">
        <v>93</v>
      </c>
      <c r="F797" s="143" t="s">
        <v>151</v>
      </c>
    </row>
    <row r="798" spans="4:6" ht="14.5" x14ac:dyDescent="0.35">
      <c r="D798" s="51" t="s">
        <v>195</v>
      </c>
      <c r="E798" s="143" t="s">
        <v>95</v>
      </c>
      <c r="F798" s="143" t="s">
        <v>99</v>
      </c>
    </row>
    <row r="799" spans="4:6" ht="14.5" x14ac:dyDescent="0.35">
      <c r="D799" s="51" t="s">
        <v>195</v>
      </c>
      <c r="E799" s="143" t="s">
        <v>98</v>
      </c>
      <c r="F799" s="143" t="s">
        <v>96</v>
      </c>
    </row>
    <row r="800" spans="4:6" ht="14.5" x14ac:dyDescent="0.35">
      <c r="D800" s="51" t="s">
        <v>195</v>
      </c>
      <c r="E800" s="143" t="s">
        <v>92</v>
      </c>
      <c r="F800" s="143" t="s">
        <v>150</v>
      </c>
    </row>
    <row r="801" spans="4:6" ht="14.5" x14ac:dyDescent="0.35">
      <c r="D801" s="51" t="s">
        <v>195</v>
      </c>
      <c r="E801" s="143" t="s">
        <v>94</v>
      </c>
      <c r="F801" s="143" t="s">
        <v>100</v>
      </c>
    </row>
    <row r="802" spans="4:6" ht="14.5" x14ac:dyDescent="0.35">
      <c r="D802" s="51" t="s">
        <v>195</v>
      </c>
      <c r="E802" s="143" t="s">
        <v>97</v>
      </c>
      <c r="F802" s="143" t="s">
        <v>101</v>
      </c>
    </row>
    <row r="803" spans="4:6" ht="14.5" x14ac:dyDescent="0.35">
      <c r="D803" s="51" t="s">
        <v>195</v>
      </c>
      <c r="E803" s="143" t="s">
        <v>100</v>
      </c>
      <c r="F803" s="143" t="s">
        <v>96</v>
      </c>
    </row>
    <row r="804" spans="4:6" ht="14.5" x14ac:dyDescent="0.35">
      <c r="D804" s="51" t="s">
        <v>195</v>
      </c>
      <c r="E804" s="143" t="s">
        <v>101</v>
      </c>
      <c r="F804" s="143" t="s">
        <v>92</v>
      </c>
    </row>
    <row r="805" spans="4:6" ht="14.5" x14ac:dyDescent="0.35">
      <c r="D805" s="51" t="s">
        <v>195</v>
      </c>
      <c r="E805" s="143" t="s">
        <v>97</v>
      </c>
      <c r="F805" s="143" t="s">
        <v>99</v>
      </c>
    </row>
    <row r="806" spans="4:6" ht="14.5" x14ac:dyDescent="0.35">
      <c r="D806" s="51" t="s">
        <v>195</v>
      </c>
      <c r="E806" s="143" t="s">
        <v>95</v>
      </c>
      <c r="F806" s="143" t="s">
        <v>94</v>
      </c>
    </row>
    <row r="807" spans="4:6" ht="14.5" x14ac:dyDescent="0.35">
      <c r="D807" s="51" t="s">
        <v>195</v>
      </c>
      <c r="E807" s="143" t="s">
        <v>93</v>
      </c>
      <c r="F807" s="143" t="s">
        <v>150</v>
      </c>
    </row>
    <row r="808" spans="4:6" ht="14.5" x14ac:dyDescent="0.35">
      <c r="D808" s="51" t="s">
        <v>195</v>
      </c>
      <c r="E808" s="143" t="s">
        <v>98</v>
      </c>
      <c r="F808" s="143" t="s">
        <v>151</v>
      </c>
    </row>
    <row r="809" spans="4:6" ht="14.5" x14ac:dyDescent="0.35">
      <c r="D809" s="51" t="s">
        <v>195</v>
      </c>
      <c r="E809" s="143" t="s">
        <v>97</v>
      </c>
      <c r="F809" s="143" t="s">
        <v>95</v>
      </c>
    </row>
    <row r="810" spans="4:6" ht="14.5" x14ac:dyDescent="0.35">
      <c r="D810" s="51" t="s">
        <v>195</v>
      </c>
      <c r="E810" s="143" t="s">
        <v>150</v>
      </c>
      <c r="F810" s="143" t="s">
        <v>98</v>
      </c>
    </row>
    <row r="811" spans="4:6" ht="14.5" x14ac:dyDescent="0.35">
      <c r="D811" s="51" t="s">
        <v>195</v>
      </c>
      <c r="E811" s="143" t="s">
        <v>101</v>
      </c>
      <c r="F811" s="143" t="s">
        <v>93</v>
      </c>
    </row>
    <row r="812" spans="4:6" ht="14.5" x14ac:dyDescent="0.35">
      <c r="D812" s="51" t="s">
        <v>195</v>
      </c>
      <c r="E812" s="143" t="s">
        <v>151</v>
      </c>
      <c r="F812" s="143" t="s">
        <v>92</v>
      </c>
    </row>
    <row r="813" spans="4:6" ht="14.5" x14ac:dyDescent="0.35">
      <c r="D813" s="51" t="s">
        <v>195</v>
      </c>
      <c r="E813" s="143" t="s">
        <v>96</v>
      </c>
      <c r="F813" s="143" t="s">
        <v>94</v>
      </c>
    </row>
    <row r="814" spans="4:6" ht="14.5" x14ac:dyDescent="0.35">
      <c r="D814" s="51" t="s">
        <v>195</v>
      </c>
      <c r="E814" s="143" t="s">
        <v>100</v>
      </c>
      <c r="F814" s="143" t="s">
        <v>99</v>
      </c>
    </row>
    <row r="815" spans="4:6" ht="14.5" x14ac:dyDescent="0.35">
      <c r="D815" s="51" t="s">
        <v>195</v>
      </c>
      <c r="E815" s="143" t="s">
        <v>99</v>
      </c>
      <c r="F815" s="143" t="s">
        <v>150</v>
      </c>
    </row>
    <row r="816" spans="4:6" ht="14.5" x14ac:dyDescent="0.35">
      <c r="D816" s="51" t="s">
        <v>195</v>
      </c>
      <c r="E816" s="143" t="s">
        <v>92</v>
      </c>
      <c r="F816" s="143" t="s">
        <v>96</v>
      </c>
    </row>
    <row r="817" spans="4:6" ht="14.5" x14ac:dyDescent="0.35">
      <c r="D817" s="51" t="s">
        <v>195</v>
      </c>
      <c r="E817" s="143" t="s">
        <v>94</v>
      </c>
      <c r="F817" s="143" t="s">
        <v>151</v>
      </c>
    </row>
    <row r="818" spans="4:6" ht="14.5" x14ac:dyDescent="0.35">
      <c r="D818" s="51" t="s">
        <v>195</v>
      </c>
      <c r="E818" s="143" t="s">
        <v>97</v>
      </c>
      <c r="F818" s="143" t="s">
        <v>100</v>
      </c>
    </row>
    <row r="819" spans="4:6" ht="14.5" x14ac:dyDescent="0.35">
      <c r="D819" s="51" t="s">
        <v>195</v>
      </c>
      <c r="E819" s="143" t="s">
        <v>98</v>
      </c>
      <c r="F819" s="143" t="s">
        <v>101</v>
      </c>
    </row>
    <row r="820" spans="4:6" ht="14.5" x14ac:dyDescent="0.35">
      <c r="D820" s="51" t="s">
        <v>195</v>
      </c>
      <c r="E820" s="143" t="s">
        <v>95</v>
      </c>
      <c r="F820" s="143" t="s">
        <v>93</v>
      </c>
    </row>
    <row r="821" spans="4:6" ht="14.5" x14ac:dyDescent="0.35">
      <c r="D821" s="51" t="s">
        <v>195</v>
      </c>
      <c r="E821" s="143" t="s">
        <v>96</v>
      </c>
      <c r="F821" s="143" t="s">
        <v>150</v>
      </c>
    </row>
    <row r="822" spans="4:6" ht="14.5" x14ac:dyDescent="0.35">
      <c r="D822" s="51" t="s">
        <v>195</v>
      </c>
      <c r="E822" s="143" t="s">
        <v>98</v>
      </c>
      <c r="F822" s="143" t="s">
        <v>97</v>
      </c>
    </row>
    <row r="823" spans="4:6" ht="14.5" x14ac:dyDescent="0.35">
      <c r="D823" s="51" t="s">
        <v>195</v>
      </c>
      <c r="E823" s="143" t="s">
        <v>95</v>
      </c>
      <c r="F823" s="143" t="s">
        <v>92</v>
      </c>
    </row>
    <row r="824" spans="4:6" ht="14.5" x14ac:dyDescent="0.35">
      <c r="D824" s="51" t="s">
        <v>195</v>
      </c>
      <c r="E824" s="143" t="s">
        <v>99</v>
      </c>
      <c r="F824" s="143" t="s">
        <v>151</v>
      </c>
    </row>
    <row r="825" spans="4:6" ht="14.5" x14ac:dyDescent="0.35">
      <c r="D825" s="51" t="s">
        <v>195</v>
      </c>
      <c r="E825" s="143" t="s">
        <v>100</v>
      </c>
      <c r="F825" s="143" t="s">
        <v>93</v>
      </c>
    </row>
    <row r="826" spans="4:6" ht="14.5" x14ac:dyDescent="0.35">
      <c r="D826" s="51" t="s">
        <v>195</v>
      </c>
      <c r="E826" s="143" t="s">
        <v>101</v>
      </c>
      <c r="F826" s="143" t="s">
        <v>94</v>
      </c>
    </row>
    <row r="827" spans="4:6" ht="14.5" x14ac:dyDescent="0.35">
      <c r="D827" s="51" t="s">
        <v>195</v>
      </c>
      <c r="E827" s="143" t="s">
        <v>151</v>
      </c>
      <c r="F827" s="143" t="s">
        <v>100</v>
      </c>
    </row>
    <row r="828" spans="4:6" ht="14.5" x14ac:dyDescent="0.35">
      <c r="D828" s="51" t="s">
        <v>195</v>
      </c>
      <c r="E828" s="143" t="s">
        <v>94</v>
      </c>
      <c r="F828" s="143" t="s">
        <v>150</v>
      </c>
    </row>
    <row r="829" spans="4:6" ht="14.5" x14ac:dyDescent="0.35">
      <c r="D829" s="51" t="s">
        <v>195</v>
      </c>
      <c r="E829" s="143" t="s">
        <v>99</v>
      </c>
      <c r="F829" s="143" t="s">
        <v>101</v>
      </c>
    </row>
    <row r="830" spans="4:6" ht="14.5" x14ac:dyDescent="0.35">
      <c r="D830" s="51" t="s">
        <v>195</v>
      </c>
      <c r="E830" s="143" t="s">
        <v>98</v>
      </c>
      <c r="F830" s="143" t="s">
        <v>93</v>
      </c>
    </row>
    <row r="831" spans="4:6" ht="14.5" x14ac:dyDescent="0.35">
      <c r="D831" s="51" t="s">
        <v>195</v>
      </c>
      <c r="E831" s="143" t="s">
        <v>97</v>
      </c>
      <c r="F831" s="143" t="s">
        <v>92</v>
      </c>
    </row>
    <row r="832" spans="4:6" ht="14.5" x14ac:dyDescent="0.35">
      <c r="D832" s="51" t="s">
        <v>195</v>
      </c>
      <c r="E832" s="143" t="s">
        <v>96</v>
      </c>
      <c r="F832" s="143" t="s">
        <v>95</v>
      </c>
    </row>
    <row r="833" spans="4:6" ht="14.5" x14ac:dyDescent="0.35">
      <c r="D833" s="51" t="s">
        <v>195</v>
      </c>
      <c r="E833" s="143" t="s">
        <v>97</v>
      </c>
      <c r="F833" s="143" t="s">
        <v>96</v>
      </c>
    </row>
    <row r="834" spans="4:6" ht="14.5" x14ac:dyDescent="0.35">
      <c r="D834" s="51" t="s">
        <v>195</v>
      </c>
      <c r="E834" s="143" t="s">
        <v>93</v>
      </c>
      <c r="F834" s="143" t="s">
        <v>99</v>
      </c>
    </row>
    <row r="835" spans="4:6" ht="14.5" x14ac:dyDescent="0.35">
      <c r="D835" s="51" t="s">
        <v>195</v>
      </c>
      <c r="E835" s="143" t="s">
        <v>94</v>
      </c>
      <c r="F835" s="143" t="s">
        <v>92</v>
      </c>
    </row>
    <row r="836" spans="4:6" ht="14.5" x14ac:dyDescent="0.35">
      <c r="D836" s="51" t="s">
        <v>195</v>
      </c>
      <c r="E836" s="143" t="s">
        <v>98</v>
      </c>
      <c r="F836" s="143" t="s">
        <v>100</v>
      </c>
    </row>
    <row r="837" spans="4:6" ht="14.5" x14ac:dyDescent="0.35">
      <c r="D837" s="51" t="s">
        <v>195</v>
      </c>
      <c r="E837" s="143" t="s">
        <v>95</v>
      </c>
      <c r="F837" s="143" t="s">
        <v>101</v>
      </c>
    </row>
    <row r="838" spans="4:6" ht="14.5" x14ac:dyDescent="0.35">
      <c r="D838" s="51" t="s">
        <v>195</v>
      </c>
      <c r="E838" s="143" t="s">
        <v>150</v>
      </c>
      <c r="F838" s="143" t="s">
        <v>151</v>
      </c>
    </row>
    <row r="839" spans="4:6" ht="14.5" x14ac:dyDescent="0.35">
      <c r="D839" s="51" t="s">
        <v>195</v>
      </c>
      <c r="E839" s="143" t="s">
        <v>101</v>
      </c>
      <c r="F839" s="143" t="s">
        <v>150</v>
      </c>
    </row>
    <row r="840" spans="4:6" ht="14.5" x14ac:dyDescent="0.35">
      <c r="D840" s="51" t="s">
        <v>195</v>
      </c>
      <c r="E840" s="143" t="s">
        <v>95</v>
      </c>
      <c r="F840" s="143" t="s">
        <v>100</v>
      </c>
    </row>
    <row r="841" spans="4:6" ht="14.5" x14ac:dyDescent="0.35">
      <c r="D841" s="51" t="s">
        <v>195</v>
      </c>
      <c r="E841" s="143" t="s">
        <v>97</v>
      </c>
      <c r="F841" s="143" t="s">
        <v>151</v>
      </c>
    </row>
    <row r="842" spans="4:6" ht="14.5" x14ac:dyDescent="0.35">
      <c r="D842" s="51" t="s">
        <v>195</v>
      </c>
      <c r="E842" s="143" t="s">
        <v>99</v>
      </c>
      <c r="F842" s="143" t="s">
        <v>94</v>
      </c>
    </row>
    <row r="843" spans="4:6" ht="14.5" x14ac:dyDescent="0.35">
      <c r="D843" s="51" t="s">
        <v>195</v>
      </c>
      <c r="E843" s="143" t="s">
        <v>98</v>
      </c>
      <c r="F843" s="143" t="s">
        <v>92</v>
      </c>
    </row>
    <row r="844" spans="4:6" ht="14.5" x14ac:dyDescent="0.35">
      <c r="D844" s="51" t="s">
        <v>195</v>
      </c>
      <c r="E844" s="143" t="s">
        <v>96</v>
      </c>
      <c r="F844" s="143" t="s">
        <v>93</v>
      </c>
    </row>
    <row r="845" spans="4:6" ht="14.5" x14ac:dyDescent="0.35">
      <c r="D845" s="51" t="s">
        <v>195</v>
      </c>
      <c r="E845" s="143" t="s">
        <v>93</v>
      </c>
      <c r="F845" s="143" t="s">
        <v>94</v>
      </c>
    </row>
    <row r="846" spans="4:6" ht="14.5" x14ac:dyDescent="0.35">
      <c r="D846" s="51" t="s">
        <v>195</v>
      </c>
      <c r="E846" s="143" t="s">
        <v>151</v>
      </c>
      <c r="F846" s="143" t="s">
        <v>96</v>
      </c>
    </row>
    <row r="847" spans="4:6" ht="14.5" x14ac:dyDescent="0.35">
      <c r="D847" s="51" t="s">
        <v>195</v>
      </c>
      <c r="E847" s="143" t="s">
        <v>100</v>
      </c>
      <c r="F847" s="143" t="s">
        <v>101</v>
      </c>
    </row>
    <row r="848" spans="4:6" ht="14.5" x14ac:dyDescent="0.35">
      <c r="D848" s="51" t="s">
        <v>195</v>
      </c>
      <c r="E848" s="143" t="s">
        <v>95</v>
      </c>
      <c r="F848" s="143" t="s">
        <v>98</v>
      </c>
    </row>
    <row r="849" spans="4:6" ht="14.5" x14ac:dyDescent="0.35">
      <c r="D849" s="51" t="s">
        <v>195</v>
      </c>
      <c r="E849" s="143" t="s">
        <v>97</v>
      </c>
      <c r="F849" s="143" t="s">
        <v>150</v>
      </c>
    </row>
    <row r="850" spans="4:6" ht="14.5" x14ac:dyDescent="0.35">
      <c r="D850" s="51" t="s">
        <v>195</v>
      </c>
      <c r="E850" s="143" t="s">
        <v>92</v>
      </c>
      <c r="F850" s="143" t="s">
        <v>99</v>
      </c>
    </row>
    <row r="851" spans="4:6" ht="14.5" x14ac:dyDescent="0.35">
      <c r="D851" s="51" t="s">
        <v>195</v>
      </c>
      <c r="E851" s="143" t="s">
        <v>99</v>
      </c>
      <c r="F851" s="143" t="s">
        <v>98</v>
      </c>
    </row>
    <row r="852" spans="4:6" ht="14.5" x14ac:dyDescent="0.35">
      <c r="D852" s="51" t="s">
        <v>195</v>
      </c>
      <c r="E852" s="143" t="s">
        <v>94</v>
      </c>
      <c r="F852" s="143" t="s">
        <v>97</v>
      </c>
    </row>
    <row r="853" spans="4:6" ht="14.5" x14ac:dyDescent="0.35">
      <c r="D853" s="51" t="s">
        <v>195</v>
      </c>
      <c r="E853" s="143" t="s">
        <v>92</v>
      </c>
      <c r="F853" s="143" t="s">
        <v>93</v>
      </c>
    </row>
    <row r="854" spans="4:6" ht="14.5" x14ac:dyDescent="0.35">
      <c r="D854" s="51" t="s">
        <v>195</v>
      </c>
      <c r="E854" s="143" t="s">
        <v>96</v>
      </c>
      <c r="F854" s="143" t="s">
        <v>101</v>
      </c>
    </row>
    <row r="855" spans="4:6" ht="14.5" x14ac:dyDescent="0.35">
      <c r="D855" s="51" t="s">
        <v>195</v>
      </c>
      <c r="E855" s="143" t="s">
        <v>151</v>
      </c>
      <c r="F855" s="143" t="s">
        <v>95</v>
      </c>
    </row>
    <row r="856" spans="4:6" ht="14.5" x14ac:dyDescent="0.35">
      <c r="D856" s="51" t="s">
        <v>195</v>
      </c>
      <c r="E856" s="143" t="s">
        <v>100</v>
      </c>
      <c r="F856" s="143" t="s">
        <v>150</v>
      </c>
    </row>
    <row r="857" spans="4:6" ht="14.5" x14ac:dyDescent="0.35">
      <c r="D857" s="51" t="s">
        <v>195</v>
      </c>
      <c r="E857" s="143" t="s">
        <v>101</v>
      </c>
      <c r="F857" s="143" t="s">
        <v>151</v>
      </c>
    </row>
    <row r="858" spans="4:6" ht="14.5" x14ac:dyDescent="0.35">
      <c r="D858" s="51" t="s">
        <v>195</v>
      </c>
      <c r="E858" s="143" t="s">
        <v>97</v>
      </c>
      <c r="F858" s="143" t="s">
        <v>93</v>
      </c>
    </row>
    <row r="859" spans="4:6" ht="14.5" x14ac:dyDescent="0.35">
      <c r="D859" s="51" t="s">
        <v>195</v>
      </c>
      <c r="E859" s="143" t="s">
        <v>100</v>
      </c>
      <c r="F859" s="143" t="s">
        <v>92</v>
      </c>
    </row>
    <row r="860" spans="4:6" ht="14.5" x14ac:dyDescent="0.35">
      <c r="D860" s="51" t="s">
        <v>195</v>
      </c>
      <c r="E860" s="143" t="s">
        <v>95</v>
      </c>
      <c r="F860" s="143" t="s">
        <v>150</v>
      </c>
    </row>
    <row r="861" spans="4:6" ht="14.5" x14ac:dyDescent="0.35">
      <c r="D861" s="51" t="s">
        <v>195</v>
      </c>
      <c r="E861" s="143" t="s">
        <v>96</v>
      </c>
      <c r="F861" s="143" t="s">
        <v>99</v>
      </c>
    </row>
    <row r="862" spans="4:6" ht="14.5" x14ac:dyDescent="0.35">
      <c r="D862" s="51" t="s">
        <v>195</v>
      </c>
      <c r="E862" s="143" t="s">
        <v>98</v>
      </c>
      <c r="F862" s="143" t="s">
        <v>94</v>
      </c>
    </row>
    <row r="863" spans="4:6" ht="14.5" x14ac:dyDescent="0.35">
      <c r="D863" s="51" t="s">
        <v>195</v>
      </c>
      <c r="E863" s="143" t="s">
        <v>151</v>
      </c>
      <c r="F863" s="143" t="s">
        <v>93</v>
      </c>
    </row>
    <row r="864" spans="4:6" ht="14.5" x14ac:dyDescent="0.35">
      <c r="D864" s="51" t="s">
        <v>195</v>
      </c>
      <c r="E864" s="143" t="s">
        <v>99</v>
      </c>
      <c r="F864" s="143" t="s">
        <v>95</v>
      </c>
    </row>
    <row r="865" spans="4:6" ht="14.5" x14ac:dyDescent="0.35">
      <c r="D865" s="51" t="s">
        <v>195</v>
      </c>
      <c r="E865" s="143" t="s">
        <v>96</v>
      </c>
      <c r="F865" s="143" t="s">
        <v>98</v>
      </c>
    </row>
    <row r="866" spans="4:6" ht="14.5" x14ac:dyDescent="0.35">
      <c r="D866" s="51" t="s">
        <v>195</v>
      </c>
      <c r="E866" s="143" t="s">
        <v>150</v>
      </c>
      <c r="F866" s="143" t="s">
        <v>92</v>
      </c>
    </row>
    <row r="867" spans="4:6" ht="14.5" x14ac:dyDescent="0.35">
      <c r="D867" s="51" t="s">
        <v>195</v>
      </c>
      <c r="E867" s="143" t="s">
        <v>100</v>
      </c>
      <c r="F867" s="143" t="s">
        <v>94</v>
      </c>
    </row>
    <row r="868" spans="4:6" ht="14.5" x14ac:dyDescent="0.35">
      <c r="D868" s="51" t="s">
        <v>195</v>
      </c>
      <c r="E868" s="143" t="s">
        <v>101</v>
      </c>
      <c r="F868" s="143" t="s">
        <v>97</v>
      </c>
    </row>
    <row r="869" spans="4:6" ht="14.5" x14ac:dyDescent="0.35">
      <c r="D869" s="51" t="s">
        <v>195</v>
      </c>
      <c r="E869" s="143" t="s">
        <v>96</v>
      </c>
      <c r="F869" s="143" t="s">
        <v>100</v>
      </c>
    </row>
    <row r="870" spans="4:6" ht="14.5" x14ac:dyDescent="0.35">
      <c r="D870" s="51" t="s">
        <v>195</v>
      </c>
      <c r="E870" s="143" t="s">
        <v>92</v>
      </c>
      <c r="F870" s="143" t="s">
        <v>101</v>
      </c>
    </row>
    <row r="871" spans="4:6" ht="14.5" x14ac:dyDescent="0.35">
      <c r="D871" s="51" t="s">
        <v>195</v>
      </c>
      <c r="E871" s="143" t="s">
        <v>99</v>
      </c>
      <c r="F871" s="143" t="s">
        <v>97</v>
      </c>
    </row>
    <row r="872" spans="4:6" ht="14.5" x14ac:dyDescent="0.35">
      <c r="D872" s="51" t="s">
        <v>195</v>
      </c>
      <c r="E872" s="143" t="s">
        <v>94</v>
      </c>
      <c r="F872" s="143" t="s">
        <v>95</v>
      </c>
    </row>
    <row r="873" spans="4:6" ht="14.5" x14ac:dyDescent="0.35">
      <c r="D873" s="51" t="s">
        <v>195</v>
      </c>
      <c r="E873" s="143" t="s">
        <v>150</v>
      </c>
      <c r="F873" s="143" t="s">
        <v>93</v>
      </c>
    </row>
    <row r="874" spans="4:6" ht="14.5" x14ac:dyDescent="0.35">
      <c r="D874" s="51" t="s">
        <v>195</v>
      </c>
      <c r="E874" s="143" t="s">
        <v>151</v>
      </c>
      <c r="F874" s="143" t="s">
        <v>98</v>
      </c>
    </row>
    <row r="875" spans="4:6" ht="14.5" x14ac:dyDescent="0.35">
      <c r="D875" s="51" t="s">
        <v>195</v>
      </c>
      <c r="E875" s="143" t="s">
        <v>95</v>
      </c>
      <c r="F875" s="143" t="s">
        <v>97</v>
      </c>
    </row>
    <row r="876" spans="4:6" ht="14.5" x14ac:dyDescent="0.35">
      <c r="D876" s="51" t="s">
        <v>195</v>
      </c>
      <c r="E876" s="143" t="s">
        <v>98</v>
      </c>
      <c r="F876" s="143" t="s">
        <v>150</v>
      </c>
    </row>
    <row r="877" spans="4:6" ht="14.5" x14ac:dyDescent="0.35">
      <c r="D877" s="51" t="s">
        <v>195</v>
      </c>
      <c r="E877" s="143" t="s">
        <v>93</v>
      </c>
      <c r="F877" s="143" t="s">
        <v>101</v>
      </c>
    </row>
    <row r="878" spans="4:6" ht="14.5" x14ac:dyDescent="0.35">
      <c r="D878" s="51" t="s">
        <v>195</v>
      </c>
      <c r="E878" s="143" t="s">
        <v>92</v>
      </c>
      <c r="F878" s="143" t="s">
        <v>151</v>
      </c>
    </row>
    <row r="879" spans="4:6" ht="14.5" x14ac:dyDescent="0.35">
      <c r="D879" s="51" t="s">
        <v>195</v>
      </c>
      <c r="E879" s="143" t="s">
        <v>94</v>
      </c>
      <c r="F879" s="143" t="s">
        <v>96</v>
      </c>
    </row>
    <row r="880" spans="4:6" ht="14.5" x14ac:dyDescent="0.35">
      <c r="D880" s="51" t="s">
        <v>195</v>
      </c>
      <c r="E880" s="143" t="s">
        <v>99</v>
      </c>
      <c r="F880" s="143" t="s">
        <v>100</v>
      </c>
    </row>
    <row r="881" spans="4:6" ht="14.5" x14ac:dyDescent="0.35">
      <c r="D881" s="51" t="s">
        <v>195</v>
      </c>
      <c r="E881" s="143" t="s">
        <v>150</v>
      </c>
      <c r="F881" s="143" t="s">
        <v>99</v>
      </c>
    </row>
    <row r="882" spans="4:6" ht="14.5" x14ac:dyDescent="0.35">
      <c r="D882" s="51" t="s">
        <v>195</v>
      </c>
      <c r="E882" s="143" t="s">
        <v>96</v>
      </c>
      <c r="F882" s="143" t="s">
        <v>92</v>
      </c>
    </row>
    <row r="883" spans="4:6" ht="14.5" x14ac:dyDescent="0.35">
      <c r="D883" s="51" t="s">
        <v>195</v>
      </c>
      <c r="E883" s="143" t="s">
        <v>151</v>
      </c>
      <c r="F883" s="143" t="s">
        <v>94</v>
      </c>
    </row>
    <row r="884" spans="4:6" ht="14.5" x14ac:dyDescent="0.35">
      <c r="D884" s="51" t="s">
        <v>195</v>
      </c>
      <c r="E884" s="143" t="s">
        <v>100</v>
      </c>
      <c r="F884" s="143" t="s">
        <v>97</v>
      </c>
    </row>
    <row r="885" spans="4:6" ht="14.5" x14ac:dyDescent="0.35">
      <c r="D885" s="51" t="s">
        <v>195</v>
      </c>
      <c r="E885" s="143" t="s">
        <v>101</v>
      </c>
      <c r="F885" s="143" t="s">
        <v>98</v>
      </c>
    </row>
    <row r="886" spans="4:6" ht="14.5" x14ac:dyDescent="0.35">
      <c r="D886" s="51" t="s">
        <v>195</v>
      </c>
      <c r="E886" s="143" t="s">
        <v>93</v>
      </c>
      <c r="F886" s="143" t="s">
        <v>95</v>
      </c>
    </row>
    <row r="887" spans="4:6" ht="14.5" x14ac:dyDescent="0.35">
      <c r="D887" s="51" t="s">
        <v>195</v>
      </c>
      <c r="E887" s="143" t="s">
        <v>150</v>
      </c>
      <c r="F887" s="143" t="s">
        <v>96</v>
      </c>
    </row>
    <row r="888" spans="4:6" ht="14.5" x14ac:dyDescent="0.35">
      <c r="D888" s="51" t="s">
        <v>195</v>
      </c>
      <c r="E888" s="143" t="s">
        <v>97</v>
      </c>
      <c r="F888" s="143" t="s">
        <v>98</v>
      </c>
    </row>
    <row r="889" spans="4:6" ht="14.5" x14ac:dyDescent="0.35">
      <c r="D889" s="51" t="s">
        <v>195</v>
      </c>
      <c r="E889" s="143" t="s">
        <v>92</v>
      </c>
      <c r="F889" s="143" t="s">
        <v>95</v>
      </c>
    </row>
    <row r="890" spans="4:6" ht="14.5" x14ac:dyDescent="0.35">
      <c r="D890" s="51" t="s">
        <v>195</v>
      </c>
      <c r="E890" s="143" t="s">
        <v>151</v>
      </c>
      <c r="F890" s="143" t="s">
        <v>99</v>
      </c>
    </row>
    <row r="891" spans="4:6" ht="14.5" x14ac:dyDescent="0.35">
      <c r="D891" s="51" t="s">
        <v>195</v>
      </c>
      <c r="E891" s="143" t="s">
        <v>93</v>
      </c>
      <c r="F891" s="143" t="s">
        <v>100</v>
      </c>
    </row>
    <row r="892" spans="4:6" ht="14.5" x14ac:dyDescent="0.35">
      <c r="D892" s="51" t="s">
        <v>195</v>
      </c>
      <c r="E892" s="143" t="s">
        <v>94</v>
      </c>
      <c r="F892" s="143" t="s">
        <v>101</v>
      </c>
    </row>
    <row r="893" spans="4:6" ht="14.5" x14ac:dyDescent="0.35">
      <c r="D893" s="51" t="s">
        <v>195</v>
      </c>
      <c r="E893" s="143" t="s">
        <v>100</v>
      </c>
      <c r="F893" s="143" t="s">
        <v>151</v>
      </c>
    </row>
    <row r="894" spans="4:6" ht="14.5" x14ac:dyDescent="0.35">
      <c r="D894" s="51" t="s">
        <v>195</v>
      </c>
      <c r="E894" s="143" t="s">
        <v>150</v>
      </c>
      <c r="F894" s="143" t="s">
        <v>94</v>
      </c>
    </row>
    <row r="895" spans="4:6" ht="14.5" x14ac:dyDescent="0.35">
      <c r="D895" s="51" t="s">
        <v>195</v>
      </c>
      <c r="E895" s="143" t="s">
        <v>101</v>
      </c>
      <c r="F895" s="143" t="s">
        <v>99</v>
      </c>
    </row>
    <row r="896" spans="4:6" ht="14.5" x14ac:dyDescent="0.35">
      <c r="D896" s="51" t="s">
        <v>195</v>
      </c>
      <c r="E896" s="143" t="s">
        <v>93</v>
      </c>
      <c r="F896" s="143" t="s">
        <v>98</v>
      </c>
    </row>
    <row r="897" spans="4:6" ht="14.5" x14ac:dyDescent="0.35">
      <c r="D897" s="51" t="s">
        <v>195</v>
      </c>
      <c r="E897" s="143" t="s">
        <v>92</v>
      </c>
      <c r="F897" s="143" t="s">
        <v>97</v>
      </c>
    </row>
    <row r="898" spans="4:6" ht="14.5" x14ac:dyDescent="0.35">
      <c r="D898" s="51" t="s">
        <v>195</v>
      </c>
      <c r="E898" s="143" t="s">
        <v>95</v>
      </c>
      <c r="F898" s="143" t="s">
        <v>96</v>
      </c>
    </row>
  </sheetData>
  <autoFilter ref="A3:H898" xr:uid="{00000000-0009-0000-0000-000006000000}"/>
  <sortState xmlns:xlrd2="http://schemas.microsoft.com/office/spreadsheetml/2017/richdata2" ref="A4:J807">
    <sortCondition ref="D4:D807"/>
  </sortState>
  <customSheetViews>
    <customSheetView guid="{7C5E7431-A90F-4AC4-9A07-BA1041730F4D}" showAutoFilter="1">
      <selection activeCell="D10" sqref="D10"/>
      <pageMargins left="0.75" right="0.75" top="1" bottom="1" header="0.5" footer="0.5"/>
      <pageSetup orientation="portrait" r:id="rId1"/>
      <headerFooter alignWithMargins="0"/>
      <autoFilter ref="A3:H898" xr:uid="{646F33F1-371E-4F1D-81CA-0B83C5C6ECA2}"/>
    </customSheetView>
  </customSheetViews>
  <mergeCells count="1">
    <mergeCell ref="B1:H1"/>
  </mergeCells>
  <conditionalFormatting sqref="H4:H686">
    <cfRule type="cellIs" dxfId="0" priority="1" stopIfTrue="1" operator="notEqual">
      <formula>0.416666666666667</formula>
    </cfRule>
  </conditionalFormatting>
  <pageMargins left="0.75" right="0.75" top="1" bottom="1" header="0.5" footer="0.5"/>
  <pageSetup orientation="portrait" r:id="rId2"/>
  <headerFooter alignWithMargins="0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published="0" codeName="Sheet15">
    <tabColor rgb="FFCC99FF"/>
  </sheetPr>
  <dimension ref="A1:AH871"/>
  <sheetViews>
    <sheetView zoomScale="90" zoomScaleNormal="90" workbookViewId="0">
      <selection activeCell="M304" sqref="M304"/>
    </sheetView>
  </sheetViews>
  <sheetFormatPr defaultColWidth="9.1796875" defaultRowHeight="12.5" x14ac:dyDescent="0.25"/>
  <cols>
    <col min="1" max="1" width="2.26953125" style="1" customWidth="1"/>
    <col min="2" max="2" width="11.26953125" style="1" customWidth="1"/>
    <col min="3" max="3" width="12.54296875" style="1" customWidth="1"/>
    <col min="4" max="4" width="13" style="1" customWidth="1"/>
    <col min="5" max="6" width="28.1796875" style="1" customWidth="1"/>
    <col min="7" max="7" width="7.26953125" style="1" customWidth="1"/>
    <col min="8" max="8" width="13.453125" style="1" customWidth="1"/>
    <col min="9" max="9" width="43.81640625" style="16" customWidth="1"/>
    <col min="10" max="10" width="51.1796875" style="1" customWidth="1"/>
    <col min="11" max="12" width="22.54296875" style="1" customWidth="1"/>
    <col min="13" max="13" width="22.7265625" style="1" customWidth="1"/>
    <col min="14" max="14" width="16.81640625" style="1" customWidth="1"/>
    <col min="15" max="15" width="9.1796875" style="1" customWidth="1"/>
    <col min="16" max="16" width="22.453125" style="1" customWidth="1"/>
    <col min="17" max="17" width="28.81640625" style="1" customWidth="1"/>
    <col min="18" max="18" width="33.1796875" style="1" customWidth="1"/>
    <col min="19" max="20" width="9.1796875" style="1" customWidth="1"/>
    <col min="21" max="21" width="47.7265625" style="1" customWidth="1"/>
    <col min="22" max="22" width="9.1796875" style="1" customWidth="1"/>
    <col min="23" max="23" width="8.7265625" style="1" customWidth="1"/>
    <col min="24" max="24" width="37.54296875" style="1" customWidth="1"/>
    <col min="25" max="25" width="9.1796875" style="1" customWidth="1"/>
    <col min="26" max="27" width="28.81640625" style="1" customWidth="1"/>
    <col min="28" max="28" width="33.1796875" style="1" customWidth="1"/>
    <col min="29" max="29" width="9.1796875" style="1" customWidth="1"/>
    <col min="30" max="30" width="29.81640625" style="1" customWidth="1"/>
    <col min="31" max="31" width="11.7265625" style="1" customWidth="1"/>
    <col min="32" max="16384" width="9.1796875" style="1"/>
  </cols>
  <sheetData>
    <row r="1" spans="1:34" ht="51" customHeight="1" x14ac:dyDescent="0.4">
      <c r="A1" s="115" t="str">
        <f>IF('MASTER  10 Teams'!A1&lt;&gt;"",'MASTER  10 Teams'!A1,"")</f>
        <v/>
      </c>
      <c r="B1" s="918" t="s">
        <v>208</v>
      </c>
      <c r="C1" s="919"/>
      <c r="D1" s="919"/>
      <c r="E1" s="919"/>
      <c r="F1" s="919"/>
      <c r="G1" s="919"/>
      <c r="H1" s="919"/>
      <c r="I1" s="919"/>
      <c r="J1" s="919"/>
      <c r="K1" s="16"/>
      <c r="M1" s="15"/>
      <c r="N1" s="15"/>
      <c r="P1" s="16"/>
      <c r="Q1" s="17"/>
      <c r="R1" s="17"/>
      <c r="T1" s="18"/>
      <c r="U1" s="19"/>
      <c r="V1" s="6"/>
      <c r="W1" s="16"/>
      <c r="X1" s="16"/>
      <c r="Z1" s="16"/>
      <c r="AA1" s="17"/>
      <c r="AB1" s="17"/>
      <c r="AD1" s="913"/>
      <c r="AE1" s="913"/>
    </row>
    <row r="2" spans="1:34" ht="11.25" customHeight="1" x14ac:dyDescent="0.4">
      <c r="A2" s="115" t="str">
        <f>IF('MASTER  10 Teams'!A2&lt;&gt;"",'MASTER  10 Teams'!A2,"")</f>
        <v/>
      </c>
      <c r="B2" s="922"/>
      <c r="C2" s="918"/>
      <c r="D2" s="918"/>
      <c r="E2" s="918"/>
      <c r="F2" s="918"/>
      <c r="G2" s="918"/>
      <c r="H2" s="918"/>
      <c r="I2" s="918"/>
      <c r="J2" s="918"/>
      <c r="K2" s="16"/>
      <c r="M2" s="15"/>
      <c r="N2" s="15"/>
      <c r="P2" s="16"/>
      <c r="Q2" s="17"/>
      <c r="R2" s="17"/>
      <c r="T2" s="18"/>
      <c r="U2" s="19"/>
      <c r="V2" s="6"/>
      <c r="W2" s="16"/>
      <c r="X2" s="16"/>
      <c r="Z2" s="16"/>
      <c r="AA2" s="16"/>
      <c r="AB2" s="16"/>
    </row>
    <row r="3" spans="1:34" ht="14.5" thickBot="1" x14ac:dyDescent="0.35">
      <c r="A3" s="78">
        <f>IF('MASTER  10 Teams'!A3&lt;&gt;"",'MASTER  10 Teams'!A3,"")</f>
        <v>1</v>
      </c>
      <c r="B3" s="79" t="str">
        <f>IF('MASTER  10 Teams'!B3&lt;&gt;"",'MASTER  10 Teams'!B3,"")</f>
        <v>Game #</v>
      </c>
      <c r="C3" s="80" t="str">
        <f>IF('MASTER  10 Teams'!C3&lt;&gt;"",'MASTER  10 Teams'!C3,"")</f>
        <v>Date</v>
      </c>
      <c r="D3" s="80" t="str">
        <f>IF('MASTER  10 Teams'!D3&lt;&gt;"",'MASTER  10 Teams'!D3,"")</f>
        <v>Division</v>
      </c>
      <c r="E3" s="80" t="str">
        <f>IF('MASTER  10 Teams'!E3&lt;&gt;"",'MASTER  10 Teams'!E3,"")</f>
        <v>Home Team</v>
      </c>
      <c r="F3" s="80" t="str">
        <f>IF('MASTER  10 Teams'!F3&lt;&gt;"",'MASTER  10 Teams'!F3,"")</f>
        <v>Away Team</v>
      </c>
      <c r="G3" s="80" t="str">
        <f>IF('MASTER  10 Teams'!G3&lt;&gt;"",'MASTER  10 Teams'!G3,"")</f>
        <v>Score</v>
      </c>
      <c r="H3" s="81" t="str">
        <f>IF('MASTER  10 Teams'!H3&lt;&gt;"",'MASTER  10 Teams'!H3,"")</f>
        <v>Time</v>
      </c>
      <c r="I3" s="80" t="str">
        <f>IF('MASTER  10 Teams'!I3&lt;&gt;"",'MASTER  10 Teams'!I3,"")</f>
        <v>Venue</v>
      </c>
      <c r="J3" s="82" t="str">
        <f>IF('MASTER  10 Teams'!J3&lt;&gt;"",'MASTER  10 Teams'!J3,"")</f>
        <v>Comments</v>
      </c>
      <c r="K3" s="80" t="str">
        <f>IF('MASTER  10 Teams'!E3&lt;&gt;"",'MASTER  10 Teams'!E3,"")</f>
        <v>Home Team</v>
      </c>
      <c r="L3" s="80" t="str">
        <f>IF('MASTER  10 Teams'!F3&lt;&gt;"",'MASTER  10 Teams'!F3,"")</f>
        <v>Away Team</v>
      </c>
      <c r="M3" s="80" t="str">
        <f>IF('MASTER  10 Teams'!M3&lt;&gt;"",'MASTER  10 Teams'!M3,"")</f>
        <v>home changes</v>
      </c>
    </row>
    <row r="4" spans="1:34" ht="15.5" thickTop="1" thickBot="1" x14ac:dyDescent="0.4">
      <c r="A4" s="115">
        <f>IF('MASTER  10 Teams'!A4&lt;&gt;"",'MASTER  10 Teams'!A4,"")</f>
        <v>1</v>
      </c>
      <c r="B4" s="115" t="str">
        <f>IF('MASTER  10 Teams'!B4&lt;&gt;"",'MASTER  10 Teams'!B4,"")</f>
        <v/>
      </c>
      <c r="C4" s="95">
        <f>IF('MASTER  10 Teams'!C4&lt;&gt;"",'MASTER  10 Teams'!C4,"")</f>
        <v>42827</v>
      </c>
      <c r="D4" s="34" t="str">
        <f>IF('MASTER  10 Teams'!D4&lt;&gt;"",'MASTER  10 Teams'!D4,"")</f>
        <v>O40-1</v>
      </c>
      <c r="E4" s="23" t="str">
        <f>VLOOKUP(K4,'Ref asgn teams'!$A$2:$B$99,2)</f>
        <v>Wilton Ancient Warriors FC</v>
      </c>
      <c r="F4" s="23" t="str">
        <f>VLOOKUP(L4,'Ref asgn teams'!$A$2:$B$99,2)</f>
        <v>Norwalk Mariners</v>
      </c>
      <c r="G4" s="71" t="str">
        <f>IF('MASTER  10 Teams'!G4&lt;&gt;"",'MASTER  10 Teams'!G4,"")</f>
        <v/>
      </c>
      <c r="H4" s="94">
        <f>IF('MASTER  10 Teams'!H4&lt;&gt;"",'MASTER  10 Teams'!H4,"")</f>
        <v>0.33333333333333331</v>
      </c>
      <c r="I4" s="24" t="str">
        <f>VLOOKUP(M4,Venues!$A$2:$E$139,5,FALSE)</f>
        <v>Lilly Field, Wilton</v>
      </c>
      <c r="J4" s="73" t="str">
        <f>IF('MASTER  10 Teams'!J4&lt;&gt;"",'MASTER  10 Teams'!J4,"")</f>
        <v>Played ahead from 4/9</v>
      </c>
      <c r="K4" s="23" t="str">
        <f>IF('MASTER  10 Teams'!E4&lt;&gt;"",'MASTER  10 Teams'!E4,"")</f>
        <v xml:space="preserve">WILTON WARRIORS </v>
      </c>
      <c r="L4" s="23" t="str">
        <f>IF('MASTER  10 Teams'!F4&lt;&gt;"",'MASTER  10 Teams'!F4,"")</f>
        <v>NORWALK MARINERS</v>
      </c>
      <c r="M4" s="5" t="str">
        <f>IF('MASTER  10 Teams'!I4&lt;&gt;"",'MASTER  10 Teams'!I4,"")</f>
        <v>Lilly Field, Wilton</v>
      </c>
      <c r="N4" s="5"/>
      <c r="AF4" s="1" t="s">
        <v>0</v>
      </c>
      <c r="AH4" s="16"/>
    </row>
    <row r="5" spans="1:34" ht="15.5" thickTop="1" thickBot="1" x14ac:dyDescent="0.4">
      <c r="A5" s="115">
        <f>IF('MASTER  10 Teams'!A5&lt;&gt;"",'MASTER  10 Teams'!A5,"")</f>
        <v>2</v>
      </c>
      <c r="B5" s="115" t="str">
        <f>IF('MASTER  10 Teams'!B5&lt;&gt;"",'MASTER  10 Teams'!B5,"")</f>
        <v/>
      </c>
      <c r="C5" s="95" t="str">
        <f>IF('MASTER  10 Teams'!C5&lt;&gt;"",'MASTER  10 Teams'!C5,"")</f>
        <v/>
      </c>
      <c r="D5" s="26" t="str">
        <f>IF('MASTER  10 Teams'!D5&lt;&gt;"",'MASTER  10 Teams'!D5,"")</f>
        <v xml:space="preserve"> </v>
      </c>
      <c r="E5" s="23" t="e">
        <f>VLOOKUP(K5,'Ref asgn teams'!$A$2:$B$99,2)</f>
        <v>#N/A</v>
      </c>
      <c r="F5" s="23" t="e">
        <f>VLOOKUP(L5,'Ref asgn teams'!$A$2:$B$99,2)</f>
        <v>#N/A</v>
      </c>
      <c r="G5" s="91"/>
      <c r="H5" s="94" t="str">
        <f>IF('MASTER  10 Teams'!H5&lt;&gt;"",'MASTER  10 Teams'!H5,"")</f>
        <v/>
      </c>
      <c r="I5" s="24" t="e">
        <f>VLOOKUP(M5,Venues!$A$2:$E$139,5,FALSE)</f>
        <v>#N/A</v>
      </c>
      <c r="J5" s="73" t="str">
        <f>IF('MASTER  10 Teams'!J5&lt;&gt;"",'MASTER  10 Teams'!J5,"")</f>
        <v/>
      </c>
      <c r="K5" s="23" t="str">
        <f>IF('MASTER  10 Teams'!E5&lt;&gt;"",'MASTER  10 Teams'!E5,"")</f>
        <v/>
      </c>
      <c r="L5" s="23" t="str">
        <f>IF('MASTER  10 Teams'!F5&lt;&gt;"",'MASTER  10 Teams'!F5,"")</f>
        <v/>
      </c>
      <c r="M5" s="5" t="str">
        <f>IF('MASTER  10 Teams'!I5&lt;&gt;"",'MASTER  10 Teams'!I5,"")</f>
        <v/>
      </c>
      <c r="N5" s="5"/>
      <c r="AH5" s="16"/>
    </row>
    <row r="6" spans="1:34" ht="12.75" customHeight="1" thickTop="1" thickBot="1" x14ac:dyDescent="0.4">
      <c r="A6" s="115">
        <f>IF('MASTER  10 Teams'!A6&lt;&gt;"",'MASTER  10 Teams'!A6,"")</f>
        <v>3</v>
      </c>
      <c r="B6" s="115">
        <f>IF('MASTER  10 Teams'!B6&lt;&gt;"",'MASTER  10 Teams'!B6,"")</f>
        <v>1</v>
      </c>
      <c r="C6" s="95">
        <f>IF('MASTER  10 Teams'!C6&lt;&gt;"",'MASTER  10 Teams'!C6,"")</f>
        <v>42834</v>
      </c>
      <c r="D6" s="32" t="str">
        <f>IF('MASTER  10 Teams'!D6&lt;&gt;"",'MASTER  10 Teams'!D6,"")</f>
        <v>O30-1</v>
      </c>
      <c r="E6" s="23" t="str">
        <f>VLOOKUP(K6,'Ref asgn teams'!$A$2:$B$99,2)</f>
        <v>Newington Portuguese 30</v>
      </c>
      <c r="F6" s="23" t="str">
        <f>VLOOKUP(L6,'Ref asgn teams'!$A$2:$B$99,2)</f>
        <v>ECUACHAMOS FC</v>
      </c>
      <c r="G6" s="71"/>
      <c r="H6" s="94">
        <f>IF('MASTER  10 Teams'!H6&lt;&gt;"",'MASTER  10 Teams'!H6,"")</f>
        <v>0.33333333333333331</v>
      </c>
      <c r="I6" s="24" t="str">
        <f>VLOOKUP(M6,Venues!$A$2:$E$139,5,FALSE)</f>
        <v>Martin Kellogg, Newington</v>
      </c>
      <c r="J6" s="73" t="str">
        <f>IF('MASTER  10 Teams'!J6&lt;&gt;"",'MASTER  10 Teams'!J6,"")</f>
        <v/>
      </c>
      <c r="K6" s="23" t="str">
        <f>IF('MASTER  10 Teams'!E6&lt;&gt;"",'MASTER  10 Teams'!E6,"")</f>
        <v>NEWINGTON PORTUGUESE 30</v>
      </c>
      <c r="L6" s="23" t="str">
        <f>IF('MASTER  10 Teams'!F6&lt;&gt;"",'MASTER  10 Teams'!F6,"")</f>
        <v>ECUACHAMOS FC</v>
      </c>
      <c r="M6" s="5" t="str">
        <f>IF('MASTER  10 Teams'!I6&lt;&gt;"",'MASTER  10 Teams'!I6,"")</f>
        <v>Martin Kellogg, Newington</v>
      </c>
      <c r="N6" s="5"/>
      <c r="P6" s="20"/>
      <c r="Q6" s="7"/>
      <c r="R6" s="88"/>
      <c r="T6" s="4"/>
      <c r="U6" s="11"/>
      <c r="W6" s="4"/>
      <c r="X6" s="11"/>
      <c r="Z6" s="11"/>
      <c r="AA6" s="3"/>
      <c r="AB6" s="7"/>
      <c r="AD6" s="11"/>
      <c r="AE6" s="92"/>
    </row>
    <row r="7" spans="1:34" ht="12.75" customHeight="1" thickTop="1" thickBot="1" x14ac:dyDescent="0.4">
      <c r="A7" s="115">
        <f>IF('MASTER  10 Teams'!A7&lt;&gt;"",'MASTER  10 Teams'!A7,"")</f>
        <v>4</v>
      </c>
      <c r="B7" s="115">
        <f>IF('MASTER  10 Teams'!B7&lt;&gt;"",'MASTER  10 Teams'!B7,"")</f>
        <v>1</v>
      </c>
      <c r="C7" s="95">
        <f>IF('MASTER  10 Teams'!C7&lt;&gt;"",'MASTER  10 Teams'!C7,"")</f>
        <v>42834</v>
      </c>
      <c r="D7" s="32" t="str">
        <f>IF('MASTER  10 Teams'!D7&lt;&gt;"",'MASTER  10 Teams'!D7,"")</f>
        <v>O30-1</v>
      </c>
      <c r="E7" s="23" t="str">
        <f>VLOOKUP(K7,'Ref asgn teams'!$A$2:$B$99,2)</f>
        <v>FC Shelton</v>
      </c>
      <c r="F7" s="23" t="str">
        <f>VLOOKUP(L7,'Ref asgn teams'!$A$2:$B$99,2)</f>
        <v>Milford Tuesday</v>
      </c>
      <c r="G7" s="71"/>
      <c r="H7" s="94">
        <f>IF('MASTER  10 Teams'!H7&lt;&gt;"",'MASTER  10 Teams'!H7,"")</f>
        <v>0.33333333333333331</v>
      </c>
      <c r="I7" s="24" t="str">
        <f>VLOOKUP(M7,Venues!$A$2:$E$139,5,FALSE)</f>
        <v>Nike Site, Shelton</v>
      </c>
      <c r="J7" s="73" t="str">
        <f>IF('MASTER  10 Teams'!J7&lt;&gt;"",'MASTER  10 Teams'!J7,"")</f>
        <v xml:space="preserve"> </v>
      </c>
      <c r="K7" s="23" t="str">
        <f>IF('MASTER  10 Teams'!E7&lt;&gt;"",'MASTER  10 Teams'!E7,"")</f>
        <v>SHELTON FC</v>
      </c>
      <c r="L7" s="23" t="str">
        <f>IF('MASTER  10 Teams'!F7&lt;&gt;"",'MASTER  10 Teams'!F7,"")</f>
        <v>MILFORD TUESDAY</v>
      </c>
      <c r="M7" s="5" t="str">
        <f>IF('MASTER  10 Teams'!I7&lt;&gt;"",'MASTER  10 Teams'!I7,"")</f>
        <v>Nike Site, Shelton</v>
      </c>
      <c r="N7" s="5"/>
      <c r="P7" s="11"/>
      <c r="Q7" s="7"/>
      <c r="R7" s="7"/>
      <c r="T7" s="4"/>
      <c r="U7" s="13"/>
      <c r="W7" s="4"/>
      <c r="X7" s="11"/>
      <c r="Z7" s="10"/>
      <c r="AA7" s="3"/>
      <c r="AB7" s="7"/>
      <c r="AD7" s="10"/>
      <c r="AE7" s="92"/>
    </row>
    <row r="8" spans="1:34" ht="12.75" customHeight="1" thickTop="1" thickBot="1" x14ac:dyDescent="0.4">
      <c r="A8" s="115">
        <f>IF('MASTER  10 Teams'!A8&lt;&gt;"",'MASTER  10 Teams'!A8,"")</f>
        <v>5</v>
      </c>
      <c r="B8" s="115">
        <f>IF('MASTER  10 Teams'!B8&lt;&gt;"",'MASTER  10 Teams'!B8,"")</f>
        <v>1</v>
      </c>
      <c r="C8" s="95">
        <f>IF('MASTER  10 Teams'!C8&lt;&gt;"",'MASTER  10 Teams'!C8,"")</f>
        <v>42834</v>
      </c>
      <c r="D8" s="32" t="str">
        <f>IF('MASTER  10 Teams'!D8&lt;&gt;"",'MASTER  10 Teams'!D8,"")</f>
        <v>O30-1</v>
      </c>
      <c r="E8" s="23" t="str">
        <f>VLOOKUP(K8,'Ref asgn teams'!$A$2:$B$99,2)</f>
        <v>Cinton FC</v>
      </c>
      <c r="F8" s="23" t="str">
        <f>VLOOKUP(L8,'Ref asgn teams'!$A$2:$B$99,2)</f>
        <v>Danbury United 30</v>
      </c>
      <c r="G8" s="71"/>
      <c r="H8" s="94">
        <f>IF('MASTER  10 Teams'!H8&lt;&gt;"",'MASTER  10 Teams'!H8,"")</f>
        <v>0.41666666666666702</v>
      </c>
      <c r="I8" s="24" t="str">
        <f>VLOOKUP(M8,Venues!$A$2:$E$139,5,FALSE)</f>
        <v>Indian River Recreation Area, Clinton</v>
      </c>
      <c r="J8" s="73" t="str">
        <f>IF('MASTER  10 Teams'!J8&lt;&gt;"",'MASTER  10 Teams'!J8,"")</f>
        <v/>
      </c>
      <c r="K8" s="23" t="str">
        <f>IF('MASTER  10 Teams'!E8&lt;&gt;"",'MASTER  10 Teams'!E8,"")</f>
        <v>CLINTON FC</v>
      </c>
      <c r="L8" s="23" t="str">
        <f>IF('MASTER  10 Teams'!F8&lt;&gt;"",'MASTER  10 Teams'!F8,"")</f>
        <v>DANBURY UNITED 30</v>
      </c>
      <c r="M8" s="5" t="str">
        <f>IF('MASTER  10 Teams'!I8&lt;&gt;"",'MASTER  10 Teams'!I8,"")</f>
        <v>Indian River Sports Complex, Clinton</v>
      </c>
      <c r="N8" s="5"/>
      <c r="P8" s="11"/>
      <c r="Q8" s="7"/>
      <c r="R8" s="7"/>
      <c r="T8" s="4"/>
      <c r="U8" s="13"/>
      <c r="W8" s="4"/>
      <c r="X8" s="11"/>
      <c r="Z8" s="10"/>
      <c r="AA8" s="7"/>
      <c r="AB8" s="3"/>
      <c r="AD8" s="10"/>
      <c r="AE8" s="92"/>
    </row>
    <row r="9" spans="1:34" ht="12.75" customHeight="1" thickTop="1" thickBot="1" x14ac:dyDescent="0.4">
      <c r="A9" s="115">
        <f>IF('MASTER  10 Teams'!A9&lt;&gt;"",'MASTER  10 Teams'!A9,"")</f>
        <v>6</v>
      </c>
      <c r="B9" s="115">
        <f>IF('MASTER  10 Teams'!B9&lt;&gt;"",'MASTER  10 Teams'!B9,"")</f>
        <v>1</v>
      </c>
      <c r="C9" s="95">
        <f>IF('MASTER  10 Teams'!C9&lt;&gt;"",'MASTER  10 Teams'!C9,"")</f>
        <v>42834</v>
      </c>
      <c r="D9" s="32" t="str">
        <f>IF('MASTER  10 Teams'!D9&lt;&gt;"",'MASTER  10 Teams'!D9,"")</f>
        <v>O30-1</v>
      </c>
      <c r="E9" s="23" t="str">
        <f>VLOOKUP(K9,'Ref asgn teams'!$A$2:$B$99,2)</f>
        <v>Newtown Salty Dogs</v>
      </c>
      <c r="F9" s="23" t="str">
        <f>VLOOKUP(L9,'Ref asgn teams'!$A$2:$B$99,2)</f>
        <v>Greenwich Arsenal 30</v>
      </c>
      <c r="G9" s="71"/>
      <c r="H9" s="94">
        <f>IF('MASTER  10 Teams'!H9&lt;&gt;"",'MASTER  10 Teams'!H9,"")</f>
        <v>0.41666666666666702</v>
      </c>
      <c r="I9" s="24" t="str">
        <f>VLOOKUP(M9,Venues!$A$2:$E$139,5,FALSE)</f>
        <v>Northford Park, Northford</v>
      </c>
      <c r="J9" s="73" t="str">
        <f>IF('MASTER  10 Teams'!J9&lt;&gt;"",'MASTER  10 Teams'!J9,"")</f>
        <v xml:space="preserve"> </v>
      </c>
      <c r="K9" s="23" t="str">
        <f>IF('MASTER  10 Teams'!E9&lt;&gt;"",'MASTER  10 Teams'!E9,"")</f>
        <v>NORTH BRANFORD 30</v>
      </c>
      <c r="L9" s="23" t="str">
        <f>IF('MASTER  10 Teams'!F9&lt;&gt;"",'MASTER  10 Teams'!F9,"")</f>
        <v>GREENWICH ARSENAL 30</v>
      </c>
      <c r="M9" s="5" t="str">
        <f>IF('MASTER  10 Teams'!I9&lt;&gt;"",'MASTER  10 Teams'!I9,"")</f>
        <v>Northford Park, North Branford</v>
      </c>
      <c r="N9" s="5"/>
      <c r="P9" s="10"/>
      <c r="Q9" s="7"/>
      <c r="R9" s="7"/>
      <c r="T9" s="4"/>
      <c r="U9" s="10"/>
      <c r="W9" s="4"/>
      <c r="X9" s="13"/>
      <c r="Z9" s="11"/>
      <c r="AA9" s="7"/>
      <c r="AB9" s="3"/>
      <c r="AD9" s="11"/>
      <c r="AE9" s="92"/>
    </row>
    <row r="10" spans="1:34" ht="12.75" customHeight="1" thickTop="1" thickBot="1" x14ac:dyDescent="0.4">
      <c r="A10" s="115"/>
      <c r="B10" s="115">
        <f>IF('MASTER  10 Teams'!B10&lt;&gt;"",'MASTER  10 Teams'!B10,"")</f>
        <v>1</v>
      </c>
      <c r="C10" s="95">
        <f>IF('MASTER  10 Teams'!C10&lt;&gt;"",'MASTER  10 Teams'!C10,"")</f>
        <v>42834</v>
      </c>
      <c r="D10" s="32" t="str">
        <f>IF('MASTER  10 Teams'!D10&lt;&gt;"",'MASTER  10 Teams'!D10,"")</f>
        <v>O30-1</v>
      </c>
      <c r="E10" s="23" t="str">
        <f>VLOOKUP(K10,'Ref asgn teams'!$A$2:$B$99,2)</f>
        <v>Polonez United</v>
      </c>
      <c r="F10" s="23" t="str">
        <f>VLOOKUP(L10,'Ref asgn teams'!$A$2:$B$99,2)</f>
        <v>VASCO DA GAMA 30</v>
      </c>
      <c r="G10" s="71"/>
      <c r="H10" s="94">
        <f>IF('MASTER  10 Teams'!H10&lt;&gt;"",'MASTER  10 Teams'!H10,"")</f>
        <v>0.375</v>
      </c>
      <c r="I10" s="24" t="str">
        <f>VLOOKUP(M10,Venues!$A$2:$E$139,5,FALSE)</f>
        <v>Cromwell Middle School, Cromwell</v>
      </c>
      <c r="J10" s="73" t="str">
        <f>IF('MASTER  10 Teams'!J10&lt;&gt;"",'MASTER  10 Teams'!J10,"")</f>
        <v xml:space="preserve"> </v>
      </c>
      <c r="K10" s="23" t="str">
        <f>IF('MASTER  10 Teams'!E10&lt;&gt;"",'MASTER  10 Teams'!E10,"")</f>
        <v>POLONEZ UNITED</v>
      </c>
      <c r="L10" s="23" t="str">
        <f>IF('MASTER  10 Teams'!F10&lt;&gt;"",'MASTER  10 Teams'!F10,"")</f>
        <v>VASCO DA GAMA 30</v>
      </c>
      <c r="M10" s="5" t="str">
        <f>IF('MASTER  10 Teams'!I10&lt;&gt;"",'MASTER  10 Teams'!I10,"")</f>
        <v>Cromwell MS, Cromwell</v>
      </c>
      <c r="N10" s="5"/>
      <c r="P10" s="13"/>
      <c r="Q10" s="7"/>
      <c r="R10" s="7"/>
      <c r="T10" s="4"/>
      <c r="U10" s="10"/>
      <c r="W10" s="4"/>
      <c r="X10" s="10"/>
      <c r="Z10" s="11"/>
      <c r="AA10" s="7"/>
      <c r="AB10" s="7"/>
      <c r="AD10" s="11"/>
      <c r="AE10" s="92"/>
    </row>
    <row r="11" spans="1:34" ht="12.75" customHeight="1" thickTop="1" thickBot="1" x14ac:dyDescent="0.4">
      <c r="A11" s="115"/>
      <c r="B11" s="115" t="str">
        <f>IF('MASTER  10 Teams'!B11&lt;&gt;"",'MASTER  10 Teams'!B11,"")</f>
        <v xml:space="preserve"> </v>
      </c>
      <c r="C11" s="95" t="str">
        <f>IF('MASTER  10 Teams'!C11&lt;&gt;"",'MASTER  10 Teams'!C11,"")</f>
        <v/>
      </c>
      <c r="D11" s="26" t="str">
        <f>IF('MASTER  10 Teams'!D11&lt;&gt;"",'MASTER  10 Teams'!D11,"")</f>
        <v xml:space="preserve"> </v>
      </c>
      <c r="E11" s="23" t="e">
        <f>VLOOKUP(K11,'Ref asgn teams'!$A$2:$B$99,2)</f>
        <v>#N/A</v>
      </c>
      <c r="F11" s="23" t="e">
        <f>VLOOKUP(L11,'Ref asgn teams'!$A$2:$B$99,2)</f>
        <v>#N/A</v>
      </c>
      <c r="G11" s="71"/>
      <c r="H11" s="94" t="str">
        <f>IF('MASTER  10 Teams'!H11&lt;&gt;"",'MASTER  10 Teams'!H11,"")</f>
        <v/>
      </c>
      <c r="I11" s="24" t="e">
        <f>VLOOKUP(M11,Venues!$A$2:$E$139,5,FALSE)</f>
        <v>#N/A</v>
      </c>
      <c r="J11" s="73" t="str">
        <f>IF('MASTER  10 Teams'!J11&lt;&gt;"",'MASTER  10 Teams'!J11,"")</f>
        <v/>
      </c>
      <c r="K11" s="23" t="str">
        <f>IF('MASTER  10 Teams'!E11&lt;&gt;"",'MASTER  10 Teams'!E11,"")</f>
        <v/>
      </c>
      <c r="L11" s="23" t="str">
        <f>IF('MASTER  10 Teams'!F11&lt;&gt;"",'MASTER  10 Teams'!F11,"")</f>
        <v/>
      </c>
      <c r="M11" s="5" t="str">
        <f>IF('MASTER  10 Teams'!I11&lt;&gt;"",'MASTER  10 Teams'!I11,"")</f>
        <v/>
      </c>
      <c r="N11" s="5"/>
      <c r="P11" s="10"/>
      <c r="Q11" s="3"/>
      <c r="R11" s="7"/>
      <c r="T11" s="4"/>
      <c r="U11" s="13"/>
      <c r="W11" s="4"/>
      <c r="X11" s="11"/>
      <c r="Z11" s="20"/>
      <c r="AA11" s="3"/>
      <c r="AB11" s="7"/>
      <c r="AD11" s="20"/>
      <c r="AE11" s="92"/>
    </row>
    <row r="12" spans="1:34" ht="12.75" customHeight="1" thickTop="1" thickBot="1" x14ac:dyDescent="0.4">
      <c r="A12" s="115"/>
      <c r="B12" s="115">
        <f>IF('MASTER  10 Teams'!B12&lt;&gt;"",'MASTER  10 Teams'!B12,"")</f>
        <v>1</v>
      </c>
      <c r="C12" s="95">
        <f>IF('MASTER  10 Teams'!C12&lt;&gt;"",'MASTER  10 Teams'!C12,"")</f>
        <v>42834</v>
      </c>
      <c r="D12" s="33" t="str">
        <f>IF('MASTER  10 Teams'!D12&lt;&gt;"",'MASTER  10 Teams'!D12,"")</f>
        <v>O30-2</v>
      </c>
      <c r="E12" s="23" t="str">
        <f>VLOOKUP(K12,'Ref asgn teams'!$A$2:$B$99,2)</f>
        <v>Milford Amigos</v>
      </c>
      <c r="F12" s="23" t="str">
        <f>VLOOKUP(L12,'Ref asgn teams'!$A$2:$B$99,2)</f>
        <v>Club Napoli 30</v>
      </c>
      <c r="G12" s="71"/>
      <c r="H12" s="94">
        <f>IF('MASTER  10 Teams'!H12&lt;&gt;"",'MASTER  10 Teams'!H12,"")</f>
        <v>0.33333333333333331</v>
      </c>
      <c r="I12" s="24" t="str">
        <f>VLOOKUP(M12,Venues!$A$2:$E$139,5,FALSE)</f>
        <v>Pease Rd Field, Woodbridge</v>
      </c>
      <c r="J12" s="73" t="str">
        <f>IF('MASTER  10 Teams'!J12&lt;&gt;"",'MASTER  10 Teams'!J12,"")</f>
        <v/>
      </c>
      <c r="K12" s="23" t="str">
        <f>IF('MASTER  10 Teams'!E12&lt;&gt;"",'MASTER  10 Teams'!E12,"")</f>
        <v>MILFORD AMIGOS</v>
      </c>
      <c r="L12" s="23" t="str">
        <f>IF('MASTER  10 Teams'!F12&lt;&gt;"",'MASTER  10 Teams'!F12,"")</f>
        <v>CLUB NAPOLI 30</v>
      </c>
      <c r="M12" s="5" t="str">
        <f>IF('MASTER  10 Teams'!I12&lt;&gt;"",'MASTER  10 Teams'!I12,"")</f>
        <v>Pease Road, Woodbridge</v>
      </c>
      <c r="N12" s="5"/>
      <c r="P12" s="16"/>
      <c r="Q12" s="7"/>
      <c r="R12" s="14"/>
      <c r="T12" s="4"/>
      <c r="U12" s="11"/>
      <c r="W12" s="4"/>
      <c r="X12" s="11"/>
      <c r="Z12" s="13"/>
      <c r="AA12" s="7"/>
      <c r="AB12" s="14"/>
      <c r="AD12" s="13"/>
      <c r="AE12" s="92"/>
    </row>
    <row r="13" spans="1:34" ht="12.75" customHeight="1" thickTop="1" thickBot="1" x14ac:dyDescent="0.4">
      <c r="A13" s="115"/>
      <c r="B13" s="115">
        <f>IF('MASTER  10 Teams'!B13&lt;&gt;"",'MASTER  10 Teams'!B13,"")</f>
        <v>1</v>
      </c>
      <c r="C13" s="95">
        <f>IF('MASTER  10 Teams'!C13&lt;&gt;"",'MASTER  10 Teams'!C13,"")</f>
        <v>42834</v>
      </c>
      <c r="D13" s="33" t="str">
        <f>IF('MASTER  10 Teams'!D13&lt;&gt;"",'MASTER  10 Teams'!D13,"")</f>
        <v>O30-2</v>
      </c>
      <c r="E13" s="23" t="str">
        <f>VLOOKUP(K13,'Ref asgn teams'!$A$2:$B$99,2)</f>
        <v>Stamford FC</v>
      </c>
      <c r="F13" s="23" t="str">
        <f>VLOOKUP(L13,'Ref asgn teams'!$A$2:$B$99,2)</f>
        <v>Litchfield County Blues</v>
      </c>
      <c r="G13" s="71"/>
      <c r="H13" s="94">
        <f>IF('MASTER  10 Teams'!H13&lt;&gt;"",'MASTER  10 Teams'!H13,"")</f>
        <v>0.41666666666666702</v>
      </c>
      <c r="I13" s="24" t="str">
        <f>VLOOKUP(M13,Venues!$A$2:$E$139,5,FALSE)</f>
        <v>West Beach, Stamford</v>
      </c>
      <c r="J13" s="73" t="str">
        <f>IF('MASTER  10 Teams'!J13&lt;&gt;"",'MASTER  10 Teams'!J13,"")</f>
        <v/>
      </c>
      <c r="K13" s="23" t="str">
        <f>IF('MASTER  10 Teams'!E13&lt;&gt;"",'MASTER  10 Teams'!E13,"")</f>
        <v>STAMFORD FC</v>
      </c>
      <c r="L13" s="23" t="str">
        <f>IF('MASTER  10 Teams'!F13&lt;&gt;"",'MASTER  10 Teams'!F13,"")</f>
        <v>LITCHFIELD COUNTY BLUES</v>
      </c>
      <c r="M13" s="5" t="str">
        <f>IF('MASTER  10 Teams'!I13&lt;&gt;"",'MASTER  10 Teams'!I13,"")</f>
        <v>West Beach Fields, Stamford</v>
      </c>
      <c r="N13" s="5"/>
      <c r="P13" s="11"/>
      <c r="Q13" s="3"/>
      <c r="R13" s="7"/>
      <c r="T13" s="4"/>
      <c r="U13" s="10"/>
      <c r="W13" s="4"/>
      <c r="X13" s="11"/>
      <c r="Z13" s="11"/>
      <c r="AA13" s="3"/>
      <c r="AB13" s="3"/>
      <c r="AD13" s="11"/>
      <c r="AE13" s="92"/>
    </row>
    <row r="14" spans="1:34" ht="12.75" customHeight="1" thickTop="1" thickBot="1" x14ac:dyDescent="0.4">
      <c r="A14" s="115"/>
      <c r="B14" s="115">
        <f>IF('MASTER  10 Teams'!B14&lt;&gt;"",'MASTER  10 Teams'!B14,"")</f>
        <v>1</v>
      </c>
      <c r="C14" s="95">
        <f>IF('MASTER  10 Teams'!C14&lt;&gt;"",'MASTER  10 Teams'!C14,"")</f>
        <v>42834</v>
      </c>
      <c r="D14" s="33" t="str">
        <f>IF('MASTER  10 Teams'!D14&lt;&gt;"",'MASTER  10 Teams'!D14,"")</f>
        <v>O30-2</v>
      </c>
      <c r="E14" s="23" t="str">
        <f>VLOOKUP(K14,'Ref asgn teams'!$A$2:$B$99,2)</f>
        <v>Caseus New Haven FC</v>
      </c>
      <c r="F14" s="23" t="str">
        <f>VLOOKUP(L14,'Ref asgn teams'!$A$2:$B$99,2)</f>
        <v>Bridgeport United</v>
      </c>
      <c r="G14" s="71"/>
      <c r="H14" s="94">
        <f>IF('MASTER  10 Teams'!H14&lt;&gt;"",'MASTER  10 Teams'!H14,"")</f>
        <v>0.33333333333333331</v>
      </c>
      <c r="I14" s="24" t="str">
        <f>VLOOKUP(M14,Venues!$A$2:$E$139,5,FALSE)</f>
        <v>West Haven HS, West Haven</v>
      </c>
      <c r="J14" s="73" t="str">
        <f>IF('MASTER  10 Teams'!J14&lt;&gt;"",'MASTER  10 Teams'!J14,"")</f>
        <v/>
      </c>
      <c r="K14" s="23" t="str">
        <f>IF('MASTER  10 Teams'!E14&lt;&gt;"",'MASTER  10 Teams'!E14,"")</f>
        <v>CASEUS NEW HAVEN FC</v>
      </c>
      <c r="L14" s="23" t="str">
        <f>IF('MASTER  10 Teams'!F14&lt;&gt;"",'MASTER  10 Teams'!F14,"")</f>
        <v>BYE</v>
      </c>
      <c r="M14" s="5" t="str">
        <f>IF('MASTER  10 Teams'!I14&lt;&gt;"",'MASTER  10 Teams'!I14,"")</f>
        <v>Strong Stadium, West Haven</v>
      </c>
      <c r="N14" s="5"/>
      <c r="P14" s="11"/>
      <c r="Q14" s="7"/>
      <c r="R14" s="7"/>
      <c r="T14" s="4"/>
      <c r="U14" s="16"/>
      <c r="W14" s="4"/>
      <c r="X14" s="20"/>
      <c r="Z14" s="10"/>
      <c r="AA14" s="7"/>
      <c r="AB14" s="3"/>
      <c r="AD14" s="10"/>
      <c r="AE14" s="92"/>
    </row>
    <row r="15" spans="1:34" ht="12.75" customHeight="1" thickTop="1" thickBot="1" x14ac:dyDescent="0.4">
      <c r="A15" s="115"/>
      <c r="B15" s="115">
        <f>IF('MASTER  10 Teams'!B15&lt;&gt;"",'MASTER  10 Teams'!B15,"")</f>
        <v>1</v>
      </c>
      <c r="C15" s="95">
        <f>IF('MASTER  10 Teams'!C15&lt;&gt;"",'MASTER  10 Teams'!C15,"")</f>
        <v>42834</v>
      </c>
      <c r="D15" s="33" t="str">
        <f>IF('MASTER  10 Teams'!D15&lt;&gt;"",'MASTER  10 Teams'!D15,"")</f>
        <v>O30-2</v>
      </c>
      <c r="E15" s="23" t="str">
        <f>VLOOKUP(K15,'Ref asgn teams'!$A$2:$B$99,2)</f>
        <v>Naugatuck Fusion</v>
      </c>
      <c r="F15" s="23" t="str">
        <f>VLOOKUP(L15,'Ref asgn teams'!$A$2:$B$99,2)</f>
        <v>HENRY REID FC</v>
      </c>
      <c r="G15" s="71"/>
      <c r="H15" s="94">
        <f>IF('MASTER  10 Teams'!H15&lt;&gt;"",'MASTER  10 Teams'!H15,"")</f>
        <v>0.41666666666666702</v>
      </c>
      <c r="I15" s="24" t="str">
        <f>VLOOKUP(M15,Venues!$A$2:$E$139,5,FALSE)</f>
        <v>City Hill Middle School, Naugatuck</v>
      </c>
      <c r="J15" s="73" t="str">
        <f>IF('MASTER  10 Teams'!J15&lt;&gt;"",'MASTER  10 Teams'!J15,"")</f>
        <v/>
      </c>
      <c r="K15" s="23" t="str">
        <f>IF('MASTER  10 Teams'!E15&lt;&gt;"",'MASTER  10 Teams'!E15,"")</f>
        <v>NAUGATUCK FUSION</v>
      </c>
      <c r="L15" s="23" t="str">
        <f>IF('MASTER  10 Teams'!F15&lt;&gt;"",'MASTER  10 Teams'!F15,"")</f>
        <v>HENRY  REID FC 30</v>
      </c>
      <c r="M15" s="5" t="str">
        <f>IF('MASTER  10 Teams'!I15&lt;&gt;"",'MASTER  10 Teams'!I15,"")</f>
        <v>City Hill MS, Naugatuck</v>
      </c>
      <c r="N15" s="5"/>
      <c r="P15" s="11"/>
      <c r="Q15" s="9"/>
      <c r="R15" s="7"/>
      <c r="T15" s="4"/>
      <c r="U15" s="11"/>
      <c r="W15" s="4"/>
      <c r="X15" s="13"/>
      <c r="Z15" s="11"/>
      <c r="AA15" s="3"/>
      <c r="AB15" s="7"/>
      <c r="AD15" s="11"/>
      <c r="AE15" s="92"/>
    </row>
    <row r="16" spans="1:34" ht="12.75" customHeight="1" thickTop="1" thickBot="1" x14ac:dyDescent="0.4">
      <c r="A16" s="115"/>
      <c r="B16" s="115">
        <f>IF('MASTER  10 Teams'!B16&lt;&gt;"",'MASTER  10 Teams'!B16,"")</f>
        <v>1</v>
      </c>
      <c r="C16" s="95">
        <f>IF('MASTER  10 Teams'!C16&lt;&gt;"",'MASTER  10 Teams'!C16,"")</f>
        <v>42834</v>
      </c>
      <c r="D16" s="33" t="str">
        <f>IF('MASTER  10 Teams'!D16&lt;&gt;"",'MASTER  10 Teams'!D16,"")</f>
        <v>O30-2</v>
      </c>
      <c r="E16" s="23" t="str">
        <f>VLOOKUP(K16,'Ref asgn teams'!$A$2:$B$99,2)</f>
        <v>Newtown Salty Dogs</v>
      </c>
      <c r="F16" s="23" t="str">
        <f>VLOOKUP(L16,'Ref asgn teams'!$A$2:$B$99,2)</f>
        <v>WATERTOWN GEEZERS</v>
      </c>
      <c r="G16" s="71"/>
      <c r="H16" s="94">
        <f>IF('MASTER  10 Teams'!H16&lt;&gt;"",'MASTER  10 Teams'!H16,"")</f>
        <v>0.33333333333333331</v>
      </c>
      <c r="I16" s="24" t="str">
        <f>VLOOKUP(M16,Venues!$A$2:$E$139,5,FALSE)</f>
        <v>Treadwell Park, Sandy Hook</v>
      </c>
      <c r="J16" s="73" t="str">
        <f>IF('MASTER  10 Teams'!J16&lt;&gt;"",'MASTER  10 Teams'!J16,"")</f>
        <v/>
      </c>
      <c r="K16" s="23" t="str">
        <f>IF('MASTER  10 Teams'!E16&lt;&gt;"",'MASTER  10 Teams'!E16,"")</f>
        <v>NEWTOWN SALTY DOGS</v>
      </c>
      <c r="L16" s="23" t="str">
        <f>IF('MASTER  10 Teams'!F16&lt;&gt;"",'MASTER  10 Teams'!F16,"")</f>
        <v>WATERTOWN GEEZERS</v>
      </c>
      <c r="M16" s="5" t="str">
        <f>IF('MASTER  10 Teams'!I16&lt;&gt;"",'MASTER  10 Teams'!I16,"")</f>
        <v>Treadwell Park, Newtown</v>
      </c>
      <c r="N16" s="5"/>
      <c r="P16" s="11"/>
      <c r="Q16" s="3"/>
      <c r="R16" s="7"/>
      <c r="S16" s="90"/>
      <c r="T16" s="4"/>
      <c r="U16" s="11"/>
      <c r="W16" s="4"/>
      <c r="X16" s="13"/>
      <c r="Z16" s="11"/>
      <c r="AA16" s="7"/>
      <c r="AB16" s="7"/>
      <c r="AD16" s="11"/>
      <c r="AE16" s="92"/>
    </row>
    <row r="17" spans="1:31" ht="12.75" customHeight="1" thickTop="1" thickBot="1" x14ac:dyDescent="0.4">
      <c r="A17" s="115"/>
      <c r="B17" s="115" t="str">
        <f>IF('MASTER  10 Teams'!B17&lt;&gt;"",'MASTER  10 Teams'!B17,"")</f>
        <v/>
      </c>
      <c r="C17" s="95" t="str">
        <f>IF('MASTER  10 Teams'!C17&lt;&gt;"",'MASTER  10 Teams'!C17,"")</f>
        <v/>
      </c>
      <c r="D17" s="26" t="str">
        <f>IF('MASTER  10 Teams'!D17&lt;&gt;"",'MASTER  10 Teams'!D17,"")</f>
        <v xml:space="preserve"> </v>
      </c>
      <c r="E17" s="23" t="e">
        <f>VLOOKUP(K17,'Ref asgn teams'!$A$2:$B$99,2)</f>
        <v>#N/A</v>
      </c>
      <c r="F17" s="23" t="e">
        <f>VLOOKUP(L17,'Ref asgn teams'!$A$2:$B$99,2)</f>
        <v>#N/A</v>
      </c>
      <c r="G17" s="71"/>
      <c r="H17" s="94" t="str">
        <f>IF('MASTER  10 Teams'!H17&lt;&gt;"",'MASTER  10 Teams'!H17,"")</f>
        <v/>
      </c>
      <c r="I17" s="24" t="e">
        <f>VLOOKUP(M17,Venues!$A$2:$E$139,5,FALSE)</f>
        <v>#N/A</v>
      </c>
      <c r="J17" s="73" t="str">
        <f>IF('MASTER  10 Teams'!J17&lt;&gt;"",'MASTER  10 Teams'!J17,"")</f>
        <v/>
      </c>
      <c r="K17" s="23" t="str">
        <f>IF('MASTER  10 Teams'!E17&lt;&gt;"",'MASTER  10 Teams'!E17,"")</f>
        <v/>
      </c>
      <c r="L17" s="23" t="str">
        <f>IF('MASTER  10 Teams'!F17&lt;&gt;"",'MASTER  10 Teams'!F17,"")</f>
        <v/>
      </c>
      <c r="M17" s="5" t="str">
        <f>IF('MASTER  10 Teams'!I17&lt;&gt;"",'MASTER  10 Teams'!I17,"")</f>
        <v/>
      </c>
      <c r="N17" s="5"/>
      <c r="P17" s="10"/>
      <c r="Q17" s="3"/>
      <c r="R17" s="7"/>
      <c r="T17" s="4"/>
      <c r="U17" s="11"/>
      <c r="W17" s="4"/>
      <c r="X17" s="10"/>
      <c r="Z17" s="20"/>
      <c r="AA17" s="9"/>
      <c r="AB17" s="7"/>
      <c r="AD17" s="20"/>
      <c r="AE17" s="92"/>
    </row>
    <row r="18" spans="1:31" ht="12.75" customHeight="1" thickTop="1" thickBot="1" x14ac:dyDescent="0.4">
      <c r="A18" s="115"/>
      <c r="B18" s="115">
        <f>IF('MASTER  10 Teams'!B18&lt;&gt;"",'MASTER  10 Teams'!B18,"")</f>
        <v>1</v>
      </c>
      <c r="C18" s="95">
        <f>IF('MASTER  10 Teams'!C18&lt;&gt;"",'MASTER  10 Teams'!C18,"")</f>
        <v>42834</v>
      </c>
      <c r="D18" s="34" t="str">
        <f>IF('MASTER  10 Teams'!D18&lt;&gt;"",'MASTER  10 Teams'!D18,"")</f>
        <v>O40-1</v>
      </c>
      <c r="E18" s="23" t="str">
        <f>VLOOKUP(K18,'Ref asgn teams'!$A$2:$B$99,2)</f>
        <v>Wilton Ancient Warriors FC</v>
      </c>
      <c r="F18" s="23" t="str">
        <f>VLOOKUP(L18,'Ref asgn teams'!$A$2:$B$99,2)</f>
        <v>Norwalk Mariners</v>
      </c>
      <c r="G18" s="76"/>
      <c r="H18" s="94">
        <f>IF('MASTER  10 Teams'!H18&lt;&gt;"",'MASTER  10 Teams'!H18,"")</f>
        <v>0.41666666666666702</v>
      </c>
      <c r="I18" s="24" t="str">
        <f>VLOOKUP(M18,Venues!$A$2:$E$139,5,FALSE)</f>
        <v>Lilly Field, Wilton</v>
      </c>
      <c r="J18" s="73" t="str">
        <f>IF('MASTER  10 Teams'!J18&lt;&gt;"",'MASTER  10 Teams'!J18,"")</f>
        <v>Played ahead 4/2</v>
      </c>
      <c r="K18" s="23" t="str">
        <f>IF('MASTER  10 Teams'!E18&lt;&gt;"",'MASTER  10 Teams'!E18,"")</f>
        <v xml:space="preserve">WILTON WARRIORS </v>
      </c>
      <c r="L18" s="23" t="str">
        <f>IF('MASTER  10 Teams'!F18&lt;&gt;"",'MASTER  10 Teams'!F18,"")</f>
        <v>NORWALK MARINERS</v>
      </c>
      <c r="M18" s="5" t="str">
        <f>IF('MASTER  10 Teams'!I18&lt;&gt;"",'MASTER  10 Teams'!I18,"")</f>
        <v>Lilly Field, Wilton</v>
      </c>
      <c r="N18" s="5"/>
      <c r="P18" s="11"/>
      <c r="Q18" s="3"/>
      <c r="R18" s="8"/>
      <c r="T18" s="4"/>
      <c r="U18" s="13"/>
      <c r="W18" s="4"/>
      <c r="X18" s="10"/>
      <c r="Z18" s="10"/>
      <c r="AA18" s="3"/>
      <c r="AB18" s="7"/>
      <c r="AD18" s="10"/>
      <c r="AE18" s="92"/>
    </row>
    <row r="19" spans="1:31" ht="12.75" customHeight="1" thickTop="1" thickBot="1" x14ac:dyDescent="0.4">
      <c r="A19" s="115"/>
      <c r="B19" s="115">
        <f>IF('MASTER  10 Teams'!B19&lt;&gt;"",'MASTER  10 Teams'!B19,"")</f>
        <v>1</v>
      </c>
      <c r="C19" s="95">
        <f>IF('MASTER  10 Teams'!C19&lt;&gt;"",'MASTER  10 Teams'!C19,"")</f>
        <v>42834</v>
      </c>
      <c r="D19" s="34" t="str">
        <f>IF('MASTER  10 Teams'!D19&lt;&gt;"",'MASTER  10 Teams'!D19,"")</f>
        <v>O40-1</v>
      </c>
      <c r="E19" s="23" t="str">
        <f>VLOOKUP(K19,'Ref asgn teams'!$A$2:$B$99,2)</f>
        <v>Fairfield GAC</v>
      </c>
      <c r="F19" s="23" t="str">
        <f>VLOOKUP(L19,'Ref asgn teams'!$A$2:$B$99,2)</f>
        <v>Cheshire Azzurri 40</v>
      </c>
      <c r="G19" s="71"/>
      <c r="H19" s="94">
        <f>IF('MASTER  10 Teams'!H19&lt;&gt;"",'MASTER  10 Teams'!H19,"")</f>
        <v>0.41666666666666702</v>
      </c>
      <c r="I19" s="24" t="str">
        <f>VLOOKUP(M19,Venues!$A$2:$E$139,5,FALSE)</f>
        <v>Ludlowe HS, Fairfield</v>
      </c>
      <c r="J19" s="73" t="str">
        <f>IF('MASTER  10 Teams'!J19&lt;&gt;"",'MASTER  10 Teams'!J19,"")</f>
        <v/>
      </c>
      <c r="K19" s="23" t="str">
        <f>IF('MASTER  10 Teams'!E19&lt;&gt;"",'MASTER  10 Teams'!E19,"")</f>
        <v>FAIRFIELD GAC</v>
      </c>
      <c r="L19" s="23" t="str">
        <f>IF('MASTER  10 Teams'!F19&lt;&gt;"",'MASTER  10 Teams'!F19,"")</f>
        <v>CHESHIRE AZZURRI 40</v>
      </c>
      <c r="M19" s="5" t="str">
        <f>IF('MASTER  10 Teams'!I19&lt;&gt;"",'MASTER  10 Teams'!I19,"")</f>
        <v>Ludlowe HS, Fairfield</v>
      </c>
      <c r="N19" s="5"/>
      <c r="P19" s="10"/>
      <c r="Q19" s="3"/>
      <c r="R19" s="7"/>
      <c r="T19" s="4"/>
      <c r="U19" s="13"/>
      <c r="W19" s="4"/>
      <c r="X19" s="13"/>
      <c r="Z19" s="11"/>
      <c r="AA19" s="3"/>
      <c r="AB19" s="7"/>
      <c r="AD19" s="11"/>
      <c r="AE19" s="92"/>
    </row>
    <row r="20" spans="1:31" ht="12.75" customHeight="1" thickTop="1" thickBot="1" x14ac:dyDescent="0.4">
      <c r="A20" s="115"/>
      <c r="B20" s="115">
        <f>IF('MASTER  10 Teams'!B20&lt;&gt;"",'MASTER  10 Teams'!B20,"")</f>
        <v>1</v>
      </c>
      <c r="C20" s="95">
        <f>IF('MASTER  10 Teams'!C20&lt;&gt;"",'MASTER  10 Teams'!C20,"")</f>
        <v>42834</v>
      </c>
      <c r="D20" s="34" t="str">
        <f>IF('MASTER  10 Teams'!D20&lt;&gt;"",'MASTER  10 Teams'!D20,"")</f>
        <v>O40-1</v>
      </c>
      <c r="E20" s="23" t="str">
        <f>VLOOKUP(K20,'Ref asgn teams'!$A$2:$B$99,2)</f>
        <v>Greenwich Pumas</v>
      </c>
      <c r="F20" s="23" t="str">
        <f>VLOOKUP(L20,'Ref asgn teams'!$A$2:$B$99,2)</f>
        <v>Vasco Da Gama 40</v>
      </c>
      <c r="G20" s="71"/>
      <c r="H20" s="94">
        <f>IF('MASTER  10 Teams'!H20&lt;&gt;"",'MASTER  10 Teams'!H20,"")</f>
        <v>0.33333333333333331</v>
      </c>
      <c r="I20" s="24" t="str">
        <f>VLOOKUP(M20,Venues!$A$2:$E$139,5,FALSE)</f>
        <v>Greenwich High School, Greenwich</v>
      </c>
      <c r="J20" s="73" t="str">
        <f>IF('MASTER  10 Teams'!J20&lt;&gt;"",'MASTER  10 Teams'!J20,"")</f>
        <v/>
      </c>
      <c r="K20" s="23" t="str">
        <f>IF('MASTER  10 Teams'!E20&lt;&gt;"",'MASTER  10 Teams'!E20,"")</f>
        <v>GREENWICH PUMAS</v>
      </c>
      <c r="L20" s="23" t="str">
        <f>IF('MASTER  10 Teams'!F20&lt;&gt;"",'MASTER  10 Teams'!F20,"")</f>
        <v>VASCO DA GAMA 40</v>
      </c>
      <c r="M20" s="5" t="str">
        <f>IF('MASTER  10 Teams'!I20&lt;&gt;"",'MASTER  10 Teams'!I20,"")</f>
        <v>tbd</v>
      </c>
      <c r="N20" s="5"/>
      <c r="P20" s="11"/>
      <c r="Q20" s="3"/>
      <c r="R20" s="14"/>
      <c r="T20" s="4"/>
      <c r="U20" s="11"/>
      <c r="W20" s="4"/>
      <c r="X20" s="11"/>
      <c r="Z20" s="11"/>
      <c r="AA20" s="3"/>
      <c r="AB20" s="8"/>
      <c r="AD20" s="11"/>
      <c r="AE20" s="92"/>
    </row>
    <row r="21" spans="1:31" ht="12.75" customHeight="1" thickTop="1" thickBot="1" x14ac:dyDescent="0.4">
      <c r="A21" s="115"/>
      <c r="B21" s="115">
        <f>IF('MASTER  10 Teams'!B21&lt;&gt;"",'MASTER  10 Teams'!B21,"")</f>
        <v>1</v>
      </c>
      <c r="C21" s="95">
        <f>IF('MASTER  10 Teams'!C21&lt;&gt;"",'MASTER  10 Teams'!C21,"")</f>
        <v>42834</v>
      </c>
      <c r="D21" s="34" t="str">
        <f>IF('MASTER  10 Teams'!D21&lt;&gt;"",'MASTER  10 Teams'!D21,"")</f>
        <v>O40-1</v>
      </c>
      <c r="E21" s="23" t="str">
        <f>VLOOKUP(K21,'Ref asgn teams'!$A$2:$B$99,2)</f>
        <v>Waterbury Albanians</v>
      </c>
      <c r="F21" s="23" t="str">
        <f>VLOOKUP(L21,'Ref asgn teams'!$A$2:$B$99,2)</f>
        <v>Ridgefield Kicks</v>
      </c>
      <c r="G21" s="71"/>
      <c r="H21" s="94">
        <f>IF('MASTER  10 Teams'!H21&lt;&gt;"",'MASTER  10 Teams'!H21,"")</f>
        <v>0.375</v>
      </c>
      <c r="I21" s="24" t="str">
        <f>VLOOKUP(M21,Venues!$A$2:$E$139,5,FALSE)</f>
        <v>Wilby HS, Waterbury</v>
      </c>
      <c r="J21" s="73" t="str">
        <f>IF('MASTER  10 Teams'!J21&lt;&gt;"",'MASTER  10 Teams'!J21,"")</f>
        <v/>
      </c>
      <c r="K21" s="23" t="str">
        <f>IF('MASTER  10 Teams'!E21&lt;&gt;"",'MASTER  10 Teams'!E21,"")</f>
        <v>WATERBURY ALBANIANS</v>
      </c>
      <c r="L21" s="23" t="str">
        <f>IF('MASTER  10 Teams'!F21&lt;&gt;"",'MASTER  10 Teams'!F21,"")</f>
        <v>RIDGEFIELD KICKS</v>
      </c>
      <c r="M21" s="5" t="str">
        <f>IF('MASTER  10 Teams'!I21&lt;&gt;"",'MASTER  10 Teams'!I21,"")</f>
        <v>Wilby HS, Waterbury</v>
      </c>
      <c r="N21" s="5"/>
      <c r="P21" s="11"/>
      <c r="Q21" s="3"/>
      <c r="R21" s="7"/>
      <c r="T21" s="4"/>
      <c r="U21" s="10"/>
      <c r="W21" s="4"/>
      <c r="X21" s="10"/>
      <c r="Z21" s="11"/>
      <c r="AA21" s="3"/>
      <c r="AB21" s="7"/>
      <c r="AD21" s="11"/>
      <c r="AE21" s="92"/>
    </row>
    <row r="22" spans="1:31" ht="12.75" customHeight="1" thickTop="1" thickBot="1" x14ac:dyDescent="0.4">
      <c r="A22" s="115"/>
      <c r="B22" s="115">
        <f>IF('MASTER  10 Teams'!B22&lt;&gt;"",'MASTER  10 Teams'!B22,"")</f>
        <v>1</v>
      </c>
      <c r="C22" s="95">
        <f>IF('MASTER  10 Teams'!C22&lt;&gt;"",'MASTER  10 Teams'!C22,"")</f>
        <v>42834</v>
      </c>
      <c r="D22" s="34" t="str">
        <f>IF('MASTER  10 Teams'!D22&lt;&gt;"",'MASTER  10 Teams'!D22,"")</f>
        <v>O40-1</v>
      </c>
      <c r="E22" s="23" t="str">
        <f>VLOOKUP(K22,'Ref asgn teams'!$A$2:$B$99,2)</f>
        <v>Danbury United 40</v>
      </c>
      <c r="F22" s="23" t="str">
        <f>VLOOKUP(L22,'Ref asgn teams'!$A$2:$B$99,2)</f>
        <v>Connecticut Storm</v>
      </c>
      <c r="G22" s="71"/>
      <c r="H22" s="94">
        <f>IF('MASTER  10 Teams'!H22&lt;&gt;"",'MASTER  10 Teams'!H22,"")</f>
        <v>0.41666666666666669</v>
      </c>
      <c r="I22" s="24" t="str">
        <f>VLOOKUP(M22,Venues!$A$2:$E$139,5,FALSE)</f>
        <v>Danbury Portuguese Cultural Center, Danbury</v>
      </c>
      <c r="J22" s="73" t="str">
        <f>IF('MASTER  10 Teams'!J22&lt;&gt;"",'MASTER  10 Teams'!J22,"")</f>
        <v/>
      </c>
      <c r="K22" s="23" t="str">
        <f>IF('MASTER  10 Teams'!E22&lt;&gt;"",'MASTER  10 Teams'!E22,"")</f>
        <v>DANBURY UNITED 40</v>
      </c>
      <c r="L22" s="23" t="str">
        <f>IF('MASTER  10 Teams'!F22&lt;&gt;"",'MASTER  10 Teams'!F22,"")</f>
        <v>STORM FC</v>
      </c>
      <c r="M22" s="5" t="str">
        <f>IF('MASTER  10 Teams'!I22&lt;&gt;"",'MASTER  10 Teams'!I22,"")</f>
        <v>Portuguese Cultural Center, Danbury</v>
      </c>
      <c r="N22" s="5"/>
      <c r="P22" s="10"/>
      <c r="Q22" s="7"/>
      <c r="R22" s="3"/>
      <c r="T22" s="4"/>
      <c r="U22" s="20"/>
      <c r="W22" s="4"/>
      <c r="X22" s="16"/>
      <c r="Z22" s="11"/>
      <c r="AA22" s="3"/>
      <c r="AB22" s="14"/>
      <c r="AD22" s="11"/>
      <c r="AE22" s="92"/>
    </row>
    <row r="23" spans="1:31" ht="12.75" customHeight="1" thickTop="1" thickBot="1" x14ac:dyDescent="0.4">
      <c r="A23" s="115"/>
      <c r="B23" s="115" t="str">
        <f>IF('MASTER  10 Teams'!B23&lt;&gt;"",'MASTER  10 Teams'!B23,"")</f>
        <v/>
      </c>
      <c r="C23" s="95" t="str">
        <f>IF('MASTER  10 Teams'!C23&lt;&gt;"",'MASTER  10 Teams'!C23,"")</f>
        <v/>
      </c>
      <c r="D23" s="26" t="str">
        <f>IF('MASTER  10 Teams'!D23&lt;&gt;"",'MASTER  10 Teams'!D23,"")</f>
        <v xml:space="preserve"> </v>
      </c>
      <c r="E23" s="23" t="e">
        <f>VLOOKUP(K23,'Ref asgn teams'!$A$2:$B$99,2)</f>
        <v>#N/A</v>
      </c>
      <c r="F23" s="23" t="e">
        <f>VLOOKUP(L23,'Ref asgn teams'!$A$2:$B$99,2)</f>
        <v>#N/A</v>
      </c>
      <c r="G23" s="71"/>
      <c r="H23" s="94" t="str">
        <f>IF('MASTER  10 Teams'!H23&lt;&gt;"",'MASTER  10 Teams'!H23,"")</f>
        <v/>
      </c>
      <c r="I23" s="24" t="e">
        <f>VLOOKUP(M23,Venues!$A$2:$E$139,5,FALSE)</f>
        <v>#N/A</v>
      </c>
      <c r="J23" s="73" t="str">
        <f>IF('MASTER  10 Teams'!J23&lt;&gt;"",'MASTER  10 Teams'!J23,"")</f>
        <v/>
      </c>
      <c r="K23" s="23" t="str">
        <f>IF('MASTER  10 Teams'!E23&lt;&gt;"",'MASTER  10 Teams'!E23,"")</f>
        <v/>
      </c>
      <c r="L23" s="23" t="str">
        <f>IF('MASTER  10 Teams'!F23&lt;&gt;"",'MASTER  10 Teams'!F23,"")</f>
        <v/>
      </c>
      <c r="M23" s="5" t="str">
        <f>IF('MASTER  10 Teams'!I23&lt;&gt;"",'MASTER  10 Teams'!I23,"")</f>
        <v/>
      </c>
      <c r="N23" s="5"/>
      <c r="P23" s="11"/>
      <c r="Q23" s="3"/>
      <c r="R23" s="7"/>
      <c r="T23" s="4"/>
      <c r="U23" s="13"/>
      <c r="W23" s="4"/>
      <c r="X23" s="11"/>
      <c r="Z23" s="20"/>
      <c r="AA23" s="3"/>
      <c r="AB23" s="7"/>
      <c r="AD23" s="20"/>
      <c r="AE23" s="92"/>
    </row>
    <row r="24" spans="1:31" ht="12.75" customHeight="1" thickTop="1" thickBot="1" x14ac:dyDescent="0.4">
      <c r="A24" s="115"/>
      <c r="B24" s="115">
        <f>IF('MASTER  10 Teams'!B24&lt;&gt;"",'MASTER  10 Teams'!B24,"")</f>
        <v>1</v>
      </c>
      <c r="C24" s="95">
        <f>IF('MASTER  10 Teams'!C24&lt;&gt;"",'MASTER  10 Teams'!C24,"")</f>
        <v>42834</v>
      </c>
      <c r="D24" s="35" t="str">
        <f>IF('MASTER  10 Teams'!D24&lt;&gt;"",'MASTER  10 Teams'!D24,"")</f>
        <v>O40-2</v>
      </c>
      <c r="E24" s="23" t="str">
        <f>VLOOKUP(K24,'Ref asgn teams'!$A$2:$B$99,2)</f>
        <v>New Haven Americans</v>
      </c>
      <c r="F24" s="23" t="str">
        <f>VLOOKUP(L24,'Ref asgn teams'!$A$2:$B$99,2)</f>
        <v>Greenwich Gunners 40</v>
      </c>
      <c r="G24" s="71"/>
      <c r="H24" s="94">
        <f>IF('MASTER  10 Teams'!H24&lt;&gt;"",'MASTER  10 Teams'!H24,"")</f>
        <v>0.41666666666666702</v>
      </c>
      <c r="I24" s="24" t="str">
        <f>VLOOKUP(M24,Venues!$A$2:$E$139,5,FALSE)</f>
        <v>Peck Place School, Orange</v>
      </c>
      <c r="J24" s="73" t="str">
        <f>IF('MASTER  10 Teams'!J24&lt;&gt;"",'MASTER  10 Teams'!J24,"")</f>
        <v/>
      </c>
      <c r="K24" s="23" t="str">
        <f>IF('MASTER  10 Teams'!E24&lt;&gt;"",'MASTER  10 Teams'!E24,"")</f>
        <v>NEW HAVEN AMERICANS</v>
      </c>
      <c r="L24" s="23" t="str">
        <f>IF('MASTER  10 Teams'!F24&lt;&gt;"",'MASTER  10 Teams'!F24,"")</f>
        <v>GREENWICH GUNNERS 40</v>
      </c>
      <c r="M24" s="5" t="str">
        <f>IF('MASTER  10 Teams'!I24&lt;&gt;"",'MASTER  10 Teams'!I24,"")</f>
        <v>Peck Place School, Orange</v>
      </c>
      <c r="N24" s="5"/>
      <c r="P24" s="11"/>
      <c r="Q24" s="7"/>
      <c r="R24" s="7"/>
      <c r="T24" s="4"/>
      <c r="U24" s="10"/>
      <c r="W24" s="4"/>
      <c r="X24" s="11"/>
      <c r="Z24" s="11"/>
      <c r="AA24" s="7"/>
      <c r="AB24" s="7"/>
      <c r="AD24" s="11"/>
      <c r="AE24" s="92"/>
    </row>
    <row r="25" spans="1:31" ht="12.75" customHeight="1" thickTop="1" thickBot="1" x14ac:dyDescent="0.4">
      <c r="A25" s="115"/>
      <c r="B25" s="115">
        <f>IF('MASTER  10 Teams'!B25&lt;&gt;"",'MASTER  10 Teams'!B25,"")</f>
        <v>1</v>
      </c>
      <c r="C25" s="95">
        <f>IF('MASTER  10 Teams'!C25&lt;&gt;"",'MASTER  10 Teams'!C25,"")</f>
        <v>42834</v>
      </c>
      <c r="D25" s="35" t="str">
        <f>IF('MASTER  10 Teams'!D25&lt;&gt;"",'MASTER  10 Teams'!D25,"")</f>
        <v>O40-2</v>
      </c>
      <c r="E25" s="23" t="str">
        <f>VLOOKUP(K25,'Ref asgn teams'!$A$2:$B$99,2)</f>
        <v>Southeast Rovers</v>
      </c>
      <c r="F25" s="23" t="str">
        <f>VLOOKUP(L25,'Ref asgn teams'!$A$2:$B$99,2)</f>
        <v xml:space="preserve">GUILFORD CELTIC </v>
      </c>
      <c r="G25" s="71"/>
      <c r="H25" s="94">
        <f>IF('MASTER  10 Teams'!H25&lt;&gt;"",'MASTER  10 Teams'!H25,"")</f>
        <v>0.41666666666666702</v>
      </c>
      <c r="I25" s="24" t="str">
        <f>VLOOKUP(M25,Venues!$A$2:$E$139,5,FALSE)</f>
        <v>Spera Field, Waterford</v>
      </c>
      <c r="J25" s="73" t="str">
        <f>IF('MASTER  10 Teams'!J25&lt;&gt;"",'MASTER  10 Teams'!J25,"")</f>
        <v/>
      </c>
      <c r="K25" s="23" t="str">
        <f>IF('MASTER  10 Teams'!E25&lt;&gt;"",'MASTER  10 Teams'!E25,"")</f>
        <v>SOUTHEAST ROVERS</v>
      </c>
      <c r="L25" s="23" t="str">
        <f>IF('MASTER  10 Teams'!F25&lt;&gt;"",'MASTER  10 Teams'!F25,"")</f>
        <v xml:space="preserve">GUILFORD CELTIC </v>
      </c>
      <c r="M25" s="5" t="str">
        <f>IF('MASTER  10 Teams'!I25&lt;&gt;"",'MASTER  10 Teams'!I25,"")</f>
        <v>Spera Park, Waterford</v>
      </c>
      <c r="N25" s="5"/>
      <c r="P25" s="13"/>
      <c r="Q25" s="7"/>
      <c r="R25" s="7"/>
      <c r="T25" s="4"/>
      <c r="U25" s="13"/>
      <c r="W25" s="4"/>
      <c r="X25" s="13"/>
      <c r="Z25" s="13"/>
      <c r="AA25" s="3"/>
      <c r="AB25" s="7"/>
      <c r="AD25" s="13"/>
      <c r="AE25" s="92"/>
    </row>
    <row r="26" spans="1:31" ht="12.75" customHeight="1" thickTop="1" thickBot="1" x14ac:dyDescent="0.4">
      <c r="A26" s="115"/>
      <c r="B26" s="115">
        <f>IF('MASTER  10 Teams'!B26&lt;&gt;"",'MASTER  10 Teams'!B26,"")</f>
        <v>1</v>
      </c>
      <c r="C26" s="95">
        <f>IF('MASTER  10 Teams'!C26&lt;&gt;"",'MASTER  10 Teams'!C26,"")</f>
        <v>42834</v>
      </c>
      <c r="D26" s="35" t="str">
        <f>IF('MASTER  10 Teams'!D26&lt;&gt;"",'MASTER  10 Teams'!D26,"")</f>
        <v>O40-2</v>
      </c>
      <c r="E26" s="23" t="str">
        <f>VLOOKUP(K26,'Ref asgn teams'!$A$2:$B$99,2)</f>
        <v>Greenwich Arsenal 40</v>
      </c>
      <c r="F26" s="23" t="str">
        <f>VLOOKUP(L26,'Ref asgn teams'!$A$2:$B$99,2)</f>
        <v>Derby Quitus</v>
      </c>
      <c r="G26" s="71"/>
      <c r="H26" s="94">
        <f>IF('MASTER  10 Teams'!H26&lt;&gt;"",'MASTER  10 Teams'!H26,"")</f>
        <v>0.41666666666666702</v>
      </c>
      <c r="I26" s="24" t="str">
        <f>VLOOKUP(M26,Venues!$A$2:$E$139,5,FALSE)</f>
        <v>Greenwich High School, Greenwich</v>
      </c>
      <c r="J26" s="73" t="str">
        <f>IF('MASTER  10 Teams'!J26&lt;&gt;"",'MASTER  10 Teams'!J26,"")</f>
        <v xml:space="preserve"> </v>
      </c>
      <c r="K26" s="23" t="str">
        <f>IF('MASTER  10 Teams'!E26&lt;&gt;"",'MASTER  10 Teams'!E26,"")</f>
        <v>GREENWICH ARSENAL 40</v>
      </c>
      <c r="L26" s="23" t="str">
        <f>IF('MASTER  10 Teams'!F26&lt;&gt;"",'MASTER  10 Teams'!F26,"")</f>
        <v>DERBY QUITUS</v>
      </c>
      <c r="M26" s="5" t="str">
        <f>IF('MASTER  10 Teams'!I26&lt;&gt;"",'MASTER  10 Teams'!I26,"")</f>
        <v>tbd</v>
      </c>
      <c r="N26" s="5"/>
      <c r="P26" s="11"/>
      <c r="Q26" s="3"/>
      <c r="R26" s="7"/>
      <c r="T26" s="4"/>
      <c r="U26" s="11"/>
      <c r="W26" s="4"/>
      <c r="X26" s="13"/>
      <c r="Z26" s="11"/>
      <c r="AA26" s="3"/>
      <c r="AB26" s="7"/>
      <c r="AD26" s="11"/>
      <c r="AE26" s="92"/>
    </row>
    <row r="27" spans="1:31" ht="12.75" customHeight="1" thickTop="1" thickBot="1" x14ac:dyDescent="0.4">
      <c r="A27" s="115"/>
      <c r="B27" s="115">
        <f>IF('MASTER  10 Teams'!B27&lt;&gt;"",'MASTER  10 Teams'!B27,"")</f>
        <v>1</v>
      </c>
      <c r="C27" s="95">
        <f>IF('MASTER  10 Teams'!C27&lt;&gt;"",'MASTER  10 Teams'!C27,"")</f>
        <v>42834</v>
      </c>
      <c r="D27" s="35" t="str">
        <f>IF('MASTER  10 Teams'!D27&lt;&gt;"",'MASTER  10 Teams'!D27,"")</f>
        <v>O40-2</v>
      </c>
      <c r="E27" s="23" t="str">
        <f>VLOOKUP(K27,'Ref asgn teams'!$A$2:$B$99,2)</f>
        <v>Newington Portuguese 40</v>
      </c>
      <c r="F27" s="23" t="str">
        <f>VLOOKUP(L27,'Ref asgn teams'!$A$2:$B$99,2)</f>
        <v>Guilford Bell Curve</v>
      </c>
      <c r="G27" s="71"/>
      <c r="H27" s="94">
        <f>IF('MASTER  10 Teams'!H27&lt;&gt;"",'MASTER  10 Teams'!H27,"")</f>
        <v>0.41666666666666702</v>
      </c>
      <c r="I27" s="24" t="str">
        <f>VLOOKUP(M27,Venues!$A$2:$E$139,5,FALSE)</f>
        <v>Martin Kellogg, Newington</v>
      </c>
      <c r="J27" s="73" t="str">
        <f>IF('MASTER  10 Teams'!J27&lt;&gt;"",'MASTER  10 Teams'!J27,"")</f>
        <v/>
      </c>
      <c r="K27" s="23" t="str">
        <f>IF('MASTER  10 Teams'!E27&lt;&gt;"",'MASTER  10 Teams'!E27,"")</f>
        <v>NEWINGTON PORTUGUESE 40</v>
      </c>
      <c r="L27" s="23" t="str">
        <f>IF('MASTER  10 Teams'!F27&lt;&gt;"",'MASTER  10 Teams'!F27,"")</f>
        <v>GUILFORD BELL CURVE</v>
      </c>
      <c r="M27" s="5" t="str">
        <f>IF('MASTER  10 Teams'!I27&lt;&gt;"",'MASTER  10 Teams'!I27,"")</f>
        <v>Martin Kellogg, Newington</v>
      </c>
      <c r="N27" s="5"/>
      <c r="P27" s="10"/>
      <c r="Q27" s="7"/>
      <c r="R27" s="7"/>
      <c r="T27" s="4"/>
      <c r="U27" s="11"/>
      <c r="W27" s="4"/>
      <c r="X27" s="11"/>
      <c r="Z27" s="10"/>
      <c r="AA27" s="3"/>
      <c r="AB27" s="3"/>
      <c r="AD27" s="10"/>
      <c r="AE27" s="92"/>
    </row>
    <row r="28" spans="1:31" ht="12.75" customHeight="1" thickTop="1" thickBot="1" x14ac:dyDescent="0.4">
      <c r="A28" s="115"/>
      <c r="B28" s="115">
        <f>IF('MASTER  10 Teams'!B28&lt;&gt;"",'MASTER  10 Teams'!B28,"")</f>
        <v>1</v>
      </c>
      <c r="C28" s="95">
        <f>IF('MASTER  10 Teams'!C28&lt;&gt;"",'MASTER  10 Teams'!C28,"")</f>
        <v>42834</v>
      </c>
      <c r="D28" s="35" t="str">
        <f>IF('MASTER  10 Teams'!D28&lt;&gt;"",'MASTER  10 Teams'!D28,"")</f>
        <v>O40-2</v>
      </c>
      <c r="E28" s="23" t="str">
        <f>VLOOKUP(K28,'Ref asgn teams'!$A$2:$B$99,2)</f>
        <v>Norwalk Spots Colombia FC</v>
      </c>
      <c r="F28" s="23" t="str">
        <f>VLOOKUP(L28,'Ref asgn teams'!$A$2:$B$99,2)</f>
        <v>Stamford United</v>
      </c>
      <c r="G28" s="71"/>
      <c r="H28" s="94">
        <f>IF('MASTER  10 Teams'!H28&lt;&gt;"",'MASTER  10 Teams'!H28,"")</f>
        <v>0.41666666666666702</v>
      </c>
      <c r="I28" s="24" t="str">
        <f>VLOOKUP(M28,Venues!$A$2:$E$139,5,FALSE)</f>
        <v>Nathan Hale Middle School, Norwalk</v>
      </c>
      <c r="J28" s="73" t="str">
        <f>IF('MASTER  10 Teams'!J28&lt;&gt;"",'MASTER  10 Teams'!J28,"")</f>
        <v/>
      </c>
      <c r="K28" s="23" t="str">
        <f>IF('MASTER  10 Teams'!E28&lt;&gt;"",'MASTER  10 Teams'!E28,"")</f>
        <v xml:space="preserve">NORWALK SPORT COLOMBIA </v>
      </c>
      <c r="L28" s="23" t="str">
        <f>IF('MASTER  10 Teams'!F28&lt;&gt;"",'MASTER  10 Teams'!F28,"")</f>
        <v>STAMFORD UNITED</v>
      </c>
      <c r="M28" s="5" t="str">
        <f>IF('MASTER  10 Teams'!I28&lt;&gt;"",'MASTER  10 Teams'!I28,"")</f>
        <v>Nathan Hale MS, Norwalk</v>
      </c>
      <c r="N28" s="5"/>
      <c r="P28" s="11"/>
      <c r="Q28" s="3"/>
      <c r="R28" s="7"/>
      <c r="T28" s="4"/>
      <c r="U28" s="11"/>
      <c r="W28" s="4"/>
      <c r="X28" s="10"/>
      <c r="Z28" s="11"/>
      <c r="AA28" s="7"/>
      <c r="AB28" s="7"/>
      <c r="AD28" s="11"/>
      <c r="AE28" s="92"/>
    </row>
    <row r="29" spans="1:31" ht="12.75" customHeight="1" thickTop="1" thickBot="1" x14ac:dyDescent="0.4">
      <c r="A29" s="115"/>
      <c r="B29" s="115" t="str">
        <f>IF('MASTER  10 Teams'!B29&lt;&gt;"",'MASTER  10 Teams'!B29,"")</f>
        <v/>
      </c>
      <c r="C29" s="95" t="str">
        <f>IF('MASTER  10 Teams'!C29&lt;&gt;"",'MASTER  10 Teams'!C29,"")</f>
        <v/>
      </c>
      <c r="D29" s="26" t="str">
        <f>IF('MASTER  10 Teams'!D29&lt;&gt;"",'MASTER  10 Teams'!D29,"")</f>
        <v xml:space="preserve"> </v>
      </c>
      <c r="E29" s="23" t="e">
        <f>VLOOKUP(K29,'Ref asgn teams'!$A$2:$B$99,2)</f>
        <v>#N/A</v>
      </c>
      <c r="F29" s="23" t="e">
        <f>VLOOKUP(L29,'Ref asgn teams'!$A$2:$B$99,2)</f>
        <v>#N/A</v>
      </c>
      <c r="G29" s="71"/>
      <c r="H29" s="94" t="str">
        <f>IF('MASTER  10 Teams'!H29&lt;&gt;"",'MASTER  10 Teams'!H29,"")</f>
        <v/>
      </c>
      <c r="I29" s="24" t="e">
        <f>VLOOKUP(M29,Venues!$A$2:$E$139,5,FALSE)</f>
        <v>#N/A</v>
      </c>
      <c r="J29" s="73" t="str">
        <f>IF('MASTER  10 Teams'!J29&lt;&gt;"",'MASTER  10 Teams'!J29,"")</f>
        <v/>
      </c>
      <c r="K29" s="23" t="str">
        <f>IF('MASTER  10 Teams'!E29&lt;&gt;"",'MASTER  10 Teams'!E29,"")</f>
        <v/>
      </c>
      <c r="L29" s="23" t="str">
        <f>IF('MASTER  10 Teams'!F29&lt;&gt;"",'MASTER  10 Teams'!F29,"")</f>
        <v/>
      </c>
      <c r="M29" s="5" t="str">
        <f>IF('MASTER  10 Teams'!I29&lt;&gt;"",'MASTER  10 Teams'!I29,"")</f>
        <v/>
      </c>
      <c r="N29" s="5"/>
      <c r="P29" s="11"/>
      <c r="Q29" s="7"/>
      <c r="R29" s="7"/>
      <c r="T29" s="4"/>
      <c r="U29" s="20"/>
      <c r="W29" s="4"/>
      <c r="X29" s="20"/>
      <c r="Z29" s="10"/>
      <c r="AA29" s="7"/>
      <c r="AB29" s="7"/>
      <c r="AD29" s="10"/>
      <c r="AE29" s="92"/>
    </row>
    <row r="30" spans="1:31" ht="12.75" customHeight="1" thickTop="1" thickBot="1" x14ac:dyDescent="0.4">
      <c r="A30" s="115"/>
      <c r="B30" s="115">
        <f>IF('MASTER  10 Teams'!B30&lt;&gt;"",'MASTER  10 Teams'!B30,"")</f>
        <v>1</v>
      </c>
      <c r="C30" s="95">
        <f>IF('MASTER  10 Teams'!C30&lt;&gt;"",'MASTER  10 Teams'!C30,"")</f>
        <v>42834</v>
      </c>
      <c r="D30" s="36" t="str">
        <f>IF('MASTER  10 Teams'!D30&lt;&gt;"",'MASTER  10 Teams'!D30,"")</f>
        <v>O40-3</v>
      </c>
      <c r="E30" s="23" t="str">
        <f>VLOOKUP(K30,'Ref asgn teams'!$A$2:$B$99,2)</f>
        <v>North Haven FC 40</v>
      </c>
      <c r="F30" s="23" t="str">
        <f>VLOOKUP(L30,'Ref asgn teams'!$A$2:$B$99,2)</f>
        <v>Hamden United</v>
      </c>
      <c r="G30" s="71"/>
      <c r="H30" s="94">
        <f>IF('MASTER  10 Teams'!H30&lt;&gt;"",'MASTER  10 Teams'!H30,"")</f>
        <v>0.41666666666666702</v>
      </c>
      <c r="I30" s="24" t="str">
        <f>VLOOKUP(M30,Venues!$A$2:$E$139,5,FALSE)</f>
        <v>Ridge Rd School , North Haven</v>
      </c>
      <c r="J30" s="73" t="str">
        <f>IF('MASTER  10 Teams'!J30&lt;&gt;"",'MASTER  10 Teams'!J30,"")</f>
        <v/>
      </c>
      <c r="K30" s="23" t="str">
        <f>IF('MASTER  10 Teams'!E30&lt;&gt;"",'MASTER  10 Teams'!E30,"")</f>
        <v>NORTH HAVEN SC</v>
      </c>
      <c r="L30" s="23" t="str">
        <f>IF('MASTER  10 Teams'!F30&lt;&gt;"",'MASTER  10 Teams'!F30,"")</f>
        <v>HAMDEN UNITED</v>
      </c>
      <c r="M30" s="5" t="str">
        <f>IF('MASTER  10 Teams'!I30&lt;&gt;"",'MASTER  10 Teams'!I30,"")</f>
        <v>Ridge Road, North Haven</v>
      </c>
      <c r="N30" s="5"/>
      <c r="P30" s="20"/>
      <c r="Q30" s="7"/>
      <c r="R30" s="7"/>
      <c r="T30" s="4"/>
      <c r="U30" s="13"/>
      <c r="W30" s="4"/>
      <c r="X30" s="13"/>
      <c r="Z30" s="10"/>
      <c r="AA30" s="3"/>
      <c r="AB30" s="7"/>
      <c r="AD30" s="10"/>
      <c r="AE30" s="92"/>
    </row>
    <row r="31" spans="1:31" ht="12.75" customHeight="1" thickTop="1" thickBot="1" x14ac:dyDescent="0.4">
      <c r="A31" s="115"/>
      <c r="B31" s="115">
        <f>IF('MASTER  10 Teams'!B31&lt;&gt;"",'MASTER  10 Teams'!B31,"")</f>
        <v>1</v>
      </c>
      <c r="C31" s="95">
        <f>IF('MASTER  10 Teams'!C31&lt;&gt;"",'MASTER  10 Teams'!C31,"")</f>
        <v>42834</v>
      </c>
      <c r="D31" s="36" t="str">
        <f>IF('MASTER  10 Teams'!D31&lt;&gt;"",'MASTER  10 Teams'!D31,"")</f>
        <v>O40-3</v>
      </c>
      <c r="E31" s="23" t="str">
        <f>VLOOKUP(K31,'Ref asgn teams'!$A$2:$B$99,2)</f>
        <v>Wallingford Morelia</v>
      </c>
      <c r="F31" s="23" t="str">
        <f>VLOOKUP(L31,'Ref asgn teams'!$A$2:$B$99,2)</f>
        <v>Newtown Salty Dogs</v>
      </c>
      <c r="G31" s="71"/>
      <c r="H31" s="94">
        <f>IF('MASTER  10 Teams'!H31&lt;&gt;"",'MASTER  10 Teams'!H31,"")</f>
        <v>0.41666666666666702</v>
      </c>
      <c r="I31" s="24" t="str">
        <f>VLOOKUP(M31,Venues!$A$2:$E$139,5,FALSE)</f>
        <v>Woodhouse, Wallingford</v>
      </c>
      <c r="J31" s="73" t="str">
        <f>IF('MASTER  10 Teams'!J31&lt;&gt;"",'MASTER  10 Teams'!J31,"")</f>
        <v/>
      </c>
      <c r="K31" s="23" t="str">
        <f>IF('MASTER  10 Teams'!E31&lt;&gt;"",'MASTER  10 Teams'!E31,"")</f>
        <v>WALLINGFORD MORELIA</v>
      </c>
      <c r="L31" s="23" t="str">
        <f>IF('MASTER  10 Teams'!F31&lt;&gt;"",'MASTER  10 Teams'!F31,"")</f>
        <v>NORTH BRANFORD 40</v>
      </c>
      <c r="M31" s="5" t="str">
        <f>IF('MASTER  10 Teams'!I31&lt;&gt;"",'MASTER  10 Teams'!I31,"")</f>
        <v>Woodhouse Field, Wallingford</v>
      </c>
      <c r="N31" s="5"/>
      <c r="P31" s="13"/>
      <c r="Q31" s="3"/>
      <c r="R31" s="7"/>
      <c r="T31" s="4"/>
      <c r="U31" s="16"/>
      <c r="W31" s="4"/>
      <c r="X31" s="10"/>
      <c r="Z31" s="11"/>
      <c r="AA31" s="7"/>
      <c r="AB31" s="7"/>
      <c r="AD31" s="11"/>
      <c r="AE31" s="92"/>
    </row>
    <row r="32" spans="1:31" ht="12.75" customHeight="1" thickTop="1" thickBot="1" x14ac:dyDescent="0.4">
      <c r="A32" s="115"/>
      <c r="B32" s="115">
        <f>IF('MASTER  10 Teams'!B32&lt;&gt;"",'MASTER  10 Teams'!B32,"")</f>
        <v>1</v>
      </c>
      <c r="C32" s="95">
        <f>IF('MASTER  10 Teams'!C32&lt;&gt;"",'MASTER  10 Teams'!C32,"")</f>
        <v>42834</v>
      </c>
      <c r="D32" s="36" t="str">
        <f>IF('MASTER  10 Teams'!D32&lt;&gt;"",'MASTER  10 Teams'!D32,"")</f>
        <v>O40-3</v>
      </c>
      <c r="E32" s="23" t="str">
        <f>VLOOKUP(K32,'Ref asgn teams'!$A$2:$B$99,2)</f>
        <v>Eli's FC</v>
      </c>
      <c r="F32" s="23" t="str">
        <f>VLOOKUP(L32,'Ref asgn teams'!$A$2:$B$99,2)</f>
        <v>Cheshire United</v>
      </c>
      <c r="G32" s="71"/>
      <c r="H32" s="94">
        <f>IF('MASTER  10 Teams'!H32&lt;&gt;"",'MASTER  10 Teams'!H32,"")</f>
        <v>0.41666666666666702</v>
      </c>
      <c r="I32" s="24" t="str">
        <f>VLOOKUP(M32,Venues!$A$2:$E$139,5,FALSE)</f>
        <v>Platt Tech High School, Milford</v>
      </c>
      <c r="J32" s="73" t="str">
        <f>IF('MASTER  10 Teams'!J32&lt;&gt;"",'MASTER  10 Teams'!J32,"")</f>
        <v/>
      </c>
      <c r="K32" s="23" t="str">
        <f>IF('MASTER  10 Teams'!E32&lt;&gt;"",'MASTER  10 Teams'!E32,"")</f>
        <v>ELI'S FC</v>
      </c>
      <c r="L32" s="23" t="str">
        <f>IF('MASTER  10 Teams'!F32&lt;&gt;"",'MASTER  10 Teams'!F32,"")</f>
        <v xml:space="preserve">CHESHIRE UNITED </v>
      </c>
      <c r="M32" s="5" t="str">
        <f>IF('MASTER  10 Teams'!I32&lt;&gt;"",'MASTER  10 Teams'!I32,"")</f>
        <v>Platt Tech HS, Milford</v>
      </c>
      <c r="N32" s="5"/>
      <c r="P32" s="10"/>
      <c r="Q32" s="3"/>
      <c r="R32" s="7"/>
      <c r="T32" s="4"/>
      <c r="U32" s="11"/>
      <c r="W32" s="4"/>
      <c r="X32" s="13"/>
      <c r="Z32" s="20"/>
      <c r="AA32" s="3"/>
      <c r="AB32" s="7"/>
      <c r="AD32" s="20"/>
      <c r="AE32" s="92"/>
    </row>
    <row r="33" spans="1:31" ht="12.75" customHeight="1" thickTop="1" thickBot="1" x14ac:dyDescent="0.4">
      <c r="A33" s="115"/>
      <c r="B33" s="115">
        <f>IF('MASTER  10 Teams'!B33&lt;&gt;"",'MASTER  10 Teams'!B33,"")</f>
        <v>1</v>
      </c>
      <c r="C33" s="95">
        <f>IF('MASTER  10 Teams'!C33&lt;&gt;"",'MASTER  10 Teams'!C33,"")</f>
        <v>42834</v>
      </c>
      <c r="D33" s="36" t="str">
        <f>IF('MASTER  10 Teams'!D33&lt;&gt;"",'MASTER  10 Teams'!D33,"")</f>
        <v>O40-3</v>
      </c>
      <c r="E33" s="23" t="str">
        <f>VLOOKUP(K33,'Ref asgn teams'!$A$2:$B$99,2)</f>
        <v>PAN ZONES</v>
      </c>
      <c r="F33" s="23" t="str">
        <f>VLOOKUP(L33,'Ref asgn teams'!$A$2:$B$99,2)</f>
        <v>HENRY  REID FC 40</v>
      </c>
      <c r="G33" s="71"/>
      <c r="H33" s="94">
        <f>IF('MASTER  10 Teams'!H33&lt;&gt;"",'MASTER  10 Teams'!H33,"")</f>
        <v>0.41666666666666702</v>
      </c>
      <c r="I33" s="24" t="str">
        <f>VLOOKUP(M33,Venues!$A$2:$E$139,5,FALSE)</f>
        <v>Stanley Quarter Park, New Britain</v>
      </c>
      <c r="J33" s="73" t="str">
        <f>IF('MASTER  10 Teams'!J33&lt;&gt;"",'MASTER  10 Teams'!J33,"")</f>
        <v/>
      </c>
      <c r="K33" s="23" t="str">
        <f>IF('MASTER  10 Teams'!E33&lt;&gt;"",'MASTER  10 Teams'!E33,"")</f>
        <v>PAN ZONES</v>
      </c>
      <c r="L33" s="23" t="str">
        <f>IF('MASTER  10 Teams'!F33&lt;&gt;"",'MASTER  10 Teams'!F33,"")</f>
        <v>HENRY  REID FC 40</v>
      </c>
      <c r="M33" s="5" t="str">
        <f>IF('MASTER  10 Teams'!I33&lt;&gt;"",'MASTER  10 Teams'!I33,"")</f>
        <v>Stanley Quarter Park, New Britain</v>
      </c>
      <c r="N33" s="5"/>
      <c r="P33" s="11"/>
      <c r="Q33" s="7"/>
      <c r="R33" s="89"/>
      <c r="T33" s="4"/>
      <c r="U33" s="13"/>
      <c r="W33" s="4"/>
      <c r="X33" s="11"/>
      <c r="Z33" s="20"/>
      <c r="AA33" s="7"/>
      <c r="AB33" s="7"/>
      <c r="AD33" s="20"/>
      <c r="AE33" s="92"/>
    </row>
    <row r="34" spans="1:31" ht="12.75" customHeight="1" thickTop="1" thickBot="1" x14ac:dyDescent="0.4">
      <c r="A34" s="115"/>
      <c r="B34" s="115">
        <f>IF('MASTER  10 Teams'!B34&lt;&gt;"",'MASTER  10 Teams'!B34,"")</f>
        <v>1</v>
      </c>
      <c r="C34" s="95">
        <f>IF('MASTER  10 Teams'!C34&lt;&gt;"",'MASTER  10 Teams'!C34,"")</f>
        <v>42834</v>
      </c>
      <c r="D34" s="36" t="str">
        <f>IF('MASTER  10 Teams'!D34&lt;&gt;"",'MASTER  10 Teams'!D34,"")</f>
        <v>O40-3</v>
      </c>
      <c r="E34" s="23" t="str">
        <f>VLOOKUP(K34,'Ref asgn teams'!$A$2:$B$99,2)</f>
        <v>Stamford City</v>
      </c>
      <c r="F34" s="23" t="str">
        <f>VLOOKUP(L34,'Ref asgn teams'!$A$2:$B$99,2)</f>
        <v>Wilton Wolves</v>
      </c>
      <c r="G34" s="71"/>
      <c r="H34" s="94">
        <f>IF('MASTER  10 Teams'!H34&lt;&gt;"",'MASTER  10 Teams'!H34,"")</f>
        <v>0.33333333333333331</v>
      </c>
      <c r="I34" s="24" t="str">
        <f>VLOOKUP(M34,Venues!$A$2:$E$139,5,FALSE)</f>
        <v>West Beach, Stamford</v>
      </c>
      <c r="J34" s="73" t="str">
        <f>IF('MASTER  10 Teams'!J34&lt;&gt;"",'MASTER  10 Teams'!J34,"")</f>
        <v/>
      </c>
      <c r="K34" s="23" t="str">
        <f>IF('MASTER  10 Teams'!E34&lt;&gt;"",'MASTER  10 Teams'!E34,"")</f>
        <v>STAMFORD CITY</v>
      </c>
      <c r="L34" s="23" t="str">
        <f>IF('MASTER  10 Teams'!F34&lt;&gt;"",'MASTER  10 Teams'!F34,"")</f>
        <v>WILTON WOLVES</v>
      </c>
      <c r="M34" s="5" t="str">
        <f>IF('MASTER  10 Teams'!I34&lt;&gt;"",'MASTER  10 Teams'!I34,"")</f>
        <v>West Beach Fields, Stamford</v>
      </c>
      <c r="N34" s="5"/>
      <c r="P34" s="20"/>
      <c r="Q34" s="3"/>
      <c r="R34" s="14"/>
      <c r="T34" s="4"/>
      <c r="U34" s="20"/>
      <c r="W34" s="4"/>
      <c r="X34" s="11"/>
      <c r="Z34" s="13"/>
      <c r="AA34" s="3"/>
      <c r="AB34" s="7"/>
      <c r="AD34" s="13"/>
      <c r="AE34" s="92"/>
    </row>
    <row r="35" spans="1:31" ht="12.75" customHeight="1" thickTop="1" thickBot="1" x14ac:dyDescent="0.4">
      <c r="A35" s="115"/>
      <c r="B35" s="115" t="str">
        <f>IF('MASTER  10 Teams'!B35&lt;&gt;"",'MASTER  10 Teams'!B35,"")</f>
        <v/>
      </c>
      <c r="C35" s="95" t="str">
        <f>IF('MASTER  10 Teams'!C35&lt;&gt;"",'MASTER  10 Teams'!C35,"")</f>
        <v/>
      </c>
      <c r="D35" s="26" t="str">
        <f>IF('MASTER  10 Teams'!D35&lt;&gt;"",'MASTER  10 Teams'!D35,"")</f>
        <v xml:space="preserve"> </v>
      </c>
      <c r="E35" s="23" t="e">
        <f>VLOOKUP(K35,'Ref asgn teams'!$A$2:$B$99,2)</f>
        <v>#N/A</v>
      </c>
      <c r="F35" s="23" t="e">
        <f>VLOOKUP(L35,'Ref asgn teams'!$A$2:$B$99,2)</f>
        <v>#N/A</v>
      </c>
      <c r="G35" s="71"/>
      <c r="H35" s="94" t="str">
        <f>IF('MASTER  10 Teams'!H35&lt;&gt;"",'MASTER  10 Teams'!H35,"")</f>
        <v/>
      </c>
      <c r="I35" s="24" t="e">
        <f>VLOOKUP(M35,Venues!$A$2:$E$139,5,FALSE)</f>
        <v>#N/A</v>
      </c>
      <c r="J35" s="73" t="str">
        <f>IF('MASTER  10 Teams'!J35&lt;&gt;"",'MASTER  10 Teams'!J35,"")</f>
        <v/>
      </c>
      <c r="K35" s="23" t="str">
        <f>IF('MASTER  10 Teams'!E35&lt;&gt;"",'MASTER  10 Teams'!E35,"")</f>
        <v/>
      </c>
      <c r="L35" s="23" t="str">
        <f>IF('MASTER  10 Teams'!F35&lt;&gt;"",'MASTER  10 Teams'!F35,"")</f>
        <v/>
      </c>
      <c r="M35" s="5" t="str">
        <f>IF('MASTER  10 Teams'!I35&lt;&gt;"",'MASTER  10 Teams'!I35,"")</f>
        <v/>
      </c>
      <c r="N35" s="5"/>
      <c r="P35" s="11"/>
      <c r="Q35" s="14"/>
      <c r="R35" s="7"/>
      <c r="T35" s="4"/>
      <c r="U35" s="11"/>
      <c r="V35" s="12"/>
      <c r="W35" s="4"/>
      <c r="X35" s="20"/>
      <c r="Z35" s="10"/>
      <c r="AA35" s="8"/>
      <c r="AB35" s="7"/>
      <c r="AD35" s="10"/>
      <c r="AE35" s="92"/>
    </row>
    <row r="36" spans="1:31" ht="12.75" customHeight="1" thickTop="1" thickBot="1" x14ac:dyDescent="0.4">
      <c r="A36" s="115"/>
      <c r="B36" s="115">
        <f>IF('MASTER  10 Teams'!B36&lt;&gt;"",'MASTER  10 Teams'!B36,"")</f>
        <v>1</v>
      </c>
      <c r="C36" s="95">
        <f>IF('MASTER  10 Teams'!C36&lt;&gt;"",'MASTER  10 Teams'!C36,"")</f>
        <v>42834</v>
      </c>
      <c r="D36" s="27" t="str">
        <f>IF('MASTER  10 Teams'!D36&lt;&gt;"",'MASTER  10 Teams'!D36,"")</f>
        <v>O50-1</v>
      </c>
      <c r="E36" s="23" t="str">
        <f>VLOOKUP(K36,'Ref asgn teams'!$A$2:$B$99,2)</f>
        <v>Guilford Black Eagles</v>
      </c>
      <c r="F36" s="23" t="str">
        <f>VLOOKUP(L36,'Ref asgn teams'!$A$2:$B$99,2)</f>
        <v>Darien Blue Waves</v>
      </c>
      <c r="G36" s="71"/>
      <c r="H36" s="94">
        <f>IF('MASTER  10 Teams'!H36&lt;&gt;"",'MASTER  10 Teams'!H36,"")</f>
        <v>0.41666666666666702</v>
      </c>
      <c r="I36" s="24" t="str">
        <f>VLOOKUP(M36,Venues!$A$2:$E$139,5,FALSE)</f>
        <v>Guilford High School, Guilford</v>
      </c>
      <c r="J36" s="73" t="str">
        <f>IF('MASTER  10 Teams'!J36&lt;&gt;"",'MASTER  10 Teams'!J36,"")</f>
        <v/>
      </c>
      <c r="K36" s="23" t="str">
        <f>IF('MASTER  10 Teams'!E36&lt;&gt;"",'MASTER  10 Teams'!E36,"")</f>
        <v>GUILFORD BLACK EAGLES</v>
      </c>
      <c r="L36" s="23" t="str">
        <f>IF('MASTER  10 Teams'!F36&lt;&gt;"",'MASTER  10 Teams'!F36,"")</f>
        <v>DARIEN BLUE WAVE</v>
      </c>
      <c r="M36" s="5" t="str">
        <f>IF('MASTER  10 Teams'!I36&lt;&gt;"",'MASTER  10 Teams'!I36,"")</f>
        <v>Guilford HS, Guilford</v>
      </c>
      <c r="N36" s="5"/>
      <c r="P36" s="10"/>
      <c r="Q36" s="7"/>
      <c r="R36" s="7"/>
      <c r="T36" s="4"/>
      <c r="U36" s="11"/>
      <c r="W36" s="4"/>
      <c r="X36" s="13"/>
      <c r="Z36" s="10"/>
      <c r="AA36" s="3"/>
      <c r="AB36" s="7"/>
      <c r="AD36" s="10"/>
      <c r="AE36" s="92"/>
    </row>
    <row r="37" spans="1:31" ht="12.75" customHeight="1" thickTop="1" thickBot="1" x14ac:dyDescent="0.4">
      <c r="A37" s="115"/>
      <c r="B37" s="115">
        <f>IF('MASTER  10 Teams'!B37&lt;&gt;"",'MASTER  10 Teams'!B37,"")</f>
        <v>1</v>
      </c>
      <c r="C37" s="95">
        <f>IF('MASTER  10 Teams'!C37&lt;&gt;"",'MASTER  10 Teams'!C37,"")</f>
        <v>42834</v>
      </c>
      <c r="D37" s="27" t="str">
        <f>IF('MASTER  10 Teams'!D37&lt;&gt;"",'MASTER  10 Teams'!D37,"")</f>
        <v>O50-1</v>
      </c>
      <c r="E37" s="23" t="str">
        <f>VLOOKUP(K37,'Ref asgn teams'!$A$2:$B$99,2)</f>
        <v>Polonia Falcon Stars FC</v>
      </c>
      <c r="F37" s="23" t="str">
        <f>VLOOKUP(L37,'Ref asgn teams'!$A$2:$B$99,2)</f>
        <v>Greenwich Gunners 50</v>
      </c>
      <c r="G37" s="71"/>
      <c r="H37" s="94">
        <f>IF('MASTER  10 Teams'!H37&lt;&gt;"",'MASTER  10 Teams'!H37,"")</f>
        <v>0.41666666666666702</v>
      </c>
      <c r="I37" s="24" t="str">
        <f>VLOOKUP(M37,Venues!$A$2:$E$139,5,FALSE)</f>
        <v>Falcon Field (New Britain), New Britain</v>
      </c>
      <c r="J37" s="73" t="str">
        <f>IF('MASTER  10 Teams'!J37&lt;&gt;"",'MASTER  10 Teams'!J37,"")</f>
        <v/>
      </c>
      <c r="K37" s="23" t="str">
        <f>IF('MASTER  10 Teams'!E37&lt;&gt;"",'MASTER  10 Teams'!E37,"")</f>
        <v>POLONIA FALCON STARS FC</v>
      </c>
      <c r="L37" s="23" t="str">
        <f>IF('MASTER  10 Teams'!F37&lt;&gt;"",'MASTER  10 Teams'!F37,"")</f>
        <v>GREENWICH GUNNERS 50</v>
      </c>
      <c r="M37" s="5" t="str">
        <f>IF('MASTER  10 Teams'!I37&lt;&gt;"",'MASTER  10 Teams'!I37,"")</f>
        <v>Falcon Field, New Britain</v>
      </c>
      <c r="N37" s="5"/>
      <c r="P37" s="13"/>
      <c r="Q37" s="87"/>
      <c r="R37" s="7"/>
      <c r="T37" s="4"/>
      <c r="U37" s="20"/>
      <c r="V37" s="12"/>
      <c r="W37" s="4"/>
      <c r="X37" s="16"/>
      <c r="Z37" s="11"/>
      <c r="AA37" s="7"/>
      <c r="AB37" s="7"/>
      <c r="AD37" s="11"/>
      <c r="AE37" s="92"/>
    </row>
    <row r="38" spans="1:31" ht="12.75" customHeight="1" thickTop="1" thickBot="1" x14ac:dyDescent="0.4">
      <c r="A38" s="115"/>
      <c r="B38" s="115">
        <f>IF('MASTER  10 Teams'!B38&lt;&gt;"",'MASTER  10 Teams'!B38,"")</f>
        <v>1</v>
      </c>
      <c r="C38" s="95">
        <f>IF('MASTER  10 Teams'!C38&lt;&gt;"",'MASTER  10 Teams'!C38,"")</f>
        <v>42834</v>
      </c>
      <c r="D38" s="27" t="str">
        <f>IF('MASTER  10 Teams'!D38&lt;&gt;"",'MASTER  10 Teams'!D38,"")</f>
        <v>O50-1</v>
      </c>
      <c r="E38" s="23" t="str">
        <f>VLOOKUP(K38,'Ref asgn teams'!$A$2:$B$99,2)</f>
        <v>Club Napoli 50</v>
      </c>
      <c r="F38" s="23" t="str">
        <f>VLOOKUP(L38,'Ref asgn teams'!$A$2:$B$99,2)</f>
        <v>Cheshire Azzurri 50</v>
      </c>
      <c r="G38" s="71"/>
      <c r="H38" s="94">
        <f>IF('MASTER  10 Teams'!H38&lt;&gt;"",'MASTER  10 Teams'!H38,"")</f>
        <v>0.41666666666666702</v>
      </c>
      <c r="I38" s="24" t="str">
        <f>VLOOKUP(M38,Venues!$A$2:$E$139,5,FALSE)</f>
        <v>North Farms Park, North Branford</v>
      </c>
      <c r="J38" s="73" t="str">
        <f>IF('MASTER  10 Teams'!J38&lt;&gt;"",'MASTER  10 Teams'!J38,"")</f>
        <v/>
      </c>
      <c r="K38" s="23" t="str">
        <f>IF('MASTER  10 Teams'!E38&lt;&gt;"",'MASTER  10 Teams'!E38,"")</f>
        <v>CLUB NAPOLI 50</v>
      </c>
      <c r="L38" s="23" t="str">
        <f>IF('MASTER  10 Teams'!F38&lt;&gt;"",'MASTER  10 Teams'!F38,"")</f>
        <v>CHESHIRE AZZURRI 50</v>
      </c>
      <c r="M38" s="5" t="str">
        <f>IF('MASTER  10 Teams'!I38&lt;&gt;"",'MASTER  10 Teams'!I38,"")</f>
        <v>North Farms Park, North Branford</v>
      </c>
      <c r="N38" s="5"/>
      <c r="P38" s="13"/>
      <c r="Q38" s="3"/>
      <c r="R38" s="7"/>
      <c r="T38" s="4"/>
      <c r="U38" s="11"/>
      <c r="W38" s="4"/>
      <c r="X38" s="11"/>
      <c r="Z38" s="16"/>
      <c r="AA38" s="3"/>
      <c r="AB38" s="7"/>
      <c r="AD38" s="16"/>
      <c r="AE38" s="92"/>
    </row>
    <row r="39" spans="1:31" ht="12.75" customHeight="1" thickTop="1" thickBot="1" x14ac:dyDescent="0.4">
      <c r="A39" s="115"/>
      <c r="B39" s="115">
        <f>IF('MASTER  10 Teams'!B39&lt;&gt;"",'MASTER  10 Teams'!B39,"")</f>
        <v>1</v>
      </c>
      <c r="C39" s="95">
        <f>IF('MASTER  10 Teams'!C39&lt;&gt;"",'MASTER  10 Teams'!C39,"")</f>
        <v>42834</v>
      </c>
      <c r="D39" s="27" t="str">
        <f>IF('MASTER  10 Teams'!D39&lt;&gt;"",'MASTER  10 Teams'!D39,"")</f>
        <v>O50-1</v>
      </c>
      <c r="E39" s="23" t="str">
        <f>VLOOKUP(K39,'Ref asgn teams'!$A$2:$B$99,2)</f>
        <v>Hartford Cavaliers Masters</v>
      </c>
      <c r="F39" s="23" t="str">
        <f>VLOOKUP(L39,'Ref asgn teams'!$A$2:$B$99,2)</f>
        <v>Glastonbury Celtic</v>
      </c>
      <c r="G39" s="71"/>
      <c r="H39" s="94">
        <f>IF('MASTER  10 Teams'!H39&lt;&gt;"",'MASTER  10 Teams'!H39,"")</f>
        <v>0.41666666666666702</v>
      </c>
      <c r="I39" s="24" t="str">
        <f>VLOOKUP(M39,Venues!$A$2:$E$139,5,FALSE)</f>
        <v>Cronin Field, Hartford</v>
      </c>
      <c r="J39" s="73" t="str">
        <f>IF('MASTER  10 Teams'!J39&lt;&gt;"",'MASTER  10 Teams'!J39,"")</f>
        <v/>
      </c>
      <c r="K39" s="23" t="str">
        <f>IF('MASTER  10 Teams'!E39&lt;&gt;"",'MASTER  10 Teams'!E39,"")</f>
        <v>HARTFORD CAVALIERS</v>
      </c>
      <c r="L39" s="23" t="str">
        <f>IF('MASTER  10 Teams'!F39&lt;&gt;"",'MASTER  10 Teams'!F39,"")</f>
        <v xml:space="preserve">GLASTONBURY CELTIC </v>
      </c>
      <c r="M39" s="5" t="str">
        <f>IF('MASTER  10 Teams'!I39&lt;&gt;"",'MASTER  10 Teams'!I39,"")</f>
        <v>Cronin Field, Hartford</v>
      </c>
      <c r="N39" s="5"/>
      <c r="P39" s="11"/>
      <c r="Q39" s="3"/>
      <c r="R39" s="7"/>
      <c r="T39" s="4"/>
      <c r="U39" s="13"/>
      <c r="V39" s="12"/>
      <c r="W39" s="4"/>
      <c r="X39" s="13"/>
      <c r="Z39" s="11"/>
      <c r="AA39" s="3"/>
      <c r="AB39" s="7"/>
      <c r="AD39" s="11"/>
      <c r="AE39" s="92"/>
    </row>
    <row r="40" spans="1:31" ht="12.75" customHeight="1" thickTop="1" thickBot="1" x14ac:dyDescent="0.4">
      <c r="A40" s="115"/>
      <c r="B40" s="115">
        <f>IF('MASTER  10 Teams'!B40&lt;&gt;"",'MASTER  10 Teams'!B40,"")</f>
        <v>1</v>
      </c>
      <c r="C40" s="95">
        <f>IF('MASTER  10 Teams'!C40&lt;&gt;"",'MASTER  10 Teams'!C40,"")</f>
        <v>42834</v>
      </c>
      <c r="D40" s="27" t="str">
        <f>IF('MASTER  10 Teams'!D40&lt;&gt;"",'MASTER  10 Teams'!D40,"")</f>
        <v>O50-1</v>
      </c>
      <c r="E40" s="23" t="str">
        <f>VLOOKUP(K40,'Ref asgn teams'!$A$2:$B$99,2)</f>
        <v>New Britain Falcons FC</v>
      </c>
      <c r="F40" s="23" t="str">
        <f>VLOOKUP(L40,'Ref asgn teams'!$A$2:$B$99,2)</f>
        <v>Vasco Da Gama 50 CC</v>
      </c>
      <c r="G40" s="71"/>
      <c r="H40" s="94">
        <f>IF('MASTER  10 Teams'!H40&lt;&gt;"",'MASTER  10 Teams'!H40,"")</f>
        <v>0.33333333333333331</v>
      </c>
      <c r="I40" s="24" t="str">
        <f>VLOOKUP(M40,Venues!$A$2:$E$139,5,FALSE)</f>
        <v>Falcon Field (New Britain), New Britain</v>
      </c>
      <c r="J40" s="73" t="str">
        <f>IF('MASTER  10 Teams'!J40&lt;&gt;"",'MASTER  10 Teams'!J40,"")</f>
        <v/>
      </c>
      <c r="K40" s="23" t="str">
        <f>IF('MASTER  10 Teams'!E40&lt;&gt;"",'MASTER  10 Teams'!E40,"")</f>
        <v>NEW BRITAIN FALCONS FC</v>
      </c>
      <c r="L40" s="23" t="str">
        <f>IF('MASTER  10 Teams'!F40&lt;&gt;"",'MASTER  10 Teams'!F40,"")</f>
        <v>VASCO DA GAMA 50</v>
      </c>
      <c r="M40" s="5" t="str">
        <f>IF('MASTER  10 Teams'!I40&lt;&gt;"",'MASTER  10 Teams'!I40,"")</f>
        <v>Falcon Field, New Britain</v>
      </c>
      <c r="N40" s="5"/>
      <c r="P40" s="20"/>
      <c r="Q40" s="7"/>
      <c r="R40" s="7"/>
      <c r="T40" s="4"/>
      <c r="U40" s="11"/>
      <c r="W40" s="4"/>
      <c r="X40" s="20"/>
      <c r="Z40" s="10"/>
      <c r="AA40" s="3"/>
      <c r="AB40" s="7"/>
      <c r="AD40" s="10"/>
      <c r="AE40" s="92"/>
    </row>
    <row r="41" spans="1:31" ht="12.75" customHeight="1" thickTop="1" thickBot="1" x14ac:dyDescent="0.4">
      <c r="A41" s="115"/>
      <c r="B41" s="115" t="str">
        <f>IF('MASTER  10 Teams'!B41&lt;&gt;"",'MASTER  10 Teams'!B41,"")</f>
        <v/>
      </c>
      <c r="C41" s="95" t="str">
        <f>IF('MASTER  10 Teams'!C41&lt;&gt;"",'MASTER  10 Teams'!C41,"")</f>
        <v/>
      </c>
      <c r="D41" s="26" t="str">
        <f>IF('MASTER  10 Teams'!D41&lt;&gt;"",'MASTER  10 Teams'!D41,"")</f>
        <v/>
      </c>
      <c r="E41" s="23" t="e">
        <f>VLOOKUP(K41,'Ref asgn teams'!$A$2:$B$99,2)</f>
        <v>#N/A</v>
      </c>
      <c r="F41" s="23" t="e">
        <f>VLOOKUP(L41,'Ref asgn teams'!$A$2:$B$99,2)</f>
        <v>#N/A</v>
      </c>
      <c r="G41" s="71"/>
      <c r="H41" s="94" t="str">
        <f>IF('MASTER  10 Teams'!H41&lt;&gt;"",'MASTER  10 Teams'!H41,"")</f>
        <v/>
      </c>
      <c r="I41" s="24" t="e">
        <f>VLOOKUP(M41,Venues!$A$2:$E$139,5,FALSE)</f>
        <v>#N/A</v>
      </c>
      <c r="J41" s="73" t="str">
        <f>IF('MASTER  10 Teams'!J41&lt;&gt;"",'MASTER  10 Teams'!J41,"")</f>
        <v/>
      </c>
      <c r="K41" s="23" t="str">
        <f>IF('MASTER  10 Teams'!E41&lt;&gt;"",'MASTER  10 Teams'!E41,"")</f>
        <v/>
      </c>
      <c r="L41" s="23" t="str">
        <f>IF('MASTER  10 Teams'!F41&lt;&gt;"",'MASTER  10 Teams'!F41,"")</f>
        <v/>
      </c>
      <c r="M41" s="5" t="str">
        <f>IF('MASTER  10 Teams'!I41&lt;&gt;"",'MASTER  10 Teams'!I41,"")</f>
        <v/>
      </c>
      <c r="N41" s="5"/>
      <c r="P41" s="11"/>
      <c r="Q41" s="3"/>
      <c r="R41" s="3"/>
      <c r="T41" s="4"/>
      <c r="U41" s="11"/>
      <c r="V41" s="12"/>
      <c r="W41" s="4"/>
      <c r="X41" s="11"/>
      <c r="Z41" s="10"/>
      <c r="AA41" s="3"/>
      <c r="AB41" s="7"/>
      <c r="AD41" s="10"/>
      <c r="AE41" s="92"/>
    </row>
    <row r="42" spans="1:31" ht="12.75" customHeight="1" thickTop="1" thickBot="1" x14ac:dyDescent="0.4">
      <c r="A42" s="115"/>
      <c r="B42" s="115">
        <f>IF('MASTER  10 Teams'!B42&lt;&gt;"",'MASTER  10 Teams'!B42,"")</f>
        <v>1</v>
      </c>
      <c r="C42" s="95">
        <f>IF('MASTER  10 Teams'!C42&lt;&gt;"",'MASTER  10 Teams'!C42,"")</f>
        <v>42834</v>
      </c>
      <c r="D42" s="37" t="str">
        <f>IF('MASTER  10 Teams'!D42&lt;&gt;"",'MASTER  10 Teams'!D42,"")</f>
        <v>O50-2</v>
      </c>
      <c r="E42" s="23" t="str">
        <f>VLOOKUP(K42,'Ref asgn teams'!$A$2:$B$99,2)</f>
        <v>Naugatuck River Rats</v>
      </c>
      <c r="F42" s="23" t="str">
        <f>VLOOKUP(L42,'Ref asgn teams'!$A$2:$B$99,2)</f>
        <v>Greenwich Arsenal 50</v>
      </c>
      <c r="G42" s="71"/>
      <c r="H42" s="94">
        <f>IF('MASTER  10 Teams'!H42&lt;&gt;"",'MASTER  10 Teams'!H42,"")</f>
        <v>0.33333333333333331</v>
      </c>
      <c r="I42" s="24" t="str">
        <f>VLOOKUP(M42,Venues!$A$2:$E$139,5,FALSE)</f>
        <v>City Hill Middle School, Naugatuck</v>
      </c>
      <c r="J42" s="73" t="str">
        <f>IF('MASTER  10 Teams'!J42&lt;&gt;"",'MASTER  10 Teams'!J42,"")</f>
        <v/>
      </c>
      <c r="K42" s="23" t="str">
        <f>IF('MASTER  10 Teams'!E42&lt;&gt;"",'MASTER  10 Teams'!E42,"")</f>
        <v>NAUGATUCK RIVER RATS</v>
      </c>
      <c r="L42" s="23" t="str">
        <f>IF('MASTER  10 Teams'!F42&lt;&gt;"",'MASTER  10 Teams'!F42,"")</f>
        <v>GREENWICH ARSENAL 50</v>
      </c>
      <c r="M42" s="5" t="str">
        <f>IF('MASTER  10 Teams'!I42&lt;&gt;"",'MASTER  10 Teams'!I42,"")</f>
        <v>City Hill MS, Naugatuck</v>
      </c>
      <c r="N42" s="5"/>
      <c r="P42" s="11"/>
      <c r="Q42" s="3"/>
      <c r="R42" s="7"/>
      <c r="T42" s="4"/>
      <c r="U42" s="11"/>
      <c r="W42" s="4"/>
      <c r="X42" s="11"/>
      <c r="Z42" s="11"/>
      <c r="AA42" s="7"/>
      <c r="AB42" s="7"/>
      <c r="AD42" s="11"/>
      <c r="AE42" s="92"/>
    </row>
    <row r="43" spans="1:31" ht="12.75" customHeight="1" thickTop="1" thickBot="1" x14ac:dyDescent="0.4">
      <c r="A43" s="115"/>
      <c r="B43" s="115">
        <f>IF('MASTER  10 Teams'!B43&lt;&gt;"",'MASTER  10 Teams'!B43,"")</f>
        <v>1</v>
      </c>
      <c r="C43" s="95">
        <f>IF('MASTER  10 Teams'!C43&lt;&gt;"",'MASTER  10 Teams'!C43,"")</f>
        <v>42834</v>
      </c>
      <c r="D43" s="37" t="str">
        <f>IF('MASTER  10 Teams'!D43&lt;&gt;"",'MASTER  10 Teams'!D43,"")</f>
        <v>O50-2</v>
      </c>
      <c r="E43" s="23" t="str">
        <f>VLOOKUP(K43,'Ref asgn teams'!$A$2:$B$99,2)</f>
        <v>Waterbury Pontes</v>
      </c>
      <c r="F43" s="23" t="str">
        <f>VLOOKUP(L43,'Ref asgn teams'!$A$2:$B$99,2)</f>
        <v>Moodus SC</v>
      </c>
      <c r="G43" s="71"/>
      <c r="H43" s="94">
        <f>IF('MASTER  10 Teams'!H43&lt;&gt;"",'MASTER  10 Teams'!H43,"")</f>
        <v>0.41666666666666702</v>
      </c>
      <c r="I43" s="24" t="str">
        <f>VLOOKUP(M43,Venues!$A$2:$E$139,5,FALSE)</f>
        <v>Pontelandolfo Club, Waterbury</v>
      </c>
      <c r="J43" s="73" t="str">
        <f>IF('MASTER  10 Teams'!J43&lt;&gt;"",'MASTER  10 Teams'!J43,"")</f>
        <v/>
      </c>
      <c r="K43" s="23" t="str">
        <f>IF('MASTER  10 Teams'!E43&lt;&gt;"",'MASTER  10 Teams'!E43,"")</f>
        <v>WATERBURY PONTES</v>
      </c>
      <c r="L43" s="23" t="str">
        <f>IF('MASTER  10 Teams'!F43&lt;&gt;"",'MASTER  10 Teams'!F43,"")</f>
        <v>MOODUS SC</v>
      </c>
      <c r="M43" s="5" t="str">
        <f>IF('MASTER  10 Teams'!I43&lt;&gt;"",'MASTER  10 Teams'!I43,"")</f>
        <v>Pontelandolfo Club, Waterbury</v>
      </c>
      <c r="N43" s="5"/>
      <c r="P43" s="13"/>
      <c r="Q43" s="8"/>
      <c r="R43" s="7"/>
      <c r="T43" s="4"/>
      <c r="U43" s="11"/>
      <c r="V43" s="12"/>
      <c r="W43" s="4"/>
      <c r="X43" s="20"/>
      <c r="Z43" s="11"/>
      <c r="AA43" s="3"/>
      <c r="AB43" s="7"/>
      <c r="AD43" s="11"/>
      <c r="AE43" s="92"/>
    </row>
    <row r="44" spans="1:31" ht="12.75" customHeight="1" thickTop="1" thickBot="1" x14ac:dyDescent="0.4">
      <c r="A44" s="115"/>
      <c r="B44" s="115">
        <f>IF('MASTER  10 Teams'!B44&lt;&gt;"",'MASTER  10 Teams'!B44,"")</f>
        <v>1</v>
      </c>
      <c r="C44" s="95">
        <f>IF('MASTER  10 Teams'!C44&lt;&gt;"",'MASTER  10 Teams'!C44,"")</f>
        <v>42834</v>
      </c>
      <c r="D44" s="37" t="str">
        <f>IF('MASTER  10 Teams'!D44&lt;&gt;"",'MASTER  10 Teams'!D44,"")</f>
        <v>O50-2</v>
      </c>
      <c r="E44" s="23" t="str">
        <f>VLOOKUP(K44,'Ref asgn teams'!$A$2:$B$99,2)</f>
        <v>Farmington White Owls</v>
      </c>
      <c r="F44" s="23" t="str">
        <f>VLOOKUP(L44,'Ref asgn teams'!$A$2:$B$99,2)</f>
        <v>East Haven SC</v>
      </c>
      <c r="G44" s="71"/>
      <c r="H44" s="94">
        <f>IF('MASTER  10 Teams'!H44&lt;&gt;"",'MASTER  10 Teams'!H44,"")</f>
        <v>0.41666666666666702</v>
      </c>
      <c r="I44" s="24" t="str">
        <f>VLOOKUP(M44,Venues!$A$2:$E$139,5,FALSE)</f>
        <v>Winding Trails, Farmington</v>
      </c>
      <c r="J44" s="73" t="str">
        <f>IF('MASTER  10 Teams'!J44&lt;&gt;"",'MASTER  10 Teams'!J44,"")</f>
        <v/>
      </c>
      <c r="K44" s="23" t="str">
        <f>IF('MASTER  10 Teams'!E44&lt;&gt;"",'MASTER  10 Teams'!E44,"")</f>
        <v>FARMINGTON WHITE OWLS</v>
      </c>
      <c r="L44" s="23" t="str">
        <f>IF('MASTER  10 Teams'!F44&lt;&gt;"",'MASTER  10 Teams'!F44,"")</f>
        <v>EAST HAVEN SC</v>
      </c>
      <c r="M44" s="5" t="str">
        <f>IF('MASTER  10 Teams'!I44&lt;&gt;"",'MASTER  10 Teams'!I44,"")</f>
        <v>Winding Trails, Farmington</v>
      </c>
      <c r="N44" s="5"/>
      <c r="P44" s="11"/>
      <c r="Q44" s="3"/>
      <c r="R44" s="7"/>
      <c r="T44" s="4"/>
      <c r="U44" s="13"/>
      <c r="W44" s="4"/>
      <c r="X44" s="11"/>
      <c r="Z44" s="10"/>
      <c r="AA44" s="3"/>
      <c r="AB44" s="3"/>
      <c r="AD44" s="10"/>
      <c r="AE44" s="92"/>
    </row>
    <row r="45" spans="1:31" ht="12.75" customHeight="1" thickTop="1" thickBot="1" x14ac:dyDescent="0.4">
      <c r="A45" s="115"/>
      <c r="B45" s="115">
        <f>IF('MASTER  10 Teams'!B45&lt;&gt;"",'MASTER  10 Teams'!B45,"")</f>
        <v>1</v>
      </c>
      <c r="C45" s="95">
        <f>IF('MASTER  10 Teams'!C45&lt;&gt;"",'MASTER  10 Teams'!C45,"")</f>
        <v>42834</v>
      </c>
      <c r="D45" s="37" t="str">
        <f>IF('MASTER  10 Teams'!D45&lt;&gt;"",'MASTER  10 Teams'!D45,"")</f>
        <v>O50-2</v>
      </c>
      <c r="E45" s="23" t="str">
        <f>VLOOKUP(K45,'Ref asgn teams'!$A$2:$B$99,2)</f>
        <v>North Branford Legends</v>
      </c>
      <c r="F45" s="23" t="str">
        <f>VLOOKUP(L45,'Ref asgn teams'!$A$2:$B$99,2)</f>
        <v>GREENWICH PUMAS LEGENDS</v>
      </c>
      <c r="G45" s="71"/>
      <c r="H45" s="94">
        <f>IF('MASTER  10 Teams'!H45&lt;&gt;"",'MASTER  10 Teams'!H45,"")</f>
        <v>0.33333333333333331</v>
      </c>
      <c r="I45" s="24" t="str">
        <f>VLOOKUP(M45,Venues!$A$2:$E$139,5,FALSE)</f>
        <v>Northford Park, Northford</v>
      </c>
      <c r="J45" s="73" t="str">
        <f>IF('MASTER  10 Teams'!J45&lt;&gt;"",'MASTER  10 Teams'!J45,"")</f>
        <v/>
      </c>
      <c r="K45" s="23" t="str">
        <f>IF('MASTER  10 Teams'!E45&lt;&gt;"",'MASTER  10 Teams'!E45,"")</f>
        <v>NORTH BRANFORD LEGENDS</v>
      </c>
      <c r="L45" s="23" t="str">
        <f>IF('MASTER  10 Teams'!F45&lt;&gt;"",'MASTER  10 Teams'!F45,"")</f>
        <v>GREENWICH PUMAS LEGENDS</v>
      </c>
      <c r="M45" s="5" t="str">
        <f>IF('MASTER  10 Teams'!I45&lt;&gt;"",'MASTER  10 Teams'!I45,"")</f>
        <v>Northford Park, North Branford</v>
      </c>
      <c r="N45" s="5"/>
      <c r="P45" s="11"/>
      <c r="Q45" s="3"/>
      <c r="R45" s="7"/>
      <c r="T45" s="4"/>
      <c r="U45" s="10"/>
      <c r="W45" s="4"/>
      <c r="X45" s="11"/>
      <c r="Z45" s="11"/>
      <c r="AA45" s="3"/>
      <c r="AB45" s="7"/>
      <c r="AD45" s="11"/>
      <c r="AE45" s="92"/>
    </row>
    <row r="46" spans="1:31" ht="12.75" customHeight="1" thickTop="1" thickBot="1" x14ac:dyDescent="0.4">
      <c r="A46" s="115"/>
      <c r="B46" s="115">
        <f>IF('MASTER  10 Teams'!B46&lt;&gt;"",'MASTER  10 Teams'!B46,"")</f>
        <v>1</v>
      </c>
      <c r="C46" s="95">
        <f>IF('MASTER  10 Teams'!C46&lt;&gt;"",'MASTER  10 Teams'!C46,"")</f>
        <v>42834</v>
      </c>
      <c r="D46" s="37" t="str">
        <f>IF('MASTER  10 Teams'!D46&lt;&gt;"",'MASTER  10 Teams'!D46,"")</f>
        <v>O50-2</v>
      </c>
      <c r="E46" s="23" t="str">
        <f>VLOOKUP(K46,'Ref asgn teams'!$A$2:$B$99,2)</f>
        <v>West Haven Grays</v>
      </c>
      <c r="F46" s="23" t="str">
        <f>VLOOKUP(L46,'Ref asgn teams'!$A$2:$B$99,2)</f>
        <v>Southbury Boomers</v>
      </c>
      <c r="G46" s="71"/>
      <c r="H46" s="94">
        <f>IF('MASTER  10 Teams'!H46&lt;&gt;"",'MASTER  10 Teams'!H46,"")</f>
        <v>0.41666666666666702</v>
      </c>
      <c r="I46" s="24" t="str">
        <f>VLOOKUP(M46,Venues!$A$2:$E$139,5,FALSE)</f>
        <v>Pagels Field, West Haven</v>
      </c>
      <c r="J46" s="73" t="str">
        <f>IF('MASTER  10 Teams'!J46&lt;&gt;"",'MASTER  10 Teams'!J46,"")</f>
        <v/>
      </c>
      <c r="K46" s="23" t="str">
        <f>IF('MASTER  10 Teams'!E46&lt;&gt;"",'MASTER  10 Teams'!E46,"")</f>
        <v>WEST HAVEN GRAYS</v>
      </c>
      <c r="L46" s="23" t="str">
        <f>IF('MASTER  10 Teams'!F46&lt;&gt;"",'MASTER  10 Teams'!F46,"")</f>
        <v>SOUTHBURY BOOMERS</v>
      </c>
      <c r="M46" s="5" t="str">
        <f>IF('MASTER  10 Teams'!I46&lt;&gt;"",'MASTER  10 Teams'!I46,"")</f>
        <v>Pagels Field, West Haven</v>
      </c>
      <c r="N46" s="5"/>
      <c r="P46" s="11"/>
      <c r="Q46" s="7"/>
      <c r="R46" s="7"/>
      <c r="T46" s="4"/>
      <c r="U46" s="11"/>
      <c r="W46" s="4"/>
      <c r="X46" s="11"/>
      <c r="Z46" s="11"/>
      <c r="AA46" s="3"/>
      <c r="AB46" s="7"/>
      <c r="AD46" s="11"/>
      <c r="AE46" s="92"/>
    </row>
    <row r="47" spans="1:31" ht="12.75" customHeight="1" thickTop="1" thickBot="1" x14ac:dyDescent="0.4">
      <c r="A47" s="115"/>
      <c r="B47" s="115" t="str">
        <f>IF('MASTER  10 Teams'!B47&lt;&gt;"",'MASTER  10 Teams'!B47,"")</f>
        <v/>
      </c>
      <c r="C47" s="95" t="str">
        <f>IF('MASTER  10 Teams'!C47&lt;&gt;"",'MASTER  10 Teams'!C47,"")</f>
        <v/>
      </c>
      <c r="D47" s="26" t="str">
        <f>IF('MASTER  10 Teams'!D47&lt;&gt;"",'MASTER  10 Teams'!D47,"")</f>
        <v xml:space="preserve"> </v>
      </c>
      <c r="E47" s="23" t="e">
        <f>VLOOKUP(K47,'Ref asgn teams'!$A$2:$B$99,2)</f>
        <v>#N/A</v>
      </c>
      <c r="F47" s="23" t="e">
        <f>VLOOKUP(L47,'Ref asgn teams'!$A$2:$B$99,2)</f>
        <v>#N/A</v>
      </c>
      <c r="G47" s="71"/>
      <c r="H47" s="94" t="str">
        <f>IF('MASTER  10 Teams'!H47&lt;&gt;"",'MASTER  10 Teams'!H47,"")</f>
        <v/>
      </c>
      <c r="I47" s="24" t="e">
        <f>VLOOKUP(M47,Venues!$A$2:$E$139,5,FALSE)</f>
        <v>#N/A</v>
      </c>
      <c r="J47" s="73" t="str">
        <f>IF('MASTER  10 Teams'!J47&lt;&gt;"",'MASTER  10 Teams'!J47,"")</f>
        <v/>
      </c>
      <c r="K47" s="23" t="str">
        <f>IF('MASTER  10 Teams'!E47&lt;&gt;"",'MASTER  10 Teams'!E47,"")</f>
        <v/>
      </c>
      <c r="L47" s="23" t="str">
        <f>IF('MASTER  10 Teams'!F47&lt;&gt;"",'MASTER  10 Teams'!F47,"")</f>
        <v/>
      </c>
      <c r="M47" s="5" t="str">
        <f>IF('MASTER  10 Teams'!I47&lt;&gt;"",'MASTER  10 Teams'!I47,"")</f>
        <v/>
      </c>
      <c r="N47" s="5"/>
      <c r="P47" s="11"/>
      <c r="Q47" s="3"/>
      <c r="R47" s="7"/>
      <c r="T47" s="4"/>
      <c r="U47" s="16"/>
      <c r="W47" s="4"/>
      <c r="X47" s="11"/>
      <c r="Z47" s="10"/>
      <c r="AA47" s="3"/>
      <c r="AB47" s="7"/>
      <c r="AD47" s="10"/>
      <c r="AE47" s="92"/>
    </row>
    <row r="48" spans="1:31" ht="12.75" customHeight="1" thickTop="1" thickBot="1" x14ac:dyDescent="0.4">
      <c r="A48" s="115"/>
      <c r="B48" s="115">
        <f>IF('MASTER  10 Teams'!B48&lt;&gt;"",'MASTER  10 Teams'!B48,"")</f>
        <v>2</v>
      </c>
      <c r="C48" s="95">
        <f>IF('MASTER  10 Teams'!C48&lt;&gt;"",'MASTER  10 Teams'!C48,"")</f>
        <v>42848</v>
      </c>
      <c r="D48" s="32" t="str">
        <f>IF('MASTER  10 Teams'!D48&lt;&gt;"",'MASTER  10 Teams'!D48,"")</f>
        <v>O30-1</v>
      </c>
      <c r="E48" s="23" t="str">
        <f>VLOOKUP(K48,'Ref asgn teams'!$A$2:$B$99,2)</f>
        <v>Milford Tuesday</v>
      </c>
      <c r="F48" s="23" t="str">
        <f>VLOOKUP(L48,'Ref asgn teams'!$A$2:$B$99,2)</f>
        <v>Newtown Salty Dogs</v>
      </c>
      <c r="G48" s="71"/>
      <c r="H48" s="94">
        <f>IF('MASTER  10 Teams'!H48&lt;&gt;"",'MASTER  10 Teams'!H48,"")</f>
        <v>0.33333333333333331</v>
      </c>
      <c r="I48" s="24" t="str">
        <f>VLOOKUP(M48,Venues!$A$2:$E$139,5,FALSE)</f>
        <v>Fred Wolfe Park, Orange</v>
      </c>
      <c r="J48" s="73" t="str">
        <f>IF('MASTER  10 Teams'!J48&lt;&gt;"",'MASTER  10 Teams'!J48,"")</f>
        <v/>
      </c>
      <c r="K48" s="23" t="str">
        <f>IF('MASTER  10 Teams'!E48&lt;&gt;"",'MASTER  10 Teams'!E48,"")</f>
        <v>MILFORD TUESDAY</v>
      </c>
      <c r="L48" s="23" t="str">
        <f>IF('MASTER  10 Teams'!F48&lt;&gt;"",'MASTER  10 Teams'!F48,"")</f>
        <v>NORTH BRANFORD 30</v>
      </c>
      <c r="M48" s="5" t="str">
        <f>IF('MASTER  10 Teams'!I48&lt;&gt;"",'MASTER  10 Teams'!I48,"")</f>
        <v>Fred Wolfe Park, Orange</v>
      </c>
      <c r="N48" s="5"/>
      <c r="P48" s="10"/>
      <c r="Q48" s="7"/>
      <c r="R48" s="7"/>
      <c r="T48" s="4"/>
      <c r="U48" s="11"/>
      <c r="W48" s="4"/>
      <c r="X48" s="11"/>
      <c r="Z48" s="11"/>
      <c r="AA48" s="3"/>
      <c r="AB48" s="7"/>
      <c r="AD48" s="11"/>
      <c r="AE48" s="92"/>
    </row>
    <row r="49" spans="1:31" ht="12.75" customHeight="1" thickTop="1" thickBot="1" x14ac:dyDescent="0.4">
      <c r="A49" s="115"/>
      <c r="B49" s="115">
        <f>IF('MASTER  10 Teams'!B49&lt;&gt;"",'MASTER  10 Teams'!B49,"")</f>
        <v>2</v>
      </c>
      <c r="C49" s="95">
        <f>IF('MASTER  10 Teams'!C49&lt;&gt;"",'MASTER  10 Teams'!C49,"")</f>
        <v>42848</v>
      </c>
      <c r="D49" s="32" t="str">
        <f>IF('MASTER  10 Teams'!D49&lt;&gt;"",'MASTER  10 Teams'!D49,"")</f>
        <v>O30-1</v>
      </c>
      <c r="E49" s="23" t="str">
        <f>VLOOKUP(K49,'Ref asgn teams'!$A$2:$B$99,2)</f>
        <v>Newington Portuguese 30</v>
      </c>
      <c r="F49" s="23" t="str">
        <f>VLOOKUP(L49,'Ref asgn teams'!$A$2:$B$99,2)</f>
        <v>VASCO DA GAMA 30</v>
      </c>
      <c r="G49" s="71"/>
      <c r="H49" s="94">
        <f>IF('MASTER  10 Teams'!H49&lt;&gt;"",'MASTER  10 Teams'!H49,"")</f>
        <v>0.41666666666666702</v>
      </c>
      <c r="I49" s="24" t="str">
        <f>VLOOKUP(M49,Venues!$A$2:$E$139,5,FALSE)</f>
        <v>Martin Kellogg, Newington</v>
      </c>
      <c r="J49" s="73" t="str">
        <f>IF('MASTER  10 Teams'!J49&lt;&gt;"",'MASTER  10 Teams'!J49,"")</f>
        <v/>
      </c>
      <c r="K49" s="23" t="str">
        <f>IF('MASTER  10 Teams'!E49&lt;&gt;"",'MASTER  10 Teams'!E49,"")</f>
        <v>NEWINGTON PORTUGUESE 30</v>
      </c>
      <c r="L49" s="23" t="str">
        <f>IF('MASTER  10 Teams'!F49&lt;&gt;"",'MASTER  10 Teams'!F49,"")</f>
        <v>VASCO DA GAMA 30</v>
      </c>
      <c r="M49" s="5" t="str">
        <f>IF('MASTER  10 Teams'!I49&lt;&gt;"",'MASTER  10 Teams'!I49,"")</f>
        <v>Martin Kellogg, Newington</v>
      </c>
      <c r="N49" s="5"/>
      <c r="P49" s="11"/>
      <c r="Q49" s="3"/>
      <c r="R49" s="7"/>
      <c r="T49" s="4"/>
      <c r="U49" s="11"/>
      <c r="W49" s="4"/>
      <c r="X49" s="13"/>
      <c r="Z49" s="20"/>
      <c r="AA49" s="7"/>
      <c r="AB49" s="7"/>
      <c r="AD49" s="20"/>
      <c r="AE49" s="92"/>
    </row>
    <row r="50" spans="1:31" ht="12.75" customHeight="1" thickTop="1" thickBot="1" x14ac:dyDescent="0.4">
      <c r="A50" s="115"/>
      <c r="B50" s="115">
        <f>IF('MASTER  10 Teams'!B50&lt;&gt;"",'MASTER  10 Teams'!B50,"")</f>
        <v>2</v>
      </c>
      <c r="C50" s="95">
        <f>IF('MASTER  10 Teams'!C50&lt;&gt;"",'MASTER  10 Teams'!C50,"")</f>
        <v>42848</v>
      </c>
      <c r="D50" s="32" t="str">
        <f>IF('MASTER  10 Teams'!D50&lt;&gt;"",'MASTER  10 Teams'!D50,"")</f>
        <v>O30-1</v>
      </c>
      <c r="E50" s="23" t="str">
        <f>VLOOKUP(K50,'Ref asgn teams'!$A$2:$B$99,2)</f>
        <v>ECUACHAMOS FC</v>
      </c>
      <c r="F50" s="23" t="str">
        <f>VLOOKUP(L50,'Ref asgn teams'!$A$2:$B$99,2)</f>
        <v>Danbury United 30</v>
      </c>
      <c r="G50" s="71"/>
      <c r="H50" s="94">
        <f>IF('MASTER  10 Teams'!H50&lt;&gt;"",'MASTER  10 Teams'!H50,"")</f>
        <v>0.41666666666666702</v>
      </c>
      <c r="I50" s="24" t="str">
        <f>VLOOKUP(M50,Venues!$A$2:$E$139,5,FALSE)</f>
        <v>Witek Park, Derby</v>
      </c>
      <c r="J50" s="73" t="str">
        <f>IF('MASTER  10 Teams'!J50&lt;&gt;"",'MASTER  10 Teams'!J50,"")</f>
        <v/>
      </c>
      <c r="K50" s="23" t="str">
        <f>IF('MASTER  10 Teams'!E50&lt;&gt;"",'MASTER  10 Teams'!E50,"")</f>
        <v>ECUACHAMOS FC</v>
      </c>
      <c r="L50" s="23" t="str">
        <f>IF('MASTER  10 Teams'!F50&lt;&gt;"",'MASTER  10 Teams'!F50,"")</f>
        <v>DANBURY UNITED 30</v>
      </c>
      <c r="M50" s="5" t="str">
        <f>IF('MASTER  10 Teams'!I50&lt;&gt;"",'MASTER  10 Teams'!I50,"")</f>
        <v>Witek Park, Derby</v>
      </c>
      <c r="N50" s="5"/>
      <c r="P50" s="10"/>
      <c r="Q50" s="3"/>
      <c r="R50" s="7"/>
      <c r="T50" s="4"/>
      <c r="U50" s="10"/>
      <c r="W50" s="4"/>
      <c r="X50" s="10"/>
      <c r="Z50" s="11"/>
      <c r="AA50" s="3"/>
      <c r="AB50" s="7"/>
      <c r="AD50" s="11"/>
      <c r="AE50" s="92"/>
    </row>
    <row r="51" spans="1:31" ht="12.75" customHeight="1" thickTop="1" thickBot="1" x14ac:dyDescent="0.4">
      <c r="A51" s="115"/>
      <c r="B51" s="115">
        <f>IF('MASTER  10 Teams'!B51&lt;&gt;"",'MASTER  10 Teams'!B51,"")</f>
        <v>2</v>
      </c>
      <c r="C51" s="95">
        <f>IF('MASTER  10 Teams'!C51&lt;&gt;"",'MASTER  10 Teams'!C51,"")</f>
        <v>42848</v>
      </c>
      <c r="D51" s="32" t="str">
        <f>IF('MASTER  10 Teams'!D51&lt;&gt;"",'MASTER  10 Teams'!D51,"")</f>
        <v>O30-1</v>
      </c>
      <c r="E51" s="23" t="str">
        <f>VLOOKUP(K51,'Ref asgn teams'!$A$2:$B$99,2)</f>
        <v>Greenwich Arsenal 30</v>
      </c>
      <c r="F51" s="23" t="str">
        <f>VLOOKUP(L51,'Ref asgn teams'!$A$2:$B$99,2)</f>
        <v>FC Shelton</v>
      </c>
      <c r="G51" s="71"/>
      <c r="H51" s="94">
        <f>IF('MASTER  10 Teams'!H51&lt;&gt;"",'MASTER  10 Teams'!H51,"")</f>
        <v>0.33333333333333331</v>
      </c>
      <c r="I51" s="24" t="str">
        <f>VLOOKUP(M51,Venues!$A$2:$E$139,5,FALSE)</f>
        <v>Greenwich High School, Greenwich</v>
      </c>
      <c r="J51" s="73" t="str">
        <f>IF('MASTER  10 Teams'!J51&lt;&gt;"",'MASTER  10 Teams'!J51,"")</f>
        <v/>
      </c>
      <c r="K51" s="23" t="str">
        <f>IF('MASTER  10 Teams'!E51&lt;&gt;"",'MASTER  10 Teams'!E51,"")</f>
        <v>GREENWICH ARSENAL 30</v>
      </c>
      <c r="L51" s="23" t="str">
        <f>IF('MASTER  10 Teams'!F51&lt;&gt;"",'MASTER  10 Teams'!F51,"")</f>
        <v>SHELTON FC</v>
      </c>
      <c r="M51" s="5" t="str">
        <f>IF('MASTER  10 Teams'!I51&lt;&gt;"",'MASTER  10 Teams'!I51,"")</f>
        <v>tbd</v>
      </c>
      <c r="N51" s="5"/>
      <c r="P51" s="11"/>
      <c r="Q51" s="3"/>
      <c r="R51" s="7"/>
      <c r="T51" s="4"/>
      <c r="U51" s="11"/>
      <c r="W51" s="4"/>
      <c r="X51" s="11"/>
      <c r="Z51" s="10"/>
      <c r="AA51" s="7"/>
      <c r="AB51" s="7"/>
      <c r="AD51" s="10"/>
      <c r="AE51" s="92"/>
    </row>
    <row r="52" spans="1:31" ht="12.75" customHeight="1" thickTop="1" thickBot="1" x14ac:dyDescent="0.4">
      <c r="A52" s="115"/>
      <c r="B52" s="115">
        <f>IF('MASTER  10 Teams'!B52&lt;&gt;"",'MASTER  10 Teams'!B52,"")</f>
        <v>2</v>
      </c>
      <c r="C52" s="95">
        <f>IF('MASTER  10 Teams'!C52&lt;&gt;"",'MASTER  10 Teams'!C52,"")</f>
        <v>42848</v>
      </c>
      <c r="D52" s="32" t="str">
        <f>IF('MASTER  10 Teams'!D52&lt;&gt;"",'MASTER  10 Teams'!D52,"")</f>
        <v>O30-1</v>
      </c>
      <c r="E52" s="23" t="str">
        <f>VLOOKUP(K52,'Ref asgn teams'!$A$2:$B$99,2)</f>
        <v>Cinton FC</v>
      </c>
      <c r="F52" s="23" t="str">
        <f>VLOOKUP(L52,'Ref asgn teams'!$A$2:$B$99,2)</f>
        <v>Polonez United</v>
      </c>
      <c r="G52" s="71"/>
      <c r="H52" s="94">
        <f>IF('MASTER  10 Teams'!H52&lt;&gt;"",'MASTER  10 Teams'!H52,"")</f>
        <v>0.41666666666666702</v>
      </c>
      <c r="I52" s="24" t="str">
        <f>VLOOKUP(M52,Venues!$A$2:$E$139,5,FALSE)</f>
        <v>Indian River Recreation Area, Clinton</v>
      </c>
      <c r="J52" s="73" t="str">
        <f>IF('MASTER  10 Teams'!J52&lt;&gt;"",'MASTER  10 Teams'!J52,"")</f>
        <v/>
      </c>
      <c r="K52" s="23" t="str">
        <f>IF('MASTER  10 Teams'!E52&lt;&gt;"",'MASTER  10 Teams'!E52,"")</f>
        <v>CLINTON FC</v>
      </c>
      <c r="L52" s="23" t="str">
        <f>IF('MASTER  10 Teams'!F52&lt;&gt;"",'MASTER  10 Teams'!F52,"")</f>
        <v>POLONEZ UNITED</v>
      </c>
      <c r="M52" s="5" t="str">
        <f>IF('MASTER  10 Teams'!I52&lt;&gt;"",'MASTER  10 Teams'!I52,"")</f>
        <v>Indian River Sports Complex, Clinton</v>
      </c>
      <c r="N52" s="5"/>
      <c r="P52" s="11"/>
      <c r="Q52" s="3"/>
      <c r="R52" s="7"/>
      <c r="T52" s="4"/>
      <c r="U52" s="20"/>
      <c r="W52" s="4"/>
      <c r="X52" s="16"/>
      <c r="Z52" s="11"/>
      <c r="AA52" s="3"/>
      <c r="AB52" s="7"/>
      <c r="AD52" s="11"/>
      <c r="AE52" s="92"/>
    </row>
    <row r="53" spans="1:31" ht="12.75" customHeight="1" thickTop="1" thickBot="1" x14ac:dyDescent="0.4">
      <c r="A53" s="115"/>
      <c r="B53" s="115" t="str">
        <f>IF('MASTER  10 Teams'!B53&lt;&gt;"",'MASTER  10 Teams'!B53,"")</f>
        <v/>
      </c>
      <c r="C53" s="95" t="str">
        <f>IF('MASTER  10 Teams'!C53&lt;&gt;"",'MASTER  10 Teams'!C53,"")</f>
        <v/>
      </c>
      <c r="D53" s="26" t="str">
        <f>IF('MASTER  10 Teams'!D53&lt;&gt;"",'MASTER  10 Teams'!D53,"")</f>
        <v xml:space="preserve"> </v>
      </c>
      <c r="E53" s="23" t="e">
        <f>VLOOKUP(K53,'Ref asgn teams'!$A$2:$B$99,2)</f>
        <v>#N/A</v>
      </c>
      <c r="F53" s="23" t="e">
        <f>VLOOKUP(L53,'Ref asgn teams'!$A$2:$B$99,2)</f>
        <v>#N/A</v>
      </c>
      <c r="G53" s="71"/>
      <c r="H53" s="94" t="str">
        <f>IF('MASTER  10 Teams'!H53&lt;&gt;"",'MASTER  10 Teams'!H53,"")</f>
        <v/>
      </c>
      <c r="I53" s="24" t="e">
        <f>VLOOKUP(M53,Venues!$A$2:$E$139,5,FALSE)</f>
        <v>#N/A</v>
      </c>
      <c r="J53" s="73" t="str">
        <f>IF('MASTER  10 Teams'!J53&lt;&gt;"",'MASTER  10 Teams'!J53,"")</f>
        <v/>
      </c>
      <c r="K53" s="23" t="str">
        <f>IF('MASTER  10 Teams'!E53&lt;&gt;"",'MASTER  10 Teams'!E53,"")</f>
        <v/>
      </c>
      <c r="L53" s="23" t="str">
        <f>IF('MASTER  10 Teams'!F53&lt;&gt;"",'MASTER  10 Teams'!F53,"")</f>
        <v/>
      </c>
      <c r="M53" s="5" t="str">
        <f>IF('MASTER  10 Teams'!I53&lt;&gt;"",'MASTER  10 Teams'!I53,"")</f>
        <v/>
      </c>
      <c r="N53" s="5"/>
      <c r="P53" s="11"/>
      <c r="Q53" s="3"/>
      <c r="R53" s="7"/>
      <c r="T53" s="4"/>
      <c r="U53" s="11"/>
      <c r="W53" s="4"/>
      <c r="X53" s="11"/>
      <c r="Z53" s="11"/>
      <c r="AA53" s="3"/>
      <c r="AB53" s="7"/>
      <c r="AD53" s="11"/>
      <c r="AE53" s="92"/>
    </row>
    <row r="54" spans="1:31" ht="12.75" customHeight="1" thickTop="1" thickBot="1" x14ac:dyDescent="0.4">
      <c r="A54" s="115"/>
      <c r="B54" s="115">
        <f>IF('MASTER  10 Teams'!B54&lt;&gt;"",'MASTER  10 Teams'!B54,"")</f>
        <v>2</v>
      </c>
      <c r="C54" s="95">
        <f>IF('MASTER  10 Teams'!C54&lt;&gt;"",'MASTER  10 Teams'!C54,"")</f>
        <v>42848</v>
      </c>
      <c r="D54" s="33" t="str">
        <f>IF('MASTER  10 Teams'!D54&lt;&gt;"",'MASTER  10 Teams'!D54,"")</f>
        <v>O30-2</v>
      </c>
      <c r="E54" s="23" t="str">
        <f>VLOOKUP(K54,'Ref asgn teams'!$A$2:$B$99,2)</f>
        <v>Litchfield County Blues</v>
      </c>
      <c r="F54" s="23" t="str">
        <f>VLOOKUP(L54,'Ref asgn teams'!$A$2:$B$99,2)</f>
        <v>Naugatuck Fusion</v>
      </c>
      <c r="G54" s="71"/>
      <c r="H54" s="94">
        <f>IF('MASTER  10 Teams'!H54&lt;&gt;"",'MASTER  10 Teams'!H54,"")</f>
        <v>0.41666666666666702</v>
      </c>
      <c r="I54" s="24" t="str">
        <f>VLOOKUP(M54,Venues!$A$2:$E$139,5,FALSE)</f>
        <v>Whittlesey Harrison, Morris</v>
      </c>
      <c r="J54" s="73" t="str">
        <f>IF('MASTER  10 Teams'!J54&lt;&gt;"",'MASTER  10 Teams'!J54,"")</f>
        <v/>
      </c>
      <c r="K54" s="23" t="str">
        <f>IF('MASTER  10 Teams'!E54&lt;&gt;"",'MASTER  10 Teams'!E54,"")</f>
        <v>LITCHFIELD COUNTY BLUES</v>
      </c>
      <c r="L54" s="23" t="str">
        <f>IF('MASTER  10 Teams'!F54&lt;&gt;"",'MASTER  10 Teams'!F54,"")</f>
        <v>NAUGATUCK FUSION</v>
      </c>
      <c r="M54" s="5" t="str">
        <f>IF('MASTER  10 Teams'!I54&lt;&gt;"",'MASTER  10 Teams'!I54,"")</f>
        <v>Whittlesey Harrison, Morris</v>
      </c>
      <c r="N54" s="5"/>
      <c r="P54" s="11"/>
      <c r="Q54" s="3"/>
      <c r="R54" s="7"/>
      <c r="T54" s="4"/>
      <c r="U54" s="10"/>
      <c r="W54" s="4"/>
      <c r="X54" s="11"/>
      <c r="Z54" s="13"/>
      <c r="AA54" s="3"/>
      <c r="AB54" s="7"/>
      <c r="AD54" s="13"/>
      <c r="AE54" s="92"/>
    </row>
    <row r="55" spans="1:31" ht="12.75" customHeight="1" thickTop="1" thickBot="1" x14ac:dyDescent="0.4">
      <c r="A55" s="115"/>
      <c r="B55" s="115">
        <f>IF('MASTER  10 Teams'!B55&lt;&gt;"",'MASTER  10 Teams'!B55,"")</f>
        <v>2</v>
      </c>
      <c r="C55" s="95">
        <f>IF('MASTER  10 Teams'!C55&lt;&gt;"",'MASTER  10 Teams'!C55,"")</f>
        <v>42848</v>
      </c>
      <c r="D55" s="33" t="str">
        <f>IF('MASTER  10 Teams'!D55&lt;&gt;"",'MASTER  10 Teams'!D55,"")</f>
        <v>O30-2</v>
      </c>
      <c r="E55" s="23" t="str">
        <f>VLOOKUP(K55,'Ref asgn teams'!$A$2:$B$99,2)</f>
        <v>Milford Amigos</v>
      </c>
      <c r="F55" s="23" t="str">
        <f>VLOOKUP(L55,'Ref asgn teams'!$A$2:$B$99,2)</f>
        <v>WATERTOWN GEEZERS</v>
      </c>
      <c r="G55" s="71"/>
      <c r="H55" s="94">
        <f>IF('MASTER  10 Teams'!H55&lt;&gt;"",'MASTER  10 Teams'!H55,"")</f>
        <v>0.33333333333333331</v>
      </c>
      <c r="I55" s="24" t="str">
        <f>VLOOKUP(M55,Venues!$A$2:$E$139,5,FALSE)</f>
        <v>Pease Rd Field, Woodbridge</v>
      </c>
      <c r="J55" s="73" t="str">
        <f>IF('MASTER  10 Teams'!J55&lt;&gt;"",'MASTER  10 Teams'!J55,"")</f>
        <v/>
      </c>
      <c r="K55" s="23" t="str">
        <f>IF('MASTER  10 Teams'!E55&lt;&gt;"",'MASTER  10 Teams'!E55,"")</f>
        <v>MILFORD AMIGOS</v>
      </c>
      <c r="L55" s="23" t="str">
        <f>IF('MASTER  10 Teams'!F55&lt;&gt;"",'MASTER  10 Teams'!F55,"")</f>
        <v>WATERTOWN GEEZERS</v>
      </c>
      <c r="M55" s="5" t="str">
        <f>IF('MASTER  10 Teams'!I55&lt;&gt;"",'MASTER  10 Teams'!I55,"")</f>
        <v>Pease Road, Woodbridge</v>
      </c>
      <c r="N55" s="5"/>
      <c r="P55" s="20"/>
      <c r="Q55" s="7"/>
      <c r="R55" s="89"/>
      <c r="T55" s="4"/>
      <c r="U55" s="10"/>
      <c r="W55" s="4"/>
      <c r="X55" s="11"/>
      <c r="Z55" s="11"/>
      <c r="AA55" s="3"/>
      <c r="AB55" s="7"/>
      <c r="AD55" s="11"/>
      <c r="AE55" s="92"/>
    </row>
    <row r="56" spans="1:31" ht="12.75" customHeight="1" thickTop="1" thickBot="1" x14ac:dyDescent="0.4">
      <c r="A56" s="115"/>
      <c r="B56" s="115">
        <f>IF('MASTER  10 Teams'!B56&lt;&gt;"",'MASTER  10 Teams'!B56,"")</f>
        <v>2</v>
      </c>
      <c r="C56" s="95">
        <f>IF('MASTER  10 Teams'!C56&lt;&gt;"",'MASTER  10 Teams'!C56,"")</f>
        <v>42848</v>
      </c>
      <c r="D56" s="33" t="str">
        <f>IF('MASTER  10 Teams'!D56&lt;&gt;"",'MASTER  10 Teams'!D56,"")</f>
        <v>O30-2</v>
      </c>
      <c r="E56" s="23" t="str">
        <f>VLOOKUP(K56,'Ref asgn teams'!$A$2:$B$99,2)</f>
        <v>Club Napoli 30</v>
      </c>
      <c r="F56" s="23" t="str">
        <f>VLOOKUP(L56,'Ref asgn teams'!$A$2:$B$99,2)</f>
        <v>Caseus New Haven FC</v>
      </c>
      <c r="G56" s="71"/>
      <c r="H56" s="94">
        <f>IF('MASTER  10 Teams'!H56&lt;&gt;"",'MASTER  10 Teams'!H56,"")</f>
        <v>0.33333333333333331</v>
      </c>
      <c r="I56" s="24" t="str">
        <f>VLOOKUP(M56,Venues!$A$2:$E$139,5,FALSE)</f>
        <v>Quinnipiac Park, Cheshire</v>
      </c>
      <c r="J56" s="73" t="str">
        <f>IF('MASTER  10 Teams'!J56&lt;&gt;"",'MASTER  10 Teams'!J56,"")</f>
        <v/>
      </c>
      <c r="K56" s="23" t="str">
        <f>IF('MASTER  10 Teams'!E56&lt;&gt;"",'MASTER  10 Teams'!E56,"")</f>
        <v>CLUB NAPOLI 30</v>
      </c>
      <c r="L56" s="23" t="str">
        <f>IF('MASTER  10 Teams'!F56&lt;&gt;"",'MASTER  10 Teams'!F56,"")</f>
        <v>CASEUS NEW HAVEN FC</v>
      </c>
      <c r="M56" s="5" t="str">
        <f>IF('MASTER  10 Teams'!I56&lt;&gt;"",'MASTER  10 Teams'!I56,"")</f>
        <v>Quinnipiac Park, Cheshire</v>
      </c>
      <c r="N56" s="5"/>
      <c r="P56" s="11"/>
      <c r="Q56" s="3"/>
      <c r="R56" s="14"/>
      <c r="T56" s="4"/>
      <c r="U56" s="11"/>
      <c r="W56" s="4"/>
      <c r="X56" s="20"/>
      <c r="Z56" s="10"/>
      <c r="AA56" s="3"/>
      <c r="AB56" s="7"/>
      <c r="AD56" s="10"/>
      <c r="AE56" s="92"/>
    </row>
    <row r="57" spans="1:31" ht="12.75" customHeight="1" thickTop="1" thickBot="1" x14ac:dyDescent="0.4">
      <c r="A57" s="115"/>
      <c r="B57" s="115">
        <f>IF('MASTER  10 Teams'!B57&lt;&gt;"",'MASTER  10 Teams'!B57,"")</f>
        <v>2</v>
      </c>
      <c r="C57" s="95">
        <f>IF('MASTER  10 Teams'!C57&lt;&gt;"",'MASTER  10 Teams'!C57,"")</f>
        <v>42848</v>
      </c>
      <c r="D57" s="33" t="str">
        <f>IF('MASTER  10 Teams'!D57&lt;&gt;"",'MASTER  10 Teams'!D57,"")</f>
        <v>O30-2</v>
      </c>
      <c r="E57" s="23" t="str">
        <f>VLOOKUP(K57,'Ref asgn teams'!$A$2:$B$99,2)</f>
        <v>HENRY REID FC</v>
      </c>
      <c r="F57" s="23" t="str">
        <f>VLOOKUP(L57,'Ref asgn teams'!$A$2:$B$99,2)</f>
        <v>Stamford FC</v>
      </c>
      <c r="G57" s="71"/>
      <c r="H57" s="94">
        <f>IF('MASTER  10 Teams'!H57&lt;&gt;"",'MASTER  10 Teams'!H57,"")</f>
        <v>0.33333333333333331</v>
      </c>
      <c r="I57" s="24" t="str">
        <f>VLOOKUP(M57,Venues!$A$2:$E$139,5,FALSE)</f>
        <v>Ludlowe HS, Fairfield</v>
      </c>
      <c r="J57" s="73" t="str">
        <f>IF('MASTER  10 Teams'!J57&lt;&gt;"",'MASTER  10 Teams'!J57,"")</f>
        <v/>
      </c>
      <c r="K57" s="23" t="str">
        <f>IF('MASTER  10 Teams'!E57&lt;&gt;"",'MASTER  10 Teams'!E57,"")</f>
        <v>HENRY  REID FC 30</v>
      </c>
      <c r="L57" s="23" t="str">
        <f>IF('MASTER  10 Teams'!F57&lt;&gt;"",'MASTER  10 Teams'!F57,"")</f>
        <v>STAMFORD FC</v>
      </c>
      <c r="M57" s="5" t="str">
        <f>IF('MASTER  10 Teams'!I57&lt;&gt;"",'MASTER  10 Teams'!I57,"")</f>
        <v>Ludlowe HS, Fairfield</v>
      </c>
      <c r="N57" s="5"/>
      <c r="P57" s="20"/>
      <c r="Q57" s="7"/>
      <c r="R57" s="7"/>
      <c r="T57" s="4"/>
      <c r="U57" s="11"/>
      <c r="W57" s="4"/>
      <c r="X57" s="11"/>
      <c r="Z57" s="10"/>
      <c r="AA57" s="3"/>
      <c r="AB57" s="7"/>
      <c r="AD57" s="10"/>
      <c r="AE57" s="92"/>
    </row>
    <row r="58" spans="1:31" ht="12.75" customHeight="1" thickTop="1" thickBot="1" x14ac:dyDescent="0.4">
      <c r="A58" s="115"/>
      <c r="B58" s="115">
        <f>IF('MASTER  10 Teams'!B58&lt;&gt;"",'MASTER  10 Teams'!B58,"")</f>
        <v>2</v>
      </c>
      <c r="C58" s="95">
        <f>IF('MASTER  10 Teams'!C58&lt;&gt;"",'MASTER  10 Teams'!C58,"")</f>
        <v>42848</v>
      </c>
      <c r="D58" s="33" t="str">
        <f>IF('MASTER  10 Teams'!D58&lt;&gt;"",'MASTER  10 Teams'!D58,"")</f>
        <v>O30-2</v>
      </c>
      <c r="E58" s="23" t="str">
        <f>VLOOKUP(K58,'Ref asgn teams'!$A$2:$B$99,2)</f>
        <v>Bridgeport United</v>
      </c>
      <c r="F58" s="23" t="str">
        <f>VLOOKUP(L58,'Ref asgn teams'!$A$2:$B$99,2)</f>
        <v>Newtown Salty Dogs</v>
      </c>
      <c r="G58" s="71"/>
      <c r="H58" s="94">
        <f>IF('MASTER  10 Teams'!H58&lt;&gt;"",'MASTER  10 Teams'!H58,"")</f>
        <v>0.41666666666666669</v>
      </c>
      <c r="I58" s="24" t="e">
        <f>VLOOKUP(M58,Venues!$A$2:$E$139,5,FALSE)</f>
        <v>#N/A</v>
      </c>
      <c r="J58" s="73" t="str">
        <f>IF('MASTER  10 Teams'!J58&lt;&gt;"",'MASTER  10 Teams'!J58,"")</f>
        <v/>
      </c>
      <c r="K58" s="23" t="str">
        <f>IF('MASTER  10 Teams'!E58&lt;&gt;"",'MASTER  10 Teams'!E58,"")</f>
        <v>BYE</v>
      </c>
      <c r="L58" s="23" t="str">
        <f>IF('MASTER  10 Teams'!F58&lt;&gt;"",'MASTER  10 Teams'!F58,"")</f>
        <v>NEWTOWN SALTY DOGS</v>
      </c>
      <c r="M58" s="5" t="str">
        <f>IF('MASTER  10 Teams'!I58&lt;&gt;"",'MASTER  10 Teams'!I58,"")</f>
        <v>--</v>
      </c>
      <c r="N58" s="5"/>
      <c r="P58" s="10"/>
      <c r="Q58" s="7"/>
      <c r="R58" s="7"/>
      <c r="T58" s="4"/>
      <c r="U58" s="13"/>
      <c r="W58" s="4"/>
      <c r="X58" s="10"/>
      <c r="Z58" s="11"/>
      <c r="AA58" s="3"/>
      <c r="AB58" s="7"/>
      <c r="AD58" s="11"/>
      <c r="AE58" s="92"/>
    </row>
    <row r="59" spans="1:31" ht="12.75" customHeight="1" thickTop="1" thickBot="1" x14ac:dyDescent="0.4">
      <c r="A59" s="115"/>
      <c r="B59" s="115" t="str">
        <f>IF('MASTER  10 Teams'!B59&lt;&gt;"",'MASTER  10 Teams'!B59,"")</f>
        <v/>
      </c>
      <c r="C59" s="95" t="str">
        <f>IF('MASTER  10 Teams'!C59&lt;&gt;"",'MASTER  10 Teams'!C59,"")</f>
        <v/>
      </c>
      <c r="D59" s="26" t="str">
        <f>IF('MASTER  10 Teams'!D59&lt;&gt;"",'MASTER  10 Teams'!D59,"")</f>
        <v xml:space="preserve"> </v>
      </c>
      <c r="E59" s="23" t="e">
        <f>VLOOKUP(K59,'Ref asgn teams'!$A$2:$B$99,2)</f>
        <v>#N/A</v>
      </c>
      <c r="F59" s="23" t="e">
        <f>VLOOKUP(L59,'Ref asgn teams'!$A$2:$B$99,2)</f>
        <v>#N/A</v>
      </c>
      <c r="G59" s="71"/>
      <c r="H59" s="94" t="str">
        <f>IF('MASTER  10 Teams'!H59&lt;&gt;"",'MASTER  10 Teams'!H59,"")</f>
        <v/>
      </c>
      <c r="I59" s="24" t="e">
        <f>VLOOKUP(M59,Venues!$A$2:$E$139,5,FALSE)</f>
        <v>#N/A</v>
      </c>
      <c r="J59" s="73" t="str">
        <f>IF('MASTER  10 Teams'!J59&lt;&gt;"",'MASTER  10 Teams'!J59,"")</f>
        <v/>
      </c>
      <c r="K59" s="23" t="str">
        <f>IF('MASTER  10 Teams'!E59&lt;&gt;"",'MASTER  10 Teams'!E59,"")</f>
        <v/>
      </c>
      <c r="L59" s="23" t="str">
        <f>IF('MASTER  10 Teams'!F59&lt;&gt;"",'MASTER  10 Teams'!F59,"")</f>
        <v/>
      </c>
      <c r="M59" s="5" t="str">
        <f>IF('MASTER  10 Teams'!I59&lt;&gt;"",'MASTER  10 Teams'!I59,"")</f>
        <v/>
      </c>
      <c r="N59" s="5"/>
      <c r="P59" s="10"/>
      <c r="Q59" s="7"/>
      <c r="R59" s="7"/>
      <c r="T59" s="4"/>
      <c r="U59" s="10"/>
      <c r="W59" s="4"/>
      <c r="X59" s="10"/>
      <c r="Z59" s="10"/>
      <c r="AA59" s="3"/>
      <c r="AB59" s="7"/>
      <c r="AD59" s="10"/>
      <c r="AE59" s="92"/>
    </row>
    <row r="60" spans="1:31" ht="12.75" customHeight="1" thickTop="1" thickBot="1" x14ac:dyDescent="0.4">
      <c r="A60" s="115"/>
      <c r="B60" s="115">
        <f>IF('MASTER  10 Teams'!B60&lt;&gt;"",'MASTER  10 Teams'!B60,"")</f>
        <v>2</v>
      </c>
      <c r="C60" s="95">
        <f>IF('MASTER  10 Teams'!C60&lt;&gt;"",'MASTER  10 Teams'!C60,"")</f>
        <v>42848</v>
      </c>
      <c r="D60" s="34" t="str">
        <f>IF('MASTER  10 Teams'!D60&lt;&gt;"",'MASTER  10 Teams'!D60,"")</f>
        <v>O40-1</v>
      </c>
      <c r="E60" s="23" t="str">
        <f>VLOOKUP(K60,'Ref asgn teams'!$A$2:$B$99,2)</f>
        <v>Connecticut Storm</v>
      </c>
      <c r="F60" s="23" t="str">
        <f>VLOOKUP(L60,'Ref asgn teams'!$A$2:$B$99,2)</f>
        <v>Norwalk Mariners</v>
      </c>
      <c r="G60" s="71"/>
      <c r="H60" s="94">
        <f>IF('MASTER  10 Teams'!H60&lt;&gt;"",'MASTER  10 Teams'!H60,"")</f>
        <v>0.375</v>
      </c>
      <c r="I60" s="24" t="str">
        <f>VLOOKUP(M60,Venues!$A$2:$E$139,5,FALSE)</f>
        <v>Wakeman Park, Westport</v>
      </c>
      <c r="J60" s="73" t="str">
        <f>IF('MASTER  10 Teams'!J60&lt;&gt;"",'MASTER  10 Teams'!J60,"")</f>
        <v/>
      </c>
      <c r="K60" s="23" t="str">
        <f>IF('MASTER  10 Teams'!E60&lt;&gt;"",'MASTER  10 Teams'!E60,"")</f>
        <v>STORM FC</v>
      </c>
      <c r="L60" s="23" t="str">
        <f>IF('MASTER  10 Teams'!F60&lt;&gt;"",'MASTER  10 Teams'!F60,"")</f>
        <v>NORWALK MARINERS</v>
      </c>
      <c r="M60" s="5" t="str">
        <f>IF('MASTER  10 Teams'!I60&lt;&gt;"",'MASTER  10 Teams'!I60,"")</f>
        <v>Wakeman Park, Westport</v>
      </c>
      <c r="N60" s="5"/>
      <c r="P60" s="10"/>
      <c r="Q60" s="3"/>
      <c r="R60" s="3"/>
      <c r="T60" s="4"/>
      <c r="U60" s="20"/>
      <c r="W60" s="4"/>
      <c r="X60" s="11"/>
      <c r="Z60" s="16"/>
      <c r="AA60" s="7"/>
      <c r="AB60" s="7"/>
      <c r="AD60" s="16"/>
      <c r="AE60" s="92"/>
    </row>
    <row r="61" spans="1:31" ht="12.75" customHeight="1" thickTop="1" thickBot="1" x14ac:dyDescent="0.4">
      <c r="A61" s="115"/>
      <c r="B61" s="115">
        <f>IF('MASTER  10 Teams'!B61&lt;&gt;"",'MASTER  10 Teams'!B61,"")</f>
        <v>2</v>
      </c>
      <c r="C61" s="95">
        <f>IF('MASTER  10 Teams'!C61&lt;&gt;"",'MASTER  10 Teams'!C61,"")</f>
        <v>42848</v>
      </c>
      <c r="D61" s="34" t="str">
        <f>IF('MASTER  10 Teams'!D61&lt;&gt;"",'MASTER  10 Teams'!D61,"")</f>
        <v>O40-1</v>
      </c>
      <c r="E61" s="23" t="str">
        <f>VLOOKUP(K61,'Ref asgn teams'!$A$2:$B$99,2)</f>
        <v>Wilton Ancient Warriors FC</v>
      </c>
      <c r="F61" s="23" t="str">
        <f>VLOOKUP(L61,'Ref asgn teams'!$A$2:$B$99,2)</f>
        <v>Ridgefield Kicks</v>
      </c>
      <c r="G61" s="71"/>
      <c r="H61" s="94">
        <f>IF('MASTER  10 Teams'!H61&lt;&gt;"",'MASTER  10 Teams'!H61,"")</f>
        <v>0.41666666666666702</v>
      </c>
      <c r="I61" s="24" t="str">
        <f>VLOOKUP(M61,Venues!$A$2:$E$139,5,FALSE)</f>
        <v>Lilly Field, Wilton</v>
      </c>
      <c r="J61" s="73" t="str">
        <f>IF('MASTER  10 Teams'!J61&lt;&gt;"",'MASTER  10 Teams'!J61,"")</f>
        <v/>
      </c>
      <c r="K61" s="23" t="str">
        <f>IF('MASTER  10 Teams'!E61&lt;&gt;"",'MASTER  10 Teams'!E61,"")</f>
        <v xml:space="preserve">WILTON WARRIORS </v>
      </c>
      <c r="L61" s="23" t="str">
        <f>IF('MASTER  10 Teams'!F61&lt;&gt;"",'MASTER  10 Teams'!F61,"")</f>
        <v>RIDGEFIELD KICKS</v>
      </c>
      <c r="M61" s="5" t="str">
        <f>IF('MASTER  10 Teams'!I61&lt;&gt;"",'MASTER  10 Teams'!I61,"")</f>
        <v>Lilly Field, Wilton</v>
      </c>
      <c r="N61" s="5"/>
      <c r="P61" s="11"/>
      <c r="Q61" s="3"/>
      <c r="R61" s="7"/>
      <c r="T61" s="4"/>
      <c r="U61" s="11"/>
      <c r="W61" s="4"/>
      <c r="X61" s="11"/>
      <c r="Z61" s="13"/>
      <c r="AA61" s="3"/>
      <c r="AB61" s="3"/>
      <c r="AD61" s="13"/>
      <c r="AE61" s="92"/>
    </row>
    <row r="62" spans="1:31" ht="12.75" customHeight="1" thickTop="1" thickBot="1" x14ac:dyDescent="0.4">
      <c r="A62" s="115"/>
      <c r="B62" s="115">
        <f>IF('MASTER  10 Teams'!B62&lt;&gt;"",'MASTER  10 Teams'!B62,"")</f>
        <v>2</v>
      </c>
      <c r="C62" s="95">
        <f>IF('MASTER  10 Teams'!C62&lt;&gt;"",'MASTER  10 Teams'!C62,"")</f>
        <v>42848</v>
      </c>
      <c r="D62" s="34" t="str">
        <f>IF('MASTER  10 Teams'!D62&lt;&gt;"",'MASTER  10 Teams'!D62,"")</f>
        <v>O40-1</v>
      </c>
      <c r="E62" s="23" t="str">
        <f>VLOOKUP(K62,'Ref asgn teams'!$A$2:$B$99,2)</f>
        <v>Fairfield GAC</v>
      </c>
      <c r="F62" s="23" t="str">
        <f>VLOOKUP(L62,'Ref asgn teams'!$A$2:$B$99,2)</f>
        <v>Danbury United 40</v>
      </c>
      <c r="G62" s="71"/>
      <c r="H62" s="94">
        <f>IF('MASTER  10 Teams'!H62&lt;&gt;"",'MASTER  10 Teams'!H62,"")</f>
        <v>0.41666666666666702</v>
      </c>
      <c r="I62" s="24" t="str">
        <f>VLOOKUP(M62,Venues!$A$2:$E$139,5,FALSE)</f>
        <v>Ludlowe HS, Fairfield</v>
      </c>
      <c r="J62" s="73" t="str">
        <f>IF('MASTER  10 Teams'!J62&lt;&gt;"",'MASTER  10 Teams'!J62,"")</f>
        <v/>
      </c>
      <c r="K62" s="23" t="str">
        <f>IF('MASTER  10 Teams'!E62&lt;&gt;"",'MASTER  10 Teams'!E62,"")</f>
        <v>FAIRFIELD GAC</v>
      </c>
      <c r="L62" s="23" t="str">
        <f>IF('MASTER  10 Teams'!F62&lt;&gt;"",'MASTER  10 Teams'!F62,"")</f>
        <v>DANBURY UNITED 40</v>
      </c>
      <c r="M62" s="5" t="str">
        <f>IF('MASTER  10 Teams'!I62&lt;&gt;"",'MASTER  10 Teams'!I62,"")</f>
        <v>Ludlowe HS, Fairfield</v>
      </c>
      <c r="N62" s="5"/>
      <c r="P62" s="11"/>
      <c r="Q62" s="3"/>
      <c r="R62" s="7"/>
      <c r="T62" s="4"/>
      <c r="U62" s="11"/>
      <c r="W62" s="4"/>
      <c r="X62" s="13"/>
      <c r="Z62" s="10"/>
      <c r="AA62" s="3"/>
      <c r="AB62" s="7"/>
      <c r="AD62" s="10"/>
      <c r="AE62" s="92"/>
    </row>
    <row r="63" spans="1:31" ht="12.75" customHeight="1" thickTop="1" thickBot="1" x14ac:dyDescent="0.4">
      <c r="A63" s="115"/>
      <c r="B63" s="115">
        <f>IF('MASTER  10 Teams'!B63&lt;&gt;"",'MASTER  10 Teams'!B63,"")</f>
        <v>2</v>
      </c>
      <c r="C63" s="95">
        <f>IF('MASTER  10 Teams'!C63&lt;&gt;"",'MASTER  10 Teams'!C63,"")</f>
        <v>42848</v>
      </c>
      <c r="D63" s="34" t="str">
        <f>IF('MASTER  10 Teams'!D63&lt;&gt;"",'MASTER  10 Teams'!D63,"")</f>
        <v>O40-1</v>
      </c>
      <c r="E63" s="23" t="str">
        <f>VLOOKUP(K63,'Ref asgn teams'!$A$2:$B$99,2)</f>
        <v>Greenwich Pumas</v>
      </c>
      <c r="F63" s="23" t="str">
        <f>VLOOKUP(L63,'Ref asgn teams'!$A$2:$B$99,2)</f>
        <v>Waterbury Albanians</v>
      </c>
      <c r="G63" s="71"/>
      <c r="H63" s="94">
        <f>IF('MASTER  10 Teams'!H63&lt;&gt;"",'MASTER  10 Teams'!H63,"")</f>
        <v>0.41666666666666702</v>
      </c>
      <c r="I63" s="24" t="str">
        <f>VLOOKUP(M63,Venues!$A$2:$E$139,5,FALSE)</f>
        <v>Greenwich High School, Greenwich</v>
      </c>
      <c r="J63" s="73" t="str">
        <f>IF('MASTER  10 Teams'!J63&lt;&gt;"",'MASTER  10 Teams'!J63,"")</f>
        <v/>
      </c>
      <c r="K63" s="23" t="str">
        <f>IF('MASTER  10 Teams'!E63&lt;&gt;"",'MASTER  10 Teams'!E63,"")</f>
        <v>GREENWICH PUMAS</v>
      </c>
      <c r="L63" s="23" t="str">
        <f>IF('MASTER  10 Teams'!F63&lt;&gt;"",'MASTER  10 Teams'!F63,"")</f>
        <v>WATERBURY ALBANIANS</v>
      </c>
      <c r="M63" s="5" t="str">
        <f>IF('MASTER  10 Teams'!I63&lt;&gt;"",'MASTER  10 Teams'!I63,"")</f>
        <v>tbd</v>
      </c>
      <c r="N63" s="5"/>
      <c r="P63" s="10"/>
      <c r="Q63" s="3"/>
      <c r="R63" s="7"/>
      <c r="T63" s="4"/>
      <c r="U63" s="10"/>
      <c r="W63" s="4"/>
      <c r="X63" s="10"/>
      <c r="Z63" s="11"/>
      <c r="AA63" s="3"/>
      <c r="AB63" s="7"/>
      <c r="AD63" s="11"/>
      <c r="AE63" s="92"/>
    </row>
    <row r="64" spans="1:31" ht="12.75" customHeight="1" thickTop="1" thickBot="1" x14ac:dyDescent="0.4">
      <c r="A64" s="115"/>
      <c r="B64" s="115">
        <f>IF('MASTER  10 Teams'!B64&lt;&gt;"",'MASTER  10 Teams'!B64,"")</f>
        <v>2</v>
      </c>
      <c r="C64" s="95">
        <f>IF('MASTER  10 Teams'!C64&lt;&gt;"",'MASTER  10 Teams'!C64,"")</f>
        <v>42848</v>
      </c>
      <c r="D64" s="34" t="str">
        <f>IF('MASTER  10 Teams'!D64&lt;&gt;"",'MASTER  10 Teams'!D64,"")</f>
        <v>O40-1</v>
      </c>
      <c r="E64" s="23" t="str">
        <f>VLOOKUP(K64,'Ref asgn teams'!$A$2:$B$99,2)</f>
        <v>Cheshire Azzurri 40</v>
      </c>
      <c r="F64" s="23" t="str">
        <f>VLOOKUP(L64,'Ref asgn teams'!$A$2:$B$99,2)</f>
        <v>Vasco Da Gama 40</v>
      </c>
      <c r="G64" s="71"/>
      <c r="H64" s="94">
        <f>IF('MASTER  10 Teams'!H64&lt;&gt;"",'MASTER  10 Teams'!H64,"")</f>
        <v>0.41666666666666669</v>
      </c>
      <c r="I64" s="24" t="str">
        <f>VLOOKUP(M64,Venues!$A$2:$E$139,5,FALSE)</f>
        <v>Quinnipiac Park, Cheshire</v>
      </c>
      <c r="J64" s="73" t="str">
        <f>IF('MASTER  10 Teams'!J64&lt;&gt;"",'MASTER  10 Teams'!J64,"")</f>
        <v/>
      </c>
      <c r="K64" s="23" t="str">
        <f>IF('MASTER  10 Teams'!E64&lt;&gt;"",'MASTER  10 Teams'!E64,"")</f>
        <v>CHESHIRE AZZURRI 40</v>
      </c>
      <c r="L64" s="23" t="str">
        <f>IF('MASTER  10 Teams'!F64&lt;&gt;"",'MASTER  10 Teams'!F64,"")</f>
        <v>VASCO DA GAMA 40</v>
      </c>
      <c r="M64" s="5" t="str">
        <f>IF('MASTER  10 Teams'!I64&lt;&gt;"",'MASTER  10 Teams'!I64,"")</f>
        <v>Quinnipiac Park, Cheshire</v>
      </c>
      <c r="N64" s="5"/>
      <c r="P64" s="11"/>
      <c r="Q64" s="7"/>
      <c r="R64" s="7"/>
      <c r="T64" s="4"/>
      <c r="U64" s="10"/>
      <c r="W64" s="4"/>
      <c r="X64" s="20"/>
      <c r="Z64" s="20"/>
      <c r="AA64" s="3"/>
      <c r="AB64" s="7"/>
      <c r="AD64" s="20"/>
      <c r="AE64" s="92"/>
    </row>
    <row r="65" spans="1:31" ht="12.75" customHeight="1" thickTop="1" thickBot="1" x14ac:dyDescent="0.4">
      <c r="A65" s="115"/>
      <c r="B65" s="115" t="str">
        <f>IF('MASTER  10 Teams'!B65&lt;&gt;"",'MASTER  10 Teams'!B65,"")</f>
        <v xml:space="preserve"> </v>
      </c>
      <c r="C65" s="95" t="str">
        <f>IF('MASTER  10 Teams'!C65&lt;&gt;"",'MASTER  10 Teams'!C65,"")</f>
        <v/>
      </c>
      <c r="D65" s="26" t="str">
        <f>IF('MASTER  10 Teams'!D65&lt;&gt;"",'MASTER  10 Teams'!D65,"")</f>
        <v xml:space="preserve"> </v>
      </c>
      <c r="E65" s="23" t="e">
        <f>VLOOKUP(K65,'Ref asgn teams'!$A$2:$B$99,2)</f>
        <v>#N/A</v>
      </c>
      <c r="F65" s="23" t="e">
        <f>VLOOKUP(L65,'Ref asgn teams'!$A$2:$B$99,2)</f>
        <v>#N/A</v>
      </c>
      <c r="G65" s="71"/>
      <c r="H65" s="94" t="str">
        <f>IF('MASTER  10 Teams'!H65&lt;&gt;"",'MASTER  10 Teams'!H65,"")</f>
        <v/>
      </c>
      <c r="I65" s="24" t="e">
        <f>VLOOKUP(M65,Venues!$A$2:$E$139,5,FALSE)</f>
        <v>#N/A</v>
      </c>
      <c r="J65" s="73" t="str">
        <f>IF('MASTER  10 Teams'!J65&lt;&gt;"",'MASTER  10 Teams'!J65,"")</f>
        <v/>
      </c>
      <c r="K65" s="23" t="str">
        <f>IF('MASTER  10 Teams'!E65&lt;&gt;"",'MASTER  10 Teams'!E65,"")</f>
        <v/>
      </c>
      <c r="L65" s="23" t="str">
        <f>IF('MASTER  10 Teams'!F65&lt;&gt;"",'MASTER  10 Teams'!F65,"")</f>
        <v/>
      </c>
      <c r="M65" s="5" t="str">
        <f>IF('MASTER  10 Teams'!I65&lt;&gt;"",'MASTER  10 Teams'!I65,"")</f>
        <v/>
      </c>
      <c r="N65" s="5"/>
      <c r="P65" s="11"/>
      <c r="Q65" s="3"/>
      <c r="R65" s="14"/>
      <c r="T65" s="4"/>
      <c r="U65" s="10"/>
      <c r="W65" s="4"/>
      <c r="X65" s="11"/>
      <c r="Z65" s="13"/>
      <c r="AA65" s="7"/>
      <c r="AB65" s="7"/>
      <c r="AD65" s="13"/>
      <c r="AE65" s="92"/>
    </row>
    <row r="66" spans="1:31" ht="12.75" customHeight="1" thickTop="1" thickBot="1" x14ac:dyDescent="0.4">
      <c r="A66" s="115"/>
      <c r="B66" s="115">
        <f>IF('MASTER  10 Teams'!B66&lt;&gt;"",'MASTER  10 Teams'!B66,"")</f>
        <v>2</v>
      </c>
      <c r="C66" s="95">
        <f>IF('MASTER  10 Teams'!C66&lt;&gt;"",'MASTER  10 Teams'!C66,"")</f>
        <v>42848</v>
      </c>
      <c r="D66" s="35" t="str">
        <f>IF('MASTER  10 Teams'!D66&lt;&gt;"",'MASTER  10 Teams'!D66,"")</f>
        <v>O40-2</v>
      </c>
      <c r="E66" s="23" t="str">
        <f>VLOOKUP(K66,'Ref asgn teams'!$A$2:$B$99,2)</f>
        <v xml:space="preserve">GUILFORD CELTIC </v>
      </c>
      <c r="F66" s="23" t="str">
        <f>VLOOKUP(L66,'Ref asgn teams'!$A$2:$B$99,2)</f>
        <v>Newington Portuguese 40</v>
      </c>
      <c r="G66" s="71"/>
      <c r="H66" s="94">
        <f>IF('MASTER  10 Teams'!H66&lt;&gt;"",'MASTER  10 Teams'!H66,"")</f>
        <v>0.41666666666666702</v>
      </c>
      <c r="I66" s="24" t="str">
        <f>VLOOKUP(M66,Venues!$A$2:$E$139,5,FALSE)</f>
        <v>Bittner, Guilford</v>
      </c>
      <c r="J66" s="73" t="str">
        <f>IF('MASTER  10 Teams'!J66&lt;&gt;"",'MASTER  10 Teams'!J66,"")</f>
        <v/>
      </c>
      <c r="K66" s="23" t="str">
        <f>IF('MASTER  10 Teams'!E66&lt;&gt;"",'MASTER  10 Teams'!E66,"")</f>
        <v xml:space="preserve">GUILFORD CELTIC </v>
      </c>
      <c r="L66" s="23" t="str">
        <f>IF('MASTER  10 Teams'!F66&lt;&gt;"",'MASTER  10 Teams'!F66,"")</f>
        <v>NEWINGTON PORTUGUESE 40</v>
      </c>
      <c r="M66" s="5" t="str">
        <f>IF('MASTER  10 Teams'!I66&lt;&gt;"",'MASTER  10 Teams'!I66,"")</f>
        <v>Bittner Park, Guilford</v>
      </c>
      <c r="N66" s="5"/>
      <c r="P66" s="10"/>
      <c r="Q66" s="7"/>
      <c r="R66" s="7"/>
      <c r="T66" s="4"/>
      <c r="U66" s="16"/>
      <c r="W66" s="4"/>
      <c r="X66" s="10"/>
      <c r="Z66" s="11"/>
      <c r="AA66" s="3"/>
      <c r="AB66" s="14"/>
      <c r="AD66" s="11"/>
      <c r="AE66" s="92"/>
    </row>
    <row r="67" spans="1:31" ht="12.75" customHeight="1" thickTop="1" thickBot="1" x14ac:dyDescent="0.4">
      <c r="A67" s="115"/>
      <c r="B67" s="115">
        <f>IF('MASTER  10 Teams'!B67&lt;&gt;"",'MASTER  10 Teams'!B67,"")</f>
        <v>2</v>
      </c>
      <c r="C67" s="95">
        <f>IF('MASTER  10 Teams'!C67&lt;&gt;"",'MASTER  10 Teams'!C67,"")</f>
        <v>42848</v>
      </c>
      <c r="D67" s="35" t="str">
        <f>IF('MASTER  10 Teams'!D67&lt;&gt;"",'MASTER  10 Teams'!D67,"")</f>
        <v>O40-2</v>
      </c>
      <c r="E67" s="23" t="str">
        <f>VLOOKUP(K67,'Ref asgn teams'!$A$2:$B$99,2)</f>
        <v>New Haven Americans</v>
      </c>
      <c r="F67" s="23" t="str">
        <f>VLOOKUP(L67,'Ref asgn teams'!$A$2:$B$99,2)</f>
        <v>Stamford United</v>
      </c>
      <c r="G67" s="71"/>
      <c r="H67" s="94">
        <f>IF('MASTER  10 Teams'!H67&lt;&gt;"",'MASTER  10 Teams'!H67,"")</f>
        <v>0.41666666666666702</v>
      </c>
      <c r="I67" s="24" t="str">
        <f>VLOOKUP(M67,Venues!$A$2:$E$139,5,FALSE)</f>
        <v>Peck Place School, Orange</v>
      </c>
      <c r="J67" s="73" t="str">
        <f>IF('MASTER  10 Teams'!J67&lt;&gt;"",'MASTER  10 Teams'!J67,"")</f>
        <v/>
      </c>
      <c r="K67" s="23" t="str">
        <f>IF('MASTER  10 Teams'!E67&lt;&gt;"",'MASTER  10 Teams'!E67,"")</f>
        <v>NEW HAVEN AMERICANS</v>
      </c>
      <c r="L67" s="23" t="str">
        <f>IF('MASTER  10 Teams'!F67&lt;&gt;"",'MASTER  10 Teams'!F67,"")</f>
        <v>STAMFORD UNITED</v>
      </c>
      <c r="M67" s="5" t="str">
        <f>IF('MASTER  10 Teams'!I67&lt;&gt;"",'MASTER  10 Teams'!I67,"")</f>
        <v>Peck Place School, Orange</v>
      </c>
      <c r="N67" s="5"/>
      <c r="P67" s="10"/>
      <c r="Q67" s="8"/>
      <c r="R67" s="7"/>
      <c r="T67" s="4"/>
      <c r="U67" s="10"/>
      <c r="W67" s="4"/>
      <c r="X67" s="10"/>
      <c r="Z67" s="11"/>
      <c r="AA67" s="7"/>
      <c r="AB67" s="7"/>
      <c r="AD67" s="11"/>
      <c r="AE67" s="92"/>
    </row>
    <row r="68" spans="1:31" ht="12.75" customHeight="1" thickTop="1" thickBot="1" x14ac:dyDescent="0.4">
      <c r="A68" s="115"/>
      <c r="B68" s="115">
        <f>IF('MASTER  10 Teams'!B68&lt;&gt;"",'MASTER  10 Teams'!B68,"")</f>
        <v>2</v>
      </c>
      <c r="C68" s="95">
        <f>IF('MASTER  10 Teams'!C68&lt;&gt;"",'MASTER  10 Teams'!C68,"")</f>
        <v>42848</v>
      </c>
      <c r="D68" s="35" t="str">
        <f>IF('MASTER  10 Teams'!D68&lt;&gt;"",'MASTER  10 Teams'!D68,"")</f>
        <v>O40-2</v>
      </c>
      <c r="E68" s="23" t="str">
        <f>VLOOKUP(K68,'Ref asgn teams'!$A$2:$B$99,2)</f>
        <v>Greenwich Gunners 40</v>
      </c>
      <c r="F68" s="23" t="str">
        <f>VLOOKUP(L68,'Ref asgn teams'!$A$2:$B$99,2)</f>
        <v>Greenwich Arsenal 40</v>
      </c>
      <c r="G68" s="71"/>
      <c r="H68" s="94">
        <f>IF('MASTER  10 Teams'!H68&lt;&gt;"",'MASTER  10 Teams'!H68,"")</f>
        <v>0.33333333333333331</v>
      </c>
      <c r="I68" s="24" t="str">
        <f>VLOOKUP(M68,Venues!$A$2:$E$139,5,FALSE)</f>
        <v>Greenwich High School, Greenwich</v>
      </c>
      <c r="J68" s="73" t="str">
        <f>IF('MASTER  10 Teams'!J68&lt;&gt;"",'MASTER  10 Teams'!J68,"")</f>
        <v/>
      </c>
      <c r="K68" s="23" t="str">
        <f>IF('MASTER  10 Teams'!E68&lt;&gt;"",'MASTER  10 Teams'!E68,"")</f>
        <v>GREENWICH GUNNERS 40</v>
      </c>
      <c r="L68" s="23" t="str">
        <f>IF('MASTER  10 Teams'!F68&lt;&gt;"",'MASTER  10 Teams'!F68,"")</f>
        <v>GREENWICH ARSENAL 40</v>
      </c>
      <c r="M68" s="5" t="str">
        <f>IF('MASTER  10 Teams'!I68&lt;&gt;"",'MASTER  10 Teams'!I68,"")</f>
        <v>tbd</v>
      </c>
      <c r="N68" s="5"/>
      <c r="P68" s="11"/>
      <c r="Q68" s="7"/>
      <c r="R68" s="7"/>
      <c r="T68" s="4"/>
      <c r="U68" s="16"/>
      <c r="W68" s="4"/>
      <c r="X68" s="10"/>
      <c r="Z68" s="11"/>
      <c r="AA68" s="3"/>
      <c r="AB68" s="7"/>
      <c r="AD68" s="11"/>
      <c r="AE68" s="92"/>
    </row>
    <row r="69" spans="1:31" ht="12.75" customHeight="1" thickTop="1" thickBot="1" x14ac:dyDescent="0.4">
      <c r="A69" s="115"/>
      <c r="B69" s="115">
        <f>IF('MASTER  10 Teams'!B69&lt;&gt;"",'MASTER  10 Teams'!B69,"")</f>
        <v>2</v>
      </c>
      <c r="C69" s="95">
        <f>IF('MASTER  10 Teams'!C69&lt;&gt;"",'MASTER  10 Teams'!C69,"")</f>
        <v>42848</v>
      </c>
      <c r="D69" s="35" t="str">
        <f>IF('MASTER  10 Teams'!D69&lt;&gt;"",'MASTER  10 Teams'!D69,"")</f>
        <v>O40-2</v>
      </c>
      <c r="E69" s="23" t="str">
        <f>VLOOKUP(K69,'Ref asgn teams'!$A$2:$B$99,2)</f>
        <v>Guilford Bell Curve</v>
      </c>
      <c r="F69" s="23" t="str">
        <f>VLOOKUP(L69,'Ref asgn teams'!$A$2:$B$99,2)</f>
        <v>Southeast Rovers</v>
      </c>
      <c r="G69" s="71"/>
      <c r="H69" s="94">
        <f>IF('MASTER  10 Teams'!H69&lt;&gt;"",'MASTER  10 Teams'!H69,"")</f>
        <v>0.33333333333333331</v>
      </c>
      <c r="I69" s="24" t="str">
        <f>VLOOKUP(M69,Venues!$A$2:$E$139,5,FALSE)</f>
        <v>Guilford High School, Guilford</v>
      </c>
      <c r="J69" s="73" t="str">
        <f>IF('MASTER  10 Teams'!J69&lt;&gt;"",'MASTER  10 Teams'!J69,"")</f>
        <v/>
      </c>
      <c r="K69" s="23" t="str">
        <f>IF('MASTER  10 Teams'!E69&lt;&gt;"",'MASTER  10 Teams'!E69,"")</f>
        <v>GUILFORD BELL CURVE</v>
      </c>
      <c r="L69" s="23" t="str">
        <f>IF('MASTER  10 Teams'!F69&lt;&gt;"",'MASTER  10 Teams'!F69,"")</f>
        <v>SOUTHEAST ROVERS</v>
      </c>
      <c r="M69" s="5" t="str">
        <f>IF('MASTER  10 Teams'!I69&lt;&gt;"",'MASTER  10 Teams'!I69,"")</f>
        <v>Guilford HS, Guilford</v>
      </c>
      <c r="N69" s="5"/>
      <c r="P69" s="10"/>
      <c r="Q69" s="3"/>
      <c r="R69" s="7"/>
      <c r="T69" s="4"/>
      <c r="U69" s="11"/>
      <c r="W69" s="4"/>
      <c r="X69" s="16"/>
      <c r="Z69" s="11"/>
      <c r="AA69" s="7"/>
      <c r="AB69" s="7"/>
      <c r="AD69" s="11"/>
      <c r="AE69" s="92"/>
    </row>
    <row r="70" spans="1:31" ht="12.75" customHeight="1" thickTop="1" thickBot="1" x14ac:dyDescent="0.4">
      <c r="A70" s="115"/>
      <c r="B70" s="115">
        <f>IF('MASTER  10 Teams'!B70&lt;&gt;"",'MASTER  10 Teams'!B70,"")</f>
        <v>2</v>
      </c>
      <c r="C70" s="95">
        <f>IF('MASTER  10 Teams'!C70&lt;&gt;"",'MASTER  10 Teams'!C70,"")</f>
        <v>42848</v>
      </c>
      <c r="D70" s="35" t="str">
        <f>IF('MASTER  10 Teams'!D70&lt;&gt;"",'MASTER  10 Teams'!D70,"")</f>
        <v>O40-2</v>
      </c>
      <c r="E70" s="23" t="str">
        <f>VLOOKUP(K70,'Ref asgn teams'!$A$2:$B$99,2)</f>
        <v>Derby Quitus</v>
      </c>
      <c r="F70" s="23" t="str">
        <f>VLOOKUP(L70,'Ref asgn teams'!$A$2:$B$99,2)</f>
        <v>Norwalk Spots Colombia FC</v>
      </c>
      <c r="G70" s="71"/>
      <c r="H70" s="94">
        <f>IF('MASTER  10 Teams'!H70&lt;&gt;"",'MASTER  10 Teams'!H70,"")</f>
        <v>0.33333333333333331</v>
      </c>
      <c r="I70" s="24" t="str">
        <f>VLOOKUP(M70,Venues!$A$2:$E$139,5,FALSE)</f>
        <v>Witek Park, Derby</v>
      </c>
      <c r="J70" s="73" t="str">
        <f>IF('MASTER  10 Teams'!J70&lt;&gt;"",'MASTER  10 Teams'!J70,"")</f>
        <v/>
      </c>
      <c r="K70" s="23" t="str">
        <f>IF('MASTER  10 Teams'!E70&lt;&gt;"",'MASTER  10 Teams'!E70,"")</f>
        <v>DERBY QUITUS</v>
      </c>
      <c r="L70" s="23" t="str">
        <f>IF('MASTER  10 Teams'!F70&lt;&gt;"",'MASTER  10 Teams'!F70,"")</f>
        <v xml:space="preserve">NORWALK SPORT COLOMBIA </v>
      </c>
      <c r="M70" s="5" t="str">
        <f>IF('MASTER  10 Teams'!I70&lt;&gt;"",'MASTER  10 Teams'!I70,"")</f>
        <v>Witek Park, Derby</v>
      </c>
      <c r="N70" s="5"/>
      <c r="P70" s="16"/>
      <c r="Q70" s="3"/>
      <c r="R70" s="7"/>
      <c r="T70" s="4"/>
      <c r="U70" s="13"/>
      <c r="W70" s="4"/>
      <c r="X70" s="10"/>
      <c r="Z70" s="10"/>
      <c r="AA70" s="3"/>
      <c r="AB70" s="7"/>
      <c r="AD70" s="10"/>
      <c r="AE70" s="92"/>
    </row>
    <row r="71" spans="1:31" ht="12.75" customHeight="1" thickTop="1" thickBot="1" x14ac:dyDescent="0.4">
      <c r="A71" s="115"/>
      <c r="B71" s="115" t="str">
        <f>IF('MASTER  10 Teams'!B71&lt;&gt;"",'MASTER  10 Teams'!B71,"")</f>
        <v xml:space="preserve"> </v>
      </c>
      <c r="C71" s="95" t="str">
        <f>IF('MASTER  10 Teams'!C71&lt;&gt;"",'MASTER  10 Teams'!C71,"")</f>
        <v/>
      </c>
      <c r="D71" s="26" t="str">
        <f>IF('MASTER  10 Teams'!D71&lt;&gt;"",'MASTER  10 Teams'!D71,"")</f>
        <v xml:space="preserve"> </v>
      </c>
      <c r="E71" s="23" t="e">
        <f>VLOOKUP(K71,'Ref asgn teams'!$A$2:$B$99,2)</f>
        <v>#N/A</v>
      </c>
      <c r="F71" s="23" t="e">
        <f>VLOOKUP(L71,'Ref asgn teams'!$A$2:$B$99,2)</f>
        <v>#N/A</v>
      </c>
      <c r="G71" s="71"/>
      <c r="H71" s="94" t="str">
        <f>IF('MASTER  10 Teams'!H71&lt;&gt;"",'MASTER  10 Teams'!H71,"")</f>
        <v/>
      </c>
      <c r="I71" s="24" t="e">
        <f>VLOOKUP(M71,Venues!$A$2:$E$139,5,FALSE)</f>
        <v>#N/A</v>
      </c>
      <c r="J71" s="73" t="str">
        <f>IF('MASTER  10 Teams'!J71&lt;&gt;"",'MASTER  10 Teams'!J71,"")</f>
        <v/>
      </c>
      <c r="K71" s="23" t="str">
        <f>IF('MASTER  10 Teams'!E71&lt;&gt;"",'MASTER  10 Teams'!E71,"")</f>
        <v/>
      </c>
      <c r="L71" s="23" t="str">
        <f>IF('MASTER  10 Teams'!F71&lt;&gt;"",'MASTER  10 Teams'!F71,"")</f>
        <v/>
      </c>
      <c r="M71" s="5" t="str">
        <f>IF('MASTER  10 Teams'!I71&lt;&gt;"",'MASTER  10 Teams'!I71,"")</f>
        <v/>
      </c>
      <c r="N71" s="5"/>
      <c r="P71" s="11"/>
      <c r="Q71" s="7"/>
      <c r="R71" s="7"/>
      <c r="T71" s="4"/>
      <c r="U71" s="10"/>
      <c r="W71" s="4"/>
      <c r="X71" s="16"/>
      <c r="Z71" s="11"/>
      <c r="AA71" s="3"/>
      <c r="AB71" s="7"/>
      <c r="AD71" s="11"/>
      <c r="AE71" s="92"/>
    </row>
    <row r="72" spans="1:31" ht="12.75" customHeight="1" thickTop="1" thickBot="1" x14ac:dyDescent="0.4">
      <c r="A72" s="115"/>
      <c r="B72" s="115">
        <f>IF('MASTER  10 Teams'!B72&lt;&gt;"",'MASTER  10 Teams'!B72,"")</f>
        <v>2</v>
      </c>
      <c r="C72" s="95">
        <f>IF('MASTER  10 Teams'!C72&lt;&gt;"",'MASTER  10 Teams'!C72,"")</f>
        <v>42848</v>
      </c>
      <c r="D72" s="36" t="str">
        <f>IF('MASTER  10 Teams'!D72&lt;&gt;"",'MASTER  10 Teams'!D72,"")</f>
        <v>O40-3</v>
      </c>
      <c r="E72" s="23" t="str">
        <f>VLOOKUP(K72,'Ref asgn teams'!$A$2:$B$99,2)</f>
        <v>Newtown Salty Dogs</v>
      </c>
      <c r="F72" s="23" t="str">
        <f>VLOOKUP(L72,'Ref asgn teams'!$A$2:$B$99,2)</f>
        <v>PAN ZONES</v>
      </c>
      <c r="G72" s="71"/>
      <c r="H72" s="94">
        <f>IF('MASTER  10 Teams'!H72&lt;&gt;"",'MASTER  10 Teams'!H72,"")</f>
        <v>0.41666666666666702</v>
      </c>
      <c r="I72" s="24" t="str">
        <f>VLOOKUP(M72,Venues!$A$2:$E$139,5,FALSE)</f>
        <v>Coginchaug Regional HS - Turf Field, Durham</v>
      </c>
      <c r="J72" s="73" t="str">
        <f>IF('MASTER  10 Teams'!J72&lt;&gt;"",'MASTER  10 Teams'!J72,"")</f>
        <v/>
      </c>
      <c r="K72" s="23" t="str">
        <f>IF('MASTER  10 Teams'!E72&lt;&gt;"",'MASTER  10 Teams'!E72,"")</f>
        <v>NORTH BRANFORD 40</v>
      </c>
      <c r="L72" s="23" t="str">
        <f>IF('MASTER  10 Teams'!F72&lt;&gt;"",'MASTER  10 Teams'!F72,"")</f>
        <v>PAN ZONES</v>
      </c>
      <c r="M72" s="5" t="str">
        <f>IF('MASTER  10 Teams'!I72&lt;&gt;"",'MASTER  10 Teams'!I72,"")</f>
        <v>Coginchaug HS, Durham</v>
      </c>
      <c r="N72" s="5"/>
      <c r="P72" s="20"/>
      <c r="Q72" s="87"/>
      <c r="R72" s="16"/>
      <c r="T72" s="4"/>
      <c r="U72" s="11"/>
      <c r="W72" s="4"/>
      <c r="X72" s="11"/>
      <c r="Z72" s="11"/>
      <c r="AA72" s="7"/>
      <c r="AB72" s="7"/>
      <c r="AD72" s="11"/>
      <c r="AE72" s="92"/>
    </row>
    <row r="73" spans="1:31" ht="12.75" customHeight="1" thickTop="1" thickBot="1" x14ac:dyDescent="0.4">
      <c r="A73" s="115"/>
      <c r="B73" s="115">
        <f>IF('MASTER  10 Teams'!B73&lt;&gt;"",'MASTER  10 Teams'!B73,"")</f>
        <v>2</v>
      </c>
      <c r="C73" s="95">
        <f>IF('MASTER  10 Teams'!C73&lt;&gt;"",'MASTER  10 Teams'!C73,"")</f>
        <v>42848</v>
      </c>
      <c r="D73" s="36" t="str">
        <f>IF('MASTER  10 Teams'!D73&lt;&gt;"",'MASTER  10 Teams'!D73,"")</f>
        <v>O40-3</v>
      </c>
      <c r="E73" s="23" t="str">
        <f>VLOOKUP(K73,'Ref asgn teams'!$A$2:$B$99,2)</f>
        <v>North Haven FC 40</v>
      </c>
      <c r="F73" s="23" t="str">
        <f>VLOOKUP(L73,'Ref asgn teams'!$A$2:$B$99,2)</f>
        <v>Wilton Wolves</v>
      </c>
      <c r="G73" s="71"/>
      <c r="H73" s="94">
        <f>IF('MASTER  10 Teams'!H73&lt;&gt;"",'MASTER  10 Teams'!H73,"")</f>
        <v>0.41666666666666702</v>
      </c>
      <c r="I73" s="24" t="str">
        <f>VLOOKUP(M73,Venues!$A$2:$E$139,5,FALSE)</f>
        <v>Ridge Rd School , North Haven</v>
      </c>
      <c r="J73" s="73" t="str">
        <f>IF('MASTER  10 Teams'!J73&lt;&gt;"",'MASTER  10 Teams'!J73,"")</f>
        <v/>
      </c>
      <c r="K73" s="23" t="str">
        <f>IF('MASTER  10 Teams'!E73&lt;&gt;"",'MASTER  10 Teams'!E73,"")</f>
        <v>NORTH HAVEN SC</v>
      </c>
      <c r="L73" s="23" t="str">
        <f>IF('MASTER  10 Teams'!F73&lt;&gt;"",'MASTER  10 Teams'!F73,"")</f>
        <v>WILTON WOLVES</v>
      </c>
      <c r="M73" s="5" t="str">
        <f>IF('MASTER  10 Teams'!I73&lt;&gt;"",'MASTER  10 Teams'!I73,"")</f>
        <v>Ridge Road, North Haven</v>
      </c>
      <c r="N73" s="5"/>
      <c r="P73" s="13"/>
      <c r="Q73" s="7"/>
      <c r="R73" s="3"/>
      <c r="T73" s="4"/>
      <c r="U73" s="10"/>
      <c r="W73" s="4"/>
      <c r="X73" s="13"/>
      <c r="Z73" s="13"/>
      <c r="AA73" s="7"/>
      <c r="AB73" s="3"/>
      <c r="AD73" s="13"/>
      <c r="AE73" s="92"/>
    </row>
    <row r="74" spans="1:31" ht="12.75" customHeight="1" thickTop="1" thickBot="1" x14ac:dyDescent="0.4">
      <c r="A74" s="115"/>
      <c r="B74" s="115">
        <f>IF('MASTER  10 Teams'!B74&lt;&gt;"",'MASTER  10 Teams'!B74,"")</f>
        <v>2</v>
      </c>
      <c r="C74" s="95">
        <f>IF('MASTER  10 Teams'!C74&lt;&gt;"",'MASTER  10 Teams'!C74,"")</f>
        <v>42848</v>
      </c>
      <c r="D74" s="36" t="str">
        <f>IF('MASTER  10 Teams'!D74&lt;&gt;"",'MASTER  10 Teams'!D74,"")</f>
        <v>O40-3</v>
      </c>
      <c r="E74" s="23" t="str">
        <f>VLOOKUP(K74,'Ref asgn teams'!$A$2:$B$99,2)</f>
        <v>Hamden United</v>
      </c>
      <c r="F74" s="23" t="str">
        <f>VLOOKUP(L74,'Ref asgn teams'!$A$2:$B$99,2)</f>
        <v>Eli's FC</v>
      </c>
      <c r="G74" s="71"/>
      <c r="H74" s="94">
        <f>IF('MASTER  10 Teams'!H74&lt;&gt;"",'MASTER  10 Teams'!H74,"")</f>
        <v>0.41666666666666702</v>
      </c>
      <c r="I74" s="24" t="str">
        <f>VLOOKUP(M74,Venues!$A$2:$E$139,5,FALSE)</f>
        <v>Hamden Middle School, Hamden</v>
      </c>
      <c r="J74" s="73" t="str">
        <f>IF('MASTER  10 Teams'!J74&lt;&gt;"",'MASTER  10 Teams'!J74,"")</f>
        <v/>
      </c>
      <c r="K74" s="23" t="str">
        <f>IF('MASTER  10 Teams'!E74&lt;&gt;"",'MASTER  10 Teams'!E74,"")</f>
        <v>HAMDEN UNITED</v>
      </c>
      <c r="L74" s="23" t="str">
        <f>IF('MASTER  10 Teams'!F74&lt;&gt;"",'MASTER  10 Teams'!F74,"")</f>
        <v>ELI'S FC</v>
      </c>
      <c r="M74" s="5" t="str">
        <f>IF('MASTER  10 Teams'!I74&lt;&gt;"",'MASTER  10 Teams'!I74,"")</f>
        <v>Hamden MS, Hamden</v>
      </c>
      <c r="N74" s="5"/>
      <c r="P74" s="10"/>
      <c r="Q74" s="31"/>
      <c r="R74" s="7"/>
      <c r="T74" s="4"/>
      <c r="U74" s="11"/>
      <c r="W74" s="4"/>
      <c r="X74" s="10"/>
      <c r="Z74" s="11"/>
      <c r="AA74" s="7"/>
      <c r="AB74" s="7"/>
      <c r="AD74" s="11"/>
      <c r="AE74" s="92"/>
    </row>
    <row r="75" spans="1:31" ht="12.75" customHeight="1" thickTop="1" thickBot="1" x14ac:dyDescent="0.4">
      <c r="A75" s="115"/>
      <c r="B75" s="115">
        <f>IF('MASTER  10 Teams'!B75&lt;&gt;"",'MASTER  10 Teams'!B75,"")</f>
        <v>2</v>
      </c>
      <c r="C75" s="95">
        <f>IF('MASTER  10 Teams'!C75&lt;&gt;"",'MASTER  10 Teams'!C75,"")</f>
        <v>42848</v>
      </c>
      <c r="D75" s="36" t="str">
        <f>IF('MASTER  10 Teams'!D75&lt;&gt;"",'MASTER  10 Teams'!D75,"")</f>
        <v>O40-3</v>
      </c>
      <c r="E75" s="23" t="str">
        <f>VLOOKUP(K75,'Ref asgn teams'!$A$2:$B$99,2)</f>
        <v>Wallingford Morelia</v>
      </c>
      <c r="F75" s="23" t="str">
        <f>VLOOKUP(L75,'Ref asgn teams'!$A$2:$B$99,2)</f>
        <v>HENRY  REID FC 40</v>
      </c>
      <c r="G75" s="71"/>
      <c r="H75" s="94">
        <f>IF('MASTER  10 Teams'!H75&lt;&gt;"",'MASTER  10 Teams'!H75,"")</f>
        <v>0.41666666666666702</v>
      </c>
      <c r="I75" s="24" t="str">
        <f>VLOOKUP(M75,Venues!$A$2:$E$139,5,FALSE)</f>
        <v>Woodhouse, Wallingford</v>
      </c>
      <c r="J75" s="73" t="str">
        <f>IF('MASTER  10 Teams'!J75&lt;&gt;"",'MASTER  10 Teams'!J75,"")</f>
        <v/>
      </c>
      <c r="K75" s="23" t="str">
        <f>IF('MASTER  10 Teams'!E75&lt;&gt;"",'MASTER  10 Teams'!E75,"")</f>
        <v>WALLINGFORD MORELIA</v>
      </c>
      <c r="L75" s="23" t="str">
        <f>IF('MASTER  10 Teams'!F75&lt;&gt;"",'MASTER  10 Teams'!F75,"")</f>
        <v>HENRY  REID FC 40</v>
      </c>
      <c r="M75" s="5" t="str">
        <f>IF('MASTER  10 Teams'!I75&lt;&gt;"",'MASTER  10 Teams'!I75,"")</f>
        <v>Woodhouse Field, Wallingford</v>
      </c>
      <c r="N75" s="5"/>
      <c r="P75" s="10"/>
      <c r="Q75" s="3"/>
      <c r="R75" s="7"/>
      <c r="T75" s="4"/>
      <c r="U75" s="20"/>
      <c r="W75" s="4"/>
      <c r="X75" s="10"/>
      <c r="Z75" s="11"/>
      <c r="AA75" s="3"/>
      <c r="AB75" s="7"/>
      <c r="AD75" s="11"/>
      <c r="AE75" s="92"/>
    </row>
    <row r="76" spans="1:31" ht="12.75" customHeight="1" thickTop="1" thickBot="1" x14ac:dyDescent="0.4">
      <c r="A76" s="115"/>
      <c r="B76" s="115">
        <f>IF('MASTER  10 Teams'!B76&lt;&gt;"",'MASTER  10 Teams'!B76,"")</f>
        <v>2</v>
      </c>
      <c r="C76" s="95">
        <f>IF('MASTER  10 Teams'!C76&lt;&gt;"",'MASTER  10 Teams'!C76,"")</f>
        <v>42848</v>
      </c>
      <c r="D76" s="36" t="str">
        <f>IF('MASTER  10 Teams'!D76&lt;&gt;"",'MASTER  10 Teams'!D76,"")</f>
        <v>O40-3</v>
      </c>
      <c r="E76" s="23" t="str">
        <f>VLOOKUP(K76,'Ref asgn teams'!$A$2:$B$99,2)</f>
        <v>Cheshire United</v>
      </c>
      <c r="F76" s="23" t="str">
        <f>VLOOKUP(L76,'Ref asgn teams'!$A$2:$B$99,2)</f>
        <v>Stamford City</v>
      </c>
      <c r="G76" s="71"/>
      <c r="H76" s="94">
        <f>IF('MASTER  10 Teams'!H76&lt;&gt;"",'MASTER  10 Teams'!H76,"")</f>
        <v>0.41666666666666702</v>
      </c>
      <c r="I76" s="24" t="str">
        <f>VLOOKUP(M76,Venues!$A$2:$E$139,5,FALSE)</f>
        <v>Quinnipiac Park, Cheshire</v>
      </c>
      <c r="J76" s="73" t="str">
        <f>IF('MASTER  10 Teams'!J76&lt;&gt;"",'MASTER  10 Teams'!J76,"")</f>
        <v/>
      </c>
      <c r="K76" s="23" t="str">
        <f>IF('MASTER  10 Teams'!E76&lt;&gt;"",'MASTER  10 Teams'!E76,"")</f>
        <v xml:space="preserve">CHESHIRE UNITED </v>
      </c>
      <c r="L76" s="23" t="str">
        <f>IF('MASTER  10 Teams'!F76&lt;&gt;"",'MASTER  10 Teams'!F76,"")</f>
        <v>STAMFORD CITY</v>
      </c>
      <c r="M76" s="5" t="str">
        <f>IF('MASTER  10 Teams'!I76&lt;&gt;"",'MASTER  10 Teams'!I76,"")</f>
        <v>Quinnipiac Park, Cheshire</v>
      </c>
      <c r="N76" s="5"/>
      <c r="P76" s="11"/>
      <c r="T76" s="4"/>
      <c r="U76" s="11"/>
      <c r="W76" s="4"/>
    </row>
    <row r="77" spans="1:31" ht="12.75" customHeight="1" thickTop="1" thickBot="1" x14ac:dyDescent="0.4">
      <c r="A77" s="115"/>
      <c r="B77" s="115" t="str">
        <f>IF('MASTER  10 Teams'!B77&lt;&gt;"",'MASTER  10 Teams'!B77,"")</f>
        <v xml:space="preserve"> </v>
      </c>
      <c r="C77" s="95" t="str">
        <f>IF('MASTER  10 Teams'!C77&lt;&gt;"",'MASTER  10 Teams'!C77,"")</f>
        <v/>
      </c>
      <c r="D77" s="26" t="str">
        <f>IF('MASTER  10 Teams'!D77&lt;&gt;"",'MASTER  10 Teams'!D77,"")</f>
        <v xml:space="preserve"> </v>
      </c>
      <c r="E77" s="23" t="e">
        <f>VLOOKUP(K77,'Ref asgn teams'!$A$2:$B$99,2)</f>
        <v>#N/A</v>
      </c>
      <c r="F77" s="23" t="e">
        <f>VLOOKUP(L77,'Ref asgn teams'!$A$2:$B$99,2)</f>
        <v>#N/A</v>
      </c>
      <c r="G77" s="71"/>
      <c r="H77" s="94" t="str">
        <f>IF('MASTER  10 Teams'!H77&lt;&gt;"",'MASTER  10 Teams'!H77,"")</f>
        <v/>
      </c>
      <c r="I77" s="24" t="e">
        <f>VLOOKUP(M77,Venues!$A$2:$E$139,5,FALSE)</f>
        <v>#N/A</v>
      </c>
      <c r="J77" s="73" t="str">
        <f>IF('MASTER  10 Teams'!J77&lt;&gt;"",'MASTER  10 Teams'!J77,"")</f>
        <v/>
      </c>
      <c r="K77" s="23" t="str">
        <f>IF('MASTER  10 Teams'!E77&lt;&gt;"",'MASTER  10 Teams'!E77,"")</f>
        <v/>
      </c>
      <c r="L77" s="23" t="str">
        <f>IF('MASTER  10 Teams'!F77&lt;&gt;"",'MASTER  10 Teams'!F77,"")</f>
        <v/>
      </c>
      <c r="M77" s="5" t="str">
        <f>IF('MASTER  10 Teams'!I77&lt;&gt;"",'MASTER  10 Teams'!I77,"")</f>
        <v/>
      </c>
      <c r="N77" s="5"/>
      <c r="P77" s="11"/>
      <c r="T77" s="4"/>
      <c r="U77" s="11"/>
      <c r="W77" s="4"/>
    </row>
    <row r="78" spans="1:31" ht="12.75" customHeight="1" thickTop="1" thickBot="1" x14ac:dyDescent="0.4">
      <c r="A78" s="115"/>
      <c r="B78" s="115">
        <f>IF('MASTER  10 Teams'!B78&lt;&gt;"",'MASTER  10 Teams'!B78,"")</f>
        <v>2</v>
      </c>
      <c r="C78" s="95">
        <f>IF('MASTER  10 Teams'!C78&lt;&gt;"",'MASTER  10 Teams'!C78,"")</f>
        <v>42848</v>
      </c>
      <c r="D78" s="27" t="str">
        <f>IF('MASTER  10 Teams'!D78&lt;&gt;"",'MASTER  10 Teams'!D78,"")</f>
        <v>O50-1</v>
      </c>
      <c r="E78" s="23" t="str">
        <f>VLOOKUP(K78,'Ref asgn teams'!$A$2:$B$99,2)</f>
        <v>Greenwich Gunners 50</v>
      </c>
      <c r="F78" s="23" t="str">
        <f>VLOOKUP(L78,'Ref asgn teams'!$A$2:$B$99,2)</f>
        <v>Hartford Cavaliers Masters</v>
      </c>
      <c r="G78" s="71"/>
      <c r="H78" s="94">
        <f>IF('MASTER  10 Teams'!H78&lt;&gt;"",'MASTER  10 Teams'!H78,"")</f>
        <v>0.41666666666666702</v>
      </c>
      <c r="I78" s="24" t="str">
        <f>VLOOKUP(M78,Venues!$A$2:$E$139,5,FALSE)</f>
        <v>Greenwich High School, Greenwich</v>
      </c>
      <c r="J78" s="73" t="str">
        <f>IF('MASTER  10 Teams'!J78&lt;&gt;"",'MASTER  10 Teams'!J78,"")</f>
        <v/>
      </c>
      <c r="K78" s="23" t="str">
        <f>IF('MASTER  10 Teams'!E78&lt;&gt;"",'MASTER  10 Teams'!E78,"")</f>
        <v>GREENWICH GUNNERS 50</v>
      </c>
      <c r="L78" s="23" t="str">
        <f>IF('MASTER  10 Teams'!F78&lt;&gt;"",'MASTER  10 Teams'!F78,"")</f>
        <v>HARTFORD CAVALIERS</v>
      </c>
      <c r="M78" s="5" t="str">
        <f>IF('MASTER  10 Teams'!I78&lt;&gt;"",'MASTER  10 Teams'!I78,"")</f>
        <v>tbd</v>
      </c>
      <c r="N78" s="5"/>
      <c r="P78" s="11"/>
      <c r="T78" s="4"/>
      <c r="U78" s="11"/>
      <c r="W78" s="4"/>
      <c r="AB78" s="7"/>
    </row>
    <row r="79" spans="1:31" ht="12.75" customHeight="1" thickTop="1" thickBot="1" x14ac:dyDescent="0.4">
      <c r="A79" s="115"/>
      <c r="B79" s="115">
        <f>IF('MASTER  10 Teams'!B79&lt;&gt;"",'MASTER  10 Teams'!B79,"")</f>
        <v>2</v>
      </c>
      <c r="C79" s="95">
        <f>IF('MASTER  10 Teams'!C79&lt;&gt;"",'MASTER  10 Teams'!C79,"")</f>
        <v>42848</v>
      </c>
      <c r="D79" s="27" t="str">
        <f>IF('MASTER  10 Teams'!D79&lt;&gt;"",'MASTER  10 Teams'!D79,"")</f>
        <v>O50-1</v>
      </c>
      <c r="E79" s="23" t="str">
        <f>VLOOKUP(K79,'Ref asgn teams'!$A$2:$B$99,2)</f>
        <v>Guilford Black Eagles</v>
      </c>
      <c r="F79" s="23" t="str">
        <f>VLOOKUP(L79,'Ref asgn teams'!$A$2:$B$99,2)</f>
        <v>Vasco Da Gama 50 CC</v>
      </c>
      <c r="G79" s="71"/>
      <c r="H79" s="94">
        <f>IF('MASTER  10 Teams'!H79&lt;&gt;"",'MASTER  10 Teams'!H79,"")</f>
        <v>0.41666666666666702</v>
      </c>
      <c r="I79" s="24" t="str">
        <f>VLOOKUP(M79,Venues!$A$2:$E$139,5,FALSE)</f>
        <v>Guilford High School, Guilford</v>
      </c>
      <c r="J79" s="73" t="str">
        <f>IF('MASTER  10 Teams'!J79&lt;&gt;"",'MASTER  10 Teams'!J79,"")</f>
        <v/>
      </c>
      <c r="K79" s="23" t="str">
        <f>IF('MASTER  10 Teams'!E79&lt;&gt;"",'MASTER  10 Teams'!E79,"")</f>
        <v>GUILFORD BLACK EAGLES</v>
      </c>
      <c r="L79" s="23" t="str">
        <f>IF('MASTER  10 Teams'!F79&lt;&gt;"",'MASTER  10 Teams'!F79,"")</f>
        <v>VASCO DA GAMA 50</v>
      </c>
      <c r="M79" s="5" t="str">
        <f>IF('MASTER  10 Teams'!I79&lt;&gt;"",'MASTER  10 Teams'!I79,"")</f>
        <v>Guilford HS, Guilford</v>
      </c>
      <c r="N79" s="5"/>
      <c r="P79" s="11"/>
      <c r="T79" s="4"/>
      <c r="U79" s="11"/>
      <c r="W79" s="4"/>
    </row>
    <row r="80" spans="1:31" ht="12.75" customHeight="1" thickTop="1" thickBot="1" x14ac:dyDescent="0.4">
      <c r="A80" s="115"/>
      <c r="B80" s="115">
        <f>IF('MASTER  10 Teams'!B80&lt;&gt;"",'MASTER  10 Teams'!B80,"")</f>
        <v>2</v>
      </c>
      <c r="C80" s="95">
        <f>IF('MASTER  10 Teams'!C80&lt;&gt;"",'MASTER  10 Teams'!C80,"")</f>
        <v>42848</v>
      </c>
      <c r="D80" s="27" t="str">
        <f>IF('MASTER  10 Teams'!D80&lt;&gt;"",'MASTER  10 Teams'!D80,"")</f>
        <v>O50-1</v>
      </c>
      <c r="E80" s="23" t="str">
        <f>VLOOKUP(K80,'Ref asgn teams'!$A$2:$B$99,2)</f>
        <v>Darien Blue Waves</v>
      </c>
      <c r="F80" s="23" t="str">
        <f>VLOOKUP(L80,'Ref asgn teams'!$A$2:$B$99,2)</f>
        <v>Club Napoli 50</v>
      </c>
      <c r="G80" s="71"/>
      <c r="H80" s="94">
        <f>IF('MASTER  10 Teams'!H80&lt;&gt;"",'MASTER  10 Teams'!H80,"")</f>
        <v>0.375</v>
      </c>
      <c r="I80" s="24" t="str">
        <f>VLOOKUP(M80,Venues!$A$2:$E$139,5,FALSE)</f>
        <v>Middlesex Middle School, Darien</v>
      </c>
      <c r="J80" s="73" t="str">
        <f>IF('MASTER  10 Teams'!J80&lt;&gt;"",'MASTER  10 Teams'!J80,"")</f>
        <v/>
      </c>
      <c r="K80" s="23" t="str">
        <f>IF('MASTER  10 Teams'!E80&lt;&gt;"",'MASTER  10 Teams'!E80,"")</f>
        <v>DARIEN BLUE WAVE</v>
      </c>
      <c r="L80" s="23" t="str">
        <f>IF('MASTER  10 Teams'!F80&lt;&gt;"",'MASTER  10 Teams'!F80,"")</f>
        <v>CLUB NAPOLI 50</v>
      </c>
      <c r="M80" s="5" t="str">
        <f>IF('MASTER  10 Teams'!I80&lt;&gt;"",'MASTER  10 Teams'!I80,"")</f>
        <v>Middlesex MS (Lower), Darien</v>
      </c>
      <c r="N80" s="5"/>
      <c r="P80" s="10"/>
      <c r="T80" s="4"/>
      <c r="U80" s="11"/>
      <c r="X80" s="11"/>
    </row>
    <row r="81" spans="1:24" ht="12.75" customHeight="1" thickTop="1" thickBot="1" x14ac:dyDescent="0.4">
      <c r="A81" s="115"/>
      <c r="B81" s="115">
        <f>IF('MASTER  10 Teams'!B81&lt;&gt;"",'MASTER  10 Teams'!B81,"")</f>
        <v>2</v>
      </c>
      <c r="C81" s="95">
        <f>IF('MASTER  10 Teams'!C81&lt;&gt;"",'MASTER  10 Teams'!C81,"")</f>
        <v>42848</v>
      </c>
      <c r="D81" s="27" t="str">
        <f>IF('MASTER  10 Teams'!D81&lt;&gt;"",'MASTER  10 Teams'!D81,"")</f>
        <v>O50-1</v>
      </c>
      <c r="E81" s="23" t="str">
        <f>VLOOKUP(K81,'Ref asgn teams'!$A$2:$B$99,2)</f>
        <v>Glastonbury Celtic</v>
      </c>
      <c r="F81" s="23" t="str">
        <f>VLOOKUP(L81,'Ref asgn teams'!$A$2:$B$99,2)</f>
        <v>Polonia Falcon Stars FC</v>
      </c>
      <c r="G81" s="71"/>
      <c r="H81" s="94">
        <f>IF('MASTER  10 Teams'!H81&lt;&gt;"",'MASTER  10 Teams'!H81,"")</f>
        <v>0.45833333333333331</v>
      </c>
      <c r="I81" s="24" t="e">
        <f>VLOOKUP(M81,Venues!$A$2:$E$139,5,FALSE)</f>
        <v>#N/A</v>
      </c>
      <c r="J81" s="73" t="str">
        <f>IF('MASTER  10 Teams'!J81&lt;&gt;"",'MASTER  10 Teams'!J81,"")</f>
        <v/>
      </c>
      <c r="K81" s="23" t="str">
        <f>IF('MASTER  10 Teams'!E81&lt;&gt;"",'MASTER  10 Teams'!E81,"")</f>
        <v xml:space="preserve">GLASTONBURY CELTIC </v>
      </c>
      <c r="L81" s="23" t="str">
        <f>IF('MASTER  10 Teams'!F81&lt;&gt;"",'MASTER  10 Teams'!F81,"")</f>
        <v>POLONIA FALCON STARS FC</v>
      </c>
      <c r="M81" s="5" t="str">
        <f>IF('MASTER  10 Teams'!I81&lt;&gt;"",'MASTER  10 Teams'!I81,"")</f>
        <v>Irish American Club, Glastonbury</v>
      </c>
      <c r="N81" s="5"/>
      <c r="P81" s="10"/>
      <c r="T81" s="4"/>
      <c r="U81" s="11"/>
      <c r="X81" s="11"/>
    </row>
    <row r="82" spans="1:24" ht="12.75" customHeight="1" thickTop="1" thickBot="1" x14ac:dyDescent="0.4">
      <c r="A82" s="115"/>
      <c r="B82" s="115">
        <f>IF('MASTER  10 Teams'!B82&lt;&gt;"",'MASTER  10 Teams'!B82,"")</f>
        <v>2</v>
      </c>
      <c r="C82" s="95">
        <f>IF('MASTER  10 Teams'!C82&lt;&gt;"",'MASTER  10 Teams'!C82,"")</f>
        <v>42848</v>
      </c>
      <c r="D82" s="27" t="str">
        <f>IF('MASTER  10 Teams'!D82&lt;&gt;"",'MASTER  10 Teams'!D82,"")</f>
        <v>O50-1</v>
      </c>
      <c r="E82" s="23" t="str">
        <f>VLOOKUP(K82,'Ref asgn teams'!$A$2:$B$99,2)</f>
        <v>Cheshire Azzurri 50</v>
      </c>
      <c r="F82" s="23" t="str">
        <f>VLOOKUP(L82,'Ref asgn teams'!$A$2:$B$99,2)</f>
        <v>New Britain Falcons FC</v>
      </c>
      <c r="G82" s="71"/>
      <c r="H82" s="94">
        <f>IF('MASTER  10 Teams'!H82&lt;&gt;"",'MASTER  10 Teams'!H82,"")</f>
        <v>0.41666666666666669</v>
      </c>
      <c r="I82" s="24" t="str">
        <f>VLOOKUP(M82,Venues!$A$2:$E$139,5,FALSE)</f>
        <v>Quinnipiac Park, Cheshire</v>
      </c>
      <c r="J82" s="73" t="str">
        <f>IF('MASTER  10 Teams'!J82&lt;&gt;"",'MASTER  10 Teams'!J82,"")</f>
        <v/>
      </c>
      <c r="K82" s="23" t="str">
        <f>IF('MASTER  10 Teams'!E82&lt;&gt;"",'MASTER  10 Teams'!E82,"")</f>
        <v>CHESHIRE AZZURRI 50</v>
      </c>
      <c r="L82" s="23" t="str">
        <f>IF('MASTER  10 Teams'!F82&lt;&gt;"",'MASTER  10 Teams'!F82,"")</f>
        <v>NEW BRITAIN FALCONS FC</v>
      </c>
      <c r="M82" s="5" t="str">
        <f>IF('MASTER  10 Teams'!I82&lt;&gt;"",'MASTER  10 Teams'!I82,"")</f>
        <v>Quinnipiac Park, Cheshire</v>
      </c>
      <c r="N82" s="5"/>
      <c r="X82" s="11"/>
    </row>
    <row r="83" spans="1:24" ht="12.75" customHeight="1" thickTop="1" thickBot="1" x14ac:dyDescent="0.4">
      <c r="A83" s="115"/>
      <c r="B83" s="115" t="str">
        <f>IF('MASTER  10 Teams'!B83&lt;&gt;"",'MASTER  10 Teams'!B83,"")</f>
        <v xml:space="preserve"> </v>
      </c>
      <c r="C83" s="95" t="str">
        <f>IF('MASTER  10 Teams'!C83&lt;&gt;"",'MASTER  10 Teams'!C83,"")</f>
        <v/>
      </c>
      <c r="D83" s="26" t="str">
        <f>IF('MASTER  10 Teams'!D83&lt;&gt;"",'MASTER  10 Teams'!D83,"")</f>
        <v xml:space="preserve"> </v>
      </c>
      <c r="E83" s="23" t="e">
        <f>VLOOKUP(K83,'Ref asgn teams'!$A$2:$B$99,2)</f>
        <v>#N/A</v>
      </c>
      <c r="F83" s="23" t="e">
        <f>VLOOKUP(L83,'Ref asgn teams'!$A$2:$B$99,2)</f>
        <v>#N/A</v>
      </c>
      <c r="G83" s="71"/>
      <c r="H83" s="94" t="str">
        <f>IF('MASTER  10 Teams'!H83&lt;&gt;"",'MASTER  10 Teams'!H83,"")</f>
        <v/>
      </c>
      <c r="I83" s="24" t="e">
        <f>VLOOKUP(M83,Venues!$A$2:$E$139,5,FALSE)</f>
        <v>#N/A</v>
      </c>
      <c r="J83" s="73" t="str">
        <f>IF('MASTER  10 Teams'!J83&lt;&gt;"",'MASTER  10 Teams'!J83,"")</f>
        <v/>
      </c>
      <c r="K83" s="23" t="str">
        <f>IF('MASTER  10 Teams'!E83&lt;&gt;"",'MASTER  10 Teams'!E83,"")</f>
        <v/>
      </c>
      <c r="L83" s="23" t="str">
        <f>IF('MASTER  10 Teams'!F83&lt;&gt;"",'MASTER  10 Teams'!F83,"")</f>
        <v/>
      </c>
      <c r="M83" s="5" t="str">
        <f>IF('MASTER  10 Teams'!I83&lt;&gt;"",'MASTER  10 Teams'!I83,"")</f>
        <v/>
      </c>
      <c r="N83" s="5"/>
      <c r="X83" s="13"/>
    </row>
    <row r="84" spans="1:24" ht="12.75" customHeight="1" thickTop="1" thickBot="1" x14ac:dyDescent="0.4">
      <c r="A84" s="115"/>
      <c r="B84" s="115">
        <f>IF('MASTER  10 Teams'!B84&lt;&gt;"",'MASTER  10 Teams'!B84,"")</f>
        <v>2</v>
      </c>
      <c r="C84" s="95">
        <f>IF('MASTER  10 Teams'!C84&lt;&gt;"",'MASTER  10 Teams'!C84,"")</f>
        <v>42848</v>
      </c>
      <c r="D84" s="37" t="str">
        <f>IF('MASTER  10 Teams'!D84&lt;&gt;"",'MASTER  10 Teams'!D84,"")</f>
        <v>O50-2</v>
      </c>
      <c r="E84" s="23" t="str">
        <f>VLOOKUP(K84,'Ref asgn teams'!$A$2:$B$99,2)</f>
        <v>Moodus SC</v>
      </c>
      <c r="F84" s="23" t="str">
        <f>VLOOKUP(L84,'Ref asgn teams'!$A$2:$B$99,2)</f>
        <v>North Branford Legends</v>
      </c>
      <c r="G84" s="71"/>
      <c r="H84" s="94">
        <f>IF('MASTER  10 Teams'!H84&lt;&gt;"",'MASTER  10 Teams'!H84,"")</f>
        <v>0.41666666666666702</v>
      </c>
      <c r="I84" s="24" t="str">
        <f>VLOOKUP(M84,Venues!$A$2:$E$139,5,FALSE)</f>
        <v>Nathan Hale-Ray High School, Moodus</v>
      </c>
      <c r="J84" s="73" t="str">
        <f>IF('MASTER  10 Teams'!J84&lt;&gt;"",'MASTER  10 Teams'!J84,"")</f>
        <v/>
      </c>
      <c r="K84" s="23" t="str">
        <f>IF('MASTER  10 Teams'!E84&lt;&gt;"",'MASTER  10 Teams'!E84,"")</f>
        <v>MOODUS SC</v>
      </c>
      <c r="L84" s="23" t="str">
        <f>IF('MASTER  10 Teams'!F84&lt;&gt;"",'MASTER  10 Teams'!F84,"")</f>
        <v>NORTH BRANFORD LEGENDS</v>
      </c>
      <c r="M84" s="5" t="str">
        <f>IF('MASTER  10 Teams'!I84&lt;&gt;"",'MASTER  10 Teams'!I84,"")</f>
        <v>Nathan Hale-Ray HS, Moodus</v>
      </c>
      <c r="N84" s="5"/>
      <c r="X84" s="11"/>
    </row>
    <row r="85" spans="1:24" ht="12.75" customHeight="1" thickTop="1" thickBot="1" x14ac:dyDescent="0.4">
      <c r="A85" s="115"/>
      <c r="B85" s="115">
        <f>IF('MASTER  10 Teams'!B85&lt;&gt;"",'MASTER  10 Teams'!B85,"")</f>
        <v>2</v>
      </c>
      <c r="C85" s="95">
        <f>IF('MASTER  10 Teams'!C85&lt;&gt;"",'MASTER  10 Teams'!C85,"")</f>
        <v>42848</v>
      </c>
      <c r="D85" s="37" t="str">
        <f>IF('MASTER  10 Teams'!D85&lt;&gt;"",'MASTER  10 Teams'!D85,"")</f>
        <v>O50-2</v>
      </c>
      <c r="E85" s="23" t="str">
        <f>VLOOKUP(K85,'Ref asgn teams'!$A$2:$B$99,2)</f>
        <v>Naugatuck River Rats</v>
      </c>
      <c r="F85" s="23" t="str">
        <f>VLOOKUP(L85,'Ref asgn teams'!$A$2:$B$99,2)</f>
        <v>West Haven Grays</v>
      </c>
      <c r="G85" s="71"/>
      <c r="H85" s="94">
        <f>IF('MASTER  10 Teams'!H85&lt;&gt;"",'MASTER  10 Teams'!H85,"")</f>
        <v>0.41666666666666702</v>
      </c>
      <c r="I85" s="24" t="str">
        <f>VLOOKUP(M85,Venues!$A$2:$E$139,5,FALSE)</f>
        <v>City Hill Middle School, Naugatuck</v>
      </c>
      <c r="J85" s="73" t="str">
        <f>IF('MASTER  10 Teams'!J85&lt;&gt;"",'MASTER  10 Teams'!J85,"")</f>
        <v/>
      </c>
      <c r="K85" s="23" t="str">
        <f>IF('MASTER  10 Teams'!E85&lt;&gt;"",'MASTER  10 Teams'!E85,"")</f>
        <v>NAUGATUCK RIVER RATS</v>
      </c>
      <c r="L85" s="23" t="str">
        <f>IF('MASTER  10 Teams'!F85&lt;&gt;"",'MASTER  10 Teams'!F85,"")</f>
        <v>WEST HAVEN GRAYS</v>
      </c>
      <c r="M85" s="5" t="str">
        <f>IF('MASTER  10 Teams'!I85&lt;&gt;"",'MASTER  10 Teams'!I85,"")</f>
        <v>City Hill MS, Naugatuck</v>
      </c>
      <c r="N85" s="5"/>
      <c r="X85" s="11"/>
    </row>
    <row r="86" spans="1:24" ht="12.75" customHeight="1" thickTop="1" thickBot="1" x14ac:dyDescent="0.4">
      <c r="A86" s="115"/>
      <c r="B86" s="115">
        <f>IF('MASTER  10 Teams'!B86&lt;&gt;"",'MASTER  10 Teams'!B86,"")</f>
        <v>2</v>
      </c>
      <c r="C86" s="95">
        <f>IF('MASTER  10 Teams'!C86&lt;&gt;"",'MASTER  10 Teams'!C86,"")</f>
        <v>42848</v>
      </c>
      <c r="D86" s="37" t="str">
        <f>IF('MASTER  10 Teams'!D86&lt;&gt;"",'MASTER  10 Teams'!D86,"")</f>
        <v>O50-2</v>
      </c>
      <c r="E86" s="23" t="str">
        <f>VLOOKUP(K86,'Ref asgn teams'!$A$2:$B$99,2)</f>
        <v>Farmington White Owls</v>
      </c>
      <c r="F86" s="23" t="str">
        <f>VLOOKUP(L86,'Ref asgn teams'!$A$2:$B$99,2)</f>
        <v>Greenwich Arsenal 50</v>
      </c>
      <c r="G86" s="71"/>
      <c r="H86" s="94">
        <f>IF('MASTER  10 Teams'!H86&lt;&gt;"",'MASTER  10 Teams'!H86,"")</f>
        <v>0.41666666666666702</v>
      </c>
      <c r="I86" s="24" t="str">
        <f>VLOOKUP(M86,Venues!$A$2:$E$139,5,FALSE)</f>
        <v>Winding Trails, Farmington</v>
      </c>
      <c r="J86" s="73" t="str">
        <f>IF('MASTER  10 Teams'!J86&lt;&gt;"",'MASTER  10 Teams'!J86,"")</f>
        <v/>
      </c>
      <c r="K86" s="23" t="str">
        <f>IF('MASTER  10 Teams'!E86&lt;&gt;"",'MASTER  10 Teams'!E86,"")</f>
        <v>FARMINGTON WHITE OWLS</v>
      </c>
      <c r="L86" s="23" t="str">
        <f>IF('MASTER  10 Teams'!F86&lt;&gt;"",'MASTER  10 Teams'!F86,"")</f>
        <v>GREENWICH ARSENAL 50</v>
      </c>
      <c r="M86" s="5" t="str">
        <f>IF('MASTER  10 Teams'!I86&lt;&gt;"",'MASTER  10 Teams'!I86,"")</f>
        <v>Winding Trails, Farmington</v>
      </c>
      <c r="N86" s="5"/>
      <c r="X86" s="11"/>
    </row>
    <row r="87" spans="1:24" ht="12.75" customHeight="1" thickTop="1" thickBot="1" x14ac:dyDescent="0.4">
      <c r="A87" s="115"/>
      <c r="B87" s="115">
        <f>IF('MASTER  10 Teams'!B87&lt;&gt;"",'MASTER  10 Teams'!B87,"")</f>
        <v>2</v>
      </c>
      <c r="C87" s="95">
        <f>IF('MASTER  10 Teams'!C87&lt;&gt;"",'MASTER  10 Teams'!C87,"")</f>
        <v>42848</v>
      </c>
      <c r="D87" s="37" t="str">
        <f>IF('MASTER  10 Teams'!D87&lt;&gt;"",'MASTER  10 Teams'!D87,"")</f>
        <v>O50-2</v>
      </c>
      <c r="E87" s="23" t="str">
        <f>VLOOKUP(K87,'Ref asgn teams'!$A$2:$B$99,2)</f>
        <v>Waterbury Pontes</v>
      </c>
      <c r="F87" s="23" t="str">
        <f>VLOOKUP(L87,'Ref asgn teams'!$A$2:$B$99,2)</f>
        <v>GREENWICH PUMAS LEGENDS</v>
      </c>
      <c r="G87" s="71"/>
      <c r="H87" s="94">
        <f>IF('MASTER  10 Teams'!H87&lt;&gt;"",'MASTER  10 Teams'!H87,"")</f>
        <v>0.41666666666666702</v>
      </c>
      <c r="I87" s="24" t="str">
        <f>VLOOKUP(M87,Venues!$A$2:$E$139,5,FALSE)</f>
        <v>Pontelandolfo Club, Waterbury</v>
      </c>
      <c r="J87" s="73" t="str">
        <f>IF('MASTER  10 Teams'!J87&lt;&gt;"",'MASTER  10 Teams'!J87,"")</f>
        <v/>
      </c>
      <c r="K87" s="23" t="str">
        <f>IF('MASTER  10 Teams'!E87&lt;&gt;"",'MASTER  10 Teams'!E87,"")</f>
        <v>WATERBURY PONTES</v>
      </c>
      <c r="L87" s="23" t="str">
        <f>IF('MASTER  10 Teams'!F87&lt;&gt;"",'MASTER  10 Teams'!F87,"")</f>
        <v>GREENWICH PUMAS LEGENDS</v>
      </c>
      <c r="M87" s="5" t="str">
        <f>IF('MASTER  10 Teams'!I87&lt;&gt;"",'MASTER  10 Teams'!I87,"")</f>
        <v>Pontelandolfo Club, Waterbury</v>
      </c>
      <c r="N87" s="5"/>
      <c r="X87" s="11"/>
    </row>
    <row r="88" spans="1:24" ht="12.75" customHeight="1" thickTop="1" thickBot="1" x14ac:dyDescent="0.4">
      <c r="A88" s="115"/>
      <c r="B88" s="115">
        <f>IF('MASTER  10 Teams'!B88&lt;&gt;"",'MASTER  10 Teams'!B88,"")</f>
        <v>2</v>
      </c>
      <c r="C88" s="95">
        <f>IF('MASTER  10 Teams'!C88&lt;&gt;"",'MASTER  10 Teams'!C88,"")</f>
        <v>42848</v>
      </c>
      <c r="D88" s="37" t="str">
        <f>IF('MASTER  10 Teams'!D88&lt;&gt;"",'MASTER  10 Teams'!D88,"")</f>
        <v>O50-2</v>
      </c>
      <c r="E88" s="23" t="str">
        <f>VLOOKUP(K88,'Ref asgn teams'!$A$2:$B$99,2)</f>
        <v>East Haven SC</v>
      </c>
      <c r="F88" s="23" t="str">
        <f>VLOOKUP(L88,'Ref asgn teams'!$A$2:$B$99,2)</f>
        <v>Southbury Boomers</v>
      </c>
      <c r="G88" s="71"/>
      <c r="H88" s="94">
        <f>IF('MASTER  10 Teams'!H88&lt;&gt;"",'MASTER  10 Teams'!H88,"")</f>
        <v>0.41666666666666702</v>
      </c>
      <c r="I88" s="24" t="str">
        <f>VLOOKUP(M88,Venues!$A$2:$E$139,5,FALSE)</f>
        <v>Moulthrop Field, East Haven</v>
      </c>
      <c r="J88" s="73" t="str">
        <f>IF('MASTER  10 Teams'!J88&lt;&gt;"",'MASTER  10 Teams'!J88,"")</f>
        <v/>
      </c>
      <c r="K88" s="23" t="str">
        <f>IF('MASTER  10 Teams'!E88&lt;&gt;"",'MASTER  10 Teams'!E88,"")</f>
        <v>EAST HAVEN SC</v>
      </c>
      <c r="L88" s="23" t="str">
        <f>IF('MASTER  10 Teams'!F88&lt;&gt;"",'MASTER  10 Teams'!F88,"")</f>
        <v>SOUTHBURY BOOMERS</v>
      </c>
      <c r="M88" s="5" t="str">
        <f>IF('MASTER  10 Teams'!I88&lt;&gt;"",'MASTER  10 Teams'!I88,"")</f>
        <v>Moulthrop Field, East Haven</v>
      </c>
      <c r="N88" s="5"/>
      <c r="X88" s="13"/>
    </row>
    <row r="89" spans="1:24" ht="12.75" customHeight="1" thickTop="1" thickBot="1" x14ac:dyDescent="0.4">
      <c r="A89" s="115"/>
      <c r="B89" s="115" t="str">
        <f>IF('MASTER  10 Teams'!B89&lt;&gt;"",'MASTER  10 Teams'!B89,"")</f>
        <v xml:space="preserve"> </v>
      </c>
      <c r="C89" s="95" t="str">
        <f>IF('MASTER  10 Teams'!C89&lt;&gt;"",'MASTER  10 Teams'!C89,"")</f>
        <v/>
      </c>
      <c r="D89" s="26" t="str">
        <f>IF('MASTER  10 Teams'!D89&lt;&gt;"",'MASTER  10 Teams'!D89,"")</f>
        <v xml:space="preserve"> </v>
      </c>
      <c r="E89" s="23" t="e">
        <f>VLOOKUP(K89,'Ref asgn teams'!$A$2:$B$99,2)</f>
        <v>#N/A</v>
      </c>
      <c r="F89" s="23" t="e">
        <f>VLOOKUP(L89,'Ref asgn teams'!$A$2:$B$99,2)</f>
        <v>#N/A</v>
      </c>
      <c r="G89" s="71"/>
      <c r="H89" s="94" t="str">
        <f>IF('MASTER  10 Teams'!H89&lt;&gt;"",'MASTER  10 Teams'!H89,"")</f>
        <v/>
      </c>
      <c r="I89" s="24" t="e">
        <f>VLOOKUP(M89,Venues!$A$2:$E$139,5,FALSE)</f>
        <v>#N/A</v>
      </c>
      <c r="J89" s="73" t="str">
        <f>IF('MASTER  10 Teams'!J89&lt;&gt;"",'MASTER  10 Teams'!J89,"")</f>
        <v/>
      </c>
      <c r="K89" s="23" t="str">
        <f>IF('MASTER  10 Teams'!E89&lt;&gt;"",'MASTER  10 Teams'!E89,"")</f>
        <v/>
      </c>
      <c r="L89" s="23" t="str">
        <f>IF('MASTER  10 Teams'!F89&lt;&gt;"",'MASTER  10 Teams'!F89,"")</f>
        <v/>
      </c>
      <c r="M89" s="5" t="str">
        <f>IF('MASTER  10 Teams'!I89&lt;&gt;"",'MASTER  10 Teams'!I89,"")</f>
        <v/>
      </c>
      <c r="N89" s="5"/>
      <c r="X89" s="11"/>
    </row>
    <row r="90" spans="1:24" ht="12.75" customHeight="1" thickTop="1" thickBot="1" x14ac:dyDescent="0.4">
      <c r="A90" s="115"/>
      <c r="B90" s="115">
        <f>IF('MASTER  10 Teams'!B90&lt;&gt;"",'MASTER  10 Teams'!B90,"")</f>
        <v>3</v>
      </c>
      <c r="C90" s="95">
        <f>IF('MASTER  10 Teams'!C90&lt;&gt;"",'MASTER  10 Teams'!C90,"")</f>
        <v>42855</v>
      </c>
      <c r="D90" s="32" t="str">
        <f>IF('MASTER  10 Teams'!D90&lt;&gt;"",'MASTER  10 Teams'!D90,"")</f>
        <v>O30-1</v>
      </c>
      <c r="E90" s="23" t="str">
        <f>VLOOKUP(K90,'Ref asgn teams'!$A$2:$B$99,2)</f>
        <v>Danbury United 30</v>
      </c>
      <c r="F90" s="23" t="str">
        <f>VLOOKUP(L90,'Ref asgn teams'!$A$2:$B$99,2)</f>
        <v>Newington Portuguese 30</v>
      </c>
      <c r="G90" s="71"/>
      <c r="H90" s="94">
        <f>IF('MASTER  10 Teams'!H90&lt;&gt;"",'MASTER  10 Teams'!H90,"")</f>
        <v>0.375</v>
      </c>
      <c r="I90" s="24" t="str">
        <f>VLOOKUP(M90,Venues!$A$2:$E$139,5,FALSE)</f>
        <v>Danbury Portuguese Cultural Center, Danbury</v>
      </c>
      <c r="J90" s="73" t="str">
        <f>IF('MASTER  10 Teams'!J90&lt;&gt;"",'MASTER  10 Teams'!J90,"")</f>
        <v/>
      </c>
      <c r="K90" s="23" t="str">
        <f>IF('MASTER  10 Teams'!E90&lt;&gt;"",'MASTER  10 Teams'!E90,"")</f>
        <v>DANBURY UNITED 30</v>
      </c>
      <c r="L90" s="23" t="str">
        <f>IF('MASTER  10 Teams'!F90&lt;&gt;"",'MASTER  10 Teams'!F90,"")</f>
        <v>NEWINGTON PORTUGUESE 30</v>
      </c>
      <c r="M90" s="5" t="str">
        <f>IF('MASTER  10 Teams'!I90&lt;&gt;"",'MASTER  10 Teams'!I90,"")</f>
        <v>Portuguese Cultural Center, Danbury</v>
      </c>
      <c r="N90" s="5"/>
      <c r="X90" s="11"/>
    </row>
    <row r="91" spans="1:24" ht="12.75" customHeight="1" thickTop="1" thickBot="1" x14ac:dyDescent="0.4">
      <c r="A91" s="115"/>
      <c r="B91" s="115">
        <f>IF('MASTER  10 Teams'!B91&lt;&gt;"",'MASTER  10 Teams'!B91,"")</f>
        <v>3</v>
      </c>
      <c r="C91" s="95">
        <f>IF('MASTER  10 Teams'!C91&lt;&gt;"",'MASTER  10 Teams'!C91,"")</f>
        <v>42855</v>
      </c>
      <c r="D91" s="32" t="str">
        <f>IF('MASTER  10 Teams'!D91&lt;&gt;"",'MASTER  10 Teams'!D91,"")</f>
        <v>O30-1</v>
      </c>
      <c r="E91" s="23" t="str">
        <f>VLOOKUP(K91,'Ref asgn teams'!$A$2:$B$99,2)</f>
        <v>Milford Tuesday</v>
      </c>
      <c r="F91" s="23" t="str">
        <f>VLOOKUP(L91,'Ref asgn teams'!$A$2:$B$99,2)</f>
        <v>Polonez United</v>
      </c>
      <c r="G91" s="71"/>
      <c r="H91" s="94">
        <f>IF('MASTER  10 Teams'!H91&lt;&gt;"",'MASTER  10 Teams'!H91,"")</f>
        <v>0.33333333333333331</v>
      </c>
      <c r="I91" s="24" t="str">
        <f>VLOOKUP(M91,Venues!$A$2:$E$139,5,FALSE)</f>
        <v>Fred Wolfe Park, Orange</v>
      </c>
      <c r="J91" s="73" t="str">
        <f>IF('MASTER  10 Teams'!J91&lt;&gt;"",'MASTER  10 Teams'!J91,"")</f>
        <v/>
      </c>
      <c r="K91" s="23" t="str">
        <f>IF('MASTER  10 Teams'!E91&lt;&gt;"",'MASTER  10 Teams'!E91,"")</f>
        <v>MILFORD TUESDAY</v>
      </c>
      <c r="L91" s="23" t="str">
        <f>IF('MASTER  10 Teams'!F91&lt;&gt;"",'MASTER  10 Teams'!F91,"")</f>
        <v>POLONEZ UNITED</v>
      </c>
      <c r="M91" s="5" t="str">
        <f>IF('MASTER  10 Teams'!I91&lt;&gt;"",'MASTER  10 Teams'!I91,"")</f>
        <v>Fred Wolfe Park, Orange</v>
      </c>
      <c r="N91" s="5"/>
      <c r="X91" s="13"/>
    </row>
    <row r="92" spans="1:24" ht="12.75" customHeight="1" thickTop="1" thickBot="1" x14ac:dyDescent="0.4">
      <c r="A92" s="115"/>
      <c r="B92" s="115">
        <f>IF('MASTER  10 Teams'!B92&lt;&gt;"",'MASTER  10 Teams'!B92,"")</f>
        <v>3</v>
      </c>
      <c r="C92" s="95">
        <f>IF('MASTER  10 Teams'!C92&lt;&gt;"",'MASTER  10 Teams'!C92,"")</f>
        <v>42855</v>
      </c>
      <c r="D92" s="32" t="str">
        <f>IF('MASTER  10 Teams'!D92&lt;&gt;"",'MASTER  10 Teams'!D92,"")</f>
        <v>O30-1</v>
      </c>
      <c r="E92" s="23" t="str">
        <f>VLOOKUP(K92,'Ref asgn teams'!$A$2:$B$99,2)</f>
        <v>Greenwich Arsenal 30</v>
      </c>
      <c r="F92" s="23" t="str">
        <f>VLOOKUP(L92,'Ref asgn teams'!$A$2:$B$99,2)</f>
        <v>Cinton FC</v>
      </c>
      <c r="G92" s="71"/>
      <c r="H92" s="94">
        <f>IF('MASTER  10 Teams'!H92&lt;&gt;"",'MASTER  10 Teams'!H92,"")</f>
        <v>0.41666666666666702</v>
      </c>
      <c r="I92" s="24" t="str">
        <f>VLOOKUP(M92,Venues!$A$2:$E$139,5,FALSE)</f>
        <v>Greenwich High School, Greenwich</v>
      </c>
      <c r="J92" s="73" t="str">
        <f>IF('MASTER  10 Teams'!J92&lt;&gt;"",'MASTER  10 Teams'!J92,"")</f>
        <v/>
      </c>
      <c r="K92" s="23" t="str">
        <f>IF('MASTER  10 Teams'!E92&lt;&gt;"",'MASTER  10 Teams'!E92,"")</f>
        <v>GREENWICH ARSENAL 30</v>
      </c>
      <c r="L92" s="23" t="str">
        <f>IF('MASTER  10 Teams'!F92&lt;&gt;"",'MASTER  10 Teams'!F92,"")</f>
        <v>CLINTON FC</v>
      </c>
      <c r="M92" s="5" t="str">
        <f>IF('MASTER  10 Teams'!I92&lt;&gt;"",'MASTER  10 Teams'!I92,"")</f>
        <v>tbd</v>
      </c>
      <c r="N92" s="5"/>
      <c r="X92" s="11"/>
    </row>
    <row r="93" spans="1:24" ht="12.75" customHeight="1" thickTop="1" thickBot="1" x14ac:dyDescent="0.4">
      <c r="A93" s="115"/>
      <c r="B93" s="115">
        <f>IF('MASTER  10 Teams'!B93&lt;&gt;"",'MASTER  10 Teams'!B93,"")</f>
        <v>3</v>
      </c>
      <c r="C93" s="95">
        <f>IF('MASTER  10 Teams'!C93&lt;&gt;"",'MASTER  10 Teams'!C93,"")</f>
        <v>42855</v>
      </c>
      <c r="D93" s="32" t="str">
        <f>IF('MASTER  10 Teams'!D93&lt;&gt;"",'MASTER  10 Teams'!D93,"")</f>
        <v>O30-1</v>
      </c>
      <c r="E93" s="23" t="str">
        <f>VLOOKUP(K93,'Ref asgn teams'!$A$2:$B$99,2)</f>
        <v>FC Shelton</v>
      </c>
      <c r="F93" s="23" t="str">
        <f>VLOOKUP(L93,'Ref asgn teams'!$A$2:$B$99,2)</f>
        <v>ECUACHAMOS FC</v>
      </c>
      <c r="G93" s="71"/>
      <c r="H93" s="94">
        <f>IF('MASTER  10 Teams'!H93&lt;&gt;"",'MASTER  10 Teams'!H93,"")</f>
        <v>0.33333333333333331</v>
      </c>
      <c r="I93" s="24" t="str">
        <f>VLOOKUP(M93,Venues!$A$2:$E$139,5,FALSE)</f>
        <v>Nike Site, Shelton</v>
      </c>
      <c r="J93" s="73" t="str">
        <f>IF('MASTER  10 Teams'!J93&lt;&gt;"",'MASTER  10 Teams'!J93,"")</f>
        <v/>
      </c>
      <c r="K93" s="23" t="str">
        <f>IF('MASTER  10 Teams'!E93&lt;&gt;"",'MASTER  10 Teams'!E93,"")</f>
        <v>SHELTON FC</v>
      </c>
      <c r="L93" s="23" t="str">
        <f>IF('MASTER  10 Teams'!F93&lt;&gt;"",'MASTER  10 Teams'!F93,"")</f>
        <v>ECUACHAMOS FC</v>
      </c>
      <c r="M93" s="5" t="str">
        <f>IF('MASTER  10 Teams'!I93&lt;&gt;"",'MASTER  10 Teams'!I93,"")</f>
        <v>Nike Site, Shelton</v>
      </c>
      <c r="N93" s="5"/>
      <c r="X93" s="11"/>
    </row>
    <row r="94" spans="1:24" ht="12.75" customHeight="1" thickTop="1" thickBot="1" x14ac:dyDescent="0.4">
      <c r="A94" s="115"/>
      <c r="B94" s="115">
        <f>IF('MASTER  10 Teams'!B94&lt;&gt;"",'MASTER  10 Teams'!B94,"")</f>
        <v>3</v>
      </c>
      <c r="C94" s="95">
        <f>IF('MASTER  10 Teams'!C94&lt;&gt;"",'MASTER  10 Teams'!C94,"")</f>
        <v>42855</v>
      </c>
      <c r="D94" s="32" t="str">
        <f>IF('MASTER  10 Teams'!D94&lt;&gt;"",'MASTER  10 Teams'!D94,"")</f>
        <v>O30-1</v>
      </c>
      <c r="E94" s="23" t="str">
        <f>VLOOKUP(K94,'Ref asgn teams'!$A$2:$B$99,2)</f>
        <v>Newtown Salty Dogs</v>
      </c>
      <c r="F94" s="23" t="str">
        <f>VLOOKUP(L94,'Ref asgn teams'!$A$2:$B$99,2)</f>
        <v>VASCO DA GAMA 30</v>
      </c>
      <c r="G94" s="71"/>
      <c r="H94" s="94">
        <f>IF('MASTER  10 Teams'!H94&lt;&gt;"",'MASTER  10 Teams'!H94,"")</f>
        <v>0.41666666666666702</v>
      </c>
      <c r="I94" s="24" t="str">
        <f>VLOOKUP(M94,Venues!$A$2:$E$139,5,FALSE)</f>
        <v>Northford Park, Northford</v>
      </c>
      <c r="J94" s="73" t="str">
        <f>IF('MASTER  10 Teams'!J94&lt;&gt;"",'MASTER  10 Teams'!J94,"")</f>
        <v/>
      </c>
      <c r="K94" s="23" t="str">
        <f>IF('MASTER  10 Teams'!E94&lt;&gt;"",'MASTER  10 Teams'!E94,"")</f>
        <v>NORTH BRANFORD 30</v>
      </c>
      <c r="L94" s="23" t="str">
        <f>IF('MASTER  10 Teams'!F94&lt;&gt;"",'MASTER  10 Teams'!F94,"")</f>
        <v>VASCO DA GAMA 30</v>
      </c>
      <c r="M94" s="5" t="str">
        <f>IF('MASTER  10 Teams'!I94&lt;&gt;"",'MASTER  10 Teams'!I94,"")</f>
        <v>Northford Park, North Branford</v>
      </c>
      <c r="N94" s="5"/>
    </row>
    <row r="95" spans="1:24" ht="12.75" customHeight="1" thickTop="1" thickBot="1" x14ac:dyDescent="0.4">
      <c r="A95" s="115"/>
      <c r="B95" s="115" t="str">
        <f>IF('MASTER  10 Teams'!B95&lt;&gt;"",'MASTER  10 Teams'!B95,"")</f>
        <v xml:space="preserve"> </v>
      </c>
      <c r="C95" s="95" t="str">
        <f>IF('MASTER  10 Teams'!C95&lt;&gt;"",'MASTER  10 Teams'!C95,"")</f>
        <v/>
      </c>
      <c r="D95" s="26" t="str">
        <f>IF('MASTER  10 Teams'!D95&lt;&gt;"",'MASTER  10 Teams'!D95,"")</f>
        <v xml:space="preserve"> </v>
      </c>
      <c r="E95" s="23" t="e">
        <f>VLOOKUP(K95,'Ref asgn teams'!$A$2:$B$99,2)</f>
        <v>#N/A</v>
      </c>
      <c r="F95" s="23" t="e">
        <f>VLOOKUP(L95,'Ref asgn teams'!$A$2:$B$99,2)</f>
        <v>#N/A</v>
      </c>
      <c r="G95" s="71"/>
      <c r="H95" s="94" t="str">
        <f>IF('MASTER  10 Teams'!H95&lt;&gt;"",'MASTER  10 Teams'!H95,"")</f>
        <v/>
      </c>
      <c r="I95" s="24" t="e">
        <f>VLOOKUP(M95,Venues!$A$2:$E$139,5,FALSE)</f>
        <v>#N/A</v>
      </c>
      <c r="J95" s="73" t="str">
        <f>IF('MASTER  10 Teams'!J95&lt;&gt;"",'MASTER  10 Teams'!J95,"")</f>
        <v/>
      </c>
      <c r="K95" s="23" t="str">
        <f>IF('MASTER  10 Teams'!E95&lt;&gt;"",'MASTER  10 Teams'!E95,"")</f>
        <v/>
      </c>
      <c r="L95" s="23" t="str">
        <f>IF('MASTER  10 Teams'!F95&lt;&gt;"",'MASTER  10 Teams'!F95,"")</f>
        <v/>
      </c>
      <c r="M95" s="5" t="str">
        <f>IF('MASTER  10 Teams'!I95&lt;&gt;"",'MASTER  10 Teams'!I95,"")</f>
        <v/>
      </c>
      <c r="N95" s="5"/>
    </row>
    <row r="96" spans="1:24" ht="12.75" customHeight="1" thickTop="1" thickBot="1" x14ac:dyDescent="0.4">
      <c r="A96" s="115"/>
      <c r="B96" s="115">
        <f>IF('MASTER  10 Teams'!B96&lt;&gt;"",'MASTER  10 Teams'!B96,"")</f>
        <v>3</v>
      </c>
      <c r="C96" s="95">
        <f>IF('MASTER  10 Teams'!C96&lt;&gt;"",'MASTER  10 Teams'!C96,"")</f>
        <v>42855</v>
      </c>
      <c r="D96" s="33" t="str">
        <f>IF('MASTER  10 Teams'!D96&lt;&gt;"",'MASTER  10 Teams'!D96,"")</f>
        <v>O30-2</v>
      </c>
      <c r="E96" s="23" t="str">
        <f>VLOOKUP(K96,'Ref asgn teams'!$A$2:$B$99,2)</f>
        <v>Caseus New Haven FC</v>
      </c>
      <c r="F96" s="23" t="str">
        <f>VLOOKUP(L96,'Ref asgn teams'!$A$2:$B$99,2)</f>
        <v>Milford Amigos</v>
      </c>
      <c r="G96" s="71"/>
      <c r="H96" s="94">
        <f>IF('MASTER  10 Teams'!H96&lt;&gt;"",'MASTER  10 Teams'!H96,"")</f>
        <v>0.33333333333333331</v>
      </c>
      <c r="I96" s="24" t="str">
        <f>VLOOKUP(M96,Venues!$A$2:$E$139,5,FALSE)</f>
        <v>West Haven HS, West Haven</v>
      </c>
      <c r="J96" s="73" t="str">
        <f>IF('MASTER  10 Teams'!J96&lt;&gt;"",'MASTER  10 Teams'!J96,"")</f>
        <v/>
      </c>
      <c r="K96" s="23" t="str">
        <f>IF('MASTER  10 Teams'!E96&lt;&gt;"",'MASTER  10 Teams'!E96,"")</f>
        <v>CASEUS NEW HAVEN FC</v>
      </c>
      <c r="L96" s="23" t="str">
        <f>IF('MASTER  10 Teams'!F96&lt;&gt;"",'MASTER  10 Teams'!F96,"")</f>
        <v>MILFORD AMIGOS</v>
      </c>
      <c r="M96" s="5" t="str">
        <f>IF('MASTER  10 Teams'!I96&lt;&gt;"",'MASTER  10 Teams'!I96,"")</f>
        <v>Strong Stadium, West Haven</v>
      </c>
      <c r="N96" s="5"/>
    </row>
    <row r="97" spans="1:14" ht="12.75" customHeight="1" thickTop="1" thickBot="1" x14ac:dyDescent="0.4">
      <c r="A97" s="115"/>
      <c r="B97" s="115">
        <f>IF('MASTER  10 Teams'!B97&lt;&gt;"",'MASTER  10 Teams'!B97,"")</f>
        <v>3</v>
      </c>
      <c r="C97" s="95">
        <f>IF('MASTER  10 Teams'!C97&lt;&gt;"",'MASTER  10 Teams'!C97,"")</f>
        <v>42855</v>
      </c>
      <c r="D97" s="33" t="str">
        <f>IF('MASTER  10 Teams'!D97&lt;&gt;"",'MASTER  10 Teams'!D97,"")</f>
        <v>O30-2</v>
      </c>
      <c r="E97" s="23" t="str">
        <f>VLOOKUP(K97,'Ref asgn teams'!$A$2:$B$99,2)</f>
        <v>Newtown Salty Dogs</v>
      </c>
      <c r="F97" s="23" t="str">
        <f>VLOOKUP(L97,'Ref asgn teams'!$A$2:$B$99,2)</f>
        <v>Litchfield County Blues</v>
      </c>
      <c r="G97" s="71"/>
      <c r="H97" s="94">
        <f>IF('MASTER  10 Teams'!H97&lt;&gt;"",'MASTER  10 Teams'!H97,"")</f>
        <v>0.33333333333333331</v>
      </c>
      <c r="I97" s="24" t="str">
        <f>VLOOKUP(M97,Venues!$A$2:$E$139,5,FALSE)</f>
        <v>Treadwell Park, Sandy Hook</v>
      </c>
      <c r="J97" s="73" t="str">
        <f>IF('MASTER  10 Teams'!J97&lt;&gt;"",'MASTER  10 Teams'!J97,"")</f>
        <v/>
      </c>
      <c r="K97" s="23" t="str">
        <f>IF('MASTER  10 Teams'!E97&lt;&gt;"",'MASTER  10 Teams'!E97,"")</f>
        <v>NEWTOWN SALTY DOGS</v>
      </c>
      <c r="L97" s="23" t="str">
        <f>IF('MASTER  10 Teams'!F97&lt;&gt;"",'MASTER  10 Teams'!F97,"")</f>
        <v>LITCHFIELD COUNTY BLUES</v>
      </c>
      <c r="M97" s="5" t="str">
        <f>IF('MASTER  10 Teams'!I97&lt;&gt;"",'MASTER  10 Teams'!I97,"")</f>
        <v>Treadwell Park, Newtown</v>
      </c>
      <c r="N97" s="5"/>
    </row>
    <row r="98" spans="1:14" ht="12.75" customHeight="1" thickTop="1" thickBot="1" x14ac:dyDescent="0.4">
      <c r="A98" s="115"/>
      <c r="B98" s="115">
        <f>IF('MASTER  10 Teams'!B98&lt;&gt;"",'MASTER  10 Teams'!B98,"")</f>
        <v>3</v>
      </c>
      <c r="C98" s="95">
        <f>IF('MASTER  10 Teams'!C98&lt;&gt;"",'MASTER  10 Teams'!C98,"")</f>
        <v>42855</v>
      </c>
      <c r="D98" s="33" t="str">
        <f>IF('MASTER  10 Teams'!D98&lt;&gt;"",'MASTER  10 Teams'!D98,"")</f>
        <v>O30-2</v>
      </c>
      <c r="E98" s="23" t="str">
        <f>VLOOKUP(K98,'Ref asgn teams'!$A$2:$B$99,2)</f>
        <v>HENRY REID FC</v>
      </c>
      <c r="F98" s="23" t="str">
        <f>VLOOKUP(L98,'Ref asgn teams'!$A$2:$B$99,2)</f>
        <v>Bridgeport United</v>
      </c>
      <c r="G98" s="71"/>
      <c r="H98" s="94">
        <f>IF('MASTER  10 Teams'!H98&lt;&gt;"",'MASTER  10 Teams'!H98,"")</f>
        <v>0.41666666666666702</v>
      </c>
      <c r="I98" s="24" t="str">
        <f>VLOOKUP(M98,Venues!$A$2:$E$139,5,FALSE)</f>
        <v>Ludlowe HS, Fairfield</v>
      </c>
      <c r="J98" s="73" t="str">
        <f>IF('MASTER  10 Teams'!J98&lt;&gt;"",'MASTER  10 Teams'!J98,"")</f>
        <v/>
      </c>
      <c r="K98" s="23" t="str">
        <f>IF('MASTER  10 Teams'!E98&lt;&gt;"",'MASTER  10 Teams'!E98,"")</f>
        <v>HENRY  REID FC 30</v>
      </c>
      <c r="L98" s="23" t="str">
        <f>IF('MASTER  10 Teams'!F98&lt;&gt;"",'MASTER  10 Teams'!F98,"")</f>
        <v>BYE</v>
      </c>
      <c r="M98" s="5" t="str">
        <f>IF('MASTER  10 Teams'!I98&lt;&gt;"",'MASTER  10 Teams'!I98,"")</f>
        <v>Ludlowe HS, Fairfield</v>
      </c>
      <c r="N98" s="5"/>
    </row>
    <row r="99" spans="1:14" ht="12.75" customHeight="1" thickTop="1" thickBot="1" x14ac:dyDescent="0.4">
      <c r="A99" s="115"/>
      <c r="B99" s="115">
        <f>IF('MASTER  10 Teams'!B99&lt;&gt;"",'MASTER  10 Teams'!B99,"")</f>
        <v>3</v>
      </c>
      <c r="C99" s="95">
        <f>IF('MASTER  10 Teams'!C99&lt;&gt;"",'MASTER  10 Teams'!C99,"")</f>
        <v>42855</v>
      </c>
      <c r="D99" s="33" t="str">
        <f>IF('MASTER  10 Teams'!D99&lt;&gt;"",'MASTER  10 Teams'!D99,"")</f>
        <v>O30-2</v>
      </c>
      <c r="E99" s="23" t="str">
        <f>VLOOKUP(K99,'Ref asgn teams'!$A$2:$B$99,2)</f>
        <v>Stamford FC</v>
      </c>
      <c r="F99" s="23" t="str">
        <f>VLOOKUP(L99,'Ref asgn teams'!$A$2:$B$99,2)</f>
        <v>Club Napoli 30</v>
      </c>
      <c r="G99" s="71"/>
      <c r="H99" s="94">
        <f>IF('MASTER  10 Teams'!H99&lt;&gt;"",'MASTER  10 Teams'!H99,"")</f>
        <v>0.41666666666666702</v>
      </c>
      <c r="I99" s="24" t="str">
        <f>VLOOKUP(M99,Venues!$A$2:$E$139,5,FALSE)</f>
        <v>West Beach, Stamford</v>
      </c>
      <c r="J99" s="73" t="str">
        <f>IF('MASTER  10 Teams'!J99&lt;&gt;"",'MASTER  10 Teams'!J99,"")</f>
        <v/>
      </c>
      <c r="K99" s="23" t="str">
        <f>IF('MASTER  10 Teams'!E99&lt;&gt;"",'MASTER  10 Teams'!E99,"")</f>
        <v>STAMFORD FC</v>
      </c>
      <c r="L99" s="23" t="str">
        <f>IF('MASTER  10 Teams'!F99&lt;&gt;"",'MASTER  10 Teams'!F99,"")</f>
        <v>CLUB NAPOLI 30</v>
      </c>
      <c r="M99" s="5" t="str">
        <f>IF('MASTER  10 Teams'!I99&lt;&gt;"",'MASTER  10 Teams'!I99,"")</f>
        <v>West Beach Fields, Stamford</v>
      </c>
      <c r="N99" s="5"/>
    </row>
    <row r="100" spans="1:14" ht="12.75" customHeight="1" thickTop="1" thickBot="1" x14ac:dyDescent="0.4">
      <c r="A100" s="115"/>
      <c r="B100" s="115">
        <f>IF('MASTER  10 Teams'!B100&lt;&gt;"",'MASTER  10 Teams'!B100,"")</f>
        <v>3</v>
      </c>
      <c r="C100" s="95">
        <f>IF('MASTER  10 Teams'!C100&lt;&gt;"",'MASTER  10 Teams'!C100,"")</f>
        <v>42855</v>
      </c>
      <c r="D100" s="33" t="str">
        <f>IF('MASTER  10 Teams'!D100&lt;&gt;"",'MASTER  10 Teams'!D100,"")</f>
        <v>O30-2</v>
      </c>
      <c r="E100" s="23" t="str">
        <f>VLOOKUP(K100,'Ref asgn teams'!$A$2:$B$99,2)</f>
        <v>Naugatuck Fusion</v>
      </c>
      <c r="F100" s="23" t="str">
        <f>VLOOKUP(L100,'Ref asgn teams'!$A$2:$B$99,2)</f>
        <v>WATERTOWN GEEZERS</v>
      </c>
      <c r="G100" s="71"/>
      <c r="H100" s="94">
        <f>IF('MASTER  10 Teams'!H100&lt;&gt;"",'MASTER  10 Teams'!H100,"")</f>
        <v>0.41666666666666702</v>
      </c>
      <c r="I100" s="24" t="str">
        <f>VLOOKUP(M100,Venues!$A$2:$E$139,5,FALSE)</f>
        <v>City Hill Middle School, Naugatuck</v>
      </c>
      <c r="J100" s="73" t="str">
        <f>IF('MASTER  10 Teams'!J100&lt;&gt;"",'MASTER  10 Teams'!J100,"")</f>
        <v/>
      </c>
      <c r="K100" s="23" t="str">
        <f>IF('MASTER  10 Teams'!E100&lt;&gt;"",'MASTER  10 Teams'!E100,"")</f>
        <v>NAUGATUCK FUSION</v>
      </c>
      <c r="L100" s="23" t="str">
        <f>IF('MASTER  10 Teams'!F100&lt;&gt;"",'MASTER  10 Teams'!F100,"")</f>
        <v>WATERTOWN GEEZERS</v>
      </c>
      <c r="M100" s="5" t="str">
        <f>IF('MASTER  10 Teams'!I100&lt;&gt;"",'MASTER  10 Teams'!I100,"")</f>
        <v>City Hill MS, Naugatuck</v>
      </c>
      <c r="N100" s="5"/>
    </row>
    <row r="101" spans="1:14" ht="12.75" customHeight="1" thickTop="1" thickBot="1" x14ac:dyDescent="0.4">
      <c r="A101" s="115"/>
      <c r="B101" s="115" t="str">
        <f>IF('MASTER  10 Teams'!B101&lt;&gt;"",'MASTER  10 Teams'!B101,"")</f>
        <v xml:space="preserve"> </v>
      </c>
      <c r="C101" s="95" t="str">
        <f>IF('MASTER  10 Teams'!C101&lt;&gt;"",'MASTER  10 Teams'!C101,"")</f>
        <v/>
      </c>
      <c r="D101" s="26" t="str">
        <f>IF('MASTER  10 Teams'!D101&lt;&gt;"",'MASTER  10 Teams'!D101,"")</f>
        <v xml:space="preserve"> </v>
      </c>
      <c r="E101" s="23" t="e">
        <f>VLOOKUP(K101,'Ref asgn teams'!$A$2:$B$99,2)</f>
        <v>#N/A</v>
      </c>
      <c r="F101" s="23" t="e">
        <f>VLOOKUP(L101,'Ref asgn teams'!$A$2:$B$99,2)</f>
        <v>#N/A</v>
      </c>
      <c r="G101" s="71"/>
      <c r="H101" s="94" t="str">
        <f>IF('MASTER  10 Teams'!H101&lt;&gt;"",'MASTER  10 Teams'!H101,"")</f>
        <v/>
      </c>
      <c r="I101" s="24" t="e">
        <f>VLOOKUP(M101,Venues!$A$2:$E$139,5,FALSE)</f>
        <v>#N/A</v>
      </c>
      <c r="J101" s="73" t="str">
        <f>IF('MASTER  10 Teams'!J101&lt;&gt;"",'MASTER  10 Teams'!J101,"")</f>
        <v/>
      </c>
      <c r="K101" s="23" t="str">
        <f>IF('MASTER  10 Teams'!E101&lt;&gt;"",'MASTER  10 Teams'!E101,"")</f>
        <v/>
      </c>
      <c r="L101" s="23" t="str">
        <f>IF('MASTER  10 Teams'!F101&lt;&gt;"",'MASTER  10 Teams'!F101,"")</f>
        <v/>
      </c>
      <c r="M101" s="5" t="str">
        <f>IF('MASTER  10 Teams'!I101&lt;&gt;"",'MASTER  10 Teams'!I101,"")</f>
        <v/>
      </c>
      <c r="N101" s="2"/>
    </row>
    <row r="102" spans="1:14" ht="12.75" customHeight="1" thickTop="1" thickBot="1" x14ac:dyDescent="0.4">
      <c r="A102" s="115"/>
      <c r="B102" s="115">
        <f>IF('MASTER  10 Teams'!B102&lt;&gt;"",'MASTER  10 Teams'!B102,"")</f>
        <v>3</v>
      </c>
      <c r="C102" s="95">
        <f>IF('MASTER  10 Teams'!C102&lt;&gt;"",'MASTER  10 Teams'!C102,"")</f>
        <v>42855</v>
      </c>
      <c r="D102" s="34" t="str">
        <f>IF('MASTER  10 Teams'!D102&lt;&gt;"",'MASTER  10 Teams'!D102,"")</f>
        <v>O40-1</v>
      </c>
      <c r="E102" s="23" t="str">
        <f>VLOOKUP(K102,'Ref asgn teams'!$A$2:$B$99,2)</f>
        <v>Danbury United 40</v>
      </c>
      <c r="F102" s="23" t="str">
        <f>VLOOKUP(L102,'Ref asgn teams'!$A$2:$B$99,2)</f>
        <v>Ridgefield Kicks</v>
      </c>
      <c r="G102" s="71"/>
      <c r="H102" s="94">
        <f>IF('MASTER  10 Teams'!H102&lt;&gt;"",'MASTER  10 Teams'!H102,"")</f>
        <v>0.45833333333333331</v>
      </c>
      <c r="I102" s="24" t="str">
        <f>VLOOKUP(M102,Venues!$A$2:$E$139,5,FALSE)</f>
        <v>Danbury Portuguese Cultural Center, Danbury</v>
      </c>
      <c r="J102" s="73" t="str">
        <f>IF('MASTER  10 Teams'!J102&lt;&gt;"",'MASTER  10 Teams'!J102,"")</f>
        <v/>
      </c>
      <c r="K102" s="23" t="str">
        <f>IF('MASTER  10 Teams'!E102&lt;&gt;"",'MASTER  10 Teams'!E102,"")</f>
        <v>DANBURY UNITED 40</v>
      </c>
      <c r="L102" s="23" t="str">
        <f>IF('MASTER  10 Teams'!F102&lt;&gt;"",'MASTER  10 Teams'!F102,"")</f>
        <v>RIDGEFIELD KICKS</v>
      </c>
      <c r="M102" s="5" t="str">
        <f>IF('MASTER  10 Teams'!I102&lt;&gt;"",'MASTER  10 Teams'!I102,"")</f>
        <v>Portuguese Cultural Center, Danbury</v>
      </c>
      <c r="N102" s="5"/>
    </row>
    <row r="103" spans="1:14" ht="12.75" customHeight="1" thickTop="1" thickBot="1" x14ac:dyDescent="0.4">
      <c r="A103" s="115"/>
      <c r="B103" s="115">
        <f>IF('MASTER  10 Teams'!B103&lt;&gt;"",'MASTER  10 Teams'!B103,"")</f>
        <v>3</v>
      </c>
      <c r="C103" s="95">
        <f>IF('MASTER  10 Teams'!C103&lt;&gt;"",'MASTER  10 Teams'!C103,"")</f>
        <v>42855</v>
      </c>
      <c r="D103" s="34" t="str">
        <f>IF('MASTER  10 Teams'!D103&lt;&gt;"",'MASTER  10 Teams'!D103,"")</f>
        <v>O40-1</v>
      </c>
      <c r="E103" s="23" t="str">
        <f>VLOOKUP(K103,'Ref asgn teams'!$A$2:$B$99,2)</f>
        <v>Norwalk Mariners</v>
      </c>
      <c r="F103" s="23" t="str">
        <f>VLOOKUP(L103,'Ref asgn teams'!$A$2:$B$99,2)</f>
        <v>Vasco Da Gama 40</v>
      </c>
      <c r="G103" s="71"/>
      <c r="H103" s="94">
        <f>IF('MASTER  10 Teams'!H103&lt;&gt;"",'MASTER  10 Teams'!H103,"")</f>
        <v>0.41666666666666702</v>
      </c>
      <c r="I103" s="24" t="str">
        <f>VLOOKUP(M103,Venues!$A$2:$E$139,5,FALSE)</f>
        <v>Nathan Hale Middle School, Norwalk</v>
      </c>
      <c r="J103" s="73" t="str">
        <f>IF('MASTER  10 Teams'!J103&lt;&gt;"",'MASTER  10 Teams'!J103,"")</f>
        <v/>
      </c>
      <c r="K103" s="23" t="str">
        <f>IF('MASTER  10 Teams'!E103&lt;&gt;"",'MASTER  10 Teams'!E103,"")</f>
        <v>NORWALK MARINERS</v>
      </c>
      <c r="L103" s="23" t="str">
        <f>IF('MASTER  10 Teams'!F103&lt;&gt;"",'MASTER  10 Teams'!F103,"")</f>
        <v>VASCO DA GAMA 40</v>
      </c>
      <c r="M103" s="5" t="str">
        <f>IF('MASTER  10 Teams'!I103&lt;&gt;"",'MASTER  10 Teams'!I103,"")</f>
        <v>Nathan Hale MS, Norwalk</v>
      </c>
      <c r="N103" s="5"/>
    </row>
    <row r="104" spans="1:14" ht="12.75" customHeight="1" thickTop="1" thickBot="1" x14ac:dyDescent="0.4">
      <c r="A104" s="115"/>
      <c r="B104" s="115">
        <f>IF('MASTER  10 Teams'!B104&lt;&gt;"",'MASTER  10 Teams'!B104,"")</f>
        <v>3</v>
      </c>
      <c r="C104" s="95">
        <f>IF('MASTER  10 Teams'!C104&lt;&gt;"",'MASTER  10 Teams'!C104,"")</f>
        <v>42855</v>
      </c>
      <c r="D104" s="34" t="str">
        <f>IF('MASTER  10 Teams'!D104&lt;&gt;"",'MASTER  10 Teams'!D104,"")</f>
        <v>O40-1</v>
      </c>
      <c r="E104" s="23" t="str">
        <f>VLOOKUP(K104,'Ref asgn teams'!$A$2:$B$99,2)</f>
        <v>Cheshire Azzurri 40</v>
      </c>
      <c r="F104" s="23" t="str">
        <f>VLOOKUP(L104,'Ref asgn teams'!$A$2:$B$99,2)</f>
        <v>Greenwich Pumas</v>
      </c>
      <c r="G104" s="71"/>
      <c r="H104" s="94">
        <f>IF('MASTER  10 Teams'!H104&lt;&gt;"",'MASTER  10 Teams'!H104,"")</f>
        <v>0.41666666666666669</v>
      </c>
      <c r="I104" s="24" t="str">
        <f>VLOOKUP(M104,Venues!$A$2:$E$139,5,FALSE)</f>
        <v>Quinnipiac Park, Cheshire</v>
      </c>
      <c r="J104" s="73" t="str">
        <f>IF('MASTER  10 Teams'!J104&lt;&gt;"",'MASTER  10 Teams'!J104,"")</f>
        <v/>
      </c>
      <c r="K104" s="23" t="str">
        <f>IF('MASTER  10 Teams'!E104&lt;&gt;"",'MASTER  10 Teams'!E104,"")</f>
        <v>CHESHIRE AZZURRI 40</v>
      </c>
      <c r="L104" s="23" t="str">
        <f>IF('MASTER  10 Teams'!F104&lt;&gt;"",'MASTER  10 Teams'!F104,"")</f>
        <v>GREENWICH PUMAS</v>
      </c>
      <c r="M104" s="5" t="str">
        <f>IF('MASTER  10 Teams'!I104&lt;&gt;"",'MASTER  10 Teams'!I104,"")</f>
        <v>Quinnipiac Park, Cheshire</v>
      </c>
      <c r="N104" s="5"/>
    </row>
    <row r="105" spans="1:14" ht="12.75" customHeight="1" thickTop="1" thickBot="1" x14ac:dyDescent="0.4">
      <c r="A105" s="115"/>
      <c r="B105" s="115">
        <f>IF('MASTER  10 Teams'!B105&lt;&gt;"",'MASTER  10 Teams'!B105,"")</f>
        <v>3</v>
      </c>
      <c r="C105" s="95">
        <f>IF('MASTER  10 Teams'!C105&lt;&gt;"",'MASTER  10 Teams'!C105,"")</f>
        <v>42855</v>
      </c>
      <c r="D105" s="34" t="str">
        <f>IF('MASTER  10 Teams'!D105&lt;&gt;"",'MASTER  10 Teams'!D105,"")</f>
        <v>O40-1</v>
      </c>
      <c r="E105" s="23" t="str">
        <f>VLOOKUP(K105,'Ref asgn teams'!$A$2:$B$99,2)</f>
        <v>Waterbury Albanians</v>
      </c>
      <c r="F105" s="23" t="str">
        <f>VLOOKUP(L105,'Ref asgn teams'!$A$2:$B$99,2)</f>
        <v>Fairfield GAC</v>
      </c>
      <c r="G105" s="71"/>
      <c r="H105" s="94">
        <f>IF('MASTER  10 Teams'!H105&lt;&gt;"",'MASTER  10 Teams'!H105,"")</f>
        <v>0.375</v>
      </c>
      <c r="I105" s="24" t="str">
        <f>VLOOKUP(M105,Venues!$A$2:$E$139,5,FALSE)</f>
        <v>Wilby HS, Waterbury</v>
      </c>
      <c r="J105" s="73" t="str">
        <f>IF('MASTER  10 Teams'!J105&lt;&gt;"",'MASTER  10 Teams'!J105,"")</f>
        <v/>
      </c>
      <c r="K105" s="23" t="str">
        <f>IF('MASTER  10 Teams'!E105&lt;&gt;"",'MASTER  10 Teams'!E105,"")</f>
        <v>WATERBURY ALBANIANS</v>
      </c>
      <c r="L105" s="23" t="str">
        <f>IF('MASTER  10 Teams'!F105&lt;&gt;"",'MASTER  10 Teams'!F105,"")</f>
        <v>FAIRFIELD GAC</v>
      </c>
      <c r="M105" s="5" t="str">
        <f>IF('MASTER  10 Teams'!I105&lt;&gt;"",'MASTER  10 Teams'!I105,"")</f>
        <v>Wilby HS, Waterbury</v>
      </c>
      <c r="N105" s="5"/>
    </row>
    <row r="106" spans="1:14" ht="12.75" customHeight="1" thickTop="1" thickBot="1" x14ac:dyDescent="0.4">
      <c r="A106" s="115"/>
      <c r="B106" s="115">
        <f>IF('MASTER  10 Teams'!B106&lt;&gt;"",'MASTER  10 Teams'!B106,"")</f>
        <v>3</v>
      </c>
      <c r="C106" s="95">
        <f>IF('MASTER  10 Teams'!C106&lt;&gt;"",'MASTER  10 Teams'!C106,"")</f>
        <v>42855</v>
      </c>
      <c r="D106" s="34" t="str">
        <f>IF('MASTER  10 Teams'!D106&lt;&gt;"",'MASTER  10 Teams'!D106,"")</f>
        <v>O40-1</v>
      </c>
      <c r="E106" s="23" t="str">
        <f>VLOOKUP(K106,'Ref asgn teams'!$A$2:$B$99,2)</f>
        <v>Connecticut Storm</v>
      </c>
      <c r="F106" s="23" t="str">
        <f>VLOOKUP(L106,'Ref asgn teams'!$A$2:$B$99,2)</f>
        <v>Wilton Ancient Warriors FC</v>
      </c>
      <c r="G106" s="71"/>
      <c r="H106" s="94">
        <f>IF('MASTER  10 Teams'!H106&lt;&gt;"",'MASTER  10 Teams'!H106,"")</f>
        <v>0.375</v>
      </c>
      <c r="I106" s="24" t="str">
        <f>VLOOKUP(M106,Venues!$A$2:$E$139,5,FALSE)</f>
        <v>Wakeman Park, Westport</v>
      </c>
      <c r="J106" s="73" t="str">
        <f>IF('MASTER  10 Teams'!J106&lt;&gt;"",'MASTER  10 Teams'!J106,"")</f>
        <v/>
      </c>
      <c r="K106" s="23" t="str">
        <f>IF('MASTER  10 Teams'!E106&lt;&gt;"",'MASTER  10 Teams'!E106,"")</f>
        <v>STORM FC</v>
      </c>
      <c r="L106" s="23" t="str">
        <f>IF('MASTER  10 Teams'!F106&lt;&gt;"",'MASTER  10 Teams'!F106,"")</f>
        <v xml:space="preserve">WILTON WARRIORS </v>
      </c>
      <c r="M106" s="5" t="str">
        <f>IF('MASTER  10 Teams'!I106&lt;&gt;"",'MASTER  10 Teams'!I106,"")</f>
        <v>Wakeman Park, Westport</v>
      </c>
      <c r="N106" s="5"/>
    </row>
    <row r="107" spans="1:14" ht="12.75" customHeight="1" thickTop="1" thickBot="1" x14ac:dyDescent="0.4">
      <c r="A107" s="115"/>
      <c r="B107" s="115" t="str">
        <f>IF('MASTER  10 Teams'!B107&lt;&gt;"",'MASTER  10 Teams'!B107,"")</f>
        <v xml:space="preserve"> </v>
      </c>
      <c r="C107" s="95" t="str">
        <f>IF('MASTER  10 Teams'!C107&lt;&gt;"",'MASTER  10 Teams'!C107,"")</f>
        <v/>
      </c>
      <c r="D107" s="26" t="str">
        <f>IF('MASTER  10 Teams'!D107&lt;&gt;"",'MASTER  10 Teams'!D107,"")</f>
        <v xml:space="preserve"> </v>
      </c>
      <c r="E107" s="23" t="e">
        <f>VLOOKUP(K107,'Ref asgn teams'!$A$2:$B$99,2)</f>
        <v>#N/A</v>
      </c>
      <c r="F107" s="23" t="e">
        <f>VLOOKUP(L107,'Ref asgn teams'!$A$2:$B$99,2)</f>
        <v>#N/A</v>
      </c>
      <c r="G107" s="71"/>
      <c r="H107" s="94" t="str">
        <f>IF('MASTER  10 Teams'!H107&lt;&gt;"",'MASTER  10 Teams'!H107,"")</f>
        <v/>
      </c>
      <c r="I107" s="24" t="e">
        <f>VLOOKUP(M107,Venues!$A$2:$E$139,5,FALSE)</f>
        <v>#N/A</v>
      </c>
      <c r="J107" s="73" t="str">
        <f>IF('MASTER  10 Teams'!J107&lt;&gt;"",'MASTER  10 Teams'!J107,"")</f>
        <v/>
      </c>
      <c r="K107" s="23" t="str">
        <f>IF('MASTER  10 Teams'!E107&lt;&gt;"",'MASTER  10 Teams'!E107,"")</f>
        <v/>
      </c>
      <c r="L107" s="23" t="str">
        <f>IF('MASTER  10 Teams'!F107&lt;&gt;"",'MASTER  10 Teams'!F107,"")</f>
        <v/>
      </c>
      <c r="M107" s="5" t="str">
        <f>IF('MASTER  10 Teams'!I107&lt;&gt;"",'MASTER  10 Teams'!I107,"")</f>
        <v/>
      </c>
      <c r="N107" s="2"/>
    </row>
    <row r="108" spans="1:14" ht="12.75" customHeight="1" thickTop="1" thickBot="1" x14ac:dyDescent="0.4">
      <c r="A108" s="115"/>
      <c r="B108" s="115">
        <f>IF('MASTER  10 Teams'!B108&lt;&gt;"",'MASTER  10 Teams'!B108,"")</f>
        <v>3</v>
      </c>
      <c r="C108" s="95">
        <f>IF('MASTER  10 Teams'!C108&lt;&gt;"",'MASTER  10 Teams'!C108,"")</f>
        <v>42855</v>
      </c>
      <c r="D108" s="35" t="str">
        <f>IF('MASTER  10 Teams'!D108&lt;&gt;"",'MASTER  10 Teams'!D108,"")</f>
        <v>O40-2</v>
      </c>
      <c r="E108" s="23" t="str">
        <f>VLOOKUP(K108,'Ref asgn teams'!$A$2:$B$99,2)</f>
        <v>New Haven Americans</v>
      </c>
      <c r="F108" s="23" t="str">
        <f>VLOOKUP(L108,'Ref asgn teams'!$A$2:$B$99,2)</f>
        <v>Greenwich Arsenal 40</v>
      </c>
      <c r="G108" s="71"/>
      <c r="H108" s="94">
        <f>IF('MASTER  10 Teams'!H108&lt;&gt;"",'MASTER  10 Teams'!H108,"")</f>
        <v>0.41666666666666702</v>
      </c>
      <c r="I108" s="24" t="str">
        <f>VLOOKUP(M108,Venues!$A$2:$E$139,5,FALSE)</f>
        <v>Peck Place School, Orange</v>
      </c>
      <c r="J108" s="73" t="str">
        <f>IF('MASTER  10 Teams'!J108&lt;&gt;"",'MASTER  10 Teams'!J108,"")</f>
        <v/>
      </c>
      <c r="K108" s="23" t="str">
        <f>IF('MASTER  10 Teams'!E108&lt;&gt;"",'MASTER  10 Teams'!E108,"")</f>
        <v>NEW HAVEN AMERICANS</v>
      </c>
      <c r="L108" s="23" t="str">
        <f>IF('MASTER  10 Teams'!F108&lt;&gt;"",'MASTER  10 Teams'!F108,"")</f>
        <v>GREENWICH ARSENAL 40</v>
      </c>
      <c r="M108" s="5" t="str">
        <f>IF('MASTER  10 Teams'!I108&lt;&gt;"",'MASTER  10 Teams'!I108,"")</f>
        <v>Peck Place School, Orange</v>
      </c>
      <c r="N108" s="5"/>
    </row>
    <row r="109" spans="1:14" ht="12.75" customHeight="1" thickTop="1" thickBot="1" x14ac:dyDescent="0.4">
      <c r="A109" s="115"/>
      <c r="B109" s="115">
        <f>IF('MASTER  10 Teams'!B109&lt;&gt;"",'MASTER  10 Teams'!B109,"")</f>
        <v>3</v>
      </c>
      <c r="C109" s="95">
        <f>IF('MASTER  10 Teams'!C109&lt;&gt;"",'MASTER  10 Teams'!C109,"")</f>
        <v>42855</v>
      </c>
      <c r="D109" s="35" t="str">
        <f>IF('MASTER  10 Teams'!D109&lt;&gt;"",'MASTER  10 Teams'!D109,"")</f>
        <v>O40-2</v>
      </c>
      <c r="E109" s="23" t="str">
        <f>VLOOKUP(K109,'Ref asgn teams'!$A$2:$B$99,2)</f>
        <v xml:space="preserve">GUILFORD CELTIC </v>
      </c>
      <c r="F109" s="23" t="str">
        <f>VLOOKUP(L109,'Ref asgn teams'!$A$2:$B$99,2)</f>
        <v>Norwalk Spots Colombia FC</v>
      </c>
      <c r="G109" s="71"/>
      <c r="H109" s="94">
        <f>IF('MASTER  10 Teams'!H109&lt;&gt;"",'MASTER  10 Teams'!H109,"")</f>
        <v>0.41666666666666702</v>
      </c>
      <c r="I109" s="24" t="str">
        <f>VLOOKUP(M109,Venues!$A$2:$E$139,5,FALSE)</f>
        <v>Bittner, Guilford</v>
      </c>
      <c r="J109" s="73" t="str">
        <f>IF('MASTER  10 Teams'!J109&lt;&gt;"",'MASTER  10 Teams'!J109,"")</f>
        <v/>
      </c>
      <c r="K109" s="23" t="str">
        <f>IF('MASTER  10 Teams'!E109&lt;&gt;"",'MASTER  10 Teams'!E109,"")</f>
        <v xml:space="preserve">GUILFORD CELTIC </v>
      </c>
      <c r="L109" s="23" t="str">
        <f>IF('MASTER  10 Teams'!F109&lt;&gt;"",'MASTER  10 Teams'!F109,"")</f>
        <v xml:space="preserve">NORWALK SPORT COLOMBIA </v>
      </c>
      <c r="M109" s="5" t="str">
        <f>IF('MASTER  10 Teams'!I109&lt;&gt;"",'MASTER  10 Teams'!I109,"")</f>
        <v>Bittner Park, Guilford</v>
      </c>
      <c r="N109" s="5"/>
    </row>
    <row r="110" spans="1:14" ht="12.75" customHeight="1" thickTop="1" thickBot="1" x14ac:dyDescent="0.4">
      <c r="A110" s="115"/>
      <c r="B110" s="115">
        <f>IF('MASTER  10 Teams'!B110&lt;&gt;"",'MASTER  10 Teams'!B110,"")</f>
        <v>3</v>
      </c>
      <c r="C110" s="95">
        <f>IF('MASTER  10 Teams'!C110&lt;&gt;"",'MASTER  10 Teams'!C110,"")</f>
        <v>42855</v>
      </c>
      <c r="D110" s="35" t="str">
        <f>IF('MASTER  10 Teams'!D110&lt;&gt;"",'MASTER  10 Teams'!D110,"")</f>
        <v>O40-2</v>
      </c>
      <c r="E110" s="23" t="str">
        <f>VLOOKUP(K110,'Ref asgn teams'!$A$2:$B$99,2)</f>
        <v>Guilford Bell Curve</v>
      </c>
      <c r="F110" s="23" t="str">
        <f>VLOOKUP(L110,'Ref asgn teams'!$A$2:$B$99,2)</f>
        <v>Derby Quitus</v>
      </c>
      <c r="G110" s="71"/>
      <c r="H110" s="94">
        <f>IF('MASTER  10 Teams'!H110&lt;&gt;"",'MASTER  10 Teams'!H110,"")</f>
        <v>0.41666666666666702</v>
      </c>
      <c r="I110" s="24" t="str">
        <f>VLOOKUP(M110,Venues!$A$2:$E$139,5,FALSE)</f>
        <v>Guilford High School, Guilford</v>
      </c>
      <c r="J110" s="73" t="str">
        <f>IF('MASTER  10 Teams'!J110&lt;&gt;"",'MASTER  10 Teams'!J110,"")</f>
        <v/>
      </c>
      <c r="K110" s="23" t="str">
        <f>IF('MASTER  10 Teams'!E110&lt;&gt;"",'MASTER  10 Teams'!E110,"")</f>
        <v>GUILFORD BELL CURVE</v>
      </c>
      <c r="L110" s="23" t="str">
        <f>IF('MASTER  10 Teams'!F110&lt;&gt;"",'MASTER  10 Teams'!F110,"")</f>
        <v>DERBY QUITUS</v>
      </c>
      <c r="M110" s="5" t="str">
        <f>IF('MASTER  10 Teams'!I110&lt;&gt;"",'MASTER  10 Teams'!I110,"")</f>
        <v>Guilford HS, Guilford</v>
      </c>
      <c r="N110" s="5"/>
    </row>
    <row r="111" spans="1:14" ht="12.75" customHeight="1" thickTop="1" thickBot="1" x14ac:dyDescent="0.4">
      <c r="A111" s="115"/>
      <c r="B111" s="115">
        <f>IF('MASTER  10 Teams'!B111&lt;&gt;"",'MASTER  10 Teams'!B111,"")</f>
        <v>3</v>
      </c>
      <c r="C111" s="95">
        <f>IF('MASTER  10 Teams'!C111&lt;&gt;"",'MASTER  10 Teams'!C111,"")</f>
        <v>42855</v>
      </c>
      <c r="D111" s="35" t="str">
        <f>IF('MASTER  10 Teams'!D111&lt;&gt;"",'MASTER  10 Teams'!D111,"")</f>
        <v>O40-2</v>
      </c>
      <c r="E111" s="23" t="str">
        <f>VLOOKUP(K111,'Ref asgn teams'!$A$2:$B$99,2)</f>
        <v>Southeast Rovers</v>
      </c>
      <c r="F111" s="23" t="str">
        <f>VLOOKUP(L111,'Ref asgn teams'!$A$2:$B$99,2)</f>
        <v>Greenwich Gunners 40</v>
      </c>
      <c r="G111" s="71"/>
      <c r="H111" s="94">
        <f>IF('MASTER  10 Teams'!H111&lt;&gt;"",'MASTER  10 Teams'!H111,"")</f>
        <v>0.41666666666666702</v>
      </c>
      <c r="I111" s="24" t="str">
        <f>VLOOKUP(M111,Venues!$A$2:$E$139,5,FALSE)</f>
        <v>Spera Field, Waterford</v>
      </c>
      <c r="J111" s="73" t="str">
        <f>IF('MASTER  10 Teams'!J111&lt;&gt;"",'MASTER  10 Teams'!J111,"")</f>
        <v/>
      </c>
      <c r="K111" s="23" t="str">
        <f>IF('MASTER  10 Teams'!E111&lt;&gt;"",'MASTER  10 Teams'!E111,"")</f>
        <v>SOUTHEAST ROVERS</v>
      </c>
      <c r="L111" s="23" t="str">
        <f>IF('MASTER  10 Teams'!F111&lt;&gt;"",'MASTER  10 Teams'!F111,"")</f>
        <v>GREENWICH GUNNERS 40</v>
      </c>
      <c r="M111" s="5" t="str">
        <f>IF('MASTER  10 Teams'!I111&lt;&gt;"",'MASTER  10 Teams'!I111,"")</f>
        <v>Spera Park, Waterford</v>
      </c>
      <c r="N111" s="5"/>
    </row>
    <row r="112" spans="1:14" ht="12.75" customHeight="1" thickTop="1" thickBot="1" x14ac:dyDescent="0.4">
      <c r="A112" s="115"/>
      <c r="B112" s="115">
        <f>IF('MASTER  10 Teams'!B112&lt;&gt;"",'MASTER  10 Teams'!B112,"")</f>
        <v>3</v>
      </c>
      <c r="C112" s="95">
        <f>IF('MASTER  10 Teams'!C112&lt;&gt;"",'MASTER  10 Teams'!C112,"")</f>
        <v>42855</v>
      </c>
      <c r="D112" s="35" t="str">
        <f>IF('MASTER  10 Teams'!D112&lt;&gt;"",'MASTER  10 Teams'!D112,"")</f>
        <v>O40-2</v>
      </c>
      <c r="E112" s="23" t="str">
        <f>VLOOKUP(K112,'Ref asgn teams'!$A$2:$B$99,2)</f>
        <v>Newington Portuguese 40</v>
      </c>
      <c r="F112" s="23" t="str">
        <f>VLOOKUP(L112,'Ref asgn teams'!$A$2:$B$99,2)</f>
        <v>Stamford United</v>
      </c>
      <c r="G112" s="71"/>
      <c r="H112" s="94">
        <f>IF('MASTER  10 Teams'!H112&lt;&gt;"",'MASTER  10 Teams'!H112,"")</f>
        <v>0.41666666666666702</v>
      </c>
      <c r="I112" s="24" t="str">
        <f>VLOOKUP(M112,Venues!$A$2:$E$139,5,FALSE)</f>
        <v>Martin Kellogg, Newington</v>
      </c>
      <c r="J112" s="73" t="str">
        <f>IF('MASTER  10 Teams'!J112&lt;&gt;"",'MASTER  10 Teams'!J112,"")</f>
        <v/>
      </c>
      <c r="K112" s="23" t="str">
        <f>IF('MASTER  10 Teams'!E112&lt;&gt;"",'MASTER  10 Teams'!E112,"")</f>
        <v>NEWINGTON PORTUGUESE 40</v>
      </c>
      <c r="L112" s="23" t="str">
        <f>IF('MASTER  10 Teams'!F112&lt;&gt;"",'MASTER  10 Teams'!F112,"")</f>
        <v>STAMFORD UNITED</v>
      </c>
      <c r="M112" s="5" t="str">
        <f>IF('MASTER  10 Teams'!I112&lt;&gt;"",'MASTER  10 Teams'!I112,"")</f>
        <v>Martin Kellogg, Newington</v>
      </c>
      <c r="N112" s="5"/>
    </row>
    <row r="113" spans="1:14" ht="12.75" customHeight="1" thickTop="1" thickBot="1" x14ac:dyDescent="0.4">
      <c r="A113" s="115"/>
      <c r="B113" s="115" t="str">
        <f>IF('MASTER  10 Teams'!B113&lt;&gt;"",'MASTER  10 Teams'!B113,"")</f>
        <v xml:space="preserve"> </v>
      </c>
      <c r="C113" s="95" t="str">
        <f>IF('MASTER  10 Teams'!C113&lt;&gt;"",'MASTER  10 Teams'!C113,"")</f>
        <v/>
      </c>
      <c r="D113" s="26" t="str">
        <f>IF('MASTER  10 Teams'!D113&lt;&gt;"",'MASTER  10 Teams'!D113,"")</f>
        <v xml:space="preserve"> </v>
      </c>
      <c r="E113" s="23" t="e">
        <f>VLOOKUP(K113,'Ref asgn teams'!$A$2:$B$99,2)</f>
        <v>#N/A</v>
      </c>
      <c r="F113" s="23" t="e">
        <f>VLOOKUP(L113,'Ref asgn teams'!$A$2:$B$99,2)</f>
        <v>#N/A</v>
      </c>
      <c r="G113" s="71"/>
      <c r="H113" s="94" t="str">
        <f>IF('MASTER  10 Teams'!H113&lt;&gt;"",'MASTER  10 Teams'!H113,"")</f>
        <v/>
      </c>
      <c r="I113" s="24" t="e">
        <f>VLOOKUP(M113,Venues!$A$2:$E$139,5,FALSE)</f>
        <v>#N/A</v>
      </c>
      <c r="J113" s="73" t="str">
        <f>IF('MASTER  10 Teams'!J113&lt;&gt;"",'MASTER  10 Teams'!J113,"")</f>
        <v/>
      </c>
      <c r="K113" s="23" t="str">
        <f>IF('MASTER  10 Teams'!E113&lt;&gt;"",'MASTER  10 Teams'!E113,"")</f>
        <v/>
      </c>
      <c r="L113" s="23" t="str">
        <f>IF('MASTER  10 Teams'!F113&lt;&gt;"",'MASTER  10 Teams'!F113,"")</f>
        <v/>
      </c>
      <c r="M113" s="5" t="str">
        <f>IF('MASTER  10 Teams'!I113&lt;&gt;"",'MASTER  10 Teams'!I113,"")</f>
        <v/>
      </c>
      <c r="N113" s="2"/>
    </row>
    <row r="114" spans="1:14" ht="12.75" customHeight="1" thickTop="1" thickBot="1" x14ac:dyDescent="0.4">
      <c r="A114" s="115"/>
      <c r="B114" s="115">
        <f>IF('MASTER  10 Teams'!B114&lt;&gt;"",'MASTER  10 Teams'!B114,"")</f>
        <v>3</v>
      </c>
      <c r="C114" s="95">
        <f>IF('MASTER  10 Teams'!C114&lt;&gt;"",'MASTER  10 Teams'!C114,"")</f>
        <v>42855</v>
      </c>
      <c r="D114" s="36" t="str">
        <f>IF('MASTER  10 Teams'!D114&lt;&gt;"",'MASTER  10 Teams'!D114,"")</f>
        <v>O40-3</v>
      </c>
      <c r="E114" s="23" t="str">
        <f>VLOOKUP(K114,'Ref asgn teams'!$A$2:$B$99,2)</f>
        <v>Eli's FC</v>
      </c>
      <c r="F114" s="23" t="str">
        <f>VLOOKUP(L114,'Ref asgn teams'!$A$2:$B$99,2)</f>
        <v>North Haven FC 40</v>
      </c>
      <c r="G114" s="71"/>
      <c r="H114" s="94">
        <f>IF('MASTER  10 Teams'!H114&lt;&gt;"",'MASTER  10 Teams'!H114,"")</f>
        <v>0.41666666666666702</v>
      </c>
      <c r="I114" s="24" t="str">
        <f>VLOOKUP(M114,Venues!$A$2:$E$139,5,FALSE)</f>
        <v>Platt Tech High School, Milford</v>
      </c>
      <c r="J114" s="73" t="str">
        <f>IF('MASTER  10 Teams'!J114&lt;&gt;"",'MASTER  10 Teams'!J114,"")</f>
        <v/>
      </c>
      <c r="K114" s="23" t="str">
        <f>IF('MASTER  10 Teams'!E114&lt;&gt;"",'MASTER  10 Teams'!E114,"")</f>
        <v>ELI'S FC</v>
      </c>
      <c r="L114" s="23" t="str">
        <f>IF('MASTER  10 Teams'!F114&lt;&gt;"",'MASTER  10 Teams'!F114,"")</f>
        <v>NORTH HAVEN SC</v>
      </c>
      <c r="M114" s="5" t="str">
        <f>IF('MASTER  10 Teams'!I114&lt;&gt;"",'MASTER  10 Teams'!I114,"")</f>
        <v>Platt Tech HS, Milford</v>
      </c>
      <c r="N114" s="5"/>
    </row>
    <row r="115" spans="1:14" ht="12.75" customHeight="1" thickTop="1" thickBot="1" x14ac:dyDescent="0.4">
      <c r="A115" s="115"/>
      <c r="B115" s="115">
        <f>IF('MASTER  10 Teams'!B115&lt;&gt;"",'MASTER  10 Teams'!B115,"")</f>
        <v>3</v>
      </c>
      <c r="C115" s="95">
        <f>IF('MASTER  10 Teams'!C115&lt;&gt;"",'MASTER  10 Teams'!C115,"")</f>
        <v>42855</v>
      </c>
      <c r="D115" s="36" t="str">
        <f>IF('MASTER  10 Teams'!D115&lt;&gt;"",'MASTER  10 Teams'!D115,"")</f>
        <v>O40-3</v>
      </c>
      <c r="E115" s="23" t="str">
        <f>VLOOKUP(K115,'Ref asgn teams'!$A$2:$B$99,2)</f>
        <v>Newtown Salty Dogs</v>
      </c>
      <c r="F115" s="23" t="str">
        <f>VLOOKUP(L115,'Ref asgn teams'!$A$2:$B$99,2)</f>
        <v>Stamford City</v>
      </c>
      <c r="G115" s="71"/>
      <c r="H115" s="94">
        <f>IF('MASTER  10 Teams'!H115&lt;&gt;"",'MASTER  10 Teams'!H115,"")</f>
        <v>0.41666666666666702</v>
      </c>
      <c r="I115" s="24" t="str">
        <f>VLOOKUP(M115,Venues!$A$2:$E$139,5,FALSE)</f>
        <v>Coginchaug Regional HS - Turf Field, Durham</v>
      </c>
      <c r="J115" s="73" t="str">
        <f>IF('MASTER  10 Teams'!J115&lt;&gt;"",'MASTER  10 Teams'!J115,"")</f>
        <v/>
      </c>
      <c r="K115" s="23" t="str">
        <f>IF('MASTER  10 Teams'!E115&lt;&gt;"",'MASTER  10 Teams'!E115,"")</f>
        <v>NORTH BRANFORD 40</v>
      </c>
      <c r="L115" s="23" t="str">
        <f>IF('MASTER  10 Teams'!F115&lt;&gt;"",'MASTER  10 Teams'!F115,"")</f>
        <v>STAMFORD CITY</v>
      </c>
      <c r="M115" s="5" t="str">
        <f>IF('MASTER  10 Teams'!I115&lt;&gt;"",'MASTER  10 Teams'!I115,"")</f>
        <v>Coginchaug HS, Durham</v>
      </c>
      <c r="N115" s="5"/>
    </row>
    <row r="116" spans="1:14" ht="12.75" customHeight="1" thickTop="1" thickBot="1" x14ac:dyDescent="0.4">
      <c r="A116" s="115"/>
      <c r="B116" s="115">
        <f>IF('MASTER  10 Teams'!B116&lt;&gt;"",'MASTER  10 Teams'!B116,"")</f>
        <v>3</v>
      </c>
      <c r="C116" s="95">
        <f>IF('MASTER  10 Teams'!C116&lt;&gt;"",'MASTER  10 Teams'!C116,"")</f>
        <v>42855</v>
      </c>
      <c r="D116" s="36" t="str">
        <f>IF('MASTER  10 Teams'!D116&lt;&gt;"",'MASTER  10 Teams'!D116,"")</f>
        <v>O40-3</v>
      </c>
      <c r="E116" s="23" t="str">
        <f>VLOOKUP(K116,'Ref asgn teams'!$A$2:$B$99,2)</f>
        <v>HENRY  REID FC 40</v>
      </c>
      <c r="F116" s="23" t="str">
        <f>VLOOKUP(L116,'Ref asgn teams'!$A$2:$B$99,2)</f>
        <v>Cheshire United</v>
      </c>
      <c r="G116" s="71"/>
      <c r="H116" s="94">
        <f>IF('MASTER  10 Teams'!H116&lt;&gt;"",'MASTER  10 Teams'!H116,"")</f>
        <v>0.33333333333333331</v>
      </c>
      <c r="I116" s="24" t="str">
        <f>VLOOKUP(M116,Venues!$A$2:$E$139,5,FALSE)</f>
        <v>Ludlowe HS, Fairfield</v>
      </c>
      <c r="J116" s="73" t="str">
        <f>IF('MASTER  10 Teams'!J116&lt;&gt;"",'MASTER  10 Teams'!J116,"")</f>
        <v/>
      </c>
      <c r="K116" s="23" t="str">
        <f>IF('MASTER  10 Teams'!E116&lt;&gt;"",'MASTER  10 Teams'!E116,"")</f>
        <v>HENRY  REID FC 40</v>
      </c>
      <c r="L116" s="23" t="str">
        <f>IF('MASTER  10 Teams'!F116&lt;&gt;"",'MASTER  10 Teams'!F116,"")</f>
        <v xml:space="preserve">CHESHIRE UNITED </v>
      </c>
      <c r="M116" s="5" t="str">
        <f>IF('MASTER  10 Teams'!I116&lt;&gt;"",'MASTER  10 Teams'!I116,"")</f>
        <v>Ludlowe HS, Fairfield</v>
      </c>
      <c r="N116" s="5"/>
    </row>
    <row r="117" spans="1:14" ht="12.75" customHeight="1" thickTop="1" thickBot="1" x14ac:dyDescent="0.4">
      <c r="A117" s="115"/>
      <c r="B117" s="115">
        <f>IF('MASTER  10 Teams'!B117&lt;&gt;"",'MASTER  10 Teams'!B117,"")</f>
        <v>3</v>
      </c>
      <c r="C117" s="95">
        <f>IF('MASTER  10 Teams'!C117&lt;&gt;"",'MASTER  10 Teams'!C117,"")</f>
        <v>42855</v>
      </c>
      <c r="D117" s="36" t="str">
        <f>IF('MASTER  10 Teams'!D117&lt;&gt;"",'MASTER  10 Teams'!D117,"")</f>
        <v>O40-3</v>
      </c>
      <c r="E117" s="23" t="str">
        <f>VLOOKUP(K117,'Ref asgn teams'!$A$2:$B$99,2)</f>
        <v>Wallingford Morelia</v>
      </c>
      <c r="F117" s="23" t="str">
        <f>VLOOKUP(L117,'Ref asgn teams'!$A$2:$B$99,2)</f>
        <v>Hamden United</v>
      </c>
      <c r="G117" s="71"/>
      <c r="H117" s="94">
        <f>IF('MASTER  10 Teams'!H117&lt;&gt;"",'MASTER  10 Teams'!H117,"")</f>
        <v>0.41666666666666702</v>
      </c>
      <c r="I117" s="24" t="str">
        <f>VLOOKUP(M117,Venues!$A$2:$E$139,5,FALSE)</f>
        <v>Woodhouse, Wallingford</v>
      </c>
      <c r="J117" s="73" t="str">
        <f>IF('MASTER  10 Teams'!J117&lt;&gt;"",'MASTER  10 Teams'!J117,"")</f>
        <v/>
      </c>
      <c r="K117" s="23" t="str">
        <f>IF('MASTER  10 Teams'!E117&lt;&gt;"",'MASTER  10 Teams'!E117,"")</f>
        <v>WALLINGFORD MORELIA</v>
      </c>
      <c r="L117" s="23" t="str">
        <f>IF('MASTER  10 Teams'!F117&lt;&gt;"",'MASTER  10 Teams'!F117,"")</f>
        <v>HAMDEN UNITED</v>
      </c>
      <c r="M117" s="5" t="str">
        <f>IF('MASTER  10 Teams'!I117&lt;&gt;"",'MASTER  10 Teams'!I117,"")</f>
        <v>Woodhouse Field, Wallingford</v>
      </c>
      <c r="N117" s="5"/>
    </row>
    <row r="118" spans="1:14" ht="12.75" customHeight="1" thickTop="1" thickBot="1" x14ac:dyDescent="0.4">
      <c r="A118" s="115"/>
      <c r="B118" s="115">
        <f>IF('MASTER  10 Teams'!B118&lt;&gt;"",'MASTER  10 Teams'!B118,"")</f>
        <v>3</v>
      </c>
      <c r="C118" s="95">
        <f>IF('MASTER  10 Teams'!C118&lt;&gt;"",'MASTER  10 Teams'!C118,"")</f>
        <v>42855</v>
      </c>
      <c r="D118" s="36" t="str">
        <f>IF('MASTER  10 Teams'!D118&lt;&gt;"",'MASTER  10 Teams'!D118,"")</f>
        <v>O40-3</v>
      </c>
      <c r="E118" s="23" t="str">
        <f>VLOOKUP(K118,'Ref asgn teams'!$A$2:$B$99,2)</f>
        <v>PAN ZONES</v>
      </c>
      <c r="F118" s="23" t="str">
        <f>VLOOKUP(L118,'Ref asgn teams'!$A$2:$B$99,2)</f>
        <v>Wilton Wolves</v>
      </c>
      <c r="G118" s="71"/>
      <c r="H118" s="94">
        <f>IF('MASTER  10 Teams'!H118&lt;&gt;"",'MASTER  10 Teams'!H118,"")</f>
        <v>0.41666666666666702</v>
      </c>
      <c r="I118" s="24" t="str">
        <f>VLOOKUP(M118,Venues!$A$2:$E$139,5,FALSE)</f>
        <v>Stanley Quarter Park, New Britain</v>
      </c>
      <c r="J118" s="73" t="str">
        <f>IF('MASTER  10 Teams'!J118&lt;&gt;"",'MASTER  10 Teams'!J118,"")</f>
        <v/>
      </c>
      <c r="K118" s="23" t="str">
        <f>IF('MASTER  10 Teams'!E118&lt;&gt;"",'MASTER  10 Teams'!E118,"")</f>
        <v>PAN ZONES</v>
      </c>
      <c r="L118" s="23" t="str">
        <f>IF('MASTER  10 Teams'!F118&lt;&gt;"",'MASTER  10 Teams'!F118,"")</f>
        <v>WILTON WOLVES</v>
      </c>
      <c r="M118" s="5" t="str">
        <f>IF('MASTER  10 Teams'!I118&lt;&gt;"",'MASTER  10 Teams'!I118,"")</f>
        <v>Stanley Quarter Park, New Britain</v>
      </c>
      <c r="N118" s="5"/>
    </row>
    <row r="119" spans="1:14" ht="12.75" customHeight="1" thickTop="1" thickBot="1" x14ac:dyDescent="0.4">
      <c r="A119" s="115"/>
      <c r="B119" s="115" t="str">
        <f>IF('MASTER  10 Teams'!B119&lt;&gt;"",'MASTER  10 Teams'!B119,"")</f>
        <v xml:space="preserve"> </v>
      </c>
      <c r="C119" s="95" t="str">
        <f>IF('MASTER  10 Teams'!C119&lt;&gt;"",'MASTER  10 Teams'!C119,"")</f>
        <v/>
      </c>
      <c r="D119" s="26" t="str">
        <f>IF('MASTER  10 Teams'!D119&lt;&gt;"",'MASTER  10 Teams'!D119,"")</f>
        <v xml:space="preserve"> </v>
      </c>
      <c r="E119" s="23" t="e">
        <f>VLOOKUP(K119,'Ref asgn teams'!$A$2:$B$99,2)</f>
        <v>#N/A</v>
      </c>
      <c r="F119" s="23" t="e">
        <f>VLOOKUP(L119,'Ref asgn teams'!$A$2:$B$99,2)</f>
        <v>#N/A</v>
      </c>
      <c r="G119" s="71"/>
      <c r="H119" s="94" t="str">
        <f>IF('MASTER  10 Teams'!H119&lt;&gt;"",'MASTER  10 Teams'!H119,"")</f>
        <v/>
      </c>
      <c r="I119" s="24" t="e">
        <f>VLOOKUP(M119,Venues!$A$2:$E$139,5,FALSE)</f>
        <v>#N/A</v>
      </c>
      <c r="J119" s="73" t="str">
        <f>IF('MASTER  10 Teams'!J119&lt;&gt;"",'MASTER  10 Teams'!J119,"")</f>
        <v/>
      </c>
      <c r="K119" s="23" t="str">
        <f>IF('MASTER  10 Teams'!E119&lt;&gt;"",'MASTER  10 Teams'!E119,"")</f>
        <v/>
      </c>
      <c r="L119" s="23" t="str">
        <f>IF('MASTER  10 Teams'!F119&lt;&gt;"",'MASTER  10 Teams'!F119,"")</f>
        <v/>
      </c>
      <c r="M119" s="5" t="str">
        <f>IF('MASTER  10 Teams'!I119&lt;&gt;"",'MASTER  10 Teams'!I119,"")</f>
        <v/>
      </c>
      <c r="N119" s="2"/>
    </row>
    <row r="120" spans="1:14" ht="12.75" customHeight="1" thickTop="1" thickBot="1" x14ac:dyDescent="0.4">
      <c r="A120" s="115"/>
      <c r="B120" s="115">
        <f>IF('MASTER  10 Teams'!B120&lt;&gt;"",'MASTER  10 Teams'!B120,"")</f>
        <v>3</v>
      </c>
      <c r="C120" s="95">
        <f>IF('MASTER  10 Teams'!C120&lt;&gt;"",'MASTER  10 Teams'!C120,"")</f>
        <v>42855</v>
      </c>
      <c r="D120" s="27" t="str">
        <f>IF('MASTER  10 Teams'!D120&lt;&gt;"",'MASTER  10 Teams'!D120,"")</f>
        <v>O50-1</v>
      </c>
      <c r="E120" s="23" t="str">
        <f>VLOOKUP(K120,'Ref asgn teams'!$A$2:$B$99,2)</f>
        <v>Club Napoli 50</v>
      </c>
      <c r="F120" s="23" t="str">
        <f>VLOOKUP(L120,'Ref asgn teams'!$A$2:$B$99,2)</f>
        <v>Guilford Black Eagles</v>
      </c>
      <c r="G120" s="71"/>
      <c r="H120" s="94">
        <f>IF('MASTER  10 Teams'!H120&lt;&gt;"",'MASTER  10 Teams'!H120,"")</f>
        <v>0.41666666666666702</v>
      </c>
      <c r="I120" s="24" t="str">
        <f>VLOOKUP(M120,Venues!$A$2:$E$139,5,FALSE)</f>
        <v>North Farms Park, North Branford</v>
      </c>
      <c r="J120" s="73" t="str">
        <f>IF('MASTER  10 Teams'!J120&lt;&gt;"",'MASTER  10 Teams'!J120,"")</f>
        <v/>
      </c>
      <c r="K120" s="23" t="str">
        <f>IF('MASTER  10 Teams'!E120&lt;&gt;"",'MASTER  10 Teams'!E120,"")</f>
        <v>CLUB NAPOLI 50</v>
      </c>
      <c r="L120" s="23" t="str">
        <f>IF('MASTER  10 Teams'!F120&lt;&gt;"",'MASTER  10 Teams'!F120,"")</f>
        <v>GUILFORD BLACK EAGLES</v>
      </c>
      <c r="M120" s="5" t="str">
        <f>IF('MASTER  10 Teams'!I120&lt;&gt;"",'MASTER  10 Teams'!I120,"")</f>
        <v>North Farms Park, North Branford</v>
      </c>
      <c r="N120" s="5"/>
    </row>
    <row r="121" spans="1:14" ht="12.75" customHeight="1" thickTop="1" thickBot="1" x14ac:dyDescent="0.4">
      <c r="A121" s="115"/>
      <c r="B121" s="115">
        <f>IF('MASTER  10 Teams'!B121&lt;&gt;"",'MASTER  10 Teams'!B121,"")</f>
        <v>3</v>
      </c>
      <c r="C121" s="95">
        <f>IF('MASTER  10 Teams'!C121&lt;&gt;"",'MASTER  10 Teams'!C121,"")</f>
        <v>42855</v>
      </c>
      <c r="D121" s="27" t="str">
        <f>IF('MASTER  10 Teams'!D121&lt;&gt;"",'MASTER  10 Teams'!D121,"")</f>
        <v>O50-1</v>
      </c>
      <c r="E121" s="23" t="str">
        <f>VLOOKUP(K121,'Ref asgn teams'!$A$2:$B$99,2)</f>
        <v>Greenwich Gunners 50</v>
      </c>
      <c r="F121" s="23" t="str">
        <f>VLOOKUP(L121,'Ref asgn teams'!$A$2:$B$99,2)</f>
        <v>New Britain Falcons FC</v>
      </c>
      <c r="G121" s="71"/>
      <c r="H121" s="94">
        <f>IF('MASTER  10 Teams'!H121&lt;&gt;"",'MASTER  10 Teams'!H121,"")</f>
        <v>0.41666666666666702</v>
      </c>
      <c r="I121" s="24" t="str">
        <f>VLOOKUP(M121,Venues!$A$2:$E$139,5,FALSE)</f>
        <v>Greenwich High School, Greenwich</v>
      </c>
      <c r="J121" s="73" t="str">
        <f>IF('MASTER  10 Teams'!J121&lt;&gt;"",'MASTER  10 Teams'!J121,"")</f>
        <v/>
      </c>
      <c r="K121" s="23" t="str">
        <f>IF('MASTER  10 Teams'!E121&lt;&gt;"",'MASTER  10 Teams'!E121,"")</f>
        <v>GREENWICH GUNNERS 50</v>
      </c>
      <c r="L121" s="23" t="str">
        <f>IF('MASTER  10 Teams'!F121&lt;&gt;"",'MASTER  10 Teams'!F121,"")</f>
        <v>NEW BRITAIN FALCONS FC</v>
      </c>
      <c r="M121" s="5" t="str">
        <f>IF('MASTER  10 Teams'!I121&lt;&gt;"",'MASTER  10 Teams'!I121,"")</f>
        <v>tbd</v>
      </c>
      <c r="N121" s="5"/>
    </row>
    <row r="122" spans="1:14" ht="12.75" customHeight="1" thickTop="1" thickBot="1" x14ac:dyDescent="0.4">
      <c r="A122" s="115"/>
      <c r="B122" s="115">
        <f>IF('MASTER  10 Teams'!B122&lt;&gt;"",'MASTER  10 Teams'!B122,"")</f>
        <v>3</v>
      </c>
      <c r="C122" s="95">
        <f>IF('MASTER  10 Teams'!C122&lt;&gt;"",'MASTER  10 Teams'!C122,"")</f>
        <v>42855</v>
      </c>
      <c r="D122" s="27" t="str">
        <f>IF('MASTER  10 Teams'!D122&lt;&gt;"",'MASTER  10 Teams'!D122,"")</f>
        <v>O50-1</v>
      </c>
      <c r="E122" s="23" t="str">
        <f>VLOOKUP(K122,'Ref asgn teams'!$A$2:$B$99,2)</f>
        <v>Cheshire Azzurri 50</v>
      </c>
      <c r="F122" s="23" t="str">
        <f>VLOOKUP(L122,'Ref asgn teams'!$A$2:$B$99,2)</f>
        <v>Glastonbury Celtic</v>
      </c>
      <c r="G122" s="71"/>
      <c r="H122" s="94">
        <f>IF('MASTER  10 Teams'!H122&lt;&gt;"",'MASTER  10 Teams'!H122,"")</f>
        <v>0.33333333333333331</v>
      </c>
      <c r="I122" s="24" t="str">
        <f>VLOOKUP(M122,Venues!$A$2:$E$139,5,FALSE)</f>
        <v>Quinnipiac Park, Cheshire</v>
      </c>
      <c r="J122" s="73" t="str">
        <f>IF('MASTER  10 Teams'!J122&lt;&gt;"",'MASTER  10 Teams'!J122,"")</f>
        <v/>
      </c>
      <c r="K122" s="23" t="str">
        <f>IF('MASTER  10 Teams'!E122&lt;&gt;"",'MASTER  10 Teams'!E122,"")</f>
        <v>CHESHIRE AZZURRI 50</v>
      </c>
      <c r="L122" s="23" t="str">
        <f>IF('MASTER  10 Teams'!F122&lt;&gt;"",'MASTER  10 Teams'!F122,"")</f>
        <v xml:space="preserve">GLASTONBURY CELTIC </v>
      </c>
      <c r="M122" s="5" t="str">
        <f>IF('MASTER  10 Teams'!I122&lt;&gt;"",'MASTER  10 Teams'!I122,"")</f>
        <v>Quinnipiac Park, Cheshire</v>
      </c>
      <c r="N122" s="5"/>
    </row>
    <row r="123" spans="1:14" ht="12.75" customHeight="1" thickTop="1" thickBot="1" x14ac:dyDescent="0.4">
      <c r="A123" s="115"/>
      <c r="B123" s="115">
        <f>IF('MASTER  10 Teams'!B123&lt;&gt;"",'MASTER  10 Teams'!B123,"")</f>
        <v>3</v>
      </c>
      <c r="C123" s="95">
        <f>IF('MASTER  10 Teams'!C123&lt;&gt;"",'MASTER  10 Teams'!C123,"")</f>
        <v>42855</v>
      </c>
      <c r="D123" s="27" t="str">
        <f>IF('MASTER  10 Teams'!D123&lt;&gt;"",'MASTER  10 Teams'!D123,"")</f>
        <v>O50-1</v>
      </c>
      <c r="E123" s="23" t="str">
        <f>VLOOKUP(K123,'Ref asgn teams'!$A$2:$B$99,2)</f>
        <v>Polonia Falcon Stars FC</v>
      </c>
      <c r="F123" s="23" t="str">
        <f>VLOOKUP(L123,'Ref asgn teams'!$A$2:$B$99,2)</f>
        <v>Darien Blue Waves</v>
      </c>
      <c r="G123" s="71"/>
      <c r="H123" s="94">
        <f>IF('MASTER  10 Teams'!H123&lt;&gt;"",'MASTER  10 Teams'!H123,"")</f>
        <v>0.41666666666666702</v>
      </c>
      <c r="I123" s="24" t="str">
        <f>VLOOKUP(M123,Venues!$A$2:$E$139,5,FALSE)</f>
        <v>Falcon Field (New Britain), New Britain</v>
      </c>
      <c r="J123" s="73" t="str">
        <f>IF('MASTER  10 Teams'!J123&lt;&gt;"",'MASTER  10 Teams'!J123,"")</f>
        <v/>
      </c>
      <c r="K123" s="23" t="str">
        <f>IF('MASTER  10 Teams'!E123&lt;&gt;"",'MASTER  10 Teams'!E123,"")</f>
        <v>POLONIA FALCON STARS FC</v>
      </c>
      <c r="L123" s="23" t="str">
        <f>IF('MASTER  10 Teams'!F123&lt;&gt;"",'MASTER  10 Teams'!F123,"")</f>
        <v>DARIEN BLUE WAVE</v>
      </c>
      <c r="M123" s="5" t="str">
        <f>IF('MASTER  10 Teams'!I123&lt;&gt;"",'MASTER  10 Teams'!I123,"")</f>
        <v>Falcon Field, New Britain</v>
      </c>
      <c r="N123" s="5"/>
    </row>
    <row r="124" spans="1:14" ht="12.75" customHeight="1" thickTop="1" thickBot="1" x14ac:dyDescent="0.4">
      <c r="A124" s="115"/>
      <c r="B124" s="115">
        <f>IF('MASTER  10 Teams'!B124&lt;&gt;"",'MASTER  10 Teams'!B124,"")</f>
        <v>3</v>
      </c>
      <c r="C124" s="95">
        <f>IF('MASTER  10 Teams'!C124&lt;&gt;"",'MASTER  10 Teams'!C124,"")</f>
        <v>42855</v>
      </c>
      <c r="D124" s="27" t="str">
        <f>IF('MASTER  10 Teams'!D124&lt;&gt;"",'MASTER  10 Teams'!D124,"")</f>
        <v>O50-1</v>
      </c>
      <c r="E124" s="23" t="str">
        <f>VLOOKUP(K124,'Ref asgn teams'!$A$2:$B$99,2)</f>
        <v>Hartford Cavaliers Masters</v>
      </c>
      <c r="F124" s="23" t="str">
        <f>VLOOKUP(L124,'Ref asgn teams'!$A$2:$B$99,2)</f>
        <v>Vasco Da Gama 50 CC</v>
      </c>
      <c r="G124" s="71"/>
      <c r="H124" s="94">
        <f>IF('MASTER  10 Teams'!H124&lt;&gt;"",'MASTER  10 Teams'!H124,"")</f>
        <v>0.41666666666666702</v>
      </c>
      <c r="I124" s="24" t="str">
        <f>VLOOKUP(M124,Venues!$A$2:$E$139,5,FALSE)</f>
        <v>Cronin Field, Hartford</v>
      </c>
      <c r="J124" s="73" t="str">
        <f>IF('MASTER  10 Teams'!J124&lt;&gt;"",'MASTER  10 Teams'!J124,"")</f>
        <v/>
      </c>
      <c r="K124" s="23" t="str">
        <f>IF('MASTER  10 Teams'!E124&lt;&gt;"",'MASTER  10 Teams'!E124,"")</f>
        <v>HARTFORD CAVALIERS</v>
      </c>
      <c r="L124" s="23" t="str">
        <f>IF('MASTER  10 Teams'!F124&lt;&gt;"",'MASTER  10 Teams'!F124,"")</f>
        <v>VASCO DA GAMA 50</v>
      </c>
      <c r="M124" s="5" t="str">
        <f>IF('MASTER  10 Teams'!I124&lt;&gt;"",'MASTER  10 Teams'!I124,"")</f>
        <v>Cronin Field, Hartford</v>
      </c>
      <c r="N124" s="5"/>
    </row>
    <row r="125" spans="1:14" ht="12.75" customHeight="1" thickTop="1" thickBot="1" x14ac:dyDescent="0.4">
      <c r="A125" s="115"/>
      <c r="B125" s="115" t="str">
        <f>IF('MASTER  10 Teams'!B125&lt;&gt;"",'MASTER  10 Teams'!B125,"")</f>
        <v xml:space="preserve"> </v>
      </c>
      <c r="C125" s="95" t="str">
        <f>IF('MASTER  10 Teams'!C125&lt;&gt;"",'MASTER  10 Teams'!C125,"")</f>
        <v/>
      </c>
      <c r="D125" s="28" t="str">
        <f>IF('MASTER  10 Teams'!D125&lt;&gt;"",'MASTER  10 Teams'!D125,"")</f>
        <v xml:space="preserve"> </v>
      </c>
      <c r="E125" s="23" t="e">
        <f>VLOOKUP(K125,'Ref asgn teams'!$A$2:$B$99,2)</f>
        <v>#N/A</v>
      </c>
      <c r="F125" s="23" t="e">
        <f>VLOOKUP(L125,'Ref asgn teams'!$A$2:$B$99,2)</f>
        <v>#N/A</v>
      </c>
      <c r="G125" s="71"/>
      <c r="H125" s="94" t="str">
        <f>IF('MASTER  10 Teams'!H125&lt;&gt;"",'MASTER  10 Teams'!H125,"")</f>
        <v/>
      </c>
      <c r="I125" s="24" t="e">
        <f>VLOOKUP(M125,Venues!$A$2:$E$139,5,FALSE)</f>
        <v>#N/A</v>
      </c>
      <c r="J125" s="73" t="str">
        <f>IF('MASTER  10 Teams'!J125&lt;&gt;"",'MASTER  10 Teams'!J125,"")</f>
        <v/>
      </c>
      <c r="K125" s="23" t="str">
        <f>IF('MASTER  10 Teams'!E125&lt;&gt;"",'MASTER  10 Teams'!E125,"")</f>
        <v/>
      </c>
      <c r="L125" s="23" t="str">
        <f>IF('MASTER  10 Teams'!F125&lt;&gt;"",'MASTER  10 Teams'!F125,"")</f>
        <v/>
      </c>
      <c r="M125" s="5" t="str">
        <f>IF('MASTER  10 Teams'!I125&lt;&gt;"",'MASTER  10 Teams'!I125,"")</f>
        <v/>
      </c>
      <c r="N125" s="2"/>
    </row>
    <row r="126" spans="1:14" ht="12.75" customHeight="1" thickTop="1" thickBot="1" x14ac:dyDescent="0.4">
      <c r="A126" s="115"/>
      <c r="B126" s="115">
        <f>IF('MASTER  10 Teams'!B126&lt;&gt;"",'MASTER  10 Teams'!B126,"")</f>
        <v>3</v>
      </c>
      <c r="C126" s="95">
        <f>IF('MASTER  10 Teams'!C126&lt;&gt;"",'MASTER  10 Teams'!C126,"")</f>
        <v>42855</v>
      </c>
      <c r="D126" s="37" t="str">
        <f>IF('MASTER  10 Teams'!D126&lt;&gt;"",'MASTER  10 Teams'!D126,"")</f>
        <v>O50-2</v>
      </c>
      <c r="E126" s="23" t="str">
        <f>VLOOKUP(K126,'Ref asgn teams'!$A$2:$B$99,2)</f>
        <v>Farmington White Owls</v>
      </c>
      <c r="F126" s="23" t="str">
        <f>VLOOKUP(L126,'Ref asgn teams'!$A$2:$B$99,2)</f>
        <v>Naugatuck River Rats</v>
      </c>
      <c r="G126" s="71"/>
      <c r="H126" s="94">
        <f>IF('MASTER  10 Teams'!H126&lt;&gt;"",'MASTER  10 Teams'!H126,"")</f>
        <v>0.41666666666666702</v>
      </c>
      <c r="I126" s="24" t="str">
        <f>VLOOKUP(M126,Venues!$A$2:$E$139,5,FALSE)</f>
        <v>Winding Trails, Farmington</v>
      </c>
      <c r="J126" s="73" t="str">
        <f>IF('MASTER  10 Teams'!J126&lt;&gt;"",'MASTER  10 Teams'!J126,"")</f>
        <v/>
      </c>
      <c r="K126" s="23" t="str">
        <f>IF('MASTER  10 Teams'!E126&lt;&gt;"",'MASTER  10 Teams'!E126,"")</f>
        <v>FARMINGTON WHITE OWLS</v>
      </c>
      <c r="L126" s="23" t="str">
        <f>IF('MASTER  10 Teams'!F126&lt;&gt;"",'MASTER  10 Teams'!F126,"")</f>
        <v>NAUGATUCK RIVER RATS</v>
      </c>
      <c r="M126" s="5" t="str">
        <f>IF('MASTER  10 Teams'!I126&lt;&gt;"",'MASTER  10 Teams'!I126,"")</f>
        <v>Winding Trails, Farmington</v>
      </c>
      <c r="N126" s="5"/>
    </row>
    <row r="127" spans="1:14" ht="12.75" customHeight="1" thickTop="1" thickBot="1" x14ac:dyDescent="0.4">
      <c r="A127" s="115"/>
      <c r="B127" s="115">
        <f>IF('MASTER  10 Teams'!B127&lt;&gt;"",'MASTER  10 Teams'!B127,"")</f>
        <v>3</v>
      </c>
      <c r="C127" s="95">
        <f>IF('MASTER  10 Teams'!C127&lt;&gt;"",'MASTER  10 Teams'!C127,"")</f>
        <v>42855</v>
      </c>
      <c r="D127" s="37" t="str">
        <f>IF('MASTER  10 Teams'!D127&lt;&gt;"",'MASTER  10 Teams'!D127,"")</f>
        <v>O50-2</v>
      </c>
      <c r="E127" s="23" t="str">
        <f>VLOOKUP(K127,'Ref asgn teams'!$A$2:$B$99,2)</f>
        <v>Moodus SC</v>
      </c>
      <c r="F127" s="23" t="str">
        <f>VLOOKUP(L127,'Ref asgn teams'!$A$2:$B$99,2)</f>
        <v>Southbury Boomers</v>
      </c>
      <c r="G127" s="71"/>
      <c r="H127" s="94">
        <f>IF('MASTER  10 Teams'!H127&lt;&gt;"",'MASTER  10 Teams'!H127,"")</f>
        <v>0.41666666666666702</v>
      </c>
      <c r="I127" s="24" t="str">
        <f>VLOOKUP(M127,Venues!$A$2:$E$139,5,FALSE)</f>
        <v>Nathan Hale-Ray High School, Moodus</v>
      </c>
      <c r="J127" s="73" t="str">
        <f>IF('MASTER  10 Teams'!J127&lt;&gt;"",'MASTER  10 Teams'!J127,"")</f>
        <v/>
      </c>
      <c r="K127" s="23" t="str">
        <f>IF('MASTER  10 Teams'!E127&lt;&gt;"",'MASTER  10 Teams'!E127,"")</f>
        <v>MOODUS SC</v>
      </c>
      <c r="L127" s="23" t="str">
        <f>IF('MASTER  10 Teams'!F127&lt;&gt;"",'MASTER  10 Teams'!F127,"")</f>
        <v>SOUTHBURY BOOMERS</v>
      </c>
      <c r="M127" s="5" t="str">
        <f>IF('MASTER  10 Teams'!I127&lt;&gt;"",'MASTER  10 Teams'!I127,"")</f>
        <v>Nathan Hale-Ray HS, Moodus</v>
      </c>
      <c r="N127" s="5"/>
    </row>
    <row r="128" spans="1:14" ht="12.75" customHeight="1" thickTop="1" thickBot="1" x14ac:dyDescent="0.4">
      <c r="A128" s="115"/>
      <c r="B128" s="115">
        <f>IF('MASTER  10 Teams'!B128&lt;&gt;"",'MASTER  10 Teams'!B128,"")</f>
        <v>3</v>
      </c>
      <c r="C128" s="95">
        <f>IF('MASTER  10 Teams'!C128&lt;&gt;"",'MASTER  10 Teams'!C128,"")</f>
        <v>42855</v>
      </c>
      <c r="D128" s="37" t="str">
        <f>IF('MASTER  10 Teams'!D128&lt;&gt;"",'MASTER  10 Teams'!D128,"")</f>
        <v>O50-2</v>
      </c>
      <c r="E128" s="23" t="str">
        <f>VLOOKUP(K128,'Ref asgn teams'!$A$2:$B$99,2)</f>
        <v>GREENWICH PUMAS LEGENDS</v>
      </c>
      <c r="F128" s="23" t="str">
        <f>VLOOKUP(L128,'Ref asgn teams'!$A$2:$B$99,2)</f>
        <v>East Haven SC</v>
      </c>
      <c r="G128" s="71"/>
      <c r="H128" s="94">
        <f>IF('MASTER  10 Teams'!H128&lt;&gt;"",'MASTER  10 Teams'!H128,"")</f>
        <v>0.33333333333333331</v>
      </c>
      <c r="I128" s="24" t="str">
        <f>VLOOKUP(M128,Venues!$A$2:$E$139,5,FALSE)</f>
        <v>Greenwich High School, Greenwich</v>
      </c>
      <c r="J128" s="73" t="str">
        <f>IF('MASTER  10 Teams'!J128&lt;&gt;"",'MASTER  10 Teams'!J128,"")</f>
        <v/>
      </c>
      <c r="K128" s="23" t="str">
        <f>IF('MASTER  10 Teams'!E128&lt;&gt;"",'MASTER  10 Teams'!E128,"")</f>
        <v>GREENWICH PUMAS LEGENDS</v>
      </c>
      <c r="L128" s="23" t="str">
        <f>IF('MASTER  10 Teams'!F128&lt;&gt;"",'MASTER  10 Teams'!F128,"")</f>
        <v>EAST HAVEN SC</v>
      </c>
      <c r="M128" s="5" t="str">
        <f>IF('MASTER  10 Teams'!I128&lt;&gt;"",'MASTER  10 Teams'!I128,"")</f>
        <v>tbd</v>
      </c>
      <c r="N128" s="5"/>
    </row>
    <row r="129" spans="1:14" ht="12.75" customHeight="1" thickTop="1" thickBot="1" x14ac:dyDescent="0.4">
      <c r="A129" s="115"/>
      <c r="B129" s="115">
        <f>IF('MASTER  10 Teams'!B129&lt;&gt;"",'MASTER  10 Teams'!B129,"")</f>
        <v>3</v>
      </c>
      <c r="C129" s="95">
        <f>IF('MASTER  10 Teams'!C129&lt;&gt;"",'MASTER  10 Teams'!C129,"")</f>
        <v>42855</v>
      </c>
      <c r="D129" s="37" t="str">
        <f>IF('MASTER  10 Teams'!D129&lt;&gt;"",'MASTER  10 Teams'!D129,"")</f>
        <v>O50-2</v>
      </c>
      <c r="E129" s="23" t="str">
        <f>VLOOKUP(K129,'Ref asgn teams'!$A$2:$B$99,2)</f>
        <v>Waterbury Pontes</v>
      </c>
      <c r="F129" s="23" t="str">
        <f>VLOOKUP(L129,'Ref asgn teams'!$A$2:$B$99,2)</f>
        <v>Greenwich Arsenal 50</v>
      </c>
      <c r="G129" s="71"/>
      <c r="H129" s="94">
        <f>IF('MASTER  10 Teams'!H129&lt;&gt;"",'MASTER  10 Teams'!H129,"")</f>
        <v>0.41666666666666702</v>
      </c>
      <c r="I129" s="24" t="str">
        <f>VLOOKUP(M129,Venues!$A$2:$E$139,5,FALSE)</f>
        <v>Pontelandolfo Club, Waterbury</v>
      </c>
      <c r="J129" s="73" t="str">
        <f>IF('MASTER  10 Teams'!J129&lt;&gt;"",'MASTER  10 Teams'!J129,"")</f>
        <v/>
      </c>
      <c r="K129" s="23" t="str">
        <f>IF('MASTER  10 Teams'!E129&lt;&gt;"",'MASTER  10 Teams'!E129,"")</f>
        <v>WATERBURY PONTES</v>
      </c>
      <c r="L129" s="23" t="str">
        <f>IF('MASTER  10 Teams'!F129&lt;&gt;"",'MASTER  10 Teams'!F129,"")</f>
        <v>GREENWICH ARSENAL 50</v>
      </c>
      <c r="M129" s="5" t="str">
        <f>IF('MASTER  10 Teams'!I129&lt;&gt;"",'MASTER  10 Teams'!I129,"")</f>
        <v>Pontelandolfo Club, Waterbury</v>
      </c>
      <c r="N129" s="5"/>
    </row>
    <row r="130" spans="1:14" ht="12.75" customHeight="1" thickTop="1" thickBot="1" x14ac:dyDescent="0.4">
      <c r="A130" s="115"/>
      <c r="B130" s="115">
        <f>IF('MASTER  10 Teams'!B130&lt;&gt;"",'MASTER  10 Teams'!B130,"")</f>
        <v>3</v>
      </c>
      <c r="C130" s="95">
        <f>IF('MASTER  10 Teams'!C130&lt;&gt;"",'MASTER  10 Teams'!C130,"")</f>
        <v>42855</v>
      </c>
      <c r="D130" s="37" t="str">
        <f>IF('MASTER  10 Teams'!D130&lt;&gt;"",'MASTER  10 Teams'!D130,"")</f>
        <v>O50-2</v>
      </c>
      <c r="E130" s="23" t="str">
        <f>VLOOKUP(K130,'Ref asgn teams'!$A$2:$B$99,2)</f>
        <v>North Branford Legends</v>
      </c>
      <c r="F130" s="23" t="str">
        <f>VLOOKUP(L130,'Ref asgn teams'!$A$2:$B$99,2)</f>
        <v>West Haven Grays</v>
      </c>
      <c r="G130" s="71"/>
      <c r="H130" s="94">
        <f>IF('MASTER  10 Teams'!H130&lt;&gt;"",'MASTER  10 Teams'!H130,"")</f>
        <v>0.33333333333333331</v>
      </c>
      <c r="I130" s="24" t="str">
        <f>VLOOKUP(M130,Venues!$A$2:$E$139,5,FALSE)</f>
        <v>Northford Park, Northford</v>
      </c>
      <c r="J130" s="73" t="str">
        <f>IF('MASTER  10 Teams'!J130&lt;&gt;"",'MASTER  10 Teams'!J130,"")</f>
        <v/>
      </c>
      <c r="K130" s="23" t="str">
        <f>IF('MASTER  10 Teams'!E130&lt;&gt;"",'MASTER  10 Teams'!E130,"")</f>
        <v>NORTH BRANFORD LEGENDS</v>
      </c>
      <c r="L130" s="23" t="str">
        <f>IF('MASTER  10 Teams'!F130&lt;&gt;"",'MASTER  10 Teams'!F130,"")</f>
        <v>WEST HAVEN GRAYS</v>
      </c>
      <c r="M130" s="5" t="str">
        <f>IF('MASTER  10 Teams'!I130&lt;&gt;"",'MASTER  10 Teams'!I130,"")</f>
        <v>Northford Park, North Branford</v>
      </c>
      <c r="N130" s="5"/>
    </row>
    <row r="131" spans="1:14" ht="12.75" customHeight="1" thickTop="1" thickBot="1" x14ac:dyDescent="0.4">
      <c r="A131" s="115"/>
      <c r="B131" s="115" t="str">
        <f>IF('MASTER  10 Teams'!B131&lt;&gt;"",'MASTER  10 Teams'!B131,"")</f>
        <v xml:space="preserve"> </v>
      </c>
      <c r="C131" s="95" t="str">
        <f>IF('MASTER  10 Teams'!C131&lt;&gt;"",'MASTER  10 Teams'!C131,"")</f>
        <v/>
      </c>
      <c r="D131" s="26" t="str">
        <f>IF('MASTER  10 Teams'!D131&lt;&gt;"",'MASTER  10 Teams'!D131,"")</f>
        <v xml:space="preserve"> </v>
      </c>
      <c r="E131" s="23" t="e">
        <f>VLOOKUP(K131,'Ref asgn teams'!$A$2:$B$99,2)</f>
        <v>#N/A</v>
      </c>
      <c r="F131" s="23" t="e">
        <f>VLOOKUP(L131,'Ref asgn teams'!$A$2:$B$99,2)</f>
        <v>#N/A</v>
      </c>
      <c r="G131" s="71"/>
      <c r="H131" s="94" t="str">
        <f>IF('MASTER  10 Teams'!H131&lt;&gt;"",'MASTER  10 Teams'!H131,"")</f>
        <v/>
      </c>
      <c r="I131" s="24" t="e">
        <f>VLOOKUP(M131,Venues!$A$2:$E$139,5,FALSE)</f>
        <v>#N/A</v>
      </c>
      <c r="J131" s="73" t="str">
        <f>IF('MASTER  10 Teams'!J131&lt;&gt;"",'MASTER  10 Teams'!J131,"")</f>
        <v/>
      </c>
      <c r="K131" s="23" t="str">
        <f>IF('MASTER  10 Teams'!E131&lt;&gt;"",'MASTER  10 Teams'!E131,"")</f>
        <v xml:space="preserve"> </v>
      </c>
      <c r="L131" s="23" t="str">
        <f>IF('MASTER  10 Teams'!F131&lt;&gt;"",'MASTER  10 Teams'!F131,"")</f>
        <v xml:space="preserve"> </v>
      </c>
      <c r="M131" s="5" t="str">
        <f>IF('MASTER  10 Teams'!I131&lt;&gt;"",'MASTER  10 Teams'!I131,"")</f>
        <v xml:space="preserve"> </v>
      </c>
      <c r="N131" s="5"/>
    </row>
    <row r="132" spans="1:14" ht="12.75" customHeight="1" thickTop="1" thickBot="1" x14ac:dyDescent="0.4">
      <c r="A132" s="115"/>
      <c r="B132" s="115">
        <f>IF('MASTER  10 Teams'!B132&lt;&gt;"",'MASTER  10 Teams'!B132,"")</f>
        <v>4</v>
      </c>
      <c r="C132" s="95">
        <f>IF('MASTER  10 Teams'!C132&lt;&gt;"",'MASTER  10 Teams'!C132,"")</f>
        <v>42862</v>
      </c>
      <c r="D132" s="32" t="str">
        <f>IF('MASTER  10 Teams'!D132&lt;&gt;"",'MASTER  10 Teams'!D132,"")</f>
        <v>O30-1</v>
      </c>
      <c r="E132" s="23" t="str">
        <f>VLOOKUP(K132,'Ref asgn teams'!$A$2:$B$99,2)</f>
        <v>VASCO DA GAMA 30</v>
      </c>
      <c r="F132" s="23" t="str">
        <f>VLOOKUP(L132,'Ref asgn teams'!$A$2:$B$99,2)</f>
        <v>Milford Tuesday</v>
      </c>
      <c r="G132" s="71"/>
      <c r="H132" s="94">
        <f>IF('MASTER  10 Teams'!H132&lt;&gt;"",'MASTER  10 Teams'!H132,"")</f>
        <v>0.33333333333333331</v>
      </c>
      <c r="I132" s="24" t="str">
        <f>VLOOKUP(M132,Venues!$A$2:$E$139,5,FALSE)</f>
        <v>Veterans Memorial Park (BPT), Bridgeport</v>
      </c>
      <c r="J132" s="73" t="str">
        <f>IF('MASTER  10 Teams'!J132&lt;&gt;"",'MASTER  10 Teams'!J132,"")</f>
        <v/>
      </c>
      <c r="K132" s="23" t="str">
        <f>IF('MASTER  10 Teams'!E132&lt;&gt;"",'MASTER  10 Teams'!E132,"")</f>
        <v>VASCO DA GAMA 30</v>
      </c>
      <c r="L132" s="23" t="str">
        <f>IF('MASTER  10 Teams'!F132&lt;&gt;"",'MASTER  10 Teams'!F132,"")</f>
        <v>MILFORD TUESDAY</v>
      </c>
      <c r="M132" s="5" t="str">
        <f>IF('MASTER  10 Teams'!I132&lt;&gt;"",'MASTER  10 Teams'!I132,"")</f>
        <v>Veterans Memorial Park, Bridgeport</v>
      </c>
      <c r="N132" s="5"/>
    </row>
    <row r="133" spans="1:14" ht="12.75" customHeight="1" thickTop="1" thickBot="1" x14ac:dyDescent="0.4">
      <c r="A133" s="115"/>
      <c r="B133" s="115">
        <f>IF('MASTER  10 Teams'!B133&lt;&gt;"",'MASTER  10 Teams'!B133,"")</f>
        <v>4</v>
      </c>
      <c r="C133" s="95">
        <f>IF('MASTER  10 Teams'!C133&lt;&gt;"",'MASTER  10 Teams'!C133,"")</f>
        <v>42862</v>
      </c>
      <c r="D133" s="32" t="str">
        <f>IF('MASTER  10 Teams'!D133&lt;&gt;"",'MASTER  10 Teams'!D133,"")</f>
        <v>O30-1</v>
      </c>
      <c r="E133" s="23" t="str">
        <f>VLOOKUP(K133,'Ref asgn teams'!$A$2:$B$99,2)</f>
        <v>ECUACHAMOS FC</v>
      </c>
      <c r="F133" s="23" t="str">
        <f>VLOOKUP(L133,'Ref asgn teams'!$A$2:$B$99,2)</f>
        <v>Cinton FC</v>
      </c>
      <c r="G133" s="71"/>
      <c r="H133" s="94">
        <f>IF('MASTER  10 Teams'!H133&lt;&gt;"",'MASTER  10 Teams'!H133,"")</f>
        <v>0.41666666666666702</v>
      </c>
      <c r="I133" s="24" t="str">
        <f>VLOOKUP(M133,Venues!$A$2:$E$139,5,FALSE)</f>
        <v>Witek Park, Derby</v>
      </c>
      <c r="J133" s="73" t="str">
        <f>IF('MASTER  10 Teams'!J133&lt;&gt;"",'MASTER  10 Teams'!J133,"")</f>
        <v/>
      </c>
      <c r="K133" s="23" t="str">
        <f>IF('MASTER  10 Teams'!E133&lt;&gt;"",'MASTER  10 Teams'!E133,"")</f>
        <v>ECUACHAMOS FC</v>
      </c>
      <c r="L133" s="23" t="str">
        <f>IF('MASTER  10 Teams'!F133&lt;&gt;"",'MASTER  10 Teams'!F133,"")</f>
        <v>CLINTON FC</v>
      </c>
      <c r="M133" s="5" t="str">
        <f>IF('MASTER  10 Teams'!I133&lt;&gt;"",'MASTER  10 Teams'!I133,"")</f>
        <v>Witek Park, Derby</v>
      </c>
      <c r="N133" s="5"/>
    </row>
    <row r="134" spans="1:14" ht="12.75" customHeight="1" thickTop="1" thickBot="1" x14ac:dyDescent="0.4">
      <c r="A134" s="115"/>
      <c r="B134" s="115">
        <f>IF('MASTER  10 Teams'!B134&lt;&gt;"",'MASTER  10 Teams'!B134,"")</f>
        <v>4</v>
      </c>
      <c r="C134" s="95">
        <f>IF('MASTER  10 Teams'!C134&lt;&gt;"",'MASTER  10 Teams'!C134,"")</f>
        <v>42862</v>
      </c>
      <c r="D134" s="32" t="str">
        <f>IF('MASTER  10 Teams'!D134&lt;&gt;"",'MASTER  10 Teams'!D134,"")</f>
        <v>O30-1</v>
      </c>
      <c r="E134" s="23" t="str">
        <f>VLOOKUP(K134,'Ref asgn teams'!$A$2:$B$99,2)</f>
        <v>Polonez United</v>
      </c>
      <c r="F134" s="23" t="str">
        <f>VLOOKUP(L134,'Ref asgn teams'!$A$2:$B$99,2)</f>
        <v>Greenwich Arsenal 30</v>
      </c>
      <c r="G134" s="71"/>
      <c r="H134" s="94">
        <f>IF('MASTER  10 Teams'!H134&lt;&gt;"",'MASTER  10 Teams'!H134,"")</f>
        <v>0.375</v>
      </c>
      <c r="I134" s="24" t="str">
        <f>VLOOKUP(M134,Venues!$A$2:$E$139,5,FALSE)</f>
        <v>Cromwell Middle School, Cromwell</v>
      </c>
      <c r="J134" s="73" t="str">
        <f>IF('MASTER  10 Teams'!J134&lt;&gt;"",'MASTER  10 Teams'!J134,"")</f>
        <v/>
      </c>
      <c r="K134" s="23" t="str">
        <f>IF('MASTER  10 Teams'!E134&lt;&gt;"",'MASTER  10 Teams'!E134,"")</f>
        <v>POLONEZ UNITED</v>
      </c>
      <c r="L134" s="23" t="str">
        <f>IF('MASTER  10 Teams'!F134&lt;&gt;"",'MASTER  10 Teams'!F134,"")</f>
        <v>GREENWICH ARSENAL 30</v>
      </c>
      <c r="M134" s="5" t="str">
        <f>IF('MASTER  10 Teams'!I134&lt;&gt;"",'MASTER  10 Teams'!I134,"")</f>
        <v>Cromwell MS, Cromwell</v>
      </c>
      <c r="N134" s="5"/>
    </row>
    <row r="135" spans="1:14" ht="12.75" customHeight="1" thickTop="1" thickBot="1" x14ac:dyDescent="0.4">
      <c r="A135" s="115"/>
      <c r="B135" s="115">
        <f>IF('MASTER  10 Teams'!B135&lt;&gt;"",'MASTER  10 Teams'!B135,"")</f>
        <v>4</v>
      </c>
      <c r="C135" s="95">
        <f>IF('MASTER  10 Teams'!C135&lt;&gt;"",'MASTER  10 Teams'!C135,"")</f>
        <v>42862</v>
      </c>
      <c r="D135" s="32" t="str">
        <f>IF('MASTER  10 Teams'!D135&lt;&gt;"",'MASTER  10 Teams'!D135,"")</f>
        <v>O30-1</v>
      </c>
      <c r="E135" s="23" t="str">
        <f>VLOOKUP(K135,'Ref asgn teams'!$A$2:$B$99,2)</f>
        <v>Newington Portuguese 30</v>
      </c>
      <c r="F135" s="23" t="str">
        <f>VLOOKUP(L135,'Ref asgn teams'!$A$2:$B$99,2)</f>
        <v>FC Shelton</v>
      </c>
      <c r="G135" s="71"/>
      <c r="H135" s="94">
        <f>IF('MASTER  10 Teams'!H135&lt;&gt;"",'MASTER  10 Teams'!H135,"")</f>
        <v>0.41666666666666702</v>
      </c>
      <c r="I135" s="24" t="str">
        <f>VLOOKUP(M135,Venues!$A$2:$E$139,5,FALSE)</f>
        <v>Martin Kellogg, Newington</v>
      </c>
      <c r="J135" s="73" t="str">
        <f>IF('MASTER  10 Teams'!J135&lt;&gt;"",'MASTER  10 Teams'!J135,"")</f>
        <v/>
      </c>
      <c r="K135" s="23" t="str">
        <f>IF('MASTER  10 Teams'!E135&lt;&gt;"",'MASTER  10 Teams'!E135,"")</f>
        <v>NEWINGTON PORTUGUESE 30</v>
      </c>
      <c r="L135" s="23" t="str">
        <f>IF('MASTER  10 Teams'!F135&lt;&gt;"",'MASTER  10 Teams'!F135,"")</f>
        <v>SHELTON FC</v>
      </c>
      <c r="M135" s="5" t="str">
        <f>IF('MASTER  10 Teams'!I135&lt;&gt;"",'MASTER  10 Teams'!I135,"")</f>
        <v>Martin Kellogg, Newington</v>
      </c>
      <c r="N135" s="5"/>
    </row>
    <row r="136" spans="1:14" ht="12.75" customHeight="1" thickTop="1" thickBot="1" x14ac:dyDescent="0.4">
      <c r="A136" s="115"/>
      <c r="B136" s="115">
        <f>IF('MASTER  10 Teams'!B136&lt;&gt;"",'MASTER  10 Teams'!B136,"")</f>
        <v>4</v>
      </c>
      <c r="C136" s="95">
        <f>IF('MASTER  10 Teams'!C136&lt;&gt;"",'MASTER  10 Teams'!C136,"")</f>
        <v>42862</v>
      </c>
      <c r="D136" s="32" t="str">
        <f>IF('MASTER  10 Teams'!D136&lt;&gt;"",'MASTER  10 Teams'!D136,"")</f>
        <v>O30-1</v>
      </c>
      <c r="E136" s="23" t="str">
        <f>VLOOKUP(K136,'Ref asgn teams'!$A$2:$B$99,2)</f>
        <v>Danbury United 30</v>
      </c>
      <c r="F136" s="23" t="str">
        <f>VLOOKUP(L136,'Ref asgn teams'!$A$2:$B$99,2)</f>
        <v>Newtown Salty Dogs</v>
      </c>
      <c r="G136" s="71"/>
      <c r="H136" s="94">
        <f>IF('MASTER  10 Teams'!H136&lt;&gt;"",'MASTER  10 Teams'!H136,"")</f>
        <v>0.375</v>
      </c>
      <c r="I136" s="24" t="str">
        <f>VLOOKUP(M136,Venues!$A$2:$E$139,5,FALSE)</f>
        <v>Danbury Portuguese Cultural Center, Danbury</v>
      </c>
      <c r="J136" s="73" t="str">
        <f>IF('MASTER  10 Teams'!J136&lt;&gt;"",'MASTER  10 Teams'!J136,"")</f>
        <v/>
      </c>
      <c r="K136" s="23" t="str">
        <f>IF('MASTER  10 Teams'!E136&lt;&gt;"",'MASTER  10 Teams'!E136,"")</f>
        <v>DANBURY UNITED 30</v>
      </c>
      <c r="L136" s="23" t="str">
        <f>IF('MASTER  10 Teams'!F136&lt;&gt;"",'MASTER  10 Teams'!F136,"")</f>
        <v>NORTH BRANFORD 30</v>
      </c>
      <c r="M136" s="5" t="str">
        <f>IF('MASTER  10 Teams'!I136&lt;&gt;"",'MASTER  10 Teams'!I136,"")</f>
        <v>Portuguese Cultural Center, Danbury</v>
      </c>
      <c r="N136" s="5"/>
    </row>
    <row r="137" spans="1:14" ht="12.75" customHeight="1" thickTop="1" thickBot="1" x14ac:dyDescent="0.4">
      <c r="A137" s="115"/>
      <c r="B137" s="115" t="str">
        <f>IF('MASTER  10 Teams'!B137&lt;&gt;"",'MASTER  10 Teams'!B137,"")</f>
        <v xml:space="preserve"> </v>
      </c>
      <c r="C137" s="95" t="str">
        <f>IF('MASTER  10 Teams'!C137&lt;&gt;"",'MASTER  10 Teams'!C137,"")</f>
        <v/>
      </c>
      <c r="D137" s="26" t="str">
        <f>IF('MASTER  10 Teams'!D137&lt;&gt;"",'MASTER  10 Teams'!D137,"")</f>
        <v xml:space="preserve"> </v>
      </c>
      <c r="E137" s="23" t="e">
        <f>VLOOKUP(K137,'Ref asgn teams'!$A$2:$B$99,2)</f>
        <v>#N/A</v>
      </c>
      <c r="F137" s="23" t="e">
        <f>VLOOKUP(L137,'Ref asgn teams'!$A$2:$B$99,2)</f>
        <v>#N/A</v>
      </c>
      <c r="G137" s="71"/>
      <c r="H137" s="94" t="str">
        <f>IF('MASTER  10 Teams'!H137&lt;&gt;"",'MASTER  10 Teams'!H137,"")</f>
        <v/>
      </c>
      <c r="I137" s="24" t="e">
        <f>VLOOKUP(M137,Venues!$A$2:$E$139,5,FALSE)</f>
        <v>#N/A</v>
      </c>
      <c r="J137" s="73" t="str">
        <f>IF('MASTER  10 Teams'!J137&lt;&gt;"",'MASTER  10 Teams'!J137,"")</f>
        <v/>
      </c>
      <c r="K137" s="23" t="str">
        <f>IF('MASTER  10 Teams'!E137&lt;&gt;"",'MASTER  10 Teams'!E137,"")</f>
        <v xml:space="preserve"> </v>
      </c>
      <c r="L137" s="23" t="str">
        <f>IF('MASTER  10 Teams'!F137&lt;&gt;"",'MASTER  10 Teams'!F137,"")</f>
        <v xml:space="preserve"> </v>
      </c>
      <c r="M137" s="5" t="str">
        <f>IF('MASTER  10 Teams'!I137&lt;&gt;"",'MASTER  10 Teams'!I137,"")</f>
        <v xml:space="preserve"> </v>
      </c>
      <c r="N137" s="2"/>
    </row>
    <row r="138" spans="1:14" ht="12.75" customHeight="1" thickTop="1" thickBot="1" x14ac:dyDescent="0.4">
      <c r="A138" s="115"/>
      <c r="B138" s="115">
        <f>IF('MASTER  10 Teams'!B138&lt;&gt;"",'MASTER  10 Teams'!B138,"")</f>
        <v>4</v>
      </c>
      <c r="C138" s="95">
        <f>IF('MASTER  10 Teams'!C138&lt;&gt;"",'MASTER  10 Teams'!C138,"")</f>
        <v>42862</v>
      </c>
      <c r="D138" s="33" t="str">
        <f>IF('MASTER  10 Teams'!D138&lt;&gt;"",'MASTER  10 Teams'!D138,"")</f>
        <v>O30-2</v>
      </c>
      <c r="E138" s="23" t="str">
        <f>VLOOKUP(K138,'Ref asgn teams'!$A$2:$B$99,2)</f>
        <v>WATERTOWN GEEZERS</v>
      </c>
      <c r="F138" s="23" t="str">
        <f>VLOOKUP(L138,'Ref asgn teams'!$A$2:$B$99,2)</f>
        <v>Litchfield County Blues</v>
      </c>
      <c r="G138" s="71"/>
      <c r="H138" s="94">
        <f>IF('MASTER  10 Teams'!H138&lt;&gt;"",'MASTER  10 Teams'!H138,"")</f>
        <v>0.41666666666666702</v>
      </c>
      <c r="I138" s="24" t="str">
        <f>VLOOKUP(M138,Venues!$A$2:$E$139,5,FALSE)</f>
        <v>Swift School, Watertown</v>
      </c>
      <c r="J138" s="73" t="str">
        <f>IF('MASTER  10 Teams'!J138&lt;&gt;"",'MASTER  10 Teams'!J138,"")</f>
        <v/>
      </c>
      <c r="K138" s="23" t="str">
        <f>IF('MASTER  10 Teams'!E138&lt;&gt;"",'MASTER  10 Teams'!E138,"")</f>
        <v>WATERTOWN GEEZERS</v>
      </c>
      <c r="L138" s="23" t="str">
        <f>IF('MASTER  10 Teams'!F138&lt;&gt;"",'MASTER  10 Teams'!F138,"")</f>
        <v>LITCHFIELD COUNTY BLUES</v>
      </c>
      <c r="M138" s="5" t="str">
        <f>IF('MASTER  10 Teams'!I138&lt;&gt;"",'MASTER  10 Teams'!I138,"")</f>
        <v>Swift School, Watertown</v>
      </c>
      <c r="N138" s="5"/>
    </row>
    <row r="139" spans="1:14" ht="12.75" customHeight="1" thickTop="1" thickBot="1" x14ac:dyDescent="0.4">
      <c r="A139" s="115"/>
      <c r="B139" s="115">
        <f>IF('MASTER  10 Teams'!B139&lt;&gt;"",'MASTER  10 Teams'!B139,"")</f>
        <v>4</v>
      </c>
      <c r="C139" s="95">
        <f>IF('MASTER  10 Teams'!C139&lt;&gt;"",'MASTER  10 Teams'!C139,"")</f>
        <v>42862</v>
      </c>
      <c r="D139" s="33" t="str">
        <f>IF('MASTER  10 Teams'!D139&lt;&gt;"",'MASTER  10 Teams'!D139,"")</f>
        <v>O30-2</v>
      </c>
      <c r="E139" s="23" t="str">
        <f>VLOOKUP(K139,'Ref asgn teams'!$A$2:$B$99,2)</f>
        <v>Club Napoli 30</v>
      </c>
      <c r="F139" s="23" t="str">
        <f>VLOOKUP(L139,'Ref asgn teams'!$A$2:$B$99,2)</f>
        <v>Bridgeport United</v>
      </c>
      <c r="G139" s="71"/>
      <c r="H139" s="94">
        <f>IF('MASTER  10 Teams'!H139&lt;&gt;"",'MASTER  10 Teams'!H139,"")</f>
        <v>0.41666666666666702</v>
      </c>
      <c r="I139" s="24" t="str">
        <f>VLOOKUP(M139,Venues!$A$2:$E$139,5,FALSE)</f>
        <v>Quinnipiac Park, Cheshire</v>
      </c>
      <c r="J139" s="73" t="str">
        <f>IF('MASTER  10 Teams'!J139&lt;&gt;"",'MASTER  10 Teams'!J139,"")</f>
        <v/>
      </c>
      <c r="K139" s="23" t="str">
        <f>IF('MASTER  10 Teams'!E139&lt;&gt;"",'MASTER  10 Teams'!E139,"")</f>
        <v>CLUB NAPOLI 30</v>
      </c>
      <c r="L139" s="23" t="str">
        <f>IF('MASTER  10 Teams'!F139&lt;&gt;"",'MASTER  10 Teams'!F139,"")</f>
        <v>BYE</v>
      </c>
      <c r="M139" s="5" t="str">
        <f>IF('MASTER  10 Teams'!I139&lt;&gt;"",'MASTER  10 Teams'!I139,"")</f>
        <v>Quinnipiac Park, Cheshire</v>
      </c>
      <c r="N139" s="5"/>
    </row>
    <row r="140" spans="1:14" ht="12.75" customHeight="1" thickTop="1" thickBot="1" x14ac:dyDescent="0.4">
      <c r="A140" s="115"/>
      <c r="B140" s="115">
        <f>IF('MASTER  10 Teams'!B140&lt;&gt;"",'MASTER  10 Teams'!B140,"")</f>
        <v>4</v>
      </c>
      <c r="C140" s="95">
        <f>IF('MASTER  10 Teams'!C140&lt;&gt;"",'MASTER  10 Teams'!C140,"")</f>
        <v>42862</v>
      </c>
      <c r="D140" s="33" t="str">
        <f>IF('MASTER  10 Teams'!D140&lt;&gt;"",'MASTER  10 Teams'!D140,"")</f>
        <v>O30-2</v>
      </c>
      <c r="E140" s="23" t="str">
        <f>VLOOKUP(K140,'Ref asgn teams'!$A$2:$B$99,2)</f>
        <v>HENRY REID FC</v>
      </c>
      <c r="F140" s="23" t="str">
        <f>VLOOKUP(L140,'Ref asgn teams'!$A$2:$B$99,2)</f>
        <v>Newtown Salty Dogs</v>
      </c>
      <c r="G140" s="71"/>
      <c r="H140" s="94">
        <f>IF('MASTER  10 Teams'!H140&lt;&gt;"",'MASTER  10 Teams'!H140,"")</f>
        <v>0.33333333333333331</v>
      </c>
      <c r="I140" s="24" t="str">
        <f>VLOOKUP(M140,Venues!$A$2:$E$139,5,FALSE)</f>
        <v>Ludlowe HS, Fairfield</v>
      </c>
      <c r="J140" s="73" t="str">
        <f>IF('MASTER  10 Teams'!J140&lt;&gt;"",'MASTER  10 Teams'!J140,"")</f>
        <v/>
      </c>
      <c r="K140" s="23" t="str">
        <f>IF('MASTER  10 Teams'!E140&lt;&gt;"",'MASTER  10 Teams'!E140,"")</f>
        <v>HENRY  REID FC 30</v>
      </c>
      <c r="L140" s="23" t="str">
        <f>IF('MASTER  10 Teams'!F140&lt;&gt;"",'MASTER  10 Teams'!F140,"")</f>
        <v>NEWTOWN SALTY DOGS</v>
      </c>
      <c r="M140" s="5" t="str">
        <f>IF('MASTER  10 Teams'!I140&lt;&gt;"",'MASTER  10 Teams'!I140,"")</f>
        <v>Ludlowe HS, Fairfield</v>
      </c>
      <c r="N140" s="5"/>
    </row>
    <row r="141" spans="1:14" ht="12.75" customHeight="1" thickTop="1" thickBot="1" x14ac:dyDescent="0.4">
      <c r="A141" s="115"/>
      <c r="B141" s="115">
        <f>IF('MASTER  10 Teams'!B141&lt;&gt;"",'MASTER  10 Teams'!B141,"")</f>
        <v>4</v>
      </c>
      <c r="C141" s="95">
        <f>IF('MASTER  10 Teams'!C141&lt;&gt;"",'MASTER  10 Teams'!C141,"")</f>
        <v>42862</v>
      </c>
      <c r="D141" s="33" t="str">
        <f>IF('MASTER  10 Teams'!D141&lt;&gt;"",'MASTER  10 Teams'!D141,"")</f>
        <v>O30-2</v>
      </c>
      <c r="E141" s="23" t="str">
        <f>VLOOKUP(K141,'Ref asgn teams'!$A$2:$B$99,2)</f>
        <v>Milford Amigos</v>
      </c>
      <c r="F141" s="23" t="str">
        <f>VLOOKUP(L141,'Ref asgn teams'!$A$2:$B$99,2)</f>
        <v>Stamford FC</v>
      </c>
      <c r="G141" s="71"/>
      <c r="H141" s="94">
        <f>IF('MASTER  10 Teams'!H141&lt;&gt;"",'MASTER  10 Teams'!H141,"")</f>
        <v>0.33333333333333331</v>
      </c>
      <c r="I141" s="24" t="str">
        <f>VLOOKUP(M141,Venues!$A$2:$E$139,5,FALSE)</f>
        <v>Pease Rd Field, Woodbridge</v>
      </c>
      <c r="J141" s="73" t="str">
        <f>IF('MASTER  10 Teams'!J141&lt;&gt;"",'MASTER  10 Teams'!J141,"")</f>
        <v/>
      </c>
      <c r="K141" s="23" t="str">
        <f>IF('MASTER  10 Teams'!E141&lt;&gt;"",'MASTER  10 Teams'!E141,"")</f>
        <v>MILFORD AMIGOS</v>
      </c>
      <c r="L141" s="23" t="str">
        <f>IF('MASTER  10 Teams'!F141&lt;&gt;"",'MASTER  10 Teams'!F141,"")</f>
        <v>STAMFORD FC</v>
      </c>
      <c r="M141" s="5" t="str">
        <f>IF('MASTER  10 Teams'!I141&lt;&gt;"",'MASTER  10 Teams'!I141,"")</f>
        <v>Pease Road, Woodbridge</v>
      </c>
      <c r="N141" s="5"/>
    </row>
    <row r="142" spans="1:14" ht="12.75" customHeight="1" thickTop="1" thickBot="1" x14ac:dyDescent="0.4">
      <c r="A142" s="115"/>
      <c r="B142" s="115">
        <f>IF('MASTER  10 Teams'!B142&lt;&gt;"",'MASTER  10 Teams'!B142,"")</f>
        <v>4</v>
      </c>
      <c r="C142" s="95">
        <f>IF('MASTER  10 Teams'!C142&lt;&gt;"",'MASTER  10 Teams'!C142,"")</f>
        <v>42862</v>
      </c>
      <c r="D142" s="33" t="str">
        <f>IF('MASTER  10 Teams'!D142&lt;&gt;"",'MASTER  10 Teams'!D142,"")</f>
        <v>O30-2</v>
      </c>
      <c r="E142" s="23" t="str">
        <f>VLOOKUP(K142,'Ref asgn teams'!$A$2:$B$99,2)</f>
        <v>Caseus New Haven FC</v>
      </c>
      <c r="F142" s="23" t="str">
        <f>VLOOKUP(L142,'Ref asgn teams'!$A$2:$B$99,2)</f>
        <v>Naugatuck Fusion</v>
      </c>
      <c r="G142" s="71"/>
      <c r="H142" s="94">
        <f>IF('MASTER  10 Teams'!H142&lt;&gt;"",'MASTER  10 Teams'!H142,"")</f>
        <v>0.33333333333333331</v>
      </c>
      <c r="I142" s="24" t="str">
        <f>VLOOKUP(M142,Venues!$A$2:$E$139,5,FALSE)</f>
        <v>West Haven HS, West Haven</v>
      </c>
      <c r="J142" s="73" t="str">
        <f>IF('MASTER  10 Teams'!J142&lt;&gt;"",'MASTER  10 Teams'!J142,"")</f>
        <v/>
      </c>
      <c r="K142" s="23" t="str">
        <f>IF('MASTER  10 Teams'!E142&lt;&gt;"",'MASTER  10 Teams'!E142,"")</f>
        <v>CASEUS NEW HAVEN FC</v>
      </c>
      <c r="L142" s="23" t="str">
        <f>IF('MASTER  10 Teams'!F142&lt;&gt;"",'MASTER  10 Teams'!F142,"")</f>
        <v>NAUGATUCK FUSION</v>
      </c>
      <c r="M142" s="5" t="str">
        <f>IF('MASTER  10 Teams'!I142&lt;&gt;"",'MASTER  10 Teams'!I142,"")</f>
        <v>Strong Stadium, West Haven</v>
      </c>
      <c r="N142" s="5"/>
    </row>
    <row r="143" spans="1:14" ht="12.75" customHeight="1" thickTop="1" thickBot="1" x14ac:dyDescent="0.4">
      <c r="A143" s="115"/>
      <c r="B143" s="115" t="str">
        <f>IF('MASTER  10 Teams'!B143&lt;&gt;"",'MASTER  10 Teams'!B143,"")</f>
        <v xml:space="preserve"> </v>
      </c>
      <c r="C143" s="95" t="str">
        <f>IF('MASTER  10 Teams'!C143&lt;&gt;"",'MASTER  10 Teams'!C143,"")</f>
        <v/>
      </c>
      <c r="D143" s="26" t="str">
        <f>IF('MASTER  10 Teams'!D143&lt;&gt;"",'MASTER  10 Teams'!D143,"")</f>
        <v xml:space="preserve"> </v>
      </c>
      <c r="E143" s="23" t="e">
        <f>VLOOKUP(K143,'Ref asgn teams'!$A$2:$B$99,2)</f>
        <v>#N/A</v>
      </c>
      <c r="F143" s="23" t="e">
        <f>VLOOKUP(L143,'Ref asgn teams'!$A$2:$B$99,2)</f>
        <v>#N/A</v>
      </c>
      <c r="G143" s="71"/>
      <c r="H143" s="94" t="str">
        <f>IF('MASTER  10 Teams'!H143&lt;&gt;"",'MASTER  10 Teams'!H143,"")</f>
        <v/>
      </c>
      <c r="I143" s="24" t="e">
        <f>VLOOKUP(M143,Venues!$A$2:$E$139,5,FALSE)</f>
        <v>#N/A</v>
      </c>
      <c r="J143" s="73" t="str">
        <f>IF('MASTER  10 Teams'!J143&lt;&gt;"",'MASTER  10 Teams'!J143,"")</f>
        <v/>
      </c>
      <c r="K143" s="23" t="str">
        <f>IF('MASTER  10 Teams'!E143&lt;&gt;"",'MASTER  10 Teams'!E143,"")</f>
        <v/>
      </c>
      <c r="L143" s="23" t="str">
        <f>IF('MASTER  10 Teams'!F143&lt;&gt;"",'MASTER  10 Teams'!F143,"")</f>
        <v/>
      </c>
      <c r="M143" s="5" t="str">
        <f>IF('MASTER  10 Teams'!I143&lt;&gt;"",'MASTER  10 Teams'!I143,"")</f>
        <v/>
      </c>
      <c r="N143" s="2"/>
    </row>
    <row r="144" spans="1:14" ht="12.75" customHeight="1" thickTop="1" thickBot="1" x14ac:dyDescent="0.4">
      <c r="A144" s="115"/>
      <c r="B144" s="115">
        <f>IF('MASTER  10 Teams'!B144&lt;&gt;"",'MASTER  10 Teams'!B144,"")</f>
        <v>4</v>
      </c>
      <c r="C144" s="95">
        <f>IF('MASTER  10 Teams'!C144&lt;&gt;"",'MASTER  10 Teams'!C144,"")</f>
        <v>42862</v>
      </c>
      <c r="D144" s="34" t="str">
        <f>IF('MASTER  10 Teams'!D144&lt;&gt;"",'MASTER  10 Teams'!D144,"")</f>
        <v>O40-1</v>
      </c>
      <c r="E144" s="23" t="str">
        <f>VLOOKUP(K144,'Ref asgn teams'!$A$2:$B$99,2)</f>
        <v>Ridgefield Kicks</v>
      </c>
      <c r="F144" s="23" t="str">
        <f>VLOOKUP(L144,'Ref asgn teams'!$A$2:$B$99,2)</f>
        <v>Fairfield GAC</v>
      </c>
      <c r="G144" s="71"/>
      <c r="H144" s="94">
        <f>IF('MASTER  10 Teams'!H144&lt;&gt;"",'MASTER  10 Teams'!H144,"")</f>
        <v>0.41666666666666702</v>
      </c>
      <c r="I144" s="24" t="str">
        <f>VLOOKUP(M144,Venues!$A$2:$E$139,5,FALSE)</f>
        <v>Diniz Field, Ridgefield</v>
      </c>
      <c r="J144" s="73" t="str">
        <f>IF('MASTER  10 Teams'!J144&lt;&gt;"",'MASTER  10 Teams'!J144,"")</f>
        <v/>
      </c>
      <c r="K144" s="23" t="str">
        <f>IF('MASTER  10 Teams'!E144&lt;&gt;"",'MASTER  10 Teams'!E144,"")</f>
        <v>RIDGEFIELD KICKS</v>
      </c>
      <c r="L144" s="23" t="str">
        <f>IF('MASTER  10 Teams'!F144&lt;&gt;"",'MASTER  10 Teams'!F144,"")</f>
        <v>FAIRFIELD GAC</v>
      </c>
      <c r="M144" s="5" t="str">
        <f>IF('MASTER  10 Teams'!I144&lt;&gt;"",'MASTER  10 Teams'!I144,"")</f>
        <v>Diniz Field, Ridgefield</v>
      </c>
      <c r="N144" s="5"/>
    </row>
    <row r="145" spans="1:14" ht="12.75" customHeight="1" thickTop="1" thickBot="1" x14ac:dyDescent="0.4">
      <c r="A145" s="115"/>
      <c r="B145" s="115">
        <f>IF('MASTER  10 Teams'!B145&lt;&gt;"",'MASTER  10 Teams'!B145,"")</f>
        <v>4</v>
      </c>
      <c r="C145" s="95">
        <f>IF('MASTER  10 Teams'!C145&lt;&gt;"",'MASTER  10 Teams'!C145,"")</f>
        <v>42862</v>
      </c>
      <c r="D145" s="34" t="str">
        <f>IF('MASTER  10 Teams'!D145&lt;&gt;"",'MASTER  10 Teams'!D145,"")</f>
        <v>O40-1</v>
      </c>
      <c r="E145" s="23" t="str">
        <f>VLOOKUP(K145,'Ref asgn teams'!$A$2:$B$99,2)</f>
        <v>Waterbury Albanians</v>
      </c>
      <c r="F145" s="23" t="str">
        <f>VLOOKUP(L145,'Ref asgn teams'!$A$2:$B$99,2)</f>
        <v>Norwalk Mariners</v>
      </c>
      <c r="G145" s="71"/>
      <c r="H145" s="94">
        <f>IF('MASTER  10 Teams'!H145&lt;&gt;"",'MASTER  10 Teams'!H145,"")</f>
        <v>0.375</v>
      </c>
      <c r="I145" s="24" t="str">
        <f>VLOOKUP(M145,Venues!$A$2:$E$139,5,FALSE)</f>
        <v>Wilby HS, Waterbury</v>
      </c>
      <c r="J145" s="73" t="str">
        <f>IF('MASTER  10 Teams'!J145&lt;&gt;"",'MASTER  10 Teams'!J145,"")</f>
        <v/>
      </c>
      <c r="K145" s="23" t="str">
        <f>IF('MASTER  10 Teams'!E145&lt;&gt;"",'MASTER  10 Teams'!E145,"")</f>
        <v>WATERBURY ALBANIANS</v>
      </c>
      <c r="L145" s="23" t="str">
        <f>IF('MASTER  10 Teams'!F145&lt;&gt;"",'MASTER  10 Teams'!F145,"")</f>
        <v>NORWALK MARINERS</v>
      </c>
      <c r="M145" s="5" t="str">
        <f>IF('MASTER  10 Teams'!I145&lt;&gt;"",'MASTER  10 Teams'!I145,"")</f>
        <v>Wilby HS, Waterbury</v>
      </c>
      <c r="N145" s="5"/>
    </row>
    <row r="146" spans="1:14" ht="12.75" customHeight="1" thickTop="1" thickBot="1" x14ac:dyDescent="0.4">
      <c r="A146" s="115"/>
      <c r="B146" s="115">
        <f>IF('MASTER  10 Teams'!B146&lt;&gt;"",'MASTER  10 Teams'!B146,"")</f>
        <v>4</v>
      </c>
      <c r="C146" s="95">
        <f>IF('MASTER  10 Teams'!C146&lt;&gt;"",'MASTER  10 Teams'!C146,"")</f>
        <v>42862</v>
      </c>
      <c r="D146" s="34" t="str">
        <f>IF('MASTER  10 Teams'!D146&lt;&gt;"",'MASTER  10 Teams'!D146,"")</f>
        <v>O40-1</v>
      </c>
      <c r="E146" s="23" t="str">
        <f>VLOOKUP(K146,'Ref asgn teams'!$A$2:$B$99,2)</f>
        <v>Danbury United 40</v>
      </c>
      <c r="F146" s="23" t="str">
        <f>VLOOKUP(L146,'Ref asgn teams'!$A$2:$B$99,2)</f>
        <v>Cheshire Azzurri 40</v>
      </c>
      <c r="G146" s="71"/>
      <c r="H146" s="94">
        <f>IF('MASTER  10 Teams'!H146&lt;&gt;"",'MASTER  10 Teams'!H146,"")</f>
        <v>0.45833333333333331</v>
      </c>
      <c r="I146" s="24" t="str">
        <f>VLOOKUP(M146,Venues!$A$2:$E$139,5,FALSE)</f>
        <v>Danbury Portuguese Cultural Center, Danbury</v>
      </c>
      <c r="J146" s="73" t="str">
        <f>IF('MASTER  10 Teams'!J146&lt;&gt;"",'MASTER  10 Teams'!J146,"")</f>
        <v/>
      </c>
      <c r="K146" s="23" t="str">
        <f>IF('MASTER  10 Teams'!E146&lt;&gt;"",'MASTER  10 Teams'!E146,"")</f>
        <v>DANBURY UNITED 40</v>
      </c>
      <c r="L146" s="23" t="str">
        <f>IF('MASTER  10 Teams'!F146&lt;&gt;"",'MASTER  10 Teams'!F146,"")</f>
        <v>CHESHIRE AZZURRI 40</v>
      </c>
      <c r="M146" s="5" t="str">
        <f>IF('MASTER  10 Teams'!I146&lt;&gt;"",'MASTER  10 Teams'!I146,"")</f>
        <v>Portuguese Cultural Center, Danbury</v>
      </c>
      <c r="N146" s="5"/>
    </row>
    <row r="147" spans="1:14" ht="12.75" customHeight="1" thickTop="1" thickBot="1" x14ac:dyDescent="0.4">
      <c r="A147" s="115"/>
      <c r="B147" s="115">
        <f>IF('MASTER  10 Teams'!B147&lt;&gt;"",'MASTER  10 Teams'!B147,"")</f>
        <v>4</v>
      </c>
      <c r="C147" s="95">
        <f>IF('MASTER  10 Teams'!C147&lt;&gt;"",'MASTER  10 Teams'!C147,"")</f>
        <v>42862</v>
      </c>
      <c r="D147" s="34" t="str">
        <f>IF('MASTER  10 Teams'!D147&lt;&gt;"",'MASTER  10 Teams'!D147,"")</f>
        <v>O40-1</v>
      </c>
      <c r="E147" s="23" t="str">
        <f>VLOOKUP(K147,'Ref asgn teams'!$A$2:$B$99,2)</f>
        <v>Greenwich Pumas</v>
      </c>
      <c r="F147" s="23" t="str">
        <f>VLOOKUP(L147,'Ref asgn teams'!$A$2:$B$99,2)</f>
        <v>Connecticut Storm</v>
      </c>
      <c r="G147" s="71"/>
      <c r="H147" s="94">
        <f>IF('MASTER  10 Teams'!H147&lt;&gt;"",'MASTER  10 Teams'!H147,"")</f>
        <v>0.41666666666666702</v>
      </c>
      <c r="I147" s="24" t="str">
        <f>VLOOKUP(M147,Venues!$A$2:$E$139,5,FALSE)</f>
        <v>Greenwich High School, Greenwich</v>
      </c>
      <c r="J147" s="73" t="str">
        <f>IF('MASTER  10 Teams'!J147&lt;&gt;"",'MASTER  10 Teams'!J147,"")</f>
        <v/>
      </c>
      <c r="K147" s="23" t="str">
        <f>IF('MASTER  10 Teams'!E147&lt;&gt;"",'MASTER  10 Teams'!E147,"")</f>
        <v>GREENWICH PUMAS</v>
      </c>
      <c r="L147" s="23" t="str">
        <f>IF('MASTER  10 Teams'!F147&lt;&gt;"",'MASTER  10 Teams'!F147,"")</f>
        <v>STORM FC</v>
      </c>
      <c r="M147" s="5" t="str">
        <f>IF('MASTER  10 Teams'!I147&lt;&gt;"",'MASTER  10 Teams'!I147,"")</f>
        <v>tbd</v>
      </c>
      <c r="N147" s="5"/>
    </row>
    <row r="148" spans="1:14" ht="12.75" customHeight="1" thickTop="1" thickBot="1" x14ac:dyDescent="0.4">
      <c r="A148" s="115"/>
      <c r="B148" s="115">
        <f>IF('MASTER  10 Teams'!B148&lt;&gt;"",'MASTER  10 Teams'!B148,"")</f>
        <v>4</v>
      </c>
      <c r="C148" s="95">
        <f>IF('MASTER  10 Teams'!C148&lt;&gt;"",'MASTER  10 Teams'!C148,"")</f>
        <v>42862</v>
      </c>
      <c r="D148" s="34" t="str">
        <f>IF('MASTER  10 Teams'!D148&lt;&gt;"",'MASTER  10 Teams'!D148,"")</f>
        <v>O40-1</v>
      </c>
      <c r="E148" s="23" t="str">
        <f>VLOOKUP(K148,'Ref asgn teams'!$A$2:$B$99,2)</f>
        <v>Vasco Da Gama 40</v>
      </c>
      <c r="F148" s="23" t="str">
        <f>VLOOKUP(L148,'Ref asgn teams'!$A$2:$B$99,2)</f>
        <v>Wilton Ancient Warriors FC</v>
      </c>
      <c r="G148" s="71"/>
      <c r="H148" s="94">
        <f>IF('MASTER  10 Teams'!H148&lt;&gt;"",'MASTER  10 Teams'!H148,"")</f>
        <v>0.41666666666666702</v>
      </c>
      <c r="I148" s="24" t="str">
        <f>VLOOKUP(M148,Venues!$A$2:$E$139,5,FALSE)</f>
        <v>Veterans Memorial Park (BPT), Bridgeport</v>
      </c>
      <c r="J148" s="73" t="str">
        <f>IF('MASTER  10 Teams'!J148&lt;&gt;"",'MASTER  10 Teams'!J148,"")</f>
        <v/>
      </c>
      <c r="K148" s="23" t="str">
        <f>IF('MASTER  10 Teams'!E148&lt;&gt;"",'MASTER  10 Teams'!E148,"")</f>
        <v>VASCO DA GAMA 40</v>
      </c>
      <c r="L148" s="23" t="str">
        <f>IF('MASTER  10 Teams'!F148&lt;&gt;"",'MASTER  10 Teams'!F148,"")</f>
        <v xml:space="preserve">WILTON WARRIORS </v>
      </c>
      <c r="M148" s="5" t="str">
        <f>IF('MASTER  10 Teams'!I148&lt;&gt;"",'MASTER  10 Teams'!I148,"")</f>
        <v>Veterans Memorial Park, Bridgeport</v>
      </c>
      <c r="N148" s="5"/>
    </row>
    <row r="149" spans="1:14" ht="12.75" customHeight="1" thickTop="1" thickBot="1" x14ac:dyDescent="0.4">
      <c r="A149" s="115"/>
      <c r="B149" s="115" t="str">
        <f>IF('MASTER  10 Teams'!B149&lt;&gt;"",'MASTER  10 Teams'!B149,"")</f>
        <v xml:space="preserve"> </v>
      </c>
      <c r="C149" s="95" t="str">
        <f>IF('MASTER  10 Teams'!C149&lt;&gt;"",'MASTER  10 Teams'!C149,"")</f>
        <v/>
      </c>
      <c r="D149" s="26" t="str">
        <f>IF('MASTER  10 Teams'!D149&lt;&gt;"",'MASTER  10 Teams'!D149,"")</f>
        <v xml:space="preserve"> </v>
      </c>
      <c r="E149" s="23" t="e">
        <f>VLOOKUP(K149,'Ref asgn teams'!$A$2:$B$99,2)</f>
        <v>#N/A</v>
      </c>
      <c r="F149" s="23" t="e">
        <f>VLOOKUP(L149,'Ref asgn teams'!$A$2:$B$99,2)</f>
        <v>#N/A</v>
      </c>
      <c r="G149" s="71"/>
      <c r="H149" s="94" t="str">
        <f>IF('MASTER  10 Teams'!H149&lt;&gt;"",'MASTER  10 Teams'!H149,"")</f>
        <v/>
      </c>
      <c r="I149" s="24" t="e">
        <f>VLOOKUP(M149,Venues!$A$2:$E$139,5,FALSE)</f>
        <v>#N/A</v>
      </c>
      <c r="J149" s="73" t="str">
        <f>IF('MASTER  10 Teams'!J149&lt;&gt;"",'MASTER  10 Teams'!J149,"")</f>
        <v/>
      </c>
      <c r="K149" s="23" t="str">
        <f>IF('MASTER  10 Teams'!E149&lt;&gt;"",'MASTER  10 Teams'!E149,"")</f>
        <v/>
      </c>
      <c r="L149" s="23" t="str">
        <f>IF('MASTER  10 Teams'!F149&lt;&gt;"",'MASTER  10 Teams'!F149,"")</f>
        <v/>
      </c>
      <c r="M149" s="5" t="str">
        <f>IF('MASTER  10 Teams'!I149&lt;&gt;"",'MASTER  10 Teams'!I149,"")</f>
        <v/>
      </c>
      <c r="N149" s="2"/>
    </row>
    <row r="150" spans="1:14" ht="12.75" customHeight="1" thickTop="1" thickBot="1" x14ac:dyDescent="0.4">
      <c r="A150" s="115"/>
      <c r="B150" s="115">
        <f>IF('MASTER  10 Teams'!B150&lt;&gt;"",'MASTER  10 Teams'!B150,"")</f>
        <v>4</v>
      </c>
      <c r="C150" s="95">
        <f>IF('MASTER  10 Teams'!C150&lt;&gt;"",'MASTER  10 Teams'!C150,"")</f>
        <v>42862</v>
      </c>
      <c r="D150" s="35" t="str">
        <f>IF('MASTER  10 Teams'!D150&lt;&gt;"",'MASTER  10 Teams'!D150,"")</f>
        <v>O40-2</v>
      </c>
      <c r="E150" s="23" t="str">
        <f>VLOOKUP(K150,'Ref asgn teams'!$A$2:$B$99,2)</f>
        <v>Stamford United</v>
      </c>
      <c r="F150" s="23" t="str">
        <f>VLOOKUP(L150,'Ref asgn teams'!$A$2:$B$99,2)</f>
        <v xml:space="preserve">GUILFORD CELTIC </v>
      </c>
      <c r="G150" s="71"/>
      <c r="H150" s="94">
        <f>IF('MASTER  10 Teams'!H150&lt;&gt;"",'MASTER  10 Teams'!H150,"")</f>
        <v>0.41666666666666702</v>
      </c>
      <c r="I150" s="24" t="str">
        <f>VLOOKUP(M150,Venues!$A$2:$E$139,5,FALSE)</f>
        <v>West Beach, Stamford</v>
      </c>
      <c r="J150" s="73" t="str">
        <f>IF('MASTER  10 Teams'!J150&lt;&gt;"",'MASTER  10 Teams'!J150,"")</f>
        <v/>
      </c>
      <c r="K150" s="23" t="str">
        <f>IF('MASTER  10 Teams'!E150&lt;&gt;"",'MASTER  10 Teams'!E150,"")</f>
        <v>STAMFORD UNITED</v>
      </c>
      <c r="L150" s="23" t="str">
        <f>IF('MASTER  10 Teams'!F150&lt;&gt;"",'MASTER  10 Teams'!F150,"")</f>
        <v xml:space="preserve">GUILFORD CELTIC </v>
      </c>
      <c r="M150" s="5" t="str">
        <f>IF('MASTER  10 Teams'!I150&lt;&gt;"",'MASTER  10 Teams'!I150,"")</f>
        <v>West Beach Fields, Stamford</v>
      </c>
      <c r="N150" s="5"/>
    </row>
    <row r="151" spans="1:14" ht="12.75" customHeight="1" thickTop="1" thickBot="1" x14ac:dyDescent="0.4">
      <c r="A151" s="115"/>
      <c r="B151" s="115">
        <f>IF('MASTER  10 Teams'!B151&lt;&gt;"",'MASTER  10 Teams'!B151,"")</f>
        <v>4</v>
      </c>
      <c r="C151" s="95">
        <f>IF('MASTER  10 Teams'!C151&lt;&gt;"",'MASTER  10 Teams'!C151,"")</f>
        <v>42862</v>
      </c>
      <c r="D151" s="35" t="str">
        <f>IF('MASTER  10 Teams'!D151&lt;&gt;"",'MASTER  10 Teams'!D151,"")</f>
        <v>O40-2</v>
      </c>
      <c r="E151" s="23" t="str">
        <f>VLOOKUP(K151,'Ref asgn teams'!$A$2:$B$99,2)</f>
        <v>Greenwich Gunners 40</v>
      </c>
      <c r="F151" s="23" t="str">
        <f>VLOOKUP(L151,'Ref asgn teams'!$A$2:$B$99,2)</f>
        <v>Derby Quitus</v>
      </c>
      <c r="G151" s="71"/>
      <c r="H151" s="94">
        <f>IF('MASTER  10 Teams'!H151&lt;&gt;"",'MASTER  10 Teams'!H151,"")</f>
        <v>0.41666666666666702</v>
      </c>
      <c r="I151" s="24" t="str">
        <f>VLOOKUP(M151,Venues!$A$2:$E$139,5,FALSE)</f>
        <v>Greenwich High School, Greenwich</v>
      </c>
      <c r="J151" s="73" t="str">
        <f>IF('MASTER  10 Teams'!J151&lt;&gt;"",'MASTER  10 Teams'!J151,"")</f>
        <v/>
      </c>
      <c r="K151" s="23" t="str">
        <f>IF('MASTER  10 Teams'!E151&lt;&gt;"",'MASTER  10 Teams'!E151,"")</f>
        <v>GREENWICH GUNNERS 40</v>
      </c>
      <c r="L151" s="23" t="str">
        <f>IF('MASTER  10 Teams'!F151&lt;&gt;"",'MASTER  10 Teams'!F151,"")</f>
        <v>DERBY QUITUS</v>
      </c>
      <c r="M151" s="5" t="str">
        <f>IF('MASTER  10 Teams'!I151&lt;&gt;"",'MASTER  10 Teams'!I151,"")</f>
        <v>tbd</v>
      </c>
      <c r="N151" s="5"/>
    </row>
    <row r="152" spans="1:14" ht="12.75" customHeight="1" thickTop="1" thickBot="1" x14ac:dyDescent="0.4">
      <c r="A152" s="115"/>
      <c r="B152" s="115">
        <f>IF('MASTER  10 Teams'!B152&lt;&gt;"",'MASTER  10 Teams'!B152,"")</f>
        <v>4</v>
      </c>
      <c r="C152" s="95">
        <f>IF('MASTER  10 Teams'!C152&lt;&gt;"",'MASTER  10 Teams'!C152,"")</f>
        <v>42862</v>
      </c>
      <c r="D152" s="35" t="str">
        <f>IF('MASTER  10 Teams'!D152&lt;&gt;"",'MASTER  10 Teams'!D152,"")</f>
        <v>O40-2</v>
      </c>
      <c r="E152" s="23" t="str">
        <f>VLOOKUP(K152,'Ref asgn teams'!$A$2:$B$99,2)</f>
        <v>Guilford Bell Curve</v>
      </c>
      <c r="F152" s="23" t="str">
        <f>VLOOKUP(L152,'Ref asgn teams'!$A$2:$B$99,2)</f>
        <v>Norwalk Spots Colombia FC</v>
      </c>
      <c r="G152" s="71"/>
      <c r="H152" s="94">
        <f>IF('MASTER  10 Teams'!H152&lt;&gt;"",'MASTER  10 Teams'!H152,"")</f>
        <v>0.41666666666666702</v>
      </c>
      <c r="I152" s="24" t="str">
        <f>VLOOKUP(M152,Venues!$A$2:$E$139,5,FALSE)</f>
        <v>Guilford High School, Guilford</v>
      </c>
      <c r="J152" s="73" t="str">
        <f>IF('MASTER  10 Teams'!J152&lt;&gt;"",'MASTER  10 Teams'!J152,"")</f>
        <v/>
      </c>
      <c r="K152" s="23" t="str">
        <f>IF('MASTER  10 Teams'!E152&lt;&gt;"",'MASTER  10 Teams'!E152,"")</f>
        <v>GUILFORD BELL CURVE</v>
      </c>
      <c r="L152" s="23" t="str">
        <f>IF('MASTER  10 Teams'!F152&lt;&gt;"",'MASTER  10 Teams'!F152,"")</f>
        <v xml:space="preserve">NORWALK SPORT COLOMBIA </v>
      </c>
      <c r="M152" s="5" t="str">
        <f>IF('MASTER  10 Teams'!I152&lt;&gt;"",'MASTER  10 Teams'!I152,"")</f>
        <v>Guilford HS, Guilford</v>
      </c>
      <c r="N152" s="5"/>
    </row>
    <row r="153" spans="1:14" ht="12.75" customHeight="1" thickTop="1" thickBot="1" x14ac:dyDescent="0.4">
      <c r="A153" s="115"/>
      <c r="B153" s="115">
        <f>IF('MASTER  10 Teams'!B153&lt;&gt;"",'MASTER  10 Teams'!B153,"")</f>
        <v>4</v>
      </c>
      <c r="C153" s="95">
        <f>IF('MASTER  10 Teams'!C153&lt;&gt;"",'MASTER  10 Teams'!C153,"")</f>
        <v>42862</v>
      </c>
      <c r="D153" s="35" t="str">
        <f>IF('MASTER  10 Teams'!D153&lt;&gt;"",'MASTER  10 Teams'!D153,"")</f>
        <v>O40-2</v>
      </c>
      <c r="E153" s="23" t="str">
        <f>VLOOKUP(K153,'Ref asgn teams'!$A$2:$B$99,2)</f>
        <v>New Haven Americans</v>
      </c>
      <c r="F153" s="23" t="str">
        <f>VLOOKUP(L153,'Ref asgn teams'!$A$2:$B$99,2)</f>
        <v>Southeast Rovers</v>
      </c>
      <c r="G153" s="71"/>
      <c r="H153" s="94">
        <f>IF('MASTER  10 Teams'!H153&lt;&gt;"",'MASTER  10 Teams'!H153,"")</f>
        <v>0.41666666666666702</v>
      </c>
      <c r="I153" s="24" t="str">
        <f>VLOOKUP(M153,Venues!$A$2:$E$139,5,FALSE)</f>
        <v>Peck Place School, Orange</v>
      </c>
      <c r="J153" s="73" t="str">
        <f>IF('MASTER  10 Teams'!J153&lt;&gt;"",'MASTER  10 Teams'!J153,"")</f>
        <v/>
      </c>
      <c r="K153" s="23" t="str">
        <f>IF('MASTER  10 Teams'!E153&lt;&gt;"",'MASTER  10 Teams'!E153,"")</f>
        <v>NEW HAVEN AMERICANS</v>
      </c>
      <c r="L153" s="23" t="str">
        <f>IF('MASTER  10 Teams'!F153&lt;&gt;"",'MASTER  10 Teams'!F153,"")</f>
        <v>SOUTHEAST ROVERS</v>
      </c>
      <c r="M153" s="5" t="str">
        <f>IF('MASTER  10 Teams'!I153&lt;&gt;"",'MASTER  10 Teams'!I153,"")</f>
        <v>Peck Place School, Orange</v>
      </c>
      <c r="N153" s="5"/>
    </row>
    <row r="154" spans="1:14" ht="12.75" customHeight="1" thickTop="1" thickBot="1" x14ac:dyDescent="0.4">
      <c r="A154" s="115"/>
      <c r="B154" s="115">
        <f>IF('MASTER  10 Teams'!B154&lt;&gt;"",'MASTER  10 Teams'!B154,"")</f>
        <v>4</v>
      </c>
      <c r="C154" s="95">
        <f>IF('MASTER  10 Teams'!C154&lt;&gt;"",'MASTER  10 Teams'!C154,"")</f>
        <v>42862</v>
      </c>
      <c r="D154" s="35" t="str">
        <f>IF('MASTER  10 Teams'!D154&lt;&gt;"",'MASTER  10 Teams'!D154,"")</f>
        <v>O40-2</v>
      </c>
      <c r="E154" s="23" t="str">
        <f>VLOOKUP(K154,'Ref asgn teams'!$A$2:$B$99,2)</f>
        <v>Greenwich Arsenal 40</v>
      </c>
      <c r="F154" s="23" t="str">
        <f>VLOOKUP(L154,'Ref asgn teams'!$A$2:$B$99,2)</f>
        <v>Newington Portuguese 40</v>
      </c>
      <c r="G154" s="71"/>
      <c r="H154" s="94">
        <f>IF('MASTER  10 Teams'!H154&lt;&gt;"",'MASTER  10 Teams'!H154,"")</f>
        <v>0.41666666666666702</v>
      </c>
      <c r="I154" s="24" t="str">
        <f>VLOOKUP(M154,Venues!$A$2:$E$139,5,FALSE)</f>
        <v>Greenwich High School, Greenwich</v>
      </c>
      <c r="J154" s="73" t="str">
        <f>IF('MASTER  10 Teams'!J154&lt;&gt;"",'MASTER  10 Teams'!J154,"")</f>
        <v/>
      </c>
      <c r="K154" s="23" t="str">
        <f>IF('MASTER  10 Teams'!E154&lt;&gt;"",'MASTER  10 Teams'!E154,"")</f>
        <v>GREENWICH ARSENAL 40</v>
      </c>
      <c r="L154" s="23" t="str">
        <f>IF('MASTER  10 Teams'!F154&lt;&gt;"",'MASTER  10 Teams'!F154,"")</f>
        <v>NEWINGTON PORTUGUESE 40</v>
      </c>
      <c r="M154" s="5" t="str">
        <f>IF('MASTER  10 Teams'!I154&lt;&gt;"",'MASTER  10 Teams'!I154,"")</f>
        <v>tbd</v>
      </c>
      <c r="N154" s="5"/>
    </row>
    <row r="155" spans="1:14" ht="12.75" customHeight="1" thickTop="1" thickBot="1" x14ac:dyDescent="0.4">
      <c r="A155" s="115"/>
      <c r="B155" s="115" t="str">
        <f>IF('MASTER  10 Teams'!B155&lt;&gt;"",'MASTER  10 Teams'!B155,"")</f>
        <v xml:space="preserve"> </v>
      </c>
      <c r="C155" s="95" t="str">
        <f>IF('MASTER  10 Teams'!C155&lt;&gt;"",'MASTER  10 Teams'!C155,"")</f>
        <v/>
      </c>
      <c r="D155" s="26" t="str">
        <f>IF('MASTER  10 Teams'!D155&lt;&gt;"",'MASTER  10 Teams'!D155,"")</f>
        <v xml:space="preserve"> </v>
      </c>
      <c r="E155" s="23" t="e">
        <f>VLOOKUP(K155,'Ref asgn teams'!$A$2:$B$99,2)</f>
        <v>#N/A</v>
      </c>
      <c r="F155" s="23" t="e">
        <f>VLOOKUP(L155,'Ref asgn teams'!$A$2:$B$99,2)</f>
        <v>#N/A</v>
      </c>
      <c r="G155" s="71"/>
      <c r="H155" s="94" t="str">
        <f>IF('MASTER  10 Teams'!H155&lt;&gt;"",'MASTER  10 Teams'!H155,"")</f>
        <v/>
      </c>
      <c r="I155" s="24" t="e">
        <f>VLOOKUP(M155,Venues!$A$2:$E$139,5,FALSE)</f>
        <v>#N/A</v>
      </c>
      <c r="J155" s="73" t="str">
        <f>IF('MASTER  10 Teams'!J155&lt;&gt;"",'MASTER  10 Teams'!J155,"")</f>
        <v/>
      </c>
      <c r="K155" s="23" t="str">
        <f>IF('MASTER  10 Teams'!E155&lt;&gt;"",'MASTER  10 Teams'!E155,"")</f>
        <v/>
      </c>
      <c r="L155" s="23" t="str">
        <f>IF('MASTER  10 Teams'!F155&lt;&gt;"",'MASTER  10 Teams'!F155,"")</f>
        <v/>
      </c>
      <c r="M155" s="5" t="str">
        <f>IF('MASTER  10 Teams'!I155&lt;&gt;"",'MASTER  10 Teams'!I155,"")</f>
        <v/>
      </c>
      <c r="N155" s="2"/>
    </row>
    <row r="156" spans="1:14" ht="12.75" customHeight="1" thickTop="1" thickBot="1" x14ac:dyDescent="0.4">
      <c r="A156" s="115"/>
      <c r="B156" s="115">
        <f>IF('MASTER  10 Teams'!B156&lt;&gt;"",'MASTER  10 Teams'!B156,"")</f>
        <v>4</v>
      </c>
      <c r="C156" s="95">
        <f>IF('MASTER  10 Teams'!C156&lt;&gt;"",'MASTER  10 Teams'!C156,"")</f>
        <v>42862</v>
      </c>
      <c r="D156" s="36" t="str">
        <f>IF('MASTER  10 Teams'!D156&lt;&gt;"",'MASTER  10 Teams'!D156,"")</f>
        <v>O40-3</v>
      </c>
      <c r="E156" s="23" t="str">
        <f>VLOOKUP(K156,'Ref asgn teams'!$A$2:$B$99,2)</f>
        <v>Wilton Wolves</v>
      </c>
      <c r="F156" s="23" t="str">
        <f>VLOOKUP(L156,'Ref asgn teams'!$A$2:$B$99,2)</f>
        <v>Newtown Salty Dogs</v>
      </c>
      <c r="G156" s="71"/>
      <c r="H156" s="94">
        <f>IF('MASTER  10 Teams'!H156&lt;&gt;"",'MASTER  10 Teams'!H156,"")</f>
        <v>0.41666666666666702</v>
      </c>
      <c r="I156" s="24" t="str">
        <f>VLOOKUP(M156,Venues!$A$2:$E$139,5,FALSE)</f>
        <v>Middlebrook School, Wilton</v>
      </c>
      <c r="J156" s="73" t="str">
        <f>IF('MASTER  10 Teams'!J156&lt;&gt;"",'MASTER  10 Teams'!J156,"")</f>
        <v/>
      </c>
      <c r="K156" s="23" t="str">
        <f>IF('MASTER  10 Teams'!E156&lt;&gt;"",'MASTER  10 Teams'!E156,"")</f>
        <v>WILTON WOLVES</v>
      </c>
      <c r="L156" s="23" t="str">
        <f>IF('MASTER  10 Teams'!F156&lt;&gt;"",'MASTER  10 Teams'!F156,"")</f>
        <v>NORTH BRANFORD 40</v>
      </c>
      <c r="M156" s="5" t="str">
        <f>IF('MASTER  10 Teams'!I156&lt;&gt;"",'MASTER  10 Teams'!I156,"")</f>
        <v>Middlebrook School, Wilton</v>
      </c>
      <c r="N156" s="5"/>
    </row>
    <row r="157" spans="1:14" ht="12.75" customHeight="1" thickTop="1" thickBot="1" x14ac:dyDescent="0.4">
      <c r="A157" s="115"/>
      <c r="B157" s="115">
        <f>IF('MASTER  10 Teams'!B157&lt;&gt;"",'MASTER  10 Teams'!B157,"")</f>
        <v>4</v>
      </c>
      <c r="C157" s="95">
        <f>IF('MASTER  10 Teams'!C157&lt;&gt;"",'MASTER  10 Teams'!C157,"")</f>
        <v>42862</v>
      </c>
      <c r="D157" s="36" t="str">
        <f>IF('MASTER  10 Teams'!D157&lt;&gt;"",'MASTER  10 Teams'!D157,"")</f>
        <v>O40-3</v>
      </c>
      <c r="E157" s="23" t="str">
        <f>VLOOKUP(K157,'Ref asgn teams'!$A$2:$B$99,2)</f>
        <v>Hamden United</v>
      </c>
      <c r="F157" s="23" t="str">
        <f>VLOOKUP(L157,'Ref asgn teams'!$A$2:$B$99,2)</f>
        <v>Cheshire United</v>
      </c>
      <c r="G157" s="71"/>
      <c r="H157" s="94">
        <f>IF('MASTER  10 Teams'!H157&lt;&gt;"",'MASTER  10 Teams'!H157,"")</f>
        <v>0.41666666666666702</v>
      </c>
      <c r="I157" s="24" t="str">
        <f>VLOOKUP(M157,Venues!$A$2:$E$139,5,FALSE)</f>
        <v>Hamden Middle School, Hamden</v>
      </c>
      <c r="J157" s="73" t="str">
        <f>IF('MASTER  10 Teams'!J157&lt;&gt;"",'MASTER  10 Teams'!J157,"")</f>
        <v/>
      </c>
      <c r="K157" s="23" t="str">
        <f>IF('MASTER  10 Teams'!E157&lt;&gt;"",'MASTER  10 Teams'!E157,"")</f>
        <v>HAMDEN UNITED</v>
      </c>
      <c r="L157" s="23" t="str">
        <f>IF('MASTER  10 Teams'!F157&lt;&gt;"",'MASTER  10 Teams'!F157,"")</f>
        <v xml:space="preserve">CHESHIRE UNITED </v>
      </c>
      <c r="M157" s="5" t="str">
        <f>IF('MASTER  10 Teams'!I157&lt;&gt;"",'MASTER  10 Teams'!I157,"")</f>
        <v>Hamden MS, Hamden</v>
      </c>
      <c r="N157" s="5"/>
    </row>
    <row r="158" spans="1:14" ht="12.75" customHeight="1" thickTop="1" thickBot="1" x14ac:dyDescent="0.4">
      <c r="A158" s="115"/>
      <c r="B158" s="115">
        <f>IF('MASTER  10 Teams'!B158&lt;&gt;"",'MASTER  10 Teams'!B158,"")</f>
        <v>4</v>
      </c>
      <c r="C158" s="95">
        <f>IF('MASTER  10 Teams'!C158&lt;&gt;"",'MASTER  10 Teams'!C158,"")</f>
        <v>42862</v>
      </c>
      <c r="D158" s="36" t="str">
        <f>IF('MASTER  10 Teams'!D158&lt;&gt;"",'MASTER  10 Teams'!D158,"")</f>
        <v>O40-3</v>
      </c>
      <c r="E158" s="23" t="str">
        <f>VLOOKUP(K158,'Ref asgn teams'!$A$2:$B$99,2)</f>
        <v>HENRY  REID FC 40</v>
      </c>
      <c r="F158" s="23" t="str">
        <f>VLOOKUP(L158,'Ref asgn teams'!$A$2:$B$99,2)</f>
        <v>Stamford City</v>
      </c>
      <c r="G158" s="71"/>
      <c r="H158" s="94">
        <f>IF('MASTER  10 Teams'!H158&lt;&gt;"",'MASTER  10 Teams'!H158,"")</f>
        <v>0.41666666666666702</v>
      </c>
      <c r="I158" s="24" t="str">
        <f>VLOOKUP(M158,Venues!$A$2:$E$139,5,FALSE)</f>
        <v>Ludlowe HS, Fairfield</v>
      </c>
      <c r="J158" s="73" t="str">
        <f>IF('MASTER  10 Teams'!J158&lt;&gt;"",'MASTER  10 Teams'!J158,"")</f>
        <v/>
      </c>
      <c r="K158" s="23" t="str">
        <f>IF('MASTER  10 Teams'!E158&lt;&gt;"",'MASTER  10 Teams'!E158,"")</f>
        <v>HENRY  REID FC 40</v>
      </c>
      <c r="L158" s="23" t="str">
        <f>IF('MASTER  10 Teams'!F158&lt;&gt;"",'MASTER  10 Teams'!F158,"")</f>
        <v>STAMFORD CITY</v>
      </c>
      <c r="M158" s="5" t="str">
        <f>IF('MASTER  10 Teams'!I158&lt;&gt;"",'MASTER  10 Teams'!I158,"")</f>
        <v>Ludlowe HS, Fairfield</v>
      </c>
      <c r="N158" s="5"/>
    </row>
    <row r="159" spans="1:14" ht="12.75" customHeight="1" thickTop="1" thickBot="1" x14ac:dyDescent="0.4">
      <c r="A159" s="115"/>
      <c r="B159" s="115">
        <f>IF('MASTER  10 Teams'!B159&lt;&gt;"",'MASTER  10 Teams'!B159,"")</f>
        <v>4</v>
      </c>
      <c r="C159" s="95">
        <f>IF('MASTER  10 Teams'!C159&lt;&gt;"",'MASTER  10 Teams'!C159,"")</f>
        <v>42862</v>
      </c>
      <c r="D159" s="36" t="str">
        <f>IF('MASTER  10 Teams'!D159&lt;&gt;"",'MASTER  10 Teams'!D159,"")</f>
        <v>O40-3</v>
      </c>
      <c r="E159" s="23" t="str">
        <f>VLOOKUP(K159,'Ref asgn teams'!$A$2:$B$99,2)</f>
        <v>North Haven FC 40</v>
      </c>
      <c r="F159" s="23" t="str">
        <f>VLOOKUP(L159,'Ref asgn teams'!$A$2:$B$99,2)</f>
        <v>Wallingford Morelia</v>
      </c>
      <c r="G159" s="71"/>
      <c r="H159" s="94">
        <f>IF('MASTER  10 Teams'!H159&lt;&gt;"",'MASTER  10 Teams'!H159,"")</f>
        <v>0.41666666666666702</v>
      </c>
      <c r="I159" s="24" t="str">
        <f>VLOOKUP(M159,Venues!$A$2:$E$139,5,FALSE)</f>
        <v>Ridge Rd School , North Haven</v>
      </c>
      <c r="J159" s="73" t="str">
        <f>IF('MASTER  10 Teams'!J159&lt;&gt;"",'MASTER  10 Teams'!J159,"")</f>
        <v/>
      </c>
      <c r="K159" s="23" t="str">
        <f>IF('MASTER  10 Teams'!E159&lt;&gt;"",'MASTER  10 Teams'!E159,"")</f>
        <v>NORTH HAVEN SC</v>
      </c>
      <c r="L159" s="23" t="str">
        <f>IF('MASTER  10 Teams'!F159&lt;&gt;"",'MASTER  10 Teams'!F159,"")</f>
        <v>WALLINGFORD MORELIA</v>
      </c>
      <c r="M159" s="5" t="str">
        <f>IF('MASTER  10 Teams'!I159&lt;&gt;"",'MASTER  10 Teams'!I159,"")</f>
        <v>Ridge Road, North Haven</v>
      </c>
      <c r="N159" s="5"/>
    </row>
    <row r="160" spans="1:14" ht="12.75" customHeight="1" thickTop="1" thickBot="1" x14ac:dyDescent="0.4">
      <c r="A160" s="115"/>
      <c r="B160" s="115">
        <f>IF('MASTER  10 Teams'!B160&lt;&gt;"",'MASTER  10 Teams'!B160,"")</f>
        <v>4</v>
      </c>
      <c r="C160" s="95">
        <f>IF('MASTER  10 Teams'!C160&lt;&gt;"",'MASTER  10 Teams'!C160,"")</f>
        <v>42862</v>
      </c>
      <c r="D160" s="36" t="str">
        <f>IF('MASTER  10 Teams'!D160&lt;&gt;"",'MASTER  10 Teams'!D160,"")</f>
        <v>O40-3</v>
      </c>
      <c r="E160" s="23" t="str">
        <f>VLOOKUP(K160,'Ref asgn teams'!$A$2:$B$99,2)</f>
        <v>Eli's FC</v>
      </c>
      <c r="F160" s="23" t="str">
        <f>VLOOKUP(L160,'Ref asgn teams'!$A$2:$B$99,2)</f>
        <v>PAN ZONES</v>
      </c>
      <c r="G160" s="71"/>
      <c r="H160" s="94">
        <f>IF('MASTER  10 Teams'!H160&lt;&gt;"",'MASTER  10 Teams'!H160,"")</f>
        <v>0.41666666666666702</v>
      </c>
      <c r="I160" s="24" t="str">
        <f>VLOOKUP(M160,Venues!$A$2:$E$139,5,FALSE)</f>
        <v>Platt Tech High School, Milford</v>
      </c>
      <c r="J160" s="73" t="str">
        <f>IF('MASTER  10 Teams'!J160&lt;&gt;"",'MASTER  10 Teams'!J160,"")</f>
        <v/>
      </c>
      <c r="K160" s="23" t="str">
        <f>IF('MASTER  10 Teams'!E160&lt;&gt;"",'MASTER  10 Teams'!E160,"")</f>
        <v>ELI'S FC</v>
      </c>
      <c r="L160" s="23" t="str">
        <f>IF('MASTER  10 Teams'!F160&lt;&gt;"",'MASTER  10 Teams'!F160,"")</f>
        <v>PAN ZONES</v>
      </c>
      <c r="M160" s="5" t="str">
        <f>IF('MASTER  10 Teams'!I160&lt;&gt;"",'MASTER  10 Teams'!I160,"")</f>
        <v>Platt Tech HS, Milford</v>
      </c>
      <c r="N160" s="5"/>
    </row>
    <row r="161" spans="1:14" ht="12.75" customHeight="1" thickTop="1" thickBot="1" x14ac:dyDescent="0.4">
      <c r="A161" s="115"/>
      <c r="B161" s="115" t="str">
        <f>IF('MASTER  10 Teams'!B161&lt;&gt;"",'MASTER  10 Teams'!B161,"")</f>
        <v xml:space="preserve"> </v>
      </c>
      <c r="C161" s="95" t="str">
        <f>IF('MASTER  10 Teams'!C161&lt;&gt;"",'MASTER  10 Teams'!C161,"")</f>
        <v/>
      </c>
      <c r="D161" s="26" t="str">
        <f>IF('MASTER  10 Teams'!D161&lt;&gt;"",'MASTER  10 Teams'!D161,"")</f>
        <v xml:space="preserve"> </v>
      </c>
      <c r="E161" s="23" t="e">
        <f>VLOOKUP(K161,'Ref asgn teams'!$A$2:$B$99,2)</f>
        <v>#N/A</v>
      </c>
      <c r="F161" s="23" t="e">
        <f>VLOOKUP(L161,'Ref asgn teams'!$A$2:$B$99,2)</f>
        <v>#N/A</v>
      </c>
      <c r="G161" s="71"/>
      <c r="H161" s="94" t="str">
        <f>IF('MASTER  10 Teams'!H161&lt;&gt;"",'MASTER  10 Teams'!H161,"")</f>
        <v/>
      </c>
      <c r="I161" s="24" t="e">
        <f>VLOOKUP(M161,Venues!$A$2:$E$139,5,FALSE)</f>
        <v>#N/A</v>
      </c>
      <c r="J161" s="73" t="str">
        <f>IF('MASTER  10 Teams'!J161&lt;&gt;"",'MASTER  10 Teams'!J161,"")</f>
        <v/>
      </c>
      <c r="K161" s="23" t="str">
        <f>IF('MASTER  10 Teams'!E161&lt;&gt;"",'MASTER  10 Teams'!E161,"")</f>
        <v/>
      </c>
      <c r="L161" s="23" t="str">
        <f>IF('MASTER  10 Teams'!F161&lt;&gt;"",'MASTER  10 Teams'!F161,"")</f>
        <v/>
      </c>
      <c r="M161" s="5" t="str">
        <f>IF('MASTER  10 Teams'!I161&lt;&gt;"",'MASTER  10 Teams'!I161,"")</f>
        <v/>
      </c>
      <c r="N161" s="2"/>
    </row>
    <row r="162" spans="1:14" ht="12.75" customHeight="1" thickTop="1" thickBot="1" x14ac:dyDescent="0.4">
      <c r="A162" s="115"/>
      <c r="B162" s="115">
        <f>IF('MASTER  10 Teams'!B162&lt;&gt;"",'MASTER  10 Teams'!B162,"")</f>
        <v>4</v>
      </c>
      <c r="C162" s="95">
        <f>IF('MASTER  10 Teams'!C162&lt;&gt;"",'MASTER  10 Teams'!C162,"")</f>
        <v>42862</v>
      </c>
      <c r="D162" s="27" t="str">
        <f>IF('MASTER  10 Teams'!D162&lt;&gt;"",'MASTER  10 Teams'!D162,"")</f>
        <v>O50-1</v>
      </c>
      <c r="E162" s="23" t="str">
        <f>VLOOKUP(K162,'Ref asgn teams'!$A$2:$B$99,2)</f>
        <v>Vasco Da Gama 50 CC</v>
      </c>
      <c r="F162" s="23" t="str">
        <f>VLOOKUP(L162,'Ref asgn teams'!$A$2:$B$99,2)</f>
        <v>Greenwich Gunners 50</v>
      </c>
      <c r="G162" s="71"/>
      <c r="H162" s="94">
        <f>IF('MASTER  10 Teams'!H162&lt;&gt;"",'MASTER  10 Teams'!H162,"")</f>
        <v>0.41666666666666702</v>
      </c>
      <c r="I162" s="24" t="str">
        <f>VLOOKUP(M162,Venues!$A$2:$E$139,5,FALSE)</f>
        <v>Veterans Memorial Park (BPT), Bridgeport</v>
      </c>
      <c r="J162" s="73" t="str">
        <f>IF('MASTER  10 Teams'!J162&lt;&gt;"",'MASTER  10 Teams'!J162,"")</f>
        <v/>
      </c>
      <c r="K162" s="23" t="str">
        <f>IF('MASTER  10 Teams'!E162&lt;&gt;"",'MASTER  10 Teams'!E162,"")</f>
        <v>VASCO DA GAMA 50</v>
      </c>
      <c r="L162" s="23" t="str">
        <f>IF('MASTER  10 Teams'!F162&lt;&gt;"",'MASTER  10 Teams'!F162,"")</f>
        <v>GREENWICH GUNNERS 50</v>
      </c>
      <c r="M162" s="5" t="str">
        <f>IF('MASTER  10 Teams'!I162&lt;&gt;"",'MASTER  10 Teams'!I162,"")</f>
        <v>Veterans Memorial Park, Bridgeport</v>
      </c>
      <c r="N162" s="5"/>
    </row>
    <row r="163" spans="1:14" ht="12.75" customHeight="1" thickTop="1" thickBot="1" x14ac:dyDescent="0.4">
      <c r="A163" s="115"/>
      <c r="B163" s="115">
        <f>IF('MASTER  10 Teams'!B163&lt;&gt;"",'MASTER  10 Teams'!B163,"")</f>
        <v>4</v>
      </c>
      <c r="C163" s="95">
        <f>IF('MASTER  10 Teams'!C163&lt;&gt;"",'MASTER  10 Teams'!C163,"")</f>
        <v>42862</v>
      </c>
      <c r="D163" s="27" t="str">
        <f>IF('MASTER  10 Teams'!D163&lt;&gt;"",'MASTER  10 Teams'!D163,"")</f>
        <v>O50-1</v>
      </c>
      <c r="E163" s="23" t="str">
        <f>VLOOKUP(K163,'Ref asgn teams'!$A$2:$B$99,2)</f>
        <v>Darien Blue Waves</v>
      </c>
      <c r="F163" s="23" t="str">
        <f>VLOOKUP(L163,'Ref asgn teams'!$A$2:$B$99,2)</f>
        <v>Cheshire Azzurri 50</v>
      </c>
      <c r="G163" s="71"/>
      <c r="H163" s="94">
        <f>IF('MASTER  10 Teams'!H163&lt;&gt;"",'MASTER  10 Teams'!H163,"")</f>
        <v>0.375</v>
      </c>
      <c r="I163" s="24" t="str">
        <f>VLOOKUP(M163,Venues!$A$2:$E$139,5,FALSE)</f>
        <v>Middlesex Middle School, Darien</v>
      </c>
      <c r="J163" s="73" t="str">
        <f>IF('MASTER  10 Teams'!J163&lt;&gt;"",'MASTER  10 Teams'!J163,"")</f>
        <v/>
      </c>
      <c r="K163" s="23" t="str">
        <f>IF('MASTER  10 Teams'!E163&lt;&gt;"",'MASTER  10 Teams'!E163,"")</f>
        <v>DARIEN BLUE WAVE</v>
      </c>
      <c r="L163" s="23" t="str">
        <f>IF('MASTER  10 Teams'!F163&lt;&gt;"",'MASTER  10 Teams'!F163,"")</f>
        <v>CHESHIRE AZZURRI 50</v>
      </c>
      <c r="M163" s="5" t="str">
        <f>IF('MASTER  10 Teams'!I163&lt;&gt;"",'MASTER  10 Teams'!I163,"")</f>
        <v>Middlesex MS (Lower), Darien</v>
      </c>
      <c r="N163" s="5"/>
    </row>
    <row r="164" spans="1:14" ht="12.75" customHeight="1" thickTop="1" thickBot="1" x14ac:dyDescent="0.4">
      <c r="A164" s="115"/>
      <c r="B164" s="115">
        <f>IF('MASTER  10 Teams'!B164&lt;&gt;"",'MASTER  10 Teams'!B164,"")</f>
        <v>4</v>
      </c>
      <c r="C164" s="95">
        <f>IF('MASTER  10 Teams'!C164&lt;&gt;"",'MASTER  10 Teams'!C164,"")</f>
        <v>42862</v>
      </c>
      <c r="D164" s="27" t="str">
        <f>IF('MASTER  10 Teams'!D164&lt;&gt;"",'MASTER  10 Teams'!D164,"")</f>
        <v>O50-1</v>
      </c>
      <c r="E164" s="23" t="str">
        <f>VLOOKUP(K164,'Ref asgn teams'!$A$2:$B$99,2)</f>
        <v>Glastonbury Celtic</v>
      </c>
      <c r="F164" s="23" t="str">
        <f>VLOOKUP(L164,'Ref asgn teams'!$A$2:$B$99,2)</f>
        <v>New Britain Falcons FC</v>
      </c>
      <c r="G164" s="71"/>
      <c r="H164" s="94">
        <f>IF('MASTER  10 Teams'!H164&lt;&gt;"",'MASTER  10 Teams'!H164,"")</f>
        <v>0.41666666666666702</v>
      </c>
      <c r="I164" s="24" t="e">
        <f>VLOOKUP(M164,Venues!$A$2:$E$139,5,FALSE)</f>
        <v>#N/A</v>
      </c>
      <c r="J164" s="73" t="str">
        <f>IF('MASTER  10 Teams'!J164&lt;&gt;"",'MASTER  10 Teams'!J164,"")</f>
        <v/>
      </c>
      <c r="K164" s="23" t="str">
        <f>IF('MASTER  10 Teams'!E164&lt;&gt;"",'MASTER  10 Teams'!E164,"")</f>
        <v xml:space="preserve">GLASTONBURY CELTIC </v>
      </c>
      <c r="L164" s="23" t="str">
        <f>IF('MASTER  10 Teams'!F164&lt;&gt;"",'MASTER  10 Teams'!F164,"")</f>
        <v>NEW BRITAIN FALCONS FC</v>
      </c>
      <c r="M164" s="5" t="str">
        <f>IF('MASTER  10 Teams'!I164&lt;&gt;"",'MASTER  10 Teams'!I164,"")</f>
        <v>Irish American Club, Glastonbury</v>
      </c>
      <c r="N164" s="5"/>
    </row>
    <row r="165" spans="1:14" ht="12.75" customHeight="1" thickTop="1" thickBot="1" x14ac:dyDescent="0.4">
      <c r="A165" s="115"/>
      <c r="B165" s="115">
        <f>IF('MASTER  10 Teams'!B165&lt;&gt;"",'MASTER  10 Teams'!B165,"")</f>
        <v>4</v>
      </c>
      <c r="C165" s="95">
        <f>IF('MASTER  10 Teams'!C165&lt;&gt;"",'MASTER  10 Teams'!C165,"")</f>
        <v>42862</v>
      </c>
      <c r="D165" s="27" t="str">
        <f>IF('MASTER  10 Teams'!D165&lt;&gt;"",'MASTER  10 Teams'!D165,"")</f>
        <v>O50-1</v>
      </c>
      <c r="E165" s="23" t="str">
        <f>VLOOKUP(K165,'Ref asgn teams'!$A$2:$B$99,2)</f>
        <v>Guilford Black Eagles</v>
      </c>
      <c r="F165" s="23" t="str">
        <f>VLOOKUP(L165,'Ref asgn teams'!$A$2:$B$99,2)</f>
        <v>Polonia Falcon Stars FC</v>
      </c>
      <c r="G165" s="71"/>
      <c r="H165" s="94">
        <f>IF('MASTER  10 Teams'!H165&lt;&gt;"",'MASTER  10 Teams'!H165,"")</f>
        <v>0.33333333333333331</v>
      </c>
      <c r="I165" s="24" t="str">
        <f>VLOOKUP(M165,Venues!$A$2:$E$139,5,FALSE)</f>
        <v>Guilford High School, Guilford</v>
      </c>
      <c r="J165" s="73" t="str">
        <f>IF('MASTER  10 Teams'!J165&lt;&gt;"",'MASTER  10 Teams'!J165,"")</f>
        <v/>
      </c>
      <c r="K165" s="23" t="str">
        <f>IF('MASTER  10 Teams'!E165&lt;&gt;"",'MASTER  10 Teams'!E165,"")</f>
        <v>GUILFORD BLACK EAGLES</v>
      </c>
      <c r="L165" s="23" t="str">
        <f>IF('MASTER  10 Teams'!F165&lt;&gt;"",'MASTER  10 Teams'!F165,"")</f>
        <v>POLONIA FALCON STARS FC</v>
      </c>
      <c r="M165" s="5" t="str">
        <f>IF('MASTER  10 Teams'!I165&lt;&gt;"",'MASTER  10 Teams'!I165,"")</f>
        <v>Guilford HS, Guilford</v>
      </c>
      <c r="N165" s="5"/>
    </row>
    <row r="166" spans="1:14" ht="12.75" customHeight="1" thickTop="1" thickBot="1" x14ac:dyDescent="0.4">
      <c r="A166" s="115"/>
      <c r="B166" s="115">
        <f>IF('MASTER  10 Teams'!B166&lt;&gt;"",'MASTER  10 Teams'!B166,"")</f>
        <v>4</v>
      </c>
      <c r="C166" s="95">
        <f>IF('MASTER  10 Teams'!C166&lt;&gt;"",'MASTER  10 Teams'!C166,"")</f>
        <v>42862</v>
      </c>
      <c r="D166" s="27" t="str">
        <f>IF('MASTER  10 Teams'!D166&lt;&gt;"",'MASTER  10 Teams'!D166,"")</f>
        <v>O50-1</v>
      </c>
      <c r="E166" s="23" t="str">
        <f>VLOOKUP(K166,'Ref asgn teams'!$A$2:$B$99,2)</f>
        <v>Club Napoli 50</v>
      </c>
      <c r="F166" s="23" t="str">
        <f>VLOOKUP(L166,'Ref asgn teams'!$A$2:$B$99,2)</f>
        <v>Hartford Cavaliers Masters</v>
      </c>
      <c r="G166" s="71"/>
      <c r="H166" s="94">
        <f>IF('MASTER  10 Teams'!H166&lt;&gt;"",'MASTER  10 Teams'!H166,"")</f>
        <v>0.41666666666666702</v>
      </c>
      <c r="I166" s="24" t="str">
        <f>VLOOKUP(M166,Venues!$A$2:$E$139,5,FALSE)</f>
        <v>North Farms Park, North Branford</v>
      </c>
      <c r="J166" s="73" t="str">
        <f>IF('MASTER  10 Teams'!J166&lt;&gt;"",'MASTER  10 Teams'!J166,"")</f>
        <v/>
      </c>
      <c r="K166" s="23" t="str">
        <f>IF('MASTER  10 Teams'!E166&lt;&gt;"",'MASTER  10 Teams'!E166,"")</f>
        <v>CLUB NAPOLI 50</v>
      </c>
      <c r="L166" s="23" t="str">
        <f>IF('MASTER  10 Teams'!F166&lt;&gt;"",'MASTER  10 Teams'!F166,"")</f>
        <v>HARTFORD CAVALIERS</v>
      </c>
      <c r="M166" s="5" t="str">
        <f>IF('MASTER  10 Teams'!I166&lt;&gt;"",'MASTER  10 Teams'!I166,"")</f>
        <v>North Farms Park, North Branford</v>
      </c>
      <c r="N166" s="5"/>
    </row>
    <row r="167" spans="1:14" ht="12.75" customHeight="1" thickTop="1" thickBot="1" x14ac:dyDescent="0.4">
      <c r="A167" s="115"/>
      <c r="B167" s="115" t="str">
        <f>IF('MASTER  10 Teams'!B167&lt;&gt;"",'MASTER  10 Teams'!B167,"")</f>
        <v xml:space="preserve"> </v>
      </c>
      <c r="C167" s="95" t="str">
        <f>IF('MASTER  10 Teams'!C167&lt;&gt;"",'MASTER  10 Teams'!C167,"")</f>
        <v/>
      </c>
      <c r="D167" s="26" t="str">
        <f>IF('MASTER  10 Teams'!D167&lt;&gt;"",'MASTER  10 Teams'!D167,"")</f>
        <v xml:space="preserve"> </v>
      </c>
      <c r="E167" s="23" t="e">
        <f>VLOOKUP(K167,'Ref asgn teams'!$A$2:$B$99,2)</f>
        <v>#N/A</v>
      </c>
      <c r="F167" s="23" t="e">
        <f>VLOOKUP(L167,'Ref asgn teams'!$A$2:$B$99,2)</f>
        <v>#N/A</v>
      </c>
      <c r="G167" s="71"/>
      <c r="H167" s="94" t="str">
        <f>IF('MASTER  10 Teams'!H167&lt;&gt;"",'MASTER  10 Teams'!H167,"")</f>
        <v/>
      </c>
      <c r="I167" s="24" t="e">
        <f>VLOOKUP(M167,Venues!$A$2:$E$139,5,FALSE)</f>
        <v>#N/A</v>
      </c>
      <c r="J167" s="73" t="str">
        <f>IF('MASTER  10 Teams'!J167&lt;&gt;"",'MASTER  10 Teams'!J167,"")</f>
        <v/>
      </c>
      <c r="K167" s="23" t="str">
        <f>IF('MASTER  10 Teams'!E167&lt;&gt;"",'MASTER  10 Teams'!E167,"")</f>
        <v/>
      </c>
      <c r="L167" s="23" t="str">
        <f>IF('MASTER  10 Teams'!F167&lt;&gt;"",'MASTER  10 Teams'!F167,"")</f>
        <v/>
      </c>
      <c r="M167" s="5" t="str">
        <f>IF('MASTER  10 Teams'!I167&lt;&gt;"",'MASTER  10 Teams'!I167,"")</f>
        <v/>
      </c>
      <c r="N167" s="2"/>
    </row>
    <row r="168" spans="1:14" ht="12.75" customHeight="1" thickTop="1" thickBot="1" x14ac:dyDescent="0.4">
      <c r="A168" s="115"/>
      <c r="B168" s="115">
        <f>IF('MASTER  10 Teams'!B168&lt;&gt;"",'MASTER  10 Teams'!B168,"")</f>
        <v>4</v>
      </c>
      <c r="C168" s="95">
        <f>IF('MASTER  10 Teams'!C168&lt;&gt;"",'MASTER  10 Teams'!C168,"")</f>
        <v>42862</v>
      </c>
      <c r="D168" s="37" t="str">
        <f>IF('MASTER  10 Teams'!D168&lt;&gt;"",'MASTER  10 Teams'!D168,"")</f>
        <v>O50-2</v>
      </c>
      <c r="E168" s="23" t="str">
        <f>VLOOKUP(K168,'Ref asgn teams'!$A$2:$B$99,2)</f>
        <v>West Haven Grays</v>
      </c>
      <c r="F168" s="23" t="str">
        <f>VLOOKUP(L168,'Ref asgn teams'!$A$2:$B$99,2)</f>
        <v>Moodus SC</v>
      </c>
      <c r="G168" s="71"/>
      <c r="H168" s="94">
        <f>IF('MASTER  10 Teams'!H168&lt;&gt;"",'MASTER  10 Teams'!H168,"")</f>
        <v>0.41666666666666702</v>
      </c>
      <c r="I168" s="24" t="str">
        <f>VLOOKUP(M168,Venues!$A$2:$E$139,5,FALSE)</f>
        <v>Pagels Field, West Haven</v>
      </c>
      <c r="J168" s="73" t="str">
        <f>IF('MASTER  10 Teams'!J168&lt;&gt;"",'MASTER  10 Teams'!J168,"")</f>
        <v/>
      </c>
      <c r="K168" s="23" t="str">
        <f>IF('MASTER  10 Teams'!E168&lt;&gt;"",'MASTER  10 Teams'!E168,"")</f>
        <v>WEST HAVEN GRAYS</v>
      </c>
      <c r="L168" s="23" t="str">
        <f>IF('MASTER  10 Teams'!F168&lt;&gt;"",'MASTER  10 Teams'!F168,"")</f>
        <v>MOODUS SC</v>
      </c>
      <c r="M168" s="5" t="str">
        <f>IF('MASTER  10 Teams'!I168&lt;&gt;"",'MASTER  10 Teams'!I168,"")</f>
        <v>Pagels Field, West Haven</v>
      </c>
      <c r="N168" s="5"/>
    </row>
    <row r="169" spans="1:14" ht="12.75" customHeight="1" thickTop="1" thickBot="1" x14ac:dyDescent="0.4">
      <c r="A169" s="115"/>
      <c r="B169" s="115">
        <f>IF('MASTER  10 Teams'!B169&lt;&gt;"",'MASTER  10 Teams'!B169,"")</f>
        <v>4</v>
      </c>
      <c r="C169" s="95">
        <f>IF('MASTER  10 Teams'!C169&lt;&gt;"",'MASTER  10 Teams'!C169,"")</f>
        <v>42862</v>
      </c>
      <c r="D169" s="37" t="str">
        <f>IF('MASTER  10 Teams'!D169&lt;&gt;"",'MASTER  10 Teams'!D169,"")</f>
        <v>O50-2</v>
      </c>
      <c r="E169" s="23" t="str">
        <f>VLOOKUP(K169,'Ref asgn teams'!$A$2:$B$99,2)</f>
        <v>Greenwich Arsenal 50</v>
      </c>
      <c r="F169" s="23" t="str">
        <f>VLOOKUP(L169,'Ref asgn teams'!$A$2:$B$99,2)</f>
        <v>East Haven SC</v>
      </c>
      <c r="G169" s="71"/>
      <c r="H169" s="94">
        <f>IF('MASTER  10 Teams'!H169&lt;&gt;"",'MASTER  10 Teams'!H169,"")</f>
        <v>0.41666666666666702</v>
      </c>
      <c r="I169" s="24" t="str">
        <f>VLOOKUP(M169,Venues!$A$2:$E$139,5,FALSE)</f>
        <v>Greenwich High School, Greenwich</v>
      </c>
      <c r="J169" s="73" t="str">
        <f>IF('MASTER  10 Teams'!J169&lt;&gt;"",'MASTER  10 Teams'!J169,"")</f>
        <v/>
      </c>
      <c r="K169" s="23" t="str">
        <f>IF('MASTER  10 Teams'!E169&lt;&gt;"",'MASTER  10 Teams'!E169,"")</f>
        <v>GREENWICH ARSENAL 50</v>
      </c>
      <c r="L169" s="23" t="str">
        <f>IF('MASTER  10 Teams'!F169&lt;&gt;"",'MASTER  10 Teams'!F169,"")</f>
        <v>EAST HAVEN SC</v>
      </c>
      <c r="M169" s="5" t="str">
        <f>IF('MASTER  10 Teams'!I169&lt;&gt;"",'MASTER  10 Teams'!I169,"")</f>
        <v>tbd</v>
      </c>
      <c r="N169" s="5"/>
    </row>
    <row r="170" spans="1:14" ht="12.75" customHeight="1" thickTop="1" thickBot="1" x14ac:dyDescent="0.4">
      <c r="A170" s="115"/>
      <c r="B170" s="115">
        <f>IF('MASTER  10 Teams'!B170&lt;&gt;"",'MASTER  10 Teams'!B170,"")</f>
        <v>4</v>
      </c>
      <c r="C170" s="95">
        <f>IF('MASTER  10 Teams'!C170&lt;&gt;"",'MASTER  10 Teams'!C170,"")</f>
        <v>42862</v>
      </c>
      <c r="D170" s="37" t="str">
        <f>IF('MASTER  10 Teams'!D170&lt;&gt;"",'MASTER  10 Teams'!D170,"")</f>
        <v>O50-2</v>
      </c>
      <c r="E170" s="23" t="str">
        <f>VLOOKUP(K170,'Ref asgn teams'!$A$2:$B$99,2)</f>
        <v>GREENWICH PUMAS LEGENDS</v>
      </c>
      <c r="F170" s="23" t="str">
        <f>VLOOKUP(L170,'Ref asgn teams'!$A$2:$B$99,2)</f>
        <v>Southbury Boomers</v>
      </c>
      <c r="G170" s="71"/>
      <c r="H170" s="94">
        <f>IF('MASTER  10 Teams'!H170&lt;&gt;"",'MASTER  10 Teams'!H170,"")</f>
        <v>0.41666666666666702</v>
      </c>
      <c r="I170" s="24" t="str">
        <f>VLOOKUP(M170,Venues!$A$2:$E$139,5,FALSE)</f>
        <v>Greenwich High School, Greenwich</v>
      </c>
      <c r="J170" s="73" t="str">
        <f>IF('MASTER  10 Teams'!J170&lt;&gt;"",'MASTER  10 Teams'!J170,"")</f>
        <v/>
      </c>
      <c r="K170" s="23" t="str">
        <f>IF('MASTER  10 Teams'!E170&lt;&gt;"",'MASTER  10 Teams'!E170,"")</f>
        <v>GREENWICH PUMAS LEGENDS</v>
      </c>
      <c r="L170" s="23" t="str">
        <f>IF('MASTER  10 Teams'!F170&lt;&gt;"",'MASTER  10 Teams'!F170,"")</f>
        <v>SOUTHBURY BOOMERS</v>
      </c>
      <c r="M170" s="5" t="str">
        <f>IF('MASTER  10 Teams'!I170&lt;&gt;"",'MASTER  10 Teams'!I170,"")</f>
        <v>tbd</v>
      </c>
      <c r="N170" s="5"/>
    </row>
    <row r="171" spans="1:14" ht="12.75" customHeight="1" thickTop="1" thickBot="1" x14ac:dyDescent="0.4">
      <c r="A171" s="115"/>
      <c r="B171" s="115">
        <f>IF('MASTER  10 Teams'!B171&lt;&gt;"",'MASTER  10 Teams'!B171,"")</f>
        <v>4</v>
      </c>
      <c r="C171" s="95">
        <f>IF('MASTER  10 Teams'!C171&lt;&gt;"",'MASTER  10 Teams'!C171,"")</f>
        <v>42862</v>
      </c>
      <c r="D171" s="37" t="str">
        <f>IF('MASTER  10 Teams'!D171&lt;&gt;"",'MASTER  10 Teams'!D171,"")</f>
        <v>O50-2</v>
      </c>
      <c r="E171" s="23" t="str">
        <f>VLOOKUP(K171,'Ref asgn teams'!$A$2:$B$99,2)</f>
        <v>Naugatuck River Rats</v>
      </c>
      <c r="F171" s="23" t="str">
        <f>VLOOKUP(L171,'Ref asgn teams'!$A$2:$B$99,2)</f>
        <v>Waterbury Pontes</v>
      </c>
      <c r="G171" s="71"/>
      <c r="H171" s="94">
        <f>IF('MASTER  10 Teams'!H171&lt;&gt;"",'MASTER  10 Teams'!H171,"")</f>
        <v>0.41666666666666702</v>
      </c>
      <c r="I171" s="24" t="str">
        <f>VLOOKUP(M171,Venues!$A$2:$E$139,5,FALSE)</f>
        <v>City Hill Middle School, Naugatuck</v>
      </c>
      <c r="J171" s="73" t="str">
        <f>IF('MASTER  10 Teams'!J171&lt;&gt;"",'MASTER  10 Teams'!J171,"")</f>
        <v/>
      </c>
      <c r="K171" s="23" t="str">
        <f>IF('MASTER  10 Teams'!E171&lt;&gt;"",'MASTER  10 Teams'!E171,"")</f>
        <v>NAUGATUCK RIVER RATS</v>
      </c>
      <c r="L171" s="23" t="str">
        <f>IF('MASTER  10 Teams'!F171&lt;&gt;"",'MASTER  10 Teams'!F171,"")</f>
        <v>WATERBURY PONTES</v>
      </c>
      <c r="M171" s="5" t="str">
        <f>IF('MASTER  10 Teams'!I171&lt;&gt;"",'MASTER  10 Teams'!I171,"")</f>
        <v>City Hill MS, Naugatuck</v>
      </c>
      <c r="N171" s="5"/>
    </row>
    <row r="172" spans="1:14" ht="12.75" customHeight="1" thickTop="1" thickBot="1" x14ac:dyDescent="0.4">
      <c r="A172" s="115"/>
      <c r="B172" s="115">
        <f>IF('MASTER  10 Teams'!B172&lt;&gt;"",'MASTER  10 Teams'!B172,"")</f>
        <v>4</v>
      </c>
      <c r="C172" s="95">
        <f>IF('MASTER  10 Teams'!C172&lt;&gt;"",'MASTER  10 Teams'!C172,"")</f>
        <v>42862</v>
      </c>
      <c r="D172" s="37" t="str">
        <f>IF('MASTER  10 Teams'!D172&lt;&gt;"",'MASTER  10 Teams'!D172,"")</f>
        <v>O50-2</v>
      </c>
      <c r="E172" s="23" t="str">
        <f>VLOOKUP(K172,'Ref asgn teams'!$A$2:$B$99,2)</f>
        <v>Farmington White Owls</v>
      </c>
      <c r="F172" s="23" t="str">
        <f>VLOOKUP(L172,'Ref asgn teams'!$A$2:$B$99,2)</f>
        <v>North Branford Legends</v>
      </c>
      <c r="G172" s="71"/>
      <c r="H172" s="94">
        <f>IF('MASTER  10 Teams'!H172&lt;&gt;"",'MASTER  10 Teams'!H172,"")</f>
        <v>0.41666666666666702</v>
      </c>
      <c r="I172" s="24" t="str">
        <f>VLOOKUP(M172,Venues!$A$2:$E$139,5,FALSE)</f>
        <v>Winding Trails, Farmington</v>
      </c>
      <c r="J172" s="73" t="str">
        <f>IF('MASTER  10 Teams'!J172&lt;&gt;"",'MASTER  10 Teams'!J172,"")</f>
        <v/>
      </c>
      <c r="K172" s="23" t="str">
        <f>IF('MASTER  10 Teams'!E172&lt;&gt;"",'MASTER  10 Teams'!E172,"")</f>
        <v>FARMINGTON WHITE OWLS</v>
      </c>
      <c r="L172" s="23" t="str">
        <f>IF('MASTER  10 Teams'!F172&lt;&gt;"",'MASTER  10 Teams'!F172,"")</f>
        <v>NORTH BRANFORD LEGENDS</v>
      </c>
      <c r="M172" s="5" t="str">
        <f>IF('MASTER  10 Teams'!I172&lt;&gt;"",'MASTER  10 Teams'!I172,"")</f>
        <v>Winding Trails, Farmington</v>
      </c>
      <c r="N172" s="5"/>
    </row>
    <row r="173" spans="1:14" ht="12.75" customHeight="1" thickTop="1" x14ac:dyDescent="0.35">
      <c r="A173" s="115"/>
      <c r="B173" s="115" t="str">
        <f>IF('MASTER  10 Teams'!B173&lt;&gt;"",'MASTER  10 Teams'!B173,"")</f>
        <v xml:space="preserve"> </v>
      </c>
      <c r="C173" s="95" t="str">
        <f>IF('MASTER  10 Teams'!C173&lt;&gt;"",'MASTER  10 Teams'!C173,"")</f>
        <v/>
      </c>
      <c r="D173" s="26" t="str">
        <f>IF('MASTER  10 Teams'!D173&lt;&gt;"",'MASTER  10 Teams'!D173,"")</f>
        <v xml:space="preserve"> </v>
      </c>
      <c r="E173" s="23" t="e">
        <f>VLOOKUP(K173,'Ref asgn teams'!$A$2:$B$99,2)</f>
        <v>#N/A</v>
      </c>
      <c r="F173" s="23" t="e">
        <f>VLOOKUP(L173,'Ref asgn teams'!$A$2:$B$99,2)</f>
        <v>#N/A</v>
      </c>
      <c r="G173" s="71"/>
      <c r="H173" s="94" t="str">
        <f>IF('MASTER  10 Teams'!H173&lt;&gt;"",'MASTER  10 Teams'!H173,"")</f>
        <v/>
      </c>
      <c r="I173" s="24" t="e">
        <f>VLOOKUP(M173,Venues!$A$2:$E$139,5,FALSE)</f>
        <v>#N/A</v>
      </c>
      <c r="J173" s="73" t="str">
        <f>IF('MASTER  10 Teams'!J173&lt;&gt;"",'MASTER  10 Teams'!J173,"")</f>
        <v/>
      </c>
      <c r="K173" s="23" t="str">
        <f>IF('MASTER  10 Teams'!E173&lt;&gt;"",'MASTER  10 Teams'!E173,"")</f>
        <v/>
      </c>
      <c r="L173" s="23" t="str">
        <f>IF('MASTER  10 Teams'!F173&lt;&gt;"",'MASTER  10 Teams'!F173,"")</f>
        <v/>
      </c>
      <c r="M173" s="5" t="str">
        <f>IF('MASTER  10 Teams'!I173&lt;&gt;"",'MASTER  10 Teams'!I173,"")</f>
        <v/>
      </c>
      <c r="N173" s="2"/>
    </row>
    <row r="174" spans="1:14" ht="15.5" x14ac:dyDescent="0.35">
      <c r="A174" s="115"/>
      <c r="B174" s="115" t="str">
        <f>IF('MASTER  10 Teams'!B174&lt;&gt;"",'MASTER  10 Teams'!B174,"")</f>
        <v xml:space="preserve"> </v>
      </c>
      <c r="C174" s="95" t="str">
        <f>IF('MASTER  10 Teams'!C174&lt;&gt;"",'MASTER  10 Teams'!C174,"")</f>
        <v>NO SCHEDULED GAMES MOTHER'S DAY ------------ MANDATORY Scheduled Makeup Date 5/14</v>
      </c>
      <c r="D174" s="103" t="str">
        <f>IF('MASTER  10 Teams'!D174&lt;&gt;"",'MASTER  10 Teams'!D174,"")</f>
        <v/>
      </c>
      <c r="E174" s="23" t="e">
        <f>VLOOKUP(K174,'Ref asgn teams'!$A$2:$B$99,2)</f>
        <v>#N/A</v>
      </c>
      <c r="F174" s="23" t="e">
        <f>VLOOKUP(L174,'Ref asgn teams'!$A$2:$B$99,2)</f>
        <v>#N/A</v>
      </c>
      <c r="G174" s="103"/>
      <c r="H174" s="94" t="str">
        <f>IF('MASTER  10 Teams'!H174&lt;&gt;"",'MASTER  10 Teams'!H174,"")</f>
        <v/>
      </c>
      <c r="I174" s="24" t="e">
        <f>VLOOKUP(M174,Venues!$A$2:$E$139,5,FALSE)</f>
        <v>#N/A</v>
      </c>
      <c r="J174" s="73" t="str">
        <f>IF('MASTER  10 Teams'!J174&lt;&gt;"",'MASTER  10 Teams'!J174,"")</f>
        <v/>
      </c>
      <c r="K174" s="23" t="str">
        <f>IF('MASTER  10 Teams'!E174&lt;&gt;"",'MASTER  10 Teams'!E174,"")</f>
        <v/>
      </c>
      <c r="L174" s="23" t="str">
        <f>IF('MASTER  10 Teams'!F174&lt;&gt;"",'MASTER  10 Teams'!F174,"")</f>
        <v/>
      </c>
      <c r="M174" s="5" t="str">
        <f>IF('MASTER  10 Teams'!I174&lt;&gt;"",'MASTER  10 Teams'!I174,"")</f>
        <v/>
      </c>
      <c r="N174" s="2"/>
    </row>
    <row r="175" spans="1:14" ht="12.75" customHeight="1" thickBot="1" x14ac:dyDescent="0.4">
      <c r="A175" s="115"/>
      <c r="B175" s="115" t="str">
        <f>IF('MASTER  10 Teams'!B175&lt;&gt;"",'MASTER  10 Teams'!B175,"")</f>
        <v xml:space="preserve"> </v>
      </c>
      <c r="C175" s="95" t="str">
        <f>IF('MASTER  10 Teams'!C175&lt;&gt;"",'MASTER  10 Teams'!C175,"")</f>
        <v/>
      </c>
      <c r="D175" s="26" t="str">
        <f>IF('MASTER  10 Teams'!D175&lt;&gt;"",'MASTER  10 Teams'!D175,"")</f>
        <v xml:space="preserve"> </v>
      </c>
      <c r="E175" s="23" t="e">
        <f>VLOOKUP(K175,'Ref asgn teams'!$A$2:$B$99,2)</f>
        <v>#N/A</v>
      </c>
      <c r="F175" s="23" t="e">
        <f>VLOOKUP(L175,'Ref asgn teams'!$A$2:$B$99,2)</f>
        <v>#N/A</v>
      </c>
      <c r="G175" s="71"/>
      <c r="H175" s="94" t="str">
        <f>IF('MASTER  10 Teams'!H175&lt;&gt;"",'MASTER  10 Teams'!H175,"")</f>
        <v/>
      </c>
      <c r="I175" s="24" t="e">
        <f>VLOOKUP(M175,Venues!$A$2:$E$139,5,FALSE)</f>
        <v>#N/A</v>
      </c>
      <c r="J175" s="73" t="str">
        <f>IF('MASTER  10 Teams'!J175&lt;&gt;"",'MASTER  10 Teams'!J175,"")</f>
        <v/>
      </c>
      <c r="K175" s="23" t="str">
        <f>IF('MASTER  10 Teams'!E175&lt;&gt;"",'MASTER  10 Teams'!E175,"")</f>
        <v/>
      </c>
      <c r="L175" s="23" t="str">
        <f>IF('MASTER  10 Teams'!F175&lt;&gt;"",'MASTER  10 Teams'!F175,"")</f>
        <v/>
      </c>
      <c r="M175" s="5" t="str">
        <f>IF('MASTER  10 Teams'!I175&lt;&gt;"",'MASTER  10 Teams'!I175,"")</f>
        <v/>
      </c>
      <c r="N175" s="2"/>
    </row>
    <row r="176" spans="1:14" ht="13.5" customHeight="1" thickTop="1" thickBot="1" x14ac:dyDescent="0.4">
      <c r="A176" s="115"/>
      <c r="B176" s="115">
        <f>IF('MASTER  10 Teams'!B176&lt;&gt;"",'MASTER  10 Teams'!B176,"")</f>
        <v>5</v>
      </c>
      <c r="C176" s="95">
        <f>IF('MASTER  10 Teams'!C176&lt;&gt;"",'MASTER  10 Teams'!C176,"")</f>
        <v>42876</v>
      </c>
      <c r="D176" s="32" t="str">
        <f>IF('MASTER  10 Teams'!D176&lt;&gt;"",'MASTER  10 Teams'!D176,"")</f>
        <v>O30-1</v>
      </c>
      <c r="E176" s="23" t="str">
        <f>VLOOKUP(K176,'Ref asgn teams'!$A$2:$B$99,2)</f>
        <v>Newington Portuguese 30</v>
      </c>
      <c r="F176" s="23" t="str">
        <f>VLOOKUP(L176,'Ref asgn teams'!$A$2:$B$99,2)</f>
        <v>Cinton FC</v>
      </c>
      <c r="G176" s="71"/>
      <c r="H176" s="94">
        <f>IF('MASTER  10 Teams'!H176&lt;&gt;"",'MASTER  10 Teams'!H176,"")</f>
        <v>0.33333333333333331</v>
      </c>
      <c r="I176" s="24" t="str">
        <f>VLOOKUP(M176,Venues!$A$2:$E$139,5,FALSE)</f>
        <v>Martin Kellogg, Newington</v>
      </c>
      <c r="J176" s="73" t="str">
        <f>IF('MASTER  10 Teams'!J176&lt;&gt;"",'MASTER  10 Teams'!J176,"")</f>
        <v/>
      </c>
      <c r="K176" s="23" t="str">
        <f>IF('MASTER  10 Teams'!E176&lt;&gt;"",'MASTER  10 Teams'!E176,"")</f>
        <v>NEWINGTON PORTUGUESE 30</v>
      </c>
      <c r="L176" s="23" t="str">
        <f>IF('MASTER  10 Teams'!F176&lt;&gt;"",'MASTER  10 Teams'!F176,"")</f>
        <v>CLINTON FC</v>
      </c>
      <c r="M176" s="5" t="str">
        <f>IF('MASTER  10 Teams'!I176&lt;&gt;"",'MASTER  10 Teams'!I176,"")</f>
        <v>Martin Kellogg, Newington</v>
      </c>
      <c r="N176" s="5"/>
    </row>
    <row r="177" spans="1:14" ht="13.5" customHeight="1" thickTop="1" thickBot="1" x14ac:dyDescent="0.4">
      <c r="A177" s="115"/>
      <c r="B177" s="115">
        <f>IF('MASTER  10 Teams'!B177&lt;&gt;"",'MASTER  10 Teams'!B177,"")</f>
        <v>5</v>
      </c>
      <c r="C177" s="95">
        <f>IF('MASTER  10 Teams'!C177&lt;&gt;"",'MASTER  10 Teams'!C177,"")</f>
        <v>42876</v>
      </c>
      <c r="D177" s="32" t="str">
        <f>IF('MASTER  10 Teams'!D177&lt;&gt;"",'MASTER  10 Teams'!D177,"")</f>
        <v>O30-1</v>
      </c>
      <c r="E177" s="23" t="str">
        <f>VLOOKUP(K177,'Ref asgn teams'!$A$2:$B$99,2)</f>
        <v>VASCO DA GAMA 30</v>
      </c>
      <c r="F177" s="23" t="str">
        <f>VLOOKUP(L177,'Ref asgn teams'!$A$2:$B$99,2)</f>
        <v>Danbury United 30</v>
      </c>
      <c r="G177" s="71"/>
      <c r="H177" s="94">
        <f>IF('MASTER  10 Teams'!H177&lt;&gt;"",'MASTER  10 Teams'!H177,"")</f>
        <v>0.33333333333333331</v>
      </c>
      <c r="I177" s="24" t="str">
        <f>VLOOKUP(M177,Venues!$A$2:$E$139,5,FALSE)</f>
        <v>Veterans Memorial Park (BPT), Bridgeport</v>
      </c>
      <c r="J177" s="73" t="str">
        <f>IF('MASTER  10 Teams'!J177&lt;&gt;"",'MASTER  10 Teams'!J177,"")</f>
        <v/>
      </c>
      <c r="K177" s="23" t="str">
        <f>IF('MASTER  10 Teams'!E177&lt;&gt;"",'MASTER  10 Teams'!E177,"")</f>
        <v>VASCO DA GAMA 30</v>
      </c>
      <c r="L177" s="23" t="str">
        <f>IF('MASTER  10 Teams'!F177&lt;&gt;"",'MASTER  10 Teams'!F177,"")</f>
        <v>DANBURY UNITED 30</v>
      </c>
      <c r="M177" s="5" t="str">
        <f>IF('MASTER  10 Teams'!I177&lt;&gt;"",'MASTER  10 Teams'!I177,"")</f>
        <v>Veterans Memorial Park, Bridgeport</v>
      </c>
      <c r="N177" s="5"/>
    </row>
    <row r="178" spans="1:14" ht="13.5" customHeight="1" thickTop="1" thickBot="1" x14ac:dyDescent="0.4">
      <c r="A178" s="115"/>
      <c r="B178" s="115">
        <f>IF('MASTER  10 Teams'!B178&lt;&gt;"",'MASTER  10 Teams'!B178,"")</f>
        <v>5</v>
      </c>
      <c r="C178" s="95">
        <f>IF('MASTER  10 Teams'!C178&lt;&gt;"",'MASTER  10 Teams'!C178,"")</f>
        <v>42876</v>
      </c>
      <c r="D178" s="32" t="str">
        <f>IF('MASTER  10 Teams'!D178&lt;&gt;"",'MASTER  10 Teams'!D178,"")</f>
        <v>O30-1</v>
      </c>
      <c r="E178" s="23" t="str">
        <f>VLOOKUP(K178,'Ref asgn teams'!$A$2:$B$99,2)</f>
        <v>Greenwich Arsenal 30</v>
      </c>
      <c r="F178" s="23" t="str">
        <f>VLOOKUP(L178,'Ref asgn teams'!$A$2:$B$99,2)</f>
        <v>Milford Tuesday</v>
      </c>
      <c r="G178" s="71"/>
      <c r="H178" s="94">
        <f>IF('MASTER  10 Teams'!H178&lt;&gt;"",'MASTER  10 Teams'!H178,"")</f>
        <v>0.41666666666666702</v>
      </c>
      <c r="I178" s="24" t="str">
        <f>VLOOKUP(M178,Venues!$A$2:$E$139,5,FALSE)</f>
        <v>Greenwich High School, Greenwich</v>
      </c>
      <c r="J178" s="73" t="str">
        <f>IF('MASTER  10 Teams'!J178&lt;&gt;"",'MASTER  10 Teams'!J178,"")</f>
        <v/>
      </c>
      <c r="K178" s="23" t="str">
        <f>IF('MASTER  10 Teams'!E178&lt;&gt;"",'MASTER  10 Teams'!E178,"")</f>
        <v>GREENWICH ARSENAL 30</v>
      </c>
      <c r="L178" s="23" t="str">
        <f>IF('MASTER  10 Teams'!F178&lt;&gt;"",'MASTER  10 Teams'!F178,"")</f>
        <v>MILFORD TUESDAY</v>
      </c>
      <c r="M178" s="5" t="str">
        <f>IF('MASTER  10 Teams'!I178&lt;&gt;"",'MASTER  10 Teams'!I178,"")</f>
        <v>tbd</v>
      </c>
      <c r="N178" s="5"/>
    </row>
    <row r="179" spans="1:14" ht="12.75" customHeight="1" thickTop="1" thickBot="1" x14ac:dyDescent="0.4">
      <c r="A179" s="115"/>
      <c r="B179" s="115">
        <f>IF('MASTER  10 Teams'!B179&lt;&gt;"",'MASTER  10 Teams'!B179,"")</f>
        <v>5</v>
      </c>
      <c r="C179" s="95">
        <f>IF('MASTER  10 Teams'!C179&lt;&gt;"",'MASTER  10 Teams'!C179,"")</f>
        <v>42876</v>
      </c>
      <c r="D179" s="32" t="str">
        <f>IF('MASTER  10 Teams'!D179&lt;&gt;"",'MASTER  10 Teams'!D179,"")</f>
        <v>O30-1</v>
      </c>
      <c r="E179" s="23" t="str">
        <f>VLOOKUP(K179,'Ref asgn teams'!$A$2:$B$99,2)</f>
        <v>Polonez United</v>
      </c>
      <c r="F179" s="23" t="str">
        <f>VLOOKUP(L179,'Ref asgn teams'!$A$2:$B$99,2)</f>
        <v>ECUACHAMOS FC</v>
      </c>
      <c r="G179" s="71"/>
      <c r="H179" s="94">
        <f>IF('MASTER  10 Teams'!H179&lt;&gt;"",'MASTER  10 Teams'!H179,"")</f>
        <v>0.375</v>
      </c>
      <c r="I179" s="24" t="str">
        <f>VLOOKUP(M179,Venues!$A$2:$E$139,5,FALSE)</f>
        <v>Cromwell Middle School, Cromwell</v>
      </c>
      <c r="J179" s="73" t="str">
        <f>IF('MASTER  10 Teams'!J179&lt;&gt;"",'MASTER  10 Teams'!J179,"")</f>
        <v/>
      </c>
      <c r="K179" s="23" t="str">
        <f>IF('MASTER  10 Teams'!E179&lt;&gt;"",'MASTER  10 Teams'!E179,"")</f>
        <v>POLONEZ UNITED</v>
      </c>
      <c r="L179" s="23" t="str">
        <f>IF('MASTER  10 Teams'!F179&lt;&gt;"",'MASTER  10 Teams'!F179,"")</f>
        <v>ECUACHAMOS FC</v>
      </c>
      <c r="M179" s="5" t="str">
        <f>IF('MASTER  10 Teams'!I179&lt;&gt;"",'MASTER  10 Teams'!I179,"")</f>
        <v>Cromwell MS, Cromwell</v>
      </c>
      <c r="N179" s="5"/>
    </row>
    <row r="180" spans="1:14" ht="13.5" customHeight="1" thickTop="1" thickBot="1" x14ac:dyDescent="0.4">
      <c r="A180" s="115"/>
      <c r="B180" s="115">
        <f>IF('MASTER  10 Teams'!B180&lt;&gt;"",'MASTER  10 Teams'!B180,"")</f>
        <v>5</v>
      </c>
      <c r="C180" s="95">
        <f>IF('MASTER  10 Teams'!C180&lt;&gt;"",'MASTER  10 Teams'!C180,"")</f>
        <v>42876</v>
      </c>
      <c r="D180" s="32" t="str">
        <f>IF('MASTER  10 Teams'!D180&lt;&gt;"",'MASTER  10 Teams'!D180,"")</f>
        <v>O30-1</v>
      </c>
      <c r="E180" s="23" t="str">
        <f>VLOOKUP(K180,'Ref asgn teams'!$A$2:$B$99,2)</f>
        <v>Newtown Salty Dogs</v>
      </c>
      <c r="F180" s="23" t="str">
        <f>VLOOKUP(L180,'Ref asgn teams'!$A$2:$B$99,2)</f>
        <v>FC Shelton</v>
      </c>
      <c r="G180" s="71"/>
      <c r="H180" s="94">
        <f>IF('MASTER  10 Teams'!H180&lt;&gt;"",'MASTER  10 Teams'!H180,"")</f>
        <v>0.33333333333333331</v>
      </c>
      <c r="I180" s="24" t="str">
        <f>VLOOKUP(M180,Venues!$A$2:$E$139,5,FALSE)</f>
        <v>Northford Park, Northford</v>
      </c>
      <c r="J180" s="73" t="str">
        <f>IF('MASTER  10 Teams'!J180&lt;&gt;"",'MASTER  10 Teams'!J180,"")</f>
        <v/>
      </c>
      <c r="K180" s="23" t="str">
        <f>IF('MASTER  10 Teams'!E180&lt;&gt;"",'MASTER  10 Teams'!E180,"")</f>
        <v>NORTH BRANFORD 30</v>
      </c>
      <c r="L180" s="23" t="str">
        <f>IF('MASTER  10 Teams'!F180&lt;&gt;"",'MASTER  10 Teams'!F180,"")</f>
        <v>SHELTON FC</v>
      </c>
      <c r="M180" s="5" t="str">
        <f>IF('MASTER  10 Teams'!I180&lt;&gt;"",'MASTER  10 Teams'!I180,"")</f>
        <v>Northford Park, North Branford</v>
      </c>
      <c r="N180" s="5"/>
    </row>
    <row r="181" spans="1:14" ht="12.75" customHeight="1" thickTop="1" thickBot="1" x14ac:dyDescent="0.4">
      <c r="A181" s="115"/>
      <c r="B181" s="115" t="str">
        <f>IF('MASTER  10 Teams'!B181&lt;&gt;"",'MASTER  10 Teams'!B181,"")</f>
        <v xml:space="preserve"> </v>
      </c>
      <c r="C181" s="95" t="str">
        <f>IF('MASTER  10 Teams'!C181&lt;&gt;"",'MASTER  10 Teams'!C181,"")</f>
        <v/>
      </c>
      <c r="D181" s="26" t="str">
        <f>IF('MASTER  10 Teams'!D181&lt;&gt;"",'MASTER  10 Teams'!D181,"")</f>
        <v xml:space="preserve"> </v>
      </c>
      <c r="E181" s="23" t="e">
        <f>VLOOKUP(K181,'Ref asgn teams'!$A$2:$B$99,2)</f>
        <v>#N/A</v>
      </c>
      <c r="F181" s="23" t="e">
        <f>VLOOKUP(L181,'Ref asgn teams'!$A$2:$B$99,2)</f>
        <v>#N/A</v>
      </c>
      <c r="G181" s="71"/>
      <c r="H181" s="94" t="str">
        <f>IF('MASTER  10 Teams'!H181&lt;&gt;"",'MASTER  10 Teams'!H181,"")</f>
        <v/>
      </c>
      <c r="I181" s="24" t="e">
        <f>VLOOKUP(M181,Venues!$A$2:$E$139,5,FALSE)</f>
        <v>#N/A</v>
      </c>
      <c r="J181" s="73" t="str">
        <f>IF('MASTER  10 Teams'!J181&lt;&gt;"",'MASTER  10 Teams'!J181,"")</f>
        <v/>
      </c>
      <c r="K181" s="23" t="str">
        <f>IF('MASTER  10 Teams'!E181&lt;&gt;"",'MASTER  10 Teams'!E181,"")</f>
        <v/>
      </c>
      <c r="L181" s="23" t="str">
        <f>IF('MASTER  10 Teams'!F181&lt;&gt;"",'MASTER  10 Teams'!F181,"")</f>
        <v/>
      </c>
      <c r="M181" s="5" t="str">
        <f>IF('MASTER  10 Teams'!I181&lt;&gt;"",'MASTER  10 Teams'!I181,"")</f>
        <v/>
      </c>
      <c r="N181" s="5"/>
    </row>
    <row r="182" spans="1:14" ht="13.5" customHeight="1" thickTop="1" thickBot="1" x14ac:dyDescent="0.4">
      <c r="A182" s="115"/>
      <c r="B182" s="115">
        <f>IF('MASTER  10 Teams'!B182&lt;&gt;"",'MASTER  10 Teams'!B182,"")</f>
        <v>5</v>
      </c>
      <c r="C182" s="95">
        <f>IF('MASTER  10 Teams'!C182&lt;&gt;"",'MASTER  10 Teams'!C182,"")</f>
        <v>42876</v>
      </c>
      <c r="D182" s="33" t="str">
        <f>IF('MASTER  10 Teams'!D182&lt;&gt;"",'MASTER  10 Teams'!D182,"")</f>
        <v>O30-2</v>
      </c>
      <c r="E182" s="23" t="str">
        <f>VLOOKUP(K182,'Ref asgn teams'!$A$2:$B$99,2)</f>
        <v>Bridgeport United</v>
      </c>
      <c r="F182" s="23" t="str">
        <f>VLOOKUP(L182,'Ref asgn teams'!$A$2:$B$99,2)</f>
        <v>Milford Amigos</v>
      </c>
      <c r="G182" s="71"/>
      <c r="H182" s="94">
        <f>IF('MASTER  10 Teams'!H182&lt;&gt;"",'MASTER  10 Teams'!H182,"")</f>
        <v>0.41666666666666669</v>
      </c>
      <c r="I182" s="24" t="e">
        <f>VLOOKUP(M182,Venues!$A$2:$E$139,5,FALSE)</f>
        <v>#N/A</v>
      </c>
      <c r="J182" s="73" t="str">
        <f>IF('MASTER  10 Teams'!J182&lt;&gt;"",'MASTER  10 Teams'!J182,"")</f>
        <v/>
      </c>
      <c r="K182" s="23" t="str">
        <f>IF('MASTER  10 Teams'!E182&lt;&gt;"",'MASTER  10 Teams'!E182,"")</f>
        <v>BYE</v>
      </c>
      <c r="L182" s="23" t="str">
        <f>IF('MASTER  10 Teams'!F182&lt;&gt;"",'MASTER  10 Teams'!F182,"")</f>
        <v>MILFORD AMIGOS</v>
      </c>
      <c r="M182" s="5" t="str">
        <f>IF('MASTER  10 Teams'!I182&lt;&gt;"",'MASTER  10 Teams'!I182,"")</f>
        <v>--</v>
      </c>
      <c r="N182" s="5"/>
    </row>
    <row r="183" spans="1:14" ht="13.5" customHeight="1" thickTop="1" thickBot="1" x14ac:dyDescent="0.4">
      <c r="A183" s="115"/>
      <c r="B183" s="115">
        <f>IF('MASTER  10 Teams'!B183&lt;&gt;"",'MASTER  10 Teams'!B183,"")</f>
        <v>5</v>
      </c>
      <c r="C183" s="95">
        <f>IF('MASTER  10 Teams'!C183&lt;&gt;"",'MASTER  10 Teams'!C183,"")</f>
        <v>42876</v>
      </c>
      <c r="D183" s="33" t="str">
        <f>IF('MASTER  10 Teams'!D183&lt;&gt;"",'MASTER  10 Teams'!D183,"")</f>
        <v>O30-2</v>
      </c>
      <c r="E183" s="23" t="str">
        <f>VLOOKUP(K183,'Ref asgn teams'!$A$2:$B$99,2)</f>
        <v>WATERTOWN GEEZERS</v>
      </c>
      <c r="F183" s="23" t="str">
        <f>VLOOKUP(L183,'Ref asgn teams'!$A$2:$B$99,2)</f>
        <v>Caseus New Haven FC</v>
      </c>
      <c r="G183" s="71"/>
      <c r="H183" s="94">
        <f>IF('MASTER  10 Teams'!H183&lt;&gt;"",'MASTER  10 Teams'!H183,"")</f>
        <v>0.41666666666666702</v>
      </c>
      <c r="I183" s="24" t="str">
        <f>VLOOKUP(M183,Venues!$A$2:$E$139,5,FALSE)</f>
        <v>Swift School, Watertown</v>
      </c>
      <c r="J183" s="73" t="str">
        <f>IF('MASTER  10 Teams'!J183&lt;&gt;"",'MASTER  10 Teams'!J183,"")</f>
        <v/>
      </c>
      <c r="K183" s="23" t="str">
        <f>IF('MASTER  10 Teams'!E183&lt;&gt;"",'MASTER  10 Teams'!E183,"")</f>
        <v>WATERTOWN GEEZERS</v>
      </c>
      <c r="L183" s="23" t="str">
        <f>IF('MASTER  10 Teams'!F183&lt;&gt;"",'MASTER  10 Teams'!F183,"")</f>
        <v>CASEUS NEW HAVEN FC</v>
      </c>
      <c r="M183" s="5" t="str">
        <f>IF('MASTER  10 Teams'!I183&lt;&gt;"",'MASTER  10 Teams'!I183,"")</f>
        <v>Swift School, Watertown</v>
      </c>
      <c r="N183" s="5"/>
    </row>
    <row r="184" spans="1:14" ht="12.75" customHeight="1" thickTop="1" thickBot="1" x14ac:dyDescent="0.4">
      <c r="A184" s="115"/>
      <c r="B184" s="115">
        <f>IF('MASTER  10 Teams'!B184&lt;&gt;"",'MASTER  10 Teams'!B184,"")</f>
        <v>5</v>
      </c>
      <c r="C184" s="95">
        <f>IF('MASTER  10 Teams'!C184&lt;&gt;"",'MASTER  10 Teams'!C184,"")</f>
        <v>42876</v>
      </c>
      <c r="D184" s="33" t="str">
        <f>IF('MASTER  10 Teams'!D184&lt;&gt;"",'MASTER  10 Teams'!D184,"")</f>
        <v>O30-2</v>
      </c>
      <c r="E184" s="23" t="str">
        <f>VLOOKUP(K184,'Ref asgn teams'!$A$2:$B$99,2)</f>
        <v>HENRY REID FC</v>
      </c>
      <c r="F184" s="23" t="str">
        <f>VLOOKUP(L184,'Ref asgn teams'!$A$2:$B$99,2)</f>
        <v>Litchfield County Blues</v>
      </c>
      <c r="G184" s="71"/>
      <c r="H184" s="94">
        <f>IF('MASTER  10 Teams'!H184&lt;&gt;"",'MASTER  10 Teams'!H184,"")</f>
        <v>0.41666666666666702</v>
      </c>
      <c r="I184" s="24" t="str">
        <f>VLOOKUP(M184,Venues!$A$2:$E$139,5,FALSE)</f>
        <v>Ludlowe HS, Fairfield</v>
      </c>
      <c r="J184" s="73" t="str">
        <f>IF('MASTER  10 Teams'!J184&lt;&gt;"",'MASTER  10 Teams'!J184,"")</f>
        <v/>
      </c>
      <c r="K184" s="23" t="str">
        <f>IF('MASTER  10 Teams'!E184&lt;&gt;"",'MASTER  10 Teams'!E184,"")</f>
        <v>HENRY  REID FC 30</v>
      </c>
      <c r="L184" s="23" t="str">
        <f>IF('MASTER  10 Teams'!F184&lt;&gt;"",'MASTER  10 Teams'!F184,"")</f>
        <v>LITCHFIELD COUNTY BLUES</v>
      </c>
      <c r="M184" s="5" t="str">
        <f>IF('MASTER  10 Teams'!I184&lt;&gt;"",'MASTER  10 Teams'!I184,"")</f>
        <v>Ludlowe HS, Fairfield</v>
      </c>
      <c r="N184" s="5"/>
    </row>
    <row r="185" spans="1:14" ht="12.75" customHeight="1" thickTop="1" thickBot="1" x14ac:dyDescent="0.4">
      <c r="A185" s="115"/>
      <c r="B185" s="115">
        <f>IF('MASTER  10 Teams'!B185&lt;&gt;"",'MASTER  10 Teams'!B185,"")</f>
        <v>5</v>
      </c>
      <c r="C185" s="95">
        <f>IF('MASTER  10 Teams'!C185&lt;&gt;"",'MASTER  10 Teams'!C185,"")</f>
        <v>42876</v>
      </c>
      <c r="D185" s="33" t="str">
        <f>IF('MASTER  10 Teams'!D185&lt;&gt;"",'MASTER  10 Teams'!D185,"")</f>
        <v>O30-2</v>
      </c>
      <c r="E185" s="23" t="str">
        <f>VLOOKUP(K185,'Ref asgn teams'!$A$2:$B$99,2)</f>
        <v>Newtown Salty Dogs</v>
      </c>
      <c r="F185" s="23" t="str">
        <f>VLOOKUP(L185,'Ref asgn teams'!$A$2:$B$99,2)</f>
        <v>Club Napoli 30</v>
      </c>
      <c r="G185" s="71"/>
      <c r="H185" s="94">
        <f>IF('MASTER  10 Teams'!H185&lt;&gt;"",'MASTER  10 Teams'!H185,"")</f>
        <v>0.33333333333333331</v>
      </c>
      <c r="I185" s="24" t="str">
        <f>VLOOKUP(M185,Venues!$A$2:$E$139,5,FALSE)</f>
        <v>Treadwell Park, Sandy Hook</v>
      </c>
      <c r="J185" s="73" t="str">
        <f>IF('MASTER  10 Teams'!J185&lt;&gt;"",'MASTER  10 Teams'!J185,"")</f>
        <v/>
      </c>
      <c r="K185" s="23" t="str">
        <f>IF('MASTER  10 Teams'!E185&lt;&gt;"",'MASTER  10 Teams'!E185,"")</f>
        <v>NEWTOWN SALTY DOGS</v>
      </c>
      <c r="L185" s="23" t="str">
        <f>IF('MASTER  10 Teams'!F185&lt;&gt;"",'MASTER  10 Teams'!F185,"")</f>
        <v>CLUB NAPOLI 30</v>
      </c>
      <c r="M185" s="5" t="str">
        <f>IF('MASTER  10 Teams'!I185&lt;&gt;"",'MASTER  10 Teams'!I185,"")</f>
        <v>Treadwell Park, Newtown</v>
      </c>
      <c r="N185" s="5"/>
    </row>
    <row r="186" spans="1:14" ht="12.75" customHeight="1" thickTop="1" thickBot="1" x14ac:dyDescent="0.4">
      <c r="A186" s="115"/>
      <c r="B186" s="115">
        <f>IF('MASTER  10 Teams'!B186&lt;&gt;"",'MASTER  10 Teams'!B186,"")</f>
        <v>5</v>
      </c>
      <c r="C186" s="95">
        <f>IF('MASTER  10 Teams'!C186&lt;&gt;"",'MASTER  10 Teams'!C186,"")</f>
        <v>42876</v>
      </c>
      <c r="D186" s="33" t="str">
        <f>IF('MASTER  10 Teams'!D186&lt;&gt;"",'MASTER  10 Teams'!D186,"")</f>
        <v>O30-2</v>
      </c>
      <c r="E186" s="23" t="str">
        <f>VLOOKUP(K186,'Ref asgn teams'!$A$2:$B$99,2)</f>
        <v>Naugatuck Fusion</v>
      </c>
      <c r="F186" s="23" t="str">
        <f>VLOOKUP(L186,'Ref asgn teams'!$A$2:$B$99,2)</f>
        <v>Stamford FC</v>
      </c>
      <c r="G186" s="71"/>
      <c r="H186" s="94">
        <f>IF('MASTER  10 Teams'!H186&lt;&gt;"",'MASTER  10 Teams'!H186,"")</f>
        <v>0.41666666666666702</v>
      </c>
      <c r="I186" s="24" t="str">
        <f>VLOOKUP(M186,Venues!$A$2:$E$139,5,FALSE)</f>
        <v>City Hill Middle School, Naugatuck</v>
      </c>
      <c r="J186" s="73" t="str">
        <f>IF('MASTER  10 Teams'!J186&lt;&gt;"",'MASTER  10 Teams'!J186,"")</f>
        <v/>
      </c>
      <c r="K186" s="23" t="str">
        <f>IF('MASTER  10 Teams'!E186&lt;&gt;"",'MASTER  10 Teams'!E186,"")</f>
        <v>NAUGATUCK FUSION</v>
      </c>
      <c r="L186" s="23" t="str">
        <f>IF('MASTER  10 Teams'!F186&lt;&gt;"",'MASTER  10 Teams'!F186,"")</f>
        <v>STAMFORD FC</v>
      </c>
      <c r="M186" s="5" t="str">
        <f>IF('MASTER  10 Teams'!I186&lt;&gt;"",'MASTER  10 Teams'!I186,"")</f>
        <v>City Hill MS, Naugatuck</v>
      </c>
      <c r="N186" s="5"/>
    </row>
    <row r="187" spans="1:14" ht="12.75" customHeight="1" thickTop="1" thickBot="1" x14ac:dyDescent="0.4">
      <c r="A187" s="115"/>
      <c r="B187" s="115" t="str">
        <f>IF('MASTER  10 Teams'!B187&lt;&gt;"",'MASTER  10 Teams'!B187,"")</f>
        <v xml:space="preserve"> </v>
      </c>
      <c r="C187" s="95" t="str">
        <f>IF('MASTER  10 Teams'!C187&lt;&gt;"",'MASTER  10 Teams'!C187,"")</f>
        <v/>
      </c>
      <c r="D187" s="26" t="str">
        <f>IF('MASTER  10 Teams'!D187&lt;&gt;"",'MASTER  10 Teams'!D187,"")</f>
        <v xml:space="preserve"> </v>
      </c>
      <c r="E187" s="23" t="e">
        <f>VLOOKUP(K187,'Ref asgn teams'!$A$2:$B$99,2)</f>
        <v>#N/A</v>
      </c>
      <c r="F187" s="23" t="e">
        <f>VLOOKUP(L187,'Ref asgn teams'!$A$2:$B$99,2)</f>
        <v>#N/A</v>
      </c>
      <c r="G187" s="71"/>
      <c r="H187" s="94" t="str">
        <f>IF('MASTER  10 Teams'!H187&lt;&gt;"",'MASTER  10 Teams'!H187,"")</f>
        <v/>
      </c>
      <c r="I187" s="24" t="e">
        <f>VLOOKUP(M187,Venues!$A$2:$E$139,5,FALSE)</f>
        <v>#N/A</v>
      </c>
      <c r="J187" s="73" t="str">
        <f>IF('MASTER  10 Teams'!J187&lt;&gt;"",'MASTER  10 Teams'!J187,"")</f>
        <v/>
      </c>
      <c r="K187" s="23" t="str">
        <f>IF('MASTER  10 Teams'!E187&lt;&gt;"",'MASTER  10 Teams'!E187,"")</f>
        <v/>
      </c>
      <c r="L187" s="23" t="str">
        <f>IF('MASTER  10 Teams'!F187&lt;&gt;"",'MASTER  10 Teams'!F187,"")</f>
        <v/>
      </c>
      <c r="M187" s="5" t="str">
        <f>IF('MASTER  10 Teams'!I187&lt;&gt;"",'MASTER  10 Teams'!I187,"")</f>
        <v/>
      </c>
      <c r="N187" s="2"/>
    </row>
    <row r="188" spans="1:14" ht="12.75" customHeight="1" thickTop="1" thickBot="1" x14ac:dyDescent="0.4">
      <c r="A188" s="115"/>
      <c r="B188" s="115">
        <f>IF('MASTER  10 Teams'!B188&lt;&gt;"",'MASTER  10 Teams'!B188,"")</f>
        <v>5</v>
      </c>
      <c r="C188" s="95">
        <f>IF('MASTER  10 Teams'!C188&lt;&gt;"",'MASTER  10 Teams'!C188,"")</f>
        <v>42876</v>
      </c>
      <c r="D188" s="34" t="str">
        <f>IF('MASTER  10 Teams'!D188&lt;&gt;"",'MASTER  10 Teams'!D188,"")</f>
        <v>O40-1</v>
      </c>
      <c r="E188" s="23" t="str">
        <f>VLOOKUP(K188,'Ref asgn teams'!$A$2:$B$99,2)</f>
        <v>Cheshire Azzurri 40</v>
      </c>
      <c r="F188" s="23" t="str">
        <f>VLOOKUP(L188,'Ref asgn teams'!$A$2:$B$99,2)</f>
        <v>Ridgefield Kicks</v>
      </c>
      <c r="G188" s="71"/>
      <c r="H188" s="94">
        <f>IF('MASTER  10 Teams'!H188&lt;&gt;"",'MASTER  10 Teams'!H188,"")</f>
        <v>0.41666666666666669</v>
      </c>
      <c r="I188" s="24" t="str">
        <f>VLOOKUP(M188,Venues!$A$2:$E$139,5,FALSE)</f>
        <v>Quinnipiac Park, Cheshire</v>
      </c>
      <c r="J188" s="73" t="str">
        <f>IF('MASTER  10 Teams'!J188&lt;&gt;"",'MASTER  10 Teams'!J188,"")</f>
        <v/>
      </c>
      <c r="K188" s="23" t="str">
        <f>IF('MASTER  10 Teams'!E188&lt;&gt;"",'MASTER  10 Teams'!E188,"")</f>
        <v>CHESHIRE AZZURRI 40</v>
      </c>
      <c r="L188" s="23" t="str">
        <f>IF('MASTER  10 Teams'!F188&lt;&gt;"",'MASTER  10 Teams'!F188,"")</f>
        <v>RIDGEFIELD KICKS</v>
      </c>
      <c r="M188" s="5" t="str">
        <f>IF('MASTER  10 Teams'!I188&lt;&gt;"",'MASTER  10 Teams'!I188,"")</f>
        <v>Quinnipiac Park, Cheshire</v>
      </c>
      <c r="N188" s="5"/>
    </row>
    <row r="189" spans="1:14" ht="12.75" customHeight="1" thickTop="1" thickBot="1" x14ac:dyDescent="0.4">
      <c r="A189" s="115"/>
      <c r="B189" s="115">
        <f>IF('MASTER  10 Teams'!B189&lt;&gt;"",'MASTER  10 Teams'!B189,"")</f>
        <v>5</v>
      </c>
      <c r="C189" s="95">
        <f>IF('MASTER  10 Teams'!C189&lt;&gt;"",'MASTER  10 Teams'!C189,"")</f>
        <v>42876</v>
      </c>
      <c r="D189" s="34" t="str">
        <f>IF('MASTER  10 Teams'!D189&lt;&gt;"",'MASTER  10 Teams'!D189,"")</f>
        <v>O40-1</v>
      </c>
      <c r="E189" s="23" t="str">
        <f>VLOOKUP(K189,'Ref asgn teams'!$A$2:$B$99,2)</f>
        <v>Wilton Ancient Warriors FC</v>
      </c>
      <c r="F189" s="23" t="str">
        <f>VLOOKUP(L189,'Ref asgn teams'!$A$2:$B$99,2)</f>
        <v>Danbury United 40</v>
      </c>
      <c r="G189" s="71"/>
      <c r="H189" s="94">
        <f>IF('MASTER  10 Teams'!H189&lt;&gt;"",'MASTER  10 Teams'!H189,"")</f>
        <v>0.41666666666666702</v>
      </c>
      <c r="I189" s="24" t="str">
        <f>VLOOKUP(M189,Venues!$A$2:$E$139,5,FALSE)</f>
        <v>Lilly Field, Wilton</v>
      </c>
      <c r="J189" s="73" t="str">
        <f>IF('MASTER  10 Teams'!J189&lt;&gt;"",'MASTER  10 Teams'!J189,"")</f>
        <v/>
      </c>
      <c r="K189" s="23" t="str">
        <f>IF('MASTER  10 Teams'!E189&lt;&gt;"",'MASTER  10 Teams'!E189,"")</f>
        <v xml:space="preserve">WILTON WARRIORS </v>
      </c>
      <c r="L189" s="23" t="str">
        <f>IF('MASTER  10 Teams'!F189&lt;&gt;"",'MASTER  10 Teams'!F189,"")</f>
        <v>DANBURY UNITED 40</v>
      </c>
      <c r="M189" s="5" t="str">
        <f>IF('MASTER  10 Teams'!I189&lt;&gt;"",'MASTER  10 Teams'!I189,"")</f>
        <v>Lilly Field, Wilton</v>
      </c>
      <c r="N189" s="5"/>
    </row>
    <row r="190" spans="1:14" ht="12.75" customHeight="1" thickTop="1" thickBot="1" x14ac:dyDescent="0.4">
      <c r="A190" s="115"/>
      <c r="B190" s="115">
        <f>IF('MASTER  10 Teams'!B190&lt;&gt;"",'MASTER  10 Teams'!B190,"")</f>
        <v>5</v>
      </c>
      <c r="C190" s="95">
        <f>IF('MASTER  10 Teams'!C190&lt;&gt;"",'MASTER  10 Teams'!C190,"")</f>
        <v>42876</v>
      </c>
      <c r="D190" s="34" t="str">
        <f>IF('MASTER  10 Teams'!D190&lt;&gt;"",'MASTER  10 Teams'!D190,"")</f>
        <v>O40-1</v>
      </c>
      <c r="E190" s="23" t="str">
        <f>VLOOKUP(K190,'Ref asgn teams'!$A$2:$B$99,2)</f>
        <v>Greenwich Pumas</v>
      </c>
      <c r="F190" s="23" t="str">
        <f>VLOOKUP(L190,'Ref asgn teams'!$A$2:$B$99,2)</f>
        <v>Norwalk Mariners</v>
      </c>
      <c r="G190" s="71"/>
      <c r="H190" s="94">
        <f>IF('MASTER  10 Teams'!H190&lt;&gt;"",'MASTER  10 Teams'!H190,"")</f>
        <v>0.41666666666666702</v>
      </c>
      <c r="I190" s="24" t="str">
        <f>VLOOKUP(M190,Venues!$A$2:$E$139,5,FALSE)</f>
        <v>Greenwich High School, Greenwich</v>
      </c>
      <c r="J190" s="73" t="str">
        <f>IF('MASTER  10 Teams'!J190&lt;&gt;"",'MASTER  10 Teams'!J190,"")</f>
        <v/>
      </c>
      <c r="K190" s="23" t="str">
        <f>IF('MASTER  10 Teams'!E190&lt;&gt;"",'MASTER  10 Teams'!E190,"")</f>
        <v>GREENWICH PUMAS</v>
      </c>
      <c r="L190" s="23" t="str">
        <f>IF('MASTER  10 Teams'!F190&lt;&gt;"",'MASTER  10 Teams'!F190,"")</f>
        <v>NORWALK MARINERS</v>
      </c>
      <c r="M190" s="5" t="str">
        <f>IF('MASTER  10 Teams'!I190&lt;&gt;"",'MASTER  10 Teams'!I190,"")</f>
        <v>tbd</v>
      </c>
      <c r="N190" s="5"/>
    </row>
    <row r="191" spans="1:14" ht="12.75" customHeight="1" thickTop="1" thickBot="1" x14ac:dyDescent="0.4">
      <c r="A191" s="115"/>
      <c r="B191" s="115">
        <f>IF('MASTER  10 Teams'!B191&lt;&gt;"",'MASTER  10 Teams'!B191,"")</f>
        <v>5</v>
      </c>
      <c r="C191" s="95">
        <f>IF('MASTER  10 Teams'!C191&lt;&gt;"",'MASTER  10 Teams'!C191,"")</f>
        <v>42876</v>
      </c>
      <c r="D191" s="34" t="str">
        <f>IF('MASTER  10 Teams'!D191&lt;&gt;"",'MASTER  10 Teams'!D191,"")</f>
        <v>O40-1</v>
      </c>
      <c r="E191" s="23" t="str">
        <f>VLOOKUP(K191,'Ref asgn teams'!$A$2:$B$99,2)</f>
        <v>Vasco Da Gama 40</v>
      </c>
      <c r="F191" s="23" t="str">
        <f>VLOOKUP(L191,'Ref asgn teams'!$A$2:$B$99,2)</f>
        <v>Fairfield GAC</v>
      </c>
      <c r="G191" s="71"/>
      <c r="H191" s="94">
        <f>IF('MASTER  10 Teams'!H191&lt;&gt;"",'MASTER  10 Teams'!H191,"")</f>
        <v>0.41666666666666702</v>
      </c>
      <c r="I191" s="24" t="str">
        <f>VLOOKUP(M191,Venues!$A$2:$E$139,5,FALSE)</f>
        <v>Veterans Memorial Park (BPT), Bridgeport</v>
      </c>
      <c r="J191" s="73" t="str">
        <f>IF('MASTER  10 Teams'!J191&lt;&gt;"",'MASTER  10 Teams'!J191,"")</f>
        <v/>
      </c>
      <c r="K191" s="23" t="str">
        <f>IF('MASTER  10 Teams'!E191&lt;&gt;"",'MASTER  10 Teams'!E191,"")</f>
        <v>VASCO DA GAMA 40</v>
      </c>
      <c r="L191" s="23" t="str">
        <f>IF('MASTER  10 Teams'!F191&lt;&gt;"",'MASTER  10 Teams'!F191,"")</f>
        <v>FAIRFIELD GAC</v>
      </c>
      <c r="M191" s="5" t="str">
        <f>IF('MASTER  10 Teams'!I191&lt;&gt;"",'MASTER  10 Teams'!I191,"")</f>
        <v>Veterans Memorial Park, Bridgeport</v>
      </c>
      <c r="N191" s="5"/>
    </row>
    <row r="192" spans="1:14" ht="12.75" customHeight="1" thickTop="1" thickBot="1" x14ac:dyDescent="0.4">
      <c r="A192" s="115"/>
      <c r="B192" s="115">
        <f>IF('MASTER  10 Teams'!B192&lt;&gt;"",'MASTER  10 Teams'!B192,"")</f>
        <v>5</v>
      </c>
      <c r="C192" s="95">
        <f>IF('MASTER  10 Teams'!C192&lt;&gt;"",'MASTER  10 Teams'!C192,"")</f>
        <v>42876</v>
      </c>
      <c r="D192" s="34" t="str">
        <f>IF('MASTER  10 Teams'!D192&lt;&gt;"",'MASTER  10 Teams'!D192,"")</f>
        <v>O40-1</v>
      </c>
      <c r="E192" s="23" t="str">
        <f>VLOOKUP(K192,'Ref asgn teams'!$A$2:$B$99,2)</f>
        <v>Connecticut Storm</v>
      </c>
      <c r="F192" s="23" t="str">
        <f>VLOOKUP(L192,'Ref asgn teams'!$A$2:$B$99,2)</f>
        <v>Waterbury Albanians</v>
      </c>
      <c r="G192" s="71"/>
      <c r="H192" s="94">
        <f>IF('MASTER  10 Teams'!H192&lt;&gt;"",'MASTER  10 Teams'!H192,"")</f>
        <v>0.375</v>
      </c>
      <c r="I192" s="24" t="str">
        <f>VLOOKUP(M192,Venues!$A$2:$E$139,5,FALSE)</f>
        <v>Wakeman Park, Westport</v>
      </c>
      <c r="J192" s="73" t="str">
        <f>IF('MASTER  10 Teams'!J192&lt;&gt;"",'MASTER  10 Teams'!J192,"")</f>
        <v/>
      </c>
      <c r="K192" s="23" t="str">
        <f>IF('MASTER  10 Teams'!E192&lt;&gt;"",'MASTER  10 Teams'!E192,"")</f>
        <v>STORM FC</v>
      </c>
      <c r="L192" s="23" t="str">
        <f>IF('MASTER  10 Teams'!F192&lt;&gt;"",'MASTER  10 Teams'!F192,"")</f>
        <v>WATERBURY ALBANIANS</v>
      </c>
      <c r="M192" s="5" t="str">
        <f>IF('MASTER  10 Teams'!I192&lt;&gt;"",'MASTER  10 Teams'!I192,"")</f>
        <v>Wakeman Park, Westport</v>
      </c>
      <c r="N192" s="5"/>
    </row>
    <row r="193" spans="1:14" ht="12.75" customHeight="1" thickTop="1" thickBot="1" x14ac:dyDescent="0.4">
      <c r="A193" s="115"/>
      <c r="B193" s="115" t="str">
        <f>IF('MASTER  10 Teams'!B193&lt;&gt;"",'MASTER  10 Teams'!B193,"")</f>
        <v xml:space="preserve"> </v>
      </c>
      <c r="C193" s="95" t="str">
        <f>IF('MASTER  10 Teams'!C193&lt;&gt;"",'MASTER  10 Teams'!C193,"")</f>
        <v/>
      </c>
      <c r="D193" s="26" t="str">
        <f>IF('MASTER  10 Teams'!D193&lt;&gt;"",'MASTER  10 Teams'!D193,"")</f>
        <v xml:space="preserve"> </v>
      </c>
      <c r="E193" s="23" t="e">
        <f>VLOOKUP(K193,'Ref asgn teams'!$A$2:$B$99,2)</f>
        <v>#N/A</v>
      </c>
      <c r="F193" s="23" t="e">
        <f>VLOOKUP(L193,'Ref asgn teams'!$A$2:$B$99,2)</f>
        <v>#N/A</v>
      </c>
      <c r="G193" s="71"/>
      <c r="H193" s="94" t="str">
        <f>IF('MASTER  10 Teams'!H193&lt;&gt;"",'MASTER  10 Teams'!H193,"")</f>
        <v/>
      </c>
      <c r="I193" s="24" t="e">
        <f>VLOOKUP(M193,Venues!$A$2:$E$139,5,FALSE)</f>
        <v>#N/A</v>
      </c>
      <c r="J193" s="73" t="str">
        <f>IF('MASTER  10 Teams'!J193&lt;&gt;"",'MASTER  10 Teams'!J193,"")</f>
        <v/>
      </c>
      <c r="K193" s="23" t="str">
        <f>IF('MASTER  10 Teams'!E193&lt;&gt;"",'MASTER  10 Teams'!E193,"")</f>
        <v/>
      </c>
      <c r="L193" s="23" t="str">
        <f>IF('MASTER  10 Teams'!F193&lt;&gt;"",'MASTER  10 Teams'!F193,"")</f>
        <v/>
      </c>
      <c r="M193" s="5" t="str">
        <f>IF('MASTER  10 Teams'!I193&lt;&gt;"",'MASTER  10 Teams'!I193,"")</f>
        <v/>
      </c>
      <c r="N193" s="2"/>
    </row>
    <row r="194" spans="1:14" ht="12.75" customHeight="1" thickTop="1" thickBot="1" x14ac:dyDescent="0.4">
      <c r="A194" s="115"/>
      <c r="B194" s="115">
        <f>IF('MASTER  10 Teams'!B194&lt;&gt;"",'MASTER  10 Teams'!B194,"")</f>
        <v>5</v>
      </c>
      <c r="C194" s="95">
        <f>IF('MASTER  10 Teams'!C194&lt;&gt;"",'MASTER  10 Teams'!C194,"")</f>
        <v>42876</v>
      </c>
      <c r="D194" s="35" t="str">
        <f>IF('MASTER  10 Teams'!D194&lt;&gt;"",'MASTER  10 Teams'!D194,"")</f>
        <v>O40-2</v>
      </c>
      <c r="E194" s="23" t="str">
        <f>VLOOKUP(K194,'Ref asgn teams'!$A$2:$B$99,2)</f>
        <v>Derby Quitus</v>
      </c>
      <c r="F194" s="23" t="str">
        <f>VLOOKUP(L194,'Ref asgn teams'!$A$2:$B$99,2)</f>
        <v>New Haven Americans</v>
      </c>
      <c r="G194" s="71"/>
      <c r="H194" s="94">
        <f>IF('MASTER  10 Teams'!H194&lt;&gt;"",'MASTER  10 Teams'!H194,"")</f>
        <v>0.41666666666666702</v>
      </c>
      <c r="I194" s="24" t="str">
        <f>VLOOKUP(M194,Venues!$A$2:$E$139,5,FALSE)</f>
        <v>Witek Park, Derby</v>
      </c>
      <c r="J194" s="73" t="str">
        <f>IF('MASTER  10 Teams'!J194&lt;&gt;"",'MASTER  10 Teams'!J194,"")</f>
        <v/>
      </c>
      <c r="K194" s="23" t="str">
        <f>IF('MASTER  10 Teams'!E194&lt;&gt;"",'MASTER  10 Teams'!E194,"")</f>
        <v>DERBY QUITUS</v>
      </c>
      <c r="L194" s="23" t="str">
        <f>IF('MASTER  10 Teams'!F194&lt;&gt;"",'MASTER  10 Teams'!F194,"")</f>
        <v>NEW HAVEN AMERICANS</v>
      </c>
      <c r="M194" s="5" t="str">
        <f>IF('MASTER  10 Teams'!I194&lt;&gt;"",'MASTER  10 Teams'!I194,"")</f>
        <v>Witek Park, Derby</v>
      </c>
      <c r="N194" s="5"/>
    </row>
    <row r="195" spans="1:14" ht="12.75" customHeight="1" thickTop="1" thickBot="1" x14ac:dyDescent="0.4">
      <c r="A195" s="115"/>
      <c r="B195" s="115">
        <f>IF('MASTER  10 Teams'!B195&lt;&gt;"",'MASTER  10 Teams'!B195,"")</f>
        <v>5</v>
      </c>
      <c r="C195" s="95">
        <f>IF('MASTER  10 Teams'!C195&lt;&gt;"",'MASTER  10 Teams'!C195,"")</f>
        <v>42876</v>
      </c>
      <c r="D195" s="35" t="str">
        <f>IF('MASTER  10 Teams'!D195&lt;&gt;"",'MASTER  10 Teams'!D195,"")</f>
        <v>O40-2</v>
      </c>
      <c r="E195" s="23" t="str">
        <f>VLOOKUP(K195,'Ref asgn teams'!$A$2:$B$99,2)</f>
        <v>Stamford United</v>
      </c>
      <c r="F195" s="23" t="str">
        <f>VLOOKUP(L195,'Ref asgn teams'!$A$2:$B$99,2)</f>
        <v>Greenwich Arsenal 40</v>
      </c>
      <c r="G195" s="71"/>
      <c r="H195" s="94">
        <f>IF('MASTER  10 Teams'!H195&lt;&gt;"",'MASTER  10 Teams'!H195,"")</f>
        <v>0.33333333333333331</v>
      </c>
      <c r="I195" s="24" t="str">
        <f>VLOOKUP(M195,Venues!$A$2:$E$139,5,FALSE)</f>
        <v>West Beach, Stamford</v>
      </c>
      <c r="J195" s="73" t="str">
        <f>IF('MASTER  10 Teams'!J195&lt;&gt;"",'MASTER  10 Teams'!J195,"")</f>
        <v/>
      </c>
      <c r="K195" s="23" t="str">
        <f>IF('MASTER  10 Teams'!E195&lt;&gt;"",'MASTER  10 Teams'!E195,"")</f>
        <v>STAMFORD UNITED</v>
      </c>
      <c r="L195" s="23" t="str">
        <f>IF('MASTER  10 Teams'!F195&lt;&gt;"",'MASTER  10 Teams'!F195,"")</f>
        <v>GREENWICH ARSENAL 40</v>
      </c>
      <c r="M195" s="5" t="str">
        <f>IF('MASTER  10 Teams'!I195&lt;&gt;"",'MASTER  10 Teams'!I195,"")</f>
        <v>West Beach Fields, Stamford</v>
      </c>
      <c r="N195" s="5"/>
    </row>
    <row r="196" spans="1:14" ht="12.75" customHeight="1" thickTop="1" thickBot="1" x14ac:dyDescent="0.4">
      <c r="A196" s="115"/>
      <c r="B196" s="115">
        <f>IF('MASTER  10 Teams'!B196&lt;&gt;"",'MASTER  10 Teams'!B196,"")</f>
        <v>5</v>
      </c>
      <c r="C196" s="95">
        <f>IF('MASTER  10 Teams'!C196&lt;&gt;"",'MASTER  10 Teams'!C196,"")</f>
        <v>42876</v>
      </c>
      <c r="D196" s="35" t="str">
        <f>IF('MASTER  10 Teams'!D196&lt;&gt;"",'MASTER  10 Teams'!D196,"")</f>
        <v>O40-2</v>
      </c>
      <c r="E196" s="23" t="str">
        <f>VLOOKUP(K196,'Ref asgn teams'!$A$2:$B$99,2)</f>
        <v>Guilford Bell Curve</v>
      </c>
      <c r="F196" s="23" t="str">
        <f>VLOOKUP(L196,'Ref asgn teams'!$A$2:$B$99,2)</f>
        <v xml:space="preserve">GUILFORD CELTIC </v>
      </c>
      <c r="G196" s="71"/>
      <c r="H196" s="94">
        <f>IF('MASTER  10 Teams'!H196&lt;&gt;"",'MASTER  10 Teams'!H196,"")</f>
        <v>0.41666666666666702</v>
      </c>
      <c r="I196" s="24" t="str">
        <f>VLOOKUP(M196,Venues!$A$2:$E$139,5,FALSE)</f>
        <v>Guilford High School, Guilford</v>
      </c>
      <c r="J196" s="73" t="str">
        <f>IF('MASTER  10 Teams'!J196&lt;&gt;"",'MASTER  10 Teams'!J196,"")</f>
        <v/>
      </c>
      <c r="K196" s="23" t="str">
        <f>IF('MASTER  10 Teams'!E196&lt;&gt;"",'MASTER  10 Teams'!E196,"")</f>
        <v>GUILFORD BELL CURVE</v>
      </c>
      <c r="L196" s="23" t="str">
        <f>IF('MASTER  10 Teams'!F196&lt;&gt;"",'MASTER  10 Teams'!F196,"")</f>
        <v xml:space="preserve">GUILFORD CELTIC </v>
      </c>
      <c r="M196" s="5" t="str">
        <f>IF('MASTER  10 Teams'!I196&lt;&gt;"",'MASTER  10 Teams'!I196,"")</f>
        <v>Guilford HS, Guilford</v>
      </c>
      <c r="N196" s="5"/>
    </row>
    <row r="197" spans="1:14" ht="12.75" customHeight="1" thickTop="1" thickBot="1" x14ac:dyDescent="0.4">
      <c r="A197" s="115"/>
      <c r="B197" s="115">
        <f>IF('MASTER  10 Teams'!B197&lt;&gt;"",'MASTER  10 Teams'!B197,"")</f>
        <v>5</v>
      </c>
      <c r="C197" s="95">
        <f>IF('MASTER  10 Teams'!C197&lt;&gt;"",'MASTER  10 Teams'!C197,"")</f>
        <v>42876</v>
      </c>
      <c r="D197" s="35" t="str">
        <f>IF('MASTER  10 Teams'!D197&lt;&gt;"",'MASTER  10 Teams'!D197,"")</f>
        <v>O40-2</v>
      </c>
      <c r="E197" s="23" t="str">
        <f>VLOOKUP(K197,'Ref asgn teams'!$A$2:$B$99,2)</f>
        <v>Norwalk Spots Colombia FC</v>
      </c>
      <c r="F197" s="23" t="str">
        <f>VLOOKUP(L197,'Ref asgn teams'!$A$2:$B$99,2)</f>
        <v>Greenwich Gunners 40</v>
      </c>
      <c r="G197" s="71"/>
      <c r="H197" s="94">
        <f>IF('MASTER  10 Teams'!H197&lt;&gt;"",'MASTER  10 Teams'!H197,"")</f>
        <v>0.41666666666666702</v>
      </c>
      <c r="I197" s="24" t="str">
        <f>VLOOKUP(M197,Venues!$A$2:$E$139,5,FALSE)</f>
        <v>Nathan Hale Middle School, Norwalk</v>
      </c>
      <c r="J197" s="73" t="str">
        <f>IF('MASTER  10 Teams'!J197&lt;&gt;"",'MASTER  10 Teams'!J197,"")</f>
        <v/>
      </c>
      <c r="K197" s="23" t="str">
        <f>IF('MASTER  10 Teams'!E197&lt;&gt;"",'MASTER  10 Teams'!E197,"")</f>
        <v xml:space="preserve">NORWALK SPORT COLOMBIA </v>
      </c>
      <c r="L197" s="23" t="str">
        <f>IF('MASTER  10 Teams'!F197&lt;&gt;"",'MASTER  10 Teams'!F197,"")</f>
        <v>GREENWICH GUNNERS 40</v>
      </c>
      <c r="M197" s="5" t="str">
        <f>IF('MASTER  10 Teams'!I197&lt;&gt;"",'MASTER  10 Teams'!I197,"")</f>
        <v>Nathan Hale MS, Norwalk</v>
      </c>
      <c r="N197" s="5"/>
    </row>
    <row r="198" spans="1:14" ht="12.75" customHeight="1" thickTop="1" thickBot="1" x14ac:dyDescent="0.4">
      <c r="A198" s="115"/>
      <c r="B198" s="115">
        <f>IF('MASTER  10 Teams'!B198&lt;&gt;"",'MASTER  10 Teams'!B198,"")</f>
        <v>5</v>
      </c>
      <c r="C198" s="95">
        <f>IF('MASTER  10 Teams'!C198&lt;&gt;"",'MASTER  10 Teams'!C198,"")</f>
        <v>42876</v>
      </c>
      <c r="D198" s="35" t="str">
        <f>IF('MASTER  10 Teams'!D198&lt;&gt;"",'MASTER  10 Teams'!D198,"")</f>
        <v>O40-2</v>
      </c>
      <c r="E198" s="23" t="str">
        <f>VLOOKUP(K198,'Ref asgn teams'!$A$2:$B$99,2)</f>
        <v>Newington Portuguese 40</v>
      </c>
      <c r="F198" s="23" t="str">
        <f>VLOOKUP(L198,'Ref asgn teams'!$A$2:$B$99,2)</f>
        <v>Southeast Rovers</v>
      </c>
      <c r="G198" s="71"/>
      <c r="H198" s="94">
        <f>IF('MASTER  10 Teams'!H198&lt;&gt;"",'MASTER  10 Teams'!H198,"")</f>
        <v>0.41666666666666702</v>
      </c>
      <c r="I198" s="24" t="str">
        <f>VLOOKUP(M198,Venues!$A$2:$E$139,5,FALSE)</f>
        <v>Martin Kellogg, Newington</v>
      </c>
      <c r="J198" s="73" t="str">
        <f>IF('MASTER  10 Teams'!J198&lt;&gt;"",'MASTER  10 Teams'!J198,"")</f>
        <v/>
      </c>
      <c r="K198" s="23" t="str">
        <f>IF('MASTER  10 Teams'!E198&lt;&gt;"",'MASTER  10 Teams'!E198,"")</f>
        <v>NEWINGTON PORTUGUESE 40</v>
      </c>
      <c r="L198" s="23" t="str">
        <f>IF('MASTER  10 Teams'!F198&lt;&gt;"",'MASTER  10 Teams'!F198,"")</f>
        <v>SOUTHEAST ROVERS</v>
      </c>
      <c r="M198" s="5" t="str">
        <f>IF('MASTER  10 Teams'!I198&lt;&gt;"",'MASTER  10 Teams'!I198,"")</f>
        <v>Martin Kellogg, Newington</v>
      </c>
      <c r="N198" s="5"/>
    </row>
    <row r="199" spans="1:14" ht="12.75" customHeight="1" thickTop="1" thickBot="1" x14ac:dyDescent="0.4">
      <c r="A199" s="115"/>
      <c r="B199" s="115" t="str">
        <f>IF('MASTER  10 Teams'!B199&lt;&gt;"",'MASTER  10 Teams'!B199,"")</f>
        <v xml:space="preserve"> </v>
      </c>
      <c r="C199" s="95" t="str">
        <f>IF('MASTER  10 Teams'!C199&lt;&gt;"",'MASTER  10 Teams'!C199,"")</f>
        <v/>
      </c>
      <c r="D199" s="26" t="str">
        <f>IF('MASTER  10 Teams'!D199&lt;&gt;"",'MASTER  10 Teams'!D199,"")</f>
        <v xml:space="preserve"> </v>
      </c>
      <c r="E199" s="23" t="e">
        <f>VLOOKUP(K199,'Ref asgn teams'!$A$2:$B$99,2)</f>
        <v>#N/A</v>
      </c>
      <c r="F199" s="23" t="e">
        <f>VLOOKUP(L199,'Ref asgn teams'!$A$2:$B$99,2)</f>
        <v>#N/A</v>
      </c>
      <c r="G199" s="71"/>
      <c r="H199" s="94" t="str">
        <f>IF('MASTER  10 Teams'!H199&lt;&gt;"",'MASTER  10 Teams'!H199,"")</f>
        <v/>
      </c>
      <c r="I199" s="24" t="e">
        <f>VLOOKUP(M199,Venues!$A$2:$E$139,5,FALSE)</f>
        <v>#N/A</v>
      </c>
      <c r="J199" s="73" t="str">
        <f>IF('MASTER  10 Teams'!J199&lt;&gt;"",'MASTER  10 Teams'!J199,"")</f>
        <v/>
      </c>
      <c r="K199" s="23" t="str">
        <f>IF('MASTER  10 Teams'!E199&lt;&gt;"",'MASTER  10 Teams'!E199,"")</f>
        <v/>
      </c>
      <c r="L199" s="23" t="str">
        <f>IF('MASTER  10 Teams'!F199&lt;&gt;"",'MASTER  10 Teams'!F199,"")</f>
        <v/>
      </c>
      <c r="M199" s="5" t="str">
        <f>IF('MASTER  10 Teams'!I199&lt;&gt;"",'MASTER  10 Teams'!I199,"")</f>
        <v/>
      </c>
      <c r="N199" s="2"/>
    </row>
    <row r="200" spans="1:14" ht="12.75" customHeight="1" thickTop="1" thickBot="1" x14ac:dyDescent="0.4">
      <c r="A200" s="115"/>
      <c r="B200" s="115">
        <f>IF('MASTER  10 Teams'!B200&lt;&gt;"",'MASTER  10 Teams'!B200,"")</f>
        <v>5</v>
      </c>
      <c r="C200" s="95">
        <f>IF('MASTER  10 Teams'!C200&lt;&gt;"",'MASTER  10 Teams'!C200,"")</f>
        <v>42876</v>
      </c>
      <c r="D200" s="36" t="str">
        <f>IF('MASTER  10 Teams'!D200&lt;&gt;"",'MASTER  10 Teams'!D200,"")</f>
        <v>O40-3</v>
      </c>
      <c r="E200" s="23" t="str">
        <f>VLOOKUP(K200,'Ref asgn teams'!$A$2:$B$99,2)</f>
        <v>Cheshire United</v>
      </c>
      <c r="F200" s="23" t="str">
        <f>VLOOKUP(L200,'Ref asgn teams'!$A$2:$B$99,2)</f>
        <v>North Haven FC 40</v>
      </c>
      <c r="G200" s="71"/>
      <c r="H200" s="94">
        <f>IF('MASTER  10 Teams'!H200&lt;&gt;"",'MASTER  10 Teams'!H200,"")</f>
        <v>0.33333333333333331</v>
      </c>
      <c r="I200" s="24" t="str">
        <f>VLOOKUP(M200,Venues!$A$2:$E$139,5,FALSE)</f>
        <v>Quinnipiac Park, Cheshire</v>
      </c>
      <c r="J200" s="73" t="str">
        <f>IF('MASTER  10 Teams'!J200&lt;&gt;"",'MASTER  10 Teams'!J200,"")</f>
        <v/>
      </c>
      <c r="K200" s="23" t="str">
        <f>IF('MASTER  10 Teams'!E200&lt;&gt;"",'MASTER  10 Teams'!E200,"")</f>
        <v xml:space="preserve">CHESHIRE UNITED </v>
      </c>
      <c r="L200" s="23" t="str">
        <f>IF('MASTER  10 Teams'!F200&lt;&gt;"",'MASTER  10 Teams'!F200,"")</f>
        <v>NORTH HAVEN SC</v>
      </c>
      <c r="M200" s="5" t="str">
        <f>IF('MASTER  10 Teams'!I200&lt;&gt;"",'MASTER  10 Teams'!I200,"")</f>
        <v>Quinnipiac Park, Cheshire</v>
      </c>
      <c r="N200" s="5"/>
    </row>
    <row r="201" spans="1:14" ht="12.75" customHeight="1" thickTop="1" thickBot="1" x14ac:dyDescent="0.4">
      <c r="A201" s="115"/>
      <c r="B201" s="115">
        <f>IF('MASTER  10 Teams'!B201&lt;&gt;"",'MASTER  10 Teams'!B201,"")</f>
        <v>5</v>
      </c>
      <c r="C201" s="95">
        <f>IF('MASTER  10 Teams'!C201&lt;&gt;"",'MASTER  10 Teams'!C201,"")</f>
        <v>42876</v>
      </c>
      <c r="D201" s="36" t="str">
        <f>IF('MASTER  10 Teams'!D201&lt;&gt;"",'MASTER  10 Teams'!D201,"")</f>
        <v>O40-3</v>
      </c>
      <c r="E201" s="23" t="str">
        <f>VLOOKUP(K201,'Ref asgn teams'!$A$2:$B$99,2)</f>
        <v>Wilton Wolves</v>
      </c>
      <c r="F201" s="23" t="str">
        <f>VLOOKUP(L201,'Ref asgn teams'!$A$2:$B$99,2)</f>
        <v>Eli's FC</v>
      </c>
      <c r="G201" s="71"/>
      <c r="H201" s="94">
        <f>IF('MASTER  10 Teams'!H201&lt;&gt;"",'MASTER  10 Teams'!H201,"")</f>
        <v>0.41666666666666702</v>
      </c>
      <c r="I201" s="24" t="str">
        <f>VLOOKUP(M201,Venues!$A$2:$E$139,5,FALSE)</f>
        <v>Middlebrook School, Wilton</v>
      </c>
      <c r="J201" s="73" t="str">
        <f>IF('MASTER  10 Teams'!J201&lt;&gt;"",'MASTER  10 Teams'!J201,"")</f>
        <v/>
      </c>
      <c r="K201" s="23" t="str">
        <f>IF('MASTER  10 Teams'!E201&lt;&gt;"",'MASTER  10 Teams'!E201,"")</f>
        <v>WILTON WOLVES</v>
      </c>
      <c r="L201" s="23" t="str">
        <f>IF('MASTER  10 Teams'!F201&lt;&gt;"",'MASTER  10 Teams'!F201,"")</f>
        <v>ELI'S FC</v>
      </c>
      <c r="M201" s="5" t="str">
        <f>IF('MASTER  10 Teams'!I201&lt;&gt;"",'MASTER  10 Teams'!I201,"")</f>
        <v>Middlebrook School, Wilton</v>
      </c>
      <c r="N201" s="85"/>
    </row>
    <row r="202" spans="1:14" ht="12.75" customHeight="1" thickTop="1" thickBot="1" x14ac:dyDescent="0.4">
      <c r="A202" s="115"/>
      <c r="B202" s="115">
        <f>IF('MASTER  10 Teams'!B202&lt;&gt;"",'MASTER  10 Teams'!B202,"")</f>
        <v>5</v>
      </c>
      <c r="C202" s="95">
        <f>IF('MASTER  10 Teams'!C202&lt;&gt;"",'MASTER  10 Teams'!C202,"")</f>
        <v>42876</v>
      </c>
      <c r="D202" s="36" t="str">
        <f>IF('MASTER  10 Teams'!D202&lt;&gt;"",'MASTER  10 Teams'!D202,"")</f>
        <v>O40-3</v>
      </c>
      <c r="E202" s="23" t="str">
        <f>VLOOKUP(K202,'Ref asgn teams'!$A$2:$B$99,2)</f>
        <v>HENRY  REID FC 40</v>
      </c>
      <c r="F202" s="23" t="str">
        <f>VLOOKUP(L202,'Ref asgn teams'!$A$2:$B$99,2)</f>
        <v>Newtown Salty Dogs</v>
      </c>
      <c r="G202" s="71"/>
      <c r="H202" s="94">
        <f>IF('MASTER  10 Teams'!H202&lt;&gt;"",'MASTER  10 Teams'!H202,"")</f>
        <v>0.33333333333333331</v>
      </c>
      <c r="I202" s="24" t="str">
        <f>VLOOKUP(M202,Venues!$A$2:$E$139,5,FALSE)</f>
        <v>Ludlowe HS, Fairfield</v>
      </c>
      <c r="J202" s="73" t="str">
        <f>IF('MASTER  10 Teams'!J202&lt;&gt;"",'MASTER  10 Teams'!J202,"")</f>
        <v/>
      </c>
      <c r="K202" s="23" t="str">
        <f>IF('MASTER  10 Teams'!E202&lt;&gt;"",'MASTER  10 Teams'!E202,"")</f>
        <v>HENRY  REID FC 40</v>
      </c>
      <c r="L202" s="23" t="str">
        <f>IF('MASTER  10 Teams'!F202&lt;&gt;"",'MASTER  10 Teams'!F202,"")</f>
        <v>NORTH BRANFORD 40</v>
      </c>
      <c r="M202" s="5" t="str">
        <f>IF('MASTER  10 Teams'!I202&lt;&gt;"",'MASTER  10 Teams'!I202,"")</f>
        <v>Ludlowe HS, Fairfield</v>
      </c>
      <c r="N202" s="85"/>
    </row>
    <row r="203" spans="1:14" ht="12.75" customHeight="1" thickTop="1" thickBot="1" x14ac:dyDescent="0.4">
      <c r="A203" s="115"/>
      <c r="B203" s="115">
        <f>IF('MASTER  10 Teams'!B203&lt;&gt;"",'MASTER  10 Teams'!B203,"")</f>
        <v>5</v>
      </c>
      <c r="C203" s="95">
        <f>IF('MASTER  10 Teams'!C203&lt;&gt;"",'MASTER  10 Teams'!C203,"")</f>
        <v>42876</v>
      </c>
      <c r="D203" s="36" t="str">
        <f>IF('MASTER  10 Teams'!D203&lt;&gt;"",'MASTER  10 Teams'!D203,"")</f>
        <v>O40-3</v>
      </c>
      <c r="E203" s="23" t="str">
        <f>VLOOKUP(K203,'Ref asgn teams'!$A$2:$B$99,2)</f>
        <v>Stamford City</v>
      </c>
      <c r="F203" s="23" t="str">
        <f>VLOOKUP(L203,'Ref asgn teams'!$A$2:$B$99,2)</f>
        <v>Hamden United</v>
      </c>
      <c r="G203" s="71"/>
      <c r="H203" s="94">
        <f>IF('MASTER  10 Teams'!H203&lt;&gt;"",'MASTER  10 Teams'!H203,"")</f>
        <v>0.41666666666666702</v>
      </c>
      <c r="I203" s="24" t="str">
        <f>VLOOKUP(M203,Venues!$A$2:$E$139,5,FALSE)</f>
        <v>West Beach, Stamford</v>
      </c>
      <c r="J203" s="73" t="str">
        <f>IF('MASTER  10 Teams'!J203&lt;&gt;"",'MASTER  10 Teams'!J203,"")</f>
        <v/>
      </c>
      <c r="K203" s="23" t="str">
        <f>IF('MASTER  10 Teams'!E203&lt;&gt;"",'MASTER  10 Teams'!E203,"")</f>
        <v>STAMFORD CITY</v>
      </c>
      <c r="L203" s="23" t="str">
        <f>IF('MASTER  10 Teams'!F203&lt;&gt;"",'MASTER  10 Teams'!F203,"")</f>
        <v>HAMDEN UNITED</v>
      </c>
      <c r="M203" s="5" t="str">
        <f>IF('MASTER  10 Teams'!I203&lt;&gt;"",'MASTER  10 Teams'!I203,"")</f>
        <v>West Beach Fields, Stamford</v>
      </c>
      <c r="N203" s="85"/>
    </row>
    <row r="204" spans="1:14" ht="12.75" customHeight="1" thickTop="1" thickBot="1" x14ac:dyDescent="0.4">
      <c r="A204" s="115"/>
      <c r="B204" s="115">
        <f>IF('MASTER  10 Teams'!B204&lt;&gt;"",'MASTER  10 Teams'!B204,"")</f>
        <v>5</v>
      </c>
      <c r="C204" s="95">
        <f>IF('MASTER  10 Teams'!C204&lt;&gt;"",'MASTER  10 Teams'!C204,"")</f>
        <v>42876</v>
      </c>
      <c r="D204" s="36" t="str">
        <f>IF('MASTER  10 Teams'!D204&lt;&gt;"",'MASTER  10 Teams'!D204,"")</f>
        <v>O40-3</v>
      </c>
      <c r="E204" s="23" t="str">
        <f>VLOOKUP(K204,'Ref asgn teams'!$A$2:$B$99,2)</f>
        <v>PAN ZONES</v>
      </c>
      <c r="F204" s="23" t="str">
        <f>VLOOKUP(L204,'Ref asgn teams'!$A$2:$B$99,2)</f>
        <v>Wallingford Morelia</v>
      </c>
      <c r="G204" s="71"/>
      <c r="H204" s="94">
        <f>IF('MASTER  10 Teams'!H204&lt;&gt;"",'MASTER  10 Teams'!H204,"")</f>
        <v>0.41666666666666702</v>
      </c>
      <c r="I204" s="24" t="str">
        <f>VLOOKUP(M204,Venues!$A$2:$E$139,5,FALSE)</f>
        <v>Stanley Quarter Park, New Britain</v>
      </c>
      <c r="J204" s="73" t="str">
        <f>IF('MASTER  10 Teams'!J204&lt;&gt;"",'MASTER  10 Teams'!J204,"")</f>
        <v/>
      </c>
      <c r="K204" s="23" t="str">
        <f>IF('MASTER  10 Teams'!E204&lt;&gt;"",'MASTER  10 Teams'!E204,"")</f>
        <v>PAN ZONES</v>
      </c>
      <c r="L204" s="23" t="str">
        <f>IF('MASTER  10 Teams'!F204&lt;&gt;"",'MASTER  10 Teams'!F204,"")</f>
        <v>WALLINGFORD MORELIA</v>
      </c>
      <c r="M204" s="5" t="str">
        <f>IF('MASTER  10 Teams'!I204&lt;&gt;"",'MASTER  10 Teams'!I204,"")</f>
        <v>Stanley Quarter Park, New Britain</v>
      </c>
      <c r="N204" s="85"/>
    </row>
    <row r="205" spans="1:14" ht="12.75" customHeight="1" thickTop="1" thickBot="1" x14ac:dyDescent="0.4">
      <c r="A205" s="115"/>
      <c r="B205" s="115" t="str">
        <f>IF('MASTER  10 Teams'!B205&lt;&gt;"",'MASTER  10 Teams'!B205,"")</f>
        <v xml:space="preserve"> </v>
      </c>
      <c r="C205" s="95" t="str">
        <f>IF('MASTER  10 Teams'!C205&lt;&gt;"",'MASTER  10 Teams'!C205,"")</f>
        <v/>
      </c>
      <c r="D205" s="26" t="str">
        <f>IF('MASTER  10 Teams'!D205&lt;&gt;"",'MASTER  10 Teams'!D205,"")</f>
        <v xml:space="preserve"> </v>
      </c>
      <c r="E205" s="23" t="e">
        <f>VLOOKUP(K205,'Ref asgn teams'!$A$2:$B$99,2)</f>
        <v>#N/A</v>
      </c>
      <c r="F205" s="23" t="e">
        <f>VLOOKUP(L205,'Ref asgn teams'!$A$2:$B$99,2)</f>
        <v>#N/A</v>
      </c>
      <c r="G205" s="71"/>
      <c r="H205" s="94" t="str">
        <f>IF('MASTER  10 Teams'!H205&lt;&gt;"",'MASTER  10 Teams'!H205,"")</f>
        <v/>
      </c>
      <c r="I205" s="24" t="e">
        <f>VLOOKUP(M205,Venues!$A$2:$E$139,5,FALSE)</f>
        <v>#N/A</v>
      </c>
      <c r="J205" s="73" t="str">
        <f>IF('MASTER  10 Teams'!J205&lt;&gt;"",'MASTER  10 Teams'!J205,"")</f>
        <v/>
      </c>
      <c r="K205" s="23" t="str">
        <f>IF('MASTER  10 Teams'!E205&lt;&gt;"",'MASTER  10 Teams'!E205,"")</f>
        <v/>
      </c>
      <c r="L205" s="23" t="str">
        <f>IF('MASTER  10 Teams'!F205&lt;&gt;"",'MASTER  10 Teams'!F205,"")</f>
        <v/>
      </c>
      <c r="M205" s="5" t="str">
        <f>IF('MASTER  10 Teams'!I205&lt;&gt;"",'MASTER  10 Teams'!I205,"")</f>
        <v/>
      </c>
      <c r="N205" s="86"/>
    </row>
    <row r="206" spans="1:14" ht="12.75" customHeight="1" thickTop="1" thickBot="1" x14ac:dyDescent="0.4">
      <c r="A206" s="115"/>
      <c r="B206" s="115">
        <f>IF('MASTER  10 Teams'!B206&lt;&gt;"",'MASTER  10 Teams'!B206,"")</f>
        <v>5</v>
      </c>
      <c r="C206" s="95">
        <f>IF('MASTER  10 Teams'!C206&lt;&gt;"",'MASTER  10 Teams'!C206,"")</f>
        <v>42876</v>
      </c>
      <c r="D206" s="27" t="str">
        <f>IF('MASTER  10 Teams'!D206&lt;&gt;"",'MASTER  10 Teams'!D206,"")</f>
        <v>O50-1</v>
      </c>
      <c r="E206" s="23" t="str">
        <f>VLOOKUP(K206,'Ref asgn teams'!$A$2:$B$99,2)</f>
        <v>Cheshire Azzurri 50</v>
      </c>
      <c r="F206" s="23" t="str">
        <f>VLOOKUP(L206,'Ref asgn teams'!$A$2:$B$99,2)</f>
        <v>Guilford Black Eagles</v>
      </c>
      <c r="G206" s="71"/>
      <c r="H206" s="94">
        <f>IF('MASTER  10 Teams'!H206&lt;&gt;"",'MASTER  10 Teams'!H206,"")</f>
        <v>0.41666666666666669</v>
      </c>
      <c r="I206" s="24" t="str">
        <f>VLOOKUP(M206,Venues!$A$2:$E$139,5,FALSE)</f>
        <v>Quinnipiac Park, Cheshire</v>
      </c>
      <c r="J206" s="73" t="str">
        <f>IF('MASTER  10 Teams'!J206&lt;&gt;"",'MASTER  10 Teams'!J206,"")</f>
        <v/>
      </c>
      <c r="K206" s="23" t="str">
        <f>IF('MASTER  10 Teams'!E206&lt;&gt;"",'MASTER  10 Teams'!E206,"")</f>
        <v>CHESHIRE AZZURRI 50</v>
      </c>
      <c r="L206" s="23" t="str">
        <f>IF('MASTER  10 Teams'!F206&lt;&gt;"",'MASTER  10 Teams'!F206,"")</f>
        <v>GUILFORD BLACK EAGLES</v>
      </c>
      <c r="M206" s="5" t="str">
        <f>IF('MASTER  10 Teams'!I206&lt;&gt;"",'MASTER  10 Teams'!I206,"")</f>
        <v>Quinnipiac Park, Cheshire</v>
      </c>
      <c r="N206" s="85"/>
    </row>
    <row r="207" spans="1:14" ht="12.75" customHeight="1" thickTop="1" thickBot="1" x14ac:dyDescent="0.4">
      <c r="A207" s="115"/>
      <c r="B207" s="115">
        <f>IF('MASTER  10 Teams'!B207&lt;&gt;"",'MASTER  10 Teams'!B207,"")</f>
        <v>5</v>
      </c>
      <c r="C207" s="95">
        <f>IF('MASTER  10 Teams'!C207&lt;&gt;"",'MASTER  10 Teams'!C207,"")</f>
        <v>42876</v>
      </c>
      <c r="D207" s="27" t="str">
        <f>IF('MASTER  10 Teams'!D207&lt;&gt;"",'MASTER  10 Teams'!D207,"")</f>
        <v>O50-1</v>
      </c>
      <c r="E207" s="23" t="str">
        <f>VLOOKUP(K207,'Ref asgn teams'!$A$2:$B$99,2)</f>
        <v>Vasco Da Gama 50 CC</v>
      </c>
      <c r="F207" s="23" t="str">
        <f>VLOOKUP(L207,'Ref asgn teams'!$A$2:$B$99,2)</f>
        <v>Club Napoli 50</v>
      </c>
      <c r="G207" s="71"/>
      <c r="H207" s="94">
        <f>IF('MASTER  10 Teams'!H207&lt;&gt;"",'MASTER  10 Teams'!H207,"")</f>
        <v>0.41666666666666702</v>
      </c>
      <c r="I207" s="24" t="str">
        <f>VLOOKUP(M207,Venues!$A$2:$E$139,5,FALSE)</f>
        <v>Veterans Memorial Park (BPT), Bridgeport</v>
      </c>
      <c r="J207" s="73" t="str">
        <f>IF('MASTER  10 Teams'!J207&lt;&gt;"",'MASTER  10 Teams'!J207,"")</f>
        <v/>
      </c>
      <c r="K207" s="23" t="str">
        <f>IF('MASTER  10 Teams'!E207&lt;&gt;"",'MASTER  10 Teams'!E207,"")</f>
        <v>VASCO DA GAMA 50</v>
      </c>
      <c r="L207" s="23" t="str">
        <f>IF('MASTER  10 Teams'!F207&lt;&gt;"",'MASTER  10 Teams'!F207,"")</f>
        <v>CLUB NAPOLI 50</v>
      </c>
      <c r="M207" s="5" t="str">
        <f>IF('MASTER  10 Teams'!I207&lt;&gt;"",'MASTER  10 Teams'!I207,"")</f>
        <v>Veterans Memorial Park, Bridgeport</v>
      </c>
      <c r="N207" s="85"/>
    </row>
    <row r="208" spans="1:14" ht="12.75" customHeight="1" thickTop="1" thickBot="1" x14ac:dyDescent="0.4">
      <c r="A208" s="115"/>
      <c r="B208" s="115">
        <f>IF('MASTER  10 Teams'!B208&lt;&gt;"",'MASTER  10 Teams'!B208,"")</f>
        <v>5</v>
      </c>
      <c r="C208" s="95">
        <f>IF('MASTER  10 Teams'!C208&lt;&gt;"",'MASTER  10 Teams'!C208,"")</f>
        <v>42876</v>
      </c>
      <c r="D208" s="27" t="str">
        <f>IF('MASTER  10 Teams'!D208&lt;&gt;"",'MASTER  10 Teams'!D208,"")</f>
        <v>O50-1</v>
      </c>
      <c r="E208" s="23" t="str">
        <f>VLOOKUP(K208,'Ref asgn teams'!$A$2:$B$99,2)</f>
        <v>Glastonbury Celtic</v>
      </c>
      <c r="F208" s="23" t="str">
        <f>VLOOKUP(L208,'Ref asgn teams'!$A$2:$B$99,2)</f>
        <v>Greenwich Gunners 50</v>
      </c>
      <c r="G208" s="71"/>
      <c r="H208" s="94">
        <f>IF('MASTER  10 Teams'!H208&lt;&gt;"",'MASTER  10 Teams'!H208,"")</f>
        <v>0.41666666666666702</v>
      </c>
      <c r="I208" s="24" t="e">
        <f>VLOOKUP(M208,Venues!$A$2:$E$139,5,FALSE)</f>
        <v>#N/A</v>
      </c>
      <c r="J208" s="73" t="str">
        <f>IF('MASTER  10 Teams'!J208&lt;&gt;"",'MASTER  10 Teams'!J208,"")</f>
        <v/>
      </c>
      <c r="K208" s="23" t="str">
        <f>IF('MASTER  10 Teams'!E208&lt;&gt;"",'MASTER  10 Teams'!E208,"")</f>
        <v xml:space="preserve">GLASTONBURY CELTIC </v>
      </c>
      <c r="L208" s="23" t="str">
        <f>IF('MASTER  10 Teams'!F208&lt;&gt;"",'MASTER  10 Teams'!F208,"")</f>
        <v>GREENWICH GUNNERS 50</v>
      </c>
      <c r="M208" s="5" t="str">
        <f>IF('MASTER  10 Teams'!I208&lt;&gt;"",'MASTER  10 Teams'!I208,"")</f>
        <v>Irish American Club, Glastonbury</v>
      </c>
      <c r="N208" s="85"/>
    </row>
    <row r="209" spans="1:14" ht="12.75" customHeight="1" thickTop="1" thickBot="1" x14ac:dyDescent="0.4">
      <c r="A209" s="115"/>
      <c r="B209" s="115">
        <f>IF('MASTER  10 Teams'!B209&lt;&gt;"",'MASTER  10 Teams'!B209,"")</f>
        <v>5</v>
      </c>
      <c r="C209" s="95">
        <f>IF('MASTER  10 Teams'!C209&lt;&gt;"",'MASTER  10 Teams'!C209,"")</f>
        <v>42876</v>
      </c>
      <c r="D209" s="27" t="str">
        <f>IF('MASTER  10 Teams'!D209&lt;&gt;"",'MASTER  10 Teams'!D209,"")</f>
        <v>O50-1</v>
      </c>
      <c r="E209" s="23" t="str">
        <f>VLOOKUP(K209,'Ref asgn teams'!$A$2:$B$99,2)</f>
        <v>New Britain Falcons FC</v>
      </c>
      <c r="F209" s="23" t="str">
        <f>VLOOKUP(L209,'Ref asgn teams'!$A$2:$B$99,2)</f>
        <v>Darien Blue Waves</v>
      </c>
      <c r="G209" s="71"/>
      <c r="H209" s="94">
        <f>IF('MASTER  10 Teams'!H209&lt;&gt;"",'MASTER  10 Teams'!H209,"")</f>
        <v>0.41666666666666702</v>
      </c>
      <c r="I209" s="24" t="str">
        <f>VLOOKUP(M209,Venues!$A$2:$E$139,5,FALSE)</f>
        <v>Falcon Field (New Britain), New Britain</v>
      </c>
      <c r="J209" s="73" t="str">
        <f>IF('MASTER  10 Teams'!J209&lt;&gt;"",'MASTER  10 Teams'!J209,"")</f>
        <v/>
      </c>
      <c r="K209" s="23" t="str">
        <f>IF('MASTER  10 Teams'!E209&lt;&gt;"",'MASTER  10 Teams'!E209,"")</f>
        <v>NEW BRITAIN FALCONS FC</v>
      </c>
      <c r="L209" s="23" t="str">
        <f>IF('MASTER  10 Teams'!F209&lt;&gt;"",'MASTER  10 Teams'!F209,"")</f>
        <v>DARIEN BLUE WAVE</v>
      </c>
      <c r="M209" s="5" t="str">
        <f>IF('MASTER  10 Teams'!I209&lt;&gt;"",'MASTER  10 Teams'!I209,"")</f>
        <v>Falcon Field, New Britain</v>
      </c>
      <c r="N209" s="85"/>
    </row>
    <row r="210" spans="1:14" ht="12.75" customHeight="1" thickTop="1" thickBot="1" x14ac:dyDescent="0.4">
      <c r="A210" s="115"/>
      <c r="B210" s="115">
        <f>IF('MASTER  10 Teams'!B210&lt;&gt;"",'MASTER  10 Teams'!B210,"")</f>
        <v>5</v>
      </c>
      <c r="C210" s="95">
        <f>IF('MASTER  10 Teams'!C210&lt;&gt;"",'MASTER  10 Teams'!C210,"")</f>
        <v>42876</v>
      </c>
      <c r="D210" s="27" t="str">
        <f>IF('MASTER  10 Teams'!D210&lt;&gt;"",'MASTER  10 Teams'!D210,"")</f>
        <v>O50-1</v>
      </c>
      <c r="E210" s="23" t="str">
        <f>VLOOKUP(K210,'Ref asgn teams'!$A$2:$B$99,2)</f>
        <v>Hartford Cavaliers Masters</v>
      </c>
      <c r="F210" s="23" t="str">
        <f>VLOOKUP(L210,'Ref asgn teams'!$A$2:$B$99,2)</f>
        <v>Polonia Falcon Stars FC</v>
      </c>
      <c r="G210" s="71"/>
      <c r="H210" s="94">
        <f>IF('MASTER  10 Teams'!H210&lt;&gt;"",'MASTER  10 Teams'!H210,"")</f>
        <v>0.41666666666666702</v>
      </c>
      <c r="I210" s="24" t="str">
        <f>VLOOKUP(M210,Venues!$A$2:$E$139,5,FALSE)</f>
        <v>Cronin Field, Hartford</v>
      </c>
      <c r="J210" s="73" t="str">
        <f>IF('MASTER  10 Teams'!J210&lt;&gt;"",'MASTER  10 Teams'!J210,"")</f>
        <v/>
      </c>
      <c r="K210" s="23" t="str">
        <f>IF('MASTER  10 Teams'!E210&lt;&gt;"",'MASTER  10 Teams'!E210,"")</f>
        <v>HARTFORD CAVALIERS</v>
      </c>
      <c r="L210" s="23" t="str">
        <f>IF('MASTER  10 Teams'!F210&lt;&gt;"",'MASTER  10 Teams'!F210,"")</f>
        <v>POLONIA FALCON STARS FC</v>
      </c>
      <c r="M210" s="5" t="str">
        <f>IF('MASTER  10 Teams'!I210&lt;&gt;"",'MASTER  10 Teams'!I210,"")</f>
        <v>Cronin Field, Hartford</v>
      </c>
      <c r="N210" s="85"/>
    </row>
    <row r="211" spans="1:14" ht="12.75" customHeight="1" thickTop="1" thickBot="1" x14ac:dyDescent="0.4">
      <c r="A211" s="115"/>
      <c r="B211" s="115" t="str">
        <f>IF('MASTER  10 Teams'!B211&lt;&gt;"",'MASTER  10 Teams'!B211,"")</f>
        <v xml:space="preserve"> </v>
      </c>
      <c r="C211" s="95" t="str">
        <f>IF('MASTER  10 Teams'!C211&lt;&gt;"",'MASTER  10 Teams'!C211,"")</f>
        <v/>
      </c>
      <c r="D211" s="26" t="str">
        <f>IF('MASTER  10 Teams'!D211&lt;&gt;"",'MASTER  10 Teams'!D211,"")</f>
        <v xml:space="preserve"> </v>
      </c>
      <c r="E211" s="23" t="e">
        <f>VLOOKUP(K211,'Ref asgn teams'!$A$2:$B$99,2)</f>
        <v>#N/A</v>
      </c>
      <c r="F211" s="23" t="e">
        <f>VLOOKUP(L211,'Ref asgn teams'!$A$2:$B$99,2)</f>
        <v>#N/A</v>
      </c>
      <c r="G211" s="71"/>
      <c r="H211" s="94" t="str">
        <f>IF('MASTER  10 Teams'!H211&lt;&gt;"",'MASTER  10 Teams'!H211,"")</f>
        <v/>
      </c>
      <c r="I211" s="24" t="e">
        <f>VLOOKUP(M211,Venues!$A$2:$E$139,5,FALSE)</f>
        <v>#N/A</v>
      </c>
      <c r="J211" s="73" t="str">
        <f>IF('MASTER  10 Teams'!J211&lt;&gt;"",'MASTER  10 Teams'!J211,"")</f>
        <v/>
      </c>
      <c r="K211" s="23" t="str">
        <f>IF('MASTER  10 Teams'!E211&lt;&gt;"",'MASTER  10 Teams'!E211,"")</f>
        <v/>
      </c>
      <c r="L211" s="23" t="str">
        <f>IF('MASTER  10 Teams'!F211&lt;&gt;"",'MASTER  10 Teams'!F211,"")</f>
        <v/>
      </c>
      <c r="M211" s="5" t="str">
        <f>IF('MASTER  10 Teams'!I211&lt;&gt;"",'MASTER  10 Teams'!I211,"")</f>
        <v/>
      </c>
      <c r="N211" s="86"/>
    </row>
    <row r="212" spans="1:14" ht="12.75" customHeight="1" thickTop="1" thickBot="1" x14ac:dyDescent="0.4">
      <c r="A212" s="115"/>
      <c r="B212" s="115">
        <f>IF('MASTER  10 Teams'!B212&lt;&gt;"",'MASTER  10 Teams'!B212,"")</f>
        <v>5</v>
      </c>
      <c r="C212" s="95">
        <f>IF('MASTER  10 Teams'!C212&lt;&gt;"",'MASTER  10 Teams'!C212,"")</f>
        <v>42876</v>
      </c>
      <c r="D212" s="37" t="str">
        <f>IF('MASTER  10 Teams'!D212&lt;&gt;"",'MASTER  10 Teams'!D212,"")</f>
        <v>O50-2</v>
      </c>
      <c r="E212" s="23" t="str">
        <f>VLOOKUP(K212,'Ref asgn teams'!$A$2:$B$99,2)</f>
        <v>East Haven SC</v>
      </c>
      <c r="F212" s="23" t="str">
        <f>VLOOKUP(L212,'Ref asgn teams'!$A$2:$B$99,2)</f>
        <v>Naugatuck River Rats</v>
      </c>
      <c r="G212" s="71"/>
      <c r="H212" s="94">
        <f>IF('MASTER  10 Teams'!H212&lt;&gt;"",'MASTER  10 Teams'!H212,"")</f>
        <v>0.41666666666666702</v>
      </c>
      <c r="I212" s="24" t="str">
        <f>VLOOKUP(M212,Venues!$A$2:$E$139,5,FALSE)</f>
        <v>Moulthrop Field, East Haven</v>
      </c>
      <c r="J212" s="73" t="str">
        <f>IF('MASTER  10 Teams'!J212&lt;&gt;"",'MASTER  10 Teams'!J212,"")</f>
        <v/>
      </c>
      <c r="K212" s="23" t="str">
        <f>IF('MASTER  10 Teams'!E212&lt;&gt;"",'MASTER  10 Teams'!E212,"")</f>
        <v>EAST HAVEN SC</v>
      </c>
      <c r="L212" s="23" t="str">
        <f>IF('MASTER  10 Teams'!F212&lt;&gt;"",'MASTER  10 Teams'!F212,"")</f>
        <v>NAUGATUCK RIVER RATS</v>
      </c>
      <c r="M212" s="5" t="str">
        <f>IF('MASTER  10 Teams'!I212&lt;&gt;"",'MASTER  10 Teams'!I212,"")</f>
        <v>Moulthrop Field, East Haven</v>
      </c>
      <c r="N212" s="85"/>
    </row>
    <row r="213" spans="1:14" ht="12.75" customHeight="1" thickTop="1" thickBot="1" x14ac:dyDescent="0.4">
      <c r="A213" s="115"/>
      <c r="B213" s="115">
        <f>IF('MASTER  10 Teams'!B213&lt;&gt;"",'MASTER  10 Teams'!B213,"")</f>
        <v>5</v>
      </c>
      <c r="C213" s="95">
        <f>IF('MASTER  10 Teams'!C213&lt;&gt;"",'MASTER  10 Teams'!C213,"")</f>
        <v>42876</v>
      </c>
      <c r="D213" s="37" t="str">
        <f>IF('MASTER  10 Teams'!D213&lt;&gt;"",'MASTER  10 Teams'!D213,"")</f>
        <v>O50-2</v>
      </c>
      <c r="E213" s="23" t="str">
        <f>VLOOKUP(K213,'Ref asgn teams'!$A$2:$B$99,2)</f>
        <v>West Haven Grays</v>
      </c>
      <c r="F213" s="23" t="str">
        <f>VLOOKUP(L213,'Ref asgn teams'!$A$2:$B$99,2)</f>
        <v>Farmington White Owls</v>
      </c>
      <c r="G213" s="71"/>
      <c r="H213" s="94">
        <f>IF('MASTER  10 Teams'!H213&lt;&gt;"",'MASTER  10 Teams'!H213,"")</f>
        <v>0.41666666666666702</v>
      </c>
      <c r="I213" s="24" t="str">
        <f>VLOOKUP(M213,Venues!$A$2:$E$139,5,FALSE)</f>
        <v>Pagels Field, West Haven</v>
      </c>
      <c r="J213" s="73" t="str">
        <f>IF('MASTER  10 Teams'!J213&lt;&gt;"",'MASTER  10 Teams'!J213,"")</f>
        <v/>
      </c>
      <c r="K213" s="23" t="str">
        <f>IF('MASTER  10 Teams'!E213&lt;&gt;"",'MASTER  10 Teams'!E213,"")</f>
        <v>WEST HAVEN GRAYS</v>
      </c>
      <c r="L213" s="23" t="str">
        <f>IF('MASTER  10 Teams'!F213&lt;&gt;"",'MASTER  10 Teams'!F213,"")</f>
        <v>FARMINGTON WHITE OWLS</v>
      </c>
      <c r="M213" s="5" t="str">
        <f>IF('MASTER  10 Teams'!I213&lt;&gt;"",'MASTER  10 Teams'!I213,"")</f>
        <v>Pagels Field, West Haven</v>
      </c>
      <c r="N213" s="85"/>
    </row>
    <row r="214" spans="1:14" ht="12.75" customHeight="1" thickTop="1" thickBot="1" x14ac:dyDescent="0.4">
      <c r="A214" s="115"/>
      <c r="B214" s="115">
        <f>IF('MASTER  10 Teams'!B214&lt;&gt;"",'MASTER  10 Teams'!B214,"")</f>
        <v>5</v>
      </c>
      <c r="C214" s="95">
        <f>IF('MASTER  10 Teams'!C214&lt;&gt;"",'MASTER  10 Teams'!C214,"")</f>
        <v>42876</v>
      </c>
      <c r="D214" s="37" t="str">
        <f>IF('MASTER  10 Teams'!D214&lt;&gt;"",'MASTER  10 Teams'!D214,"")</f>
        <v>O50-2</v>
      </c>
      <c r="E214" s="23" t="str">
        <f>VLOOKUP(K214,'Ref asgn teams'!$A$2:$B$99,2)</f>
        <v>GREENWICH PUMAS LEGENDS</v>
      </c>
      <c r="F214" s="23" t="str">
        <f>VLOOKUP(L214,'Ref asgn teams'!$A$2:$B$99,2)</f>
        <v>Moodus SC</v>
      </c>
      <c r="G214" s="71"/>
      <c r="H214" s="94">
        <f>IF('MASTER  10 Teams'!H214&lt;&gt;"",'MASTER  10 Teams'!H214,"")</f>
        <v>0.41666666666666702</v>
      </c>
      <c r="I214" s="24" t="str">
        <f>VLOOKUP(M214,Venues!$A$2:$E$139,5,FALSE)</f>
        <v>Greenwich High School, Greenwich</v>
      </c>
      <c r="J214" s="73" t="str">
        <f>IF('MASTER  10 Teams'!J214&lt;&gt;"",'MASTER  10 Teams'!J214,"")</f>
        <v/>
      </c>
      <c r="K214" s="23" t="str">
        <f>IF('MASTER  10 Teams'!E214&lt;&gt;"",'MASTER  10 Teams'!E214,"")</f>
        <v>GREENWICH PUMAS LEGENDS</v>
      </c>
      <c r="L214" s="23" t="str">
        <f>IF('MASTER  10 Teams'!F214&lt;&gt;"",'MASTER  10 Teams'!F214,"")</f>
        <v>MOODUS SC</v>
      </c>
      <c r="M214" s="5" t="str">
        <f>IF('MASTER  10 Teams'!I214&lt;&gt;"",'MASTER  10 Teams'!I214,"")</f>
        <v>tbd</v>
      </c>
      <c r="N214" s="85"/>
    </row>
    <row r="215" spans="1:14" ht="12.75" customHeight="1" thickTop="1" thickBot="1" x14ac:dyDescent="0.4">
      <c r="A215" s="115"/>
      <c r="B215" s="115">
        <f>IF('MASTER  10 Teams'!B215&lt;&gt;"",'MASTER  10 Teams'!B215,"")</f>
        <v>5</v>
      </c>
      <c r="C215" s="95">
        <f>IF('MASTER  10 Teams'!C215&lt;&gt;"",'MASTER  10 Teams'!C215,"")</f>
        <v>42876</v>
      </c>
      <c r="D215" s="37" t="str">
        <f>IF('MASTER  10 Teams'!D215&lt;&gt;"",'MASTER  10 Teams'!D215,"")</f>
        <v>O50-2</v>
      </c>
      <c r="E215" s="23" t="str">
        <f>VLOOKUP(K215,'Ref asgn teams'!$A$2:$B$99,2)</f>
        <v>Southbury Boomers</v>
      </c>
      <c r="F215" s="23" t="str">
        <f>VLOOKUP(L215,'Ref asgn teams'!$A$2:$B$99,2)</f>
        <v>Greenwich Arsenal 50</v>
      </c>
      <c r="G215" s="71"/>
      <c r="H215" s="94">
        <f>IF('MASTER  10 Teams'!H215&lt;&gt;"",'MASTER  10 Teams'!H215,"")</f>
        <v>0.41666666666666702</v>
      </c>
      <c r="I215" s="24" t="str">
        <f>VLOOKUP(M215,Venues!$A$2:$E$139,5,FALSE)</f>
        <v>Settlers Park, Southbury</v>
      </c>
      <c r="J215" s="73" t="str">
        <f>IF('MASTER  10 Teams'!J215&lt;&gt;"",'MASTER  10 Teams'!J215,"")</f>
        <v/>
      </c>
      <c r="K215" s="23" t="str">
        <f>IF('MASTER  10 Teams'!E215&lt;&gt;"",'MASTER  10 Teams'!E215,"")</f>
        <v>SOUTHBURY BOOMERS</v>
      </c>
      <c r="L215" s="23" t="str">
        <f>IF('MASTER  10 Teams'!F215&lt;&gt;"",'MASTER  10 Teams'!F215,"")</f>
        <v>GREENWICH ARSENAL 50</v>
      </c>
      <c r="M215" s="5" t="str">
        <f>IF('MASTER  10 Teams'!I215&lt;&gt;"",'MASTER  10 Teams'!I215,"")</f>
        <v>Settlers Park, Southbury</v>
      </c>
      <c r="N215" s="85"/>
    </row>
    <row r="216" spans="1:14" ht="12.75" customHeight="1" thickTop="1" thickBot="1" x14ac:dyDescent="0.4">
      <c r="A216" s="115"/>
      <c r="B216" s="115">
        <f>IF('MASTER  10 Teams'!B216&lt;&gt;"",'MASTER  10 Teams'!B216,"")</f>
        <v>5</v>
      </c>
      <c r="C216" s="95">
        <f>IF('MASTER  10 Teams'!C216&lt;&gt;"",'MASTER  10 Teams'!C216,"")</f>
        <v>42876</v>
      </c>
      <c r="D216" s="37" t="str">
        <f>IF('MASTER  10 Teams'!D216&lt;&gt;"",'MASTER  10 Teams'!D216,"")</f>
        <v>O50-2</v>
      </c>
      <c r="E216" s="23" t="str">
        <f>VLOOKUP(K216,'Ref asgn teams'!$A$2:$B$99,2)</f>
        <v>North Branford Legends</v>
      </c>
      <c r="F216" s="23" t="str">
        <f>VLOOKUP(L216,'Ref asgn teams'!$A$2:$B$99,2)</f>
        <v>Waterbury Pontes</v>
      </c>
      <c r="G216" s="71"/>
      <c r="H216" s="94">
        <f>IF('MASTER  10 Teams'!H216&lt;&gt;"",'MASTER  10 Teams'!H216,"")</f>
        <v>0.41666666666666702</v>
      </c>
      <c r="I216" s="24" t="str">
        <f>VLOOKUP(M216,Venues!$A$2:$E$139,5,FALSE)</f>
        <v>Northford Park, Northford</v>
      </c>
      <c r="J216" s="73" t="str">
        <f>IF('MASTER  10 Teams'!J216&lt;&gt;"",'MASTER  10 Teams'!J216,"")</f>
        <v/>
      </c>
      <c r="K216" s="23" t="str">
        <f>IF('MASTER  10 Teams'!E216&lt;&gt;"",'MASTER  10 Teams'!E216,"")</f>
        <v>NORTH BRANFORD LEGENDS</v>
      </c>
      <c r="L216" s="23" t="str">
        <f>IF('MASTER  10 Teams'!F216&lt;&gt;"",'MASTER  10 Teams'!F216,"")</f>
        <v>WATERBURY PONTES</v>
      </c>
      <c r="M216" s="5" t="str">
        <f>IF('MASTER  10 Teams'!I216&lt;&gt;"",'MASTER  10 Teams'!I216,"")</f>
        <v>Northford Park, North Branford</v>
      </c>
      <c r="N216" s="85"/>
    </row>
    <row r="217" spans="1:14" ht="12.75" customHeight="1" thickTop="1" x14ac:dyDescent="0.35">
      <c r="A217" s="115"/>
      <c r="B217" s="115" t="str">
        <f>IF('MASTER  10 Teams'!B217&lt;&gt;"",'MASTER  10 Teams'!B217,"")</f>
        <v xml:space="preserve"> </v>
      </c>
      <c r="C217" s="95" t="str">
        <f>IF('MASTER  10 Teams'!C217&lt;&gt;"",'MASTER  10 Teams'!C217,"")</f>
        <v/>
      </c>
      <c r="D217" s="70" t="str">
        <f>IF('MASTER  10 Teams'!D217&lt;&gt;"",'MASTER  10 Teams'!D217,"")</f>
        <v xml:space="preserve"> </v>
      </c>
      <c r="E217" s="23" t="e">
        <f>VLOOKUP(K217,'Ref asgn teams'!$A$2:$B$99,2)</f>
        <v>#N/A</v>
      </c>
      <c r="F217" s="23" t="e">
        <f>VLOOKUP(L217,'Ref asgn teams'!$A$2:$B$99,2)</f>
        <v>#N/A</v>
      </c>
      <c r="G217" s="71"/>
      <c r="H217" s="94" t="str">
        <f>IF('MASTER  10 Teams'!H217&lt;&gt;"",'MASTER  10 Teams'!H217,"")</f>
        <v/>
      </c>
      <c r="I217" s="24" t="e">
        <f>VLOOKUP(M217,Venues!$A$2:$E$139,5,FALSE)</f>
        <v>#N/A</v>
      </c>
      <c r="J217" s="73" t="str">
        <f>IF('MASTER  10 Teams'!J217&lt;&gt;"",'MASTER  10 Teams'!J217,"")</f>
        <v/>
      </c>
      <c r="K217" s="23" t="str">
        <f>IF('MASTER  10 Teams'!E217&lt;&gt;"",'MASTER  10 Teams'!E217,"")</f>
        <v xml:space="preserve"> </v>
      </c>
      <c r="L217" s="23" t="str">
        <f>IF('MASTER  10 Teams'!F217&lt;&gt;"",'MASTER  10 Teams'!F217,"")</f>
        <v xml:space="preserve"> </v>
      </c>
      <c r="M217" s="5" t="str">
        <f>IF('MASTER  10 Teams'!I217&lt;&gt;"",'MASTER  10 Teams'!I217,"")</f>
        <v xml:space="preserve"> </v>
      </c>
      <c r="N217" s="85"/>
    </row>
    <row r="218" spans="1:14" ht="15.5" x14ac:dyDescent="0.35">
      <c r="A218" s="115"/>
      <c r="B218" s="115" t="str">
        <f>IF('MASTER  10 Teams'!B218&lt;&gt;"",'MASTER  10 Teams'!B218,"")</f>
        <v xml:space="preserve"> </v>
      </c>
      <c r="C218" s="95" t="str">
        <f>IF('MASTER  10 Teams'!C218&lt;&gt;"",'MASTER  10 Teams'!C218,"")</f>
        <v>NO SCHEDULED GAMES MEMORIAL DAY ------------ MANDATORY Scheduled Makeup Date 5/28</v>
      </c>
      <c r="D218" s="103" t="str">
        <f>IF('MASTER  10 Teams'!D218&lt;&gt;"",'MASTER  10 Teams'!D218,"")</f>
        <v/>
      </c>
      <c r="E218" s="23" t="e">
        <f>VLOOKUP(K218,'Ref asgn teams'!$A$2:$B$99,2)</f>
        <v>#N/A</v>
      </c>
      <c r="F218" s="23" t="e">
        <f>VLOOKUP(L218,'Ref asgn teams'!$A$2:$B$99,2)</f>
        <v>#N/A</v>
      </c>
      <c r="G218" s="103"/>
      <c r="H218" s="94" t="str">
        <f>IF('MASTER  10 Teams'!H218&lt;&gt;"",'MASTER  10 Teams'!H218,"")</f>
        <v/>
      </c>
      <c r="I218" s="24" t="e">
        <f>VLOOKUP(M218,Venues!$A$2:$E$139,5,FALSE)</f>
        <v>#N/A</v>
      </c>
      <c r="J218" s="73" t="str">
        <f>IF('MASTER  10 Teams'!J218&lt;&gt;"",'MASTER  10 Teams'!J218,"")</f>
        <v/>
      </c>
      <c r="K218" s="23" t="str">
        <f>IF('MASTER  10 Teams'!E218&lt;&gt;"",'MASTER  10 Teams'!E218,"")</f>
        <v/>
      </c>
      <c r="L218" s="23" t="str">
        <f>IF('MASTER  10 Teams'!F218&lt;&gt;"",'MASTER  10 Teams'!F218,"")</f>
        <v/>
      </c>
      <c r="M218" s="5" t="str">
        <f>IF('MASTER  10 Teams'!I218&lt;&gt;"",'MASTER  10 Teams'!I218,"")</f>
        <v/>
      </c>
      <c r="N218" s="86"/>
    </row>
    <row r="219" spans="1:14" ht="12.75" customHeight="1" thickBot="1" x14ac:dyDescent="0.4">
      <c r="A219" s="115"/>
      <c r="B219" s="115" t="str">
        <f>IF('MASTER  10 Teams'!B219&lt;&gt;"",'MASTER  10 Teams'!B219,"")</f>
        <v xml:space="preserve"> </v>
      </c>
      <c r="C219" s="95" t="str">
        <f>IF('MASTER  10 Teams'!C219&lt;&gt;"",'MASTER  10 Teams'!C219,"")</f>
        <v/>
      </c>
      <c r="D219" s="70" t="str">
        <f>IF('MASTER  10 Teams'!D219&lt;&gt;"",'MASTER  10 Teams'!D219,"")</f>
        <v xml:space="preserve"> </v>
      </c>
      <c r="E219" s="23" t="e">
        <f>VLOOKUP(K219,'Ref asgn teams'!$A$2:$B$99,2)</f>
        <v>#N/A</v>
      </c>
      <c r="F219" s="23" t="e">
        <f>VLOOKUP(L219,'Ref asgn teams'!$A$2:$B$99,2)</f>
        <v>#N/A</v>
      </c>
      <c r="G219" s="71"/>
      <c r="H219" s="94" t="str">
        <f>IF('MASTER  10 Teams'!H219&lt;&gt;"",'MASTER  10 Teams'!H219,"")</f>
        <v/>
      </c>
      <c r="I219" s="24" t="e">
        <f>VLOOKUP(M219,Venues!$A$2:$E$139,5,FALSE)</f>
        <v>#N/A</v>
      </c>
      <c r="J219" s="73" t="str">
        <f>IF('MASTER  10 Teams'!J219&lt;&gt;"",'MASTER  10 Teams'!J219,"")</f>
        <v/>
      </c>
      <c r="K219" s="23" t="str">
        <f>IF('MASTER  10 Teams'!E219&lt;&gt;"",'MASTER  10 Teams'!E219,"")</f>
        <v xml:space="preserve"> </v>
      </c>
      <c r="L219" s="23" t="str">
        <f>IF('MASTER  10 Teams'!F219&lt;&gt;"",'MASTER  10 Teams'!F219,"")</f>
        <v xml:space="preserve"> </v>
      </c>
      <c r="M219" s="5" t="str">
        <f>IF('MASTER  10 Teams'!I219&lt;&gt;"",'MASTER  10 Teams'!I219,"")</f>
        <v xml:space="preserve"> </v>
      </c>
      <c r="N219" s="86"/>
    </row>
    <row r="220" spans="1:14" ht="12.75" customHeight="1" thickTop="1" thickBot="1" x14ac:dyDescent="0.4">
      <c r="A220" s="115"/>
      <c r="B220" s="115">
        <f>IF('MASTER  10 Teams'!B220&lt;&gt;"",'MASTER  10 Teams'!B220,"")</f>
        <v>6</v>
      </c>
      <c r="C220" s="95">
        <f>IF('MASTER  10 Teams'!C220&lt;&gt;"",'MASTER  10 Teams'!C220,"")</f>
        <v>42890</v>
      </c>
      <c r="D220" s="32" t="str">
        <f>IF('MASTER  10 Teams'!D220&lt;&gt;"",'MASTER  10 Teams'!D220,"")</f>
        <v>O30-1</v>
      </c>
      <c r="E220" s="23" t="str">
        <f>VLOOKUP(K220,'Ref asgn teams'!$A$2:$B$99,2)</f>
        <v>FC Shelton</v>
      </c>
      <c r="F220" s="23" t="str">
        <f>VLOOKUP(L220,'Ref asgn teams'!$A$2:$B$99,2)</f>
        <v>VASCO DA GAMA 30</v>
      </c>
      <c r="G220" s="71"/>
      <c r="H220" s="94">
        <f>IF('MASTER  10 Teams'!H220&lt;&gt;"",'MASTER  10 Teams'!H220,"")</f>
        <v>0.33333333333333331</v>
      </c>
      <c r="I220" s="24" t="str">
        <f>VLOOKUP(M220,Venues!$A$2:$E$139,5,FALSE)</f>
        <v>Nike Site, Shelton</v>
      </c>
      <c r="J220" s="73" t="str">
        <f>IF('MASTER  10 Teams'!J220&lt;&gt;"",'MASTER  10 Teams'!J220,"")</f>
        <v/>
      </c>
      <c r="K220" s="23" t="str">
        <f>IF('MASTER  10 Teams'!E220&lt;&gt;"",'MASTER  10 Teams'!E220,"")</f>
        <v>SHELTON FC</v>
      </c>
      <c r="L220" s="23" t="str">
        <f>IF('MASTER  10 Teams'!F220&lt;&gt;"",'MASTER  10 Teams'!F220,"")</f>
        <v>VASCO DA GAMA 30</v>
      </c>
      <c r="M220" s="5" t="str">
        <f>IF('MASTER  10 Teams'!I220&lt;&gt;"",'MASTER  10 Teams'!I220,"")</f>
        <v>Nike Site, Shelton</v>
      </c>
      <c r="N220" s="85"/>
    </row>
    <row r="221" spans="1:14" ht="12.75" customHeight="1" thickTop="1" thickBot="1" x14ac:dyDescent="0.4">
      <c r="A221" s="115"/>
      <c r="B221" s="115">
        <f>IF('MASTER  10 Teams'!B221&lt;&gt;"",'MASTER  10 Teams'!B221,"")</f>
        <v>6</v>
      </c>
      <c r="C221" s="95">
        <f>IF('MASTER  10 Teams'!C221&lt;&gt;"",'MASTER  10 Teams'!C221,"")</f>
        <v>42890</v>
      </c>
      <c r="D221" s="32" t="str">
        <f>IF('MASTER  10 Teams'!D221&lt;&gt;"",'MASTER  10 Teams'!D221,"")</f>
        <v>O30-1</v>
      </c>
      <c r="E221" s="23" t="str">
        <f>VLOOKUP(K221,'Ref asgn teams'!$A$2:$B$99,2)</f>
        <v>Milford Tuesday</v>
      </c>
      <c r="F221" s="23" t="str">
        <f>VLOOKUP(L221,'Ref asgn teams'!$A$2:$B$99,2)</f>
        <v>Danbury United 30</v>
      </c>
      <c r="G221" s="71"/>
      <c r="H221" s="94">
        <f>IF('MASTER  10 Teams'!H221&lt;&gt;"",'MASTER  10 Teams'!H221,"")</f>
        <v>0.33333333333333331</v>
      </c>
      <c r="I221" s="24" t="str">
        <f>VLOOKUP(M221,Venues!$A$2:$E$139,5,FALSE)</f>
        <v>Fred Wolfe Park, Orange</v>
      </c>
      <c r="J221" s="73" t="str">
        <f>IF('MASTER  10 Teams'!J221&lt;&gt;"",'MASTER  10 Teams'!J221,"")</f>
        <v/>
      </c>
      <c r="K221" s="23" t="str">
        <f>IF('MASTER  10 Teams'!E221&lt;&gt;"",'MASTER  10 Teams'!E221,"")</f>
        <v>MILFORD TUESDAY</v>
      </c>
      <c r="L221" s="23" t="str">
        <f>IF('MASTER  10 Teams'!F221&lt;&gt;"",'MASTER  10 Teams'!F221,"")</f>
        <v>DANBURY UNITED 30</v>
      </c>
      <c r="M221" s="5" t="str">
        <f>IF('MASTER  10 Teams'!I221&lt;&gt;"",'MASTER  10 Teams'!I221,"")</f>
        <v>Fred Wolfe Park, Orange</v>
      </c>
      <c r="N221" s="85"/>
    </row>
    <row r="222" spans="1:14" ht="12.75" customHeight="1" thickTop="1" thickBot="1" x14ac:dyDescent="0.4">
      <c r="A222" s="115"/>
      <c r="B222" s="115">
        <f>IF('MASTER  10 Teams'!B222&lt;&gt;"",'MASTER  10 Teams'!B222,"")</f>
        <v>6</v>
      </c>
      <c r="C222" s="95">
        <f>IF('MASTER  10 Teams'!C222&lt;&gt;"",'MASTER  10 Teams'!C222,"")</f>
        <v>42890</v>
      </c>
      <c r="D222" s="32" t="str">
        <f>IF('MASTER  10 Teams'!D222&lt;&gt;"",'MASTER  10 Teams'!D222,"")</f>
        <v>O30-1</v>
      </c>
      <c r="E222" s="23" t="str">
        <f>VLOOKUP(K222,'Ref asgn teams'!$A$2:$B$99,2)</f>
        <v>Cinton FC</v>
      </c>
      <c r="F222" s="23" t="str">
        <f>VLOOKUP(L222,'Ref asgn teams'!$A$2:$B$99,2)</f>
        <v>Newtown Salty Dogs</v>
      </c>
      <c r="G222" s="71"/>
      <c r="H222" s="94">
        <f>IF('MASTER  10 Teams'!H222&lt;&gt;"",'MASTER  10 Teams'!H222,"")</f>
        <v>0.41666666666666702</v>
      </c>
      <c r="I222" s="24" t="str">
        <f>VLOOKUP(M222,Venues!$A$2:$E$139,5,FALSE)</f>
        <v>Indian River Recreation Area, Clinton</v>
      </c>
      <c r="J222" s="73" t="str">
        <f>IF('MASTER  10 Teams'!J222&lt;&gt;"",'MASTER  10 Teams'!J222,"")</f>
        <v/>
      </c>
      <c r="K222" s="23" t="str">
        <f>IF('MASTER  10 Teams'!E222&lt;&gt;"",'MASTER  10 Teams'!E222,"")</f>
        <v>CLINTON FC</v>
      </c>
      <c r="L222" s="23" t="str">
        <f>IF('MASTER  10 Teams'!F222&lt;&gt;"",'MASTER  10 Teams'!F222,"")</f>
        <v>NORTH BRANFORD 30</v>
      </c>
      <c r="M222" s="5" t="str">
        <f>IF('MASTER  10 Teams'!I222&lt;&gt;"",'MASTER  10 Teams'!I222,"")</f>
        <v>Indian River Sports Complex, Clinton</v>
      </c>
      <c r="N222" s="85"/>
    </row>
    <row r="223" spans="1:14" ht="12.75" customHeight="1" thickTop="1" thickBot="1" x14ac:dyDescent="0.4">
      <c r="A223" s="115"/>
      <c r="B223" s="115">
        <f>IF('MASTER  10 Teams'!B223&lt;&gt;"",'MASTER  10 Teams'!B223,"")</f>
        <v>6</v>
      </c>
      <c r="C223" s="95">
        <f>IF('MASTER  10 Teams'!C223&lt;&gt;"",'MASTER  10 Teams'!C223,"")</f>
        <v>42890</v>
      </c>
      <c r="D223" s="32" t="str">
        <f>IF('MASTER  10 Teams'!D223&lt;&gt;"",'MASTER  10 Teams'!D223,"")</f>
        <v>O30-1</v>
      </c>
      <c r="E223" s="23" t="str">
        <f>VLOOKUP(K223,'Ref asgn teams'!$A$2:$B$99,2)</f>
        <v>ECUACHAMOS FC</v>
      </c>
      <c r="F223" s="23" t="str">
        <f>VLOOKUP(L223,'Ref asgn teams'!$A$2:$B$99,2)</f>
        <v>Greenwich Arsenal 30</v>
      </c>
      <c r="G223" s="71"/>
      <c r="H223" s="94">
        <f>IF('MASTER  10 Teams'!H223&lt;&gt;"",'MASTER  10 Teams'!H223,"")</f>
        <v>0.33333333333333331</v>
      </c>
      <c r="I223" s="24" t="str">
        <f>VLOOKUP(M223,Venues!$A$2:$E$139,5,FALSE)</f>
        <v>Witek Park, Derby</v>
      </c>
      <c r="J223" s="73" t="str">
        <f>IF('MASTER  10 Teams'!J223&lt;&gt;"",'MASTER  10 Teams'!J223,"")</f>
        <v/>
      </c>
      <c r="K223" s="23" t="str">
        <f>IF('MASTER  10 Teams'!E223&lt;&gt;"",'MASTER  10 Teams'!E223,"")</f>
        <v>ECUACHAMOS FC</v>
      </c>
      <c r="L223" s="23" t="str">
        <f>IF('MASTER  10 Teams'!F223&lt;&gt;"",'MASTER  10 Teams'!F223,"")</f>
        <v>GREENWICH ARSENAL 30</v>
      </c>
      <c r="M223" s="5" t="str">
        <f>IF('MASTER  10 Teams'!I223&lt;&gt;"",'MASTER  10 Teams'!I223,"")</f>
        <v>Witek Park, Derby</v>
      </c>
      <c r="N223" s="85"/>
    </row>
    <row r="224" spans="1:14" ht="12" customHeight="1" thickTop="1" thickBot="1" x14ac:dyDescent="0.4">
      <c r="A224" s="115"/>
      <c r="B224" s="115">
        <f>IF('MASTER  10 Teams'!B224&lt;&gt;"",'MASTER  10 Teams'!B224,"")</f>
        <v>6</v>
      </c>
      <c r="C224" s="95">
        <f>IF('MASTER  10 Teams'!C224&lt;&gt;"",'MASTER  10 Teams'!C224,"")</f>
        <v>42890</v>
      </c>
      <c r="D224" s="32" t="str">
        <f>IF('MASTER  10 Teams'!D224&lt;&gt;"",'MASTER  10 Teams'!D224,"")</f>
        <v>O30-1</v>
      </c>
      <c r="E224" s="23" t="str">
        <f>VLOOKUP(K224,'Ref asgn teams'!$A$2:$B$99,2)</f>
        <v>Polonez United</v>
      </c>
      <c r="F224" s="23" t="str">
        <f>VLOOKUP(L224,'Ref asgn teams'!$A$2:$B$99,2)</f>
        <v>Newington Portuguese 30</v>
      </c>
      <c r="G224" s="71"/>
      <c r="H224" s="94">
        <f>IF('MASTER  10 Teams'!H224&lt;&gt;"",'MASTER  10 Teams'!H224,"")</f>
        <v>0.375</v>
      </c>
      <c r="I224" s="24" t="str">
        <f>VLOOKUP(M224,Venues!$A$2:$E$139,5,FALSE)</f>
        <v>Cromwell Middle School, Cromwell</v>
      </c>
      <c r="J224" s="73" t="str">
        <f>IF('MASTER  10 Teams'!J224&lt;&gt;"",'MASTER  10 Teams'!J224,"")</f>
        <v/>
      </c>
      <c r="K224" s="23" t="str">
        <f>IF('MASTER  10 Teams'!E224&lt;&gt;"",'MASTER  10 Teams'!E224,"")</f>
        <v>POLONEZ UNITED</v>
      </c>
      <c r="L224" s="23" t="str">
        <f>IF('MASTER  10 Teams'!F224&lt;&gt;"",'MASTER  10 Teams'!F224,"")</f>
        <v>NEWINGTON PORTUGUESE 30</v>
      </c>
      <c r="M224" s="5" t="str">
        <f>IF('MASTER  10 Teams'!I224&lt;&gt;"",'MASTER  10 Teams'!I224,"")</f>
        <v>Cromwell MS, Cromwell</v>
      </c>
      <c r="N224" s="85"/>
    </row>
    <row r="225" spans="1:14" ht="12.75" customHeight="1" thickTop="1" thickBot="1" x14ac:dyDescent="0.4">
      <c r="A225" s="115"/>
      <c r="B225" s="115" t="str">
        <f>IF('MASTER  10 Teams'!B225&lt;&gt;"",'MASTER  10 Teams'!B225,"")</f>
        <v xml:space="preserve"> </v>
      </c>
      <c r="C225" s="95" t="str">
        <f>IF('MASTER  10 Teams'!C225&lt;&gt;"",'MASTER  10 Teams'!C225,"")</f>
        <v/>
      </c>
      <c r="D225" s="70" t="str">
        <f>IF('MASTER  10 Teams'!D225&lt;&gt;"",'MASTER  10 Teams'!D225,"")</f>
        <v xml:space="preserve"> </v>
      </c>
      <c r="E225" s="23" t="e">
        <f>VLOOKUP(K225,'Ref asgn teams'!$A$2:$B$99,2)</f>
        <v>#N/A</v>
      </c>
      <c r="F225" s="23" t="e">
        <f>VLOOKUP(L225,'Ref asgn teams'!$A$2:$B$99,2)</f>
        <v>#N/A</v>
      </c>
      <c r="G225" s="71"/>
      <c r="H225" s="94" t="str">
        <f>IF('MASTER  10 Teams'!H225&lt;&gt;"",'MASTER  10 Teams'!H225,"")</f>
        <v/>
      </c>
      <c r="I225" s="24" t="e">
        <f>VLOOKUP(M225,Venues!$A$2:$E$139,5,FALSE)</f>
        <v>#N/A</v>
      </c>
      <c r="J225" s="73" t="str">
        <f>IF('MASTER  10 Teams'!J225&lt;&gt;"",'MASTER  10 Teams'!J225,"")</f>
        <v/>
      </c>
      <c r="K225" s="23" t="str">
        <f>IF('MASTER  10 Teams'!E225&lt;&gt;"",'MASTER  10 Teams'!E225,"")</f>
        <v xml:space="preserve"> </v>
      </c>
      <c r="L225" s="23" t="str">
        <f>IF('MASTER  10 Teams'!F225&lt;&gt;"",'MASTER  10 Teams'!F225,"")</f>
        <v xml:space="preserve"> </v>
      </c>
      <c r="M225" s="5" t="str">
        <f>IF('MASTER  10 Teams'!I225&lt;&gt;"",'MASTER  10 Teams'!I225,"")</f>
        <v xml:space="preserve"> </v>
      </c>
      <c r="N225" s="85"/>
    </row>
    <row r="226" spans="1:14" ht="12.75" customHeight="1" thickTop="1" thickBot="1" x14ac:dyDescent="0.4">
      <c r="A226" s="115"/>
      <c r="B226" s="115">
        <f>IF('MASTER  10 Teams'!B226&lt;&gt;"",'MASTER  10 Teams'!B226,"")</f>
        <v>6</v>
      </c>
      <c r="C226" s="95">
        <f>IF('MASTER  10 Teams'!C226&lt;&gt;"",'MASTER  10 Teams'!C226,"")</f>
        <v>42890</v>
      </c>
      <c r="D226" s="33" t="str">
        <f>IF('MASTER  10 Teams'!D226&lt;&gt;"",'MASTER  10 Teams'!D226,"")</f>
        <v>O30-2</v>
      </c>
      <c r="E226" s="23" t="str">
        <f>VLOOKUP(K226,'Ref asgn teams'!$A$2:$B$99,2)</f>
        <v>Stamford FC</v>
      </c>
      <c r="F226" s="23" t="str">
        <f>VLOOKUP(L226,'Ref asgn teams'!$A$2:$B$99,2)</f>
        <v>WATERTOWN GEEZERS</v>
      </c>
      <c r="G226" s="71"/>
      <c r="H226" s="94">
        <f>IF('MASTER  10 Teams'!H226&lt;&gt;"",'MASTER  10 Teams'!H226,"")</f>
        <v>0.41666666666666702</v>
      </c>
      <c r="I226" s="24" t="str">
        <f>VLOOKUP(M226,Venues!$A$2:$E$139,5,FALSE)</f>
        <v>West Beach, Stamford</v>
      </c>
      <c r="J226" s="73" t="str">
        <f>IF('MASTER  10 Teams'!J226&lt;&gt;"",'MASTER  10 Teams'!J226,"")</f>
        <v/>
      </c>
      <c r="K226" s="23" t="str">
        <f>IF('MASTER  10 Teams'!E226&lt;&gt;"",'MASTER  10 Teams'!E226,"")</f>
        <v>STAMFORD FC</v>
      </c>
      <c r="L226" s="23" t="str">
        <f>IF('MASTER  10 Teams'!F226&lt;&gt;"",'MASTER  10 Teams'!F226,"")</f>
        <v>WATERTOWN GEEZERS</v>
      </c>
      <c r="M226" s="5" t="str">
        <f>IF('MASTER  10 Teams'!I226&lt;&gt;"",'MASTER  10 Teams'!I226,"")</f>
        <v>West Beach Fields, Stamford</v>
      </c>
      <c r="N226" s="85"/>
    </row>
    <row r="227" spans="1:14" ht="12.75" customHeight="1" thickTop="1" thickBot="1" x14ac:dyDescent="0.4">
      <c r="A227" s="115"/>
      <c r="B227" s="115">
        <f>IF('MASTER  10 Teams'!B227&lt;&gt;"",'MASTER  10 Teams'!B227,"")</f>
        <v>6</v>
      </c>
      <c r="C227" s="95">
        <f>IF('MASTER  10 Teams'!C227&lt;&gt;"",'MASTER  10 Teams'!C227,"")</f>
        <v>42890</v>
      </c>
      <c r="D227" s="33" t="str">
        <f>IF('MASTER  10 Teams'!D227&lt;&gt;"",'MASTER  10 Teams'!D227,"")</f>
        <v>O30-2</v>
      </c>
      <c r="E227" s="23" t="str">
        <f>VLOOKUP(K227,'Ref asgn teams'!$A$2:$B$99,2)</f>
        <v>Litchfield County Blues</v>
      </c>
      <c r="F227" s="23" t="str">
        <f>VLOOKUP(L227,'Ref asgn teams'!$A$2:$B$99,2)</f>
        <v>Caseus New Haven FC</v>
      </c>
      <c r="G227" s="71"/>
      <c r="H227" s="94">
        <f>IF('MASTER  10 Teams'!H227&lt;&gt;"",'MASTER  10 Teams'!H227,"")</f>
        <v>0.41666666666666702</v>
      </c>
      <c r="I227" s="24" t="str">
        <f>VLOOKUP(M227,Venues!$A$2:$E$139,5,FALSE)</f>
        <v>Whittlesey Harrison, Morris</v>
      </c>
      <c r="J227" s="73" t="str">
        <f>IF('MASTER  10 Teams'!J227&lt;&gt;"",'MASTER  10 Teams'!J227,"")</f>
        <v/>
      </c>
      <c r="K227" s="23" t="str">
        <f>IF('MASTER  10 Teams'!E227&lt;&gt;"",'MASTER  10 Teams'!E227,"")</f>
        <v>LITCHFIELD COUNTY BLUES</v>
      </c>
      <c r="L227" s="23" t="str">
        <f>IF('MASTER  10 Teams'!F227&lt;&gt;"",'MASTER  10 Teams'!F227,"")</f>
        <v>CASEUS NEW HAVEN FC</v>
      </c>
      <c r="M227" s="5" t="str">
        <f>IF('MASTER  10 Teams'!I227&lt;&gt;"",'MASTER  10 Teams'!I227,"")</f>
        <v>Whittlesey Harrison, Morris</v>
      </c>
      <c r="N227" s="85"/>
    </row>
    <row r="228" spans="1:14" ht="12.75" customHeight="1" thickTop="1" thickBot="1" x14ac:dyDescent="0.4">
      <c r="A228" s="115"/>
      <c r="B228" s="115">
        <f>IF('MASTER  10 Teams'!B228&lt;&gt;"",'MASTER  10 Teams'!B228,"")</f>
        <v>6</v>
      </c>
      <c r="C228" s="95">
        <f>IF('MASTER  10 Teams'!C228&lt;&gt;"",'MASTER  10 Teams'!C228,"")</f>
        <v>42890</v>
      </c>
      <c r="D228" s="33" t="str">
        <f>IF('MASTER  10 Teams'!D228&lt;&gt;"",'MASTER  10 Teams'!D228,"")</f>
        <v>O30-2</v>
      </c>
      <c r="E228" s="23" t="str">
        <f>VLOOKUP(K228,'Ref asgn teams'!$A$2:$B$99,2)</f>
        <v>Bridgeport United</v>
      </c>
      <c r="F228" s="23" t="str">
        <f>VLOOKUP(L228,'Ref asgn teams'!$A$2:$B$99,2)</f>
        <v>Naugatuck Fusion</v>
      </c>
      <c r="G228" s="71"/>
      <c r="H228" s="94">
        <f>IF('MASTER  10 Teams'!H228&lt;&gt;"",'MASTER  10 Teams'!H228,"")</f>
        <v>0.41666666666666669</v>
      </c>
      <c r="I228" s="24" t="e">
        <f>VLOOKUP(M228,Venues!$A$2:$E$139,5,FALSE)</f>
        <v>#N/A</v>
      </c>
      <c r="J228" s="73" t="str">
        <f>IF('MASTER  10 Teams'!J228&lt;&gt;"",'MASTER  10 Teams'!J228,"")</f>
        <v/>
      </c>
      <c r="K228" s="23" t="str">
        <f>IF('MASTER  10 Teams'!E228&lt;&gt;"",'MASTER  10 Teams'!E228,"")</f>
        <v>BYE</v>
      </c>
      <c r="L228" s="23" t="str">
        <f>IF('MASTER  10 Teams'!F228&lt;&gt;"",'MASTER  10 Teams'!F228,"")</f>
        <v>NAUGATUCK FUSION</v>
      </c>
      <c r="M228" s="5" t="str">
        <f>IF('MASTER  10 Teams'!I228&lt;&gt;"",'MASTER  10 Teams'!I228,"")</f>
        <v>--</v>
      </c>
      <c r="N228" s="85"/>
    </row>
    <row r="229" spans="1:14" ht="12.75" customHeight="1" thickTop="1" thickBot="1" x14ac:dyDescent="0.4">
      <c r="A229" s="115"/>
      <c r="B229" s="115">
        <f>IF('MASTER  10 Teams'!B229&lt;&gt;"",'MASTER  10 Teams'!B229,"")</f>
        <v>6</v>
      </c>
      <c r="C229" s="95">
        <f>IF('MASTER  10 Teams'!C229&lt;&gt;"",'MASTER  10 Teams'!C229,"")</f>
        <v>42890</v>
      </c>
      <c r="D229" s="33" t="str">
        <f>IF('MASTER  10 Teams'!D229&lt;&gt;"",'MASTER  10 Teams'!D229,"")</f>
        <v>O30-2</v>
      </c>
      <c r="E229" s="23" t="str">
        <f>VLOOKUP(K229,'Ref asgn teams'!$A$2:$B$99,2)</f>
        <v>HENRY REID FC</v>
      </c>
      <c r="F229" s="23" t="str">
        <f>VLOOKUP(L229,'Ref asgn teams'!$A$2:$B$99,2)</f>
        <v>Club Napoli 30</v>
      </c>
      <c r="G229" s="71"/>
      <c r="H229" s="94">
        <f>IF('MASTER  10 Teams'!H229&lt;&gt;"",'MASTER  10 Teams'!H229,"")</f>
        <v>0.41666666666666702</v>
      </c>
      <c r="I229" s="24" t="str">
        <f>VLOOKUP(M229,Venues!$A$2:$E$139,5,FALSE)</f>
        <v>Ludlowe HS, Fairfield</v>
      </c>
      <c r="J229" s="73" t="str">
        <f>IF('MASTER  10 Teams'!J229&lt;&gt;"",'MASTER  10 Teams'!J229,"")</f>
        <v/>
      </c>
      <c r="K229" s="23" t="str">
        <f>IF('MASTER  10 Teams'!E229&lt;&gt;"",'MASTER  10 Teams'!E229,"")</f>
        <v>HENRY  REID FC 30</v>
      </c>
      <c r="L229" s="23" t="str">
        <f>IF('MASTER  10 Teams'!F229&lt;&gt;"",'MASTER  10 Teams'!F229,"")</f>
        <v>CLUB NAPOLI 30</v>
      </c>
      <c r="M229" s="5" t="str">
        <f>IF('MASTER  10 Teams'!I229&lt;&gt;"",'MASTER  10 Teams'!I229,"")</f>
        <v>Ludlowe HS, Fairfield</v>
      </c>
      <c r="N229" s="97"/>
    </row>
    <row r="230" spans="1:14" ht="12.75" customHeight="1" thickTop="1" thickBot="1" x14ac:dyDescent="0.4">
      <c r="A230" s="115"/>
      <c r="B230" s="115">
        <f>IF('MASTER  10 Teams'!B230&lt;&gt;"",'MASTER  10 Teams'!B230,"")</f>
        <v>6</v>
      </c>
      <c r="C230" s="95">
        <f>IF('MASTER  10 Teams'!C230&lt;&gt;"",'MASTER  10 Teams'!C230,"")</f>
        <v>42890</v>
      </c>
      <c r="D230" s="33" t="str">
        <f>IF('MASTER  10 Teams'!D230&lt;&gt;"",'MASTER  10 Teams'!D230,"")</f>
        <v>O30-2</v>
      </c>
      <c r="E230" s="23" t="str">
        <f>VLOOKUP(K230,'Ref asgn teams'!$A$2:$B$99,2)</f>
        <v>Newtown Salty Dogs</v>
      </c>
      <c r="F230" s="23" t="str">
        <f>VLOOKUP(L230,'Ref asgn teams'!$A$2:$B$99,2)</f>
        <v>Milford Amigos</v>
      </c>
      <c r="G230" s="71"/>
      <c r="H230" s="94">
        <f>IF('MASTER  10 Teams'!H230&lt;&gt;"",'MASTER  10 Teams'!H230,"")</f>
        <v>0.33333333333333331</v>
      </c>
      <c r="I230" s="24" t="str">
        <f>VLOOKUP(M230,Venues!$A$2:$E$139,5,FALSE)</f>
        <v>Treadwell Park, Sandy Hook</v>
      </c>
      <c r="J230" s="73" t="str">
        <f>IF('MASTER  10 Teams'!J230&lt;&gt;"",'MASTER  10 Teams'!J230,"")</f>
        <v/>
      </c>
      <c r="K230" s="23" t="str">
        <f>IF('MASTER  10 Teams'!E230&lt;&gt;"",'MASTER  10 Teams'!E230,"")</f>
        <v>NEWTOWN SALTY DOGS</v>
      </c>
      <c r="L230" s="23" t="str">
        <f>IF('MASTER  10 Teams'!F230&lt;&gt;"",'MASTER  10 Teams'!F230,"")</f>
        <v>MILFORD AMIGOS</v>
      </c>
      <c r="M230" s="5" t="str">
        <f>IF('MASTER  10 Teams'!I230&lt;&gt;"",'MASTER  10 Teams'!I230,"")</f>
        <v>Treadwell Park, Newtown</v>
      </c>
      <c r="N230" s="85"/>
    </row>
    <row r="231" spans="1:14" ht="12.75" customHeight="1" thickTop="1" thickBot="1" x14ac:dyDescent="0.4">
      <c r="A231" s="115"/>
      <c r="B231" s="115" t="str">
        <f>IF('MASTER  10 Teams'!B231&lt;&gt;"",'MASTER  10 Teams'!B231,"")</f>
        <v xml:space="preserve"> </v>
      </c>
      <c r="C231" s="95" t="str">
        <f>IF('MASTER  10 Teams'!C231&lt;&gt;"",'MASTER  10 Teams'!C231,"")</f>
        <v/>
      </c>
      <c r="D231" s="26" t="str">
        <f>IF('MASTER  10 Teams'!D231&lt;&gt;"",'MASTER  10 Teams'!D231,"")</f>
        <v xml:space="preserve"> </v>
      </c>
      <c r="E231" s="23" t="e">
        <f>VLOOKUP(K231,'Ref asgn teams'!$A$2:$B$99,2)</f>
        <v>#N/A</v>
      </c>
      <c r="F231" s="23" t="e">
        <f>VLOOKUP(L231,'Ref asgn teams'!$A$2:$B$99,2)</f>
        <v>#N/A</v>
      </c>
      <c r="G231" s="71"/>
      <c r="H231" s="94" t="str">
        <f>IF('MASTER  10 Teams'!H231&lt;&gt;"",'MASTER  10 Teams'!H231,"")</f>
        <v/>
      </c>
      <c r="I231" s="24" t="e">
        <f>VLOOKUP(M231,Venues!$A$2:$E$139,5,FALSE)</f>
        <v>#N/A</v>
      </c>
      <c r="J231" s="73" t="str">
        <f>IF('MASTER  10 Teams'!J231&lt;&gt;"",'MASTER  10 Teams'!J231,"")</f>
        <v/>
      </c>
      <c r="K231" s="23" t="str">
        <f>IF('MASTER  10 Teams'!E231&lt;&gt;"",'MASTER  10 Teams'!E231,"")</f>
        <v/>
      </c>
      <c r="L231" s="23" t="str">
        <f>IF('MASTER  10 Teams'!F231&lt;&gt;"",'MASTER  10 Teams'!F231,"")</f>
        <v/>
      </c>
      <c r="M231" s="5" t="str">
        <f>IF('MASTER  10 Teams'!I231&lt;&gt;"",'MASTER  10 Teams'!I231,"")</f>
        <v/>
      </c>
      <c r="N231" s="86"/>
    </row>
    <row r="232" spans="1:14" ht="12.75" customHeight="1" thickTop="1" thickBot="1" x14ac:dyDescent="0.4">
      <c r="A232" s="115"/>
      <c r="B232" s="115">
        <f>IF('MASTER  10 Teams'!B232&lt;&gt;"",'MASTER  10 Teams'!B232,"")</f>
        <v>6</v>
      </c>
      <c r="C232" s="95">
        <f>IF('MASTER  10 Teams'!C232&lt;&gt;"",'MASTER  10 Teams'!C232,"")</f>
        <v>42890</v>
      </c>
      <c r="D232" s="34" t="str">
        <f>IF('MASTER  10 Teams'!D232&lt;&gt;"",'MASTER  10 Teams'!D232,"")</f>
        <v>O40-1</v>
      </c>
      <c r="E232" s="23" t="str">
        <f>VLOOKUP(K232,'Ref asgn teams'!$A$2:$B$99,2)</f>
        <v>Waterbury Albanians</v>
      </c>
      <c r="F232" s="23" t="str">
        <f>VLOOKUP(L232,'Ref asgn teams'!$A$2:$B$99,2)</f>
        <v>Wilton Ancient Warriors FC</v>
      </c>
      <c r="G232" s="71"/>
      <c r="H232" s="94">
        <f>IF('MASTER  10 Teams'!H232&lt;&gt;"",'MASTER  10 Teams'!H232,"")</f>
        <v>0.375</v>
      </c>
      <c r="I232" s="24" t="str">
        <f>VLOOKUP(M232,Venues!$A$2:$E$139,5,FALSE)</f>
        <v>Wilby HS, Waterbury</v>
      </c>
      <c r="J232" s="73" t="str">
        <f>IF('MASTER  10 Teams'!J232&lt;&gt;"",'MASTER  10 Teams'!J232,"")</f>
        <v/>
      </c>
      <c r="K232" s="23" t="str">
        <f>IF('MASTER  10 Teams'!E232&lt;&gt;"",'MASTER  10 Teams'!E232,"")</f>
        <v>WATERBURY ALBANIANS</v>
      </c>
      <c r="L232" s="23" t="str">
        <f>IF('MASTER  10 Teams'!F232&lt;&gt;"",'MASTER  10 Teams'!F232,"")</f>
        <v xml:space="preserve">WILTON WARRIORS </v>
      </c>
      <c r="M232" s="5" t="str">
        <f>IF('MASTER  10 Teams'!I232&lt;&gt;"",'MASTER  10 Teams'!I232,"")</f>
        <v>Wilby HS, Waterbury</v>
      </c>
      <c r="N232" s="85"/>
    </row>
    <row r="233" spans="1:14" ht="12.75" customHeight="1" thickTop="1" thickBot="1" x14ac:dyDescent="0.4">
      <c r="A233" s="115"/>
      <c r="B233" s="115">
        <f>IF('MASTER  10 Teams'!B233&lt;&gt;"",'MASTER  10 Teams'!B233,"")</f>
        <v>6</v>
      </c>
      <c r="C233" s="95">
        <f>IF('MASTER  10 Teams'!C233&lt;&gt;"",'MASTER  10 Teams'!C233,"")</f>
        <v>42890</v>
      </c>
      <c r="D233" s="34" t="str">
        <f>IF('MASTER  10 Teams'!D233&lt;&gt;"",'MASTER  10 Teams'!D233,"")</f>
        <v>O40-1</v>
      </c>
      <c r="E233" s="23" t="str">
        <f>VLOOKUP(K233,'Ref asgn teams'!$A$2:$B$99,2)</f>
        <v>Norwalk Mariners</v>
      </c>
      <c r="F233" s="23" t="str">
        <f>VLOOKUP(L233,'Ref asgn teams'!$A$2:$B$99,2)</f>
        <v>Danbury United 40</v>
      </c>
      <c r="G233" s="71"/>
      <c r="H233" s="94">
        <f>IF('MASTER  10 Teams'!H233&lt;&gt;"",'MASTER  10 Teams'!H233,"")</f>
        <v>0.41666666666666702</v>
      </c>
      <c r="I233" s="24" t="str">
        <f>VLOOKUP(M233,Venues!$A$2:$E$139,5,FALSE)</f>
        <v>Nathan Hale Middle School, Norwalk</v>
      </c>
      <c r="J233" s="73" t="str">
        <f>IF('MASTER  10 Teams'!J233&lt;&gt;"",'MASTER  10 Teams'!J233,"")</f>
        <v/>
      </c>
      <c r="K233" s="23" t="str">
        <f>IF('MASTER  10 Teams'!E233&lt;&gt;"",'MASTER  10 Teams'!E233,"")</f>
        <v>NORWALK MARINERS</v>
      </c>
      <c r="L233" s="23" t="str">
        <f>IF('MASTER  10 Teams'!F233&lt;&gt;"",'MASTER  10 Teams'!F233,"")</f>
        <v>DANBURY UNITED 40</v>
      </c>
      <c r="M233" s="5" t="str">
        <f>IF('MASTER  10 Teams'!I233&lt;&gt;"",'MASTER  10 Teams'!I233,"")</f>
        <v>Nathan Hale MS, Norwalk</v>
      </c>
      <c r="N233" s="85"/>
    </row>
    <row r="234" spans="1:14" ht="12.75" customHeight="1" thickTop="1" thickBot="1" x14ac:dyDescent="0.4">
      <c r="A234" s="115"/>
      <c r="B234" s="115">
        <f>IF('MASTER  10 Teams'!B234&lt;&gt;"",'MASTER  10 Teams'!B234,"")</f>
        <v>6</v>
      </c>
      <c r="C234" s="95">
        <f>IF('MASTER  10 Teams'!C234&lt;&gt;"",'MASTER  10 Teams'!C234,"")</f>
        <v>42890</v>
      </c>
      <c r="D234" s="34" t="str">
        <f>IF('MASTER  10 Teams'!D234&lt;&gt;"",'MASTER  10 Teams'!D234,"")</f>
        <v>O40-1</v>
      </c>
      <c r="E234" s="23" t="str">
        <f>VLOOKUP(K234,'Ref asgn teams'!$A$2:$B$99,2)</f>
        <v>Connecticut Storm</v>
      </c>
      <c r="F234" s="23" t="str">
        <f>VLOOKUP(L234,'Ref asgn teams'!$A$2:$B$99,2)</f>
        <v>Cheshire Azzurri 40</v>
      </c>
      <c r="G234" s="71"/>
      <c r="H234" s="94">
        <f>IF('MASTER  10 Teams'!H234&lt;&gt;"",'MASTER  10 Teams'!H234,"")</f>
        <v>0.375</v>
      </c>
      <c r="I234" s="24" t="str">
        <f>VLOOKUP(M234,Venues!$A$2:$E$139,5,FALSE)</f>
        <v>Wakeman Park, Westport</v>
      </c>
      <c r="J234" s="73" t="str">
        <f>IF('MASTER  10 Teams'!J234&lt;&gt;"",'MASTER  10 Teams'!J234,"")</f>
        <v/>
      </c>
      <c r="K234" s="23" t="str">
        <f>IF('MASTER  10 Teams'!E234&lt;&gt;"",'MASTER  10 Teams'!E234,"")</f>
        <v>STORM FC</v>
      </c>
      <c r="L234" s="23" t="str">
        <f>IF('MASTER  10 Teams'!F234&lt;&gt;"",'MASTER  10 Teams'!F234,"")</f>
        <v>CHESHIRE AZZURRI 40</v>
      </c>
      <c r="M234" s="5" t="str">
        <f>IF('MASTER  10 Teams'!I234&lt;&gt;"",'MASTER  10 Teams'!I234,"")</f>
        <v>Wakeman Park, Westport</v>
      </c>
      <c r="N234" s="97"/>
    </row>
    <row r="235" spans="1:14" ht="12.75" customHeight="1" thickTop="1" thickBot="1" x14ac:dyDescent="0.4">
      <c r="A235" s="115"/>
      <c r="B235" s="115">
        <f>IF('MASTER  10 Teams'!B235&lt;&gt;"",'MASTER  10 Teams'!B235,"")</f>
        <v>6</v>
      </c>
      <c r="C235" s="95">
        <f>IF('MASTER  10 Teams'!C235&lt;&gt;"",'MASTER  10 Teams'!C235,"")</f>
        <v>42890</v>
      </c>
      <c r="D235" s="34" t="str">
        <f>IF('MASTER  10 Teams'!D235&lt;&gt;"",'MASTER  10 Teams'!D235,"")</f>
        <v>O40-1</v>
      </c>
      <c r="E235" s="23" t="str">
        <f>VLOOKUP(K235,'Ref asgn teams'!$A$2:$B$99,2)</f>
        <v>Fairfield GAC</v>
      </c>
      <c r="F235" s="23" t="str">
        <f>VLOOKUP(L235,'Ref asgn teams'!$A$2:$B$99,2)</f>
        <v>Greenwich Pumas</v>
      </c>
      <c r="G235" s="71"/>
      <c r="H235" s="94">
        <f>IF('MASTER  10 Teams'!H235&lt;&gt;"",'MASTER  10 Teams'!H235,"")</f>
        <v>0.33333333333333331</v>
      </c>
      <c r="I235" s="24" t="str">
        <f>VLOOKUP(M235,Venues!$A$2:$E$139,5,FALSE)</f>
        <v>Ludlowe HS, Fairfield</v>
      </c>
      <c r="J235" s="73" t="str">
        <f>IF('MASTER  10 Teams'!J235&lt;&gt;"",'MASTER  10 Teams'!J235,"")</f>
        <v/>
      </c>
      <c r="K235" s="23" t="str">
        <f>IF('MASTER  10 Teams'!E235&lt;&gt;"",'MASTER  10 Teams'!E235,"")</f>
        <v>FAIRFIELD GAC</v>
      </c>
      <c r="L235" s="23" t="str">
        <f>IF('MASTER  10 Teams'!F235&lt;&gt;"",'MASTER  10 Teams'!F235,"")</f>
        <v>GREENWICH PUMAS</v>
      </c>
      <c r="M235" s="5" t="str">
        <f>IF('MASTER  10 Teams'!I235&lt;&gt;"",'MASTER  10 Teams'!I235,"")</f>
        <v>Ludlowe HS, Fairfield</v>
      </c>
      <c r="N235" s="85"/>
    </row>
    <row r="236" spans="1:14" ht="12.75" customHeight="1" thickTop="1" thickBot="1" x14ac:dyDescent="0.4">
      <c r="A236" s="115"/>
      <c r="B236" s="115">
        <f>IF('MASTER  10 Teams'!B236&lt;&gt;"",'MASTER  10 Teams'!B236,"")</f>
        <v>6</v>
      </c>
      <c r="C236" s="95">
        <f>IF('MASTER  10 Teams'!C236&lt;&gt;"",'MASTER  10 Teams'!C236,"")</f>
        <v>42890</v>
      </c>
      <c r="D236" s="34" t="str">
        <f>IF('MASTER  10 Teams'!D236&lt;&gt;"",'MASTER  10 Teams'!D236,"")</f>
        <v>O40-1</v>
      </c>
      <c r="E236" s="23" t="str">
        <f>VLOOKUP(K236,'Ref asgn teams'!$A$2:$B$99,2)</f>
        <v>Vasco Da Gama 40</v>
      </c>
      <c r="F236" s="23" t="str">
        <f>VLOOKUP(L236,'Ref asgn teams'!$A$2:$B$99,2)</f>
        <v>Ridgefield Kicks</v>
      </c>
      <c r="G236" s="71"/>
      <c r="H236" s="94">
        <f>IF('MASTER  10 Teams'!H236&lt;&gt;"",'MASTER  10 Teams'!H236,"")</f>
        <v>0.41666666666666702</v>
      </c>
      <c r="I236" s="24" t="str">
        <f>VLOOKUP(M236,Venues!$A$2:$E$139,5,FALSE)</f>
        <v>Veterans Memorial Park (BPT), Bridgeport</v>
      </c>
      <c r="J236" s="73" t="str">
        <f>IF('MASTER  10 Teams'!J236&lt;&gt;"",'MASTER  10 Teams'!J236,"")</f>
        <v/>
      </c>
      <c r="K236" s="23" t="str">
        <f>IF('MASTER  10 Teams'!E236&lt;&gt;"",'MASTER  10 Teams'!E236,"")</f>
        <v>VASCO DA GAMA 40</v>
      </c>
      <c r="L236" s="23" t="str">
        <f>IF('MASTER  10 Teams'!F236&lt;&gt;"",'MASTER  10 Teams'!F236,"")</f>
        <v>RIDGEFIELD KICKS</v>
      </c>
      <c r="M236" s="5" t="str">
        <f>IF('MASTER  10 Teams'!I236&lt;&gt;"",'MASTER  10 Teams'!I236,"")</f>
        <v>Veterans Memorial Park, Bridgeport</v>
      </c>
      <c r="N236" s="85"/>
    </row>
    <row r="237" spans="1:14" ht="12.75" customHeight="1" thickTop="1" thickBot="1" x14ac:dyDescent="0.4">
      <c r="A237" s="115"/>
      <c r="B237" s="115" t="str">
        <f>IF('MASTER  10 Teams'!B237&lt;&gt;"",'MASTER  10 Teams'!B237,"")</f>
        <v xml:space="preserve"> </v>
      </c>
      <c r="C237" s="95" t="str">
        <f>IF('MASTER  10 Teams'!C237&lt;&gt;"",'MASTER  10 Teams'!C237,"")</f>
        <v/>
      </c>
      <c r="D237" s="26" t="str">
        <f>IF('MASTER  10 Teams'!D237&lt;&gt;"",'MASTER  10 Teams'!D237,"")</f>
        <v xml:space="preserve"> </v>
      </c>
      <c r="E237" s="23" t="e">
        <f>VLOOKUP(K237,'Ref asgn teams'!$A$2:$B$99,2)</f>
        <v>#N/A</v>
      </c>
      <c r="F237" s="23" t="e">
        <f>VLOOKUP(L237,'Ref asgn teams'!$A$2:$B$99,2)</f>
        <v>#N/A</v>
      </c>
      <c r="G237" s="71"/>
      <c r="H237" s="94" t="str">
        <f>IF('MASTER  10 Teams'!H237&lt;&gt;"",'MASTER  10 Teams'!H237,"")</f>
        <v/>
      </c>
      <c r="I237" s="24" t="e">
        <f>VLOOKUP(M237,Venues!$A$2:$E$139,5,FALSE)</f>
        <v>#N/A</v>
      </c>
      <c r="J237" s="73" t="str">
        <f>IF('MASTER  10 Teams'!J237&lt;&gt;"",'MASTER  10 Teams'!J237,"")</f>
        <v/>
      </c>
      <c r="K237" s="23" t="str">
        <f>IF('MASTER  10 Teams'!E237&lt;&gt;"",'MASTER  10 Teams'!E237,"")</f>
        <v/>
      </c>
      <c r="L237" s="23" t="str">
        <f>IF('MASTER  10 Teams'!F237&lt;&gt;"",'MASTER  10 Teams'!F237,"")</f>
        <v/>
      </c>
      <c r="M237" s="5" t="str">
        <f>IF('MASTER  10 Teams'!I237&lt;&gt;"",'MASTER  10 Teams'!I237,"")</f>
        <v/>
      </c>
      <c r="N237" s="86"/>
    </row>
    <row r="238" spans="1:14" ht="12.75" customHeight="1" thickTop="1" thickBot="1" x14ac:dyDescent="0.4">
      <c r="A238" s="115"/>
      <c r="B238" s="115">
        <f>IF('MASTER  10 Teams'!B238&lt;&gt;"",'MASTER  10 Teams'!B238,"")</f>
        <v>6</v>
      </c>
      <c r="C238" s="95">
        <f>IF('MASTER  10 Teams'!C238&lt;&gt;"",'MASTER  10 Teams'!C238,"")</f>
        <v>42890</v>
      </c>
      <c r="D238" s="35" t="str">
        <f>IF('MASTER  10 Teams'!D238&lt;&gt;"",'MASTER  10 Teams'!D238,"")</f>
        <v>O40-2</v>
      </c>
      <c r="E238" s="23" t="str">
        <f>VLOOKUP(K238,'Ref asgn teams'!$A$2:$B$99,2)</f>
        <v>Southeast Rovers</v>
      </c>
      <c r="F238" s="23" t="str">
        <f>VLOOKUP(L238,'Ref asgn teams'!$A$2:$B$99,2)</f>
        <v>Stamford United</v>
      </c>
      <c r="G238" s="71"/>
      <c r="H238" s="94">
        <f>IF('MASTER  10 Teams'!H238&lt;&gt;"",'MASTER  10 Teams'!H238,"")</f>
        <v>0.41666666666666702</v>
      </c>
      <c r="I238" s="24" t="str">
        <f>VLOOKUP(M238,Venues!$A$2:$E$139,5,FALSE)</f>
        <v>Spera Field, Waterford</v>
      </c>
      <c r="J238" s="73" t="str">
        <f>IF('MASTER  10 Teams'!J238&lt;&gt;"",'MASTER  10 Teams'!J238,"")</f>
        <v/>
      </c>
      <c r="K238" s="23" t="str">
        <f>IF('MASTER  10 Teams'!E238&lt;&gt;"",'MASTER  10 Teams'!E238,"")</f>
        <v>SOUTHEAST ROVERS</v>
      </c>
      <c r="L238" s="23" t="str">
        <f>IF('MASTER  10 Teams'!F238&lt;&gt;"",'MASTER  10 Teams'!F238,"")</f>
        <v>STAMFORD UNITED</v>
      </c>
      <c r="M238" s="5" t="str">
        <f>IF('MASTER  10 Teams'!I238&lt;&gt;"",'MASTER  10 Teams'!I238,"")</f>
        <v>Spera Park, Waterford</v>
      </c>
      <c r="N238" s="85"/>
    </row>
    <row r="239" spans="1:14" ht="12.75" customHeight="1" thickTop="1" thickBot="1" x14ac:dyDescent="0.4">
      <c r="A239" s="115"/>
      <c r="B239" s="115">
        <f>IF('MASTER  10 Teams'!B239&lt;&gt;"",'MASTER  10 Teams'!B239,"")</f>
        <v>6</v>
      </c>
      <c r="C239" s="95">
        <f>IF('MASTER  10 Teams'!C239&lt;&gt;"",'MASTER  10 Teams'!C239,"")</f>
        <v>42890</v>
      </c>
      <c r="D239" s="35" t="str">
        <f>IF('MASTER  10 Teams'!D239&lt;&gt;"",'MASTER  10 Teams'!D239,"")</f>
        <v>O40-2</v>
      </c>
      <c r="E239" s="23" t="str">
        <f>VLOOKUP(K239,'Ref asgn teams'!$A$2:$B$99,2)</f>
        <v xml:space="preserve">GUILFORD CELTIC </v>
      </c>
      <c r="F239" s="23" t="str">
        <f>VLOOKUP(L239,'Ref asgn teams'!$A$2:$B$99,2)</f>
        <v>Greenwich Arsenal 40</v>
      </c>
      <c r="G239" s="71"/>
      <c r="H239" s="94">
        <f>IF('MASTER  10 Teams'!H239&lt;&gt;"",'MASTER  10 Teams'!H239,"")</f>
        <v>0.41666666666666702</v>
      </c>
      <c r="I239" s="24" t="str">
        <f>VLOOKUP(M239,Venues!$A$2:$E$139,5,FALSE)</f>
        <v>Bittner, Guilford</v>
      </c>
      <c r="J239" s="73" t="str">
        <f>IF('MASTER  10 Teams'!J239&lt;&gt;"",'MASTER  10 Teams'!J239,"")</f>
        <v/>
      </c>
      <c r="K239" s="23" t="str">
        <f>IF('MASTER  10 Teams'!E239&lt;&gt;"",'MASTER  10 Teams'!E239,"")</f>
        <v xml:space="preserve">GUILFORD CELTIC </v>
      </c>
      <c r="L239" s="23" t="str">
        <f>IF('MASTER  10 Teams'!F239&lt;&gt;"",'MASTER  10 Teams'!F239,"")</f>
        <v>GREENWICH ARSENAL 40</v>
      </c>
      <c r="M239" s="5" t="str">
        <f>IF('MASTER  10 Teams'!I239&lt;&gt;"",'MASTER  10 Teams'!I239,"")</f>
        <v>Bittner Park, Guilford</v>
      </c>
      <c r="N239" s="85"/>
    </row>
    <row r="240" spans="1:14" ht="12.75" customHeight="1" thickTop="1" thickBot="1" x14ac:dyDescent="0.4">
      <c r="A240" s="115"/>
      <c r="B240" s="115">
        <f>IF('MASTER  10 Teams'!B240&lt;&gt;"",'MASTER  10 Teams'!B240,"")</f>
        <v>6</v>
      </c>
      <c r="C240" s="95">
        <f>IF('MASTER  10 Teams'!C240&lt;&gt;"",'MASTER  10 Teams'!C240,"")</f>
        <v>42890</v>
      </c>
      <c r="D240" s="35" t="str">
        <f>IF('MASTER  10 Teams'!D240&lt;&gt;"",'MASTER  10 Teams'!D240,"")</f>
        <v>O40-2</v>
      </c>
      <c r="E240" s="23" t="str">
        <f>VLOOKUP(K240,'Ref asgn teams'!$A$2:$B$99,2)</f>
        <v>Derby Quitus</v>
      </c>
      <c r="F240" s="23" t="str">
        <f>VLOOKUP(L240,'Ref asgn teams'!$A$2:$B$99,2)</f>
        <v>Newington Portuguese 40</v>
      </c>
      <c r="G240" s="71"/>
      <c r="H240" s="94">
        <f>IF('MASTER  10 Teams'!H240&lt;&gt;"",'MASTER  10 Teams'!H240,"")</f>
        <v>0.41666666666666702</v>
      </c>
      <c r="I240" s="24" t="str">
        <f>VLOOKUP(M240,Venues!$A$2:$E$139,5,FALSE)</f>
        <v>Witek Park, Derby</v>
      </c>
      <c r="J240" s="73" t="str">
        <f>IF('MASTER  10 Teams'!J240&lt;&gt;"",'MASTER  10 Teams'!J240,"")</f>
        <v/>
      </c>
      <c r="K240" s="23" t="str">
        <f>IF('MASTER  10 Teams'!E240&lt;&gt;"",'MASTER  10 Teams'!E240,"")</f>
        <v>DERBY QUITUS</v>
      </c>
      <c r="L240" s="23" t="str">
        <f>IF('MASTER  10 Teams'!F240&lt;&gt;"",'MASTER  10 Teams'!F240,"")</f>
        <v>NEWINGTON PORTUGUESE 40</v>
      </c>
      <c r="M240" s="5" t="str">
        <f>IF('MASTER  10 Teams'!I240&lt;&gt;"",'MASTER  10 Teams'!I240,"")</f>
        <v>Witek Park, Derby</v>
      </c>
      <c r="N240" s="85"/>
    </row>
    <row r="241" spans="1:14" ht="12.75" customHeight="1" thickTop="1" thickBot="1" x14ac:dyDescent="0.4">
      <c r="A241" s="115"/>
      <c r="B241" s="115">
        <f>IF('MASTER  10 Teams'!B241&lt;&gt;"",'MASTER  10 Teams'!B241,"")</f>
        <v>6</v>
      </c>
      <c r="C241" s="95">
        <f>IF('MASTER  10 Teams'!C241&lt;&gt;"",'MASTER  10 Teams'!C241,"")</f>
        <v>42890</v>
      </c>
      <c r="D241" s="35" t="str">
        <f>IF('MASTER  10 Teams'!D241&lt;&gt;"",'MASTER  10 Teams'!D241,"")</f>
        <v>O40-2</v>
      </c>
      <c r="E241" s="23" t="str">
        <f>VLOOKUP(K241,'Ref asgn teams'!$A$2:$B$99,2)</f>
        <v>Greenwich Gunners 40</v>
      </c>
      <c r="F241" s="23" t="str">
        <f>VLOOKUP(L241,'Ref asgn teams'!$A$2:$B$99,2)</f>
        <v>Guilford Bell Curve</v>
      </c>
      <c r="G241" s="71"/>
      <c r="H241" s="94">
        <f>IF('MASTER  10 Teams'!H241&lt;&gt;"",'MASTER  10 Teams'!H241,"")</f>
        <v>0.41666666666666702</v>
      </c>
      <c r="I241" s="24" t="e">
        <f>VLOOKUP(M241,Venues!$A$2:$E$139,5,FALSE)</f>
        <v>#N/A</v>
      </c>
      <c r="J241" s="73" t="str">
        <f>IF('MASTER  10 Teams'!J241&lt;&gt;"",'MASTER  10 Teams'!J241,"")</f>
        <v/>
      </c>
      <c r="K241" s="23" t="str">
        <f>IF('MASTER  10 Teams'!E241&lt;&gt;"",'MASTER  10 Teams'!E241,"")</f>
        <v>GREENWICH GUNNERS 40</v>
      </c>
      <c r="L241" s="23" t="str">
        <f>IF('MASTER  10 Teams'!F241&lt;&gt;"",'MASTER  10 Teams'!F241,"")</f>
        <v>GUILFORD BELL CURVE</v>
      </c>
      <c r="M241" s="5" t="str">
        <f>IF('MASTER  10 Teams'!I241&lt;&gt;"",'MASTER  10 Teams'!I241,"")</f>
        <v>Cos Cob Park, Greenwich</v>
      </c>
      <c r="N241" s="85"/>
    </row>
    <row r="242" spans="1:14" ht="12.75" customHeight="1" thickTop="1" thickBot="1" x14ac:dyDescent="0.4">
      <c r="A242" s="115"/>
      <c r="B242" s="115">
        <f>IF('MASTER  10 Teams'!B242&lt;&gt;"",'MASTER  10 Teams'!B242,"")</f>
        <v>6</v>
      </c>
      <c r="C242" s="95">
        <f>IF('MASTER  10 Teams'!C242&lt;&gt;"",'MASTER  10 Teams'!C242,"")</f>
        <v>42890</v>
      </c>
      <c r="D242" s="35" t="str">
        <f>IF('MASTER  10 Teams'!D242&lt;&gt;"",'MASTER  10 Teams'!D242,"")</f>
        <v>O40-2</v>
      </c>
      <c r="E242" s="23" t="str">
        <f>VLOOKUP(K242,'Ref asgn teams'!$A$2:$B$99,2)</f>
        <v>Norwalk Spots Colombia FC</v>
      </c>
      <c r="F242" s="23" t="str">
        <f>VLOOKUP(L242,'Ref asgn teams'!$A$2:$B$99,2)</f>
        <v>New Haven Americans</v>
      </c>
      <c r="G242" s="71"/>
      <c r="H242" s="94">
        <f>IF('MASTER  10 Teams'!H242&lt;&gt;"",'MASTER  10 Teams'!H242,"")</f>
        <v>0.33333333333333331</v>
      </c>
      <c r="I242" s="24" t="str">
        <f>VLOOKUP(M242,Venues!$A$2:$E$139,5,FALSE)</f>
        <v>Nathan Hale Middle School, Norwalk</v>
      </c>
      <c r="J242" s="73" t="str">
        <f>IF('MASTER  10 Teams'!J242&lt;&gt;"",'MASTER  10 Teams'!J242,"")</f>
        <v/>
      </c>
      <c r="K242" s="23" t="str">
        <f>IF('MASTER  10 Teams'!E242&lt;&gt;"",'MASTER  10 Teams'!E242,"")</f>
        <v xml:space="preserve">NORWALK SPORT COLOMBIA </v>
      </c>
      <c r="L242" s="23" t="str">
        <f>IF('MASTER  10 Teams'!F242&lt;&gt;"",'MASTER  10 Teams'!F242,"")</f>
        <v>NEW HAVEN AMERICANS</v>
      </c>
      <c r="M242" s="5" t="str">
        <f>IF('MASTER  10 Teams'!I242&lt;&gt;"",'MASTER  10 Teams'!I242,"")</f>
        <v>Nathan Hale MS, Norwalk</v>
      </c>
      <c r="N242" s="85"/>
    </row>
    <row r="243" spans="1:14" ht="12.75" customHeight="1" thickTop="1" thickBot="1" x14ac:dyDescent="0.4">
      <c r="A243" s="115"/>
      <c r="B243" s="115" t="str">
        <f>IF('MASTER  10 Teams'!B243&lt;&gt;"",'MASTER  10 Teams'!B243,"")</f>
        <v xml:space="preserve"> </v>
      </c>
      <c r="C243" s="95" t="str">
        <f>IF('MASTER  10 Teams'!C243&lt;&gt;"",'MASTER  10 Teams'!C243,"")</f>
        <v/>
      </c>
      <c r="D243" s="25" t="str">
        <f>IF('MASTER  10 Teams'!D243&lt;&gt;"",'MASTER  10 Teams'!D243,"")</f>
        <v xml:space="preserve"> </v>
      </c>
      <c r="E243" s="23" t="e">
        <f>VLOOKUP(K243,'Ref asgn teams'!$A$2:$B$99,2)</f>
        <v>#N/A</v>
      </c>
      <c r="F243" s="23" t="e">
        <f>VLOOKUP(L243,'Ref asgn teams'!$A$2:$B$99,2)</f>
        <v>#N/A</v>
      </c>
      <c r="G243" s="71"/>
      <c r="H243" s="94" t="str">
        <f>IF('MASTER  10 Teams'!H243&lt;&gt;"",'MASTER  10 Teams'!H243,"")</f>
        <v/>
      </c>
      <c r="I243" s="24" t="e">
        <f>VLOOKUP(M243,Venues!$A$2:$E$139,5,FALSE)</f>
        <v>#N/A</v>
      </c>
      <c r="J243" s="73" t="str">
        <f>IF('MASTER  10 Teams'!J243&lt;&gt;"",'MASTER  10 Teams'!J243,"")</f>
        <v/>
      </c>
      <c r="K243" s="23" t="str">
        <f>IF('MASTER  10 Teams'!E243&lt;&gt;"",'MASTER  10 Teams'!E243,"")</f>
        <v/>
      </c>
      <c r="L243" s="23" t="str">
        <f>IF('MASTER  10 Teams'!F243&lt;&gt;"",'MASTER  10 Teams'!F243,"")</f>
        <v/>
      </c>
      <c r="M243" s="5" t="str">
        <f>IF('MASTER  10 Teams'!I243&lt;&gt;"",'MASTER  10 Teams'!I243,"")</f>
        <v/>
      </c>
      <c r="N243" s="85"/>
    </row>
    <row r="244" spans="1:14" ht="12.75" customHeight="1" thickTop="1" thickBot="1" x14ac:dyDescent="0.4">
      <c r="A244" s="115"/>
      <c r="B244" s="115">
        <f>IF('MASTER  10 Teams'!B244&lt;&gt;"",'MASTER  10 Teams'!B244,"")</f>
        <v>6</v>
      </c>
      <c r="C244" s="95">
        <f>IF('MASTER  10 Teams'!C244&lt;&gt;"",'MASTER  10 Teams'!C244,"")</f>
        <v>42890</v>
      </c>
      <c r="D244" s="36" t="str">
        <f>IF('MASTER  10 Teams'!D244&lt;&gt;"",'MASTER  10 Teams'!D244,"")</f>
        <v>O40-3</v>
      </c>
      <c r="E244" s="23" t="str">
        <f>VLOOKUP(K244,'Ref asgn teams'!$A$2:$B$99,2)</f>
        <v>Wallingford Morelia</v>
      </c>
      <c r="F244" s="23" t="str">
        <f>VLOOKUP(L244,'Ref asgn teams'!$A$2:$B$99,2)</f>
        <v>Wilton Wolves</v>
      </c>
      <c r="G244" s="71"/>
      <c r="H244" s="94">
        <f>IF('MASTER  10 Teams'!H244&lt;&gt;"",'MASTER  10 Teams'!H244,"")</f>
        <v>0.41666666666666702</v>
      </c>
      <c r="I244" s="24" t="str">
        <f>VLOOKUP(M244,Venues!$A$2:$E$139,5,FALSE)</f>
        <v>Woodhouse, Wallingford</v>
      </c>
      <c r="J244" s="73" t="str">
        <f>IF('MASTER  10 Teams'!J244&lt;&gt;"",'MASTER  10 Teams'!J244,"")</f>
        <v/>
      </c>
      <c r="K244" s="23" t="str">
        <f>IF('MASTER  10 Teams'!E244&lt;&gt;"",'MASTER  10 Teams'!E244,"")</f>
        <v>WALLINGFORD MORELIA</v>
      </c>
      <c r="L244" s="23" t="str">
        <f>IF('MASTER  10 Teams'!F244&lt;&gt;"",'MASTER  10 Teams'!F244,"")</f>
        <v>WILTON WOLVES</v>
      </c>
      <c r="M244" s="5" t="str">
        <f>IF('MASTER  10 Teams'!I244&lt;&gt;"",'MASTER  10 Teams'!I244,"")</f>
        <v>Woodhouse Field, Wallingford</v>
      </c>
      <c r="N244" s="85"/>
    </row>
    <row r="245" spans="1:14" ht="12.75" customHeight="1" thickTop="1" thickBot="1" x14ac:dyDescent="0.4">
      <c r="A245" s="115"/>
      <c r="B245" s="115">
        <f>IF('MASTER  10 Teams'!B245&lt;&gt;"",'MASTER  10 Teams'!B245,"")</f>
        <v>6</v>
      </c>
      <c r="C245" s="95">
        <f>IF('MASTER  10 Teams'!C245&lt;&gt;"",'MASTER  10 Teams'!C245,"")</f>
        <v>42890</v>
      </c>
      <c r="D245" s="36" t="str">
        <f>IF('MASTER  10 Teams'!D245&lt;&gt;"",'MASTER  10 Teams'!D245,"")</f>
        <v>O40-3</v>
      </c>
      <c r="E245" s="23" t="str">
        <f>VLOOKUP(K245,'Ref asgn teams'!$A$2:$B$99,2)</f>
        <v>Newtown Salty Dogs</v>
      </c>
      <c r="F245" s="23" t="str">
        <f>VLOOKUP(L245,'Ref asgn teams'!$A$2:$B$99,2)</f>
        <v>Eli's FC</v>
      </c>
      <c r="G245" s="71"/>
      <c r="H245" s="94">
        <f>IF('MASTER  10 Teams'!H245&lt;&gt;"",'MASTER  10 Teams'!H245,"")</f>
        <v>0.41666666666666702</v>
      </c>
      <c r="I245" s="24" t="str">
        <f>VLOOKUP(M245,Venues!$A$2:$E$139,5,FALSE)</f>
        <v>Coginchaug Regional HS - Turf Field, Durham</v>
      </c>
      <c r="J245" s="73" t="str">
        <f>IF('MASTER  10 Teams'!J245&lt;&gt;"",'MASTER  10 Teams'!J245,"")</f>
        <v/>
      </c>
      <c r="K245" s="23" t="str">
        <f>IF('MASTER  10 Teams'!E245&lt;&gt;"",'MASTER  10 Teams'!E245,"")</f>
        <v>NORTH BRANFORD 40</v>
      </c>
      <c r="L245" s="23" t="str">
        <f>IF('MASTER  10 Teams'!F245&lt;&gt;"",'MASTER  10 Teams'!F245,"")</f>
        <v>ELI'S FC</v>
      </c>
      <c r="M245" s="5" t="str">
        <f>IF('MASTER  10 Teams'!I245&lt;&gt;"",'MASTER  10 Teams'!I245,"")</f>
        <v>Coginchaug HS, Durham</v>
      </c>
      <c r="N245" s="85"/>
    </row>
    <row r="246" spans="1:14" ht="12.75" customHeight="1" thickTop="1" thickBot="1" x14ac:dyDescent="0.4">
      <c r="A246" s="115"/>
      <c r="B246" s="115">
        <f>IF('MASTER  10 Teams'!B246&lt;&gt;"",'MASTER  10 Teams'!B246,"")</f>
        <v>6</v>
      </c>
      <c r="C246" s="95">
        <f>IF('MASTER  10 Teams'!C246&lt;&gt;"",'MASTER  10 Teams'!C246,"")</f>
        <v>42890</v>
      </c>
      <c r="D246" s="36" t="str">
        <f>IF('MASTER  10 Teams'!D246&lt;&gt;"",'MASTER  10 Teams'!D246,"")</f>
        <v>O40-3</v>
      </c>
      <c r="E246" s="23" t="str">
        <f>VLOOKUP(K246,'Ref asgn teams'!$A$2:$B$99,2)</f>
        <v>PAN ZONES</v>
      </c>
      <c r="F246" s="23" t="str">
        <f>VLOOKUP(L246,'Ref asgn teams'!$A$2:$B$99,2)</f>
        <v>Cheshire United</v>
      </c>
      <c r="G246" s="71"/>
      <c r="H246" s="94">
        <f>IF('MASTER  10 Teams'!H246&lt;&gt;"",'MASTER  10 Teams'!H246,"")</f>
        <v>0.41666666666666702</v>
      </c>
      <c r="I246" s="24" t="str">
        <f>VLOOKUP(M246,Venues!$A$2:$E$139,5,FALSE)</f>
        <v>Stanley Quarter Park, New Britain</v>
      </c>
      <c r="J246" s="73" t="str">
        <f>IF('MASTER  10 Teams'!J246&lt;&gt;"",'MASTER  10 Teams'!J246,"")</f>
        <v/>
      </c>
      <c r="K246" s="23" t="str">
        <f>IF('MASTER  10 Teams'!E246&lt;&gt;"",'MASTER  10 Teams'!E246,"")</f>
        <v>PAN ZONES</v>
      </c>
      <c r="L246" s="23" t="str">
        <f>IF('MASTER  10 Teams'!F246&lt;&gt;"",'MASTER  10 Teams'!F246,"")</f>
        <v xml:space="preserve">CHESHIRE UNITED </v>
      </c>
      <c r="M246" s="5" t="str">
        <f>IF('MASTER  10 Teams'!I246&lt;&gt;"",'MASTER  10 Teams'!I246,"")</f>
        <v>Stanley Quarter Park, New Britain</v>
      </c>
      <c r="N246" s="97"/>
    </row>
    <row r="247" spans="1:14" ht="12.75" customHeight="1" thickTop="1" thickBot="1" x14ac:dyDescent="0.4">
      <c r="A247" s="115"/>
      <c r="B247" s="115">
        <f>IF('MASTER  10 Teams'!B247&lt;&gt;"",'MASTER  10 Teams'!B247,"")</f>
        <v>6</v>
      </c>
      <c r="C247" s="95">
        <f>IF('MASTER  10 Teams'!C247&lt;&gt;"",'MASTER  10 Teams'!C247,"")</f>
        <v>42890</v>
      </c>
      <c r="D247" s="36" t="str">
        <f>IF('MASTER  10 Teams'!D247&lt;&gt;"",'MASTER  10 Teams'!D247,"")</f>
        <v>O40-3</v>
      </c>
      <c r="E247" s="23" t="str">
        <f>VLOOKUP(K247,'Ref asgn teams'!$A$2:$B$99,2)</f>
        <v>Hamden United</v>
      </c>
      <c r="F247" s="23" t="str">
        <f>VLOOKUP(L247,'Ref asgn teams'!$A$2:$B$99,2)</f>
        <v>HENRY  REID FC 40</v>
      </c>
      <c r="G247" s="71"/>
      <c r="H247" s="94">
        <f>IF('MASTER  10 Teams'!H247&lt;&gt;"",'MASTER  10 Teams'!H247,"")</f>
        <v>0.41666666666666702</v>
      </c>
      <c r="I247" s="24" t="str">
        <f>VLOOKUP(M247,Venues!$A$2:$E$139,5,FALSE)</f>
        <v>Hamden Middle School, Hamden</v>
      </c>
      <c r="J247" s="73" t="str">
        <f>IF('MASTER  10 Teams'!J247&lt;&gt;"",'MASTER  10 Teams'!J247,"")</f>
        <v/>
      </c>
      <c r="K247" s="23" t="str">
        <f>IF('MASTER  10 Teams'!E247&lt;&gt;"",'MASTER  10 Teams'!E247,"")</f>
        <v>HAMDEN UNITED</v>
      </c>
      <c r="L247" s="23" t="str">
        <f>IF('MASTER  10 Teams'!F247&lt;&gt;"",'MASTER  10 Teams'!F247,"")</f>
        <v>HENRY  REID FC 40</v>
      </c>
      <c r="M247" s="5" t="str">
        <f>IF('MASTER  10 Teams'!I247&lt;&gt;"",'MASTER  10 Teams'!I247,"")</f>
        <v>Hamden MS, Hamden</v>
      </c>
      <c r="N247" s="85"/>
    </row>
    <row r="248" spans="1:14" ht="12.75" customHeight="1" thickTop="1" thickBot="1" x14ac:dyDescent="0.4">
      <c r="A248" s="115"/>
      <c r="B248" s="115">
        <f>IF('MASTER  10 Teams'!B248&lt;&gt;"",'MASTER  10 Teams'!B248,"")</f>
        <v>6</v>
      </c>
      <c r="C248" s="95">
        <f>IF('MASTER  10 Teams'!C248&lt;&gt;"",'MASTER  10 Teams'!C248,"")</f>
        <v>42890</v>
      </c>
      <c r="D248" s="36" t="str">
        <f>IF('MASTER  10 Teams'!D248&lt;&gt;"",'MASTER  10 Teams'!D248,"")</f>
        <v>O40-3</v>
      </c>
      <c r="E248" s="23" t="str">
        <f>VLOOKUP(K248,'Ref asgn teams'!$A$2:$B$99,2)</f>
        <v>Stamford City</v>
      </c>
      <c r="F248" s="23" t="str">
        <f>VLOOKUP(L248,'Ref asgn teams'!$A$2:$B$99,2)</f>
        <v>North Haven FC 40</v>
      </c>
      <c r="G248" s="71"/>
      <c r="H248" s="94">
        <f>IF('MASTER  10 Teams'!H248&lt;&gt;"",'MASTER  10 Teams'!H248,"")</f>
        <v>0.33333333333333331</v>
      </c>
      <c r="I248" s="24" t="str">
        <f>VLOOKUP(M248,Venues!$A$2:$E$139,5,FALSE)</f>
        <v>West Beach, Stamford</v>
      </c>
      <c r="J248" s="73" t="str">
        <f>IF('MASTER  10 Teams'!J248&lt;&gt;"",'MASTER  10 Teams'!J248,"")</f>
        <v/>
      </c>
      <c r="K248" s="23" t="str">
        <f>IF('MASTER  10 Teams'!E248&lt;&gt;"",'MASTER  10 Teams'!E248,"")</f>
        <v>STAMFORD CITY</v>
      </c>
      <c r="L248" s="23" t="str">
        <f>IF('MASTER  10 Teams'!F248&lt;&gt;"",'MASTER  10 Teams'!F248,"")</f>
        <v>NORTH HAVEN SC</v>
      </c>
      <c r="M248" s="5" t="str">
        <f>IF('MASTER  10 Teams'!I248&lt;&gt;"",'MASTER  10 Teams'!I248,"")</f>
        <v>West Beach Fields, Stamford</v>
      </c>
      <c r="N248" s="85"/>
    </row>
    <row r="249" spans="1:14" ht="12.75" customHeight="1" thickTop="1" thickBot="1" x14ac:dyDescent="0.4">
      <c r="A249" s="115"/>
      <c r="B249" s="115" t="str">
        <f>IF('MASTER  10 Teams'!B249&lt;&gt;"",'MASTER  10 Teams'!B249,"")</f>
        <v xml:space="preserve"> </v>
      </c>
      <c r="C249" s="95" t="str">
        <f>IF('MASTER  10 Teams'!C249&lt;&gt;"",'MASTER  10 Teams'!C249,"")</f>
        <v/>
      </c>
      <c r="D249" s="25" t="str">
        <f>IF('MASTER  10 Teams'!D249&lt;&gt;"",'MASTER  10 Teams'!D249,"")</f>
        <v xml:space="preserve"> </v>
      </c>
      <c r="E249" s="23" t="e">
        <f>VLOOKUP(K249,'Ref asgn teams'!$A$2:$B$99,2)</f>
        <v>#N/A</v>
      </c>
      <c r="F249" s="23" t="e">
        <f>VLOOKUP(L249,'Ref asgn teams'!$A$2:$B$99,2)</f>
        <v>#N/A</v>
      </c>
      <c r="G249" s="71"/>
      <c r="H249" s="94" t="str">
        <f>IF('MASTER  10 Teams'!H249&lt;&gt;"",'MASTER  10 Teams'!H249,"")</f>
        <v/>
      </c>
      <c r="I249" s="24" t="e">
        <f>VLOOKUP(M249,Venues!$A$2:$E$139,5,FALSE)</f>
        <v>#N/A</v>
      </c>
      <c r="J249" s="73" t="str">
        <f>IF('MASTER  10 Teams'!J249&lt;&gt;"",'MASTER  10 Teams'!J249,"")</f>
        <v/>
      </c>
      <c r="K249" s="23" t="str">
        <f>IF('MASTER  10 Teams'!E249&lt;&gt;"",'MASTER  10 Teams'!E249,"")</f>
        <v/>
      </c>
      <c r="L249" s="23" t="str">
        <f>IF('MASTER  10 Teams'!F249&lt;&gt;"",'MASTER  10 Teams'!F249,"")</f>
        <v/>
      </c>
      <c r="M249" s="5" t="str">
        <f>IF('MASTER  10 Teams'!I249&lt;&gt;"",'MASTER  10 Teams'!I249,"")</f>
        <v/>
      </c>
      <c r="N249" s="86"/>
    </row>
    <row r="250" spans="1:14" ht="12.75" customHeight="1" thickTop="1" thickBot="1" x14ac:dyDescent="0.4">
      <c r="A250" s="115"/>
      <c r="B250" s="115">
        <f>IF('MASTER  10 Teams'!B250&lt;&gt;"",'MASTER  10 Teams'!B250,"")</f>
        <v>6</v>
      </c>
      <c r="C250" s="95">
        <f>IF('MASTER  10 Teams'!C250&lt;&gt;"",'MASTER  10 Teams'!C250,"")</f>
        <v>42890</v>
      </c>
      <c r="D250" s="27" t="str">
        <f>IF('MASTER  10 Teams'!D250&lt;&gt;"",'MASTER  10 Teams'!D250,"")</f>
        <v>O50-1</v>
      </c>
      <c r="E250" s="23" t="str">
        <f>VLOOKUP(K250,'Ref asgn teams'!$A$2:$B$99,2)</f>
        <v>Polonia Falcon Stars FC</v>
      </c>
      <c r="F250" s="23" t="str">
        <f>VLOOKUP(L250,'Ref asgn teams'!$A$2:$B$99,2)</f>
        <v>Vasco Da Gama 50 CC</v>
      </c>
      <c r="G250" s="71"/>
      <c r="H250" s="94">
        <f>IF('MASTER  10 Teams'!H250&lt;&gt;"",'MASTER  10 Teams'!H250,"")</f>
        <v>0.33333333333333331</v>
      </c>
      <c r="I250" s="24" t="str">
        <f>VLOOKUP(M250,Venues!$A$2:$E$139,5,FALSE)</f>
        <v>Falcon Field (New Britain), New Britain</v>
      </c>
      <c r="J250" s="73" t="str">
        <f>IF('MASTER  10 Teams'!J250&lt;&gt;"",'MASTER  10 Teams'!J250,"")</f>
        <v/>
      </c>
      <c r="K250" s="23" t="str">
        <f>IF('MASTER  10 Teams'!E250&lt;&gt;"",'MASTER  10 Teams'!E250,"")</f>
        <v>POLONIA FALCON STARS FC</v>
      </c>
      <c r="L250" s="23" t="str">
        <f>IF('MASTER  10 Teams'!F250&lt;&gt;"",'MASTER  10 Teams'!F250,"")</f>
        <v>VASCO DA GAMA 50</v>
      </c>
      <c r="M250" s="5" t="str">
        <f>IF('MASTER  10 Teams'!I250&lt;&gt;"",'MASTER  10 Teams'!I250,"")</f>
        <v>Falcon Field, New Britain</v>
      </c>
      <c r="N250" s="85"/>
    </row>
    <row r="251" spans="1:14" ht="12.75" customHeight="1" thickTop="1" thickBot="1" x14ac:dyDescent="0.4">
      <c r="A251" s="115"/>
      <c r="B251" s="115">
        <f>IF('MASTER  10 Teams'!B251&lt;&gt;"",'MASTER  10 Teams'!B251,"")</f>
        <v>6</v>
      </c>
      <c r="C251" s="95">
        <f>IF('MASTER  10 Teams'!C251&lt;&gt;"",'MASTER  10 Teams'!C251,"")</f>
        <v>42890</v>
      </c>
      <c r="D251" s="27" t="str">
        <f>IF('MASTER  10 Teams'!D251&lt;&gt;"",'MASTER  10 Teams'!D251,"")</f>
        <v>O50-1</v>
      </c>
      <c r="E251" s="23" t="str">
        <f>VLOOKUP(K251,'Ref asgn teams'!$A$2:$B$99,2)</f>
        <v>Greenwich Gunners 50</v>
      </c>
      <c r="F251" s="23" t="str">
        <f>VLOOKUP(L251,'Ref asgn teams'!$A$2:$B$99,2)</f>
        <v>Club Napoli 50</v>
      </c>
      <c r="G251" s="71"/>
      <c r="H251" s="94">
        <f>IF('MASTER  10 Teams'!H251&lt;&gt;"",'MASTER  10 Teams'!H251,"")</f>
        <v>0.41666666666666702</v>
      </c>
      <c r="I251" s="24" t="str">
        <f>VLOOKUP(M251,Venues!$A$2:$E$139,5,FALSE)</f>
        <v>Greenwich - Central Middle School, Greenwich</v>
      </c>
      <c r="J251" s="73" t="str">
        <f>IF('MASTER  10 Teams'!J251&lt;&gt;"",'MASTER  10 Teams'!J251,"")</f>
        <v/>
      </c>
      <c r="K251" s="23" t="str">
        <f>IF('MASTER  10 Teams'!E251&lt;&gt;"",'MASTER  10 Teams'!E251,"")</f>
        <v>GREENWICH GUNNERS 50</v>
      </c>
      <c r="L251" s="23" t="str">
        <f>IF('MASTER  10 Teams'!F251&lt;&gt;"",'MASTER  10 Teams'!F251,"")</f>
        <v>CLUB NAPOLI 50</v>
      </c>
      <c r="M251" s="5" t="str">
        <f>IF('MASTER  10 Teams'!I251&lt;&gt;"",'MASTER  10 Teams'!I251,"")</f>
        <v>Central MS, Greenwich</v>
      </c>
      <c r="N251" s="85"/>
    </row>
    <row r="252" spans="1:14" ht="12.75" customHeight="1" thickTop="1" thickBot="1" x14ac:dyDescent="0.4">
      <c r="A252" s="115"/>
      <c r="B252" s="115">
        <f>IF('MASTER  10 Teams'!B252&lt;&gt;"",'MASTER  10 Teams'!B252,"")</f>
        <v>6</v>
      </c>
      <c r="C252" s="95">
        <f>IF('MASTER  10 Teams'!C252&lt;&gt;"",'MASTER  10 Teams'!C252,"")</f>
        <v>42890</v>
      </c>
      <c r="D252" s="27" t="str">
        <f>IF('MASTER  10 Teams'!D252&lt;&gt;"",'MASTER  10 Teams'!D252,"")</f>
        <v>O50-1</v>
      </c>
      <c r="E252" s="23" t="str">
        <f>VLOOKUP(K252,'Ref asgn teams'!$A$2:$B$99,2)</f>
        <v>Hartford Cavaliers Masters</v>
      </c>
      <c r="F252" s="23" t="str">
        <f>VLOOKUP(L252,'Ref asgn teams'!$A$2:$B$99,2)</f>
        <v>Cheshire Azzurri 50</v>
      </c>
      <c r="G252" s="71"/>
      <c r="H252" s="94">
        <f>IF('MASTER  10 Teams'!H252&lt;&gt;"",'MASTER  10 Teams'!H252,"")</f>
        <v>0.41666666666666702</v>
      </c>
      <c r="I252" s="24" t="str">
        <f>VLOOKUP(M252,Venues!$A$2:$E$139,5,FALSE)</f>
        <v>Cronin Field, Hartford</v>
      </c>
      <c r="J252" s="73" t="str">
        <f>IF('MASTER  10 Teams'!J252&lt;&gt;"",'MASTER  10 Teams'!J252,"")</f>
        <v/>
      </c>
      <c r="K252" s="23" t="str">
        <f>IF('MASTER  10 Teams'!E252&lt;&gt;"",'MASTER  10 Teams'!E252,"")</f>
        <v>HARTFORD CAVALIERS</v>
      </c>
      <c r="L252" s="23" t="str">
        <f>IF('MASTER  10 Teams'!F252&lt;&gt;"",'MASTER  10 Teams'!F252,"")</f>
        <v>CHESHIRE AZZURRI 50</v>
      </c>
      <c r="M252" s="5" t="str">
        <f>IF('MASTER  10 Teams'!I252&lt;&gt;"",'MASTER  10 Teams'!I252,"")</f>
        <v>Cronin Field, Hartford</v>
      </c>
      <c r="N252" s="97"/>
    </row>
    <row r="253" spans="1:14" ht="12.75" customHeight="1" thickTop="1" thickBot="1" x14ac:dyDescent="0.4">
      <c r="A253" s="115"/>
      <c r="B253" s="115">
        <f>IF('MASTER  10 Teams'!B253&lt;&gt;"",'MASTER  10 Teams'!B253,"")</f>
        <v>6</v>
      </c>
      <c r="C253" s="95">
        <f>IF('MASTER  10 Teams'!C253&lt;&gt;"",'MASTER  10 Teams'!C253,"")</f>
        <v>42890</v>
      </c>
      <c r="D253" s="27" t="str">
        <f>IF('MASTER  10 Teams'!D253&lt;&gt;"",'MASTER  10 Teams'!D253,"")</f>
        <v>O50-1</v>
      </c>
      <c r="E253" s="23" t="str">
        <f>VLOOKUP(K253,'Ref asgn teams'!$A$2:$B$99,2)</f>
        <v>Darien Blue Waves</v>
      </c>
      <c r="F253" s="23" t="str">
        <f>VLOOKUP(L253,'Ref asgn teams'!$A$2:$B$99,2)</f>
        <v>Glastonbury Celtic</v>
      </c>
      <c r="G253" s="71"/>
      <c r="H253" s="94">
        <f>IF('MASTER  10 Teams'!H253&lt;&gt;"",'MASTER  10 Teams'!H253,"")</f>
        <v>0.375</v>
      </c>
      <c r="I253" s="24" t="str">
        <f>VLOOKUP(M253,Venues!$A$2:$E$139,5,FALSE)</f>
        <v>Middlesex Middle School, Darien</v>
      </c>
      <c r="J253" s="73" t="str">
        <f>IF('MASTER  10 Teams'!J253&lt;&gt;"",'MASTER  10 Teams'!J253,"")</f>
        <v/>
      </c>
      <c r="K253" s="23" t="str">
        <f>IF('MASTER  10 Teams'!E253&lt;&gt;"",'MASTER  10 Teams'!E253,"")</f>
        <v>DARIEN BLUE WAVE</v>
      </c>
      <c r="L253" s="23" t="str">
        <f>IF('MASTER  10 Teams'!F253&lt;&gt;"",'MASTER  10 Teams'!F253,"")</f>
        <v xml:space="preserve">GLASTONBURY CELTIC </v>
      </c>
      <c r="M253" s="5" t="str">
        <f>IF('MASTER  10 Teams'!I253&lt;&gt;"",'MASTER  10 Teams'!I253,"")</f>
        <v>Middlesex MS (Lower), Darien</v>
      </c>
      <c r="N253" s="85"/>
    </row>
    <row r="254" spans="1:14" ht="12.75" customHeight="1" thickTop="1" thickBot="1" x14ac:dyDescent="0.4">
      <c r="A254" s="115"/>
      <c r="B254" s="115">
        <f>IF('MASTER  10 Teams'!B254&lt;&gt;"",'MASTER  10 Teams'!B254,"")</f>
        <v>6</v>
      </c>
      <c r="C254" s="95">
        <f>IF('MASTER  10 Teams'!C254&lt;&gt;"",'MASTER  10 Teams'!C254,"")</f>
        <v>42890</v>
      </c>
      <c r="D254" s="27" t="str">
        <f>IF('MASTER  10 Teams'!D254&lt;&gt;"",'MASTER  10 Teams'!D254,"")</f>
        <v>O50-1</v>
      </c>
      <c r="E254" s="23" t="str">
        <f>VLOOKUP(K254,'Ref asgn teams'!$A$2:$B$99,2)</f>
        <v>New Britain Falcons FC</v>
      </c>
      <c r="F254" s="23" t="str">
        <f>VLOOKUP(L254,'Ref asgn teams'!$A$2:$B$99,2)</f>
        <v>Guilford Black Eagles</v>
      </c>
      <c r="G254" s="71"/>
      <c r="H254" s="94">
        <f>IF('MASTER  10 Teams'!H254&lt;&gt;"",'MASTER  10 Teams'!H254,"")</f>
        <v>0.41666666666666702</v>
      </c>
      <c r="I254" s="24" t="str">
        <f>VLOOKUP(M254,Venues!$A$2:$E$139,5,FALSE)</f>
        <v>Falcon Field (New Britain), New Britain</v>
      </c>
      <c r="J254" s="73" t="str">
        <f>IF('MASTER  10 Teams'!J254&lt;&gt;"",'MASTER  10 Teams'!J254,"")</f>
        <v/>
      </c>
      <c r="K254" s="23" t="str">
        <f>IF('MASTER  10 Teams'!E254&lt;&gt;"",'MASTER  10 Teams'!E254,"")</f>
        <v>NEW BRITAIN FALCONS FC</v>
      </c>
      <c r="L254" s="23" t="str">
        <f>IF('MASTER  10 Teams'!F254&lt;&gt;"",'MASTER  10 Teams'!F254,"")</f>
        <v>GUILFORD BLACK EAGLES</v>
      </c>
      <c r="M254" s="5" t="str">
        <f>IF('MASTER  10 Teams'!I254&lt;&gt;"",'MASTER  10 Teams'!I254,"")</f>
        <v>Falcon Field, New Britain</v>
      </c>
      <c r="N254" s="85"/>
    </row>
    <row r="255" spans="1:14" ht="12.75" customHeight="1" thickTop="1" thickBot="1" x14ac:dyDescent="0.4">
      <c r="A255" s="115"/>
      <c r="B255" s="115" t="str">
        <f>IF('MASTER  10 Teams'!B255&lt;&gt;"",'MASTER  10 Teams'!B255,"")</f>
        <v xml:space="preserve"> </v>
      </c>
      <c r="C255" s="95" t="str">
        <f>IF('MASTER  10 Teams'!C255&lt;&gt;"",'MASTER  10 Teams'!C255,"")</f>
        <v/>
      </c>
      <c r="D255" s="25" t="str">
        <f>IF('MASTER  10 Teams'!D255&lt;&gt;"",'MASTER  10 Teams'!D255,"")</f>
        <v xml:space="preserve"> </v>
      </c>
      <c r="E255" s="23" t="e">
        <f>VLOOKUP(K255,'Ref asgn teams'!$A$2:$B$99,2)</f>
        <v>#N/A</v>
      </c>
      <c r="F255" s="23" t="e">
        <f>VLOOKUP(L255,'Ref asgn teams'!$A$2:$B$99,2)</f>
        <v>#N/A</v>
      </c>
      <c r="G255" s="71"/>
      <c r="H255" s="94" t="str">
        <f>IF('MASTER  10 Teams'!H255&lt;&gt;"",'MASTER  10 Teams'!H255,"")</f>
        <v/>
      </c>
      <c r="I255" s="24" t="e">
        <f>VLOOKUP(M255,Venues!$A$2:$E$139,5,FALSE)</f>
        <v>#N/A</v>
      </c>
      <c r="J255" s="73" t="str">
        <f>IF('MASTER  10 Teams'!J255&lt;&gt;"",'MASTER  10 Teams'!J255,"")</f>
        <v/>
      </c>
      <c r="K255" s="23" t="str">
        <f>IF('MASTER  10 Teams'!E255&lt;&gt;"",'MASTER  10 Teams'!E255,"")</f>
        <v/>
      </c>
      <c r="L255" s="23" t="str">
        <f>IF('MASTER  10 Teams'!F255&lt;&gt;"",'MASTER  10 Teams'!F255,"")</f>
        <v/>
      </c>
      <c r="M255" s="5" t="str">
        <f>IF('MASTER  10 Teams'!I255&lt;&gt;"",'MASTER  10 Teams'!I255,"")</f>
        <v/>
      </c>
      <c r="N255" s="85"/>
    </row>
    <row r="256" spans="1:14" ht="12.75" customHeight="1" thickTop="1" thickBot="1" x14ac:dyDescent="0.4">
      <c r="A256" s="115"/>
      <c r="B256" s="115">
        <f>IF('MASTER  10 Teams'!B256&lt;&gt;"",'MASTER  10 Teams'!B256,"")</f>
        <v>6</v>
      </c>
      <c r="C256" s="95">
        <f>IF('MASTER  10 Teams'!C256&lt;&gt;"",'MASTER  10 Teams'!C256,"")</f>
        <v>42890</v>
      </c>
      <c r="D256" s="37" t="str">
        <f>IF('MASTER  10 Teams'!D256&lt;&gt;"",'MASTER  10 Teams'!D256,"")</f>
        <v>O50-2</v>
      </c>
      <c r="E256" s="23" t="str">
        <f>VLOOKUP(K256,'Ref asgn teams'!$A$2:$B$99,2)</f>
        <v>Waterbury Pontes</v>
      </c>
      <c r="F256" s="23" t="str">
        <f>VLOOKUP(L256,'Ref asgn teams'!$A$2:$B$99,2)</f>
        <v>West Haven Grays</v>
      </c>
      <c r="G256" s="71"/>
      <c r="H256" s="94">
        <f>IF('MASTER  10 Teams'!H256&lt;&gt;"",'MASTER  10 Teams'!H256,"")</f>
        <v>0.41666666666666702</v>
      </c>
      <c r="I256" s="24" t="str">
        <f>VLOOKUP(M256,Venues!$A$2:$E$139,5,FALSE)</f>
        <v>Pontelandolfo Club, Waterbury</v>
      </c>
      <c r="J256" s="73" t="str">
        <f>IF('MASTER  10 Teams'!J256&lt;&gt;"",'MASTER  10 Teams'!J256,"")</f>
        <v/>
      </c>
      <c r="K256" s="23" t="str">
        <f>IF('MASTER  10 Teams'!E256&lt;&gt;"",'MASTER  10 Teams'!E256,"")</f>
        <v>WATERBURY PONTES</v>
      </c>
      <c r="L256" s="23" t="str">
        <f>IF('MASTER  10 Teams'!F256&lt;&gt;"",'MASTER  10 Teams'!F256,"")</f>
        <v>WEST HAVEN GRAYS</v>
      </c>
      <c r="M256" s="5" t="str">
        <f>IF('MASTER  10 Teams'!I256&lt;&gt;"",'MASTER  10 Teams'!I256,"")</f>
        <v>Pontelandolfo Club, Waterbury</v>
      </c>
      <c r="N256" s="85"/>
    </row>
    <row r="257" spans="1:14" ht="12.75" customHeight="1" thickTop="1" thickBot="1" x14ac:dyDescent="0.4">
      <c r="A257" s="115"/>
      <c r="B257" s="115">
        <f>IF('MASTER  10 Teams'!B257&lt;&gt;"",'MASTER  10 Teams'!B257,"")</f>
        <v>6</v>
      </c>
      <c r="C257" s="95">
        <f>IF('MASTER  10 Teams'!C257&lt;&gt;"",'MASTER  10 Teams'!C257,"")</f>
        <v>42890</v>
      </c>
      <c r="D257" s="37" t="str">
        <f>IF('MASTER  10 Teams'!D257&lt;&gt;"",'MASTER  10 Teams'!D257,"")</f>
        <v>O50-2</v>
      </c>
      <c r="E257" s="23" t="str">
        <f>VLOOKUP(K257,'Ref asgn teams'!$A$2:$B$99,2)</f>
        <v>Moodus SC</v>
      </c>
      <c r="F257" s="23" t="str">
        <f>VLOOKUP(L257,'Ref asgn teams'!$A$2:$B$99,2)</f>
        <v>Farmington White Owls</v>
      </c>
      <c r="G257" s="71"/>
      <c r="H257" s="94">
        <f>IF('MASTER  10 Teams'!H257&lt;&gt;"",'MASTER  10 Teams'!H257,"")</f>
        <v>0.41666666666666702</v>
      </c>
      <c r="I257" s="24" t="str">
        <f>VLOOKUP(M257,Venues!$A$2:$E$139,5,FALSE)</f>
        <v>Nathan Hale-Ray High School, Moodus</v>
      </c>
      <c r="J257" s="73" t="str">
        <f>IF('MASTER  10 Teams'!J257&lt;&gt;"",'MASTER  10 Teams'!J257,"")</f>
        <v/>
      </c>
      <c r="K257" s="23" t="str">
        <f>IF('MASTER  10 Teams'!E257&lt;&gt;"",'MASTER  10 Teams'!E257,"")</f>
        <v>MOODUS SC</v>
      </c>
      <c r="L257" s="23" t="str">
        <f>IF('MASTER  10 Teams'!F257&lt;&gt;"",'MASTER  10 Teams'!F257,"")</f>
        <v>FARMINGTON WHITE OWLS</v>
      </c>
      <c r="M257" s="5" t="str">
        <f>IF('MASTER  10 Teams'!I257&lt;&gt;"",'MASTER  10 Teams'!I257,"")</f>
        <v>Nathan Hale-Ray HS, Moodus</v>
      </c>
      <c r="N257" s="85"/>
    </row>
    <row r="258" spans="1:14" ht="12.75" customHeight="1" thickTop="1" thickBot="1" x14ac:dyDescent="0.4">
      <c r="A258" s="115"/>
      <c r="B258" s="115">
        <f>IF('MASTER  10 Teams'!B258&lt;&gt;"",'MASTER  10 Teams'!B258,"")</f>
        <v>6</v>
      </c>
      <c r="C258" s="95">
        <f>IF('MASTER  10 Teams'!C258&lt;&gt;"",'MASTER  10 Teams'!C258,"")</f>
        <v>42890</v>
      </c>
      <c r="D258" s="37" t="str">
        <f>IF('MASTER  10 Teams'!D258&lt;&gt;"",'MASTER  10 Teams'!D258,"")</f>
        <v>O50-2</v>
      </c>
      <c r="E258" s="23" t="str">
        <f>VLOOKUP(K258,'Ref asgn teams'!$A$2:$B$99,2)</f>
        <v>East Haven SC</v>
      </c>
      <c r="F258" s="23" t="str">
        <f>VLOOKUP(L258,'Ref asgn teams'!$A$2:$B$99,2)</f>
        <v>North Branford Legends</v>
      </c>
      <c r="G258" s="71"/>
      <c r="H258" s="94">
        <f>IF('MASTER  10 Teams'!H258&lt;&gt;"",'MASTER  10 Teams'!H258,"")</f>
        <v>0.41666666666666702</v>
      </c>
      <c r="I258" s="24" t="str">
        <f>VLOOKUP(M258,Venues!$A$2:$E$139,5,FALSE)</f>
        <v>Moulthrop Field, East Haven</v>
      </c>
      <c r="J258" s="73" t="str">
        <f>IF('MASTER  10 Teams'!J258&lt;&gt;"",'MASTER  10 Teams'!J258,"")</f>
        <v/>
      </c>
      <c r="K258" s="23" t="str">
        <f>IF('MASTER  10 Teams'!E258&lt;&gt;"",'MASTER  10 Teams'!E258,"")</f>
        <v>EAST HAVEN SC</v>
      </c>
      <c r="L258" s="23" t="str">
        <f>IF('MASTER  10 Teams'!F258&lt;&gt;"",'MASTER  10 Teams'!F258,"")</f>
        <v>NORTH BRANFORD LEGENDS</v>
      </c>
      <c r="M258" s="5" t="str">
        <f>IF('MASTER  10 Teams'!I258&lt;&gt;"",'MASTER  10 Teams'!I258,"")</f>
        <v>Moulthrop Field, East Haven</v>
      </c>
      <c r="N258" s="85"/>
    </row>
    <row r="259" spans="1:14" ht="12.75" customHeight="1" thickTop="1" thickBot="1" x14ac:dyDescent="0.4">
      <c r="A259" s="115"/>
      <c r="B259" s="115">
        <f>IF('MASTER  10 Teams'!B259&lt;&gt;"",'MASTER  10 Teams'!B259,"")</f>
        <v>6</v>
      </c>
      <c r="C259" s="95">
        <f>IF('MASTER  10 Teams'!C259&lt;&gt;"",'MASTER  10 Teams'!C259,"")</f>
        <v>42890</v>
      </c>
      <c r="D259" s="37" t="str">
        <f>IF('MASTER  10 Teams'!D259&lt;&gt;"",'MASTER  10 Teams'!D259,"")</f>
        <v>O50-2</v>
      </c>
      <c r="E259" s="23" t="str">
        <f>VLOOKUP(K259,'Ref asgn teams'!$A$2:$B$99,2)</f>
        <v>Greenwich Arsenal 50</v>
      </c>
      <c r="F259" s="23" t="str">
        <f>VLOOKUP(L259,'Ref asgn teams'!$A$2:$B$99,2)</f>
        <v>GREENWICH PUMAS LEGENDS</v>
      </c>
      <c r="G259" s="71"/>
      <c r="H259" s="94">
        <f>IF('MASTER  10 Teams'!H259&lt;&gt;"",'MASTER  10 Teams'!H259,"")</f>
        <v>0.33333333333333331</v>
      </c>
      <c r="I259" s="24" t="e">
        <f>VLOOKUP(M259,Venues!$A$2:$E$139,5,FALSE)</f>
        <v>#N/A</v>
      </c>
      <c r="J259" s="73" t="str">
        <f>IF('MASTER  10 Teams'!J259&lt;&gt;"",'MASTER  10 Teams'!J259,"")</f>
        <v/>
      </c>
      <c r="K259" s="23" t="str">
        <f>IF('MASTER  10 Teams'!E259&lt;&gt;"",'MASTER  10 Teams'!E259,"")</f>
        <v>GREENWICH ARSENAL 50</v>
      </c>
      <c r="L259" s="23" t="str">
        <f>IF('MASTER  10 Teams'!F259&lt;&gt;"",'MASTER  10 Teams'!F259,"")</f>
        <v>GREENWICH PUMAS LEGENDS</v>
      </c>
      <c r="M259" s="5" t="str">
        <f>IF('MASTER  10 Teams'!I259&lt;&gt;"",'MASTER  10 Teams'!I259,"")</f>
        <v>Cos Cob Park, Greenwich</v>
      </c>
      <c r="N259" s="85"/>
    </row>
    <row r="260" spans="1:14" ht="12.75" customHeight="1" thickTop="1" thickBot="1" x14ac:dyDescent="0.4">
      <c r="A260" s="115"/>
      <c r="B260" s="115">
        <f>IF('MASTER  10 Teams'!B260&lt;&gt;"",'MASTER  10 Teams'!B260,"")</f>
        <v>6</v>
      </c>
      <c r="C260" s="95">
        <f>IF('MASTER  10 Teams'!C260&lt;&gt;"",'MASTER  10 Teams'!C260,"")</f>
        <v>42890</v>
      </c>
      <c r="D260" s="37" t="str">
        <f>IF('MASTER  10 Teams'!D260&lt;&gt;"",'MASTER  10 Teams'!D260,"")</f>
        <v>O50-2</v>
      </c>
      <c r="E260" s="23" t="str">
        <f>VLOOKUP(K260,'Ref asgn teams'!$A$2:$B$99,2)</f>
        <v>Southbury Boomers</v>
      </c>
      <c r="F260" s="23" t="str">
        <f>VLOOKUP(L260,'Ref asgn teams'!$A$2:$B$99,2)</f>
        <v>Naugatuck River Rats</v>
      </c>
      <c r="G260" s="71"/>
      <c r="H260" s="94">
        <f>IF('MASTER  10 Teams'!H260&lt;&gt;"",'MASTER  10 Teams'!H260,"")</f>
        <v>0.41666666666666702</v>
      </c>
      <c r="I260" s="24" t="str">
        <f>VLOOKUP(M260,Venues!$A$2:$E$139,5,FALSE)</f>
        <v>Settlers Park, Southbury</v>
      </c>
      <c r="J260" s="73" t="str">
        <f>IF('MASTER  10 Teams'!J260&lt;&gt;"",'MASTER  10 Teams'!J260,"")</f>
        <v/>
      </c>
      <c r="K260" s="23" t="str">
        <f>IF('MASTER  10 Teams'!E260&lt;&gt;"",'MASTER  10 Teams'!E260,"")</f>
        <v>SOUTHBURY BOOMERS</v>
      </c>
      <c r="L260" s="23" t="str">
        <f>IF('MASTER  10 Teams'!F260&lt;&gt;"",'MASTER  10 Teams'!F260,"")</f>
        <v>NAUGATUCK RIVER RATS</v>
      </c>
      <c r="M260" s="5" t="str">
        <f>IF('MASTER  10 Teams'!I260&lt;&gt;"",'MASTER  10 Teams'!I260,"")</f>
        <v>Settlers Park, Southbury</v>
      </c>
      <c r="N260" s="85"/>
    </row>
    <row r="261" spans="1:14" ht="12.75" customHeight="1" thickTop="1" thickBot="1" x14ac:dyDescent="0.4">
      <c r="A261" s="115"/>
      <c r="B261" s="115" t="str">
        <f>IF('MASTER  10 Teams'!B261&lt;&gt;"",'MASTER  10 Teams'!B261,"")</f>
        <v xml:space="preserve"> </v>
      </c>
      <c r="C261" s="95" t="str">
        <f>IF('MASTER  10 Teams'!C261&lt;&gt;"",'MASTER  10 Teams'!C261,"")</f>
        <v/>
      </c>
      <c r="D261" s="25" t="str">
        <f>IF('MASTER  10 Teams'!D261&lt;&gt;"",'MASTER  10 Teams'!D261,"")</f>
        <v xml:space="preserve"> </v>
      </c>
      <c r="E261" s="23" t="e">
        <f>VLOOKUP(K261,'Ref asgn teams'!$A$2:$B$99,2)</f>
        <v>#N/A</v>
      </c>
      <c r="F261" s="23" t="e">
        <f>VLOOKUP(L261,'Ref asgn teams'!$A$2:$B$99,2)</f>
        <v>#N/A</v>
      </c>
      <c r="G261" s="71"/>
      <c r="H261" s="94" t="str">
        <f>IF('MASTER  10 Teams'!H261&lt;&gt;"",'MASTER  10 Teams'!H261,"")</f>
        <v/>
      </c>
      <c r="I261" s="24" t="e">
        <f>VLOOKUP(M261,Venues!$A$2:$E$139,5,FALSE)</f>
        <v>#N/A</v>
      </c>
      <c r="J261" s="73" t="str">
        <f>IF('MASTER  10 Teams'!J261&lt;&gt;"",'MASTER  10 Teams'!J261,"")</f>
        <v/>
      </c>
      <c r="K261" s="23" t="str">
        <f>IF('MASTER  10 Teams'!E261&lt;&gt;"",'MASTER  10 Teams'!E261,"")</f>
        <v/>
      </c>
      <c r="L261" s="23" t="str">
        <f>IF('MASTER  10 Teams'!F261&lt;&gt;"",'MASTER  10 Teams'!F261,"")</f>
        <v/>
      </c>
      <c r="M261" s="5" t="str">
        <f>IF('MASTER  10 Teams'!I261&lt;&gt;"",'MASTER  10 Teams'!I261,"")</f>
        <v/>
      </c>
      <c r="N261" s="86"/>
    </row>
    <row r="262" spans="1:14" ht="12.75" customHeight="1" thickTop="1" thickBot="1" x14ac:dyDescent="0.4">
      <c r="A262" s="115"/>
      <c r="B262" s="115">
        <f>IF('MASTER  10 Teams'!B262&lt;&gt;"",'MASTER  10 Teams'!B262,"")</f>
        <v>7</v>
      </c>
      <c r="C262" s="95">
        <f>IF('MASTER  10 Teams'!C262&lt;&gt;"",'MASTER  10 Teams'!C262,"")</f>
        <v>42897</v>
      </c>
      <c r="D262" s="32" t="str">
        <f>IF('MASTER  10 Teams'!D262&lt;&gt;"",'MASTER  10 Teams'!D262,"")</f>
        <v>O30-1</v>
      </c>
      <c r="E262" s="23" t="str">
        <f>VLOOKUP(K262,'Ref asgn teams'!$A$2:$B$99,2)</f>
        <v>Milford Tuesday</v>
      </c>
      <c r="F262" s="23" t="str">
        <f>VLOOKUP(L262,'Ref asgn teams'!$A$2:$B$99,2)</f>
        <v>ECUACHAMOS FC</v>
      </c>
      <c r="G262" s="71"/>
      <c r="H262" s="94">
        <f>IF('MASTER  10 Teams'!H262&lt;&gt;"",'MASTER  10 Teams'!H262,"")</f>
        <v>0.33333333333333331</v>
      </c>
      <c r="I262" s="24" t="str">
        <f>VLOOKUP(M262,Venues!$A$2:$E$139,5,FALSE)</f>
        <v>Fred Wolfe Park, Orange</v>
      </c>
      <c r="J262" s="73" t="str">
        <f>IF('MASTER  10 Teams'!J262&lt;&gt;"",'MASTER  10 Teams'!J262,"")</f>
        <v/>
      </c>
      <c r="K262" s="23" t="str">
        <f>IF('MASTER  10 Teams'!E262&lt;&gt;"",'MASTER  10 Teams'!E262,"")</f>
        <v>MILFORD TUESDAY</v>
      </c>
      <c r="L262" s="23" t="str">
        <f>IF('MASTER  10 Teams'!F262&lt;&gt;"",'MASTER  10 Teams'!F262,"")</f>
        <v>ECUACHAMOS FC</v>
      </c>
      <c r="M262" s="5" t="str">
        <f>IF('MASTER  10 Teams'!I262&lt;&gt;"",'MASTER  10 Teams'!I262,"")</f>
        <v>Fred Wolfe Park, Orange</v>
      </c>
      <c r="N262" s="85"/>
    </row>
    <row r="263" spans="1:14" ht="12.75" customHeight="1" thickTop="1" thickBot="1" x14ac:dyDescent="0.4">
      <c r="A263" s="115"/>
      <c r="B263" s="115">
        <f>IF('MASTER  10 Teams'!B263&lt;&gt;"",'MASTER  10 Teams'!B263,"")</f>
        <v>7</v>
      </c>
      <c r="C263" s="95">
        <f>IF('MASTER  10 Teams'!C263&lt;&gt;"",'MASTER  10 Teams'!C263,"")</f>
        <v>42897</v>
      </c>
      <c r="D263" s="32" t="str">
        <f>IF('MASTER  10 Teams'!D263&lt;&gt;"",'MASTER  10 Teams'!D263,"")</f>
        <v>O30-1</v>
      </c>
      <c r="E263" s="23" t="str">
        <f>VLOOKUP(K263,'Ref asgn teams'!$A$2:$B$99,2)</f>
        <v>Danbury United 30</v>
      </c>
      <c r="F263" s="23" t="str">
        <f>VLOOKUP(L263,'Ref asgn teams'!$A$2:$B$99,2)</f>
        <v>FC Shelton</v>
      </c>
      <c r="G263" s="71"/>
      <c r="H263" s="94">
        <f>IF('MASTER  10 Teams'!H263&lt;&gt;"",'MASTER  10 Teams'!H263,"")</f>
        <v>0.375</v>
      </c>
      <c r="I263" s="24" t="str">
        <f>VLOOKUP(M263,Venues!$A$2:$E$139,5,FALSE)</f>
        <v>Danbury Portuguese Cultural Center, Danbury</v>
      </c>
      <c r="J263" s="73" t="str">
        <f>IF('MASTER  10 Teams'!J263&lt;&gt;"",'MASTER  10 Teams'!J263,"")</f>
        <v/>
      </c>
      <c r="K263" s="23" t="str">
        <f>IF('MASTER  10 Teams'!E263&lt;&gt;"",'MASTER  10 Teams'!E263,"")</f>
        <v>DANBURY UNITED 30</v>
      </c>
      <c r="L263" s="23" t="str">
        <f>IF('MASTER  10 Teams'!F263&lt;&gt;"",'MASTER  10 Teams'!F263,"")</f>
        <v>SHELTON FC</v>
      </c>
      <c r="M263" s="5" t="str">
        <f>IF('MASTER  10 Teams'!I263&lt;&gt;"",'MASTER  10 Teams'!I263,"")</f>
        <v>Portuguese Cultural Center, Danbury</v>
      </c>
      <c r="N263" s="85"/>
    </row>
    <row r="264" spans="1:14" ht="12.75" customHeight="1" thickTop="1" thickBot="1" x14ac:dyDescent="0.4">
      <c r="A264" s="115"/>
      <c r="B264" s="115">
        <f>IF('MASTER  10 Teams'!B264&lt;&gt;"",'MASTER  10 Teams'!B264,"")</f>
        <v>7</v>
      </c>
      <c r="C264" s="95">
        <f>IF('MASTER  10 Teams'!C264&lt;&gt;"",'MASTER  10 Teams'!C264,"")</f>
        <v>42897</v>
      </c>
      <c r="D264" s="32" t="str">
        <f>IF('MASTER  10 Teams'!D264&lt;&gt;"",'MASTER  10 Teams'!D264,"")</f>
        <v>O30-1</v>
      </c>
      <c r="E264" s="23" t="str">
        <f>VLOOKUP(K264,'Ref asgn teams'!$A$2:$B$99,2)</f>
        <v>Greenwich Arsenal 30</v>
      </c>
      <c r="F264" s="23" t="str">
        <f>VLOOKUP(L264,'Ref asgn teams'!$A$2:$B$99,2)</f>
        <v>Newington Portuguese 30</v>
      </c>
      <c r="G264" s="71"/>
      <c r="H264" s="94">
        <f>IF('MASTER  10 Teams'!H264&lt;&gt;"",'MASTER  10 Teams'!H264,"")</f>
        <v>0.41666666666666702</v>
      </c>
      <c r="I264" s="24" t="str">
        <f>VLOOKUP(M264,Venues!$A$2:$E$139,5,FALSE)</f>
        <v>Greenwich High School, Greenwich</v>
      </c>
      <c r="J264" s="73" t="str">
        <f>IF('MASTER  10 Teams'!J264&lt;&gt;"",'MASTER  10 Teams'!J264,"")</f>
        <v/>
      </c>
      <c r="K264" s="23" t="str">
        <f>IF('MASTER  10 Teams'!E264&lt;&gt;"",'MASTER  10 Teams'!E264,"")</f>
        <v>GREENWICH ARSENAL 30</v>
      </c>
      <c r="L264" s="23" t="str">
        <f>IF('MASTER  10 Teams'!F264&lt;&gt;"",'MASTER  10 Teams'!F264,"")</f>
        <v>NEWINGTON PORTUGUESE 30</v>
      </c>
      <c r="M264" s="5" t="str">
        <f>IF('MASTER  10 Teams'!I264&lt;&gt;"",'MASTER  10 Teams'!I264,"")</f>
        <v>tbd</v>
      </c>
      <c r="N264" s="85"/>
    </row>
    <row r="265" spans="1:14" ht="12.75" customHeight="1" thickTop="1" thickBot="1" x14ac:dyDescent="0.4">
      <c r="A265" s="115"/>
      <c r="B265" s="115">
        <f>IF('MASTER  10 Teams'!B265&lt;&gt;"",'MASTER  10 Teams'!B265,"")</f>
        <v>7</v>
      </c>
      <c r="C265" s="95">
        <f>IF('MASTER  10 Teams'!C265&lt;&gt;"",'MASTER  10 Teams'!C265,"")</f>
        <v>42897</v>
      </c>
      <c r="D265" s="32" t="str">
        <f>IF('MASTER  10 Teams'!D265&lt;&gt;"",'MASTER  10 Teams'!D265,"")</f>
        <v>O30-1</v>
      </c>
      <c r="E265" s="23" t="str">
        <f>VLOOKUP(K265,'Ref asgn teams'!$A$2:$B$99,2)</f>
        <v>Newtown Salty Dogs</v>
      </c>
      <c r="F265" s="23" t="str">
        <f>VLOOKUP(L265,'Ref asgn teams'!$A$2:$B$99,2)</f>
        <v>Polonez United</v>
      </c>
      <c r="G265" s="71"/>
      <c r="H265" s="94">
        <f>IF('MASTER  10 Teams'!H265&lt;&gt;"",'MASTER  10 Teams'!H265,"")</f>
        <v>0.33333333333333331</v>
      </c>
      <c r="I265" s="24" t="str">
        <f>VLOOKUP(M265,Venues!$A$2:$E$139,5,FALSE)</f>
        <v>Northford Park, Northford</v>
      </c>
      <c r="J265" s="73" t="str">
        <f>IF('MASTER  10 Teams'!J265&lt;&gt;"",'MASTER  10 Teams'!J265,"")</f>
        <v/>
      </c>
      <c r="K265" s="23" t="str">
        <f>IF('MASTER  10 Teams'!E265&lt;&gt;"",'MASTER  10 Teams'!E265,"")</f>
        <v>NORTH BRANFORD 30</v>
      </c>
      <c r="L265" s="23" t="str">
        <f>IF('MASTER  10 Teams'!F265&lt;&gt;"",'MASTER  10 Teams'!F265,"")</f>
        <v>POLONEZ UNITED</v>
      </c>
      <c r="M265" s="5" t="str">
        <f>IF('MASTER  10 Teams'!I265&lt;&gt;"",'MASTER  10 Teams'!I265,"")</f>
        <v>Northford Park, North Branford</v>
      </c>
      <c r="N265" s="85"/>
    </row>
    <row r="266" spans="1:14" ht="12.75" customHeight="1" thickTop="1" thickBot="1" x14ac:dyDescent="0.4">
      <c r="A266" s="115"/>
      <c r="B266" s="115">
        <f>IF('MASTER  10 Teams'!B266&lt;&gt;"",'MASTER  10 Teams'!B266,"")</f>
        <v>7</v>
      </c>
      <c r="C266" s="95">
        <f>IF('MASTER  10 Teams'!C266&lt;&gt;"",'MASTER  10 Teams'!C266,"")</f>
        <v>42897</v>
      </c>
      <c r="D266" s="32" t="str">
        <f>IF('MASTER  10 Teams'!D266&lt;&gt;"",'MASTER  10 Teams'!D266,"")</f>
        <v>O30-1</v>
      </c>
      <c r="E266" s="23" t="str">
        <f>VLOOKUP(K266,'Ref asgn teams'!$A$2:$B$99,2)</f>
        <v>VASCO DA GAMA 30</v>
      </c>
      <c r="F266" s="23" t="str">
        <f>VLOOKUP(L266,'Ref asgn teams'!$A$2:$B$99,2)</f>
        <v>Cinton FC</v>
      </c>
      <c r="G266" s="71"/>
      <c r="H266" s="94">
        <f>IF('MASTER  10 Teams'!H266&lt;&gt;"",'MASTER  10 Teams'!H266,"")</f>
        <v>0.33333333333333331</v>
      </c>
      <c r="I266" s="24" t="str">
        <f>VLOOKUP(M266,Venues!$A$2:$E$139,5,FALSE)</f>
        <v>Veterans Memorial Park (BPT), Bridgeport</v>
      </c>
      <c r="J266" s="73" t="str">
        <f>IF('MASTER  10 Teams'!J266&lt;&gt;"",'MASTER  10 Teams'!J266,"")</f>
        <v/>
      </c>
      <c r="K266" s="23" t="str">
        <f>IF('MASTER  10 Teams'!E266&lt;&gt;"",'MASTER  10 Teams'!E266,"")</f>
        <v>VASCO DA GAMA 30</v>
      </c>
      <c r="L266" s="23" t="str">
        <f>IF('MASTER  10 Teams'!F266&lt;&gt;"",'MASTER  10 Teams'!F266,"")</f>
        <v>CLINTON FC</v>
      </c>
      <c r="M266" s="5" t="str">
        <f>IF('MASTER  10 Teams'!I266&lt;&gt;"",'MASTER  10 Teams'!I266,"")</f>
        <v>Veterans Memorial Park, Bridgeport</v>
      </c>
      <c r="N266" s="85"/>
    </row>
    <row r="267" spans="1:14" ht="12.75" customHeight="1" thickTop="1" thickBot="1" x14ac:dyDescent="0.4">
      <c r="A267" s="115"/>
      <c r="B267" s="115" t="str">
        <f>IF('MASTER  10 Teams'!B267&lt;&gt;"",'MASTER  10 Teams'!B267,"")</f>
        <v xml:space="preserve"> </v>
      </c>
      <c r="C267" s="95" t="str">
        <f>IF('MASTER  10 Teams'!C267&lt;&gt;"",'MASTER  10 Teams'!C267,"")</f>
        <v/>
      </c>
      <c r="D267" s="25" t="str">
        <f>IF('MASTER  10 Teams'!D267&lt;&gt;"",'MASTER  10 Teams'!D267,"")</f>
        <v xml:space="preserve"> </v>
      </c>
      <c r="E267" s="23" t="e">
        <f>VLOOKUP(K267,'Ref asgn teams'!$A$2:$B$99,2)</f>
        <v>#N/A</v>
      </c>
      <c r="F267" s="23" t="e">
        <f>VLOOKUP(L267,'Ref asgn teams'!$A$2:$B$99,2)</f>
        <v>#N/A</v>
      </c>
      <c r="G267" s="71"/>
      <c r="H267" s="94" t="str">
        <f>IF('MASTER  10 Teams'!H267&lt;&gt;"",'MASTER  10 Teams'!H267,"")</f>
        <v/>
      </c>
      <c r="I267" s="24" t="e">
        <f>VLOOKUP(M267,Venues!$A$2:$E$139,5,FALSE)</f>
        <v>#N/A</v>
      </c>
      <c r="J267" s="73" t="str">
        <f>IF('MASTER  10 Teams'!J267&lt;&gt;"",'MASTER  10 Teams'!J267,"")</f>
        <v/>
      </c>
      <c r="K267" s="23" t="str">
        <f>IF('MASTER  10 Teams'!E267&lt;&gt;"",'MASTER  10 Teams'!E267,"")</f>
        <v/>
      </c>
      <c r="L267" s="23" t="str">
        <f>IF('MASTER  10 Teams'!F267&lt;&gt;"",'MASTER  10 Teams'!F267,"")</f>
        <v/>
      </c>
      <c r="M267" s="5" t="str">
        <f>IF('MASTER  10 Teams'!I267&lt;&gt;"",'MASTER  10 Teams'!I267,"")</f>
        <v/>
      </c>
      <c r="N267" s="86"/>
    </row>
    <row r="268" spans="1:14" ht="12.75" customHeight="1" thickTop="1" thickBot="1" x14ac:dyDescent="0.4">
      <c r="A268" s="115"/>
      <c r="B268" s="115">
        <f>IF('MASTER  10 Teams'!B268&lt;&gt;"",'MASTER  10 Teams'!B268,"")</f>
        <v>7</v>
      </c>
      <c r="C268" s="95">
        <f>IF('MASTER  10 Teams'!C268&lt;&gt;"",'MASTER  10 Teams'!C268,"")</f>
        <v>42897</v>
      </c>
      <c r="D268" s="33" t="str">
        <f>IF('MASTER  10 Teams'!D268&lt;&gt;"",'MASTER  10 Teams'!D268,"")</f>
        <v>O30-2</v>
      </c>
      <c r="E268" s="23" t="str">
        <f>VLOOKUP(K268,'Ref asgn teams'!$A$2:$B$99,2)</f>
        <v>Litchfield County Blues</v>
      </c>
      <c r="F268" s="23" t="str">
        <f>VLOOKUP(L268,'Ref asgn teams'!$A$2:$B$99,2)</f>
        <v>Club Napoli 30</v>
      </c>
      <c r="G268" s="71"/>
      <c r="H268" s="94">
        <f>IF('MASTER  10 Teams'!H268&lt;&gt;"",'MASTER  10 Teams'!H268,"")</f>
        <v>0.41666666666666702</v>
      </c>
      <c r="I268" s="24" t="str">
        <f>VLOOKUP(M268,Venues!$A$2:$E$139,5,FALSE)</f>
        <v>Whittlesey Harrison, Morris</v>
      </c>
      <c r="J268" s="73" t="str">
        <f>IF('MASTER  10 Teams'!J268&lt;&gt;"",'MASTER  10 Teams'!J268,"")</f>
        <v/>
      </c>
      <c r="K268" s="23" t="str">
        <f>IF('MASTER  10 Teams'!E268&lt;&gt;"",'MASTER  10 Teams'!E268,"")</f>
        <v>LITCHFIELD COUNTY BLUES</v>
      </c>
      <c r="L268" s="23" t="str">
        <f>IF('MASTER  10 Teams'!F268&lt;&gt;"",'MASTER  10 Teams'!F268,"")</f>
        <v>CLUB NAPOLI 30</v>
      </c>
      <c r="M268" s="5" t="str">
        <f>IF('MASTER  10 Teams'!I268&lt;&gt;"",'MASTER  10 Teams'!I268,"")</f>
        <v>Whittlesey Harrison, Morris</v>
      </c>
      <c r="N268" s="85"/>
    </row>
    <row r="269" spans="1:14" ht="12.75" customHeight="1" thickTop="1" thickBot="1" x14ac:dyDescent="0.4">
      <c r="A269" s="115"/>
      <c r="B269" s="115">
        <f>IF('MASTER  10 Teams'!B269&lt;&gt;"",'MASTER  10 Teams'!B269,"")</f>
        <v>7</v>
      </c>
      <c r="C269" s="95">
        <f>IF('MASTER  10 Teams'!C269&lt;&gt;"",'MASTER  10 Teams'!C269,"")</f>
        <v>42897</v>
      </c>
      <c r="D269" s="33" t="str">
        <f>IF('MASTER  10 Teams'!D269&lt;&gt;"",'MASTER  10 Teams'!D269,"")</f>
        <v>O30-2</v>
      </c>
      <c r="E269" s="23" t="str">
        <f>VLOOKUP(K269,'Ref asgn teams'!$A$2:$B$99,2)</f>
        <v>Stamford FC</v>
      </c>
      <c r="F269" s="23" t="str">
        <f>VLOOKUP(L269,'Ref asgn teams'!$A$2:$B$99,2)</f>
        <v>Caseus New Haven FC</v>
      </c>
      <c r="G269" s="71"/>
      <c r="H269" s="94">
        <f>IF('MASTER  10 Teams'!H269&lt;&gt;"",'MASTER  10 Teams'!H269,"")</f>
        <v>0.41666666666666702</v>
      </c>
      <c r="I269" s="24" t="str">
        <f>VLOOKUP(M269,Venues!$A$2:$E$139,5,FALSE)</f>
        <v>West Beach, Stamford</v>
      </c>
      <c r="J269" s="73" t="str">
        <f>IF('MASTER  10 Teams'!J269&lt;&gt;"",'MASTER  10 Teams'!J269,"")</f>
        <v/>
      </c>
      <c r="K269" s="23" t="str">
        <f>IF('MASTER  10 Teams'!E269&lt;&gt;"",'MASTER  10 Teams'!E269,"")</f>
        <v>STAMFORD FC</v>
      </c>
      <c r="L269" s="23" t="str">
        <f>IF('MASTER  10 Teams'!F269&lt;&gt;"",'MASTER  10 Teams'!F269,"")</f>
        <v>CASEUS NEW HAVEN FC</v>
      </c>
      <c r="M269" s="5" t="str">
        <f>IF('MASTER  10 Teams'!I269&lt;&gt;"",'MASTER  10 Teams'!I269,"")</f>
        <v>West Beach Fields, Stamford</v>
      </c>
      <c r="N269" s="85"/>
    </row>
    <row r="270" spans="1:14" ht="12.75" customHeight="1" thickTop="1" thickBot="1" x14ac:dyDescent="0.4">
      <c r="A270" s="115"/>
      <c r="B270" s="115">
        <f>IF('MASTER  10 Teams'!B270&lt;&gt;"",'MASTER  10 Teams'!B270,"")</f>
        <v>7</v>
      </c>
      <c r="C270" s="95">
        <f>IF('MASTER  10 Teams'!C270&lt;&gt;"",'MASTER  10 Teams'!C270,"")</f>
        <v>42897</v>
      </c>
      <c r="D270" s="33" t="str">
        <f>IF('MASTER  10 Teams'!D270&lt;&gt;"",'MASTER  10 Teams'!D270,"")</f>
        <v>O30-2</v>
      </c>
      <c r="E270" s="23" t="str">
        <f>VLOOKUP(K270,'Ref asgn teams'!$A$2:$B$99,2)</f>
        <v>Milford Amigos</v>
      </c>
      <c r="F270" s="23" t="str">
        <f>VLOOKUP(L270,'Ref asgn teams'!$A$2:$B$99,2)</f>
        <v>HENRY REID FC</v>
      </c>
      <c r="G270" s="71"/>
      <c r="H270" s="94">
        <f>IF('MASTER  10 Teams'!H270&lt;&gt;"",'MASTER  10 Teams'!H270,"")</f>
        <v>0.33333333333333331</v>
      </c>
      <c r="I270" s="24" t="str">
        <f>VLOOKUP(M270,Venues!$A$2:$E$139,5,FALSE)</f>
        <v>Pease Rd Field, Woodbridge</v>
      </c>
      <c r="J270" s="73" t="str">
        <f>IF('MASTER  10 Teams'!J270&lt;&gt;"",'MASTER  10 Teams'!J270,"")</f>
        <v/>
      </c>
      <c r="K270" s="23" t="str">
        <f>IF('MASTER  10 Teams'!E270&lt;&gt;"",'MASTER  10 Teams'!E270,"")</f>
        <v>MILFORD AMIGOS</v>
      </c>
      <c r="L270" s="23" t="str">
        <f>IF('MASTER  10 Teams'!F270&lt;&gt;"",'MASTER  10 Teams'!F270,"")</f>
        <v>HENRY  REID FC 30</v>
      </c>
      <c r="M270" s="5" t="str">
        <f>IF('MASTER  10 Teams'!I270&lt;&gt;"",'MASTER  10 Teams'!I270,"")</f>
        <v>Pease Road, Woodbridge</v>
      </c>
      <c r="N270" s="85"/>
    </row>
    <row r="271" spans="1:14" ht="12.75" customHeight="1" thickTop="1" thickBot="1" x14ac:dyDescent="0.4">
      <c r="A271" s="115"/>
      <c r="B271" s="115">
        <f>IF('MASTER  10 Teams'!B271&lt;&gt;"",'MASTER  10 Teams'!B271,"")</f>
        <v>7</v>
      </c>
      <c r="C271" s="95">
        <f>IF('MASTER  10 Teams'!C271&lt;&gt;"",'MASTER  10 Teams'!C271,"")</f>
        <v>42897</v>
      </c>
      <c r="D271" s="33" t="str">
        <f>IF('MASTER  10 Teams'!D271&lt;&gt;"",'MASTER  10 Teams'!D271,"")</f>
        <v>O30-2</v>
      </c>
      <c r="E271" s="23" t="str">
        <f>VLOOKUP(K271,'Ref asgn teams'!$A$2:$B$99,2)</f>
        <v>Naugatuck Fusion</v>
      </c>
      <c r="F271" s="23" t="str">
        <f>VLOOKUP(L271,'Ref asgn teams'!$A$2:$B$99,2)</f>
        <v>Newtown Salty Dogs</v>
      </c>
      <c r="G271" s="71"/>
      <c r="H271" s="94">
        <f>IF('MASTER  10 Teams'!H271&lt;&gt;"",'MASTER  10 Teams'!H271,"")</f>
        <v>0.41666666666666702</v>
      </c>
      <c r="I271" s="24" t="str">
        <f>VLOOKUP(M271,Venues!$A$2:$E$139,5,FALSE)</f>
        <v>City Hill Middle School, Naugatuck</v>
      </c>
      <c r="J271" s="73" t="str">
        <f>IF('MASTER  10 Teams'!J271&lt;&gt;"",'MASTER  10 Teams'!J271,"")</f>
        <v/>
      </c>
      <c r="K271" s="23" t="str">
        <f>IF('MASTER  10 Teams'!E271&lt;&gt;"",'MASTER  10 Teams'!E271,"")</f>
        <v>NAUGATUCK FUSION</v>
      </c>
      <c r="L271" s="23" t="str">
        <f>IF('MASTER  10 Teams'!F271&lt;&gt;"",'MASTER  10 Teams'!F271,"")</f>
        <v>NEWTOWN SALTY DOGS</v>
      </c>
      <c r="M271" s="5" t="str">
        <f>IF('MASTER  10 Teams'!I271&lt;&gt;"",'MASTER  10 Teams'!I271,"")</f>
        <v>City Hill MS, Naugatuck</v>
      </c>
      <c r="N271" s="85"/>
    </row>
    <row r="272" spans="1:14" ht="12.75" customHeight="1" thickTop="1" thickBot="1" x14ac:dyDescent="0.4">
      <c r="A272" s="115"/>
      <c r="B272" s="115">
        <f>IF('MASTER  10 Teams'!B272&lt;&gt;"",'MASTER  10 Teams'!B272,"")</f>
        <v>7</v>
      </c>
      <c r="C272" s="95">
        <f>IF('MASTER  10 Teams'!C272&lt;&gt;"",'MASTER  10 Teams'!C272,"")</f>
        <v>42897</v>
      </c>
      <c r="D272" s="33" t="str">
        <f>IF('MASTER  10 Teams'!D272&lt;&gt;"",'MASTER  10 Teams'!D272,"")</f>
        <v>O30-2</v>
      </c>
      <c r="E272" s="23" t="str">
        <f>VLOOKUP(K272,'Ref asgn teams'!$A$2:$B$99,2)</f>
        <v>WATERTOWN GEEZERS</v>
      </c>
      <c r="F272" s="23" t="str">
        <f>VLOOKUP(L272,'Ref asgn teams'!$A$2:$B$99,2)</f>
        <v>Bridgeport United</v>
      </c>
      <c r="G272" s="71"/>
      <c r="H272" s="94">
        <f>IF('MASTER  10 Teams'!H272&lt;&gt;"",'MASTER  10 Teams'!H272,"")</f>
        <v>0.41666666666666702</v>
      </c>
      <c r="I272" s="24" t="str">
        <f>VLOOKUP(M272,Venues!$A$2:$E$139,5,FALSE)</f>
        <v>Swift School, Watertown</v>
      </c>
      <c r="J272" s="73" t="str">
        <f>IF('MASTER  10 Teams'!J272&lt;&gt;"",'MASTER  10 Teams'!J272,"")</f>
        <v/>
      </c>
      <c r="K272" s="23" t="str">
        <f>IF('MASTER  10 Teams'!E272&lt;&gt;"",'MASTER  10 Teams'!E272,"")</f>
        <v>WATERTOWN GEEZERS</v>
      </c>
      <c r="L272" s="23" t="str">
        <f>IF('MASTER  10 Teams'!F272&lt;&gt;"",'MASTER  10 Teams'!F272,"")</f>
        <v>BYE</v>
      </c>
      <c r="M272" s="5" t="str">
        <f>IF('MASTER  10 Teams'!I272&lt;&gt;"",'MASTER  10 Teams'!I272,"")</f>
        <v>Swift School, Watertown</v>
      </c>
      <c r="N272" s="85"/>
    </row>
    <row r="273" spans="1:14" ht="12.75" customHeight="1" thickTop="1" thickBot="1" x14ac:dyDescent="0.4">
      <c r="A273" s="115"/>
      <c r="B273" s="115" t="str">
        <f>IF('MASTER  10 Teams'!B273&lt;&gt;"",'MASTER  10 Teams'!B273,"")</f>
        <v xml:space="preserve"> </v>
      </c>
      <c r="C273" s="95" t="str">
        <f>IF('MASTER  10 Teams'!C273&lt;&gt;"",'MASTER  10 Teams'!C273,"")</f>
        <v/>
      </c>
      <c r="D273" s="25" t="str">
        <f>IF('MASTER  10 Teams'!D273&lt;&gt;"",'MASTER  10 Teams'!D273,"")</f>
        <v xml:space="preserve"> </v>
      </c>
      <c r="E273" s="23" t="e">
        <f>VLOOKUP(K273,'Ref asgn teams'!$A$2:$B$99,2)</f>
        <v>#N/A</v>
      </c>
      <c r="F273" s="23" t="e">
        <f>VLOOKUP(L273,'Ref asgn teams'!$A$2:$B$99,2)</f>
        <v>#N/A</v>
      </c>
      <c r="G273" s="71"/>
      <c r="H273" s="94" t="str">
        <f>IF('MASTER  10 Teams'!H273&lt;&gt;"",'MASTER  10 Teams'!H273,"")</f>
        <v/>
      </c>
      <c r="I273" s="24" t="e">
        <f>VLOOKUP(M273,Venues!$A$2:$E$139,5,FALSE)</f>
        <v>#N/A</v>
      </c>
      <c r="J273" s="73" t="str">
        <f>IF('MASTER  10 Teams'!J273&lt;&gt;"",'MASTER  10 Teams'!J273,"")</f>
        <v/>
      </c>
      <c r="K273" s="23" t="str">
        <f>IF('MASTER  10 Teams'!E273&lt;&gt;"",'MASTER  10 Teams'!E273,"")</f>
        <v/>
      </c>
      <c r="L273" s="23" t="str">
        <f>IF('MASTER  10 Teams'!F273&lt;&gt;"",'MASTER  10 Teams'!F273,"")</f>
        <v/>
      </c>
      <c r="M273" s="5" t="str">
        <f>IF('MASTER  10 Teams'!I273&lt;&gt;"",'MASTER  10 Teams'!I273,"")</f>
        <v/>
      </c>
      <c r="N273" s="86"/>
    </row>
    <row r="274" spans="1:14" ht="12.75" customHeight="1" thickTop="1" thickBot="1" x14ac:dyDescent="0.4">
      <c r="A274" s="115"/>
      <c r="B274" s="22"/>
      <c r="C274" s="95">
        <f>IF('MASTER  10 Teams'!C274&lt;&gt;"",'MASTER  10 Teams'!C274,"")</f>
        <v>42897</v>
      </c>
      <c r="D274" s="34" t="str">
        <f>IF('MASTER  10 Teams'!D274&lt;&gt;"",'MASTER  10 Teams'!D274,"")</f>
        <v>O40-1</v>
      </c>
      <c r="E274" s="23" t="str">
        <f>VLOOKUP(K274,'Ref asgn teams'!$A$2:$B$99,2)</f>
        <v>Norwalk Mariners</v>
      </c>
      <c r="F274" s="23" t="str">
        <f>VLOOKUP(L274,'Ref asgn teams'!$A$2:$B$99,2)</f>
        <v>Fairfield GAC</v>
      </c>
      <c r="G274" s="71"/>
      <c r="H274" s="94">
        <f>IF('MASTER  10 Teams'!H274&lt;&gt;"",'MASTER  10 Teams'!H274,"")</f>
        <v>0.41666666666666702</v>
      </c>
      <c r="I274" s="24" t="str">
        <f>VLOOKUP(M274,Venues!$A$2:$E$139,5,FALSE)</f>
        <v>Nathan Hale Middle School, Norwalk</v>
      </c>
      <c r="J274" s="73" t="str">
        <f>IF('MASTER  10 Teams'!J274&lt;&gt;"",'MASTER  10 Teams'!J274,"")</f>
        <v/>
      </c>
      <c r="K274" s="23" t="str">
        <f>IF('MASTER  10 Teams'!E274&lt;&gt;"",'MASTER  10 Teams'!E274,"")</f>
        <v>NORWALK MARINERS</v>
      </c>
      <c r="L274" s="23" t="str">
        <f>IF('MASTER  10 Teams'!F274&lt;&gt;"",'MASTER  10 Teams'!F274,"")</f>
        <v>FAIRFIELD GAC</v>
      </c>
      <c r="M274" s="5" t="str">
        <f>IF('MASTER  10 Teams'!I274&lt;&gt;"",'MASTER  10 Teams'!I274,"")</f>
        <v>Nathan Hale MS, Norwalk</v>
      </c>
      <c r="N274" s="85"/>
    </row>
    <row r="275" spans="1:14" ht="12.75" customHeight="1" thickTop="1" thickBot="1" x14ac:dyDescent="0.4">
      <c r="A275" s="115"/>
      <c r="B275" s="22"/>
      <c r="C275" s="95">
        <f>IF('MASTER  10 Teams'!C275&lt;&gt;"",'MASTER  10 Teams'!C275,"")</f>
        <v>42897</v>
      </c>
      <c r="D275" s="34" t="str">
        <f>IF('MASTER  10 Teams'!D275&lt;&gt;"",'MASTER  10 Teams'!D275,"")</f>
        <v>O40-1</v>
      </c>
      <c r="E275" s="23" t="str">
        <f>VLOOKUP(K275,'Ref asgn teams'!$A$2:$B$99,2)</f>
        <v>Danbury United 40</v>
      </c>
      <c r="F275" s="23" t="str">
        <f>VLOOKUP(L275,'Ref asgn teams'!$A$2:$B$99,2)</f>
        <v>Waterbury Albanians</v>
      </c>
      <c r="G275" s="71"/>
      <c r="H275" s="94">
        <f>IF('MASTER  10 Teams'!H275&lt;&gt;"",'MASTER  10 Teams'!H275,"")</f>
        <v>0.45833333333333331</v>
      </c>
      <c r="I275" s="24" t="str">
        <f>VLOOKUP(M275,Venues!$A$2:$E$139,5,FALSE)</f>
        <v>Danbury Portuguese Cultural Center, Danbury</v>
      </c>
      <c r="J275" s="73" t="str">
        <f>IF('MASTER  10 Teams'!J275&lt;&gt;"",'MASTER  10 Teams'!J275,"")</f>
        <v/>
      </c>
      <c r="K275" s="23" t="str">
        <f>IF('MASTER  10 Teams'!E275&lt;&gt;"",'MASTER  10 Teams'!E275,"")</f>
        <v>DANBURY UNITED 40</v>
      </c>
      <c r="L275" s="23" t="str">
        <f>IF('MASTER  10 Teams'!F275&lt;&gt;"",'MASTER  10 Teams'!F275,"")</f>
        <v>WATERBURY ALBANIANS</v>
      </c>
      <c r="M275" s="5" t="str">
        <f>IF('MASTER  10 Teams'!I275&lt;&gt;"",'MASTER  10 Teams'!I275,"")</f>
        <v>Portuguese Cultural Center, Danbury</v>
      </c>
      <c r="N275" s="85"/>
    </row>
    <row r="276" spans="1:14" ht="12.75" customHeight="1" thickTop="1" thickBot="1" x14ac:dyDescent="0.4">
      <c r="A276" s="115"/>
      <c r="B276" s="22"/>
      <c r="C276" s="95">
        <f>IF('MASTER  10 Teams'!C276&lt;&gt;"",'MASTER  10 Teams'!C276,"")</f>
        <v>42897</v>
      </c>
      <c r="D276" s="34" t="str">
        <f>IF('MASTER  10 Teams'!D276&lt;&gt;"",'MASTER  10 Teams'!D276,"")</f>
        <v>O40-1</v>
      </c>
      <c r="E276" s="23" t="str">
        <f>VLOOKUP(K276,'Ref asgn teams'!$A$2:$B$99,2)</f>
        <v>Greenwich Pumas</v>
      </c>
      <c r="F276" s="23" t="str">
        <f>VLOOKUP(L276,'Ref asgn teams'!$A$2:$B$99,2)</f>
        <v>Ridgefield Kicks</v>
      </c>
      <c r="G276" s="71"/>
      <c r="H276" s="94">
        <f>IF('MASTER  10 Teams'!H276&lt;&gt;"",'MASTER  10 Teams'!H276,"")</f>
        <v>0.41666666666666702</v>
      </c>
      <c r="I276" s="24" t="str">
        <f>VLOOKUP(M276,Venues!$A$2:$E$139,5,FALSE)</f>
        <v>Greenwich High School, Greenwich</v>
      </c>
      <c r="J276" s="73" t="str">
        <f>IF('MASTER  10 Teams'!J276&lt;&gt;"",'MASTER  10 Teams'!J276,"")</f>
        <v/>
      </c>
      <c r="K276" s="23" t="str">
        <f>IF('MASTER  10 Teams'!E276&lt;&gt;"",'MASTER  10 Teams'!E276,"")</f>
        <v>GREENWICH PUMAS</v>
      </c>
      <c r="L276" s="23" t="str">
        <f>IF('MASTER  10 Teams'!F276&lt;&gt;"",'MASTER  10 Teams'!F276,"")</f>
        <v>RIDGEFIELD KICKS</v>
      </c>
      <c r="M276" s="5" t="str">
        <f>IF('MASTER  10 Teams'!I276&lt;&gt;"",'MASTER  10 Teams'!I276,"")</f>
        <v>tbd</v>
      </c>
      <c r="N276" s="85"/>
    </row>
    <row r="277" spans="1:14" ht="12.75" customHeight="1" thickTop="1" thickBot="1" x14ac:dyDescent="0.4">
      <c r="A277" s="115"/>
      <c r="B277" s="22"/>
      <c r="C277" s="95">
        <f>IF('MASTER  10 Teams'!C277&lt;&gt;"",'MASTER  10 Teams'!C277,"")</f>
        <v>42897</v>
      </c>
      <c r="D277" s="34" t="str">
        <f>IF('MASTER  10 Teams'!D277&lt;&gt;"",'MASTER  10 Teams'!D277,"")</f>
        <v>O40-1</v>
      </c>
      <c r="E277" s="23" t="str">
        <f>VLOOKUP(K277,'Ref asgn teams'!$A$2:$B$99,2)</f>
        <v>Connecticut Storm</v>
      </c>
      <c r="F277" s="23" t="str">
        <f>VLOOKUP(L277,'Ref asgn teams'!$A$2:$B$99,2)</f>
        <v>Vasco Da Gama 40</v>
      </c>
      <c r="G277" s="71"/>
      <c r="H277" s="94">
        <f>IF('MASTER  10 Teams'!H277&lt;&gt;"",'MASTER  10 Teams'!H277,"")</f>
        <v>0.375</v>
      </c>
      <c r="I277" s="24" t="str">
        <f>VLOOKUP(M277,Venues!$A$2:$E$139,5,FALSE)</f>
        <v>Wakeman Park, Westport</v>
      </c>
      <c r="J277" s="73" t="str">
        <f>IF('MASTER  10 Teams'!J277&lt;&gt;"",'MASTER  10 Teams'!J277,"")</f>
        <v/>
      </c>
      <c r="K277" s="23" t="str">
        <f>IF('MASTER  10 Teams'!E277&lt;&gt;"",'MASTER  10 Teams'!E277,"")</f>
        <v>STORM FC</v>
      </c>
      <c r="L277" s="23" t="str">
        <f>IF('MASTER  10 Teams'!F277&lt;&gt;"",'MASTER  10 Teams'!F277,"")</f>
        <v>VASCO DA GAMA 40</v>
      </c>
      <c r="M277" s="5" t="str">
        <f>IF('MASTER  10 Teams'!I277&lt;&gt;"",'MASTER  10 Teams'!I277,"")</f>
        <v>Wakeman Park, Westport</v>
      </c>
      <c r="N277" s="85"/>
    </row>
    <row r="278" spans="1:14" ht="12.75" customHeight="1" thickTop="1" thickBot="1" x14ac:dyDescent="0.4">
      <c r="A278" s="115"/>
      <c r="B278" s="22"/>
      <c r="C278" s="95">
        <f>IF('MASTER  10 Teams'!C278&lt;&gt;"",'MASTER  10 Teams'!C278,"")</f>
        <v>42897</v>
      </c>
      <c r="D278" s="34" t="str">
        <f>IF('MASTER  10 Teams'!D278&lt;&gt;"",'MASTER  10 Teams'!D278,"")</f>
        <v>O40-1</v>
      </c>
      <c r="E278" s="23" t="str">
        <f>VLOOKUP(K278,'Ref asgn teams'!$A$2:$B$99,2)</f>
        <v>Wilton Ancient Warriors FC</v>
      </c>
      <c r="F278" s="23" t="str">
        <f>VLOOKUP(L278,'Ref asgn teams'!$A$2:$B$99,2)</f>
        <v>Cheshire Azzurri 40</v>
      </c>
      <c r="G278" s="71"/>
      <c r="H278" s="94">
        <f>IF('MASTER  10 Teams'!H278&lt;&gt;"",'MASTER  10 Teams'!H278,"")</f>
        <v>0.41666666666666702</v>
      </c>
      <c r="I278" s="24" t="str">
        <f>VLOOKUP(M278,Venues!$A$2:$E$139,5,FALSE)</f>
        <v>Lilly Field, Wilton</v>
      </c>
      <c r="J278" s="73" t="str">
        <f>IF('MASTER  10 Teams'!J278&lt;&gt;"",'MASTER  10 Teams'!J278,"")</f>
        <v/>
      </c>
      <c r="K278" s="23" t="str">
        <f>IF('MASTER  10 Teams'!E278&lt;&gt;"",'MASTER  10 Teams'!E278,"")</f>
        <v xml:space="preserve">WILTON WARRIORS </v>
      </c>
      <c r="L278" s="23" t="str">
        <f>IF('MASTER  10 Teams'!F278&lt;&gt;"",'MASTER  10 Teams'!F278,"")</f>
        <v>CHESHIRE AZZURRI 40</v>
      </c>
      <c r="M278" s="5" t="str">
        <f>IF('MASTER  10 Teams'!I278&lt;&gt;"",'MASTER  10 Teams'!I278,"")</f>
        <v>Lilly Field, Wilton</v>
      </c>
      <c r="N278" s="85"/>
    </row>
    <row r="279" spans="1:14" ht="12.75" customHeight="1" thickTop="1" thickBot="1" x14ac:dyDescent="0.4">
      <c r="A279" s="115"/>
      <c r="B279" s="22"/>
      <c r="C279" s="95" t="str">
        <f>IF('MASTER  10 Teams'!C279&lt;&gt;"",'MASTER  10 Teams'!C279,"")</f>
        <v/>
      </c>
      <c r="D279" s="25" t="str">
        <f>IF('MASTER  10 Teams'!D279&lt;&gt;"",'MASTER  10 Teams'!D279,"")</f>
        <v xml:space="preserve"> </v>
      </c>
      <c r="E279" s="23" t="e">
        <f>VLOOKUP(K279,'Ref asgn teams'!$A$2:$B$99,2)</f>
        <v>#N/A</v>
      </c>
      <c r="F279" s="23" t="e">
        <f>VLOOKUP(L279,'Ref asgn teams'!$A$2:$B$99,2)</f>
        <v>#N/A</v>
      </c>
      <c r="G279" s="71"/>
      <c r="H279" s="94" t="str">
        <f>IF('MASTER  10 Teams'!H279&lt;&gt;"",'MASTER  10 Teams'!H279,"")</f>
        <v/>
      </c>
      <c r="I279" s="24" t="e">
        <f>VLOOKUP(M279,Venues!$A$2:$E$139,5,FALSE)</f>
        <v>#N/A</v>
      </c>
      <c r="J279" s="73" t="str">
        <f>IF('MASTER  10 Teams'!J279&lt;&gt;"",'MASTER  10 Teams'!J279,"")</f>
        <v/>
      </c>
      <c r="K279" s="23" t="str">
        <f>IF('MASTER  10 Teams'!E279&lt;&gt;"",'MASTER  10 Teams'!E279,"")</f>
        <v/>
      </c>
      <c r="L279" s="23" t="str">
        <f>IF('MASTER  10 Teams'!F279&lt;&gt;"",'MASTER  10 Teams'!F279,"")</f>
        <v/>
      </c>
      <c r="M279" s="5" t="str">
        <f>IF('MASTER  10 Teams'!I279&lt;&gt;"",'MASTER  10 Teams'!I279,"")</f>
        <v/>
      </c>
      <c r="N279" s="86"/>
    </row>
    <row r="280" spans="1:14" ht="12.75" customHeight="1" thickTop="1" thickBot="1" x14ac:dyDescent="0.4">
      <c r="A280" s="115"/>
      <c r="B280" s="22"/>
      <c r="C280" s="95">
        <f>IF('MASTER  10 Teams'!C280&lt;&gt;"",'MASTER  10 Teams'!C280,"")</f>
        <v>42897</v>
      </c>
      <c r="D280" s="35" t="str">
        <f>IF('MASTER  10 Teams'!D280&lt;&gt;"",'MASTER  10 Teams'!D280,"")</f>
        <v>O40-2</v>
      </c>
      <c r="E280" s="23" t="str">
        <f>VLOOKUP(K280,'Ref asgn teams'!$A$2:$B$99,2)</f>
        <v xml:space="preserve">GUILFORD CELTIC </v>
      </c>
      <c r="F280" s="23" t="str">
        <f>VLOOKUP(L280,'Ref asgn teams'!$A$2:$B$99,2)</f>
        <v>Greenwich Gunners 40</v>
      </c>
      <c r="G280" s="71"/>
      <c r="H280" s="94">
        <f>IF('MASTER  10 Teams'!H280&lt;&gt;"",'MASTER  10 Teams'!H280,"")</f>
        <v>0.41666666666666702</v>
      </c>
      <c r="I280" s="24" t="str">
        <f>VLOOKUP(M280,Venues!$A$2:$E$139,5,FALSE)</f>
        <v>Bittner, Guilford</v>
      </c>
      <c r="J280" s="73" t="str">
        <f>IF('MASTER  10 Teams'!J280&lt;&gt;"",'MASTER  10 Teams'!J280,"")</f>
        <v/>
      </c>
      <c r="K280" s="23" t="str">
        <f>IF('MASTER  10 Teams'!E280&lt;&gt;"",'MASTER  10 Teams'!E280,"")</f>
        <v xml:space="preserve">GUILFORD CELTIC </v>
      </c>
      <c r="L280" s="23" t="str">
        <f>IF('MASTER  10 Teams'!F280&lt;&gt;"",'MASTER  10 Teams'!F280,"")</f>
        <v>GREENWICH GUNNERS 40</v>
      </c>
      <c r="M280" s="5" t="str">
        <f>IF('MASTER  10 Teams'!I280&lt;&gt;"",'MASTER  10 Teams'!I280,"")</f>
        <v>Bittner Park, Guilford</v>
      </c>
      <c r="N280" s="85"/>
    </row>
    <row r="281" spans="1:14" ht="12.75" customHeight="1" thickTop="1" thickBot="1" x14ac:dyDescent="0.4">
      <c r="A281" s="115"/>
      <c r="B281" s="22"/>
      <c r="C281" s="95">
        <f>IF('MASTER  10 Teams'!C281&lt;&gt;"",'MASTER  10 Teams'!C281,"")</f>
        <v>42897</v>
      </c>
      <c r="D281" s="35" t="str">
        <f>IF('MASTER  10 Teams'!D281&lt;&gt;"",'MASTER  10 Teams'!D281,"")</f>
        <v>O40-2</v>
      </c>
      <c r="E281" s="23" t="str">
        <f>VLOOKUP(K281,'Ref asgn teams'!$A$2:$B$99,2)</f>
        <v>Greenwich Arsenal 40</v>
      </c>
      <c r="F281" s="23" t="str">
        <f>VLOOKUP(L281,'Ref asgn teams'!$A$2:$B$99,2)</f>
        <v>Southeast Rovers</v>
      </c>
      <c r="G281" s="71"/>
      <c r="H281" s="94">
        <f>IF('MASTER  10 Teams'!H281&lt;&gt;"",'MASTER  10 Teams'!H281,"")</f>
        <v>0.41666666666666702</v>
      </c>
      <c r="I281" s="24" t="str">
        <f>VLOOKUP(M281,Venues!$A$2:$E$139,5,FALSE)</f>
        <v>Greenwich High School, Greenwich</v>
      </c>
      <c r="J281" s="73" t="str">
        <f>IF('MASTER  10 Teams'!J281&lt;&gt;"",'MASTER  10 Teams'!J281,"")</f>
        <v/>
      </c>
      <c r="K281" s="23" t="str">
        <f>IF('MASTER  10 Teams'!E281&lt;&gt;"",'MASTER  10 Teams'!E281,"")</f>
        <v>GREENWICH ARSENAL 40</v>
      </c>
      <c r="L281" s="23" t="str">
        <f>IF('MASTER  10 Teams'!F281&lt;&gt;"",'MASTER  10 Teams'!F281,"")</f>
        <v>SOUTHEAST ROVERS</v>
      </c>
      <c r="M281" s="5" t="str">
        <f>IF('MASTER  10 Teams'!I281&lt;&gt;"",'MASTER  10 Teams'!I281,"")</f>
        <v>tbd</v>
      </c>
      <c r="N281" s="85"/>
    </row>
    <row r="282" spans="1:14" ht="12.75" customHeight="1" thickTop="1" thickBot="1" x14ac:dyDescent="0.4">
      <c r="A282" s="115"/>
      <c r="B282" s="22"/>
      <c r="C282" s="95">
        <f>IF('MASTER  10 Teams'!C282&lt;&gt;"",'MASTER  10 Teams'!C282,"")</f>
        <v>42897</v>
      </c>
      <c r="D282" s="35" t="str">
        <f>IF('MASTER  10 Teams'!D282&lt;&gt;"",'MASTER  10 Teams'!D282,"")</f>
        <v>O40-2</v>
      </c>
      <c r="E282" s="23" t="str">
        <f>VLOOKUP(K282,'Ref asgn teams'!$A$2:$B$99,2)</f>
        <v>Guilford Bell Curve</v>
      </c>
      <c r="F282" s="23" t="str">
        <f>VLOOKUP(L282,'Ref asgn teams'!$A$2:$B$99,2)</f>
        <v>New Haven Americans</v>
      </c>
      <c r="G282" s="71"/>
      <c r="H282" s="94">
        <f>IF('MASTER  10 Teams'!H282&lt;&gt;"",'MASTER  10 Teams'!H282,"")</f>
        <v>0.33333333333333331</v>
      </c>
      <c r="I282" s="24" t="str">
        <f>VLOOKUP(M282,Venues!$A$2:$E$139,5,FALSE)</f>
        <v>Guilford High School, Guilford</v>
      </c>
      <c r="J282" s="73" t="str">
        <f>IF('MASTER  10 Teams'!J282&lt;&gt;"",'MASTER  10 Teams'!J282,"")</f>
        <v/>
      </c>
      <c r="K282" s="23" t="str">
        <f>IF('MASTER  10 Teams'!E282&lt;&gt;"",'MASTER  10 Teams'!E282,"")</f>
        <v>GUILFORD BELL CURVE</v>
      </c>
      <c r="L282" s="23" t="str">
        <f>IF('MASTER  10 Teams'!F282&lt;&gt;"",'MASTER  10 Teams'!F282,"")</f>
        <v>NEW HAVEN AMERICANS</v>
      </c>
      <c r="M282" s="5" t="str">
        <f>IF('MASTER  10 Teams'!I282&lt;&gt;"",'MASTER  10 Teams'!I282,"")</f>
        <v>Guilford HS, Guilford</v>
      </c>
      <c r="N282" s="85"/>
    </row>
    <row r="283" spans="1:14" ht="12.75" customHeight="1" thickTop="1" thickBot="1" x14ac:dyDescent="0.4">
      <c r="A283" s="115"/>
      <c r="B283" s="22"/>
      <c r="C283" s="95">
        <f>IF('MASTER  10 Teams'!C283&lt;&gt;"",'MASTER  10 Teams'!C283,"")</f>
        <v>42897</v>
      </c>
      <c r="D283" s="35" t="str">
        <f>IF('MASTER  10 Teams'!D283&lt;&gt;"",'MASTER  10 Teams'!D283,"")</f>
        <v>O40-2</v>
      </c>
      <c r="E283" s="23" t="str">
        <f>VLOOKUP(K283,'Ref asgn teams'!$A$2:$B$99,2)</f>
        <v>Newington Portuguese 40</v>
      </c>
      <c r="F283" s="23" t="str">
        <f>VLOOKUP(L283,'Ref asgn teams'!$A$2:$B$99,2)</f>
        <v>Norwalk Spots Colombia FC</v>
      </c>
      <c r="G283" s="71"/>
      <c r="H283" s="94">
        <f>IF('MASTER  10 Teams'!H283&lt;&gt;"",'MASTER  10 Teams'!H283,"")</f>
        <v>0.41666666666666702</v>
      </c>
      <c r="I283" s="24" t="str">
        <f>VLOOKUP(M283,Venues!$A$2:$E$139,5,FALSE)</f>
        <v>Martin Kellogg, Newington</v>
      </c>
      <c r="J283" s="73" t="str">
        <f>IF('MASTER  10 Teams'!J283&lt;&gt;"",'MASTER  10 Teams'!J283,"")</f>
        <v/>
      </c>
      <c r="K283" s="23" t="str">
        <f>IF('MASTER  10 Teams'!E283&lt;&gt;"",'MASTER  10 Teams'!E283,"")</f>
        <v>NEWINGTON PORTUGUESE 40</v>
      </c>
      <c r="L283" s="23" t="str">
        <f>IF('MASTER  10 Teams'!F283&lt;&gt;"",'MASTER  10 Teams'!F283,"")</f>
        <v xml:space="preserve">NORWALK SPORT COLOMBIA </v>
      </c>
      <c r="M283" s="5" t="str">
        <f>IF('MASTER  10 Teams'!I283&lt;&gt;"",'MASTER  10 Teams'!I283,"")</f>
        <v>Martin Kellogg, Newington</v>
      </c>
      <c r="N283" s="85"/>
    </row>
    <row r="284" spans="1:14" ht="12.75" customHeight="1" thickTop="1" thickBot="1" x14ac:dyDescent="0.4">
      <c r="A284" s="115"/>
      <c r="B284" s="22"/>
      <c r="C284" s="95">
        <f>IF('MASTER  10 Teams'!C284&lt;&gt;"",'MASTER  10 Teams'!C284,"")</f>
        <v>42897</v>
      </c>
      <c r="D284" s="35" t="str">
        <f>IF('MASTER  10 Teams'!D284&lt;&gt;"",'MASTER  10 Teams'!D284,"")</f>
        <v>O40-2</v>
      </c>
      <c r="E284" s="23" t="str">
        <f>VLOOKUP(K284,'Ref asgn teams'!$A$2:$B$99,2)</f>
        <v>Stamford United</v>
      </c>
      <c r="F284" s="23" t="str">
        <f>VLOOKUP(L284,'Ref asgn teams'!$A$2:$B$99,2)</f>
        <v>Derby Quitus</v>
      </c>
      <c r="G284" s="71"/>
      <c r="H284" s="94">
        <f>IF('MASTER  10 Teams'!H284&lt;&gt;"",'MASTER  10 Teams'!H284,"")</f>
        <v>0.33333333333333331</v>
      </c>
      <c r="I284" s="24" t="str">
        <f>VLOOKUP(M284,Venues!$A$2:$E$139,5,FALSE)</f>
        <v>West Beach, Stamford</v>
      </c>
      <c r="J284" s="73" t="str">
        <f>IF('MASTER  10 Teams'!J284&lt;&gt;"",'MASTER  10 Teams'!J284,"")</f>
        <v/>
      </c>
      <c r="K284" s="23" t="str">
        <f>IF('MASTER  10 Teams'!E284&lt;&gt;"",'MASTER  10 Teams'!E284,"")</f>
        <v>STAMFORD UNITED</v>
      </c>
      <c r="L284" s="23" t="str">
        <f>IF('MASTER  10 Teams'!F284&lt;&gt;"",'MASTER  10 Teams'!F284,"")</f>
        <v>DERBY QUITUS</v>
      </c>
      <c r="M284" s="5" t="str">
        <f>IF('MASTER  10 Teams'!I284&lt;&gt;"",'MASTER  10 Teams'!I284,"")</f>
        <v>West Beach Fields, Stamford</v>
      </c>
      <c r="N284" s="85"/>
    </row>
    <row r="285" spans="1:14" ht="12.75" customHeight="1" thickTop="1" thickBot="1" x14ac:dyDescent="0.4">
      <c r="A285" s="115"/>
      <c r="B285" s="22"/>
      <c r="C285" s="95" t="str">
        <f>IF('MASTER  10 Teams'!C285&lt;&gt;"",'MASTER  10 Teams'!C285,"")</f>
        <v/>
      </c>
      <c r="D285" s="25" t="str">
        <f>IF('MASTER  10 Teams'!D285&lt;&gt;"",'MASTER  10 Teams'!D285,"")</f>
        <v xml:space="preserve"> </v>
      </c>
      <c r="E285" s="23" t="e">
        <f>VLOOKUP(K285,'Ref asgn teams'!$A$2:$B$99,2)</f>
        <v>#N/A</v>
      </c>
      <c r="F285" s="23" t="e">
        <f>VLOOKUP(L285,'Ref asgn teams'!$A$2:$B$99,2)</f>
        <v>#N/A</v>
      </c>
      <c r="G285" s="71"/>
      <c r="H285" s="94" t="str">
        <f>IF('MASTER  10 Teams'!H285&lt;&gt;"",'MASTER  10 Teams'!H285,"")</f>
        <v/>
      </c>
      <c r="I285" s="24" t="e">
        <f>VLOOKUP(M285,Venues!$A$2:$E$139,5,FALSE)</f>
        <v>#N/A</v>
      </c>
      <c r="J285" s="73" t="str">
        <f>IF('MASTER  10 Teams'!J285&lt;&gt;"",'MASTER  10 Teams'!J285,"")</f>
        <v/>
      </c>
      <c r="K285" s="23" t="str">
        <f>IF('MASTER  10 Teams'!E285&lt;&gt;"",'MASTER  10 Teams'!E285,"")</f>
        <v/>
      </c>
      <c r="L285" s="23" t="str">
        <f>IF('MASTER  10 Teams'!F285&lt;&gt;"",'MASTER  10 Teams'!F285,"")</f>
        <v/>
      </c>
      <c r="M285" s="5" t="str">
        <f>IF('MASTER  10 Teams'!I285&lt;&gt;"",'MASTER  10 Teams'!I285,"")</f>
        <v/>
      </c>
      <c r="N285" s="86"/>
    </row>
    <row r="286" spans="1:14" ht="12.75" customHeight="1" thickTop="1" thickBot="1" x14ac:dyDescent="0.4">
      <c r="A286" s="115"/>
      <c r="B286" s="22"/>
      <c r="C286" s="95">
        <f>IF('MASTER  10 Teams'!C286&lt;&gt;"",'MASTER  10 Teams'!C286,"")</f>
        <v>42897</v>
      </c>
      <c r="D286" s="36" t="str">
        <f>IF('MASTER  10 Teams'!D286&lt;&gt;"",'MASTER  10 Teams'!D286,"")</f>
        <v>O40-3</v>
      </c>
      <c r="E286" s="23" t="str">
        <f>VLOOKUP(K286,'Ref asgn teams'!$A$2:$B$99,2)</f>
        <v>Newtown Salty Dogs</v>
      </c>
      <c r="F286" s="23" t="str">
        <f>VLOOKUP(L286,'Ref asgn teams'!$A$2:$B$99,2)</f>
        <v>Hamden United</v>
      </c>
      <c r="G286" s="71"/>
      <c r="H286" s="94">
        <f>IF('MASTER  10 Teams'!H286&lt;&gt;"",'MASTER  10 Teams'!H286,"")</f>
        <v>0.41666666666666702</v>
      </c>
      <c r="I286" s="24" t="str">
        <f>VLOOKUP(M286,Venues!$A$2:$E$139,5,FALSE)</f>
        <v>Coginchaug Regional HS - Turf Field, Durham</v>
      </c>
      <c r="J286" s="73" t="str">
        <f>IF('MASTER  10 Teams'!J286&lt;&gt;"",'MASTER  10 Teams'!J286,"")</f>
        <v/>
      </c>
      <c r="K286" s="23" t="str">
        <f>IF('MASTER  10 Teams'!E286&lt;&gt;"",'MASTER  10 Teams'!E286,"")</f>
        <v>NORTH BRANFORD 40</v>
      </c>
      <c r="L286" s="23" t="str">
        <f>IF('MASTER  10 Teams'!F286&lt;&gt;"",'MASTER  10 Teams'!F286,"")</f>
        <v>HAMDEN UNITED</v>
      </c>
      <c r="M286" s="5" t="str">
        <f>IF('MASTER  10 Teams'!I286&lt;&gt;"",'MASTER  10 Teams'!I286,"")</f>
        <v>Coginchaug HS, Durham</v>
      </c>
      <c r="N286" s="85"/>
    </row>
    <row r="287" spans="1:14" ht="12.75" customHeight="1" thickTop="1" thickBot="1" x14ac:dyDescent="0.4">
      <c r="A287" s="115"/>
      <c r="B287" s="22"/>
      <c r="C287" s="95">
        <f>IF('MASTER  10 Teams'!C287&lt;&gt;"",'MASTER  10 Teams'!C287,"")</f>
        <v>42897</v>
      </c>
      <c r="D287" s="36" t="str">
        <f>IF('MASTER  10 Teams'!D287&lt;&gt;"",'MASTER  10 Teams'!D287,"")</f>
        <v>O40-3</v>
      </c>
      <c r="E287" s="23" t="str">
        <f>VLOOKUP(K287,'Ref asgn teams'!$A$2:$B$99,2)</f>
        <v>Eli's FC</v>
      </c>
      <c r="F287" s="23" t="str">
        <f>VLOOKUP(L287,'Ref asgn teams'!$A$2:$B$99,2)</f>
        <v>Wallingford Morelia</v>
      </c>
      <c r="G287" s="71"/>
      <c r="H287" s="94">
        <f>IF('MASTER  10 Teams'!H287&lt;&gt;"",'MASTER  10 Teams'!H287,"")</f>
        <v>0.41666666666666702</v>
      </c>
      <c r="I287" s="24" t="str">
        <f>VLOOKUP(M287,Venues!$A$2:$E$139,5,FALSE)</f>
        <v>Platt Tech High School, Milford</v>
      </c>
      <c r="J287" s="73" t="str">
        <f>IF('MASTER  10 Teams'!J287&lt;&gt;"",'MASTER  10 Teams'!J287,"")</f>
        <v/>
      </c>
      <c r="K287" s="23" t="str">
        <f>IF('MASTER  10 Teams'!E287&lt;&gt;"",'MASTER  10 Teams'!E287,"")</f>
        <v>ELI'S FC</v>
      </c>
      <c r="L287" s="23" t="str">
        <f>IF('MASTER  10 Teams'!F287&lt;&gt;"",'MASTER  10 Teams'!F287,"")</f>
        <v>WALLINGFORD MORELIA</v>
      </c>
      <c r="M287" s="5" t="str">
        <f>IF('MASTER  10 Teams'!I287&lt;&gt;"",'MASTER  10 Teams'!I287,"")</f>
        <v>Platt Tech HS, Milford</v>
      </c>
      <c r="N287" s="85"/>
    </row>
    <row r="288" spans="1:14" ht="12.75" customHeight="1" thickTop="1" thickBot="1" x14ac:dyDescent="0.4">
      <c r="A288" s="115"/>
      <c r="B288" s="22"/>
      <c r="C288" s="95">
        <f>IF('MASTER  10 Teams'!C288&lt;&gt;"",'MASTER  10 Teams'!C288,"")</f>
        <v>42897</v>
      </c>
      <c r="D288" s="36" t="str">
        <f>IF('MASTER  10 Teams'!D288&lt;&gt;"",'MASTER  10 Teams'!D288,"")</f>
        <v>O40-3</v>
      </c>
      <c r="E288" s="23" t="str">
        <f>VLOOKUP(K288,'Ref asgn teams'!$A$2:$B$99,2)</f>
        <v>North Haven FC 40</v>
      </c>
      <c r="F288" s="23" t="str">
        <f>VLOOKUP(L288,'Ref asgn teams'!$A$2:$B$99,2)</f>
        <v>HENRY  REID FC 40</v>
      </c>
      <c r="G288" s="71"/>
      <c r="H288" s="94">
        <f>IF('MASTER  10 Teams'!H288&lt;&gt;"",'MASTER  10 Teams'!H288,"")</f>
        <v>0.41666666666666702</v>
      </c>
      <c r="I288" s="24" t="str">
        <f>VLOOKUP(M288,Venues!$A$2:$E$139,5,FALSE)</f>
        <v>Ridge Rd School , North Haven</v>
      </c>
      <c r="J288" s="73" t="str">
        <f>IF('MASTER  10 Teams'!J288&lt;&gt;"",'MASTER  10 Teams'!J288,"")</f>
        <v/>
      </c>
      <c r="K288" s="23" t="str">
        <f>IF('MASTER  10 Teams'!E288&lt;&gt;"",'MASTER  10 Teams'!E288,"")</f>
        <v>NORTH HAVEN SC</v>
      </c>
      <c r="L288" s="23" t="str">
        <f>IF('MASTER  10 Teams'!F288&lt;&gt;"",'MASTER  10 Teams'!F288,"")</f>
        <v>HENRY  REID FC 40</v>
      </c>
      <c r="M288" s="5" t="str">
        <f>IF('MASTER  10 Teams'!I288&lt;&gt;"",'MASTER  10 Teams'!I288,"")</f>
        <v>Ridge Road, North Haven</v>
      </c>
      <c r="N288" s="85"/>
    </row>
    <row r="289" spans="1:14" ht="12.75" customHeight="1" thickTop="1" thickBot="1" x14ac:dyDescent="0.4">
      <c r="A289" s="115"/>
      <c r="B289" s="22"/>
      <c r="C289" s="95">
        <f>IF('MASTER  10 Teams'!C289&lt;&gt;"",'MASTER  10 Teams'!C289,"")</f>
        <v>42897</v>
      </c>
      <c r="D289" s="36" t="str">
        <f>IF('MASTER  10 Teams'!D289&lt;&gt;"",'MASTER  10 Teams'!D289,"")</f>
        <v>O40-3</v>
      </c>
      <c r="E289" s="23" t="str">
        <f>VLOOKUP(K289,'Ref asgn teams'!$A$2:$B$99,2)</f>
        <v>PAN ZONES</v>
      </c>
      <c r="F289" s="23" t="str">
        <f>VLOOKUP(L289,'Ref asgn teams'!$A$2:$B$99,2)</f>
        <v>Stamford City</v>
      </c>
      <c r="G289" s="71"/>
      <c r="H289" s="94">
        <f>IF('MASTER  10 Teams'!H289&lt;&gt;"",'MASTER  10 Teams'!H289,"")</f>
        <v>0.41666666666666702</v>
      </c>
      <c r="I289" s="24" t="str">
        <f>VLOOKUP(M289,Venues!$A$2:$E$139,5,FALSE)</f>
        <v>Stanley Quarter Park, New Britain</v>
      </c>
      <c r="J289" s="73" t="str">
        <f>IF('MASTER  10 Teams'!J289&lt;&gt;"",'MASTER  10 Teams'!J289,"")</f>
        <v/>
      </c>
      <c r="K289" s="23" t="str">
        <f>IF('MASTER  10 Teams'!E289&lt;&gt;"",'MASTER  10 Teams'!E289,"")</f>
        <v>PAN ZONES</v>
      </c>
      <c r="L289" s="23" t="str">
        <f>IF('MASTER  10 Teams'!F289&lt;&gt;"",'MASTER  10 Teams'!F289,"")</f>
        <v>STAMFORD CITY</v>
      </c>
      <c r="M289" s="5" t="str">
        <f>IF('MASTER  10 Teams'!I289&lt;&gt;"",'MASTER  10 Teams'!I289,"")</f>
        <v>Stanley Quarter Park, New Britain</v>
      </c>
      <c r="N289" s="85"/>
    </row>
    <row r="290" spans="1:14" ht="12.75" customHeight="1" thickTop="1" thickBot="1" x14ac:dyDescent="0.4">
      <c r="A290" s="115"/>
      <c r="B290" s="22"/>
      <c r="C290" s="95">
        <f>IF('MASTER  10 Teams'!C290&lt;&gt;"",'MASTER  10 Teams'!C290,"")</f>
        <v>42897</v>
      </c>
      <c r="D290" s="36" t="str">
        <f>IF('MASTER  10 Teams'!D290&lt;&gt;"",'MASTER  10 Teams'!D290,"")</f>
        <v>O40-3</v>
      </c>
      <c r="E290" s="23" t="str">
        <f>VLOOKUP(K290,'Ref asgn teams'!$A$2:$B$99,2)</f>
        <v>Wilton Wolves</v>
      </c>
      <c r="F290" s="23" t="str">
        <f>VLOOKUP(L290,'Ref asgn teams'!$A$2:$B$99,2)</f>
        <v>Cheshire United</v>
      </c>
      <c r="G290" s="71"/>
      <c r="H290" s="94">
        <f>IF('MASTER  10 Teams'!H290&lt;&gt;"",'MASTER  10 Teams'!H290,"")</f>
        <v>0.41666666666666702</v>
      </c>
      <c r="I290" s="24" t="str">
        <f>VLOOKUP(M290,Venues!$A$2:$E$139,5,FALSE)</f>
        <v>Middlebrook School, Wilton</v>
      </c>
      <c r="J290" s="73" t="str">
        <f>IF('MASTER  10 Teams'!J290&lt;&gt;"",'MASTER  10 Teams'!J290,"")</f>
        <v/>
      </c>
      <c r="K290" s="23" t="str">
        <f>IF('MASTER  10 Teams'!E290&lt;&gt;"",'MASTER  10 Teams'!E290,"")</f>
        <v>WILTON WOLVES</v>
      </c>
      <c r="L290" s="23" t="str">
        <f>IF('MASTER  10 Teams'!F290&lt;&gt;"",'MASTER  10 Teams'!F290,"")</f>
        <v xml:space="preserve">CHESHIRE UNITED </v>
      </c>
      <c r="M290" s="5" t="str">
        <f>IF('MASTER  10 Teams'!I290&lt;&gt;"",'MASTER  10 Teams'!I290,"")</f>
        <v>Middlebrook School, Wilton</v>
      </c>
      <c r="N290" s="85"/>
    </row>
    <row r="291" spans="1:14" ht="12.75" customHeight="1" thickTop="1" thickBot="1" x14ac:dyDescent="0.4">
      <c r="A291" s="115"/>
      <c r="B291" s="22"/>
      <c r="C291" s="95" t="str">
        <f>IF('MASTER  10 Teams'!C291&lt;&gt;"",'MASTER  10 Teams'!C291,"")</f>
        <v/>
      </c>
      <c r="D291" s="25" t="str">
        <f>IF('MASTER  10 Teams'!D291&lt;&gt;"",'MASTER  10 Teams'!D291,"")</f>
        <v xml:space="preserve"> </v>
      </c>
      <c r="E291" s="23" t="e">
        <f>VLOOKUP(K291,'Ref asgn teams'!$A$2:$B$99,2)</f>
        <v>#N/A</v>
      </c>
      <c r="F291" s="23" t="e">
        <f>VLOOKUP(L291,'Ref asgn teams'!$A$2:$B$99,2)</f>
        <v>#N/A</v>
      </c>
      <c r="G291" s="71"/>
      <c r="H291" s="94" t="str">
        <f>IF('MASTER  10 Teams'!H291&lt;&gt;"",'MASTER  10 Teams'!H291,"")</f>
        <v/>
      </c>
      <c r="I291" s="24" t="e">
        <f>VLOOKUP(M291,Venues!$A$2:$E$139,5,FALSE)</f>
        <v>#N/A</v>
      </c>
      <c r="J291" s="73" t="str">
        <f>IF('MASTER  10 Teams'!J291&lt;&gt;"",'MASTER  10 Teams'!J291,"")</f>
        <v/>
      </c>
      <c r="K291" s="23" t="str">
        <f>IF('MASTER  10 Teams'!E291&lt;&gt;"",'MASTER  10 Teams'!E291,"")</f>
        <v/>
      </c>
      <c r="L291" s="23" t="str">
        <f>IF('MASTER  10 Teams'!F291&lt;&gt;"",'MASTER  10 Teams'!F291,"")</f>
        <v/>
      </c>
      <c r="M291" s="5" t="str">
        <f>IF('MASTER  10 Teams'!I291&lt;&gt;"",'MASTER  10 Teams'!I291,"")</f>
        <v/>
      </c>
      <c r="N291" s="2"/>
    </row>
    <row r="292" spans="1:14" ht="12.75" customHeight="1" thickTop="1" thickBot="1" x14ac:dyDescent="0.4">
      <c r="A292" s="115"/>
      <c r="B292" s="22"/>
      <c r="C292" s="95">
        <f>IF('MASTER  10 Teams'!C292&lt;&gt;"",'MASTER  10 Teams'!C292,"")</f>
        <v>42897</v>
      </c>
      <c r="D292" s="27" t="str">
        <f>IF('MASTER  10 Teams'!D292&lt;&gt;"",'MASTER  10 Teams'!D292,"")</f>
        <v>O50-1</v>
      </c>
      <c r="E292" s="23" t="str">
        <f>VLOOKUP(K292,'Ref asgn teams'!$A$2:$B$99,2)</f>
        <v>Glastonbury Celtic</v>
      </c>
      <c r="F292" s="23" t="str">
        <f>VLOOKUP(L292,'Ref asgn teams'!$A$2:$B$99,2)</f>
        <v>Club Napoli 50</v>
      </c>
      <c r="G292" s="71"/>
      <c r="H292" s="94">
        <f>IF('MASTER  10 Teams'!H292&lt;&gt;"",'MASTER  10 Teams'!H292,"")</f>
        <v>0.45833333333333331</v>
      </c>
      <c r="I292" s="24" t="e">
        <f>VLOOKUP(M292,Venues!$A$2:$E$139,5,FALSE)</f>
        <v>#N/A</v>
      </c>
      <c r="J292" s="73" t="str">
        <f>IF('MASTER  10 Teams'!J292&lt;&gt;"",'MASTER  10 Teams'!J292,"")</f>
        <v/>
      </c>
      <c r="K292" s="23" t="str">
        <f>IF('MASTER  10 Teams'!E292&lt;&gt;"",'MASTER  10 Teams'!E292,"")</f>
        <v xml:space="preserve">GLASTONBURY CELTIC </v>
      </c>
      <c r="L292" s="23" t="str">
        <f>IF('MASTER  10 Teams'!F292&lt;&gt;"",'MASTER  10 Teams'!F292,"")</f>
        <v>CLUB NAPOLI 50</v>
      </c>
      <c r="M292" s="5" t="str">
        <f>IF('MASTER  10 Teams'!I292&lt;&gt;"",'MASTER  10 Teams'!I292,"")</f>
        <v>Irish American Club, Glastonbury</v>
      </c>
      <c r="N292" s="5"/>
    </row>
    <row r="293" spans="1:14" ht="12.75" customHeight="1" thickTop="1" thickBot="1" x14ac:dyDescent="0.4">
      <c r="A293" s="115"/>
      <c r="B293" s="22"/>
      <c r="C293" s="95">
        <f>IF('MASTER  10 Teams'!C293&lt;&gt;"",'MASTER  10 Teams'!C293,"")</f>
        <v>42897</v>
      </c>
      <c r="D293" s="27" t="str">
        <f>IF('MASTER  10 Teams'!D293&lt;&gt;"",'MASTER  10 Teams'!D293,"")</f>
        <v>O50-1</v>
      </c>
      <c r="E293" s="23" t="str">
        <f>VLOOKUP(K293,'Ref asgn teams'!$A$2:$B$99,2)</f>
        <v>Cheshire Azzurri 50</v>
      </c>
      <c r="F293" s="23" t="str">
        <f>VLOOKUP(L293,'Ref asgn teams'!$A$2:$B$99,2)</f>
        <v>Greenwich Gunners 50</v>
      </c>
      <c r="G293" s="71"/>
      <c r="H293" s="94">
        <f>IF('MASTER  10 Teams'!H293&lt;&gt;"",'MASTER  10 Teams'!H293,"")</f>
        <v>0.41666666666666669</v>
      </c>
      <c r="I293" s="24" t="str">
        <f>VLOOKUP(M293,Venues!$A$2:$E$139,5,FALSE)</f>
        <v>Quinnipiac Park, Cheshire</v>
      </c>
      <c r="J293" s="73" t="str">
        <f>IF('MASTER  10 Teams'!J293&lt;&gt;"",'MASTER  10 Teams'!J293,"")</f>
        <v/>
      </c>
      <c r="K293" s="23" t="str">
        <f>IF('MASTER  10 Teams'!E293&lt;&gt;"",'MASTER  10 Teams'!E293,"")</f>
        <v>CHESHIRE AZZURRI 50</v>
      </c>
      <c r="L293" s="23" t="str">
        <f>IF('MASTER  10 Teams'!F293&lt;&gt;"",'MASTER  10 Teams'!F293,"")</f>
        <v>GREENWICH GUNNERS 50</v>
      </c>
      <c r="M293" s="5" t="str">
        <f>IF('MASTER  10 Teams'!I293&lt;&gt;"",'MASTER  10 Teams'!I293,"")</f>
        <v>Quinnipiac Park, Cheshire</v>
      </c>
      <c r="N293" s="97"/>
    </row>
    <row r="294" spans="1:14" ht="12.75" customHeight="1" thickTop="1" thickBot="1" x14ac:dyDescent="0.4">
      <c r="A294" s="115"/>
      <c r="B294" s="22"/>
      <c r="C294" s="95">
        <f>IF('MASTER  10 Teams'!C294&lt;&gt;"",'MASTER  10 Teams'!C294,"")</f>
        <v>42897</v>
      </c>
      <c r="D294" s="27" t="str">
        <f>IF('MASTER  10 Teams'!D294&lt;&gt;"",'MASTER  10 Teams'!D294,"")</f>
        <v>O50-1</v>
      </c>
      <c r="E294" s="23" t="str">
        <f>VLOOKUP(K294,'Ref asgn teams'!$A$2:$B$99,2)</f>
        <v>Guilford Black Eagles</v>
      </c>
      <c r="F294" s="23" t="str">
        <f>VLOOKUP(L294,'Ref asgn teams'!$A$2:$B$99,2)</f>
        <v>Hartford Cavaliers Masters</v>
      </c>
      <c r="G294" s="71"/>
      <c r="H294" s="94">
        <f>IF('MASTER  10 Teams'!H294&lt;&gt;"",'MASTER  10 Teams'!H294,"")</f>
        <v>0.41666666666666702</v>
      </c>
      <c r="I294" s="24" t="str">
        <f>VLOOKUP(M294,Venues!$A$2:$E$139,5,FALSE)</f>
        <v>Guilford High School, Guilford</v>
      </c>
      <c r="J294" s="73" t="str">
        <f>IF('MASTER  10 Teams'!J294&lt;&gt;"",'MASTER  10 Teams'!J294,"")</f>
        <v/>
      </c>
      <c r="K294" s="23" t="str">
        <f>IF('MASTER  10 Teams'!E294&lt;&gt;"",'MASTER  10 Teams'!E294,"")</f>
        <v>GUILFORD BLACK EAGLES</v>
      </c>
      <c r="L294" s="23" t="str">
        <f>IF('MASTER  10 Teams'!F294&lt;&gt;"",'MASTER  10 Teams'!F294,"")</f>
        <v>HARTFORD CAVALIERS</v>
      </c>
      <c r="M294" s="5" t="str">
        <f>IF('MASTER  10 Teams'!I294&lt;&gt;"",'MASTER  10 Teams'!I294,"")</f>
        <v>Guilford HS, Guilford</v>
      </c>
      <c r="N294" s="5"/>
    </row>
    <row r="295" spans="1:14" ht="12.75" customHeight="1" thickTop="1" thickBot="1" x14ac:dyDescent="0.4">
      <c r="A295" s="115"/>
      <c r="B295" s="22"/>
      <c r="C295" s="95">
        <f>IF('MASTER  10 Teams'!C295&lt;&gt;"",'MASTER  10 Teams'!C295,"")</f>
        <v>42897</v>
      </c>
      <c r="D295" s="27" t="str">
        <f>IF('MASTER  10 Teams'!D295&lt;&gt;"",'MASTER  10 Teams'!D295,"")</f>
        <v>O50-1</v>
      </c>
      <c r="E295" s="23" t="str">
        <f>VLOOKUP(K295,'Ref asgn teams'!$A$2:$B$99,2)</f>
        <v>Vasco Da Gama 50 CC</v>
      </c>
      <c r="F295" s="23" t="str">
        <f>VLOOKUP(L295,'Ref asgn teams'!$A$2:$B$99,2)</f>
        <v>Darien Blue Waves</v>
      </c>
      <c r="G295" s="71"/>
      <c r="H295" s="94">
        <f>IF('MASTER  10 Teams'!H295&lt;&gt;"",'MASTER  10 Teams'!H295,"")</f>
        <v>0.41666666666666702</v>
      </c>
      <c r="I295" s="24" t="str">
        <f>VLOOKUP(M295,Venues!$A$2:$E$139,5,FALSE)</f>
        <v>Veterans Memorial Park (BPT), Bridgeport</v>
      </c>
      <c r="J295" s="73" t="str">
        <f>IF('MASTER  10 Teams'!J295&lt;&gt;"",'MASTER  10 Teams'!J295,"")</f>
        <v/>
      </c>
      <c r="K295" s="23" t="str">
        <f>IF('MASTER  10 Teams'!E295&lt;&gt;"",'MASTER  10 Teams'!E295,"")</f>
        <v>VASCO DA GAMA 50</v>
      </c>
      <c r="L295" s="23" t="str">
        <f>IF('MASTER  10 Teams'!F295&lt;&gt;"",'MASTER  10 Teams'!F295,"")</f>
        <v>DARIEN BLUE WAVE</v>
      </c>
      <c r="M295" s="5" t="str">
        <f>IF('MASTER  10 Teams'!I295&lt;&gt;"",'MASTER  10 Teams'!I295,"")</f>
        <v>Veterans Memorial Park, Bridgeport</v>
      </c>
      <c r="N295" s="5"/>
    </row>
    <row r="296" spans="1:14" ht="12.75" customHeight="1" thickTop="1" x14ac:dyDescent="0.35">
      <c r="A296" s="115"/>
      <c r="B296" s="22"/>
      <c r="C296" s="95">
        <f>IF('MASTER  10 Teams'!C296&lt;&gt;"",'MASTER  10 Teams'!C296,"")</f>
        <v>42897</v>
      </c>
      <c r="D296" s="63" t="str">
        <f>IF('MASTER  10 Teams'!D296&lt;&gt;"",'MASTER  10 Teams'!D296,"")</f>
        <v>O50-1</v>
      </c>
      <c r="E296" s="23" t="str">
        <f>VLOOKUP(K296,'Ref asgn teams'!$A$2:$B$99,2)</f>
        <v>Polonia Falcon Stars FC</v>
      </c>
      <c r="F296" s="23" t="str">
        <f>VLOOKUP(L296,'Ref asgn teams'!$A$2:$B$99,2)</f>
        <v>New Britain Falcons FC</v>
      </c>
      <c r="G296" s="71"/>
      <c r="H296" s="94">
        <f>IF('MASTER  10 Teams'!H296&lt;&gt;"",'MASTER  10 Teams'!H296,"")</f>
        <v>0.41666666666666702</v>
      </c>
      <c r="I296" s="24" t="str">
        <f>VLOOKUP(M296,Venues!$A$2:$E$139,5,FALSE)</f>
        <v>Falcon Field (New Britain), New Britain</v>
      </c>
      <c r="J296" s="73" t="str">
        <f>IF('MASTER  10 Teams'!J296&lt;&gt;"",'MASTER  10 Teams'!J296,"")</f>
        <v/>
      </c>
      <c r="K296" s="23" t="str">
        <f>IF('MASTER  10 Teams'!E296&lt;&gt;"",'MASTER  10 Teams'!E296,"")</f>
        <v>POLONIA FALCON STARS FC</v>
      </c>
      <c r="L296" s="23" t="str">
        <f>IF('MASTER  10 Teams'!F296&lt;&gt;"",'MASTER  10 Teams'!F296,"")</f>
        <v>NEW BRITAIN FALCONS FC</v>
      </c>
      <c r="M296" s="5" t="str">
        <f>IF('MASTER  10 Teams'!I296&lt;&gt;"",'MASTER  10 Teams'!I296,"")</f>
        <v>Falcon Field, New Britain</v>
      </c>
      <c r="N296" s="5"/>
    </row>
    <row r="297" spans="1:14" ht="12.75" customHeight="1" thickBot="1" x14ac:dyDescent="0.4">
      <c r="A297" s="115"/>
      <c r="B297" s="22"/>
      <c r="C297" s="95" t="str">
        <f>IF('MASTER  10 Teams'!C297&lt;&gt;"",'MASTER  10 Teams'!C297,"")</f>
        <v/>
      </c>
      <c r="D297" s="25" t="str">
        <f>IF('MASTER  10 Teams'!D297&lt;&gt;"",'MASTER  10 Teams'!D297,"")</f>
        <v xml:space="preserve"> </v>
      </c>
      <c r="E297" s="23" t="e">
        <f>VLOOKUP(K297,'Ref asgn teams'!$A$2:$B$99,2)</f>
        <v>#N/A</v>
      </c>
      <c r="F297" s="23" t="e">
        <f>VLOOKUP(L297,'Ref asgn teams'!$A$2:$B$99,2)</f>
        <v>#N/A</v>
      </c>
      <c r="G297" s="71"/>
      <c r="H297" s="94" t="str">
        <f>IF('MASTER  10 Teams'!H297&lt;&gt;"",'MASTER  10 Teams'!H297,"")</f>
        <v/>
      </c>
      <c r="I297" s="24" t="e">
        <f>VLOOKUP(M297,Venues!$A$2:$E$139,5,FALSE)</f>
        <v>#N/A</v>
      </c>
      <c r="J297" s="73" t="str">
        <f>IF('MASTER  10 Teams'!J297&lt;&gt;"",'MASTER  10 Teams'!J297,"")</f>
        <v/>
      </c>
      <c r="K297" s="23" t="str">
        <f>IF('MASTER  10 Teams'!E297&lt;&gt;"",'MASTER  10 Teams'!E297,"")</f>
        <v/>
      </c>
      <c r="L297" s="23" t="str">
        <f>IF('MASTER  10 Teams'!F297&lt;&gt;"",'MASTER  10 Teams'!F297,"")</f>
        <v/>
      </c>
      <c r="M297" s="5" t="str">
        <f>IF('MASTER  10 Teams'!I297&lt;&gt;"",'MASTER  10 Teams'!I297,"")</f>
        <v/>
      </c>
      <c r="N297" s="2"/>
    </row>
    <row r="298" spans="1:14" ht="12.75" customHeight="1" thickTop="1" thickBot="1" x14ac:dyDescent="0.4">
      <c r="A298" s="115"/>
      <c r="B298" s="22"/>
      <c r="C298" s="95">
        <f>IF('MASTER  10 Teams'!C298&lt;&gt;"",'MASTER  10 Teams'!C298,"")</f>
        <v>42897</v>
      </c>
      <c r="D298" s="37" t="str">
        <f>IF('MASTER  10 Teams'!D298&lt;&gt;"",'MASTER  10 Teams'!D298,"")</f>
        <v>O50-2</v>
      </c>
      <c r="E298" s="23" t="str">
        <f>VLOOKUP(K298,'Ref asgn teams'!$A$2:$B$99,2)</f>
        <v>Moodus SC</v>
      </c>
      <c r="F298" s="23" t="str">
        <f>VLOOKUP(L298,'Ref asgn teams'!$A$2:$B$99,2)</f>
        <v>Greenwich Arsenal 50</v>
      </c>
      <c r="G298" s="71"/>
      <c r="H298" s="94">
        <f>IF('MASTER  10 Teams'!H298&lt;&gt;"",'MASTER  10 Teams'!H298,"")</f>
        <v>0.41666666666666702</v>
      </c>
      <c r="I298" s="24" t="str">
        <f>VLOOKUP(M298,Venues!$A$2:$E$139,5,FALSE)</f>
        <v>Nathan Hale-Ray High School, Moodus</v>
      </c>
      <c r="J298" s="73" t="str">
        <f>IF('MASTER  10 Teams'!J298&lt;&gt;"",'MASTER  10 Teams'!J298,"")</f>
        <v/>
      </c>
      <c r="K298" s="23" t="str">
        <f>IF('MASTER  10 Teams'!E298&lt;&gt;"",'MASTER  10 Teams'!E298,"")</f>
        <v>MOODUS SC</v>
      </c>
      <c r="L298" s="23" t="str">
        <f>IF('MASTER  10 Teams'!F298&lt;&gt;"",'MASTER  10 Teams'!F298,"")</f>
        <v>GREENWICH ARSENAL 50</v>
      </c>
      <c r="M298" s="5" t="str">
        <f>IF('MASTER  10 Teams'!I298&lt;&gt;"",'MASTER  10 Teams'!I298,"")</f>
        <v>Nathan Hale-Ray HS, Moodus</v>
      </c>
      <c r="N298" s="5"/>
    </row>
    <row r="299" spans="1:14" ht="12.75" customHeight="1" thickTop="1" thickBot="1" x14ac:dyDescent="0.4">
      <c r="A299" s="115"/>
      <c r="B299" s="22"/>
      <c r="C299" s="95">
        <f>IF('MASTER  10 Teams'!C299&lt;&gt;"",'MASTER  10 Teams'!C299,"")</f>
        <v>42897</v>
      </c>
      <c r="D299" s="37" t="str">
        <f>IF('MASTER  10 Teams'!D299&lt;&gt;"",'MASTER  10 Teams'!D299,"")</f>
        <v>O50-2</v>
      </c>
      <c r="E299" s="23" t="str">
        <f>VLOOKUP(K299,'Ref asgn teams'!$A$2:$B$99,2)</f>
        <v>Farmington White Owls</v>
      </c>
      <c r="F299" s="23" t="str">
        <f>VLOOKUP(L299,'Ref asgn teams'!$A$2:$B$99,2)</f>
        <v>Waterbury Pontes</v>
      </c>
      <c r="G299" s="71"/>
      <c r="H299" s="94">
        <f>IF('MASTER  10 Teams'!H299&lt;&gt;"",'MASTER  10 Teams'!H299,"")</f>
        <v>0.41666666666666702</v>
      </c>
      <c r="I299" s="24" t="str">
        <f>VLOOKUP(M299,Venues!$A$2:$E$139,5,FALSE)</f>
        <v>Winding Trails, Farmington</v>
      </c>
      <c r="J299" s="73" t="str">
        <f>IF('MASTER  10 Teams'!J299&lt;&gt;"",'MASTER  10 Teams'!J299,"")</f>
        <v/>
      </c>
      <c r="K299" s="23" t="str">
        <f>IF('MASTER  10 Teams'!E299&lt;&gt;"",'MASTER  10 Teams'!E299,"")</f>
        <v>FARMINGTON WHITE OWLS</v>
      </c>
      <c r="L299" s="23" t="str">
        <f>IF('MASTER  10 Teams'!F299&lt;&gt;"",'MASTER  10 Teams'!F299,"")</f>
        <v>WATERBURY PONTES</v>
      </c>
      <c r="M299" s="5" t="str">
        <f>IF('MASTER  10 Teams'!I299&lt;&gt;"",'MASTER  10 Teams'!I299,"")</f>
        <v>Winding Trails, Farmington</v>
      </c>
      <c r="N299" s="5"/>
    </row>
    <row r="300" spans="1:14" ht="12.75" customHeight="1" thickTop="1" thickBot="1" x14ac:dyDescent="0.4">
      <c r="A300" s="115"/>
      <c r="B300" s="22"/>
      <c r="C300" s="95">
        <f>IF('MASTER  10 Teams'!C300&lt;&gt;"",'MASTER  10 Teams'!C300,"")</f>
        <v>42897</v>
      </c>
      <c r="D300" s="37" t="str">
        <f>IF('MASTER  10 Teams'!D300&lt;&gt;"",'MASTER  10 Teams'!D300,"")</f>
        <v>O50-2</v>
      </c>
      <c r="E300" s="23" t="str">
        <f>VLOOKUP(K300,'Ref asgn teams'!$A$2:$B$99,2)</f>
        <v>GREENWICH PUMAS LEGENDS</v>
      </c>
      <c r="F300" s="23" t="str">
        <f>VLOOKUP(L300,'Ref asgn teams'!$A$2:$B$99,2)</f>
        <v>Naugatuck River Rats</v>
      </c>
      <c r="G300" s="71"/>
      <c r="H300" s="94">
        <f>IF('MASTER  10 Teams'!H300&lt;&gt;"",'MASTER  10 Teams'!H300,"")</f>
        <v>0.41666666666666702</v>
      </c>
      <c r="I300" s="24" t="str">
        <f>VLOOKUP(M300,Venues!$A$2:$E$139,5,FALSE)</f>
        <v>Greenwich High School, Greenwich</v>
      </c>
      <c r="J300" s="73" t="str">
        <f>IF('MASTER  10 Teams'!J300&lt;&gt;"",'MASTER  10 Teams'!J300,"")</f>
        <v/>
      </c>
      <c r="K300" s="23" t="str">
        <f>IF('MASTER  10 Teams'!E300&lt;&gt;"",'MASTER  10 Teams'!E300,"")</f>
        <v>GREENWICH PUMAS LEGENDS</v>
      </c>
      <c r="L300" s="23" t="str">
        <f>IF('MASTER  10 Teams'!F300&lt;&gt;"",'MASTER  10 Teams'!F300,"")</f>
        <v>NAUGATUCK RIVER RATS</v>
      </c>
      <c r="M300" s="5" t="str">
        <f>IF('MASTER  10 Teams'!I300&lt;&gt;"",'MASTER  10 Teams'!I300,"")</f>
        <v>tbd</v>
      </c>
      <c r="N300" s="5"/>
    </row>
    <row r="301" spans="1:14" ht="12.75" customHeight="1" thickTop="1" thickBot="1" x14ac:dyDescent="0.4">
      <c r="A301" s="115"/>
      <c r="B301" s="22"/>
      <c r="C301" s="95">
        <f>IF('MASTER  10 Teams'!C301&lt;&gt;"",'MASTER  10 Teams'!C301,"")</f>
        <v>42897</v>
      </c>
      <c r="D301" s="37" t="str">
        <f>IF('MASTER  10 Teams'!D301&lt;&gt;"",'MASTER  10 Teams'!D301,"")</f>
        <v>O50-2</v>
      </c>
      <c r="E301" s="23" t="str">
        <f>VLOOKUP(K301,'Ref asgn teams'!$A$2:$B$99,2)</f>
        <v>North Branford Legends</v>
      </c>
      <c r="F301" s="23" t="str">
        <f>VLOOKUP(L301,'Ref asgn teams'!$A$2:$B$99,2)</f>
        <v>Southbury Boomers</v>
      </c>
      <c r="G301" s="71"/>
      <c r="H301" s="94">
        <f>IF('MASTER  10 Teams'!H301&lt;&gt;"",'MASTER  10 Teams'!H301,"")</f>
        <v>0.41666666666666702</v>
      </c>
      <c r="I301" s="24" t="str">
        <f>VLOOKUP(M301,Venues!$A$2:$E$139,5,FALSE)</f>
        <v>Northford Park, Northford</v>
      </c>
      <c r="J301" s="73" t="str">
        <f>IF('MASTER  10 Teams'!J301&lt;&gt;"",'MASTER  10 Teams'!J301,"")</f>
        <v/>
      </c>
      <c r="K301" s="23" t="str">
        <f>IF('MASTER  10 Teams'!E301&lt;&gt;"",'MASTER  10 Teams'!E301,"")</f>
        <v>NORTH BRANFORD LEGENDS</v>
      </c>
      <c r="L301" s="23" t="str">
        <f>IF('MASTER  10 Teams'!F301&lt;&gt;"",'MASTER  10 Teams'!F301,"")</f>
        <v>SOUTHBURY BOOMERS</v>
      </c>
      <c r="M301" s="5" t="str">
        <f>IF('MASTER  10 Teams'!I301&lt;&gt;"",'MASTER  10 Teams'!I301,"")</f>
        <v>Northford Park, North Branford</v>
      </c>
      <c r="N301" s="5"/>
    </row>
    <row r="302" spans="1:14" ht="12.75" customHeight="1" thickTop="1" thickBot="1" x14ac:dyDescent="0.4">
      <c r="A302" s="115"/>
      <c r="B302" s="22"/>
      <c r="C302" s="95">
        <f>IF('MASTER  10 Teams'!C302&lt;&gt;"",'MASTER  10 Teams'!C302,"")</f>
        <v>42897</v>
      </c>
      <c r="D302" s="37" t="str">
        <f>IF('MASTER  10 Teams'!D302&lt;&gt;"",'MASTER  10 Teams'!D302,"")</f>
        <v>O50-2</v>
      </c>
      <c r="E302" s="23" t="str">
        <f>VLOOKUP(K302,'Ref asgn teams'!$A$2:$B$99,2)</f>
        <v>West Haven Grays</v>
      </c>
      <c r="F302" s="23" t="str">
        <f>VLOOKUP(L302,'Ref asgn teams'!$A$2:$B$99,2)</f>
        <v>East Haven SC</v>
      </c>
      <c r="G302" s="71"/>
      <c r="H302" s="94">
        <f>IF('MASTER  10 Teams'!H302&lt;&gt;"",'MASTER  10 Teams'!H302,"")</f>
        <v>0.41666666666666702</v>
      </c>
      <c r="I302" s="24" t="str">
        <f>VLOOKUP(M302,Venues!$A$2:$E$139,5,FALSE)</f>
        <v>Pagels Field, West Haven</v>
      </c>
      <c r="J302" s="73" t="str">
        <f>IF('MASTER  10 Teams'!J302&lt;&gt;"",'MASTER  10 Teams'!J302,"")</f>
        <v/>
      </c>
      <c r="K302" s="23" t="str">
        <f>IF('MASTER  10 Teams'!E302&lt;&gt;"",'MASTER  10 Teams'!E302,"")</f>
        <v>WEST HAVEN GRAYS</v>
      </c>
      <c r="L302" s="23" t="str">
        <f>IF('MASTER  10 Teams'!F302&lt;&gt;"",'MASTER  10 Teams'!F302,"")</f>
        <v>EAST HAVEN SC</v>
      </c>
      <c r="M302" s="5" t="str">
        <f>IF('MASTER  10 Teams'!I302&lt;&gt;"",'MASTER  10 Teams'!I302,"")</f>
        <v>Pagels Field, West Haven</v>
      </c>
      <c r="N302" s="5"/>
    </row>
    <row r="303" spans="1:14" ht="12.75" customHeight="1" thickTop="1" thickBot="1" x14ac:dyDescent="0.4">
      <c r="A303" s="115"/>
      <c r="B303" s="22"/>
      <c r="C303" s="95" t="str">
        <f>IF('MASTER  10 Teams'!C303&lt;&gt;"",'MASTER  10 Teams'!C303,"")</f>
        <v/>
      </c>
      <c r="D303" s="25" t="str">
        <f>IF('MASTER  10 Teams'!D303&lt;&gt;"",'MASTER  10 Teams'!D303,"")</f>
        <v xml:space="preserve"> </v>
      </c>
      <c r="E303" s="23" t="e">
        <f>VLOOKUP(K303,'Ref asgn teams'!$A$2:$B$99,2)</f>
        <v>#N/A</v>
      </c>
      <c r="F303" s="23" t="e">
        <f>VLOOKUP(L303,'Ref asgn teams'!$A$2:$B$99,2)</f>
        <v>#N/A</v>
      </c>
      <c r="G303" s="71"/>
      <c r="H303" s="94" t="str">
        <f>IF('MASTER  10 Teams'!H303&lt;&gt;"",'MASTER  10 Teams'!H303,"")</f>
        <v/>
      </c>
      <c r="I303" s="24" t="e">
        <f>VLOOKUP(M303,Venues!$A$2:$E$139,5,FALSE)</f>
        <v>#N/A</v>
      </c>
      <c r="J303" s="73" t="str">
        <f>IF('MASTER  10 Teams'!J303&lt;&gt;"",'MASTER  10 Teams'!J303,"")</f>
        <v/>
      </c>
      <c r="K303" s="23" t="str">
        <f>IF('MASTER  10 Teams'!E303&lt;&gt;"",'MASTER  10 Teams'!E303,"")</f>
        <v/>
      </c>
      <c r="L303" s="23" t="str">
        <f>IF('MASTER  10 Teams'!F303&lt;&gt;"",'MASTER  10 Teams'!F303,"")</f>
        <v/>
      </c>
      <c r="M303" s="5" t="str">
        <f>IF('MASTER  10 Teams'!I303&lt;&gt;"",'MASTER  10 Teams'!I303,"")</f>
        <v/>
      </c>
      <c r="N303" s="2"/>
    </row>
    <row r="304" spans="1:14" ht="12.75" customHeight="1" thickTop="1" thickBot="1" x14ac:dyDescent="0.4">
      <c r="A304" s="115"/>
      <c r="B304" s="22"/>
      <c r="C304" s="95">
        <f>IF('MASTER  10 Teams'!C304&lt;&gt;"",'MASTER  10 Teams'!C304,"")</f>
        <v>42904</v>
      </c>
      <c r="D304" s="32" t="str">
        <f>IF('MASTER  10 Teams'!D304&lt;&gt;"",'MASTER  10 Teams'!D304,"")</f>
        <v>O30-1</v>
      </c>
      <c r="E304" s="23" t="str">
        <f>VLOOKUP(K304,'Ref asgn teams'!$A$2:$B$99,2)</f>
        <v>Danbury United 30</v>
      </c>
      <c r="F304" s="23" t="str">
        <f>VLOOKUP(L304,'Ref asgn teams'!$A$2:$B$99,2)</f>
        <v>Greenwich Arsenal 30</v>
      </c>
      <c r="G304" s="71"/>
      <c r="H304" s="94">
        <f>IF('MASTER  10 Teams'!H304&lt;&gt;"",'MASTER  10 Teams'!H304,"")</f>
        <v>0.375</v>
      </c>
      <c r="I304" s="24" t="str">
        <f>VLOOKUP(M304,Venues!$A$2:$E$139,5,FALSE)</f>
        <v>Danbury Portuguese Cultural Center, Danbury</v>
      </c>
      <c r="J304" s="73" t="str">
        <f>IF('MASTER  10 Teams'!J304&lt;&gt;"",'MASTER  10 Teams'!J304,"")</f>
        <v/>
      </c>
      <c r="K304" s="23" t="str">
        <f>IF('MASTER  10 Teams'!E304&lt;&gt;"",'MASTER  10 Teams'!E304,"")</f>
        <v>DANBURY UNITED 30</v>
      </c>
      <c r="L304" s="23" t="str">
        <f>IF('MASTER  10 Teams'!F304&lt;&gt;"",'MASTER  10 Teams'!F304,"")</f>
        <v>GREENWICH ARSENAL 30</v>
      </c>
      <c r="M304" s="5" t="str">
        <f>IF('MASTER  10 Teams'!I304&lt;&gt;"",'MASTER  10 Teams'!I304,"")</f>
        <v>Portuguese Cultural Center, Danbury</v>
      </c>
      <c r="N304" s="5"/>
    </row>
    <row r="305" spans="1:14" ht="12.75" customHeight="1" thickTop="1" thickBot="1" x14ac:dyDescent="0.4">
      <c r="A305" s="115"/>
      <c r="B305" s="22"/>
      <c r="C305" s="95">
        <f>IF('MASTER  10 Teams'!C305&lt;&gt;"",'MASTER  10 Teams'!C305,"")</f>
        <v>42904</v>
      </c>
      <c r="D305" s="32" t="str">
        <f>IF('MASTER  10 Teams'!D305&lt;&gt;"",'MASTER  10 Teams'!D305,"")</f>
        <v>O30-1</v>
      </c>
      <c r="E305" s="23" t="str">
        <f>VLOOKUP(K305,'Ref asgn teams'!$A$2:$B$99,2)</f>
        <v>Cinton FC</v>
      </c>
      <c r="F305" s="23" t="str">
        <f>VLOOKUP(L305,'Ref asgn teams'!$A$2:$B$99,2)</f>
        <v>Milford Tuesday</v>
      </c>
      <c r="G305" s="71"/>
      <c r="H305" s="94">
        <f>IF('MASTER  10 Teams'!H305&lt;&gt;"",'MASTER  10 Teams'!H305,"")</f>
        <v>0.41666666666666702</v>
      </c>
      <c r="I305" s="24" t="str">
        <f>VLOOKUP(M305,Venues!$A$2:$E$139,5,FALSE)</f>
        <v>Indian River Recreation Area, Clinton</v>
      </c>
      <c r="J305" s="73" t="str">
        <f>IF('MASTER  10 Teams'!J305&lt;&gt;"",'MASTER  10 Teams'!J305,"")</f>
        <v/>
      </c>
      <c r="K305" s="23" t="str">
        <f>IF('MASTER  10 Teams'!E305&lt;&gt;"",'MASTER  10 Teams'!E305,"")</f>
        <v>CLINTON FC</v>
      </c>
      <c r="L305" s="23" t="str">
        <f>IF('MASTER  10 Teams'!F305&lt;&gt;"",'MASTER  10 Teams'!F305,"")</f>
        <v>MILFORD TUESDAY</v>
      </c>
      <c r="M305" s="5" t="str">
        <f>IF('MASTER  10 Teams'!I305&lt;&gt;"",'MASTER  10 Teams'!I305,"")</f>
        <v>Indian River Sports Complex, Clinton</v>
      </c>
      <c r="N305" s="5"/>
    </row>
    <row r="306" spans="1:14" ht="12.75" customHeight="1" thickTop="1" thickBot="1" x14ac:dyDescent="0.4">
      <c r="A306" s="115"/>
      <c r="B306" s="22"/>
      <c r="C306" s="95">
        <f>IF('MASTER  10 Teams'!C306&lt;&gt;"",'MASTER  10 Teams'!C306,"")</f>
        <v>42904</v>
      </c>
      <c r="D306" s="32" t="str">
        <f>IF('MASTER  10 Teams'!D306&lt;&gt;"",'MASTER  10 Teams'!D306,"")</f>
        <v>O30-1</v>
      </c>
      <c r="E306" s="23" t="str">
        <f>VLOOKUP(K306,'Ref asgn teams'!$A$2:$B$99,2)</f>
        <v>Newington Portuguese 30</v>
      </c>
      <c r="F306" s="23" t="str">
        <f>VLOOKUP(L306,'Ref asgn teams'!$A$2:$B$99,2)</f>
        <v>Newtown Salty Dogs</v>
      </c>
      <c r="G306" s="71"/>
      <c r="H306" s="94">
        <f>IF('MASTER  10 Teams'!H306&lt;&gt;"",'MASTER  10 Teams'!H306,"")</f>
        <v>0.41666666666666702</v>
      </c>
      <c r="I306" s="24" t="str">
        <f>VLOOKUP(M306,Venues!$A$2:$E$139,5,FALSE)</f>
        <v>Martin Kellogg, Newington</v>
      </c>
      <c r="J306" s="73" t="str">
        <f>IF('MASTER  10 Teams'!J306&lt;&gt;"",'MASTER  10 Teams'!J306,"")</f>
        <v/>
      </c>
      <c r="K306" s="23" t="str">
        <f>IF('MASTER  10 Teams'!E306&lt;&gt;"",'MASTER  10 Teams'!E306,"")</f>
        <v>NEWINGTON PORTUGUESE 30</v>
      </c>
      <c r="L306" s="23" t="str">
        <f>IF('MASTER  10 Teams'!F306&lt;&gt;"",'MASTER  10 Teams'!F306,"")</f>
        <v>NORTH BRANFORD 30</v>
      </c>
      <c r="M306" s="5" t="str">
        <f>IF('MASTER  10 Teams'!I306&lt;&gt;"",'MASTER  10 Teams'!I306,"")</f>
        <v>Martin Kellogg, Newington</v>
      </c>
      <c r="N306" s="5"/>
    </row>
    <row r="307" spans="1:14" ht="12.75" customHeight="1" thickTop="1" thickBot="1" x14ac:dyDescent="0.4">
      <c r="A307" s="115"/>
      <c r="B307" s="22"/>
      <c r="C307" s="95">
        <f>IF('MASTER  10 Teams'!C307&lt;&gt;"",'MASTER  10 Teams'!C307,"")</f>
        <v>42904</v>
      </c>
      <c r="D307" s="32" t="str">
        <f>IF('MASTER  10 Teams'!D307&lt;&gt;"",'MASTER  10 Teams'!D307,"")</f>
        <v>O30-1</v>
      </c>
      <c r="E307" s="23" t="str">
        <f>VLOOKUP(K307,'Ref asgn teams'!$A$2:$B$99,2)</f>
        <v>VASCO DA GAMA 30</v>
      </c>
      <c r="F307" s="23" t="str">
        <f>VLOOKUP(L307,'Ref asgn teams'!$A$2:$B$99,2)</f>
        <v>ECUACHAMOS FC</v>
      </c>
      <c r="G307" s="71"/>
      <c r="H307" s="94">
        <f>IF('MASTER  10 Teams'!H307&lt;&gt;"",'MASTER  10 Teams'!H307,"")</f>
        <v>0.33333333333333331</v>
      </c>
      <c r="I307" s="24" t="str">
        <f>VLOOKUP(M307,Venues!$A$2:$E$139,5,FALSE)</f>
        <v>Veterans Memorial Park (BPT), Bridgeport</v>
      </c>
      <c r="J307" s="73" t="str">
        <f>IF('MASTER  10 Teams'!J307&lt;&gt;"",'MASTER  10 Teams'!J307,"")</f>
        <v/>
      </c>
      <c r="K307" s="23" t="str">
        <f>IF('MASTER  10 Teams'!E307&lt;&gt;"",'MASTER  10 Teams'!E307,"")</f>
        <v>VASCO DA GAMA 30</v>
      </c>
      <c r="L307" s="23" t="str">
        <f>IF('MASTER  10 Teams'!F307&lt;&gt;"",'MASTER  10 Teams'!F307,"")</f>
        <v>ECUACHAMOS FC</v>
      </c>
      <c r="M307" s="5" t="str">
        <f>IF('MASTER  10 Teams'!I307&lt;&gt;"",'MASTER  10 Teams'!I307,"")</f>
        <v>Veterans Memorial Park, Bridgeport</v>
      </c>
      <c r="N307" s="5"/>
    </row>
    <row r="308" spans="1:14" ht="12.75" customHeight="1" thickTop="1" thickBot="1" x14ac:dyDescent="0.4">
      <c r="A308" s="115"/>
      <c r="B308" s="22"/>
      <c r="C308" s="95">
        <f>IF('MASTER  10 Teams'!C308&lt;&gt;"",'MASTER  10 Teams'!C308,"")</f>
        <v>42904</v>
      </c>
      <c r="D308" s="32" t="str">
        <f>IF('MASTER  10 Teams'!D308&lt;&gt;"",'MASTER  10 Teams'!D308,"")</f>
        <v>O30-1</v>
      </c>
      <c r="E308" s="23" t="str">
        <f>VLOOKUP(K308,'Ref asgn teams'!$A$2:$B$99,2)</f>
        <v>FC Shelton</v>
      </c>
      <c r="F308" s="23" t="str">
        <f>VLOOKUP(L308,'Ref asgn teams'!$A$2:$B$99,2)</f>
        <v>Polonez United</v>
      </c>
      <c r="G308" s="71"/>
      <c r="H308" s="94">
        <f>IF('MASTER  10 Teams'!H308&lt;&gt;"",'MASTER  10 Teams'!H308,"")</f>
        <v>0.33333333333333331</v>
      </c>
      <c r="I308" s="24" t="str">
        <f>VLOOKUP(M308,Venues!$A$2:$E$139,5,FALSE)</f>
        <v>Nike Site, Shelton</v>
      </c>
      <c r="J308" s="73" t="str">
        <f>IF('MASTER  10 Teams'!J308&lt;&gt;"",'MASTER  10 Teams'!J308,"")</f>
        <v/>
      </c>
      <c r="K308" s="23" t="str">
        <f>IF('MASTER  10 Teams'!E308&lt;&gt;"",'MASTER  10 Teams'!E308,"")</f>
        <v>SHELTON FC</v>
      </c>
      <c r="L308" s="23" t="str">
        <f>IF('MASTER  10 Teams'!F308&lt;&gt;"",'MASTER  10 Teams'!F308,"")</f>
        <v>POLONEZ UNITED</v>
      </c>
      <c r="M308" s="5" t="str">
        <f>IF('MASTER  10 Teams'!I308&lt;&gt;"",'MASTER  10 Teams'!I308,"")</f>
        <v>Nike Site, Shelton</v>
      </c>
      <c r="N308" s="5"/>
    </row>
    <row r="309" spans="1:14" ht="12.75" customHeight="1" thickTop="1" thickBot="1" x14ac:dyDescent="0.4">
      <c r="A309" s="115"/>
      <c r="B309" s="22"/>
      <c r="C309" s="95" t="str">
        <f>IF('MASTER  10 Teams'!C309&lt;&gt;"",'MASTER  10 Teams'!C309,"")</f>
        <v/>
      </c>
      <c r="D309" s="25" t="str">
        <f>IF('MASTER  10 Teams'!D309&lt;&gt;"",'MASTER  10 Teams'!D309,"")</f>
        <v xml:space="preserve"> </v>
      </c>
      <c r="E309" s="23" t="e">
        <f>VLOOKUP(K309,'Ref asgn teams'!$A$2:$B$99,2)</f>
        <v>#N/A</v>
      </c>
      <c r="F309" s="23" t="e">
        <f>VLOOKUP(L309,'Ref asgn teams'!$A$2:$B$99,2)</f>
        <v>#N/A</v>
      </c>
      <c r="G309" s="71"/>
      <c r="H309" s="94" t="str">
        <f>IF('MASTER  10 Teams'!H309&lt;&gt;"",'MASTER  10 Teams'!H309,"")</f>
        <v/>
      </c>
      <c r="I309" s="24" t="e">
        <f>VLOOKUP(M309,Venues!$A$2:$E$139,5,FALSE)</f>
        <v>#N/A</v>
      </c>
      <c r="J309" s="73" t="str">
        <f>IF('MASTER  10 Teams'!J309&lt;&gt;"",'MASTER  10 Teams'!J309,"")</f>
        <v/>
      </c>
      <c r="K309" s="23" t="str">
        <f>IF('MASTER  10 Teams'!E309&lt;&gt;"",'MASTER  10 Teams'!E309,"")</f>
        <v/>
      </c>
      <c r="L309" s="23" t="str">
        <f>IF('MASTER  10 Teams'!F309&lt;&gt;"",'MASTER  10 Teams'!F309,"")</f>
        <v/>
      </c>
      <c r="M309" s="5" t="str">
        <f>IF('MASTER  10 Teams'!I309&lt;&gt;"",'MASTER  10 Teams'!I309,"")</f>
        <v/>
      </c>
      <c r="N309" s="2"/>
    </row>
    <row r="310" spans="1:14" ht="12.75" customHeight="1" thickTop="1" thickBot="1" x14ac:dyDescent="0.4">
      <c r="A310" s="115"/>
      <c r="B310" s="22"/>
      <c r="C310" s="95">
        <f>IF('MASTER  10 Teams'!C310&lt;&gt;"",'MASTER  10 Teams'!C310,"")</f>
        <v>42904</v>
      </c>
      <c r="D310" s="33" t="str">
        <f>IF('MASTER  10 Teams'!D310&lt;&gt;"",'MASTER  10 Teams'!D310,"")</f>
        <v>O30-2</v>
      </c>
      <c r="E310" s="23" t="str">
        <f>VLOOKUP(K310,'Ref asgn teams'!$A$2:$B$99,2)</f>
        <v>Caseus New Haven FC</v>
      </c>
      <c r="F310" s="23" t="str">
        <f>VLOOKUP(L310,'Ref asgn teams'!$A$2:$B$99,2)</f>
        <v>HENRY REID FC</v>
      </c>
      <c r="G310" s="71"/>
      <c r="H310" s="94">
        <f>IF('MASTER  10 Teams'!H310&lt;&gt;"",'MASTER  10 Teams'!H310,"")</f>
        <v>0.33333333333333331</v>
      </c>
      <c r="I310" s="24" t="str">
        <f>VLOOKUP(M310,Venues!$A$2:$E$139,5,FALSE)</f>
        <v>West Haven HS, West Haven</v>
      </c>
      <c r="J310" s="73" t="str">
        <f>IF('MASTER  10 Teams'!J310&lt;&gt;"",'MASTER  10 Teams'!J310,"")</f>
        <v/>
      </c>
      <c r="K310" s="23" t="str">
        <f>IF('MASTER  10 Teams'!E310&lt;&gt;"",'MASTER  10 Teams'!E310,"")</f>
        <v>CASEUS NEW HAVEN FC</v>
      </c>
      <c r="L310" s="23" t="str">
        <f>IF('MASTER  10 Teams'!F310&lt;&gt;"",'MASTER  10 Teams'!F310,"")</f>
        <v>HENRY  REID FC 30</v>
      </c>
      <c r="M310" s="5" t="str">
        <f>IF('MASTER  10 Teams'!I310&lt;&gt;"",'MASTER  10 Teams'!I310,"")</f>
        <v>Strong Stadium, West Haven</v>
      </c>
      <c r="N310" s="5"/>
    </row>
    <row r="311" spans="1:14" ht="12.75" customHeight="1" thickTop="1" thickBot="1" x14ac:dyDescent="0.4">
      <c r="A311" s="115"/>
      <c r="B311" s="22"/>
      <c r="C311" s="95">
        <f>IF('MASTER  10 Teams'!C311&lt;&gt;"",'MASTER  10 Teams'!C311,"")</f>
        <v>42904</v>
      </c>
      <c r="D311" s="33" t="str">
        <f>IF('MASTER  10 Teams'!D311&lt;&gt;"",'MASTER  10 Teams'!D311,"")</f>
        <v>O30-2</v>
      </c>
      <c r="E311" s="23" t="str">
        <f>VLOOKUP(K311,'Ref asgn teams'!$A$2:$B$99,2)</f>
        <v>Bridgeport United</v>
      </c>
      <c r="F311" s="23" t="str">
        <f>VLOOKUP(L311,'Ref asgn teams'!$A$2:$B$99,2)</f>
        <v>Litchfield County Blues</v>
      </c>
      <c r="G311" s="71"/>
      <c r="H311" s="94">
        <f>IF('MASTER  10 Teams'!H311&lt;&gt;"",'MASTER  10 Teams'!H311,"")</f>
        <v>0.41666666666666669</v>
      </c>
      <c r="I311" s="24" t="e">
        <f>VLOOKUP(M311,Venues!$A$2:$E$139,5,FALSE)</f>
        <v>#N/A</v>
      </c>
      <c r="J311" s="73" t="str">
        <f>IF('MASTER  10 Teams'!J311&lt;&gt;"",'MASTER  10 Teams'!J311,"")</f>
        <v/>
      </c>
      <c r="K311" s="23" t="str">
        <f>IF('MASTER  10 Teams'!E311&lt;&gt;"",'MASTER  10 Teams'!E311,"")</f>
        <v>BYE</v>
      </c>
      <c r="L311" s="23" t="str">
        <f>IF('MASTER  10 Teams'!F311&lt;&gt;"",'MASTER  10 Teams'!F311,"")</f>
        <v>LITCHFIELD COUNTY BLUES</v>
      </c>
      <c r="M311" s="5" t="str">
        <f>IF('MASTER  10 Teams'!I311&lt;&gt;"",'MASTER  10 Teams'!I311,"")</f>
        <v>--</v>
      </c>
      <c r="N311" s="5"/>
    </row>
    <row r="312" spans="1:14" ht="12.75" customHeight="1" thickTop="1" thickBot="1" x14ac:dyDescent="0.4">
      <c r="A312" s="115"/>
      <c r="B312" s="22"/>
      <c r="C312" s="95">
        <f>IF('MASTER  10 Teams'!C312&lt;&gt;"",'MASTER  10 Teams'!C312,"")</f>
        <v>42904</v>
      </c>
      <c r="D312" s="33" t="str">
        <f>IF('MASTER  10 Teams'!D312&lt;&gt;"",'MASTER  10 Teams'!D312,"")</f>
        <v>O30-2</v>
      </c>
      <c r="E312" s="23" t="str">
        <f>VLOOKUP(K312,'Ref asgn teams'!$A$2:$B$99,2)</f>
        <v>Milford Amigos</v>
      </c>
      <c r="F312" s="23" t="str">
        <f>VLOOKUP(L312,'Ref asgn teams'!$A$2:$B$99,2)</f>
        <v>Naugatuck Fusion</v>
      </c>
      <c r="G312" s="71"/>
      <c r="H312" s="94">
        <f>IF('MASTER  10 Teams'!H312&lt;&gt;"",'MASTER  10 Teams'!H312,"")</f>
        <v>0.33333333333333331</v>
      </c>
      <c r="I312" s="24" t="str">
        <f>VLOOKUP(M312,Venues!$A$2:$E$139,5,FALSE)</f>
        <v>Pease Rd Field, Woodbridge</v>
      </c>
      <c r="J312" s="73" t="str">
        <f>IF('MASTER  10 Teams'!J312&lt;&gt;"",'MASTER  10 Teams'!J312,"")</f>
        <v/>
      </c>
      <c r="K312" s="23" t="str">
        <f>IF('MASTER  10 Teams'!E312&lt;&gt;"",'MASTER  10 Teams'!E312,"")</f>
        <v>MILFORD AMIGOS</v>
      </c>
      <c r="L312" s="23" t="str">
        <f>IF('MASTER  10 Teams'!F312&lt;&gt;"",'MASTER  10 Teams'!F312,"")</f>
        <v>NAUGATUCK FUSION</v>
      </c>
      <c r="M312" s="5" t="str">
        <f>IF('MASTER  10 Teams'!I312&lt;&gt;"",'MASTER  10 Teams'!I312,"")</f>
        <v>Pease Road, Woodbridge</v>
      </c>
      <c r="N312" s="5"/>
    </row>
    <row r="313" spans="1:14" ht="12.75" customHeight="1" thickTop="1" thickBot="1" x14ac:dyDescent="0.4">
      <c r="A313" s="115"/>
      <c r="B313" s="22"/>
      <c r="C313" s="95">
        <f>IF('MASTER  10 Teams'!C313&lt;&gt;"",'MASTER  10 Teams'!C313,"")</f>
        <v>42904</v>
      </c>
      <c r="D313" s="33" t="str">
        <f>IF('MASTER  10 Teams'!D313&lt;&gt;"",'MASTER  10 Teams'!D313,"")</f>
        <v>O30-2</v>
      </c>
      <c r="E313" s="23" t="str">
        <f>VLOOKUP(K313,'Ref asgn teams'!$A$2:$B$99,2)</f>
        <v>WATERTOWN GEEZERS</v>
      </c>
      <c r="F313" s="23" t="str">
        <f>VLOOKUP(L313,'Ref asgn teams'!$A$2:$B$99,2)</f>
        <v>Club Napoli 30</v>
      </c>
      <c r="G313" s="71"/>
      <c r="H313" s="94">
        <f>IF('MASTER  10 Teams'!H313&lt;&gt;"",'MASTER  10 Teams'!H313,"")</f>
        <v>0.41666666666666702</v>
      </c>
      <c r="I313" s="24" t="str">
        <f>VLOOKUP(M313,Venues!$A$2:$E$139,5,FALSE)</f>
        <v>Swift School, Watertown</v>
      </c>
      <c r="J313" s="73" t="str">
        <f>IF('MASTER  10 Teams'!J313&lt;&gt;"",'MASTER  10 Teams'!J313,"")</f>
        <v/>
      </c>
      <c r="K313" s="23" t="str">
        <f>IF('MASTER  10 Teams'!E313&lt;&gt;"",'MASTER  10 Teams'!E313,"")</f>
        <v>WATERTOWN GEEZERS</v>
      </c>
      <c r="L313" s="23" t="str">
        <f>IF('MASTER  10 Teams'!F313&lt;&gt;"",'MASTER  10 Teams'!F313,"")</f>
        <v>CLUB NAPOLI 30</v>
      </c>
      <c r="M313" s="5" t="str">
        <f>IF('MASTER  10 Teams'!I313&lt;&gt;"",'MASTER  10 Teams'!I313,"")</f>
        <v>Swift School, Watertown</v>
      </c>
      <c r="N313" s="5"/>
    </row>
    <row r="314" spans="1:14" ht="12.75" customHeight="1" thickTop="1" thickBot="1" x14ac:dyDescent="0.4">
      <c r="A314" s="115"/>
      <c r="B314" s="22"/>
      <c r="C314" s="95">
        <f>IF('MASTER  10 Teams'!C314&lt;&gt;"",'MASTER  10 Teams'!C314,"")</f>
        <v>42904</v>
      </c>
      <c r="D314" s="33" t="str">
        <f>IF('MASTER  10 Teams'!D314&lt;&gt;"",'MASTER  10 Teams'!D314,"")</f>
        <v>O30-2</v>
      </c>
      <c r="E314" s="23" t="str">
        <f>VLOOKUP(K314,'Ref asgn teams'!$A$2:$B$99,2)</f>
        <v>Stamford FC</v>
      </c>
      <c r="F314" s="23" t="str">
        <f>VLOOKUP(L314,'Ref asgn teams'!$A$2:$B$99,2)</f>
        <v>Newtown Salty Dogs</v>
      </c>
      <c r="G314" s="71"/>
      <c r="H314" s="94">
        <f>IF('MASTER  10 Teams'!H314&lt;&gt;"",'MASTER  10 Teams'!H314,"")</f>
        <v>0.41666666666666702</v>
      </c>
      <c r="I314" s="24" t="str">
        <f>VLOOKUP(M314,Venues!$A$2:$E$139,5,FALSE)</f>
        <v>West Beach, Stamford</v>
      </c>
      <c r="J314" s="73" t="str">
        <f>IF('MASTER  10 Teams'!J314&lt;&gt;"",'MASTER  10 Teams'!J314,"")</f>
        <v/>
      </c>
      <c r="K314" s="23" t="str">
        <f>IF('MASTER  10 Teams'!E314&lt;&gt;"",'MASTER  10 Teams'!E314,"")</f>
        <v>STAMFORD FC</v>
      </c>
      <c r="L314" s="23" t="str">
        <f>IF('MASTER  10 Teams'!F314&lt;&gt;"",'MASTER  10 Teams'!F314,"")</f>
        <v>NEWTOWN SALTY DOGS</v>
      </c>
      <c r="M314" s="5" t="str">
        <f>IF('MASTER  10 Teams'!I314&lt;&gt;"",'MASTER  10 Teams'!I314,"")</f>
        <v>West Beach Fields, Stamford</v>
      </c>
      <c r="N314" s="5"/>
    </row>
    <row r="315" spans="1:14" ht="12.75" customHeight="1" thickTop="1" thickBot="1" x14ac:dyDescent="0.4">
      <c r="A315" s="115"/>
      <c r="B315" s="22"/>
      <c r="C315" s="95" t="str">
        <f>IF('MASTER  10 Teams'!C315&lt;&gt;"",'MASTER  10 Teams'!C315,"")</f>
        <v/>
      </c>
      <c r="D315" s="26" t="str">
        <f>IF('MASTER  10 Teams'!D315&lt;&gt;"",'MASTER  10 Teams'!D315,"")</f>
        <v xml:space="preserve"> </v>
      </c>
      <c r="E315" s="23" t="e">
        <f>VLOOKUP(K315,'Ref asgn teams'!$A$2:$B$99,2)</f>
        <v>#N/A</v>
      </c>
      <c r="F315" s="23" t="e">
        <f>VLOOKUP(L315,'Ref asgn teams'!$A$2:$B$99,2)</f>
        <v>#N/A</v>
      </c>
      <c r="G315" s="71"/>
      <c r="H315" s="94" t="str">
        <f>IF('MASTER  10 Teams'!H315&lt;&gt;"",'MASTER  10 Teams'!H315,"")</f>
        <v/>
      </c>
      <c r="I315" s="24" t="e">
        <f>VLOOKUP(M315,Venues!$A$2:$E$139,5,FALSE)</f>
        <v>#N/A</v>
      </c>
      <c r="J315" s="73" t="str">
        <f>IF('MASTER  10 Teams'!J315&lt;&gt;"",'MASTER  10 Teams'!J315,"")</f>
        <v/>
      </c>
      <c r="K315" s="23" t="str">
        <f>IF('MASTER  10 Teams'!E315&lt;&gt;"",'MASTER  10 Teams'!E315,"")</f>
        <v/>
      </c>
      <c r="L315" s="23" t="str">
        <f>IF('MASTER  10 Teams'!F315&lt;&gt;"",'MASTER  10 Teams'!F315,"")</f>
        <v/>
      </c>
      <c r="M315" s="5" t="str">
        <f>IF('MASTER  10 Teams'!I315&lt;&gt;"",'MASTER  10 Teams'!I315,"")</f>
        <v/>
      </c>
      <c r="N315" s="2"/>
    </row>
    <row r="316" spans="1:14" ht="12.75" customHeight="1" thickTop="1" thickBot="1" x14ac:dyDescent="0.4">
      <c r="A316" s="115"/>
      <c r="B316" s="22"/>
      <c r="C316" s="95">
        <f>IF('MASTER  10 Teams'!C316&lt;&gt;"",'MASTER  10 Teams'!C316,"")</f>
        <v>42904</v>
      </c>
      <c r="D316" s="34" t="str">
        <f>IF('MASTER  10 Teams'!D316&lt;&gt;"",'MASTER  10 Teams'!D316,"")</f>
        <v>O40-1</v>
      </c>
      <c r="E316" s="23" t="str">
        <f>VLOOKUP(K316,'Ref asgn teams'!$A$2:$B$99,2)</f>
        <v>Danbury United 40</v>
      </c>
      <c r="F316" s="23" t="str">
        <f>VLOOKUP(L316,'Ref asgn teams'!$A$2:$B$99,2)</f>
        <v>Greenwich Pumas</v>
      </c>
      <c r="G316" s="71"/>
      <c r="H316" s="94">
        <f>IF('MASTER  10 Teams'!H316&lt;&gt;"",'MASTER  10 Teams'!H316,"")</f>
        <v>0.45833333333333331</v>
      </c>
      <c r="I316" s="24" t="str">
        <f>VLOOKUP(M316,Venues!$A$2:$E$139,5,FALSE)</f>
        <v>Danbury Portuguese Cultural Center, Danbury</v>
      </c>
      <c r="J316" s="73" t="str">
        <f>IF('MASTER  10 Teams'!J316&lt;&gt;"",'MASTER  10 Teams'!J316,"")</f>
        <v/>
      </c>
      <c r="K316" s="23" t="str">
        <f>IF('MASTER  10 Teams'!E316&lt;&gt;"",'MASTER  10 Teams'!E316,"")</f>
        <v>DANBURY UNITED 40</v>
      </c>
      <c r="L316" s="23" t="str">
        <f>IF('MASTER  10 Teams'!F316&lt;&gt;"",'MASTER  10 Teams'!F316,"")</f>
        <v>GREENWICH PUMAS</v>
      </c>
      <c r="M316" s="5" t="str">
        <f>IF('MASTER  10 Teams'!I316&lt;&gt;"",'MASTER  10 Teams'!I316,"")</f>
        <v>Portuguese Cultural Center, Danbury</v>
      </c>
      <c r="N316" s="5"/>
    </row>
    <row r="317" spans="1:14" ht="12.75" customHeight="1" thickTop="1" thickBot="1" x14ac:dyDescent="0.4">
      <c r="A317" s="115"/>
      <c r="B317" s="22"/>
      <c r="C317" s="95">
        <f>IF('MASTER  10 Teams'!C317&lt;&gt;"",'MASTER  10 Teams'!C317,"")</f>
        <v>42904</v>
      </c>
      <c r="D317" s="34" t="str">
        <f>IF('MASTER  10 Teams'!D317&lt;&gt;"",'MASTER  10 Teams'!D317,"")</f>
        <v>O40-1</v>
      </c>
      <c r="E317" s="23" t="str">
        <f>VLOOKUP(K317,'Ref asgn teams'!$A$2:$B$99,2)</f>
        <v>Norwalk Mariners</v>
      </c>
      <c r="F317" s="23" t="str">
        <f>VLOOKUP(L317,'Ref asgn teams'!$A$2:$B$99,2)</f>
        <v>Cheshire Azzurri 40</v>
      </c>
      <c r="G317" s="71"/>
      <c r="H317" s="94">
        <f>IF('MASTER  10 Teams'!H317&lt;&gt;"",'MASTER  10 Teams'!H317,"")</f>
        <v>0.41666666666666702</v>
      </c>
      <c r="I317" s="24" t="str">
        <f>VLOOKUP(M317,Venues!$A$2:$E$139,5,FALSE)</f>
        <v>Nathan Hale Middle School, Norwalk</v>
      </c>
      <c r="J317" s="73" t="str">
        <f>IF('MASTER  10 Teams'!J317&lt;&gt;"",'MASTER  10 Teams'!J317,"")</f>
        <v/>
      </c>
      <c r="K317" s="23" t="str">
        <f>IF('MASTER  10 Teams'!E317&lt;&gt;"",'MASTER  10 Teams'!E317,"")</f>
        <v>NORWALK MARINERS</v>
      </c>
      <c r="L317" s="23" t="str">
        <f>IF('MASTER  10 Teams'!F317&lt;&gt;"",'MASTER  10 Teams'!F317,"")</f>
        <v>CHESHIRE AZZURRI 40</v>
      </c>
      <c r="M317" s="5" t="str">
        <f>IF('MASTER  10 Teams'!I317&lt;&gt;"",'MASTER  10 Teams'!I317,"")</f>
        <v>Nathan Hale MS, Norwalk</v>
      </c>
      <c r="N317" s="97"/>
    </row>
    <row r="318" spans="1:14" ht="12.75" customHeight="1" thickTop="1" thickBot="1" x14ac:dyDescent="0.4">
      <c r="A318" s="115"/>
      <c r="B318" s="22"/>
      <c r="C318" s="95">
        <f>IF('MASTER  10 Teams'!C318&lt;&gt;"",'MASTER  10 Teams'!C318,"")</f>
        <v>42904</v>
      </c>
      <c r="D318" s="34" t="str">
        <f>IF('MASTER  10 Teams'!D318&lt;&gt;"",'MASTER  10 Teams'!D318,"")</f>
        <v>O40-1</v>
      </c>
      <c r="E318" s="23" t="str">
        <f>VLOOKUP(K318,'Ref asgn teams'!$A$2:$B$99,2)</f>
        <v>Ridgefield Kicks</v>
      </c>
      <c r="F318" s="23" t="str">
        <f>VLOOKUP(L318,'Ref asgn teams'!$A$2:$B$99,2)</f>
        <v>Connecticut Storm</v>
      </c>
      <c r="G318" s="71"/>
      <c r="H318" s="94">
        <f>IF('MASTER  10 Teams'!H318&lt;&gt;"",'MASTER  10 Teams'!H318,"")</f>
        <v>0.41666666666666702</v>
      </c>
      <c r="I318" s="24" t="str">
        <f>VLOOKUP(M318,Venues!$A$2:$E$139,5,FALSE)</f>
        <v>Diniz Field, Ridgefield</v>
      </c>
      <c r="J318" s="73" t="str">
        <f>IF('MASTER  10 Teams'!J318&lt;&gt;"",'MASTER  10 Teams'!J318,"")</f>
        <v/>
      </c>
      <c r="K318" s="23" t="str">
        <f>IF('MASTER  10 Teams'!E318&lt;&gt;"",'MASTER  10 Teams'!E318,"")</f>
        <v>RIDGEFIELD KICKS</v>
      </c>
      <c r="L318" s="23" t="str">
        <f>IF('MASTER  10 Teams'!F318&lt;&gt;"",'MASTER  10 Teams'!F318,"")</f>
        <v>STORM FC</v>
      </c>
      <c r="M318" s="5" t="str">
        <f>IF('MASTER  10 Teams'!I318&lt;&gt;"",'MASTER  10 Teams'!I318,"")</f>
        <v>Diniz Field, Ridgefield</v>
      </c>
      <c r="N318" s="5"/>
    </row>
    <row r="319" spans="1:14" ht="12.75" customHeight="1" thickTop="1" thickBot="1" x14ac:dyDescent="0.4">
      <c r="A319" s="115"/>
      <c r="B319" s="22"/>
      <c r="C319" s="95">
        <f>IF('MASTER  10 Teams'!C319&lt;&gt;"",'MASTER  10 Teams'!C319,"")</f>
        <v>42904</v>
      </c>
      <c r="D319" s="34" t="str">
        <f>IF('MASTER  10 Teams'!D319&lt;&gt;"",'MASTER  10 Teams'!D319,"")</f>
        <v>O40-1</v>
      </c>
      <c r="E319" s="23" t="str">
        <f>VLOOKUP(K319,'Ref asgn teams'!$A$2:$B$99,2)</f>
        <v>Fairfield GAC</v>
      </c>
      <c r="F319" s="23" t="str">
        <f>VLOOKUP(L319,'Ref asgn teams'!$A$2:$B$99,2)</f>
        <v>Wilton Ancient Warriors FC</v>
      </c>
      <c r="G319" s="71"/>
      <c r="H319" s="94">
        <f>IF('MASTER  10 Teams'!H319&lt;&gt;"",'MASTER  10 Teams'!H319,"")</f>
        <v>0.41666666666666702</v>
      </c>
      <c r="I319" s="24" t="str">
        <f>VLOOKUP(M319,Venues!$A$2:$E$139,5,FALSE)</f>
        <v>Ludlowe HS, Fairfield</v>
      </c>
      <c r="J319" s="73" t="str">
        <f>IF('MASTER  10 Teams'!J319&lt;&gt;"",'MASTER  10 Teams'!J319,"")</f>
        <v/>
      </c>
      <c r="K319" s="23" t="str">
        <f>IF('MASTER  10 Teams'!E319&lt;&gt;"",'MASTER  10 Teams'!E319,"")</f>
        <v>FAIRFIELD GAC</v>
      </c>
      <c r="L319" s="23" t="str">
        <f>IF('MASTER  10 Teams'!F319&lt;&gt;"",'MASTER  10 Teams'!F319,"")</f>
        <v xml:space="preserve">WILTON WARRIORS </v>
      </c>
      <c r="M319" s="5" t="str">
        <f>IF('MASTER  10 Teams'!I319&lt;&gt;"",'MASTER  10 Teams'!I319,"")</f>
        <v>Ludlowe HS, Fairfield</v>
      </c>
      <c r="N319" s="5"/>
    </row>
    <row r="320" spans="1:14" ht="12.75" customHeight="1" thickTop="1" thickBot="1" x14ac:dyDescent="0.4">
      <c r="A320" s="115"/>
      <c r="B320" s="22"/>
      <c r="C320" s="95">
        <f>IF('MASTER  10 Teams'!C320&lt;&gt;"",'MASTER  10 Teams'!C320,"")</f>
        <v>42904</v>
      </c>
      <c r="D320" s="34" t="str">
        <f>IF('MASTER  10 Teams'!D320&lt;&gt;"",'MASTER  10 Teams'!D320,"")</f>
        <v>O40-1</v>
      </c>
      <c r="E320" s="23" t="str">
        <f>VLOOKUP(K320,'Ref asgn teams'!$A$2:$B$99,2)</f>
        <v>Waterbury Albanians</v>
      </c>
      <c r="F320" s="23" t="str">
        <f>VLOOKUP(L320,'Ref asgn teams'!$A$2:$B$99,2)</f>
        <v>Vasco Da Gama 40</v>
      </c>
      <c r="G320" s="71"/>
      <c r="H320" s="94">
        <f>IF('MASTER  10 Teams'!H320&lt;&gt;"",'MASTER  10 Teams'!H320,"")</f>
        <v>0.375</v>
      </c>
      <c r="I320" s="24" t="str">
        <f>VLOOKUP(M320,Venues!$A$2:$E$139,5,FALSE)</f>
        <v>Wilby HS, Waterbury</v>
      </c>
      <c r="J320" s="73" t="str">
        <f>IF('MASTER  10 Teams'!J320&lt;&gt;"",'MASTER  10 Teams'!J320,"")</f>
        <v/>
      </c>
      <c r="K320" s="23" t="str">
        <f>IF('MASTER  10 Teams'!E320&lt;&gt;"",'MASTER  10 Teams'!E320,"")</f>
        <v>WATERBURY ALBANIANS</v>
      </c>
      <c r="L320" s="23" t="str">
        <f>IF('MASTER  10 Teams'!F320&lt;&gt;"",'MASTER  10 Teams'!F320,"")</f>
        <v>VASCO DA GAMA 40</v>
      </c>
      <c r="M320" s="5" t="str">
        <f>IF('MASTER  10 Teams'!I320&lt;&gt;"",'MASTER  10 Teams'!I320,"")</f>
        <v>Wilby HS, Waterbury</v>
      </c>
      <c r="N320" s="5"/>
    </row>
    <row r="321" spans="1:14" ht="12.75" customHeight="1" thickTop="1" thickBot="1" x14ac:dyDescent="0.4">
      <c r="A321" s="115"/>
      <c r="B321" s="22"/>
      <c r="C321" s="95" t="str">
        <f>IF('MASTER  10 Teams'!C321&lt;&gt;"",'MASTER  10 Teams'!C321,"")</f>
        <v/>
      </c>
      <c r="D321" s="25" t="str">
        <f>IF('MASTER  10 Teams'!D321&lt;&gt;"",'MASTER  10 Teams'!D321,"")</f>
        <v xml:space="preserve"> </v>
      </c>
      <c r="E321" s="23" t="e">
        <f>VLOOKUP(K321,'Ref asgn teams'!$A$2:$B$99,2)</f>
        <v>#N/A</v>
      </c>
      <c r="F321" s="23" t="e">
        <f>VLOOKUP(L321,'Ref asgn teams'!$A$2:$B$99,2)</f>
        <v>#N/A</v>
      </c>
      <c r="G321" s="71"/>
      <c r="H321" s="94" t="str">
        <f>IF('MASTER  10 Teams'!H321&lt;&gt;"",'MASTER  10 Teams'!H321,"")</f>
        <v/>
      </c>
      <c r="I321" s="24" t="e">
        <f>VLOOKUP(M321,Venues!$A$2:$E$139,5,FALSE)</f>
        <v>#N/A</v>
      </c>
      <c r="J321" s="73" t="str">
        <f>IF('MASTER  10 Teams'!J321&lt;&gt;"",'MASTER  10 Teams'!J321,"")</f>
        <v/>
      </c>
      <c r="K321" s="23" t="str">
        <f>IF('MASTER  10 Teams'!E321&lt;&gt;"",'MASTER  10 Teams'!E321,"")</f>
        <v/>
      </c>
      <c r="L321" s="23" t="str">
        <f>IF('MASTER  10 Teams'!F321&lt;&gt;"",'MASTER  10 Teams'!F321,"")</f>
        <v/>
      </c>
      <c r="M321" s="5" t="str">
        <f>IF('MASTER  10 Teams'!I321&lt;&gt;"",'MASTER  10 Teams'!I321,"")</f>
        <v/>
      </c>
      <c r="N321" s="2"/>
    </row>
    <row r="322" spans="1:14" ht="12.75" customHeight="1" thickTop="1" thickBot="1" x14ac:dyDescent="0.4">
      <c r="A322" s="115"/>
      <c r="B322" s="22"/>
      <c r="C322" s="95">
        <f>IF('MASTER  10 Teams'!C322&lt;&gt;"",'MASTER  10 Teams'!C322,"")</f>
        <v>42904</v>
      </c>
      <c r="D322" s="35" t="str">
        <f>IF('MASTER  10 Teams'!D322&lt;&gt;"",'MASTER  10 Teams'!D322,"")</f>
        <v>O40-2</v>
      </c>
      <c r="E322" s="23" t="str">
        <f>VLOOKUP(K322,'Ref asgn teams'!$A$2:$B$99,2)</f>
        <v>Greenwich Arsenal 40</v>
      </c>
      <c r="F322" s="23" t="str">
        <f>VLOOKUP(L322,'Ref asgn teams'!$A$2:$B$99,2)</f>
        <v>Guilford Bell Curve</v>
      </c>
      <c r="G322" s="71"/>
      <c r="H322" s="94">
        <f>IF('MASTER  10 Teams'!H322&lt;&gt;"",'MASTER  10 Teams'!H322,"")</f>
        <v>0.41666666666666702</v>
      </c>
      <c r="I322" s="24" t="str">
        <f>VLOOKUP(M322,Venues!$A$2:$E$139,5,FALSE)</f>
        <v>Greenwich High School, Greenwich</v>
      </c>
      <c r="J322" s="73" t="str">
        <f>IF('MASTER  10 Teams'!J322&lt;&gt;"",'MASTER  10 Teams'!J322,"")</f>
        <v/>
      </c>
      <c r="K322" s="23" t="str">
        <f>IF('MASTER  10 Teams'!E322&lt;&gt;"",'MASTER  10 Teams'!E322,"")</f>
        <v>GREENWICH ARSENAL 40</v>
      </c>
      <c r="L322" s="23" t="str">
        <f>IF('MASTER  10 Teams'!F322&lt;&gt;"",'MASTER  10 Teams'!F322,"")</f>
        <v>GUILFORD BELL CURVE</v>
      </c>
      <c r="M322" s="5" t="str">
        <f>IF('MASTER  10 Teams'!I322&lt;&gt;"",'MASTER  10 Teams'!I322,"")</f>
        <v>tbd</v>
      </c>
      <c r="N322" s="5"/>
    </row>
    <row r="323" spans="1:14" ht="12.75" customHeight="1" thickTop="1" thickBot="1" x14ac:dyDescent="0.4">
      <c r="A323" s="115"/>
      <c r="B323" s="22"/>
      <c r="C323" s="95">
        <f>IF('MASTER  10 Teams'!C323&lt;&gt;"",'MASTER  10 Teams'!C323,"")</f>
        <v>42904</v>
      </c>
      <c r="D323" s="35" t="str">
        <f>IF('MASTER  10 Teams'!D323&lt;&gt;"",'MASTER  10 Teams'!D323,"")</f>
        <v>O40-2</v>
      </c>
      <c r="E323" s="23" t="str">
        <f>VLOOKUP(K323,'Ref asgn teams'!$A$2:$B$99,2)</f>
        <v>Derby Quitus</v>
      </c>
      <c r="F323" s="23" t="str">
        <f>VLOOKUP(L323,'Ref asgn teams'!$A$2:$B$99,2)</f>
        <v xml:space="preserve">GUILFORD CELTIC </v>
      </c>
      <c r="G323" s="71"/>
      <c r="H323" s="94">
        <f>IF('MASTER  10 Teams'!H323&lt;&gt;"",'MASTER  10 Teams'!H323,"")</f>
        <v>0.41666666666666702</v>
      </c>
      <c r="I323" s="24" t="str">
        <f>VLOOKUP(M323,Venues!$A$2:$E$139,5,FALSE)</f>
        <v>Witek Park, Derby</v>
      </c>
      <c r="J323" s="73" t="str">
        <f>IF('MASTER  10 Teams'!J323&lt;&gt;"",'MASTER  10 Teams'!J323,"")</f>
        <v/>
      </c>
      <c r="K323" s="23" t="str">
        <f>IF('MASTER  10 Teams'!E323&lt;&gt;"",'MASTER  10 Teams'!E323,"")</f>
        <v>DERBY QUITUS</v>
      </c>
      <c r="L323" s="23" t="str">
        <f>IF('MASTER  10 Teams'!F323&lt;&gt;"",'MASTER  10 Teams'!F323,"")</f>
        <v xml:space="preserve">GUILFORD CELTIC </v>
      </c>
      <c r="M323" s="5" t="str">
        <f>IF('MASTER  10 Teams'!I323&lt;&gt;"",'MASTER  10 Teams'!I323,"")</f>
        <v>Witek Park, Derby</v>
      </c>
      <c r="N323" s="5"/>
    </row>
    <row r="324" spans="1:14" ht="12.75" customHeight="1" thickTop="1" thickBot="1" x14ac:dyDescent="0.4">
      <c r="A324" s="115"/>
      <c r="B324" s="22"/>
      <c r="C324" s="95">
        <f>IF('MASTER  10 Teams'!C324&lt;&gt;"",'MASTER  10 Teams'!C324,"")</f>
        <v>42904</v>
      </c>
      <c r="D324" s="35" t="str">
        <f>IF('MASTER  10 Teams'!D324&lt;&gt;"",'MASTER  10 Teams'!D324,"")</f>
        <v>O40-2</v>
      </c>
      <c r="E324" s="23" t="str">
        <f>VLOOKUP(K324,'Ref asgn teams'!$A$2:$B$99,2)</f>
        <v>New Haven Americans</v>
      </c>
      <c r="F324" s="23" t="str">
        <f>VLOOKUP(L324,'Ref asgn teams'!$A$2:$B$99,2)</f>
        <v>Newington Portuguese 40</v>
      </c>
      <c r="G324" s="71"/>
      <c r="H324" s="94">
        <f>IF('MASTER  10 Teams'!H324&lt;&gt;"",'MASTER  10 Teams'!H324,"")</f>
        <v>0.41666666666666702</v>
      </c>
      <c r="I324" s="24" t="str">
        <f>VLOOKUP(M324,Venues!$A$2:$E$139,5,FALSE)</f>
        <v>Peck Place School, Orange</v>
      </c>
      <c r="J324" s="73" t="str">
        <f>IF('MASTER  10 Teams'!J324&lt;&gt;"",'MASTER  10 Teams'!J324,"")</f>
        <v/>
      </c>
      <c r="K324" s="23" t="str">
        <f>IF('MASTER  10 Teams'!E324&lt;&gt;"",'MASTER  10 Teams'!E324,"")</f>
        <v>NEW HAVEN AMERICANS</v>
      </c>
      <c r="L324" s="23" t="str">
        <f>IF('MASTER  10 Teams'!F324&lt;&gt;"",'MASTER  10 Teams'!F324,"")</f>
        <v>NEWINGTON PORTUGUESE 40</v>
      </c>
      <c r="M324" s="5" t="str">
        <f>IF('MASTER  10 Teams'!I324&lt;&gt;"",'MASTER  10 Teams'!I324,"")</f>
        <v>Peck Place School, Orange</v>
      </c>
      <c r="N324" s="5"/>
    </row>
    <row r="325" spans="1:14" ht="12.75" customHeight="1" thickTop="1" thickBot="1" x14ac:dyDescent="0.4">
      <c r="A325" s="115"/>
      <c r="B325" s="22"/>
      <c r="C325" s="95">
        <f>IF('MASTER  10 Teams'!C325&lt;&gt;"",'MASTER  10 Teams'!C325,"")</f>
        <v>42904</v>
      </c>
      <c r="D325" s="35" t="str">
        <f>IF('MASTER  10 Teams'!D325&lt;&gt;"",'MASTER  10 Teams'!D325,"")</f>
        <v>O40-2</v>
      </c>
      <c r="E325" s="23" t="str">
        <f>VLOOKUP(K325,'Ref asgn teams'!$A$2:$B$99,2)</f>
        <v>Stamford United</v>
      </c>
      <c r="F325" s="23" t="str">
        <f>VLOOKUP(L325,'Ref asgn teams'!$A$2:$B$99,2)</f>
        <v>Greenwich Gunners 40</v>
      </c>
      <c r="G325" s="71"/>
      <c r="H325" s="94">
        <f>IF('MASTER  10 Teams'!H325&lt;&gt;"",'MASTER  10 Teams'!H325,"")</f>
        <v>0.33333333333333331</v>
      </c>
      <c r="I325" s="24" t="str">
        <f>VLOOKUP(M325,Venues!$A$2:$E$139,5,FALSE)</f>
        <v>West Beach, Stamford</v>
      </c>
      <c r="J325" s="73" t="str">
        <f>IF('MASTER  10 Teams'!J325&lt;&gt;"",'MASTER  10 Teams'!J325,"")</f>
        <v/>
      </c>
      <c r="K325" s="23" t="str">
        <f>IF('MASTER  10 Teams'!E325&lt;&gt;"",'MASTER  10 Teams'!E325,"")</f>
        <v>STAMFORD UNITED</v>
      </c>
      <c r="L325" s="23" t="str">
        <f>IF('MASTER  10 Teams'!F325&lt;&gt;"",'MASTER  10 Teams'!F325,"")</f>
        <v>GREENWICH GUNNERS 40</v>
      </c>
      <c r="M325" s="5" t="str">
        <f>IF('MASTER  10 Teams'!I325&lt;&gt;"",'MASTER  10 Teams'!I325,"")</f>
        <v>West Beach Fields, Stamford</v>
      </c>
      <c r="N325" s="5"/>
    </row>
    <row r="326" spans="1:14" ht="12.75" customHeight="1" thickTop="1" thickBot="1" x14ac:dyDescent="0.4">
      <c r="A326" s="115"/>
      <c r="B326" s="22"/>
      <c r="C326" s="95">
        <f>IF('MASTER  10 Teams'!C326&lt;&gt;"",'MASTER  10 Teams'!C326,"")</f>
        <v>42904</v>
      </c>
      <c r="D326" s="35" t="str">
        <f>IF('MASTER  10 Teams'!D326&lt;&gt;"",'MASTER  10 Teams'!D326,"")</f>
        <v>O40-2</v>
      </c>
      <c r="E326" s="23" t="str">
        <f>VLOOKUP(K326,'Ref asgn teams'!$A$2:$B$99,2)</f>
        <v>Southeast Rovers</v>
      </c>
      <c r="F326" s="23" t="str">
        <f>VLOOKUP(L326,'Ref asgn teams'!$A$2:$B$99,2)</f>
        <v>Norwalk Spots Colombia FC</v>
      </c>
      <c r="G326" s="71"/>
      <c r="H326" s="94">
        <f>IF('MASTER  10 Teams'!H326&lt;&gt;"",'MASTER  10 Teams'!H326,"")</f>
        <v>0.41666666666666702</v>
      </c>
      <c r="I326" s="24" t="str">
        <f>VLOOKUP(M326,Venues!$A$2:$E$139,5,FALSE)</f>
        <v>Spera Field, Waterford</v>
      </c>
      <c r="J326" s="73" t="str">
        <f>IF('MASTER  10 Teams'!J326&lt;&gt;"",'MASTER  10 Teams'!J326,"")</f>
        <v/>
      </c>
      <c r="K326" s="23" t="str">
        <f>IF('MASTER  10 Teams'!E326&lt;&gt;"",'MASTER  10 Teams'!E326,"")</f>
        <v>SOUTHEAST ROVERS</v>
      </c>
      <c r="L326" s="23" t="str">
        <f>IF('MASTER  10 Teams'!F326&lt;&gt;"",'MASTER  10 Teams'!F326,"")</f>
        <v xml:space="preserve">NORWALK SPORT COLOMBIA </v>
      </c>
      <c r="M326" s="5" t="str">
        <f>IF('MASTER  10 Teams'!I326&lt;&gt;"",'MASTER  10 Teams'!I326,"")</f>
        <v>Spera Park, Waterford</v>
      </c>
      <c r="N326" s="5"/>
    </row>
    <row r="327" spans="1:14" ht="12.75" customHeight="1" thickTop="1" thickBot="1" x14ac:dyDescent="0.4">
      <c r="A327" s="115"/>
      <c r="B327" s="22"/>
      <c r="C327" s="95" t="str">
        <f>IF('MASTER  10 Teams'!C327&lt;&gt;"",'MASTER  10 Teams'!C327,"")</f>
        <v/>
      </c>
      <c r="D327" s="26" t="str">
        <f>IF('MASTER  10 Teams'!D327&lt;&gt;"",'MASTER  10 Teams'!D327,"")</f>
        <v xml:space="preserve"> </v>
      </c>
      <c r="E327" s="23" t="e">
        <f>VLOOKUP(K327,'Ref asgn teams'!$A$2:$B$99,2)</f>
        <v>#N/A</v>
      </c>
      <c r="F327" s="23" t="e">
        <f>VLOOKUP(L327,'Ref asgn teams'!$A$2:$B$99,2)</f>
        <v>#N/A</v>
      </c>
      <c r="G327" s="71"/>
      <c r="H327" s="94" t="str">
        <f>IF('MASTER  10 Teams'!H327&lt;&gt;"",'MASTER  10 Teams'!H327,"")</f>
        <v/>
      </c>
      <c r="I327" s="24" t="e">
        <f>VLOOKUP(M327,Venues!$A$2:$E$139,5,FALSE)</f>
        <v>#N/A</v>
      </c>
      <c r="J327" s="73" t="str">
        <f>IF('MASTER  10 Teams'!J327&lt;&gt;"",'MASTER  10 Teams'!J327,"")</f>
        <v/>
      </c>
      <c r="K327" s="23" t="str">
        <f>IF('MASTER  10 Teams'!E327&lt;&gt;"",'MASTER  10 Teams'!E327,"")</f>
        <v/>
      </c>
      <c r="L327" s="23" t="str">
        <f>IF('MASTER  10 Teams'!F327&lt;&gt;"",'MASTER  10 Teams'!F327,"")</f>
        <v/>
      </c>
      <c r="M327" s="5" t="str">
        <f>IF('MASTER  10 Teams'!I327&lt;&gt;"",'MASTER  10 Teams'!I327,"")</f>
        <v/>
      </c>
      <c r="N327" s="2"/>
    </row>
    <row r="328" spans="1:14" ht="12.75" customHeight="1" thickTop="1" thickBot="1" x14ac:dyDescent="0.4">
      <c r="A328" s="115"/>
      <c r="B328" s="22"/>
      <c r="C328" s="95">
        <f>IF('MASTER  10 Teams'!C328&lt;&gt;"",'MASTER  10 Teams'!C328,"")</f>
        <v>42904</v>
      </c>
      <c r="D328" s="36" t="str">
        <f>IF('MASTER  10 Teams'!D328&lt;&gt;"",'MASTER  10 Teams'!D328,"")</f>
        <v>O40-3</v>
      </c>
      <c r="E328" s="23" t="str">
        <f>VLOOKUP(K328,'Ref asgn teams'!$A$2:$B$99,2)</f>
        <v>Eli's FC</v>
      </c>
      <c r="F328" s="23" t="str">
        <f>VLOOKUP(L328,'Ref asgn teams'!$A$2:$B$99,2)</f>
        <v>HENRY  REID FC 40</v>
      </c>
      <c r="G328" s="71"/>
      <c r="H328" s="94">
        <f>IF('MASTER  10 Teams'!H328&lt;&gt;"",'MASTER  10 Teams'!H328,"")</f>
        <v>0.41666666666666702</v>
      </c>
      <c r="I328" s="24" t="str">
        <f>VLOOKUP(M328,Venues!$A$2:$E$139,5,FALSE)</f>
        <v>Platt Tech High School, Milford</v>
      </c>
      <c r="J328" s="73" t="str">
        <f>IF('MASTER  10 Teams'!J328&lt;&gt;"",'MASTER  10 Teams'!J328,"")</f>
        <v/>
      </c>
      <c r="K328" s="23" t="str">
        <f>IF('MASTER  10 Teams'!E328&lt;&gt;"",'MASTER  10 Teams'!E328,"")</f>
        <v>ELI'S FC</v>
      </c>
      <c r="L328" s="23" t="str">
        <f>IF('MASTER  10 Teams'!F328&lt;&gt;"",'MASTER  10 Teams'!F328,"")</f>
        <v>HENRY  REID FC 40</v>
      </c>
      <c r="M328" s="5" t="str">
        <f>IF('MASTER  10 Teams'!I328&lt;&gt;"",'MASTER  10 Teams'!I328,"")</f>
        <v>Platt Tech HS, Milford</v>
      </c>
      <c r="N328" s="5"/>
    </row>
    <row r="329" spans="1:14" ht="12.75" customHeight="1" thickTop="1" thickBot="1" x14ac:dyDescent="0.4">
      <c r="A329" s="115"/>
      <c r="B329" s="22"/>
      <c r="C329" s="95">
        <f>IF('MASTER  10 Teams'!C329&lt;&gt;"",'MASTER  10 Teams'!C329,"")</f>
        <v>42904</v>
      </c>
      <c r="D329" s="36" t="str">
        <f>IF('MASTER  10 Teams'!D329&lt;&gt;"",'MASTER  10 Teams'!D329,"")</f>
        <v>O40-3</v>
      </c>
      <c r="E329" s="23" t="str">
        <f>VLOOKUP(K329,'Ref asgn teams'!$A$2:$B$99,2)</f>
        <v>Newtown Salty Dogs</v>
      </c>
      <c r="F329" s="23" t="str">
        <f>VLOOKUP(L329,'Ref asgn teams'!$A$2:$B$99,2)</f>
        <v>Cheshire United</v>
      </c>
      <c r="G329" s="71"/>
      <c r="H329" s="94">
        <f>IF('MASTER  10 Teams'!H329&lt;&gt;"",'MASTER  10 Teams'!H329,"")</f>
        <v>0.41666666666666702</v>
      </c>
      <c r="I329" s="24" t="str">
        <f>VLOOKUP(M329,Venues!$A$2:$E$139,5,FALSE)</f>
        <v>Coginchaug Regional HS - Turf Field, Durham</v>
      </c>
      <c r="J329" s="73" t="str">
        <f>IF('MASTER  10 Teams'!J329&lt;&gt;"",'MASTER  10 Teams'!J329,"")</f>
        <v/>
      </c>
      <c r="K329" s="23" t="str">
        <f>IF('MASTER  10 Teams'!E329&lt;&gt;"",'MASTER  10 Teams'!E329,"")</f>
        <v>NORTH BRANFORD 40</v>
      </c>
      <c r="L329" s="23" t="str">
        <f>IF('MASTER  10 Teams'!F329&lt;&gt;"",'MASTER  10 Teams'!F329,"")</f>
        <v xml:space="preserve">CHESHIRE UNITED </v>
      </c>
      <c r="M329" s="5" t="str">
        <f>IF('MASTER  10 Teams'!I329&lt;&gt;"",'MASTER  10 Teams'!I329,"")</f>
        <v>Coginchaug HS, Durham</v>
      </c>
      <c r="N329" s="97"/>
    </row>
    <row r="330" spans="1:14" ht="12.75" customHeight="1" thickTop="1" thickBot="1" x14ac:dyDescent="0.4">
      <c r="A330" s="115"/>
      <c r="B330" s="22"/>
      <c r="C330" s="95">
        <f>IF('MASTER  10 Teams'!C330&lt;&gt;"",'MASTER  10 Teams'!C330,"")</f>
        <v>42904</v>
      </c>
      <c r="D330" s="36" t="str">
        <f>IF('MASTER  10 Teams'!D330&lt;&gt;"",'MASTER  10 Teams'!D330,"")</f>
        <v>O40-3</v>
      </c>
      <c r="E330" s="23" t="str">
        <f>VLOOKUP(K330,'Ref asgn teams'!$A$2:$B$99,2)</f>
        <v>North Haven FC 40</v>
      </c>
      <c r="F330" s="23" t="str">
        <f>VLOOKUP(L330,'Ref asgn teams'!$A$2:$B$99,2)</f>
        <v>PAN ZONES</v>
      </c>
      <c r="G330" s="71"/>
      <c r="H330" s="94">
        <f>IF('MASTER  10 Teams'!H330&lt;&gt;"",'MASTER  10 Teams'!H330,"")</f>
        <v>0.41666666666666702</v>
      </c>
      <c r="I330" s="24" t="str">
        <f>VLOOKUP(M330,Venues!$A$2:$E$139,5,FALSE)</f>
        <v>Ridge Rd School , North Haven</v>
      </c>
      <c r="J330" s="73" t="str">
        <f>IF('MASTER  10 Teams'!J330&lt;&gt;"",'MASTER  10 Teams'!J330,"")</f>
        <v/>
      </c>
      <c r="K330" s="23" t="str">
        <f>IF('MASTER  10 Teams'!E330&lt;&gt;"",'MASTER  10 Teams'!E330,"")</f>
        <v>NORTH HAVEN SC</v>
      </c>
      <c r="L330" s="23" t="str">
        <f>IF('MASTER  10 Teams'!F330&lt;&gt;"",'MASTER  10 Teams'!F330,"")</f>
        <v>PAN ZONES</v>
      </c>
      <c r="M330" s="5" t="str">
        <f>IF('MASTER  10 Teams'!I330&lt;&gt;"",'MASTER  10 Teams'!I330,"")</f>
        <v>Ridge Road, North Haven</v>
      </c>
      <c r="N330" s="5"/>
    </row>
    <row r="331" spans="1:14" ht="12.75" customHeight="1" thickTop="1" thickBot="1" x14ac:dyDescent="0.4">
      <c r="A331" s="115"/>
      <c r="B331" s="22"/>
      <c r="C331" s="95">
        <f>IF('MASTER  10 Teams'!C331&lt;&gt;"",'MASTER  10 Teams'!C331,"")</f>
        <v>42904</v>
      </c>
      <c r="D331" s="36" t="str">
        <f>IF('MASTER  10 Teams'!D331&lt;&gt;"",'MASTER  10 Teams'!D331,"")</f>
        <v>O40-3</v>
      </c>
      <c r="E331" s="23" t="str">
        <f>VLOOKUP(K331,'Ref asgn teams'!$A$2:$B$99,2)</f>
        <v>Wilton Wolves</v>
      </c>
      <c r="F331" s="23" t="str">
        <f>VLOOKUP(L331,'Ref asgn teams'!$A$2:$B$99,2)</f>
        <v>Hamden United</v>
      </c>
      <c r="G331" s="71"/>
      <c r="H331" s="94">
        <f>IF('MASTER  10 Teams'!H331&lt;&gt;"",'MASTER  10 Teams'!H331,"")</f>
        <v>0.41666666666666702</v>
      </c>
      <c r="I331" s="24" t="str">
        <f>VLOOKUP(M331,Venues!$A$2:$E$139,5,FALSE)</f>
        <v>Middlebrook School, Wilton</v>
      </c>
      <c r="J331" s="73" t="str">
        <f>IF('MASTER  10 Teams'!J331&lt;&gt;"",'MASTER  10 Teams'!J331,"")</f>
        <v/>
      </c>
      <c r="K331" s="23" t="str">
        <f>IF('MASTER  10 Teams'!E331&lt;&gt;"",'MASTER  10 Teams'!E331,"")</f>
        <v>WILTON WOLVES</v>
      </c>
      <c r="L331" s="23" t="str">
        <f>IF('MASTER  10 Teams'!F331&lt;&gt;"",'MASTER  10 Teams'!F331,"")</f>
        <v>HAMDEN UNITED</v>
      </c>
      <c r="M331" s="5" t="str">
        <f>IF('MASTER  10 Teams'!I331&lt;&gt;"",'MASTER  10 Teams'!I331,"")</f>
        <v>Middlebrook School, Wilton</v>
      </c>
      <c r="N331" s="5"/>
    </row>
    <row r="332" spans="1:14" ht="12.75" customHeight="1" thickTop="1" x14ac:dyDescent="0.35">
      <c r="A332" s="115"/>
      <c r="B332" s="22"/>
      <c r="C332" s="95">
        <f>IF('MASTER  10 Teams'!C332&lt;&gt;"",'MASTER  10 Teams'!C332,"")</f>
        <v>42904</v>
      </c>
      <c r="D332" s="67" t="str">
        <f>IF('MASTER  10 Teams'!D332&lt;&gt;"",'MASTER  10 Teams'!D332,"")</f>
        <v>O40-3</v>
      </c>
      <c r="E332" s="23" t="str">
        <f>VLOOKUP(K332,'Ref asgn teams'!$A$2:$B$99,2)</f>
        <v>Wallingford Morelia</v>
      </c>
      <c r="F332" s="23" t="str">
        <f>VLOOKUP(L332,'Ref asgn teams'!$A$2:$B$99,2)</f>
        <v>Stamford City</v>
      </c>
      <c r="G332" s="71"/>
      <c r="H332" s="94">
        <f>IF('MASTER  10 Teams'!H332&lt;&gt;"",'MASTER  10 Teams'!H332,"")</f>
        <v>0.41666666666666702</v>
      </c>
      <c r="I332" s="24" t="str">
        <f>VLOOKUP(M332,Venues!$A$2:$E$139,5,FALSE)</f>
        <v>Woodhouse, Wallingford</v>
      </c>
      <c r="J332" s="73" t="str">
        <f>IF('MASTER  10 Teams'!J332&lt;&gt;"",'MASTER  10 Teams'!J332,"")</f>
        <v/>
      </c>
      <c r="K332" s="23" t="str">
        <f>IF('MASTER  10 Teams'!E332&lt;&gt;"",'MASTER  10 Teams'!E332,"")</f>
        <v>WALLINGFORD MORELIA</v>
      </c>
      <c r="L332" s="23" t="str">
        <f>IF('MASTER  10 Teams'!F332&lt;&gt;"",'MASTER  10 Teams'!F332,"")</f>
        <v>STAMFORD CITY</v>
      </c>
      <c r="M332" s="5" t="str">
        <f>IF('MASTER  10 Teams'!I332&lt;&gt;"",'MASTER  10 Teams'!I332,"")</f>
        <v>Woodhouse Field, Wallingford</v>
      </c>
      <c r="N332" s="5"/>
    </row>
    <row r="333" spans="1:14" ht="12.75" customHeight="1" thickBot="1" x14ac:dyDescent="0.4">
      <c r="A333" s="115"/>
      <c r="B333" s="22"/>
      <c r="C333" s="95" t="str">
        <f>IF('MASTER  10 Teams'!C333&lt;&gt;"",'MASTER  10 Teams'!C333,"")</f>
        <v/>
      </c>
      <c r="D333" s="26" t="str">
        <f>IF('MASTER  10 Teams'!D333&lt;&gt;"",'MASTER  10 Teams'!D333,"")</f>
        <v xml:space="preserve"> </v>
      </c>
      <c r="E333" s="23" t="e">
        <f>VLOOKUP(K333,'Ref asgn teams'!$A$2:$B$99,2)</f>
        <v>#N/A</v>
      </c>
      <c r="F333" s="23" t="e">
        <f>VLOOKUP(L333,'Ref asgn teams'!$A$2:$B$99,2)</f>
        <v>#N/A</v>
      </c>
      <c r="G333" s="71"/>
      <c r="H333" s="94" t="str">
        <f>IF('MASTER  10 Teams'!H333&lt;&gt;"",'MASTER  10 Teams'!H333,"")</f>
        <v/>
      </c>
      <c r="I333" s="24" t="e">
        <f>VLOOKUP(M333,Venues!$A$2:$E$139,5,FALSE)</f>
        <v>#N/A</v>
      </c>
      <c r="J333" s="73" t="str">
        <f>IF('MASTER  10 Teams'!J333&lt;&gt;"",'MASTER  10 Teams'!J333,"")</f>
        <v/>
      </c>
      <c r="K333" s="23" t="str">
        <f>IF('MASTER  10 Teams'!E333&lt;&gt;"",'MASTER  10 Teams'!E333,"")</f>
        <v/>
      </c>
      <c r="L333" s="23" t="str">
        <f>IF('MASTER  10 Teams'!F333&lt;&gt;"",'MASTER  10 Teams'!F333,"")</f>
        <v/>
      </c>
      <c r="M333" s="5" t="str">
        <f>IF('MASTER  10 Teams'!I333&lt;&gt;"",'MASTER  10 Teams'!I333,"")</f>
        <v/>
      </c>
      <c r="N333" s="2"/>
    </row>
    <row r="334" spans="1:14" ht="12.75" customHeight="1" thickTop="1" thickBot="1" x14ac:dyDescent="0.4">
      <c r="A334" s="115"/>
      <c r="B334" s="22"/>
      <c r="C334" s="95">
        <f>IF('MASTER  10 Teams'!C334&lt;&gt;"",'MASTER  10 Teams'!C334,"")</f>
        <v>42904</v>
      </c>
      <c r="D334" s="27" t="str">
        <f>IF('MASTER  10 Teams'!D334&lt;&gt;"",'MASTER  10 Teams'!D334,"")</f>
        <v>O50-1</v>
      </c>
      <c r="E334" s="23" t="str">
        <f>VLOOKUP(K334,'Ref asgn teams'!$A$2:$B$99,2)</f>
        <v>Greenwich Gunners 50</v>
      </c>
      <c r="F334" s="23" t="str">
        <f>VLOOKUP(L334,'Ref asgn teams'!$A$2:$B$99,2)</f>
        <v>Darien Blue Waves</v>
      </c>
      <c r="G334" s="71"/>
      <c r="H334" s="94">
        <f>IF('MASTER  10 Teams'!H334&lt;&gt;"",'MASTER  10 Teams'!H334,"")</f>
        <v>0.41666666666666702</v>
      </c>
      <c r="I334" s="24" t="str">
        <f>VLOOKUP(M334,Venues!$A$2:$E$139,5,FALSE)</f>
        <v>Greenwich High School, Greenwich</v>
      </c>
      <c r="J334" s="73" t="str">
        <f>IF('MASTER  10 Teams'!J334&lt;&gt;"",'MASTER  10 Teams'!J334,"")</f>
        <v/>
      </c>
      <c r="K334" s="23" t="str">
        <f>IF('MASTER  10 Teams'!E334&lt;&gt;"",'MASTER  10 Teams'!E334,"")</f>
        <v>GREENWICH GUNNERS 50</v>
      </c>
      <c r="L334" s="23" t="str">
        <f>IF('MASTER  10 Teams'!F334&lt;&gt;"",'MASTER  10 Teams'!F334,"")</f>
        <v>DARIEN BLUE WAVE</v>
      </c>
      <c r="M334" s="5" t="str">
        <f>IF('MASTER  10 Teams'!I334&lt;&gt;"",'MASTER  10 Teams'!I334,"")</f>
        <v>tbd</v>
      </c>
      <c r="N334" s="5"/>
    </row>
    <row r="335" spans="1:14" ht="12.75" customHeight="1" thickTop="1" thickBot="1" x14ac:dyDescent="0.4">
      <c r="A335" s="115"/>
      <c r="B335" s="22"/>
      <c r="C335" s="95">
        <f>IF('MASTER  10 Teams'!C335&lt;&gt;"",'MASTER  10 Teams'!C335,"")</f>
        <v>42904</v>
      </c>
      <c r="D335" s="27" t="str">
        <f>IF('MASTER  10 Teams'!D335&lt;&gt;"",'MASTER  10 Teams'!D335,"")</f>
        <v>O50-1</v>
      </c>
      <c r="E335" s="23" t="str">
        <f>VLOOKUP(K335,'Ref asgn teams'!$A$2:$B$99,2)</f>
        <v>Club Napoli 50</v>
      </c>
      <c r="F335" s="23" t="str">
        <f>VLOOKUP(L335,'Ref asgn teams'!$A$2:$B$99,2)</f>
        <v>Polonia Falcon Stars FC</v>
      </c>
      <c r="G335" s="71"/>
      <c r="H335" s="94">
        <f>IF('MASTER  10 Teams'!H335&lt;&gt;"",'MASTER  10 Teams'!H335,"")</f>
        <v>0.41666666666666702</v>
      </c>
      <c r="I335" s="24" t="str">
        <f>VLOOKUP(M335,Venues!$A$2:$E$139,5,FALSE)</f>
        <v>North Farms Park, North Branford</v>
      </c>
      <c r="J335" s="73" t="str">
        <f>IF('MASTER  10 Teams'!J335&lt;&gt;"",'MASTER  10 Teams'!J335,"")</f>
        <v/>
      </c>
      <c r="K335" s="23" t="str">
        <f>IF('MASTER  10 Teams'!E335&lt;&gt;"",'MASTER  10 Teams'!E335,"")</f>
        <v>CLUB NAPOLI 50</v>
      </c>
      <c r="L335" s="23" t="str">
        <f>IF('MASTER  10 Teams'!F335&lt;&gt;"",'MASTER  10 Teams'!F335,"")</f>
        <v>POLONIA FALCON STARS FC</v>
      </c>
      <c r="M335" s="5" t="str">
        <f>IF('MASTER  10 Teams'!I335&lt;&gt;"",'MASTER  10 Teams'!I335,"")</f>
        <v>North Farms Park, North Branford</v>
      </c>
      <c r="N335" s="5"/>
    </row>
    <row r="336" spans="1:14" ht="12.75" customHeight="1" thickTop="1" thickBot="1" x14ac:dyDescent="0.4">
      <c r="A336" s="115"/>
      <c r="B336" s="22"/>
      <c r="C336" s="95">
        <f>IF('MASTER  10 Teams'!C336&lt;&gt;"",'MASTER  10 Teams'!C336,"")</f>
        <v>42904</v>
      </c>
      <c r="D336" s="27" t="str">
        <f>IF('MASTER  10 Teams'!D336&lt;&gt;"",'MASTER  10 Teams'!D336,"")</f>
        <v>O50-1</v>
      </c>
      <c r="E336" s="23" t="str">
        <f>VLOOKUP(K336,'Ref asgn teams'!$A$2:$B$99,2)</f>
        <v>Glastonbury Celtic</v>
      </c>
      <c r="F336" s="23" t="str">
        <f>VLOOKUP(L336,'Ref asgn teams'!$A$2:$B$99,2)</f>
        <v>Guilford Black Eagles</v>
      </c>
      <c r="G336" s="71"/>
      <c r="H336" s="94">
        <f>IF('MASTER  10 Teams'!H336&lt;&gt;"",'MASTER  10 Teams'!H336,"")</f>
        <v>0.41666666666666702</v>
      </c>
      <c r="I336" s="24" t="e">
        <f>VLOOKUP(M336,Venues!$A$2:$E$139,5,FALSE)</f>
        <v>#N/A</v>
      </c>
      <c r="J336" s="73" t="str">
        <f>IF('MASTER  10 Teams'!J336&lt;&gt;"",'MASTER  10 Teams'!J336,"")</f>
        <v/>
      </c>
      <c r="K336" s="23" t="str">
        <f>IF('MASTER  10 Teams'!E336&lt;&gt;"",'MASTER  10 Teams'!E336,"")</f>
        <v xml:space="preserve">GLASTONBURY CELTIC </v>
      </c>
      <c r="L336" s="23" t="str">
        <f>IF('MASTER  10 Teams'!F336&lt;&gt;"",'MASTER  10 Teams'!F336,"")</f>
        <v>GUILFORD BLACK EAGLES</v>
      </c>
      <c r="M336" s="5" t="str">
        <f>IF('MASTER  10 Teams'!I336&lt;&gt;"",'MASTER  10 Teams'!I336,"")</f>
        <v>Irish American Club, Glastonbury</v>
      </c>
      <c r="N336" s="5"/>
    </row>
    <row r="337" spans="1:14" ht="12.75" customHeight="1" thickTop="1" thickBot="1" x14ac:dyDescent="0.4">
      <c r="A337" s="115"/>
      <c r="B337" s="22"/>
      <c r="C337" s="95">
        <f>IF('MASTER  10 Teams'!C337&lt;&gt;"",'MASTER  10 Teams'!C337,"")</f>
        <v>42904</v>
      </c>
      <c r="D337" s="27" t="str">
        <f>IF('MASTER  10 Teams'!D337&lt;&gt;"",'MASTER  10 Teams'!D337,"")</f>
        <v>O50-1</v>
      </c>
      <c r="E337" s="23" t="str">
        <f>VLOOKUP(K337,'Ref asgn teams'!$A$2:$B$99,2)</f>
        <v>Hartford Cavaliers Masters</v>
      </c>
      <c r="F337" s="23" t="str">
        <f>VLOOKUP(L337,'Ref asgn teams'!$A$2:$B$99,2)</f>
        <v>New Britain Falcons FC</v>
      </c>
      <c r="G337" s="71"/>
      <c r="H337" s="94">
        <f>IF('MASTER  10 Teams'!H337&lt;&gt;"",'MASTER  10 Teams'!H337,"")</f>
        <v>0.41666666666666702</v>
      </c>
      <c r="I337" s="24" t="str">
        <f>VLOOKUP(M337,Venues!$A$2:$E$139,5,FALSE)</f>
        <v>Cronin Field, Hartford</v>
      </c>
      <c r="J337" s="73" t="str">
        <f>IF('MASTER  10 Teams'!J337&lt;&gt;"",'MASTER  10 Teams'!J337,"")</f>
        <v/>
      </c>
      <c r="K337" s="23" t="str">
        <f>IF('MASTER  10 Teams'!E337&lt;&gt;"",'MASTER  10 Teams'!E337,"")</f>
        <v>HARTFORD CAVALIERS</v>
      </c>
      <c r="L337" s="23" t="str">
        <f>IF('MASTER  10 Teams'!F337&lt;&gt;"",'MASTER  10 Teams'!F337,"")</f>
        <v>NEW BRITAIN FALCONS FC</v>
      </c>
      <c r="M337" s="5" t="str">
        <f>IF('MASTER  10 Teams'!I337&lt;&gt;"",'MASTER  10 Teams'!I337,"")</f>
        <v>Cronin Field, Hartford</v>
      </c>
      <c r="N337" s="5"/>
    </row>
    <row r="338" spans="1:14" ht="12.75" customHeight="1" thickTop="1" thickBot="1" x14ac:dyDescent="0.4">
      <c r="A338" s="115"/>
      <c r="B338" s="22"/>
      <c r="C338" s="95">
        <f>IF('MASTER  10 Teams'!C338&lt;&gt;"",'MASTER  10 Teams'!C338,"")</f>
        <v>42904</v>
      </c>
      <c r="D338" s="27" t="str">
        <f>IF('MASTER  10 Teams'!D338&lt;&gt;"",'MASTER  10 Teams'!D338,"")</f>
        <v>O50-1</v>
      </c>
      <c r="E338" s="23" t="str">
        <f>VLOOKUP(K338,'Ref asgn teams'!$A$2:$B$99,2)</f>
        <v>Vasco Da Gama 50 CC</v>
      </c>
      <c r="F338" s="23" t="str">
        <f>VLOOKUP(L338,'Ref asgn teams'!$A$2:$B$99,2)</f>
        <v>Cheshire Azzurri 50</v>
      </c>
      <c r="G338" s="71"/>
      <c r="H338" s="94">
        <f>IF('MASTER  10 Teams'!H338&lt;&gt;"",'MASTER  10 Teams'!H338,"")</f>
        <v>0.41666666666666702</v>
      </c>
      <c r="I338" s="24" t="str">
        <f>VLOOKUP(M338,Venues!$A$2:$E$139,5,FALSE)</f>
        <v>Veterans Memorial Park (BPT), Bridgeport</v>
      </c>
      <c r="J338" s="73" t="str">
        <f>IF('MASTER  10 Teams'!J338&lt;&gt;"",'MASTER  10 Teams'!J338,"")</f>
        <v/>
      </c>
      <c r="K338" s="23" t="str">
        <f>IF('MASTER  10 Teams'!E338&lt;&gt;"",'MASTER  10 Teams'!E338,"")</f>
        <v>VASCO DA GAMA 50</v>
      </c>
      <c r="L338" s="23" t="str">
        <f>IF('MASTER  10 Teams'!F338&lt;&gt;"",'MASTER  10 Teams'!F338,"")</f>
        <v>CHESHIRE AZZURRI 50</v>
      </c>
      <c r="M338" s="5" t="str">
        <f>IF('MASTER  10 Teams'!I338&lt;&gt;"",'MASTER  10 Teams'!I338,"")</f>
        <v>Veterans Memorial Park, Bridgeport</v>
      </c>
      <c r="N338" s="5"/>
    </row>
    <row r="339" spans="1:14" ht="12.75" customHeight="1" thickTop="1" thickBot="1" x14ac:dyDescent="0.4">
      <c r="A339" s="115"/>
      <c r="B339" s="22"/>
      <c r="C339" s="95" t="str">
        <f>IF('MASTER  10 Teams'!C339&lt;&gt;"",'MASTER  10 Teams'!C339,"")</f>
        <v/>
      </c>
      <c r="D339" s="26" t="str">
        <f>IF('MASTER  10 Teams'!D339&lt;&gt;"",'MASTER  10 Teams'!D339,"")</f>
        <v xml:space="preserve"> </v>
      </c>
      <c r="E339" s="23" t="e">
        <f>VLOOKUP(K339,'Ref asgn teams'!$A$2:$B$99,2)</f>
        <v>#N/A</v>
      </c>
      <c r="F339" s="23" t="e">
        <f>VLOOKUP(L339,'Ref asgn teams'!$A$2:$B$99,2)</f>
        <v>#N/A</v>
      </c>
      <c r="G339" s="71"/>
      <c r="H339" s="94" t="str">
        <f>IF('MASTER  10 Teams'!H339&lt;&gt;"",'MASTER  10 Teams'!H339,"")</f>
        <v/>
      </c>
      <c r="I339" s="24" t="e">
        <f>VLOOKUP(M339,Venues!$A$2:$E$139,5,FALSE)</f>
        <v>#N/A</v>
      </c>
      <c r="J339" s="73" t="str">
        <f>IF('MASTER  10 Teams'!J339&lt;&gt;"",'MASTER  10 Teams'!J339,"")</f>
        <v/>
      </c>
      <c r="K339" s="23" t="str">
        <f>IF('MASTER  10 Teams'!E339&lt;&gt;"",'MASTER  10 Teams'!E339,"")</f>
        <v/>
      </c>
      <c r="L339" s="23" t="str">
        <f>IF('MASTER  10 Teams'!F339&lt;&gt;"",'MASTER  10 Teams'!F339,"")</f>
        <v/>
      </c>
      <c r="M339" s="5" t="str">
        <f>IF('MASTER  10 Teams'!I339&lt;&gt;"",'MASTER  10 Teams'!I339,"")</f>
        <v/>
      </c>
      <c r="N339" s="2"/>
    </row>
    <row r="340" spans="1:14" ht="12.75" customHeight="1" thickTop="1" thickBot="1" x14ac:dyDescent="0.4">
      <c r="A340" s="115"/>
      <c r="B340" s="22"/>
      <c r="C340" s="95">
        <f>IF('MASTER  10 Teams'!C340&lt;&gt;"",'MASTER  10 Teams'!C340,"")</f>
        <v>42904</v>
      </c>
      <c r="D340" s="37" t="str">
        <f>IF('MASTER  10 Teams'!D340&lt;&gt;"",'MASTER  10 Teams'!D340,"")</f>
        <v>O50-2</v>
      </c>
      <c r="E340" s="23" t="str">
        <f>VLOOKUP(K340,'Ref asgn teams'!$A$2:$B$99,2)</f>
        <v>Farmington White Owls</v>
      </c>
      <c r="F340" s="23" t="str">
        <f>VLOOKUP(L340,'Ref asgn teams'!$A$2:$B$99,2)</f>
        <v>GREENWICH PUMAS LEGENDS</v>
      </c>
      <c r="G340" s="71"/>
      <c r="H340" s="94">
        <f>IF('MASTER  10 Teams'!H340&lt;&gt;"",'MASTER  10 Teams'!H340,"")</f>
        <v>0.41666666666666702</v>
      </c>
      <c r="I340" s="24" t="str">
        <f>VLOOKUP(M340,Venues!$A$2:$E$139,5,FALSE)</f>
        <v>Winding Trails, Farmington</v>
      </c>
      <c r="J340" s="73" t="str">
        <f>IF('MASTER  10 Teams'!J340&lt;&gt;"",'MASTER  10 Teams'!J340,"")</f>
        <v/>
      </c>
      <c r="K340" s="23" t="str">
        <f>IF('MASTER  10 Teams'!E340&lt;&gt;"",'MASTER  10 Teams'!E340,"")</f>
        <v>FARMINGTON WHITE OWLS</v>
      </c>
      <c r="L340" s="23" t="str">
        <f>IF('MASTER  10 Teams'!F340&lt;&gt;"",'MASTER  10 Teams'!F340,"")</f>
        <v>GREENWICH PUMAS LEGENDS</v>
      </c>
      <c r="M340" s="5" t="str">
        <f>IF('MASTER  10 Teams'!I340&lt;&gt;"",'MASTER  10 Teams'!I340,"")</f>
        <v>Winding Trails, Farmington</v>
      </c>
      <c r="N340" s="5"/>
    </row>
    <row r="341" spans="1:14" ht="12.75" customHeight="1" thickTop="1" thickBot="1" x14ac:dyDescent="0.4">
      <c r="A341" s="115"/>
      <c r="B341" s="22"/>
      <c r="C341" s="95">
        <f>IF('MASTER  10 Teams'!C341&lt;&gt;"",'MASTER  10 Teams'!C341,"")</f>
        <v>42904</v>
      </c>
      <c r="D341" s="37" t="str">
        <f>IF('MASTER  10 Teams'!D341&lt;&gt;"",'MASTER  10 Teams'!D341,"")</f>
        <v>O50-2</v>
      </c>
      <c r="E341" s="23" t="str">
        <f>VLOOKUP(K341,'Ref asgn teams'!$A$2:$B$99,2)</f>
        <v>East Haven SC</v>
      </c>
      <c r="F341" s="23" t="str">
        <f>VLOOKUP(L341,'Ref asgn teams'!$A$2:$B$99,2)</f>
        <v>Moodus SC</v>
      </c>
      <c r="G341" s="71"/>
      <c r="H341" s="94">
        <f>IF('MASTER  10 Teams'!H341&lt;&gt;"",'MASTER  10 Teams'!H341,"")</f>
        <v>0.41666666666666702</v>
      </c>
      <c r="I341" s="24" t="str">
        <f>VLOOKUP(M341,Venues!$A$2:$E$139,5,FALSE)</f>
        <v>Moulthrop Field, East Haven</v>
      </c>
      <c r="J341" s="73" t="str">
        <f>IF('MASTER  10 Teams'!J341&lt;&gt;"",'MASTER  10 Teams'!J341,"")</f>
        <v/>
      </c>
      <c r="K341" s="23" t="str">
        <f>IF('MASTER  10 Teams'!E341&lt;&gt;"",'MASTER  10 Teams'!E341,"")</f>
        <v>EAST HAVEN SC</v>
      </c>
      <c r="L341" s="23" t="str">
        <f>IF('MASTER  10 Teams'!F341&lt;&gt;"",'MASTER  10 Teams'!F341,"")</f>
        <v>MOODUS SC</v>
      </c>
      <c r="M341" s="5" t="str">
        <f>IF('MASTER  10 Teams'!I341&lt;&gt;"",'MASTER  10 Teams'!I341,"")</f>
        <v>Moulthrop Field, East Haven</v>
      </c>
      <c r="N341" s="5"/>
    </row>
    <row r="342" spans="1:14" ht="12.75" customHeight="1" thickTop="1" thickBot="1" x14ac:dyDescent="0.4">
      <c r="A342" s="115"/>
      <c r="B342" s="22"/>
      <c r="C342" s="95">
        <f>IF('MASTER  10 Teams'!C342&lt;&gt;"",'MASTER  10 Teams'!C342,"")</f>
        <v>42904</v>
      </c>
      <c r="D342" s="37" t="str">
        <f>IF('MASTER  10 Teams'!D342&lt;&gt;"",'MASTER  10 Teams'!D342,"")</f>
        <v>O50-2</v>
      </c>
      <c r="E342" s="23" t="str">
        <f>VLOOKUP(K342,'Ref asgn teams'!$A$2:$B$99,2)</f>
        <v>Naugatuck River Rats</v>
      </c>
      <c r="F342" s="23" t="str">
        <f>VLOOKUP(L342,'Ref asgn teams'!$A$2:$B$99,2)</f>
        <v>North Branford Legends</v>
      </c>
      <c r="G342" s="71"/>
      <c r="H342" s="94">
        <f>IF('MASTER  10 Teams'!H342&lt;&gt;"",'MASTER  10 Teams'!H342,"")</f>
        <v>0.41666666666666702</v>
      </c>
      <c r="I342" s="24" t="str">
        <f>VLOOKUP(M342,Venues!$A$2:$E$139,5,FALSE)</f>
        <v>City Hill Middle School, Naugatuck</v>
      </c>
      <c r="J342" s="73" t="str">
        <f>IF('MASTER  10 Teams'!J342&lt;&gt;"",'MASTER  10 Teams'!J342,"")</f>
        <v/>
      </c>
      <c r="K342" s="23" t="str">
        <f>IF('MASTER  10 Teams'!E342&lt;&gt;"",'MASTER  10 Teams'!E342,"")</f>
        <v>NAUGATUCK RIVER RATS</v>
      </c>
      <c r="L342" s="23" t="str">
        <f>IF('MASTER  10 Teams'!F342&lt;&gt;"",'MASTER  10 Teams'!F342,"")</f>
        <v>NORTH BRANFORD LEGENDS</v>
      </c>
      <c r="M342" s="5" t="str">
        <f>IF('MASTER  10 Teams'!I342&lt;&gt;"",'MASTER  10 Teams'!I342,"")</f>
        <v>City Hill MS, Naugatuck</v>
      </c>
      <c r="N342" s="5"/>
    </row>
    <row r="343" spans="1:14" ht="12.75" customHeight="1" thickTop="1" thickBot="1" x14ac:dyDescent="0.4">
      <c r="A343" s="115"/>
      <c r="B343" s="22"/>
      <c r="C343" s="95">
        <f>IF('MASTER  10 Teams'!C343&lt;&gt;"",'MASTER  10 Teams'!C343,"")</f>
        <v>42904</v>
      </c>
      <c r="D343" s="37" t="str">
        <f>IF('MASTER  10 Teams'!D343&lt;&gt;"",'MASTER  10 Teams'!D343,"")</f>
        <v>O50-2</v>
      </c>
      <c r="E343" s="23" t="str">
        <f>VLOOKUP(K343,'Ref asgn teams'!$A$2:$B$99,2)</f>
        <v>West Haven Grays</v>
      </c>
      <c r="F343" s="23" t="str">
        <f>VLOOKUP(L343,'Ref asgn teams'!$A$2:$B$99,2)</f>
        <v>Greenwich Arsenal 50</v>
      </c>
      <c r="G343" s="71"/>
      <c r="H343" s="94">
        <f>IF('MASTER  10 Teams'!H343&lt;&gt;"",'MASTER  10 Teams'!H343,"")</f>
        <v>0.41666666666666702</v>
      </c>
      <c r="I343" s="24" t="str">
        <f>VLOOKUP(M343,Venues!$A$2:$E$139,5,FALSE)</f>
        <v>Pagels Field, West Haven</v>
      </c>
      <c r="J343" s="73" t="str">
        <f>IF('MASTER  10 Teams'!J343&lt;&gt;"",'MASTER  10 Teams'!J343,"")</f>
        <v/>
      </c>
      <c r="K343" s="23" t="str">
        <f>IF('MASTER  10 Teams'!E343&lt;&gt;"",'MASTER  10 Teams'!E343,"")</f>
        <v>WEST HAVEN GRAYS</v>
      </c>
      <c r="L343" s="23" t="str">
        <f>IF('MASTER  10 Teams'!F343&lt;&gt;"",'MASTER  10 Teams'!F343,"")</f>
        <v>GREENWICH ARSENAL 50</v>
      </c>
      <c r="M343" s="5" t="str">
        <f>IF('MASTER  10 Teams'!I343&lt;&gt;"",'MASTER  10 Teams'!I343,"")</f>
        <v>Pagels Field, West Haven</v>
      </c>
      <c r="N343" s="5"/>
    </row>
    <row r="344" spans="1:14" ht="12.75" customHeight="1" thickTop="1" x14ac:dyDescent="0.35">
      <c r="A344" s="115"/>
      <c r="B344" s="22"/>
      <c r="C344" s="95">
        <f>IF('MASTER  10 Teams'!C344&lt;&gt;"",'MASTER  10 Teams'!C344,"")</f>
        <v>42904</v>
      </c>
      <c r="D344" s="68" t="str">
        <f>IF('MASTER  10 Teams'!D344&lt;&gt;"",'MASTER  10 Teams'!D344,"")</f>
        <v>O50-2</v>
      </c>
      <c r="E344" s="23" t="str">
        <f>VLOOKUP(K344,'Ref asgn teams'!$A$2:$B$99,2)</f>
        <v>Waterbury Pontes</v>
      </c>
      <c r="F344" s="23" t="str">
        <f>VLOOKUP(L344,'Ref asgn teams'!$A$2:$B$99,2)</f>
        <v>Southbury Boomers</v>
      </c>
      <c r="G344" s="71"/>
      <c r="H344" s="94">
        <f>IF('MASTER  10 Teams'!H344&lt;&gt;"",'MASTER  10 Teams'!H344,"")</f>
        <v>0.41666666666666702</v>
      </c>
      <c r="I344" s="24" t="str">
        <f>VLOOKUP(M344,Venues!$A$2:$E$139,5,FALSE)</f>
        <v>Pontelandolfo Club, Waterbury</v>
      </c>
      <c r="J344" s="73" t="str">
        <f>IF('MASTER  10 Teams'!J344&lt;&gt;"",'MASTER  10 Teams'!J344,"")</f>
        <v/>
      </c>
      <c r="K344" s="23" t="str">
        <f>IF('MASTER  10 Teams'!E344&lt;&gt;"",'MASTER  10 Teams'!E344,"")</f>
        <v>WATERBURY PONTES</v>
      </c>
      <c r="L344" s="23" t="str">
        <f>IF('MASTER  10 Teams'!F344&lt;&gt;"",'MASTER  10 Teams'!F344,"")</f>
        <v>SOUTHBURY BOOMERS</v>
      </c>
      <c r="M344" s="5" t="str">
        <f>IF('MASTER  10 Teams'!I344&lt;&gt;"",'MASTER  10 Teams'!I344,"")</f>
        <v>Pontelandolfo Club, Waterbury</v>
      </c>
      <c r="N344" s="5"/>
    </row>
    <row r="345" spans="1:14" ht="12.75" customHeight="1" thickBot="1" x14ac:dyDescent="0.4">
      <c r="A345" s="115"/>
      <c r="B345" s="22"/>
      <c r="C345" s="95" t="str">
        <f>IF('MASTER  10 Teams'!C345&lt;&gt;"",'MASTER  10 Teams'!C345,"")</f>
        <v/>
      </c>
      <c r="D345" s="26" t="str">
        <f>IF('MASTER  10 Teams'!D345&lt;&gt;"",'MASTER  10 Teams'!D345,"")</f>
        <v xml:space="preserve"> </v>
      </c>
      <c r="E345" s="23" t="e">
        <f>VLOOKUP(K345,'Ref asgn teams'!$A$2:$B$99,2)</f>
        <v>#N/A</v>
      </c>
      <c r="F345" s="23" t="e">
        <f>VLOOKUP(L345,'Ref asgn teams'!$A$2:$B$99,2)</f>
        <v>#N/A</v>
      </c>
      <c r="G345" s="71"/>
      <c r="H345" s="94" t="str">
        <f>IF('MASTER  10 Teams'!H345&lt;&gt;"",'MASTER  10 Teams'!H345,"")</f>
        <v/>
      </c>
      <c r="I345" s="24" t="e">
        <f>VLOOKUP(M345,Venues!$A$2:$E$139,5,FALSE)</f>
        <v>#N/A</v>
      </c>
      <c r="J345" s="73" t="str">
        <f>IF('MASTER  10 Teams'!J345&lt;&gt;"",'MASTER  10 Teams'!J345,"")</f>
        <v/>
      </c>
      <c r="K345" s="23" t="str">
        <f>IF('MASTER  10 Teams'!E345&lt;&gt;"",'MASTER  10 Teams'!E345,"")</f>
        <v/>
      </c>
      <c r="L345" s="23" t="str">
        <f>IF('MASTER  10 Teams'!F345&lt;&gt;"",'MASTER  10 Teams'!F345,"")</f>
        <v/>
      </c>
      <c r="M345" s="5" t="str">
        <f>IF('MASTER  10 Teams'!I345&lt;&gt;"",'MASTER  10 Teams'!I345,"")</f>
        <v/>
      </c>
      <c r="N345" s="2"/>
    </row>
    <row r="346" spans="1:14" ht="12.75" customHeight="1" thickTop="1" thickBot="1" x14ac:dyDescent="0.4">
      <c r="A346" s="115"/>
      <c r="B346" s="22"/>
      <c r="C346" s="95">
        <f>IF('MASTER  10 Teams'!C346&lt;&gt;"",'MASTER  10 Teams'!C346,"")</f>
        <v>42911</v>
      </c>
      <c r="D346" s="32" t="str">
        <f>IF('MASTER  10 Teams'!D346&lt;&gt;"",'MASTER  10 Teams'!D346,"")</f>
        <v>O30-1</v>
      </c>
      <c r="E346" s="23" t="str">
        <f>VLOOKUP(K346,'Ref asgn teams'!$A$2:$B$99,2)</f>
        <v>Cinton FC</v>
      </c>
      <c r="F346" s="23" t="str">
        <f>VLOOKUP(L346,'Ref asgn teams'!$A$2:$B$99,2)</f>
        <v>FC Shelton</v>
      </c>
      <c r="G346" s="71"/>
      <c r="H346" s="94">
        <f>IF('MASTER  10 Teams'!H346&lt;&gt;"",'MASTER  10 Teams'!H346,"")</f>
        <v>0.41666666666666702</v>
      </c>
      <c r="I346" s="24" t="str">
        <f>VLOOKUP(M346,Venues!$A$2:$E$139,5,FALSE)</f>
        <v>Indian River Recreation Area, Clinton</v>
      </c>
      <c r="J346" s="73" t="str">
        <f>IF('MASTER  10 Teams'!J346&lt;&gt;"",'MASTER  10 Teams'!J346,"")</f>
        <v/>
      </c>
      <c r="K346" s="23" t="str">
        <f>IF('MASTER  10 Teams'!E346&lt;&gt;"",'MASTER  10 Teams'!E346,"")</f>
        <v>CLINTON FC</v>
      </c>
      <c r="L346" s="23" t="str">
        <f>IF('MASTER  10 Teams'!F346&lt;&gt;"",'MASTER  10 Teams'!F346,"")</f>
        <v>SHELTON FC</v>
      </c>
      <c r="M346" s="5" t="str">
        <f>IF('MASTER  10 Teams'!I346&lt;&gt;"",'MASTER  10 Teams'!I346,"")</f>
        <v>Indian River Sports Complex, Clinton</v>
      </c>
      <c r="N346" s="5"/>
    </row>
    <row r="347" spans="1:14" ht="12.75" customHeight="1" thickTop="1" thickBot="1" x14ac:dyDescent="0.4">
      <c r="A347" s="115"/>
      <c r="B347" s="22"/>
      <c r="C347" s="95">
        <f>IF('MASTER  10 Teams'!C347&lt;&gt;"",'MASTER  10 Teams'!C347,"")</f>
        <v>42911</v>
      </c>
      <c r="D347" s="32" t="str">
        <f>IF('MASTER  10 Teams'!D347&lt;&gt;"",'MASTER  10 Teams'!D347,"")</f>
        <v>O30-1</v>
      </c>
      <c r="E347" s="23" t="str">
        <f>VLOOKUP(K347,'Ref asgn teams'!$A$2:$B$99,2)</f>
        <v>Polonez United</v>
      </c>
      <c r="F347" s="23" t="str">
        <f>VLOOKUP(L347,'Ref asgn teams'!$A$2:$B$99,2)</f>
        <v>Danbury United 30</v>
      </c>
      <c r="G347" s="71"/>
      <c r="H347" s="94">
        <f>IF('MASTER  10 Teams'!H347&lt;&gt;"",'MASTER  10 Teams'!H347,"")</f>
        <v>0.375</v>
      </c>
      <c r="I347" s="24" t="str">
        <f>VLOOKUP(M347,Venues!$A$2:$E$139,5,FALSE)</f>
        <v>Cromwell Middle School, Cromwell</v>
      </c>
      <c r="J347" s="73" t="str">
        <f>IF('MASTER  10 Teams'!J347&lt;&gt;"",'MASTER  10 Teams'!J347,"")</f>
        <v/>
      </c>
      <c r="K347" s="23" t="str">
        <f>IF('MASTER  10 Teams'!E347&lt;&gt;"",'MASTER  10 Teams'!E347,"")</f>
        <v>POLONEZ UNITED</v>
      </c>
      <c r="L347" s="23" t="str">
        <f>IF('MASTER  10 Teams'!F347&lt;&gt;"",'MASTER  10 Teams'!F347,"")</f>
        <v>DANBURY UNITED 30</v>
      </c>
      <c r="M347" s="5" t="str">
        <f>IF('MASTER  10 Teams'!I347&lt;&gt;"",'MASTER  10 Teams'!I347,"")</f>
        <v>Cromwell MS, Cromwell</v>
      </c>
      <c r="N347" s="5"/>
    </row>
    <row r="348" spans="1:14" ht="12.75" customHeight="1" thickTop="1" thickBot="1" x14ac:dyDescent="0.4">
      <c r="A348" s="115"/>
      <c r="B348" s="22"/>
      <c r="C348" s="95">
        <f>IF('MASTER  10 Teams'!C348&lt;&gt;"",'MASTER  10 Teams'!C348,"")</f>
        <v>42911</v>
      </c>
      <c r="D348" s="32" t="str">
        <f>IF('MASTER  10 Teams'!D348&lt;&gt;"",'MASTER  10 Teams'!D348,"")</f>
        <v>O30-1</v>
      </c>
      <c r="E348" s="23" t="str">
        <f>VLOOKUP(K348,'Ref asgn teams'!$A$2:$B$99,2)</f>
        <v>VASCO DA GAMA 30</v>
      </c>
      <c r="F348" s="23" t="str">
        <f>VLOOKUP(L348,'Ref asgn teams'!$A$2:$B$99,2)</f>
        <v>Greenwich Arsenal 30</v>
      </c>
      <c r="G348" s="71"/>
      <c r="H348" s="94">
        <f>IF('MASTER  10 Teams'!H348&lt;&gt;"",'MASTER  10 Teams'!H348,"")</f>
        <v>0.33333333333333331</v>
      </c>
      <c r="I348" s="24" t="str">
        <f>VLOOKUP(M348,Venues!$A$2:$E$139,5,FALSE)</f>
        <v>Veterans Memorial Park (BPT), Bridgeport</v>
      </c>
      <c r="J348" s="73" t="str">
        <f>IF('MASTER  10 Teams'!J348&lt;&gt;"",'MASTER  10 Teams'!J348,"")</f>
        <v/>
      </c>
      <c r="K348" s="23" t="str">
        <f>IF('MASTER  10 Teams'!E348&lt;&gt;"",'MASTER  10 Teams'!E348,"")</f>
        <v>VASCO DA GAMA 30</v>
      </c>
      <c r="L348" s="23" t="str">
        <f>IF('MASTER  10 Teams'!F348&lt;&gt;"",'MASTER  10 Teams'!F348,"")</f>
        <v>GREENWICH ARSENAL 30</v>
      </c>
      <c r="M348" s="5" t="str">
        <f>IF('MASTER  10 Teams'!I348&lt;&gt;"",'MASTER  10 Teams'!I348,"")</f>
        <v>Veterans Memorial Park, Bridgeport</v>
      </c>
      <c r="N348" s="5"/>
    </row>
    <row r="349" spans="1:14" ht="12.75" customHeight="1" thickTop="1" thickBot="1" x14ac:dyDescent="0.4">
      <c r="A349" s="115"/>
      <c r="B349" s="22"/>
      <c r="C349" s="95">
        <f>IF('MASTER  10 Teams'!C349&lt;&gt;"",'MASTER  10 Teams'!C349,"")</f>
        <v>42911</v>
      </c>
      <c r="D349" s="32" t="str">
        <f>IF('MASTER  10 Teams'!D349&lt;&gt;"",'MASTER  10 Teams'!D349,"")</f>
        <v>O30-1</v>
      </c>
      <c r="E349" s="23" t="str">
        <f>VLOOKUP(K349,'Ref asgn teams'!$A$2:$B$99,2)</f>
        <v>ECUACHAMOS FC</v>
      </c>
      <c r="F349" s="23" t="str">
        <f>VLOOKUP(L349,'Ref asgn teams'!$A$2:$B$99,2)</f>
        <v>Newtown Salty Dogs</v>
      </c>
      <c r="G349" s="71"/>
      <c r="H349" s="94">
        <f>IF('MASTER  10 Teams'!H349&lt;&gt;"",'MASTER  10 Teams'!H349,"")</f>
        <v>0.33333333333333331</v>
      </c>
      <c r="I349" s="24" t="str">
        <f>VLOOKUP(M349,Venues!$A$2:$E$139,5,FALSE)</f>
        <v>Witek Park, Derby</v>
      </c>
      <c r="J349" s="73" t="str">
        <f>IF('MASTER  10 Teams'!J349&lt;&gt;"",'MASTER  10 Teams'!J349,"")</f>
        <v/>
      </c>
      <c r="K349" s="23" t="str">
        <f>IF('MASTER  10 Teams'!E349&lt;&gt;"",'MASTER  10 Teams'!E349,"")</f>
        <v>ECUACHAMOS FC</v>
      </c>
      <c r="L349" s="23" t="str">
        <f>IF('MASTER  10 Teams'!F349&lt;&gt;"",'MASTER  10 Teams'!F349,"")</f>
        <v>NORTH BRANFORD 30</v>
      </c>
      <c r="M349" s="5" t="str">
        <f>IF('MASTER  10 Teams'!I349&lt;&gt;"",'MASTER  10 Teams'!I349,"")</f>
        <v>Witek Park, Derby</v>
      </c>
      <c r="N349" s="5"/>
    </row>
    <row r="350" spans="1:14" ht="12.75" customHeight="1" thickTop="1" x14ac:dyDescent="0.35">
      <c r="A350" s="115"/>
      <c r="B350" s="22"/>
      <c r="C350" s="95">
        <f>IF('MASTER  10 Teams'!C350&lt;&gt;"",'MASTER  10 Teams'!C350,"")</f>
        <v>42911</v>
      </c>
      <c r="D350" s="69" t="str">
        <f>IF('MASTER  10 Teams'!D350&lt;&gt;"",'MASTER  10 Teams'!D350,"")</f>
        <v>O30-1</v>
      </c>
      <c r="E350" s="23" t="str">
        <f>VLOOKUP(K350,'Ref asgn teams'!$A$2:$B$99,2)</f>
        <v>Milford Tuesday</v>
      </c>
      <c r="F350" s="23" t="str">
        <f>VLOOKUP(L350,'Ref asgn teams'!$A$2:$B$99,2)</f>
        <v>Newington Portuguese 30</v>
      </c>
      <c r="G350" s="71"/>
      <c r="H350" s="94">
        <f>IF('MASTER  10 Teams'!H350&lt;&gt;"",'MASTER  10 Teams'!H350,"")</f>
        <v>0.33333333333333331</v>
      </c>
      <c r="I350" s="24" t="str">
        <f>VLOOKUP(M350,Venues!$A$2:$E$139,5,FALSE)</f>
        <v>Fred Wolfe Park, Orange</v>
      </c>
      <c r="J350" s="73" t="str">
        <f>IF('MASTER  10 Teams'!J350&lt;&gt;"",'MASTER  10 Teams'!J350,"")</f>
        <v/>
      </c>
      <c r="K350" s="23" t="str">
        <f>IF('MASTER  10 Teams'!E350&lt;&gt;"",'MASTER  10 Teams'!E350,"")</f>
        <v>MILFORD TUESDAY</v>
      </c>
      <c r="L350" s="23" t="str">
        <f>IF('MASTER  10 Teams'!F350&lt;&gt;"",'MASTER  10 Teams'!F350,"")</f>
        <v>NEWINGTON PORTUGUESE 30</v>
      </c>
      <c r="M350" s="5" t="str">
        <f>IF('MASTER  10 Teams'!I350&lt;&gt;"",'MASTER  10 Teams'!I350,"")</f>
        <v>Fred Wolfe Park, Orange</v>
      </c>
      <c r="N350" s="5"/>
    </row>
    <row r="351" spans="1:14" ht="12.75" customHeight="1" thickBot="1" x14ac:dyDescent="0.4">
      <c r="A351" s="115"/>
      <c r="B351" s="22"/>
      <c r="C351" s="95" t="str">
        <f>IF('MASTER  10 Teams'!C351&lt;&gt;"",'MASTER  10 Teams'!C351,"")</f>
        <v/>
      </c>
      <c r="D351" s="26" t="str">
        <f>IF('MASTER  10 Teams'!D351&lt;&gt;"",'MASTER  10 Teams'!D351,"")</f>
        <v xml:space="preserve"> </v>
      </c>
      <c r="E351" s="23" t="e">
        <f>VLOOKUP(K351,'Ref asgn teams'!$A$2:$B$99,2)</f>
        <v>#N/A</v>
      </c>
      <c r="F351" s="23" t="e">
        <f>VLOOKUP(L351,'Ref asgn teams'!$A$2:$B$99,2)</f>
        <v>#N/A</v>
      </c>
      <c r="G351" s="71"/>
      <c r="H351" s="94" t="str">
        <f>IF('MASTER  10 Teams'!H351&lt;&gt;"",'MASTER  10 Teams'!H351,"")</f>
        <v/>
      </c>
      <c r="I351" s="24" t="e">
        <f>VLOOKUP(M351,Venues!$A$2:$E$139,5,FALSE)</f>
        <v>#N/A</v>
      </c>
      <c r="J351" s="73" t="str">
        <f>IF('MASTER  10 Teams'!J351&lt;&gt;"",'MASTER  10 Teams'!J351,"")</f>
        <v/>
      </c>
      <c r="K351" s="23" t="str">
        <f>IF('MASTER  10 Teams'!E351&lt;&gt;"",'MASTER  10 Teams'!E351,"")</f>
        <v/>
      </c>
      <c r="L351" s="23" t="str">
        <f>IF('MASTER  10 Teams'!F351&lt;&gt;"",'MASTER  10 Teams'!F351,"")</f>
        <v/>
      </c>
      <c r="M351" s="5" t="str">
        <f>IF('MASTER  10 Teams'!I351&lt;&gt;"",'MASTER  10 Teams'!I351,"")</f>
        <v/>
      </c>
      <c r="N351" s="5"/>
    </row>
    <row r="352" spans="1:14" ht="12.75" customHeight="1" thickTop="1" thickBot="1" x14ac:dyDescent="0.4">
      <c r="A352" s="115"/>
      <c r="B352" s="22"/>
      <c r="C352" s="95">
        <f>IF('MASTER  10 Teams'!C352&lt;&gt;"",'MASTER  10 Teams'!C352,"")</f>
        <v>42911</v>
      </c>
      <c r="D352" s="33" t="str">
        <f>IF('MASTER  10 Teams'!D352&lt;&gt;"",'MASTER  10 Teams'!D352,"")</f>
        <v>O30-2</v>
      </c>
      <c r="E352" s="23" t="str">
        <f>VLOOKUP(K352,'Ref asgn teams'!$A$2:$B$99,2)</f>
        <v>Bridgeport United</v>
      </c>
      <c r="F352" s="23" t="str">
        <f>VLOOKUP(L352,'Ref asgn teams'!$A$2:$B$99,2)</f>
        <v>Stamford FC</v>
      </c>
      <c r="G352" s="71"/>
      <c r="H352" s="94">
        <f>IF('MASTER  10 Teams'!H352&lt;&gt;"",'MASTER  10 Teams'!H352,"")</f>
        <v>0.41666666666666669</v>
      </c>
      <c r="I352" s="24" t="e">
        <f>VLOOKUP(M352,Venues!$A$2:$E$139,5,FALSE)</f>
        <v>#N/A</v>
      </c>
      <c r="J352" s="73" t="str">
        <f>IF('MASTER  10 Teams'!J352&lt;&gt;"",'MASTER  10 Teams'!J352,"")</f>
        <v/>
      </c>
      <c r="K352" s="23" t="str">
        <f>IF('MASTER  10 Teams'!E352&lt;&gt;"",'MASTER  10 Teams'!E352,"")</f>
        <v>BYE</v>
      </c>
      <c r="L352" s="23" t="str">
        <f>IF('MASTER  10 Teams'!F352&lt;&gt;"",'MASTER  10 Teams'!F352,"")</f>
        <v>STAMFORD FC</v>
      </c>
      <c r="M352" s="5" t="str">
        <f>IF('MASTER  10 Teams'!I352&lt;&gt;"",'MASTER  10 Teams'!I352,"")</f>
        <v>--</v>
      </c>
      <c r="N352" s="5"/>
    </row>
    <row r="353" spans="1:14" ht="12.75" customHeight="1" thickTop="1" thickBot="1" x14ac:dyDescent="0.4">
      <c r="A353" s="115"/>
      <c r="B353" s="22"/>
      <c r="C353" s="95">
        <f>IF('MASTER  10 Teams'!C353&lt;&gt;"",'MASTER  10 Teams'!C353,"")</f>
        <v>42911</v>
      </c>
      <c r="D353" s="33" t="str">
        <f>IF('MASTER  10 Teams'!D353&lt;&gt;"",'MASTER  10 Teams'!D353,"")</f>
        <v>O30-2</v>
      </c>
      <c r="E353" s="23" t="str">
        <f>VLOOKUP(K353,'Ref asgn teams'!$A$2:$B$99,2)</f>
        <v>Newtown Salty Dogs</v>
      </c>
      <c r="F353" s="23" t="str">
        <f>VLOOKUP(L353,'Ref asgn teams'!$A$2:$B$99,2)</f>
        <v>Caseus New Haven FC</v>
      </c>
      <c r="G353" s="71"/>
      <c r="H353" s="94">
        <f>IF('MASTER  10 Teams'!H353&lt;&gt;"",'MASTER  10 Teams'!H353,"")</f>
        <v>0.33333333333333331</v>
      </c>
      <c r="I353" s="24" t="str">
        <f>VLOOKUP(M353,Venues!$A$2:$E$139,5,FALSE)</f>
        <v>Treadwell Park, Sandy Hook</v>
      </c>
      <c r="J353" s="73" t="str">
        <f>IF('MASTER  10 Teams'!J353&lt;&gt;"",'MASTER  10 Teams'!J353,"")</f>
        <v/>
      </c>
      <c r="K353" s="23" t="str">
        <f>IF('MASTER  10 Teams'!E353&lt;&gt;"",'MASTER  10 Teams'!E353,"")</f>
        <v>NEWTOWN SALTY DOGS</v>
      </c>
      <c r="L353" s="23" t="str">
        <f>IF('MASTER  10 Teams'!F353&lt;&gt;"",'MASTER  10 Teams'!F353,"")</f>
        <v>CASEUS NEW HAVEN FC</v>
      </c>
      <c r="M353" s="5" t="str">
        <f>IF('MASTER  10 Teams'!I353&lt;&gt;"",'MASTER  10 Teams'!I353,"")</f>
        <v>Treadwell Park, Newtown</v>
      </c>
      <c r="N353" s="5"/>
    </row>
    <row r="354" spans="1:14" ht="12.75" customHeight="1" thickTop="1" thickBot="1" x14ac:dyDescent="0.4">
      <c r="A354" s="115"/>
      <c r="B354" s="22"/>
      <c r="C354" s="95">
        <f>IF('MASTER  10 Teams'!C354&lt;&gt;"",'MASTER  10 Teams'!C354,"")</f>
        <v>42911</v>
      </c>
      <c r="D354" s="33" t="str">
        <f>IF('MASTER  10 Teams'!D354&lt;&gt;"",'MASTER  10 Teams'!D354,"")</f>
        <v>O30-2</v>
      </c>
      <c r="E354" s="23" t="str">
        <f>VLOOKUP(K354,'Ref asgn teams'!$A$2:$B$99,2)</f>
        <v>WATERTOWN GEEZERS</v>
      </c>
      <c r="F354" s="23" t="str">
        <f>VLOOKUP(L354,'Ref asgn teams'!$A$2:$B$99,2)</f>
        <v>HENRY REID FC</v>
      </c>
      <c r="G354" s="71"/>
      <c r="H354" s="94">
        <f>IF('MASTER  10 Teams'!H354&lt;&gt;"",'MASTER  10 Teams'!H354,"")</f>
        <v>0.41666666666666702</v>
      </c>
      <c r="I354" s="24" t="str">
        <f>VLOOKUP(M354,Venues!$A$2:$E$139,5,FALSE)</f>
        <v>Swift School, Watertown</v>
      </c>
      <c r="J354" s="73" t="str">
        <f>IF('MASTER  10 Teams'!J354&lt;&gt;"",'MASTER  10 Teams'!J354,"")</f>
        <v/>
      </c>
      <c r="K354" s="23" t="str">
        <f>IF('MASTER  10 Teams'!E354&lt;&gt;"",'MASTER  10 Teams'!E354,"")</f>
        <v>WATERTOWN GEEZERS</v>
      </c>
      <c r="L354" s="23" t="str">
        <f>IF('MASTER  10 Teams'!F354&lt;&gt;"",'MASTER  10 Teams'!F354,"")</f>
        <v>HENRY  REID FC 30</v>
      </c>
      <c r="M354" s="5" t="str">
        <f>IF('MASTER  10 Teams'!I354&lt;&gt;"",'MASTER  10 Teams'!I354,"")</f>
        <v>Swift School, Watertown</v>
      </c>
      <c r="N354" s="5"/>
    </row>
    <row r="355" spans="1:14" ht="12.75" customHeight="1" thickTop="1" thickBot="1" x14ac:dyDescent="0.4">
      <c r="A355" s="115"/>
      <c r="B355" s="22"/>
      <c r="C355" s="95">
        <f>IF('MASTER  10 Teams'!C355&lt;&gt;"",'MASTER  10 Teams'!C355,"")</f>
        <v>42911</v>
      </c>
      <c r="D355" s="33" t="str">
        <f>IF('MASTER  10 Teams'!D355&lt;&gt;"",'MASTER  10 Teams'!D355,"")</f>
        <v>O30-2</v>
      </c>
      <c r="E355" s="23" t="str">
        <f>VLOOKUP(K355,'Ref asgn teams'!$A$2:$B$99,2)</f>
        <v>Club Napoli 30</v>
      </c>
      <c r="F355" s="23" t="str">
        <f>VLOOKUP(L355,'Ref asgn teams'!$A$2:$B$99,2)</f>
        <v>Naugatuck Fusion</v>
      </c>
      <c r="G355" s="71"/>
      <c r="H355" s="94">
        <f>IF('MASTER  10 Teams'!H355&lt;&gt;"",'MASTER  10 Teams'!H355,"")</f>
        <v>0.41666666666666702</v>
      </c>
      <c r="I355" s="24" t="str">
        <f>VLOOKUP(M355,Venues!$A$2:$E$139,5,FALSE)</f>
        <v>Quinnipiac Park, Cheshire</v>
      </c>
      <c r="J355" s="73" t="str">
        <f>IF('MASTER  10 Teams'!J355&lt;&gt;"",'MASTER  10 Teams'!J355,"")</f>
        <v/>
      </c>
      <c r="K355" s="23" t="str">
        <f>IF('MASTER  10 Teams'!E355&lt;&gt;"",'MASTER  10 Teams'!E355,"")</f>
        <v>CLUB NAPOLI 30</v>
      </c>
      <c r="L355" s="23" t="str">
        <f>IF('MASTER  10 Teams'!F355&lt;&gt;"",'MASTER  10 Teams'!F355,"")</f>
        <v>NAUGATUCK FUSION</v>
      </c>
      <c r="M355" s="5" t="str">
        <f>IF('MASTER  10 Teams'!I355&lt;&gt;"",'MASTER  10 Teams'!I355,"")</f>
        <v>Quinnipiac Park, Cheshire</v>
      </c>
      <c r="N355" s="5"/>
    </row>
    <row r="356" spans="1:14" ht="12.75" customHeight="1" thickTop="1" x14ac:dyDescent="0.35">
      <c r="A356" s="115"/>
      <c r="B356" s="22"/>
      <c r="C356" s="95">
        <f>IF('MASTER  10 Teams'!C356&lt;&gt;"",'MASTER  10 Teams'!C356,"")</f>
        <v>42911</v>
      </c>
      <c r="D356" s="66" t="str">
        <f>IF('MASTER  10 Teams'!D356&lt;&gt;"",'MASTER  10 Teams'!D356,"")</f>
        <v>O30-2</v>
      </c>
      <c r="E356" s="23" t="str">
        <f>VLOOKUP(K356,'Ref asgn teams'!$A$2:$B$99,2)</f>
        <v>Litchfield County Blues</v>
      </c>
      <c r="F356" s="23" t="str">
        <f>VLOOKUP(L356,'Ref asgn teams'!$A$2:$B$99,2)</f>
        <v>Milford Amigos</v>
      </c>
      <c r="G356" s="71"/>
      <c r="H356" s="94">
        <f>IF('MASTER  10 Teams'!H356&lt;&gt;"",'MASTER  10 Teams'!H356,"")</f>
        <v>0.41666666666666702</v>
      </c>
      <c r="I356" s="24" t="str">
        <f>VLOOKUP(M356,Venues!$A$2:$E$139,5,FALSE)</f>
        <v>Whittlesey Harrison, Morris</v>
      </c>
      <c r="J356" s="73" t="str">
        <f>IF('MASTER  10 Teams'!J356&lt;&gt;"",'MASTER  10 Teams'!J356,"")</f>
        <v/>
      </c>
      <c r="K356" s="23" t="str">
        <f>IF('MASTER  10 Teams'!E356&lt;&gt;"",'MASTER  10 Teams'!E356,"")</f>
        <v>LITCHFIELD COUNTY BLUES</v>
      </c>
      <c r="L356" s="23" t="str">
        <f>IF('MASTER  10 Teams'!F356&lt;&gt;"",'MASTER  10 Teams'!F356,"")</f>
        <v>MILFORD AMIGOS</v>
      </c>
      <c r="M356" s="5" t="str">
        <f>IF('MASTER  10 Teams'!I356&lt;&gt;"",'MASTER  10 Teams'!I356,"")</f>
        <v>Whittlesey Harrison, Morris</v>
      </c>
      <c r="N356" s="5"/>
    </row>
    <row r="357" spans="1:14" ht="12.75" customHeight="1" thickBot="1" x14ac:dyDescent="0.4">
      <c r="A357" s="115"/>
      <c r="B357" s="22"/>
      <c r="C357" s="95" t="str">
        <f>IF('MASTER  10 Teams'!C357&lt;&gt;"",'MASTER  10 Teams'!C357,"")</f>
        <v/>
      </c>
      <c r="D357" s="26" t="str">
        <f>IF('MASTER  10 Teams'!D357&lt;&gt;"",'MASTER  10 Teams'!D357,"")</f>
        <v xml:space="preserve"> </v>
      </c>
      <c r="E357" s="23" t="e">
        <f>VLOOKUP(K357,'Ref asgn teams'!$A$2:$B$99,2)</f>
        <v>#N/A</v>
      </c>
      <c r="F357" s="23" t="e">
        <f>VLOOKUP(L357,'Ref asgn teams'!$A$2:$B$99,2)</f>
        <v>#N/A</v>
      </c>
      <c r="G357" s="71"/>
      <c r="H357" s="94" t="str">
        <f>IF('MASTER  10 Teams'!H357&lt;&gt;"",'MASTER  10 Teams'!H357,"")</f>
        <v/>
      </c>
      <c r="I357" s="24" t="e">
        <f>VLOOKUP(M357,Venues!$A$2:$E$139,5,FALSE)</f>
        <v>#N/A</v>
      </c>
      <c r="J357" s="73" t="str">
        <f>IF('MASTER  10 Teams'!J357&lt;&gt;"",'MASTER  10 Teams'!J357,"")</f>
        <v/>
      </c>
      <c r="K357" s="23" t="str">
        <f>IF('MASTER  10 Teams'!E357&lt;&gt;"",'MASTER  10 Teams'!E357,"")</f>
        <v/>
      </c>
      <c r="L357" s="23" t="str">
        <f>IF('MASTER  10 Teams'!F357&lt;&gt;"",'MASTER  10 Teams'!F357,"")</f>
        <v/>
      </c>
      <c r="M357" s="5" t="str">
        <f>IF('MASTER  10 Teams'!I357&lt;&gt;"",'MASTER  10 Teams'!I357,"")</f>
        <v/>
      </c>
      <c r="N357" s="2"/>
    </row>
    <row r="358" spans="1:14" ht="12.75" customHeight="1" thickTop="1" thickBot="1" x14ac:dyDescent="0.4">
      <c r="A358" s="115"/>
      <c r="B358" s="22"/>
      <c r="C358" s="95">
        <f>IF('MASTER  10 Teams'!C358&lt;&gt;"",'MASTER  10 Teams'!C358,"")</f>
        <v>42911</v>
      </c>
      <c r="D358" s="34" t="str">
        <f>IF('MASTER  10 Teams'!D358&lt;&gt;"",'MASTER  10 Teams'!D358,"")</f>
        <v>O40-1</v>
      </c>
      <c r="E358" s="23" t="str">
        <f>VLOOKUP(K358,'Ref asgn teams'!$A$2:$B$99,2)</f>
        <v>Cheshire Azzurri 40</v>
      </c>
      <c r="F358" s="23" t="str">
        <f>VLOOKUP(L358,'Ref asgn teams'!$A$2:$B$99,2)</f>
        <v>Waterbury Albanians</v>
      </c>
      <c r="G358" s="71"/>
      <c r="H358" s="94">
        <f>IF('MASTER  10 Teams'!H358&lt;&gt;"",'MASTER  10 Teams'!H358,"")</f>
        <v>0.33333333333333331</v>
      </c>
      <c r="I358" s="24" t="str">
        <f>VLOOKUP(M358,Venues!$A$2:$E$139,5,FALSE)</f>
        <v>Quinnipiac Park, Cheshire</v>
      </c>
      <c r="J358" s="73" t="str">
        <f>IF('MASTER  10 Teams'!J358&lt;&gt;"",'MASTER  10 Teams'!J358,"")</f>
        <v/>
      </c>
      <c r="K358" s="23" t="str">
        <f>IF('MASTER  10 Teams'!E358&lt;&gt;"",'MASTER  10 Teams'!E358,"")</f>
        <v>CHESHIRE AZZURRI 40</v>
      </c>
      <c r="L358" s="23" t="str">
        <f>IF('MASTER  10 Teams'!F358&lt;&gt;"",'MASTER  10 Teams'!F358,"")</f>
        <v>WATERBURY ALBANIANS</v>
      </c>
      <c r="M358" s="5" t="str">
        <f>IF('MASTER  10 Teams'!I358&lt;&gt;"",'MASTER  10 Teams'!I358,"")</f>
        <v>Quinnipiac Park, Cheshire</v>
      </c>
      <c r="N358" s="5"/>
    </row>
    <row r="359" spans="1:14" ht="12.75" customHeight="1" thickTop="1" thickBot="1" x14ac:dyDescent="0.4">
      <c r="A359" s="115"/>
      <c r="B359" s="22"/>
      <c r="C359" s="95">
        <f>IF('MASTER  10 Teams'!C359&lt;&gt;"",'MASTER  10 Teams'!C359,"")</f>
        <v>42911</v>
      </c>
      <c r="D359" s="34" t="str">
        <f>IF('MASTER  10 Teams'!D359&lt;&gt;"",'MASTER  10 Teams'!D359,"")</f>
        <v>O40-1</v>
      </c>
      <c r="E359" s="23" t="str">
        <f>VLOOKUP(K359,'Ref asgn teams'!$A$2:$B$99,2)</f>
        <v>Vasco Da Gama 40</v>
      </c>
      <c r="F359" s="23" t="str">
        <f>VLOOKUP(L359,'Ref asgn teams'!$A$2:$B$99,2)</f>
        <v>Danbury United 40</v>
      </c>
      <c r="G359" s="71"/>
      <c r="H359" s="94">
        <f>IF('MASTER  10 Teams'!H359&lt;&gt;"",'MASTER  10 Teams'!H359,"")</f>
        <v>0.41666666666666702</v>
      </c>
      <c r="I359" s="24" t="str">
        <f>VLOOKUP(M359,Venues!$A$2:$E$139,5,FALSE)</f>
        <v>Veterans Memorial Park (BPT), Bridgeport</v>
      </c>
      <c r="J359" s="73" t="str">
        <f>IF('MASTER  10 Teams'!J359&lt;&gt;"",'MASTER  10 Teams'!J359,"")</f>
        <v/>
      </c>
      <c r="K359" s="23" t="str">
        <f>IF('MASTER  10 Teams'!E359&lt;&gt;"",'MASTER  10 Teams'!E359,"")</f>
        <v>VASCO DA GAMA 40</v>
      </c>
      <c r="L359" s="23" t="str">
        <f>IF('MASTER  10 Teams'!F359&lt;&gt;"",'MASTER  10 Teams'!F359,"")</f>
        <v>DANBURY UNITED 40</v>
      </c>
      <c r="M359" s="5" t="str">
        <f>IF('MASTER  10 Teams'!I359&lt;&gt;"",'MASTER  10 Teams'!I359,"")</f>
        <v>Veterans Memorial Park, Bridgeport</v>
      </c>
      <c r="N359" s="5"/>
    </row>
    <row r="360" spans="1:14" ht="12.75" customHeight="1" thickTop="1" thickBot="1" x14ac:dyDescent="0.4">
      <c r="A360" s="115"/>
      <c r="B360" s="22"/>
      <c r="C360" s="95">
        <f>IF('MASTER  10 Teams'!C360&lt;&gt;"",'MASTER  10 Teams'!C360,"")</f>
        <v>42911</v>
      </c>
      <c r="D360" s="34" t="str">
        <f>IF('MASTER  10 Teams'!D360&lt;&gt;"",'MASTER  10 Teams'!D360,"")</f>
        <v>O40-1</v>
      </c>
      <c r="E360" s="23" t="str">
        <f>VLOOKUP(K360,'Ref asgn teams'!$A$2:$B$99,2)</f>
        <v>Wilton Ancient Warriors FC</v>
      </c>
      <c r="F360" s="23" t="str">
        <f>VLOOKUP(L360,'Ref asgn teams'!$A$2:$B$99,2)</f>
        <v>Greenwich Pumas</v>
      </c>
      <c r="G360" s="71"/>
      <c r="H360" s="94">
        <f>IF('MASTER  10 Teams'!H360&lt;&gt;"",'MASTER  10 Teams'!H360,"")</f>
        <v>0.41666666666666702</v>
      </c>
      <c r="I360" s="24" t="str">
        <f>VLOOKUP(M360,Venues!$A$2:$E$139,5,FALSE)</f>
        <v>Lilly Field, Wilton</v>
      </c>
      <c r="J360" s="73" t="str">
        <f>IF('MASTER  10 Teams'!J360&lt;&gt;"",'MASTER  10 Teams'!J360,"")</f>
        <v/>
      </c>
      <c r="K360" s="23" t="str">
        <f>IF('MASTER  10 Teams'!E360&lt;&gt;"",'MASTER  10 Teams'!E360,"")</f>
        <v xml:space="preserve">WILTON WARRIORS </v>
      </c>
      <c r="L360" s="23" t="str">
        <f>IF('MASTER  10 Teams'!F360&lt;&gt;"",'MASTER  10 Teams'!F360,"")</f>
        <v>GREENWICH PUMAS</v>
      </c>
      <c r="M360" s="5" t="str">
        <f>IF('MASTER  10 Teams'!I360&lt;&gt;"",'MASTER  10 Teams'!I360,"")</f>
        <v>Lilly Field, Wilton</v>
      </c>
      <c r="N360" s="5"/>
    </row>
    <row r="361" spans="1:14" ht="12.75" customHeight="1" thickTop="1" thickBot="1" x14ac:dyDescent="0.4">
      <c r="A361" s="115"/>
      <c r="B361" s="22"/>
      <c r="C361" s="95">
        <f>IF('MASTER  10 Teams'!C361&lt;&gt;"",'MASTER  10 Teams'!C361,"")</f>
        <v>42911</v>
      </c>
      <c r="D361" s="34" t="str">
        <f>IF('MASTER  10 Teams'!D361&lt;&gt;"",'MASTER  10 Teams'!D361,"")</f>
        <v>O40-1</v>
      </c>
      <c r="E361" s="23" t="str">
        <f>VLOOKUP(K361,'Ref asgn teams'!$A$2:$B$99,2)</f>
        <v>Fairfield GAC</v>
      </c>
      <c r="F361" s="23" t="str">
        <f>VLOOKUP(L361,'Ref asgn teams'!$A$2:$B$99,2)</f>
        <v>Connecticut Storm</v>
      </c>
      <c r="G361" s="71"/>
      <c r="H361" s="94">
        <f>IF('MASTER  10 Teams'!H361&lt;&gt;"",'MASTER  10 Teams'!H361,"")</f>
        <v>0.41666666666666702</v>
      </c>
      <c r="I361" s="24" t="str">
        <f>VLOOKUP(M361,Venues!$A$2:$E$139,5,FALSE)</f>
        <v>Ludlowe HS, Fairfield</v>
      </c>
      <c r="J361" s="73" t="str">
        <f>IF('MASTER  10 Teams'!J361&lt;&gt;"",'MASTER  10 Teams'!J361,"")</f>
        <v/>
      </c>
      <c r="K361" s="23" t="str">
        <f>IF('MASTER  10 Teams'!E361&lt;&gt;"",'MASTER  10 Teams'!E361,"")</f>
        <v>FAIRFIELD GAC</v>
      </c>
      <c r="L361" s="23" t="str">
        <f>IF('MASTER  10 Teams'!F361&lt;&gt;"",'MASTER  10 Teams'!F361,"")</f>
        <v>STORM FC</v>
      </c>
      <c r="M361" s="5" t="str">
        <f>IF('MASTER  10 Teams'!I361&lt;&gt;"",'MASTER  10 Teams'!I361,"")</f>
        <v>Ludlowe HS, Fairfield</v>
      </c>
      <c r="N361" s="5"/>
    </row>
    <row r="362" spans="1:14" ht="12.75" customHeight="1" thickTop="1" x14ac:dyDescent="0.35">
      <c r="A362" s="115"/>
      <c r="B362" s="22"/>
      <c r="C362" s="95">
        <f>IF('MASTER  10 Teams'!C362&lt;&gt;"",'MASTER  10 Teams'!C362,"")</f>
        <v>42911</v>
      </c>
      <c r="D362" s="65" t="str">
        <f>IF('MASTER  10 Teams'!D362&lt;&gt;"",'MASTER  10 Teams'!D362,"")</f>
        <v>O40-1</v>
      </c>
      <c r="E362" s="23" t="str">
        <f>VLOOKUP(K362,'Ref asgn teams'!$A$2:$B$99,2)</f>
        <v>Norwalk Mariners</v>
      </c>
      <c r="F362" s="23" t="str">
        <f>VLOOKUP(L362,'Ref asgn teams'!$A$2:$B$99,2)</f>
        <v>Ridgefield Kicks</v>
      </c>
      <c r="G362" s="71"/>
      <c r="H362" s="94">
        <f>IF('MASTER  10 Teams'!H362&lt;&gt;"",'MASTER  10 Teams'!H362,"")</f>
        <v>0.41666666666666702</v>
      </c>
      <c r="I362" s="24" t="str">
        <f>VLOOKUP(M362,Venues!$A$2:$E$139,5,FALSE)</f>
        <v>Nathan Hale Middle School, Norwalk</v>
      </c>
      <c r="J362" s="73" t="str">
        <f>IF('MASTER  10 Teams'!J362&lt;&gt;"",'MASTER  10 Teams'!J362,"")</f>
        <v/>
      </c>
      <c r="K362" s="23" t="str">
        <f>IF('MASTER  10 Teams'!E362&lt;&gt;"",'MASTER  10 Teams'!E362,"")</f>
        <v>NORWALK MARINERS</v>
      </c>
      <c r="L362" s="23" t="str">
        <f>IF('MASTER  10 Teams'!F362&lt;&gt;"",'MASTER  10 Teams'!F362,"")</f>
        <v>RIDGEFIELD KICKS</v>
      </c>
      <c r="M362" s="5" t="str">
        <f>IF('MASTER  10 Teams'!I362&lt;&gt;"",'MASTER  10 Teams'!I362,"")</f>
        <v>Nathan Hale MS, Norwalk</v>
      </c>
      <c r="N362" s="5"/>
    </row>
    <row r="363" spans="1:14" ht="12.75" customHeight="1" thickBot="1" x14ac:dyDescent="0.4">
      <c r="A363" s="115"/>
      <c r="B363" s="22"/>
      <c r="C363" s="95" t="str">
        <f>IF('MASTER  10 Teams'!C363&lt;&gt;"",'MASTER  10 Teams'!C363,"")</f>
        <v/>
      </c>
      <c r="D363" s="26" t="str">
        <f>IF('MASTER  10 Teams'!D363&lt;&gt;"",'MASTER  10 Teams'!D363,"")</f>
        <v xml:space="preserve"> </v>
      </c>
      <c r="E363" s="23" t="e">
        <f>VLOOKUP(K363,'Ref asgn teams'!$A$2:$B$99,2)</f>
        <v>#N/A</v>
      </c>
      <c r="F363" s="23" t="e">
        <f>VLOOKUP(L363,'Ref asgn teams'!$A$2:$B$99,2)</f>
        <v>#N/A</v>
      </c>
      <c r="G363" s="71"/>
      <c r="H363" s="94" t="str">
        <f>IF('MASTER  10 Teams'!H363&lt;&gt;"",'MASTER  10 Teams'!H363,"")</f>
        <v/>
      </c>
      <c r="I363" s="24" t="e">
        <f>VLOOKUP(M363,Venues!$A$2:$E$139,5,FALSE)</f>
        <v>#N/A</v>
      </c>
      <c r="J363" s="73" t="str">
        <f>IF('MASTER  10 Teams'!J363&lt;&gt;"",'MASTER  10 Teams'!J363,"")</f>
        <v/>
      </c>
      <c r="K363" s="23" t="str">
        <f>IF('MASTER  10 Teams'!E363&lt;&gt;"",'MASTER  10 Teams'!E363,"")</f>
        <v/>
      </c>
      <c r="L363" s="23" t="str">
        <f>IF('MASTER  10 Teams'!F363&lt;&gt;"",'MASTER  10 Teams'!F363,"")</f>
        <v/>
      </c>
      <c r="M363" s="5" t="str">
        <f>IF('MASTER  10 Teams'!I363&lt;&gt;"",'MASTER  10 Teams'!I363,"")</f>
        <v/>
      </c>
      <c r="N363" s="2"/>
    </row>
    <row r="364" spans="1:14" ht="12.75" customHeight="1" thickTop="1" thickBot="1" x14ac:dyDescent="0.4">
      <c r="A364" s="115"/>
      <c r="B364" s="22"/>
      <c r="C364" s="95">
        <f>IF('MASTER  10 Teams'!C364&lt;&gt;"",'MASTER  10 Teams'!C364,"")</f>
        <v>42911</v>
      </c>
      <c r="D364" s="35" t="str">
        <f>IF('MASTER  10 Teams'!D364&lt;&gt;"",'MASTER  10 Teams'!D364,"")</f>
        <v>O40-2</v>
      </c>
      <c r="E364" s="23" t="str">
        <f>VLOOKUP(K364,'Ref asgn teams'!$A$2:$B$99,2)</f>
        <v>Derby Quitus</v>
      </c>
      <c r="F364" s="23" t="str">
        <f>VLOOKUP(L364,'Ref asgn teams'!$A$2:$B$99,2)</f>
        <v>Southeast Rovers</v>
      </c>
      <c r="G364" s="71"/>
      <c r="H364" s="94">
        <f>IF('MASTER  10 Teams'!H364&lt;&gt;"",'MASTER  10 Teams'!H364,"")</f>
        <v>0.41666666666666702</v>
      </c>
      <c r="I364" s="24" t="str">
        <f>VLOOKUP(M364,Venues!$A$2:$E$139,5,FALSE)</f>
        <v>Witek Park, Derby</v>
      </c>
      <c r="J364" s="73" t="str">
        <f>IF('MASTER  10 Teams'!J364&lt;&gt;"",'MASTER  10 Teams'!J364,"")</f>
        <v/>
      </c>
      <c r="K364" s="23" t="str">
        <f>IF('MASTER  10 Teams'!E364&lt;&gt;"",'MASTER  10 Teams'!E364,"")</f>
        <v>DERBY QUITUS</v>
      </c>
      <c r="L364" s="23" t="str">
        <f>IF('MASTER  10 Teams'!F364&lt;&gt;"",'MASTER  10 Teams'!F364,"")</f>
        <v>SOUTHEAST ROVERS</v>
      </c>
      <c r="M364" s="5" t="str">
        <f>IF('MASTER  10 Teams'!I364&lt;&gt;"",'MASTER  10 Teams'!I364,"")</f>
        <v>Witek Park, Derby</v>
      </c>
      <c r="N364" s="5"/>
    </row>
    <row r="365" spans="1:14" ht="12.75" customHeight="1" thickTop="1" thickBot="1" x14ac:dyDescent="0.4">
      <c r="A365" s="115"/>
      <c r="B365" s="22"/>
      <c r="C365" s="95">
        <f>IF('MASTER  10 Teams'!C365&lt;&gt;"",'MASTER  10 Teams'!C365,"")</f>
        <v>42911</v>
      </c>
      <c r="D365" s="35" t="str">
        <f>IF('MASTER  10 Teams'!D365&lt;&gt;"",'MASTER  10 Teams'!D365,"")</f>
        <v>O40-2</v>
      </c>
      <c r="E365" s="23" t="str">
        <f>VLOOKUP(K365,'Ref asgn teams'!$A$2:$B$99,2)</f>
        <v>Norwalk Spots Colombia FC</v>
      </c>
      <c r="F365" s="23" t="str">
        <f>VLOOKUP(L365,'Ref asgn teams'!$A$2:$B$99,2)</f>
        <v>Greenwich Arsenal 40</v>
      </c>
      <c r="G365" s="71"/>
      <c r="H365" s="94">
        <f>IF('MASTER  10 Teams'!H365&lt;&gt;"",'MASTER  10 Teams'!H365,"")</f>
        <v>0.33333333333333331</v>
      </c>
      <c r="I365" s="24" t="str">
        <f>VLOOKUP(M365,Venues!$A$2:$E$139,5,FALSE)</f>
        <v>Nathan Hale Middle School, Norwalk</v>
      </c>
      <c r="J365" s="73" t="str">
        <f>IF('MASTER  10 Teams'!J365&lt;&gt;"",'MASTER  10 Teams'!J365,"")</f>
        <v/>
      </c>
      <c r="K365" s="23" t="str">
        <f>IF('MASTER  10 Teams'!E365&lt;&gt;"",'MASTER  10 Teams'!E365,"")</f>
        <v xml:space="preserve">NORWALK SPORT COLOMBIA </v>
      </c>
      <c r="L365" s="23" t="str">
        <f>IF('MASTER  10 Teams'!F365&lt;&gt;"",'MASTER  10 Teams'!F365,"")</f>
        <v>GREENWICH ARSENAL 40</v>
      </c>
      <c r="M365" s="5" t="str">
        <f>IF('MASTER  10 Teams'!I365&lt;&gt;"",'MASTER  10 Teams'!I365,"")</f>
        <v>Nathan Hale MS, Norwalk</v>
      </c>
      <c r="N365" s="5"/>
    </row>
    <row r="366" spans="1:14" ht="12.75" customHeight="1" thickTop="1" thickBot="1" x14ac:dyDescent="0.4">
      <c r="A366" s="115"/>
      <c r="B366" s="22"/>
      <c r="C366" s="95">
        <f>IF('MASTER  10 Teams'!C366&lt;&gt;"",'MASTER  10 Teams'!C366,"")</f>
        <v>42911</v>
      </c>
      <c r="D366" s="35" t="str">
        <f>IF('MASTER  10 Teams'!D366&lt;&gt;"",'MASTER  10 Teams'!D366,"")</f>
        <v>O40-2</v>
      </c>
      <c r="E366" s="23" t="str">
        <f>VLOOKUP(K366,'Ref asgn teams'!$A$2:$B$99,2)</f>
        <v>Stamford United</v>
      </c>
      <c r="F366" s="23" t="str">
        <f>VLOOKUP(L366,'Ref asgn teams'!$A$2:$B$99,2)</f>
        <v>Guilford Bell Curve</v>
      </c>
      <c r="G366" s="71"/>
      <c r="H366" s="94">
        <f>IF('MASTER  10 Teams'!H366&lt;&gt;"",'MASTER  10 Teams'!H366,"")</f>
        <v>0.41666666666666702</v>
      </c>
      <c r="I366" s="24" t="str">
        <f>VLOOKUP(M366,Venues!$A$2:$E$139,5,FALSE)</f>
        <v>West Beach, Stamford</v>
      </c>
      <c r="J366" s="73" t="str">
        <f>IF('MASTER  10 Teams'!J366&lt;&gt;"",'MASTER  10 Teams'!J366,"")</f>
        <v/>
      </c>
      <c r="K366" s="23" t="str">
        <f>IF('MASTER  10 Teams'!E366&lt;&gt;"",'MASTER  10 Teams'!E366,"")</f>
        <v>STAMFORD UNITED</v>
      </c>
      <c r="L366" s="23" t="str">
        <f>IF('MASTER  10 Teams'!F366&lt;&gt;"",'MASTER  10 Teams'!F366,"")</f>
        <v>GUILFORD BELL CURVE</v>
      </c>
      <c r="M366" s="5" t="str">
        <f>IF('MASTER  10 Teams'!I366&lt;&gt;"",'MASTER  10 Teams'!I366,"")</f>
        <v>West Beach Fields, Stamford</v>
      </c>
      <c r="N366" s="5"/>
    </row>
    <row r="367" spans="1:14" ht="12.75" customHeight="1" thickTop="1" thickBot="1" x14ac:dyDescent="0.4">
      <c r="A367" s="115"/>
      <c r="B367" s="22"/>
      <c r="C367" s="95">
        <f>IF('MASTER  10 Teams'!C367&lt;&gt;"",'MASTER  10 Teams'!C367,"")</f>
        <v>42911</v>
      </c>
      <c r="D367" s="35" t="str">
        <f>IF('MASTER  10 Teams'!D367&lt;&gt;"",'MASTER  10 Teams'!D367,"")</f>
        <v>O40-2</v>
      </c>
      <c r="E367" s="23" t="str">
        <f>VLOOKUP(K367,'Ref asgn teams'!$A$2:$B$99,2)</f>
        <v>Greenwich Gunners 40</v>
      </c>
      <c r="F367" s="23" t="str">
        <f>VLOOKUP(L367,'Ref asgn teams'!$A$2:$B$99,2)</f>
        <v>Newington Portuguese 40</v>
      </c>
      <c r="G367" s="71"/>
      <c r="H367" s="94">
        <f>IF('MASTER  10 Teams'!H367&lt;&gt;"",'MASTER  10 Teams'!H367,"")</f>
        <v>0.41666666666666702</v>
      </c>
      <c r="I367" s="24" t="str">
        <f>VLOOKUP(M367,Venues!$A$2:$E$139,5,FALSE)</f>
        <v>Greenwich High School, Greenwich</v>
      </c>
      <c r="J367" s="73" t="str">
        <f>IF('MASTER  10 Teams'!J367&lt;&gt;"",'MASTER  10 Teams'!J367,"")</f>
        <v/>
      </c>
      <c r="K367" s="23" t="str">
        <f>IF('MASTER  10 Teams'!E367&lt;&gt;"",'MASTER  10 Teams'!E367,"")</f>
        <v>GREENWICH GUNNERS 40</v>
      </c>
      <c r="L367" s="23" t="str">
        <f>IF('MASTER  10 Teams'!F367&lt;&gt;"",'MASTER  10 Teams'!F367,"")</f>
        <v>NEWINGTON PORTUGUESE 40</v>
      </c>
      <c r="M367" s="5" t="str">
        <f>IF('MASTER  10 Teams'!I367&lt;&gt;"",'MASTER  10 Teams'!I367,"")</f>
        <v>tbd</v>
      </c>
      <c r="N367" s="5"/>
    </row>
    <row r="368" spans="1:14" ht="12.75" customHeight="1" thickTop="1" x14ac:dyDescent="0.35">
      <c r="A368" s="115"/>
      <c r="B368" s="22"/>
      <c r="C368" s="95">
        <f>IF('MASTER  10 Teams'!C368&lt;&gt;"",'MASTER  10 Teams'!C368,"")</f>
        <v>42911</v>
      </c>
      <c r="D368" s="64" t="str">
        <f>IF('MASTER  10 Teams'!D368&lt;&gt;"",'MASTER  10 Teams'!D368,"")</f>
        <v>O40-2</v>
      </c>
      <c r="E368" s="23" t="str">
        <f>VLOOKUP(K368,'Ref asgn teams'!$A$2:$B$99,2)</f>
        <v xml:space="preserve">GUILFORD CELTIC </v>
      </c>
      <c r="F368" s="23" t="str">
        <f>VLOOKUP(L368,'Ref asgn teams'!$A$2:$B$99,2)</f>
        <v>New Haven Americans</v>
      </c>
      <c r="G368" s="71"/>
      <c r="H368" s="94">
        <f>IF('MASTER  10 Teams'!H368&lt;&gt;"",'MASTER  10 Teams'!H368,"")</f>
        <v>0.41666666666666702</v>
      </c>
      <c r="I368" s="24" t="str">
        <f>VLOOKUP(M368,Venues!$A$2:$E$139,5,FALSE)</f>
        <v>Bittner, Guilford</v>
      </c>
      <c r="J368" s="73" t="str">
        <f>IF('MASTER  10 Teams'!J368&lt;&gt;"",'MASTER  10 Teams'!J368,"")</f>
        <v/>
      </c>
      <c r="K368" s="23" t="str">
        <f>IF('MASTER  10 Teams'!E368&lt;&gt;"",'MASTER  10 Teams'!E368,"")</f>
        <v xml:space="preserve">GUILFORD CELTIC </v>
      </c>
      <c r="L368" s="23" t="str">
        <f>IF('MASTER  10 Teams'!F368&lt;&gt;"",'MASTER  10 Teams'!F368,"")</f>
        <v>NEW HAVEN AMERICANS</v>
      </c>
      <c r="M368" s="5" t="str">
        <f>IF('MASTER  10 Teams'!I368&lt;&gt;"",'MASTER  10 Teams'!I368,"")</f>
        <v>Bittner Park, Guilford</v>
      </c>
      <c r="N368" s="5"/>
    </row>
    <row r="369" spans="1:14" ht="12.75" customHeight="1" thickBot="1" x14ac:dyDescent="0.4">
      <c r="A369" s="115"/>
      <c r="B369" s="22"/>
      <c r="C369" s="95" t="str">
        <f>IF('MASTER  10 Teams'!C369&lt;&gt;"",'MASTER  10 Teams'!C369,"")</f>
        <v/>
      </c>
      <c r="D369" s="26" t="str">
        <f>IF('MASTER  10 Teams'!D369&lt;&gt;"",'MASTER  10 Teams'!D369,"")</f>
        <v xml:space="preserve"> </v>
      </c>
      <c r="E369" s="23" t="e">
        <f>VLOOKUP(K369,'Ref asgn teams'!$A$2:$B$99,2)</f>
        <v>#N/A</v>
      </c>
      <c r="F369" s="23" t="e">
        <f>VLOOKUP(L369,'Ref asgn teams'!$A$2:$B$99,2)</f>
        <v>#N/A</v>
      </c>
      <c r="G369" s="71"/>
      <c r="H369" s="94" t="str">
        <f>IF('MASTER  10 Teams'!H369&lt;&gt;"",'MASTER  10 Teams'!H369,"")</f>
        <v/>
      </c>
      <c r="I369" s="24" t="e">
        <f>VLOOKUP(M369,Venues!$A$2:$E$139,5,FALSE)</f>
        <v>#N/A</v>
      </c>
      <c r="J369" s="73" t="str">
        <f>IF('MASTER  10 Teams'!J369&lt;&gt;"",'MASTER  10 Teams'!J369,"")</f>
        <v/>
      </c>
      <c r="K369" s="23" t="str">
        <f>IF('MASTER  10 Teams'!E369&lt;&gt;"",'MASTER  10 Teams'!E369,"")</f>
        <v/>
      </c>
      <c r="L369" s="23" t="str">
        <f>IF('MASTER  10 Teams'!F369&lt;&gt;"",'MASTER  10 Teams'!F369,"")</f>
        <v/>
      </c>
      <c r="M369" s="5" t="str">
        <f>IF('MASTER  10 Teams'!I369&lt;&gt;"",'MASTER  10 Teams'!I369,"")</f>
        <v/>
      </c>
      <c r="N369" s="5"/>
    </row>
    <row r="370" spans="1:14" ht="12.75" customHeight="1" thickTop="1" thickBot="1" x14ac:dyDescent="0.4">
      <c r="A370" s="115"/>
      <c r="B370" s="22"/>
      <c r="C370" s="95">
        <f>IF('MASTER  10 Teams'!C370&lt;&gt;"",'MASTER  10 Teams'!C370,"")</f>
        <v>42911</v>
      </c>
      <c r="D370" s="36" t="str">
        <f>IF('MASTER  10 Teams'!D370&lt;&gt;"",'MASTER  10 Teams'!D370,"")</f>
        <v>O40-3</v>
      </c>
      <c r="E370" s="23" t="str">
        <f>VLOOKUP(K370,'Ref asgn teams'!$A$2:$B$99,2)</f>
        <v>Cheshire United</v>
      </c>
      <c r="F370" s="23" t="str">
        <f>VLOOKUP(L370,'Ref asgn teams'!$A$2:$B$99,2)</f>
        <v>Wallingford Morelia</v>
      </c>
      <c r="G370" s="71"/>
      <c r="H370" s="94">
        <f>IF('MASTER  10 Teams'!H370&lt;&gt;"",'MASTER  10 Teams'!H370,"")</f>
        <v>0.33333333333333331</v>
      </c>
      <c r="I370" s="24" t="str">
        <f>VLOOKUP(M370,Venues!$A$2:$E$139,5,FALSE)</f>
        <v>Quinnipiac Park, Cheshire</v>
      </c>
      <c r="J370" s="73" t="str">
        <f>IF('MASTER  10 Teams'!J370&lt;&gt;"",'MASTER  10 Teams'!J370,"")</f>
        <v/>
      </c>
      <c r="K370" s="23" t="str">
        <f>IF('MASTER  10 Teams'!E370&lt;&gt;"",'MASTER  10 Teams'!E370,"")</f>
        <v xml:space="preserve">CHESHIRE UNITED </v>
      </c>
      <c r="L370" s="23" t="str">
        <f>IF('MASTER  10 Teams'!F370&lt;&gt;"",'MASTER  10 Teams'!F370,"")</f>
        <v>WALLINGFORD MORELIA</v>
      </c>
      <c r="M370" s="5" t="str">
        <f>IF('MASTER  10 Teams'!I370&lt;&gt;"",'MASTER  10 Teams'!I370,"")</f>
        <v>Quinnipiac Park, Cheshire</v>
      </c>
      <c r="N370" s="5"/>
    </row>
    <row r="371" spans="1:14" ht="12.75" customHeight="1" thickTop="1" thickBot="1" x14ac:dyDescent="0.4">
      <c r="A371" s="115"/>
      <c r="B371" s="22"/>
      <c r="C371" s="95">
        <f>IF('MASTER  10 Teams'!C371&lt;&gt;"",'MASTER  10 Teams'!C371,"")</f>
        <v>42911</v>
      </c>
      <c r="D371" s="36" t="str">
        <f>IF('MASTER  10 Teams'!D371&lt;&gt;"",'MASTER  10 Teams'!D371,"")</f>
        <v>O40-3</v>
      </c>
      <c r="E371" s="23" t="str">
        <f>VLOOKUP(K371,'Ref asgn teams'!$A$2:$B$99,2)</f>
        <v>Stamford City</v>
      </c>
      <c r="F371" s="23" t="str">
        <f>VLOOKUP(L371,'Ref asgn teams'!$A$2:$B$99,2)</f>
        <v>Eli's FC</v>
      </c>
      <c r="G371" s="71"/>
      <c r="H371" s="94">
        <f>IF('MASTER  10 Teams'!H371&lt;&gt;"",'MASTER  10 Teams'!H371,"")</f>
        <v>0.33333333333333331</v>
      </c>
      <c r="I371" s="24" t="str">
        <f>VLOOKUP(M371,Venues!$A$2:$E$139,5,FALSE)</f>
        <v>West Beach, Stamford</v>
      </c>
      <c r="J371" s="73" t="str">
        <f>IF('MASTER  10 Teams'!J371&lt;&gt;"",'MASTER  10 Teams'!J371,"")</f>
        <v/>
      </c>
      <c r="K371" s="23" t="str">
        <f>IF('MASTER  10 Teams'!E371&lt;&gt;"",'MASTER  10 Teams'!E371,"")</f>
        <v>STAMFORD CITY</v>
      </c>
      <c r="L371" s="23" t="str">
        <f>IF('MASTER  10 Teams'!F371&lt;&gt;"",'MASTER  10 Teams'!F371,"")</f>
        <v>ELI'S FC</v>
      </c>
      <c r="M371" s="5" t="str">
        <f>IF('MASTER  10 Teams'!I371&lt;&gt;"",'MASTER  10 Teams'!I371,"")</f>
        <v>West Beach Fields, Stamford</v>
      </c>
      <c r="N371" s="5"/>
    </row>
    <row r="372" spans="1:14" ht="12.75" customHeight="1" thickTop="1" thickBot="1" x14ac:dyDescent="0.4">
      <c r="A372" s="115"/>
      <c r="B372" s="22"/>
      <c r="C372" s="95">
        <f>IF('MASTER  10 Teams'!C372&lt;&gt;"",'MASTER  10 Teams'!C372,"")</f>
        <v>42911</v>
      </c>
      <c r="D372" s="36" t="str">
        <f>IF('MASTER  10 Teams'!D372&lt;&gt;"",'MASTER  10 Teams'!D372,"")</f>
        <v>O40-3</v>
      </c>
      <c r="E372" s="23" t="str">
        <f>VLOOKUP(K372,'Ref asgn teams'!$A$2:$B$99,2)</f>
        <v>Wilton Wolves</v>
      </c>
      <c r="F372" s="23" t="str">
        <f>VLOOKUP(L372,'Ref asgn teams'!$A$2:$B$99,2)</f>
        <v>HENRY  REID FC 40</v>
      </c>
      <c r="G372" s="71"/>
      <c r="H372" s="94">
        <f>IF('MASTER  10 Teams'!H372&lt;&gt;"",'MASTER  10 Teams'!H372,"")</f>
        <v>0.41666666666666702</v>
      </c>
      <c r="I372" s="24" t="str">
        <f>VLOOKUP(M372,Venues!$A$2:$E$139,5,FALSE)</f>
        <v>Middlebrook School, Wilton</v>
      </c>
      <c r="J372" s="73" t="str">
        <f>IF('MASTER  10 Teams'!J372&lt;&gt;"",'MASTER  10 Teams'!J372,"")</f>
        <v/>
      </c>
      <c r="K372" s="23" t="str">
        <f>IF('MASTER  10 Teams'!E372&lt;&gt;"",'MASTER  10 Teams'!E372,"")</f>
        <v>WILTON WOLVES</v>
      </c>
      <c r="L372" s="23" t="str">
        <f>IF('MASTER  10 Teams'!F372&lt;&gt;"",'MASTER  10 Teams'!F372,"")</f>
        <v>HENRY  REID FC 40</v>
      </c>
      <c r="M372" s="5" t="str">
        <f>IF('MASTER  10 Teams'!I372&lt;&gt;"",'MASTER  10 Teams'!I372,"")</f>
        <v>Middlebrook School, Wilton</v>
      </c>
      <c r="N372" s="5"/>
    </row>
    <row r="373" spans="1:14" ht="12.75" customHeight="1" thickTop="1" thickBot="1" x14ac:dyDescent="0.4">
      <c r="A373" s="115"/>
      <c r="B373" s="22"/>
      <c r="C373" s="95">
        <f>IF('MASTER  10 Teams'!C373&lt;&gt;"",'MASTER  10 Teams'!C373,"")</f>
        <v>42911</v>
      </c>
      <c r="D373" s="36" t="str">
        <f>IF('MASTER  10 Teams'!D373&lt;&gt;"",'MASTER  10 Teams'!D373,"")</f>
        <v>O40-3</v>
      </c>
      <c r="E373" s="23" t="str">
        <f>VLOOKUP(K373,'Ref asgn teams'!$A$2:$B$99,2)</f>
        <v>Hamden United</v>
      </c>
      <c r="F373" s="23" t="str">
        <f>VLOOKUP(L373,'Ref asgn teams'!$A$2:$B$99,2)</f>
        <v>PAN ZONES</v>
      </c>
      <c r="G373" s="71"/>
      <c r="H373" s="94">
        <f>IF('MASTER  10 Teams'!H373&lt;&gt;"",'MASTER  10 Teams'!H373,"")</f>
        <v>0.41666666666666702</v>
      </c>
      <c r="I373" s="24" t="str">
        <f>VLOOKUP(M373,Venues!$A$2:$E$139,5,FALSE)</f>
        <v>Hamden Middle School, Hamden</v>
      </c>
      <c r="J373" s="73" t="str">
        <f>IF('MASTER  10 Teams'!J373&lt;&gt;"",'MASTER  10 Teams'!J373,"")</f>
        <v/>
      </c>
      <c r="K373" s="23" t="str">
        <f>IF('MASTER  10 Teams'!E373&lt;&gt;"",'MASTER  10 Teams'!E373,"")</f>
        <v>HAMDEN UNITED</v>
      </c>
      <c r="L373" s="23" t="str">
        <f>IF('MASTER  10 Teams'!F373&lt;&gt;"",'MASTER  10 Teams'!F373,"")</f>
        <v>PAN ZONES</v>
      </c>
      <c r="M373" s="5" t="str">
        <f>IF('MASTER  10 Teams'!I373&lt;&gt;"",'MASTER  10 Teams'!I373,"")</f>
        <v>Hamden MS, Hamden</v>
      </c>
      <c r="N373" s="5"/>
    </row>
    <row r="374" spans="1:14" ht="12.75" customHeight="1" thickTop="1" x14ac:dyDescent="0.35">
      <c r="A374" s="115"/>
      <c r="B374" s="22"/>
      <c r="C374" s="95">
        <f>IF('MASTER  10 Teams'!C374&lt;&gt;"",'MASTER  10 Teams'!C374,"")</f>
        <v>42911</v>
      </c>
      <c r="D374" s="67" t="str">
        <f>IF('MASTER  10 Teams'!D374&lt;&gt;"",'MASTER  10 Teams'!D374,"")</f>
        <v>O40-3</v>
      </c>
      <c r="E374" s="23" t="str">
        <f>VLOOKUP(K374,'Ref asgn teams'!$A$2:$B$99,2)</f>
        <v>Newtown Salty Dogs</v>
      </c>
      <c r="F374" s="23" t="str">
        <f>VLOOKUP(L374,'Ref asgn teams'!$A$2:$B$99,2)</f>
        <v>North Haven FC 40</v>
      </c>
      <c r="G374" s="71"/>
      <c r="H374" s="94">
        <f>IF('MASTER  10 Teams'!H374&lt;&gt;"",'MASTER  10 Teams'!H374,"")</f>
        <v>0.41666666666666702</v>
      </c>
      <c r="I374" s="24" t="str">
        <f>VLOOKUP(M374,Venues!$A$2:$E$139,5,FALSE)</f>
        <v>Coginchaug Regional HS - Turf Field, Durham</v>
      </c>
      <c r="J374" s="73" t="str">
        <f>IF('MASTER  10 Teams'!J374&lt;&gt;"",'MASTER  10 Teams'!J374,"")</f>
        <v/>
      </c>
      <c r="K374" s="23" t="str">
        <f>IF('MASTER  10 Teams'!E374&lt;&gt;"",'MASTER  10 Teams'!E374,"")</f>
        <v>NORTH BRANFORD 40</v>
      </c>
      <c r="L374" s="23" t="str">
        <f>IF('MASTER  10 Teams'!F374&lt;&gt;"",'MASTER  10 Teams'!F374,"")</f>
        <v>NORTH HAVEN SC</v>
      </c>
      <c r="M374" s="5" t="str">
        <f>IF('MASTER  10 Teams'!I374&lt;&gt;"",'MASTER  10 Teams'!I374,"")</f>
        <v>Coginchaug HS, Durham</v>
      </c>
      <c r="N374" s="5"/>
    </row>
    <row r="375" spans="1:14" ht="12.75" customHeight="1" thickBot="1" x14ac:dyDescent="0.4">
      <c r="A375" s="115"/>
      <c r="B375" s="22"/>
      <c r="C375" s="95" t="str">
        <f>IF('MASTER  10 Teams'!C375&lt;&gt;"",'MASTER  10 Teams'!C375,"")</f>
        <v/>
      </c>
      <c r="D375" s="26" t="str">
        <f>IF('MASTER  10 Teams'!D375&lt;&gt;"",'MASTER  10 Teams'!D375,"")</f>
        <v xml:space="preserve"> </v>
      </c>
      <c r="E375" s="23" t="e">
        <f>VLOOKUP(K375,'Ref asgn teams'!$A$2:$B$99,2)</f>
        <v>#N/A</v>
      </c>
      <c r="F375" s="23" t="e">
        <f>VLOOKUP(L375,'Ref asgn teams'!$A$2:$B$99,2)</f>
        <v>#N/A</v>
      </c>
      <c r="G375" s="71"/>
      <c r="H375" s="94" t="str">
        <f>IF('MASTER  10 Teams'!H375&lt;&gt;"",'MASTER  10 Teams'!H375,"")</f>
        <v/>
      </c>
      <c r="I375" s="24" t="e">
        <f>VLOOKUP(M375,Venues!$A$2:$E$139,5,FALSE)</f>
        <v>#N/A</v>
      </c>
      <c r="J375" s="73" t="str">
        <f>IF('MASTER  10 Teams'!J375&lt;&gt;"",'MASTER  10 Teams'!J375,"")</f>
        <v/>
      </c>
      <c r="K375" s="23" t="str">
        <f>IF('MASTER  10 Teams'!E375&lt;&gt;"",'MASTER  10 Teams'!E375,"")</f>
        <v/>
      </c>
      <c r="L375" s="23" t="str">
        <f>IF('MASTER  10 Teams'!F375&lt;&gt;"",'MASTER  10 Teams'!F375,"")</f>
        <v/>
      </c>
      <c r="M375" s="5" t="str">
        <f>IF('MASTER  10 Teams'!I375&lt;&gt;"",'MASTER  10 Teams'!I375,"")</f>
        <v/>
      </c>
      <c r="N375" s="2"/>
    </row>
    <row r="376" spans="1:14" ht="12.75" customHeight="1" thickTop="1" thickBot="1" x14ac:dyDescent="0.4">
      <c r="A376" s="115"/>
      <c r="B376" s="22"/>
      <c r="C376" s="95">
        <f>IF('MASTER  10 Teams'!C376&lt;&gt;"",'MASTER  10 Teams'!C376,"")</f>
        <v>42911</v>
      </c>
      <c r="D376" s="27" t="str">
        <f>IF('MASTER  10 Teams'!D376&lt;&gt;"",'MASTER  10 Teams'!D376,"")</f>
        <v>O50-1</v>
      </c>
      <c r="E376" s="23" t="str">
        <f>VLOOKUP(K376,'Ref asgn teams'!$A$2:$B$99,2)</f>
        <v>Cheshire Azzurri 50</v>
      </c>
      <c r="F376" s="23" t="str">
        <f>VLOOKUP(L376,'Ref asgn teams'!$A$2:$B$99,2)</f>
        <v>Polonia Falcon Stars FC</v>
      </c>
      <c r="G376" s="71"/>
      <c r="H376" s="94">
        <f>IF('MASTER  10 Teams'!H376&lt;&gt;"",'MASTER  10 Teams'!H376,"")</f>
        <v>0.41666666666666669</v>
      </c>
      <c r="I376" s="24" t="str">
        <f>VLOOKUP(M376,Venues!$A$2:$E$139,5,FALSE)</f>
        <v>Quinnipiac Park, Cheshire</v>
      </c>
      <c r="J376" s="73" t="str">
        <f>IF('MASTER  10 Teams'!J376&lt;&gt;"",'MASTER  10 Teams'!J376,"")</f>
        <v/>
      </c>
      <c r="K376" s="23" t="str">
        <f>IF('MASTER  10 Teams'!E376&lt;&gt;"",'MASTER  10 Teams'!E376,"")</f>
        <v>CHESHIRE AZZURRI 50</v>
      </c>
      <c r="L376" s="23" t="str">
        <f>IF('MASTER  10 Teams'!F376&lt;&gt;"",'MASTER  10 Teams'!F376,"")</f>
        <v>POLONIA FALCON STARS FC</v>
      </c>
      <c r="M376" s="5" t="str">
        <f>IF('MASTER  10 Teams'!I376&lt;&gt;"",'MASTER  10 Teams'!I376,"")</f>
        <v>Quinnipiac Park, Cheshire</v>
      </c>
      <c r="N376" s="5"/>
    </row>
    <row r="377" spans="1:14" ht="12.75" customHeight="1" thickTop="1" thickBot="1" x14ac:dyDescent="0.4">
      <c r="A377" s="115"/>
      <c r="B377" s="22"/>
      <c r="C377" s="95">
        <f>IF('MASTER  10 Teams'!C377&lt;&gt;"",'MASTER  10 Teams'!C377,"")</f>
        <v>42911</v>
      </c>
      <c r="D377" s="27" t="str">
        <f>IF('MASTER  10 Teams'!D377&lt;&gt;"",'MASTER  10 Teams'!D377,"")</f>
        <v>O50-1</v>
      </c>
      <c r="E377" s="23" t="str">
        <f>VLOOKUP(K377,'Ref asgn teams'!$A$2:$B$99,2)</f>
        <v>New Britain Falcons FC</v>
      </c>
      <c r="F377" s="23" t="str">
        <f>VLOOKUP(L377,'Ref asgn teams'!$A$2:$B$99,2)</f>
        <v>Club Napoli 50</v>
      </c>
      <c r="G377" s="71"/>
      <c r="H377" s="94">
        <f>IF('MASTER  10 Teams'!H377&lt;&gt;"",'MASTER  10 Teams'!H377,"")</f>
        <v>0.41666666666666702</v>
      </c>
      <c r="I377" s="24" t="str">
        <f>VLOOKUP(M377,Venues!$A$2:$E$139,5,FALSE)</f>
        <v>Falcon Field (New Britain), New Britain</v>
      </c>
      <c r="J377" s="73" t="str">
        <f>IF('MASTER  10 Teams'!J377&lt;&gt;"",'MASTER  10 Teams'!J377,"")</f>
        <v/>
      </c>
      <c r="K377" s="23" t="str">
        <f>IF('MASTER  10 Teams'!E377&lt;&gt;"",'MASTER  10 Teams'!E377,"")</f>
        <v>NEW BRITAIN FALCONS FC</v>
      </c>
      <c r="L377" s="23" t="str">
        <f>IF('MASTER  10 Teams'!F377&lt;&gt;"",'MASTER  10 Teams'!F377,"")</f>
        <v>CLUB NAPOLI 50</v>
      </c>
      <c r="M377" s="5" t="str">
        <f>IF('MASTER  10 Teams'!I377&lt;&gt;"",'MASTER  10 Teams'!I377,"")</f>
        <v>Falcon Field, New Britain</v>
      </c>
      <c r="N377" s="5"/>
    </row>
    <row r="378" spans="1:14" ht="12.75" customHeight="1" thickTop="1" thickBot="1" x14ac:dyDescent="0.4">
      <c r="A378" s="115"/>
      <c r="B378" s="22"/>
      <c r="C378" s="95">
        <f>IF('MASTER  10 Teams'!C378&lt;&gt;"",'MASTER  10 Teams'!C378,"")</f>
        <v>42911</v>
      </c>
      <c r="D378" s="27" t="str">
        <f>IF('MASTER  10 Teams'!D378&lt;&gt;"",'MASTER  10 Teams'!D378,"")</f>
        <v>O50-1</v>
      </c>
      <c r="E378" s="23" t="str">
        <f>VLOOKUP(K378,'Ref asgn teams'!$A$2:$B$99,2)</f>
        <v>Vasco Da Gama 50 CC</v>
      </c>
      <c r="F378" s="23" t="str">
        <f>VLOOKUP(L378,'Ref asgn teams'!$A$2:$B$99,2)</f>
        <v>Glastonbury Celtic</v>
      </c>
      <c r="G378" s="71"/>
      <c r="H378" s="94">
        <f>IF('MASTER  10 Teams'!H378&lt;&gt;"",'MASTER  10 Teams'!H378,"")</f>
        <v>0.41666666666666702</v>
      </c>
      <c r="I378" s="24" t="str">
        <f>VLOOKUP(M378,Venues!$A$2:$E$139,5,FALSE)</f>
        <v>Veterans Memorial Park (BPT), Bridgeport</v>
      </c>
      <c r="J378" s="73" t="str">
        <f>IF('MASTER  10 Teams'!J378&lt;&gt;"",'MASTER  10 Teams'!J378,"")</f>
        <v/>
      </c>
      <c r="K378" s="23" t="str">
        <f>IF('MASTER  10 Teams'!E378&lt;&gt;"",'MASTER  10 Teams'!E378,"")</f>
        <v>VASCO DA GAMA 50</v>
      </c>
      <c r="L378" s="23" t="str">
        <f>IF('MASTER  10 Teams'!F378&lt;&gt;"",'MASTER  10 Teams'!F378,"")</f>
        <v xml:space="preserve">GLASTONBURY CELTIC </v>
      </c>
      <c r="M378" s="5" t="str">
        <f>IF('MASTER  10 Teams'!I378&lt;&gt;"",'MASTER  10 Teams'!I378,"")</f>
        <v>Veterans Memorial Park, Bridgeport</v>
      </c>
      <c r="N378" s="5"/>
    </row>
    <row r="379" spans="1:14" ht="12.75" customHeight="1" thickTop="1" thickBot="1" x14ac:dyDescent="0.4">
      <c r="A379" s="115"/>
      <c r="B379" s="22"/>
      <c r="C379" s="95">
        <f>IF('MASTER  10 Teams'!C379&lt;&gt;"",'MASTER  10 Teams'!C379,"")</f>
        <v>42911</v>
      </c>
      <c r="D379" s="27" t="str">
        <f>IF('MASTER  10 Teams'!D379&lt;&gt;"",'MASTER  10 Teams'!D379,"")</f>
        <v>O50-1</v>
      </c>
      <c r="E379" s="23" t="str">
        <f>VLOOKUP(K379,'Ref asgn teams'!$A$2:$B$99,2)</f>
        <v>Darien Blue Waves</v>
      </c>
      <c r="F379" s="23" t="str">
        <f>VLOOKUP(L379,'Ref asgn teams'!$A$2:$B$99,2)</f>
        <v>Hartford Cavaliers Masters</v>
      </c>
      <c r="G379" s="71"/>
      <c r="H379" s="94">
        <f>IF('MASTER  10 Teams'!H379&lt;&gt;"",'MASTER  10 Teams'!H379,"")</f>
        <v>0.375</v>
      </c>
      <c r="I379" s="24" t="str">
        <f>VLOOKUP(M379,Venues!$A$2:$E$139,5,FALSE)</f>
        <v>Middlesex Middle School, Darien</v>
      </c>
      <c r="J379" s="73" t="str">
        <f>IF('MASTER  10 Teams'!J379&lt;&gt;"",'MASTER  10 Teams'!J379,"")</f>
        <v/>
      </c>
      <c r="K379" s="23" t="str">
        <f>IF('MASTER  10 Teams'!E379&lt;&gt;"",'MASTER  10 Teams'!E379,"")</f>
        <v>DARIEN BLUE WAVE</v>
      </c>
      <c r="L379" s="23" t="str">
        <f>IF('MASTER  10 Teams'!F379&lt;&gt;"",'MASTER  10 Teams'!F379,"")</f>
        <v>HARTFORD CAVALIERS</v>
      </c>
      <c r="M379" s="5" t="str">
        <f>IF('MASTER  10 Teams'!I379&lt;&gt;"",'MASTER  10 Teams'!I379,"")</f>
        <v>Middlesex MS (Lower), Darien</v>
      </c>
      <c r="N379" s="5"/>
    </row>
    <row r="380" spans="1:14" ht="12.75" customHeight="1" thickTop="1" x14ac:dyDescent="0.35">
      <c r="A380" s="115"/>
      <c r="B380" s="22"/>
      <c r="C380" s="95">
        <f>IF('MASTER  10 Teams'!C380&lt;&gt;"",'MASTER  10 Teams'!C380,"")</f>
        <v>42911</v>
      </c>
      <c r="D380" s="63" t="str">
        <f>IF('MASTER  10 Teams'!D380&lt;&gt;"",'MASTER  10 Teams'!D380,"")</f>
        <v>O50-1</v>
      </c>
      <c r="E380" s="23" t="str">
        <f>VLOOKUP(K380,'Ref asgn teams'!$A$2:$B$99,2)</f>
        <v>Greenwich Gunners 50</v>
      </c>
      <c r="F380" s="23" t="str">
        <f>VLOOKUP(L380,'Ref asgn teams'!$A$2:$B$99,2)</f>
        <v>Guilford Black Eagles</v>
      </c>
      <c r="G380" s="71"/>
      <c r="H380" s="94">
        <f>IF('MASTER  10 Teams'!H380&lt;&gt;"",'MASTER  10 Teams'!H380,"")</f>
        <v>0.41666666666666702</v>
      </c>
      <c r="I380" s="24" t="str">
        <f>VLOOKUP(M380,Venues!$A$2:$E$139,5,FALSE)</f>
        <v>Greenwich High School, Greenwich</v>
      </c>
      <c r="J380" s="73" t="str">
        <f>IF('MASTER  10 Teams'!J380&lt;&gt;"",'MASTER  10 Teams'!J380,"")</f>
        <v/>
      </c>
      <c r="K380" s="23" t="str">
        <f>IF('MASTER  10 Teams'!E380&lt;&gt;"",'MASTER  10 Teams'!E380,"")</f>
        <v>GREENWICH GUNNERS 50</v>
      </c>
      <c r="L380" s="23" t="str">
        <f>IF('MASTER  10 Teams'!F380&lt;&gt;"",'MASTER  10 Teams'!F380,"")</f>
        <v>GUILFORD BLACK EAGLES</v>
      </c>
      <c r="M380" s="5" t="str">
        <f>IF('MASTER  10 Teams'!I380&lt;&gt;"",'MASTER  10 Teams'!I380,"")</f>
        <v>tbd</v>
      </c>
      <c r="N380" s="5"/>
    </row>
    <row r="381" spans="1:14" ht="12.75" customHeight="1" thickBot="1" x14ac:dyDescent="0.4">
      <c r="A381" s="115"/>
      <c r="B381" s="22"/>
      <c r="C381" s="95" t="str">
        <f>IF('MASTER  10 Teams'!C381&lt;&gt;"",'MASTER  10 Teams'!C381,"")</f>
        <v/>
      </c>
      <c r="D381" s="26" t="str">
        <f>IF('MASTER  10 Teams'!D381&lt;&gt;"",'MASTER  10 Teams'!D381,"")</f>
        <v xml:space="preserve"> </v>
      </c>
      <c r="E381" s="23" t="e">
        <f>VLOOKUP(K381,'Ref asgn teams'!$A$2:$B$99,2)</f>
        <v>#N/A</v>
      </c>
      <c r="F381" s="23" t="e">
        <f>VLOOKUP(L381,'Ref asgn teams'!$A$2:$B$99,2)</f>
        <v>#N/A</v>
      </c>
      <c r="G381" s="71"/>
      <c r="H381" s="94" t="str">
        <f>IF('MASTER  10 Teams'!H381&lt;&gt;"",'MASTER  10 Teams'!H381,"")</f>
        <v/>
      </c>
      <c r="I381" s="24" t="e">
        <f>VLOOKUP(M381,Venues!$A$2:$E$139,5,FALSE)</f>
        <v>#N/A</v>
      </c>
      <c r="J381" s="73" t="str">
        <f>IF('MASTER  10 Teams'!J381&lt;&gt;"",'MASTER  10 Teams'!J381,"")</f>
        <v/>
      </c>
      <c r="K381" s="23" t="str">
        <f>IF('MASTER  10 Teams'!E381&lt;&gt;"",'MASTER  10 Teams'!E381,"")</f>
        <v/>
      </c>
      <c r="L381" s="23" t="str">
        <f>IF('MASTER  10 Teams'!F381&lt;&gt;"",'MASTER  10 Teams'!F381,"")</f>
        <v/>
      </c>
      <c r="M381" s="5" t="str">
        <f>IF('MASTER  10 Teams'!I381&lt;&gt;"",'MASTER  10 Teams'!I381,"")</f>
        <v/>
      </c>
      <c r="N381" s="2"/>
    </row>
    <row r="382" spans="1:14" ht="12.75" customHeight="1" thickTop="1" thickBot="1" x14ac:dyDescent="0.4">
      <c r="A382" s="115"/>
      <c r="B382" s="22"/>
      <c r="C382" s="95">
        <f>IF('MASTER  10 Teams'!C382&lt;&gt;"",'MASTER  10 Teams'!C382,"")</f>
        <v>42911</v>
      </c>
      <c r="D382" s="37" t="str">
        <f>IF('MASTER  10 Teams'!D382&lt;&gt;"",'MASTER  10 Teams'!D382,"")</f>
        <v>O50-2</v>
      </c>
      <c r="E382" s="23" t="str">
        <f>VLOOKUP(K382,'Ref asgn teams'!$A$2:$B$99,2)</f>
        <v>East Haven SC</v>
      </c>
      <c r="F382" s="23" t="str">
        <f>VLOOKUP(L382,'Ref asgn teams'!$A$2:$B$99,2)</f>
        <v>Waterbury Pontes</v>
      </c>
      <c r="G382" s="71"/>
      <c r="H382" s="94">
        <f>IF('MASTER  10 Teams'!H382&lt;&gt;"",'MASTER  10 Teams'!H382,"")</f>
        <v>0.41666666666666702</v>
      </c>
      <c r="I382" s="24" t="str">
        <f>VLOOKUP(M382,Venues!$A$2:$E$139,5,FALSE)</f>
        <v>Moulthrop Field, East Haven</v>
      </c>
      <c r="J382" s="73" t="str">
        <f>IF('MASTER  10 Teams'!J382&lt;&gt;"",'MASTER  10 Teams'!J382,"")</f>
        <v/>
      </c>
      <c r="K382" s="23" t="str">
        <f>IF('MASTER  10 Teams'!E382&lt;&gt;"",'MASTER  10 Teams'!E382,"")</f>
        <v>EAST HAVEN SC</v>
      </c>
      <c r="L382" s="23" t="str">
        <f>IF('MASTER  10 Teams'!F382&lt;&gt;"",'MASTER  10 Teams'!F382,"")</f>
        <v>WATERBURY PONTES</v>
      </c>
      <c r="M382" s="5" t="str">
        <f>IF('MASTER  10 Teams'!I382&lt;&gt;"",'MASTER  10 Teams'!I382,"")</f>
        <v>Moulthrop Field, East Haven</v>
      </c>
      <c r="N382" s="5"/>
    </row>
    <row r="383" spans="1:14" ht="12.75" customHeight="1" thickTop="1" thickBot="1" x14ac:dyDescent="0.4">
      <c r="A383" s="115"/>
      <c r="B383" s="22"/>
      <c r="C383" s="95">
        <f>IF('MASTER  10 Teams'!C383&lt;&gt;"",'MASTER  10 Teams'!C383,"")</f>
        <v>42911</v>
      </c>
      <c r="D383" s="37" t="str">
        <f>IF('MASTER  10 Teams'!D383&lt;&gt;"",'MASTER  10 Teams'!D383,"")</f>
        <v>O50-2</v>
      </c>
      <c r="E383" s="23" t="str">
        <f>VLOOKUP(K383,'Ref asgn teams'!$A$2:$B$99,2)</f>
        <v>Southbury Boomers</v>
      </c>
      <c r="F383" s="23" t="str">
        <f>VLOOKUP(L383,'Ref asgn teams'!$A$2:$B$99,2)</f>
        <v>Farmington White Owls</v>
      </c>
      <c r="G383" s="71"/>
      <c r="H383" s="94">
        <f>IF('MASTER  10 Teams'!H383&lt;&gt;"",'MASTER  10 Teams'!H383,"")</f>
        <v>0.41666666666666702</v>
      </c>
      <c r="I383" s="24" t="str">
        <f>VLOOKUP(M383,Venues!$A$2:$E$139,5,FALSE)</f>
        <v>Settlers Park, Southbury</v>
      </c>
      <c r="J383" s="73" t="str">
        <f>IF('MASTER  10 Teams'!J383&lt;&gt;"",'MASTER  10 Teams'!J383,"")</f>
        <v/>
      </c>
      <c r="K383" s="23" t="str">
        <f>IF('MASTER  10 Teams'!E383&lt;&gt;"",'MASTER  10 Teams'!E383,"")</f>
        <v>SOUTHBURY BOOMERS</v>
      </c>
      <c r="L383" s="23" t="str">
        <f>IF('MASTER  10 Teams'!F383&lt;&gt;"",'MASTER  10 Teams'!F383,"")</f>
        <v>FARMINGTON WHITE OWLS</v>
      </c>
      <c r="M383" s="5" t="str">
        <f>IF('MASTER  10 Teams'!I383&lt;&gt;"",'MASTER  10 Teams'!I383,"")</f>
        <v>Settlers Park, Southbury</v>
      </c>
      <c r="N383" s="5"/>
    </row>
    <row r="384" spans="1:14" ht="12.75" customHeight="1" thickTop="1" thickBot="1" x14ac:dyDescent="0.4">
      <c r="A384" s="115"/>
      <c r="B384" s="22"/>
      <c r="C384" s="95">
        <f>IF('MASTER  10 Teams'!C384&lt;&gt;"",'MASTER  10 Teams'!C384,"")</f>
        <v>42911</v>
      </c>
      <c r="D384" s="37" t="str">
        <f>IF('MASTER  10 Teams'!D384&lt;&gt;"",'MASTER  10 Teams'!D384,"")</f>
        <v>O50-2</v>
      </c>
      <c r="E384" s="23" t="str">
        <f>VLOOKUP(K384,'Ref asgn teams'!$A$2:$B$99,2)</f>
        <v>West Haven Grays</v>
      </c>
      <c r="F384" s="23" t="str">
        <f>VLOOKUP(L384,'Ref asgn teams'!$A$2:$B$99,2)</f>
        <v>GREENWICH PUMAS LEGENDS</v>
      </c>
      <c r="G384" s="71"/>
      <c r="H384" s="94">
        <f>IF('MASTER  10 Teams'!H384&lt;&gt;"",'MASTER  10 Teams'!H384,"")</f>
        <v>0.41666666666666702</v>
      </c>
      <c r="I384" s="24" t="str">
        <f>VLOOKUP(M384,Venues!$A$2:$E$139,5,FALSE)</f>
        <v>Pagels Field, West Haven</v>
      </c>
      <c r="J384" s="73" t="str">
        <f>IF('MASTER  10 Teams'!J384&lt;&gt;"",'MASTER  10 Teams'!J384,"")</f>
        <v/>
      </c>
      <c r="K384" s="23" t="str">
        <f>IF('MASTER  10 Teams'!E384&lt;&gt;"",'MASTER  10 Teams'!E384,"")</f>
        <v>WEST HAVEN GRAYS</v>
      </c>
      <c r="L384" s="23" t="str">
        <f>IF('MASTER  10 Teams'!F384&lt;&gt;"",'MASTER  10 Teams'!F384,"")</f>
        <v>GREENWICH PUMAS LEGENDS</v>
      </c>
      <c r="M384" s="5" t="str">
        <f>IF('MASTER  10 Teams'!I384&lt;&gt;"",'MASTER  10 Teams'!I384,"")</f>
        <v>Pagels Field, West Haven</v>
      </c>
      <c r="N384" s="5"/>
    </row>
    <row r="385" spans="1:14" ht="12.75" customHeight="1" thickTop="1" thickBot="1" x14ac:dyDescent="0.4">
      <c r="A385" s="115"/>
      <c r="B385" s="22"/>
      <c r="C385" s="95">
        <f>IF('MASTER  10 Teams'!C385&lt;&gt;"",'MASTER  10 Teams'!C385,"")</f>
        <v>42911</v>
      </c>
      <c r="D385" s="37" t="str">
        <f>IF('MASTER  10 Teams'!D385&lt;&gt;"",'MASTER  10 Teams'!D385,"")</f>
        <v>O50-2</v>
      </c>
      <c r="E385" s="23" t="str">
        <f>VLOOKUP(K385,'Ref asgn teams'!$A$2:$B$99,2)</f>
        <v>Greenwich Arsenal 50</v>
      </c>
      <c r="F385" s="23" t="str">
        <f>VLOOKUP(L385,'Ref asgn teams'!$A$2:$B$99,2)</f>
        <v>North Branford Legends</v>
      </c>
      <c r="G385" s="71"/>
      <c r="H385" s="94">
        <f>IF('MASTER  10 Teams'!H385&lt;&gt;"",'MASTER  10 Teams'!H385,"")</f>
        <v>0.41666666666666702</v>
      </c>
      <c r="I385" s="24" t="str">
        <f>VLOOKUP(M385,Venues!$A$2:$E$139,5,FALSE)</f>
        <v>Greenwich High School, Greenwich</v>
      </c>
      <c r="J385" s="73" t="str">
        <f>IF('MASTER  10 Teams'!J385&lt;&gt;"",'MASTER  10 Teams'!J385,"")</f>
        <v/>
      </c>
      <c r="K385" s="23" t="str">
        <f>IF('MASTER  10 Teams'!E385&lt;&gt;"",'MASTER  10 Teams'!E385,"")</f>
        <v>GREENWICH ARSENAL 50</v>
      </c>
      <c r="L385" s="23" t="str">
        <f>IF('MASTER  10 Teams'!F385&lt;&gt;"",'MASTER  10 Teams'!F385,"")</f>
        <v>NORTH BRANFORD LEGENDS</v>
      </c>
      <c r="M385" s="5" t="str">
        <f>IF('MASTER  10 Teams'!I385&lt;&gt;"",'MASTER  10 Teams'!I385,"")</f>
        <v>tbd</v>
      </c>
      <c r="N385" s="5"/>
    </row>
    <row r="386" spans="1:14" ht="12.75" customHeight="1" thickTop="1" x14ac:dyDescent="0.35">
      <c r="A386" s="115"/>
      <c r="B386" s="22"/>
      <c r="C386" s="95">
        <f>IF('MASTER  10 Teams'!C386&lt;&gt;"",'MASTER  10 Teams'!C386,"")</f>
        <v>42911</v>
      </c>
      <c r="D386" s="68" t="str">
        <f>IF('MASTER  10 Teams'!D386&lt;&gt;"",'MASTER  10 Teams'!D386,"")</f>
        <v>O50-2</v>
      </c>
      <c r="E386" s="23" t="str">
        <f>VLOOKUP(K386,'Ref asgn teams'!$A$2:$B$99,2)</f>
        <v>Moodus SC</v>
      </c>
      <c r="F386" s="23" t="str">
        <f>VLOOKUP(L386,'Ref asgn teams'!$A$2:$B$99,2)</f>
        <v>Naugatuck River Rats</v>
      </c>
      <c r="G386" s="71"/>
      <c r="H386" s="94">
        <f>IF('MASTER  10 Teams'!H386&lt;&gt;"",'MASTER  10 Teams'!H386,"")</f>
        <v>0.41666666666666702</v>
      </c>
      <c r="I386" s="24" t="str">
        <f>VLOOKUP(M386,Venues!$A$2:$E$139,5,FALSE)</f>
        <v>Nathan Hale-Ray High School, Moodus</v>
      </c>
      <c r="J386" s="73" t="str">
        <f>IF('MASTER  10 Teams'!J386&lt;&gt;"",'MASTER  10 Teams'!J386,"")</f>
        <v/>
      </c>
      <c r="K386" s="23" t="str">
        <f>IF('MASTER  10 Teams'!E386&lt;&gt;"",'MASTER  10 Teams'!E386,"")</f>
        <v>MOODUS SC</v>
      </c>
      <c r="L386" s="23" t="str">
        <f>IF('MASTER  10 Teams'!F386&lt;&gt;"",'MASTER  10 Teams'!F386,"")</f>
        <v>NAUGATUCK RIVER RATS</v>
      </c>
      <c r="M386" s="5" t="str">
        <f>IF('MASTER  10 Teams'!I386&lt;&gt;"",'MASTER  10 Teams'!I386,"")</f>
        <v>Nathan Hale-Ray HS, Moodus</v>
      </c>
      <c r="N386" s="5"/>
    </row>
    <row r="387" spans="1:14" ht="12.75" customHeight="1" x14ac:dyDescent="0.35">
      <c r="A387" s="115"/>
      <c r="B387" s="22"/>
      <c r="C387" s="95" t="str">
        <f>IF('MASTER  10 Teams'!C387&lt;&gt;"",'MASTER  10 Teams'!C387,"")</f>
        <v/>
      </c>
      <c r="D387" s="68" t="str">
        <f>IF('MASTER  10 Teams'!D387&lt;&gt;"",'MASTER  10 Teams'!D387,"")</f>
        <v xml:space="preserve"> </v>
      </c>
      <c r="E387" s="23" t="e">
        <f>VLOOKUP(K387,'Ref asgn teams'!$A$2:$B$99,2)</f>
        <v>#N/A</v>
      </c>
      <c r="F387" s="23" t="e">
        <f>VLOOKUP(L387,'Ref asgn teams'!$A$2:$B$99,2)</f>
        <v>#N/A</v>
      </c>
      <c r="G387" s="71"/>
      <c r="H387" s="94" t="str">
        <f>IF('MASTER  10 Teams'!H387&lt;&gt;"",'MASTER  10 Teams'!H387,"")</f>
        <v/>
      </c>
      <c r="I387" s="24" t="e">
        <f>VLOOKUP(M387,Venues!$A$2:$E$139,5,FALSE)</f>
        <v>#N/A</v>
      </c>
      <c r="J387" s="73" t="str">
        <f>IF('MASTER  10 Teams'!J387&lt;&gt;"",'MASTER  10 Teams'!J387,"")</f>
        <v/>
      </c>
      <c r="K387" s="23" t="str">
        <f>IF('MASTER  10 Teams'!E387&lt;&gt;"",'MASTER  10 Teams'!E387,"")</f>
        <v/>
      </c>
      <c r="L387" s="23" t="str">
        <f>IF('MASTER  10 Teams'!F387&lt;&gt;"",'MASTER  10 Teams'!F387,"")</f>
        <v/>
      </c>
      <c r="M387" s="5" t="str">
        <f>IF('MASTER  10 Teams'!I387&lt;&gt;"",'MASTER  10 Teams'!I387,"")</f>
        <v/>
      </c>
      <c r="N387" s="5"/>
    </row>
    <row r="388" spans="1:14" ht="12.75" customHeight="1" x14ac:dyDescent="0.35">
      <c r="A388" s="115"/>
      <c r="B388" s="22"/>
      <c r="C388" s="95" t="str">
        <f>IF('MASTER  10 Teams'!C388&lt;&gt;"",'MASTER  10 Teams'!C388,"")</f>
        <v/>
      </c>
      <c r="D388" s="25" t="str">
        <f>IF('MASTER  10 Teams'!D388&lt;&gt;"",'MASTER  10 Teams'!D388,"")</f>
        <v xml:space="preserve"> </v>
      </c>
      <c r="E388" s="23" t="e">
        <f>VLOOKUP(K388,'Ref asgn teams'!$A$2:$B$99,2)</f>
        <v>#N/A</v>
      </c>
      <c r="F388" s="23" t="e">
        <f>VLOOKUP(L388,'Ref asgn teams'!$A$2:$B$99,2)</f>
        <v>#N/A</v>
      </c>
      <c r="G388" s="71"/>
      <c r="H388" s="94" t="str">
        <f>IF('MASTER  10 Teams'!H388&lt;&gt;"",'MASTER  10 Teams'!H388,"")</f>
        <v/>
      </c>
      <c r="I388" s="24" t="e">
        <f>VLOOKUP(M388,Venues!$A$2:$E$139,5,FALSE)</f>
        <v>#N/A</v>
      </c>
      <c r="J388" s="73" t="str">
        <f>IF('MASTER  10 Teams'!J388&lt;&gt;"",'MASTER  10 Teams'!J388,"")</f>
        <v/>
      </c>
      <c r="K388" s="23" t="str">
        <f>IF('MASTER  10 Teams'!E388&lt;&gt;"",'MASTER  10 Teams'!E388,"")</f>
        <v xml:space="preserve"> </v>
      </c>
      <c r="L388" s="23" t="str">
        <f>IF('MASTER  10 Teams'!F388&lt;&gt;"",'MASTER  10 Teams'!F388,"")</f>
        <v xml:space="preserve"> </v>
      </c>
      <c r="M388" s="5" t="str">
        <f>IF('MASTER  10 Teams'!I388&lt;&gt;"",'MASTER  10 Teams'!I388,"")</f>
        <v xml:space="preserve"> </v>
      </c>
      <c r="N388" s="2"/>
    </row>
    <row r="389" spans="1:14" ht="22.5" x14ac:dyDescent="0.35">
      <c r="A389" s="115"/>
      <c r="B389" s="102"/>
      <c r="C389" s="95" t="str">
        <f>IF('MASTER  10 Teams'!C389&lt;&gt;"",'MASTER  10 Teams'!C389,"")</f>
        <v/>
      </c>
      <c r="D389" s="106" t="str">
        <f>IF('MASTER  10 Teams'!D389&lt;&gt;"",'MASTER  10 Teams'!D389,"")</f>
        <v/>
      </c>
      <c r="E389" s="23" t="str">
        <f>VLOOKUP(K389,'Ref asgn teams'!$A$2:$B$99,2)</f>
        <v>Fairfield GAC</v>
      </c>
      <c r="F389" s="23" t="e">
        <f>VLOOKUP(L389,'Ref asgn teams'!$A$2:$B$99,2)</f>
        <v>#N/A</v>
      </c>
      <c r="G389" s="105"/>
      <c r="H389" s="94" t="str">
        <f>IF('MASTER  10 Teams'!H389&lt;&gt;"",'MASTER  10 Teams'!H389,"")</f>
        <v/>
      </c>
      <c r="I389" s="24" t="e">
        <f>VLOOKUP(M389,Venues!$A$2:$E$139,5,FALSE)</f>
        <v>#N/A</v>
      </c>
      <c r="J389" s="73" t="str">
        <f>IF('MASTER  10 Teams'!J389&lt;&gt;"",'MASTER  10 Teams'!J389,"")</f>
        <v/>
      </c>
      <c r="K389" s="23" t="str">
        <f>IF('MASTER  10 Teams'!E389&lt;&gt;"",'MASTER  10 Teams'!E389,"")</f>
        <v xml:space="preserve">Fall Season Starts August 20, 2016      </v>
      </c>
      <c r="L389" s="23" t="str">
        <f>IF('MASTER  10 Teams'!F389&lt;&gt;"",'MASTER  10 Teams'!F389,"")</f>
        <v/>
      </c>
      <c r="M389" s="5" t="str">
        <f>IF('MASTER  10 Teams'!I389&lt;&gt;"",'MASTER  10 Teams'!I389,"")</f>
        <v/>
      </c>
      <c r="N389" s="2"/>
    </row>
    <row r="390" spans="1:14" ht="12" customHeight="1" thickBot="1" x14ac:dyDescent="0.4">
      <c r="A390" s="115"/>
      <c r="B390" s="22"/>
      <c r="C390" s="95" t="str">
        <f>IF('MASTER  10 Teams'!C390&lt;&gt;"",'MASTER  10 Teams'!C390,"")</f>
        <v/>
      </c>
      <c r="D390" s="25" t="str">
        <f>IF('MASTER  10 Teams'!D390&lt;&gt;"",'MASTER  10 Teams'!D390,"")</f>
        <v xml:space="preserve"> </v>
      </c>
      <c r="E390" s="23" t="e">
        <f>VLOOKUP(K390,'Ref asgn teams'!$A$2:$B$99,2)</f>
        <v>#N/A</v>
      </c>
      <c r="F390" s="23" t="e">
        <f>VLOOKUP(L390,'Ref asgn teams'!$A$2:$B$99,2)</f>
        <v>#N/A</v>
      </c>
      <c r="G390" s="71"/>
      <c r="H390" s="94" t="str">
        <f>IF('MASTER  10 Teams'!H390&lt;&gt;"",'MASTER  10 Teams'!H390,"")</f>
        <v/>
      </c>
      <c r="I390" s="24" t="e">
        <f>VLOOKUP(M390,Venues!$A$2:$E$139,5,FALSE)</f>
        <v>#N/A</v>
      </c>
      <c r="J390" s="73" t="str">
        <f>IF('MASTER  10 Teams'!J390&lt;&gt;"",'MASTER  10 Teams'!J390,"")</f>
        <v/>
      </c>
      <c r="K390" s="23" t="str">
        <f>IF('MASTER  10 Teams'!E390&lt;&gt;"",'MASTER  10 Teams'!E390,"")</f>
        <v xml:space="preserve"> </v>
      </c>
      <c r="L390" s="23" t="str">
        <f>IF('MASTER  10 Teams'!F390&lt;&gt;"",'MASTER  10 Teams'!F390,"")</f>
        <v xml:space="preserve"> </v>
      </c>
      <c r="M390" s="5" t="str">
        <f>IF('MASTER  10 Teams'!I390&lt;&gt;"",'MASTER  10 Teams'!I390,"")</f>
        <v xml:space="preserve"> </v>
      </c>
      <c r="N390" s="2"/>
    </row>
    <row r="391" spans="1:14" ht="12.75" customHeight="1" thickTop="1" thickBot="1" x14ac:dyDescent="0.4">
      <c r="A391" s="115"/>
      <c r="B391" s="22"/>
      <c r="C391" s="95">
        <f>IF('MASTER  10 Teams'!C391&lt;&gt;"",'MASTER  10 Teams'!C391,"")</f>
        <v>42967</v>
      </c>
      <c r="D391" s="32" t="str">
        <f>IF('MASTER  10 Teams'!D391&lt;&gt;"",'MASTER  10 Teams'!D391,"")</f>
        <v>O30-1</v>
      </c>
      <c r="E391" s="23" t="str">
        <f>VLOOKUP(K391,'Ref asgn teams'!$A$2:$B$99,2)</f>
        <v>ECUACHAMOS FC</v>
      </c>
      <c r="F391" s="23" t="str">
        <f>VLOOKUP(L391,'Ref asgn teams'!$A$2:$B$99,2)</f>
        <v>Newington Portuguese 30</v>
      </c>
      <c r="G391" s="71"/>
      <c r="H391" s="94">
        <f>IF('MASTER  10 Teams'!H391&lt;&gt;"",'MASTER  10 Teams'!H391,"")</f>
        <v>0.41666666666666702</v>
      </c>
      <c r="I391" s="24" t="str">
        <f>VLOOKUP(M391,Venues!$A$2:$E$139,5,FALSE)</f>
        <v>Witek Park, Derby</v>
      </c>
      <c r="J391" s="73" t="str">
        <f>IF('MASTER  10 Teams'!J391&lt;&gt;"",'MASTER  10 Teams'!J391,"")</f>
        <v/>
      </c>
      <c r="K391" s="23" t="str">
        <f>IF('MASTER  10 Teams'!E391&lt;&gt;"",'MASTER  10 Teams'!E391,"")</f>
        <v>ECUACHAMOS FC</v>
      </c>
      <c r="L391" s="23" t="str">
        <f>IF('MASTER  10 Teams'!F391&lt;&gt;"",'MASTER  10 Teams'!F391,"")</f>
        <v>NEWINGTON PORTUGUESE 30</v>
      </c>
      <c r="M391" s="5" t="str">
        <f>IF('MASTER  10 Teams'!I391&lt;&gt;"",'MASTER  10 Teams'!I391,"")</f>
        <v>Witek Park, Derby</v>
      </c>
      <c r="N391" s="5"/>
    </row>
    <row r="392" spans="1:14" ht="12.75" customHeight="1" thickTop="1" thickBot="1" x14ac:dyDescent="0.4">
      <c r="A392" s="115"/>
      <c r="B392" s="22"/>
      <c r="C392" s="95">
        <f>IF('MASTER  10 Teams'!C392&lt;&gt;"",'MASTER  10 Teams'!C392,"")</f>
        <v>42967</v>
      </c>
      <c r="D392" s="32" t="str">
        <f>IF('MASTER  10 Teams'!D392&lt;&gt;"",'MASTER  10 Teams'!D392,"")</f>
        <v>O30-1</v>
      </c>
      <c r="E392" s="23" t="str">
        <f>VLOOKUP(K392,'Ref asgn teams'!$A$2:$B$99,2)</f>
        <v>Milford Tuesday</v>
      </c>
      <c r="F392" s="23" t="str">
        <f>VLOOKUP(L392,'Ref asgn teams'!$A$2:$B$99,2)</f>
        <v>FC Shelton</v>
      </c>
      <c r="G392" s="71"/>
      <c r="H392" s="94">
        <f>IF('MASTER  10 Teams'!H392&lt;&gt;"",'MASTER  10 Teams'!H392,"")</f>
        <v>0.33333333333333331</v>
      </c>
      <c r="I392" s="24" t="str">
        <f>VLOOKUP(M392,Venues!$A$2:$E$139,5,FALSE)</f>
        <v>Fred Wolfe Park, Orange</v>
      </c>
      <c r="J392" s="73" t="str">
        <f>IF('MASTER  10 Teams'!J392&lt;&gt;"",'MASTER  10 Teams'!J392,"")</f>
        <v/>
      </c>
      <c r="K392" s="23" t="str">
        <f>IF('MASTER  10 Teams'!E392&lt;&gt;"",'MASTER  10 Teams'!E392,"")</f>
        <v>MILFORD TUESDAY</v>
      </c>
      <c r="L392" s="23" t="str">
        <f>IF('MASTER  10 Teams'!F392&lt;&gt;"",'MASTER  10 Teams'!F392,"")</f>
        <v>SHELTON FC</v>
      </c>
      <c r="M392" s="5" t="str">
        <f>IF('MASTER  10 Teams'!I392&lt;&gt;"",'MASTER  10 Teams'!I392,"")</f>
        <v>Fred Wolfe Park, Orange</v>
      </c>
      <c r="N392" s="5"/>
    </row>
    <row r="393" spans="1:14" ht="12.75" customHeight="1" thickTop="1" thickBot="1" x14ac:dyDescent="0.4">
      <c r="A393" s="115"/>
      <c r="B393" s="22"/>
      <c r="C393" s="95">
        <f>IF('MASTER  10 Teams'!C393&lt;&gt;"",'MASTER  10 Teams'!C393,"")</f>
        <v>42967</v>
      </c>
      <c r="D393" s="32" t="str">
        <f>IF('MASTER  10 Teams'!D393&lt;&gt;"",'MASTER  10 Teams'!D393,"")</f>
        <v>O30-1</v>
      </c>
      <c r="E393" s="23" t="str">
        <f>VLOOKUP(K393,'Ref asgn teams'!$A$2:$B$99,2)</f>
        <v>Danbury United 30</v>
      </c>
      <c r="F393" s="23" t="str">
        <f>VLOOKUP(L393,'Ref asgn teams'!$A$2:$B$99,2)</f>
        <v>Cinton FC</v>
      </c>
      <c r="G393" s="71"/>
      <c r="H393" s="94">
        <f>IF('MASTER  10 Teams'!H393&lt;&gt;"",'MASTER  10 Teams'!H393,"")</f>
        <v>0.41666666666666669</v>
      </c>
      <c r="I393" s="24" t="str">
        <f>VLOOKUP(M393,Venues!$A$2:$E$139,5,FALSE)</f>
        <v>Danbury Portuguese Cultural Center, Danbury</v>
      </c>
      <c r="J393" s="73" t="str">
        <f>IF('MASTER  10 Teams'!J393&lt;&gt;"",'MASTER  10 Teams'!J393,"")</f>
        <v/>
      </c>
      <c r="K393" s="23" t="str">
        <f>IF('MASTER  10 Teams'!E393&lt;&gt;"",'MASTER  10 Teams'!E393,"")</f>
        <v>DANBURY UNITED 30</v>
      </c>
      <c r="L393" s="23" t="str">
        <f>IF('MASTER  10 Teams'!F393&lt;&gt;"",'MASTER  10 Teams'!F393,"")</f>
        <v>CLINTON FC</v>
      </c>
      <c r="M393" s="5" t="str">
        <f>IF('MASTER  10 Teams'!I393&lt;&gt;"",'MASTER  10 Teams'!I393,"")</f>
        <v>Portuguese Cultural Center, Danbury</v>
      </c>
      <c r="N393" s="5"/>
    </row>
    <row r="394" spans="1:14" ht="12" customHeight="1" thickTop="1" thickBot="1" x14ac:dyDescent="0.4">
      <c r="A394" s="115"/>
      <c r="B394" s="22"/>
      <c r="C394" s="95">
        <f>IF('MASTER  10 Teams'!C394&lt;&gt;"",'MASTER  10 Teams'!C394,"")</f>
        <v>42967</v>
      </c>
      <c r="D394" s="32" t="str">
        <f>IF('MASTER  10 Teams'!D394&lt;&gt;"",'MASTER  10 Teams'!D394,"")</f>
        <v>O30-1</v>
      </c>
      <c r="E394" s="23" t="str">
        <f>VLOOKUP(K394,'Ref asgn teams'!$A$2:$B$99,2)</f>
        <v>Greenwich Arsenal 30</v>
      </c>
      <c r="F394" s="23" t="str">
        <f>VLOOKUP(L394,'Ref asgn teams'!$A$2:$B$99,2)</f>
        <v>Newtown Salty Dogs</v>
      </c>
      <c r="G394" s="71"/>
      <c r="H394" s="94">
        <f>IF('MASTER  10 Teams'!H394&lt;&gt;"",'MASTER  10 Teams'!H394,"")</f>
        <v>0.41666666666666702</v>
      </c>
      <c r="I394" s="24" t="str">
        <f>VLOOKUP(M394,Venues!$A$2:$E$139,5,FALSE)</f>
        <v>Greenwich High School, Greenwich</v>
      </c>
      <c r="J394" s="73" t="str">
        <f>IF('MASTER  10 Teams'!J394&lt;&gt;"",'MASTER  10 Teams'!J394,"")</f>
        <v/>
      </c>
      <c r="K394" s="23" t="str">
        <f>IF('MASTER  10 Teams'!E394&lt;&gt;"",'MASTER  10 Teams'!E394,"")</f>
        <v>GREENWICH ARSENAL 30</v>
      </c>
      <c r="L394" s="23" t="str">
        <f>IF('MASTER  10 Teams'!F394&lt;&gt;"",'MASTER  10 Teams'!F394,"")</f>
        <v>NORTH BRANFORD 30</v>
      </c>
      <c r="M394" s="5" t="str">
        <f>IF('MASTER  10 Teams'!I394&lt;&gt;"",'MASTER  10 Teams'!I394,"")</f>
        <v>tbd</v>
      </c>
      <c r="N394" s="5"/>
    </row>
    <row r="395" spans="1:14" ht="12.75" customHeight="1" thickTop="1" x14ac:dyDescent="0.35">
      <c r="A395" s="115"/>
      <c r="B395" s="22"/>
      <c r="C395" s="95">
        <f>IF('MASTER  10 Teams'!C395&lt;&gt;"",'MASTER  10 Teams'!C395,"")</f>
        <v>42967</v>
      </c>
      <c r="D395" s="69" t="str">
        <f>IF('MASTER  10 Teams'!D395&lt;&gt;"",'MASTER  10 Teams'!D395,"")</f>
        <v>O30-1</v>
      </c>
      <c r="E395" s="23" t="str">
        <f>VLOOKUP(K395,'Ref asgn teams'!$A$2:$B$99,2)</f>
        <v>VASCO DA GAMA 30</v>
      </c>
      <c r="F395" s="23" t="str">
        <f>VLOOKUP(L395,'Ref asgn teams'!$A$2:$B$99,2)</f>
        <v>Polonez United</v>
      </c>
      <c r="G395" s="71"/>
      <c r="H395" s="94">
        <f>IF('MASTER  10 Teams'!H395&lt;&gt;"",'MASTER  10 Teams'!H395,"")</f>
        <v>0.33333333333333331</v>
      </c>
      <c r="I395" s="24" t="str">
        <f>VLOOKUP(M395,Venues!$A$2:$E$139,5,FALSE)</f>
        <v>Wakeman Park, Westport</v>
      </c>
      <c r="J395" s="73" t="str">
        <f>IF('MASTER  10 Teams'!J395&lt;&gt;"",'MASTER  10 Teams'!J395,"")</f>
        <v/>
      </c>
      <c r="K395" s="23" t="str">
        <f>IF('MASTER  10 Teams'!E395&lt;&gt;"",'MASTER  10 Teams'!E395,"")</f>
        <v>VASCO DA GAMA 30</v>
      </c>
      <c r="L395" s="23" t="str">
        <f>IF('MASTER  10 Teams'!F395&lt;&gt;"",'MASTER  10 Teams'!F395,"")</f>
        <v>POLONEZ UNITED</v>
      </c>
      <c r="M395" s="5" t="str">
        <f>IF('MASTER  10 Teams'!I395&lt;&gt;"",'MASTER  10 Teams'!I395,"")</f>
        <v>Wakeman Park, Westport</v>
      </c>
      <c r="N395" s="5"/>
    </row>
    <row r="396" spans="1:14" ht="12.75" customHeight="1" thickBot="1" x14ac:dyDescent="0.4">
      <c r="A396" s="115"/>
      <c r="B396" s="22"/>
      <c r="C396" s="95" t="str">
        <f>IF('MASTER  10 Teams'!C396&lt;&gt;"",'MASTER  10 Teams'!C396,"")</f>
        <v/>
      </c>
      <c r="D396" s="26" t="str">
        <f>IF('MASTER  10 Teams'!D396&lt;&gt;"",'MASTER  10 Teams'!D396,"")</f>
        <v xml:space="preserve"> </v>
      </c>
      <c r="E396" s="23" t="e">
        <f>VLOOKUP(K396,'Ref asgn teams'!$A$2:$B$99,2)</f>
        <v>#N/A</v>
      </c>
      <c r="F396" s="23" t="e">
        <f>VLOOKUP(L396,'Ref asgn teams'!$A$2:$B$99,2)</f>
        <v>#N/A</v>
      </c>
      <c r="G396" s="71"/>
      <c r="H396" s="94" t="str">
        <f>IF('MASTER  10 Teams'!H396&lt;&gt;"",'MASTER  10 Teams'!H396,"")</f>
        <v/>
      </c>
      <c r="I396" s="24" t="e">
        <f>VLOOKUP(M396,Venues!$A$2:$E$139,5,FALSE)</f>
        <v>#N/A</v>
      </c>
      <c r="J396" s="73" t="str">
        <f>IF('MASTER  10 Teams'!J396&lt;&gt;"",'MASTER  10 Teams'!J396,"")</f>
        <v/>
      </c>
      <c r="K396" s="23" t="str">
        <f>IF('MASTER  10 Teams'!E396&lt;&gt;"",'MASTER  10 Teams'!E396,"")</f>
        <v/>
      </c>
      <c r="L396" s="23" t="str">
        <f>IF('MASTER  10 Teams'!F396&lt;&gt;"",'MASTER  10 Teams'!F396,"")</f>
        <v/>
      </c>
      <c r="M396" s="5" t="str">
        <f>IF('MASTER  10 Teams'!I396&lt;&gt;"",'MASTER  10 Teams'!I396,"")</f>
        <v/>
      </c>
      <c r="N396" s="2"/>
    </row>
    <row r="397" spans="1:14" ht="12.75" customHeight="1" thickTop="1" thickBot="1" x14ac:dyDescent="0.4">
      <c r="A397" s="115"/>
      <c r="B397" s="22"/>
      <c r="C397" s="95">
        <f>IF('MASTER  10 Teams'!C397&lt;&gt;"",'MASTER  10 Teams'!C397,"")</f>
        <v>42967</v>
      </c>
      <c r="D397" s="33" t="str">
        <f>IF('MASTER  10 Teams'!D397&lt;&gt;"",'MASTER  10 Teams'!D397,"")</f>
        <v>O30-2</v>
      </c>
      <c r="E397" s="23" t="str">
        <f>VLOOKUP(K397,'Ref asgn teams'!$A$2:$B$99,2)</f>
        <v>Club Napoli 30</v>
      </c>
      <c r="F397" s="23" t="str">
        <f>VLOOKUP(L397,'Ref asgn teams'!$A$2:$B$99,2)</f>
        <v>Milford Amigos</v>
      </c>
      <c r="G397" s="71"/>
      <c r="H397" s="94">
        <f>IF('MASTER  10 Teams'!H397&lt;&gt;"",'MASTER  10 Teams'!H397,"")</f>
        <v>0.41666666666666702</v>
      </c>
      <c r="I397" s="24" t="str">
        <f>VLOOKUP(M397,Venues!$A$2:$E$139,5,FALSE)</f>
        <v>Quinnipiac Park, Cheshire</v>
      </c>
      <c r="J397" s="73" t="str">
        <f>IF('MASTER  10 Teams'!J397&lt;&gt;"",'MASTER  10 Teams'!J397,"")</f>
        <v/>
      </c>
      <c r="K397" s="23" t="str">
        <f>IF('MASTER  10 Teams'!E397&lt;&gt;"",'MASTER  10 Teams'!E397,"")</f>
        <v>CLUB NAPOLI 30</v>
      </c>
      <c r="L397" s="23" t="str">
        <f>IF('MASTER  10 Teams'!F397&lt;&gt;"",'MASTER  10 Teams'!F397,"")</f>
        <v>MILFORD AMIGOS</v>
      </c>
      <c r="M397" s="5" t="str">
        <f>IF('MASTER  10 Teams'!I397&lt;&gt;"",'MASTER  10 Teams'!I397,"")</f>
        <v>Quinnipiac Park, Cheshire</v>
      </c>
      <c r="N397" s="5"/>
    </row>
    <row r="398" spans="1:14" ht="12.75" customHeight="1" thickTop="1" thickBot="1" x14ac:dyDescent="0.4">
      <c r="A398" s="115"/>
      <c r="B398" s="22"/>
      <c r="C398" s="95">
        <f>IF('MASTER  10 Teams'!C398&lt;&gt;"",'MASTER  10 Teams'!C398,"")</f>
        <v>42967</v>
      </c>
      <c r="D398" s="33" t="str">
        <f>IF('MASTER  10 Teams'!D398&lt;&gt;"",'MASTER  10 Teams'!D398,"")</f>
        <v>O30-2</v>
      </c>
      <c r="E398" s="23" t="str">
        <f>VLOOKUP(K398,'Ref asgn teams'!$A$2:$B$99,2)</f>
        <v>Litchfield County Blues</v>
      </c>
      <c r="F398" s="23" t="str">
        <f>VLOOKUP(L398,'Ref asgn teams'!$A$2:$B$99,2)</f>
        <v>Stamford FC</v>
      </c>
      <c r="G398" s="71"/>
      <c r="H398" s="94">
        <f>IF('MASTER  10 Teams'!H398&lt;&gt;"",'MASTER  10 Teams'!H398,"")</f>
        <v>0.41666666666666702</v>
      </c>
      <c r="I398" s="24" t="str">
        <f>VLOOKUP(M398,Venues!$A$2:$E$139,5,FALSE)</f>
        <v>Whittlesey Harrison, Morris</v>
      </c>
      <c r="J398" s="73" t="str">
        <f>IF('MASTER  10 Teams'!J398&lt;&gt;"",'MASTER  10 Teams'!J398,"")</f>
        <v/>
      </c>
      <c r="K398" s="23" t="str">
        <f>IF('MASTER  10 Teams'!E398&lt;&gt;"",'MASTER  10 Teams'!E398,"")</f>
        <v>LITCHFIELD COUNTY BLUES</v>
      </c>
      <c r="L398" s="23" t="str">
        <f>IF('MASTER  10 Teams'!F398&lt;&gt;"",'MASTER  10 Teams'!F398,"")</f>
        <v>STAMFORD FC</v>
      </c>
      <c r="M398" s="5" t="str">
        <f>IF('MASTER  10 Teams'!I398&lt;&gt;"",'MASTER  10 Teams'!I398,"")</f>
        <v>Whittlesey Harrison, Morris</v>
      </c>
      <c r="N398" s="5"/>
    </row>
    <row r="399" spans="1:14" ht="12.75" customHeight="1" thickTop="1" thickBot="1" x14ac:dyDescent="0.4">
      <c r="A399" s="115"/>
      <c r="B399" s="22"/>
      <c r="C399" s="95">
        <f>IF('MASTER  10 Teams'!C399&lt;&gt;"",'MASTER  10 Teams'!C399,"")</f>
        <v>42967</v>
      </c>
      <c r="D399" s="33" t="str">
        <f>IF('MASTER  10 Teams'!D399&lt;&gt;"",'MASTER  10 Teams'!D399,"")</f>
        <v>O30-2</v>
      </c>
      <c r="E399" s="23" t="str">
        <f>VLOOKUP(K399,'Ref asgn teams'!$A$2:$B$99,2)</f>
        <v>Bridgeport United</v>
      </c>
      <c r="F399" s="23" t="str">
        <f>VLOOKUP(L399,'Ref asgn teams'!$A$2:$B$99,2)</f>
        <v>Caseus New Haven FC</v>
      </c>
      <c r="G399" s="71"/>
      <c r="H399" s="94">
        <f>IF('MASTER  10 Teams'!H399&lt;&gt;"",'MASTER  10 Teams'!H399,"")</f>
        <v>0.41666666666666669</v>
      </c>
      <c r="I399" s="24" t="e">
        <f>VLOOKUP(M399,Venues!$A$2:$E$139,5,FALSE)</f>
        <v>#N/A</v>
      </c>
      <c r="J399" s="73" t="str">
        <f>IF('MASTER  10 Teams'!J399&lt;&gt;"",'MASTER  10 Teams'!J399,"")</f>
        <v/>
      </c>
      <c r="K399" s="23" t="str">
        <f>IF('MASTER  10 Teams'!E399&lt;&gt;"",'MASTER  10 Teams'!E399,"")</f>
        <v>BYE</v>
      </c>
      <c r="L399" s="23" t="str">
        <f>IF('MASTER  10 Teams'!F399&lt;&gt;"",'MASTER  10 Teams'!F399,"")</f>
        <v>CASEUS NEW HAVEN FC</v>
      </c>
      <c r="M399" s="5" t="e">
        <f>IF('MASTER  10 Teams'!I399&lt;&gt;"",'MASTER  10 Teams'!I399,"")</f>
        <v>#N/A</v>
      </c>
      <c r="N399" s="5"/>
    </row>
    <row r="400" spans="1:14" ht="12.75" customHeight="1" thickTop="1" thickBot="1" x14ac:dyDescent="0.4">
      <c r="A400" s="115"/>
      <c r="B400" s="22"/>
      <c r="C400" s="95">
        <f>IF('MASTER  10 Teams'!C400&lt;&gt;"",'MASTER  10 Teams'!C400,"")</f>
        <v>42967</v>
      </c>
      <c r="D400" s="33" t="str">
        <f>IF('MASTER  10 Teams'!D400&lt;&gt;"",'MASTER  10 Teams'!D400,"")</f>
        <v>O30-2</v>
      </c>
      <c r="E400" s="23" t="str">
        <f>VLOOKUP(K400,'Ref asgn teams'!$A$2:$B$99,2)</f>
        <v>HENRY REID FC</v>
      </c>
      <c r="F400" s="23" t="str">
        <f>VLOOKUP(L400,'Ref asgn teams'!$A$2:$B$99,2)</f>
        <v>Naugatuck Fusion</v>
      </c>
      <c r="G400" s="71"/>
      <c r="H400" s="94">
        <f>IF('MASTER  10 Teams'!H400&lt;&gt;"",'MASTER  10 Teams'!H400,"")</f>
        <v>0.41666666666666702</v>
      </c>
      <c r="I400" s="24" t="str">
        <f>VLOOKUP(M400,Venues!$A$2:$E$139,5,FALSE)</f>
        <v>Ludlowe HS, Fairfield</v>
      </c>
      <c r="J400" s="73" t="str">
        <f>IF('MASTER  10 Teams'!J400&lt;&gt;"",'MASTER  10 Teams'!J400,"")</f>
        <v/>
      </c>
      <c r="K400" s="23" t="str">
        <f>IF('MASTER  10 Teams'!E400&lt;&gt;"",'MASTER  10 Teams'!E400,"")</f>
        <v>HENRY  REID FC 30</v>
      </c>
      <c r="L400" s="23" t="str">
        <f>IF('MASTER  10 Teams'!F400&lt;&gt;"",'MASTER  10 Teams'!F400,"")</f>
        <v>NAUGATUCK FUSION</v>
      </c>
      <c r="M400" s="5" t="str">
        <f>IF('MASTER  10 Teams'!I400&lt;&gt;"",'MASTER  10 Teams'!I400,"")</f>
        <v>Ludlowe HS, Fairfield</v>
      </c>
      <c r="N400" s="5"/>
    </row>
    <row r="401" spans="1:14" ht="12.75" customHeight="1" thickTop="1" x14ac:dyDescent="0.35">
      <c r="A401" s="115"/>
      <c r="B401" s="22"/>
      <c r="C401" s="95">
        <f>IF('MASTER  10 Teams'!C401&lt;&gt;"",'MASTER  10 Teams'!C401,"")</f>
        <v>42967</v>
      </c>
      <c r="D401" s="66" t="str">
        <f>IF('MASTER  10 Teams'!D401&lt;&gt;"",'MASTER  10 Teams'!D401,"")</f>
        <v>O30-2</v>
      </c>
      <c r="E401" s="23" t="str">
        <f>VLOOKUP(K401,'Ref asgn teams'!$A$2:$B$99,2)</f>
        <v>WATERTOWN GEEZERS</v>
      </c>
      <c r="F401" s="23" t="str">
        <f>VLOOKUP(L401,'Ref asgn teams'!$A$2:$B$99,2)</f>
        <v>Newtown Salty Dogs</v>
      </c>
      <c r="G401" s="71"/>
      <c r="H401" s="94">
        <f>IF('MASTER  10 Teams'!H401&lt;&gt;"",'MASTER  10 Teams'!H401,"")</f>
        <v>0.41666666666666702</v>
      </c>
      <c r="I401" s="24" t="str">
        <f>VLOOKUP(M401,Venues!$A$2:$E$139,5,FALSE)</f>
        <v>Swift School, Watertown</v>
      </c>
      <c r="J401" s="73" t="str">
        <f>IF('MASTER  10 Teams'!J401&lt;&gt;"",'MASTER  10 Teams'!J401,"")</f>
        <v/>
      </c>
      <c r="K401" s="23" t="str">
        <f>IF('MASTER  10 Teams'!E401&lt;&gt;"",'MASTER  10 Teams'!E401,"")</f>
        <v>WATERTOWN GEEZERS</v>
      </c>
      <c r="L401" s="23" t="str">
        <f>IF('MASTER  10 Teams'!F401&lt;&gt;"",'MASTER  10 Teams'!F401,"")</f>
        <v>NEWTOWN SALTY DOGS</v>
      </c>
      <c r="M401" s="5" t="str">
        <f>IF('MASTER  10 Teams'!I401&lt;&gt;"",'MASTER  10 Teams'!I401,"")</f>
        <v>Swift School, Watertown</v>
      </c>
      <c r="N401" s="5"/>
    </row>
    <row r="402" spans="1:14" ht="12.75" customHeight="1" thickBot="1" x14ac:dyDescent="0.4">
      <c r="A402" s="115"/>
      <c r="B402" s="22"/>
      <c r="C402" s="95" t="str">
        <f>IF('MASTER  10 Teams'!C402&lt;&gt;"",'MASTER  10 Teams'!C402,"")</f>
        <v/>
      </c>
      <c r="D402" s="26" t="str">
        <f>IF('MASTER  10 Teams'!D402&lt;&gt;"",'MASTER  10 Teams'!D402,"")</f>
        <v xml:space="preserve"> </v>
      </c>
      <c r="E402" s="23" t="e">
        <f>VLOOKUP(K402,'Ref asgn teams'!$A$2:$B$99,2)</f>
        <v>#N/A</v>
      </c>
      <c r="F402" s="23" t="e">
        <f>VLOOKUP(L402,'Ref asgn teams'!$A$2:$B$99,2)</f>
        <v>#N/A</v>
      </c>
      <c r="G402" s="71"/>
      <c r="H402" s="94" t="str">
        <f>IF('MASTER  10 Teams'!H402&lt;&gt;"",'MASTER  10 Teams'!H402,"")</f>
        <v/>
      </c>
      <c r="I402" s="24" t="e">
        <f>VLOOKUP(M402,Venues!$A$2:$E$139,5,FALSE)</f>
        <v>#N/A</v>
      </c>
      <c r="J402" s="73" t="str">
        <f>IF('MASTER  10 Teams'!J402&lt;&gt;"",'MASTER  10 Teams'!J402,"")</f>
        <v/>
      </c>
      <c r="K402" s="23" t="str">
        <f>IF('MASTER  10 Teams'!E402&lt;&gt;"",'MASTER  10 Teams'!E402,"")</f>
        <v/>
      </c>
      <c r="L402" s="23" t="str">
        <f>IF('MASTER  10 Teams'!F402&lt;&gt;"",'MASTER  10 Teams'!F402,"")</f>
        <v/>
      </c>
      <c r="M402" s="5" t="str">
        <f>IF('MASTER  10 Teams'!I402&lt;&gt;"",'MASTER  10 Teams'!I402,"")</f>
        <v/>
      </c>
      <c r="N402" s="2"/>
    </row>
    <row r="403" spans="1:14" ht="12.75" customHeight="1" thickTop="1" thickBot="1" x14ac:dyDescent="0.4">
      <c r="A403" s="115"/>
      <c r="B403" s="22"/>
      <c r="C403" s="95">
        <f>IF('MASTER  10 Teams'!C403&lt;&gt;"",'MASTER  10 Teams'!C403,"")</f>
        <v>42967</v>
      </c>
      <c r="D403" s="34" t="str">
        <f>IF('MASTER  10 Teams'!D403&lt;&gt;"",'MASTER  10 Teams'!D403,"")</f>
        <v>O40-1</v>
      </c>
      <c r="E403" s="23" t="str">
        <f>VLOOKUP(K403,'Ref asgn teams'!$A$2:$B$99,2)</f>
        <v>Fairfield GAC</v>
      </c>
      <c r="F403" s="23" t="str">
        <f>VLOOKUP(L403,'Ref asgn teams'!$A$2:$B$99,2)</f>
        <v>Ridgefield Kicks</v>
      </c>
      <c r="G403" s="71"/>
      <c r="H403" s="94">
        <f>IF('MASTER  10 Teams'!H403&lt;&gt;"",'MASTER  10 Teams'!H403,"")</f>
        <v>0.33333333333333331</v>
      </c>
      <c r="I403" s="24" t="str">
        <f>VLOOKUP(M403,Venues!$A$2:$E$139,5,FALSE)</f>
        <v>Ludlowe HS, Fairfield</v>
      </c>
      <c r="J403" s="73" t="str">
        <f>IF('MASTER  10 Teams'!J403&lt;&gt;"",'MASTER  10 Teams'!J403,"")</f>
        <v/>
      </c>
      <c r="K403" s="23" t="str">
        <f>IF('MASTER  10 Teams'!E403&lt;&gt;"",'MASTER  10 Teams'!E403,"")</f>
        <v>FAIRFIELD GAC</v>
      </c>
      <c r="L403" s="23" t="str">
        <f>IF('MASTER  10 Teams'!F403&lt;&gt;"",'MASTER  10 Teams'!F403,"")</f>
        <v>RIDGEFIELD KICKS</v>
      </c>
      <c r="M403" s="5" t="str">
        <f>IF('MASTER  10 Teams'!I403&lt;&gt;"",'MASTER  10 Teams'!I403,"")</f>
        <v>Ludlowe HS, Fairfield</v>
      </c>
      <c r="N403" s="5"/>
    </row>
    <row r="404" spans="1:14" ht="12.75" customHeight="1" thickTop="1" thickBot="1" x14ac:dyDescent="0.4">
      <c r="A404" s="115"/>
      <c r="B404" s="22"/>
      <c r="C404" s="95">
        <f>IF('MASTER  10 Teams'!C404&lt;&gt;"",'MASTER  10 Teams'!C404,"")</f>
        <v>42967</v>
      </c>
      <c r="D404" s="34" t="str">
        <f>IF('MASTER  10 Teams'!D404&lt;&gt;"",'MASTER  10 Teams'!D404,"")</f>
        <v>O40-1</v>
      </c>
      <c r="E404" s="23" t="str">
        <f>VLOOKUP(K404,'Ref asgn teams'!$A$2:$B$99,2)</f>
        <v>Norwalk Mariners</v>
      </c>
      <c r="F404" s="23" t="str">
        <f>VLOOKUP(L404,'Ref asgn teams'!$A$2:$B$99,2)</f>
        <v>Waterbury Albanians</v>
      </c>
      <c r="G404" s="71"/>
      <c r="H404" s="94">
        <f>IF('MASTER  10 Teams'!H404&lt;&gt;"",'MASTER  10 Teams'!H404,"")</f>
        <v>0.41666666666666702</v>
      </c>
      <c r="I404" s="24" t="str">
        <f>VLOOKUP(M404,Venues!$A$2:$E$139,5,FALSE)</f>
        <v>Nathan Hale Middle School, Norwalk</v>
      </c>
      <c r="J404" s="73" t="str">
        <f>IF('MASTER  10 Teams'!J404&lt;&gt;"",'MASTER  10 Teams'!J404,"")</f>
        <v/>
      </c>
      <c r="K404" s="23" t="str">
        <f>IF('MASTER  10 Teams'!E404&lt;&gt;"",'MASTER  10 Teams'!E404,"")</f>
        <v>NORWALK MARINERS</v>
      </c>
      <c r="L404" s="23" t="str">
        <f>IF('MASTER  10 Teams'!F404&lt;&gt;"",'MASTER  10 Teams'!F404,"")</f>
        <v>WATERBURY ALBANIANS</v>
      </c>
      <c r="M404" s="5" t="str">
        <f>IF('MASTER  10 Teams'!I404&lt;&gt;"",'MASTER  10 Teams'!I404,"")</f>
        <v>Nathan Hale MS, Norwalk</v>
      </c>
      <c r="N404" s="5"/>
    </row>
    <row r="405" spans="1:14" ht="12.75" customHeight="1" thickTop="1" thickBot="1" x14ac:dyDescent="0.4">
      <c r="A405" s="115"/>
      <c r="B405" s="22"/>
      <c r="C405" s="95">
        <f>IF('MASTER  10 Teams'!C405&lt;&gt;"",'MASTER  10 Teams'!C405,"")</f>
        <v>42967</v>
      </c>
      <c r="D405" s="34" t="str">
        <f>IF('MASTER  10 Teams'!D405&lt;&gt;"",'MASTER  10 Teams'!D405,"")</f>
        <v>O40-1</v>
      </c>
      <c r="E405" s="23" t="str">
        <f>VLOOKUP(K405,'Ref asgn teams'!$A$2:$B$99,2)</f>
        <v>Cheshire Azzurri 40</v>
      </c>
      <c r="F405" s="23" t="str">
        <f>VLOOKUP(L405,'Ref asgn teams'!$A$2:$B$99,2)</f>
        <v>Danbury United 40</v>
      </c>
      <c r="G405" s="71"/>
      <c r="H405" s="94">
        <f>IF('MASTER  10 Teams'!H405&lt;&gt;"",'MASTER  10 Teams'!H405,"")</f>
        <v>0.41666666666666669</v>
      </c>
      <c r="I405" s="24" t="str">
        <f>VLOOKUP(M405,Venues!$A$2:$E$139,5,FALSE)</f>
        <v>Quinnipiac Park, Cheshire</v>
      </c>
      <c r="J405" s="73" t="str">
        <f>IF('MASTER  10 Teams'!J405&lt;&gt;"",'MASTER  10 Teams'!J405,"")</f>
        <v/>
      </c>
      <c r="K405" s="23" t="str">
        <f>IF('MASTER  10 Teams'!E405&lt;&gt;"",'MASTER  10 Teams'!E405,"")</f>
        <v>CHESHIRE AZZURRI 40</v>
      </c>
      <c r="L405" s="23" t="str">
        <f>IF('MASTER  10 Teams'!F405&lt;&gt;"",'MASTER  10 Teams'!F405,"")</f>
        <v>DANBURY UNITED 40</v>
      </c>
      <c r="M405" s="5" t="str">
        <f>IF('MASTER  10 Teams'!I405&lt;&gt;"",'MASTER  10 Teams'!I405,"")</f>
        <v>Quinnipiac Park, Cheshire</v>
      </c>
      <c r="N405" s="5"/>
    </row>
    <row r="406" spans="1:14" ht="12.75" customHeight="1" thickTop="1" thickBot="1" x14ac:dyDescent="0.4">
      <c r="A406" s="115"/>
      <c r="B406" s="22"/>
      <c r="C406" s="95">
        <f>IF('MASTER  10 Teams'!C406&lt;&gt;"",'MASTER  10 Teams'!C406,"")</f>
        <v>42967</v>
      </c>
      <c r="D406" s="34" t="str">
        <f>IF('MASTER  10 Teams'!D406&lt;&gt;"",'MASTER  10 Teams'!D406,"")</f>
        <v>O40-1</v>
      </c>
      <c r="E406" s="23" t="str">
        <f>VLOOKUP(K406,'Ref asgn teams'!$A$2:$B$99,2)</f>
        <v>Connecticut Storm</v>
      </c>
      <c r="F406" s="23" t="str">
        <f>VLOOKUP(L406,'Ref asgn teams'!$A$2:$B$99,2)</f>
        <v>Greenwich Pumas</v>
      </c>
      <c r="G406" s="71"/>
      <c r="H406" s="94">
        <f>IF('MASTER  10 Teams'!H406&lt;&gt;"",'MASTER  10 Teams'!H406,"")</f>
        <v>0.375</v>
      </c>
      <c r="I406" s="24" t="str">
        <f>VLOOKUP(M406,Venues!$A$2:$E$139,5,FALSE)</f>
        <v>Wakeman Park, Westport</v>
      </c>
      <c r="J406" s="73" t="str">
        <f>IF('MASTER  10 Teams'!J406&lt;&gt;"",'MASTER  10 Teams'!J406,"")</f>
        <v/>
      </c>
      <c r="K406" s="23" t="str">
        <f>IF('MASTER  10 Teams'!E406&lt;&gt;"",'MASTER  10 Teams'!E406,"")</f>
        <v>STORM FC</v>
      </c>
      <c r="L406" s="23" t="str">
        <f>IF('MASTER  10 Teams'!F406&lt;&gt;"",'MASTER  10 Teams'!F406,"")</f>
        <v>GREENWICH PUMAS</v>
      </c>
      <c r="M406" s="5" t="str">
        <f>IF('MASTER  10 Teams'!I406&lt;&gt;"",'MASTER  10 Teams'!I406,"")</f>
        <v>Wakeman Park, Westport</v>
      </c>
      <c r="N406" s="5"/>
    </row>
    <row r="407" spans="1:14" ht="12.75" customHeight="1" thickTop="1" x14ac:dyDescent="0.35">
      <c r="A407" s="115"/>
      <c r="B407" s="22"/>
      <c r="C407" s="95">
        <f>IF('MASTER  10 Teams'!C407&lt;&gt;"",'MASTER  10 Teams'!C407,"")</f>
        <v>42967</v>
      </c>
      <c r="D407" s="65" t="str">
        <f>IF('MASTER  10 Teams'!D407&lt;&gt;"",'MASTER  10 Teams'!D407,"")</f>
        <v>O40-1</v>
      </c>
      <c r="E407" s="23" t="str">
        <f>VLOOKUP(K407,'Ref asgn teams'!$A$2:$B$99,2)</f>
        <v>Wilton Ancient Warriors FC</v>
      </c>
      <c r="F407" s="23" t="str">
        <f>VLOOKUP(L407,'Ref asgn teams'!$A$2:$B$99,2)</f>
        <v>Vasco Da Gama 40</v>
      </c>
      <c r="G407" s="71"/>
      <c r="H407" s="94">
        <f>IF('MASTER  10 Teams'!H407&lt;&gt;"",'MASTER  10 Teams'!H407,"")</f>
        <v>0.41666666666666702</v>
      </c>
      <c r="I407" s="24" t="str">
        <f>VLOOKUP(M407,Venues!$A$2:$E$139,5,FALSE)</f>
        <v>Lilly Field, Wilton</v>
      </c>
      <c r="J407" s="73" t="str">
        <f>IF('MASTER  10 Teams'!J407&lt;&gt;"",'MASTER  10 Teams'!J407,"")</f>
        <v/>
      </c>
      <c r="K407" s="23" t="str">
        <f>IF('MASTER  10 Teams'!E407&lt;&gt;"",'MASTER  10 Teams'!E407,"")</f>
        <v xml:space="preserve">WILTON WARRIORS </v>
      </c>
      <c r="L407" s="23" t="str">
        <f>IF('MASTER  10 Teams'!F407&lt;&gt;"",'MASTER  10 Teams'!F407,"")</f>
        <v>VASCO DA GAMA 40</v>
      </c>
      <c r="M407" s="5" t="str">
        <f>IF('MASTER  10 Teams'!I407&lt;&gt;"",'MASTER  10 Teams'!I407,"")</f>
        <v>Lilly Field, Wilton</v>
      </c>
      <c r="N407" s="5"/>
    </row>
    <row r="408" spans="1:14" ht="12.75" customHeight="1" thickBot="1" x14ac:dyDescent="0.4">
      <c r="A408" s="115"/>
      <c r="B408" s="22"/>
      <c r="C408" s="95" t="str">
        <f>IF('MASTER  10 Teams'!C408&lt;&gt;"",'MASTER  10 Teams'!C408,"")</f>
        <v/>
      </c>
      <c r="D408" s="26" t="str">
        <f>IF('MASTER  10 Teams'!D408&lt;&gt;"",'MASTER  10 Teams'!D408,"")</f>
        <v xml:space="preserve"> </v>
      </c>
      <c r="E408" s="23" t="e">
        <f>VLOOKUP(K408,'Ref asgn teams'!$A$2:$B$99,2)</f>
        <v>#N/A</v>
      </c>
      <c r="F408" s="23" t="e">
        <f>VLOOKUP(L408,'Ref asgn teams'!$A$2:$B$99,2)</f>
        <v>#N/A</v>
      </c>
      <c r="G408" s="71"/>
      <c r="H408" s="94" t="str">
        <f>IF('MASTER  10 Teams'!H408&lt;&gt;"",'MASTER  10 Teams'!H408,"")</f>
        <v/>
      </c>
      <c r="I408" s="24" t="e">
        <f>VLOOKUP(M408,Venues!$A$2:$E$139,5,FALSE)</f>
        <v>#N/A</v>
      </c>
      <c r="J408" s="73" t="str">
        <f>IF('MASTER  10 Teams'!J408&lt;&gt;"",'MASTER  10 Teams'!J408,"")</f>
        <v/>
      </c>
      <c r="K408" s="23" t="str">
        <f>IF('MASTER  10 Teams'!E408&lt;&gt;"",'MASTER  10 Teams'!E408,"")</f>
        <v/>
      </c>
      <c r="L408" s="23" t="str">
        <f>IF('MASTER  10 Teams'!F408&lt;&gt;"",'MASTER  10 Teams'!F408,"")</f>
        <v/>
      </c>
      <c r="M408" s="5" t="str">
        <f>IF('MASTER  10 Teams'!I408&lt;&gt;"",'MASTER  10 Teams'!I408,"")</f>
        <v/>
      </c>
      <c r="N408" s="5"/>
    </row>
    <row r="409" spans="1:14" ht="12.75" customHeight="1" thickTop="1" thickBot="1" x14ac:dyDescent="0.4">
      <c r="A409" s="115"/>
      <c r="B409" s="22"/>
      <c r="C409" s="95">
        <f>IF('MASTER  10 Teams'!C409&lt;&gt;"",'MASTER  10 Teams'!C409,"")</f>
        <v>42967</v>
      </c>
      <c r="D409" s="35" t="str">
        <f>IF('MASTER  10 Teams'!D409&lt;&gt;"",'MASTER  10 Teams'!D409,"")</f>
        <v>O40-2</v>
      </c>
      <c r="E409" s="23" t="str">
        <f>VLOOKUP(K409,'Ref asgn teams'!$A$2:$B$99,2)</f>
        <v>Greenwich Gunners 40</v>
      </c>
      <c r="F409" s="23" t="str">
        <f>VLOOKUP(L409,'Ref asgn teams'!$A$2:$B$99,2)</f>
        <v>New Haven Americans</v>
      </c>
      <c r="G409" s="71"/>
      <c r="H409" s="94">
        <f>IF('MASTER  10 Teams'!H409&lt;&gt;"",'MASTER  10 Teams'!H409,"")</f>
        <v>0.41666666666666702</v>
      </c>
      <c r="I409" s="24" t="str">
        <f>VLOOKUP(M409,Venues!$A$2:$E$139,5,FALSE)</f>
        <v>Greenwich High School, Greenwich</v>
      </c>
      <c r="J409" s="73" t="str">
        <f>IF('MASTER  10 Teams'!J409&lt;&gt;"",'MASTER  10 Teams'!J409,"")</f>
        <v/>
      </c>
      <c r="K409" s="23" t="str">
        <f>IF('MASTER  10 Teams'!E409&lt;&gt;"",'MASTER  10 Teams'!E409,"")</f>
        <v>GREENWICH GUNNERS 40</v>
      </c>
      <c r="L409" s="23" t="str">
        <f>IF('MASTER  10 Teams'!F409&lt;&gt;"",'MASTER  10 Teams'!F409,"")</f>
        <v>NEW HAVEN AMERICANS</v>
      </c>
      <c r="M409" s="5" t="str">
        <f>IF('MASTER  10 Teams'!I409&lt;&gt;"",'MASTER  10 Teams'!I409,"")</f>
        <v>tbd</v>
      </c>
      <c r="N409" s="5"/>
    </row>
    <row r="410" spans="1:14" ht="12.75" customHeight="1" thickTop="1" thickBot="1" x14ac:dyDescent="0.4">
      <c r="A410" s="115"/>
      <c r="B410" s="22"/>
      <c r="C410" s="95">
        <f>IF('MASTER  10 Teams'!C410&lt;&gt;"",'MASTER  10 Teams'!C410,"")</f>
        <v>42967</v>
      </c>
      <c r="D410" s="35" t="str">
        <f>IF('MASTER  10 Teams'!D410&lt;&gt;"",'MASTER  10 Teams'!D410,"")</f>
        <v>O40-2</v>
      </c>
      <c r="E410" s="23" t="str">
        <f>VLOOKUP(K410,'Ref asgn teams'!$A$2:$B$99,2)</f>
        <v xml:space="preserve">GUILFORD CELTIC </v>
      </c>
      <c r="F410" s="23" t="str">
        <f>VLOOKUP(L410,'Ref asgn teams'!$A$2:$B$99,2)</f>
        <v>Southeast Rovers</v>
      </c>
      <c r="G410" s="71"/>
      <c r="H410" s="94">
        <f>IF('MASTER  10 Teams'!H410&lt;&gt;"",'MASTER  10 Teams'!H410,"")</f>
        <v>0.41666666666666702</v>
      </c>
      <c r="I410" s="24" t="str">
        <f>VLOOKUP(M410,Venues!$A$2:$E$139,5,FALSE)</f>
        <v>Bittner, Guilford</v>
      </c>
      <c r="J410" s="73" t="str">
        <f>IF('MASTER  10 Teams'!J410&lt;&gt;"",'MASTER  10 Teams'!J410,"")</f>
        <v/>
      </c>
      <c r="K410" s="23" t="str">
        <f>IF('MASTER  10 Teams'!E410&lt;&gt;"",'MASTER  10 Teams'!E410,"")</f>
        <v xml:space="preserve">GUILFORD CELTIC </v>
      </c>
      <c r="L410" s="23" t="str">
        <f>IF('MASTER  10 Teams'!F410&lt;&gt;"",'MASTER  10 Teams'!F410,"")</f>
        <v>SOUTHEAST ROVERS</v>
      </c>
      <c r="M410" s="5" t="str">
        <f>IF('MASTER  10 Teams'!I410&lt;&gt;"",'MASTER  10 Teams'!I410,"")</f>
        <v>Bittner Park, Guilford</v>
      </c>
      <c r="N410" s="5"/>
    </row>
    <row r="411" spans="1:14" ht="12.75" customHeight="1" thickTop="1" thickBot="1" x14ac:dyDescent="0.4">
      <c r="A411" s="115"/>
      <c r="B411" s="22"/>
      <c r="C411" s="95">
        <f>IF('MASTER  10 Teams'!C411&lt;&gt;"",'MASTER  10 Teams'!C411,"")</f>
        <v>42967</v>
      </c>
      <c r="D411" s="35" t="str">
        <f>IF('MASTER  10 Teams'!D411&lt;&gt;"",'MASTER  10 Teams'!D411,"")</f>
        <v>O40-2</v>
      </c>
      <c r="E411" s="23" t="str">
        <f>VLOOKUP(K411,'Ref asgn teams'!$A$2:$B$99,2)</f>
        <v>Derby Quitus</v>
      </c>
      <c r="F411" s="23" t="str">
        <f>VLOOKUP(L411,'Ref asgn teams'!$A$2:$B$99,2)</f>
        <v>Greenwich Arsenal 40</v>
      </c>
      <c r="G411" s="71"/>
      <c r="H411" s="94">
        <f>IF('MASTER  10 Teams'!H411&lt;&gt;"",'MASTER  10 Teams'!H411,"")</f>
        <v>0.33333333333333331</v>
      </c>
      <c r="I411" s="24" t="str">
        <f>VLOOKUP(M411,Venues!$A$2:$E$139,5,FALSE)</f>
        <v>Witek Park, Derby</v>
      </c>
      <c r="J411" s="73" t="str">
        <f>IF('MASTER  10 Teams'!J411&lt;&gt;"",'MASTER  10 Teams'!J411,"")</f>
        <v/>
      </c>
      <c r="K411" s="23" t="str">
        <f>IF('MASTER  10 Teams'!E411&lt;&gt;"",'MASTER  10 Teams'!E411,"")</f>
        <v>DERBY QUITUS</v>
      </c>
      <c r="L411" s="23" t="str">
        <f>IF('MASTER  10 Teams'!F411&lt;&gt;"",'MASTER  10 Teams'!F411,"")</f>
        <v>GREENWICH ARSENAL 40</v>
      </c>
      <c r="M411" s="5" t="str">
        <f>IF('MASTER  10 Teams'!I411&lt;&gt;"",'MASTER  10 Teams'!I411,"")</f>
        <v>Witek Park, Derby</v>
      </c>
      <c r="N411" s="5"/>
    </row>
    <row r="412" spans="1:14" ht="12.75" customHeight="1" thickTop="1" thickBot="1" x14ac:dyDescent="0.4">
      <c r="A412" s="115"/>
      <c r="B412" s="22"/>
      <c r="C412" s="95">
        <f>IF('MASTER  10 Teams'!C412&lt;&gt;"",'MASTER  10 Teams'!C412,"")</f>
        <v>42967</v>
      </c>
      <c r="D412" s="35" t="str">
        <f>IF('MASTER  10 Teams'!D412&lt;&gt;"",'MASTER  10 Teams'!D412,"")</f>
        <v>O40-2</v>
      </c>
      <c r="E412" s="23" t="str">
        <f>VLOOKUP(K412,'Ref asgn teams'!$A$2:$B$99,2)</f>
        <v>Guilford Bell Curve</v>
      </c>
      <c r="F412" s="23" t="str">
        <f>VLOOKUP(L412,'Ref asgn teams'!$A$2:$B$99,2)</f>
        <v>Newington Portuguese 40</v>
      </c>
      <c r="G412" s="71"/>
      <c r="H412" s="94">
        <f>IF('MASTER  10 Teams'!H412&lt;&gt;"",'MASTER  10 Teams'!H412,"")</f>
        <v>0.41666666666666702</v>
      </c>
      <c r="I412" s="24" t="str">
        <f>VLOOKUP(M412,Venues!$A$2:$E$139,5,FALSE)</f>
        <v>Calvin Leete Field, Guilford</v>
      </c>
      <c r="J412" s="73" t="str">
        <f>IF('MASTER  10 Teams'!J412&lt;&gt;"",'MASTER  10 Teams'!J412,"")</f>
        <v/>
      </c>
      <c r="K412" s="23" t="str">
        <f>IF('MASTER  10 Teams'!E412&lt;&gt;"",'MASTER  10 Teams'!E412,"")</f>
        <v>GUILFORD BELL CURVE</v>
      </c>
      <c r="L412" s="23" t="str">
        <f>IF('MASTER  10 Teams'!F412&lt;&gt;"",'MASTER  10 Teams'!F412,"")</f>
        <v>NEWINGTON PORTUGUESE 40</v>
      </c>
      <c r="M412" s="5" t="str">
        <f>IF('MASTER  10 Teams'!I412&lt;&gt;"",'MASTER  10 Teams'!I412,"")</f>
        <v>Calvin Leete School, Guilford</v>
      </c>
      <c r="N412" s="5"/>
    </row>
    <row r="413" spans="1:14" ht="12.75" customHeight="1" thickTop="1" x14ac:dyDescent="0.35">
      <c r="A413" s="115"/>
      <c r="B413" s="22"/>
      <c r="C413" s="95">
        <f>IF('MASTER  10 Teams'!C413&lt;&gt;"",'MASTER  10 Teams'!C413,"")</f>
        <v>42967</v>
      </c>
      <c r="D413" s="64" t="str">
        <f>IF('MASTER  10 Teams'!D413&lt;&gt;"",'MASTER  10 Teams'!D413,"")</f>
        <v>O40-2</v>
      </c>
      <c r="E413" s="23" t="str">
        <f>VLOOKUP(K413,'Ref asgn teams'!$A$2:$B$99,2)</f>
        <v>Stamford United</v>
      </c>
      <c r="F413" s="23" t="str">
        <f>VLOOKUP(L413,'Ref asgn teams'!$A$2:$B$99,2)</f>
        <v>Norwalk Spots Colombia FC</v>
      </c>
      <c r="G413" s="71"/>
      <c r="H413" s="94">
        <f>IF('MASTER  10 Teams'!H413&lt;&gt;"",'MASTER  10 Teams'!H413,"")</f>
        <v>0.41666666666666702</v>
      </c>
      <c r="I413" s="24" t="str">
        <f>VLOOKUP(M413,Venues!$A$2:$E$139,5,FALSE)</f>
        <v>West Beach, Stamford</v>
      </c>
      <c r="J413" s="73" t="str">
        <f>IF('MASTER  10 Teams'!J413&lt;&gt;"",'MASTER  10 Teams'!J413,"")</f>
        <v/>
      </c>
      <c r="K413" s="23" t="str">
        <f>IF('MASTER  10 Teams'!E413&lt;&gt;"",'MASTER  10 Teams'!E413,"")</f>
        <v>STAMFORD UNITED</v>
      </c>
      <c r="L413" s="23" t="str">
        <f>IF('MASTER  10 Teams'!F413&lt;&gt;"",'MASTER  10 Teams'!F413,"")</f>
        <v xml:space="preserve">NORWALK SPORT COLOMBIA </v>
      </c>
      <c r="M413" s="5" t="str">
        <f>IF('MASTER  10 Teams'!I413&lt;&gt;"",'MASTER  10 Teams'!I413,"")</f>
        <v>West Beach Fields, Stamford</v>
      </c>
      <c r="N413" s="5"/>
    </row>
    <row r="414" spans="1:14" ht="12.75" customHeight="1" thickBot="1" x14ac:dyDescent="0.4">
      <c r="A414" s="115"/>
      <c r="B414" s="22"/>
      <c r="C414" s="95" t="str">
        <f>IF('MASTER  10 Teams'!C414&lt;&gt;"",'MASTER  10 Teams'!C414,"")</f>
        <v/>
      </c>
      <c r="D414" s="26" t="str">
        <f>IF('MASTER  10 Teams'!D414&lt;&gt;"",'MASTER  10 Teams'!D414,"")</f>
        <v xml:space="preserve"> </v>
      </c>
      <c r="E414" s="23" t="e">
        <f>VLOOKUP(K414,'Ref asgn teams'!$A$2:$B$99,2)</f>
        <v>#N/A</v>
      </c>
      <c r="F414" s="23" t="e">
        <f>VLOOKUP(L414,'Ref asgn teams'!$A$2:$B$99,2)</f>
        <v>#N/A</v>
      </c>
      <c r="G414" s="71"/>
      <c r="H414" s="94" t="str">
        <f>IF('MASTER  10 Teams'!H414&lt;&gt;"",'MASTER  10 Teams'!H414,"")</f>
        <v/>
      </c>
      <c r="I414" s="24" t="e">
        <f>VLOOKUP(M414,Venues!$A$2:$E$139,5,FALSE)</f>
        <v>#N/A</v>
      </c>
      <c r="J414" s="73" t="str">
        <f>IF('MASTER  10 Teams'!J414&lt;&gt;"",'MASTER  10 Teams'!J414,"")</f>
        <v/>
      </c>
      <c r="K414" s="23" t="str">
        <f>IF('MASTER  10 Teams'!E414&lt;&gt;"",'MASTER  10 Teams'!E414,"")</f>
        <v/>
      </c>
      <c r="L414" s="23" t="str">
        <f>IF('MASTER  10 Teams'!F414&lt;&gt;"",'MASTER  10 Teams'!F414,"")</f>
        <v/>
      </c>
      <c r="M414" s="5" t="str">
        <f>IF('MASTER  10 Teams'!I414&lt;&gt;"",'MASTER  10 Teams'!I414,"")</f>
        <v/>
      </c>
      <c r="N414" s="5"/>
    </row>
    <row r="415" spans="1:14" ht="12.75" customHeight="1" thickTop="1" thickBot="1" x14ac:dyDescent="0.4">
      <c r="A415" s="115"/>
      <c r="B415" s="22"/>
      <c r="C415" s="95">
        <f>IF('MASTER  10 Teams'!C415&lt;&gt;"",'MASTER  10 Teams'!C415,"")</f>
        <v>42967</v>
      </c>
      <c r="D415" s="36" t="str">
        <f>IF('MASTER  10 Teams'!D415&lt;&gt;"",'MASTER  10 Teams'!D415,"")</f>
        <v>O40-3</v>
      </c>
      <c r="E415" s="23" t="str">
        <f>VLOOKUP(K415,'Ref asgn teams'!$A$2:$B$99,2)</f>
        <v>Hamden United</v>
      </c>
      <c r="F415" s="23" t="str">
        <f>VLOOKUP(L415,'Ref asgn teams'!$A$2:$B$99,2)</f>
        <v>North Haven FC 40</v>
      </c>
      <c r="G415" s="71"/>
      <c r="H415" s="94">
        <f>IF('MASTER  10 Teams'!H415&lt;&gt;"",'MASTER  10 Teams'!H415,"")</f>
        <v>0.41666666666666702</v>
      </c>
      <c r="I415" s="24" t="str">
        <f>VLOOKUP(M415,Venues!$A$2:$E$139,5,FALSE)</f>
        <v>Hamden Middle School, Hamden</v>
      </c>
      <c r="J415" s="73" t="str">
        <f>IF('MASTER  10 Teams'!J415&lt;&gt;"",'MASTER  10 Teams'!J415,"")</f>
        <v/>
      </c>
      <c r="K415" s="23" t="str">
        <f>IF('MASTER  10 Teams'!E415&lt;&gt;"",'MASTER  10 Teams'!E415,"")</f>
        <v>HAMDEN UNITED</v>
      </c>
      <c r="L415" s="23" t="str">
        <f>IF('MASTER  10 Teams'!F415&lt;&gt;"",'MASTER  10 Teams'!F415,"")</f>
        <v>NORTH HAVEN SC</v>
      </c>
      <c r="M415" s="5" t="str">
        <f>IF('MASTER  10 Teams'!I415&lt;&gt;"",'MASTER  10 Teams'!I415,"")</f>
        <v>Hamden MS, Hamden</v>
      </c>
      <c r="N415" s="5"/>
    </row>
    <row r="416" spans="1:14" ht="12.75" customHeight="1" thickTop="1" thickBot="1" x14ac:dyDescent="0.4">
      <c r="A416" s="115"/>
      <c r="B416" s="22"/>
      <c r="C416" s="95">
        <f>IF('MASTER  10 Teams'!C416&lt;&gt;"",'MASTER  10 Teams'!C416,"")</f>
        <v>42967</v>
      </c>
      <c r="D416" s="36" t="str">
        <f>IF('MASTER  10 Teams'!D416&lt;&gt;"",'MASTER  10 Teams'!D416,"")</f>
        <v>O40-3</v>
      </c>
      <c r="E416" s="23" t="str">
        <f>VLOOKUP(K416,'Ref asgn teams'!$A$2:$B$99,2)</f>
        <v>Newtown Salty Dogs</v>
      </c>
      <c r="F416" s="23" t="str">
        <f>VLOOKUP(L416,'Ref asgn teams'!$A$2:$B$99,2)</f>
        <v>Wallingford Morelia</v>
      </c>
      <c r="G416" s="71"/>
      <c r="H416" s="94">
        <f>IF('MASTER  10 Teams'!H416&lt;&gt;"",'MASTER  10 Teams'!H416,"")</f>
        <v>0.41666666666666702</v>
      </c>
      <c r="I416" s="24" t="str">
        <f>VLOOKUP(M416,Venues!$A$2:$E$139,5,FALSE)</f>
        <v>Coginchaug Regional HS - Turf Field, Durham</v>
      </c>
      <c r="J416" s="73" t="str">
        <f>IF('MASTER  10 Teams'!J416&lt;&gt;"",'MASTER  10 Teams'!J416,"")</f>
        <v/>
      </c>
      <c r="K416" s="23" t="str">
        <f>IF('MASTER  10 Teams'!E416&lt;&gt;"",'MASTER  10 Teams'!E416,"")</f>
        <v>NORTH BRANFORD 40</v>
      </c>
      <c r="L416" s="23" t="str">
        <f>IF('MASTER  10 Teams'!F416&lt;&gt;"",'MASTER  10 Teams'!F416,"")</f>
        <v>WALLINGFORD MORELIA</v>
      </c>
      <c r="M416" s="5" t="str">
        <f>IF('MASTER  10 Teams'!I416&lt;&gt;"",'MASTER  10 Teams'!I416,"")</f>
        <v>Coginchaug HS, Durham</v>
      </c>
      <c r="N416" s="5"/>
    </row>
    <row r="417" spans="1:14" ht="12.75" customHeight="1" thickTop="1" thickBot="1" x14ac:dyDescent="0.4">
      <c r="A417" s="115"/>
      <c r="B417" s="22"/>
      <c r="C417" s="95">
        <f>IF('MASTER  10 Teams'!C417&lt;&gt;"",'MASTER  10 Teams'!C417,"")</f>
        <v>42967</v>
      </c>
      <c r="D417" s="36" t="str">
        <f>IF('MASTER  10 Teams'!D417&lt;&gt;"",'MASTER  10 Teams'!D417,"")</f>
        <v>O40-3</v>
      </c>
      <c r="E417" s="23" t="str">
        <f>VLOOKUP(K417,'Ref asgn teams'!$A$2:$B$99,2)</f>
        <v>Cheshire United</v>
      </c>
      <c r="F417" s="23" t="str">
        <f>VLOOKUP(L417,'Ref asgn teams'!$A$2:$B$99,2)</f>
        <v>Eli's FC</v>
      </c>
      <c r="G417" s="71"/>
      <c r="H417" s="94">
        <f>IF('MASTER  10 Teams'!H417&lt;&gt;"",'MASTER  10 Teams'!H417,"")</f>
        <v>0.33333333333333331</v>
      </c>
      <c r="I417" s="24" t="str">
        <f>VLOOKUP(M417,Venues!$A$2:$E$139,5,FALSE)</f>
        <v>Quinnipiac Park, Cheshire</v>
      </c>
      <c r="J417" s="73" t="str">
        <f>IF('MASTER  10 Teams'!J417&lt;&gt;"",'MASTER  10 Teams'!J417,"")</f>
        <v/>
      </c>
      <c r="K417" s="23" t="str">
        <f>IF('MASTER  10 Teams'!E417&lt;&gt;"",'MASTER  10 Teams'!E417,"")</f>
        <v xml:space="preserve">CHESHIRE UNITED </v>
      </c>
      <c r="L417" s="23" t="str">
        <f>IF('MASTER  10 Teams'!F417&lt;&gt;"",'MASTER  10 Teams'!F417,"")</f>
        <v>ELI'S FC</v>
      </c>
      <c r="M417" s="5" t="str">
        <f>IF('MASTER  10 Teams'!I417&lt;&gt;"",'MASTER  10 Teams'!I417,"")</f>
        <v>Quinnipiac Park, Cheshire</v>
      </c>
      <c r="N417" s="5"/>
    </row>
    <row r="418" spans="1:14" ht="12.75" customHeight="1" thickTop="1" thickBot="1" x14ac:dyDescent="0.4">
      <c r="A418" s="115"/>
      <c r="B418" s="22"/>
      <c r="C418" s="95">
        <f>IF('MASTER  10 Teams'!C418&lt;&gt;"",'MASTER  10 Teams'!C418,"")</f>
        <v>42967</v>
      </c>
      <c r="D418" s="36" t="str">
        <f>IF('MASTER  10 Teams'!D418&lt;&gt;"",'MASTER  10 Teams'!D418,"")</f>
        <v>O40-3</v>
      </c>
      <c r="E418" s="23" t="str">
        <f>VLOOKUP(K418,'Ref asgn teams'!$A$2:$B$99,2)</f>
        <v>PAN ZONES</v>
      </c>
      <c r="F418" s="23" t="str">
        <f>VLOOKUP(L418,'Ref asgn teams'!$A$2:$B$99,2)</f>
        <v>HENRY  REID FC 40</v>
      </c>
      <c r="G418" s="71"/>
      <c r="H418" s="94">
        <f>IF('MASTER  10 Teams'!H418&lt;&gt;"",'MASTER  10 Teams'!H418,"")</f>
        <v>0.41666666666666702</v>
      </c>
      <c r="I418" s="24" t="str">
        <f>VLOOKUP(M418,Venues!$A$2:$E$139,5,FALSE)</f>
        <v>Stanley Quarter Park, New Britain</v>
      </c>
      <c r="J418" s="73" t="str">
        <f>IF('MASTER  10 Teams'!J418&lt;&gt;"",'MASTER  10 Teams'!J418,"")</f>
        <v/>
      </c>
      <c r="K418" s="23" t="str">
        <f>IF('MASTER  10 Teams'!E418&lt;&gt;"",'MASTER  10 Teams'!E418,"")</f>
        <v>PAN ZONES</v>
      </c>
      <c r="L418" s="23" t="str">
        <f>IF('MASTER  10 Teams'!F418&lt;&gt;"",'MASTER  10 Teams'!F418,"")</f>
        <v>HENRY  REID FC 40</v>
      </c>
      <c r="M418" s="5" t="str">
        <f>IF('MASTER  10 Teams'!I418&lt;&gt;"",'MASTER  10 Teams'!I418,"")</f>
        <v>Stanley Quarter Park, New Britain</v>
      </c>
      <c r="N418" s="5"/>
    </row>
    <row r="419" spans="1:14" ht="12.75" customHeight="1" thickTop="1" x14ac:dyDescent="0.35">
      <c r="A419" s="115"/>
      <c r="B419" s="22"/>
      <c r="C419" s="95">
        <f>IF('MASTER  10 Teams'!C419&lt;&gt;"",'MASTER  10 Teams'!C419,"")</f>
        <v>42967</v>
      </c>
      <c r="D419" s="67" t="str">
        <f>IF('MASTER  10 Teams'!D419&lt;&gt;"",'MASTER  10 Teams'!D419,"")</f>
        <v>O40-3</v>
      </c>
      <c r="E419" s="23" t="str">
        <f>VLOOKUP(K419,'Ref asgn teams'!$A$2:$B$99,2)</f>
        <v>Wilton Wolves</v>
      </c>
      <c r="F419" s="23" t="str">
        <f>VLOOKUP(L419,'Ref asgn teams'!$A$2:$B$99,2)</f>
        <v>Stamford City</v>
      </c>
      <c r="G419" s="71"/>
      <c r="H419" s="94">
        <f>IF('MASTER  10 Teams'!H419&lt;&gt;"",'MASTER  10 Teams'!H419,"")</f>
        <v>0.41666666666666702</v>
      </c>
      <c r="I419" s="24" t="str">
        <f>VLOOKUP(M419,Venues!$A$2:$E$139,5,FALSE)</f>
        <v>Middlebrook School, Wilton</v>
      </c>
      <c r="J419" s="73" t="str">
        <f>IF('MASTER  10 Teams'!J419&lt;&gt;"",'MASTER  10 Teams'!J419,"")</f>
        <v/>
      </c>
      <c r="K419" s="23" t="str">
        <f>IF('MASTER  10 Teams'!E419&lt;&gt;"",'MASTER  10 Teams'!E419,"")</f>
        <v>WILTON WOLVES</v>
      </c>
      <c r="L419" s="23" t="str">
        <f>IF('MASTER  10 Teams'!F419&lt;&gt;"",'MASTER  10 Teams'!F419,"")</f>
        <v>STAMFORD CITY</v>
      </c>
      <c r="M419" s="5" t="str">
        <f>IF('MASTER  10 Teams'!I419&lt;&gt;"",'MASTER  10 Teams'!I419,"")</f>
        <v>Middlebrook School, Wilton</v>
      </c>
      <c r="N419" s="5"/>
    </row>
    <row r="420" spans="1:14" ht="12.75" customHeight="1" thickBot="1" x14ac:dyDescent="0.4">
      <c r="A420" s="115"/>
      <c r="B420" s="22"/>
      <c r="C420" s="95" t="str">
        <f>IF('MASTER  10 Teams'!C420&lt;&gt;"",'MASTER  10 Teams'!C420,"")</f>
        <v/>
      </c>
      <c r="D420" s="26" t="str">
        <f>IF('MASTER  10 Teams'!D420&lt;&gt;"",'MASTER  10 Teams'!D420,"")</f>
        <v xml:space="preserve"> </v>
      </c>
      <c r="E420" s="23" t="e">
        <f>VLOOKUP(K420,'Ref asgn teams'!$A$2:$B$99,2)</f>
        <v>#N/A</v>
      </c>
      <c r="F420" s="23" t="e">
        <f>VLOOKUP(L420,'Ref asgn teams'!$A$2:$B$99,2)</f>
        <v>#N/A</v>
      </c>
      <c r="G420" s="71"/>
      <c r="H420" s="94" t="str">
        <f>IF('MASTER  10 Teams'!H420&lt;&gt;"",'MASTER  10 Teams'!H420,"")</f>
        <v/>
      </c>
      <c r="I420" s="24" t="e">
        <f>VLOOKUP(M420,Venues!$A$2:$E$139,5,FALSE)</f>
        <v>#N/A</v>
      </c>
      <c r="J420" s="73" t="str">
        <f>IF('MASTER  10 Teams'!J420&lt;&gt;"",'MASTER  10 Teams'!J420,"")</f>
        <v/>
      </c>
      <c r="K420" s="23" t="str">
        <f>IF('MASTER  10 Teams'!E420&lt;&gt;"",'MASTER  10 Teams'!E420,"")</f>
        <v/>
      </c>
      <c r="L420" s="23" t="str">
        <f>IF('MASTER  10 Teams'!F420&lt;&gt;"",'MASTER  10 Teams'!F420,"")</f>
        <v/>
      </c>
      <c r="M420" s="5" t="str">
        <f>IF('MASTER  10 Teams'!I420&lt;&gt;"",'MASTER  10 Teams'!I420,"")</f>
        <v/>
      </c>
      <c r="N420" s="2"/>
    </row>
    <row r="421" spans="1:14" ht="12.75" customHeight="1" thickTop="1" thickBot="1" x14ac:dyDescent="0.4">
      <c r="A421" s="115"/>
      <c r="B421" s="22"/>
      <c r="C421" s="95">
        <f>IF('MASTER  10 Teams'!C421&lt;&gt;"",'MASTER  10 Teams'!C421,"")</f>
        <v>42967</v>
      </c>
      <c r="D421" s="27" t="str">
        <f>IF('MASTER  10 Teams'!D421&lt;&gt;"",'MASTER  10 Teams'!D421,"")</f>
        <v>O50-1</v>
      </c>
      <c r="E421" s="23" t="str">
        <f>VLOOKUP(K421,'Ref asgn teams'!$A$2:$B$99,2)</f>
        <v>Darien Blue Waves</v>
      </c>
      <c r="F421" s="23" t="str">
        <f>VLOOKUP(L421,'Ref asgn teams'!$A$2:$B$99,2)</f>
        <v>Guilford Black Eagles</v>
      </c>
      <c r="G421" s="71"/>
      <c r="H421" s="94">
        <f>IF('MASTER  10 Teams'!H421&lt;&gt;"",'MASTER  10 Teams'!H421,"")</f>
        <v>0.375</v>
      </c>
      <c r="I421" s="24" t="str">
        <f>VLOOKUP(M421,Venues!$A$2:$E$139,5,FALSE)</f>
        <v>Middlesex Middle School, Darien</v>
      </c>
      <c r="J421" s="73" t="str">
        <f>IF('MASTER  10 Teams'!J421&lt;&gt;"",'MASTER  10 Teams'!J421,"")</f>
        <v/>
      </c>
      <c r="K421" s="23" t="str">
        <f>IF('MASTER  10 Teams'!E421&lt;&gt;"",'MASTER  10 Teams'!E421,"")</f>
        <v>DARIEN BLUE WAVE</v>
      </c>
      <c r="L421" s="23" t="str">
        <f>IF('MASTER  10 Teams'!F421&lt;&gt;"",'MASTER  10 Teams'!F421,"")</f>
        <v>GUILFORD BLACK EAGLES</v>
      </c>
      <c r="M421" s="5" t="str">
        <f>IF('MASTER  10 Teams'!I421&lt;&gt;"",'MASTER  10 Teams'!I421,"")</f>
        <v>Middlesex MS (Lower), Darien</v>
      </c>
      <c r="N421" s="5"/>
    </row>
    <row r="422" spans="1:14" ht="12.75" customHeight="1" thickTop="1" thickBot="1" x14ac:dyDescent="0.4">
      <c r="A422" s="115"/>
      <c r="B422" s="22"/>
      <c r="C422" s="95">
        <f>IF('MASTER  10 Teams'!C422&lt;&gt;"",'MASTER  10 Teams'!C422,"")</f>
        <v>42967</v>
      </c>
      <c r="D422" s="27" t="str">
        <f>IF('MASTER  10 Teams'!D422&lt;&gt;"",'MASTER  10 Teams'!D422,"")</f>
        <v>O50-1</v>
      </c>
      <c r="E422" s="23" t="str">
        <f>VLOOKUP(K422,'Ref asgn teams'!$A$2:$B$99,2)</f>
        <v>Greenwich Gunners 50</v>
      </c>
      <c r="F422" s="23" t="str">
        <f>VLOOKUP(L422,'Ref asgn teams'!$A$2:$B$99,2)</f>
        <v>Polonia Falcon Stars FC</v>
      </c>
      <c r="G422" s="71"/>
      <c r="H422" s="94">
        <f>IF('MASTER  10 Teams'!H422&lt;&gt;"",'MASTER  10 Teams'!H422,"")</f>
        <v>0.41666666666666702</v>
      </c>
      <c r="I422" s="24" t="str">
        <f>VLOOKUP(M422,Venues!$A$2:$E$139,5,FALSE)</f>
        <v>Greenwich High School, Greenwich</v>
      </c>
      <c r="J422" s="73" t="str">
        <f>IF('MASTER  10 Teams'!J422&lt;&gt;"",'MASTER  10 Teams'!J422,"")</f>
        <v/>
      </c>
      <c r="K422" s="23" t="str">
        <f>IF('MASTER  10 Teams'!E422&lt;&gt;"",'MASTER  10 Teams'!E422,"")</f>
        <v>GREENWICH GUNNERS 50</v>
      </c>
      <c r="L422" s="23" t="str">
        <f>IF('MASTER  10 Teams'!F422&lt;&gt;"",'MASTER  10 Teams'!F422,"")</f>
        <v>POLONIA FALCON STARS FC</v>
      </c>
      <c r="M422" s="5" t="str">
        <f>IF('MASTER  10 Teams'!I422&lt;&gt;"",'MASTER  10 Teams'!I422,"")</f>
        <v>tbd</v>
      </c>
      <c r="N422" s="5"/>
    </row>
    <row r="423" spans="1:14" ht="12.75" customHeight="1" thickTop="1" thickBot="1" x14ac:dyDescent="0.4">
      <c r="A423" s="115"/>
      <c r="B423" s="22"/>
      <c r="C423" s="95">
        <f>IF('MASTER  10 Teams'!C423&lt;&gt;"",'MASTER  10 Teams'!C423,"")</f>
        <v>42967</v>
      </c>
      <c r="D423" s="27" t="str">
        <f>IF('MASTER  10 Teams'!D423&lt;&gt;"",'MASTER  10 Teams'!D423,"")</f>
        <v>O50-1</v>
      </c>
      <c r="E423" s="23" t="str">
        <f>VLOOKUP(K423,'Ref asgn teams'!$A$2:$B$99,2)</f>
        <v>Cheshire Azzurri 50</v>
      </c>
      <c r="F423" s="23" t="str">
        <f>VLOOKUP(L423,'Ref asgn teams'!$A$2:$B$99,2)</f>
        <v>Club Napoli 50</v>
      </c>
      <c r="G423" s="71"/>
      <c r="H423" s="94">
        <f>IF('MASTER  10 Teams'!H423&lt;&gt;"",'MASTER  10 Teams'!H423,"")</f>
        <v>0.33333333333333331</v>
      </c>
      <c r="I423" s="24" t="str">
        <f>VLOOKUP(M423,Venues!$A$2:$E$139,5,FALSE)</f>
        <v>Quinnipiac Park, Cheshire</v>
      </c>
      <c r="J423" s="73" t="str">
        <f>IF('MASTER  10 Teams'!J423&lt;&gt;"",'MASTER  10 Teams'!J423,"")</f>
        <v/>
      </c>
      <c r="K423" s="23" t="str">
        <f>IF('MASTER  10 Teams'!E423&lt;&gt;"",'MASTER  10 Teams'!E423,"")</f>
        <v>CHESHIRE AZZURRI 50</v>
      </c>
      <c r="L423" s="23" t="str">
        <f>IF('MASTER  10 Teams'!F423&lt;&gt;"",'MASTER  10 Teams'!F423,"")</f>
        <v>CLUB NAPOLI 50</v>
      </c>
      <c r="M423" s="5" t="str">
        <f>IF('MASTER  10 Teams'!I423&lt;&gt;"",'MASTER  10 Teams'!I423,"")</f>
        <v>Quinnipiac Park, Cheshire</v>
      </c>
      <c r="N423" s="5"/>
    </row>
    <row r="424" spans="1:14" ht="12.75" customHeight="1" thickTop="1" thickBot="1" x14ac:dyDescent="0.4">
      <c r="A424" s="115"/>
      <c r="B424" s="22"/>
      <c r="C424" s="95">
        <f>IF('MASTER  10 Teams'!C424&lt;&gt;"",'MASTER  10 Teams'!C424,"")</f>
        <v>42967</v>
      </c>
      <c r="D424" s="27" t="str">
        <f>IF('MASTER  10 Teams'!D424&lt;&gt;"",'MASTER  10 Teams'!D424,"")</f>
        <v>O50-1</v>
      </c>
      <c r="E424" s="23" t="str">
        <f>VLOOKUP(K424,'Ref asgn teams'!$A$2:$B$99,2)</f>
        <v>Glastonbury Celtic</v>
      </c>
      <c r="F424" s="23" t="str">
        <f>VLOOKUP(L424,'Ref asgn teams'!$A$2:$B$99,2)</f>
        <v>Hartford Cavaliers Masters</v>
      </c>
      <c r="G424" s="71"/>
      <c r="H424" s="94">
        <f>IF('MASTER  10 Teams'!H424&lt;&gt;"",'MASTER  10 Teams'!H424,"")</f>
        <v>0.41666666666666702</v>
      </c>
      <c r="I424" s="24" t="e">
        <f>VLOOKUP(M424,Venues!$A$2:$E$139,5,FALSE)</f>
        <v>#N/A</v>
      </c>
      <c r="J424" s="73" t="str">
        <f>IF('MASTER  10 Teams'!J424&lt;&gt;"",'MASTER  10 Teams'!J424,"")</f>
        <v/>
      </c>
      <c r="K424" s="23" t="str">
        <f>IF('MASTER  10 Teams'!E424&lt;&gt;"",'MASTER  10 Teams'!E424,"")</f>
        <v xml:space="preserve">GLASTONBURY CELTIC </v>
      </c>
      <c r="L424" s="23" t="str">
        <f>IF('MASTER  10 Teams'!F424&lt;&gt;"",'MASTER  10 Teams'!F424,"")</f>
        <v>HARTFORD CAVALIERS</v>
      </c>
      <c r="M424" s="5" t="str">
        <f>IF('MASTER  10 Teams'!I424&lt;&gt;"",'MASTER  10 Teams'!I424,"")</f>
        <v>Irish American Club, Glastonbury</v>
      </c>
      <c r="N424" s="5"/>
    </row>
    <row r="425" spans="1:14" ht="12.75" customHeight="1" thickTop="1" x14ac:dyDescent="0.35">
      <c r="A425" s="115"/>
      <c r="B425" s="22"/>
      <c r="C425" s="95">
        <f>IF('MASTER  10 Teams'!C425&lt;&gt;"",'MASTER  10 Teams'!C425,"")</f>
        <v>42967</v>
      </c>
      <c r="D425" s="63" t="str">
        <f>IF('MASTER  10 Teams'!D425&lt;&gt;"",'MASTER  10 Teams'!D425,"")</f>
        <v>O50-1</v>
      </c>
      <c r="E425" s="23" t="str">
        <f>VLOOKUP(K425,'Ref asgn teams'!$A$2:$B$99,2)</f>
        <v>Vasco Da Gama 50 CC</v>
      </c>
      <c r="F425" s="23" t="str">
        <f>VLOOKUP(L425,'Ref asgn teams'!$A$2:$B$99,2)</f>
        <v>New Britain Falcons FC</v>
      </c>
      <c r="G425" s="71"/>
      <c r="H425" s="94">
        <f>IF('MASTER  10 Teams'!H425&lt;&gt;"",'MASTER  10 Teams'!H425,"")</f>
        <v>0.41666666666666702</v>
      </c>
      <c r="I425" s="24" t="str">
        <f>VLOOKUP(M425,Venues!$A$2:$E$139,5,FALSE)</f>
        <v>Veterans Memorial Park (BPT), Bridgeport</v>
      </c>
      <c r="J425" s="73" t="str">
        <f>IF('MASTER  10 Teams'!J425&lt;&gt;"",'MASTER  10 Teams'!J425,"")</f>
        <v/>
      </c>
      <c r="K425" s="23" t="str">
        <f>IF('MASTER  10 Teams'!E425&lt;&gt;"",'MASTER  10 Teams'!E425,"")</f>
        <v>VASCO DA GAMA 50</v>
      </c>
      <c r="L425" s="23" t="str">
        <f>IF('MASTER  10 Teams'!F425&lt;&gt;"",'MASTER  10 Teams'!F425,"")</f>
        <v>NEW BRITAIN FALCONS FC</v>
      </c>
      <c r="M425" s="5" t="str">
        <f>IF('MASTER  10 Teams'!I425&lt;&gt;"",'MASTER  10 Teams'!I425,"")</f>
        <v>Veterans Memorial Park, Bridgeport</v>
      </c>
      <c r="N425" s="5"/>
    </row>
    <row r="426" spans="1:14" ht="12.75" customHeight="1" thickBot="1" x14ac:dyDescent="0.4">
      <c r="A426" s="115"/>
      <c r="B426" s="22"/>
      <c r="C426" s="95" t="str">
        <f>IF('MASTER  10 Teams'!C426&lt;&gt;"",'MASTER  10 Teams'!C426,"")</f>
        <v/>
      </c>
      <c r="D426" s="25" t="str">
        <f>IF('MASTER  10 Teams'!D426&lt;&gt;"",'MASTER  10 Teams'!D426,"")</f>
        <v xml:space="preserve"> </v>
      </c>
      <c r="E426" s="23" t="e">
        <f>VLOOKUP(K426,'Ref asgn teams'!$A$2:$B$99,2)</f>
        <v>#N/A</v>
      </c>
      <c r="F426" s="23" t="e">
        <f>VLOOKUP(L426,'Ref asgn teams'!$A$2:$B$99,2)</f>
        <v>#N/A</v>
      </c>
      <c r="G426" s="71"/>
      <c r="H426" s="94" t="str">
        <f>IF('MASTER  10 Teams'!H426&lt;&gt;"",'MASTER  10 Teams'!H426,"")</f>
        <v/>
      </c>
      <c r="I426" s="24" t="e">
        <f>VLOOKUP(M426,Venues!$A$2:$E$139,5,FALSE)</f>
        <v>#N/A</v>
      </c>
      <c r="J426" s="73" t="str">
        <f>IF('MASTER  10 Teams'!J426&lt;&gt;"",'MASTER  10 Teams'!J426,"")</f>
        <v/>
      </c>
      <c r="K426" s="23" t="str">
        <f>IF('MASTER  10 Teams'!E426&lt;&gt;"",'MASTER  10 Teams'!E426,"")</f>
        <v/>
      </c>
      <c r="L426" s="23" t="str">
        <f>IF('MASTER  10 Teams'!F426&lt;&gt;"",'MASTER  10 Teams'!F426,"")</f>
        <v/>
      </c>
      <c r="M426" s="5" t="str">
        <f>IF('MASTER  10 Teams'!I426&lt;&gt;"",'MASTER  10 Teams'!I426,"")</f>
        <v/>
      </c>
      <c r="N426" s="5"/>
    </row>
    <row r="427" spans="1:14" ht="12.75" customHeight="1" thickTop="1" thickBot="1" x14ac:dyDescent="0.4">
      <c r="A427" s="115"/>
      <c r="B427" s="22"/>
      <c r="C427" s="95">
        <f>IF('MASTER  10 Teams'!C469&lt;&gt;"",'MASTER  10 Teams'!C469,"")</f>
        <v>42974</v>
      </c>
      <c r="D427" s="37" t="str">
        <f>IF('MASTER  10 Teams'!D469&lt;&gt;"",'MASTER  10 Teams'!D469,"")</f>
        <v>O50-2</v>
      </c>
      <c r="E427" s="23" t="str">
        <f>VLOOKUP(K427,'Ref asgn teams'!$A$2:$B$99,2)</f>
        <v>Greenwich Arsenal 50</v>
      </c>
      <c r="F427" s="23" t="str">
        <f>VLOOKUP(L427,'Ref asgn teams'!$A$2:$B$99,2)</f>
        <v>Naugatuck River Rats</v>
      </c>
      <c r="G427" s="71"/>
      <c r="H427" s="94">
        <f>IF('MASTER  10 Teams'!H469&lt;&gt;"",'MASTER  10 Teams'!H469,"")</f>
        <v>0.41666666666666702</v>
      </c>
      <c r="I427" s="24" t="str">
        <f>VLOOKUP(M427,Venues!$A$2:$E$139,5,FALSE)</f>
        <v>Greenwich High School, Greenwich</v>
      </c>
      <c r="J427" s="73" t="str">
        <f>IF('MASTER  10 Teams'!J469&lt;&gt;"",'MASTER  10 Teams'!J469,"")</f>
        <v/>
      </c>
      <c r="K427" s="23" t="str">
        <f>IF('MASTER  10 Teams'!E469&lt;&gt;"",'MASTER  10 Teams'!E469,"")</f>
        <v>GREENWICH ARSENAL 50</v>
      </c>
      <c r="L427" s="23" t="str">
        <f>IF('MASTER  10 Teams'!F469&lt;&gt;"",'MASTER  10 Teams'!F469,"")</f>
        <v>NAUGATUCK RIVER RATS</v>
      </c>
      <c r="M427" s="5" t="str">
        <f>IF('MASTER  10 Teams'!I469&lt;&gt;"",'MASTER  10 Teams'!I469,"")</f>
        <v>tbd</v>
      </c>
      <c r="N427" s="5"/>
    </row>
    <row r="428" spans="1:14" ht="12.75" customHeight="1" thickTop="1" thickBot="1" x14ac:dyDescent="0.4">
      <c r="A428" s="115"/>
      <c r="B428" s="22"/>
      <c r="C428" s="95">
        <f>IF('MASTER  10 Teams'!C470&lt;&gt;"",'MASTER  10 Teams'!C470,"")</f>
        <v>42974</v>
      </c>
      <c r="D428" s="37" t="str">
        <f>IF('MASTER  10 Teams'!D470&lt;&gt;"",'MASTER  10 Teams'!D470,"")</f>
        <v>O50-2</v>
      </c>
      <c r="E428" s="23" t="str">
        <f>VLOOKUP(K428,'Ref asgn teams'!$A$2:$B$99,2)</f>
        <v>Moodus SC</v>
      </c>
      <c r="F428" s="23" t="str">
        <f>VLOOKUP(L428,'Ref asgn teams'!$A$2:$B$99,2)</f>
        <v>Waterbury Pontes</v>
      </c>
      <c r="G428" s="71"/>
      <c r="H428" s="94">
        <f>IF('MASTER  10 Teams'!H470&lt;&gt;"",'MASTER  10 Teams'!H470,"")</f>
        <v>0.41666666666666702</v>
      </c>
      <c r="I428" s="24" t="str">
        <f>VLOOKUP(M428,Venues!$A$2:$E$139,5,FALSE)</f>
        <v>Nathan Hale-Ray High School, Moodus</v>
      </c>
      <c r="J428" s="73" t="str">
        <f>IF('MASTER  10 Teams'!J470&lt;&gt;"",'MASTER  10 Teams'!J470,"")</f>
        <v/>
      </c>
      <c r="K428" s="23" t="str">
        <f>IF('MASTER  10 Teams'!E470&lt;&gt;"",'MASTER  10 Teams'!E470,"")</f>
        <v>MOODUS SC</v>
      </c>
      <c r="L428" s="23" t="str">
        <f>IF('MASTER  10 Teams'!F470&lt;&gt;"",'MASTER  10 Teams'!F470,"")</f>
        <v>WATERBURY PONTES</v>
      </c>
      <c r="M428" s="5" t="str">
        <f>IF('MASTER  10 Teams'!I470&lt;&gt;"",'MASTER  10 Teams'!I470,"")</f>
        <v>Nathan Hale-Ray HS, Moodus</v>
      </c>
      <c r="N428" s="5"/>
    </row>
    <row r="429" spans="1:14" ht="12.75" customHeight="1" thickTop="1" thickBot="1" x14ac:dyDescent="0.4">
      <c r="A429" s="115"/>
      <c r="B429" s="22"/>
      <c r="C429" s="95">
        <f>IF('MASTER  10 Teams'!C471&lt;&gt;"",'MASTER  10 Teams'!C471,"")</f>
        <v>42974</v>
      </c>
      <c r="D429" s="37" t="str">
        <f>IF('MASTER  10 Teams'!D471&lt;&gt;"",'MASTER  10 Teams'!D471,"")</f>
        <v>O50-2</v>
      </c>
      <c r="E429" s="23" t="str">
        <f>VLOOKUP(K429,'Ref asgn teams'!$A$2:$B$99,2)</f>
        <v>East Haven SC</v>
      </c>
      <c r="F429" s="23" t="str">
        <f>VLOOKUP(L429,'Ref asgn teams'!$A$2:$B$99,2)</f>
        <v>Farmington White Owls</v>
      </c>
      <c r="G429" s="71"/>
      <c r="H429" s="94">
        <f>IF('MASTER  10 Teams'!H471&lt;&gt;"",'MASTER  10 Teams'!H471,"")</f>
        <v>0.41666666666666702</v>
      </c>
      <c r="I429" s="24" t="str">
        <f>VLOOKUP(M429,Venues!$A$2:$E$139,5,FALSE)</f>
        <v>Moulthrop Field, East Haven</v>
      </c>
      <c r="J429" s="73" t="str">
        <f>IF('MASTER  10 Teams'!J471&lt;&gt;"",'MASTER  10 Teams'!J471,"")</f>
        <v/>
      </c>
      <c r="K429" s="23" t="str">
        <f>IF('MASTER  10 Teams'!E471&lt;&gt;"",'MASTER  10 Teams'!E471,"")</f>
        <v>EAST HAVEN SC</v>
      </c>
      <c r="L429" s="23" t="str">
        <f>IF('MASTER  10 Teams'!F471&lt;&gt;"",'MASTER  10 Teams'!F471,"")</f>
        <v>FARMINGTON WHITE OWLS</v>
      </c>
      <c r="M429" s="5" t="str">
        <f>IF('MASTER  10 Teams'!I471&lt;&gt;"",'MASTER  10 Teams'!I471,"")</f>
        <v>Moulthrop Field, East Haven</v>
      </c>
      <c r="N429" s="5"/>
    </row>
    <row r="430" spans="1:14" ht="12.75" customHeight="1" thickTop="1" thickBot="1" x14ac:dyDescent="0.4">
      <c r="A430" s="115"/>
      <c r="B430" s="22"/>
      <c r="C430" s="95">
        <f>IF('MASTER  10 Teams'!C472&lt;&gt;"",'MASTER  10 Teams'!C472,"")</f>
        <v>42974</v>
      </c>
      <c r="D430" s="37" t="str">
        <f>IF('MASTER  10 Teams'!D472&lt;&gt;"",'MASTER  10 Teams'!D472,"")</f>
        <v>O50-2</v>
      </c>
      <c r="E430" s="23" t="str">
        <f>VLOOKUP(K430,'Ref asgn teams'!$A$2:$B$99,2)</f>
        <v>GREENWICH PUMAS LEGENDS</v>
      </c>
      <c r="F430" s="23" t="str">
        <f>VLOOKUP(L430,'Ref asgn teams'!$A$2:$B$99,2)</f>
        <v>North Branford Legends</v>
      </c>
      <c r="G430" s="71"/>
      <c r="H430" s="94">
        <f>IF('MASTER  10 Teams'!H472&lt;&gt;"",'MASTER  10 Teams'!H472,"")</f>
        <v>0.41666666666666702</v>
      </c>
      <c r="I430" s="24" t="str">
        <f>VLOOKUP(M430,Venues!$A$2:$E$139,5,FALSE)</f>
        <v>Greenwich High School, Greenwich</v>
      </c>
      <c r="J430" s="73" t="str">
        <f>IF('MASTER  10 Teams'!J472&lt;&gt;"",'MASTER  10 Teams'!J472,"")</f>
        <v/>
      </c>
      <c r="K430" s="23" t="str">
        <f>IF('MASTER  10 Teams'!E472&lt;&gt;"",'MASTER  10 Teams'!E472,"")</f>
        <v>GREENWICH PUMAS LEGENDS</v>
      </c>
      <c r="L430" s="23" t="str">
        <f>IF('MASTER  10 Teams'!F472&lt;&gt;"",'MASTER  10 Teams'!F472,"")</f>
        <v>NORTH BRANFORD LEGENDS</v>
      </c>
      <c r="M430" s="5" t="str">
        <f>IF('MASTER  10 Teams'!I472&lt;&gt;"",'MASTER  10 Teams'!I472,"")</f>
        <v>tbd</v>
      </c>
      <c r="N430" s="5"/>
    </row>
    <row r="431" spans="1:14" ht="12.75" customHeight="1" thickTop="1" x14ac:dyDescent="0.35">
      <c r="A431" s="115"/>
      <c r="B431" s="22"/>
      <c r="C431" s="95">
        <f>IF('MASTER  10 Teams'!C473&lt;&gt;"",'MASTER  10 Teams'!C473,"")</f>
        <v>42974</v>
      </c>
      <c r="D431" s="68" t="str">
        <f>IF('MASTER  10 Teams'!D473&lt;&gt;"",'MASTER  10 Teams'!D473,"")</f>
        <v>O50-2</v>
      </c>
      <c r="E431" s="23" t="str">
        <f>VLOOKUP(K431,'Ref asgn teams'!$A$2:$B$99,2)</f>
        <v>Southbury Boomers</v>
      </c>
      <c r="F431" s="23" t="str">
        <f>VLOOKUP(L431,'Ref asgn teams'!$A$2:$B$99,2)</f>
        <v>West Haven Grays</v>
      </c>
      <c r="G431" s="71"/>
      <c r="H431" s="94">
        <f>IF('MASTER  10 Teams'!H473&lt;&gt;"",'MASTER  10 Teams'!H473,"")</f>
        <v>0.41666666666666702</v>
      </c>
      <c r="I431" s="24" t="str">
        <f>VLOOKUP(M431,Venues!$A$2:$E$139,5,FALSE)</f>
        <v>Settlers Park, Southbury</v>
      </c>
      <c r="J431" s="73" t="str">
        <f>IF('MASTER  10 Teams'!J473&lt;&gt;"",'MASTER  10 Teams'!J473,"")</f>
        <v/>
      </c>
      <c r="K431" s="23" t="str">
        <f>IF('MASTER  10 Teams'!E473&lt;&gt;"",'MASTER  10 Teams'!E473,"")</f>
        <v>SOUTHBURY BOOMERS</v>
      </c>
      <c r="L431" s="23" t="str">
        <f>IF('MASTER  10 Teams'!F473&lt;&gt;"",'MASTER  10 Teams'!F473,"")</f>
        <v>WEST HAVEN GRAYS</v>
      </c>
      <c r="M431" s="5" t="str">
        <f>IF('MASTER  10 Teams'!I473&lt;&gt;"",'MASTER  10 Teams'!I473,"")</f>
        <v>Settlers Park, Southbury</v>
      </c>
      <c r="N431" s="5"/>
    </row>
    <row r="432" spans="1:14" ht="12.75" customHeight="1" thickBot="1" x14ac:dyDescent="0.4">
      <c r="A432" s="115"/>
      <c r="B432" s="22"/>
      <c r="C432" s="95" t="str">
        <f>IF('MASTER  10 Teams'!C432&lt;&gt;"",'MASTER  10 Teams'!C432,"")</f>
        <v/>
      </c>
      <c r="D432" s="25" t="str">
        <f>IF('MASTER  10 Teams'!D432&lt;&gt;"",'MASTER  10 Teams'!D432,"")</f>
        <v xml:space="preserve"> </v>
      </c>
      <c r="E432" s="23" t="e">
        <f>VLOOKUP(K432,'Ref asgn teams'!$A$2:$B$99,2)</f>
        <v>#N/A</v>
      </c>
      <c r="F432" s="23" t="e">
        <f>VLOOKUP(L432,'Ref asgn teams'!$A$2:$B$99,2)</f>
        <v>#N/A</v>
      </c>
      <c r="G432" s="71"/>
      <c r="H432" s="94" t="str">
        <f>IF('MASTER  10 Teams'!H432&lt;&gt;"",'MASTER  10 Teams'!H432,"")</f>
        <v/>
      </c>
      <c r="I432" s="24" t="e">
        <f>VLOOKUP(M432,Venues!$A$2:$E$139,5,FALSE)</f>
        <v>#N/A</v>
      </c>
      <c r="J432" s="73" t="str">
        <f>IF('MASTER  10 Teams'!J432&lt;&gt;"",'MASTER  10 Teams'!J432,"")</f>
        <v/>
      </c>
      <c r="K432" s="23" t="str">
        <f>IF('MASTER  10 Teams'!E432&lt;&gt;"",'MASTER  10 Teams'!E432,"")</f>
        <v/>
      </c>
      <c r="L432" s="23" t="str">
        <f>IF('MASTER  10 Teams'!F432&lt;&gt;"",'MASTER  10 Teams'!F432,"")</f>
        <v/>
      </c>
      <c r="M432" s="5" t="str">
        <f>IF('MASTER  10 Teams'!I432&lt;&gt;"",'MASTER  10 Teams'!I432,"")</f>
        <v/>
      </c>
      <c r="N432" s="2"/>
    </row>
    <row r="433" spans="1:14" ht="12.75" customHeight="1" thickTop="1" thickBot="1" x14ac:dyDescent="0.4">
      <c r="A433" s="115"/>
      <c r="B433" s="22"/>
      <c r="C433" s="95">
        <f>IF('MASTER  10 Teams'!C433&lt;&gt;"",'MASTER  10 Teams'!C433,"")</f>
        <v>42974</v>
      </c>
      <c r="D433" s="32" t="str">
        <f>IF('MASTER  10 Teams'!D433&lt;&gt;"",'MASTER  10 Teams'!D433,"")</f>
        <v>O30-1</v>
      </c>
      <c r="E433" s="23" t="str">
        <f>VLOOKUP(K433,'Ref asgn teams'!$A$2:$B$99,2)</f>
        <v>Newtown Salty Dogs</v>
      </c>
      <c r="F433" s="23" t="str">
        <f>VLOOKUP(L433,'Ref asgn teams'!$A$2:$B$99,2)</f>
        <v>Milford Tuesday</v>
      </c>
      <c r="G433" s="71"/>
      <c r="H433" s="94">
        <f>IF('MASTER  10 Teams'!H433&lt;&gt;"",'MASTER  10 Teams'!H433,"")</f>
        <v>0.41666666666666702</v>
      </c>
      <c r="I433" s="24" t="str">
        <f>VLOOKUP(M433,Venues!$A$2:$E$139,5,FALSE)</f>
        <v>Northford Park, Northford</v>
      </c>
      <c r="J433" s="73" t="str">
        <f>IF('MASTER  10 Teams'!J433&lt;&gt;"",'MASTER  10 Teams'!J433,"")</f>
        <v/>
      </c>
      <c r="K433" s="23" t="str">
        <f>IF('MASTER  10 Teams'!E433&lt;&gt;"",'MASTER  10 Teams'!E433,"")</f>
        <v>NORTH BRANFORD 30</v>
      </c>
      <c r="L433" s="23" t="str">
        <f>IF('MASTER  10 Teams'!F433&lt;&gt;"",'MASTER  10 Teams'!F433,"")</f>
        <v>MILFORD TUESDAY</v>
      </c>
      <c r="M433" s="5" t="str">
        <f>IF('MASTER  10 Teams'!I433&lt;&gt;"",'MASTER  10 Teams'!I433,"")</f>
        <v>Northford Park, North Branford</v>
      </c>
      <c r="N433" s="5"/>
    </row>
    <row r="434" spans="1:14" ht="12.75" customHeight="1" thickTop="1" thickBot="1" x14ac:dyDescent="0.4">
      <c r="A434" s="115"/>
      <c r="B434" s="22"/>
      <c r="C434" s="95">
        <f>IF('MASTER  10 Teams'!C434&lt;&gt;"",'MASTER  10 Teams'!C434,"")</f>
        <v>42974</v>
      </c>
      <c r="D434" s="32" t="str">
        <f>IF('MASTER  10 Teams'!D434&lt;&gt;"",'MASTER  10 Teams'!D434,"")</f>
        <v>O30-1</v>
      </c>
      <c r="E434" s="23" t="str">
        <f>VLOOKUP(K434,'Ref asgn teams'!$A$2:$B$99,2)</f>
        <v>VASCO DA GAMA 30</v>
      </c>
      <c r="F434" s="23" t="str">
        <f>VLOOKUP(L434,'Ref asgn teams'!$A$2:$B$99,2)</f>
        <v>Newington Portuguese 30</v>
      </c>
      <c r="G434" s="71"/>
      <c r="H434" s="94">
        <f>IF('MASTER  10 Teams'!H434&lt;&gt;"",'MASTER  10 Teams'!H434,"")</f>
        <v>0.33333333333333331</v>
      </c>
      <c r="I434" s="24" t="str">
        <f>VLOOKUP(M434,Venues!$A$2:$E$139,5,FALSE)</f>
        <v>Wakeman Park, Westport</v>
      </c>
      <c r="J434" s="73" t="str">
        <f>IF('MASTER  10 Teams'!J434&lt;&gt;"",'MASTER  10 Teams'!J434,"")</f>
        <v/>
      </c>
      <c r="K434" s="23" t="str">
        <f>IF('MASTER  10 Teams'!E434&lt;&gt;"",'MASTER  10 Teams'!E434,"")</f>
        <v>VASCO DA GAMA 30</v>
      </c>
      <c r="L434" s="23" t="str">
        <f>IF('MASTER  10 Teams'!F434&lt;&gt;"",'MASTER  10 Teams'!F434,"")</f>
        <v>NEWINGTON PORTUGUESE 30</v>
      </c>
      <c r="M434" s="5" t="str">
        <f>IF('MASTER  10 Teams'!I434&lt;&gt;"",'MASTER  10 Teams'!I434,"")</f>
        <v>Wakeman Park, Westport</v>
      </c>
      <c r="N434" s="5"/>
    </row>
    <row r="435" spans="1:14" ht="12.75" customHeight="1" thickTop="1" thickBot="1" x14ac:dyDescent="0.4">
      <c r="A435" s="115"/>
      <c r="B435" s="22"/>
      <c r="C435" s="95">
        <f>IF('MASTER  10 Teams'!C435&lt;&gt;"",'MASTER  10 Teams'!C435,"")</f>
        <v>42974</v>
      </c>
      <c r="D435" s="32" t="str">
        <f>IF('MASTER  10 Teams'!D435&lt;&gt;"",'MASTER  10 Teams'!D435,"")</f>
        <v>O30-1</v>
      </c>
      <c r="E435" s="23" t="str">
        <f>VLOOKUP(K435,'Ref asgn teams'!$A$2:$B$99,2)</f>
        <v>Danbury United 30</v>
      </c>
      <c r="F435" s="23" t="str">
        <f>VLOOKUP(L435,'Ref asgn teams'!$A$2:$B$99,2)</f>
        <v>ECUACHAMOS FC</v>
      </c>
      <c r="G435" s="71"/>
      <c r="H435" s="94">
        <f>IF('MASTER  10 Teams'!H435&lt;&gt;"",'MASTER  10 Teams'!H435,"")</f>
        <v>0.375</v>
      </c>
      <c r="I435" s="24" t="str">
        <f>VLOOKUP(M435,Venues!$A$2:$E$139,5,FALSE)</f>
        <v>Danbury Portuguese Cultural Center, Danbury</v>
      </c>
      <c r="J435" s="73" t="str">
        <f>IF('MASTER  10 Teams'!J435&lt;&gt;"",'MASTER  10 Teams'!J435,"")</f>
        <v/>
      </c>
      <c r="K435" s="23" t="str">
        <f>IF('MASTER  10 Teams'!E435&lt;&gt;"",'MASTER  10 Teams'!E435,"")</f>
        <v>DANBURY UNITED 30</v>
      </c>
      <c r="L435" s="23" t="str">
        <f>IF('MASTER  10 Teams'!F435&lt;&gt;"",'MASTER  10 Teams'!F435,"")</f>
        <v>ECUACHAMOS FC</v>
      </c>
      <c r="M435" s="5" t="str">
        <f>IF('MASTER  10 Teams'!I435&lt;&gt;"",'MASTER  10 Teams'!I435,"")</f>
        <v>Portuguese Cultural Center, Danbury</v>
      </c>
      <c r="N435" s="5"/>
    </row>
    <row r="436" spans="1:14" ht="12.75" customHeight="1" thickTop="1" thickBot="1" x14ac:dyDescent="0.4">
      <c r="A436" s="115"/>
      <c r="B436" s="22"/>
      <c r="C436" s="95">
        <f>IF('MASTER  10 Teams'!C436&lt;&gt;"",'MASTER  10 Teams'!C436,"")</f>
        <v>42974</v>
      </c>
      <c r="D436" s="32" t="str">
        <f>IF('MASTER  10 Teams'!D436&lt;&gt;"",'MASTER  10 Teams'!D436,"")</f>
        <v>O30-1</v>
      </c>
      <c r="E436" s="23" t="str">
        <f>VLOOKUP(K436,'Ref asgn teams'!$A$2:$B$99,2)</f>
        <v>FC Shelton</v>
      </c>
      <c r="F436" s="23" t="str">
        <f>VLOOKUP(L436,'Ref asgn teams'!$A$2:$B$99,2)</f>
        <v>Greenwich Arsenal 30</v>
      </c>
      <c r="G436" s="71"/>
      <c r="H436" s="94">
        <f>IF('MASTER  10 Teams'!H436&lt;&gt;"",'MASTER  10 Teams'!H436,"")</f>
        <v>0.33333333333333331</v>
      </c>
      <c r="I436" s="24" t="str">
        <f>VLOOKUP(M436,Venues!$A$2:$E$139,5,FALSE)</f>
        <v>Nike Site, Shelton</v>
      </c>
      <c r="J436" s="73" t="str">
        <f>IF('MASTER  10 Teams'!J436&lt;&gt;"",'MASTER  10 Teams'!J436,"")</f>
        <v/>
      </c>
      <c r="K436" s="23" t="str">
        <f>IF('MASTER  10 Teams'!E436&lt;&gt;"",'MASTER  10 Teams'!E436,"")</f>
        <v>SHELTON FC</v>
      </c>
      <c r="L436" s="23" t="str">
        <f>IF('MASTER  10 Teams'!F436&lt;&gt;"",'MASTER  10 Teams'!F436,"")</f>
        <v>GREENWICH ARSENAL 30</v>
      </c>
      <c r="M436" s="5" t="str">
        <f>IF('MASTER  10 Teams'!I436&lt;&gt;"",'MASTER  10 Teams'!I436,"")</f>
        <v>Nike Site, Shelton</v>
      </c>
      <c r="N436" s="5"/>
    </row>
    <row r="437" spans="1:14" ht="12.75" customHeight="1" thickTop="1" x14ac:dyDescent="0.35">
      <c r="A437" s="115"/>
      <c r="B437" s="22"/>
      <c r="C437" s="95">
        <f>IF('MASTER  10 Teams'!C437&lt;&gt;"",'MASTER  10 Teams'!C437,"")</f>
        <v>42974</v>
      </c>
      <c r="D437" s="69" t="str">
        <f>IF('MASTER  10 Teams'!D437&lt;&gt;"",'MASTER  10 Teams'!D437,"")</f>
        <v>O30-1</v>
      </c>
      <c r="E437" s="23" t="str">
        <f>VLOOKUP(K437,'Ref asgn teams'!$A$2:$B$99,2)</f>
        <v>Polonez United</v>
      </c>
      <c r="F437" s="23" t="str">
        <f>VLOOKUP(L437,'Ref asgn teams'!$A$2:$B$99,2)</f>
        <v>Cinton FC</v>
      </c>
      <c r="G437" s="71"/>
      <c r="H437" s="94">
        <f>IF('MASTER  10 Teams'!H437&lt;&gt;"",'MASTER  10 Teams'!H437,"")</f>
        <v>0.375</v>
      </c>
      <c r="I437" s="24" t="str">
        <f>VLOOKUP(M437,Venues!$A$2:$E$139,5,FALSE)</f>
        <v>Cromwell Middle School, Cromwell</v>
      </c>
      <c r="J437" s="73" t="str">
        <f>IF('MASTER  10 Teams'!J437&lt;&gt;"",'MASTER  10 Teams'!J437,"")</f>
        <v/>
      </c>
      <c r="K437" s="23" t="str">
        <f>IF('MASTER  10 Teams'!E437&lt;&gt;"",'MASTER  10 Teams'!E437,"")</f>
        <v>POLONEZ UNITED</v>
      </c>
      <c r="L437" s="23" t="str">
        <f>IF('MASTER  10 Teams'!F437&lt;&gt;"",'MASTER  10 Teams'!F437,"")</f>
        <v>CLINTON FC</v>
      </c>
      <c r="M437" s="5" t="str">
        <f>IF('MASTER  10 Teams'!I437&lt;&gt;"",'MASTER  10 Teams'!I437,"")</f>
        <v>Cromwell MS, Cromwell</v>
      </c>
      <c r="N437" s="5"/>
    </row>
    <row r="438" spans="1:14" ht="12.75" customHeight="1" thickBot="1" x14ac:dyDescent="0.4">
      <c r="A438" s="115"/>
      <c r="B438" s="22"/>
      <c r="C438" s="95" t="str">
        <f>IF('MASTER  10 Teams'!C438&lt;&gt;"",'MASTER  10 Teams'!C438,"")</f>
        <v/>
      </c>
      <c r="D438" s="25" t="str">
        <f>IF('MASTER  10 Teams'!D438&lt;&gt;"",'MASTER  10 Teams'!D438,"")</f>
        <v xml:space="preserve"> </v>
      </c>
      <c r="E438" s="23" t="e">
        <f>VLOOKUP(K438,'Ref asgn teams'!$A$2:$B$99,2)</f>
        <v>#N/A</v>
      </c>
      <c r="F438" s="23" t="e">
        <f>VLOOKUP(L438,'Ref asgn teams'!$A$2:$B$99,2)</f>
        <v>#N/A</v>
      </c>
      <c r="G438" s="71"/>
      <c r="H438" s="94" t="str">
        <f>IF('MASTER  10 Teams'!H438&lt;&gt;"",'MASTER  10 Teams'!H438,"")</f>
        <v/>
      </c>
      <c r="I438" s="24" t="e">
        <f>VLOOKUP(M438,Venues!$A$2:$E$139,5,FALSE)</f>
        <v>#N/A</v>
      </c>
      <c r="J438" s="73" t="str">
        <f>IF('MASTER  10 Teams'!J438&lt;&gt;"",'MASTER  10 Teams'!J438,"")</f>
        <v/>
      </c>
      <c r="K438" s="23" t="str">
        <f>IF('MASTER  10 Teams'!E438&lt;&gt;"",'MASTER  10 Teams'!E438,"")</f>
        <v/>
      </c>
      <c r="L438" s="23" t="str">
        <f>IF('MASTER  10 Teams'!F438&lt;&gt;"",'MASTER  10 Teams'!F438,"")</f>
        <v/>
      </c>
      <c r="M438" s="5" t="str">
        <f>IF('MASTER  10 Teams'!I438&lt;&gt;"",'MASTER  10 Teams'!I438,"")</f>
        <v/>
      </c>
      <c r="N438" s="5"/>
    </row>
    <row r="439" spans="1:14" ht="12.75" customHeight="1" thickTop="1" thickBot="1" x14ac:dyDescent="0.4">
      <c r="A439" s="115"/>
      <c r="B439" s="22"/>
      <c r="C439" s="95">
        <f>IF('MASTER  10 Teams'!C439&lt;&gt;"",'MASTER  10 Teams'!C439,"")</f>
        <v>42974</v>
      </c>
      <c r="D439" s="33" t="str">
        <f>IF('MASTER  10 Teams'!D439&lt;&gt;"",'MASTER  10 Teams'!D439,"")</f>
        <v>O30-2</v>
      </c>
      <c r="E439" s="23" t="str">
        <f>VLOOKUP(K439,'Ref asgn teams'!$A$2:$B$99,2)</f>
        <v>Naugatuck Fusion</v>
      </c>
      <c r="F439" s="23" t="str">
        <f>VLOOKUP(L439,'Ref asgn teams'!$A$2:$B$99,2)</f>
        <v>Litchfield County Blues</v>
      </c>
      <c r="G439" s="71"/>
      <c r="H439" s="94">
        <f>IF('MASTER  10 Teams'!H439&lt;&gt;"",'MASTER  10 Teams'!H439,"")</f>
        <v>0.41666666666666702</v>
      </c>
      <c r="I439" s="24" t="str">
        <f>VLOOKUP(M439,Venues!$A$2:$E$139,5,FALSE)</f>
        <v>City Hill Middle School, Naugatuck</v>
      </c>
      <c r="J439" s="73" t="str">
        <f>IF('MASTER  10 Teams'!J439&lt;&gt;"",'MASTER  10 Teams'!J439,"")</f>
        <v/>
      </c>
      <c r="K439" s="23" t="str">
        <f>IF('MASTER  10 Teams'!E439&lt;&gt;"",'MASTER  10 Teams'!E439,"")</f>
        <v>NAUGATUCK FUSION</v>
      </c>
      <c r="L439" s="23" t="str">
        <f>IF('MASTER  10 Teams'!F439&lt;&gt;"",'MASTER  10 Teams'!F439,"")</f>
        <v>LITCHFIELD COUNTY BLUES</v>
      </c>
      <c r="M439" s="5" t="str">
        <f>IF('MASTER  10 Teams'!I439&lt;&gt;"",'MASTER  10 Teams'!I439,"")</f>
        <v>City Hill MS, Naugatuck</v>
      </c>
      <c r="N439" s="5"/>
    </row>
    <row r="440" spans="1:14" ht="12.75" customHeight="1" thickTop="1" thickBot="1" x14ac:dyDescent="0.4">
      <c r="A440" s="115"/>
      <c r="B440" s="22"/>
      <c r="C440" s="95">
        <f>IF('MASTER  10 Teams'!C440&lt;&gt;"",'MASTER  10 Teams'!C440,"")</f>
        <v>42974</v>
      </c>
      <c r="D440" s="33" t="str">
        <f>IF('MASTER  10 Teams'!D440&lt;&gt;"",'MASTER  10 Teams'!D440,"")</f>
        <v>O30-2</v>
      </c>
      <c r="E440" s="23" t="str">
        <f>VLOOKUP(K440,'Ref asgn teams'!$A$2:$B$99,2)</f>
        <v>WATERTOWN GEEZERS</v>
      </c>
      <c r="F440" s="23" t="str">
        <f>VLOOKUP(L440,'Ref asgn teams'!$A$2:$B$99,2)</f>
        <v>Milford Amigos</v>
      </c>
      <c r="G440" s="71"/>
      <c r="H440" s="94">
        <f>IF('MASTER  10 Teams'!H440&lt;&gt;"",'MASTER  10 Teams'!H440,"")</f>
        <v>0.41666666666666702</v>
      </c>
      <c r="I440" s="24" t="str">
        <f>VLOOKUP(M440,Venues!$A$2:$E$139,5,FALSE)</f>
        <v>Swift School, Watertown</v>
      </c>
      <c r="J440" s="73" t="str">
        <f>IF('MASTER  10 Teams'!J440&lt;&gt;"",'MASTER  10 Teams'!J440,"")</f>
        <v/>
      </c>
      <c r="K440" s="23" t="str">
        <f>IF('MASTER  10 Teams'!E440&lt;&gt;"",'MASTER  10 Teams'!E440,"")</f>
        <v>WATERTOWN GEEZERS</v>
      </c>
      <c r="L440" s="23" t="str">
        <f>IF('MASTER  10 Teams'!F440&lt;&gt;"",'MASTER  10 Teams'!F440,"")</f>
        <v>MILFORD AMIGOS</v>
      </c>
      <c r="M440" s="5" t="str">
        <f>IF('MASTER  10 Teams'!I440&lt;&gt;"",'MASTER  10 Teams'!I440,"")</f>
        <v>Swift School, Watertown</v>
      </c>
      <c r="N440" s="5"/>
    </row>
    <row r="441" spans="1:14" ht="12.75" customHeight="1" thickTop="1" thickBot="1" x14ac:dyDescent="0.4">
      <c r="A441" s="115"/>
      <c r="B441" s="22"/>
      <c r="C441" s="95">
        <f>IF('MASTER  10 Teams'!C441&lt;&gt;"",'MASTER  10 Teams'!C441,"")</f>
        <v>42974</v>
      </c>
      <c r="D441" s="33" t="str">
        <f>IF('MASTER  10 Teams'!D441&lt;&gt;"",'MASTER  10 Teams'!D441,"")</f>
        <v>O30-2</v>
      </c>
      <c r="E441" s="23" t="str">
        <f>VLOOKUP(K441,'Ref asgn teams'!$A$2:$B$99,2)</f>
        <v>Caseus New Haven FC</v>
      </c>
      <c r="F441" s="23" t="str">
        <f>VLOOKUP(L441,'Ref asgn teams'!$A$2:$B$99,2)</f>
        <v>Club Napoli 30</v>
      </c>
      <c r="G441" s="71"/>
      <c r="H441" s="94">
        <f>IF('MASTER  10 Teams'!H441&lt;&gt;"",'MASTER  10 Teams'!H441,"")</f>
        <v>0.33333333333333331</v>
      </c>
      <c r="I441" s="24" t="str">
        <f>VLOOKUP(M441,Venues!$A$2:$E$139,5,FALSE)</f>
        <v>West Haven HS, West Haven</v>
      </c>
      <c r="J441" s="73" t="str">
        <f>IF('MASTER  10 Teams'!J441&lt;&gt;"",'MASTER  10 Teams'!J441,"")</f>
        <v/>
      </c>
      <c r="K441" s="23" t="str">
        <f>IF('MASTER  10 Teams'!E441&lt;&gt;"",'MASTER  10 Teams'!E441,"")</f>
        <v>CASEUS NEW HAVEN FC</v>
      </c>
      <c r="L441" s="23" t="str">
        <f>IF('MASTER  10 Teams'!F441&lt;&gt;"",'MASTER  10 Teams'!F441,"")</f>
        <v>CLUB NAPOLI 30</v>
      </c>
      <c r="M441" s="5" t="str">
        <f>IF('MASTER  10 Teams'!I441&lt;&gt;"",'MASTER  10 Teams'!I441,"")</f>
        <v>Strong Stadium, West Haven</v>
      </c>
      <c r="N441" s="5"/>
    </row>
    <row r="442" spans="1:14" ht="12.75" customHeight="1" thickTop="1" thickBot="1" x14ac:dyDescent="0.4">
      <c r="A442" s="115"/>
      <c r="B442" s="22"/>
      <c r="C442" s="95">
        <f>IF('MASTER  10 Teams'!C442&lt;&gt;"",'MASTER  10 Teams'!C442,"")</f>
        <v>42974</v>
      </c>
      <c r="D442" s="33" t="str">
        <f>IF('MASTER  10 Teams'!D442&lt;&gt;"",'MASTER  10 Teams'!D442,"")</f>
        <v>O30-2</v>
      </c>
      <c r="E442" s="23" t="str">
        <f>VLOOKUP(K442,'Ref asgn teams'!$A$2:$B$99,2)</f>
        <v>Stamford FC</v>
      </c>
      <c r="F442" s="23" t="str">
        <f>VLOOKUP(L442,'Ref asgn teams'!$A$2:$B$99,2)</f>
        <v>HENRY REID FC</v>
      </c>
      <c r="G442" s="71"/>
      <c r="H442" s="94">
        <f>IF('MASTER  10 Teams'!H442&lt;&gt;"",'MASTER  10 Teams'!H442,"")</f>
        <v>0.33333333333333331</v>
      </c>
      <c r="I442" s="24" t="str">
        <f>VLOOKUP(M442,Venues!$A$2:$E$139,5,FALSE)</f>
        <v>West Beach, Stamford</v>
      </c>
      <c r="J442" s="73" t="str">
        <f>IF('MASTER  10 Teams'!J442&lt;&gt;"",'MASTER  10 Teams'!J442,"")</f>
        <v/>
      </c>
      <c r="K442" s="23" t="str">
        <f>IF('MASTER  10 Teams'!E442&lt;&gt;"",'MASTER  10 Teams'!E442,"")</f>
        <v>STAMFORD FC</v>
      </c>
      <c r="L442" s="23" t="str">
        <f>IF('MASTER  10 Teams'!F442&lt;&gt;"",'MASTER  10 Teams'!F442,"")</f>
        <v>HENRY  REID FC 30</v>
      </c>
      <c r="M442" s="5" t="str">
        <f>IF('MASTER  10 Teams'!I442&lt;&gt;"",'MASTER  10 Teams'!I442,"")</f>
        <v>West Beach Fields, Stamford</v>
      </c>
      <c r="N442" s="5"/>
    </row>
    <row r="443" spans="1:14" ht="12.75" customHeight="1" thickTop="1" x14ac:dyDescent="0.35">
      <c r="A443" s="115"/>
      <c r="B443" s="22"/>
      <c r="C443" s="95">
        <f>IF('MASTER  10 Teams'!C443&lt;&gt;"",'MASTER  10 Teams'!C443,"")</f>
        <v>42974</v>
      </c>
      <c r="D443" s="66" t="str">
        <f>IF('MASTER  10 Teams'!D443&lt;&gt;"",'MASTER  10 Teams'!D443,"")</f>
        <v>O30-2</v>
      </c>
      <c r="E443" s="23" t="str">
        <f>VLOOKUP(K443,'Ref asgn teams'!$A$2:$B$99,2)</f>
        <v>Newtown Salty Dogs</v>
      </c>
      <c r="F443" s="23" t="str">
        <f>VLOOKUP(L443,'Ref asgn teams'!$A$2:$B$99,2)</f>
        <v>Bridgeport United</v>
      </c>
      <c r="G443" s="71"/>
      <c r="H443" s="94">
        <f>IF('MASTER  10 Teams'!H443&lt;&gt;"",'MASTER  10 Teams'!H443,"")</f>
        <v>0.33333333333333331</v>
      </c>
      <c r="I443" s="24" t="str">
        <f>VLOOKUP(M443,Venues!$A$2:$E$139,5,FALSE)</f>
        <v>Treadwell Park, Sandy Hook</v>
      </c>
      <c r="J443" s="73" t="str">
        <f>IF('MASTER  10 Teams'!J443&lt;&gt;"",'MASTER  10 Teams'!J443,"")</f>
        <v/>
      </c>
      <c r="K443" s="23" t="str">
        <f>IF('MASTER  10 Teams'!E443&lt;&gt;"",'MASTER  10 Teams'!E443,"")</f>
        <v>NEWTOWN SALTY DOGS</v>
      </c>
      <c r="L443" s="23" t="str">
        <f>IF('MASTER  10 Teams'!F443&lt;&gt;"",'MASTER  10 Teams'!F443,"")</f>
        <v>BYE</v>
      </c>
      <c r="M443" s="5" t="str">
        <f>IF('MASTER  10 Teams'!I443&lt;&gt;"",'MASTER  10 Teams'!I443,"")</f>
        <v>Treadwell Park, Newtown</v>
      </c>
      <c r="N443" s="5"/>
    </row>
    <row r="444" spans="1:14" ht="12.75" customHeight="1" thickBot="1" x14ac:dyDescent="0.4">
      <c r="A444" s="115"/>
      <c r="B444" s="22"/>
      <c r="C444" s="95" t="str">
        <f>IF('MASTER  10 Teams'!C444&lt;&gt;"",'MASTER  10 Teams'!C444,"")</f>
        <v/>
      </c>
      <c r="D444" s="25" t="str">
        <f>IF('MASTER  10 Teams'!D444&lt;&gt;"",'MASTER  10 Teams'!D444,"")</f>
        <v xml:space="preserve"> </v>
      </c>
      <c r="E444" s="23" t="e">
        <f>VLOOKUP(K444,'Ref asgn teams'!$A$2:$B$99,2)</f>
        <v>#N/A</v>
      </c>
      <c r="F444" s="23" t="e">
        <f>VLOOKUP(L444,'Ref asgn teams'!$A$2:$B$99,2)</f>
        <v>#N/A</v>
      </c>
      <c r="G444" s="71"/>
      <c r="H444" s="94" t="str">
        <f>IF('MASTER  10 Teams'!H444&lt;&gt;"",'MASTER  10 Teams'!H444,"")</f>
        <v/>
      </c>
      <c r="I444" s="24" t="e">
        <f>VLOOKUP(M444,Venues!$A$2:$E$139,5,FALSE)</f>
        <v>#N/A</v>
      </c>
      <c r="J444" s="73" t="str">
        <f>IF('MASTER  10 Teams'!J444&lt;&gt;"",'MASTER  10 Teams'!J444,"")</f>
        <v/>
      </c>
      <c r="K444" s="23" t="str">
        <f>IF('MASTER  10 Teams'!E444&lt;&gt;"",'MASTER  10 Teams'!E444,"")</f>
        <v/>
      </c>
      <c r="L444" s="23" t="str">
        <f>IF('MASTER  10 Teams'!F444&lt;&gt;"",'MASTER  10 Teams'!F444,"")</f>
        <v/>
      </c>
      <c r="M444" s="5" t="str">
        <f>IF('MASTER  10 Teams'!I444&lt;&gt;"",'MASTER  10 Teams'!I444,"")</f>
        <v/>
      </c>
      <c r="N444" s="5"/>
    </row>
    <row r="445" spans="1:14" ht="12.75" customHeight="1" thickTop="1" thickBot="1" x14ac:dyDescent="0.4">
      <c r="A445" s="115"/>
      <c r="B445" s="22"/>
      <c r="C445" s="95">
        <f>IF('MASTER  10 Teams'!C445&lt;&gt;"",'MASTER  10 Teams'!C445,"")</f>
        <v>42974</v>
      </c>
      <c r="D445" s="34" t="str">
        <f>IF('MASTER  10 Teams'!D445&lt;&gt;"",'MASTER  10 Teams'!D445,"")</f>
        <v>O40-1</v>
      </c>
      <c r="E445" s="23" t="str">
        <f>VLOOKUP(K445,'Ref asgn teams'!$A$2:$B$99,2)</f>
        <v>Norwalk Mariners</v>
      </c>
      <c r="F445" s="23" t="str">
        <f>VLOOKUP(L445,'Ref asgn teams'!$A$2:$B$99,2)</f>
        <v>Connecticut Storm</v>
      </c>
      <c r="G445" s="71"/>
      <c r="H445" s="94">
        <f>IF('MASTER  10 Teams'!H445&lt;&gt;"",'MASTER  10 Teams'!H445,"")</f>
        <v>0.33333333333333331</v>
      </c>
      <c r="I445" s="24" t="str">
        <f>VLOOKUP(M445,Venues!$A$2:$E$139,5,FALSE)</f>
        <v>Nathan Hale Middle School, Norwalk</v>
      </c>
      <c r="J445" s="73" t="str">
        <f>IF('MASTER  10 Teams'!J445&lt;&gt;"",'MASTER  10 Teams'!J445,"")</f>
        <v/>
      </c>
      <c r="K445" s="23" t="str">
        <f>IF('MASTER  10 Teams'!E445&lt;&gt;"",'MASTER  10 Teams'!E445,"")</f>
        <v>NORWALK MARINERS</v>
      </c>
      <c r="L445" s="23" t="str">
        <f>IF('MASTER  10 Teams'!F445&lt;&gt;"",'MASTER  10 Teams'!F445,"")</f>
        <v>STORM FC</v>
      </c>
      <c r="M445" s="5" t="str">
        <f>IF('MASTER  10 Teams'!I445&lt;&gt;"",'MASTER  10 Teams'!I445,"")</f>
        <v>Nathan Hale MS, Norwalk</v>
      </c>
      <c r="N445" s="5"/>
    </row>
    <row r="446" spans="1:14" ht="12.75" customHeight="1" thickTop="1" thickBot="1" x14ac:dyDescent="0.4">
      <c r="A446" s="115"/>
      <c r="B446" s="22"/>
      <c r="C446" s="95">
        <f>IF('MASTER  10 Teams'!C446&lt;&gt;"",'MASTER  10 Teams'!C446,"")</f>
        <v>42974</v>
      </c>
      <c r="D446" s="34" t="str">
        <f>IF('MASTER  10 Teams'!D446&lt;&gt;"",'MASTER  10 Teams'!D446,"")</f>
        <v>O40-1</v>
      </c>
      <c r="E446" s="23" t="str">
        <f>VLOOKUP(K446,'Ref asgn teams'!$A$2:$B$99,2)</f>
        <v>Ridgefield Kicks</v>
      </c>
      <c r="F446" s="23" t="str">
        <f>VLOOKUP(L446,'Ref asgn teams'!$A$2:$B$99,2)</f>
        <v>Wilton Ancient Warriors FC</v>
      </c>
      <c r="G446" s="71"/>
      <c r="H446" s="94">
        <f>IF('MASTER  10 Teams'!H446&lt;&gt;"",'MASTER  10 Teams'!H446,"")</f>
        <v>0.41666666666666702</v>
      </c>
      <c r="I446" s="24" t="str">
        <f>VLOOKUP(M446,Venues!$A$2:$E$139,5,FALSE)</f>
        <v>Scotland field, Ridgefield</v>
      </c>
      <c r="J446" s="73" t="str">
        <f>IF('MASTER  10 Teams'!J446&lt;&gt;"",'MASTER  10 Teams'!J446,"")</f>
        <v/>
      </c>
      <c r="K446" s="23" t="str">
        <f>IF('MASTER  10 Teams'!E446&lt;&gt;"",'MASTER  10 Teams'!E446,"")</f>
        <v>RIDGEFIELD KICKS</v>
      </c>
      <c r="L446" s="23" t="str">
        <f>IF('MASTER  10 Teams'!F446&lt;&gt;"",'MASTER  10 Teams'!F446,"")</f>
        <v xml:space="preserve">WILTON WARRIORS </v>
      </c>
      <c r="M446" s="5" t="str">
        <f>IF('MASTER  10 Teams'!I446&lt;&gt;"",'MASTER  10 Teams'!I446,"")</f>
        <v>Scotland Field, Ridgefield</v>
      </c>
      <c r="N446" s="5"/>
    </row>
    <row r="447" spans="1:14" ht="12.75" customHeight="1" thickTop="1" thickBot="1" x14ac:dyDescent="0.4">
      <c r="A447" s="115"/>
      <c r="B447" s="22"/>
      <c r="C447" s="95">
        <f>IF('MASTER  10 Teams'!C447&lt;&gt;"",'MASTER  10 Teams'!C447,"")</f>
        <v>42974</v>
      </c>
      <c r="D447" s="34" t="str">
        <f>IF('MASTER  10 Teams'!D447&lt;&gt;"",'MASTER  10 Teams'!D447,"")</f>
        <v>O40-1</v>
      </c>
      <c r="E447" s="23" t="str">
        <f>VLOOKUP(K447,'Ref asgn teams'!$A$2:$B$99,2)</f>
        <v>Danbury United 40</v>
      </c>
      <c r="F447" s="23" t="str">
        <f>VLOOKUP(L447,'Ref asgn teams'!$A$2:$B$99,2)</f>
        <v>Fairfield GAC</v>
      </c>
      <c r="G447" s="71"/>
      <c r="H447" s="94">
        <f>IF('MASTER  10 Teams'!H447&lt;&gt;"",'MASTER  10 Teams'!H447,"")</f>
        <v>0.45833333333333331</v>
      </c>
      <c r="I447" s="24" t="str">
        <f>VLOOKUP(M447,Venues!$A$2:$E$139,5,FALSE)</f>
        <v>Danbury Portuguese Cultural Center, Danbury</v>
      </c>
      <c r="J447" s="73" t="str">
        <f>IF('MASTER  10 Teams'!J447&lt;&gt;"",'MASTER  10 Teams'!J447,"")</f>
        <v/>
      </c>
      <c r="K447" s="23" t="str">
        <f>IF('MASTER  10 Teams'!E447&lt;&gt;"",'MASTER  10 Teams'!E447,"")</f>
        <v>DANBURY UNITED 40</v>
      </c>
      <c r="L447" s="23" t="str">
        <f>IF('MASTER  10 Teams'!F447&lt;&gt;"",'MASTER  10 Teams'!F447,"")</f>
        <v>FAIRFIELD GAC</v>
      </c>
      <c r="M447" s="5" t="str">
        <f>IF('MASTER  10 Teams'!I447&lt;&gt;"",'MASTER  10 Teams'!I447,"")</f>
        <v>Portuguese Cultural Center, Danbury</v>
      </c>
      <c r="N447" s="5"/>
    </row>
    <row r="448" spans="1:14" ht="12.75" customHeight="1" thickTop="1" thickBot="1" x14ac:dyDescent="0.4">
      <c r="A448" s="115"/>
      <c r="B448" s="22"/>
      <c r="C448" s="95">
        <f>IF('MASTER  10 Teams'!C448&lt;&gt;"",'MASTER  10 Teams'!C448,"")</f>
        <v>42974</v>
      </c>
      <c r="D448" s="34" t="str">
        <f>IF('MASTER  10 Teams'!D448&lt;&gt;"",'MASTER  10 Teams'!D448,"")</f>
        <v>O40-1</v>
      </c>
      <c r="E448" s="23" t="str">
        <f>VLOOKUP(K448,'Ref asgn teams'!$A$2:$B$99,2)</f>
        <v>Waterbury Albanians</v>
      </c>
      <c r="F448" s="23" t="str">
        <f>VLOOKUP(L448,'Ref asgn teams'!$A$2:$B$99,2)</f>
        <v>Greenwich Pumas</v>
      </c>
      <c r="G448" s="71"/>
      <c r="H448" s="94">
        <f>IF('MASTER  10 Teams'!H448&lt;&gt;"",'MASTER  10 Teams'!H448,"")</f>
        <v>0.375</v>
      </c>
      <c r="I448" s="24" t="str">
        <f>VLOOKUP(M448,Venues!$A$2:$E$139,5,FALSE)</f>
        <v>Wilby HS, Waterbury</v>
      </c>
      <c r="J448" s="73" t="str">
        <f>IF('MASTER  10 Teams'!J448&lt;&gt;"",'MASTER  10 Teams'!J448,"")</f>
        <v/>
      </c>
      <c r="K448" s="23" t="str">
        <f>IF('MASTER  10 Teams'!E448&lt;&gt;"",'MASTER  10 Teams'!E448,"")</f>
        <v>WATERBURY ALBANIANS</v>
      </c>
      <c r="L448" s="23" t="str">
        <f>IF('MASTER  10 Teams'!F448&lt;&gt;"",'MASTER  10 Teams'!F448,"")</f>
        <v>GREENWICH PUMAS</v>
      </c>
      <c r="M448" s="5" t="str">
        <f>IF('MASTER  10 Teams'!I448&lt;&gt;"",'MASTER  10 Teams'!I448,"")</f>
        <v>Wilby HS, Waterbury</v>
      </c>
      <c r="N448" s="5"/>
    </row>
    <row r="449" spans="1:14" ht="12.75" customHeight="1" thickTop="1" x14ac:dyDescent="0.35">
      <c r="A449" s="115"/>
      <c r="B449" s="22"/>
      <c r="C449" s="95">
        <f>IF('MASTER  10 Teams'!C449&lt;&gt;"",'MASTER  10 Teams'!C449,"")</f>
        <v>42974</v>
      </c>
      <c r="D449" s="65" t="str">
        <f>IF('MASTER  10 Teams'!D449&lt;&gt;"",'MASTER  10 Teams'!D449,"")</f>
        <v>O40-1</v>
      </c>
      <c r="E449" s="23" t="str">
        <f>VLOOKUP(K449,'Ref asgn teams'!$A$2:$B$99,2)</f>
        <v>Vasco Da Gama 40</v>
      </c>
      <c r="F449" s="23" t="str">
        <f>VLOOKUP(L449,'Ref asgn teams'!$A$2:$B$99,2)</f>
        <v>Cheshire Azzurri 40</v>
      </c>
      <c r="G449" s="71"/>
      <c r="H449" s="94">
        <f>IF('MASTER  10 Teams'!H449&lt;&gt;"",'MASTER  10 Teams'!H449,"")</f>
        <v>0.41666666666666702</v>
      </c>
      <c r="I449" s="24" t="str">
        <f>VLOOKUP(M449,Venues!$A$2:$E$139,5,FALSE)</f>
        <v>Veterans Memorial Park (BPT), Bridgeport</v>
      </c>
      <c r="J449" s="73" t="str">
        <f>IF('MASTER  10 Teams'!J449&lt;&gt;"",'MASTER  10 Teams'!J449,"")</f>
        <v/>
      </c>
      <c r="K449" s="23" t="str">
        <f>IF('MASTER  10 Teams'!E449&lt;&gt;"",'MASTER  10 Teams'!E449,"")</f>
        <v>VASCO DA GAMA 40</v>
      </c>
      <c r="L449" s="23" t="str">
        <f>IF('MASTER  10 Teams'!F449&lt;&gt;"",'MASTER  10 Teams'!F449,"")</f>
        <v>CHESHIRE AZZURRI 40</v>
      </c>
      <c r="M449" s="5" t="str">
        <f>IF('MASTER  10 Teams'!I449&lt;&gt;"",'MASTER  10 Teams'!I449,"")</f>
        <v>Veterans Memorial Park, Bridgeport</v>
      </c>
      <c r="N449" s="5"/>
    </row>
    <row r="450" spans="1:14" ht="12.75" customHeight="1" thickBot="1" x14ac:dyDescent="0.4">
      <c r="A450" s="115"/>
      <c r="B450" s="22"/>
      <c r="C450" s="95" t="str">
        <f>IF('MASTER  10 Teams'!C450&lt;&gt;"",'MASTER  10 Teams'!C450,"")</f>
        <v/>
      </c>
      <c r="D450" s="25" t="str">
        <f>IF('MASTER  10 Teams'!D450&lt;&gt;"",'MASTER  10 Teams'!D450,"")</f>
        <v xml:space="preserve"> </v>
      </c>
      <c r="E450" s="23" t="e">
        <f>VLOOKUP(K450,'Ref asgn teams'!$A$2:$B$99,2)</f>
        <v>#N/A</v>
      </c>
      <c r="F450" s="23" t="e">
        <f>VLOOKUP(L450,'Ref asgn teams'!$A$2:$B$99,2)</f>
        <v>#N/A</v>
      </c>
      <c r="G450" s="71"/>
      <c r="H450" s="94" t="str">
        <f>IF('MASTER  10 Teams'!H450&lt;&gt;"",'MASTER  10 Teams'!H450,"")</f>
        <v/>
      </c>
      <c r="I450" s="24" t="e">
        <f>VLOOKUP(M450,Venues!$A$2:$E$139,5,FALSE)</f>
        <v>#N/A</v>
      </c>
      <c r="J450" s="73" t="str">
        <f>IF('MASTER  10 Teams'!J450&lt;&gt;"",'MASTER  10 Teams'!J450,"")</f>
        <v/>
      </c>
      <c r="K450" s="23" t="str">
        <f>IF('MASTER  10 Teams'!E450&lt;&gt;"",'MASTER  10 Teams'!E450,"")</f>
        <v/>
      </c>
      <c r="L450" s="23" t="str">
        <f>IF('MASTER  10 Teams'!F450&lt;&gt;"",'MASTER  10 Teams'!F450,"")</f>
        <v/>
      </c>
      <c r="M450" s="5" t="str">
        <f>IF('MASTER  10 Teams'!I450&lt;&gt;"",'MASTER  10 Teams'!I450,"")</f>
        <v/>
      </c>
      <c r="N450" s="2"/>
    </row>
    <row r="451" spans="1:14" ht="12.75" customHeight="1" thickTop="1" thickBot="1" x14ac:dyDescent="0.4">
      <c r="A451" s="115"/>
      <c r="B451" s="22"/>
      <c r="C451" s="95">
        <f>IF('MASTER  10 Teams'!C451&lt;&gt;"",'MASTER  10 Teams'!C451,"")</f>
        <v>42974</v>
      </c>
      <c r="D451" s="35" t="str">
        <f>IF('MASTER  10 Teams'!D451&lt;&gt;"",'MASTER  10 Teams'!D451,"")</f>
        <v>O40-2</v>
      </c>
      <c r="E451" s="23" t="str">
        <f>VLOOKUP(K451,'Ref asgn teams'!$A$2:$B$99,2)</f>
        <v>Newington Portuguese 40</v>
      </c>
      <c r="F451" s="23" t="str">
        <f>VLOOKUP(L451,'Ref asgn teams'!$A$2:$B$99,2)</f>
        <v xml:space="preserve">GUILFORD CELTIC </v>
      </c>
      <c r="G451" s="71"/>
      <c r="H451" s="94">
        <f>IF('MASTER  10 Teams'!H451&lt;&gt;"",'MASTER  10 Teams'!H451,"")</f>
        <v>0.41666666666666702</v>
      </c>
      <c r="I451" s="24" t="str">
        <f>VLOOKUP(M451,Venues!$A$2:$E$139,5,FALSE)</f>
        <v>Martin Kellogg, Newington</v>
      </c>
      <c r="J451" s="73" t="str">
        <f>IF('MASTER  10 Teams'!J451&lt;&gt;"",'MASTER  10 Teams'!J451,"")</f>
        <v/>
      </c>
      <c r="K451" s="23" t="str">
        <f>IF('MASTER  10 Teams'!E451&lt;&gt;"",'MASTER  10 Teams'!E451,"")</f>
        <v>NEWINGTON PORTUGUESE 40</v>
      </c>
      <c r="L451" s="23" t="str">
        <f>IF('MASTER  10 Teams'!F451&lt;&gt;"",'MASTER  10 Teams'!F451,"")</f>
        <v xml:space="preserve">GUILFORD CELTIC </v>
      </c>
      <c r="M451" s="5" t="str">
        <f>IF('MASTER  10 Teams'!I451&lt;&gt;"",'MASTER  10 Teams'!I451,"")</f>
        <v>Martin Kellogg, Newington</v>
      </c>
      <c r="N451" s="5"/>
    </row>
    <row r="452" spans="1:14" ht="12.75" customHeight="1" thickTop="1" thickBot="1" x14ac:dyDescent="0.4">
      <c r="A452" s="115"/>
      <c r="B452" s="22"/>
      <c r="C452" s="95">
        <f>IF('MASTER  10 Teams'!C452&lt;&gt;"",'MASTER  10 Teams'!C452,"")</f>
        <v>42974</v>
      </c>
      <c r="D452" s="35" t="str">
        <f>IF('MASTER  10 Teams'!D452&lt;&gt;"",'MASTER  10 Teams'!D452,"")</f>
        <v>O40-2</v>
      </c>
      <c r="E452" s="23" t="str">
        <f>VLOOKUP(K452,'Ref asgn teams'!$A$2:$B$99,2)</f>
        <v>Stamford United</v>
      </c>
      <c r="F452" s="23" t="str">
        <f>VLOOKUP(L452,'Ref asgn teams'!$A$2:$B$99,2)</f>
        <v>New Haven Americans</v>
      </c>
      <c r="G452" s="71"/>
      <c r="H452" s="94">
        <f>IF('MASTER  10 Teams'!H452&lt;&gt;"",'MASTER  10 Teams'!H452,"")</f>
        <v>0.33333333333333331</v>
      </c>
      <c r="I452" s="24" t="str">
        <f>VLOOKUP(M452,Venues!$A$2:$E$139,5,FALSE)</f>
        <v>West Beach, Stamford</v>
      </c>
      <c r="J452" s="73" t="str">
        <f>IF('MASTER  10 Teams'!J452&lt;&gt;"",'MASTER  10 Teams'!J452,"")</f>
        <v/>
      </c>
      <c r="K452" s="23" t="str">
        <f>IF('MASTER  10 Teams'!E452&lt;&gt;"",'MASTER  10 Teams'!E452,"")</f>
        <v>STAMFORD UNITED</v>
      </c>
      <c r="L452" s="23" t="str">
        <f>IF('MASTER  10 Teams'!F452&lt;&gt;"",'MASTER  10 Teams'!F452,"")</f>
        <v>NEW HAVEN AMERICANS</v>
      </c>
      <c r="M452" s="5" t="str">
        <f>IF('MASTER  10 Teams'!I452&lt;&gt;"",'MASTER  10 Teams'!I452,"")</f>
        <v>West Beach Fields, Stamford</v>
      </c>
      <c r="N452" s="5"/>
    </row>
    <row r="453" spans="1:14" ht="12.75" customHeight="1" thickTop="1" thickBot="1" x14ac:dyDescent="0.4">
      <c r="A453" s="115"/>
      <c r="B453" s="22"/>
      <c r="C453" s="95">
        <f>IF('MASTER  10 Teams'!C453&lt;&gt;"",'MASTER  10 Teams'!C453,"")</f>
        <v>42974</v>
      </c>
      <c r="D453" s="35" t="str">
        <f>IF('MASTER  10 Teams'!D453&lt;&gt;"",'MASTER  10 Teams'!D453,"")</f>
        <v>O40-2</v>
      </c>
      <c r="E453" s="23" t="str">
        <f>VLOOKUP(K453,'Ref asgn teams'!$A$2:$B$99,2)</f>
        <v>Greenwich Arsenal 40</v>
      </c>
      <c r="F453" s="23" t="str">
        <f>VLOOKUP(L453,'Ref asgn teams'!$A$2:$B$99,2)</f>
        <v>Greenwich Gunners 40</v>
      </c>
      <c r="G453" s="71"/>
      <c r="H453" s="94">
        <f>IF('MASTER  10 Teams'!H453&lt;&gt;"",'MASTER  10 Teams'!H453,"")</f>
        <v>0.5</v>
      </c>
      <c r="I453" s="24" t="e">
        <f>VLOOKUP(M453,Venues!$A$2:$E$139,5,FALSE)</f>
        <v>#N/A</v>
      </c>
      <c r="J453" s="73" t="str">
        <f>IF('MASTER  10 Teams'!J453&lt;&gt;"",'MASTER  10 Teams'!J453,"")</f>
        <v/>
      </c>
      <c r="K453" s="23" t="str">
        <f>IF('MASTER  10 Teams'!E453&lt;&gt;"",'MASTER  10 Teams'!E453,"")</f>
        <v>GREENWICH ARSENAL 40</v>
      </c>
      <c r="L453" s="23" t="str">
        <f>IF('MASTER  10 Teams'!F453&lt;&gt;"",'MASTER  10 Teams'!F453,"")</f>
        <v>GREENWICH GUNNERS 40</v>
      </c>
      <c r="M453" s="5" t="str">
        <f>IF('MASTER  10 Teams'!I453&lt;&gt;"",'MASTER  10 Teams'!I453,"")</f>
        <v>Cos Cob Park, Greenwich</v>
      </c>
      <c r="N453" s="5"/>
    </row>
    <row r="454" spans="1:14" ht="12.75" customHeight="1" thickTop="1" thickBot="1" x14ac:dyDescent="0.4">
      <c r="A454" s="115"/>
      <c r="B454" s="22"/>
      <c r="C454" s="95">
        <f>IF('MASTER  10 Teams'!C454&lt;&gt;"",'MASTER  10 Teams'!C454,"")</f>
        <v>42974</v>
      </c>
      <c r="D454" s="35" t="str">
        <f>IF('MASTER  10 Teams'!D454&lt;&gt;"",'MASTER  10 Teams'!D454,"")</f>
        <v>O40-2</v>
      </c>
      <c r="E454" s="23" t="str">
        <f>VLOOKUP(K454,'Ref asgn teams'!$A$2:$B$99,2)</f>
        <v>Southeast Rovers</v>
      </c>
      <c r="F454" s="23" t="str">
        <f>VLOOKUP(L454,'Ref asgn teams'!$A$2:$B$99,2)</f>
        <v>Guilford Bell Curve</v>
      </c>
      <c r="G454" s="71"/>
      <c r="H454" s="94">
        <f>IF('MASTER  10 Teams'!H454&lt;&gt;"",'MASTER  10 Teams'!H454,"")</f>
        <v>0.41666666666666702</v>
      </c>
      <c r="I454" s="24" t="str">
        <f>VLOOKUP(M454,Venues!$A$2:$E$139,5,FALSE)</f>
        <v>Spera Field, Waterford</v>
      </c>
      <c r="J454" s="73" t="str">
        <f>IF('MASTER  10 Teams'!J454&lt;&gt;"",'MASTER  10 Teams'!J454,"")</f>
        <v/>
      </c>
      <c r="K454" s="23" t="str">
        <f>IF('MASTER  10 Teams'!E454&lt;&gt;"",'MASTER  10 Teams'!E454,"")</f>
        <v>SOUTHEAST ROVERS</v>
      </c>
      <c r="L454" s="23" t="str">
        <f>IF('MASTER  10 Teams'!F454&lt;&gt;"",'MASTER  10 Teams'!F454,"")</f>
        <v>GUILFORD BELL CURVE</v>
      </c>
      <c r="M454" s="5" t="str">
        <f>IF('MASTER  10 Teams'!I454&lt;&gt;"",'MASTER  10 Teams'!I454,"")</f>
        <v>Spera Park, Waterford</v>
      </c>
      <c r="N454" s="5"/>
    </row>
    <row r="455" spans="1:14" ht="12.75" customHeight="1" thickTop="1" x14ac:dyDescent="0.35">
      <c r="A455" s="115"/>
      <c r="B455" s="22"/>
      <c r="C455" s="95">
        <f>IF('MASTER  10 Teams'!C455&lt;&gt;"",'MASTER  10 Teams'!C455,"")</f>
        <v>42974</v>
      </c>
      <c r="D455" s="64" t="str">
        <f>IF('MASTER  10 Teams'!D455&lt;&gt;"",'MASTER  10 Teams'!D455,"")</f>
        <v>O40-2</v>
      </c>
      <c r="E455" s="23" t="str">
        <f>VLOOKUP(K455,'Ref asgn teams'!$A$2:$B$99,2)</f>
        <v>Norwalk Spots Colombia FC</v>
      </c>
      <c r="F455" s="23" t="str">
        <f>VLOOKUP(L455,'Ref asgn teams'!$A$2:$B$99,2)</f>
        <v>Derby Quitus</v>
      </c>
      <c r="G455" s="71"/>
      <c r="H455" s="94">
        <f>IF('MASTER  10 Teams'!H455&lt;&gt;"",'MASTER  10 Teams'!H455,"")</f>
        <v>0.41666666666666702</v>
      </c>
      <c r="I455" s="24" t="str">
        <f>VLOOKUP(M455,Venues!$A$2:$E$139,5,FALSE)</f>
        <v>Nathan Hale Middle School, Norwalk</v>
      </c>
      <c r="J455" s="73" t="str">
        <f>IF('MASTER  10 Teams'!J455&lt;&gt;"",'MASTER  10 Teams'!J455,"")</f>
        <v/>
      </c>
      <c r="K455" s="23" t="str">
        <f>IF('MASTER  10 Teams'!E455&lt;&gt;"",'MASTER  10 Teams'!E455,"")</f>
        <v xml:space="preserve">NORWALK SPORT COLOMBIA </v>
      </c>
      <c r="L455" s="23" t="str">
        <f>IF('MASTER  10 Teams'!F455&lt;&gt;"",'MASTER  10 Teams'!F455,"")</f>
        <v>DERBY QUITUS</v>
      </c>
      <c r="M455" s="5" t="str">
        <f>IF('MASTER  10 Teams'!I455&lt;&gt;"",'MASTER  10 Teams'!I455,"")</f>
        <v>Nathan Hale MS, Norwalk</v>
      </c>
      <c r="N455" s="5"/>
    </row>
    <row r="456" spans="1:14" ht="12.75" customHeight="1" thickBot="1" x14ac:dyDescent="0.4">
      <c r="A456" s="115"/>
      <c r="B456" s="22"/>
      <c r="C456" s="95" t="str">
        <f>IF('MASTER  10 Teams'!C456&lt;&gt;"",'MASTER  10 Teams'!C456,"")</f>
        <v/>
      </c>
      <c r="D456" s="25" t="str">
        <f>IF('MASTER  10 Teams'!D456&lt;&gt;"",'MASTER  10 Teams'!D456,"")</f>
        <v xml:space="preserve"> </v>
      </c>
      <c r="E456" s="23" t="e">
        <f>VLOOKUP(K456,'Ref asgn teams'!$A$2:$B$99,2)</f>
        <v>#N/A</v>
      </c>
      <c r="F456" s="23" t="e">
        <f>VLOOKUP(L456,'Ref asgn teams'!$A$2:$B$99,2)</f>
        <v>#N/A</v>
      </c>
      <c r="G456" s="71"/>
      <c r="H456" s="94" t="str">
        <f>IF('MASTER  10 Teams'!H456&lt;&gt;"",'MASTER  10 Teams'!H456,"")</f>
        <v/>
      </c>
      <c r="I456" s="24" t="e">
        <f>VLOOKUP(M456,Venues!$A$2:$E$139,5,FALSE)</f>
        <v>#N/A</v>
      </c>
      <c r="J456" s="73" t="str">
        <f>IF('MASTER  10 Teams'!J456&lt;&gt;"",'MASTER  10 Teams'!J456,"")</f>
        <v/>
      </c>
      <c r="K456" s="23" t="str">
        <f>IF('MASTER  10 Teams'!E456&lt;&gt;"",'MASTER  10 Teams'!E456,"")</f>
        <v/>
      </c>
      <c r="L456" s="23" t="str">
        <f>IF('MASTER  10 Teams'!F456&lt;&gt;"",'MASTER  10 Teams'!F456,"")</f>
        <v/>
      </c>
      <c r="M456" s="5" t="str">
        <f>IF('MASTER  10 Teams'!I456&lt;&gt;"",'MASTER  10 Teams'!I456,"")</f>
        <v/>
      </c>
      <c r="N456" s="2"/>
    </row>
    <row r="457" spans="1:14" ht="12.75" customHeight="1" thickTop="1" thickBot="1" x14ac:dyDescent="0.4">
      <c r="A457" s="115"/>
      <c r="B457" s="22"/>
      <c r="C457" s="95">
        <f>IF('MASTER  10 Teams'!C457&lt;&gt;"",'MASTER  10 Teams'!C457,"")</f>
        <v>42974</v>
      </c>
      <c r="D457" s="36" t="str">
        <f>IF('MASTER  10 Teams'!D457&lt;&gt;"",'MASTER  10 Teams'!D457,"")</f>
        <v>O40-3</v>
      </c>
      <c r="E457" s="23" t="str">
        <f>VLOOKUP(K457,'Ref asgn teams'!$A$2:$B$99,2)</f>
        <v>PAN ZONES</v>
      </c>
      <c r="F457" s="23" t="str">
        <f>VLOOKUP(L457,'Ref asgn teams'!$A$2:$B$99,2)</f>
        <v>Newtown Salty Dogs</v>
      </c>
      <c r="G457" s="71"/>
      <c r="H457" s="94">
        <f>IF('MASTER  10 Teams'!H457&lt;&gt;"",'MASTER  10 Teams'!H457,"")</f>
        <v>0.41666666666666702</v>
      </c>
      <c r="I457" s="24" t="str">
        <f>VLOOKUP(M457,Venues!$A$2:$E$139,5,FALSE)</f>
        <v>Stanley Quarter Park, New Britain</v>
      </c>
      <c r="J457" s="73" t="str">
        <f>IF('MASTER  10 Teams'!J457&lt;&gt;"",'MASTER  10 Teams'!J457,"")</f>
        <v/>
      </c>
      <c r="K457" s="23" t="str">
        <f>IF('MASTER  10 Teams'!E457&lt;&gt;"",'MASTER  10 Teams'!E457,"")</f>
        <v>PAN ZONES</v>
      </c>
      <c r="L457" s="23" t="str">
        <f>IF('MASTER  10 Teams'!F457&lt;&gt;"",'MASTER  10 Teams'!F457,"")</f>
        <v>NORTH BRANFORD 40</v>
      </c>
      <c r="M457" s="5" t="str">
        <f>IF('MASTER  10 Teams'!I457&lt;&gt;"",'MASTER  10 Teams'!I457,"")</f>
        <v>Stanley Quarter Park, New Britain</v>
      </c>
      <c r="N457" s="5"/>
    </row>
    <row r="458" spans="1:14" ht="12.75" customHeight="1" thickTop="1" thickBot="1" x14ac:dyDescent="0.4">
      <c r="A458" s="115"/>
      <c r="B458" s="22"/>
      <c r="C458" s="95">
        <f>IF('MASTER  10 Teams'!C458&lt;&gt;"",'MASTER  10 Teams'!C458,"")</f>
        <v>42974</v>
      </c>
      <c r="D458" s="36" t="str">
        <f>IF('MASTER  10 Teams'!D458&lt;&gt;"",'MASTER  10 Teams'!D458,"")</f>
        <v>O40-3</v>
      </c>
      <c r="E458" s="23" t="str">
        <f>VLOOKUP(K458,'Ref asgn teams'!$A$2:$B$99,2)</f>
        <v>Wilton Wolves</v>
      </c>
      <c r="F458" s="23" t="str">
        <f>VLOOKUP(L458,'Ref asgn teams'!$A$2:$B$99,2)</f>
        <v>North Haven FC 40</v>
      </c>
      <c r="G458" s="71"/>
      <c r="H458" s="94">
        <f>IF('MASTER  10 Teams'!H458&lt;&gt;"",'MASTER  10 Teams'!H458,"")</f>
        <v>0.41666666666666702</v>
      </c>
      <c r="I458" s="24" t="str">
        <f>VLOOKUP(M458,Venues!$A$2:$E$139,5,FALSE)</f>
        <v>Middlebrook School, Wilton</v>
      </c>
      <c r="J458" s="73" t="str">
        <f>IF('MASTER  10 Teams'!J458&lt;&gt;"",'MASTER  10 Teams'!J458,"")</f>
        <v/>
      </c>
      <c r="K458" s="23" t="str">
        <f>IF('MASTER  10 Teams'!E458&lt;&gt;"",'MASTER  10 Teams'!E458,"")</f>
        <v>WILTON WOLVES</v>
      </c>
      <c r="L458" s="23" t="str">
        <f>IF('MASTER  10 Teams'!F458&lt;&gt;"",'MASTER  10 Teams'!F458,"")</f>
        <v>NORTH HAVEN SC</v>
      </c>
      <c r="M458" s="5" t="str">
        <f>IF('MASTER  10 Teams'!I458&lt;&gt;"",'MASTER  10 Teams'!I458,"")</f>
        <v>Middlebrook School, Wilton</v>
      </c>
      <c r="N458" s="5"/>
    </row>
    <row r="459" spans="1:14" ht="12.75" customHeight="1" thickTop="1" thickBot="1" x14ac:dyDescent="0.4">
      <c r="A459" s="115"/>
      <c r="B459" s="22"/>
      <c r="C459" s="95">
        <f>IF('MASTER  10 Teams'!C459&lt;&gt;"",'MASTER  10 Teams'!C459,"")</f>
        <v>42974</v>
      </c>
      <c r="D459" s="36" t="str">
        <f>IF('MASTER  10 Teams'!D459&lt;&gt;"",'MASTER  10 Teams'!D459,"")</f>
        <v>O40-3</v>
      </c>
      <c r="E459" s="23" t="str">
        <f>VLOOKUP(K459,'Ref asgn teams'!$A$2:$B$99,2)</f>
        <v>Eli's FC</v>
      </c>
      <c r="F459" s="23" t="str">
        <f>VLOOKUP(L459,'Ref asgn teams'!$A$2:$B$99,2)</f>
        <v>Hamden United</v>
      </c>
      <c r="G459" s="71"/>
      <c r="H459" s="94">
        <f>IF('MASTER  10 Teams'!H459&lt;&gt;"",'MASTER  10 Teams'!H459,"")</f>
        <v>0.41666666666666702</v>
      </c>
      <c r="I459" s="24" t="str">
        <f>VLOOKUP(M459,Venues!$A$2:$E$139,5,FALSE)</f>
        <v>Platt Tech High School, Milford</v>
      </c>
      <c r="J459" s="73" t="str">
        <f>IF('MASTER  10 Teams'!J459&lt;&gt;"",'MASTER  10 Teams'!J459,"")</f>
        <v/>
      </c>
      <c r="K459" s="23" t="str">
        <f>IF('MASTER  10 Teams'!E459&lt;&gt;"",'MASTER  10 Teams'!E459,"")</f>
        <v>ELI'S FC</v>
      </c>
      <c r="L459" s="23" t="str">
        <f>IF('MASTER  10 Teams'!F459&lt;&gt;"",'MASTER  10 Teams'!F459,"")</f>
        <v>HAMDEN UNITED</v>
      </c>
      <c r="M459" s="5" t="str">
        <f>IF('MASTER  10 Teams'!I459&lt;&gt;"",'MASTER  10 Teams'!I459,"")</f>
        <v>Platt Tech HS, Milford</v>
      </c>
      <c r="N459" s="5"/>
    </row>
    <row r="460" spans="1:14" ht="12.75" customHeight="1" thickTop="1" thickBot="1" x14ac:dyDescent="0.4">
      <c r="A460" s="115"/>
      <c r="B460" s="22"/>
      <c r="C460" s="95">
        <f>IF('MASTER  10 Teams'!C460&lt;&gt;"",'MASTER  10 Teams'!C460,"")</f>
        <v>42974</v>
      </c>
      <c r="D460" s="36" t="str">
        <f>IF('MASTER  10 Teams'!D460&lt;&gt;"",'MASTER  10 Teams'!D460,"")</f>
        <v>O40-3</v>
      </c>
      <c r="E460" s="23" t="str">
        <f>VLOOKUP(K460,'Ref asgn teams'!$A$2:$B$99,2)</f>
        <v>HENRY  REID FC 40</v>
      </c>
      <c r="F460" s="23" t="str">
        <f>VLOOKUP(L460,'Ref asgn teams'!$A$2:$B$99,2)</f>
        <v>Wallingford Morelia</v>
      </c>
      <c r="G460" s="71"/>
      <c r="H460" s="94">
        <f>IF('MASTER  10 Teams'!H460&lt;&gt;"",'MASTER  10 Teams'!H460,"")</f>
        <v>0.41666666666666702</v>
      </c>
      <c r="I460" s="24" t="str">
        <f>VLOOKUP(M460,Venues!$A$2:$E$139,5,FALSE)</f>
        <v>Ludlowe HS, Fairfield</v>
      </c>
      <c r="J460" s="73" t="str">
        <f>IF('MASTER  10 Teams'!J460&lt;&gt;"",'MASTER  10 Teams'!J460,"")</f>
        <v/>
      </c>
      <c r="K460" s="23" t="str">
        <f>IF('MASTER  10 Teams'!E460&lt;&gt;"",'MASTER  10 Teams'!E460,"")</f>
        <v>HENRY  REID FC 40</v>
      </c>
      <c r="L460" s="23" t="str">
        <f>IF('MASTER  10 Teams'!F460&lt;&gt;"",'MASTER  10 Teams'!F460,"")</f>
        <v>WALLINGFORD MORELIA</v>
      </c>
      <c r="M460" s="5" t="str">
        <f>IF('MASTER  10 Teams'!I460&lt;&gt;"",'MASTER  10 Teams'!I460,"")</f>
        <v>Ludlowe HS, Fairfield</v>
      </c>
      <c r="N460" s="5"/>
    </row>
    <row r="461" spans="1:14" ht="12.75" customHeight="1" thickTop="1" x14ac:dyDescent="0.35">
      <c r="A461" s="115"/>
      <c r="B461" s="22"/>
      <c r="C461" s="95">
        <f>IF('MASTER  10 Teams'!C461&lt;&gt;"",'MASTER  10 Teams'!C461,"")</f>
        <v>42974</v>
      </c>
      <c r="D461" s="67" t="str">
        <f>IF('MASTER  10 Teams'!D461&lt;&gt;"",'MASTER  10 Teams'!D461,"")</f>
        <v>O40-3</v>
      </c>
      <c r="E461" s="23" t="str">
        <f>VLOOKUP(K461,'Ref asgn teams'!$A$2:$B$99,2)</f>
        <v>Stamford City</v>
      </c>
      <c r="F461" s="23" t="str">
        <f>VLOOKUP(L461,'Ref asgn teams'!$A$2:$B$99,2)</f>
        <v>Cheshire United</v>
      </c>
      <c r="G461" s="71"/>
      <c r="H461" s="94">
        <f>IF('MASTER  10 Teams'!H461&lt;&gt;"",'MASTER  10 Teams'!H461,"")</f>
        <v>0.41666666666666702</v>
      </c>
      <c r="I461" s="24" t="str">
        <f>VLOOKUP(M461,Venues!$A$2:$E$139,5,FALSE)</f>
        <v>West Beach, Stamford</v>
      </c>
      <c r="J461" s="73" t="str">
        <f>IF('MASTER  10 Teams'!J461&lt;&gt;"",'MASTER  10 Teams'!J461,"")</f>
        <v/>
      </c>
      <c r="K461" s="23" t="str">
        <f>IF('MASTER  10 Teams'!E461&lt;&gt;"",'MASTER  10 Teams'!E461,"")</f>
        <v>STAMFORD CITY</v>
      </c>
      <c r="L461" s="23" t="str">
        <f>IF('MASTER  10 Teams'!F461&lt;&gt;"",'MASTER  10 Teams'!F461,"")</f>
        <v xml:space="preserve">CHESHIRE UNITED </v>
      </c>
      <c r="M461" s="5" t="str">
        <f>IF('MASTER  10 Teams'!I461&lt;&gt;"",'MASTER  10 Teams'!I461,"")</f>
        <v>West Beach Fields, Stamford</v>
      </c>
      <c r="N461" s="5"/>
    </row>
    <row r="462" spans="1:14" ht="12.75" customHeight="1" thickBot="1" x14ac:dyDescent="0.4">
      <c r="A462" s="115"/>
      <c r="B462" s="22"/>
      <c r="C462" s="95" t="str">
        <f>IF('MASTER  10 Teams'!C462&lt;&gt;"",'MASTER  10 Teams'!C462,"")</f>
        <v/>
      </c>
      <c r="D462" s="25" t="str">
        <f>IF('MASTER  10 Teams'!D462&lt;&gt;"",'MASTER  10 Teams'!D462,"")</f>
        <v xml:space="preserve"> </v>
      </c>
      <c r="E462" s="23" t="e">
        <f>VLOOKUP(K462,'Ref asgn teams'!$A$2:$B$99,2)</f>
        <v>#N/A</v>
      </c>
      <c r="F462" s="23" t="e">
        <f>VLOOKUP(L462,'Ref asgn teams'!$A$2:$B$99,2)</f>
        <v>#N/A</v>
      </c>
      <c r="G462" s="71"/>
      <c r="H462" s="94" t="str">
        <f>IF('MASTER  10 Teams'!H462&lt;&gt;"",'MASTER  10 Teams'!H462,"")</f>
        <v/>
      </c>
      <c r="I462" s="24" t="e">
        <f>VLOOKUP(M462,Venues!$A$2:$E$139,5,FALSE)</f>
        <v>#N/A</v>
      </c>
      <c r="J462" s="73" t="str">
        <f>IF('MASTER  10 Teams'!J462&lt;&gt;"",'MASTER  10 Teams'!J462,"")</f>
        <v/>
      </c>
      <c r="K462" s="23" t="str">
        <f>IF('MASTER  10 Teams'!E462&lt;&gt;"",'MASTER  10 Teams'!E462,"")</f>
        <v/>
      </c>
      <c r="L462" s="23" t="str">
        <f>IF('MASTER  10 Teams'!F462&lt;&gt;"",'MASTER  10 Teams'!F462,"")</f>
        <v/>
      </c>
      <c r="M462" s="5" t="str">
        <f>IF('MASTER  10 Teams'!I462&lt;&gt;"",'MASTER  10 Teams'!I462,"")</f>
        <v/>
      </c>
      <c r="N462" s="2"/>
    </row>
    <row r="463" spans="1:14" ht="12.75" customHeight="1" thickTop="1" thickBot="1" x14ac:dyDescent="0.4">
      <c r="A463" s="115"/>
      <c r="B463" s="22"/>
      <c r="C463" s="95">
        <f>IF('MASTER  10 Teams'!C463&lt;&gt;"",'MASTER  10 Teams'!C463,"")</f>
        <v>42974</v>
      </c>
      <c r="D463" s="27" t="str">
        <f>IF('MASTER  10 Teams'!D463&lt;&gt;"",'MASTER  10 Teams'!D463,"")</f>
        <v>O50-1</v>
      </c>
      <c r="E463" s="23" t="str">
        <f>VLOOKUP(K463,'Ref asgn teams'!$A$2:$B$99,2)</f>
        <v>Hartford Cavaliers Masters</v>
      </c>
      <c r="F463" s="23" t="str">
        <f>VLOOKUP(L463,'Ref asgn teams'!$A$2:$B$99,2)</f>
        <v>Greenwich Gunners 50</v>
      </c>
      <c r="G463" s="71"/>
      <c r="H463" s="94">
        <f>IF('MASTER  10 Teams'!H463&lt;&gt;"",'MASTER  10 Teams'!H463,"")</f>
        <v>0.41666666666666702</v>
      </c>
      <c r="I463" s="24" t="str">
        <f>VLOOKUP(M463,Venues!$A$2:$E$139,5,FALSE)</f>
        <v>Cronin Field, Hartford</v>
      </c>
      <c r="J463" s="73" t="str">
        <f>IF('MASTER  10 Teams'!J463&lt;&gt;"",'MASTER  10 Teams'!J463,"")</f>
        <v/>
      </c>
      <c r="K463" s="23" t="str">
        <f>IF('MASTER  10 Teams'!E463&lt;&gt;"",'MASTER  10 Teams'!E463,"")</f>
        <v>HARTFORD CAVALIERS</v>
      </c>
      <c r="L463" s="23" t="str">
        <f>IF('MASTER  10 Teams'!F463&lt;&gt;"",'MASTER  10 Teams'!F463,"")</f>
        <v>GREENWICH GUNNERS 50</v>
      </c>
      <c r="M463" s="5" t="str">
        <f>IF('MASTER  10 Teams'!I463&lt;&gt;"",'MASTER  10 Teams'!I463,"")</f>
        <v>Cronin Field, Hartford</v>
      </c>
      <c r="N463" s="5"/>
    </row>
    <row r="464" spans="1:14" ht="12.75" customHeight="1" thickTop="1" thickBot="1" x14ac:dyDescent="0.4">
      <c r="A464" s="115"/>
      <c r="B464" s="22"/>
      <c r="C464" s="95">
        <f>IF('MASTER  10 Teams'!C464&lt;&gt;"",'MASTER  10 Teams'!C464,"")</f>
        <v>42974</v>
      </c>
      <c r="D464" s="27" t="str">
        <f>IF('MASTER  10 Teams'!D464&lt;&gt;"",'MASTER  10 Teams'!D464,"")</f>
        <v>O50-1</v>
      </c>
      <c r="E464" s="23" t="str">
        <f>VLOOKUP(K464,'Ref asgn teams'!$A$2:$B$99,2)</f>
        <v>Vasco Da Gama 50 CC</v>
      </c>
      <c r="F464" s="23" t="str">
        <f>VLOOKUP(L464,'Ref asgn teams'!$A$2:$B$99,2)</f>
        <v>Guilford Black Eagles</v>
      </c>
      <c r="G464" s="71"/>
      <c r="H464" s="94">
        <f>IF('MASTER  10 Teams'!H464&lt;&gt;"",'MASTER  10 Teams'!H464,"")</f>
        <v>0.41666666666666702</v>
      </c>
      <c r="I464" s="24" t="str">
        <f>VLOOKUP(M464,Venues!$A$2:$E$139,5,FALSE)</f>
        <v>Veterans Memorial Park (BPT), Bridgeport</v>
      </c>
      <c r="J464" s="73" t="str">
        <f>IF('MASTER  10 Teams'!J464&lt;&gt;"",'MASTER  10 Teams'!J464,"")</f>
        <v/>
      </c>
      <c r="K464" s="23" t="str">
        <f>IF('MASTER  10 Teams'!E464&lt;&gt;"",'MASTER  10 Teams'!E464,"")</f>
        <v>VASCO DA GAMA 50</v>
      </c>
      <c r="L464" s="23" t="str">
        <f>IF('MASTER  10 Teams'!F464&lt;&gt;"",'MASTER  10 Teams'!F464,"")</f>
        <v>GUILFORD BLACK EAGLES</v>
      </c>
      <c r="M464" s="5" t="str">
        <f>IF('MASTER  10 Teams'!I464&lt;&gt;"",'MASTER  10 Teams'!I464,"")</f>
        <v>Veterans Memorial Park, Bridgeport</v>
      </c>
      <c r="N464" s="5"/>
    </row>
    <row r="465" spans="1:14" ht="12.75" customHeight="1" thickTop="1" thickBot="1" x14ac:dyDescent="0.4">
      <c r="A465" s="115"/>
      <c r="B465" s="22"/>
      <c r="C465" s="95">
        <f>IF('MASTER  10 Teams'!C465&lt;&gt;"",'MASTER  10 Teams'!C465,"")</f>
        <v>42974</v>
      </c>
      <c r="D465" s="27" t="str">
        <f>IF('MASTER  10 Teams'!D465&lt;&gt;"",'MASTER  10 Teams'!D465,"")</f>
        <v>O50-1</v>
      </c>
      <c r="E465" s="23" t="str">
        <f>VLOOKUP(K465,'Ref asgn teams'!$A$2:$B$99,2)</f>
        <v>Club Napoli 50</v>
      </c>
      <c r="F465" s="23" t="str">
        <f>VLOOKUP(L465,'Ref asgn teams'!$A$2:$B$99,2)</f>
        <v>Darien Blue Waves</v>
      </c>
      <c r="G465" s="71"/>
      <c r="H465" s="94">
        <f>IF('MASTER  10 Teams'!H465&lt;&gt;"",'MASTER  10 Teams'!H465,"")</f>
        <v>0.41666666666666702</v>
      </c>
      <c r="I465" s="24" t="str">
        <f>VLOOKUP(M465,Venues!$A$2:$E$139,5,FALSE)</f>
        <v>North Farms Park, North Branford</v>
      </c>
      <c r="J465" s="73" t="str">
        <f>IF('MASTER  10 Teams'!J465&lt;&gt;"",'MASTER  10 Teams'!J465,"")</f>
        <v/>
      </c>
      <c r="K465" s="23" t="str">
        <f>IF('MASTER  10 Teams'!E465&lt;&gt;"",'MASTER  10 Teams'!E465,"")</f>
        <v>CLUB NAPOLI 50</v>
      </c>
      <c r="L465" s="23" t="str">
        <f>IF('MASTER  10 Teams'!F465&lt;&gt;"",'MASTER  10 Teams'!F465,"")</f>
        <v>DARIEN BLUE WAVE</v>
      </c>
      <c r="M465" s="5" t="str">
        <f>IF('MASTER  10 Teams'!I465&lt;&gt;"",'MASTER  10 Teams'!I465,"")</f>
        <v>North Farms Park, North Branford</v>
      </c>
      <c r="N465" s="5"/>
    </row>
    <row r="466" spans="1:14" ht="12.75" customHeight="1" thickTop="1" thickBot="1" x14ac:dyDescent="0.4">
      <c r="A466" s="115"/>
      <c r="B466" s="22"/>
      <c r="C466" s="95">
        <f>IF('MASTER  10 Teams'!C466&lt;&gt;"",'MASTER  10 Teams'!C466,"")</f>
        <v>42974</v>
      </c>
      <c r="D466" s="27" t="str">
        <f>IF('MASTER  10 Teams'!D466&lt;&gt;"",'MASTER  10 Teams'!D466,"")</f>
        <v>O50-1</v>
      </c>
      <c r="E466" s="23" t="str">
        <f>VLOOKUP(K466,'Ref asgn teams'!$A$2:$B$99,2)</f>
        <v>Polonia Falcon Stars FC</v>
      </c>
      <c r="F466" s="23" t="str">
        <f>VLOOKUP(L466,'Ref asgn teams'!$A$2:$B$99,2)</f>
        <v>Glastonbury Celtic</v>
      </c>
      <c r="G466" s="71"/>
      <c r="H466" s="94">
        <f>IF('MASTER  10 Teams'!H466&lt;&gt;"",'MASTER  10 Teams'!H466,"")</f>
        <v>0.41666666666666702</v>
      </c>
      <c r="I466" s="24" t="str">
        <f>VLOOKUP(M466,Venues!$A$2:$E$139,5,FALSE)</f>
        <v>Falcon Field (New Britain), New Britain</v>
      </c>
      <c r="J466" s="73" t="str">
        <f>IF('MASTER  10 Teams'!J466&lt;&gt;"",'MASTER  10 Teams'!J466,"")</f>
        <v/>
      </c>
      <c r="K466" s="23" t="str">
        <f>IF('MASTER  10 Teams'!E466&lt;&gt;"",'MASTER  10 Teams'!E466,"")</f>
        <v>POLONIA FALCON STARS FC</v>
      </c>
      <c r="L466" s="23" t="str">
        <f>IF('MASTER  10 Teams'!F466&lt;&gt;"",'MASTER  10 Teams'!F466,"")</f>
        <v xml:space="preserve">GLASTONBURY CELTIC </v>
      </c>
      <c r="M466" s="5" t="str">
        <f>IF('MASTER  10 Teams'!I466&lt;&gt;"",'MASTER  10 Teams'!I466,"")</f>
        <v>Falcon Field, New Britain</v>
      </c>
      <c r="N466" s="5"/>
    </row>
    <row r="467" spans="1:14" ht="12.75" customHeight="1" thickTop="1" x14ac:dyDescent="0.35">
      <c r="A467" s="115"/>
      <c r="B467" s="22"/>
      <c r="C467" s="95">
        <f>IF('MASTER  10 Teams'!C467&lt;&gt;"",'MASTER  10 Teams'!C467,"")</f>
        <v>42974</v>
      </c>
      <c r="D467" s="63" t="str">
        <f>IF('MASTER  10 Teams'!D467&lt;&gt;"",'MASTER  10 Teams'!D467,"")</f>
        <v>O50-1</v>
      </c>
      <c r="E467" s="23" t="str">
        <f>VLOOKUP(K467,'Ref asgn teams'!$A$2:$B$99,2)</f>
        <v>New Britain Falcons FC</v>
      </c>
      <c r="F467" s="23" t="str">
        <f>VLOOKUP(L467,'Ref asgn teams'!$A$2:$B$99,2)</f>
        <v>Cheshire Azzurri 50</v>
      </c>
      <c r="G467" s="71"/>
      <c r="H467" s="94">
        <f>IF('MASTER  10 Teams'!H467&lt;&gt;"",'MASTER  10 Teams'!H467,"")</f>
        <v>0.33333333333333331</v>
      </c>
      <c r="I467" s="24" t="str">
        <f>VLOOKUP(M467,Venues!$A$2:$E$139,5,FALSE)</f>
        <v>Falcon Field (New Britain), New Britain</v>
      </c>
      <c r="J467" s="73" t="str">
        <f>IF('MASTER  10 Teams'!J467&lt;&gt;"",'MASTER  10 Teams'!J467,"")</f>
        <v/>
      </c>
      <c r="K467" s="23" t="str">
        <f>IF('MASTER  10 Teams'!E467&lt;&gt;"",'MASTER  10 Teams'!E467,"")</f>
        <v>NEW BRITAIN FALCONS FC</v>
      </c>
      <c r="L467" s="23" t="str">
        <f>IF('MASTER  10 Teams'!F467&lt;&gt;"",'MASTER  10 Teams'!F467,"")</f>
        <v>CHESHIRE AZZURRI 50</v>
      </c>
      <c r="M467" s="5" t="str">
        <f>IF('MASTER  10 Teams'!I467&lt;&gt;"",'MASTER  10 Teams'!I467,"")</f>
        <v>Falcon Field, New Britain</v>
      </c>
      <c r="N467" s="5"/>
    </row>
    <row r="468" spans="1:14" ht="12.75" customHeight="1" thickBot="1" x14ac:dyDescent="0.4">
      <c r="A468" s="115"/>
      <c r="B468" s="22"/>
      <c r="C468" s="95" t="str">
        <f>IF('MASTER  10 Teams'!C468&lt;&gt;"",'MASTER  10 Teams'!C468,"")</f>
        <v/>
      </c>
      <c r="D468" s="25" t="str">
        <f>IF('MASTER  10 Teams'!D468&lt;&gt;"",'MASTER  10 Teams'!D468,"")</f>
        <v xml:space="preserve"> </v>
      </c>
      <c r="E468" s="23" t="e">
        <f>VLOOKUP(K468,'Ref asgn teams'!$A$2:$B$99,2)</f>
        <v>#N/A</v>
      </c>
      <c r="F468" s="23" t="e">
        <f>VLOOKUP(L468,'Ref asgn teams'!$A$2:$B$99,2)</f>
        <v>#N/A</v>
      </c>
      <c r="G468" s="71"/>
      <c r="H468" s="94" t="str">
        <f>IF('MASTER  10 Teams'!H468&lt;&gt;"",'MASTER  10 Teams'!H468,"")</f>
        <v/>
      </c>
      <c r="I468" s="24" t="e">
        <f>VLOOKUP(M468,Venues!$A$2:$E$139,5,FALSE)</f>
        <v>#N/A</v>
      </c>
      <c r="J468" s="73" t="str">
        <f>IF('MASTER  10 Teams'!J468&lt;&gt;"",'MASTER  10 Teams'!J468,"")</f>
        <v/>
      </c>
      <c r="K468" s="23" t="str">
        <f>IF('MASTER  10 Teams'!E468&lt;&gt;"",'MASTER  10 Teams'!E468,"")</f>
        <v/>
      </c>
      <c r="L468" s="23" t="str">
        <f>IF('MASTER  10 Teams'!F468&lt;&gt;"",'MASTER  10 Teams'!F468,"")</f>
        <v/>
      </c>
      <c r="M468" s="5" t="str">
        <f>IF('MASTER  10 Teams'!I468&lt;&gt;"",'MASTER  10 Teams'!I468,"")</f>
        <v/>
      </c>
      <c r="N468" s="2"/>
    </row>
    <row r="469" spans="1:14" ht="12.75" customHeight="1" thickTop="1" thickBot="1" x14ac:dyDescent="0.4">
      <c r="A469" s="115"/>
      <c r="B469" s="22"/>
      <c r="C469" s="95">
        <f>IF('MASTER  10 Teams'!C427&lt;&gt;"",'MASTER  10 Teams'!C427,"")</f>
        <v>42967</v>
      </c>
      <c r="D469" s="37" t="str">
        <f>IF('MASTER  10 Teams'!D427&lt;&gt;"",'MASTER  10 Teams'!D427,"")</f>
        <v>O50-2</v>
      </c>
      <c r="E469" s="23" t="str">
        <f>VLOOKUP(K469,'Ref asgn teams'!$A$2:$B$99,2)</f>
        <v>North Branford Legends</v>
      </c>
      <c r="F469" s="23" t="str">
        <f>VLOOKUP(L469,'Ref asgn teams'!$A$2:$B$99,2)</f>
        <v>Moodus SC</v>
      </c>
      <c r="G469" s="71"/>
      <c r="H469" s="94">
        <f>IF('MASTER  10 Teams'!H427&lt;&gt;"",'MASTER  10 Teams'!H427,"")</f>
        <v>0.41666666666666702</v>
      </c>
      <c r="I469" s="24" t="str">
        <f>VLOOKUP(M469,Venues!$A$2:$E$139,5,FALSE)</f>
        <v>Northford Park, Northford</v>
      </c>
      <c r="J469" s="73" t="str">
        <f>IF('MASTER  10 Teams'!J427&lt;&gt;"",'MASTER  10 Teams'!J427,"")</f>
        <v/>
      </c>
      <c r="K469" s="23" t="str">
        <f>IF('MASTER  10 Teams'!E427&lt;&gt;"",'MASTER  10 Teams'!E427,"")</f>
        <v>NORTH BRANFORD LEGENDS</v>
      </c>
      <c r="L469" s="23" t="str">
        <f>IF('MASTER  10 Teams'!F427&lt;&gt;"",'MASTER  10 Teams'!F427,"")</f>
        <v>MOODUS SC</v>
      </c>
      <c r="M469" s="5" t="str">
        <f>IF('MASTER  10 Teams'!I427&lt;&gt;"",'MASTER  10 Teams'!I427,"")</f>
        <v>Northford Park, North Branford</v>
      </c>
      <c r="N469" s="5"/>
    </row>
    <row r="470" spans="1:14" ht="12.75" customHeight="1" thickTop="1" thickBot="1" x14ac:dyDescent="0.4">
      <c r="A470" s="115"/>
      <c r="B470" s="22"/>
      <c r="C470" s="95">
        <f>IF('MASTER  10 Teams'!C428&lt;&gt;"",'MASTER  10 Teams'!C428,"")</f>
        <v>42967</v>
      </c>
      <c r="D470" s="37" t="str">
        <f>IF('MASTER  10 Teams'!D428&lt;&gt;"",'MASTER  10 Teams'!D428,"")</f>
        <v>O50-2</v>
      </c>
      <c r="E470" s="23" t="str">
        <f>VLOOKUP(K470,'Ref asgn teams'!$A$2:$B$99,2)</f>
        <v>West Haven Grays</v>
      </c>
      <c r="F470" s="23" t="str">
        <f>VLOOKUP(L470,'Ref asgn teams'!$A$2:$B$99,2)</f>
        <v>Naugatuck River Rats</v>
      </c>
      <c r="G470" s="71"/>
      <c r="H470" s="94">
        <f>IF('MASTER  10 Teams'!H428&lt;&gt;"",'MASTER  10 Teams'!H428,"")</f>
        <v>0.41666666666666702</v>
      </c>
      <c r="I470" s="24" t="str">
        <f>VLOOKUP(M470,Venues!$A$2:$E$139,5,FALSE)</f>
        <v>Pagels Field, West Haven</v>
      </c>
      <c r="J470" s="73" t="str">
        <f>IF('MASTER  10 Teams'!J428&lt;&gt;"",'MASTER  10 Teams'!J428,"")</f>
        <v/>
      </c>
      <c r="K470" s="23" t="str">
        <f>IF('MASTER  10 Teams'!E428&lt;&gt;"",'MASTER  10 Teams'!E428,"")</f>
        <v>WEST HAVEN GRAYS</v>
      </c>
      <c r="L470" s="23" t="str">
        <f>IF('MASTER  10 Teams'!F428&lt;&gt;"",'MASTER  10 Teams'!F428,"")</f>
        <v>NAUGATUCK RIVER RATS</v>
      </c>
      <c r="M470" s="5" t="str">
        <f>IF('MASTER  10 Teams'!I428&lt;&gt;"",'MASTER  10 Teams'!I428,"")</f>
        <v>Pagels Field, West Haven</v>
      </c>
      <c r="N470" s="5"/>
    </row>
    <row r="471" spans="1:14" ht="12.75" customHeight="1" thickTop="1" thickBot="1" x14ac:dyDescent="0.4">
      <c r="A471" s="115"/>
      <c r="B471" s="22"/>
      <c r="C471" s="95">
        <f>IF('MASTER  10 Teams'!C429&lt;&gt;"",'MASTER  10 Teams'!C429,"")</f>
        <v>42967</v>
      </c>
      <c r="D471" s="37" t="str">
        <f>IF('MASTER  10 Teams'!D429&lt;&gt;"",'MASTER  10 Teams'!D429,"")</f>
        <v>O50-2</v>
      </c>
      <c r="E471" s="23" t="str">
        <f>VLOOKUP(K471,'Ref asgn teams'!$A$2:$B$99,2)</f>
        <v>Farmington White Owls</v>
      </c>
      <c r="F471" s="23" t="str">
        <f>VLOOKUP(L471,'Ref asgn teams'!$A$2:$B$99,2)</f>
        <v>Greenwich Arsenal 50</v>
      </c>
      <c r="G471" s="71"/>
      <c r="H471" s="94">
        <f>IF('MASTER  10 Teams'!H429&lt;&gt;"",'MASTER  10 Teams'!H429,"")</f>
        <v>0.41666666666666702</v>
      </c>
      <c r="I471" s="24" t="str">
        <f>VLOOKUP(M471,Venues!$A$2:$E$139,5,FALSE)</f>
        <v>Tunxis Mead, Farmington</v>
      </c>
      <c r="J471" s="73" t="str">
        <f>IF('MASTER  10 Teams'!J429&lt;&gt;"",'MASTER  10 Teams'!J429,"")</f>
        <v/>
      </c>
      <c r="K471" s="23" t="str">
        <f>IF('MASTER  10 Teams'!E429&lt;&gt;"",'MASTER  10 Teams'!E429,"")</f>
        <v>FARMINGTON WHITE OWLS</v>
      </c>
      <c r="L471" s="23" t="str">
        <f>IF('MASTER  10 Teams'!F429&lt;&gt;"",'MASTER  10 Teams'!F429,"")</f>
        <v>GREENWICH ARSENAL 50</v>
      </c>
      <c r="M471" s="5" t="str">
        <f>IF('MASTER  10 Teams'!I429&lt;&gt;"",'MASTER  10 Teams'!I429,"")</f>
        <v>Tunxis Mead #9, Farmington</v>
      </c>
      <c r="N471" s="5"/>
    </row>
    <row r="472" spans="1:14" ht="12.75" customHeight="1" thickTop="1" thickBot="1" x14ac:dyDescent="0.4">
      <c r="A472" s="115"/>
      <c r="B472" s="22"/>
      <c r="C472" s="95">
        <f>IF('MASTER  10 Teams'!C430&lt;&gt;"",'MASTER  10 Teams'!C430,"")</f>
        <v>42967</v>
      </c>
      <c r="D472" s="37" t="str">
        <f>IF('MASTER  10 Teams'!D430&lt;&gt;"",'MASTER  10 Teams'!D430,"")</f>
        <v>O50-2</v>
      </c>
      <c r="E472" s="23" t="str">
        <f>VLOOKUP(K472,'Ref asgn teams'!$A$2:$B$99,2)</f>
        <v>GREENWICH PUMAS LEGENDS</v>
      </c>
      <c r="F472" s="23" t="str">
        <f>VLOOKUP(L472,'Ref asgn teams'!$A$2:$B$99,2)</f>
        <v>Waterbury Pontes</v>
      </c>
      <c r="G472" s="71"/>
      <c r="H472" s="94">
        <f>IF('MASTER  10 Teams'!H430&lt;&gt;"",'MASTER  10 Teams'!H430,"")</f>
        <v>0.41666666666666702</v>
      </c>
      <c r="I472" s="24" t="str">
        <f>VLOOKUP(M472,Venues!$A$2:$E$139,5,FALSE)</f>
        <v>Greenwich High School, Greenwich</v>
      </c>
      <c r="J472" s="73" t="str">
        <f>IF('MASTER  10 Teams'!J430&lt;&gt;"",'MASTER  10 Teams'!J430,"")</f>
        <v/>
      </c>
      <c r="K472" s="23" t="str">
        <f>IF('MASTER  10 Teams'!E430&lt;&gt;"",'MASTER  10 Teams'!E430,"")</f>
        <v>GREENWICH PUMAS LEGENDS</v>
      </c>
      <c r="L472" s="23" t="str">
        <f>IF('MASTER  10 Teams'!F430&lt;&gt;"",'MASTER  10 Teams'!F430,"")</f>
        <v>WATERBURY PONTES</v>
      </c>
      <c r="M472" s="5" t="str">
        <f>IF('MASTER  10 Teams'!I430&lt;&gt;"",'MASTER  10 Teams'!I430,"")</f>
        <v>tbd</v>
      </c>
      <c r="N472" s="5"/>
    </row>
    <row r="473" spans="1:14" ht="12.75" customHeight="1" thickTop="1" x14ac:dyDescent="0.35">
      <c r="A473" s="115"/>
      <c r="B473" s="22"/>
      <c r="C473" s="95">
        <f>IF('MASTER  10 Teams'!C431&lt;&gt;"",'MASTER  10 Teams'!C431,"")</f>
        <v>42967</v>
      </c>
      <c r="D473" s="68" t="str">
        <f>IF('MASTER  10 Teams'!D431&lt;&gt;"",'MASTER  10 Teams'!D431,"")</f>
        <v>O50-2</v>
      </c>
      <c r="E473" s="23" t="str">
        <f>VLOOKUP(K473,'Ref asgn teams'!$A$2:$B$99,2)</f>
        <v>Southbury Boomers</v>
      </c>
      <c r="F473" s="23" t="str">
        <f>VLOOKUP(L473,'Ref asgn teams'!$A$2:$B$99,2)</f>
        <v>East Haven SC</v>
      </c>
      <c r="G473" s="71"/>
      <c r="H473" s="94">
        <f>IF('MASTER  10 Teams'!H431&lt;&gt;"",'MASTER  10 Teams'!H431,"")</f>
        <v>0.41666666666666702</v>
      </c>
      <c r="I473" s="24" t="str">
        <f>VLOOKUP(M473,Venues!$A$2:$E$139,5,FALSE)</f>
        <v>Settlers Park, Southbury</v>
      </c>
      <c r="J473" s="73" t="str">
        <f>IF('MASTER  10 Teams'!J431&lt;&gt;"",'MASTER  10 Teams'!J431,"")</f>
        <v/>
      </c>
      <c r="K473" s="23" t="str">
        <f>IF('MASTER  10 Teams'!E431&lt;&gt;"",'MASTER  10 Teams'!E431,"")</f>
        <v>SOUTHBURY BOOMERS</v>
      </c>
      <c r="L473" s="23" t="str">
        <f>IF('MASTER  10 Teams'!F431&lt;&gt;"",'MASTER  10 Teams'!F431,"")</f>
        <v>EAST HAVEN SC</v>
      </c>
      <c r="M473" s="5" t="str">
        <f>IF('MASTER  10 Teams'!I431&lt;&gt;"",'MASTER  10 Teams'!I431,"")</f>
        <v>Settlers Park, Southbury</v>
      </c>
      <c r="N473" s="5"/>
    </row>
    <row r="474" spans="1:14" ht="12.75" customHeight="1" x14ac:dyDescent="0.35">
      <c r="A474" s="115"/>
      <c r="B474" s="22"/>
      <c r="C474" s="95" t="str">
        <f>IF('MASTER  10 Teams'!C474&lt;&gt;"",'MASTER  10 Teams'!C474,"")</f>
        <v/>
      </c>
      <c r="D474" s="70" t="str">
        <f>IF('MASTER  10 Teams'!D474&lt;&gt;"",'MASTER  10 Teams'!D474,"")</f>
        <v xml:space="preserve"> </v>
      </c>
      <c r="E474" s="23" t="e">
        <f>VLOOKUP(K474,'Ref asgn teams'!$A$2:$B$99,2)</f>
        <v>#N/A</v>
      </c>
      <c r="F474" s="23" t="e">
        <f>VLOOKUP(L474,'Ref asgn teams'!$A$2:$B$99,2)</f>
        <v>#N/A</v>
      </c>
      <c r="G474" s="71"/>
      <c r="H474" s="94" t="str">
        <f>IF('MASTER  10 Teams'!H474&lt;&gt;"",'MASTER  10 Teams'!H474,"")</f>
        <v/>
      </c>
      <c r="I474" s="24" t="e">
        <f>VLOOKUP(M474,Venues!$A$2:$E$139,5,FALSE)</f>
        <v>#N/A</v>
      </c>
      <c r="J474" s="73" t="str">
        <f>IF('MASTER  10 Teams'!J474&lt;&gt;"",'MASTER  10 Teams'!J474,"")</f>
        <v/>
      </c>
      <c r="K474" s="23" t="str">
        <f>IF('MASTER  10 Teams'!E474&lt;&gt;"",'MASTER  10 Teams'!E474,"")</f>
        <v xml:space="preserve"> </v>
      </c>
      <c r="L474" s="23" t="str">
        <f>IF('MASTER  10 Teams'!F474&lt;&gt;"",'MASTER  10 Teams'!F474,"")</f>
        <v xml:space="preserve"> </v>
      </c>
      <c r="M474" s="5" t="str">
        <f>IF('MASTER  10 Teams'!I474&lt;&gt;"",'MASTER  10 Teams'!I474,"")</f>
        <v xml:space="preserve"> </v>
      </c>
      <c r="N474" s="5"/>
    </row>
    <row r="475" spans="1:14" ht="22.5" x14ac:dyDescent="0.35">
      <c r="A475" s="115"/>
      <c r="B475" s="100"/>
      <c r="C475" s="95" t="str">
        <f>IF('MASTER  10 Teams'!C475&lt;&gt;"",'MASTER  10 Teams'!C475,"")</f>
        <v/>
      </c>
      <c r="D475" s="103" t="str">
        <f>IF('MASTER  10 Teams'!D475&lt;&gt;"",'MASTER  10 Teams'!D475,"")</f>
        <v>NO SCHEDULED GAMES LABOR DAY ------------ MANDATORY Scheduled Makeup Date 9/3</v>
      </c>
      <c r="E475" s="23" t="e">
        <f>VLOOKUP(K475,'Ref asgn teams'!$A$2:$B$99,2)</f>
        <v>#N/A</v>
      </c>
      <c r="F475" s="23" t="e">
        <f>VLOOKUP(L475,'Ref asgn teams'!$A$2:$B$99,2)</f>
        <v>#N/A</v>
      </c>
      <c r="G475" s="103"/>
      <c r="H475" s="94" t="str">
        <f>IF('MASTER  10 Teams'!H475&lt;&gt;"",'MASTER  10 Teams'!H475,"")</f>
        <v/>
      </c>
      <c r="I475" s="24" t="e">
        <f>VLOOKUP(M475,Venues!$A$2:$E$139,5,FALSE)</f>
        <v>#N/A</v>
      </c>
      <c r="J475" s="73" t="str">
        <f>IF('MASTER  10 Teams'!J475&lt;&gt;"",'MASTER  10 Teams'!J475,"")</f>
        <v/>
      </c>
      <c r="K475" s="23" t="str">
        <f>IF('MASTER  10 Teams'!E475&lt;&gt;"",'MASTER  10 Teams'!E475,"")</f>
        <v/>
      </c>
      <c r="L475" s="23" t="str">
        <f>IF('MASTER  10 Teams'!F475&lt;&gt;"",'MASTER  10 Teams'!F475,"")</f>
        <v/>
      </c>
      <c r="M475" s="5" t="str">
        <f>IF('MASTER  10 Teams'!I475&lt;&gt;"",'MASTER  10 Teams'!I475,"")</f>
        <v/>
      </c>
      <c r="N475" s="5"/>
    </row>
    <row r="476" spans="1:14" ht="12.75" customHeight="1" thickBot="1" x14ac:dyDescent="0.4">
      <c r="A476" s="115"/>
      <c r="B476" s="22"/>
      <c r="C476" s="95" t="str">
        <f>IF('MASTER  10 Teams'!C476&lt;&gt;"",'MASTER  10 Teams'!C476,"")</f>
        <v/>
      </c>
      <c r="D476" s="70" t="str">
        <f>IF('MASTER  10 Teams'!D476&lt;&gt;"",'MASTER  10 Teams'!D476,"")</f>
        <v xml:space="preserve"> </v>
      </c>
      <c r="E476" s="23" t="e">
        <f>VLOOKUP(K476,'Ref asgn teams'!$A$2:$B$99,2)</f>
        <v>#N/A</v>
      </c>
      <c r="F476" s="23" t="e">
        <f>VLOOKUP(L476,'Ref asgn teams'!$A$2:$B$99,2)</f>
        <v>#N/A</v>
      </c>
      <c r="G476" s="71"/>
      <c r="H476" s="94" t="str">
        <f>IF('MASTER  10 Teams'!H476&lt;&gt;"",'MASTER  10 Teams'!H476,"")</f>
        <v/>
      </c>
      <c r="I476" s="24" t="e">
        <f>VLOOKUP(M476,Venues!$A$2:$E$139,5,FALSE)</f>
        <v>#N/A</v>
      </c>
      <c r="J476" s="73" t="str">
        <f>IF('MASTER  10 Teams'!J476&lt;&gt;"",'MASTER  10 Teams'!J476,"")</f>
        <v/>
      </c>
      <c r="K476" s="23" t="str">
        <f>IF('MASTER  10 Teams'!E476&lt;&gt;"",'MASTER  10 Teams'!E476,"")</f>
        <v xml:space="preserve"> </v>
      </c>
      <c r="L476" s="23" t="str">
        <f>IF('MASTER  10 Teams'!F476&lt;&gt;"",'MASTER  10 Teams'!F476,"")</f>
        <v xml:space="preserve"> </v>
      </c>
      <c r="M476" s="5" t="str">
        <f>IF('MASTER  10 Teams'!I476&lt;&gt;"",'MASTER  10 Teams'!I476,"")</f>
        <v xml:space="preserve"> </v>
      </c>
      <c r="N476" s="2"/>
    </row>
    <row r="477" spans="1:14" ht="13.5" customHeight="1" thickTop="1" thickBot="1" x14ac:dyDescent="0.4">
      <c r="A477" s="115"/>
      <c r="B477" s="22"/>
      <c r="C477" s="95">
        <f>IF('MASTER  10 Teams'!C477&lt;&gt;"",'MASTER  10 Teams'!C477,"")</f>
        <v>42988</v>
      </c>
      <c r="D477" s="32" t="str">
        <f>IF('MASTER  10 Teams'!D477&lt;&gt;"",'MASTER  10 Teams'!D477,"")</f>
        <v>O30-1</v>
      </c>
      <c r="E477" s="23" t="str">
        <f>VLOOKUP(K477,'Ref asgn teams'!$A$2:$B$99,2)</f>
        <v>Milford Tuesday</v>
      </c>
      <c r="F477" s="23" t="str">
        <f>VLOOKUP(L477,'Ref asgn teams'!$A$2:$B$99,2)</f>
        <v>VASCO DA GAMA 30</v>
      </c>
      <c r="G477" s="71"/>
      <c r="H477" s="94">
        <f>IF('MASTER  10 Teams'!H477&lt;&gt;"",'MASTER  10 Teams'!H477,"")</f>
        <v>0.33333333333333331</v>
      </c>
      <c r="I477" s="24" t="str">
        <f>VLOOKUP(M477,Venues!$A$2:$E$139,5,FALSE)</f>
        <v>Fred Wolfe Park, Orange</v>
      </c>
      <c r="J477" s="73" t="str">
        <f>IF('MASTER  10 Teams'!J477&lt;&gt;"",'MASTER  10 Teams'!J477,"")</f>
        <v/>
      </c>
      <c r="K477" s="23" t="str">
        <f>IF('MASTER  10 Teams'!E477&lt;&gt;"",'MASTER  10 Teams'!E477,"")</f>
        <v>MILFORD TUESDAY</v>
      </c>
      <c r="L477" s="23" t="str">
        <f>IF('MASTER  10 Teams'!F477&lt;&gt;"",'MASTER  10 Teams'!F477,"")</f>
        <v>VASCO DA GAMA 30</v>
      </c>
      <c r="M477" s="5" t="str">
        <f>IF('MASTER  10 Teams'!I477&lt;&gt;"",'MASTER  10 Teams'!I477,"")</f>
        <v>Fred Wolfe Park, Orange</v>
      </c>
      <c r="N477" s="5"/>
    </row>
    <row r="478" spans="1:14" ht="12.75" customHeight="1" thickTop="1" thickBot="1" x14ac:dyDescent="0.4">
      <c r="A478" s="115"/>
      <c r="B478" s="22"/>
      <c r="C478" s="95">
        <f>IF('MASTER  10 Teams'!C478&lt;&gt;"",'MASTER  10 Teams'!C478,"")</f>
        <v>42988</v>
      </c>
      <c r="D478" s="32" t="str">
        <f>IF('MASTER  10 Teams'!D478&lt;&gt;"",'MASTER  10 Teams'!D478,"")</f>
        <v>O30-1</v>
      </c>
      <c r="E478" s="23" t="str">
        <f>VLOOKUP(K478,'Ref asgn teams'!$A$2:$B$99,2)</f>
        <v>Cinton FC</v>
      </c>
      <c r="F478" s="23" t="str">
        <f>VLOOKUP(L478,'Ref asgn teams'!$A$2:$B$99,2)</f>
        <v>ECUACHAMOS FC</v>
      </c>
      <c r="G478" s="71"/>
      <c r="H478" s="94">
        <f>IF('MASTER  10 Teams'!H478&lt;&gt;"",'MASTER  10 Teams'!H478,"")</f>
        <v>0.41666666666666702</v>
      </c>
      <c r="I478" s="24" t="str">
        <f>VLOOKUP(M478,Venues!$A$2:$E$139,5,FALSE)</f>
        <v>Indian River Recreation Area, Clinton</v>
      </c>
      <c r="J478" s="73" t="str">
        <f>IF('MASTER  10 Teams'!J478&lt;&gt;"",'MASTER  10 Teams'!J478,"")</f>
        <v/>
      </c>
      <c r="K478" s="23" t="str">
        <f>IF('MASTER  10 Teams'!E478&lt;&gt;"",'MASTER  10 Teams'!E478,"")</f>
        <v>CLINTON FC</v>
      </c>
      <c r="L478" s="23" t="str">
        <f>IF('MASTER  10 Teams'!F478&lt;&gt;"",'MASTER  10 Teams'!F478,"")</f>
        <v>ECUACHAMOS FC</v>
      </c>
      <c r="M478" s="5" t="str">
        <f>IF('MASTER  10 Teams'!I478&lt;&gt;"",'MASTER  10 Teams'!I478,"")</f>
        <v>Indian River Sports Complex, Clinton</v>
      </c>
      <c r="N478" s="5"/>
    </row>
    <row r="479" spans="1:14" ht="12.75" customHeight="1" thickTop="1" thickBot="1" x14ac:dyDescent="0.4">
      <c r="A479" s="115"/>
      <c r="B479" s="22"/>
      <c r="C479" s="95">
        <f>IF('MASTER  10 Teams'!C479&lt;&gt;"",'MASTER  10 Teams'!C479,"")</f>
        <v>42988</v>
      </c>
      <c r="D479" s="32" t="str">
        <f>IF('MASTER  10 Teams'!D479&lt;&gt;"",'MASTER  10 Teams'!D479,"")</f>
        <v>O30-1</v>
      </c>
      <c r="E479" s="23" t="str">
        <f>VLOOKUP(K479,'Ref asgn teams'!$A$2:$B$99,2)</f>
        <v>Greenwich Arsenal 30</v>
      </c>
      <c r="F479" s="23" t="str">
        <f>VLOOKUP(L479,'Ref asgn teams'!$A$2:$B$99,2)</f>
        <v>Polonez United</v>
      </c>
      <c r="G479" s="71"/>
      <c r="H479" s="94">
        <f>IF('MASTER  10 Teams'!H479&lt;&gt;"",'MASTER  10 Teams'!H479,"")</f>
        <v>0.41666666666666702</v>
      </c>
      <c r="I479" s="24" t="str">
        <f>VLOOKUP(M479,Venues!$A$2:$E$139,5,FALSE)</f>
        <v>Greenwich High School, Greenwich</v>
      </c>
      <c r="J479" s="73" t="str">
        <f>IF('MASTER  10 Teams'!J479&lt;&gt;"",'MASTER  10 Teams'!J479,"")</f>
        <v/>
      </c>
      <c r="K479" s="23" t="str">
        <f>IF('MASTER  10 Teams'!E479&lt;&gt;"",'MASTER  10 Teams'!E479,"")</f>
        <v>GREENWICH ARSENAL 30</v>
      </c>
      <c r="L479" s="23" t="str">
        <f>IF('MASTER  10 Teams'!F479&lt;&gt;"",'MASTER  10 Teams'!F479,"")</f>
        <v>POLONEZ UNITED</v>
      </c>
      <c r="M479" s="5" t="str">
        <f>IF('MASTER  10 Teams'!I479&lt;&gt;"",'MASTER  10 Teams'!I479,"")</f>
        <v>tbd</v>
      </c>
      <c r="N479" s="5"/>
    </row>
    <row r="480" spans="1:14" ht="12.75" customHeight="1" thickTop="1" thickBot="1" x14ac:dyDescent="0.4">
      <c r="A480" s="115"/>
      <c r="B480" s="22"/>
      <c r="C480" s="95">
        <f>IF('MASTER  10 Teams'!C480&lt;&gt;"",'MASTER  10 Teams'!C480,"")</f>
        <v>42988</v>
      </c>
      <c r="D480" s="32" t="str">
        <f>IF('MASTER  10 Teams'!D480&lt;&gt;"",'MASTER  10 Teams'!D480,"")</f>
        <v>O30-1</v>
      </c>
      <c r="E480" s="23" t="str">
        <f>VLOOKUP(K480,'Ref asgn teams'!$A$2:$B$99,2)</f>
        <v>FC Shelton</v>
      </c>
      <c r="F480" s="23" t="str">
        <f>VLOOKUP(L480,'Ref asgn teams'!$A$2:$B$99,2)</f>
        <v>Newington Portuguese 30</v>
      </c>
      <c r="G480" s="71"/>
      <c r="H480" s="94">
        <f>IF('MASTER  10 Teams'!H480&lt;&gt;"",'MASTER  10 Teams'!H480,"")</f>
        <v>0.33333333333333331</v>
      </c>
      <c r="I480" s="24" t="str">
        <f>VLOOKUP(M480,Venues!$A$2:$E$139,5,FALSE)</f>
        <v>Nike Site, Shelton</v>
      </c>
      <c r="J480" s="73" t="str">
        <f>IF('MASTER  10 Teams'!J480&lt;&gt;"",'MASTER  10 Teams'!J480,"")</f>
        <v/>
      </c>
      <c r="K480" s="23" t="str">
        <f>IF('MASTER  10 Teams'!E480&lt;&gt;"",'MASTER  10 Teams'!E480,"")</f>
        <v>SHELTON FC</v>
      </c>
      <c r="L480" s="23" t="str">
        <f>IF('MASTER  10 Teams'!F480&lt;&gt;"",'MASTER  10 Teams'!F480,"")</f>
        <v>NEWINGTON PORTUGUESE 30</v>
      </c>
      <c r="M480" s="5" t="str">
        <f>IF('MASTER  10 Teams'!I480&lt;&gt;"",'MASTER  10 Teams'!I480,"")</f>
        <v>Nike Site, Shelton</v>
      </c>
      <c r="N480" s="5"/>
    </row>
    <row r="481" spans="1:14" ht="12.75" customHeight="1" thickTop="1" x14ac:dyDescent="0.35">
      <c r="A481" s="115"/>
      <c r="B481" s="22"/>
      <c r="C481" s="95">
        <f>IF('MASTER  10 Teams'!C481&lt;&gt;"",'MASTER  10 Teams'!C481,"")</f>
        <v>42988</v>
      </c>
      <c r="D481" s="69" t="str">
        <f>IF('MASTER  10 Teams'!D481&lt;&gt;"",'MASTER  10 Teams'!D481,"")</f>
        <v>O30-1</v>
      </c>
      <c r="E481" s="23" t="str">
        <f>VLOOKUP(K481,'Ref asgn teams'!$A$2:$B$99,2)</f>
        <v>Newtown Salty Dogs</v>
      </c>
      <c r="F481" s="23" t="str">
        <f>VLOOKUP(L481,'Ref asgn teams'!$A$2:$B$99,2)</f>
        <v>Danbury United 30</v>
      </c>
      <c r="G481" s="71"/>
      <c r="H481" s="94">
        <f>IF('MASTER  10 Teams'!H481&lt;&gt;"",'MASTER  10 Teams'!H481,"")</f>
        <v>0.41666666666666702</v>
      </c>
      <c r="I481" s="24" t="str">
        <f>VLOOKUP(M481,Venues!$A$2:$E$139,5,FALSE)</f>
        <v>Northford Park, Northford</v>
      </c>
      <c r="J481" s="73" t="str">
        <f>IF('MASTER  10 Teams'!J481&lt;&gt;"",'MASTER  10 Teams'!J481,"")</f>
        <v/>
      </c>
      <c r="K481" s="23" t="str">
        <f>IF('MASTER  10 Teams'!E481&lt;&gt;"",'MASTER  10 Teams'!E481,"")</f>
        <v>NORTH BRANFORD 30</v>
      </c>
      <c r="L481" s="23" t="str">
        <f>IF('MASTER  10 Teams'!F481&lt;&gt;"",'MASTER  10 Teams'!F481,"")</f>
        <v>DANBURY UNITED 30</v>
      </c>
      <c r="M481" s="5" t="str">
        <f>IF('MASTER  10 Teams'!I481&lt;&gt;"",'MASTER  10 Teams'!I481,"")</f>
        <v>Northford Park, North Branford</v>
      </c>
      <c r="N481" s="5"/>
    </row>
    <row r="482" spans="1:14" ht="12.75" customHeight="1" thickBot="1" x14ac:dyDescent="0.4">
      <c r="A482" s="115"/>
      <c r="B482" s="22"/>
      <c r="C482" s="95" t="str">
        <f>IF('MASTER  10 Teams'!C482&lt;&gt;"",'MASTER  10 Teams'!C482,"")</f>
        <v/>
      </c>
      <c r="D482" s="25" t="str">
        <f>IF('MASTER  10 Teams'!D482&lt;&gt;"",'MASTER  10 Teams'!D482,"")</f>
        <v xml:space="preserve"> </v>
      </c>
      <c r="E482" s="23" t="e">
        <f>VLOOKUP(K482,'Ref asgn teams'!$A$2:$B$99,2)</f>
        <v>#N/A</v>
      </c>
      <c r="F482" s="23" t="e">
        <f>VLOOKUP(L482,'Ref asgn teams'!$A$2:$B$99,2)</f>
        <v>#N/A</v>
      </c>
      <c r="G482" s="71"/>
      <c r="H482" s="94" t="str">
        <f>IF('MASTER  10 Teams'!H482&lt;&gt;"",'MASTER  10 Teams'!H482,"")</f>
        <v/>
      </c>
      <c r="I482" s="24" t="e">
        <f>VLOOKUP(M482,Venues!$A$2:$E$139,5,FALSE)</f>
        <v>#N/A</v>
      </c>
      <c r="J482" s="73" t="str">
        <f>IF('MASTER  10 Teams'!J482&lt;&gt;"",'MASTER  10 Teams'!J482,"")</f>
        <v/>
      </c>
      <c r="K482" s="23" t="str">
        <f>IF('MASTER  10 Teams'!E482&lt;&gt;"",'MASTER  10 Teams'!E482,"")</f>
        <v/>
      </c>
      <c r="L482" s="23" t="str">
        <f>IF('MASTER  10 Teams'!F482&lt;&gt;"",'MASTER  10 Teams'!F482,"")</f>
        <v/>
      </c>
      <c r="M482" s="5" t="str">
        <f>IF('MASTER  10 Teams'!I482&lt;&gt;"",'MASTER  10 Teams'!I482,"")</f>
        <v/>
      </c>
      <c r="N482" s="2"/>
    </row>
    <row r="483" spans="1:14" ht="12.75" customHeight="1" thickTop="1" thickBot="1" x14ac:dyDescent="0.4">
      <c r="A483" s="115"/>
      <c r="B483" s="22"/>
      <c r="C483" s="95">
        <f>IF('MASTER  10 Teams'!C483&lt;&gt;"",'MASTER  10 Teams'!C483,"")</f>
        <v>42988</v>
      </c>
      <c r="D483" s="33" t="str">
        <f>IF('MASTER  10 Teams'!D483&lt;&gt;"",'MASTER  10 Teams'!D483,"")</f>
        <v>O30-2</v>
      </c>
      <c r="E483" s="23" t="str">
        <f>VLOOKUP(K483,'Ref asgn teams'!$A$2:$B$99,2)</f>
        <v>Litchfield County Blues</v>
      </c>
      <c r="F483" s="23" t="str">
        <f>VLOOKUP(L483,'Ref asgn teams'!$A$2:$B$99,2)</f>
        <v>WATERTOWN GEEZERS</v>
      </c>
      <c r="G483" s="71"/>
      <c r="H483" s="94">
        <f>IF('MASTER  10 Teams'!H483&lt;&gt;"",'MASTER  10 Teams'!H483,"")</f>
        <v>0.41666666666666702</v>
      </c>
      <c r="I483" s="24" t="str">
        <f>VLOOKUP(M483,Venues!$A$2:$E$139,5,FALSE)</f>
        <v>Whittlesey Harrison, Morris</v>
      </c>
      <c r="J483" s="73" t="str">
        <f>IF('MASTER  10 Teams'!J483&lt;&gt;"",'MASTER  10 Teams'!J483,"")</f>
        <v/>
      </c>
      <c r="K483" s="23" t="str">
        <f>IF('MASTER  10 Teams'!E483&lt;&gt;"",'MASTER  10 Teams'!E483,"")</f>
        <v>LITCHFIELD COUNTY BLUES</v>
      </c>
      <c r="L483" s="23" t="str">
        <f>IF('MASTER  10 Teams'!F483&lt;&gt;"",'MASTER  10 Teams'!F483,"")</f>
        <v>WATERTOWN GEEZERS</v>
      </c>
      <c r="M483" s="5" t="str">
        <f>IF('MASTER  10 Teams'!I483&lt;&gt;"",'MASTER  10 Teams'!I483,"")</f>
        <v>Whittlesey Harrison, Morris</v>
      </c>
      <c r="N483" s="5"/>
    </row>
    <row r="484" spans="1:14" ht="12.75" customHeight="1" thickTop="1" thickBot="1" x14ac:dyDescent="0.4">
      <c r="A484" s="115"/>
      <c r="B484" s="22"/>
      <c r="C484" s="95">
        <f>IF('MASTER  10 Teams'!C484&lt;&gt;"",'MASTER  10 Teams'!C484,"")</f>
        <v>42988</v>
      </c>
      <c r="D484" s="33" t="str">
        <f>IF('MASTER  10 Teams'!D484&lt;&gt;"",'MASTER  10 Teams'!D484,"")</f>
        <v>O30-2</v>
      </c>
      <c r="E484" s="23" t="str">
        <f>VLOOKUP(K484,'Ref asgn teams'!$A$2:$B$99,2)</f>
        <v>Bridgeport United</v>
      </c>
      <c r="F484" s="23" t="str">
        <f>VLOOKUP(L484,'Ref asgn teams'!$A$2:$B$99,2)</f>
        <v>Club Napoli 30</v>
      </c>
      <c r="G484" s="71"/>
      <c r="H484" s="94">
        <f>IF('MASTER  10 Teams'!H484&lt;&gt;"",'MASTER  10 Teams'!H484,"")</f>
        <v>0.41666666666666669</v>
      </c>
      <c r="I484" s="24" t="e">
        <f>VLOOKUP(M484,Venues!$A$2:$E$139,5,FALSE)</f>
        <v>#N/A</v>
      </c>
      <c r="J484" s="73" t="str">
        <f>IF('MASTER  10 Teams'!J484&lt;&gt;"",'MASTER  10 Teams'!J484,"")</f>
        <v/>
      </c>
      <c r="K484" s="23" t="str">
        <f>IF('MASTER  10 Teams'!E484&lt;&gt;"",'MASTER  10 Teams'!E484,"")</f>
        <v>BYE</v>
      </c>
      <c r="L484" s="23" t="str">
        <f>IF('MASTER  10 Teams'!F484&lt;&gt;"",'MASTER  10 Teams'!F484,"")</f>
        <v>CLUB NAPOLI 30</v>
      </c>
      <c r="M484" s="5" t="e">
        <f>IF('MASTER  10 Teams'!I484&lt;&gt;"",'MASTER  10 Teams'!I484,"")</f>
        <v>#N/A</v>
      </c>
      <c r="N484" s="5"/>
    </row>
    <row r="485" spans="1:14" ht="12.75" customHeight="1" thickTop="1" thickBot="1" x14ac:dyDescent="0.4">
      <c r="A485" s="115"/>
      <c r="B485" s="22"/>
      <c r="C485" s="95">
        <f>IF('MASTER  10 Teams'!C485&lt;&gt;"",'MASTER  10 Teams'!C485,"")</f>
        <v>42988</v>
      </c>
      <c r="D485" s="33" t="str">
        <f>IF('MASTER  10 Teams'!D485&lt;&gt;"",'MASTER  10 Teams'!D485,"")</f>
        <v>O30-2</v>
      </c>
      <c r="E485" s="23" t="str">
        <f>VLOOKUP(K485,'Ref asgn teams'!$A$2:$B$99,2)</f>
        <v>Newtown Salty Dogs</v>
      </c>
      <c r="F485" s="23" t="str">
        <f>VLOOKUP(L485,'Ref asgn teams'!$A$2:$B$99,2)</f>
        <v>HENRY REID FC</v>
      </c>
      <c r="G485" s="71"/>
      <c r="H485" s="94">
        <f>IF('MASTER  10 Teams'!H485&lt;&gt;"",'MASTER  10 Teams'!H485,"")</f>
        <v>0.33333333333333331</v>
      </c>
      <c r="I485" s="24" t="str">
        <f>VLOOKUP(M485,Venues!$A$2:$E$139,5,FALSE)</f>
        <v>Treadwell Park, Sandy Hook</v>
      </c>
      <c r="J485" s="73" t="str">
        <f>IF('MASTER  10 Teams'!J485&lt;&gt;"",'MASTER  10 Teams'!J485,"")</f>
        <v/>
      </c>
      <c r="K485" s="23" t="str">
        <f>IF('MASTER  10 Teams'!E485&lt;&gt;"",'MASTER  10 Teams'!E485,"")</f>
        <v>NEWTOWN SALTY DOGS</v>
      </c>
      <c r="L485" s="23" t="str">
        <f>IF('MASTER  10 Teams'!F485&lt;&gt;"",'MASTER  10 Teams'!F485,"")</f>
        <v>HENRY  REID FC 30</v>
      </c>
      <c r="M485" s="5" t="str">
        <f>IF('MASTER  10 Teams'!I485&lt;&gt;"",'MASTER  10 Teams'!I485,"")</f>
        <v>Treadwell Park, Newtown</v>
      </c>
      <c r="N485" s="5"/>
    </row>
    <row r="486" spans="1:14" ht="12.75" customHeight="1" thickTop="1" thickBot="1" x14ac:dyDescent="0.4">
      <c r="A486" s="115"/>
      <c r="B486" s="22"/>
      <c r="C486" s="95">
        <f>IF('MASTER  10 Teams'!C486&lt;&gt;"",'MASTER  10 Teams'!C486,"")</f>
        <v>42988</v>
      </c>
      <c r="D486" s="33" t="str">
        <f>IF('MASTER  10 Teams'!D486&lt;&gt;"",'MASTER  10 Teams'!D486,"")</f>
        <v>O30-2</v>
      </c>
      <c r="E486" s="23" t="str">
        <f>VLOOKUP(K486,'Ref asgn teams'!$A$2:$B$99,2)</f>
        <v>Stamford FC</v>
      </c>
      <c r="F486" s="23" t="str">
        <f>VLOOKUP(L486,'Ref asgn teams'!$A$2:$B$99,2)</f>
        <v>Milford Amigos</v>
      </c>
      <c r="G486" s="71"/>
      <c r="H486" s="94">
        <f>IF('MASTER  10 Teams'!H486&lt;&gt;"",'MASTER  10 Teams'!H486,"")</f>
        <v>0.41666666666666702</v>
      </c>
      <c r="I486" s="24" t="str">
        <f>VLOOKUP(M486,Venues!$A$2:$E$139,5,FALSE)</f>
        <v>West Beach, Stamford</v>
      </c>
      <c r="J486" s="73" t="str">
        <f>IF('MASTER  10 Teams'!J486&lt;&gt;"",'MASTER  10 Teams'!J486,"")</f>
        <v/>
      </c>
      <c r="K486" s="23" t="str">
        <f>IF('MASTER  10 Teams'!E486&lt;&gt;"",'MASTER  10 Teams'!E486,"")</f>
        <v>STAMFORD FC</v>
      </c>
      <c r="L486" s="23" t="str">
        <f>IF('MASTER  10 Teams'!F486&lt;&gt;"",'MASTER  10 Teams'!F486,"")</f>
        <v>MILFORD AMIGOS</v>
      </c>
      <c r="M486" s="5" t="str">
        <f>IF('MASTER  10 Teams'!I486&lt;&gt;"",'MASTER  10 Teams'!I486,"")</f>
        <v>West Beach Fields, Stamford</v>
      </c>
      <c r="N486" s="5"/>
    </row>
    <row r="487" spans="1:14" ht="12.75" customHeight="1" thickTop="1" x14ac:dyDescent="0.35">
      <c r="A487" s="115"/>
      <c r="B487" s="22"/>
      <c r="C487" s="95">
        <f>IF('MASTER  10 Teams'!C487&lt;&gt;"",'MASTER  10 Teams'!C487,"")</f>
        <v>42988</v>
      </c>
      <c r="D487" s="66" t="str">
        <f>IF('MASTER  10 Teams'!D487&lt;&gt;"",'MASTER  10 Teams'!D487,"")</f>
        <v>O30-2</v>
      </c>
      <c r="E487" s="23" t="str">
        <f>VLOOKUP(K487,'Ref asgn teams'!$A$2:$B$99,2)</f>
        <v>Naugatuck Fusion</v>
      </c>
      <c r="F487" s="23" t="str">
        <f>VLOOKUP(L487,'Ref asgn teams'!$A$2:$B$99,2)</f>
        <v>Caseus New Haven FC</v>
      </c>
      <c r="G487" s="71"/>
      <c r="H487" s="94">
        <f>IF('MASTER  10 Teams'!H487&lt;&gt;"",'MASTER  10 Teams'!H487,"")</f>
        <v>0.41666666666666702</v>
      </c>
      <c r="I487" s="24" t="str">
        <f>VLOOKUP(M487,Venues!$A$2:$E$139,5,FALSE)</f>
        <v>City Hill Middle School, Naugatuck</v>
      </c>
      <c r="J487" s="73" t="str">
        <f>IF('MASTER  10 Teams'!J487&lt;&gt;"",'MASTER  10 Teams'!J487,"")</f>
        <v/>
      </c>
      <c r="K487" s="23" t="str">
        <f>IF('MASTER  10 Teams'!E487&lt;&gt;"",'MASTER  10 Teams'!E487,"")</f>
        <v>NAUGATUCK FUSION</v>
      </c>
      <c r="L487" s="23" t="str">
        <f>IF('MASTER  10 Teams'!F487&lt;&gt;"",'MASTER  10 Teams'!F487,"")</f>
        <v>CASEUS NEW HAVEN FC</v>
      </c>
      <c r="M487" s="5" t="str">
        <f>IF('MASTER  10 Teams'!I487&lt;&gt;"",'MASTER  10 Teams'!I487,"")</f>
        <v>City Hill MS, Naugatuck</v>
      </c>
      <c r="N487" s="5"/>
    </row>
    <row r="488" spans="1:14" ht="12.75" customHeight="1" thickBot="1" x14ac:dyDescent="0.4">
      <c r="A488" s="115"/>
      <c r="B488" s="22"/>
      <c r="C488" s="95" t="str">
        <f>IF('MASTER  10 Teams'!C488&lt;&gt;"",'MASTER  10 Teams'!C488,"")</f>
        <v/>
      </c>
      <c r="D488" s="25" t="str">
        <f>IF('MASTER  10 Teams'!D488&lt;&gt;"",'MASTER  10 Teams'!D488,"")</f>
        <v xml:space="preserve"> </v>
      </c>
      <c r="E488" s="23" t="e">
        <f>VLOOKUP(K488,'Ref asgn teams'!$A$2:$B$99,2)</f>
        <v>#N/A</v>
      </c>
      <c r="F488" s="23" t="e">
        <f>VLOOKUP(L488,'Ref asgn teams'!$A$2:$B$99,2)</f>
        <v>#N/A</v>
      </c>
      <c r="G488" s="71"/>
      <c r="H488" s="94" t="str">
        <f>IF('MASTER  10 Teams'!H488&lt;&gt;"",'MASTER  10 Teams'!H488,"")</f>
        <v/>
      </c>
      <c r="I488" s="24" t="e">
        <f>VLOOKUP(M488,Venues!$A$2:$E$139,5,FALSE)</f>
        <v>#N/A</v>
      </c>
      <c r="J488" s="73" t="str">
        <f>IF('MASTER  10 Teams'!J488&lt;&gt;"",'MASTER  10 Teams'!J488,"")</f>
        <v/>
      </c>
      <c r="K488" s="23" t="str">
        <f>IF('MASTER  10 Teams'!E488&lt;&gt;"",'MASTER  10 Teams'!E488,"")</f>
        <v/>
      </c>
      <c r="L488" s="23" t="str">
        <f>IF('MASTER  10 Teams'!F488&lt;&gt;"",'MASTER  10 Teams'!F488,"")</f>
        <v/>
      </c>
      <c r="M488" s="5" t="str">
        <f>IF('MASTER  10 Teams'!I488&lt;&gt;"",'MASTER  10 Teams'!I488,"")</f>
        <v/>
      </c>
      <c r="N488" s="2"/>
    </row>
    <row r="489" spans="1:14" ht="12.75" customHeight="1" thickTop="1" thickBot="1" x14ac:dyDescent="0.4">
      <c r="A489" s="115"/>
      <c r="B489" s="22"/>
      <c r="C489" s="95">
        <f>IF('MASTER  10 Teams'!C489&lt;&gt;"",'MASTER  10 Teams'!C489,"")</f>
        <v>42988</v>
      </c>
      <c r="D489" s="34" t="str">
        <f>IF('MASTER  10 Teams'!D489&lt;&gt;"",'MASTER  10 Teams'!D489,"")</f>
        <v>O40-1</v>
      </c>
      <c r="E489" s="23" t="str">
        <f>VLOOKUP(K489,'Ref asgn teams'!$A$2:$B$99,2)</f>
        <v>Norwalk Mariners</v>
      </c>
      <c r="F489" s="23" t="str">
        <f>VLOOKUP(L489,'Ref asgn teams'!$A$2:$B$99,2)</f>
        <v>Wilton Ancient Warriors FC</v>
      </c>
      <c r="G489" s="71"/>
      <c r="H489" s="94">
        <f>IF('MASTER  10 Teams'!H489&lt;&gt;"",'MASTER  10 Teams'!H489,"")</f>
        <v>0.33333333333333331</v>
      </c>
      <c r="I489" s="24" t="str">
        <f>VLOOKUP(M489,Venues!$A$2:$E$139,5,FALSE)</f>
        <v>Nathan Hale Middle School, Norwalk</v>
      </c>
      <c r="J489" s="73" t="str">
        <f>IF('MASTER  10 Teams'!J489&lt;&gt;"",'MASTER  10 Teams'!J489,"")</f>
        <v/>
      </c>
      <c r="K489" s="23" t="str">
        <f>IF('MASTER  10 Teams'!E489&lt;&gt;"",'MASTER  10 Teams'!E489,"")</f>
        <v>NORWALK MARINERS</v>
      </c>
      <c r="L489" s="23" t="str">
        <f>IF('MASTER  10 Teams'!F489&lt;&gt;"",'MASTER  10 Teams'!F489,"")</f>
        <v xml:space="preserve">WILTON WARRIORS </v>
      </c>
      <c r="M489" s="5" t="str">
        <f>IF('MASTER  10 Teams'!I489&lt;&gt;"",'MASTER  10 Teams'!I489,"")</f>
        <v>Nathan Hale MS, Norwalk</v>
      </c>
      <c r="N489" s="5"/>
    </row>
    <row r="490" spans="1:14" ht="12.75" customHeight="1" thickTop="1" thickBot="1" x14ac:dyDescent="0.4">
      <c r="A490" s="115"/>
      <c r="B490" s="22"/>
      <c r="C490" s="95">
        <f>IF('MASTER  10 Teams'!C490&lt;&gt;"",'MASTER  10 Teams'!C490,"")</f>
        <v>42988</v>
      </c>
      <c r="D490" s="34" t="str">
        <f>IF('MASTER  10 Teams'!D490&lt;&gt;"",'MASTER  10 Teams'!D490,"")</f>
        <v>O40-1</v>
      </c>
      <c r="E490" s="23" t="str">
        <f>VLOOKUP(K490,'Ref asgn teams'!$A$2:$B$99,2)</f>
        <v>Cheshire Azzurri 40</v>
      </c>
      <c r="F490" s="23" t="str">
        <f>VLOOKUP(L490,'Ref asgn teams'!$A$2:$B$99,2)</f>
        <v>Fairfield GAC</v>
      </c>
      <c r="G490" s="71"/>
      <c r="H490" s="94">
        <f>IF('MASTER  10 Teams'!H490&lt;&gt;"",'MASTER  10 Teams'!H490,"")</f>
        <v>0.41666666666666669</v>
      </c>
      <c r="I490" s="24" t="str">
        <f>VLOOKUP(M490,Venues!$A$2:$E$139,5,FALSE)</f>
        <v>Quinnipiac Park, Cheshire</v>
      </c>
      <c r="J490" s="73" t="str">
        <f>IF('MASTER  10 Teams'!J490&lt;&gt;"",'MASTER  10 Teams'!J490,"")</f>
        <v/>
      </c>
      <c r="K490" s="23" t="str">
        <f>IF('MASTER  10 Teams'!E490&lt;&gt;"",'MASTER  10 Teams'!E490,"")</f>
        <v>CHESHIRE AZZURRI 40</v>
      </c>
      <c r="L490" s="23" t="str">
        <f>IF('MASTER  10 Teams'!F490&lt;&gt;"",'MASTER  10 Teams'!F490,"")</f>
        <v>FAIRFIELD GAC</v>
      </c>
      <c r="M490" s="5" t="str">
        <f>IF('MASTER  10 Teams'!I490&lt;&gt;"",'MASTER  10 Teams'!I490,"")</f>
        <v>Quinnipiac Park, Cheshire</v>
      </c>
      <c r="N490" s="5"/>
    </row>
    <row r="491" spans="1:14" ht="12.75" customHeight="1" thickTop="1" thickBot="1" x14ac:dyDescent="0.4">
      <c r="A491" s="115"/>
      <c r="B491" s="22"/>
      <c r="C491" s="95">
        <f>IF('MASTER  10 Teams'!C491&lt;&gt;"",'MASTER  10 Teams'!C491,"")</f>
        <v>42988</v>
      </c>
      <c r="D491" s="34" t="str">
        <f>IF('MASTER  10 Teams'!D491&lt;&gt;"",'MASTER  10 Teams'!D491,"")</f>
        <v>O40-1</v>
      </c>
      <c r="E491" s="23" t="str">
        <f>VLOOKUP(K491,'Ref asgn teams'!$A$2:$B$99,2)</f>
        <v>Vasco Da Gama 40</v>
      </c>
      <c r="F491" s="23" t="str">
        <f>VLOOKUP(L491,'Ref asgn teams'!$A$2:$B$99,2)</f>
        <v>Greenwich Pumas</v>
      </c>
      <c r="G491" s="71"/>
      <c r="H491" s="94">
        <f>IF('MASTER  10 Teams'!H491&lt;&gt;"",'MASTER  10 Teams'!H491,"")</f>
        <v>0.41666666666666702</v>
      </c>
      <c r="I491" s="24" t="str">
        <f>VLOOKUP(M491,Venues!$A$2:$E$139,5,FALSE)</f>
        <v>Veterans Memorial Park (BPT), Bridgeport</v>
      </c>
      <c r="J491" s="73" t="str">
        <f>IF('MASTER  10 Teams'!J491&lt;&gt;"",'MASTER  10 Teams'!J491,"")</f>
        <v/>
      </c>
      <c r="K491" s="23" t="str">
        <f>IF('MASTER  10 Teams'!E491&lt;&gt;"",'MASTER  10 Teams'!E491,"")</f>
        <v>VASCO DA GAMA 40</v>
      </c>
      <c r="L491" s="23" t="str">
        <f>IF('MASTER  10 Teams'!F491&lt;&gt;"",'MASTER  10 Teams'!F491,"")</f>
        <v>GREENWICH PUMAS</v>
      </c>
      <c r="M491" s="5" t="str">
        <f>IF('MASTER  10 Teams'!I491&lt;&gt;"",'MASTER  10 Teams'!I491,"")</f>
        <v>Veterans Memorial Park, Bridgeport</v>
      </c>
      <c r="N491" s="5"/>
    </row>
    <row r="492" spans="1:14" ht="12.75" customHeight="1" thickTop="1" thickBot="1" x14ac:dyDescent="0.4">
      <c r="A492" s="115"/>
      <c r="B492" s="22"/>
      <c r="C492" s="95">
        <f>IF('MASTER  10 Teams'!C492&lt;&gt;"",'MASTER  10 Teams'!C492,"")</f>
        <v>42988</v>
      </c>
      <c r="D492" s="34" t="str">
        <f>IF('MASTER  10 Teams'!D492&lt;&gt;"",'MASTER  10 Teams'!D492,"")</f>
        <v>O40-1</v>
      </c>
      <c r="E492" s="23" t="str">
        <f>VLOOKUP(K492,'Ref asgn teams'!$A$2:$B$99,2)</f>
        <v>Ridgefield Kicks</v>
      </c>
      <c r="F492" s="23" t="str">
        <f>VLOOKUP(L492,'Ref asgn teams'!$A$2:$B$99,2)</f>
        <v>Waterbury Albanians</v>
      </c>
      <c r="G492" s="71"/>
      <c r="H492" s="94">
        <f>IF('MASTER  10 Teams'!H492&lt;&gt;"",'MASTER  10 Teams'!H492,"")</f>
        <v>0.41666666666666702</v>
      </c>
      <c r="I492" s="24" t="str">
        <f>VLOOKUP(M492,Venues!$A$2:$E$139,5,FALSE)</f>
        <v>Scotland field, Ridgefield</v>
      </c>
      <c r="J492" s="73" t="str">
        <f>IF('MASTER  10 Teams'!J492&lt;&gt;"",'MASTER  10 Teams'!J492,"")</f>
        <v/>
      </c>
      <c r="K492" s="23" t="str">
        <f>IF('MASTER  10 Teams'!E492&lt;&gt;"",'MASTER  10 Teams'!E492,"")</f>
        <v>RIDGEFIELD KICKS</v>
      </c>
      <c r="L492" s="23" t="str">
        <f>IF('MASTER  10 Teams'!F492&lt;&gt;"",'MASTER  10 Teams'!F492,"")</f>
        <v>WATERBURY ALBANIANS</v>
      </c>
      <c r="M492" s="5" t="str">
        <f>IF('MASTER  10 Teams'!I492&lt;&gt;"",'MASTER  10 Teams'!I492,"")</f>
        <v>Scotland Field, Ridgefield</v>
      </c>
      <c r="N492" s="5"/>
    </row>
    <row r="493" spans="1:14" ht="12.75" customHeight="1" thickTop="1" x14ac:dyDescent="0.35">
      <c r="A493" s="115"/>
      <c r="B493" s="22"/>
      <c r="C493" s="95">
        <f>IF('MASTER  10 Teams'!C493&lt;&gt;"",'MASTER  10 Teams'!C493,"")</f>
        <v>42988</v>
      </c>
      <c r="D493" s="65" t="str">
        <f>IF('MASTER  10 Teams'!D493&lt;&gt;"",'MASTER  10 Teams'!D493,"")</f>
        <v>O40-1</v>
      </c>
      <c r="E493" s="23" t="str">
        <f>VLOOKUP(K493,'Ref asgn teams'!$A$2:$B$99,2)</f>
        <v>Connecticut Storm</v>
      </c>
      <c r="F493" s="23" t="str">
        <f>VLOOKUP(L493,'Ref asgn teams'!$A$2:$B$99,2)</f>
        <v>Danbury United 40</v>
      </c>
      <c r="G493" s="71"/>
      <c r="H493" s="94">
        <f>IF('MASTER  10 Teams'!H493&lt;&gt;"",'MASTER  10 Teams'!H493,"")</f>
        <v>0.375</v>
      </c>
      <c r="I493" s="24" t="str">
        <f>VLOOKUP(M493,Venues!$A$2:$E$139,5,FALSE)</f>
        <v>Wakeman Park, Westport</v>
      </c>
      <c r="J493" s="73" t="str">
        <f>IF('MASTER  10 Teams'!J493&lt;&gt;"",'MASTER  10 Teams'!J493,"")</f>
        <v/>
      </c>
      <c r="K493" s="23" t="str">
        <f>IF('MASTER  10 Teams'!E493&lt;&gt;"",'MASTER  10 Teams'!E493,"")</f>
        <v>STORM FC</v>
      </c>
      <c r="L493" s="23" t="str">
        <f>IF('MASTER  10 Teams'!F493&lt;&gt;"",'MASTER  10 Teams'!F493,"")</f>
        <v>DANBURY UNITED 40</v>
      </c>
      <c r="M493" s="5" t="str">
        <f>IF('MASTER  10 Teams'!I493&lt;&gt;"",'MASTER  10 Teams'!I493,"")</f>
        <v>Wakeman Park, Westport</v>
      </c>
      <c r="N493" s="5"/>
    </row>
    <row r="494" spans="1:14" ht="12.75" customHeight="1" thickBot="1" x14ac:dyDescent="0.4">
      <c r="A494" s="115"/>
      <c r="B494" s="22"/>
      <c r="C494" s="95" t="str">
        <f>IF('MASTER  10 Teams'!C494&lt;&gt;"",'MASTER  10 Teams'!C494,"")</f>
        <v/>
      </c>
      <c r="D494" s="25" t="str">
        <f>IF('MASTER  10 Teams'!D494&lt;&gt;"",'MASTER  10 Teams'!D494,"")</f>
        <v xml:space="preserve"> </v>
      </c>
      <c r="E494" s="23" t="e">
        <f>VLOOKUP(K494,'Ref asgn teams'!$A$2:$B$99,2)</f>
        <v>#N/A</v>
      </c>
      <c r="F494" s="23" t="e">
        <f>VLOOKUP(L494,'Ref asgn teams'!$A$2:$B$99,2)</f>
        <v>#N/A</v>
      </c>
      <c r="G494" s="71"/>
      <c r="H494" s="94" t="str">
        <f>IF('MASTER  10 Teams'!H494&lt;&gt;"",'MASTER  10 Teams'!H494,"")</f>
        <v/>
      </c>
      <c r="I494" s="24" t="e">
        <f>VLOOKUP(M494,Venues!$A$2:$E$139,5,FALSE)</f>
        <v>#N/A</v>
      </c>
      <c r="J494" s="73" t="str">
        <f>IF('MASTER  10 Teams'!J494&lt;&gt;"",'MASTER  10 Teams'!J494,"")</f>
        <v/>
      </c>
      <c r="K494" s="23" t="str">
        <f>IF('MASTER  10 Teams'!E494&lt;&gt;"",'MASTER  10 Teams'!E494,"")</f>
        <v/>
      </c>
      <c r="L494" s="23" t="str">
        <f>IF('MASTER  10 Teams'!F494&lt;&gt;"",'MASTER  10 Teams'!F494,"")</f>
        <v/>
      </c>
      <c r="M494" s="5" t="str">
        <f>IF('MASTER  10 Teams'!I494&lt;&gt;"",'MASTER  10 Teams'!I494,"")</f>
        <v/>
      </c>
      <c r="N494" s="2"/>
    </row>
    <row r="495" spans="1:14" ht="12.75" customHeight="1" thickTop="1" thickBot="1" x14ac:dyDescent="0.4">
      <c r="A495" s="115"/>
      <c r="B495" s="22"/>
      <c r="C495" s="95">
        <f>IF('MASTER  10 Teams'!C495&lt;&gt;"",'MASTER  10 Teams'!C495,"")</f>
        <v>42988</v>
      </c>
      <c r="D495" s="35" t="str">
        <f>IF('MASTER  10 Teams'!D495&lt;&gt;"",'MASTER  10 Teams'!D495,"")</f>
        <v>O40-2</v>
      </c>
      <c r="E495" s="23" t="str">
        <f>VLOOKUP(K495,'Ref asgn teams'!$A$2:$B$99,2)</f>
        <v xml:space="preserve">GUILFORD CELTIC </v>
      </c>
      <c r="F495" s="23" t="str">
        <f>VLOOKUP(L495,'Ref asgn teams'!$A$2:$B$99,2)</f>
        <v>Stamford United</v>
      </c>
      <c r="G495" s="71"/>
      <c r="H495" s="94">
        <f>IF('MASTER  10 Teams'!H495&lt;&gt;"",'MASTER  10 Teams'!H495,"")</f>
        <v>0.41666666666666702</v>
      </c>
      <c r="I495" s="24" t="str">
        <f>VLOOKUP(M495,Venues!$A$2:$E$139,5,FALSE)</f>
        <v>Bittner, Guilford</v>
      </c>
      <c r="J495" s="73" t="str">
        <f>IF('MASTER  10 Teams'!J495&lt;&gt;"",'MASTER  10 Teams'!J495,"")</f>
        <v/>
      </c>
      <c r="K495" s="23" t="str">
        <f>IF('MASTER  10 Teams'!E495&lt;&gt;"",'MASTER  10 Teams'!E495,"")</f>
        <v xml:space="preserve">GUILFORD CELTIC </v>
      </c>
      <c r="L495" s="23" t="str">
        <f>IF('MASTER  10 Teams'!F495&lt;&gt;"",'MASTER  10 Teams'!F495,"")</f>
        <v>STAMFORD UNITED</v>
      </c>
      <c r="M495" s="5" t="str">
        <f>IF('MASTER  10 Teams'!I495&lt;&gt;"",'MASTER  10 Teams'!I495,"")</f>
        <v>Bittner Park, Guilford</v>
      </c>
      <c r="N495" s="5"/>
    </row>
    <row r="496" spans="1:14" ht="12.75" customHeight="1" thickTop="1" thickBot="1" x14ac:dyDescent="0.4">
      <c r="A496" s="115"/>
      <c r="B496" s="22"/>
      <c r="C496" s="95">
        <f>IF('MASTER  10 Teams'!C496&lt;&gt;"",'MASTER  10 Teams'!C496,"")</f>
        <v>42988</v>
      </c>
      <c r="D496" s="35" t="str">
        <f>IF('MASTER  10 Teams'!D496&lt;&gt;"",'MASTER  10 Teams'!D496,"")</f>
        <v>O40-2</v>
      </c>
      <c r="E496" s="23" t="str">
        <f>VLOOKUP(K496,'Ref asgn teams'!$A$2:$B$99,2)</f>
        <v>Derby Quitus</v>
      </c>
      <c r="F496" s="23" t="str">
        <f>VLOOKUP(L496,'Ref asgn teams'!$A$2:$B$99,2)</f>
        <v>Greenwich Gunners 40</v>
      </c>
      <c r="G496" s="71"/>
      <c r="H496" s="94">
        <f>IF('MASTER  10 Teams'!H496&lt;&gt;"",'MASTER  10 Teams'!H496,"")</f>
        <v>0.41666666666666702</v>
      </c>
      <c r="I496" s="24" t="str">
        <f>VLOOKUP(M496,Venues!$A$2:$E$139,5,FALSE)</f>
        <v>Witek Park, Derby</v>
      </c>
      <c r="J496" s="73" t="str">
        <f>IF('MASTER  10 Teams'!J496&lt;&gt;"",'MASTER  10 Teams'!J496,"")</f>
        <v/>
      </c>
      <c r="K496" s="23" t="str">
        <f>IF('MASTER  10 Teams'!E496&lt;&gt;"",'MASTER  10 Teams'!E496,"")</f>
        <v>DERBY QUITUS</v>
      </c>
      <c r="L496" s="23" t="str">
        <f>IF('MASTER  10 Teams'!F496&lt;&gt;"",'MASTER  10 Teams'!F496,"")</f>
        <v>GREENWICH GUNNERS 40</v>
      </c>
      <c r="M496" s="5" t="str">
        <f>IF('MASTER  10 Teams'!I496&lt;&gt;"",'MASTER  10 Teams'!I496,"")</f>
        <v>Witek Park, Derby</v>
      </c>
      <c r="N496" s="5"/>
    </row>
    <row r="497" spans="1:14" ht="12.75" customHeight="1" thickTop="1" thickBot="1" x14ac:dyDescent="0.4">
      <c r="A497" s="115"/>
      <c r="B497" s="22"/>
      <c r="C497" s="95">
        <f>IF('MASTER  10 Teams'!C497&lt;&gt;"",'MASTER  10 Teams'!C497,"")</f>
        <v>42988</v>
      </c>
      <c r="D497" s="35" t="str">
        <f>IF('MASTER  10 Teams'!D497&lt;&gt;"",'MASTER  10 Teams'!D497,"")</f>
        <v>O40-2</v>
      </c>
      <c r="E497" s="23" t="str">
        <f>VLOOKUP(K497,'Ref asgn teams'!$A$2:$B$99,2)</f>
        <v>Norwalk Spots Colombia FC</v>
      </c>
      <c r="F497" s="23" t="str">
        <f>VLOOKUP(L497,'Ref asgn teams'!$A$2:$B$99,2)</f>
        <v>Guilford Bell Curve</v>
      </c>
      <c r="G497" s="71"/>
      <c r="H497" s="94">
        <f>IF('MASTER  10 Teams'!H497&lt;&gt;"",'MASTER  10 Teams'!H497,"")</f>
        <v>0.41666666666666702</v>
      </c>
      <c r="I497" s="24" t="str">
        <f>VLOOKUP(M497,Venues!$A$2:$E$139,5,FALSE)</f>
        <v>Nathan Hale Middle School, Norwalk</v>
      </c>
      <c r="J497" s="73" t="str">
        <f>IF('MASTER  10 Teams'!J497&lt;&gt;"",'MASTER  10 Teams'!J497,"")</f>
        <v/>
      </c>
      <c r="K497" s="23" t="str">
        <f>IF('MASTER  10 Teams'!E497&lt;&gt;"",'MASTER  10 Teams'!E497,"")</f>
        <v xml:space="preserve">NORWALK SPORT COLOMBIA </v>
      </c>
      <c r="L497" s="23" t="str">
        <f>IF('MASTER  10 Teams'!F497&lt;&gt;"",'MASTER  10 Teams'!F497,"")</f>
        <v>GUILFORD BELL CURVE</v>
      </c>
      <c r="M497" s="5" t="str">
        <f>IF('MASTER  10 Teams'!I497&lt;&gt;"",'MASTER  10 Teams'!I497,"")</f>
        <v>Nathan Hale MS, Norwalk</v>
      </c>
      <c r="N497" s="5"/>
    </row>
    <row r="498" spans="1:14" ht="12.75" customHeight="1" thickTop="1" thickBot="1" x14ac:dyDescent="0.4">
      <c r="A498" s="115"/>
      <c r="B498" s="22"/>
      <c r="C498" s="95">
        <f>IF('MASTER  10 Teams'!C498&lt;&gt;"",'MASTER  10 Teams'!C498,"")</f>
        <v>42988</v>
      </c>
      <c r="D498" s="35" t="str">
        <f>IF('MASTER  10 Teams'!D498&lt;&gt;"",'MASTER  10 Teams'!D498,"")</f>
        <v>O40-2</v>
      </c>
      <c r="E498" s="23" t="str">
        <f>VLOOKUP(K498,'Ref asgn teams'!$A$2:$B$99,2)</f>
        <v>Southeast Rovers</v>
      </c>
      <c r="F498" s="23" t="str">
        <f>VLOOKUP(L498,'Ref asgn teams'!$A$2:$B$99,2)</f>
        <v>New Haven Americans</v>
      </c>
      <c r="G498" s="71"/>
      <c r="H498" s="94">
        <f>IF('MASTER  10 Teams'!H498&lt;&gt;"",'MASTER  10 Teams'!H498,"")</f>
        <v>0.41666666666666702</v>
      </c>
      <c r="I498" s="24" t="str">
        <f>VLOOKUP(M498,Venues!$A$2:$E$139,5,FALSE)</f>
        <v>Spera Field, Waterford</v>
      </c>
      <c r="J498" s="73" t="str">
        <f>IF('MASTER  10 Teams'!J498&lt;&gt;"",'MASTER  10 Teams'!J498,"")</f>
        <v/>
      </c>
      <c r="K498" s="23" t="str">
        <f>IF('MASTER  10 Teams'!E498&lt;&gt;"",'MASTER  10 Teams'!E498,"")</f>
        <v>SOUTHEAST ROVERS</v>
      </c>
      <c r="L498" s="23" t="str">
        <f>IF('MASTER  10 Teams'!F498&lt;&gt;"",'MASTER  10 Teams'!F498,"")</f>
        <v>NEW HAVEN AMERICANS</v>
      </c>
      <c r="M498" s="5" t="str">
        <f>IF('MASTER  10 Teams'!I498&lt;&gt;"",'MASTER  10 Teams'!I498,"")</f>
        <v>Spera Park, Waterford</v>
      </c>
      <c r="N498" s="5"/>
    </row>
    <row r="499" spans="1:14" ht="12.75" customHeight="1" thickTop="1" thickBot="1" x14ac:dyDescent="0.4">
      <c r="A499" s="115"/>
      <c r="B499" s="22"/>
      <c r="C499" s="95">
        <f>IF('MASTER  10 Teams'!C499&lt;&gt;"",'MASTER  10 Teams'!C499,"")</f>
        <v>42988</v>
      </c>
      <c r="D499" s="35" t="str">
        <f>IF('MASTER  10 Teams'!D499&lt;&gt;"",'MASTER  10 Teams'!D499,"")</f>
        <v>O40-2</v>
      </c>
      <c r="E499" s="23" t="str">
        <f>VLOOKUP(K499,'Ref asgn teams'!$A$2:$B$99,2)</f>
        <v>Newington Portuguese 40</v>
      </c>
      <c r="F499" s="23" t="str">
        <f>VLOOKUP(L499,'Ref asgn teams'!$A$2:$B$99,2)</f>
        <v>Greenwich Arsenal 40</v>
      </c>
      <c r="G499" s="71"/>
      <c r="H499" s="94">
        <f>IF('MASTER  10 Teams'!H499&lt;&gt;"",'MASTER  10 Teams'!H499,"")</f>
        <v>0.41666666666666702</v>
      </c>
      <c r="I499" s="24" t="str">
        <f>VLOOKUP(M499,Venues!$A$2:$E$139,5,FALSE)</f>
        <v>Martin Kellogg, Newington</v>
      </c>
      <c r="J499" s="73" t="str">
        <f>IF('MASTER  10 Teams'!J499&lt;&gt;"",'MASTER  10 Teams'!J499,"")</f>
        <v/>
      </c>
      <c r="K499" s="23" t="str">
        <f>IF('MASTER  10 Teams'!E499&lt;&gt;"",'MASTER  10 Teams'!E499,"")</f>
        <v>NEWINGTON PORTUGUESE 40</v>
      </c>
      <c r="L499" s="23" t="str">
        <f>IF('MASTER  10 Teams'!F499&lt;&gt;"",'MASTER  10 Teams'!F499,"")</f>
        <v>GREENWICH ARSENAL 40</v>
      </c>
      <c r="M499" s="5" t="str">
        <f>IF('MASTER  10 Teams'!I499&lt;&gt;"",'MASTER  10 Teams'!I499,"")</f>
        <v>Martin Kellogg, Newington</v>
      </c>
      <c r="N499" s="5"/>
    </row>
    <row r="500" spans="1:14" ht="12.75" customHeight="1" thickTop="1" thickBot="1" x14ac:dyDescent="0.4">
      <c r="A500" s="115"/>
      <c r="B500" s="22"/>
      <c r="C500" s="95" t="str">
        <f>IF('MASTER  10 Teams'!C500&lt;&gt;"",'MASTER  10 Teams'!C500,"")</f>
        <v/>
      </c>
      <c r="D500" s="25" t="str">
        <f>IF('MASTER  10 Teams'!D500&lt;&gt;"",'MASTER  10 Teams'!D500,"")</f>
        <v xml:space="preserve"> </v>
      </c>
      <c r="E500" s="23" t="e">
        <f>VLOOKUP(K500,'Ref asgn teams'!$A$2:$B$99,2)</f>
        <v>#N/A</v>
      </c>
      <c r="F500" s="23" t="e">
        <f>VLOOKUP(L500,'Ref asgn teams'!$A$2:$B$99,2)</f>
        <v>#N/A</v>
      </c>
      <c r="G500" s="71"/>
      <c r="H500" s="94" t="str">
        <f>IF('MASTER  10 Teams'!H500&lt;&gt;"",'MASTER  10 Teams'!H500,"")</f>
        <v/>
      </c>
      <c r="I500" s="24" t="e">
        <f>VLOOKUP(M500,Venues!$A$2:$E$139,5,FALSE)</f>
        <v>#N/A</v>
      </c>
      <c r="J500" s="73" t="str">
        <f>IF('MASTER  10 Teams'!J500&lt;&gt;"",'MASTER  10 Teams'!J500,"")</f>
        <v/>
      </c>
      <c r="K500" s="23" t="str">
        <f>IF('MASTER  10 Teams'!E500&lt;&gt;"",'MASTER  10 Teams'!E500,"")</f>
        <v/>
      </c>
      <c r="L500" s="23" t="str">
        <f>IF('MASTER  10 Teams'!F500&lt;&gt;"",'MASTER  10 Teams'!F500,"")</f>
        <v/>
      </c>
      <c r="M500" s="5" t="str">
        <f>IF('MASTER  10 Teams'!I500&lt;&gt;"",'MASTER  10 Teams'!I500,"")</f>
        <v/>
      </c>
      <c r="N500" s="2"/>
    </row>
    <row r="501" spans="1:14" ht="12.75" customHeight="1" thickTop="1" thickBot="1" x14ac:dyDescent="0.4">
      <c r="A501" s="115"/>
      <c r="B501" s="22"/>
      <c r="C501" s="95">
        <f>IF('MASTER  10 Teams'!C501&lt;&gt;"",'MASTER  10 Teams'!C501,"")</f>
        <v>42988</v>
      </c>
      <c r="D501" s="36" t="str">
        <f>IF('MASTER  10 Teams'!D501&lt;&gt;"",'MASTER  10 Teams'!D501,"")</f>
        <v>O40-3</v>
      </c>
      <c r="E501" s="23" t="str">
        <f>VLOOKUP(K501,'Ref asgn teams'!$A$2:$B$99,2)</f>
        <v>Newtown Salty Dogs</v>
      </c>
      <c r="F501" s="23" t="str">
        <f>VLOOKUP(L501,'Ref asgn teams'!$A$2:$B$99,2)</f>
        <v>Wilton Wolves</v>
      </c>
      <c r="G501" s="71"/>
      <c r="H501" s="94">
        <f>IF('MASTER  10 Teams'!H501&lt;&gt;"",'MASTER  10 Teams'!H501,"")</f>
        <v>0.41666666666666702</v>
      </c>
      <c r="I501" s="24" t="str">
        <f>VLOOKUP(M501,Venues!$A$2:$E$139,5,FALSE)</f>
        <v>Coginchaug Regional HS - Turf Field, Durham</v>
      </c>
      <c r="J501" s="73" t="str">
        <f>IF('MASTER  10 Teams'!J501&lt;&gt;"",'MASTER  10 Teams'!J501,"")</f>
        <v/>
      </c>
      <c r="K501" s="23" t="str">
        <f>IF('MASTER  10 Teams'!E501&lt;&gt;"",'MASTER  10 Teams'!E501,"")</f>
        <v>NORTH BRANFORD 40</v>
      </c>
      <c r="L501" s="23" t="str">
        <f>IF('MASTER  10 Teams'!F501&lt;&gt;"",'MASTER  10 Teams'!F501,"")</f>
        <v>WILTON WOLVES</v>
      </c>
      <c r="M501" s="5" t="str">
        <f>IF('MASTER  10 Teams'!I501&lt;&gt;"",'MASTER  10 Teams'!I501,"")</f>
        <v>Coginchaug HS, Durham</v>
      </c>
      <c r="N501" s="5"/>
    </row>
    <row r="502" spans="1:14" ht="12.75" customHeight="1" thickTop="1" thickBot="1" x14ac:dyDescent="0.4">
      <c r="A502" s="115"/>
      <c r="B502" s="22"/>
      <c r="C502" s="95">
        <f>IF('MASTER  10 Teams'!C502&lt;&gt;"",'MASTER  10 Teams'!C502,"")</f>
        <v>42988</v>
      </c>
      <c r="D502" s="36" t="str">
        <f>IF('MASTER  10 Teams'!D502&lt;&gt;"",'MASTER  10 Teams'!D502,"")</f>
        <v>O40-3</v>
      </c>
      <c r="E502" s="23" t="str">
        <f>VLOOKUP(K502,'Ref asgn teams'!$A$2:$B$99,2)</f>
        <v>Cheshire United</v>
      </c>
      <c r="F502" s="23" t="str">
        <f>VLOOKUP(L502,'Ref asgn teams'!$A$2:$B$99,2)</f>
        <v>Hamden United</v>
      </c>
      <c r="G502" s="71"/>
      <c r="H502" s="94">
        <f>IF('MASTER  10 Teams'!H502&lt;&gt;"",'MASTER  10 Teams'!H502,"")</f>
        <v>0.33333333333333331</v>
      </c>
      <c r="I502" s="24" t="str">
        <f>VLOOKUP(M502,Venues!$A$2:$E$139,5,FALSE)</f>
        <v>Quinnipiac Park, Cheshire</v>
      </c>
      <c r="J502" s="73" t="str">
        <f>IF('MASTER  10 Teams'!J502&lt;&gt;"",'MASTER  10 Teams'!J502,"")</f>
        <v/>
      </c>
      <c r="K502" s="23" t="str">
        <f>IF('MASTER  10 Teams'!E502&lt;&gt;"",'MASTER  10 Teams'!E502,"")</f>
        <v xml:space="preserve">CHESHIRE UNITED </v>
      </c>
      <c r="L502" s="23" t="str">
        <f>IF('MASTER  10 Teams'!F502&lt;&gt;"",'MASTER  10 Teams'!F502,"")</f>
        <v>HAMDEN UNITED</v>
      </c>
      <c r="M502" s="5" t="str">
        <f>IF('MASTER  10 Teams'!I502&lt;&gt;"",'MASTER  10 Teams'!I502,"")</f>
        <v>Quinnipiac Park, Cheshire</v>
      </c>
      <c r="N502" s="5"/>
    </row>
    <row r="503" spans="1:14" ht="12.75" customHeight="1" thickTop="1" thickBot="1" x14ac:dyDescent="0.4">
      <c r="A503" s="115"/>
      <c r="B503" s="22"/>
      <c r="C503" s="95">
        <f>IF('MASTER  10 Teams'!C503&lt;&gt;"",'MASTER  10 Teams'!C503,"")</f>
        <v>42988</v>
      </c>
      <c r="D503" s="36" t="str">
        <f>IF('MASTER  10 Teams'!D503&lt;&gt;"",'MASTER  10 Teams'!D503,"")</f>
        <v>O40-3</v>
      </c>
      <c r="E503" s="23" t="str">
        <f>VLOOKUP(K503,'Ref asgn teams'!$A$2:$B$99,2)</f>
        <v>Stamford City</v>
      </c>
      <c r="F503" s="23" t="str">
        <f>VLOOKUP(L503,'Ref asgn teams'!$A$2:$B$99,2)</f>
        <v>HENRY  REID FC 40</v>
      </c>
      <c r="G503" s="71"/>
      <c r="H503" s="94">
        <f>IF('MASTER  10 Teams'!H503&lt;&gt;"",'MASTER  10 Teams'!H503,"")</f>
        <v>0.33333333333333331</v>
      </c>
      <c r="I503" s="24" t="str">
        <f>VLOOKUP(M503,Venues!$A$2:$E$139,5,FALSE)</f>
        <v>West Beach, Stamford</v>
      </c>
      <c r="J503" s="73" t="str">
        <f>IF('MASTER  10 Teams'!J503&lt;&gt;"",'MASTER  10 Teams'!J503,"")</f>
        <v/>
      </c>
      <c r="K503" s="23" t="str">
        <f>IF('MASTER  10 Teams'!E503&lt;&gt;"",'MASTER  10 Teams'!E503,"")</f>
        <v>STAMFORD CITY</v>
      </c>
      <c r="L503" s="23" t="str">
        <f>IF('MASTER  10 Teams'!F503&lt;&gt;"",'MASTER  10 Teams'!F503,"")</f>
        <v>HENRY  REID FC 40</v>
      </c>
      <c r="M503" s="5" t="str">
        <f>IF('MASTER  10 Teams'!I503&lt;&gt;"",'MASTER  10 Teams'!I503,"")</f>
        <v>West Beach Fields, Stamford</v>
      </c>
      <c r="N503" s="5"/>
    </row>
    <row r="504" spans="1:14" ht="12.75" customHeight="1" thickTop="1" thickBot="1" x14ac:dyDescent="0.4">
      <c r="A504" s="115"/>
      <c r="B504" s="22"/>
      <c r="C504" s="95">
        <f>IF('MASTER  10 Teams'!C504&lt;&gt;"",'MASTER  10 Teams'!C504,"")</f>
        <v>42988</v>
      </c>
      <c r="D504" s="36" t="str">
        <f>IF('MASTER  10 Teams'!D504&lt;&gt;"",'MASTER  10 Teams'!D504,"")</f>
        <v>O40-3</v>
      </c>
      <c r="E504" s="23" t="str">
        <f>VLOOKUP(K504,'Ref asgn teams'!$A$2:$B$99,2)</f>
        <v>Wallingford Morelia</v>
      </c>
      <c r="F504" s="23" t="str">
        <f>VLOOKUP(L504,'Ref asgn teams'!$A$2:$B$99,2)</f>
        <v>North Haven FC 40</v>
      </c>
      <c r="G504" s="71"/>
      <c r="H504" s="94">
        <f>IF('MASTER  10 Teams'!H504&lt;&gt;"",'MASTER  10 Teams'!H504,"")</f>
        <v>0.41666666666666702</v>
      </c>
      <c r="I504" s="24" t="str">
        <f>VLOOKUP(M504,Venues!$A$2:$E$139,5,FALSE)</f>
        <v>Woodhouse, Wallingford</v>
      </c>
      <c r="J504" s="73" t="str">
        <f>IF('MASTER  10 Teams'!J504&lt;&gt;"",'MASTER  10 Teams'!J504,"")</f>
        <v/>
      </c>
      <c r="K504" s="23" t="str">
        <f>IF('MASTER  10 Teams'!E504&lt;&gt;"",'MASTER  10 Teams'!E504,"")</f>
        <v>WALLINGFORD MORELIA</v>
      </c>
      <c r="L504" s="23" t="str">
        <f>IF('MASTER  10 Teams'!F504&lt;&gt;"",'MASTER  10 Teams'!F504,"")</f>
        <v>NORTH HAVEN SC</v>
      </c>
      <c r="M504" s="5" t="str">
        <f>IF('MASTER  10 Teams'!I504&lt;&gt;"",'MASTER  10 Teams'!I504,"")</f>
        <v>Woodhouse Field, Wallingford</v>
      </c>
      <c r="N504" s="5"/>
    </row>
    <row r="505" spans="1:14" ht="12.75" customHeight="1" thickTop="1" x14ac:dyDescent="0.35">
      <c r="A505" s="115"/>
      <c r="B505" s="22"/>
      <c r="C505" s="95">
        <f>IF('MASTER  10 Teams'!C505&lt;&gt;"",'MASTER  10 Teams'!C505,"")</f>
        <v>42988</v>
      </c>
      <c r="D505" s="67" t="str">
        <f>IF('MASTER  10 Teams'!D505&lt;&gt;"",'MASTER  10 Teams'!D505,"")</f>
        <v>O40-3</v>
      </c>
      <c r="E505" s="23" t="str">
        <f>VLOOKUP(K505,'Ref asgn teams'!$A$2:$B$99,2)</f>
        <v>PAN ZONES</v>
      </c>
      <c r="F505" s="23" t="str">
        <f>VLOOKUP(L505,'Ref asgn teams'!$A$2:$B$99,2)</f>
        <v>Eli's FC</v>
      </c>
      <c r="G505" s="71"/>
      <c r="H505" s="94">
        <f>IF('MASTER  10 Teams'!H505&lt;&gt;"",'MASTER  10 Teams'!H505,"")</f>
        <v>0.41666666666666702</v>
      </c>
      <c r="I505" s="24" t="str">
        <f>VLOOKUP(M505,Venues!$A$2:$E$139,5,FALSE)</f>
        <v>Stanley Quarter Park, New Britain</v>
      </c>
      <c r="J505" s="73" t="str">
        <f>IF('MASTER  10 Teams'!J505&lt;&gt;"",'MASTER  10 Teams'!J505,"")</f>
        <v/>
      </c>
      <c r="K505" s="23" t="str">
        <f>IF('MASTER  10 Teams'!E505&lt;&gt;"",'MASTER  10 Teams'!E505,"")</f>
        <v>PAN ZONES</v>
      </c>
      <c r="L505" s="23" t="str">
        <f>IF('MASTER  10 Teams'!F505&lt;&gt;"",'MASTER  10 Teams'!F505,"")</f>
        <v>ELI'S FC</v>
      </c>
      <c r="M505" s="5" t="str">
        <f>IF('MASTER  10 Teams'!I505&lt;&gt;"",'MASTER  10 Teams'!I505,"")</f>
        <v>Stanley Quarter Park, New Britain</v>
      </c>
      <c r="N505" s="5"/>
    </row>
    <row r="506" spans="1:14" ht="12.75" customHeight="1" thickBot="1" x14ac:dyDescent="0.4">
      <c r="A506" s="115"/>
      <c r="B506" s="22"/>
      <c r="C506" s="95" t="str">
        <f>IF('MASTER  10 Teams'!C506&lt;&gt;"",'MASTER  10 Teams'!C506,"")</f>
        <v/>
      </c>
      <c r="D506" s="25" t="str">
        <f>IF('MASTER  10 Teams'!D506&lt;&gt;"",'MASTER  10 Teams'!D506,"")</f>
        <v xml:space="preserve"> </v>
      </c>
      <c r="E506" s="23" t="e">
        <f>VLOOKUP(K506,'Ref asgn teams'!$A$2:$B$99,2)</f>
        <v>#N/A</v>
      </c>
      <c r="F506" s="23" t="e">
        <f>VLOOKUP(L506,'Ref asgn teams'!$A$2:$B$99,2)</f>
        <v>#N/A</v>
      </c>
      <c r="G506" s="71"/>
      <c r="H506" s="94" t="str">
        <f>IF('MASTER  10 Teams'!H506&lt;&gt;"",'MASTER  10 Teams'!H506,"")</f>
        <v/>
      </c>
      <c r="I506" s="24" t="e">
        <f>VLOOKUP(M506,Venues!$A$2:$E$139,5,FALSE)</f>
        <v>#N/A</v>
      </c>
      <c r="J506" s="73" t="str">
        <f>IF('MASTER  10 Teams'!J506&lt;&gt;"",'MASTER  10 Teams'!J506,"")</f>
        <v/>
      </c>
      <c r="K506" s="23" t="str">
        <f>IF('MASTER  10 Teams'!E506&lt;&gt;"",'MASTER  10 Teams'!E506,"")</f>
        <v/>
      </c>
      <c r="L506" s="23" t="str">
        <f>IF('MASTER  10 Teams'!F506&lt;&gt;"",'MASTER  10 Teams'!F506,"")</f>
        <v/>
      </c>
      <c r="M506" s="5" t="str">
        <f>IF('MASTER  10 Teams'!I506&lt;&gt;"",'MASTER  10 Teams'!I506,"")</f>
        <v/>
      </c>
      <c r="N506" s="2"/>
    </row>
    <row r="507" spans="1:14" ht="12.75" customHeight="1" thickTop="1" thickBot="1" x14ac:dyDescent="0.4">
      <c r="A507" s="115"/>
      <c r="B507" s="22"/>
      <c r="C507" s="95">
        <f>IF('MASTER  10 Teams'!C507&lt;&gt;"",'MASTER  10 Teams'!C507,"")</f>
        <v>42988</v>
      </c>
      <c r="D507" s="27" t="str">
        <f>IF('MASTER  10 Teams'!D507&lt;&gt;"",'MASTER  10 Teams'!D507,"")</f>
        <v>O50-1</v>
      </c>
      <c r="E507" s="23" t="str">
        <f>VLOOKUP(K507,'Ref asgn teams'!$A$2:$B$99,2)</f>
        <v>Greenwich Gunners 50</v>
      </c>
      <c r="F507" s="23" t="str">
        <f>VLOOKUP(L507,'Ref asgn teams'!$A$2:$B$99,2)</f>
        <v>Vasco Da Gama 50 CC</v>
      </c>
      <c r="G507" s="71"/>
      <c r="H507" s="94">
        <f>IF('MASTER  10 Teams'!H507&lt;&gt;"",'MASTER  10 Teams'!H507,"")</f>
        <v>0.41666666666666702</v>
      </c>
      <c r="I507" s="24" t="str">
        <f>VLOOKUP(M507,Venues!$A$2:$E$139,5,FALSE)</f>
        <v>Greenwich High School, Greenwich</v>
      </c>
      <c r="J507" s="73" t="str">
        <f>IF('MASTER  10 Teams'!J507&lt;&gt;"",'MASTER  10 Teams'!J507,"")</f>
        <v/>
      </c>
      <c r="K507" s="23" t="str">
        <f>IF('MASTER  10 Teams'!E507&lt;&gt;"",'MASTER  10 Teams'!E507,"")</f>
        <v>GREENWICH GUNNERS 50</v>
      </c>
      <c r="L507" s="23" t="str">
        <f>IF('MASTER  10 Teams'!F507&lt;&gt;"",'MASTER  10 Teams'!F507,"")</f>
        <v>VASCO DA GAMA 50</v>
      </c>
      <c r="M507" s="5" t="str">
        <f>IF('MASTER  10 Teams'!I507&lt;&gt;"",'MASTER  10 Teams'!I507,"")</f>
        <v>tbd</v>
      </c>
      <c r="N507" s="5"/>
    </row>
    <row r="508" spans="1:14" ht="12.75" customHeight="1" thickTop="1" thickBot="1" x14ac:dyDescent="0.4">
      <c r="A508" s="115"/>
      <c r="B508" s="22"/>
      <c r="C508" s="95">
        <f>IF('MASTER  10 Teams'!C508&lt;&gt;"",'MASTER  10 Teams'!C508,"")</f>
        <v>42988</v>
      </c>
      <c r="D508" s="27" t="str">
        <f>IF('MASTER  10 Teams'!D508&lt;&gt;"",'MASTER  10 Teams'!D508,"")</f>
        <v>O50-1</v>
      </c>
      <c r="E508" s="23" t="str">
        <f>VLOOKUP(K508,'Ref asgn teams'!$A$2:$B$99,2)</f>
        <v>Cheshire Azzurri 50</v>
      </c>
      <c r="F508" s="23" t="str">
        <f>VLOOKUP(L508,'Ref asgn teams'!$A$2:$B$99,2)</f>
        <v>Darien Blue Waves</v>
      </c>
      <c r="G508" s="71"/>
      <c r="H508" s="94">
        <f>IF('MASTER  10 Teams'!H508&lt;&gt;"",'MASTER  10 Teams'!H508,"")</f>
        <v>0.41666666666666669</v>
      </c>
      <c r="I508" s="24" t="str">
        <f>VLOOKUP(M508,Venues!$A$2:$E$139,5,FALSE)</f>
        <v>Quinnipiac Park, Cheshire</v>
      </c>
      <c r="J508" s="73" t="str">
        <f>IF('MASTER  10 Teams'!J508&lt;&gt;"",'MASTER  10 Teams'!J508,"")</f>
        <v/>
      </c>
      <c r="K508" s="23" t="str">
        <f>IF('MASTER  10 Teams'!E508&lt;&gt;"",'MASTER  10 Teams'!E508,"")</f>
        <v>CHESHIRE AZZURRI 50</v>
      </c>
      <c r="L508" s="23" t="str">
        <f>IF('MASTER  10 Teams'!F508&lt;&gt;"",'MASTER  10 Teams'!F508,"")</f>
        <v>DARIEN BLUE WAVE</v>
      </c>
      <c r="M508" s="5" t="str">
        <f>IF('MASTER  10 Teams'!I508&lt;&gt;"",'MASTER  10 Teams'!I508,"")</f>
        <v>Quinnipiac Park, Cheshire</v>
      </c>
      <c r="N508" s="5"/>
    </row>
    <row r="509" spans="1:14" ht="12.75" customHeight="1" thickTop="1" thickBot="1" x14ac:dyDescent="0.4">
      <c r="A509" s="115"/>
      <c r="B509" s="22"/>
      <c r="C509" s="95">
        <f>IF('MASTER  10 Teams'!C509&lt;&gt;"",'MASTER  10 Teams'!C509,"")</f>
        <v>42988</v>
      </c>
      <c r="D509" s="27" t="str">
        <f>IF('MASTER  10 Teams'!D509&lt;&gt;"",'MASTER  10 Teams'!D509,"")</f>
        <v>O50-1</v>
      </c>
      <c r="E509" s="23" t="str">
        <f>VLOOKUP(K509,'Ref asgn teams'!$A$2:$B$99,2)</f>
        <v>New Britain Falcons FC</v>
      </c>
      <c r="F509" s="23" t="str">
        <f>VLOOKUP(L509,'Ref asgn teams'!$A$2:$B$99,2)</f>
        <v>Glastonbury Celtic</v>
      </c>
      <c r="G509" s="71"/>
      <c r="H509" s="94">
        <f>IF('MASTER  10 Teams'!H509&lt;&gt;"",'MASTER  10 Teams'!H509,"")</f>
        <v>0.33333333333333331</v>
      </c>
      <c r="I509" s="24" t="str">
        <f>VLOOKUP(M509,Venues!$A$2:$E$139,5,FALSE)</f>
        <v>Falcon Field (New Britain), New Britain</v>
      </c>
      <c r="J509" s="73" t="str">
        <f>IF('MASTER  10 Teams'!J509&lt;&gt;"",'MASTER  10 Teams'!J509,"")</f>
        <v/>
      </c>
      <c r="K509" s="23" t="str">
        <f>IF('MASTER  10 Teams'!E509&lt;&gt;"",'MASTER  10 Teams'!E509,"")</f>
        <v>NEW BRITAIN FALCONS FC</v>
      </c>
      <c r="L509" s="23" t="str">
        <f>IF('MASTER  10 Teams'!F509&lt;&gt;"",'MASTER  10 Teams'!F509,"")</f>
        <v xml:space="preserve">GLASTONBURY CELTIC </v>
      </c>
      <c r="M509" s="5" t="str">
        <f>IF('MASTER  10 Teams'!I509&lt;&gt;"",'MASTER  10 Teams'!I509,"")</f>
        <v>Falcon Field, New Britain</v>
      </c>
      <c r="N509" s="5"/>
    </row>
    <row r="510" spans="1:14" ht="12.75" customHeight="1" thickTop="1" thickBot="1" x14ac:dyDescent="0.4">
      <c r="A510" s="115"/>
      <c r="B510" s="22"/>
      <c r="C510" s="95">
        <f>IF('MASTER  10 Teams'!C510&lt;&gt;"",'MASTER  10 Teams'!C510,"")</f>
        <v>42988</v>
      </c>
      <c r="D510" s="27" t="str">
        <f>IF('MASTER  10 Teams'!D510&lt;&gt;"",'MASTER  10 Teams'!D510,"")</f>
        <v>O50-1</v>
      </c>
      <c r="E510" s="23" t="str">
        <f>VLOOKUP(K510,'Ref asgn teams'!$A$2:$B$99,2)</f>
        <v>Polonia Falcon Stars FC</v>
      </c>
      <c r="F510" s="23" t="str">
        <f>VLOOKUP(L510,'Ref asgn teams'!$A$2:$B$99,2)</f>
        <v>Guilford Black Eagles</v>
      </c>
      <c r="G510" s="71"/>
      <c r="H510" s="94">
        <f>IF('MASTER  10 Teams'!H510&lt;&gt;"",'MASTER  10 Teams'!H510,"")</f>
        <v>0.41666666666666702</v>
      </c>
      <c r="I510" s="24" t="str">
        <f>VLOOKUP(M510,Venues!$A$2:$E$139,5,FALSE)</f>
        <v>Falcon Field (New Britain), New Britain</v>
      </c>
      <c r="J510" s="73" t="str">
        <f>IF('MASTER  10 Teams'!J510&lt;&gt;"",'MASTER  10 Teams'!J510,"")</f>
        <v/>
      </c>
      <c r="K510" s="23" t="str">
        <f>IF('MASTER  10 Teams'!E510&lt;&gt;"",'MASTER  10 Teams'!E510,"")</f>
        <v>POLONIA FALCON STARS FC</v>
      </c>
      <c r="L510" s="23" t="str">
        <f>IF('MASTER  10 Teams'!F510&lt;&gt;"",'MASTER  10 Teams'!F510,"")</f>
        <v>GUILFORD BLACK EAGLES</v>
      </c>
      <c r="M510" s="5" t="str">
        <f>IF('MASTER  10 Teams'!I510&lt;&gt;"",'MASTER  10 Teams'!I510,"")</f>
        <v>Falcon Field, New Britain</v>
      </c>
      <c r="N510" s="5"/>
    </row>
    <row r="511" spans="1:14" ht="12.75" customHeight="1" thickTop="1" x14ac:dyDescent="0.35">
      <c r="A511" s="115"/>
      <c r="B511" s="22"/>
      <c r="C511" s="95">
        <f>IF('MASTER  10 Teams'!C511&lt;&gt;"",'MASTER  10 Teams'!C511,"")</f>
        <v>42988</v>
      </c>
      <c r="D511" s="63" t="str">
        <f>IF('MASTER  10 Teams'!D511&lt;&gt;"",'MASTER  10 Teams'!D511,"")</f>
        <v>O50-1</v>
      </c>
      <c r="E511" s="23" t="str">
        <f>VLOOKUP(K511,'Ref asgn teams'!$A$2:$B$99,2)</f>
        <v>Hartford Cavaliers Masters</v>
      </c>
      <c r="F511" s="23" t="str">
        <f>VLOOKUP(L511,'Ref asgn teams'!$A$2:$B$99,2)</f>
        <v>Club Napoli 50</v>
      </c>
      <c r="G511" s="71"/>
      <c r="H511" s="94">
        <f>IF('MASTER  10 Teams'!H511&lt;&gt;"",'MASTER  10 Teams'!H511,"")</f>
        <v>0.41666666666666702</v>
      </c>
      <c r="I511" s="24" t="str">
        <f>VLOOKUP(M511,Venues!$A$2:$E$139,5,FALSE)</f>
        <v>Cronin Field, Hartford</v>
      </c>
      <c r="J511" s="73" t="str">
        <f>IF('MASTER  10 Teams'!J511&lt;&gt;"",'MASTER  10 Teams'!J511,"")</f>
        <v/>
      </c>
      <c r="K511" s="23" t="str">
        <f>IF('MASTER  10 Teams'!E511&lt;&gt;"",'MASTER  10 Teams'!E511,"")</f>
        <v>HARTFORD CAVALIERS</v>
      </c>
      <c r="L511" s="23" t="str">
        <f>IF('MASTER  10 Teams'!F511&lt;&gt;"",'MASTER  10 Teams'!F511,"")</f>
        <v>CLUB NAPOLI 50</v>
      </c>
      <c r="M511" s="5" t="str">
        <f>IF('MASTER  10 Teams'!I511&lt;&gt;"",'MASTER  10 Teams'!I511,"")</f>
        <v>Cronin Field, Hartford</v>
      </c>
      <c r="N511" s="5"/>
    </row>
    <row r="512" spans="1:14" ht="12.75" customHeight="1" thickBot="1" x14ac:dyDescent="0.4">
      <c r="A512" s="115"/>
      <c r="B512" s="22"/>
      <c r="C512" s="95" t="str">
        <f>IF('MASTER  10 Teams'!C512&lt;&gt;"",'MASTER  10 Teams'!C512,"")</f>
        <v/>
      </c>
      <c r="D512" s="25" t="str">
        <f>IF('MASTER  10 Teams'!D512&lt;&gt;"",'MASTER  10 Teams'!D512,"")</f>
        <v xml:space="preserve"> </v>
      </c>
      <c r="E512" s="23" t="e">
        <f>VLOOKUP(K512,'Ref asgn teams'!$A$2:$B$99,2)</f>
        <v>#N/A</v>
      </c>
      <c r="F512" s="23" t="e">
        <f>VLOOKUP(L512,'Ref asgn teams'!$A$2:$B$99,2)</f>
        <v>#N/A</v>
      </c>
      <c r="G512" s="71"/>
      <c r="H512" s="94" t="str">
        <f>IF('MASTER  10 Teams'!H512&lt;&gt;"",'MASTER  10 Teams'!H512,"")</f>
        <v/>
      </c>
      <c r="I512" s="24" t="e">
        <f>VLOOKUP(M512,Venues!$A$2:$E$139,5,FALSE)</f>
        <v>#N/A</v>
      </c>
      <c r="J512" s="73" t="str">
        <f>IF('MASTER  10 Teams'!J512&lt;&gt;"",'MASTER  10 Teams'!J512,"")</f>
        <v/>
      </c>
      <c r="K512" s="23" t="str">
        <f>IF('MASTER  10 Teams'!E512&lt;&gt;"",'MASTER  10 Teams'!E512,"")</f>
        <v/>
      </c>
      <c r="L512" s="23" t="str">
        <f>IF('MASTER  10 Teams'!F512&lt;&gt;"",'MASTER  10 Teams'!F512,"")</f>
        <v/>
      </c>
      <c r="M512" s="5" t="str">
        <f>IF('MASTER  10 Teams'!I512&lt;&gt;"",'MASTER  10 Teams'!I512,"")</f>
        <v/>
      </c>
      <c r="N512" s="2"/>
    </row>
    <row r="513" spans="1:14" ht="12.75" customHeight="1" thickTop="1" thickBot="1" x14ac:dyDescent="0.4">
      <c r="A513" s="115"/>
      <c r="B513" s="22"/>
      <c r="C513" s="95">
        <f>IF('MASTER  10 Teams'!C683&lt;&gt;"",'MASTER  10 Teams'!C683,"")</f>
        <v>43023</v>
      </c>
      <c r="D513" s="37" t="str">
        <f>IF('MASTER  10 Teams'!D683&lt;&gt;"",'MASTER  10 Teams'!D683,"")</f>
        <v>O50-2</v>
      </c>
      <c r="E513" s="23" t="str">
        <f>VLOOKUP(K513,'Ref asgn teams'!$A$2:$B$99,2)</f>
        <v>Moodus SC</v>
      </c>
      <c r="F513" s="23" t="str">
        <f>VLOOKUP(L513,'Ref asgn teams'!$A$2:$B$99,2)</f>
        <v>West Haven Grays</v>
      </c>
      <c r="G513" s="71"/>
      <c r="H513" s="94">
        <f>IF('MASTER  10 Teams'!H683&lt;&gt;"",'MASTER  10 Teams'!H683,"")</f>
        <v>0.41666666666666702</v>
      </c>
      <c r="I513" s="24" t="str">
        <f>VLOOKUP(M513,Venues!$A$2:$E$139,5,FALSE)</f>
        <v>Nathan Hale-Ray High School, Moodus</v>
      </c>
      <c r="J513" s="73" t="str">
        <f>IF('MASTER  10 Teams'!J683&lt;&gt;"",'MASTER  10 Teams'!J683,"")</f>
        <v/>
      </c>
      <c r="K513" s="23" t="str">
        <f>IF('MASTER  10 Teams'!E683&lt;&gt;"",'MASTER  10 Teams'!E683,"")</f>
        <v>MOODUS SC</v>
      </c>
      <c r="L513" s="23" t="str">
        <f>IF('MASTER  10 Teams'!F683&lt;&gt;"",'MASTER  10 Teams'!F683,"")</f>
        <v>WEST HAVEN GRAYS</v>
      </c>
      <c r="M513" s="5" t="str">
        <f>IF('MASTER  10 Teams'!I683&lt;&gt;"",'MASTER  10 Teams'!I683,"")</f>
        <v>Nathan Hale-Ray HS, Moodus</v>
      </c>
      <c r="N513" s="5"/>
    </row>
    <row r="514" spans="1:14" ht="12.75" customHeight="1" thickTop="1" thickBot="1" x14ac:dyDescent="0.4">
      <c r="A514" s="115"/>
      <c r="B514" s="22"/>
      <c r="C514" s="95">
        <f>IF('MASTER  10 Teams'!C684&lt;&gt;"",'MASTER  10 Teams'!C684,"")</f>
        <v>43023</v>
      </c>
      <c r="D514" s="37" t="str">
        <f>IF('MASTER  10 Teams'!D684&lt;&gt;"",'MASTER  10 Teams'!D684,"")</f>
        <v>O50-2</v>
      </c>
      <c r="E514" s="23" t="str">
        <f>VLOOKUP(K514,'Ref asgn teams'!$A$2:$B$99,2)</f>
        <v>East Haven SC</v>
      </c>
      <c r="F514" s="23" t="str">
        <f>VLOOKUP(L514,'Ref asgn teams'!$A$2:$B$99,2)</f>
        <v>Greenwich Arsenal 50</v>
      </c>
      <c r="G514" s="71"/>
      <c r="H514" s="94">
        <f>IF('MASTER  10 Teams'!H684&lt;&gt;"",'MASTER  10 Teams'!H684,"")</f>
        <v>0.41666666666666702</v>
      </c>
      <c r="I514" s="24" t="str">
        <f>VLOOKUP(M514,Venues!$A$2:$E$139,5,FALSE)</f>
        <v>Moulthrop Field, East Haven</v>
      </c>
      <c r="J514" s="73" t="str">
        <f>IF('MASTER  10 Teams'!J684&lt;&gt;"",'MASTER  10 Teams'!J684,"")</f>
        <v/>
      </c>
      <c r="K514" s="23" t="str">
        <f>IF('MASTER  10 Teams'!E684&lt;&gt;"",'MASTER  10 Teams'!E684,"")</f>
        <v>EAST HAVEN SC</v>
      </c>
      <c r="L514" s="23" t="str">
        <f>IF('MASTER  10 Teams'!F684&lt;&gt;"",'MASTER  10 Teams'!F684,"")</f>
        <v>GREENWICH ARSENAL 50</v>
      </c>
      <c r="M514" s="5" t="str">
        <f>IF('MASTER  10 Teams'!I684&lt;&gt;"",'MASTER  10 Teams'!I684,"")</f>
        <v>Moulthrop Field, East Haven</v>
      </c>
      <c r="N514" s="5"/>
    </row>
    <row r="515" spans="1:14" ht="12.75" customHeight="1" thickTop="1" thickBot="1" x14ac:dyDescent="0.4">
      <c r="A515" s="115"/>
      <c r="B515" s="22"/>
      <c r="C515" s="95">
        <f>IF('MASTER  10 Teams'!C685&lt;&gt;"",'MASTER  10 Teams'!C685,"")</f>
        <v>43023</v>
      </c>
      <c r="D515" s="37" t="str">
        <f>IF('MASTER  10 Teams'!D685&lt;&gt;"",'MASTER  10 Teams'!D685,"")</f>
        <v>O50-2</v>
      </c>
      <c r="E515" s="23" t="str">
        <f>VLOOKUP(K515,'Ref asgn teams'!$A$2:$B$99,2)</f>
        <v>Southbury Boomers</v>
      </c>
      <c r="F515" s="23" t="str">
        <f>VLOOKUP(L515,'Ref asgn teams'!$A$2:$B$99,2)</f>
        <v>GREENWICH PUMAS LEGENDS</v>
      </c>
      <c r="G515" s="71"/>
      <c r="H515" s="94">
        <f>IF('MASTER  10 Teams'!H685&lt;&gt;"",'MASTER  10 Teams'!H685,"")</f>
        <v>0.41666666666666702</v>
      </c>
      <c r="I515" s="24" t="str">
        <f>VLOOKUP(M515,Venues!$A$2:$E$139,5,FALSE)</f>
        <v>Settlers Park, Southbury</v>
      </c>
      <c r="J515" s="73" t="str">
        <f>IF('MASTER  10 Teams'!J685&lt;&gt;"",'MASTER  10 Teams'!J685,"")</f>
        <v/>
      </c>
      <c r="K515" s="23" t="str">
        <f>IF('MASTER  10 Teams'!E685&lt;&gt;"",'MASTER  10 Teams'!E685,"")</f>
        <v>SOUTHBURY BOOMERS</v>
      </c>
      <c r="L515" s="23" t="str">
        <f>IF('MASTER  10 Teams'!F685&lt;&gt;"",'MASTER  10 Teams'!F685,"")</f>
        <v>GREENWICH PUMAS LEGENDS</v>
      </c>
      <c r="M515" s="5" t="str">
        <f>IF('MASTER  10 Teams'!I685&lt;&gt;"",'MASTER  10 Teams'!I685,"")</f>
        <v>Settlers Park, Southbury</v>
      </c>
      <c r="N515" s="5"/>
    </row>
    <row r="516" spans="1:14" ht="12.75" customHeight="1" thickTop="1" thickBot="1" x14ac:dyDescent="0.4">
      <c r="A516" s="115"/>
      <c r="B516" s="22"/>
      <c r="C516" s="95">
        <f>IF('MASTER  10 Teams'!C686&lt;&gt;"",'MASTER  10 Teams'!C686,"")</f>
        <v>43023</v>
      </c>
      <c r="D516" s="37" t="str">
        <f>IF('MASTER  10 Teams'!D686&lt;&gt;"",'MASTER  10 Teams'!D686,"")</f>
        <v>O50-2</v>
      </c>
      <c r="E516" s="23" t="str">
        <f>VLOOKUP(K516,'Ref asgn teams'!$A$2:$B$99,2)</f>
        <v>Waterbury Pontes</v>
      </c>
      <c r="F516" s="23" t="str">
        <f>VLOOKUP(L516,'Ref asgn teams'!$A$2:$B$99,2)</f>
        <v>Naugatuck River Rats</v>
      </c>
      <c r="G516" s="71"/>
      <c r="H516" s="94">
        <f>IF('MASTER  10 Teams'!H686&lt;&gt;"",'MASTER  10 Teams'!H686,"")</f>
        <v>0.41666666666666702</v>
      </c>
      <c r="I516" s="24" t="str">
        <f>VLOOKUP(M516,Venues!$A$2:$E$139,5,FALSE)</f>
        <v>Pontelandolfo Club, Waterbury</v>
      </c>
      <c r="J516" s="73" t="str">
        <f>IF('MASTER  10 Teams'!J686&lt;&gt;"",'MASTER  10 Teams'!J686,"")</f>
        <v/>
      </c>
      <c r="K516" s="23" t="str">
        <f>IF('MASTER  10 Teams'!E686&lt;&gt;"",'MASTER  10 Teams'!E686,"")</f>
        <v>WATERBURY PONTES</v>
      </c>
      <c r="L516" s="23" t="str">
        <f>IF('MASTER  10 Teams'!F686&lt;&gt;"",'MASTER  10 Teams'!F686,"")</f>
        <v>NAUGATUCK RIVER RATS</v>
      </c>
      <c r="M516" s="5" t="str">
        <f>IF('MASTER  10 Teams'!I686&lt;&gt;"",'MASTER  10 Teams'!I686,"")</f>
        <v>Pontelandolfo Club, Waterbury</v>
      </c>
      <c r="N516" s="5"/>
    </row>
    <row r="517" spans="1:14" ht="12.75" customHeight="1" thickTop="1" x14ac:dyDescent="0.35">
      <c r="A517" s="115"/>
      <c r="B517" s="22"/>
      <c r="C517" s="95">
        <f>IF('MASTER  10 Teams'!C687&lt;&gt;"",'MASTER  10 Teams'!C687,"")</f>
        <v>43023</v>
      </c>
      <c r="D517" s="68" t="str">
        <f>IF('MASTER  10 Teams'!D687&lt;&gt;"",'MASTER  10 Teams'!D687,"")</f>
        <v>O50-2</v>
      </c>
      <c r="E517" s="23" t="str">
        <f>VLOOKUP(K517,'Ref asgn teams'!$A$2:$B$99,2)</f>
        <v>North Branford Legends</v>
      </c>
      <c r="F517" s="23" t="str">
        <f>VLOOKUP(L517,'Ref asgn teams'!$A$2:$B$99,2)</f>
        <v>Farmington White Owls</v>
      </c>
      <c r="G517" s="71"/>
      <c r="H517" s="94">
        <f>IF('MASTER  10 Teams'!H687&lt;&gt;"",'MASTER  10 Teams'!H687,"")</f>
        <v>0.41666666666666702</v>
      </c>
      <c r="I517" s="24" t="str">
        <f>VLOOKUP(M517,Venues!$A$2:$E$139,5,FALSE)</f>
        <v>Northford Park, Northford</v>
      </c>
      <c r="J517" s="73" t="str">
        <f>IF('MASTER  10 Teams'!J687&lt;&gt;"",'MASTER  10 Teams'!J687,"")</f>
        <v/>
      </c>
      <c r="K517" s="23" t="str">
        <f>IF('MASTER  10 Teams'!E687&lt;&gt;"",'MASTER  10 Teams'!E687,"")</f>
        <v>NORTH BRANFORD LEGENDS</v>
      </c>
      <c r="L517" s="23" t="str">
        <f>IF('MASTER  10 Teams'!F687&lt;&gt;"",'MASTER  10 Teams'!F687,"")</f>
        <v>FARMINGTON WHITE OWLS</v>
      </c>
      <c r="M517" s="5" t="str">
        <f>IF('MASTER  10 Teams'!I687&lt;&gt;"",'MASTER  10 Teams'!I687,"")</f>
        <v>Northford Park, North Branford</v>
      </c>
      <c r="N517" s="5"/>
    </row>
    <row r="518" spans="1:14" ht="12.75" customHeight="1" thickBot="1" x14ac:dyDescent="0.4">
      <c r="A518" s="115"/>
      <c r="B518" s="22"/>
      <c r="C518" s="95" t="str">
        <f>IF('MASTER  10 Teams'!C518&lt;&gt;"",'MASTER  10 Teams'!C518,"")</f>
        <v/>
      </c>
      <c r="D518" s="28" t="str">
        <f>IF('MASTER  10 Teams'!D518&lt;&gt;"",'MASTER  10 Teams'!D518,"")</f>
        <v xml:space="preserve"> </v>
      </c>
      <c r="E518" s="23" t="e">
        <f>VLOOKUP(K518,'Ref asgn teams'!$A$2:$B$99,2)</f>
        <v>#N/A</v>
      </c>
      <c r="F518" s="23" t="e">
        <f>VLOOKUP(L518,'Ref asgn teams'!$A$2:$B$99,2)</f>
        <v>#N/A</v>
      </c>
      <c r="G518" s="71"/>
      <c r="H518" s="94" t="str">
        <f>IF('MASTER  10 Teams'!H518&lt;&gt;"",'MASTER  10 Teams'!H518,"")</f>
        <v/>
      </c>
      <c r="I518" s="24" t="e">
        <f>VLOOKUP(M518,Venues!$A$2:$E$139,5,FALSE)</f>
        <v>#N/A</v>
      </c>
      <c r="J518" s="73" t="str">
        <f>IF('MASTER  10 Teams'!J518&lt;&gt;"",'MASTER  10 Teams'!J518,"")</f>
        <v/>
      </c>
      <c r="K518" s="23" t="str">
        <f>IF('MASTER  10 Teams'!E518&lt;&gt;"",'MASTER  10 Teams'!E518,"")</f>
        <v/>
      </c>
      <c r="L518" s="23" t="str">
        <f>IF('MASTER  10 Teams'!F518&lt;&gt;"",'MASTER  10 Teams'!F518,"")</f>
        <v/>
      </c>
      <c r="M518" s="5" t="str">
        <f>IF('MASTER  10 Teams'!I518&lt;&gt;"",'MASTER  10 Teams'!I518,"")</f>
        <v/>
      </c>
      <c r="N518" s="2"/>
    </row>
    <row r="519" spans="1:14" ht="12.75" customHeight="1" thickTop="1" thickBot="1" x14ac:dyDescent="0.4">
      <c r="A519" s="115"/>
      <c r="B519" s="22"/>
      <c r="C519" s="95">
        <f>IF('MASTER  10 Teams'!C519&lt;&gt;"",'MASTER  10 Teams'!C519,"")</f>
        <v>42995</v>
      </c>
      <c r="D519" s="32" t="str">
        <f>IF('MASTER  10 Teams'!D519&lt;&gt;"",'MASTER  10 Teams'!D519,"")</f>
        <v>O30-1</v>
      </c>
      <c r="E519" s="23" t="str">
        <f>VLOOKUP(K519,'Ref asgn teams'!$A$2:$B$99,2)</f>
        <v>Cinton FC</v>
      </c>
      <c r="F519" s="23" t="str">
        <f>VLOOKUP(L519,'Ref asgn teams'!$A$2:$B$99,2)</f>
        <v>Newington Portuguese 30</v>
      </c>
      <c r="G519" s="71"/>
      <c r="H519" s="94">
        <f>IF('MASTER  10 Teams'!H519&lt;&gt;"",'MASTER  10 Teams'!H519,"")</f>
        <v>0.41666666666666702</v>
      </c>
      <c r="I519" s="24" t="str">
        <f>VLOOKUP(M519,Venues!$A$2:$E$139,5,FALSE)</f>
        <v>Indian River Recreation Area, Clinton</v>
      </c>
      <c r="J519" s="73" t="str">
        <f>IF('MASTER  10 Teams'!J519&lt;&gt;"",'MASTER  10 Teams'!J519,"")</f>
        <v/>
      </c>
      <c r="K519" s="23" t="str">
        <f>IF('MASTER  10 Teams'!E519&lt;&gt;"",'MASTER  10 Teams'!E519,"")</f>
        <v>CLINTON FC</v>
      </c>
      <c r="L519" s="23" t="str">
        <f>IF('MASTER  10 Teams'!F519&lt;&gt;"",'MASTER  10 Teams'!F519,"")</f>
        <v>NEWINGTON PORTUGUESE 30</v>
      </c>
      <c r="M519" s="5" t="str">
        <f>IF('MASTER  10 Teams'!I519&lt;&gt;"",'MASTER  10 Teams'!I519,"")</f>
        <v>Indian River Sports Complex, Clinton</v>
      </c>
      <c r="N519" s="5"/>
    </row>
    <row r="520" spans="1:14" ht="12.75" customHeight="1" thickTop="1" thickBot="1" x14ac:dyDescent="0.4">
      <c r="A520" s="115"/>
      <c r="B520" s="22"/>
      <c r="C520" s="95">
        <f>IF('MASTER  10 Teams'!C520&lt;&gt;"",'MASTER  10 Teams'!C520,"")</f>
        <v>42995</v>
      </c>
      <c r="D520" s="32" t="str">
        <f>IF('MASTER  10 Teams'!D520&lt;&gt;"",'MASTER  10 Teams'!D520,"")</f>
        <v>O30-1</v>
      </c>
      <c r="E520" s="23" t="str">
        <f>VLOOKUP(K520,'Ref asgn teams'!$A$2:$B$99,2)</f>
        <v>Danbury United 30</v>
      </c>
      <c r="F520" s="23" t="str">
        <f>VLOOKUP(L520,'Ref asgn teams'!$A$2:$B$99,2)</f>
        <v>VASCO DA GAMA 30</v>
      </c>
      <c r="G520" s="71"/>
      <c r="H520" s="94">
        <f>IF('MASTER  10 Teams'!H520&lt;&gt;"",'MASTER  10 Teams'!H520,"")</f>
        <v>0.375</v>
      </c>
      <c r="I520" s="24" t="str">
        <f>VLOOKUP(M520,Venues!$A$2:$E$139,5,FALSE)</f>
        <v>Danbury Portuguese Cultural Center, Danbury</v>
      </c>
      <c r="J520" s="73" t="str">
        <f>IF('MASTER  10 Teams'!J520&lt;&gt;"",'MASTER  10 Teams'!J520,"")</f>
        <v/>
      </c>
      <c r="K520" s="23" t="str">
        <f>IF('MASTER  10 Teams'!E520&lt;&gt;"",'MASTER  10 Teams'!E520,"")</f>
        <v>DANBURY UNITED 30</v>
      </c>
      <c r="L520" s="23" t="str">
        <f>IF('MASTER  10 Teams'!F520&lt;&gt;"",'MASTER  10 Teams'!F520,"")</f>
        <v>VASCO DA GAMA 30</v>
      </c>
      <c r="M520" s="5" t="str">
        <f>IF('MASTER  10 Teams'!I520&lt;&gt;"",'MASTER  10 Teams'!I520,"")</f>
        <v>Portuguese Cultural Center, Danbury</v>
      </c>
      <c r="N520" s="5"/>
    </row>
    <row r="521" spans="1:14" ht="12.75" customHeight="1" thickTop="1" thickBot="1" x14ac:dyDescent="0.4">
      <c r="A521" s="115"/>
      <c r="B521" s="22"/>
      <c r="C521" s="95">
        <f>IF('MASTER  10 Teams'!C521&lt;&gt;"",'MASTER  10 Teams'!C521,"")</f>
        <v>42995</v>
      </c>
      <c r="D521" s="32" t="str">
        <f>IF('MASTER  10 Teams'!D521&lt;&gt;"",'MASTER  10 Teams'!D521,"")</f>
        <v>O30-1</v>
      </c>
      <c r="E521" s="23" t="str">
        <f>VLOOKUP(K521,'Ref asgn teams'!$A$2:$B$99,2)</f>
        <v>Milford Tuesday</v>
      </c>
      <c r="F521" s="23" t="str">
        <f>VLOOKUP(L521,'Ref asgn teams'!$A$2:$B$99,2)</f>
        <v>Greenwich Arsenal 30</v>
      </c>
      <c r="G521" s="71"/>
      <c r="H521" s="94">
        <f>IF('MASTER  10 Teams'!H521&lt;&gt;"",'MASTER  10 Teams'!H521,"")</f>
        <v>0.33333333333333331</v>
      </c>
      <c r="I521" s="24" t="str">
        <f>VLOOKUP(M521,Venues!$A$2:$E$139,5,FALSE)</f>
        <v>Fred Wolfe Park, Orange</v>
      </c>
      <c r="J521" s="73" t="str">
        <f>IF('MASTER  10 Teams'!J521&lt;&gt;"",'MASTER  10 Teams'!J521,"")</f>
        <v/>
      </c>
      <c r="K521" s="23" t="str">
        <f>IF('MASTER  10 Teams'!E521&lt;&gt;"",'MASTER  10 Teams'!E521,"")</f>
        <v>MILFORD TUESDAY</v>
      </c>
      <c r="L521" s="23" t="str">
        <f>IF('MASTER  10 Teams'!F521&lt;&gt;"",'MASTER  10 Teams'!F521,"")</f>
        <v>GREENWICH ARSENAL 30</v>
      </c>
      <c r="M521" s="5" t="str">
        <f>IF('MASTER  10 Teams'!I521&lt;&gt;"",'MASTER  10 Teams'!I521,"")</f>
        <v>Fred Wolfe Park, Orange</v>
      </c>
      <c r="N521" s="5"/>
    </row>
    <row r="522" spans="1:14" ht="12.75" customHeight="1" thickTop="1" thickBot="1" x14ac:dyDescent="0.4">
      <c r="A522" s="115"/>
      <c r="B522" s="22"/>
      <c r="C522" s="95">
        <f>IF('MASTER  10 Teams'!C522&lt;&gt;"",'MASTER  10 Teams'!C522,"")</f>
        <v>42995</v>
      </c>
      <c r="D522" s="32" t="str">
        <f>IF('MASTER  10 Teams'!D522&lt;&gt;"",'MASTER  10 Teams'!D522,"")</f>
        <v>O30-1</v>
      </c>
      <c r="E522" s="23" t="str">
        <f>VLOOKUP(K522,'Ref asgn teams'!$A$2:$B$99,2)</f>
        <v>ECUACHAMOS FC</v>
      </c>
      <c r="F522" s="23" t="str">
        <f>VLOOKUP(L522,'Ref asgn teams'!$A$2:$B$99,2)</f>
        <v>Polonez United</v>
      </c>
      <c r="G522" s="71"/>
      <c r="H522" s="94">
        <f>IF('MASTER  10 Teams'!H522&lt;&gt;"",'MASTER  10 Teams'!H522,"")</f>
        <v>0.41666666666666702</v>
      </c>
      <c r="I522" s="24" t="str">
        <f>VLOOKUP(M522,Venues!$A$2:$E$139,5,FALSE)</f>
        <v>Witek Park, Derby</v>
      </c>
      <c r="J522" s="73" t="str">
        <f>IF('MASTER  10 Teams'!J522&lt;&gt;"",'MASTER  10 Teams'!J522,"")</f>
        <v/>
      </c>
      <c r="K522" s="23" t="str">
        <f>IF('MASTER  10 Teams'!E522&lt;&gt;"",'MASTER  10 Teams'!E522,"")</f>
        <v>ECUACHAMOS FC</v>
      </c>
      <c r="L522" s="23" t="str">
        <f>IF('MASTER  10 Teams'!F522&lt;&gt;"",'MASTER  10 Teams'!F522,"")</f>
        <v>POLONEZ UNITED</v>
      </c>
      <c r="M522" s="5" t="str">
        <f>IF('MASTER  10 Teams'!I522&lt;&gt;"",'MASTER  10 Teams'!I522,"")</f>
        <v>Witek Park, Derby</v>
      </c>
      <c r="N522" s="5"/>
    </row>
    <row r="523" spans="1:14" ht="12.75" customHeight="1" thickTop="1" thickBot="1" x14ac:dyDescent="0.4">
      <c r="A523" s="115"/>
      <c r="B523" s="22"/>
      <c r="C523" s="95">
        <f>IF('MASTER  10 Teams'!C523&lt;&gt;"",'MASTER  10 Teams'!C523,"")</f>
        <v>42995</v>
      </c>
      <c r="D523" s="32" t="str">
        <f>IF('MASTER  10 Teams'!D523&lt;&gt;"",'MASTER  10 Teams'!D523,"")</f>
        <v>O30-1</v>
      </c>
      <c r="E523" s="23" t="str">
        <f>VLOOKUP(K523,'Ref asgn teams'!$A$2:$B$99,2)</f>
        <v>FC Shelton</v>
      </c>
      <c r="F523" s="23" t="str">
        <f>VLOOKUP(L523,'Ref asgn teams'!$A$2:$B$99,2)</f>
        <v>Newtown Salty Dogs</v>
      </c>
      <c r="G523" s="71"/>
      <c r="H523" s="94">
        <f>IF('MASTER  10 Teams'!H523&lt;&gt;"",'MASTER  10 Teams'!H523,"")</f>
        <v>0.33333333333333331</v>
      </c>
      <c r="I523" s="24" t="str">
        <f>VLOOKUP(M523,Venues!$A$2:$E$139,5,FALSE)</f>
        <v>Nike Site, Shelton</v>
      </c>
      <c r="J523" s="73" t="str">
        <f>IF('MASTER  10 Teams'!J523&lt;&gt;"",'MASTER  10 Teams'!J523,"")</f>
        <v/>
      </c>
      <c r="K523" s="23" t="str">
        <f>IF('MASTER  10 Teams'!E523&lt;&gt;"",'MASTER  10 Teams'!E523,"")</f>
        <v>SHELTON FC</v>
      </c>
      <c r="L523" s="23" t="str">
        <f>IF('MASTER  10 Teams'!F523&lt;&gt;"",'MASTER  10 Teams'!F523,"")</f>
        <v>NORTH BRANFORD 30</v>
      </c>
      <c r="M523" s="5" t="str">
        <f>IF('MASTER  10 Teams'!I523&lt;&gt;"",'MASTER  10 Teams'!I523,"")</f>
        <v>Nike Site, Shelton</v>
      </c>
      <c r="N523" s="5"/>
    </row>
    <row r="524" spans="1:14" ht="12.75" customHeight="1" thickTop="1" thickBot="1" x14ac:dyDescent="0.4">
      <c r="A524" s="115"/>
      <c r="B524" s="22"/>
      <c r="C524" s="95" t="str">
        <f>IF('MASTER  10 Teams'!C524&lt;&gt;"",'MASTER  10 Teams'!C524,"")</f>
        <v/>
      </c>
      <c r="D524" s="28" t="str">
        <f>IF('MASTER  10 Teams'!D524&lt;&gt;"",'MASTER  10 Teams'!D524,"")</f>
        <v/>
      </c>
      <c r="E524" s="23" t="e">
        <f>VLOOKUP(K524,'Ref asgn teams'!$A$2:$B$99,2)</f>
        <v>#N/A</v>
      </c>
      <c r="F524" s="23" t="e">
        <f>VLOOKUP(L524,'Ref asgn teams'!$A$2:$B$99,2)</f>
        <v>#N/A</v>
      </c>
      <c r="G524" s="71"/>
      <c r="H524" s="94" t="str">
        <f>IF('MASTER  10 Teams'!H524&lt;&gt;"",'MASTER  10 Teams'!H524,"")</f>
        <v/>
      </c>
      <c r="I524" s="24" t="e">
        <f>VLOOKUP(M524,Venues!$A$2:$E$139,5,FALSE)</f>
        <v>#N/A</v>
      </c>
      <c r="J524" s="73" t="str">
        <f>IF('MASTER  10 Teams'!J524&lt;&gt;"",'MASTER  10 Teams'!J524,"")</f>
        <v/>
      </c>
      <c r="K524" s="23" t="str">
        <f>IF('MASTER  10 Teams'!E524&lt;&gt;"",'MASTER  10 Teams'!E524,"")</f>
        <v/>
      </c>
      <c r="L524" s="23" t="str">
        <f>IF('MASTER  10 Teams'!F524&lt;&gt;"",'MASTER  10 Teams'!F524,"")</f>
        <v/>
      </c>
      <c r="M524" s="5" t="str">
        <f>IF('MASTER  10 Teams'!I524&lt;&gt;"",'MASTER  10 Teams'!I524,"")</f>
        <v/>
      </c>
      <c r="N524" s="5"/>
    </row>
    <row r="525" spans="1:14" ht="12.75" customHeight="1" thickTop="1" thickBot="1" x14ac:dyDescent="0.4">
      <c r="A525" s="115"/>
      <c r="B525" s="22"/>
      <c r="C525" s="95">
        <f>IF('MASTER  10 Teams'!C525&lt;&gt;"",'MASTER  10 Teams'!C525,"")</f>
        <v>42995</v>
      </c>
      <c r="D525" s="33" t="str">
        <f>IF('MASTER  10 Teams'!D525&lt;&gt;"",'MASTER  10 Teams'!D525,"")</f>
        <v>O30-2</v>
      </c>
      <c r="E525" s="23" t="str">
        <f>VLOOKUP(K525,'Ref asgn teams'!$A$2:$B$99,2)</f>
        <v>Milford Amigos</v>
      </c>
      <c r="F525" s="23" t="str">
        <f>VLOOKUP(L525,'Ref asgn teams'!$A$2:$B$99,2)</f>
        <v>Bridgeport United</v>
      </c>
      <c r="G525" s="71"/>
      <c r="H525" s="94">
        <f>IF('MASTER  10 Teams'!H525&lt;&gt;"",'MASTER  10 Teams'!H525,"")</f>
        <v>0.33333333333333331</v>
      </c>
      <c r="I525" s="24" t="str">
        <f>VLOOKUP(M525,Venues!$A$2:$E$139,5,FALSE)</f>
        <v>Pease Rd Field, Woodbridge</v>
      </c>
      <c r="J525" s="73" t="str">
        <f>IF('MASTER  10 Teams'!J525&lt;&gt;"",'MASTER  10 Teams'!J525,"")</f>
        <v/>
      </c>
      <c r="K525" s="23" t="str">
        <f>IF('MASTER  10 Teams'!E525&lt;&gt;"",'MASTER  10 Teams'!E525,"")</f>
        <v>MILFORD AMIGOS</v>
      </c>
      <c r="L525" s="23" t="str">
        <f>IF('MASTER  10 Teams'!F525&lt;&gt;"",'MASTER  10 Teams'!F525,"")</f>
        <v>BYE</v>
      </c>
      <c r="M525" s="5" t="str">
        <f>IF('MASTER  10 Teams'!I525&lt;&gt;"",'MASTER  10 Teams'!I525,"")</f>
        <v>Pease Road, Woodbridge</v>
      </c>
      <c r="N525" s="5"/>
    </row>
    <row r="526" spans="1:14" ht="12.75" customHeight="1" thickTop="1" thickBot="1" x14ac:dyDescent="0.4">
      <c r="A526" s="115"/>
      <c r="B526" s="22"/>
      <c r="C526" s="95">
        <f>IF('MASTER  10 Teams'!C526&lt;&gt;"",'MASTER  10 Teams'!C526,"")</f>
        <v>42995</v>
      </c>
      <c r="D526" s="33" t="str">
        <f>IF('MASTER  10 Teams'!D526&lt;&gt;"",'MASTER  10 Teams'!D526,"")</f>
        <v>O30-2</v>
      </c>
      <c r="E526" s="23" t="str">
        <f>VLOOKUP(K526,'Ref asgn teams'!$A$2:$B$99,2)</f>
        <v>Caseus New Haven FC</v>
      </c>
      <c r="F526" s="23" t="str">
        <f>VLOOKUP(L526,'Ref asgn teams'!$A$2:$B$99,2)</f>
        <v>WATERTOWN GEEZERS</v>
      </c>
      <c r="G526" s="71"/>
      <c r="H526" s="94">
        <f>IF('MASTER  10 Teams'!H526&lt;&gt;"",'MASTER  10 Teams'!H526,"")</f>
        <v>0.33333333333333331</v>
      </c>
      <c r="I526" s="24" t="str">
        <f>VLOOKUP(M526,Venues!$A$2:$E$139,5,FALSE)</f>
        <v>West Haven HS, West Haven</v>
      </c>
      <c r="J526" s="73" t="str">
        <f>IF('MASTER  10 Teams'!J526&lt;&gt;"",'MASTER  10 Teams'!J526,"")</f>
        <v/>
      </c>
      <c r="K526" s="23" t="str">
        <f>IF('MASTER  10 Teams'!E526&lt;&gt;"",'MASTER  10 Teams'!E526,"")</f>
        <v>CASEUS NEW HAVEN FC</v>
      </c>
      <c r="L526" s="23" t="str">
        <f>IF('MASTER  10 Teams'!F526&lt;&gt;"",'MASTER  10 Teams'!F526,"")</f>
        <v>WATERTOWN GEEZERS</v>
      </c>
      <c r="M526" s="5" t="str">
        <f>IF('MASTER  10 Teams'!I526&lt;&gt;"",'MASTER  10 Teams'!I526,"")</f>
        <v>Strong Stadium, West Haven</v>
      </c>
      <c r="N526" s="5"/>
    </row>
    <row r="527" spans="1:14" ht="12.75" customHeight="1" thickTop="1" thickBot="1" x14ac:dyDescent="0.4">
      <c r="A527" s="115"/>
      <c r="B527" s="22"/>
      <c r="C527" s="95">
        <f>IF('MASTER  10 Teams'!C527&lt;&gt;"",'MASTER  10 Teams'!C527,"")</f>
        <v>42995</v>
      </c>
      <c r="D527" s="33" t="str">
        <f>IF('MASTER  10 Teams'!D527&lt;&gt;"",'MASTER  10 Teams'!D527,"")</f>
        <v>O30-2</v>
      </c>
      <c r="E527" s="23" t="str">
        <f>VLOOKUP(K527,'Ref asgn teams'!$A$2:$B$99,2)</f>
        <v>Litchfield County Blues</v>
      </c>
      <c r="F527" s="23" t="str">
        <f>VLOOKUP(L527,'Ref asgn teams'!$A$2:$B$99,2)</f>
        <v>HENRY REID FC</v>
      </c>
      <c r="G527" s="71"/>
      <c r="H527" s="94">
        <f>IF('MASTER  10 Teams'!H527&lt;&gt;"",'MASTER  10 Teams'!H527,"")</f>
        <v>0.41666666666666702</v>
      </c>
      <c r="I527" s="24" t="str">
        <f>VLOOKUP(M527,Venues!$A$2:$E$139,5,FALSE)</f>
        <v>Whittlesey Harrison, Morris</v>
      </c>
      <c r="J527" s="73" t="str">
        <f>IF('MASTER  10 Teams'!J527&lt;&gt;"",'MASTER  10 Teams'!J527,"")</f>
        <v/>
      </c>
      <c r="K527" s="23" t="str">
        <f>IF('MASTER  10 Teams'!E527&lt;&gt;"",'MASTER  10 Teams'!E527,"")</f>
        <v>LITCHFIELD COUNTY BLUES</v>
      </c>
      <c r="L527" s="23" t="str">
        <f>IF('MASTER  10 Teams'!F527&lt;&gt;"",'MASTER  10 Teams'!F527,"")</f>
        <v>HENRY  REID FC 30</v>
      </c>
      <c r="M527" s="5" t="str">
        <f>IF('MASTER  10 Teams'!I527&lt;&gt;"",'MASTER  10 Teams'!I527,"")</f>
        <v>Whittlesey Harrison, Morris</v>
      </c>
      <c r="N527" s="5"/>
    </row>
    <row r="528" spans="1:14" ht="12.75" customHeight="1" thickTop="1" thickBot="1" x14ac:dyDescent="0.4">
      <c r="A528" s="115"/>
      <c r="B528" s="22"/>
      <c r="C528" s="95">
        <f>IF('MASTER  10 Teams'!C528&lt;&gt;"",'MASTER  10 Teams'!C528,"")</f>
        <v>42995</v>
      </c>
      <c r="D528" s="33" t="str">
        <f>IF('MASTER  10 Teams'!D528&lt;&gt;"",'MASTER  10 Teams'!D528,"")</f>
        <v>O30-2</v>
      </c>
      <c r="E528" s="23" t="str">
        <f>VLOOKUP(K528,'Ref asgn teams'!$A$2:$B$99,2)</f>
        <v>Club Napoli 30</v>
      </c>
      <c r="F528" s="23" t="str">
        <f>VLOOKUP(L528,'Ref asgn teams'!$A$2:$B$99,2)</f>
        <v>Newtown Salty Dogs</v>
      </c>
      <c r="G528" s="71"/>
      <c r="H528" s="94">
        <f>IF('MASTER  10 Teams'!H528&lt;&gt;"",'MASTER  10 Teams'!H528,"")</f>
        <v>0.41666666666666702</v>
      </c>
      <c r="I528" s="24" t="str">
        <f>VLOOKUP(M528,Venues!$A$2:$E$139,5,FALSE)</f>
        <v>Quinnipiac Park, Cheshire</v>
      </c>
      <c r="J528" s="73" t="str">
        <f>IF('MASTER  10 Teams'!J528&lt;&gt;"",'MASTER  10 Teams'!J528,"")</f>
        <v/>
      </c>
      <c r="K528" s="23" t="str">
        <f>IF('MASTER  10 Teams'!E528&lt;&gt;"",'MASTER  10 Teams'!E528,"")</f>
        <v>CLUB NAPOLI 30</v>
      </c>
      <c r="L528" s="23" t="str">
        <f>IF('MASTER  10 Teams'!F528&lt;&gt;"",'MASTER  10 Teams'!F528,"")</f>
        <v>NEWTOWN SALTY DOGS</v>
      </c>
      <c r="M528" s="5" t="str">
        <f>IF('MASTER  10 Teams'!I528&lt;&gt;"",'MASTER  10 Teams'!I528,"")</f>
        <v>Quinnipiac Park, Cheshire</v>
      </c>
      <c r="N528" s="5"/>
    </row>
    <row r="529" spans="1:14" ht="12.75" customHeight="1" thickTop="1" thickBot="1" x14ac:dyDescent="0.4">
      <c r="A529" s="115"/>
      <c r="B529" s="22"/>
      <c r="C529" s="95">
        <f>IF('MASTER  10 Teams'!C529&lt;&gt;"",'MASTER  10 Teams'!C529,"")</f>
        <v>42995</v>
      </c>
      <c r="D529" s="33" t="str">
        <f>IF('MASTER  10 Teams'!D529&lt;&gt;"",'MASTER  10 Teams'!D529,"")</f>
        <v>O30-2</v>
      </c>
      <c r="E529" s="23" t="str">
        <f>VLOOKUP(K529,'Ref asgn teams'!$A$2:$B$99,2)</f>
        <v>Stamford FC</v>
      </c>
      <c r="F529" s="23" t="str">
        <f>VLOOKUP(L529,'Ref asgn teams'!$A$2:$B$99,2)</f>
        <v>Naugatuck Fusion</v>
      </c>
      <c r="G529" s="71"/>
      <c r="H529" s="94">
        <f>IF('MASTER  10 Teams'!H529&lt;&gt;"",'MASTER  10 Teams'!H529,"")</f>
        <v>0.41666666666666702</v>
      </c>
      <c r="I529" s="24" t="str">
        <f>VLOOKUP(M529,Venues!$A$2:$E$139,5,FALSE)</f>
        <v>West Beach, Stamford</v>
      </c>
      <c r="J529" s="73" t="str">
        <f>IF('MASTER  10 Teams'!J529&lt;&gt;"",'MASTER  10 Teams'!J529,"")</f>
        <v/>
      </c>
      <c r="K529" s="23" t="str">
        <f>IF('MASTER  10 Teams'!E529&lt;&gt;"",'MASTER  10 Teams'!E529,"")</f>
        <v>STAMFORD FC</v>
      </c>
      <c r="L529" s="23" t="str">
        <f>IF('MASTER  10 Teams'!F529&lt;&gt;"",'MASTER  10 Teams'!F529,"")</f>
        <v>NAUGATUCK FUSION</v>
      </c>
      <c r="M529" s="5" t="str">
        <f>IF('MASTER  10 Teams'!I529&lt;&gt;"",'MASTER  10 Teams'!I529,"")</f>
        <v>West Beach Fields, Stamford</v>
      </c>
      <c r="N529" s="5"/>
    </row>
    <row r="530" spans="1:14" ht="12.75" customHeight="1" thickTop="1" thickBot="1" x14ac:dyDescent="0.4">
      <c r="A530" s="115"/>
      <c r="B530" s="22"/>
      <c r="C530" s="95" t="str">
        <f>IF('MASTER  10 Teams'!C530&lt;&gt;"",'MASTER  10 Teams'!C530,"")</f>
        <v/>
      </c>
      <c r="D530" s="28" t="str">
        <f>IF('MASTER  10 Teams'!D530&lt;&gt;"",'MASTER  10 Teams'!D530,"")</f>
        <v/>
      </c>
      <c r="E530" s="23" t="e">
        <f>VLOOKUP(K530,'Ref asgn teams'!$A$2:$B$99,2)</f>
        <v>#N/A</v>
      </c>
      <c r="F530" s="23" t="e">
        <f>VLOOKUP(L530,'Ref asgn teams'!$A$2:$B$99,2)</f>
        <v>#N/A</v>
      </c>
      <c r="G530" s="71"/>
      <c r="H530" s="94" t="str">
        <f>IF('MASTER  10 Teams'!H530&lt;&gt;"",'MASTER  10 Teams'!H530,"")</f>
        <v/>
      </c>
      <c r="I530" s="24" t="e">
        <f>VLOOKUP(M530,Venues!$A$2:$E$139,5,FALSE)</f>
        <v>#N/A</v>
      </c>
      <c r="J530" s="73" t="str">
        <f>IF('MASTER  10 Teams'!J530&lt;&gt;"",'MASTER  10 Teams'!J530,"")</f>
        <v/>
      </c>
      <c r="K530" s="23" t="str">
        <f>IF('MASTER  10 Teams'!E530&lt;&gt;"",'MASTER  10 Teams'!E530,"")</f>
        <v/>
      </c>
      <c r="L530" s="23" t="str">
        <f>IF('MASTER  10 Teams'!F530&lt;&gt;"",'MASTER  10 Teams'!F530,"")</f>
        <v/>
      </c>
      <c r="M530" s="5" t="str">
        <f>IF('MASTER  10 Teams'!I530&lt;&gt;"",'MASTER  10 Teams'!I530,"")</f>
        <v/>
      </c>
      <c r="N530" s="2"/>
    </row>
    <row r="531" spans="1:14" ht="12.75" customHeight="1" thickTop="1" thickBot="1" x14ac:dyDescent="0.4">
      <c r="A531" s="115"/>
      <c r="B531" s="22"/>
      <c r="C531" s="95">
        <f>IF('MASTER  10 Teams'!C531&lt;&gt;"",'MASTER  10 Teams'!C531,"")</f>
        <v>42995</v>
      </c>
      <c r="D531" s="34" t="str">
        <f>IF('MASTER  10 Teams'!D531&lt;&gt;"",'MASTER  10 Teams'!D531,"")</f>
        <v>O40-1</v>
      </c>
      <c r="E531" s="23" t="str">
        <f>VLOOKUP(K531,'Ref asgn teams'!$A$2:$B$99,2)</f>
        <v>Ridgefield Kicks</v>
      </c>
      <c r="F531" s="23" t="str">
        <f>VLOOKUP(L531,'Ref asgn teams'!$A$2:$B$99,2)</f>
        <v>Cheshire Azzurri 40</v>
      </c>
      <c r="G531" s="71"/>
      <c r="H531" s="94">
        <f>IF('MASTER  10 Teams'!H531&lt;&gt;"",'MASTER  10 Teams'!H531,"")</f>
        <v>0.41666666666666702</v>
      </c>
      <c r="I531" s="24" t="str">
        <f>VLOOKUP(M531,Venues!$A$2:$E$139,5,FALSE)</f>
        <v>Scotland field, Ridgefield</v>
      </c>
      <c r="J531" s="73" t="str">
        <f>IF('MASTER  10 Teams'!J531&lt;&gt;"",'MASTER  10 Teams'!J531,"")</f>
        <v/>
      </c>
      <c r="K531" s="23" t="str">
        <f>IF('MASTER  10 Teams'!E531&lt;&gt;"",'MASTER  10 Teams'!E531,"")</f>
        <v>RIDGEFIELD KICKS</v>
      </c>
      <c r="L531" s="23" t="str">
        <f>IF('MASTER  10 Teams'!F531&lt;&gt;"",'MASTER  10 Teams'!F531,"")</f>
        <v>CHESHIRE AZZURRI 40</v>
      </c>
      <c r="M531" s="5" t="str">
        <f>IF('MASTER  10 Teams'!I531&lt;&gt;"",'MASTER  10 Teams'!I531,"")</f>
        <v>Scotland Field, Ridgefield</v>
      </c>
      <c r="N531" s="5"/>
    </row>
    <row r="532" spans="1:14" ht="12.75" customHeight="1" thickTop="1" thickBot="1" x14ac:dyDescent="0.4">
      <c r="A532" s="115"/>
      <c r="B532" s="22"/>
      <c r="C532" s="95">
        <f>IF('MASTER  10 Teams'!C532&lt;&gt;"",'MASTER  10 Teams'!C532,"")</f>
        <v>42995</v>
      </c>
      <c r="D532" s="34" t="str">
        <f>IF('MASTER  10 Teams'!D532&lt;&gt;"",'MASTER  10 Teams'!D532,"")</f>
        <v>O40-1</v>
      </c>
      <c r="E532" s="23" t="str">
        <f>VLOOKUP(K532,'Ref asgn teams'!$A$2:$B$99,2)</f>
        <v>Danbury United 40</v>
      </c>
      <c r="F532" s="23" t="str">
        <f>VLOOKUP(L532,'Ref asgn teams'!$A$2:$B$99,2)</f>
        <v>Wilton Ancient Warriors FC</v>
      </c>
      <c r="G532" s="71"/>
      <c r="H532" s="94">
        <f>IF('MASTER  10 Teams'!H532&lt;&gt;"",'MASTER  10 Teams'!H532,"")</f>
        <v>0.45833333333333331</v>
      </c>
      <c r="I532" s="24" t="str">
        <f>VLOOKUP(M532,Venues!$A$2:$E$139,5,FALSE)</f>
        <v>Danbury Portuguese Cultural Center, Danbury</v>
      </c>
      <c r="J532" s="73" t="str">
        <f>IF('MASTER  10 Teams'!J532&lt;&gt;"",'MASTER  10 Teams'!J532,"")</f>
        <v/>
      </c>
      <c r="K532" s="23" t="str">
        <f>IF('MASTER  10 Teams'!E532&lt;&gt;"",'MASTER  10 Teams'!E532,"")</f>
        <v>DANBURY UNITED 40</v>
      </c>
      <c r="L532" s="23" t="str">
        <f>IF('MASTER  10 Teams'!F532&lt;&gt;"",'MASTER  10 Teams'!F532,"")</f>
        <v xml:space="preserve">WILTON WARRIORS </v>
      </c>
      <c r="M532" s="5" t="str">
        <f>IF('MASTER  10 Teams'!I532&lt;&gt;"",'MASTER  10 Teams'!I532,"")</f>
        <v>Portuguese Cultural Center, Danbury</v>
      </c>
      <c r="N532" s="5"/>
    </row>
    <row r="533" spans="1:14" ht="12.75" customHeight="1" thickTop="1" thickBot="1" x14ac:dyDescent="0.4">
      <c r="A533" s="115"/>
      <c r="B533" s="22"/>
      <c r="C533" s="95">
        <f>IF('MASTER  10 Teams'!C533&lt;&gt;"",'MASTER  10 Teams'!C533,"")</f>
        <v>42995</v>
      </c>
      <c r="D533" s="34" t="str">
        <f>IF('MASTER  10 Teams'!D533&lt;&gt;"",'MASTER  10 Teams'!D533,"")</f>
        <v>O40-1</v>
      </c>
      <c r="E533" s="23" t="str">
        <f>VLOOKUP(K533,'Ref asgn teams'!$A$2:$B$99,2)</f>
        <v>Norwalk Mariners</v>
      </c>
      <c r="F533" s="23" t="str">
        <f>VLOOKUP(L533,'Ref asgn teams'!$A$2:$B$99,2)</f>
        <v>Greenwich Pumas</v>
      </c>
      <c r="G533" s="71"/>
      <c r="H533" s="94">
        <f>IF('MASTER  10 Teams'!H533&lt;&gt;"",'MASTER  10 Teams'!H533,"")</f>
        <v>0.41666666666666702</v>
      </c>
      <c r="I533" s="24" t="str">
        <f>VLOOKUP(M533,Venues!$A$2:$E$139,5,FALSE)</f>
        <v>Nathan Hale Middle School, Norwalk</v>
      </c>
      <c r="J533" s="73" t="str">
        <f>IF('MASTER  10 Teams'!J533&lt;&gt;"",'MASTER  10 Teams'!J533,"")</f>
        <v/>
      </c>
      <c r="K533" s="23" t="str">
        <f>IF('MASTER  10 Teams'!E533&lt;&gt;"",'MASTER  10 Teams'!E533,"")</f>
        <v>NORWALK MARINERS</v>
      </c>
      <c r="L533" s="23" t="str">
        <f>IF('MASTER  10 Teams'!F533&lt;&gt;"",'MASTER  10 Teams'!F533,"")</f>
        <v>GREENWICH PUMAS</v>
      </c>
      <c r="M533" s="5" t="str">
        <f>IF('MASTER  10 Teams'!I533&lt;&gt;"",'MASTER  10 Teams'!I533,"")</f>
        <v>Nathan Hale MS, Norwalk</v>
      </c>
      <c r="N533" s="5"/>
    </row>
    <row r="534" spans="1:14" ht="12.75" customHeight="1" thickTop="1" thickBot="1" x14ac:dyDescent="0.4">
      <c r="A534" s="115"/>
      <c r="B534" s="22"/>
      <c r="C534" s="95">
        <f>IF('MASTER  10 Teams'!C534&lt;&gt;"",'MASTER  10 Teams'!C534,"")</f>
        <v>42995</v>
      </c>
      <c r="D534" s="34" t="str">
        <f>IF('MASTER  10 Teams'!D534&lt;&gt;"",'MASTER  10 Teams'!D534,"")</f>
        <v>O40-1</v>
      </c>
      <c r="E534" s="23" t="str">
        <f>VLOOKUP(K534,'Ref asgn teams'!$A$2:$B$99,2)</f>
        <v>Fairfield GAC</v>
      </c>
      <c r="F534" s="23" t="str">
        <f>VLOOKUP(L534,'Ref asgn teams'!$A$2:$B$99,2)</f>
        <v>Vasco Da Gama 40</v>
      </c>
      <c r="G534" s="71"/>
      <c r="H534" s="94">
        <f>IF('MASTER  10 Teams'!H534&lt;&gt;"",'MASTER  10 Teams'!H534,"")</f>
        <v>0.41666666666666702</v>
      </c>
      <c r="I534" s="24" t="str">
        <f>VLOOKUP(M534,Venues!$A$2:$E$139,5,FALSE)</f>
        <v>Ludlowe HS, Fairfield</v>
      </c>
      <c r="J534" s="73" t="str">
        <f>IF('MASTER  10 Teams'!J534&lt;&gt;"",'MASTER  10 Teams'!J534,"")</f>
        <v/>
      </c>
      <c r="K534" s="23" t="str">
        <f>IF('MASTER  10 Teams'!E534&lt;&gt;"",'MASTER  10 Teams'!E534,"")</f>
        <v>FAIRFIELD GAC</v>
      </c>
      <c r="L534" s="23" t="str">
        <f>IF('MASTER  10 Teams'!F534&lt;&gt;"",'MASTER  10 Teams'!F534,"")</f>
        <v>VASCO DA GAMA 40</v>
      </c>
      <c r="M534" s="5" t="str">
        <f>IF('MASTER  10 Teams'!I534&lt;&gt;"",'MASTER  10 Teams'!I534,"")</f>
        <v>Ludlowe HS, Fairfield</v>
      </c>
      <c r="N534" s="5"/>
    </row>
    <row r="535" spans="1:14" ht="12.75" customHeight="1" thickTop="1" thickBot="1" x14ac:dyDescent="0.4">
      <c r="A535" s="115"/>
      <c r="B535" s="22"/>
      <c r="C535" s="95">
        <f>IF('MASTER  10 Teams'!C535&lt;&gt;"",'MASTER  10 Teams'!C535,"")</f>
        <v>42995</v>
      </c>
      <c r="D535" s="34" t="str">
        <f>IF('MASTER  10 Teams'!D535&lt;&gt;"",'MASTER  10 Teams'!D535,"")</f>
        <v>O40-1</v>
      </c>
      <c r="E535" s="23" t="str">
        <f>VLOOKUP(K535,'Ref asgn teams'!$A$2:$B$99,2)</f>
        <v>Waterbury Albanians</v>
      </c>
      <c r="F535" s="23" t="str">
        <f>VLOOKUP(L535,'Ref asgn teams'!$A$2:$B$99,2)</f>
        <v>Connecticut Storm</v>
      </c>
      <c r="G535" s="71"/>
      <c r="H535" s="94">
        <f>IF('MASTER  10 Teams'!H535&lt;&gt;"",'MASTER  10 Teams'!H535,"")</f>
        <v>0.375</v>
      </c>
      <c r="I535" s="24" t="str">
        <f>VLOOKUP(M535,Venues!$A$2:$E$139,5,FALSE)</f>
        <v>Wilby HS, Waterbury</v>
      </c>
      <c r="J535" s="73" t="str">
        <f>IF('MASTER  10 Teams'!J535&lt;&gt;"",'MASTER  10 Teams'!J535,"")</f>
        <v/>
      </c>
      <c r="K535" s="23" t="str">
        <f>IF('MASTER  10 Teams'!E535&lt;&gt;"",'MASTER  10 Teams'!E535,"")</f>
        <v>WATERBURY ALBANIANS</v>
      </c>
      <c r="L535" s="23" t="str">
        <f>IF('MASTER  10 Teams'!F535&lt;&gt;"",'MASTER  10 Teams'!F535,"")</f>
        <v>STORM FC</v>
      </c>
      <c r="M535" s="5" t="str">
        <f>IF('MASTER  10 Teams'!I535&lt;&gt;"",'MASTER  10 Teams'!I535,"")</f>
        <v>Wilby HS, Waterbury</v>
      </c>
      <c r="N535" s="5"/>
    </row>
    <row r="536" spans="1:14" ht="12.75" customHeight="1" thickTop="1" thickBot="1" x14ac:dyDescent="0.4">
      <c r="A536" s="115"/>
      <c r="B536" s="22"/>
      <c r="C536" s="95" t="str">
        <f>IF('MASTER  10 Teams'!C536&lt;&gt;"",'MASTER  10 Teams'!C536,"")</f>
        <v/>
      </c>
      <c r="D536" s="28" t="str">
        <f>IF('MASTER  10 Teams'!D536&lt;&gt;"",'MASTER  10 Teams'!D536,"")</f>
        <v/>
      </c>
      <c r="E536" s="23" t="e">
        <f>VLOOKUP(K536,'Ref asgn teams'!$A$2:$B$99,2)</f>
        <v>#N/A</v>
      </c>
      <c r="F536" s="23" t="e">
        <f>VLOOKUP(L536,'Ref asgn teams'!$A$2:$B$99,2)</f>
        <v>#N/A</v>
      </c>
      <c r="G536" s="71"/>
      <c r="H536" s="94" t="str">
        <f>IF('MASTER  10 Teams'!H536&lt;&gt;"",'MASTER  10 Teams'!H536,"")</f>
        <v/>
      </c>
      <c r="I536" s="24" t="e">
        <f>VLOOKUP(M536,Venues!$A$2:$E$139,5,FALSE)</f>
        <v>#N/A</v>
      </c>
      <c r="J536" s="73" t="str">
        <f>IF('MASTER  10 Teams'!J536&lt;&gt;"",'MASTER  10 Teams'!J536,"")</f>
        <v/>
      </c>
      <c r="K536" s="23" t="str">
        <f>IF('MASTER  10 Teams'!E536&lt;&gt;"",'MASTER  10 Teams'!E536,"")</f>
        <v/>
      </c>
      <c r="L536" s="23" t="str">
        <f>IF('MASTER  10 Teams'!F536&lt;&gt;"",'MASTER  10 Teams'!F536,"")</f>
        <v/>
      </c>
      <c r="M536" s="5" t="str">
        <f>IF('MASTER  10 Teams'!I536&lt;&gt;"",'MASTER  10 Teams'!I536,"")</f>
        <v/>
      </c>
      <c r="N536" s="2"/>
    </row>
    <row r="537" spans="1:14" ht="12.75" customHeight="1" thickTop="1" thickBot="1" x14ac:dyDescent="0.4">
      <c r="A537" s="115"/>
      <c r="B537" s="22"/>
      <c r="C537" s="95">
        <f>IF('MASTER  10 Teams'!C537&lt;&gt;"",'MASTER  10 Teams'!C537,"")</f>
        <v>42995</v>
      </c>
      <c r="D537" s="35" t="str">
        <f>IF('MASTER  10 Teams'!D537&lt;&gt;"",'MASTER  10 Teams'!D537,"")</f>
        <v>O40-2</v>
      </c>
      <c r="E537" s="23" t="str">
        <f>VLOOKUP(K537,'Ref asgn teams'!$A$2:$B$99,2)</f>
        <v>New Haven Americans</v>
      </c>
      <c r="F537" s="23" t="str">
        <f>VLOOKUP(L537,'Ref asgn teams'!$A$2:$B$99,2)</f>
        <v>Derby Quitus</v>
      </c>
      <c r="G537" s="71"/>
      <c r="H537" s="94">
        <f>IF('MASTER  10 Teams'!H537&lt;&gt;"",'MASTER  10 Teams'!H537,"")</f>
        <v>0.41666666666666702</v>
      </c>
      <c r="I537" s="24" t="str">
        <f>VLOOKUP(M537,Venues!$A$2:$E$139,5,FALSE)</f>
        <v>Peck Place School, Orange</v>
      </c>
      <c r="J537" s="73" t="str">
        <f>IF('MASTER  10 Teams'!J537&lt;&gt;"",'MASTER  10 Teams'!J537,"")</f>
        <v/>
      </c>
      <c r="K537" s="23" t="str">
        <f>IF('MASTER  10 Teams'!E537&lt;&gt;"",'MASTER  10 Teams'!E537,"")</f>
        <v>NEW HAVEN AMERICANS</v>
      </c>
      <c r="L537" s="23" t="str">
        <f>IF('MASTER  10 Teams'!F537&lt;&gt;"",'MASTER  10 Teams'!F537,"")</f>
        <v>DERBY QUITUS</v>
      </c>
      <c r="M537" s="5" t="str">
        <f>IF('MASTER  10 Teams'!I537&lt;&gt;"",'MASTER  10 Teams'!I537,"")</f>
        <v>Peck Place School, Orange</v>
      </c>
      <c r="N537" s="5"/>
    </row>
    <row r="538" spans="1:14" ht="12.75" customHeight="1" thickTop="1" thickBot="1" x14ac:dyDescent="0.4">
      <c r="A538" s="115"/>
      <c r="B538" s="22"/>
      <c r="C538" s="95">
        <f>IF('MASTER  10 Teams'!C538&lt;&gt;"",'MASTER  10 Teams'!C538,"")</f>
        <v>42995</v>
      </c>
      <c r="D538" s="35" t="str">
        <f>IF('MASTER  10 Teams'!D538&lt;&gt;"",'MASTER  10 Teams'!D538,"")</f>
        <v>O40-2</v>
      </c>
      <c r="E538" s="23" t="str">
        <f>VLOOKUP(K538,'Ref asgn teams'!$A$2:$B$99,2)</f>
        <v>Greenwich Arsenal 40</v>
      </c>
      <c r="F538" s="23" t="str">
        <f>VLOOKUP(L538,'Ref asgn teams'!$A$2:$B$99,2)</f>
        <v>Stamford United</v>
      </c>
      <c r="G538" s="71"/>
      <c r="H538" s="94">
        <f>IF('MASTER  10 Teams'!H538&lt;&gt;"",'MASTER  10 Teams'!H538,"")</f>
        <v>0.41666666666666702</v>
      </c>
      <c r="I538" s="24" t="str">
        <f>VLOOKUP(M538,Venues!$A$2:$E$139,5,FALSE)</f>
        <v>Greenwich High School, Greenwich</v>
      </c>
      <c r="J538" s="73" t="str">
        <f>IF('MASTER  10 Teams'!J538&lt;&gt;"",'MASTER  10 Teams'!J538,"")</f>
        <v/>
      </c>
      <c r="K538" s="23" t="str">
        <f>IF('MASTER  10 Teams'!E538&lt;&gt;"",'MASTER  10 Teams'!E538,"")</f>
        <v>GREENWICH ARSENAL 40</v>
      </c>
      <c r="L538" s="23" t="str">
        <f>IF('MASTER  10 Teams'!F538&lt;&gt;"",'MASTER  10 Teams'!F538,"")</f>
        <v>STAMFORD UNITED</v>
      </c>
      <c r="M538" s="5" t="str">
        <f>IF('MASTER  10 Teams'!I538&lt;&gt;"",'MASTER  10 Teams'!I538,"")</f>
        <v>tbd</v>
      </c>
      <c r="N538" s="5"/>
    </row>
    <row r="539" spans="1:14" ht="12.75" customHeight="1" thickTop="1" thickBot="1" x14ac:dyDescent="0.4">
      <c r="A539" s="115"/>
      <c r="B539" s="22"/>
      <c r="C539" s="95">
        <f>IF('MASTER  10 Teams'!C539&lt;&gt;"",'MASTER  10 Teams'!C539,"")</f>
        <v>42995</v>
      </c>
      <c r="D539" s="35" t="str">
        <f>IF('MASTER  10 Teams'!D539&lt;&gt;"",'MASTER  10 Teams'!D539,"")</f>
        <v>O40-2</v>
      </c>
      <c r="E539" s="23" t="str">
        <f>VLOOKUP(K539,'Ref asgn teams'!$A$2:$B$99,2)</f>
        <v xml:space="preserve">GUILFORD CELTIC </v>
      </c>
      <c r="F539" s="23" t="str">
        <f>VLOOKUP(L539,'Ref asgn teams'!$A$2:$B$99,2)</f>
        <v>Guilford Bell Curve</v>
      </c>
      <c r="G539" s="71"/>
      <c r="H539" s="94">
        <f>IF('MASTER  10 Teams'!H539&lt;&gt;"",'MASTER  10 Teams'!H539,"")</f>
        <v>0.41666666666666702</v>
      </c>
      <c r="I539" s="24" t="str">
        <f>VLOOKUP(M539,Venues!$A$2:$E$139,5,FALSE)</f>
        <v>Bittner, Guilford</v>
      </c>
      <c r="J539" s="73" t="str">
        <f>IF('MASTER  10 Teams'!J539&lt;&gt;"",'MASTER  10 Teams'!J539,"")</f>
        <v/>
      </c>
      <c r="K539" s="23" t="str">
        <f>IF('MASTER  10 Teams'!E539&lt;&gt;"",'MASTER  10 Teams'!E539,"")</f>
        <v xml:space="preserve">GUILFORD CELTIC </v>
      </c>
      <c r="L539" s="23" t="str">
        <f>IF('MASTER  10 Teams'!F539&lt;&gt;"",'MASTER  10 Teams'!F539,"")</f>
        <v>GUILFORD BELL CURVE</v>
      </c>
      <c r="M539" s="5" t="str">
        <f>IF('MASTER  10 Teams'!I539&lt;&gt;"",'MASTER  10 Teams'!I539,"")</f>
        <v>Bittner Park, Guilford</v>
      </c>
      <c r="N539" s="5"/>
    </row>
    <row r="540" spans="1:14" ht="12.75" customHeight="1" thickTop="1" thickBot="1" x14ac:dyDescent="0.4">
      <c r="A540" s="115"/>
      <c r="B540" s="22"/>
      <c r="C540" s="95">
        <f>IF('MASTER  10 Teams'!C540&lt;&gt;"",'MASTER  10 Teams'!C540,"")</f>
        <v>42995</v>
      </c>
      <c r="D540" s="35" t="str">
        <f>IF('MASTER  10 Teams'!D540&lt;&gt;"",'MASTER  10 Teams'!D540,"")</f>
        <v>O40-2</v>
      </c>
      <c r="E540" s="23" t="str">
        <f>VLOOKUP(K540,'Ref asgn teams'!$A$2:$B$99,2)</f>
        <v>Greenwich Gunners 40</v>
      </c>
      <c r="F540" s="23" t="str">
        <f>VLOOKUP(L540,'Ref asgn teams'!$A$2:$B$99,2)</f>
        <v>Norwalk Spots Colombia FC</v>
      </c>
      <c r="G540" s="71"/>
      <c r="H540" s="94">
        <f>IF('MASTER  10 Teams'!H540&lt;&gt;"",'MASTER  10 Teams'!H540,"")</f>
        <v>0.41666666666666702</v>
      </c>
      <c r="I540" s="24" t="str">
        <f>VLOOKUP(M540,Venues!$A$2:$E$139,5,FALSE)</f>
        <v>Greenwich High School, Greenwich</v>
      </c>
      <c r="J540" s="73" t="str">
        <f>IF('MASTER  10 Teams'!J540&lt;&gt;"",'MASTER  10 Teams'!J540,"")</f>
        <v/>
      </c>
      <c r="K540" s="23" t="str">
        <f>IF('MASTER  10 Teams'!E540&lt;&gt;"",'MASTER  10 Teams'!E540,"")</f>
        <v>GREENWICH GUNNERS 40</v>
      </c>
      <c r="L540" s="23" t="str">
        <f>IF('MASTER  10 Teams'!F540&lt;&gt;"",'MASTER  10 Teams'!F540,"")</f>
        <v xml:space="preserve">NORWALK SPORT COLOMBIA </v>
      </c>
      <c r="M540" s="5" t="str">
        <f>IF('MASTER  10 Teams'!I540&lt;&gt;"",'MASTER  10 Teams'!I540,"")</f>
        <v>tbd</v>
      </c>
      <c r="N540" s="5"/>
    </row>
    <row r="541" spans="1:14" ht="12.75" customHeight="1" thickTop="1" thickBot="1" x14ac:dyDescent="0.4">
      <c r="A541" s="115"/>
      <c r="B541" s="22"/>
      <c r="C541" s="95">
        <f>IF('MASTER  10 Teams'!C541&lt;&gt;"",'MASTER  10 Teams'!C541,"")</f>
        <v>42995</v>
      </c>
      <c r="D541" s="35" t="str">
        <f>IF('MASTER  10 Teams'!D541&lt;&gt;"",'MASTER  10 Teams'!D541,"")</f>
        <v>O40-2</v>
      </c>
      <c r="E541" s="23" t="str">
        <f>VLOOKUP(K541,'Ref asgn teams'!$A$2:$B$99,2)</f>
        <v>Southeast Rovers</v>
      </c>
      <c r="F541" s="23" t="str">
        <f>VLOOKUP(L541,'Ref asgn teams'!$A$2:$B$99,2)</f>
        <v>Newington Portuguese 40</v>
      </c>
      <c r="G541" s="71"/>
      <c r="H541" s="94">
        <f>IF('MASTER  10 Teams'!H541&lt;&gt;"",'MASTER  10 Teams'!H541,"")</f>
        <v>0.41666666666666702</v>
      </c>
      <c r="I541" s="24" t="str">
        <f>VLOOKUP(M541,Venues!$A$2:$E$139,5,FALSE)</f>
        <v>Spera Field, Waterford</v>
      </c>
      <c r="J541" s="73" t="str">
        <f>IF('MASTER  10 Teams'!J541&lt;&gt;"",'MASTER  10 Teams'!J541,"")</f>
        <v/>
      </c>
      <c r="K541" s="23" t="str">
        <f>IF('MASTER  10 Teams'!E541&lt;&gt;"",'MASTER  10 Teams'!E541,"")</f>
        <v>SOUTHEAST ROVERS</v>
      </c>
      <c r="L541" s="23" t="str">
        <f>IF('MASTER  10 Teams'!F541&lt;&gt;"",'MASTER  10 Teams'!F541,"")</f>
        <v>NEWINGTON PORTUGUESE 40</v>
      </c>
      <c r="M541" s="5" t="str">
        <f>IF('MASTER  10 Teams'!I541&lt;&gt;"",'MASTER  10 Teams'!I541,"")</f>
        <v>Spera Park, Waterford</v>
      </c>
      <c r="N541" s="5"/>
    </row>
    <row r="542" spans="1:14" ht="12.75" customHeight="1" thickTop="1" thickBot="1" x14ac:dyDescent="0.4">
      <c r="A542" s="115"/>
      <c r="B542" s="22"/>
      <c r="C542" s="95" t="str">
        <f>IF('MASTER  10 Teams'!C542&lt;&gt;"",'MASTER  10 Teams'!C542,"")</f>
        <v/>
      </c>
      <c r="D542" s="28" t="str">
        <f>IF('MASTER  10 Teams'!D542&lt;&gt;"",'MASTER  10 Teams'!D542,"")</f>
        <v/>
      </c>
      <c r="E542" s="23" t="e">
        <f>VLOOKUP(K542,'Ref asgn teams'!$A$2:$B$99,2)</f>
        <v>#N/A</v>
      </c>
      <c r="F542" s="23" t="e">
        <f>VLOOKUP(L542,'Ref asgn teams'!$A$2:$B$99,2)</f>
        <v>#N/A</v>
      </c>
      <c r="G542" s="71"/>
      <c r="H542" s="94" t="str">
        <f>IF('MASTER  10 Teams'!H542&lt;&gt;"",'MASTER  10 Teams'!H542,"")</f>
        <v/>
      </c>
      <c r="I542" s="24" t="e">
        <f>VLOOKUP(M542,Venues!$A$2:$E$139,5,FALSE)</f>
        <v>#N/A</v>
      </c>
      <c r="J542" s="73" t="str">
        <f>IF('MASTER  10 Teams'!J542&lt;&gt;"",'MASTER  10 Teams'!J542,"")</f>
        <v/>
      </c>
      <c r="K542" s="23" t="str">
        <f>IF('MASTER  10 Teams'!E542&lt;&gt;"",'MASTER  10 Teams'!E542,"")</f>
        <v/>
      </c>
      <c r="L542" s="23" t="str">
        <f>IF('MASTER  10 Teams'!F542&lt;&gt;"",'MASTER  10 Teams'!F542,"")</f>
        <v/>
      </c>
      <c r="M542" s="5" t="str">
        <f>IF('MASTER  10 Teams'!I542&lt;&gt;"",'MASTER  10 Teams'!I542,"")</f>
        <v/>
      </c>
      <c r="N542" s="2"/>
    </row>
    <row r="543" spans="1:14" ht="12.75" customHeight="1" thickTop="1" thickBot="1" x14ac:dyDescent="0.4">
      <c r="A543" s="115"/>
      <c r="B543" s="22"/>
      <c r="C543" s="95">
        <f>IF('MASTER  10 Teams'!C543&lt;&gt;"",'MASTER  10 Teams'!C543,"")</f>
        <v>42995</v>
      </c>
      <c r="D543" s="36" t="str">
        <f>IF('MASTER  10 Teams'!D543&lt;&gt;"",'MASTER  10 Teams'!D543,"")</f>
        <v>O40-3</v>
      </c>
      <c r="E543" s="23" t="str">
        <f>VLOOKUP(K543,'Ref asgn teams'!$A$2:$B$99,2)</f>
        <v>North Haven FC 40</v>
      </c>
      <c r="F543" s="23" t="str">
        <f>VLOOKUP(L543,'Ref asgn teams'!$A$2:$B$99,2)</f>
        <v>Cheshire United</v>
      </c>
      <c r="G543" s="71"/>
      <c r="H543" s="94">
        <f>IF('MASTER  10 Teams'!H543&lt;&gt;"",'MASTER  10 Teams'!H543,"")</f>
        <v>0.41666666666666702</v>
      </c>
      <c r="I543" s="24" t="str">
        <f>VLOOKUP(M543,Venues!$A$2:$E$139,5,FALSE)</f>
        <v>Ridge Rd School , North Haven</v>
      </c>
      <c r="J543" s="73" t="str">
        <f>IF('MASTER  10 Teams'!J543&lt;&gt;"",'MASTER  10 Teams'!J543,"")</f>
        <v/>
      </c>
      <c r="K543" s="23" t="str">
        <f>IF('MASTER  10 Teams'!E543&lt;&gt;"",'MASTER  10 Teams'!E543,"")</f>
        <v>NORTH HAVEN SC</v>
      </c>
      <c r="L543" s="23" t="str">
        <f>IF('MASTER  10 Teams'!F543&lt;&gt;"",'MASTER  10 Teams'!F543,"")</f>
        <v xml:space="preserve">CHESHIRE UNITED </v>
      </c>
      <c r="M543" s="5" t="str">
        <f>IF('MASTER  10 Teams'!I543&lt;&gt;"",'MASTER  10 Teams'!I543,"")</f>
        <v>Ridge Road, North Haven</v>
      </c>
      <c r="N543" s="5"/>
    </row>
    <row r="544" spans="1:14" ht="12.75" customHeight="1" thickTop="1" thickBot="1" x14ac:dyDescent="0.4">
      <c r="A544" s="115"/>
      <c r="B544" s="22"/>
      <c r="C544" s="95">
        <f>IF('MASTER  10 Teams'!C544&lt;&gt;"",'MASTER  10 Teams'!C544,"")</f>
        <v>42995</v>
      </c>
      <c r="D544" s="36" t="str">
        <f>IF('MASTER  10 Teams'!D544&lt;&gt;"",'MASTER  10 Teams'!D544,"")</f>
        <v>O40-3</v>
      </c>
      <c r="E544" s="23" t="str">
        <f>VLOOKUP(K544,'Ref asgn teams'!$A$2:$B$99,2)</f>
        <v>Eli's FC</v>
      </c>
      <c r="F544" s="23" t="str">
        <f>VLOOKUP(L544,'Ref asgn teams'!$A$2:$B$99,2)</f>
        <v>Wilton Wolves</v>
      </c>
      <c r="G544" s="71"/>
      <c r="H544" s="94">
        <f>IF('MASTER  10 Teams'!H544&lt;&gt;"",'MASTER  10 Teams'!H544,"")</f>
        <v>0.41666666666666702</v>
      </c>
      <c r="I544" s="24" t="str">
        <f>VLOOKUP(M544,Venues!$A$2:$E$139,5,FALSE)</f>
        <v>Platt Tech High School, Milford</v>
      </c>
      <c r="J544" s="73" t="str">
        <f>IF('MASTER  10 Teams'!J544&lt;&gt;"",'MASTER  10 Teams'!J544,"")</f>
        <v/>
      </c>
      <c r="K544" s="23" t="str">
        <f>IF('MASTER  10 Teams'!E544&lt;&gt;"",'MASTER  10 Teams'!E544,"")</f>
        <v>ELI'S FC</v>
      </c>
      <c r="L544" s="23" t="str">
        <f>IF('MASTER  10 Teams'!F544&lt;&gt;"",'MASTER  10 Teams'!F544,"")</f>
        <v>WILTON WOLVES</v>
      </c>
      <c r="M544" s="5" t="str">
        <f>IF('MASTER  10 Teams'!I544&lt;&gt;"",'MASTER  10 Teams'!I544,"")</f>
        <v>Platt Tech HS, Milford</v>
      </c>
      <c r="N544" s="5"/>
    </row>
    <row r="545" spans="1:14" ht="12.75" customHeight="1" thickTop="1" thickBot="1" x14ac:dyDescent="0.4">
      <c r="A545" s="115"/>
      <c r="B545" s="22"/>
      <c r="C545" s="95">
        <f>IF('MASTER  10 Teams'!C545&lt;&gt;"",'MASTER  10 Teams'!C545,"")</f>
        <v>42995</v>
      </c>
      <c r="D545" s="36" t="str">
        <f>IF('MASTER  10 Teams'!D545&lt;&gt;"",'MASTER  10 Teams'!D545,"")</f>
        <v>O40-3</v>
      </c>
      <c r="E545" s="23" t="str">
        <f>VLOOKUP(K545,'Ref asgn teams'!$A$2:$B$99,2)</f>
        <v>Newtown Salty Dogs</v>
      </c>
      <c r="F545" s="23" t="str">
        <f>VLOOKUP(L545,'Ref asgn teams'!$A$2:$B$99,2)</f>
        <v>HENRY  REID FC 40</v>
      </c>
      <c r="G545" s="71"/>
      <c r="H545" s="94">
        <f>IF('MASTER  10 Teams'!H545&lt;&gt;"",'MASTER  10 Teams'!H545,"")</f>
        <v>0.41666666666666702</v>
      </c>
      <c r="I545" s="24" t="str">
        <f>VLOOKUP(M545,Venues!$A$2:$E$139,5,FALSE)</f>
        <v>Coginchaug Regional HS - Turf Field, Durham</v>
      </c>
      <c r="J545" s="73" t="str">
        <f>IF('MASTER  10 Teams'!J545&lt;&gt;"",'MASTER  10 Teams'!J545,"")</f>
        <v/>
      </c>
      <c r="K545" s="23" t="str">
        <f>IF('MASTER  10 Teams'!E545&lt;&gt;"",'MASTER  10 Teams'!E545,"")</f>
        <v>NORTH BRANFORD 40</v>
      </c>
      <c r="L545" s="23" t="str">
        <f>IF('MASTER  10 Teams'!F545&lt;&gt;"",'MASTER  10 Teams'!F545,"")</f>
        <v>HENRY  REID FC 40</v>
      </c>
      <c r="M545" s="5" t="str">
        <f>IF('MASTER  10 Teams'!I545&lt;&gt;"",'MASTER  10 Teams'!I545,"")</f>
        <v>Coginchaug HS, Durham</v>
      </c>
      <c r="N545" s="5"/>
    </row>
    <row r="546" spans="1:14" ht="12.75" customHeight="1" thickTop="1" thickBot="1" x14ac:dyDescent="0.4">
      <c r="A546" s="115"/>
      <c r="B546" s="22"/>
      <c r="C546" s="95">
        <f>IF('MASTER  10 Teams'!C546&lt;&gt;"",'MASTER  10 Teams'!C546,"")</f>
        <v>42995</v>
      </c>
      <c r="D546" s="36" t="str">
        <f>IF('MASTER  10 Teams'!D546&lt;&gt;"",'MASTER  10 Teams'!D546,"")</f>
        <v>O40-3</v>
      </c>
      <c r="E546" s="23" t="str">
        <f>VLOOKUP(K546,'Ref asgn teams'!$A$2:$B$99,2)</f>
        <v>Hamden United</v>
      </c>
      <c r="F546" s="23" t="str">
        <f>VLOOKUP(L546,'Ref asgn teams'!$A$2:$B$99,2)</f>
        <v>Stamford City</v>
      </c>
      <c r="G546" s="71"/>
      <c r="H546" s="94">
        <f>IF('MASTER  10 Teams'!H546&lt;&gt;"",'MASTER  10 Teams'!H546,"")</f>
        <v>0.41666666666666702</v>
      </c>
      <c r="I546" s="24" t="str">
        <f>VLOOKUP(M546,Venues!$A$2:$E$139,5,FALSE)</f>
        <v>Hamden Middle School, Hamden</v>
      </c>
      <c r="J546" s="73" t="str">
        <f>IF('MASTER  10 Teams'!J546&lt;&gt;"",'MASTER  10 Teams'!J546,"")</f>
        <v/>
      </c>
      <c r="K546" s="23" t="str">
        <f>IF('MASTER  10 Teams'!E546&lt;&gt;"",'MASTER  10 Teams'!E546,"")</f>
        <v>HAMDEN UNITED</v>
      </c>
      <c r="L546" s="23" t="str">
        <f>IF('MASTER  10 Teams'!F546&lt;&gt;"",'MASTER  10 Teams'!F546,"")</f>
        <v>STAMFORD CITY</v>
      </c>
      <c r="M546" s="5" t="str">
        <f>IF('MASTER  10 Teams'!I546&lt;&gt;"",'MASTER  10 Teams'!I546,"")</f>
        <v>Hamden MS, Hamden</v>
      </c>
      <c r="N546" s="5"/>
    </row>
    <row r="547" spans="1:14" ht="12.75" customHeight="1" thickTop="1" thickBot="1" x14ac:dyDescent="0.4">
      <c r="A547" s="115"/>
      <c r="B547" s="22"/>
      <c r="C547" s="95">
        <f>IF('MASTER  10 Teams'!C547&lt;&gt;"",'MASTER  10 Teams'!C547,"")</f>
        <v>42995</v>
      </c>
      <c r="D547" s="36" t="str">
        <f>IF('MASTER  10 Teams'!D547&lt;&gt;"",'MASTER  10 Teams'!D547,"")</f>
        <v>O40-3</v>
      </c>
      <c r="E547" s="23" t="str">
        <f>VLOOKUP(K547,'Ref asgn teams'!$A$2:$B$99,2)</f>
        <v>Wallingford Morelia</v>
      </c>
      <c r="F547" s="23" t="str">
        <f>VLOOKUP(L547,'Ref asgn teams'!$A$2:$B$99,2)</f>
        <v>PAN ZONES</v>
      </c>
      <c r="G547" s="71"/>
      <c r="H547" s="94">
        <f>IF('MASTER  10 Teams'!H547&lt;&gt;"",'MASTER  10 Teams'!H547,"")</f>
        <v>0.41666666666666702</v>
      </c>
      <c r="I547" s="24" t="str">
        <f>VLOOKUP(M547,Venues!$A$2:$E$139,5,FALSE)</f>
        <v>Woodhouse, Wallingford</v>
      </c>
      <c r="J547" s="73" t="str">
        <f>IF('MASTER  10 Teams'!J547&lt;&gt;"",'MASTER  10 Teams'!J547,"")</f>
        <v/>
      </c>
      <c r="K547" s="23" t="str">
        <f>IF('MASTER  10 Teams'!E547&lt;&gt;"",'MASTER  10 Teams'!E547,"")</f>
        <v>WALLINGFORD MORELIA</v>
      </c>
      <c r="L547" s="23" t="str">
        <f>IF('MASTER  10 Teams'!F547&lt;&gt;"",'MASTER  10 Teams'!F547,"")</f>
        <v>PAN ZONES</v>
      </c>
      <c r="M547" s="5" t="str">
        <f>IF('MASTER  10 Teams'!I547&lt;&gt;"",'MASTER  10 Teams'!I547,"")</f>
        <v>Woodhouse Field, Wallingford</v>
      </c>
      <c r="N547" s="5"/>
    </row>
    <row r="548" spans="1:14" ht="12.75" customHeight="1" thickTop="1" thickBot="1" x14ac:dyDescent="0.4">
      <c r="A548" s="115"/>
      <c r="B548" s="22"/>
      <c r="C548" s="95" t="str">
        <f>IF('MASTER  10 Teams'!C548&lt;&gt;"",'MASTER  10 Teams'!C548,"")</f>
        <v/>
      </c>
      <c r="D548" s="28" t="str">
        <f>IF('MASTER  10 Teams'!D548&lt;&gt;"",'MASTER  10 Teams'!D548,"")</f>
        <v/>
      </c>
      <c r="E548" s="23" t="e">
        <f>VLOOKUP(K548,'Ref asgn teams'!$A$2:$B$99,2)</f>
        <v>#N/A</v>
      </c>
      <c r="F548" s="23" t="e">
        <f>VLOOKUP(L548,'Ref asgn teams'!$A$2:$B$99,2)</f>
        <v>#N/A</v>
      </c>
      <c r="G548" s="71"/>
      <c r="H548" s="94" t="str">
        <f>IF('MASTER  10 Teams'!H548&lt;&gt;"",'MASTER  10 Teams'!H548,"")</f>
        <v/>
      </c>
      <c r="I548" s="24" t="e">
        <f>VLOOKUP(M548,Venues!$A$2:$E$139,5,FALSE)</f>
        <v>#N/A</v>
      </c>
      <c r="J548" s="73" t="str">
        <f>IF('MASTER  10 Teams'!J548&lt;&gt;"",'MASTER  10 Teams'!J548,"")</f>
        <v/>
      </c>
      <c r="K548" s="23" t="str">
        <f>IF('MASTER  10 Teams'!E548&lt;&gt;"",'MASTER  10 Teams'!E548,"")</f>
        <v/>
      </c>
      <c r="L548" s="23" t="str">
        <f>IF('MASTER  10 Teams'!F548&lt;&gt;"",'MASTER  10 Teams'!F548,"")</f>
        <v/>
      </c>
      <c r="M548" s="5" t="str">
        <f>IF('MASTER  10 Teams'!I548&lt;&gt;"",'MASTER  10 Teams'!I548,"")</f>
        <v/>
      </c>
      <c r="N548" s="2"/>
    </row>
    <row r="549" spans="1:14" ht="12.75" customHeight="1" thickTop="1" thickBot="1" x14ac:dyDescent="0.4">
      <c r="A549" s="115"/>
      <c r="B549" s="22"/>
      <c r="C549" s="95">
        <f>IF('MASTER  10 Teams'!C549&lt;&gt;"",'MASTER  10 Teams'!C549,"")</f>
        <v>42995</v>
      </c>
      <c r="D549" s="27" t="str">
        <f>IF('MASTER  10 Teams'!D549&lt;&gt;"",'MASTER  10 Teams'!D549,"")</f>
        <v>O50-1</v>
      </c>
      <c r="E549" s="23" t="str">
        <f>VLOOKUP(K549,'Ref asgn teams'!$A$2:$B$99,2)</f>
        <v>Guilford Black Eagles</v>
      </c>
      <c r="F549" s="23" t="str">
        <f>VLOOKUP(L549,'Ref asgn teams'!$A$2:$B$99,2)</f>
        <v>Cheshire Azzurri 50</v>
      </c>
      <c r="G549" s="71"/>
      <c r="H549" s="94">
        <f>IF('MASTER  10 Teams'!H549&lt;&gt;"",'MASTER  10 Teams'!H549,"")</f>
        <v>0.41666666666666702</v>
      </c>
      <c r="I549" s="24" t="str">
        <f>VLOOKUP(M549,Venues!$A$2:$E$139,5,FALSE)</f>
        <v>Calvin Leete Field, Guilford</v>
      </c>
      <c r="J549" s="73" t="str">
        <f>IF('MASTER  10 Teams'!J549&lt;&gt;"",'MASTER  10 Teams'!J549,"")</f>
        <v/>
      </c>
      <c r="K549" s="23" t="str">
        <f>IF('MASTER  10 Teams'!E549&lt;&gt;"",'MASTER  10 Teams'!E549,"")</f>
        <v>GUILFORD BLACK EAGLES</v>
      </c>
      <c r="L549" s="23" t="str">
        <f>IF('MASTER  10 Teams'!F549&lt;&gt;"",'MASTER  10 Teams'!F549,"")</f>
        <v>CHESHIRE AZZURRI 50</v>
      </c>
      <c r="M549" s="5" t="str">
        <f>IF('MASTER  10 Teams'!I549&lt;&gt;"",'MASTER  10 Teams'!I549,"")</f>
        <v>Calvin Leete School, Guilford</v>
      </c>
      <c r="N549" s="5"/>
    </row>
    <row r="550" spans="1:14" ht="12.75" customHeight="1" thickTop="1" thickBot="1" x14ac:dyDescent="0.4">
      <c r="A550" s="115"/>
      <c r="B550" s="22"/>
      <c r="C550" s="95">
        <f>IF('MASTER  10 Teams'!C550&lt;&gt;"",'MASTER  10 Teams'!C550,"")</f>
        <v>42995</v>
      </c>
      <c r="D550" s="27" t="str">
        <f>IF('MASTER  10 Teams'!D550&lt;&gt;"",'MASTER  10 Teams'!D550,"")</f>
        <v>O50-1</v>
      </c>
      <c r="E550" s="23" t="str">
        <f>VLOOKUP(K550,'Ref asgn teams'!$A$2:$B$99,2)</f>
        <v>Club Napoli 50</v>
      </c>
      <c r="F550" s="23" t="str">
        <f>VLOOKUP(L550,'Ref asgn teams'!$A$2:$B$99,2)</f>
        <v>Vasco Da Gama 50 CC</v>
      </c>
      <c r="G550" s="71"/>
      <c r="H550" s="94">
        <f>IF('MASTER  10 Teams'!H550&lt;&gt;"",'MASTER  10 Teams'!H550,"")</f>
        <v>0.41666666666666702</v>
      </c>
      <c r="I550" s="24" t="str">
        <f>VLOOKUP(M550,Venues!$A$2:$E$139,5,FALSE)</f>
        <v>North Farms Park, North Branford</v>
      </c>
      <c r="J550" s="73" t="str">
        <f>IF('MASTER  10 Teams'!J550&lt;&gt;"",'MASTER  10 Teams'!J550,"")</f>
        <v/>
      </c>
      <c r="K550" s="23" t="str">
        <f>IF('MASTER  10 Teams'!E550&lt;&gt;"",'MASTER  10 Teams'!E550,"")</f>
        <v>CLUB NAPOLI 50</v>
      </c>
      <c r="L550" s="23" t="str">
        <f>IF('MASTER  10 Teams'!F550&lt;&gt;"",'MASTER  10 Teams'!F550,"")</f>
        <v>VASCO DA GAMA 50</v>
      </c>
      <c r="M550" s="5" t="str">
        <f>IF('MASTER  10 Teams'!I550&lt;&gt;"",'MASTER  10 Teams'!I550,"")</f>
        <v>North Farms Park, North Branford</v>
      </c>
      <c r="N550" s="5"/>
    </row>
    <row r="551" spans="1:14" ht="12.75" customHeight="1" thickTop="1" thickBot="1" x14ac:dyDescent="0.4">
      <c r="A551" s="115"/>
      <c r="B551" s="22"/>
      <c r="C551" s="95">
        <f>IF('MASTER  10 Teams'!C551&lt;&gt;"",'MASTER  10 Teams'!C551,"")</f>
        <v>42995</v>
      </c>
      <c r="D551" s="27" t="str">
        <f>IF('MASTER  10 Teams'!D551&lt;&gt;"",'MASTER  10 Teams'!D551,"")</f>
        <v>O50-1</v>
      </c>
      <c r="E551" s="23" t="str">
        <f>VLOOKUP(K551,'Ref asgn teams'!$A$2:$B$99,2)</f>
        <v>Greenwich Gunners 50</v>
      </c>
      <c r="F551" s="23" t="str">
        <f>VLOOKUP(L551,'Ref asgn teams'!$A$2:$B$99,2)</f>
        <v>Glastonbury Celtic</v>
      </c>
      <c r="G551" s="71"/>
      <c r="H551" s="94">
        <f>IF('MASTER  10 Teams'!H551&lt;&gt;"",'MASTER  10 Teams'!H551,"")</f>
        <v>0.41666666666666702</v>
      </c>
      <c r="I551" s="24" t="str">
        <f>VLOOKUP(M551,Venues!$A$2:$E$139,5,FALSE)</f>
        <v>Greenwich High School, Greenwich</v>
      </c>
      <c r="J551" s="73" t="str">
        <f>IF('MASTER  10 Teams'!J551&lt;&gt;"",'MASTER  10 Teams'!J551,"")</f>
        <v/>
      </c>
      <c r="K551" s="23" t="str">
        <f>IF('MASTER  10 Teams'!E551&lt;&gt;"",'MASTER  10 Teams'!E551,"")</f>
        <v>GREENWICH GUNNERS 50</v>
      </c>
      <c r="L551" s="23" t="str">
        <f>IF('MASTER  10 Teams'!F551&lt;&gt;"",'MASTER  10 Teams'!F551,"")</f>
        <v xml:space="preserve">GLASTONBURY CELTIC </v>
      </c>
      <c r="M551" s="5" t="str">
        <f>IF('MASTER  10 Teams'!I551&lt;&gt;"",'MASTER  10 Teams'!I551,"")</f>
        <v>tbd</v>
      </c>
      <c r="N551" s="5"/>
    </row>
    <row r="552" spans="1:14" ht="12.75" customHeight="1" thickTop="1" thickBot="1" x14ac:dyDescent="0.4">
      <c r="A552" s="115"/>
      <c r="B552" s="22"/>
      <c r="C552" s="95">
        <f>IF('MASTER  10 Teams'!C552&lt;&gt;"",'MASTER  10 Teams'!C552,"")</f>
        <v>42995</v>
      </c>
      <c r="D552" s="27" t="str">
        <f>IF('MASTER  10 Teams'!D552&lt;&gt;"",'MASTER  10 Teams'!D552,"")</f>
        <v>O50-1</v>
      </c>
      <c r="E552" s="23" t="str">
        <f>VLOOKUP(K552,'Ref asgn teams'!$A$2:$B$99,2)</f>
        <v>Darien Blue Waves</v>
      </c>
      <c r="F552" s="23" t="str">
        <f>VLOOKUP(L552,'Ref asgn teams'!$A$2:$B$99,2)</f>
        <v>New Britain Falcons FC</v>
      </c>
      <c r="G552" s="71"/>
      <c r="H552" s="94">
        <f>IF('MASTER  10 Teams'!H552&lt;&gt;"",'MASTER  10 Teams'!H552,"")</f>
        <v>0.375</v>
      </c>
      <c r="I552" s="24" t="str">
        <f>VLOOKUP(M552,Venues!$A$2:$E$139,5,FALSE)</f>
        <v>Middlesex Middle School, Darien</v>
      </c>
      <c r="J552" s="73" t="str">
        <f>IF('MASTER  10 Teams'!J552&lt;&gt;"",'MASTER  10 Teams'!J552,"")</f>
        <v/>
      </c>
      <c r="K552" s="23" t="str">
        <f>IF('MASTER  10 Teams'!E552&lt;&gt;"",'MASTER  10 Teams'!E552,"")</f>
        <v>DARIEN BLUE WAVE</v>
      </c>
      <c r="L552" s="23" t="str">
        <f>IF('MASTER  10 Teams'!F552&lt;&gt;"",'MASTER  10 Teams'!F552,"")</f>
        <v>NEW BRITAIN FALCONS FC</v>
      </c>
      <c r="M552" s="5" t="str">
        <f>IF('MASTER  10 Teams'!I552&lt;&gt;"",'MASTER  10 Teams'!I552,"")</f>
        <v>Middlesex MS (Lower), Darien</v>
      </c>
      <c r="N552" s="5"/>
    </row>
    <row r="553" spans="1:14" ht="12.75" customHeight="1" thickTop="1" thickBot="1" x14ac:dyDescent="0.4">
      <c r="A553" s="115"/>
      <c r="B553" s="22"/>
      <c r="C553" s="95">
        <f>IF('MASTER  10 Teams'!C553&lt;&gt;"",'MASTER  10 Teams'!C553,"")</f>
        <v>42995</v>
      </c>
      <c r="D553" s="27" t="str">
        <f>IF('MASTER  10 Teams'!D553&lt;&gt;"",'MASTER  10 Teams'!D553,"")</f>
        <v>O50-1</v>
      </c>
      <c r="E553" s="23" t="str">
        <f>VLOOKUP(K553,'Ref asgn teams'!$A$2:$B$99,2)</f>
        <v>Polonia Falcon Stars FC</v>
      </c>
      <c r="F553" s="23" t="str">
        <f>VLOOKUP(L553,'Ref asgn teams'!$A$2:$B$99,2)</f>
        <v>Hartford Cavaliers Masters</v>
      </c>
      <c r="G553" s="71"/>
      <c r="H553" s="94">
        <f>IF('MASTER  10 Teams'!H553&lt;&gt;"",'MASTER  10 Teams'!H553,"")</f>
        <v>0.41666666666666702</v>
      </c>
      <c r="I553" s="24" t="str">
        <f>VLOOKUP(M553,Venues!$A$2:$E$139,5,FALSE)</f>
        <v>Falcon Field (New Britain), New Britain</v>
      </c>
      <c r="J553" s="73" t="str">
        <f>IF('MASTER  10 Teams'!J553&lt;&gt;"",'MASTER  10 Teams'!J553,"")</f>
        <v/>
      </c>
      <c r="K553" s="23" t="str">
        <f>IF('MASTER  10 Teams'!E553&lt;&gt;"",'MASTER  10 Teams'!E553,"")</f>
        <v>POLONIA FALCON STARS FC</v>
      </c>
      <c r="L553" s="23" t="str">
        <f>IF('MASTER  10 Teams'!F553&lt;&gt;"",'MASTER  10 Teams'!F553,"")</f>
        <v>HARTFORD CAVALIERS</v>
      </c>
      <c r="M553" s="5" t="str">
        <f>IF('MASTER  10 Teams'!I553&lt;&gt;"",'MASTER  10 Teams'!I553,"")</f>
        <v>Falcon Field, New Britain</v>
      </c>
      <c r="N553" s="5"/>
    </row>
    <row r="554" spans="1:14" ht="12.75" customHeight="1" thickTop="1" thickBot="1" x14ac:dyDescent="0.4">
      <c r="A554" s="115"/>
      <c r="B554" s="22"/>
      <c r="C554" s="95" t="str">
        <f>IF('MASTER  10 Teams'!C554&lt;&gt;"",'MASTER  10 Teams'!C554,"")</f>
        <v/>
      </c>
      <c r="D554" s="28" t="str">
        <f>IF('MASTER  10 Teams'!D554&lt;&gt;"",'MASTER  10 Teams'!D554,"")</f>
        <v/>
      </c>
      <c r="E554" s="23" t="e">
        <f>VLOOKUP(K554,'Ref asgn teams'!$A$2:$B$99,2)</f>
        <v>#N/A</v>
      </c>
      <c r="F554" s="23" t="e">
        <f>VLOOKUP(L554,'Ref asgn teams'!$A$2:$B$99,2)</f>
        <v>#N/A</v>
      </c>
      <c r="G554" s="71"/>
      <c r="H554" s="94" t="str">
        <f>IF('MASTER  10 Teams'!H554&lt;&gt;"",'MASTER  10 Teams'!H554,"")</f>
        <v/>
      </c>
      <c r="I554" s="24" t="e">
        <f>VLOOKUP(M554,Venues!$A$2:$E$139,5,FALSE)</f>
        <v>#N/A</v>
      </c>
      <c r="J554" s="73" t="str">
        <f>IF('MASTER  10 Teams'!J554&lt;&gt;"",'MASTER  10 Teams'!J554,"")</f>
        <v/>
      </c>
      <c r="K554" s="23" t="str">
        <f>IF('MASTER  10 Teams'!E554&lt;&gt;"",'MASTER  10 Teams'!E554,"")</f>
        <v/>
      </c>
      <c r="L554" s="23" t="str">
        <f>IF('MASTER  10 Teams'!F554&lt;&gt;"",'MASTER  10 Teams'!F554,"")</f>
        <v/>
      </c>
      <c r="M554" s="5" t="str">
        <f>IF('MASTER  10 Teams'!I554&lt;&gt;"",'MASTER  10 Teams'!I554,"")</f>
        <v/>
      </c>
      <c r="N554" s="5"/>
    </row>
    <row r="555" spans="1:14" ht="12.75" customHeight="1" thickTop="1" thickBot="1" x14ac:dyDescent="0.4">
      <c r="A555" s="115"/>
      <c r="B555" s="22"/>
      <c r="C555" s="95">
        <f>IF('MASTER  10 Teams'!C555&lt;&gt;"",'MASTER  10 Teams'!C555,"")</f>
        <v>42995</v>
      </c>
      <c r="D555" s="37" t="str">
        <f>IF('MASTER  10 Teams'!D555&lt;&gt;"",'MASTER  10 Teams'!D555,"")</f>
        <v>O50-2</v>
      </c>
      <c r="E555" s="23" t="str">
        <f>VLOOKUP(K555,'Ref asgn teams'!$A$2:$B$99,2)</f>
        <v>Naugatuck River Rats</v>
      </c>
      <c r="F555" s="23" t="str">
        <f>VLOOKUP(L555,'Ref asgn teams'!$A$2:$B$99,2)</f>
        <v>East Haven SC</v>
      </c>
      <c r="G555" s="71"/>
      <c r="H555" s="94">
        <f>IF('MASTER  10 Teams'!H555&lt;&gt;"",'MASTER  10 Teams'!H555,"")</f>
        <v>0.41666666666666702</v>
      </c>
      <c r="I555" s="24" t="str">
        <f>VLOOKUP(M555,Venues!$A$2:$E$139,5,FALSE)</f>
        <v>City Hill Middle School, Naugatuck</v>
      </c>
      <c r="J555" s="73" t="str">
        <f>IF('MASTER  10 Teams'!J555&lt;&gt;"",'MASTER  10 Teams'!J555,"")</f>
        <v/>
      </c>
      <c r="K555" s="23" t="str">
        <f>IF('MASTER  10 Teams'!E555&lt;&gt;"",'MASTER  10 Teams'!E555,"")</f>
        <v>NAUGATUCK RIVER RATS</v>
      </c>
      <c r="L555" s="23" t="str">
        <f>IF('MASTER  10 Teams'!F555&lt;&gt;"",'MASTER  10 Teams'!F555,"")</f>
        <v>EAST HAVEN SC</v>
      </c>
      <c r="M555" s="5" t="str">
        <f>IF('MASTER  10 Teams'!I555&lt;&gt;"",'MASTER  10 Teams'!I555,"")</f>
        <v>City Hill MS, Naugatuck</v>
      </c>
      <c r="N555" s="5"/>
    </row>
    <row r="556" spans="1:14" ht="12.75" customHeight="1" thickTop="1" thickBot="1" x14ac:dyDescent="0.4">
      <c r="A556" s="115"/>
      <c r="B556" s="22"/>
      <c r="C556" s="95">
        <f>IF('MASTER  10 Teams'!C556&lt;&gt;"",'MASTER  10 Teams'!C556,"")</f>
        <v>42995</v>
      </c>
      <c r="D556" s="37" t="str">
        <f>IF('MASTER  10 Teams'!D556&lt;&gt;"",'MASTER  10 Teams'!D556,"")</f>
        <v>O50-2</v>
      </c>
      <c r="E556" s="23" t="str">
        <f>VLOOKUP(K556,'Ref asgn teams'!$A$2:$B$99,2)</f>
        <v>Farmington White Owls</v>
      </c>
      <c r="F556" s="23" t="str">
        <f>VLOOKUP(L556,'Ref asgn teams'!$A$2:$B$99,2)</f>
        <v>West Haven Grays</v>
      </c>
      <c r="G556" s="71"/>
      <c r="H556" s="94">
        <f>IF('MASTER  10 Teams'!H556&lt;&gt;"",'MASTER  10 Teams'!H556,"")</f>
        <v>0.41666666666666702</v>
      </c>
      <c r="I556" s="24" t="str">
        <f>VLOOKUP(M556,Venues!$A$2:$E$139,5,FALSE)</f>
        <v>Tunxis Mead, Farmington</v>
      </c>
      <c r="J556" s="73" t="str">
        <f>IF('MASTER  10 Teams'!J556&lt;&gt;"",'MASTER  10 Teams'!J556,"")</f>
        <v/>
      </c>
      <c r="K556" s="23" t="str">
        <f>IF('MASTER  10 Teams'!E556&lt;&gt;"",'MASTER  10 Teams'!E556,"")</f>
        <v>FARMINGTON WHITE OWLS</v>
      </c>
      <c r="L556" s="23" t="str">
        <f>IF('MASTER  10 Teams'!F556&lt;&gt;"",'MASTER  10 Teams'!F556,"")</f>
        <v>WEST HAVEN GRAYS</v>
      </c>
      <c r="M556" s="5" t="str">
        <f>IF('MASTER  10 Teams'!I556&lt;&gt;"",'MASTER  10 Teams'!I556,"")</f>
        <v>Tunxis Mead #9, Farmington</v>
      </c>
      <c r="N556" s="5"/>
    </row>
    <row r="557" spans="1:14" ht="12.75" customHeight="1" thickTop="1" thickBot="1" x14ac:dyDescent="0.4">
      <c r="A557" s="115"/>
      <c r="B557" s="22"/>
      <c r="C557" s="95">
        <f>IF('MASTER  10 Teams'!C557&lt;&gt;"",'MASTER  10 Teams'!C557,"")</f>
        <v>42995</v>
      </c>
      <c r="D557" s="37" t="str">
        <f>IF('MASTER  10 Teams'!D557&lt;&gt;"",'MASTER  10 Teams'!D557,"")</f>
        <v>O50-2</v>
      </c>
      <c r="E557" s="23" t="str">
        <f>VLOOKUP(K557,'Ref asgn teams'!$A$2:$B$99,2)</f>
        <v>Moodus SC</v>
      </c>
      <c r="F557" s="23" t="str">
        <f>VLOOKUP(L557,'Ref asgn teams'!$A$2:$B$99,2)</f>
        <v>GREENWICH PUMAS LEGENDS</v>
      </c>
      <c r="G557" s="71"/>
      <c r="H557" s="94">
        <f>IF('MASTER  10 Teams'!H557&lt;&gt;"",'MASTER  10 Teams'!H557,"")</f>
        <v>0.41666666666666702</v>
      </c>
      <c r="I557" s="24" t="str">
        <f>VLOOKUP(M557,Venues!$A$2:$E$139,5,FALSE)</f>
        <v>Nathan Hale-Ray High School, Moodus</v>
      </c>
      <c r="J557" s="73" t="str">
        <f>IF('MASTER  10 Teams'!J557&lt;&gt;"",'MASTER  10 Teams'!J557,"")</f>
        <v/>
      </c>
      <c r="K557" s="23" t="str">
        <f>IF('MASTER  10 Teams'!E557&lt;&gt;"",'MASTER  10 Teams'!E557,"")</f>
        <v>MOODUS SC</v>
      </c>
      <c r="L557" s="23" t="str">
        <f>IF('MASTER  10 Teams'!F557&lt;&gt;"",'MASTER  10 Teams'!F557,"")</f>
        <v>GREENWICH PUMAS LEGENDS</v>
      </c>
      <c r="M557" s="5" t="str">
        <f>IF('MASTER  10 Teams'!I557&lt;&gt;"",'MASTER  10 Teams'!I557,"")</f>
        <v>Nathan Hale-Ray HS, Moodus</v>
      </c>
      <c r="N557" s="5"/>
    </row>
    <row r="558" spans="1:14" ht="12.75" customHeight="1" thickTop="1" thickBot="1" x14ac:dyDescent="0.4">
      <c r="A558" s="115"/>
      <c r="B558" s="22"/>
      <c r="C558" s="95">
        <f>IF('MASTER  10 Teams'!C558&lt;&gt;"",'MASTER  10 Teams'!C558,"")</f>
        <v>42995</v>
      </c>
      <c r="D558" s="37" t="str">
        <f>IF('MASTER  10 Teams'!D558&lt;&gt;"",'MASTER  10 Teams'!D558,"")</f>
        <v>O50-2</v>
      </c>
      <c r="E558" s="23" t="str">
        <f>VLOOKUP(K558,'Ref asgn teams'!$A$2:$B$99,2)</f>
        <v>Greenwich Arsenal 50</v>
      </c>
      <c r="F558" s="23" t="str">
        <f>VLOOKUP(L558,'Ref asgn teams'!$A$2:$B$99,2)</f>
        <v>Southbury Boomers</v>
      </c>
      <c r="G558" s="71"/>
      <c r="H558" s="94">
        <f>IF('MASTER  10 Teams'!H558&lt;&gt;"",'MASTER  10 Teams'!H558,"")</f>
        <v>0.41666666666666702</v>
      </c>
      <c r="I558" s="24" t="str">
        <f>VLOOKUP(M558,Venues!$A$2:$E$139,5,FALSE)</f>
        <v>Greenwich High School, Greenwich</v>
      </c>
      <c r="J558" s="73" t="str">
        <f>IF('MASTER  10 Teams'!J558&lt;&gt;"",'MASTER  10 Teams'!J558,"")</f>
        <v/>
      </c>
      <c r="K558" s="23" t="str">
        <f>IF('MASTER  10 Teams'!E558&lt;&gt;"",'MASTER  10 Teams'!E558,"")</f>
        <v>GREENWICH ARSENAL 50</v>
      </c>
      <c r="L558" s="23" t="str">
        <f>IF('MASTER  10 Teams'!F558&lt;&gt;"",'MASTER  10 Teams'!F558,"")</f>
        <v>SOUTHBURY BOOMERS</v>
      </c>
      <c r="M558" s="5" t="str">
        <f>IF('MASTER  10 Teams'!I558&lt;&gt;"",'MASTER  10 Teams'!I558,"")</f>
        <v>tbd</v>
      </c>
      <c r="N558" s="5"/>
    </row>
    <row r="559" spans="1:14" ht="12.75" customHeight="1" thickTop="1" thickBot="1" x14ac:dyDescent="0.4">
      <c r="A559" s="115"/>
      <c r="B559" s="22"/>
      <c r="C559" s="95">
        <f>IF('MASTER  10 Teams'!C559&lt;&gt;"",'MASTER  10 Teams'!C559,"")</f>
        <v>42995</v>
      </c>
      <c r="D559" s="37" t="str">
        <f>IF('MASTER  10 Teams'!D559&lt;&gt;"",'MASTER  10 Teams'!D559,"")</f>
        <v>O50-2</v>
      </c>
      <c r="E559" s="23" t="str">
        <f>VLOOKUP(K559,'Ref asgn teams'!$A$2:$B$99,2)</f>
        <v>Waterbury Pontes</v>
      </c>
      <c r="F559" s="23" t="str">
        <f>VLOOKUP(L559,'Ref asgn teams'!$A$2:$B$99,2)</f>
        <v>North Branford Legends</v>
      </c>
      <c r="G559" s="71"/>
      <c r="H559" s="94">
        <f>IF('MASTER  10 Teams'!H559&lt;&gt;"",'MASTER  10 Teams'!H559,"")</f>
        <v>0.41666666666666702</v>
      </c>
      <c r="I559" s="24" t="str">
        <f>VLOOKUP(M559,Venues!$A$2:$E$139,5,FALSE)</f>
        <v>Pontelandolfo Club, Waterbury</v>
      </c>
      <c r="J559" s="73" t="str">
        <f>IF('MASTER  10 Teams'!J559&lt;&gt;"",'MASTER  10 Teams'!J559,"")</f>
        <v/>
      </c>
      <c r="K559" s="23" t="str">
        <f>IF('MASTER  10 Teams'!E559&lt;&gt;"",'MASTER  10 Teams'!E559,"")</f>
        <v>WATERBURY PONTES</v>
      </c>
      <c r="L559" s="23" t="str">
        <f>IF('MASTER  10 Teams'!F559&lt;&gt;"",'MASTER  10 Teams'!F559,"")</f>
        <v>NORTH BRANFORD LEGENDS</v>
      </c>
      <c r="M559" s="5" t="str">
        <f>IF('MASTER  10 Teams'!I559&lt;&gt;"",'MASTER  10 Teams'!I559,"")</f>
        <v>Pontelandolfo Club, Waterbury</v>
      </c>
      <c r="N559" s="5"/>
    </row>
    <row r="560" spans="1:14" ht="12.75" customHeight="1" thickTop="1" thickBot="1" x14ac:dyDescent="0.4">
      <c r="A560" s="115"/>
      <c r="B560" s="22"/>
      <c r="C560" s="95" t="str">
        <f>IF('MASTER  10 Teams'!C560&lt;&gt;"",'MASTER  10 Teams'!C560,"")</f>
        <v/>
      </c>
      <c r="D560" s="28" t="str">
        <f>IF('MASTER  10 Teams'!D560&lt;&gt;"",'MASTER  10 Teams'!D560,"")</f>
        <v/>
      </c>
      <c r="E560" s="23" t="e">
        <f>VLOOKUP(K560,'Ref asgn teams'!$A$2:$B$99,2)</f>
        <v>#N/A</v>
      </c>
      <c r="F560" s="23" t="e">
        <f>VLOOKUP(L560,'Ref asgn teams'!$A$2:$B$99,2)</f>
        <v>#N/A</v>
      </c>
      <c r="G560" s="71"/>
      <c r="H560" s="94" t="str">
        <f>IF('MASTER  10 Teams'!H560&lt;&gt;"",'MASTER  10 Teams'!H560,"")</f>
        <v/>
      </c>
      <c r="I560" s="24" t="e">
        <f>VLOOKUP(M560,Venues!$A$2:$E$139,5,FALSE)</f>
        <v>#N/A</v>
      </c>
      <c r="J560" s="73" t="str">
        <f>IF('MASTER  10 Teams'!J560&lt;&gt;"",'MASTER  10 Teams'!J560,"")</f>
        <v/>
      </c>
      <c r="K560" s="23" t="str">
        <f>IF('MASTER  10 Teams'!E560&lt;&gt;"",'MASTER  10 Teams'!E560,"")</f>
        <v/>
      </c>
      <c r="L560" s="23" t="str">
        <f>IF('MASTER  10 Teams'!F560&lt;&gt;"",'MASTER  10 Teams'!F560,"")</f>
        <v/>
      </c>
      <c r="M560" s="5" t="str">
        <f>IF('MASTER  10 Teams'!I560&lt;&gt;"",'MASTER  10 Teams'!I560,"")</f>
        <v/>
      </c>
      <c r="N560" s="2"/>
    </row>
    <row r="561" spans="1:14" ht="12.75" customHeight="1" thickTop="1" thickBot="1" x14ac:dyDescent="0.4">
      <c r="A561" s="115"/>
      <c r="B561" s="22"/>
      <c r="C561" s="95">
        <f>IF('MASTER  10 Teams'!C561&lt;&gt;"",'MASTER  10 Teams'!C561,"")</f>
        <v>43002</v>
      </c>
      <c r="D561" s="32" t="str">
        <f>IF('MASTER  10 Teams'!D561&lt;&gt;"",'MASTER  10 Teams'!D561,"")</f>
        <v>O30-1</v>
      </c>
      <c r="E561" s="23" t="str">
        <f>VLOOKUP(K561,'Ref asgn teams'!$A$2:$B$99,2)</f>
        <v>VASCO DA GAMA 30</v>
      </c>
      <c r="F561" s="23" t="str">
        <f>VLOOKUP(L561,'Ref asgn teams'!$A$2:$B$99,2)</f>
        <v>FC Shelton</v>
      </c>
      <c r="G561" s="71"/>
      <c r="H561" s="94">
        <f>IF('MASTER  10 Teams'!H561&lt;&gt;"",'MASTER  10 Teams'!H561,"")</f>
        <v>0.33333333333333331</v>
      </c>
      <c r="I561" s="24" t="str">
        <f>VLOOKUP(M561,Venues!$A$2:$E$139,5,FALSE)</f>
        <v>Wakeman Park, Westport</v>
      </c>
      <c r="J561" s="73" t="str">
        <f>IF('MASTER  10 Teams'!J561&lt;&gt;"",'MASTER  10 Teams'!J561,"")</f>
        <v/>
      </c>
      <c r="K561" s="23" t="str">
        <f>IF('MASTER  10 Teams'!E561&lt;&gt;"",'MASTER  10 Teams'!E561,"")</f>
        <v>VASCO DA GAMA 30</v>
      </c>
      <c r="L561" s="23" t="str">
        <f>IF('MASTER  10 Teams'!F561&lt;&gt;"",'MASTER  10 Teams'!F561,"")</f>
        <v>SHELTON FC</v>
      </c>
      <c r="M561" s="5" t="str">
        <f>IF('MASTER  10 Teams'!I561&lt;&gt;"",'MASTER  10 Teams'!I561,"")</f>
        <v>Wakeman Park, Westport</v>
      </c>
      <c r="N561" s="5"/>
    </row>
    <row r="562" spans="1:14" ht="12.75" customHeight="1" thickTop="1" thickBot="1" x14ac:dyDescent="0.4">
      <c r="A562" s="115"/>
      <c r="B562" s="22"/>
      <c r="C562" s="95">
        <f>IF('MASTER  10 Teams'!C562&lt;&gt;"",'MASTER  10 Teams'!C562,"")</f>
        <v>43002</v>
      </c>
      <c r="D562" s="32" t="str">
        <f>IF('MASTER  10 Teams'!D562&lt;&gt;"",'MASTER  10 Teams'!D562,"")</f>
        <v>O30-1</v>
      </c>
      <c r="E562" s="23" t="str">
        <f>VLOOKUP(K562,'Ref asgn teams'!$A$2:$B$99,2)</f>
        <v>Danbury United 30</v>
      </c>
      <c r="F562" s="23" t="str">
        <f>VLOOKUP(L562,'Ref asgn teams'!$A$2:$B$99,2)</f>
        <v>Milford Tuesday</v>
      </c>
      <c r="G562" s="71"/>
      <c r="H562" s="94">
        <f>IF('MASTER  10 Teams'!H562&lt;&gt;"",'MASTER  10 Teams'!H562,"")</f>
        <v>0.375</v>
      </c>
      <c r="I562" s="24" t="str">
        <f>VLOOKUP(M562,Venues!$A$2:$E$139,5,FALSE)</f>
        <v>Danbury Portuguese Cultural Center, Danbury</v>
      </c>
      <c r="J562" s="73" t="str">
        <f>IF('MASTER  10 Teams'!J562&lt;&gt;"",'MASTER  10 Teams'!J562,"")</f>
        <v/>
      </c>
      <c r="K562" s="23" t="str">
        <f>IF('MASTER  10 Teams'!E562&lt;&gt;"",'MASTER  10 Teams'!E562,"")</f>
        <v>DANBURY UNITED 30</v>
      </c>
      <c r="L562" s="23" t="str">
        <f>IF('MASTER  10 Teams'!F562&lt;&gt;"",'MASTER  10 Teams'!F562,"")</f>
        <v>MILFORD TUESDAY</v>
      </c>
      <c r="M562" s="5" t="str">
        <f>IF('MASTER  10 Teams'!I562&lt;&gt;"",'MASTER  10 Teams'!I562,"")</f>
        <v>Portuguese Cultural Center, Danbury</v>
      </c>
      <c r="N562" s="5"/>
    </row>
    <row r="563" spans="1:14" ht="12.75" customHeight="1" thickTop="1" thickBot="1" x14ac:dyDescent="0.4">
      <c r="A563" s="115"/>
      <c r="B563" s="22"/>
      <c r="C563" s="95">
        <f>IF('MASTER  10 Teams'!C563&lt;&gt;"",'MASTER  10 Teams'!C563,"")</f>
        <v>43002</v>
      </c>
      <c r="D563" s="32" t="str">
        <f>IF('MASTER  10 Teams'!D563&lt;&gt;"",'MASTER  10 Teams'!D563,"")</f>
        <v>O30-1</v>
      </c>
      <c r="E563" s="23" t="str">
        <f>VLOOKUP(K563,'Ref asgn teams'!$A$2:$B$99,2)</f>
        <v>Newtown Salty Dogs</v>
      </c>
      <c r="F563" s="23" t="str">
        <f>VLOOKUP(L563,'Ref asgn teams'!$A$2:$B$99,2)</f>
        <v>Cinton FC</v>
      </c>
      <c r="G563" s="71"/>
      <c r="H563" s="94">
        <f>IF('MASTER  10 Teams'!H563&lt;&gt;"",'MASTER  10 Teams'!H563,"")</f>
        <v>0.41666666666666702</v>
      </c>
      <c r="I563" s="24" t="str">
        <f>VLOOKUP(M563,Venues!$A$2:$E$139,5,FALSE)</f>
        <v>Northford Park, Northford</v>
      </c>
      <c r="J563" s="73" t="str">
        <f>IF('MASTER  10 Teams'!J563&lt;&gt;"",'MASTER  10 Teams'!J563,"")</f>
        <v/>
      </c>
      <c r="K563" s="23" t="str">
        <f>IF('MASTER  10 Teams'!E563&lt;&gt;"",'MASTER  10 Teams'!E563,"")</f>
        <v>NORTH BRANFORD 30</v>
      </c>
      <c r="L563" s="23" t="str">
        <f>IF('MASTER  10 Teams'!F563&lt;&gt;"",'MASTER  10 Teams'!F563,"")</f>
        <v>CLINTON FC</v>
      </c>
      <c r="M563" s="5" t="str">
        <f>IF('MASTER  10 Teams'!I563&lt;&gt;"",'MASTER  10 Teams'!I563,"")</f>
        <v>Northford Park, North Branford</v>
      </c>
      <c r="N563" s="5"/>
    </row>
    <row r="564" spans="1:14" ht="12.75" customHeight="1" thickTop="1" thickBot="1" x14ac:dyDescent="0.4">
      <c r="A564" s="115"/>
      <c r="B564" s="22"/>
      <c r="C564" s="95">
        <f>IF('MASTER  10 Teams'!C564&lt;&gt;"",'MASTER  10 Teams'!C564,"")</f>
        <v>43002</v>
      </c>
      <c r="D564" s="32" t="str">
        <f>IF('MASTER  10 Teams'!D564&lt;&gt;"",'MASTER  10 Teams'!D564,"")</f>
        <v>O30-1</v>
      </c>
      <c r="E564" s="23" t="str">
        <f>VLOOKUP(K564,'Ref asgn teams'!$A$2:$B$99,2)</f>
        <v>Greenwich Arsenal 30</v>
      </c>
      <c r="F564" s="23" t="str">
        <f>VLOOKUP(L564,'Ref asgn teams'!$A$2:$B$99,2)</f>
        <v>ECUACHAMOS FC</v>
      </c>
      <c r="G564" s="71"/>
      <c r="H564" s="94">
        <f>IF('MASTER  10 Teams'!H564&lt;&gt;"",'MASTER  10 Teams'!H564,"")</f>
        <v>0.41666666666666702</v>
      </c>
      <c r="I564" s="24" t="str">
        <f>VLOOKUP(M564,Venues!$A$2:$E$139,5,FALSE)</f>
        <v>Greenwich High School, Greenwich</v>
      </c>
      <c r="J564" s="73" t="str">
        <f>IF('MASTER  10 Teams'!J564&lt;&gt;"",'MASTER  10 Teams'!J564,"")</f>
        <v/>
      </c>
      <c r="K564" s="23" t="str">
        <f>IF('MASTER  10 Teams'!E564&lt;&gt;"",'MASTER  10 Teams'!E564,"")</f>
        <v>GREENWICH ARSENAL 30</v>
      </c>
      <c r="L564" s="23" t="str">
        <f>IF('MASTER  10 Teams'!F564&lt;&gt;"",'MASTER  10 Teams'!F564,"")</f>
        <v>ECUACHAMOS FC</v>
      </c>
      <c r="M564" s="5" t="str">
        <f>IF('MASTER  10 Teams'!I564&lt;&gt;"",'MASTER  10 Teams'!I564,"")</f>
        <v>tbd</v>
      </c>
      <c r="N564" s="5"/>
    </row>
    <row r="565" spans="1:14" ht="12.75" customHeight="1" thickTop="1" thickBot="1" x14ac:dyDescent="0.4">
      <c r="A565" s="115"/>
      <c r="B565" s="22"/>
      <c r="C565" s="95">
        <f>IF('MASTER  10 Teams'!C565&lt;&gt;"",'MASTER  10 Teams'!C565,"")</f>
        <v>43002</v>
      </c>
      <c r="D565" s="32" t="str">
        <f>IF('MASTER  10 Teams'!D565&lt;&gt;"",'MASTER  10 Teams'!D565,"")</f>
        <v>O30-1</v>
      </c>
      <c r="E565" s="23" t="str">
        <f>VLOOKUP(K565,'Ref asgn teams'!$A$2:$B$99,2)</f>
        <v>Newington Portuguese 30</v>
      </c>
      <c r="F565" s="23" t="str">
        <f>VLOOKUP(L565,'Ref asgn teams'!$A$2:$B$99,2)</f>
        <v>Polonez United</v>
      </c>
      <c r="G565" s="71"/>
      <c r="H565" s="94">
        <f>IF('MASTER  10 Teams'!H565&lt;&gt;"",'MASTER  10 Teams'!H565,"")</f>
        <v>0.33333333333333331</v>
      </c>
      <c r="I565" s="24" t="str">
        <f>VLOOKUP(M565,Venues!$A$2:$E$139,5,FALSE)</f>
        <v>Martin Kellogg, Newington</v>
      </c>
      <c r="J565" s="73" t="str">
        <f>IF('MASTER  10 Teams'!J565&lt;&gt;"",'MASTER  10 Teams'!J565,"")</f>
        <v/>
      </c>
      <c r="K565" s="23" t="str">
        <f>IF('MASTER  10 Teams'!E565&lt;&gt;"",'MASTER  10 Teams'!E565,"")</f>
        <v>NEWINGTON PORTUGUESE 30</v>
      </c>
      <c r="L565" s="23" t="str">
        <f>IF('MASTER  10 Teams'!F565&lt;&gt;"",'MASTER  10 Teams'!F565,"")</f>
        <v>POLONEZ UNITED</v>
      </c>
      <c r="M565" s="5" t="str">
        <f>IF('MASTER  10 Teams'!I565&lt;&gt;"",'MASTER  10 Teams'!I565,"")</f>
        <v>Martin Kellogg, Newington</v>
      </c>
      <c r="N565" s="5"/>
    </row>
    <row r="566" spans="1:14" ht="12.75" customHeight="1" thickTop="1" thickBot="1" x14ac:dyDescent="0.4">
      <c r="A566" s="115"/>
      <c r="B566" s="22"/>
      <c r="C566" s="95" t="str">
        <f>IF('MASTER  10 Teams'!C566&lt;&gt;"",'MASTER  10 Teams'!C566,"")</f>
        <v/>
      </c>
      <c r="D566" s="28" t="str">
        <f>IF('MASTER  10 Teams'!D566&lt;&gt;"",'MASTER  10 Teams'!D566,"")</f>
        <v/>
      </c>
      <c r="E566" s="23" t="e">
        <f>VLOOKUP(K566,'Ref asgn teams'!$A$2:$B$99,2)</f>
        <v>#N/A</v>
      </c>
      <c r="F566" s="23" t="e">
        <f>VLOOKUP(L566,'Ref asgn teams'!$A$2:$B$99,2)</f>
        <v>#N/A</v>
      </c>
      <c r="G566" s="71"/>
      <c r="H566" s="94" t="str">
        <f>IF('MASTER  10 Teams'!H566&lt;&gt;"",'MASTER  10 Teams'!H566,"")</f>
        <v/>
      </c>
      <c r="I566" s="24" t="e">
        <f>VLOOKUP(M566,Venues!$A$2:$E$139,5,FALSE)</f>
        <v>#N/A</v>
      </c>
      <c r="J566" s="73" t="str">
        <f>IF('MASTER  10 Teams'!J566&lt;&gt;"",'MASTER  10 Teams'!J566,"")</f>
        <v/>
      </c>
      <c r="K566" s="23" t="str">
        <f>IF('MASTER  10 Teams'!E566&lt;&gt;"",'MASTER  10 Teams'!E566,"")</f>
        <v/>
      </c>
      <c r="L566" s="23" t="str">
        <f>IF('MASTER  10 Teams'!F566&lt;&gt;"",'MASTER  10 Teams'!F566,"")</f>
        <v/>
      </c>
      <c r="M566" s="5" t="str">
        <f>IF('MASTER  10 Teams'!I566&lt;&gt;"",'MASTER  10 Teams'!I566,"")</f>
        <v/>
      </c>
      <c r="N566" s="5"/>
    </row>
    <row r="567" spans="1:14" ht="12.75" customHeight="1" thickTop="1" thickBot="1" x14ac:dyDescent="0.4">
      <c r="A567" s="115"/>
      <c r="B567" s="22"/>
      <c r="C567" s="95">
        <f>IF('MASTER  10 Teams'!C567&lt;&gt;"",'MASTER  10 Teams'!C567,"")</f>
        <v>43002</v>
      </c>
      <c r="D567" s="33" t="str">
        <f>IF('MASTER  10 Teams'!D567&lt;&gt;"",'MASTER  10 Teams'!D567,"")</f>
        <v>O30-2</v>
      </c>
      <c r="E567" s="23" t="str">
        <f>VLOOKUP(K567,'Ref asgn teams'!$A$2:$B$99,2)</f>
        <v>WATERTOWN GEEZERS</v>
      </c>
      <c r="F567" s="23" t="str">
        <f>VLOOKUP(L567,'Ref asgn teams'!$A$2:$B$99,2)</f>
        <v>Stamford FC</v>
      </c>
      <c r="G567" s="71"/>
      <c r="H567" s="94">
        <f>IF('MASTER  10 Teams'!H567&lt;&gt;"",'MASTER  10 Teams'!H567,"")</f>
        <v>0.41666666666666702</v>
      </c>
      <c r="I567" s="24" t="str">
        <f>VLOOKUP(M567,Venues!$A$2:$E$139,5,FALSE)</f>
        <v>Swift School, Watertown</v>
      </c>
      <c r="J567" s="73" t="str">
        <f>IF('MASTER  10 Teams'!J567&lt;&gt;"",'MASTER  10 Teams'!J567,"")</f>
        <v/>
      </c>
      <c r="K567" s="23" t="str">
        <f>IF('MASTER  10 Teams'!E567&lt;&gt;"",'MASTER  10 Teams'!E567,"")</f>
        <v>WATERTOWN GEEZERS</v>
      </c>
      <c r="L567" s="23" t="str">
        <f>IF('MASTER  10 Teams'!F567&lt;&gt;"",'MASTER  10 Teams'!F567,"")</f>
        <v>STAMFORD FC</v>
      </c>
      <c r="M567" s="5" t="str">
        <f>IF('MASTER  10 Teams'!I567&lt;&gt;"",'MASTER  10 Teams'!I567,"")</f>
        <v>Swift School, Watertown</v>
      </c>
      <c r="N567" s="5"/>
    </row>
    <row r="568" spans="1:14" ht="12.75" customHeight="1" thickTop="1" thickBot="1" x14ac:dyDescent="0.4">
      <c r="A568" s="115"/>
      <c r="B568" s="22"/>
      <c r="C568" s="95">
        <f>IF('MASTER  10 Teams'!C568&lt;&gt;"",'MASTER  10 Teams'!C568,"")</f>
        <v>43002</v>
      </c>
      <c r="D568" s="33" t="str">
        <f>IF('MASTER  10 Teams'!D568&lt;&gt;"",'MASTER  10 Teams'!D568,"")</f>
        <v>O30-2</v>
      </c>
      <c r="E568" s="23" t="str">
        <f>VLOOKUP(K568,'Ref asgn teams'!$A$2:$B$99,2)</f>
        <v>Caseus New Haven FC</v>
      </c>
      <c r="F568" s="23" t="str">
        <f>VLOOKUP(L568,'Ref asgn teams'!$A$2:$B$99,2)</f>
        <v>Litchfield County Blues</v>
      </c>
      <c r="G568" s="71"/>
      <c r="H568" s="94">
        <f>IF('MASTER  10 Teams'!H568&lt;&gt;"",'MASTER  10 Teams'!H568,"")</f>
        <v>0.33333333333333331</v>
      </c>
      <c r="I568" s="24" t="str">
        <f>VLOOKUP(M568,Venues!$A$2:$E$139,5,FALSE)</f>
        <v>West Haven HS, West Haven</v>
      </c>
      <c r="J568" s="73" t="str">
        <f>IF('MASTER  10 Teams'!J568&lt;&gt;"",'MASTER  10 Teams'!J568,"")</f>
        <v/>
      </c>
      <c r="K568" s="23" t="str">
        <f>IF('MASTER  10 Teams'!E568&lt;&gt;"",'MASTER  10 Teams'!E568,"")</f>
        <v>CASEUS NEW HAVEN FC</v>
      </c>
      <c r="L568" s="23" t="str">
        <f>IF('MASTER  10 Teams'!F568&lt;&gt;"",'MASTER  10 Teams'!F568,"")</f>
        <v>LITCHFIELD COUNTY BLUES</v>
      </c>
      <c r="M568" s="5" t="str">
        <f>IF('MASTER  10 Teams'!I568&lt;&gt;"",'MASTER  10 Teams'!I568,"")</f>
        <v>Strong Stadium, West Haven</v>
      </c>
      <c r="N568" s="5"/>
    </row>
    <row r="569" spans="1:14" ht="12.75" customHeight="1" thickTop="1" thickBot="1" x14ac:dyDescent="0.4">
      <c r="A569" s="115"/>
      <c r="B569" s="22"/>
      <c r="C569" s="95">
        <f>IF('MASTER  10 Teams'!C569&lt;&gt;"",'MASTER  10 Teams'!C569,"")</f>
        <v>43002</v>
      </c>
      <c r="D569" s="33" t="str">
        <f>IF('MASTER  10 Teams'!D569&lt;&gt;"",'MASTER  10 Teams'!D569,"")</f>
        <v>O30-2</v>
      </c>
      <c r="E569" s="23" t="str">
        <f>VLOOKUP(K569,'Ref asgn teams'!$A$2:$B$99,2)</f>
        <v>Naugatuck Fusion</v>
      </c>
      <c r="F569" s="23" t="str">
        <f>VLOOKUP(L569,'Ref asgn teams'!$A$2:$B$99,2)</f>
        <v>Bridgeport United</v>
      </c>
      <c r="G569" s="71"/>
      <c r="H569" s="94">
        <f>IF('MASTER  10 Teams'!H569&lt;&gt;"",'MASTER  10 Teams'!H569,"")</f>
        <v>0.33333333333333331</v>
      </c>
      <c r="I569" s="24" t="str">
        <f>VLOOKUP(M569,Venues!$A$2:$E$139,5,FALSE)</f>
        <v>City Hill Middle School, Naugatuck</v>
      </c>
      <c r="J569" s="73" t="str">
        <f>IF('MASTER  10 Teams'!J569&lt;&gt;"",'MASTER  10 Teams'!J569,"")</f>
        <v/>
      </c>
      <c r="K569" s="23" t="str">
        <f>IF('MASTER  10 Teams'!E569&lt;&gt;"",'MASTER  10 Teams'!E569,"")</f>
        <v>NAUGATUCK FUSION</v>
      </c>
      <c r="L569" s="23" t="str">
        <f>IF('MASTER  10 Teams'!F569&lt;&gt;"",'MASTER  10 Teams'!F569,"")</f>
        <v>BYE</v>
      </c>
      <c r="M569" s="5" t="str">
        <f>IF('MASTER  10 Teams'!I569&lt;&gt;"",'MASTER  10 Teams'!I569,"")</f>
        <v>City Hill MS, Naugatuck</v>
      </c>
      <c r="N569" s="5"/>
    </row>
    <row r="570" spans="1:14" ht="12.75" customHeight="1" thickTop="1" thickBot="1" x14ac:dyDescent="0.4">
      <c r="A570" s="115"/>
      <c r="B570" s="22"/>
      <c r="C570" s="95">
        <f>IF('MASTER  10 Teams'!C570&lt;&gt;"",'MASTER  10 Teams'!C570,"")</f>
        <v>43002</v>
      </c>
      <c r="D570" s="33" t="str">
        <f>IF('MASTER  10 Teams'!D570&lt;&gt;"",'MASTER  10 Teams'!D570,"")</f>
        <v>O30-2</v>
      </c>
      <c r="E570" s="23" t="str">
        <f>VLOOKUP(K570,'Ref asgn teams'!$A$2:$B$99,2)</f>
        <v>Club Napoli 30</v>
      </c>
      <c r="F570" s="23" t="str">
        <f>VLOOKUP(L570,'Ref asgn teams'!$A$2:$B$99,2)</f>
        <v>HENRY REID FC</v>
      </c>
      <c r="G570" s="71"/>
      <c r="H570" s="94">
        <f>IF('MASTER  10 Teams'!H570&lt;&gt;"",'MASTER  10 Teams'!H570,"")</f>
        <v>0.41666666666666702</v>
      </c>
      <c r="I570" s="24" t="str">
        <f>VLOOKUP(M570,Venues!$A$2:$E$139,5,FALSE)</f>
        <v>Quinnipiac Park, Cheshire</v>
      </c>
      <c r="J570" s="73" t="str">
        <f>IF('MASTER  10 Teams'!J570&lt;&gt;"",'MASTER  10 Teams'!J570,"")</f>
        <v/>
      </c>
      <c r="K570" s="23" t="str">
        <f>IF('MASTER  10 Teams'!E570&lt;&gt;"",'MASTER  10 Teams'!E570,"")</f>
        <v>CLUB NAPOLI 30</v>
      </c>
      <c r="L570" s="23" t="str">
        <f>IF('MASTER  10 Teams'!F570&lt;&gt;"",'MASTER  10 Teams'!F570,"")</f>
        <v>HENRY  REID FC 30</v>
      </c>
      <c r="M570" s="5" t="str">
        <f>IF('MASTER  10 Teams'!I570&lt;&gt;"",'MASTER  10 Teams'!I570,"")</f>
        <v>Quinnipiac Park, Cheshire</v>
      </c>
      <c r="N570" s="98"/>
    </row>
    <row r="571" spans="1:14" ht="12.75" customHeight="1" thickTop="1" thickBot="1" x14ac:dyDescent="0.4">
      <c r="A571" s="115"/>
      <c r="B571" s="22"/>
      <c r="C571" s="95">
        <f>IF('MASTER  10 Teams'!C571&lt;&gt;"",'MASTER  10 Teams'!C571,"")</f>
        <v>43002</v>
      </c>
      <c r="D571" s="33" t="str">
        <f>IF('MASTER  10 Teams'!D571&lt;&gt;"",'MASTER  10 Teams'!D571,"")</f>
        <v>O30-2</v>
      </c>
      <c r="E571" s="23" t="str">
        <f>VLOOKUP(K571,'Ref asgn teams'!$A$2:$B$99,2)</f>
        <v>Milford Amigos</v>
      </c>
      <c r="F571" s="23" t="str">
        <f>VLOOKUP(L571,'Ref asgn teams'!$A$2:$B$99,2)</f>
        <v>Newtown Salty Dogs</v>
      </c>
      <c r="G571" s="71"/>
      <c r="H571" s="94">
        <f>IF('MASTER  10 Teams'!H571&lt;&gt;"",'MASTER  10 Teams'!H571,"")</f>
        <v>0.33333333333333331</v>
      </c>
      <c r="I571" s="24" t="str">
        <f>VLOOKUP(M571,Venues!$A$2:$E$139,5,FALSE)</f>
        <v>Pease Rd Field, Woodbridge</v>
      </c>
      <c r="J571" s="73" t="str">
        <f>IF('MASTER  10 Teams'!J571&lt;&gt;"",'MASTER  10 Teams'!J571,"")</f>
        <v/>
      </c>
      <c r="K571" s="23" t="str">
        <f>IF('MASTER  10 Teams'!E571&lt;&gt;"",'MASTER  10 Teams'!E571,"")</f>
        <v>MILFORD AMIGOS</v>
      </c>
      <c r="L571" s="23" t="str">
        <f>IF('MASTER  10 Teams'!F571&lt;&gt;"",'MASTER  10 Teams'!F571,"")</f>
        <v>NEWTOWN SALTY DOGS</v>
      </c>
      <c r="M571" s="5" t="str">
        <f>IF('MASTER  10 Teams'!I571&lt;&gt;"",'MASTER  10 Teams'!I571,"")</f>
        <v>Pease Road, Woodbridge</v>
      </c>
      <c r="N571" s="5"/>
    </row>
    <row r="572" spans="1:14" ht="12.75" customHeight="1" thickTop="1" thickBot="1" x14ac:dyDescent="0.4">
      <c r="A572" s="115"/>
      <c r="B572" s="22"/>
      <c r="C572" s="95" t="str">
        <f>IF('MASTER  10 Teams'!C572&lt;&gt;"",'MASTER  10 Teams'!C572,"")</f>
        <v/>
      </c>
      <c r="D572" s="28" t="str">
        <f>IF('MASTER  10 Teams'!D572&lt;&gt;"",'MASTER  10 Teams'!D572,"")</f>
        <v/>
      </c>
      <c r="E572" s="23" t="e">
        <f>VLOOKUP(K572,'Ref asgn teams'!$A$2:$B$99,2)</f>
        <v>#N/A</v>
      </c>
      <c r="F572" s="23" t="e">
        <f>VLOOKUP(L572,'Ref asgn teams'!$A$2:$B$99,2)</f>
        <v>#N/A</v>
      </c>
      <c r="G572" s="71"/>
      <c r="H572" s="94" t="str">
        <f>IF('MASTER  10 Teams'!H572&lt;&gt;"",'MASTER  10 Teams'!H572,"")</f>
        <v/>
      </c>
      <c r="I572" s="24" t="e">
        <f>VLOOKUP(M572,Venues!$A$2:$E$139,5,FALSE)</f>
        <v>#N/A</v>
      </c>
      <c r="J572" s="73" t="str">
        <f>IF('MASTER  10 Teams'!J572&lt;&gt;"",'MASTER  10 Teams'!J572,"")</f>
        <v/>
      </c>
      <c r="K572" s="23" t="str">
        <f>IF('MASTER  10 Teams'!E572&lt;&gt;"",'MASTER  10 Teams'!E572,"")</f>
        <v/>
      </c>
      <c r="L572" s="23" t="str">
        <f>IF('MASTER  10 Teams'!F572&lt;&gt;"",'MASTER  10 Teams'!F572,"")</f>
        <v/>
      </c>
      <c r="M572" s="5" t="str">
        <f>IF('MASTER  10 Teams'!I572&lt;&gt;"",'MASTER  10 Teams'!I572,"")</f>
        <v/>
      </c>
      <c r="N572" s="5"/>
    </row>
    <row r="573" spans="1:14" ht="12.75" customHeight="1" thickTop="1" thickBot="1" x14ac:dyDescent="0.4">
      <c r="A573" s="115"/>
      <c r="B573" s="22"/>
      <c r="C573" s="95">
        <f>IF('MASTER  10 Teams'!C573&lt;&gt;"",'MASTER  10 Teams'!C573,"")</f>
        <v>43002</v>
      </c>
      <c r="D573" s="34" t="str">
        <f>IF('MASTER  10 Teams'!D573&lt;&gt;"",'MASTER  10 Teams'!D573,"")</f>
        <v>O40-1</v>
      </c>
      <c r="E573" s="23" t="str">
        <f>VLOOKUP(K573,'Ref asgn teams'!$A$2:$B$99,2)</f>
        <v>Wilton Ancient Warriors FC</v>
      </c>
      <c r="F573" s="23" t="str">
        <f>VLOOKUP(L573,'Ref asgn teams'!$A$2:$B$99,2)</f>
        <v>Waterbury Albanians</v>
      </c>
      <c r="G573" s="71"/>
      <c r="H573" s="94">
        <f>IF('MASTER  10 Teams'!H573&lt;&gt;"",'MASTER  10 Teams'!H573,"")</f>
        <v>0.41666666666666702</v>
      </c>
      <c r="I573" s="24" t="str">
        <f>VLOOKUP(M573,Venues!$A$2:$E$139,5,FALSE)</f>
        <v>Lilly Field, Wilton</v>
      </c>
      <c r="J573" s="73" t="str">
        <f>IF('MASTER  10 Teams'!J573&lt;&gt;"",'MASTER  10 Teams'!J573,"")</f>
        <v/>
      </c>
      <c r="K573" s="23" t="str">
        <f>IF('MASTER  10 Teams'!E573&lt;&gt;"",'MASTER  10 Teams'!E573,"")</f>
        <v xml:space="preserve">WILTON WARRIORS </v>
      </c>
      <c r="L573" s="23" t="str">
        <f>IF('MASTER  10 Teams'!F573&lt;&gt;"",'MASTER  10 Teams'!F573,"")</f>
        <v>WATERBURY ALBANIANS</v>
      </c>
      <c r="M573" s="5" t="str">
        <f>IF('MASTER  10 Teams'!I573&lt;&gt;"",'MASTER  10 Teams'!I573,"")</f>
        <v>Lilly Field, Wilton</v>
      </c>
      <c r="N573" s="5"/>
    </row>
    <row r="574" spans="1:14" ht="12.75" customHeight="1" thickTop="1" thickBot="1" x14ac:dyDescent="0.4">
      <c r="A574" s="115"/>
      <c r="B574" s="22"/>
      <c r="C574" s="95">
        <f>IF('MASTER  10 Teams'!C574&lt;&gt;"",'MASTER  10 Teams'!C574,"")</f>
        <v>43002</v>
      </c>
      <c r="D574" s="34" t="str">
        <f>IF('MASTER  10 Teams'!D574&lt;&gt;"",'MASTER  10 Teams'!D574,"")</f>
        <v>O40-1</v>
      </c>
      <c r="E574" s="23" t="str">
        <f>VLOOKUP(K574,'Ref asgn teams'!$A$2:$B$99,2)</f>
        <v>Danbury United 40</v>
      </c>
      <c r="F574" s="23" t="str">
        <f>VLOOKUP(L574,'Ref asgn teams'!$A$2:$B$99,2)</f>
        <v>Norwalk Mariners</v>
      </c>
      <c r="G574" s="71"/>
      <c r="H574" s="94">
        <f>IF('MASTER  10 Teams'!H574&lt;&gt;"",'MASTER  10 Teams'!H574,"")</f>
        <v>0.45833333333333331</v>
      </c>
      <c r="I574" s="24" t="str">
        <f>VLOOKUP(M574,Venues!$A$2:$E$139,5,FALSE)</f>
        <v>Danbury Portuguese Cultural Center, Danbury</v>
      </c>
      <c r="J574" s="73" t="str">
        <f>IF('MASTER  10 Teams'!J574&lt;&gt;"",'MASTER  10 Teams'!J574,"")</f>
        <v/>
      </c>
      <c r="K574" s="23" t="str">
        <f>IF('MASTER  10 Teams'!E574&lt;&gt;"",'MASTER  10 Teams'!E574,"")</f>
        <v>DANBURY UNITED 40</v>
      </c>
      <c r="L574" s="23" t="str">
        <f>IF('MASTER  10 Teams'!F574&lt;&gt;"",'MASTER  10 Teams'!F574,"")</f>
        <v>NORWALK MARINERS</v>
      </c>
      <c r="M574" s="5" t="str">
        <f>IF('MASTER  10 Teams'!I574&lt;&gt;"",'MASTER  10 Teams'!I574,"")</f>
        <v>Portuguese Cultural Center, Danbury</v>
      </c>
      <c r="N574" s="5"/>
    </row>
    <row r="575" spans="1:14" ht="12.75" customHeight="1" thickTop="1" thickBot="1" x14ac:dyDescent="0.4">
      <c r="A575" s="115"/>
      <c r="B575" s="22"/>
      <c r="C575" s="95">
        <f>IF('MASTER  10 Teams'!C575&lt;&gt;"",'MASTER  10 Teams'!C575,"")</f>
        <v>43002</v>
      </c>
      <c r="D575" s="34" t="str">
        <f>IF('MASTER  10 Teams'!D575&lt;&gt;"",'MASTER  10 Teams'!D575,"")</f>
        <v>O40-1</v>
      </c>
      <c r="E575" s="23" t="str">
        <f>VLOOKUP(K575,'Ref asgn teams'!$A$2:$B$99,2)</f>
        <v>Cheshire Azzurri 40</v>
      </c>
      <c r="F575" s="23" t="str">
        <f>VLOOKUP(L575,'Ref asgn teams'!$A$2:$B$99,2)</f>
        <v>Connecticut Storm</v>
      </c>
      <c r="G575" s="71"/>
      <c r="H575" s="94">
        <f>IF('MASTER  10 Teams'!H575&lt;&gt;"",'MASTER  10 Teams'!H575,"")</f>
        <v>0.41666666666666669</v>
      </c>
      <c r="I575" s="24" t="str">
        <f>VLOOKUP(M575,Venues!$A$2:$E$139,5,FALSE)</f>
        <v>Quinnipiac Park, Cheshire</v>
      </c>
      <c r="J575" s="73" t="str">
        <f>IF('MASTER  10 Teams'!J575&lt;&gt;"",'MASTER  10 Teams'!J575,"")</f>
        <v/>
      </c>
      <c r="K575" s="23" t="str">
        <f>IF('MASTER  10 Teams'!E575&lt;&gt;"",'MASTER  10 Teams'!E575,"")</f>
        <v>CHESHIRE AZZURRI 40</v>
      </c>
      <c r="L575" s="23" t="str">
        <f>IF('MASTER  10 Teams'!F575&lt;&gt;"",'MASTER  10 Teams'!F575,"")</f>
        <v>STORM FC</v>
      </c>
      <c r="M575" s="5" t="str">
        <f>IF('MASTER  10 Teams'!I575&lt;&gt;"",'MASTER  10 Teams'!I575,"")</f>
        <v>Quinnipiac Park, Cheshire</v>
      </c>
      <c r="N575" s="98"/>
    </row>
    <row r="576" spans="1:14" ht="12.75" customHeight="1" thickTop="1" thickBot="1" x14ac:dyDescent="0.4">
      <c r="A576" s="115"/>
      <c r="B576" s="22"/>
      <c r="C576" s="95">
        <f>IF('MASTER  10 Teams'!C576&lt;&gt;"",'MASTER  10 Teams'!C576,"")</f>
        <v>43002</v>
      </c>
      <c r="D576" s="34" t="str">
        <f>IF('MASTER  10 Teams'!D576&lt;&gt;"",'MASTER  10 Teams'!D576,"")</f>
        <v>O40-1</v>
      </c>
      <c r="E576" s="23" t="str">
        <f>VLOOKUP(K576,'Ref asgn teams'!$A$2:$B$99,2)</f>
        <v>Greenwich Pumas</v>
      </c>
      <c r="F576" s="23" t="str">
        <f>VLOOKUP(L576,'Ref asgn teams'!$A$2:$B$99,2)</f>
        <v>Fairfield GAC</v>
      </c>
      <c r="G576" s="71"/>
      <c r="H576" s="94">
        <f>IF('MASTER  10 Teams'!H576&lt;&gt;"",'MASTER  10 Teams'!H576,"")</f>
        <v>0.41666666666666702</v>
      </c>
      <c r="I576" s="24" t="str">
        <f>VLOOKUP(M576,Venues!$A$2:$E$139,5,FALSE)</f>
        <v>Greenwich High School, Greenwich</v>
      </c>
      <c r="J576" s="73" t="str">
        <f>IF('MASTER  10 Teams'!J576&lt;&gt;"",'MASTER  10 Teams'!J576,"")</f>
        <v/>
      </c>
      <c r="K576" s="23" t="str">
        <f>IF('MASTER  10 Teams'!E576&lt;&gt;"",'MASTER  10 Teams'!E576,"")</f>
        <v>GREENWICH PUMAS</v>
      </c>
      <c r="L576" s="23" t="str">
        <f>IF('MASTER  10 Teams'!F576&lt;&gt;"",'MASTER  10 Teams'!F576,"")</f>
        <v>FAIRFIELD GAC</v>
      </c>
      <c r="M576" s="5" t="str">
        <f>IF('MASTER  10 Teams'!I576&lt;&gt;"",'MASTER  10 Teams'!I576,"")</f>
        <v>tbd</v>
      </c>
      <c r="N576" s="5"/>
    </row>
    <row r="577" spans="1:14" ht="12.75" customHeight="1" thickTop="1" thickBot="1" x14ac:dyDescent="0.4">
      <c r="A577" s="115"/>
      <c r="B577" s="22"/>
      <c r="C577" s="95">
        <f>IF('MASTER  10 Teams'!C577&lt;&gt;"",'MASTER  10 Teams'!C577,"")</f>
        <v>43002</v>
      </c>
      <c r="D577" s="34" t="str">
        <f>IF('MASTER  10 Teams'!D577&lt;&gt;"",'MASTER  10 Teams'!D577,"")</f>
        <v>O40-1</v>
      </c>
      <c r="E577" s="23" t="str">
        <f>VLOOKUP(K577,'Ref asgn teams'!$A$2:$B$99,2)</f>
        <v>Ridgefield Kicks</v>
      </c>
      <c r="F577" s="23" t="str">
        <f>VLOOKUP(L577,'Ref asgn teams'!$A$2:$B$99,2)</f>
        <v>Vasco Da Gama 40</v>
      </c>
      <c r="G577" s="71"/>
      <c r="H577" s="94">
        <f>IF('MASTER  10 Teams'!H577&lt;&gt;"",'MASTER  10 Teams'!H577,"")</f>
        <v>0.41666666666666702</v>
      </c>
      <c r="I577" s="24" t="str">
        <f>VLOOKUP(M577,Venues!$A$2:$E$139,5,FALSE)</f>
        <v>Scotland field, Ridgefield</v>
      </c>
      <c r="J577" s="73" t="str">
        <f>IF('MASTER  10 Teams'!J577&lt;&gt;"",'MASTER  10 Teams'!J577,"")</f>
        <v/>
      </c>
      <c r="K577" s="23" t="str">
        <f>IF('MASTER  10 Teams'!E577&lt;&gt;"",'MASTER  10 Teams'!E577,"")</f>
        <v>RIDGEFIELD KICKS</v>
      </c>
      <c r="L577" s="23" t="str">
        <f>IF('MASTER  10 Teams'!F577&lt;&gt;"",'MASTER  10 Teams'!F577,"")</f>
        <v>VASCO DA GAMA 40</v>
      </c>
      <c r="M577" s="5" t="str">
        <f>IF('MASTER  10 Teams'!I577&lt;&gt;"",'MASTER  10 Teams'!I577,"")</f>
        <v>Scotland Field, Ridgefield</v>
      </c>
      <c r="N577" s="5"/>
    </row>
    <row r="578" spans="1:14" ht="12.75" customHeight="1" thickTop="1" thickBot="1" x14ac:dyDescent="0.4">
      <c r="A578" s="115"/>
      <c r="B578" s="22"/>
      <c r="C578" s="95" t="str">
        <f>IF('MASTER  10 Teams'!C578&lt;&gt;"",'MASTER  10 Teams'!C578,"")</f>
        <v/>
      </c>
      <c r="D578" s="28" t="str">
        <f>IF('MASTER  10 Teams'!D578&lt;&gt;"",'MASTER  10 Teams'!D578,"")</f>
        <v/>
      </c>
      <c r="E578" s="23" t="e">
        <f>VLOOKUP(K578,'Ref asgn teams'!$A$2:$B$99,2)</f>
        <v>#N/A</v>
      </c>
      <c r="F578" s="23" t="e">
        <f>VLOOKUP(L578,'Ref asgn teams'!$A$2:$B$99,2)</f>
        <v>#N/A</v>
      </c>
      <c r="G578" s="71"/>
      <c r="H578" s="94" t="str">
        <f>IF('MASTER  10 Teams'!H578&lt;&gt;"",'MASTER  10 Teams'!H578,"")</f>
        <v/>
      </c>
      <c r="I578" s="24" t="e">
        <f>VLOOKUP(M578,Venues!$A$2:$E$139,5,FALSE)</f>
        <v>#N/A</v>
      </c>
      <c r="J578" s="73" t="str">
        <f>IF('MASTER  10 Teams'!J578&lt;&gt;"",'MASTER  10 Teams'!J578,"")</f>
        <v/>
      </c>
      <c r="K578" s="23" t="str">
        <f>IF('MASTER  10 Teams'!E578&lt;&gt;"",'MASTER  10 Teams'!E578,"")</f>
        <v/>
      </c>
      <c r="L578" s="23" t="str">
        <f>IF('MASTER  10 Teams'!F578&lt;&gt;"",'MASTER  10 Teams'!F578,"")</f>
        <v/>
      </c>
      <c r="M578" s="5" t="str">
        <f>IF('MASTER  10 Teams'!I578&lt;&gt;"",'MASTER  10 Teams'!I578,"")</f>
        <v/>
      </c>
      <c r="N578" s="2"/>
    </row>
    <row r="579" spans="1:14" ht="12.75" customHeight="1" thickTop="1" thickBot="1" x14ac:dyDescent="0.4">
      <c r="A579" s="115"/>
      <c r="B579" s="22"/>
      <c r="C579" s="95">
        <f>IF('MASTER  10 Teams'!C579&lt;&gt;"",'MASTER  10 Teams'!C579,"")</f>
        <v>43002</v>
      </c>
      <c r="D579" s="35" t="str">
        <f>IF('MASTER  10 Teams'!D579&lt;&gt;"",'MASTER  10 Teams'!D579,"")</f>
        <v>O40-2</v>
      </c>
      <c r="E579" s="23" t="str">
        <f>VLOOKUP(K579,'Ref asgn teams'!$A$2:$B$99,2)</f>
        <v>Stamford United</v>
      </c>
      <c r="F579" s="23" t="str">
        <f>VLOOKUP(L579,'Ref asgn teams'!$A$2:$B$99,2)</f>
        <v>Southeast Rovers</v>
      </c>
      <c r="G579" s="71"/>
      <c r="H579" s="94">
        <f>IF('MASTER  10 Teams'!H579&lt;&gt;"",'MASTER  10 Teams'!H579,"")</f>
        <v>0.41666666666666702</v>
      </c>
      <c r="I579" s="24" t="str">
        <f>VLOOKUP(M579,Venues!$A$2:$E$139,5,FALSE)</f>
        <v>West Beach, Stamford</v>
      </c>
      <c r="J579" s="73" t="str">
        <f>IF('MASTER  10 Teams'!J579&lt;&gt;"",'MASTER  10 Teams'!J579,"")</f>
        <v/>
      </c>
      <c r="K579" s="23" t="str">
        <f>IF('MASTER  10 Teams'!E579&lt;&gt;"",'MASTER  10 Teams'!E579,"")</f>
        <v>STAMFORD UNITED</v>
      </c>
      <c r="L579" s="23" t="str">
        <f>IF('MASTER  10 Teams'!F579&lt;&gt;"",'MASTER  10 Teams'!F579,"")</f>
        <v>SOUTHEAST ROVERS</v>
      </c>
      <c r="M579" s="5" t="str">
        <f>IF('MASTER  10 Teams'!I579&lt;&gt;"",'MASTER  10 Teams'!I579,"")</f>
        <v>West Beach Fields, Stamford</v>
      </c>
      <c r="N579" s="5"/>
    </row>
    <row r="580" spans="1:14" ht="12.75" customHeight="1" thickTop="1" thickBot="1" x14ac:dyDescent="0.4">
      <c r="A580" s="115"/>
      <c r="B580" s="22"/>
      <c r="C580" s="95">
        <f>IF('MASTER  10 Teams'!C580&lt;&gt;"",'MASTER  10 Teams'!C580,"")</f>
        <v>43002</v>
      </c>
      <c r="D580" s="35" t="str">
        <f>IF('MASTER  10 Teams'!D580&lt;&gt;"",'MASTER  10 Teams'!D580,"")</f>
        <v>O40-2</v>
      </c>
      <c r="E580" s="23" t="str">
        <f>VLOOKUP(K580,'Ref asgn teams'!$A$2:$B$99,2)</f>
        <v>Greenwich Arsenal 40</v>
      </c>
      <c r="F580" s="23" t="str">
        <f>VLOOKUP(L580,'Ref asgn teams'!$A$2:$B$99,2)</f>
        <v xml:space="preserve">GUILFORD CELTIC </v>
      </c>
      <c r="G580" s="71"/>
      <c r="H580" s="94">
        <f>IF('MASTER  10 Teams'!H580&lt;&gt;"",'MASTER  10 Teams'!H580,"")</f>
        <v>0.41666666666666702</v>
      </c>
      <c r="I580" s="24" t="str">
        <f>VLOOKUP(M580,Venues!$A$2:$E$139,5,FALSE)</f>
        <v>Greenwich High School, Greenwich</v>
      </c>
      <c r="J580" s="73" t="str">
        <f>IF('MASTER  10 Teams'!J580&lt;&gt;"",'MASTER  10 Teams'!J580,"")</f>
        <v/>
      </c>
      <c r="K580" s="23" t="str">
        <f>IF('MASTER  10 Teams'!E580&lt;&gt;"",'MASTER  10 Teams'!E580,"")</f>
        <v>GREENWICH ARSENAL 40</v>
      </c>
      <c r="L580" s="23" t="str">
        <f>IF('MASTER  10 Teams'!F580&lt;&gt;"",'MASTER  10 Teams'!F580,"")</f>
        <v xml:space="preserve">GUILFORD CELTIC </v>
      </c>
      <c r="M580" s="5" t="str">
        <f>IF('MASTER  10 Teams'!I580&lt;&gt;"",'MASTER  10 Teams'!I580,"")</f>
        <v>tbd</v>
      </c>
      <c r="N580" s="5"/>
    </row>
    <row r="581" spans="1:14" ht="12.75" customHeight="1" thickTop="1" thickBot="1" x14ac:dyDescent="0.4">
      <c r="A581" s="115"/>
      <c r="B581" s="22"/>
      <c r="C581" s="95">
        <f>IF('MASTER  10 Teams'!C581&lt;&gt;"",'MASTER  10 Teams'!C581,"")</f>
        <v>43002</v>
      </c>
      <c r="D581" s="35" t="str">
        <f>IF('MASTER  10 Teams'!D581&lt;&gt;"",'MASTER  10 Teams'!D581,"")</f>
        <v>O40-2</v>
      </c>
      <c r="E581" s="23" t="str">
        <f>VLOOKUP(K581,'Ref asgn teams'!$A$2:$B$99,2)</f>
        <v>Newington Portuguese 40</v>
      </c>
      <c r="F581" s="23" t="str">
        <f>VLOOKUP(L581,'Ref asgn teams'!$A$2:$B$99,2)</f>
        <v>Derby Quitus</v>
      </c>
      <c r="G581" s="71"/>
      <c r="H581" s="94">
        <f>IF('MASTER  10 Teams'!H581&lt;&gt;"",'MASTER  10 Teams'!H581,"")</f>
        <v>0.41666666666666702</v>
      </c>
      <c r="I581" s="24" t="str">
        <f>VLOOKUP(M581,Venues!$A$2:$E$139,5,FALSE)</f>
        <v>Martin Kellogg, Newington</v>
      </c>
      <c r="J581" s="73" t="str">
        <f>IF('MASTER  10 Teams'!J581&lt;&gt;"",'MASTER  10 Teams'!J581,"")</f>
        <v/>
      </c>
      <c r="K581" s="23" t="str">
        <f>IF('MASTER  10 Teams'!E581&lt;&gt;"",'MASTER  10 Teams'!E581,"")</f>
        <v>NEWINGTON PORTUGUESE 40</v>
      </c>
      <c r="L581" s="23" t="str">
        <f>IF('MASTER  10 Teams'!F581&lt;&gt;"",'MASTER  10 Teams'!F581,"")</f>
        <v>DERBY QUITUS</v>
      </c>
      <c r="M581" s="5" t="str">
        <f>IF('MASTER  10 Teams'!I581&lt;&gt;"",'MASTER  10 Teams'!I581,"")</f>
        <v>Martin Kellogg, Newington</v>
      </c>
      <c r="N581" s="5"/>
    </row>
    <row r="582" spans="1:14" ht="12.75" customHeight="1" thickTop="1" thickBot="1" x14ac:dyDescent="0.4">
      <c r="A582" s="115"/>
      <c r="B582" s="22"/>
      <c r="C582" s="95">
        <f>IF('MASTER  10 Teams'!C582&lt;&gt;"",'MASTER  10 Teams'!C582,"")</f>
        <v>43002</v>
      </c>
      <c r="D582" s="35" t="str">
        <f>IF('MASTER  10 Teams'!D582&lt;&gt;"",'MASTER  10 Teams'!D582,"")</f>
        <v>O40-2</v>
      </c>
      <c r="E582" s="23" t="str">
        <f>VLOOKUP(K582,'Ref asgn teams'!$A$2:$B$99,2)</f>
        <v>Guilford Bell Curve</v>
      </c>
      <c r="F582" s="23" t="str">
        <f>VLOOKUP(L582,'Ref asgn teams'!$A$2:$B$99,2)</f>
        <v>Greenwich Gunners 40</v>
      </c>
      <c r="G582" s="71"/>
      <c r="H582" s="94">
        <f>IF('MASTER  10 Teams'!H582&lt;&gt;"",'MASTER  10 Teams'!H582,"")</f>
        <v>0.41666666666666702</v>
      </c>
      <c r="I582" s="24" t="str">
        <f>VLOOKUP(M582,Venues!$A$2:$E$139,5,FALSE)</f>
        <v>Calvin Leete Field, Guilford</v>
      </c>
      <c r="J582" s="73" t="str">
        <f>IF('MASTER  10 Teams'!J582&lt;&gt;"",'MASTER  10 Teams'!J582,"")</f>
        <v/>
      </c>
      <c r="K582" s="23" t="str">
        <f>IF('MASTER  10 Teams'!E582&lt;&gt;"",'MASTER  10 Teams'!E582,"")</f>
        <v>GUILFORD BELL CURVE</v>
      </c>
      <c r="L582" s="23" t="str">
        <f>IF('MASTER  10 Teams'!F582&lt;&gt;"",'MASTER  10 Teams'!F582,"")</f>
        <v>GREENWICH GUNNERS 40</v>
      </c>
      <c r="M582" s="5" t="str">
        <f>IF('MASTER  10 Teams'!I582&lt;&gt;"",'MASTER  10 Teams'!I582,"")</f>
        <v>Calvin Leete School, Guilford</v>
      </c>
      <c r="N582" s="5"/>
    </row>
    <row r="583" spans="1:14" ht="12.75" customHeight="1" thickTop="1" thickBot="1" x14ac:dyDescent="0.4">
      <c r="A583" s="115"/>
      <c r="B583" s="22"/>
      <c r="C583" s="95">
        <f>IF('MASTER  10 Teams'!C583&lt;&gt;"",'MASTER  10 Teams'!C583,"")</f>
        <v>43002</v>
      </c>
      <c r="D583" s="35" t="str">
        <f>IF('MASTER  10 Teams'!D583&lt;&gt;"",'MASTER  10 Teams'!D583,"")</f>
        <v>O40-2</v>
      </c>
      <c r="E583" s="23" t="str">
        <f>VLOOKUP(K583,'Ref asgn teams'!$A$2:$B$99,2)</f>
        <v>New Haven Americans</v>
      </c>
      <c r="F583" s="23" t="str">
        <f>VLOOKUP(L583,'Ref asgn teams'!$A$2:$B$99,2)</f>
        <v>Norwalk Spots Colombia FC</v>
      </c>
      <c r="G583" s="71"/>
      <c r="H583" s="94">
        <f>IF('MASTER  10 Teams'!H583&lt;&gt;"",'MASTER  10 Teams'!H583,"")</f>
        <v>0.41666666666666702</v>
      </c>
      <c r="I583" s="24" t="str">
        <f>VLOOKUP(M583,Venues!$A$2:$E$139,5,FALSE)</f>
        <v>Peck Place School, Orange</v>
      </c>
      <c r="J583" s="73" t="str">
        <f>IF('MASTER  10 Teams'!J583&lt;&gt;"",'MASTER  10 Teams'!J583,"")</f>
        <v/>
      </c>
      <c r="K583" s="23" t="str">
        <f>IF('MASTER  10 Teams'!E583&lt;&gt;"",'MASTER  10 Teams'!E583,"")</f>
        <v>NEW HAVEN AMERICANS</v>
      </c>
      <c r="L583" s="23" t="str">
        <f>IF('MASTER  10 Teams'!F583&lt;&gt;"",'MASTER  10 Teams'!F583,"")</f>
        <v xml:space="preserve">NORWALK SPORT COLOMBIA </v>
      </c>
      <c r="M583" s="5" t="str">
        <f>IF('MASTER  10 Teams'!I583&lt;&gt;"",'MASTER  10 Teams'!I583,"")</f>
        <v>Peck Place School, Orange</v>
      </c>
      <c r="N583" s="5"/>
    </row>
    <row r="584" spans="1:14" ht="12.75" customHeight="1" thickTop="1" thickBot="1" x14ac:dyDescent="0.4">
      <c r="A584" s="115"/>
      <c r="B584" s="22"/>
      <c r="C584" s="95" t="str">
        <f>IF('MASTER  10 Teams'!C584&lt;&gt;"",'MASTER  10 Teams'!C584,"")</f>
        <v/>
      </c>
      <c r="D584" s="28" t="str">
        <f>IF('MASTER  10 Teams'!D584&lt;&gt;"",'MASTER  10 Teams'!D584,"")</f>
        <v/>
      </c>
      <c r="E584" s="23" t="e">
        <f>VLOOKUP(K584,'Ref asgn teams'!$A$2:$B$99,2)</f>
        <v>#N/A</v>
      </c>
      <c r="F584" s="23" t="e">
        <f>VLOOKUP(L584,'Ref asgn teams'!$A$2:$B$99,2)</f>
        <v>#N/A</v>
      </c>
      <c r="G584" s="71"/>
      <c r="H584" s="94" t="str">
        <f>IF('MASTER  10 Teams'!H584&lt;&gt;"",'MASTER  10 Teams'!H584,"")</f>
        <v/>
      </c>
      <c r="I584" s="24" t="e">
        <f>VLOOKUP(M584,Venues!$A$2:$E$139,5,FALSE)</f>
        <v>#N/A</v>
      </c>
      <c r="J584" s="73" t="str">
        <f>IF('MASTER  10 Teams'!J584&lt;&gt;"",'MASTER  10 Teams'!J584,"")</f>
        <v/>
      </c>
      <c r="K584" s="23" t="str">
        <f>IF('MASTER  10 Teams'!E584&lt;&gt;"",'MASTER  10 Teams'!E584,"")</f>
        <v/>
      </c>
      <c r="L584" s="23" t="str">
        <f>IF('MASTER  10 Teams'!F584&lt;&gt;"",'MASTER  10 Teams'!F584,"")</f>
        <v/>
      </c>
      <c r="M584" s="5" t="str">
        <f>IF('MASTER  10 Teams'!I584&lt;&gt;"",'MASTER  10 Teams'!I584,"")</f>
        <v/>
      </c>
      <c r="N584" s="5"/>
    </row>
    <row r="585" spans="1:14" ht="12.75" customHeight="1" thickTop="1" thickBot="1" x14ac:dyDescent="0.4">
      <c r="A585" s="115"/>
      <c r="B585" s="22"/>
      <c r="C585" s="95">
        <f>IF('MASTER  10 Teams'!C585&lt;&gt;"",'MASTER  10 Teams'!C585,"")</f>
        <v>43002</v>
      </c>
      <c r="D585" s="36" t="str">
        <f>IF('MASTER  10 Teams'!D585&lt;&gt;"",'MASTER  10 Teams'!D585,"")</f>
        <v>O40-3</v>
      </c>
      <c r="E585" s="23" t="str">
        <f>VLOOKUP(K585,'Ref asgn teams'!$A$2:$B$99,2)</f>
        <v>Wilton Wolves</v>
      </c>
      <c r="F585" s="23" t="str">
        <f>VLOOKUP(L585,'Ref asgn teams'!$A$2:$B$99,2)</f>
        <v>Wallingford Morelia</v>
      </c>
      <c r="G585" s="71"/>
      <c r="H585" s="94">
        <f>IF('MASTER  10 Teams'!H585&lt;&gt;"",'MASTER  10 Teams'!H585,"")</f>
        <v>0.41666666666666702</v>
      </c>
      <c r="I585" s="24" t="str">
        <f>VLOOKUP(M585,Venues!$A$2:$E$139,5,FALSE)</f>
        <v>Middlebrook School, Wilton</v>
      </c>
      <c r="J585" s="73" t="str">
        <f>IF('MASTER  10 Teams'!J585&lt;&gt;"",'MASTER  10 Teams'!J585,"")</f>
        <v/>
      </c>
      <c r="K585" s="23" t="str">
        <f>IF('MASTER  10 Teams'!E585&lt;&gt;"",'MASTER  10 Teams'!E585,"")</f>
        <v>WILTON WOLVES</v>
      </c>
      <c r="L585" s="23" t="str">
        <f>IF('MASTER  10 Teams'!F585&lt;&gt;"",'MASTER  10 Teams'!F585,"")</f>
        <v>WALLINGFORD MORELIA</v>
      </c>
      <c r="M585" s="5" t="str">
        <f>IF('MASTER  10 Teams'!I585&lt;&gt;"",'MASTER  10 Teams'!I585,"")</f>
        <v>Middlebrook School, Wilton</v>
      </c>
      <c r="N585" s="5"/>
    </row>
    <row r="586" spans="1:14" ht="12.75" customHeight="1" thickTop="1" thickBot="1" x14ac:dyDescent="0.4">
      <c r="A586" s="115"/>
      <c r="B586" s="22"/>
      <c r="C586" s="95">
        <f>IF('MASTER  10 Teams'!C586&lt;&gt;"",'MASTER  10 Teams'!C586,"")</f>
        <v>43002</v>
      </c>
      <c r="D586" s="36" t="str">
        <f>IF('MASTER  10 Teams'!D586&lt;&gt;"",'MASTER  10 Teams'!D586,"")</f>
        <v>O40-3</v>
      </c>
      <c r="E586" s="23" t="str">
        <f>VLOOKUP(K586,'Ref asgn teams'!$A$2:$B$99,2)</f>
        <v>Eli's FC</v>
      </c>
      <c r="F586" s="23" t="str">
        <f>VLOOKUP(L586,'Ref asgn teams'!$A$2:$B$99,2)</f>
        <v>Newtown Salty Dogs</v>
      </c>
      <c r="G586" s="71"/>
      <c r="H586" s="94">
        <f>IF('MASTER  10 Teams'!H586&lt;&gt;"",'MASTER  10 Teams'!H586,"")</f>
        <v>0.41666666666666702</v>
      </c>
      <c r="I586" s="24" t="str">
        <f>VLOOKUP(M586,Venues!$A$2:$E$139,5,FALSE)</f>
        <v>Platt Tech High School, Milford</v>
      </c>
      <c r="J586" s="73" t="str">
        <f>IF('MASTER  10 Teams'!J586&lt;&gt;"",'MASTER  10 Teams'!J586,"")</f>
        <v/>
      </c>
      <c r="K586" s="23" t="str">
        <f>IF('MASTER  10 Teams'!E586&lt;&gt;"",'MASTER  10 Teams'!E586,"")</f>
        <v>ELI'S FC</v>
      </c>
      <c r="L586" s="23" t="str">
        <f>IF('MASTER  10 Teams'!F586&lt;&gt;"",'MASTER  10 Teams'!F586,"")</f>
        <v>NORTH BRANFORD 40</v>
      </c>
      <c r="M586" s="5" t="str">
        <f>IF('MASTER  10 Teams'!I586&lt;&gt;"",'MASTER  10 Teams'!I586,"")</f>
        <v>Platt Tech HS, Milford</v>
      </c>
      <c r="N586" s="5"/>
    </row>
    <row r="587" spans="1:14" ht="12.75" customHeight="1" thickTop="1" thickBot="1" x14ac:dyDescent="0.4">
      <c r="A587" s="115"/>
      <c r="B587" s="22"/>
      <c r="C587" s="95">
        <f>IF('MASTER  10 Teams'!C587&lt;&gt;"",'MASTER  10 Teams'!C587,"")</f>
        <v>43002</v>
      </c>
      <c r="D587" s="36" t="str">
        <f>IF('MASTER  10 Teams'!D587&lt;&gt;"",'MASTER  10 Teams'!D587,"")</f>
        <v>O40-3</v>
      </c>
      <c r="E587" s="23" t="str">
        <f>VLOOKUP(K587,'Ref asgn teams'!$A$2:$B$99,2)</f>
        <v>Cheshire United</v>
      </c>
      <c r="F587" s="23" t="str">
        <f>VLOOKUP(L587,'Ref asgn teams'!$A$2:$B$99,2)</f>
        <v>PAN ZONES</v>
      </c>
      <c r="G587" s="71"/>
      <c r="H587" s="94">
        <f>IF('MASTER  10 Teams'!H587&lt;&gt;"",'MASTER  10 Teams'!H587,"")</f>
        <v>0.33333333333333331</v>
      </c>
      <c r="I587" s="24" t="str">
        <f>VLOOKUP(M587,Venues!$A$2:$E$139,5,FALSE)</f>
        <v>Quinnipiac Park, Cheshire</v>
      </c>
      <c r="J587" s="73" t="str">
        <f>IF('MASTER  10 Teams'!J587&lt;&gt;"",'MASTER  10 Teams'!J587,"")</f>
        <v/>
      </c>
      <c r="K587" s="23" t="str">
        <f>IF('MASTER  10 Teams'!E587&lt;&gt;"",'MASTER  10 Teams'!E587,"")</f>
        <v xml:space="preserve">CHESHIRE UNITED </v>
      </c>
      <c r="L587" s="23" t="str">
        <f>IF('MASTER  10 Teams'!F587&lt;&gt;"",'MASTER  10 Teams'!F587,"")</f>
        <v>PAN ZONES</v>
      </c>
      <c r="M587" s="5" t="str">
        <f>IF('MASTER  10 Teams'!I587&lt;&gt;"",'MASTER  10 Teams'!I587,"")</f>
        <v>Quinnipiac Park, Cheshire</v>
      </c>
      <c r="N587" s="98"/>
    </row>
    <row r="588" spans="1:14" ht="12.75" customHeight="1" thickTop="1" thickBot="1" x14ac:dyDescent="0.4">
      <c r="A588" s="115"/>
      <c r="B588" s="22"/>
      <c r="C588" s="95">
        <f>IF('MASTER  10 Teams'!C588&lt;&gt;"",'MASTER  10 Teams'!C588,"")</f>
        <v>43002</v>
      </c>
      <c r="D588" s="36" t="str">
        <f>IF('MASTER  10 Teams'!D588&lt;&gt;"",'MASTER  10 Teams'!D588,"")</f>
        <v>O40-3</v>
      </c>
      <c r="E588" s="23" t="str">
        <f>VLOOKUP(K588,'Ref asgn teams'!$A$2:$B$99,2)</f>
        <v>HENRY  REID FC 40</v>
      </c>
      <c r="F588" s="23" t="str">
        <f>VLOOKUP(L588,'Ref asgn teams'!$A$2:$B$99,2)</f>
        <v>Hamden United</v>
      </c>
      <c r="G588" s="71"/>
      <c r="H588" s="94">
        <f>IF('MASTER  10 Teams'!H588&lt;&gt;"",'MASTER  10 Teams'!H588,"")</f>
        <v>0.41666666666666702</v>
      </c>
      <c r="I588" s="24" t="str">
        <f>VLOOKUP(M588,Venues!$A$2:$E$139,5,FALSE)</f>
        <v>Ludlowe HS, Fairfield</v>
      </c>
      <c r="J588" s="73" t="str">
        <f>IF('MASTER  10 Teams'!J588&lt;&gt;"",'MASTER  10 Teams'!J588,"")</f>
        <v/>
      </c>
      <c r="K588" s="23" t="str">
        <f>IF('MASTER  10 Teams'!E588&lt;&gt;"",'MASTER  10 Teams'!E588,"")</f>
        <v>HENRY  REID FC 40</v>
      </c>
      <c r="L588" s="23" t="str">
        <f>IF('MASTER  10 Teams'!F588&lt;&gt;"",'MASTER  10 Teams'!F588,"")</f>
        <v>HAMDEN UNITED</v>
      </c>
      <c r="M588" s="5" t="str">
        <f>IF('MASTER  10 Teams'!I588&lt;&gt;"",'MASTER  10 Teams'!I588,"")</f>
        <v>Ludlowe HS, Fairfield</v>
      </c>
      <c r="N588" s="5"/>
    </row>
    <row r="589" spans="1:14" ht="12.75" customHeight="1" thickTop="1" thickBot="1" x14ac:dyDescent="0.4">
      <c r="A589" s="115"/>
      <c r="B589" s="22"/>
      <c r="C589" s="95">
        <f>IF('MASTER  10 Teams'!C589&lt;&gt;"",'MASTER  10 Teams'!C589,"")</f>
        <v>43002</v>
      </c>
      <c r="D589" s="36" t="str">
        <f>IF('MASTER  10 Teams'!D589&lt;&gt;"",'MASTER  10 Teams'!D589,"")</f>
        <v>O40-3</v>
      </c>
      <c r="E589" s="23" t="str">
        <f>VLOOKUP(K589,'Ref asgn teams'!$A$2:$B$99,2)</f>
        <v>North Haven FC 40</v>
      </c>
      <c r="F589" s="23" t="str">
        <f>VLOOKUP(L589,'Ref asgn teams'!$A$2:$B$99,2)</f>
        <v>Stamford City</v>
      </c>
      <c r="G589" s="71"/>
      <c r="H589" s="94">
        <f>IF('MASTER  10 Teams'!H589&lt;&gt;"",'MASTER  10 Teams'!H589,"")</f>
        <v>0.41666666666666702</v>
      </c>
      <c r="I589" s="24" t="str">
        <f>VLOOKUP(M589,Venues!$A$2:$E$139,5,FALSE)</f>
        <v>Ridge Rd School , North Haven</v>
      </c>
      <c r="J589" s="73" t="str">
        <f>IF('MASTER  10 Teams'!J589&lt;&gt;"",'MASTER  10 Teams'!J589,"")</f>
        <v/>
      </c>
      <c r="K589" s="23" t="str">
        <f>IF('MASTER  10 Teams'!E589&lt;&gt;"",'MASTER  10 Teams'!E589,"")</f>
        <v>NORTH HAVEN SC</v>
      </c>
      <c r="L589" s="23" t="str">
        <f>IF('MASTER  10 Teams'!F589&lt;&gt;"",'MASTER  10 Teams'!F589,"")</f>
        <v>STAMFORD CITY</v>
      </c>
      <c r="M589" s="5" t="str">
        <f>IF('MASTER  10 Teams'!I589&lt;&gt;"",'MASTER  10 Teams'!I589,"")</f>
        <v>Ridge Road, North Haven</v>
      </c>
      <c r="N589" s="5"/>
    </row>
    <row r="590" spans="1:14" ht="12.75" customHeight="1" thickTop="1" thickBot="1" x14ac:dyDescent="0.4">
      <c r="A590" s="115"/>
      <c r="B590" s="22"/>
      <c r="C590" s="95" t="str">
        <f>IF('MASTER  10 Teams'!C590&lt;&gt;"",'MASTER  10 Teams'!C590,"")</f>
        <v/>
      </c>
      <c r="D590" s="28" t="str">
        <f>IF('MASTER  10 Teams'!D590&lt;&gt;"",'MASTER  10 Teams'!D590,"")</f>
        <v/>
      </c>
      <c r="E590" s="23" t="e">
        <f>VLOOKUP(K590,'Ref asgn teams'!$A$2:$B$99,2)</f>
        <v>#N/A</v>
      </c>
      <c r="F590" s="23" t="e">
        <f>VLOOKUP(L590,'Ref asgn teams'!$A$2:$B$99,2)</f>
        <v>#N/A</v>
      </c>
      <c r="G590" s="71"/>
      <c r="H590" s="94" t="str">
        <f>IF('MASTER  10 Teams'!H590&lt;&gt;"",'MASTER  10 Teams'!H590,"")</f>
        <v/>
      </c>
      <c r="I590" s="24" t="e">
        <f>VLOOKUP(M590,Venues!$A$2:$E$139,5,FALSE)</f>
        <v>#N/A</v>
      </c>
      <c r="J590" s="73" t="str">
        <f>IF('MASTER  10 Teams'!J590&lt;&gt;"",'MASTER  10 Teams'!J590,"")</f>
        <v/>
      </c>
      <c r="K590" s="23" t="str">
        <f>IF('MASTER  10 Teams'!E590&lt;&gt;"",'MASTER  10 Teams'!E590,"")</f>
        <v/>
      </c>
      <c r="L590" s="23" t="str">
        <f>IF('MASTER  10 Teams'!F590&lt;&gt;"",'MASTER  10 Teams'!F590,"")</f>
        <v/>
      </c>
      <c r="M590" s="5" t="str">
        <f>IF('MASTER  10 Teams'!I590&lt;&gt;"",'MASTER  10 Teams'!I590,"")</f>
        <v/>
      </c>
      <c r="N590" s="2"/>
    </row>
    <row r="591" spans="1:14" ht="12.75" customHeight="1" thickTop="1" thickBot="1" x14ac:dyDescent="0.4">
      <c r="A591" s="115"/>
      <c r="B591" s="22"/>
      <c r="C591" s="95">
        <f>IF('MASTER  10 Teams'!C591&lt;&gt;"",'MASTER  10 Teams'!C591,"")</f>
        <v>43002</v>
      </c>
      <c r="D591" s="27" t="str">
        <f>IF('MASTER  10 Teams'!D591&lt;&gt;"",'MASTER  10 Teams'!D591,"")</f>
        <v>O50-1</v>
      </c>
      <c r="E591" s="23" t="str">
        <f>VLOOKUP(K591,'Ref asgn teams'!$A$2:$B$99,2)</f>
        <v>Vasco Da Gama 50 CC</v>
      </c>
      <c r="F591" s="23" t="str">
        <f>VLOOKUP(L591,'Ref asgn teams'!$A$2:$B$99,2)</f>
        <v>Polonia Falcon Stars FC</v>
      </c>
      <c r="G591" s="71"/>
      <c r="H591" s="94">
        <f>IF('MASTER  10 Teams'!H591&lt;&gt;"",'MASTER  10 Teams'!H591,"")</f>
        <v>0.41666666666666702</v>
      </c>
      <c r="I591" s="24" t="str">
        <f>VLOOKUP(M591,Venues!$A$2:$E$139,5,FALSE)</f>
        <v>Veterans Memorial Park (BPT), Bridgeport</v>
      </c>
      <c r="J591" s="73" t="str">
        <f>IF('MASTER  10 Teams'!J591&lt;&gt;"",'MASTER  10 Teams'!J591,"")</f>
        <v/>
      </c>
      <c r="K591" s="23" t="str">
        <f>IF('MASTER  10 Teams'!E591&lt;&gt;"",'MASTER  10 Teams'!E591,"")</f>
        <v>VASCO DA GAMA 50</v>
      </c>
      <c r="L591" s="23" t="str">
        <f>IF('MASTER  10 Teams'!F591&lt;&gt;"",'MASTER  10 Teams'!F591,"")</f>
        <v>POLONIA FALCON STARS FC</v>
      </c>
      <c r="M591" s="5" t="str">
        <f>IF('MASTER  10 Teams'!I591&lt;&gt;"",'MASTER  10 Teams'!I591,"")</f>
        <v>Veterans Memorial Park, Bridgeport</v>
      </c>
      <c r="N591" s="5"/>
    </row>
    <row r="592" spans="1:14" ht="12.75" customHeight="1" thickTop="1" thickBot="1" x14ac:dyDescent="0.4">
      <c r="A592" s="115"/>
      <c r="B592" s="22"/>
      <c r="C592" s="95">
        <f>IF('MASTER  10 Teams'!C592&lt;&gt;"",'MASTER  10 Teams'!C592,"")</f>
        <v>43002</v>
      </c>
      <c r="D592" s="27" t="str">
        <f>IF('MASTER  10 Teams'!D592&lt;&gt;"",'MASTER  10 Teams'!D592,"")</f>
        <v>O50-1</v>
      </c>
      <c r="E592" s="23" t="str">
        <f>VLOOKUP(K592,'Ref asgn teams'!$A$2:$B$99,2)</f>
        <v>Club Napoli 50</v>
      </c>
      <c r="F592" s="23" t="str">
        <f>VLOOKUP(L592,'Ref asgn teams'!$A$2:$B$99,2)</f>
        <v>Greenwich Gunners 50</v>
      </c>
      <c r="G592" s="71"/>
      <c r="H592" s="94">
        <f>IF('MASTER  10 Teams'!H592&lt;&gt;"",'MASTER  10 Teams'!H592,"")</f>
        <v>0.41666666666666702</v>
      </c>
      <c r="I592" s="24" t="str">
        <f>VLOOKUP(M592,Venues!$A$2:$E$139,5,FALSE)</f>
        <v>North Farms Park, North Branford</v>
      </c>
      <c r="J592" s="73" t="str">
        <f>IF('MASTER  10 Teams'!J592&lt;&gt;"",'MASTER  10 Teams'!J592,"")</f>
        <v/>
      </c>
      <c r="K592" s="23" t="str">
        <f>IF('MASTER  10 Teams'!E592&lt;&gt;"",'MASTER  10 Teams'!E592,"")</f>
        <v>CLUB NAPOLI 50</v>
      </c>
      <c r="L592" s="23" t="str">
        <f>IF('MASTER  10 Teams'!F592&lt;&gt;"",'MASTER  10 Teams'!F592,"")</f>
        <v>GREENWICH GUNNERS 50</v>
      </c>
      <c r="M592" s="5" t="str">
        <f>IF('MASTER  10 Teams'!I592&lt;&gt;"",'MASTER  10 Teams'!I592,"")</f>
        <v>North Farms Park, North Branford</v>
      </c>
      <c r="N592" s="5"/>
    </row>
    <row r="593" spans="1:14" ht="12.75" customHeight="1" thickTop="1" thickBot="1" x14ac:dyDescent="0.4">
      <c r="A593" s="115"/>
      <c r="B593" s="22"/>
      <c r="C593" s="95">
        <f>IF('MASTER  10 Teams'!C593&lt;&gt;"",'MASTER  10 Teams'!C593,"")</f>
        <v>43002</v>
      </c>
      <c r="D593" s="27" t="str">
        <f>IF('MASTER  10 Teams'!D593&lt;&gt;"",'MASTER  10 Teams'!D593,"")</f>
        <v>O50-1</v>
      </c>
      <c r="E593" s="23" t="str">
        <f>VLOOKUP(K593,'Ref asgn teams'!$A$2:$B$99,2)</f>
        <v>Cheshire Azzurri 50</v>
      </c>
      <c r="F593" s="23" t="str">
        <f>VLOOKUP(L593,'Ref asgn teams'!$A$2:$B$99,2)</f>
        <v>Hartford Cavaliers Masters</v>
      </c>
      <c r="G593" s="71"/>
      <c r="H593" s="94">
        <f>IF('MASTER  10 Teams'!H593&lt;&gt;"",'MASTER  10 Teams'!H593,"")</f>
        <v>0.33333333333333331</v>
      </c>
      <c r="I593" s="24" t="str">
        <f>VLOOKUP(M593,Venues!$A$2:$E$139,5,FALSE)</f>
        <v>Quinnipiac Park, Cheshire</v>
      </c>
      <c r="J593" s="73" t="str">
        <f>IF('MASTER  10 Teams'!J593&lt;&gt;"",'MASTER  10 Teams'!J593,"")</f>
        <v/>
      </c>
      <c r="K593" s="23" t="str">
        <f>IF('MASTER  10 Teams'!E593&lt;&gt;"",'MASTER  10 Teams'!E593,"")</f>
        <v>CHESHIRE AZZURRI 50</v>
      </c>
      <c r="L593" s="23" t="str">
        <f>IF('MASTER  10 Teams'!F593&lt;&gt;"",'MASTER  10 Teams'!F593,"")</f>
        <v>HARTFORD CAVALIERS</v>
      </c>
      <c r="M593" s="5" t="str">
        <f>IF('MASTER  10 Teams'!I593&lt;&gt;"",'MASTER  10 Teams'!I593,"")</f>
        <v>Quinnipiac Park, Cheshire</v>
      </c>
      <c r="N593" s="5"/>
    </row>
    <row r="594" spans="1:14" ht="12.75" customHeight="1" thickTop="1" thickBot="1" x14ac:dyDescent="0.4">
      <c r="A594" s="115"/>
      <c r="B594" s="22"/>
      <c r="C594" s="95">
        <f>IF('MASTER  10 Teams'!C594&lt;&gt;"",'MASTER  10 Teams'!C594,"")</f>
        <v>43002</v>
      </c>
      <c r="D594" s="27" t="str">
        <f>IF('MASTER  10 Teams'!D594&lt;&gt;"",'MASTER  10 Teams'!D594,"")</f>
        <v>O50-1</v>
      </c>
      <c r="E594" s="23" t="str">
        <f>VLOOKUP(K594,'Ref asgn teams'!$A$2:$B$99,2)</f>
        <v>Glastonbury Celtic</v>
      </c>
      <c r="F594" s="23" t="str">
        <f>VLOOKUP(L594,'Ref asgn teams'!$A$2:$B$99,2)</f>
        <v>Darien Blue Waves</v>
      </c>
      <c r="G594" s="71"/>
      <c r="H594" s="94">
        <f>IF('MASTER  10 Teams'!H594&lt;&gt;"",'MASTER  10 Teams'!H594,"")</f>
        <v>0.41666666666666702</v>
      </c>
      <c r="I594" s="24" t="e">
        <f>VLOOKUP(M594,Venues!$A$2:$E$139,5,FALSE)</f>
        <v>#N/A</v>
      </c>
      <c r="J594" s="73" t="str">
        <f>IF('MASTER  10 Teams'!J594&lt;&gt;"",'MASTER  10 Teams'!J594,"")</f>
        <v/>
      </c>
      <c r="K594" s="23" t="str">
        <f>IF('MASTER  10 Teams'!E594&lt;&gt;"",'MASTER  10 Teams'!E594,"")</f>
        <v xml:space="preserve">GLASTONBURY CELTIC </v>
      </c>
      <c r="L594" s="23" t="str">
        <f>IF('MASTER  10 Teams'!F594&lt;&gt;"",'MASTER  10 Teams'!F594,"")</f>
        <v>DARIEN BLUE WAVE</v>
      </c>
      <c r="M594" s="5" t="str">
        <f>IF('MASTER  10 Teams'!I594&lt;&gt;"",'MASTER  10 Teams'!I594,"")</f>
        <v>Irish American Club, Glastonbury</v>
      </c>
      <c r="N594" s="5"/>
    </row>
    <row r="595" spans="1:14" ht="12.75" customHeight="1" thickTop="1" thickBot="1" x14ac:dyDescent="0.4">
      <c r="A595" s="115"/>
      <c r="B595" s="22"/>
      <c r="C595" s="95">
        <f>IF('MASTER  10 Teams'!C595&lt;&gt;"",'MASTER  10 Teams'!C595,"")</f>
        <v>43002</v>
      </c>
      <c r="D595" s="27" t="str">
        <f>IF('MASTER  10 Teams'!D595&lt;&gt;"",'MASTER  10 Teams'!D595,"")</f>
        <v>O50-1</v>
      </c>
      <c r="E595" s="23" t="str">
        <f>VLOOKUP(K595,'Ref asgn teams'!$A$2:$B$99,2)</f>
        <v>Guilford Black Eagles</v>
      </c>
      <c r="F595" s="23" t="str">
        <f>VLOOKUP(L595,'Ref asgn teams'!$A$2:$B$99,2)</f>
        <v>New Britain Falcons FC</v>
      </c>
      <c r="G595" s="71"/>
      <c r="H595" s="94">
        <f>IF('MASTER  10 Teams'!H595&lt;&gt;"",'MASTER  10 Teams'!H595,"")</f>
        <v>0.33333333333333331</v>
      </c>
      <c r="I595" s="24" t="str">
        <f>VLOOKUP(M595,Venues!$A$2:$E$139,5,FALSE)</f>
        <v>Calvin Leete Field, Guilford</v>
      </c>
      <c r="J595" s="73" t="str">
        <f>IF('MASTER  10 Teams'!J595&lt;&gt;"",'MASTER  10 Teams'!J595,"")</f>
        <v/>
      </c>
      <c r="K595" s="23" t="str">
        <f>IF('MASTER  10 Teams'!E595&lt;&gt;"",'MASTER  10 Teams'!E595,"")</f>
        <v>GUILFORD BLACK EAGLES</v>
      </c>
      <c r="L595" s="23" t="str">
        <f>IF('MASTER  10 Teams'!F595&lt;&gt;"",'MASTER  10 Teams'!F595,"")</f>
        <v>NEW BRITAIN FALCONS FC</v>
      </c>
      <c r="M595" s="5" t="str">
        <f>IF('MASTER  10 Teams'!I595&lt;&gt;"",'MASTER  10 Teams'!I595,"")</f>
        <v>Calvin Leete School, Guilford</v>
      </c>
      <c r="N595" s="5"/>
    </row>
    <row r="596" spans="1:14" ht="12.75" customHeight="1" thickTop="1" thickBot="1" x14ac:dyDescent="0.4">
      <c r="A596" s="115"/>
      <c r="B596" s="22"/>
      <c r="C596" s="95" t="str">
        <f>IF('MASTER  10 Teams'!C596&lt;&gt;"",'MASTER  10 Teams'!C596,"")</f>
        <v/>
      </c>
      <c r="D596" s="28" t="str">
        <f>IF('MASTER  10 Teams'!D596&lt;&gt;"",'MASTER  10 Teams'!D596,"")</f>
        <v/>
      </c>
      <c r="E596" s="23" t="e">
        <f>VLOOKUP(K596,'Ref asgn teams'!$A$2:$B$99,2)</f>
        <v>#N/A</v>
      </c>
      <c r="F596" s="23" t="e">
        <f>VLOOKUP(L596,'Ref asgn teams'!$A$2:$B$99,2)</f>
        <v>#N/A</v>
      </c>
      <c r="G596" s="71"/>
      <c r="H596" s="94" t="str">
        <f>IF('MASTER  10 Teams'!H596&lt;&gt;"",'MASTER  10 Teams'!H596,"")</f>
        <v/>
      </c>
      <c r="I596" s="24" t="e">
        <f>VLOOKUP(M596,Venues!$A$2:$E$139,5,FALSE)</f>
        <v>#N/A</v>
      </c>
      <c r="J596" s="73" t="str">
        <f>IF('MASTER  10 Teams'!J596&lt;&gt;"",'MASTER  10 Teams'!J596,"")</f>
        <v/>
      </c>
      <c r="K596" s="23" t="str">
        <f>IF('MASTER  10 Teams'!E596&lt;&gt;"",'MASTER  10 Teams'!E596,"")</f>
        <v/>
      </c>
      <c r="L596" s="23" t="str">
        <f>IF('MASTER  10 Teams'!F596&lt;&gt;"",'MASTER  10 Teams'!F596,"")</f>
        <v/>
      </c>
      <c r="M596" s="5" t="str">
        <f>IF('MASTER  10 Teams'!I596&lt;&gt;"",'MASTER  10 Teams'!I596,"")</f>
        <v/>
      </c>
      <c r="N596" s="2"/>
    </row>
    <row r="597" spans="1:14" ht="12.75" customHeight="1" thickTop="1" thickBot="1" x14ac:dyDescent="0.4">
      <c r="A597" s="115"/>
      <c r="B597" s="22"/>
      <c r="C597" s="95">
        <f>IF('MASTER  10 Teams'!C597&lt;&gt;"",'MASTER  10 Teams'!C597,"")</f>
        <v>43002</v>
      </c>
      <c r="D597" s="37" t="str">
        <f>IF('MASTER  10 Teams'!D597&lt;&gt;"",'MASTER  10 Teams'!D597,"")</f>
        <v>O50-2</v>
      </c>
      <c r="E597" s="23" t="str">
        <f>VLOOKUP(K597,'Ref asgn teams'!$A$2:$B$99,2)</f>
        <v>West Haven Grays</v>
      </c>
      <c r="F597" s="23" t="str">
        <f>VLOOKUP(L597,'Ref asgn teams'!$A$2:$B$99,2)</f>
        <v>Waterbury Pontes</v>
      </c>
      <c r="G597" s="71"/>
      <c r="H597" s="94">
        <f>IF('MASTER  10 Teams'!H597&lt;&gt;"",'MASTER  10 Teams'!H597,"")</f>
        <v>0.41666666666666702</v>
      </c>
      <c r="I597" s="24" t="str">
        <f>VLOOKUP(M597,Venues!$A$2:$E$139,5,FALSE)</f>
        <v>Pagels Field, West Haven</v>
      </c>
      <c r="J597" s="73" t="str">
        <f>IF('MASTER  10 Teams'!J597&lt;&gt;"",'MASTER  10 Teams'!J597,"")</f>
        <v/>
      </c>
      <c r="K597" s="23" t="str">
        <f>IF('MASTER  10 Teams'!E597&lt;&gt;"",'MASTER  10 Teams'!E597,"")</f>
        <v>WEST HAVEN GRAYS</v>
      </c>
      <c r="L597" s="23" t="str">
        <f>IF('MASTER  10 Teams'!F597&lt;&gt;"",'MASTER  10 Teams'!F597,"")</f>
        <v>WATERBURY PONTES</v>
      </c>
      <c r="M597" s="5" t="str">
        <f>IF('MASTER  10 Teams'!I597&lt;&gt;"",'MASTER  10 Teams'!I597,"")</f>
        <v>Pagels Field, West Haven</v>
      </c>
      <c r="N597" s="5"/>
    </row>
    <row r="598" spans="1:14" ht="12.75" customHeight="1" thickTop="1" thickBot="1" x14ac:dyDescent="0.4">
      <c r="A598" s="115"/>
      <c r="B598" s="22"/>
      <c r="C598" s="95">
        <f>IF('MASTER  10 Teams'!C598&lt;&gt;"",'MASTER  10 Teams'!C598,"")</f>
        <v>43002</v>
      </c>
      <c r="D598" s="37" t="str">
        <f>IF('MASTER  10 Teams'!D598&lt;&gt;"",'MASTER  10 Teams'!D598,"")</f>
        <v>O50-2</v>
      </c>
      <c r="E598" s="23" t="str">
        <f>VLOOKUP(K598,'Ref asgn teams'!$A$2:$B$99,2)</f>
        <v>Farmington White Owls</v>
      </c>
      <c r="F598" s="23" t="str">
        <f>VLOOKUP(L598,'Ref asgn teams'!$A$2:$B$99,2)</f>
        <v>Moodus SC</v>
      </c>
      <c r="G598" s="71"/>
      <c r="H598" s="94">
        <f>IF('MASTER  10 Teams'!H598&lt;&gt;"",'MASTER  10 Teams'!H598,"")</f>
        <v>0.41666666666666702</v>
      </c>
      <c r="I598" s="24" t="str">
        <f>VLOOKUP(M598,Venues!$A$2:$E$139,5,FALSE)</f>
        <v>Tunxis Mead, Farmington</v>
      </c>
      <c r="J598" s="73" t="str">
        <f>IF('MASTER  10 Teams'!J598&lt;&gt;"",'MASTER  10 Teams'!J598,"")</f>
        <v/>
      </c>
      <c r="K598" s="23" t="str">
        <f>IF('MASTER  10 Teams'!E598&lt;&gt;"",'MASTER  10 Teams'!E598,"")</f>
        <v>FARMINGTON WHITE OWLS</v>
      </c>
      <c r="L598" s="23" t="str">
        <f>IF('MASTER  10 Teams'!F598&lt;&gt;"",'MASTER  10 Teams'!F598,"")</f>
        <v>MOODUS SC</v>
      </c>
      <c r="M598" s="5" t="str">
        <f>IF('MASTER  10 Teams'!I598&lt;&gt;"",'MASTER  10 Teams'!I598,"")</f>
        <v>Tunxis Mead #9, Farmington</v>
      </c>
      <c r="N598" s="5"/>
    </row>
    <row r="599" spans="1:14" ht="12.75" customHeight="1" thickTop="1" thickBot="1" x14ac:dyDescent="0.4">
      <c r="A599" s="115"/>
      <c r="B599" s="22"/>
      <c r="C599" s="95">
        <f>IF('MASTER  10 Teams'!C599&lt;&gt;"",'MASTER  10 Teams'!C599,"")</f>
        <v>43002</v>
      </c>
      <c r="D599" s="37" t="str">
        <f>IF('MASTER  10 Teams'!D599&lt;&gt;"",'MASTER  10 Teams'!D599,"")</f>
        <v>O50-2</v>
      </c>
      <c r="E599" s="23" t="str">
        <f>VLOOKUP(K599,'Ref asgn teams'!$A$2:$B$99,2)</f>
        <v>North Branford Legends</v>
      </c>
      <c r="F599" s="23" t="str">
        <f>VLOOKUP(L599,'Ref asgn teams'!$A$2:$B$99,2)</f>
        <v>East Haven SC</v>
      </c>
      <c r="G599" s="71"/>
      <c r="H599" s="94">
        <f>IF('MASTER  10 Teams'!H599&lt;&gt;"",'MASTER  10 Teams'!H599,"")</f>
        <v>0.33333333333333331</v>
      </c>
      <c r="I599" s="24" t="str">
        <f>VLOOKUP(M599,Venues!$A$2:$E$139,5,FALSE)</f>
        <v>Northford Park, Northford</v>
      </c>
      <c r="J599" s="73" t="str">
        <f>IF('MASTER  10 Teams'!J599&lt;&gt;"",'MASTER  10 Teams'!J599,"")</f>
        <v/>
      </c>
      <c r="K599" s="23" t="str">
        <f>IF('MASTER  10 Teams'!E599&lt;&gt;"",'MASTER  10 Teams'!E599,"")</f>
        <v>NORTH BRANFORD LEGENDS</v>
      </c>
      <c r="L599" s="23" t="str">
        <f>IF('MASTER  10 Teams'!F599&lt;&gt;"",'MASTER  10 Teams'!F599,"")</f>
        <v>EAST HAVEN SC</v>
      </c>
      <c r="M599" s="5" t="str">
        <f>IF('MASTER  10 Teams'!I599&lt;&gt;"",'MASTER  10 Teams'!I599,"")</f>
        <v>Northford Park, North Branford</v>
      </c>
      <c r="N599" s="5"/>
    </row>
    <row r="600" spans="1:14" ht="12.75" customHeight="1" thickTop="1" thickBot="1" x14ac:dyDescent="0.4">
      <c r="A600" s="115"/>
      <c r="B600" s="22"/>
      <c r="C600" s="95">
        <f>IF('MASTER  10 Teams'!C600&lt;&gt;"",'MASTER  10 Teams'!C600,"")</f>
        <v>43002</v>
      </c>
      <c r="D600" s="37" t="str">
        <f>IF('MASTER  10 Teams'!D600&lt;&gt;"",'MASTER  10 Teams'!D600,"")</f>
        <v>O50-2</v>
      </c>
      <c r="E600" s="23" t="str">
        <f>VLOOKUP(K600,'Ref asgn teams'!$A$2:$B$99,2)</f>
        <v>GREENWICH PUMAS LEGENDS</v>
      </c>
      <c r="F600" s="23" t="str">
        <f>VLOOKUP(L600,'Ref asgn teams'!$A$2:$B$99,2)</f>
        <v>Greenwich Arsenal 50</v>
      </c>
      <c r="G600" s="71"/>
      <c r="H600" s="94">
        <f>IF('MASTER  10 Teams'!H600&lt;&gt;"",'MASTER  10 Teams'!H600,"")</f>
        <v>0.41666666666666702</v>
      </c>
      <c r="I600" s="24" t="str">
        <f>VLOOKUP(M600,Venues!$A$2:$E$139,5,FALSE)</f>
        <v>Greenwich High School, Greenwich</v>
      </c>
      <c r="J600" s="73" t="str">
        <f>IF('MASTER  10 Teams'!J600&lt;&gt;"",'MASTER  10 Teams'!J600,"")</f>
        <v/>
      </c>
      <c r="K600" s="23" t="str">
        <f>IF('MASTER  10 Teams'!E600&lt;&gt;"",'MASTER  10 Teams'!E600,"")</f>
        <v>GREENWICH PUMAS LEGENDS</v>
      </c>
      <c r="L600" s="23" t="str">
        <f>IF('MASTER  10 Teams'!F600&lt;&gt;"",'MASTER  10 Teams'!F600,"")</f>
        <v>GREENWICH ARSENAL 50</v>
      </c>
      <c r="M600" s="5" t="str">
        <f>IF('MASTER  10 Teams'!I600&lt;&gt;"",'MASTER  10 Teams'!I600,"")</f>
        <v>tbd</v>
      </c>
      <c r="N600" s="5"/>
    </row>
    <row r="601" spans="1:14" ht="12.75" customHeight="1" thickTop="1" thickBot="1" x14ac:dyDescent="0.4">
      <c r="A601" s="115"/>
      <c r="B601" s="22"/>
      <c r="C601" s="95">
        <f>IF('MASTER  10 Teams'!C601&lt;&gt;"",'MASTER  10 Teams'!C601,"")</f>
        <v>43002</v>
      </c>
      <c r="D601" s="37" t="str">
        <f>IF('MASTER  10 Teams'!D601&lt;&gt;"",'MASTER  10 Teams'!D601,"")</f>
        <v>O50-2</v>
      </c>
      <c r="E601" s="23" t="str">
        <f>VLOOKUP(K601,'Ref asgn teams'!$A$2:$B$99,2)</f>
        <v>Naugatuck River Rats</v>
      </c>
      <c r="F601" s="23" t="str">
        <f>VLOOKUP(L601,'Ref asgn teams'!$A$2:$B$99,2)</f>
        <v>Southbury Boomers</v>
      </c>
      <c r="G601" s="71"/>
      <c r="H601" s="94">
        <f>IF('MASTER  10 Teams'!H601&lt;&gt;"",'MASTER  10 Teams'!H601,"")</f>
        <v>0.41666666666666702</v>
      </c>
      <c r="I601" s="24" t="str">
        <f>VLOOKUP(M601,Venues!$A$2:$E$139,5,FALSE)</f>
        <v>City Hill Middle School, Naugatuck</v>
      </c>
      <c r="J601" s="73" t="str">
        <f>IF('MASTER  10 Teams'!J601&lt;&gt;"",'MASTER  10 Teams'!J601,"")</f>
        <v/>
      </c>
      <c r="K601" s="23" t="str">
        <f>IF('MASTER  10 Teams'!E601&lt;&gt;"",'MASTER  10 Teams'!E601,"")</f>
        <v>NAUGATUCK RIVER RATS</v>
      </c>
      <c r="L601" s="23" t="str">
        <f>IF('MASTER  10 Teams'!F601&lt;&gt;"",'MASTER  10 Teams'!F601,"")</f>
        <v>SOUTHBURY BOOMERS</v>
      </c>
      <c r="M601" s="5" t="str">
        <f>IF('MASTER  10 Teams'!I601&lt;&gt;"",'MASTER  10 Teams'!I601,"")</f>
        <v>City Hill MS, Naugatuck</v>
      </c>
      <c r="N601" s="5"/>
    </row>
    <row r="602" spans="1:14" ht="12.75" customHeight="1" thickTop="1" thickBot="1" x14ac:dyDescent="0.4">
      <c r="A602" s="115"/>
      <c r="B602" s="22"/>
      <c r="C602" s="95" t="str">
        <f>IF('MASTER  10 Teams'!C602&lt;&gt;"",'MASTER  10 Teams'!C602,"")</f>
        <v/>
      </c>
      <c r="D602" s="28" t="str">
        <f>IF('MASTER  10 Teams'!D602&lt;&gt;"",'MASTER  10 Teams'!D602,"")</f>
        <v/>
      </c>
      <c r="E602" s="23" t="e">
        <f>VLOOKUP(K602,'Ref asgn teams'!$A$2:$B$99,2)</f>
        <v>#N/A</v>
      </c>
      <c r="F602" s="23" t="e">
        <f>VLOOKUP(L602,'Ref asgn teams'!$A$2:$B$99,2)</f>
        <v>#N/A</v>
      </c>
      <c r="G602" s="71"/>
      <c r="H602" s="94" t="str">
        <f>IF('MASTER  10 Teams'!H602&lt;&gt;"",'MASTER  10 Teams'!H602,"")</f>
        <v/>
      </c>
      <c r="I602" s="24" t="e">
        <f>VLOOKUP(M602,Venues!$A$2:$E$139,5,FALSE)</f>
        <v>#N/A</v>
      </c>
      <c r="J602" s="73" t="str">
        <f>IF('MASTER  10 Teams'!J602&lt;&gt;"",'MASTER  10 Teams'!J602,"")</f>
        <v/>
      </c>
      <c r="K602" s="23" t="str">
        <f>IF('MASTER  10 Teams'!E602&lt;&gt;"",'MASTER  10 Teams'!E602,"")</f>
        <v/>
      </c>
      <c r="L602" s="23" t="str">
        <f>IF('MASTER  10 Teams'!F602&lt;&gt;"",'MASTER  10 Teams'!F602,"")</f>
        <v/>
      </c>
      <c r="M602" s="5" t="str">
        <f>IF('MASTER  10 Teams'!I602&lt;&gt;"",'MASTER  10 Teams'!I602,"")</f>
        <v/>
      </c>
      <c r="N602" s="2"/>
    </row>
    <row r="603" spans="1:14" ht="12.75" customHeight="1" thickTop="1" thickBot="1" x14ac:dyDescent="0.4">
      <c r="A603" s="115"/>
      <c r="B603" s="22"/>
      <c r="C603" s="95">
        <f>IF('MASTER  10 Teams'!C603&lt;&gt;"",'MASTER  10 Teams'!C603,"")</f>
        <v>43009</v>
      </c>
      <c r="D603" s="32" t="str">
        <f>IF('MASTER  10 Teams'!D603&lt;&gt;"",'MASTER  10 Teams'!D603,"")</f>
        <v>O30-1</v>
      </c>
      <c r="E603" s="23" t="str">
        <f>VLOOKUP(K603,'Ref asgn teams'!$A$2:$B$99,2)</f>
        <v>ECUACHAMOS FC</v>
      </c>
      <c r="F603" s="23" t="str">
        <f>VLOOKUP(L603,'Ref asgn teams'!$A$2:$B$99,2)</f>
        <v>Milford Tuesday</v>
      </c>
      <c r="G603" s="71"/>
      <c r="H603" s="94">
        <f>IF('MASTER  10 Teams'!H603&lt;&gt;"",'MASTER  10 Teams'!H603,"")</f>
        <v>0.33333333333333331</v>
      </c>
      <c r="I603" s="24" t="str">
        <f>VLOOKUP(M603,Venues!$A$2:$E$139,5,FALSE)</f>
        <v>Witek Park, Derby</v>
      </c>
      <c r="J603" s="73" t="str">
        <f>IF('MASTER  10 Teams'!J603&lt;&gt;"",'MASTER  10 Teams'!J603,"")</f>
        <v/>
      </c>
      <c r="K603" s="23" t="str">
        <f>IF('MASTER  10 Teams'!E603&lt;&gt;"",'MASTER  10 Teams'!E603,"")</f>
        <v>ECUACHAMOS FC</v>
      </c>
      <c r="L603" s="23" t="str">
        <f>IF('MASTER  10 Teams'!F603&lt;&gt;"",'MASTER  10 Teams'!F603,"")</f>
        <v>MILFORD TUESDAY</v>
      </c>
      <c r="M603" s="5" t="str">
        <f>IF('MASTER  10 Teams'!I603&lt;&gt;"",'MASTER  10 Teams'!I603,"")</f>
        <v>Witek Park, Derby</v>
      </c>
      <c r="N603" s="5"/>
    </row>
    <row r="604" spans="1:14" ht="12.75" customHeight="1" thickTop="1" thickBot="1" x14ac:dyDescent="0.4">
      <c r="A604" s="115"/>
      <c r="B604" s="22"/>
      <c r="C604" s="95">
        <f>IF('MASTER  10 Teams'!C604&lt;&gt;"",'MASTER  10 Teams'!C604,"")</f>
        <v>43009</v>
      </c>
      <c r="D604" s="32" t="str">
        <f>IF('MASTER  10 Teams'!D604&lt;&gt;"",'MASTER  10 Teams'!D604,"")</f>
        <v>O30-1</v>
      </c>
      <c r="E604" s="23" t="str">
        <f>VLOOKUP(K604,'Ref asgn teams'!$A$2:$B$99,2)</f>
        <v>FC Shelton</v>
      </c>
      <c r="F604" s="23" t="str">
        <f>VLOOKUP(L604,'Ref asgn teams'!$A$2:$B$99,2)</f>
        <v>Danbury United 30</v>
      </c>
      <c r="G604" s="71"/>
      <c r="H604" s="94">
        <f>IF('MASTER  10 Teams'!H604&lt;&gt;"",'MASTER  10 Teams'!H604,"")</f>
        <v>0.33333333333333331</v>
      </c>
      <c r="I604" s="24" t="str">
        <f>VLOOKUP(M604,Venues!$A$2:$E$139,5,FALSE)</f>
        <v>Nike Site, Shelton</v>
      </c>
      <c r="J604" s="73" t="str">
        <f>IF('MASTER  10 Teams'!J604&lt;&gt;"",'MASTER  10 Teams'!J604,"")</f>
        <v/>
      </c>
      <c r="K604" s="23" t="str">
        <f>IF('MASTER  10 Teams'!E604&lt;&gt;"",'MASTER  10 Teams'!E604,"")</f>
        <v>SHELTON FC</v>
      </c>
      <c r="L604" s="23" t="str">
        <f>IF('MASTER  10 Teams'!F604&lt;&gt;"",'MASTER  10 Teams'!F604,"")</f>
        <v>DANBURY UNITED 30</v>
      </c>
      <c r="M604" s="5" t="str">
        <f>IF('MASTER  10 Teams'!I604&lt;&gt;"",'MASTER  10 Teams'!I604,"")</f>
        <v>Nike Site, Shelton</v>
      </c>
      <c r="N604" s="5"/>
    </row>
    <row r="605" spans="1:14" ht="12.75" customHeight="1" thickTop="1" thickBot="1" x14ac:dyDescent="0.4">
      <c r="A605" s="115"/>
      <c r="B605" s="22"/>
      <c r="C605" s="95">
        <f>IF('MASTER  10 Teams'!C605&lt;&gt;"",'MASTER  10 Teams'!C605,"")</f>
        <v>43009</v>
      </c>
      <c r="D605" s="32" t="str">
        <f>IF('MASTER  10 Teams'!D605&lt;&gt;"",'MASTER  10 Teams'!D605,"")</f>
        <v>O30-1</v>
      </c>
      <c r="E605" s="23" t="str">
        <f>VLOOKUP(K605,'Ref asgn teams'!$A$2:$B$99,2)</f>
        <v>Newington Portuguese 30</v>
      </c>
      <c r="F605" s="23" t="str">
        <f>VLOOKUP(L605,'Ref asgn teams'!$A$2:$B$99,2)</f>
        <v>Greenwich Arsenal 30</v>
      </c>
      <c r="G605" s="71"/>
      <c r="H605" s="94">
        <f>IF('MASTER  10 Teams'!H605&lt;&gt;"",'MASTER  10 Teams'!H605,"")</f>
        <v>0.41666666666666702</v>
      </c>
      <c r="I605" s="24" t="str">
        <f>VLOOKUP(M605,Venues!$A$2:$E$139,5,FALSE)</f>
        <v>Martin Kellogg, Newington</v>
      </c>
      <c r="J605" s="73" t="str">
        <f>IF('MASTER  10 Teams'!J605&lt;&gt;"",'MASTER  10 Teams'!J605,"")</f>
        <v/>
      </c>
      <c r="K605" s="23" t="str">
        <f>IF('MASTER  10 Teams'!E605&lt;&gt;"",'MASTER  10 Teams'!E605,"")</f>
        <v>NEWINGTON PORTUGUESE 30</v>
      </c>
      <c r="L605" s="23" t="str">
        <f>IF('MASTER  10 Teams'!F605&lt;&gt;"",'MASTER  10 Teams'!F605,"")</f>
        <v>GREENWICH ARSENAL 30</v>
      </c>
      <c r="M605" s="5" t="str">
        <f>IF('MASTER  10 Teams'!I605&lt;&gt;"",'MASTER  10 Teams'!I605,"")</f>
        <v>Martin Kellogg, Newington</v>
      </c>
      <c r="N605" s="5"/>
    </row>
    <row r="606" spans="1:14" ht="12.75" customHeight="1" thickTop="1" thickBot="1" x14ac:dyDescent="0.4">
      <c r="A606" s="115"/>
      <c r="B606" s="22"/>
      <c r="C606" s="95">
        <f>IF('MASTER  10 Teams'!C606&lt;&gt;"",'MASTER  10 Teams'!C606,"")</f>
        <v>43009</v>
      </c>
      <c r="D606" s="32" t="str">
        <f>IF('MASTER  10 Teams'!D606&lt;&gt;"",'MASTER  10 Teams'!D606,"")</f>
        <v>O30-1</v>
      </c>
      <c r="E606" s="23" t="str">
        <f>VLOOKUP(K606,'Ref asgn teams'!$A$2:$B$99,2)</f>
        <v>Polonez United</v>
      </c>
      <c r="F606" s="23" t="str">
        <f>VLOOKUP(L606,'Ref asgn teams'!$A$2:$B$99,2)</f>
        <v>Newtown Salty Dogs</v>
      </c>
      <c r="G606" s="71"/>
      <c r="H606" s="94">
        <f>IF('MASTER  10 Teams'!H606&lt;&gt;"",'MASTER  10 Teams'!H606,"")</f>
        <v>0.375</v>
      </c>
      <c r="I606" s="24" t="str">
        <f>VLOOKUP(M606,Venues!$A$2:$E$139,5,FALSE)</f>
        <v>Cromwell Middle School, Cromwell</v>
      </c>
      <c r="J606" s="73" t="str">
        <f>IF('MASTER  10 Teams'!J606&lt;&gt;"",'MASTER  10 Teams'!J606,"")</f>
        <v/>
      </c>
      <c r="K606" s="23" t="str">
        <f>IF('MASTER  10 Teams'!E606&lt;&gt;"",'MASTER  10 Teams'!E606,"")</f>
        <v>POLONEZ UNITED</v>
      </c>
      <c r="L606" s="23" t="str">
        <f>IF('MASTER  10 Teams'!F606&lt;&gt;"",'MASTER  10 Teams'!F606,"")</f>
        <v>NORTH BRANFORD 30</v>
      </c>
      <c r="M606" s="5" t="str">
        <f>IF('MASTER  10 Teams'!I606&lt;&gt;"",'MASTER  10 Teams'!I606,"")</f>
        <v>Cromwell MS, Cromwell</v>
      </c>
      <c r="N606" s="5"/>
    </row>
    <row r="607" spans="1:14" ht="12.75" customHeight="1" thickTop="1" thickBot="1" x14ac:dyDescent="0.4">
      <c r="A607" s="115"/>
      <c r="B607" s="22"/>
      <c r="C607" s="95">
        <f>IF('MASTER  10 Teams'!C607&lt;&gt;"",'MASTER  10 Teams'!C607,"")</f>
        <v>43009</v>
      </c>
      <c r="D607" s="32" t="str">
        <f>IF('MASTER  10 Teams'!D607&lt;&gt;"",'MASTER  10 Teams'!D607,"")</f>
        <v>O30-1</v>
      </c>
      <c r="E607" s="23" t="str">
        <f>VLOOKUP(K607,'Ref asgn teams'!$A$2:$B$99,2)</f>
        <v>Cinton FC</v>
      </c>
      <c r="F607" s="23" t="str">
        <f>VLOOKUP(L607,'Ref asgn teams'!$A$2:$B$99,2)</f>
        <v>VASCO DA GAMA 30</v>
      </c>
      <c r="G607" s="71"/>
      <c r="H607" s="94">
        <f>IF('MASTER  10 Teams'!H607&lt;&gt;"",'MASTER  10 Teams'!H607,"")</f>
        <v>0.41666666666666702</v>
      </c>
      <c r="I607" s="24" t="str">
        <f>VLOOKUP(M607,Venues!$A$2:$E$139,5,FALSE)</f>
        <v>Indian River Recreation Area, Clinton</v>
      </c>
      <c r="J607" s="73" t="str">
        <f>IF('MASTER  10 Teams'!J607&lt;&gt;"",'MASTER  10 Teams'!J607,"")</f>
        <v/>
      </c>
      <c r="K607" s="23" t="str">
        <f>IF('MASTER  10 Teams'!E607&lt;&gt;"",'MASTER  10 Teams'!E607,"")</f>
        <v>CLINTON FC</v>
      </c>
      <c r="L607" s="23" t="str">
        <f>IF('MASTER  10 Teams'!F607&lt;&gt;"",'MASTER  10 Teams'!F607,"")</f>
        <v>VASCO DA GAMA 30</v>
      </c>
      <c r="M607" s="5" t="str">
        <f>IF('MASTER  10 Teams'!I607&lt;&gt;"",'MASTER  10 Teams'!I607,"")</f>
        <v>Indian River Sports Complex, Clinton</v>
      </c>
      <c r="N607" s="5"/>
    </row>
    <row r="608" spans="1:14" ht="12.75" customHeight="1" thickTop="1" thickBot="1" x14ac:dyDescent="0.4">
      <c r="A608" s="115"/>
      <c r="B608" s="22"/>
      <c r="C608" s="95" t="str">
        <f>IF('MASTER  10 Teams'!C608&lt;&gt;"",'MASTER  10 Teams'!C608,"")</f>
        <v/>
      </c>
      <c r="D608" s="28" t="str">
        <f>IF('MASTER  10 Teams'!D608&lt;&gt;"",'MASTER  10 Teams'!D608,"")</f>
        <v/>
      </c>
      <c r="E608" s="23" t="e">
        <f>VLOOKUP(K608,'Ref asgn teams'!$A$2:$B$99,2)</f>
        <v>#N/A</v>
      </c>
      <c r="F608" s="23" t="e">
        <f>VLOOKUP(L608,'Ref asgn teams'!$A$2:$B$99,2)</f>
        <v>#N/A</v>
      </c>
      <c r="G608" s="71"/>
      <c r="H608" s="94" t="str">
        <f>IF('MASTER  10 Teams'!H608&lt;&gt;"",'MASTER  10 Teams'!H608,"")</f>
        <v/>
      </c>
      <c r="I608" s="24" t="e">
        <f>VLOOKUP(M608,Venues!$A$2:$E$139,5,FALSE)</f>
        <v>#N/A</v>
      </c>
      <c r="J608" s="73" t="str">
        <f>IF('MASTER  10 Teams'!J608&lt;&gt;"",'MASTER  10 Teams'!J608,"")</f>
        <v/>
      </c>
      <c r="K608" s="23" t="str">
        <f>IF('MASTER  10 Teams'!E608&lt;&gt;"",'MASTER  10 Teams'!E608,"")</f>
        <v/>
      </c>
      <c r="L608" s="23" t="str">
        <f>IF('MASTER  10 Teams'!F608&lt;&gt;"",'MASTER  10 Teams'!F608,"")</f>
        <v/>
      </c>
      <c r="M608" s="5" t="str">
        <f>IF('MASTER  10 Teams'!I608&lt;&gt;"",'MASTER  10 Teams'!I608,"")</f>
        <v/>
      </c>
      <c r="N608" s="5"/>
    </row>
    <row r="609" spans="1:14" ht="12.75" customHeight="1" thickTop="1" thickBot="1" x14ac:dyDescent="0.4">
      <c r="A609" s="115"/>
      <c r="B609" s="22"/>
      <c r="C609" s="95">
        <f>IF('MASTER  10 Teams'!C609&lt;&gt;"",'MASTER  10 Teams'!C609,"")</f>
        <v>43009</v>
      </c>
      <c r="D609" s="33" t="str">
        <f>IF('MASTER  10 Teams'!D609&lt;&gt;"",'MASTER  10 Teams'!D609,"")</f>
        <v>O30-2</v>
      </c>
      <c r="E609" s="23" t="str">
        <f>VLOOKUP(K609,'Ref asgn teams'!$A$2:$B$99,2)</f>
        <v>Club Napoli 30</v>
      </c>
      <c r="F609" s="23" t="str">
        <f>VLOOKUP(L609,'Ref asgn teams'!$A$2:$B$99,2)</f>
        <v>Litchfield County Blues</v>
      </c>
      <c r="G609" s="71"/>
      <c r="H609" s="94">
        <f>IF('MASTER  10 Teams'!H609&lt;&gt;"",'MASTER  10 Teams'!H609,"")</f>
        <v>0.41666666666666702</v>
      </c>
      <c r="I609" s="24" t="str">
        <f>VLOOKUP(M609,Venues!$A$2:$E$139,5,FALSE)</f>
        <v>Quinnipiac Park, Cheshire</v>
      </c>
      <c r="J609" s="73" t="str">
        <f>IF('MASTER  10 Teams'!J609&lt;&gt;"",'MASTER  10 Teams'!J609,"")</f>
        <v/>
      </c>
      <c r="K609" s="23" t="str">
        <f>IF('MASTER  10 Teams'!E609&lt;&gt;"",'MASTER  10 Teams'!E609,"")</f>
        <v>CLUB NAPOLI 30</v>
      </c>
      <c r="L609" s="23" t="str">
        <f>IF('MASTER  10 Teams'!F609&lt;&gt;"",'MASTER  10 Teams'!F609,"")</f>
        <v>LITCHFIELD COUNTY BLUES</v>
      </c>
      <c r="M609" s="5" t="str">
        <f>IF('MASTER  10 Teams'!I609&lt;&gt;"",'MASTER  10 Teams'!I609,"")</f>
        <v>Quinnipiac Park, Cheshire</v>
      </c>
      <c r="N609" s="5"/>
    </row>
    <row r="610" spans="1:14" ht="12.75" customHeight="1" thickTop="1" thickBot="1" x14ac:dyDescent="0.4">
      <c r="A610" s="115"/>
      <c r="B610" s="22"/>
      <c r="C610" s="95">
        <f>IF('MASTER  10 Teams'!C610&lt;&gt;"",'MASTER  10 Teams'!C610,"")</f>
        <v>43009</v>
      </c>
      <c r="D610" s="33" t="str">
        <f>IF('MASTER  10 Teams'!D610&lt;&gt;"",'MASTER  10 Teams'!D610,"")</f>
        <v>O30-2</v>
      </c>
      <c r="E610" s="23" t="str">
        <f>VLOOKUP(K610,'Ref asgn teams'!$A$2:$B$99,2)</f>
        <v>Caseus New Haven FC</v>
      </c>
      <c r="F610" s="23" t="str">
        <f>VLOOKUP(L610,'Ref asgn teams'!$A$2:$B$99,2)</f>
        <v>Stamford FC</v>
      </c>
      <c r="G610" s="71"/>
      <c r="H610" s="94">
        <f>IF('MASTER  10 Teams'!H610&lt;&gt;"",'MASTER  10 Teams'!H610,"")</f>
        <v>0.33333333333333331</v>
      </c>
      <c r="I610" s="24" t="str">
        <f>VLOOKUP(M610,Venues!$A$2:$E$139,5,FALSE)</f>
        <v>West Haven HS, West Haven</v>
      </c>
      <c r="J610" s="73" t="str">
        <f>IF('MASTER  10 Teams'!J610&lt;&gt;"",'MASTER  10 Teams'!J610,"")</f>
        <v/>
      </c>
      <c r="K610" s="23" t="str">
        <f>IF('MASTER  10 Teams'!E610&lt;&gt;"",'MASTER  10 Teams'!E610,"")</f>
        <v>CASEUS NEW HAVEN FC</v>
      </c>
      <c r="L610" s="23" t="str">
        <f>IF('MASTER  10 Teams'!F610&lt;&gt;"",'MASTER  10 Teams'!F610,"")</f>
        <v>STAMFORD FC</v>
      </c>
      <c r="M610" s="5" t="str">
        <f>IF('MASTER  10 Teams'!I610&lt;&gt;"",'MASTER  10 Teams'!I610,"")</f>
        <v>Strong Stadium, West Haven</v>
      </c>
      <c r="N610" s="5"/>
    </row>
    <row r="611" spans="1:14" ht="12.75" customHeight="1" thickTop="1" thickBot="1" x14ac:dyDescent="0.4">
      <c r="A611" s="115"/>
      <c r="B611" s="22"/>
      <c r="C611" s="95">
        <f>IF('MASTER  10 Teams'!C611&lt;&gt;"",'MASTER  10 Teams'!C611,"")</f>
        <v>43009</v>
      </c>
      <c r="D611" s="33" t="str">
        <f>IF('MASTER  10 Teams'!D611&lt;&gt;"",'MASTER  10 Teams'!D611,"")</f>
        <v>O30-2</v>
      </c>
      <c r="E611" s="23" t="str">
        <f>VLOOKUP(K611,'Ref asgn teams'!$A$2:$B$99,2)</f>
        <v>HENRY REID FC</v>
      </c>
      <c r="F611" s="23" t="str">
        <f>VLOOKUP(L611,'Ref asgn teams'!$A$2:$B$99,2)</f>
        <v>Milford Amigos</v>
      </c>
      <c r="G611" s="71"/>
      <c r="H611" s="94">
        <f>IF('MASTER  10 Teams'!H611&lt;&gt;"",'MASTER  10 Teams'!H611,"")</f>
        <v>0.33333333333333331</v>
      </c>
      <c r="I611" s="24" t="str">
        <f>VLOOKUP(M611,Venues!$A$2:$E$139,5,FALSE)</f>
        <v>Ludlowe HS, Fairfield</v>
      </c>
      <c r="J611" s="73" t="str">
        <f>IF('MASTER  10 Teams'!J611&lt;&gt;"",'MASTER  10 Teams'!J611,"")</f>
        <v/>
      </c>
      <c r="K611" s="23" t="str">
        <f>IF('MASTER  10 Teams'!E611&lt;&gt;"",'MASTER  10 Teams'!E611,"")</f>
        <v>HENRY  REID FC 30</v>
      </c>
      <c r="L611" s="23" t="str">
        <f>IF('MASTER  10 Teams'!F611&lt;&gt;"",'MASTER  10 Teams'!F611,"")</f>
        <v>MILFORD AMIGOS</v>
      </c>
      <c r="M611" s="5" t="str">
        <f>IF('MASTER  10 Teams'!I611&lt;&gt;"",'MASTER  10 Teams'!I611,"")</f>
        <v>Ludlowe HS, Fairfield</v>
      </c>
      <c r="N611" s="5"/>
    </row>
    <row r="612" spans="1:14" ht="12.75" customHeight="1" thickTop="1" thickBot="1" x14ac:dyDescent="0.4">
      <c r="A612" s="115"/>
      <c r="B612" s="22"/>
      <c r="C612" s="95">
        <f>IF('MASTER  10 Teams'!C612&lt;&gt;"",'MASTER  10 Teams'!C612,"")</f>
        <v>43009</v>
      </c>
      <c r="D612" s="33" t="str">
        <f>IF('MASTER  10 Teams'!D612&lt;&gt;"",'MASTER  10 Teams'!D612,"")</f>
        <v>O30-2</v>
      </c>
      <c r="E612" s="23" t="str">
        <f>VLOOKUP(K612,'Ref asgn teams'!$A$2:$B$99,2)</f>
        <v>Newtown Salty Dogs</v>
      </c>
      <c r="F612" s="23" t="str">
        <f>VLOOKUP(L612,'Ref asgn teams'!$A$2:$B$99,2)</f>
        <v>Naugatuck Fusion</v>
      </c>
      <c r="G612" s="71"/>
      <c r="H612" s="94">
        <f>IF('MASTER  10 Teams'!H612&lt;&gt;"",'MASTER  10 Teams'!H612,"")</f>
        <v>0.33333333333333331</v>
      </c>
      <c r="I612" s="24" t="str">
        <f>VLOOKUP(M612,Venues!$A$2:$E$139,5,FALSE)</f>
        <v>Treadwell Park, Sandy Hook</v>
      </c>
      <c r="J612" s="73" t="str">
        <f>IF('MASTER  10 Teams'!J612&lt;&gt;"",'MASTER  10 Teams'!J612,"")</f>
        <v/>
      </c>
      <c r="K612" s="23" t="str">
        <f>IF('MASTER  10 Teams'!E612&lt;&gt;"",'MASTER  10 Teams'!E612,"")</f>
        <v>NEWTOWN SALTY DOGS</v>
      </c>
      <c r="L612" s="23" t="str">
        <f>IF('MASTER  10 Teams'!F612&lt;&gt;"",'MASTER  10 Teams'!F612,"")</f>
        <v>NAUGATUCK FUSION</v>
      </c>
      <c r="M612" s="5" t="str">
        <f>IF('MASTER  10 Teams'!I612&lt;&gt;"",'MASTER  10 Teams'!I612,"")</f>
        <v>Treadwell Park, Newtown</v>
      </c>
      <c r="N612" s="5"/>
    </row>
    <row r="613" spans="1:14" ht="12.75" customHeight="1" thickTop="1" thickBot="1" x14ac:dyDescent="0.4">
      <c r="A613" s="115"/>
      <c r="B613" s="22"/>
      <c r="C613" s="95">
        <f>IF('MASTER  10 Teams'!C613&lt;&gt;"",'MASTER  10 Teams'!C613,"")</f>
        <v>43009</v>
      </c>
      <c r="D613" s="33" t="str">
        <f>IF('MASTER  10 Teams'!D613&lt;&gt;"",'MASTER  10 Teams'!D613,"")</f>
        <v>O30-2</v>
      </c>
      <c r="E613" s="23" t="str">
        <f>VLOOKUP(K613,'Ref asgn teams'!$A$2:$B$99,2)</f>
        <v>Bridgeport United</v>
      </c>
      <c r="F613" s="23" t="str">
        <f>VLOOKUP(L613,'Ref asgn teams'!$A$2:$B$99,2)</f>
        <v>WATERTOWN GEEZERS</v>
      </c>
      <c r="G613" s="71"/>
      <c r="H613" s="94">
        <f>IF('MASTER  10 Teams'!H613&lt;&gt;"",'MASTER  10 Teams'!H613,"")</f>
        <v>0.41666666666666669</v>
      </c>
      <c r="I613" s="24" t="e">
        <f>VLOOKUP(M613,Venues!$A$2:$E$139,5,FALSE)</f>
        <v>#N/A</v>
      </c>
      <c r="J613" s="73" t="str">
        <f>IF('MASTER  10 Teams'!J613&lt;&gt;"",'MASTER  10 Teams'!J613,"")</f>
        <v/>
      </c>
      <c r="K613" s="23" t="str">
        <f>IF('MASTER  10 Teams'!E613&lt;&gt;"",'MASTER  10 Teams'!E613,"")</f>
        <v>BYE</v>
      </c>
      <c r="L613" s="23" t="str">
        <f>IF('MASTER  10 Teams'!F613&lt;&gt;"",'MASTER  10 Teams'!F613,"")</f>
        <v>WATERTOWN GEEZERS</v>
      </c>
      <c r="M613" s="5" t="e">
        <f>IF('MASTER  10 Teams'!I613&lt;&gt;"",'MASTER  10 Teams'!I613,"")</f>
        <v>#N/A</v>
      </c>
      <c r="N613" s="5"/>
    </row>
    <row r="614" spans="1:14" ht="12.75" customHeight="1" thickTop="1" thickBot="1" x14ac:dyDescent="0.4">
      <c r="A614" s="115"/>
      <c r="B614" s="22"/>
      <c r="C614" s="95" t="str">
        <f>IF('MASTER  10 Teams'!C614&lt;&gt;"",'MASTER  10 Teams'!C614,"")</f>
        <v/>
      </c>
      <c r="D614" s="28" t="str">
        <f>IF('MASTER  10 Teams'!D614&lt;&gt;"",'MASTER  10 Teams'!D614,"")</f>
        <v/>
      </c>
      <c r="E614" s="23" t="e">
        <f>VLOOKUP(K614,'Ref asgn teams'!$A$2:$B$99,2)</f>
        <v>#N/A</v>
      </c>
      <c r="F614" s="23" t="e">
        <f>VLOOKUP(L614,'Ref asgn teams'!$A$2:$B$99,2)</f>
        <v>#N/A</v>
      </c>
      <c r="G614" s="71"/>
      <c r="H614" s="94" t="str">
        <f>IF('MASTER  10 Teams'!H614&lt;&gt;"",'MASTER  10 Teams'!H614,"")</f>
        <v/>
      </c>
      <c r="I614" s="24" t="e">
        <f>VLOOKUP(M614,Venues!$A$2:$E$139,5,FALSE)</f>
        <v>#N/A</v>
      </c>
      <c r="J614" s="73" t="str">
        <f>IF('MASTER  10 Teams'!J614&lt;&gt;"",'MASTER  10 Teams'!J614,"")</f>
        <v/>
      </c>
      <c r="K614" s="23" t="str">
        <f>IF('MASTER  10 Teams'!E614&lt;&gt;"",'MASTER  10 Teams'!E614,"")</f>
        <v/>
      </c>
      <c r="L614" s="23" t="str">
        <f>IF('MASTER  10 Teams'!F614&lt;&gt;"",'MASTER  10 Teams'!F614,"")</f>
        <v/>
      </c>
      <c r="M614" s="5" t="str">
        <f>IF('MASTER  10 Teams'!I614&lt;&gt;"",'MASTER  10 Teams'!I614,"")</f>
        <v/>
      </c>
      <c r="N614" s="21"/>
    </row>
    <row r="615" spans="1:14" ht="12.75" customHeight="1" thickTop="1" thickBot="1" x14ac:dyDescent="0.4">
      <c r="A615" s="115"/>
      <c r="B615" s="22"/>
      <c r="C615" s="95">
        <f>IF('MASTER  10 Teams'!C615&lt;&gt;"",'MASTER  10 Teams'!C615,"")</f>
        <v>43009</v>
      </c>
      <c r="D615" s="34" t="str">
        <f>IF('MASTER  10 Teams'!D615&lt;&gt;"",'MASTER  10 Teams'!D615,"")</f>
        <v>O40-1</v>
      </c>
      <c r="E615" s="23" t="str">
        <f>VLOOKUP(K615,'Ref asgn teams'!$A$2:$B$99,2)</f>
        <v>Norwalk Mariners</v>
      </c>
      <c r="F615" s="23" t="str">
        <f>VLOOKUP(L615,'Ref asgn teams'!$A$2:$B$99,2)</f>
        <v>Fairfield GAC</v>
      </c>
      <c r="G615" s="71"/>
      <c r="H615" s="94">
        <f>IF('MASTER  10 Teams'!H615&lt;&gt;"",'MASTER  10 Teams'!H615,"")</f>
        <v>0.33333333333333331</v>
      </c>
      <c r="I615" s="24" t="str">
        <f>VLOOKUP(M615,Venues!$A$2:$E$139,5,FALSE)</f>
        <v>Nathan Hale Middle School, Norwalk</v>
      </c>
      <c r="J615" s="73" t="str">
        <f>IF('MASTER  10 Teams'!J615&lt;&gt;"",'MASTER  10 Teams'!J615,"")</f>
        <v/>
      </c>
      <c r="K615" s="23" t="str">
        <f>IF('MASTER  10 Teams'!E615&lt;&gt;"",'MASTER  10 Teams'!E615,"")</f>
        <v>NORWALK MARINERS</v>
      </c>
      <c r="L615" s="23" t="str">
        <f>IF('MASTER  10 Teams'!F615&lt;&gt;"",'MASTER  10 Teams'!F615,"")</f>
        <v>FAIRFIELD GAC</v>
      </c>
      <c r="M615" s="5" t="str">
        <f>IF('MASTER  10 Teams'!I615&lt;&gt;"",'MASTER  10 Teams'!I615,"")</f>
        <v>Nathan Hale MS, Norwalk</v>
      </c>
      <c r="N615" s="5"/>
    </row>
    <row r="616" spans="1:14" ht="12.75" customHeight="1" thickTop="1" thickBot="1" x14ac:dyDescent="0.4">
      <c r="A616" s="115"/>
      <c r="B616" s="22"/>
      <c r="C616" s="95">
        <f>IF('MASTER  10 Teams'!C616&lt;&gt;"",'MASTER  10 Teams'!C616,"")</f>
        <v>43009</v>
      </c>
      <c r="D616" s="34" t="str">
        <f>IF('MASTER  10 Teams'!D616&lt;&gt;"",'MASTER  10 Teams'!D616,"")</f>
        <v>O40-1</v>
      </c>
      <c r="E616" s="23" t="str">
        <f>VLOOKUP(K616,'Ref asgn teams'!$A$2:$B$99,2)</f>
        <v>Waterbury Albanians</v>
      </c>
      <c r="F616" s="23" t="str">
        <f>VLOOKUP(L616,'Ref asgn teams'!$A$2:$B$99,2)</f>
        <v>Danbury United 40</v>
      </c>
      <c r="G616" s="71"/>
      <c r="H616" s="94">
        <f>IF('MASTER  10 Teams'!H616&lt;&gt;"",'MASTER  10 Teams'!H616,"")</f>
        <v>0.375</v>
      </c>
      <c r="I616" s="24" t="str">
        <f>VLOOKUP(M616,Venues!$A$2:$E$139,5,FALSE)</f>
        <v>Wilby HS, Waterbury</v>
      </c>
      <c r="J616" s="73" t="str">
        <f>IF('MASTER  10 Teams'!J616&lt;&gt;"",'MASTER  10 Teams'!J616,"")</f>
        <v/>
      </c>
      <c r="K616" s="23" t="str">
        <f>IF('MASTER  10 Teams'!E616&lt;&gt;"",'MASTER  10 Teams'!E616,"")</f>
        <v>WATERBURY ALBANIANS</v>
      </c>
      <c r="L616" s="23" t="str">
        <f>IF('MASTER  10 Teams'!F616&lt;&gt;"",'MASTER  10 Teams'!F616,"")</f>
        <v>DANBURY UNITED 40</v>
      </c>
      <c r="M616" s="5" t="str">
        <f>IF('MASTER  10 Teams'!I616&lt;&gt;"",'MASTER  10 Teams'!I616,"")</f>
        <v>Wilby HS, Waterbury</v>
      </c>
      <c r="N616" s="5"/>
    </row>
    <row r="617" spans="1:14" ht="12.75" customHeight="1" thickTop="1" thickBot="1" x14ac:dyDescent="0.4">
      <c r="A617" s="115"/>
      <c r="B617" s="22"/>
      <c r="C617" s="95">
        <f>IF('MASTER  10 Teams'!C617&lt;&gt;"",'MASTER  10 Teams'!C617,"")</f>
        <v>43009</v>
      </c>
      <c r="D617" s="34" t="str">
        <f>IF('MASTER  10 Teams'!D617&lt;&gt;"",'MASTER  10 Teams'!D617,"")</f>
        <v>O40-1</v>
      </c>
      <c r="E617" s="23" t="str">
        <f>VLOOKUP(K617,'Ref asgn teams'!$A$2:$B$99,2)</f>
        <v>Ridgefield Kicks</v>
      </c>
      <c r="F617" s="23" t="str">
        <f>VLOOKUP(L617,'Ref asgn teams'!$A$2:$B$99,2)</f>
        <v>Greenwich Pumas</v>
      </c>
      <c r="G617" s="71"/>
      <c r="H617" s="94">
        <f>IF('MASTER  10 Teams'!H617&lt;&gt;"",'MASTER  10 Teams'!H617,"")</f>
        <v>0.41666666666666702</v>
      </c>
      <c r="I617" s="24" t="str">
        <f>VLOOKUP(M617,Venues!$A$2:$E$139,5,FALSE)</f>
        <v>Scotland field, Ridgefield</v>
      </c>
      <c r="J617" s="73" t="str">
        <f>IF('MASTER  10 Teams'!J617&lt;&gt;"",'MASTER  10 Teams'!J617,"")</f>
        <v/>
      </c>
      <c r="K617" s="23" t="str">
        <f>IF('MASTER  10 Teams'!E617&lt;&gt;"",'MASTER  10 Teams'!E617,"")</f>
        <v>RIDGEFIELD KICKS</v>
      </c>
      <c r="L617" s="23" t="str">
        <f>IF('MASTER  10 Teams'!F617&lt;&gt;"",'MASTER  10 Teams'!F617,"")</f>
        <v>GREENWICH PUMAS</v>
      </c>
      <c r="M617" s="5" t="str">
        <f>IF('MASTER  10 Teams'!I617&lt;&gt;"",'MASTER  10 Teams'!I617,"")</f>
        <v>Scotland Field, Ridgefield</v>
      </c>
      <c r="N617" s="5"/>
    </row>
    <row r="618" spans="1:14" ht="12.75" customHeight="1" thickTop="1" thickBot="1" x14ac:dyDescent="0.4">
      <c r="A618" s="115"/>
      <c r="B618" s="22"/>
      <c r="C618" s="95">
        <f>IF('MASTER  10 Teams'!C618&lt;&gt;"",'MASTER  10 Teams'!C618,"")</f>
        <v>43009</v>
      </c>
      <c r="D618" s="34" t="str">
        <f>IF('MASTER  10 Teams'!D618&lt;&gt;"",'MASTER  10 Teams'!D618,"")</f>
        <v>O40-1</v>
      </c>
      <c r="E618" s="23" t="str">
        <f>VLOOKUP(K618,'Ref asgn teams'!$A$2:$B$99,2)</f>
        <v>Vasco Da Gama 40</v>
      </c>
      <c r="F618" s="23" t="str">
        <f>VLOOKUP(L618,'Ref asgn teams'!$A$2:$B$99,2)</f>
        <v>Connecticut Storm</v>
      </c>
      <c r="G618" s="71"/>
      <c r="H618" s="94">
        <f>IF('MASTER  10 Teams'!H618&lt;&gt;"",'MASTER  10 Teams'!H618,"")</f>
        <v>0.41666666666666702</v>
      </c>
      <c r="I618" s="24" t="str">
        <f>VLOOKUP(M618,Venues!$A$2:$E$139,5,FALSE)</f>
        <v>Veterans Memorial Park (BPT), Bridgeport</v>
      </c>
      <c r="J618" s="73" t="str">
        <f>IF('MASTER  10 Teams'!J618&lt;&gt;"",'MASTER  10 Teams'!J618,"")</f>
        <v/>
      </c>
      <c r="K618" s="23" t="str">
        <f>IF('MASTER  10 Teams'!E618&lt;&gt;"",'MASTER  10 Teams'!E618,"")</f>
        <v>VASCO DA GAMA 40</v>
      </c>
      <c r="L618" s="23" t="str">
        <f>IF('MASTER  10 Teams'!F618&lt;&gt;"",'MASTER  10 Teams'!F618,"")</f>
        <v>STORM FC</v>
      </c>
      <c r="M618" s="5" t="str">
        <f>IF('MASTER  10 Teams'!I618&lt;&gt;"",'MASTER  10 Teams'!I618,"")</f>
        <v>Veterans Memorial Park, Bridgeport</v>
      </c>
      <c r="N618" s="5"/>
    </row>
    <row r="619" spans="1:14" ht="12.75" customHeight="1" thickTop="1" x14ac:dyDescent="0.35">
      <c r="A619" s="115"/>
      <c r="B619" s="22"/>
      <c r="C619" s="95">
        <f>IF('MASTER  10 Teams'!C619&lt;&gt;"",'MASTER  10 Teams'!C619,"")</f>
        <v>43009</v>
      </c>
      <c r="D619" s="65" t="str">
        <f>IF('MASTER  10 Teams'!D619&lt;&gt;"",'MASTER  10 Teams'!D619,"")</f>
        <v>O40-1</v>
      </c>
      <c r="E619" s="23" t="str">
        <f>VLOOKUP(K619,'Ref asgn teams'!$A$2:$B$99,2)</f>
        <v>Cheshire Azzurri 40</v>
      </c>
      <c r="F619" s="23" t="str">
        <f>VLOOKUP(L619,'Ref asgn teams'!$A$2:$B$99,2)</f>
        <v>Wilton Ancient Warriors FC</v>
      </c>
      <c r="G619" s="71"/>
      <c r="H619" s="94">
        <f>IF('MASTER  10 Teams'!H619&lt;&gt;"",'MASTER  10 Teams'!H619,"")</f>
        <v>0.41666666666666669</v>
      </c>
      <c r="I619" s="24" t="str">
        <f>VLOOKUP(M619,Venues!$A$2:$E$139,5,FALSE)</f>
        <v>Quinnipiac Park, Cheshire</v>
      </c>
      <c r="J619" s="73" t="str">
        <f>IF('MASTER  10 Teams'!J619&lt;&gt;"",'MASTER  10 Teams'!J619,"")</f>
        <v/>
      </c>
      <c r="K619" s="23" t="str">
        <f>IF('MASTER  10 Teams'!E619&lt;&gt;"",'MASTER  10 Teams'!E619,"")</f>
        <v>CHESHIRE AZZURRI 40</v>
      </c>
      <c r="L619" s="23" t="str">
        <f>IF('MASTER  10 Teams'!F619&lt;&gt;"",'MASTER  10 Teams'!F619,"")</f>
        <v xml:space="preserve">WILTON WARRIORS </v>
      </c>
      <c r="M619" s="5" t="str">
        <f>IF('MASTER  10 Teams'!I619&lt;&gt;"",'MASTER  10 Teams'!I619,"")</f>
        <v>Quinnipiac Park, Cheshire</v>
      </c>
      <c r="N619" s="5"/>
    </row>
    <row r="620" spans="1:14" ht="12.75" customHeight="1" thickBot="1" x14ac:dyDescent="0.4">
      <c r="A620" s="115"/>
      <c r="B620" s="22"/>
      <c r="C620" s="95" t="str">
        <f>IF('MASTER  10 Teams'!C620&lt;&gt;"",'MASTER  10 Teams'!C620,"")</f>
        <v/>
      </c>
      <c r="D620" s="25" t="str">
        <f>IF('MASTER  10 Teams'!D620&lt;&gt;"",'MASTER  10 Teams'!D620,"")</f>
        <v xml:space="preserve"> </v>
      </c>
      <c r="E620" s="23" t="e">
        <f>VLOOKUP(K620,'Ref asgn teams'!$A$2:$B$99,2)</f>
        <v>#N/A</v>
      </c>
      <c r="F620" s="23" t="e">
        <f>VLOOKUP(L620,'Ref asgn teams'!$A$2:$B$99,2)</f>
        <v>#N/A</v>
      </c>
      <c r="G620" s="71"/>
      <c r="H620" s="94" t="str">
        <f>IF('MASTER  10 Teams'!H620&lt;&gt;"",'MASTER  10 Teams'!H620,"")</f>
        <v/>
      </c>
      <c r="I620" s="24" t="e">
        <f>VLOOKUP(M620,Venues!$A$2:$E$139,5,FALSE)</f>
        <v>#N/A</v>
      </c>
      <c r="J620" s="73" t="str">
        <f>IF('MASTER  10 Teams'!J620&lt;&gt;"",'MASTER  10 Teams'!J620,"")</f>
        <v/>
      </c>
      <c r="K620" s="23" t="str">
        <f>IF('MASTER  10 Teams'!E620&lt;&gt;"",'MASTER  10 Teams'!E620,"")</f>
        <v/>
      </c>
      <c r="L620" s="23" t="str">
        <f>IF('MASTER  10 Teams'!F620&lt;&gt;"",'MASTER  10 Teams'!F620,"")</f>
        <v/>
      </c>
      <c r="M620" s="5" t="str">
        <f>IF('MASTER  10 Teams'!I620&lt;&gt;"",'MASTER  10 Teams'!I620,"")</f>
        <v/>
      </c>
      <c r="N620" s="2"/>
    </row>
    <row r="621" spans="1:14" ht="12.75" customHeight="1" thickTop="1" thickBot="1" x14ac:dyDescent="0.4">
      <c r="A621" s="115"/>
      <c r="B621" s="22"/>
      <c r="C621" s="95">
        <f>IF('MASTER  10 Teams'!C621&lt;&gt;"",'MASTER  10 Teams'!C621,"")</f>
        <v>43009</v>
      </c>
      <c r="D621" s="35" t="str">
        <f>IF('MASTER  10 Teams'!D621&lt;&gt;"",'MASTER  10 Teams'!D621,"")</f>
        <v>O40-2</v>
      </c>
      <c r="E621" s="23" t="str">
        <f>VLOOKUP(K621,'Ref asgn teams'!$A$2:$B$99,2)</f>
        <v>Greenwich Gunners 40</v>
      </c>
      <c r="F621" s="23" t="str">
        <f>VLOOKUP(L621,'Ref asgn teams'!$A$2:$B$99,2)</f>
        <v xml:space="preserve">GUILFORD CELTIC </v>
      </c>
      <c r="G621" s="71"/>
      <c r="H621" s="94">
        <f>IF('MASTER  10 Teams'!H621&lt;&gt;"",'MASTER  10 Teams'!H621,"")</f>
        <v>0.41666666666666702</v>
      </c>
      <c r="I621" s="24" t="str">
        <f>VLOOKUP(M621,Venues!$A$2:$E$139,5,FALSE)</f>
        <v>Greenwich High School, Greenwich</v>
      </c>
      <c r="J621" s="73" t="str">
        <f>IF('MASTER  10 Teams'!J621&lt;&gt;"",'MASTER  10 Teams'!J621,"")</f>
        <v/>
      </c>
      <c r="K621" s="23" t="str">
        <f>IF('MASTER  10 Teams'!E621&lt;&gt;"",'MASTER  10 Teams'!E621,"")</f>
        <v>GREENWICH GUNNERS 40</v>
      </c>
      <c r="L621" s="23" t="str">
        <f>IF('MASTER  10 Teams'!F621&lt;&gt;"",'MASTER  10 Teams'!F621,"")</f>
        <v xml:space="preserve">GUILFORD CELTIC </v>
      </c>
      <c r="M621" s="5" t="str">
        <f>IF('MASTER  10 Teams'!I621&lt;&gt;"",'MASTER  10 Teams'!I621,"")</f>
        <v>tbd</v>
      </c>
      <c r="N621" s="5"/>
    </row>
    <row r="622" spans="1:14" ht="12.75" customHeight="1" thickTop="1" thickBot="1" x14ac:dyDescent="0.4">
      <c r="A622" s="115"/>
      <c r="B622" s="22"/>
      <c r="C622" s="95">
        <f>IF('MASTER  10 Teams'!C622&lt;&gt;"",'MASTER  10 Teams'!C622,"")</f>
        <v>43009</v>
      </c>
      <c r="D622" s="35" t="str">
        <f>IF('MASTER  10 Teams'!D622&lt;&gt;"",'MASTER  10 Teams'!D622,"")</f>
        <v>O40-2</v>
      </c>
      <c r="E622" s="23" t="str">
        <f>VLOOKUP(K622,'Ref asgn teams'!$A$2:$B$99,2)</f>
        <v>Southeast Rovers</v>
      </c>
      <c r="F622" s="23" t="str">
        <f>VLOOKUP(L622,'Ref asgn teams'!$A$2:$B$99,2)</f>
        <v>Greenwich Arsenal 40</v>
      </c>
      <c r="G622" s="71"/>
      <c r="H622" s="94">
        <f>IF('MASTER  10 Teams'!H622&lt;&gt;"",'MASTER  10 Teams'!H622,"")</f>
        <v>0.41666666666666702</v>
      </c>
      <c r="I622" s="24" t="str">
        <f>VLOOKUP(M622,Venues!$A$2:$E$139,5,FALSE)</f>
        <v>Spera Field, Waterford</v>
      </c>
      <c r="J622" s="73" t="str">
        <f>IF('MASTER  10 Teams'!J622&lt;&gt;"",'MASTER  10 Teams'!J622,"")</f>
        <v/>
      </c>
      <c r="K622" s="23" t="str">
        <f>IF('MASTER  10 Teams'!E622&lt;&gt;"",'MASTER  10 Teams'!E622,"")</f>
        <v>SOUTHEAST ROVERS</v>
      </c>
      <c r="L622" s="23" t="str">
        <f>IF('MASTER  10 Teams'!F622&lt;&gt;"",'MASTER  10 Teams'!F622,"")</f>
        <v>GREENWICH ARSENAL 40</v>
      </c>
      <c r="M622" s="5" t="str">
        <f>IF('MASTER  10 Teams'!I622&lt;&gt;"",'MASTER  10 Teams'!I622,"")</f>
        <v>Spera Park, Waterford</v>
      </c>
      <c r="N622" s="5"/>
    </row>
    <row r="623" spans="1:14" ht="12.75" customHeight="1" thickTop="1" thickBot="1" x14ac:dyDescent="0.4">
      <c r="A623" s="115"/>
      <c r="B623" s="22"/>
      <c r="C623" s="95">
        <f>IF('MASTER  10 Teams'!C623&lt;&gt;"",'MASTER  10 Teams'!C623,"")</f>
        <v>43009</v>
      </c>
      <c r="D623" s="35" t="str">
        <f>IF('MASTER  10 Teams'!D623&lt;&gt;"",'MASTER  10 Teams'!D623,"")</f>
        <v>O40-2</v>
      </c>
      <c r="E623" s="23" t="str">
        <f>VLOOKUP(K623,'Ref asgn teams'!$A$2:$B$99,2)</f>
        <v>New Haven Americans</v>
      </c>
      <c r="F623" s="23" t="str">
        <f>VLOOKUP(L623,'Ref asgn teams'!$A$2:$B$99,2)</f>
        <v>Guilford Bell Curve</v>
      </c>
      <c r="G623" s="71"/>
      <c r="H623" s="94">
        <f>IF('MASTER  10 Teams'!H623&lt;&gt;"",'MASTER  10 Teams'!H623,"")</f>
        <v>0.41666666666666702</v>
      </c>
      <c r="I623" s="24" t="str">
        <f>VLOOKUP(M623,Venues!$A$2:$E$139,5,FALSE)</f>
        <v>Peck Place School, Orange</v>
      </c>
      <c r="J623" s="73" t="str">
        <f>IF('MASTER  10 Teams'!J623&lt;&gt;"",'MASTER  10 Teams'!J623,"")</f>
        <v/>
      </c>
      <c r="K623" s="23" t="str">
        <f>IF('MASTER  10 Teams'!E623&lt;&gt;"",'MASTER  10 Teams'!E623,"")</f>
        <v>NEW HAVEN AMERICANS</v>
      </c>
      <c r="L623" s="23" t="str">
        <f>IF('MASTER  10 Teams'!F623&lt;&gt;"",'MASTER  10 Teams'!F623,"")</f>
        <v>GUILFORD BELL CURVE</v>
      </c>
      <c r="M623" s="5" t="str">
        <f>IF('MASTER  10 Teams'!I623&lt;&gt;"",'MASTER  10 Teams'!I623,"")</f>
        <v>Peck Place School, Orange</v>
      </c>
      <c r="N623" s="5"/>
    </row>
    <row r="624" spans="1:14" ht="12.75" customHeight="1" thickTop="1" thickBot="1" x14ac:dyDescent="0.4">
      <c r="A624" s="115"/>
      <c r="B624" s="22"/>
      <c r="C624" s="95">
        <f>IF('MASTER  10 Teams'!C624&lt;&gt;"",'MASTER  10 Teams'!C624,"")</f>
        <v>43009</v>
      </c>
      <c r="D624" s="35" t="str">
        <f>IF('MASTER  10 Teams'!D624&lt;&gt;"",'MASTER  10 Teams'!D624,"")</f>
        <v>O40-2</v>
      </c>
      <c r="E624" s="23" t="str">
        <f>VLOOKUP(K624,'Ref asgn teams'!$A$2:$B$99,2)</f>
        <v>Norwalk Spots Colombia FC</v>
      </c>
      <c r="F624" s="23" t="str">
        <f>VLOOKUP(L624,'Ref asgn teams'!$A$2:$B$99,2)</f>
        <v>Newington Portuguese 40</v>
      </c>
      <c r="G624" s="71"/>
      <c r="H624" s="94">
        <f>IF('MASTER  10 Teams'!H624&lt;&gt;"",'MASTER  10 Teams'!H624,"")</f>
        <v>0.41666666666666702</v>
      </c>
      <c r="I624" s="24" t="str">
        <f>VLOOKUP(M624,Venues!$A$2:$E$139,5,FALSE)</f>
        <v>Nathan Hale Middle School, Norwalk</v>
      </c>
      <c r="J624" s="73" t="str">
        <f>IF('MASTER  10 Teams'!J624&lt;&gt;"",'MASTER  10 Teams'!J624,"")</f>
        <v/>
      </c>
      <c r="K624" s="23" t="str">
        <f>IF('MASTER  10 Teams'!E624&lt;&gt;"",'MASTER  10 Teams'!E624,"")</f>
        <v xml:space="preserve">NORWALK SPORT COLOMBIA </v>
      </c>
      <c r="L624" s="23" t="str">
        <f>IF('MASTER  10 Teams'!F624&lt;&gt;"",'MASTER  10 Teams'!F624,"")</f>
        <v>NEWINGTON PORTUGUESE 40</v>
      </c>
      <c r="M624" s="5" t="str">
        <f>IF('MASTER  10 Teams'!I624&lt;&gt;"",'MASTER  10 Teams'!I624,"")</f>
        <v>Nathan Hale MS, Norwalk</v>
      </c>
      <c r="N624" s="5"/>
    </row>
    <row r="625" spans="1:14" ht="12.75" customHeight="1" thickTop="1" x14ac:dyDescent="0.35">
      <c r="A625" s="115"/>
      <c r="B625" s="22"/>
      <c r="C625" s="95">
        <f>IF('MASTER  10 Teams'!C625&lt;&gt;"",'MASTER  10 Teams'!C625,"")</f>
        <v>43009</v>
      </c>
      <c r="D625" s="64" t="str">
        <f>IF('MASTER  10 Teams'!D625&lt;&gt;"",'MASTER  10 Teams'!D625,"")</f>
        <v>O40-2</v>
      </c>
      <c r="E625" s="23" t="str">
        <f>VLOOKUP(K625,'Ref asgn teams'!$A$2:$B$99,2)</f>
        <v>Derby Quitus</v>
      </c>
      <c r="F625" s="23" t="str">
        <f>VLOOKUP(L625,'Ref asgn teams'!$A$2:$B$99,2)</f>
        <v>Stamford United</v>
      </c>
      <c r="G625" s="71"/>
      <c r="H625" s="94">
        <f>IF('MASTER  10 Teams'!H625&lt;&gt;"",'MASTER  10 Teams'!H625,"")</f>
        <v>0.41666666666666702</v>
      </c>
      <c r="I625" s="24" t="str">
        <f>VLOOKUP(M625,Venues!$A$2:$E$139,5,FALSE)</f>
        <v>Witek Park, Derby</v>
      </c>
      <c r="J625" s="73" t="str">
        <f>IF('MASTER  10 Teams'!J625&lt;&gt;"",'MASTER  10 Teams'!J625,"")</f>
        <v/>
      </c>
      <c r="K625" s="23" t="str">
        <f>IF('MASTER  10 Teams'!E625&lt;&gt;"",'MASTER  10 Teams'!E625,"")</f>
        <v>DERBY QUITUS</v>
      </c>
      <c r="L625" s="23" t="str">
        <f>IF('MASTER  10 Teams'!F625&lt;&gt;"",'MASTER  10 Teams'!F625,"")</f>
        <v>STAMFORD UNITED</v>
      </c>
      <c r="M625" s="5" t="str">
        <f>IF('MASTER  10 Teams'!I625&lt;&gt;"",'MASTER  10 Teams'!I625,"")</f>
        <v>Witek Park, Derby</v>
      </c>
      <c r="N625" s="5"/>
    </row>
    <row r="626" spans="1:14" ht="12.75" customHeight="1" thickBot="1" x14ac:dyDescent="0.4">
      <c r="A626" s="115"/>
      <c r="B626" s="22"/>
      <c r="C626" s="95" t="str">
        <f>IF('MASTER  10 Teams'!C626&lt;&gt;"",'MASTER  10 Teams'!C626,"")</f>
        <v/>
      </c>
      <c r="D626" s="25" t="str">
        <f>IF('MASTER  10 Teams'!D626&lt;&gt;"",'MASTER  10 Teams'!D626,"")</f>
        <v xml:space="preserve"> </v>
      </c>
      <c r="E626" s="23" t="e">
        <f>VLOOKUP(K626,'Ref asgn teams'!$A$2:$B$99,2)</f>
        <v>#N/A</v>
      </c>
      <c r="F626" s="23" t="e">
        <f>VLOOKUP(L626,'Ref asgn teams'!$A$2:$B$99,2)</f>
        <v>#N/A</v>
      </c>
      <c r="G626" s="71"/>
      <c r="H626" s="94" t="str">
        <f>IF('MASTER  10 Teams'!H626&lt;&gt;"",'MASTER  10 Teams'!H626,"")</f>
        <v/>
      </c>
      <c r="I626" s="24" t="e">
        <f>VLOOKUP(M626,Venues!$A$2:$E$139,5,FALSE)</f>
        <v>#N/A</v>
      </c>
      <c r="J626" s="73" t="str">
        <f>IF('MASTER  10 Teams'!J626&lt;&gt;"",'MASTER  10 Teams'!J626,"")</f>
        <v/>
      </c>
      <c r="K626" s="23" t="str">
        <f>IF('MASTER  10 Teams'!E626&lt;&gt;"",'MASTER  10 Teams'!E626,"")</f>
        <v/>
      </c>
      <c r="L626" s="23" t="str">
        <f>IF('MASTER  10 Teams'!F626&lt;&gt;"",'MASTER  10 Teams'!F626,"")</f>
        <v/>
      </c>
      <c r="M626" s="5" t="str">
        <f>IF('MASTER  10 Teams'!I626&lt;&gt;"",'MASTER  10 Teams'!I626,"")</f>
        <v/>
      </c>
      <c r="N626" s="2"/>
    </row>
    <row r="627" spans="1:14" ht="12.75" customHeight="1" thickTop="1" thickBot="1" x14ac:dyDescent="0.4">
      <c r="A627" s="115"/>
      <c r="B627" s="22"/>
      <c r="C627" s="95">
        <f>IF('MASTER  10 Teams'!C627&lt;&gt;"",'MASTER  10 Teams'!C627,"")</f>
        <v>43009</v>
      </c>
      <c r="D627" s="36" t="str">
        <f>IF('MASTER  10 Teams'!D627&lt;&gt;"",'MASTER  10 Teams'!D627,"")</f>
        <v>O40-3</v>
      </c>
      <c r="E627" s="23" t="str">
        <f>VLOOKUP(K627,'Ref asgn teams'!$A$2:$B$99,2)</f>
        <v>Hamden United</v>
      </c>
      <c r="F627" s="23" t="str">
        <f>VLOOKUP(L627,'Ref asgn teams'!$A$2:$B$99,2)</f>
        <v>Newtown Salty Dogs</v>
      </c>
      <c r="G627" s="71"/>
      <c r="H627" s="94">
        <f>IF('MASTER  10 Teams'!H627&lt;&gt;"",'MASTER  10 Teams'!H627,"")</f>
        <v>0.41666666666666702</v>
      </c>
      <c r="I627" s="24" t="str">
        <f>VLOOKUP(M627,Venues!$A$2:$E$139,5,FALSE)</f>
        <v>Hamden Middle School, Hamden</v>
      </c>
      <c r="J627" s="73" t="str">
        <f>IF('MASTER  10 Teams'!J627&lt;&gt;"",'MASTER  10 Teams'!J627,"")</f>
        <v/>
      </c>
      <c r="K627" s="23" t="str">
        <f>IF('MASTER  10 Teams'!E627&lt;&gt;"",'MASTER  10 Teams'!E627,"")</f>
        <v>HAMDEN UNITED</v>
      </c>
      <c r="L627" s="23" t="str">
        <f>IF('MASTER  10 Teams'!F627&lt;&gt;"",'MASTER  10 Teams'!F627,"")</f>
        <v>NORTH BRANFORD 40</v>
      </c>
      <c r="M627" s="5" t="str">
        <f>IF('MASTER  10 Teams'!I627&lt;&gt;"",'MASTER  10 Teams'!I627,"")</f>
        <v>Hamden MS, Hamden</v>
      </c>
      <c r="N627" s="5"/>
    </row>
    <row r="628" spans="1:14" ht="12.75" customHeight="1" thickTop="1" thickBot="1" x14ac:dyDescent="0.4">
      <c r="A628" s="115"/>
      <c r="B628" s="22"/>
      <c r="C628" s="95">
        <f>IF('MASTER  10 Teams'!C628&lt;&gt;"",'MASTER  10 Teams'!C628,"")</f>
        <v>43009</v>
      </c>
      <c r="D628" s="36" t="str">
        <f>IF('MASTER  10 Teams'!D628&lt;&gt;"",'MASTER  10 Teams'!D628,"")</f>
        <v>O40-3</v>
      </c>
      <c r="E628" s="23" t="str">
        <f>VLOOKUP(K628,'Ref asgn teams'!$A$2:$B$99,2)</f>
        <v>Wallingford Morelia</v>
      </c>
      <c r="F628" s="23" t="str">
        <f>VLOOKUP(L628,'Ref asgn teams'!$A$2:$B$99,2)</f>
        <v>Eli's FC</v>
      </c>
      <c r="G628" s="71"/>
      <c r="H628" s="94">
        <f>IF('MASTER  10 Teams'!H628&lt;&gt;"",'MASTER  10 Teams'!H628,"")</f>
        <v>0.41666666666666702</v>
      </c>
      <c r="I628" s="24" t="str">
        <f>VLOOKUP(M628,Venues!$A$2:$E$139,5,FALSE)</f>
        <v>Woodhouse, Wallingford</v>
      </c>
      <c r="J628" s="73" t="str">
        <f>IF('MASTER  10 Teams'!J628&lt;&gt;"",'MASTER  10 Teams'!J628,"")</f>
        <v/>
      </c>
      <c r="K628" s="23" t="str">
        <f>IF('MASTER  10 Teams'!E628&lt;&gt;"",'MASTER  10 Teams'!E628,"")</f>
        <v>WALLINGFORD MORELIA</v>
      </c>
      <c r="L628" s="23" t="str">
        <f>IF('MASTER  10 Teams'!F628&lt;&gt;"",'MASTER  10 Teams'!F628,"")</f>
        <v>ELI'S FC</v>
      </c>
      <c r="M628" s="5" t="str">
        <f>IF('MASTER  10 Teams'!I628&lt;&gt;"",'MASTER  10 Teams'!I628,"")</f>
        <v>Woodhouse Field, Wallingford</v>
      </c>
      <c r="N628" s="5"/>
    </row>
    <row r="629" spans="1:14" ht="12.75" customHeight="1" thickTop="1" thickBot="1" x14ac:dyDescent="0.4">
      <c r="A629" s="115"/>
      <c r="B629" s="22"/>
      <c r="C629" s="95">
        <f>IF('MASTER  10 Teams'!C629&lt;&gt;"",'MASTER  10 Teams'!C629,"")</f>
        <v>43009</v>
      </c>
      <c r="D629" s="36" t="str">
        <f>IF('MASTER  10 Teams'!D629&lt;&gt;"",'MASTER  10 Teams'!D629,"")</f>
        <v>O40-3</v>
      </c>
      <c r="E629" s="23" t="str">
        <f>VLOOKUP(K629,'Ref asgn teams'!$A$2:$B$99,2)</f>
        <v>HENRY  REID FC 40</v>
      </c>
      <c r="F629" s="23" t="str">
        <f>VLOOKUP(L629,'Ref asgn teams'!$A$2:$B$99,2)</f>
        <v>North Haven FC 40</v>
      </c>
      <c r="G629" s="71"/>
      <c r="H629" s="94">
        <f>IF('MASTER  10 Teams'!H629&lt;&gt;"",'MASTER  10 Teams'!H629,"")</f>
        <v>0.33333333333333331</v>
      </c>
      <c r="I629" s="24" t="str">
        <f>VLOOKUP(M629,Venues!$A$2:$E$139,5,FALSE)</f>
        <v>Ludlowe HS, Fairfield</v>
      </c>
      <c r="J629" s="73" t="str">
        <f>IF('MASTER  10 Teams'!J629&lt;&gt;"",'MASTER  10 Teams'!J629,"")</f>
        <v/>
      </c>
      <c r="K629" s="23" t="str">
        <f>IF('MASTER  10 Teams'!E629&lt;&gt;"",'MASTER  10 Teams'!E629,"")</f>
        <v>HENRY  REID FC 40</v>
      </c>
      <c r="L629" s="23" t="str">
        <f>IF('MASTER  10 Teams'!F629&lt;&gt;"",'MASTER  10 Teams'!F629,"")</f>
        <v>NORTH HAVEN SC</v>
      </c>
      <c r="M629" s="5" t="str">
        <f>IF('MASTER  10 Teams'!I629&lt;&gt;"",'MASTER  10 Teams'!I629,"")</f>
        <v>Ludlowe HS, Fairfield</v>
      </c>
      <c r="N629" s="5"/>
    </row>
    <row r="630" spans="1:14" ht="12.75" customHeight="1" thickTop="1" thickBot="1" x14ac:dyDescent="0.4">
      <c r="A630" s="115"/>
      <c r="B630" s="22"/>
      <c r="C630" s="95">
        <f>IF('MASTER  10 Teams'!C630&lt;&gt;"",'MASTER  10 Teams'!C630,"")</f>
        <v>43009</v>
      </c>
      <c r="D630" s="36" t="str">
        <f>IF('MASTER  10 Teams'!D630&lt;&gt;"",'MASTER  10 Teams'!D630,"")</f>
        <v>O40-3</v>
      </c>
      <c r="E630" s="23" t="str">
        <f>VLOOKUP(K630,'Ref asgn teams'!$A$2:$B$99,2)</f>
        <v>Stamford City</v>
      </c>
      <c r="F630" s="23" t="str">
        <f>VLOOKUP(L630,'Ref asgn teams'!$A$2:$B$99,2)</f>
        <v>PAN ZONES</v>
      </c>
      <c r="G630" s="71"/>
      <c r="H630" s="94">
        <f>IF('MASTER  10 Teams'!H630&lt;&gt;"",'MASTER  10 Teams'!H630,"")</f>
        <v>0.41666666666666702</v>
      </c>
      <c r="I630" s="24" t="str">
        <f>VLOOKUP(M630,Venues!$A$2:$E$139,5,FALSE)</f>
        <v>West Beach, Stamford</v>
      </c>
      <c r="J630" s="73" t="str">
        <f>IF('MASTER  10 Teams'!J630&lt;&gt;"",'MASTER  10 Teams'!J630,"")</f>
        <v/>
      </c>
      <c r="K630" s="23" t="str">
        <f>IF('MASTER  10 Teams'!E630&lt;&gt;"",'MASTER  10 Teams'!E630,"")</f>
        <v>STAMFORD CITY</v>
      </c>
      <c r="L630" s="23" t="str">
        <f>IF('MASTER  10 Teams'!F630&lt;&gt;"",'MASTER  10 Teams'!F630,"")</f>
        <v>PAN ZONES</v>
      </c>
      <c r="M630" s="5" t="str">
        <f>IF('MASTER  10 Teams'!I630&lt;&gt;"",'MASTER  10 Teams'!I630,"")</f>
        <v>West Beach Fields, Stamford</v>
      </c>
      <c r="N630" s="5"/>
    </row>
    <row r="631" spans="1:14" ht="12.75" customHeight="1" thickTop="1" x14ac:dyDescent="0.35">
      <c r="A631" s="115"/>
      <c r="B631" s="22"/>
      <c r="C631" s="95">
        <f>IF('MASTER  10 Teams'!C631&lt;&gt;"",'MASTER  10 Teams'!C631,"")</f>
        <v>43009</v>
      </c>
      <c r="D631" s="67" t="str">
        <f>IF('MASTER  10 Teams'!D631&lt;&gt;"",'MASTER  10 Teams'!D631,"")</f>
        <v>O40-3</v>
      </c>
      <c r="E631" s="23" t="str">
        <f>VLOOKUP(K631,'Ref asgn teams'!$A$2:$B$99,2)</f>
        <v>Cheshire United</v>
      </c>
      <c r="F631" s="23" t="str">
        <f>VLOOKUP(L631,'Ref asgn teams'!$A$2:$B$99,2)</f>
        <v>Wilton Wolves</v>
      </c>
      <c r="G631" s="71"/>
      <c r="H631" s="94">
        <f>IF('MASTER  10 Teams'!H631&lt;&gt;"",'MASTER  10 Teams'!H631,"")</f>
        <v>0.33333333333333331</v>
      </c>
      <c r="I631" s="24" t="str">
        <f>VLOOKUP(M631,Venues!$A$2:$E$139,5,FALSE)</f>
        <v>Quinnipiac Park, Cheshire</v>
      </c>
      <c r="J631" s="73" t="str">
        <f>IF('MASTER  10 Teams'!J631&lt;&gt;"",'MASTER  10 Teams'!J631,"")</f>
        <v/>
      </c>
      <c r="K631" s="23" t="str">
        <f>IF('MASTER  10 Teams'!E631&lt;&gt;"",'MASTER  10 Teams'!E631,"")</f>
        <v xml:space="preserve">CHESHIRE UNITED </v>
      </c>
      <c r="L631" s="23" t="str">
        <f>IF('MASTER  10 Teams'!F631&lt;&gt;"",'MASTER  10 Teams'!F631,"")</f>
        <v>WILTON WOLVES</v>
      </c>
      <c r="M631" s="5" t="str">
        <f>IF('MASTER  10 Teams'!I631&lt;&gt;"",'MASTER  10 Teams'!I631,"")</f>
        <v>Quinnipiac Park, Cheshire</v>
      </c>
      <c r="N631" s="5"/>
    </row>
    <row r="632" spans="1:14" ht="12.75" customHeight="1" thickBot="1" x14ac:dyDescent="0.4">
      <c r="A632" s="115"/>
      <c r="B632" s="22"/>
      <c r="C632" s="95" t="str">
        <f>IF('MASTER  10 Teams'!C632&lt;&gt;"",'MASTER  10 Teams'!C632,"")</f>
        <v/>
      </c>
      <c r="D632" s="25" t="str">
        <f>IF('MASTER  10 Teams'!D632&lt;&gt;"",'MASTER  10 Teams'!D632,"")</f>
        <v xml:space="preserve"> </v>
      </c>
      <c r="E632" s="23" t="e">
        <f>VLOOKUP(K632,'Ref asgn teams'!$A$2:$B$99,2)</f>
        <v>#N/A</v>
      </c>
      <c r="F632" s="23" t="e">
        <f>VLOOKUP(L632,'Ref asgn teams'!$A$2:$B$99,2)</f>
        <v>#N/A</v>
      </c>
      <c r="G632" s="71"/>
      <c r="H632" s="94" t="str">
        <f>IF('MASTER  10 Teams'!H632&lt;&gt;"",'MASTER  10 Teams'!H632,"")</f>
        <v/>
      </c>
      <c r="I632" s="24" t="e">
        <f>VLOOKUP(M632,Venues!$A$2:$E$139,5,FALSE)</f>
        <v>#N/A</v>
      </c>
      <c r="J632" s="73" t="str">
        <f>IF('MASTER  10 Teams'!J632&lt;&gt;"",'MASTER  10 Teams'!J632,"")</f>
        <v/>
      </c>
      <c r="K632" s="23" t="str">
        <f>IF('MASTER  10 Teams'!E632&lt;&gt;"",'MASTER  10 Teams'!E632,"")</f>
        <v/>
      </c>
      <c r="L632" s="23" t="str">
        <f>IF('MASTER  10 Teams'!F632&lt;&gt;"",'MASTER  10 Teams'!F632,"")</f>
        <v/>
      </c>
      <c r="M632" s="5" t="str">
        <f>IF('MASTER  10 Teams'!I632&lt;&gt;"",'MASTER  10 Teams'!I632,"")</f>
        <v/>
      </c>
      <c r="N632" s="2"/>
    </row>
    <row r="633" spans="1:14" ht="12.75" customHeight="1" thickTop="1" thickBot="1" x14ac:dyDescent="0.4">
      <c r="A633" s="115"/>
      <c r="B633" s="22"/>
      <c r="C633" s="95">
        <f>IF('MASTER  10 Teams'!C633&lt;&gt;"",'MASTER  10 Teams'!C633,"")</f>
        <v>43009</v>
      </c>
      <c r="D633" s="27" t="str">
        <f>IF('MASTER  10 Teams'!D633&lt;&gt;"",'MASTER  10 Teams'!D633,"")</f>
        <v>O50-1</v>
      </c>
      <c r="E633" s="23" t="str">
        <f>VLOOKUP(K633,'Ref asgn teams'!$A$2:$B$99,2)</f>
        <v>Darien Blue Waves</v>
      </c>
      <c r="F633" s="23" t="str">
        <f>VLOOKUP(L633,'Ref asgn teams'!$A$2:$B$99,2)</f>
        <v>Greenwich Gunners 50</v>
      </c>
      <c r="G633" s="71"/>
      <c r="H633" s="94">
        <f>IF('MASTER  10 Teams'!H633&lt;&gt;"",'MASTER  10 Teams'!H633,"")</f>
        <v>0.375</v>
      </c>
      <c r="I633" s="24" t="str">
        <f>VLOOKUP(M633,Venues!$A$2:$E$139,5,FALSE)</f>
        <v>Middlesex Middle School, Darien</v>
      </c>
      <c r="J633" s="73" t="str">
        <f>IF('MASTER  10 Teams'!J633&lt;&gt;"",'MASTER  10 Teams'!J633,"")</f>
        <v/>
      </c>
      <c r="K633" s="23" t="str">
        <f>IF('MASTER  10 Teams'!E633&lt;&gt;"",'MASTER  10 Teams'!E633,"")</f>
        <v>DARIEN BLUE WAVE</v>
      </c>
      <c r="L633" s="23" t="str">
        <f>IF('MASTER  10 Teams'!F633&lt;&gt;"",'MASTER  10 Teams'!F633,"")</f>
        <v>GREENWICH GUNNERS 50</v>
      </c>
      <c r="M633" s="5" t="str">
        <f>IF('MASTER  10 Teams'!I633&lt;&gt;"",'MASTER  10 Teams'!I633,"")</f>
        <v>Middlesex MS (Lower), Darien</v>
      </c>
      <c r="N633" s="5"/>
    </row>
    <row r="634" spans="1:14" ht="12.75" customHeight="1" thickTop="1" thickBot="1" x14ac:dyDescent="0.4">
      <c r="A634" s="115"/>
      <c r="B634" s="22"/>
      <c r="C634" s="95">
        <f>IF('MASTER  10 Teams'!C634&lt;&gt;"",'MASTER  10 Teams'!C634,"")</f>
        <v>43009</v>
      </c>
      <c r="D634" s="27" t="str">
        <f>IF('MASTER  10 Teams'!D634&lt;&gt;"",'MASTER  10 Teams'!D634,"")</f>
        <v>O50-1</v>
      </c>
      <c r="E634" s="23" t="str">
        <f>VLOOKUP(K634,'Ref asgn teams'!$A$2:$B$99,2)</f>
        <v>Polonia Falcon Stars FC</v>
      </c>
      <c r="F634" s="23" t="str">
        <f>VLOOKUP(L634,'Ref asgn teams'!$A$2:$B$99,2)</f>
        <v>Club Napoli 50</v>
      </c>
      <c r="G634" s="71"/>
      <c r="H634" s="94">
        <f>IF('MASTER  10 Teams'!H634&lt;&gt;"",'MASTER  10 Teams'!H634,"")</f>
        <v>0.41666666666666702</v>
      </c>
      <c r="I634" s="24" t="str">
        <f>VLOOKUP(M634,Venues!$A$2:$E$139,5,FALSE)</f>
        <v>Falcon Field (New Britain), New Britain</v>
      </c>
      <c r="J634" s="73" t="str">
        <f>IF('MASTER  10 Teams'!J634&lt;&gt;"",'MASTER  10 Teams'!J634,"")</f>
        <v/>
      </c>
      <c r="K634" s="23" t="str">
        <f>IF('MASTER  10 Teams'!E634&lt;&gt;"",'MASTER  10 Teams'!E634,"")</f>
        <v>POLONIA FALCON STARS FC</v>
      </c>
      <c r="L634" s="23" t="str">
        <f>IF('MASTER  10 Teams'!F634&lt;&gt;"",'MASTER  10 Teams'!F634,"")</f>
        <v>CLUB NAPOLI 50</v>
      </c>
      <c r="M634" s="5" t="str">
        <f>IF('MASTER  10 Teams'!I634&lt;&gt;"",'MASTER  10 Teams'!I634,"")</f>
        <v>Falcon Field, New Britain</v>
      </c>
      <c r="N634" s="5"/>
    </row>
    <row r="635" spans="1:14" ht="12.75" customHeight="1" thickTop="1" thickBot="1" x14ac:dyDescent="0.4">
      <c r="A635" s="115"/>
      <c r="B635" s="22"/>
      <c r="C635" s="95">
        <f>IF('MASTER  10 Teams'!C635&lt;&gt;"",'MASTER  10 Teams'!C635,"")</f>
        <v>43009</v>
      </c>
      <c r="D635" s="27" t="str">
        <f>IF('MASTER  10 Teams'!D635&lt;&gt;"",'MASTER  10 Teams'!D635,"")</f>
        <v>O50-1</v>
      </c>
      <c r="E635" s="23" t="str">
        <f>VLOOKUP(K635,'Ref asgn teams'!$A$2:$B$99,2)</f>
        <v>Guilford Black Eagles</v>
      </c>
      <c r="F635" s="23" t="str">
        <f>VLOOKUP(L635,'Ref asgn teams'!$A$2:$B$99,2)</f>
        <v>Glastonbury Celtic</v>
      </c>
      <c r="G635" s="71"/>
      <c r="H635" s="94">
        <f>IF('MASTER  10 Teams'!H635&lt;&gt;"",'MASTER  10 Teams'!H635,"")</f>
        <v>0.41666666666666702</v>
      </c>
      <c r="I635" s="24" t="str">
        <f>VLOOKUP(M635,Venues!$A$2:$E$139,5,FALSE)</f>
        <v>Calvin Leete Field, Guilford</v>
      </c>
      <c r="J635" s="73" t="str">
        <f>IF('MASTER  10 Teams'!J635&lt;&gt;"",'MASTER  10 Teams'!J635,"")</f>
        <v/>
      </c>
      <c r="K635" s="23" t="str">
        <f>IF('MASTER  10 Teams'!E635&lt;&gt;"",'MASTER  10 Teams'!E635,"")</f>
        <v>GUILFORD BLACK EAGLES</v>
      </c>
      <c r="L635" s="23" t="str">
        <f>IF('MASTER  10 Teams'!F635&lt;&gt;"",'MASTER  10 Teams'!F635,"")</f>
        <v xml:space="preserve">GLASTONBURY CELTIC </v>
      </c>
      <c r="M635" s="5" t="str">
        <f>IF('MASTER  10 Teams'!I635&lt;&gt;"",'MASTER  10 Teams'!I635,"")</f>
        <v>Calvin Leete School, Guilford</v>
      </c>
      <c r="N635" s="5"/>
    </row>
    <row r="636" spans="1:14" ht="12.75" customHeight="1" thickTop="1" thickBot="1" x14ac:dyDescent="0.4">
      <c r="A636" s="115"/>
      <c r="B636" s="22"/>
      <c r="C636" s="95">
        <f>IF('MASTER  10 Teams'!C636&lt;&gt;"",'MASTER  10 Teams'!C636,"")</f>
        <v>43009</v>
      </c>
      <c r="D636" s="27" t="str">
        <f>IF('MASTER  10 Teams'!D636&lt;&gt;"",'MASTER  10 Teams'!D636,"")</f>
        <v>O50-1</v>
      </c>
      <c r="E636" s="23" t="str">
        <f>VLOOKUP(K636,'Ref asgn teams'!$A$2:$B$99,2)</f>
        <v>New Britain Falcons FC</v>
      </c>
      <c r="F636" s="23" t="str">
        <f>VLOOKUP(L636,'Ref asgn teams'!$A$2:$B$99,2)</f>
        <v>Hartford Cavaliers Masters</v>
      </c>
      <c r="G636" s="71"/>
      <c r="H636" s="94">
        <f>IF('MASTER  10 Teams'!H636&lt;&gt;"",'MASTER  10 Teams'!H636,"")</f>
        <v>0.33333333333333331</v>
      </c>
      <c r="I636" s="24" t="str">
        <f>VLOOKUP(M636,Venues!$A$2:$E$139,5,FALSE)</f>
        <v>Falcon Field (New Britain), New Britain</v>
      </c>
      <c r="J636" s="73" t="str">
        <f>IF('MASTER  10 Teams'!J636&lt;&gt;"",'MASTER  10 Teams'!J636,"")</f>
        <v/>
      </c>
      <c r="K636" s="23" t="str">
        <f>IF('MASTER  10 Teams'!E636&lt;&gt;"",'MASTER  10 Teams'!E636,"")</f>
        <v>NEW BRITAIN FALCONS FC</v>
      </c>
      <c r="L636" s="23" t="str">
        <f>IF('MASTER  10 Teams'!F636&lt;&gt;"",'MASTER  10 Teams'!F636,"")</f>
        <v>HARTFORD CAVALIERS</v>
      </c>
      <c r="M636" s="5" t="str">
        <f>IF('MASTER  10 Teams'!I636&lt;&gt;"",'MASTER  10 Teams'!I636,"")</f>
        <v>Falcon Field, New Britain</v>
      </c>
      <c r="N636" s="5"/>
    </row>
    <row r="637" spans="1:14" ht="12.75" customHeight="1" thickTop="1" x14ac:dyDescent="0.35">
      <c r="A637" s="115"/>
      <c r="B637" s="22"/>
      <c r="C637" s="95">
        <f>IF('MASTER  10 Teams'!C637&lt;&gt;"",'MASTER  10 Teams'!C637,"")</f>
        <v>43009</v>
      </c>
      <c r="D637" s="63" t="str">
        <f>IF('MASTER  10 Teams'!D637&lt;&gt;"",'MASTER  10 Teams'!D637,"")</f>
        <v>O50-1</v>
      </c>
      <c r="E637" s="23" t="str">
        <f>VLOOKUP(K637,'Ref asgn teams'!$A$2:$B$99,2)</f>
        <v>Cheshire Azzurri 50</v>
      </c>
      <c r="F637" s="23" t="str">
        <f>VLOOKUP(L637,'Ref asgn teams'!$A$2:$B$99,2)</f>
        <v>Vasco Da Gama 50 CC</v>
      </c>
      <c r="G637" s="71"/>
      <c r="H637" s="94">
        <f>IF('MASTER  10 Teams'!H637&lt;&gt;"",'MASTER  10 Teams'!H637,"")</f>
        <v>0.33333333333333331</v>
      </c>
      <c r="I637" s="24" t="str">
        <f>VLOOKUP(M637,Venues!$A$2:$E$139,5,FALSE)</f>
        <v>Quinnipiac Park, Cheshire</v>
      </c>
      <c r="J637" s="73" t="str">
        <f>IF('MASTER  10 Teams'!J637&lt;&gt;"",'MASTER  10 Teams'!J637,"")</f>
        <v/>
      </c>
      <c r="K637" s="23" t="str">
        <f>IF('MASTER  10 Teams'!E637&lt;&gt;"",'MASTER  10 Teams'!E637,"")</f>
        <v>CHESHIRE AZZURRI 50</v>
      </c>
      <c r="L637" s="23" t="str">
        <f>IF('MASTER  10 Teams'!F637&lt;&gt;"",'MASTER  10 Teams'!F637,"")</f>
        <v>VASCO DA GAMA 50</v>
      </c>
      <c r="M637" s="5" t="str">
        <f>IF('MASTER  10 Teams'!I637&lt;&gt;"",'MASTER  10 Teams'!I637,"")</f>
        <v>Quinnipiac Park, Cheshire</v>
      </c>
      <c r="N637" s="5"/>
    </row>
    <row r="638" spans="1:14" ht="12.75" customHeight="1" thickBot="1" x14ac:dyDescent="0.4">
      <c r="A638" s="115"/>
      <c r="B638" s="22"/>
      <c r="C638" s="95" t="str">
        <f>IF('MASTER  10 Teams'!C638&lt;&gt;"",'MASTER  10 Teams'!C638,"")</f>
        <v/>
      </c>
      <c r="D638" s="25" t="str">
        <f>IF('MASTER  10 Teams'!D638&lt;&gt;"",'MASTER  10 Teams'!D638,"")</f>
        <v xml:space="preserve"> </v>
      </c>
      <c r="E638" s="23" t="e">
        <f>VLOOKUP(K638,'Ref asgn teams'!$A$2:$B$99,2)</f>
        <v>#N/A</v>
      </c>
      <c r="F638" s="23" t="e">
        <f>VLOOKUP(L638,'Ref asgn teams'!$A$2:$B$99,2)</f>
        <v>#N/A</v>
      </c>
      <c r="G638" s="71"/>
      <c r="H638" s="94" t="str">
        <f>IF('MASTER  10 Teams'!H638&lt;&gt;"",'MASTER  10 Teams'!H638,"")</f>
        <v/>
      </c>
      <c r="I638" s="24" t="e">
        <f>VLOOKUP(M638,Venues!$A$2:$E$139,5,FALSE)</f>
        <v>#N/A</v>
      </c>
      <c r="J638" s="73" t="str">
        <f>IF('MASTER  10 Teams'!J638&lt;&gt;"",'MASTER  10 Teams'!J638,"")</f>
        <v/>
      </c>
      <c r="K638" s="23" t="str">
        <f>IF('MASTER  10 Teams'!E638&lt;&gt;"",'MASTER  10 Teams'!E638,"")</f>
        <v/>
      </c>
      <c r="L638" s="23" t="str">
        <f>IF('MASTER  10 Teams'!F638&lt;&gt;"",'MASTER  10 Teams'!F638,"")</f>
        <v/>
      </c>
      <c r="M638" s="5" t="str">
        <f>IF('MASTER  10 Teams'!I638&lt;&gt;"",'MASTER  10 Teams'!I638,"")</f>
        <v/>
      </c>
      <c r="N638" s="2"/>
    </row>
    <row r="639" spans="1:14" ht="12.75" customHeight="1" thickTop="1" thickBot="1" x14ac:dyDescent="0.4">
      <c r="A639" s="115"/>
      <c r="B639" s="22"/>
      <c r="C639" s="95">
        <f>IF('MASTER  10 Teams'!C639&lt;&gt;"",'MASTER  10 Teams'!C639,"")</f>
        <v>43009</v>
      </c>
      <c r="D639" s="37" t="str">
        <f>IF('MASTER  10 Teams'!D639&lt;&gt;"",'MASTER  10 Teams'!D639,"")</f>
        <v>O50-2</v>
      </c>
      <c r="E639" s="23" t="str">
        <f>VLOOKUP(K639,'Ref asgn teams'!$A$2:$B$99,2)</f>
        <v>Greenwich Arsenal 50</v>
      </c>
      <c r="F639" s="23" t="str">
        <f>VLOOKUP(L639,'Ref asgn teams'!$A$2:$B$99,2)</f>
        <v>Moodus SC</v>
      </c>
      <c r="G639" s="71"/>
      <c r="H639" s="94">
        <f>IF('MASTER  10 Teams'!H639&lt;&gt;"",'MASTER  10 Teams'!H639,"")</f>
        <v>0.41666666666666702</v>
      </c>
      <c r="I639" s="24" t="str">
        <f>VLOOKUP(M639,Venues!$A$2:$E$139,5,FALSE)</f>
        <v>Greenwich High School, Greenwich</v>
      </c>
      <c r="J639" s="73" t="str">
        <f>IF('MASTER  10 Teams'!J639&lt;&gt;"",'MASTER  10 Teams'!J639,"")</f>
        <v/>
      </c>
      <c r="K639" s="23" t="str">
        <f>IF('MASTER  10 Teams'!E639&lt;&gt;"",'MASTER  10 Teams'!E639,"")</f>
        <v>GREENWICH ARSENAL 50</v>
      </c>
      <c r="L639" s="23" t="str">
        <f>IF('MASTER  10 Teams'!F639&lt;&gt;"",'MASTER  10 Teams'!F639,"")</f>
        <v>MOODUS SC</v>
      </c>
      <c r="M639" s="5" t="str">
        <f>IF('MASTER  10 Teams'!I639&lt;&gt;"",'MASTER  10 Teams'!I639,"")</f>
        <v>tbd</v>
      </c>
      <c r="N639" s="5"/>
    </row>
    <row r="640" spans="1:14" ht="12.75" customHeight="1" thickTop="1" thickBot="1" x14ac:dyDescent="0.4">
      <c r="A640" s="115"/>
      <c r="B640" s="22"/>
      <c r="C640" s="95">
        <f>IF('MASTER  10 Teams'!C640&lt;&gt;"",'MASTER  10 Teams'!C640,"")</f>
        <v>43009</v>
      </c>
      <c r="D640" s="37" t="str">
        <f>IF('MASTER  10 Teams'!D640&lt;&gt;"",'MASTER  10 Teams'!D640,"")</f>
        <v>O50-2</v>
      </c>
      <c r="E640" s="23" t="str">
        <f>VLOOKUP(K640,'Ref asgn teams'!$A$2:$B$99,2)</f>
        <v>Waterbury Pontes</v>
      </c>
      <c r="F640" s="23" t="str">
        <f>VLOOKUP(L640,'Ref asgn teams'!$A$2:$B$99,2)</f>
        <v>Farmington White Owls</v>
      </c>
      <c r="G640" s="71"/>
      <c r="H640" s="94">
        <f>IF('MASTER  10 Teams'!H640&lt;&gt;"",'MASTER  10 Teams'!H640,"")</f>
        <v>0.41666666666666702</v>
      </c>
      <c r="I640" s="24" t="str">
        <f>VLOOKUP(M640,Venues!$A$2:$E$139,5,FALSE)</f>
        <v>Pontelandolfo Club, Waterbury</v>
      </c>
      <c r="J640" s="73" t="str">
        <f>IF('MASTER  10 Teams'!J640&lt;&gt;"",'MASTER  10 Teams'!J640,"")</f>
        <v/>
      </c>
      <c r="K640" s="23" t="str">
        <f>IF('MASTER  10 Teams'!E640&lt;&gt;"",'MASTER  10 Teams'!E640,"")</f>
        <v>WATERBURY PONTES</v>
      </c>
      <c r="L640" s="23" t="str">
        <f>IF('MASTER  10 Teams'!F640&lt;&gt;"",'MASTER  10 Teams'!F640,"")</f>
        <v>FARMINGTON WHITE OWLS</v>
      </c>
      <c r="M640" s="5" t="str">
        <f>IF('MASTER  10 Teams'!I640&lt;&gt;"",'MASTER  10 Teams'!I640,"")</f>
        <v>Pontelandolfo Club, Waterbury</v>
      </c>
      <c r="N640" s="5"/>
    </row>
    <row r="641" spans="1:14" ht="12.75" customHeight="1" thickTop="1" thickBot="1" x14ac:dyDescent="0.4">
      <c r="A641" s="115"/>
      <c r="B641" s="22"/>
      <c r="C641" s="95">
        <f>IF('MASTER  10 Teams'!C641&lt;&gt;"",'MASTER  10 Teams'!C641,"")</f>
        <v>43009</v>
      </c>
      <c r="D641" s="37" t="str">
        <f>IF('MASTER  10 Teams'!D641&lt;&gt;"",'MASTER  10 Teams'!D641,"")</f>
        <v>O50-2</v>
      </c>
      <c r="E641" s="23" t="str">
        <f>VLOOKUP(K641,'Ref asgn teams'!$A$2:$B$99,2)</f>
        <v>Naugatuck River Rats</v>
      </c>
      <c r="F641" s="23" t="str">
        <f>VLOOKUP(L641,'Ref asgn teams'!$A$2:$B$99,2)</f>
        <v>GREENWICH PUMAS LEGENDS</v>
      </c>
      <c r="G641" s="71"/>
      <c r="H641" s="94">
        <f>IF('MASTER  10 Teams'!H641&lt;&gt;"",'MASTER  10 Teams'!H641,"")</f>
        <v>0.41666666666666702</v>
      </c>
      <c r="I641" s="24" t="str">
        <f>VLOOKUP(M641,Venues!$A$2:$E$139,5,FALSE)</f>
        <v>City Hill Middle School, Naugatuck</v>
      </c>
      <c r="J641" s="73" t="str">
        <f>IF('MASTER  10 Teams'!J641&lt;&gt;"",'MASTER  10 Teams'!J641,"")</f>
        <v/>
      </c>
      <c r="K641" s="23" t="str">
        <f>IF('MASTER  10 Teams'!E641&lt;&gt;"",'MASTER  10 Teams'!E641,"")</f>
        <v>NAUGATUCK RIVER RATS</v>
      </c>
      <c r="L641" s="23" t="str">
        <f>IF('MASTER  10 Teams'!F641&lt;&gt;"",'MASTER  10 Teams'!F641,"")</f>
        <v>GREENWICH PUMAS LEGENDS</v>
      </c>
      <c r="M641" s="5" t="str">
        <f>IF('MASTER  10 Teams'!I641&lt;&gt;"",'MASTER  10 Teams'!I641,"")</f>
        <v>City Hill MS, Naugatuck</v>
      </c>
      <c r="N641" s="5"/>
    </row>
    <row r="642" spans="1:14" ht="12.75" customHeight="1" thickTop="1" thickBot="1" x14ac:dyDescent="0.4">
      <c r="A642" s="115"/>
      <c r="B642" s="22"/>
      <c r="C642" s="95">
        <f>IF('MASTER  10 Teams'!C642&lt;&gt;"",'MASTER  10 Teams'!C642,"")</f>
        <v>43009</v>
      </c>
      <c r="D642" s="37" t="str">
        <f>IF('MASTER  10 Teams'!D642&lt;&gt;"",'MASTER  10 Teams'!D642,"")</f>
        <v>O50-2</v>
      </c>
      <c r="E642" s="23" t="str">
        <f>VLOOKUP(K642,'Ref asgn teams'!$A$2:$B$99,2)</f>
        <v>Southbury Boomers</v>
      </c>
      <c r="F642" s="23" t="str">
        <f>VLOOKUP(L642,'Ref asgn teams'!$A$2:$B$99,2)</f>
        <v>North Branford Legends</v>
      </c>
      <c r="G642" s="71"/>
      <c r="H642" s="94">
        <f>IF('MASTER  10 Teams'!H642&lt;&gt;"",'MASTER  10 Teams'!H642,"")</f>
        <v>0.41666666666666702</v>
      </c>
      <c r="I642" s="24" t="str">
        <f>VLOOKUP(M642,Venues!$A$2:$E$139,5,FALSE)</f>
        <v>Settlers Park, Southbury</v>
      </c>
      <c r="J642" s="73" t="str">
        <f>IF('MASTER  10 Teams'!J642&lt;&gt;"",'MASTER  10 Teams'!J642,"")</f>
        <v/>
      </c>
      <c r="K642" s="23" t="str">
        <f>IF('MASTER  10 Teams'!E642&lt;&gt;"",'MASTER  10 Teams'!E642,"")</f>
        <v>SOUTHBURY BOOMERS</v>
      </c>
      <c r="L642" s="23" t="str">
        <f>IF('MASTER  10 Teams'!F642&lt;&gt;"",'MASTER  10 Teams'!F642,"")</f>
        <v>NORTH BRANFORD LEGENDS</v>
      </c>
      <c r="M642" s="5" t="str">
        <f>IF('MASTER  10 Teams'!I642&lt;&gt;"",'MASTER  10 Teams'!I642,"")</f>
        <v>Settlers Park, Southbury</v>
      </c>
      <c r="N642" s="5"/>
    </row>
    <row r="643" spans="1:14" ht="12.75" customHeight="1" thickTop="1" x14ac:dyDescent="0.35">
      <c r="A643" s="115"/>
      <c r="B643" s="22"/>
      <c r="C643" s="95">
        <f>IF('MASTER  10 Teams'!C643&lt;&gt;"",'MASTER  10 Teams'!C643,"")</f>
        <v>43009</v>
      </c>
      <c r="D643" s="68" t="str">
        <f>IF('MASTER  10 Teams'!D643&lt;&gt;"",'MASTER  10 Teams'!D643,"")</f>
        <v>O50-2</v>
      </c>
      <c r="E643" s="23" t="str">
        <f>VLOOKUP(K643,'Ref asgn teams'!$A$2:$B$99,2)</f>
        <v>East Haven SC</v>
      </c>
      <c r="F643" s="23" t="str">
        <f>VLOOKUP(L643,'Ref asgn teams'!$A$2:$B$99,2)</f>
        <v>West Haven Grays</v>
      </c>
      <c r="G643" s="71"/>
      <c r="H643" s="94">
        <f>IF('MASTER  10 Teams'!H643&lt;&gt;"",'MASTER  10 Teams'!H643,"")</f>
        <v>0.41666666666666702</v>
      </c>
      <c r="I643" s="24" t="str">
        <f>VLOOKUP(M643,Venues!$A$2:$E$139,5,FALSE)</f>
        <v>Moulthrop Field, East Haven</v>
      </c>
      <c r="J643" s="73" t="str">
        <f>IF('MASTER  10 Teams'!J643&lt;&gt;"",'MASTER  10 Teams'!J643,"")</f>
        <v/>
      </c>
      <c r="K643" s="23" t="str">
        <f>IF('MASTER  10 Teams'!E643&lt;&gt;"",'MASTER  10 Teams'!E643,"")</f>
        <v>EAST HAVEN SC</v>
      </c>
      <c r="L643" s="23" t="str">
        <f>IF('MASTER  10 Teams'!F643&lt;&gt;"",'MASTER  10 Teams'!F643,"")</f>
        <v>WEST HAVEN GRAYS</v>
      </c>
      <c r="M643" s="5" t="str">
        <f>IF('MASTER  10 Teams'!I643&lt;&gt;"",'MASTER  10 Teams'!I643,"")</f>
        <v>Moulthrop Field, East Haven</v>
      </c>
      <c r="N643" s="5"/>
    </row>
    <row r="644" spans="1:14" ht="12.75" customHeight="1" x14ac:dyDescent="0.35">
      <c r="A644" s="115"/>
      <c r="B644" s="22"/>
      <c r="C644" s="95" t="str">
        <f>IF('MASTER  10 Teams'!C644&lt;&gt;"",'MASTER  10 Teams'!C644,"")</f>
        <v/>
      </c>
      <c r="D644" s="25" t="str">
        <f>IF('MASTER  10 Teams'!D644&lt;&gt;"",'MASTER  10 Teams'!D644,"")</f>
        <v xml:space="preserve"> </v>
      </c>
      <c r="E644" s="23" t="e">
        <f>VLOOKUP(K644,'Ref asgn teams'!$A$2:$B$99,2)</f>
        <v>#N/A</v>
      </c>
      <c r="F644" s="23" t="e">
        <f>VLOOKUP(L644,'Ref asgn teams'!$A$2:$B$99,2)</f>
        <v>#N/A</v>
      </c>
      <c r="G644" s="71"/>
      <c r="H644" s="94" t="str">
        <f>IF('MASTER  10 Teams'!H644&lt;&gt;"",'MASTER  10 Teams'!H644,"")</f>
        <v/>
      </c>
      <c r="I644" s="24" t="e">
        <f>VLOOKUP(M644,Venues!$A$2:$E$139,5,FALSE)</f>
        <v>#N/A</v>
      </c>
      <c r="J644" s="73" t="str">
        <f>IF('MASTER  10 Teams'!J644&lt;&gt;"",'MASTER  10 Teams'!J644,"")</f>
        <v/>
      </c>
      <c r="K644" s="23" t="str">
        <f>IF('MASTER  10 Teams'!E644&lt;&gt;"",'MASTER  10 Teams'!E644,"")</f>
        <v/>
      </c>
      <c r="L644" s="23" t="str">
        <f>IF('MASTER  10 Teams'!F644&lt;&gt;"",'MASTER  10 Teams'!F644,"")</f>
        <v/>
      </c>
      <c r="M644" s="5" t="str">
        <f>IF('MASTER  10 Teams'!I644&lt;&gt;"",'MASTER  10 Teams'!I644,"")</f>
        <v/>
      </c>
      <c r="N644" s="5"/>
    </row>
    <row r="645" spans="1:14" ht="24.75" customHeight="1" x14ac:dyDescent="0.35">
      <c r="A645" s="115"/>
      <c r="B645" s="100"/>
      <c r="C645" s="95" t="str">
        <f>IF('MASTER  10 Teams'!C645&lt;&gt;"",'MASTER  10 Teams'!C645,"")</f>
        <v/>
      </c>
      <c r="D645" s="108" t="str">
        <f>IF('MASTER  10 Teams'!D645&lt;&gt;"",'MASTER  10 Teams'!D645,"")</f>
        <v>NO SCHEDULED GAMES COLUMBUS DAY ------------ MANDATORY Scheduled Makeup Date 10/15</v>
      </c>
      <c r="E645" s="23" t="e">
        <f>VLOOKUP(K645,'Ref asgn teams'!$A$2:$B$99,2)</f>
        <v>#N/A</v>
      </c>
      <c r="F645" s="23" t="e">
        <f>VLOOKUP(L645,'Ref asgn teams'!$A$2:$B$99,2)</f>
        <v>#N/A</v>
      </c>
      <c r="G645" s="103"/>
      <c r="H645" s="94" t="str">
        <f>IF('MASTER  10 Teams'!H645&lt;&gt;"",'MASTER  10 Teams'!H645,"")</f>
        <v/>
      </c>
      <c r="I645" s="24" t="e">
        <f>VLOOKUP(M645,Venues!$A$2:$E$139,5,FALSE)</f>
        <v>#N/A</v>
      </c>
      <c r="J645" s="73" t="str">
        <f>IF('MASTER  10 Teams'!J645&lt;&gt;"",'MASTER  10 Teams'!J645,"")</f>
        <v/>
      </c>
      <c r="K645" s="23" t="str">
        <f>IF('MASTER  10 Teams'!E645&lt;&gt;"",'MASTER  10 Teams'!E645,"")</f>
        <v/>
      </c>
      <c r="L645" s="23" t="str">
        <f>IF('MASTER  10 Teams'!F645&lt;&gt;"",'MASTER  10 Teams'!F645,"")</f>
        <v/>
      </c>
      <c r="M645" s="5" t="str">
        <f>IF('MASTER  10 Teams'!I645&lt;&gt;"",'MASTER  10 Teams'!I645,"")</f>
        <v/>
      </c>
      <c r="N645" s="5"/>
    </row>
    <row r="646" spans="1:14" ht="12.75" customHeight="1" thickBot="1" x14ac:dyDescent="0.4">
      <c r="A646" s="115"/>
      <c r="B646" s="22"/>
      <c r="C646" s="95" t="str">
        <f>IF('MASTER  10 Teams'!C646&lt;&gt;"",'MASTER  10 Teams'!C646,"")</f>
        <v/>
      </c>
      <c r="D646" s="70" t="str">
        <f>IF('MASTER  10 Teams'!D646&lt;&gt;"",'MASTER  10 Teams'!D646,"")</f>
        <v xml:space="preserve"> </v>
      </c>
      <c r="E646" s="23" t="e">
        <f>VLOOKUP(K646,'Ref asgn teams'!$A$2:$B$99,2)</f>
        <v>#N/A</v>
      </c>
      <c r="F646" s="23" t="e">
        <f>VLOOKUP(L646,'Ref asgn teams'!$A$2:$B$99,2)</f>
        <v>#N/A</v>
      </c>
      <c r="G646" s="71"/>
      <c r="H646" s="94" t="str">
        <f>IF('MASTER  10 Teams'!H646&lt;&gt;"",'MASTER  10 Teams'!H646,"")</f>
        <v/>
      </c>
      <c r="I646" s="24" t="e">
        <f>VLOOKUP(M646,Venues!$A$2:$E$139,5,FALSE)</f>
        <v>#N/A</v>
      </c>
      <c r="J646" s="73" t="str">
        <f>IF('MASTER  10 Teams'!J646&lt;&gt;"",'MASTER  10 Teams'!J646,"")</f>
        <v/>
      </c>
      <c r="K646" s="23" t="str">
        <f>IF('MASTER  10 Teams'!E646&lt;&gt;"",'MASTER  10 Teams'!E646,"")</f>
        <v xml:space="preserve"> </v>
      </c>
      <c r="L646" s="23" t="str">
        <f>IF('MASTER  10 Teams'!F646&lt;&gt;"",'MASTER  10 Teams'!F646,"")</f>
        <v xml:space="preserve"> </v>
      </c>
      <c r="M646" s="5" t="str">
        <f>IF('MASTER  10 Teams'!I646&lt;&gt;"",'MASTER  10 Teams'!I646,"")</f>
        <v xml:space="preserve"> </v>
      </c>
      <c r="N646" s="2"/>
    </row>
    <row r="647" spans="1:14" ht="12.75" customHeight="1" thickTop="1" thickBot="1" x14ac:dyDescent="0.4">
      <c r="A647" s="115"/>
      <c r="B647" s="22"/>
      <c r="C647" s="95">
        <f>IF('MASTER  10 Teams'!C647&lt;&gt;"",'MASTER  10 Teams'!C647,"")</f>
        <v>43023</v>
      </c>
      <c r="D647" s="32" t="str">
        <f>IF('MASTER  10 Teams'!D647&lt;&gt;"",'MASTER  10 Teams'!D647,"")</f>
        <v>O30-1</v>
      </c>
      <c r="E647" s="23" t="str">
        <f>VLOOKUP(K647,'Ref asgn teams'!$A$2:$B$99,2)</f>
        <v>Greenwich Arsenal 30</v>
      </c>
      <c r="F647" s="23" t="str">
        <f>VLOOKUP(L647,'Ref asgn teams'!$A$2:$B$99,2)</f>
        <v>Danbury United 30</v>
      </c>
      <c r="G647" s="71"/>
      <c r="H647" s="94">
        <f>IF('MASTER  10 Teams'!H647&lt;&gt;"",'MASTER  10 Teams'!H647,"")</f>
        <v>0.41666666666666702</v>
      </c>
      <c r="I647" s="24" t="str">
        <f>VLOOKUP(M647,Venues!$A$2:$E$139,5,FALSE)</f>
        <v>Greenwich High School, Greenwich</v>
      </c>
      <c r="J647" s="73" t="str">
        <f>IF('MASTER  10 Teams'!J647&lt;&gt;"",'MASTER  10 Teams'!J647,"")</f>
        <v/>
      </c>
      <c r="K647" s="23" t="str">
        <f>IF('MASTER  10 Teams'!E647&lt;&gt;"",'MASTER  10 Teams'!E647,"")</f>
        <v>GREENWICH ARSENAL 30</v>
      </c>
      <c r="L647" s="23" t="str">
        <f>IF('MASTER  10 Teams'!F647&lt;&gt;"",'MASTER  10 Teams'!F647,"")</f>
        <v>DANBURY UNITED 30</v>
      </c>
      <c r="M647" s="5" t="str">
        <f>IF('MASTER  10 Teams'!I647&lt;&gt;"",'MASTER  10 Teams'!I647,"")</f>
        <v>tbd</v>
      </c>
      <c r="N647" s="5"/>
    </row>
    <row r="648" spans="1:14" ht="12.75" customHeight="1" thickTop="1" thickBot="1" x14ac:dyDescent="0.4">
      <c r="A648" s="115"/>
      <c r="B648" s="22"/>
      <c r="C648" s="95">
        <f>IF('MASTER  10 Teams'!C648&lt;&gt;"",'MASTER  10 Teams'!C648,"")</f>
        <v>43023</v>
      </c>
      <c r="D648" s="32" t="str">
        <f>IF('MASTER  10 Teams'!D648&lt;&gt;"",'MASTER  10 Teams'!D648,"")</f>
        <v>O30-1</v>
      </c>
      <c r="E648" s="23" t="str">
        <f>VLOOKUP(K648,'Ref asgn teams'!$A$2:$B$99,2)</f>
        <v>Milford Tuesday</v>
      </c>
      <c r="F648" s="23" t="str">
        <f>VLOOKUP(L648,'Ref asgn teams'!$A$2:$B$99,2)</f>
        <v>Cinton FC</v>
      </c>
      <c r="G648" s="71"/>
      <c r="H648" s="94">
        <f>IF('MASTER  10 Teams'!H648&lt;&gt;"",'MASTER  10 Teams'!H648,"")</f>
        <v>0.33333333333333331</v>
      </c>
      <c r="I648" s="24" t="str">
        <f>VLOOKUP(M648,Venues!$A$2:$E$139,5,FALSE)</f>
        <v>Fred Wolfe Park, Orange</v>
      </c>
      <c r="J648" s="73" t="str">
        <f>IF('MASTER  10 Teams'!J648&lt;&gt;"",'MASTER  10 Teams'!J648,"")</f>
        <v/>
      </c>
      <c r="K648" s="23" t="str">
        <f>IF('MASTER  10 Teams'!E648&lt;&gt;"",'MASTER  10 Teams'!E648,"")</f>
        <v>MILFORD TUESDAY</v>
      </c>
      <c r="L648" s="23" t="str">
        <f>IF('MASTER  10 Teams'!F648&lt;&gt;"",'MASTER  10 Teams'!F648,"")</f>
        <v>CLINTON FC</v>
      </c>
      <c r="M648" s="5" t="str">
        <f>IF('MASTER  10 Teams'!I648&lt;&gt;"",'MASTER  10 Teams'!I648,"")</f>
        <v>Fred Wolfe Park, Orange</v>
      </c>
      <c r="N648" s="5"/>
    </row>
    <row r="649" spans="1:14" ht="12.75" customHeight="1" thickTop="1" thickBot="1" x14ac:dyDescent="0.4">
      <c r="A649" s="115"/>
      <c r="B649" s="22"/>
      <c r="C649" s="95">
        <f>IF('MASTER  10 Teams'!C649&lt;&gt;"",'MASTER  10 Teams'!C649,"")</f>
        <v>43023</v>
      </c>
      <c r="D649" s="32" t="str">
        <f>IF('MASTER  10 Teams'!D649&lt;&gt;"",'MASTER  10 Teams'!D649,"")</f>
        <v>O30-1</v>
      </c>
      <c r="E649" s="23" t="str">
        <f>VLOOKUP(K649,'Ref asgn teams'!$A$2:$B$99,2)</f>
        <v>Newtown Salty Dogs</v>
      </c>
      <c r="F649" s="23" t="str">
        <f>VLOOKUP(L649,'Ref asgn teams'!$A$2:$B$99,2)</f>
        <v>Newington Portuguese 30</v>
      </c>
      <c r="G649" s="71"/>
      <c r="H649" s="94">
        <f>IF('MASTER  10 Teams'!H649&lt;&gt;"",'MASTER  10 Teams'!H649,"")</f>
        <v>0.33333333333333331</v>
      </c>
      <c r="I649" s="24" t="str">
        <f>VLOOKUP(M649,Venues!$A$2:$E$139,5,FALSE)</f>
        <v>Northford Park, Northford</v>
      </c>
      <c r="J649" s="73" t="str">
        <f>IF('MASTER  10 Teams'!J649&lt;&gt;"",'MASTER  10 Teams'!J649,"")</f>
        <v/>
      </c>
      <c r="K649" s="23" t="str">
        <f>IF('MASTER  10 Teams'!E649&lt;&gt;"",'MASTER  10 Teams'!E649,"")</f>
        <v>NORTH BRANFORD 30</v>
      </c>
      <c r="L649" s="23" t="str">
        <f>IF('MASTER  10 Teams'!F649&lt;&gt;"",'MASTER  10 Teams'!F649,"")</f>
        <v>NEWINGTON PORTUGUESE 30</v>
      </c>
      <c r="M649" s="5" t="str">
        <f>IF('MASTER  10 Teams'!I649&lt;&gt;"",'MASTER  10 Teams'!I649,"")</f>
        <v>Northford Park, North Branford</v>
      </c>
      <c r="N649" s="5"/>
    </row>
    <row r="650" spans="1:14" ht="12.75" customHeight="1" thickTop="1" thickBot="1" x14ac:dyDescent="0.4">
      <c r="A650" s="115"/>
      <c r="B650" s="22"/>
      <c r="C650" s="95">
        <f>IF('MASTER  10 Teams'!C650&lt;&gt;"",'MASTER  10 Teams'!C650,"")</f>
        <v>43023</v>
      </c>
      <c r="D650" s="32" t="str">
        <f>IF('MASTER  10 Teams'!D650&lt;&gt;"",'MASTER  10 Teams'!D650,"")</f>
        <v>O30-1</v>
      </c>
      <c r="E650" s="23" t="str">
        <f>VLOOKUP(K650,'Ref asgn teams'!$A$2:$B$99,2)</f>
        <v>ECUACHAMOS FC</v>
      </c>
      <c r="F650" s="23" t="str">
        <f>VLOOKUP(L650,'Ref asgn teams'!$A$2:$B$99,2)</f>
        <v>VASCO DA GAMA 30</v>
      </c>
      <c r="G650" s="71"/>
      <c r="H650" s="94">
        <f>IF('MASTER  10 Teams'!H650&lt;&gt;"",'MASTER  10 Teams'!H650,"")</f>
        <v>0.41666666666666702</v>
      </c>
      <c r="I650" s="24" t="str">
        <f>VLOOKUP(M650,Venues!$A$2:$E$139,5,FALSE)</f>
        <v>Witek Park, Derby</v>
      </c>
      <c r="J650" s="73" t="str">
        <f>IF('MASTER  10 Teams'!J650&lt;&gt;"",'MASTER  10 Teams'!J650,"")</f>
        <v/>
      </c>
      <c r="K650" s="23" t="str">
        <f>IF('MASTER  10 Teams'!E650&lt;&gt;"",'MASTER  10 Teams'!E650,"")</f>
        <v>ECUACHAMOS FC</v>
      </c>
      <c r="L650" s="23" t="str">
        <f>IF('MASTER  10 Teams'!F650&lt;&gt;"",'MASTER  10 Teams'!F650,"")</f>
        <v>VASCO DA GAMA 30</v>
      </c>
      <c r="M650" s="5" t="str">
        <f>IF('MASTER  10 Teams'!I650&lt;&gt;"",'MASTER  10 Teams'!I650,"")</f>
        <v>Witek Park, Derby</v>
      </c>
      <c r="N650" s="5"/>
    </row>
    <row r="651" spans="1:14" ht="12.75" customHeight="1" thickTop="1" x14ac:dyDescent="0.35">
      <c r="A651" s="115"/>
      <c r="B651" s="22"/>
      <c r="C651" s="95">
        <f>IF('MASTER  10 Teams'!C651&lt;&gt;"",'MASTER  10 Teams'!C651,"")</f>
        <v>43023</v>
      </c>
      <c r="D651" s="69" t="str">
        <f>IF('MASTER  10 Teams'!D651&lt;&gt;"",'MASTER  10 Teams'!D651,"")</f>
        <v>O30-1</v>
      </c>
      <c r="E651" s="23" t="str">
        <f>VLOOKUP(K651,'Ref asgn teams'!$A$2:$B$99,2)</f>
        <v>Polonez United</v>
      </c>
      <c r="F651" s="23" t="str">
        <f>VLOOKUP(L651,'Ref asgn teams'!$A$2:$B$99,2)</f>
        <v>FC Shelton</v>
      </c>
      <c r="G651" s="71"/>
      <c r="H651" s="94">
        <f>IF('MASTER  10 Teams'!H651&lt;&gt;"",'MASTER  10 Teams'!H651,"")</f>
        <v>0.375</v>
      </c>
      <c r="I651" s="24" t="str">
        <f>VLOOKUP(M651,Venues!$A$2:$E$139,5,FALSE)</f>
        <v>Cromwell Middle School, Cromwell</v>
      </c>
      <c r="J651" s="73" t="str">
        <f>IF('MASTER  10 Teams'!J651&lt;&gt;"",'MASTER  10 Teams'!J651,"")</f>
        <v/>
      </c>
      <c r="K651" s="23" t="str">
        <f>IF('MASTER  10 Teams'!E651&lt;&gt;"",'MASTER  10 Teams'!E651,"")</f>
        <v>POLONEZ UNITED</v>
      </c>
      <c r="L651" s="23" t="str">
        <f>IF('MASTER  10 Teams'!F651&lt;&gt;"",'MASTER  10 Teams'!F651,"")</f>
        <v>SHELTON FC</v>
      </c>
      <c r="M651" s="5" t="str">
        <f>IF('MASTER  10 Teams'!I651&lt;&gt;"",'MASTER  10 Teams'!I651,"")</f>
        <v>Cromwell MS, Cromwell</v>
      </c>
      <c r="N651" s="5"/>
    </row>
    <row r="652" spans="1:14" ht="12.75" customHeight="1" thickBot="1" x14ac:dyDescent="0.4">
      <c r="A652" s="115"/>
      <c r="B652" s="22"/>
      <c r="C652" s="95" t="str">
        <f>IF('MASTER  10 Teams'!C652&lt;&gt;"",'MASTER  10 Teams'!C652,"")</f>
        <v/>
      </c>
      <c r="D652" s="25" t="str">
        <f>IF('MASTER  10 Teams'!D652&lt;&gt;"",'MASTER  10 Teams'!D652,"")</f>
        <v xml:space="preserve"> </v>
      </c>
      <c r="E652" s="23" t="e">
        <f>VLOOKUP(K652,'Ref asgn teams'!$A$2:$B$99,2)</f>
        <v>#N/A</v>
      </c>
      <c r="F652" s="23" t="e">
        <f>VLOOKUP(L652,'Ref asgn teams'!$A$2:$B$99,2)</f>
        <v>#N/A</v>
      </c>
      <c r="G652" s="71"/>
      <c r="H652" s="94" t="str">
        <f>IF('MASTER  10 Teams'!H652&lt;&gt;"",'MASTER  10 Teams'!H652,"")</f>
        <v/>
      </c>
      <c r="I652" s="24" t="e">
        <f>VLOOKUP(M652,Venues!$A$2:$E$139,5,FALSE)</f>
        <v>#N/A</v>
      </c>
      <c r="J652" s="73" t="str">
        <f>IF('MASTER  10 Teams'!J652&lt;&gt;"",'MASTER  10 Teams'!J652,"")</f>
        <v/>
      </c>
      <c r="K652" s="23" t="str">
        <f>IF('MASTER  10 Teams'!E652&lt;&gt;"",'MASTER  10 Teams'!E652,"")</f>
        <v/>
      </c>
      <c r="L652" s="23" t="str">
        <f>IF('MASTER  10 Teams'!F652&lt;&gt;"",'MASTER  10 Teams'!F652,"")</f>
        <v/>
      </c>
      <c r="M652" s="5" t="str">
        <f>IF('MASTER  10 Teams'!I652&lt;&gt;"",'MASTER  10 Teams'!I652,"")</f>
        <v/>
      </c>
      <c r="N652" s="2"/>
    </row>
    <row r="653" spans="1:14" ht="12.75" customHeight="1" thickTop="1" thickBot="1" x14ac:dyDescent="0.4">
      <c r="A653" s="115"/>
      <c r="B653" s="22"/>
      <c r="C653" s="95">
        <f>IF('MASTER  10 Teams'!C653&lt;&gt;"",'MASTER  10 Teams'!C653,"")</f>
        <v>43023</v>
      </c>
      <c r="D653" s="33" t="str">
        <f>IF('MASTER  10 Teams'!D653&lt;&gt;"",'MASTER  10 Teams'!D653,"")</f>
        <v>O30-2</v>
      </c>
      <c r="E653" s="23" t="str">
        <f>VLOOKUP(K653,'Ref asgn teams'!$A$2:$B$99,2)</f>
        <v>HENRY REID FC</v>
      </c>
      <c r="F653" s="23" t="str">
        <f>VLOOKUP(L653,'Ref asgn teams'!$A$2:$B$99,2)</f>
        <v>Caseus New Haven FC</v>
      </c>
      <c r="G653" s="71"/>
      <c r="H653" s="94">
        <f>IF('MASTER  10 Teams'!H653&lt;&gt;"",'MASTER  10 Teams'!H653,"")</f>
        <v>0.41666666666666702</v>
      </c>
      <c r="I653" s="24" t="str">
        <f>VLOOKUP(M653,Venues!$A$2:$E$139,5,FALSE)</f>
        <v>Ludlowe HS, Fairfield</v>
      </c>
      <c r="J653" s="73" t="str">
        <f>IF('MASTER  10 Teams'!J653&lt;&gt;"",'MASTER  10 Teams'!J653,"")</f>
        <v/>
      </c>
      <c r="K653" s="23" t="str">
        <f>IF('MASTER  10 Teams'!E653&lt;&gt;"",'MASTER  10 Teams'!E653,"")</f>
        <v>HENRY  REID FC 30</v>
      </c>
      <c r="L653" s="23" t="str">
        <f>IF('MASTER  10 Teams'!F653&lt;&gt;"",'MASTER  10 Teams'!F653,"")</f>
        <v>CASEUS NEW HAVEN FC</v>
      </c>
      <c r="M653" s="5" t="str">
        <f>IF('MASTER  10 Teams'!I653&lt;&gt;"",'MASTER  10 Teams'!I653,"")</f>
        <v>Ludlowe HS, Fairfield</v>
      </c>
      <c r="N653" s="5"/>
    </row>
    <row r="654" spans="1:14" ht="12.75" customHeight="1" thickTop="1" thickBot="1" x14ac:dyDescent="0.4">
      <c r="A654" s="115"/>
      <c r="B654" s="22"/>
      <c r="C654" s="95">
        <f>IF('MASTER  10 Teams'!C654&lt;&gt;"",'MASTER  10 Teams'!C654,"")</f>
        <v>43023</v>
      </c>
      <c r="D654" s="33" t="str">
        <f>IF('MASTER  10 Teams'!D654&lt;&gt;"",'MASTER  10 Teams'!D654,"")</f>
        <v>O30-2</v>
      </c>
      <c r="E654" s="23" t="str">
        <f>VLOOKUP(K654,'Ref asgn teams'!$A$2:$B$99,2)</f>
        <v>Litchfield County Blues</v>
      </c>
      <c r="F654" s="23" t="str">
        <f>VLOOKUP(L654,'Ref asgn teams'!$A$2:$B$99,2)</f>
        <v>Bridgeport United</v>
      </c>
      <c r="G654" s="71"/>
      <c r="H654" s="94">
        <f>IF('MASTER  10 Teams'!H654&lt;&gt;"",'MASTER  10 Teams'!H654,"")</f>
        <v>0.41666666666666702</v>
      </c>
      <c r="I654" s="24" t="str">
        <f>VLOOKUP(M654,Venues!$A$2:$E$139,5,FALSE)</f>
        <v>Whittlesey Harrison, Morris</v>
      </c>
      <c r="J654" s="73" t="str">
        <f>IF('MASTER  10 Teams'!J654&lt;&gt;"",'MASTER  10 Teams'!J654,"")</f>
        <v/>
      </c>
      <c r="K654" s="23" t="str">
        <f>IF('MASTER  10 Teams'!E654&lt;&gt;"",'MASTER  10 Teams'!E654,"")</f>
        <v>LITCHFIELD COUNTY BLUES</v>
      </c>
      <c r="L654" s="23" t="str">
        <f>IF('MASTER  10 Teams'!F654&lt;&gt;"",'MASTER  10 Teams'!F654,"")</f>
        <v>BYE</v>
      </c>
      <c r="M654" s="5" t="str">
        <f>IF('MASTER  10 Teams'!I654&lt;&gt;"",'MASTER  10 Teams'!I654,"")</f>
        <v>Whittlesey Harrison, Morris</v>
      </c>
      <c r="N654" s="5"/>
    </row>
    <row r="655" spans="1:14" ht="12.75" customHeight="1" thickTop="1" thickBot="1" x14ac:dyDescent="0.4">
      <c r="A655" s="115"/>
      <c r="B655" s="22"/>
      <c r="C655" s="95">
        <f>IF('MASTER  10 Teams'!C655&lt;&gt;"",'MASTER  10 Teams'!C655,"")</f>
        <v>43023</v>
      </c>
      <c r="D655" s="33" t="str">
        <f>IF('MASTER  10 Teams'!D655&lt;&gt;"",'MASTER  10 Teams'!D655,"")</f>
        <v>O30-2</v>
      </c>
      <c r="E655" s="23" t="str">
        <f>VLOOKUP(K655,'Ref asgn teams'!$A$2:$B$99,2)</f>
        <v>Naugatuck Fusion</v>
      </c>
      <c r="F655" s="23" t="str">
        <f>VLOOKUP(L655,'Ref asgn teams'!$A$2:$B$99,2)</f>
        <v>Milford Amigos</v>
      </c>
      <c r="G655" s="71"/>
      <c r="H655" s="94">
        <f>IF('MASTER  10 Teams'!H655&lt;&gt;"",'MASTER  10 Teams'!H655,"")</f>
        <v>0.41666666666666702</v>
      </c>
      <c r="I655" s="24" t="str">
        <f>VLOOKUP(M655,Venues!$A$2:$E$139,5,FALSE)</f>
        <v>City Hill Middle School, Naugatuck</v>
      </c>
      <c r="J655" s="73" t="str">
        <f>IF('MASTER  10 Teams'!J655&lt;&gt;"",'MASTER  10 Teams'!J655,"")</f>
        <v/>
      </c>
      <c r="K655" s="23" t="str">
        <f>IF('MASTER  10 Teams'!E655&lt;&gt;"",'MASTER  10 Teams'!E655,"")</f>
        <v>NAUGATUCK FUSION</v>
      </c>
      <c r="L655" s="23" t="str">
        <f>IF('MASTER  10 Teams'!F655&lt;&gt;"",'MASTER  10 Teams'!F655,"")</f>
        <v>MILFORD AMIGOS</v>
      </c>
      <c r="M655" s="5" t="str">
        <f>IF('MASTER  10 Teams'!I655&lt;&gt;"",'MASTER  10 Teams'!I655,"")</f>
        <v>City Hill MS, Naugatuck</v>
      </c>
      <c r="N655" s="5"/>
    </row>
    <row r="656" spans="1:14" ht="12.75" customHeight="1" thickTop="1" thickBot="1" x14ac:dyDescent="0.4">
      <c r="A656" s="115"/>
      <c r="B656" s="22"/>
      <c r="C656" s="95">
        <f>IF('MASTER  10 Teams'!C656&lt;&gt;"",'MASTER  10 Teams'!C656,"")</f>
        <v>43023</v>
      </c>
      <c r="D656" s="33" t="str">
        <f>IF('MASTER  10 Teams'!D656&lt;&gt;"",'MASTER  10 Teams'!D656,"")</f>
        <v>O30-2</v>
      </c>
      <c r="E656" s="23" t="str">
        <f>VLOOKUP(K656,'Ref asgn teams'!$A$2:$B$99,2)</f>
        <v>Club Napoli 30</v>
      </c>
      <c r="F656" s="23" t="str">
        <f>VLOOKUP(L656,'Ref asgn teams'!$A$2:$B$99,2)</f>
        <v>WATERTOWN GEEZERS</v>
      </c>
      <c r="G656" s="71"/>
      <c r="H656" s="94">
        <f>IF('MASTER  10 Teams'!H656&lt;&gt;"",'MASTER  10 Teams'!H656,"")</f>
        <v>0.41666666666666702</v>
      </c>
      <c r="I656" s="24" t="str">
        <f>VLOOKUP(M656,Venues!$A$2:$E$139,5,FALSE)</f>
        <v>Quinnipiac Park, Cheshire</v>
      </c>
      <c r="J656" s="73" t="str">
        <f>IF('MASTER  10 Teams'!J656&lt;&gt;"",'MASTER  10 Teams'!J656,"")</f>
        <v/>
      </c>
      <c r="K656" s="23" t="str">
        <f>IF('MASTER  10 Teams'!E656&lt;&gt;"",'MASTER  10 Teams'!E656,"")</f>
        <v>CLUB NAPOLI 30</v>
      </c>
      <c r="L656" s="23" t="str">
        <f>IF('MASTER  10 Teams'!F656&lt;&gt;"",'MASTER  10 Teams'!F656,"")</f>
        <v>WATERTOWN GEEZERS</v>
      </c>
      <c r="M656" s="5" t="str">
        <f>IF('MASTER  10 Teams'!I656&lt;&gt;"",'MASTER  10 Teams'!I656,"")</f>
        <v>Quinnipiac Park, Cheshire</v>
      </c>
      <c r="N656" s="5"/>
    </row>
    <row r="657" spans="1:14" ht="12.75" customHeight="1" thickTop="1" x14ac:dyDescent="0.35">
      <c r="A657" s="115"/>
      <c r="B657" s="22"/>
      <c r="C657" s="95">
        <f>IF('MASTER  10 Teams'!C657&lt;&gt;"",'MASTER  10 Teams'!C657,"")</f>
        <v>43023</v>
      </c>
      <c r="D657" s="66" t="str">
        <f>IF('MASTER  10 Teams'!D657&lt;&gt;"",'MASTER  10 Teams'!D657,"")</f>
        <v>O30-2</v>
      </c>
      <c r="E657" s="23" t="str">
        <f>VLOOKUP(K657,'Ref asgn teams'!$A$2:$B$99,2)</f>
        <v>Newtown Salty Dogs</v>
      </c>
      <c r="F657" s="23" t="str">
        <f>VLOOKUP(L657,'Ref asgn teams'!$A$2:$B$99,2)</f>
        <v>Stamford FC</v>
      </c>
      <c r="G657" s="71"/>
      <c r="H657" s="94">
        <f>IF('MASTER  10 Teams'!H657&lt;&gt;"",'MASTER  10 Teams'!H657,"")</f>
        <v>0.33333333333333331</v>
      </c>
      <c r="I657" s="24" t="str">
        <f>VLOOKUP(M657,Venues!$A$2:$E$139,5,FALSE)</f>
        <v>Treadwell Park, Sandy Hook</v>
      </c>
      <c r="J657" s="73" t="str">
        <f>IF('MASTER  10 Teams'!J657&lt;&gt;"",'MASTER  10 Teams'!J657,"")</f>
        <v/>
      </c>
      <c r="K657" s="23" t="str">
        <f>IF('MASTER  10 Teams'!E657&lt;&gt;"",'MASTER  10 Teams'!E657,"")</f>
        <v>NEWTOWN SALTY DOGS</v>
      </c>
      <c r="L657" s="23" t="str">
        <f>IF('MASTER  10 Teams'!F657&lt;&gt;"",'MASTER  10 Teams'!F657,"")</f>
        <v>STAMFORD FC</v>
      </c>
      <c r="M657" s="5" t="str">
        <f>IF('MASTER  10 Teams'!I657&lt;&gt;"",'MASTER  10 Teams'!I657,"")</f>
        <v>Treadwell Park, Newtown</v>
      </c>
      <c r="N657" s="5"/>
    </row>
    <row r="658" spans="1:14" ht="12.75" customHeight="1" thickBot="1" x14ac:dyDescent="0.4">
      <c r="A658" s="115"/>
      <c r="B658" s="22"/>
      <c r="C658" s="95" t="str">
        <f>IF('MASTER  10 Teams'!C658&lt;&gt;"",'MASTER  10 Teams'!C658,"")</f>
        <v/>
      </c>
      <c r="D658" s="25" t="str">
        <f>IF('MASTER  10 Teams'!D658&lt;&gt;"",'MASTER  10 Teams'!D658,"")</f>
        <v xml:space="preserve"> </v>
      </c>
      <c r="E658" s="23" t="e">
        <f>VLOOKUP(K658,'Ref asgn teams'!$A$2:$B$99,2)</f>
        <v>#N/A</v>
      </c>
      <c r="F658" s="23" t="e">
        <f>VLOOKUP(L658,'Ref asgn teams'!$A$2:$B$99,2)</f>
        <v>#N/A</v>
      </c>
      <c r="G658" s="71"/>
      <c r="H658" s="94" t="str">
        <f>IF('MASTER  10 Teams'!H658&lt;&gt;"",'MASTER  10 Teams'!H658,"")</f>
        <v/>
      </c>
      <c r="I658" s="24" t="e">
        <f>VLOOKUP(M658,Venues!$A$2:$E$139,5,FALSE)</f>
        <v>#N/A</v>
      </c>
      <c r="J658" s="73" t="str">
        <f>IF('MASTER  10 Teams'!J658&lt;&gt;"",'MASTER  10 Teams'!J658,"")</f>
        <v/>
      </c>
      <c r="K658" s="23" t="str">
        <f>IF('MASTER  10 Teams'!E658&lt;&gt;"",'MASTER  10 Teams'!E658,"")</f>
        <v/>
      </c>
      <c r="L658" s="23" t="str">
        <f>IF('MASTER  10 Teams'!F658&lt;&gt;"",'MASTER  10 Teams'!F658,"")</f>
        <v/>
      </c>
      <c r="M658" s="5" t="str">
        <f>IF('MASTER  10 Teams'!I658&lt;&gt;"",'MASTER  10 Teams'!I658,"")</f>
        <v/>
      </c>
      <c r="N658" s="5"/>
    </row>
    <row r="659" spans="1:14" ht="12.75" customHeight="1" thickTop="1" thickBot="1" x14ac:dyDescent="0.4">
      <c r="A659" s="115"/>
      <c r="B659" s="22"/>
      <c r="C659" s="95">
        <f>IF('MASTER  10 Teams'!C659&lt;&gt;"",'MASTER  10 Teams'!C659,"")</f>
        <v>43023</v>
      </c>
      <c r="D659" s="34" t="str">
        <f>IF('MASTER  10 Teams'!D659&lt;&gt;"",'MASTER  10 Teams'!D659,"")</f>
        <v>O40-1</v>
      </c>
      <c r="E659" s="23" t="str">
        <f>VLOOKUP(K659,'Ref asgn teams'!$A$2:$B$99,2)</f>
        <v>Greenwich Pumas</v>
      </c>
      <c r="F659" s="23" t="str">
        <f>VLOOKUP(L659,'Ref asgn teams'!$A$2:$B$99,2)</f>
        <v>Danbury United 40</v>
      </c>
      <c r="G659" s="71"/>
      <c r="H659" s="94">
        <f>IF('MASTER  10 Teams'!H659&lt;&gt;"",'MASTER  10 Teams'!H659,"")</f>
        <v>0.41666666666666702</v>
      </c>
      <c r="I659" s="24" t="str">
        <f>VLOOKUP(M659,Venues!$A$2:$E$139,5,FALSE)</f>
        <v>Greenwich High School, Greenwich</v>
      </c>
      <c r="J659" s="73" t="str">
        <f>IF('MASTER  10 Teams'!J659&lt;&gt;"",'MASTER  10 Teams'!J659,"")</f>
        <v/>
      </c>
      <c r="K659" s="23" t="str">
        <f>IF('MASTER  10 Teams'!E659&lt;&gt;"",'MASTER  10 Teams'!E659,"")</f>
        <v>GREENWICH PUMAS</v>
      </c>
      <c r="L659" s="23" t="str">
        <f>IF('MASTER  10 Teams'!F659&lt;&gt;"",'MASTER  10 Teams'!F659,"")</f>
        <v>DANBURY UNITED 40</v>
      </c>
      <c r="M659" s="5" t="str">
        <f>IF('MASTER  10 Teams'!I659&lt;&gt;"",'MASTER  10 Teams'!I659,"")</f>
        <v>tbd</v>
      </c>
      <c r="N659" s="5"/>
    </row>
    <row r="660" spans="1:14" ht="12.75" customHeight="1" thickTop="1" thickBot="1" x14ac:dyDescent="0.4">
      <c r="A660" s="115"/>
      <c r="B660" s="22"/>
      <c r="C660" s="95">
        <f>IF('MASTER  10 Teams'!C660&lt;&gt;"",'MASTER  10 Teams'!C660,"")</f>
        <v>43023</v>
      </c>
      <c r="D660" s="34" t="str">
        <f>IF('MASTER  10 Teams'!D660&lt;&gt;"",'MASTER  10 Teams'!D660,"")</f>
        <v>O40-1</v>
      </c>
      <c r="E660" s="23" t="str">
        <f>VLOOKUP(K660,'Ref asgn teams'!$A$2:$B$99,2)</f>
        <v>Cheshire Azzurri 40</v>
      </c>
      <c r="F660" s="23" t="str">
        <f>VLOOKUP(L660,'Ref asgn teams'!$A$2:$B$99,2)</f>
        <v>Norwalk Mariners</v>
      </c>
      <c r="G660" s="71"/>
      <c r="H660" s="94">
        <f>IF('MASTER  10 Teams'!H660&lt;&gt;"",'MASTER  10 Teams'!H660,"")</f>
        <v>0.33333333333333331</v>
      </c>
      <c r="I660" s="24" t="str">
        <f>VLOOKUP(M660,Venues!$A$2:$E$139,5,FALSE)</f>
        <v>Quinnipiac Park, Cheshire</v>
      </c>
      <c r="J660" s="73" t="str">
        <f>IF('MASTER  10 Teams'!J660&lt;&gt;"",'MASTER  10 Teams'!J660,"")</f>
        <v/>
      </c>
      <c r="K660" s="23" t="str">
        <f>IF('MASTER  10 Teams'!E660&lt;&gt;"",'MASTER  10 Teams'!E660,"")</f>
        <v>CHESHIRE AZZURRI 40</v>
      </c>
      <c r="L660" s="23" t="str">
        <f>IF('MASTER  10 Teams'!F660&lt;&gt;"",'MASTER  10 Teams'!F660,"")</f>
        <v>NORWALK MARINERS</v>
      </c>
      <c r="M660" s="5" t="str">
        <f>IF('MASTER  10 Teams'!I660&lt;&gt;"",'MASTER  10 Teams'!I660,"")</f>
        <v>Quinnipiac Park, Cheshire</v>
      </c>
      <c r="N660" s="98"/>
    </row>
    <row r="661" spans="1:14" ht="12.75" customHeight="1" thickTop="1" thickBot="1" x14ac:dyDescent="0.4">
      <c r="A661" s="115"/>
      <c r="B661" s="22"/>
      <c r="C661" s="95">
        <f>IF('MASTER  10 Teams'!C661&lt;&gt;"",'MASTER  10 Teams'!C661,"")</f>
        <v>43023</v>
      </c>
      <c r="D661" s="34" t="str">
        <f>IF('MASTER  10 Teams'!D661&lt;&gt;"",'MASTER  10 Teams'!D661,"")</f>
        <v>O40-1</v>
      </c>
      <c r="E661" s="23" t="str">
        <f>VLOOKUP(K661,'Ref asgn teams'!$A$2:$B$99,2)</f>
        <v>Connecticut Storm</v>
      </c>
      <c r="F661" s="23" t="str">
        <f>VLOOKUP(L661,'Ref asgn teams'!$A$2:$B$99,2)</f>
        <v>Ridgefield Kicks</v>
      </c>
      <c r="G661" s="71"/>
      <c r="H661" s="94">
        <f>IF('MASTER  10 Teams'!H661&lt;&gt;"",'MASTER  10 Teams'!H661,"")</f>
        <v>0.375</v>
      </c>
      <c r="I661" s="24" t="str">
        <f>VLOOKUP(M661,Venues!$A$2:$E$139,5,FALSE)</f>
        <v>Wakeman Park, Westport</v>
      </c>
      <c r="J661" s="73" t="str">
        <f>IF('MASTER  10 Teams'!J661&lt;&gt;"",'MASTER  10 Teams'!J661,"")</f>
        <v/>
      </c>
      <c r="K661" s="23" t="str">
        <f>IF('MASTER  10 Teams'!E661&lt;&gt;"",'MASTER  10 Teams'!E661,"")</f>
        <v>STORM FC</v>
      </c>
      <c r="L661" s="23" t="str">
        <f>IF('MASTER  10 Teams'!F661&lt;&gt;"",'MASTER  10 Teams'!F661,"")</f>
        <v>RIDGEFIELD KICKS</v>
      </c>
      <c r="M661" s="5" t="str">
        <f>IF('MASTER  10 Teams'!I661&lt;&gt;"",'MASTER  10 Teams'!I661,"")</f>
        <v>Wakeman Park, Westport</v>
      </c>
      <c r="N661" s="5"/>
    </row>
    <row r="662" spans="1:14" ht="12.75" customHeight="1" thickTop="1" thickBot="1" x14ac:dyDescent="0.4">
      <c r="A662" s="115"/>
      <c r="B662" s="22"/>
      <c r="C662" s="95">
        <f>IF('MASTER  10 Teams'!C662&lt;&gt;"",'MASTER  10 Teams'!C662,"")</f>
        <v>43023</v>
      </c>
      <c r="D662" s="34" t="str">
        <f>IF('MASTER  10 Teams'!D662&lt;&gt;"",'MASTER  10 Teams'!D662,"")</f>
        <v>O40-1</v>
      </c>
      <c r="E662" s="23" t="str">
        <f>VLOOKUP(K662,'Ref asgn teams'!$A$2:$B$99,2)</f>
        <v>Wilton Ancient Warriors FC</v>
      </c>
      <c r="F662" s="23" t="str">
        <f>VLOOKUP(L662,'Ref asgn teams'!$A$2:$B$99,2)</f>
        <v>Fairfield GAC</v>
      </c>
      <c r="G662" s="71"/>
      <c r="H662" s="94">
        <f>IF('MASTER  10 Teams'!H662&lt;&gt;"",'MASTER  10 Teams'!H662,"")</f>
        <v>0.41666666666666702</v>
      </c>
      <c r="I662" s="24" t="str">
        <f>VLOOKUP(M662,Venues!$A$2:$E$139,5,FALSE)</f>
        <v>Lilly Field, Wilton</v>
      </c>
      <c r="J662" s="73" t="str">
        <f>IF('MASTER  10 Teams'!J662&lt;&gt;"",'MASTER  10 Teams'!J662,"")</f>
        <v/>
      </c>
      <c r="K662" s="23" t="str">
        <f>IF('MASTER  10 Teams'!E662&lt;&gt;"",'MASTER  10 Teams'!E662,"")</f>
        <v xml:space="preserve">WILTON WARRIORS </v>
      </c>
      <c r="L662" s="23" t="str">
        <f>IF('MASTER  10 Teams'!F662&lt;&gt;"",'MASTER  10 Teams'!F662,"")</f>
        <v>FAIRFIELD GAC</v>
      </c>
      <c r="M662" s="5" t="str">
        <f>IF('MASTER  10 Teams'!I662&lt;&gt;"",'MASTER  10 Teams'!I662,"")</f>
        <v>Lilly Field, Wilton</v>
      </c>
      <c r="N662" s="5"/>
    </row>
    <row r="663" spans="1:14" ht="12.75" customHeight="1" thickTop="1" x14ac:dyDescent="0.35">
      <c r="A663" s="115"/>
      <c r="B663" s="22"/>
      <c r="C663" s="95">
        <f>IF('MASTER  10 Teams'!C663&lt;&gt;"",'MASTER  10 Teams'!C663,"")</f>
        <v>43023</v>
      </c>
      <c r="D663" s="65" t="str">
        <f>IF('MASTER  10 Teams'!D663&lt;&gt;"",'MASTER  10 Teams'!D663,"")</f>
        <v>O40-1</v>
      </c>
      <c r="E663" s="23" t="str">
        <f>VLOOKUP(K663,'Ref asgn teams'!$A$2:$B$99,2)</f>
        <v>Vasco Da Gama 40</v>
      </c>
      <c r="F663" s="23" t="str">
        <f>VLOOKUP(L663,'Ref asgn teams'!$A$2:$B$99,2)</f>
        <v>Waterbury Albanians</v>
      </c>
      <c r="G663" s="71"/>
      <c r="H663" s="94">
        <f>IF('MASTER  10 Teams'!H663&lt;&gt;"",'MASTER  10 Teams'!H663,"")</f>
        <v>0.41666666666666702</v>
      </c>
      <c r="I663" s="24" t="str">
        <f>VLOOKUP(M663,Venues!$A$2:$E$139,5,FALSE)</f>
        <v>Veterans Memorial Park (BPT), Bridgeport</v>
      </c>
      <c r="J663" s="73" t="str">
        <f>IF('MASTER  10 Teams'!J663&lt;&gt;"",'MASTER  10 Teams'!J663,"")</f>
        <v/>
      </c>
      <c r="K663" s="23" t="str">
        <f>IF('MASTER  10 Teams'!E663&lt;&gt;"",'MASTER  10 Teams'!E663,"")</f>
        <v>VASCO DA GAMA 40</v>
      </c>
      <c r="L663" s="23" t="str">
        <f>IF('MASTER  10 Teams'!F663&lt;&gt;"",'MASTER  10 Teams'!F663,"")</f>
        <v>WATERBURY ALBANIANS</v>
      </c>
      <c r="M663" s="5" t="str">
        <f>IF('MASTER  10 Teams'!I663&lt;&gt;"",'MASTER  10 Teams'!I663,"")</f>
        <v>Veterans Memorial Park, Bridgeport</v>
      </c>
      <c r="N663" s="5"/>
    </row>
    <row r="664" spans="1:14" ht="12.75" customHeight="1" thickBot="1" x14ac:dyDescent="0.4">
      <c r="A664" s="115"/>
      <c r="B664" s="22"/>
      <c r="C664" s="95" t="str">
        <f>IF('MASTER  10 Teams'!C664&lt;&gt;"",'MASTER  10 Teams'!C664,"")</f>
        <v/>
      </c>
      <c r="D664" s="25" t="str">
        <f>IF('MASTER  10 Teams'!D664&lt;&gt;"",'MASTER  10 Teams'!D664,"")</f>
        <v xml:space="preserve"> </v>
      </c>
      <c r="E664" s="23" t="e">
        <f>VLOOKUP(K664,'Ref asgn teams'!$A$2:$B$99,2)</f>
        <v>#N/A</v>
      </c>
      <c r="F664" s="23" t="e">
        <f>VLOOKUP(L664,'Ref asgn teams'!$A$2:$B$99,2)</f>
        <v>#N/A</v>
      </c>
      <c r="G664" s="71"/>
      <c r="H664" s="94" t="str">
        <f>IF('MASTER  10 Teams'!H664&lt;&gt;"",'MASTER  10 Teams'!H664,"")</f>
        <v/>
      </c>
      <c r="I664" s="24" t="e">
        <f>VLOOKUP(M664,Venues!$A$2:$E$139,5,FALSE)</f>
        <v>#N/A</v>
      </c>
      <c r="J664" s="73" t="str">
        <f>IF('MASTER  10 Teams'!J664&lt;&gt;"",'MASTER  10 Teams'!J664,"")</f>
        <v/>
      </c>
      <c r="K664" s="23" t="str">
        <f>IF('MASTER  10 Teams'!E664&lt;&gt;"",'MASTER  10 Teams'!E664,"")</f>
        <v/>
      </c>
      <c r="L664" s="23" t="str">
        <f>IF('MASTER  10 Teams'!F664&lt;&gt;"",'MASTER  10 Teams'!F664,"")</f>
        <v/>
      </c>
      <c r="M664" s="5" t="str">
        <f>IF('MASTER  10 Teams'!I664&lt;&gt;"",'MASTER  10 Teams'!I664,"")</f>
        <v/>
      </c>
      <c r="N664" s="2"/>
    </row>
    <row r="665" spans="1:14" ht="12.75" customHeight="1" thickTop="1" thickBot="1" x14ac:dyDescent="0.4">
      <c r="A665" s="115"/>
      <c r="B665" s="22"/>
      <c r="C665" s="95">
        <f>IF('MASTER  10 Teams'!C665&lt;&gt;"",'MASTER  10 Teams'!C665,"")</f>
        <v>43023</v>
      </c>
      <c r="D665" s="35" t="str">
        <f>IF('MASTER  10 Teams'!D665&lt;&gt;"",'MASTER  10 Teams'!D665,"")</f>
        <v>O40-2</v>
      </c>
      <c r="E665" s="23" t="str">
        <f>VLOOKUP(K665,'Ref asgn teams'!$A$2:$B$99,2)</f>
        <v>Guilford Bell Curve</v>
      </c>
      <c r="F665" s="23" t="str">
        <f>VLOOKUP(L665,'Ref asgn teams'!$A$2:$B$99,2)</f>
        <v>Greenwich Arsenal 40</v>
      </c>
      <c r="G665" s="71"/>
      <c r="H665" s="94">
        <f>IF('MASTER  10 Teams'!H665&lt;&gt;"",'MASTER  10 Teams'!H665,"")</f>
        <v>0.41666666666666702</v>
      </c>
      <c r="I665" s="24" t="str">
        <f>VLOOKUP(M665,Venues!$A$2:$E$139,5,FALSE)</f>
        <v>Calvin Leete Field, Guilford</v>
      </c>
      <c r="J665" s="73" t="str">
        <f>IF('MASTER  10 Teams'!J665&lt;&gt;"",'MASTER  10 Teams'!J665,"")</f>
        <v/>
      </c>
      <c r="K665" s="23" t="str">
        <f>IF('MASTER  10 Teams'!E665&lt;&gt;"",'MASTER  10 Teams'!E665,"")</f>
        <v>GUILFORD BELL CURVE</v>
      </c>
      <c r="L665" s="23" t="str">
        <f>IF('MASTER  10 Teams'!F665&lt;&gt;"",'MASTER  10 Teams'!F665,"")</f>
        <v>GREENWICH ARSENAL 40</v>
      </c>
      <c r="M665" s="5" t="str">
        <f>IF('MASTER  10 Teams'!I665&lt;&gt;"",'MASTER  10 Teams'!I665,"")</f>
        <v>Calvin Leete School, Guilford</v>
      </c>
      <c r="N665" s="5"/>
    </row>
    <row r="666" spans="1:14" ht="12.75" customHeight="1" thickTop="1" thickBot="1" x14ac:dyDescent="0.4">
      <c r="A666" s="115"/>
      <c r="B666" s="22"/>
      <c r="C666" s="95">
        <f>IF('MASTER  10 Teams'!C666&lt;&gt;"",'MASTER  10 Teams'!C666,"")</f>
        <v>43023</v>
      </c>
      <c r="D666" s="35" t="str">
        <f>IF('MASTER  10 Teams'!D666&lt;&gt;"",'MASTER  10 Teams'!D666,"")</f>
        <v>O40-2</v>
      </c>
      <c r="E666" s="23" t="str">
        <f>VLOOKUP(K666,'Ref asgn teams'!$A$2:$B$99,2)</f>
        <v xml:space="preserve">GUILFORD CELTIC </v>
      </c>
      <c r="F666" s="23" t="str">
        <f>VLOOKUP(L666,'Ref asgn teams'!$A$2:$B$99,2)</f>
        <v>Derby Quitus</v>
      </c>
      <c r="G666" s="71"/>
      <c r="H666" s="94">
        <f>IF('MASTER  10 Teams'!H666&lt;&gt;"",'MASTER  10 Teams'!H666,"")</f>
        <v>0.41666666666666702</v>
      </c>
      <c r="I666" s="24" t="str">
        <f>VLOOKUP(M666,Venues!$A$2:$E$139,5,FALSE)</f>
        <v>Bittner, Guilford</v>
      </c>
      <c r="J666" s="73" t="str">
        <f>IF('MASTER  10 Teams'!J666&lt;&gt;"",'MASTER  10 Teams'!J666,"")</f>
        <v/>
      </c>
      <c r="K666" s="23" t="str">
        <f>IF('MASTER  10 Teams'!E666&lt;&gt;"",'MASTER  10 Teams'!E666,"")</f>
        <v xml:space="preserve">GUILFORD CELTIC </v>
      </c>
      <c r="L666" s="23" t="str">
        <f>IF('MASTER  10 Teams'!F666&lt;&gt;"",'MASTER  10 Teams'!F666,"")</f>
        <v>DERBY QUITUS</v>
      </c>
      <c r="M666" s="5" t="str">
        <f>IF('MASTER  10 Teams'!I666&lt;&gt;"",'MASTER  10 Teams'!I666,"")</f>
        <v>Bittner Park, Guilford</v>
      </c>
      <c r="N666" s="5"/>
    </row>
    <row r="667" spans="1:14" ht="12.75" customHeight="1" thickTop="1" thickBot="1" x14ac:dyDescent="0.4">
      <c r="A667" s="115"/>
      <c r="B667" s="22"/>
      <c r="C667" s="95">
        <f>IF('MASTER  10 Teams'!C667&lt;&gt;"",'MASTER  10 Teams'!C667,"")</f>
        <v>43023</v>
      </c>
      <c r="D667" s="35" t="str">
        <f>IF('MASTER  10 Teams'!D667&lt;&gt;"",'MASTER  10 Teams'!D667,"")</f>
        <v>O40-2</v>
      </c>
      <c r="E667" s="23" t="str">
        <f>VLOOKUP(K667,'Ref asgn teams'!$A$2:$B$99,2)</f>
        <v>Newington Portuguese 40</v>
      </c>
      <c r="F667" s="23" t="str">
        <f>VLOOKUP(L667,'Ref asgn teams'!$A$2:$B$99,2)</f>
        <v>New Haven Americans</v>
      </c>
      <c r="G667" s="71"/>
      <c r="H667" s="94">
        <f>IF('MASTER  10 Teams'!H667&lt;&gt;"",'MASTER  10 Teams'!H667,"")</f>
        <v>0.41666666666666702</v>
      </c>
      <c r="I667" s="24" t="str">
        <f>VLOOKUP(M667,Venues!$A$2:$E$139,5,FALSE)</f>
        <v>Martin Kellogg, Newington</v>
      </c>
      <c r="J667" s="73" t="str">
        <f>IF('MASTER  10 Teams'!J667&lt;&gt;"",'MASTER  10 Teams'!J667,"")</f>
        <v/>
      </c>
      <c r="K667" s="23" t="str">
        <f>IF('MASTER  10 Teams'!E667&lt;&gt;"",'MASTER  10 Teams'!E667,"")</f>
        <v>NEWINGTON PORTUGUESE 40</v>
      </c>
      <c r="L667" s="23" t="str">
        <f>IF('MASTER  10 Teams'!F667&lt;&gt;"",'MASTER  10 Teams'!F667,"")</f>
        <v>NEW HAVEN AMERICANS</v>
      </c>
      <c r="M667" s="5" t="str">
        <f>IF('MASTER  10 Teams'!I667&lt;&gt;"",'MASTER  10 Teams'!I667,"")</f>
        <v>Martin Kellogg, Newington</v>
      </c>
      <c r="N667" s="5"/>
    </row>
    <row r="668" spans="1:14" ht="12.75" customHeight="1" thickTop="1" thickBot="1" x14ac:dyDescent="0.4">
      <c r="A668" s="115"/>
      <c r="B668" s="22"/>
      <c r="C668" s="95">
        <f>IF('MASTER  10 Teams'!C668&lt;&gt;"",'MASTER  10 Teams'!C668,"")</f>
        <v>43023</v>
      </c>
      <c r="D668" s="35" t="str">
        <f>IF('MASTER  10 Teams'!D668&lt;&gt;"",'MASTER  10 Teams'!D668,"")</f>
        <v>O40-2</v>
      </c>
      <c r="E668" s="23" t="str">
        <f>VLOOKUP(K668,'Ref asgn teams'!$A$2:$B$99,2)</f>
        <v>Greenwich Gunners 40</v>
      </c>
      <c r="F668" s="23" t="str">
        <f>VLOOKUP(L668,'Ref asgn teams'!$A$2:$B$99,2)</f>
        <v>Stamford United</v>
      </c>
      <c r="G668" s="71"/>
      <c r="H668" s="94">
        <f>IF('MASTER  10 Teams'!H668&lt;&gt;"",'MASTER  10 Teams'!H668,"")</f>
        <v>0.41666666666666702</v>
      </c>
      <c r="I668" s="24" t="str">
        <f>VLOOKUP(M668,Venues!$A$2:$E$139,5,FALSE)</f>
        <v>Greenwich High School, Greenwich</v>
      </c>
      <c r="J668" s="73" t="str">
        <f>IF('MASTER  10 Teams'!J668&lt;&gt;"",'MASTER  10 Teams'!J668,"")</f>
        <v/>
      </c>
      <c r="K668" s="23" t="str">
        <f>IF('MASTER  10 Teams'!E668&lt;&gt;"",'MASTER  10 Teams'!E668,"")</f>
        <v>GREENWICH GUNNERS 40</v>
      </c>
      <c r="L668" s="23" t="str">
        <f>IF('MASTER  10 Teams'!F668&lt;&gt;"",'MASTER  10 Teams'!F668,"")</f>
        <v>STAMFORD UNITED</v>
      </c>
      <c r="M668" s="5" t="str">
        <f>IF('MASTER  10 Teams'!I668&lt;&gt;"",'MASTER  10 Teams'!I668,"")</f>
        <v>tbd</v>
      </c>
      <c r="N668" s="5"/>
    </row>
    <row r="669" spans="1:14" ht="12.75" customHeight="1" thickTop="1" x14ac:dyDescent="0.35">
      <c r="A669" s="115"/>
      <c r="B669" s="22"/>
      <c r="C669" s="95">
        <f>IF('MASTER  10 Teams'!C669&lt;&gt;"",'MASTER  10 Teams'!C669,"")</f>
        <v>43023</v>
      </c>
      <c r="D669" s="64" t="str">
        <f>IF('MASTER  10 Teams'!D669&lt;&gt;"",'MASTER  10 Teams'!D669,"")</f>
        <v>O40-2</v>
      </c>
      <c r="E669" s="23" t="str">
        <f>VLOOKUP(K669,'Ref asgn teams'!$A$2:$B$99,2)</f>
        <v>Norwalk Spots Colombia FC</v>
      </c>
      <c r="F669" s="23" t="str">
        <f>VLOOKUP(L669,'Ref asgn teams'!$A$2:$B$99,2)</f>
        <v>Southeast Rovers</v>
      </c>
      <c r="G669" s="71"/>
      <c r="H669" s="94">
        <f>IF('MASTER  10 Teams'!H669&lt;&gt;"",'MASTER  10 Teams'!H669,"")</f>
        <v>0.41666666666666702</v>
      </c>
      <c r="I669" s="24" t="str">
        <f>VLOOKUP(M669,Venues!$A$2:$E$139,5,FALSE)</f>
        <v>Nathan Hale Middle School, Norwalk</v>
      </c>
      <c r="J669" s="73" t="str">
        <f>IF('MASTER  10 Teams'!J669&lt;&gt;"",'MASTER  10 Teams'!J669,"")</f>
        <v/>
      </c>
      <c r="K669" s="23" t="str">
        <f>IF('MASTER  10 Teams'!E669&lt;&gt;"",'MASTER  10 Teams'!E669,"")</f>
        <v xml:space="preserve">NORWALK SPORT COLOMBIA </v>
      </c>
      <c r="L669" s="23" t="str">
        <f>IF('MASTER  10 Teams'!F669&lt;&gt;"",'MASTER  10 Teams'!F669,"")</f>
        <v>SOUTHEAST ROVERS</v>
      </c>
      <c r="M669" s="5" t="str">
        <f>IF('MASTER  10 Teams'!I669&lt;&gt;"",'MASTER  10 Teams'!I669,"")</f>
        <v>Nathan Hale MS, Norwalk</v>
      </c>
      <c r="N669" s="5"/>
    </row>
    <row r="670" spans="1:14" ht="12.75" customHeight="1" thickBot="1" x14ac:dyDescent="0.4">
      <c r="A670" s="115"/>
      <c r="B670" s="22"/>
      <c r="C670" s="95" t="str">
        <f>IF('MASTER  10 Teams'!C670&lt;&gt;"",'MASTER  10 Teams'!C670,"")</f>
        <v/>
      </c>
      <c r="D670" s="25" t="str">
        <f>IF('MASTER  10 Teams'!D670&lt;&gt;"",'MASTER  10 Teams'!D670,"")</f>
        <v xml:space="preserve"> </v>
      </c>
      <c r="E670" s="23" t="e">
        <f>VLOOKUP(K670,'Ref asgn teams'!$A$2:$B$99,2)</f>
        <v>#N/A</v>
      </c>
      <c r="F670" s="23" t="e">
        <f>VLOOKUP(L670,'Ref asgn teams'!$A$2:$B$99,2)</f>
        <v>#N/A</v>
      </c>
      <c r="G670" s="71"/>
      <c r="H670" s="94" t="str">
        <f>IF('MASTER  10 Teams'!H670&lt;&gt;"",'MASTER  10 Teams'!H670,"")</f>
        <v/>
      </c>
      <c r="I670" s="24" t="e">
        <f>VLOOKUP(M670,Venues!$A$2:$E$139,5,FALSE)</f>
        <v>#N/A</v>
      </c>
      <c r="J670" s="73" t="str">
        <f>IF('MASTER  10 Teams'!J670&lt;&gt;"",'MASTER  10 Teams'!J670,"")</f>
        <v/>
      </c>
      <c r="K670" s="23" t="str">
        <f>IF('MASTER  10 Teams'!E670&lt;&gt;"",'MASTER  10 Teams'!E670,"")</f>
        <v/>
      </c>
      <c r="L670" s="23" t="str">
        <f>IF('MASTER  10 Teams'!F670&lt;&gt;"",'MASTER  10 Teams'!F670,"")</f>
        <v/>
      </c>
      <c r="M670" s="5" t="str">
        <f>IF('MASTER  10 Teams'!I670&lt;&gt;"",'MASTER  10 Teams'!I670,"")</f>
        <v/>
      </c>
      <c r="N670" s="2"/>
    </row>
    <row r="671" spans="1:14" ht="12.75" customHeight="1" thickTop="1" thickBot="1" x14ac:dyDescent="0.4">
      <c r="A671" s="115"/>
      <c r="B671" s="22"/>
      <c r="C671" s="95">
        <f>IF('MASTER  10 Teams'!C671&lt;&gt;"",'MASTER  10 Teams'!C671,"")</f>
        <v>43023</v>
      </c>
      <c r="D671" s="36" t="str">
        <f>IF('MASTER  10 Teams'!D671&lt;&gt;"",'MASTER  10 Teams'!D671,"")</f>
        <v>O40-3</v>
      </c>
      <c r="E671" s="23" t="str">
        <f>VLOOKUP(K671,'Ref asgn teams'!$A$2:$B$99,2)</f>
        <v>HENRY  REID FC 40</v>
      </c>
      <c r="F671" s="23" t="str">
        <f>VLOOKUP(L671,'Ref asgn teams'!$A$2:$B$99,2)</f>
        <v>Eli's FC</v>
      </c>
      <c r="G671" s="71"/>
      <c r="H671" s="94">
        <f>IF('MASTER  10 Teams'!H671&lt;&gt;"",'MASTER  10 Teams'!H671,"")</f>
        <v>0.33333333333333331</v>
      </c>
      <c r="I671" s="24" t="str">
        <f>VLOOKUP(M671,Venues!$A$2:$E$139,5,FALSE)</f>
        <v>Ludlowe HS, Fairfield</v>
      </c>
      <c r="J671" s="73" t="str">
        <f>IF('MASTER  10 Teams'!J671&lt;&gt;"",'MASTER  10 Teams'!J671,"")</f>
        <v/>
      </c>
      <c r="K671" s="23" t="str">
        <f>IF('MASTER  10 Teams'!E671&lt;&gt;"",'MASTER  10 Teams'!E671,"")</f>
        <v>HENRY  REID FC 40</v>
      </c>
      <c r="L671" s="23" t="str">
        <f>IF('MASTER  10 Teams'!F671&lt;&gt;"",'MASTER  10 Teams'!F671,"")</f>
        <v>ELI'S FC</v>
      </c>
      <c r="M671" s="5" t="str">
        <f>IF('MASTER  10 Teams'!I671&lt;&gt;"",'MASTER  10 Teams'!I671,"")</f>
        <v>Ludlowe HS, Fairfield</v>
      </c>
      <c r="N671" s="5"/>
    </row>
    <row r="672" spans="1:14" ht="12.75" customHeight="1" thickTop="1" thickBot="1" x14ac:dyDescent="0.4">
      <c r="A672" s="115"/>
      <c r="B672" s="22"/>
      <c r="C672" s="95">
        <f>IF('MASTER  10 Teams'!C672&lt;&gt;"",'MASTER  10 Teams'!C672,"")</f>
        <v>43023</v>
      </c>
      <c r="D672" s="36" t="str">
        <f>IF('MASTER  10 Teams'!D672&lt;&gt;"",'MASTER  10 Teams'!D672,"")</f>
        <v>O40-3</v>
      </c>
      <c r="E672" s="23" t="str">
        <f>VLOOKUP(K672,'Ref asgn teams'!$A$2:$B$99,2)</f>
        <v>Cheshire United</v>
      </c>
      <c r="F672" s="23" t="str">
        <f>VLOOKUP(L672,'Ref asgn teams'!$A$2:$B$99,2)</f>
        <v>Newtown Salty Dogs</v>
      </c>
      <c r="G672" s="71"/>
      <c r="H672" s="94">
        <f>IF('MASTER  10 Teams'!H672&lt;&gt;"",'MASTER  10 Teams'!H672,"")</f>
        <v>0.41666666666666702</v>
      </c>
      <c r="I672" s="24" t="str">
        <f>VLOOKUP(M672,Venues!$A$2:$E$139,5,FALSE)</f>
        <v>Quinnipiac Park, Cheshire</v>
      </c>
      <c r="J672" s="73" t="str">
        <f>IF('MASTER  10 Teams'!J672&lt;&gt;"",'MASTER  10 Teams'!J672,"")</f>
        <v/>
      </c>
      <c r="K672" s="23" t="str">
        <f>IF('MASTER  10 Teams'!E672&lt;&gt;"",'MASTER  10 Teams'!E672,"")</f>
        <v xml:space="preserve">CHESHIRE UNITED </v>
      </c>
      <c r="L672" s="23" t="str">
        <f>IF('MASTER  10 Teams'!F672&lt;&gt;"",'MASTER  10 Teams'!F672,"")</f>
        <v>NORTH BRANFORD 40</v>
      </c>
      <c r="M672" s="5" t="str">
        <f>IF('MASTER  10 Teams'!I672&lt;&gt;"",'MASTER  10 Teams'!I672,"")</f>
        <v>Quinnipiac Park, Cheshire</v>
      </c>
      <c r="N672" s="98"/>
    </row>
    <row r="673" spans="1:14" ht="12.75" customHeight="1" thickTop="1" thickBot="1" x14ac:dyDescent="0.4">
      <c r="A673" s="115"/>
      <c r="B673" s="22"/>
      <c r="C673" s="95">
        <f>IF('MASTER  10 Teams'!C673&lt;&gt;"",'MASTER  10 Teams'!C673,"")</f>
        <v>43023</v>
      </c>
      <c r="D673" s="36" t="str">
        <f>IF('MASTER  10 Teams'!D673&lt;&gt;"",'MASTER  10 Teams'!D673,"")</f>
        <v>O40-3</v>
      </c>
      <c r="E673" s="23" t="str">
        <f>VLOOKUP(K673,'Ref asgn teams'!$A$2:$B$99,2)</f>
        <v>PAN ZONES</v>
      </c>
      <c r="F673" s="23" t="str">
        <f>VLOOKUP(L673,'Ref asgn teams'!$A$2:$B$99,2)</f>
        <v>North Haven FC 40</v>
      </c>
      <c r="G673" s="71"/>
      <c r="H673" s="94">
        <f>IF('MASTER  10 Teams'!H673&lt;&gt;"",'MASTER  10 Teams'!H673,"")</f>
        <v>0.41666666666666702</v>
      </c>
      <c r="I673" s="24" t="str">
        <f>VLOOKUP(M673,Venues!$A$2:$E$139,5,FALSE)</f>
        <v>Stanley Quarter Park, New Britain</v>
      </c>
      <c r="J673" s="73" t="str">
        <f>IF('MASTER  10 Teams'!J673&lt;&gt;"",'MASTER  10 Teams'!J673,"")</f>
        <v/>
      </c>
      <c r="K673" s="23" t="str">
        <f>IF('MASTER  10 Teams'!E673&lt;&gt;"",'MASTER  10 Teams'!E673,"")</f>
        <v>PAN ZONES</v>
      </c>
      <c r="L673" s="23" t="str">
        <f>IF('MASTER  10 Teams'!F673&lt;&gt;"",'MASTER  10 Teams'!F673,"")</f>
        <v>NORTH HAVEN SC</v>
      </c>
      <c r="M673" s="5" t="str">
        <f>IF('MASTER  10 Teams'!I673&lt;&gt;"",'MASTER  10 Teams'!I673,"")</f>
        <v>Stanley Quarter Park, New Britain</v>
      </c>
      <c r="N673" s="5"/>
    </row>
    <row r="674" spans="1:14" ht="12.75" customHeight="1" thickTop="1" thickBot="1" x14ac:dyDescent="0.4">
      <c r="A674" s="115"/>
      <c r="B674" s="22"/>
      <c r="C674" s="95">
        <f>IF('MASTER  10 Teams'!C674&lt;&gt;"",'MASTER  10 Teams'!C674,"")</f>
        <v>43023</v>
      </c>
      <c r="D674" s="36" t="str">
        <f>IF('MASTER  10 Teams'!D674&lt;&gt;"",'MASTER  10 Teams'!D674,"")</f>
        <v>O40-3</v>
      </c>
      <c r="E674" s="23" t="str">
        <f>VLOOKUP(K674,'Ref asgn teams'!$A$2:$B$99,2)</f>
        <v>Hamden United</v>
      </c>
      <c r="F674" s="23" t="str">
        <f>VLOOKUP(L674,'Ref asgn teams'!$A$2:$B$99,2)</f>
        <v>Wilton Wolves</v>
      </c>
      <c r="G674" s="71"/>
      <c r="H674" s="94">
        <f>IF('MASTER  10 Teams'!H674&lt;&gt;"",'MASTER  10 Teams'!H674,"")</f>
        <v>0.41666666666666702</v>
      </c>
      <c r="I674" s="24" t="str">
        <f>VLOOKUP(M674,Venues!$A$2:$E$139,5,FALSE)</f>
        <v>Hamden Middle School, Hamden</v>
      </c>
      <c r="J674" s="73" t="str">
        <f>IF('MASTER  10 Teams'!J674&lt;&gt;"",'MASTER  10 Teams'!J674,"")</f>
        <v/>
      </c>
      <c r="K674" s="23" t="str">
        <f>IF('MASTER  10 Teams'!E674&lt;&gt;"",'MASTER  10 Teams'!E674,"")</f>
        <v>HAMDEN UNITED</v>
      </c>
      <c r="L674" s="23" t="str">
        <f>IF('MASTER  10 Teams'!F674&lt;&gt;"",'MASTER  10 Teams'!F674,"")</f>
        <v>WILTON WOLVES</v>
      </c>
      <c r="M674" s="5" t="str">
        <f>IF('MASTER  10 Teams'!I674&lt;&gt;"",'MASTER  10 Teams'!I674,"")</f>
        <v>Hamden MS, Hamden</v>
      </c>
      <c r="N674" s="5"/>
    </row>
    <row r="675" spans="1:14" ht="12.75" customHeight="1" thickTop="1" x14ac:dyDescent="0.35">
      <c r="A675" s="115"/>
      <c r="B675" s="22"/>
      <c r="C675" s="95">
        <f>IF('MASTER  10 Teams'!C675&lt;&gt;"",'MASTER  10 Teams'!C675,"")</f>
        <v>43023</v>
      </c>
      <c r="D675" s="67" t="str">
        <f>IF('MASTER  10 Teams'!D675&lt;&gt;"",'MASTER  10 Teams'!D675,"")</f>
        <v>O40-3</v>
      </c>
      <c r="E675" s="23" t="str">
        <f>VLOOKUP(K675,'Ref asgn teams'!$A$2:$B$99,2)</f>
        <v>Stamford City</v>
      </c>
      <c r="F675" s="23" t="str">
        <f>VLOOKUP(L675,'Ref asgn teams'!$A$2:$B$99,2)</f>
        <v>Wallingford Morelia</v>
      </c>
      <c r="G675" s="71"/>
      <c r="H675" s="94">
        <f>IF('MASTER  10 Teams'!H675&lt;&gt;"",'MASTER  10 Teams'!H675,"")</f>
        <v>0.41666666666666702</v>
      </c>
      <c r="I675" s="24" t="str">
        <f>VLOOKUP(M675,Venues!$A$2:$E$139,5,FALSE)</f>
        <v>West Beach, Stamford</v>
      </c>
      <c r="J675" s="73" t="str">
        <f>IF('MASTER  10 Teams'!J675&lt;&gt;"",'MASTER  10 Teams'!J675,"")</f>
        <v/>
      </c>
      <c r="K675" s="23" t="str">
        <f>IF('MASTER  10 Teams'!E675&lt;&gt;"",'MASTER  10 Teams'!E675,"")</f>
        <v>STAMFORD CITY</v>
      </c>
      <c r="L675" s="23" t="str">
        <f>IF('MASTER  10 Teams'!F675&lt;&gt;"",'MASTER  10 Teams'!F675,"")</f>
        <v>WALLINGFORD MORELIA</v>
      </c>
      <c r="M675" s="5" t="str">
        <f>IF('MASTER  10 Teams'!I675&lt;&gt;"",'MASTER  10 Teams'!I675,"")</f>
        <v>West Beach Fields, Stamford</v>
      </c>
      <c r="N675" s="5"/>
    </row>
    <row r="676" spans="1:14" ht="12.75" customHeight="1" thickBot="1" x14ac:dyDescent="0.4">
      <c r="A676" s="115"/>
      <c r="B676" s="22"/>
      <c r="C676" s="95" t="str">
        <f>IF('MASTER  10 Teams'!C676&lt;&gt;"",'MASTER  10 Teams'!C676,"")</f>
        <v/>
      </c>
      <c r="D676" s="25" t="str">
        <f>IF('MASTER  10 Teams'!D676&lt;&gt;"",'MASTER  10 Teams'!D676,"")</f>
        <v xml:space="preserve"> </v>
      </c>
      <c r="E676" s="23" t="e">
        <f>VLOOKUP(K676,'Ref asgn teams'!$A$2:$B$99,2)</f>
        <v>#N/A</v>
      </c>
      <c r="F676" s="23" t="e">
        <f>VLOOKUP(L676,'Ref asgn teams'!$A$2:$B$99,2)</f>
        <v>#N/A</v>
      </c>
      <c r="G676" s="71"/>
      <c r="H676" s="94" t="str">
        <f>IF('MASTER  10 Teams'!H676&lt;&gt;"",'MASTER  10 Teams'!H676,"")</f>
        <v/>
      </c>
      <c r="I676" s="24" t="e">
        <f>VLOOKUP(M676,Venues!$A$2:$E$139,5,FALSE)</f>
        <v>#N/A</v>
      </c>
      <c r="J676" s="73" t="str">
        <f>IF('MASTER  10 Teams'!J676&lt;&gt;"",'MASTER  10 Teams'!J676,"")</f>
        <v/>
      </c>
      <c r="K676" s="23" t="str">
        <f>IF('MASTER  10 Teams'!E676&lt;&gt;"",'MASTER  10 Teams'!E676,"")</f>
        <v/>
      </c>
      <c r="L676" s="23" t="str">
        <f>IF('MASTER  10 Teams'!F676&lt;&gt;"",'MASTER  10 Teams'!F676,"")</f>
        <v/>
      </c>
      <c r="M676" s="5" t="str">
        <f>IF('MASTER  10 Teams'!I676&lt;&gt;"",'MASTER  10 Teams'!I676,"")</f>
        <v/>
      </c>
      <c r="N676" s="2"/>
    </row>
    <row r="677" spans="1:14" ht="12.75" customHeight="1" thickTop="1" thickBot="1" x14ac:dyDescent="0.4">
      <c r="A677" s="115"/>
      <c r="B677" s="22"/>
      <c r="C677" s="95">
        <f>IF('MASTER  10 Teams'!C677&lt;&gt;"",'MASTER  10 Teams'!C677,"")</f>
        <v>43023</v>
      </c>
      <c r="D677" s="27" t="str">
        <f>IF('MASTER  10 Teams'!D677&lt;&gt;"",'MASTER  10 Teams'!D677,"")</f>
        <v>O50-1</v>
      </c>
      <c r="E677" s="23" t="str">
        <f>VLOOKUP(K677,'Ref asgn teams'!$A$2:$B$99,2)</f>
        <v>Club Napoli 50</v>
      </c>
      <c r="F677" s="23" t="str">
        <f>VLOOKUP(L677,'Ref asgn teams'!$A$2:$B$99,2)</f>
        <v>Glastonbury Celtic</v>
      </c>
      <c r="G677" s="71"/>
      <c r="H677" s="94">
        <f>IF('MASTER  10 Teams'!H677&lt;&gt;"",'MASTER  10 Teams'!H677,"")</f>
        <v>0.41666666666666702</v>
      </c>
      <c r="I677" s="24" t="str">
        <f>VLOOKUP(M677,Venues!$A$2:$E$139,5,FALSE)</f>
        <v>North Farms Park, North Branford</v>
      </c>
      <c r="J677" s="73" t="str">
        <f>IF('MASTER  10 Teams'!J677&lt;&gt;"",'MASTER  10 Teams'!J677,"")</f>
        <v/>
      </c>
      <c r="K677" s="23" t="str">
        <f>IF('MASTER  10 Teams'!E677&lt;&gt;"",'MASTER  10 Teams'!E677,"")</f>
        <v>CLUB NAPOLI 50</v>
      </c>
      <c r="L677" s="23" t="str">
        <f>IF('MASTER  10 Teams'!F677&lt;&gt;"",'MASTER  10 Teams'!F677,"")</f>
        <v xml:space="preserve">GLASTONBURY CELTIC </v>
      </c>
      <c r="M677" s="5" t="str">
        <f>IF('MASTER  10 Teams'!I677&lt;&gt;"",'MASTER  10 Teams'!I677,"")</f>
        <v>North Farms Park, North Branford</v>
      </c>
      <c r="N677" s="5"/>
    </row>
    <row r="678" spans="1:14" ht="12.75" customHeight="1" thickTop="1" thickBot="1" x14ac:dyDescent="0.4">
      <c r="A678" s="115"/>
      <c r="B678" s="22"/>
      <c r="C678" s="95">
        <f>IF('MASTER  10 Teams'!C678&lt;&gt;"",'MASTER  10 Teams'!C678,"")</f>
        <v>43023</v>
      </c>
      <c r="D678" s="27" t="str">
        <f>IF('MASTER  10 Teams'!D678&lt;&gt;"",'MASTER  10 Teams'!D678,"")</f>
        <v>O50-1</v>
      </c>
      <c r="E678" s="23" t="str">
        <f>VLOOKUP(K678,'Ref asgn teams'!$A$2:$B$99,2)</f>
        <v>Greenwich Gunners 50</v>
      </c>
      <c r="F678" s="23" t="str">
        <f>VLOOKUP(L678,'Ref asgn teams'!$A$2:$B$99,2)</f>
        <v>Cheshire Azzurri 50</v>
      </c>
      <c r="G678" s="71"/>
      <c r="H678" s="94">
        <f>IF('MASTER  10 Teams'!H678&lt;&gt;"",'MASTER  10 Teams'!H678,"")</f>
        <v>0.41666666666666702</v>
      </c>
      <c r="I678" s="24" t="str">
        <f>VLOOKUP(M678,Venues!$A$2:$E$139,5,FALSE)</f>
        <v>Greenwich High School, Greenwich</v>
      </c>
      <c r="J678" s="73" t="str">
        <f>IF('MASTER  10 Teams'!J678&lt;&gt;"",'MASTER  10 Teams'!J678,"")</f>
        <v/>
      </c>
      <c r="K678" s="23" t="str">
        <f>IF('MASTER  10 Teams'!E678&lt;&gt;"",'MASTER  10 Teams'!E678,"")</f>
        <v>GREENWICH GUNNERS 50</v>
      </c>
      <c r="L678" s="23" t="str">
        <f>IF('MASTER  10 Teams'!F678&lt;&gt;"",'MASTER  10 Teams'!F678,"")</f>
        <v>CHESHIRE AZZURRI 50</v>
      </c>
      <c r="M678" s="5" t="str">
        <f>IF('MASTER  10 Teams'!I678&lt;&gt;"",'MASTER  10 Teams'!I678,"")</f>
        <v>tbd</v>
      </c>
      <c r="N678" s="5"/>
    </row>
    <row r="679" spans="1:14" ht="12.75" customHeight="1" thickTop="1" thickBot="1" x14ac:dyDescent="0.4">
      <c r="A679" s="115"/>
      <c r="B679" s="22"/>
      <c r="C679" s="95">
        <f>IF('MASTER  10 Teams'!C679&lt;&gt;"",'MASTER  10 Teams'!C679,"")</f>
        <v>43023</v>
      </c>
      <c r="D679" s="27" t="str">
        <f>IF('MASTER  10 Teams'!D679&lt;&gt;"",'MASTER  10 Teams'!D679,"")</f>
        <v>O50-1</v>
      </c>
      <c r="E679" s="23" t="str">
        <f>VLOOKUP(K679,'Ref asgn teams'!$A$2:$B$99,2)</f>
        <v>Hartford Cavaliers Masters</v>
      </c>
      <c r="F679" s="23" t="str">
        <f>VLOOKUP(L679,'Ref asgn teams'!$A$2:$B$99,2)</f>
        <v>Guilford Black Eagles</v>
      </c>
      <c r="G679" s="71"/>
      <c r="H679" s="94">
        <f>IF('MASTER  10 Teams'!H679&lt;&gt;"",'MASTER  10 Teams'!H679,"")</f>
        <v>0.41666666666666702</v>
      </c>
      <c r="I679" s="24" t="str">
        <f>VLOOKUP(M679,Venues!$A$2:$E$139,5,FALSE)</f>
        <v>Cronin Field, Hartford</v>
      </c>
      <c r="J679" s="73" t="str">
        <f>IF('MASTER  10 Teams'!J679&lt;&gt;"",'MASTER  10 Teams'!J679,"")</f>
        <v/>
      </c>
      <c r="K679" s="23" t="str">
        <f>IF('MASTER  10 Teams'!E679&lt;&gt;"",'MASTER  10 Teams'!E679,"")</f>
        <v>HARTFORD CAVALIERS</v>
      </c>
      <c r="L679" s="23" t="str">
        <f>IF('MASTER  10 Teams'!F679&lt;&gt;"",'MASTER  10 Teams'!F679,"")</f>
        <v>GUILFORD BLACK EAGLES</v>
      </c>
      <c r="M679" s="5" t="str">
        <f>IF('MASTER  10 Teams'!I679&lt;&gt;"",'MASTER  10 Teams'!I679,"")</f>
        <v>Cronin Field, Hartford</v>
      </c>
      <c r="N679" s="5"/>
    </row>
    <row r="680" spans="1:14" ht="12.75" customHeight="1" thickTop="1" thickBot="1" x14ac:dyDescent="0.4">
      <c r="A680" s="115"/>
      <c r="B680" s="22"/>
      <c r="C680" s="95">
        <f>IF('MASTER  10 Teams'!C680&lt;&gt;"",'MASTER  10 Teams'!C680,"")</f>
        <v>43023</v>
      </c>
      <c r="D680" s="27" t="str">
        <f>IF('MASTER  10 Teams'!D680&lt;&gt;"",'MASTER  10 Teams'!D680,"")</f>
        <v>O50-1</v>
      </c>
      <c r="E680" s="23" t="str">
        <f>VLOOKUP(K680,'Ref asgn teams'!$A$2:$B$99,2)</f>
        <v>Darien Blue Waves</v>
      </c>
      <c r="F680" s="23" t="str">
        <f>VLOOKUP(L680,'Ref asgn teams'!$A$2:$B$99,2)</f>
        <v>Vasco Da Gama 50 CC</v>
      </c>
      <c r="G680" s="71"/>
      <c r="H680" s="94">
        <f>IF('MASTER  10 Teams'!H680&lt;&gt;"",'MASTER  10 Teams'!H680,"")</f>
        <v>0.375</v>
      </c>
      <c r="I680" s="24" t="str">
        <f>VLOOKUP(M680,Venues!$A$2:$E$139,5,FALSE)</f>
        <v>Middlesex Middle School, Darien</v>
      </c>
      <c r="J680" s="73" t="str">
        <f>IF('MASTER  10 Teams'!J680&lt;&gt;"",'MASTER  10 Teams'!J680,"")</f>
        <v/>
      </c>
      <c r="K680" s="23" t="str">
        <f>IF('MASTER  10 Teams'!E680&lt;&gt;"",'MASTER  10 Teams'!E680,"")</f>
        <v>DARIEN BLUE WAVE</v>
      </c>
      <c r="L680" s="23" t="str">
        <f>IF('MASTER  10 Teams'!F680&lt;&gt;"",'MASTER  10 Teams'!F680,"")</f>
        <v>VASCO DA GAMA 50</v>
      </c>
      <c r="M680" s="5" t="str">
        <f>IF('MASTER  10 Teams'!I680&lt;&gt;"",'MASTER  10 Teams'!I680,"")</f>
        <v>Middlesex MS (Lower), Darien</v>
      </c>
      <c r="N680" s="5"/>
    </row>
    <row r="681" spans="1:14" ht="12.75" customHeight="1" thickTop="1" thickBot="1" x14ac:dyDescent="0.4">
      <c r="A681" s="115"/>
      <c r="B681" s="22"/>
      <c r="C681" s="95">
        <f>IF('MASTER  10 Teams'!C681&lt;&gt;"",'MASTER  10 Teams'!C681,"")</f>
        <v>43023</v>
      </c>
      <c r="D681" s="27" t="str">
        <f>IF('MASTER  10 Teams'!D681&lt;&gt;"",'MASTER  10 Teams'!D681,"")</f>
        <v>O50-1</v>
      </c>
      <c r="E681" s="23" t="str">
        <f>VLOOKUP(K681,'Ref asgn teams'!$A$2:$B$99,2)</f>
        <v>New Britain Falcons FC</v>
      </c>
      <c r="F681" s="23" t="str">
        <f>VLOOKUP(L681,'Ref asgn teams'!$A$2:$B$99,2)</f>
        <v>Polonia Falcon Stars FC</v>
      </c>
      <c r="G681" s="71"/>
      <c r="H681" s="94">
        <f>IF('MASTER  10 Teams'!H681&lt;&gt;"",'MASTER  10 Teams'!H681,"")</f>
        <v>0.41666666666666702</v>
      </c>
      <c r="I681" s="24" t="str">
        <f>VLOOKUP(M681,Venues!$A$2:$E$139,5,FALSE)</f>
        <v>Falcon Field (New Britain), New Britain</v>
      </c>
      <c r="J681" s="73" t="str">
        <f>IF('MASTER  10 Teams'!J681&lt;&gt;"",'MASTER  10 Teams'!J681,"")</f>
        <v/>
      </c>
      <c r="K681" s="23" t="str">
        <f>IF('MASTER  10 Teams'!E681&lt;&gt;"",'MASTER  10 Teams'!E681,"")</f>
        <v>NEW BRITAIN FALCONS FC</v>
      </c>
      <c r="L681" s="23" t="str">
        <f>IF('MASTER  10 Teams'!F681&lt;&gt;"",'MASTER  10 Teams'!F681,"")</f>
        <v>POLONIA FALCON STARS FC</v>
      </c>
      <c r="M681" s="5" t="str">
        <f>IF('MASTER  10 Teams'!I681&lt;&gt;"",'MASTER  10 Teams'!I681,"")</f>
        <v>Falcon Field, New Britain</v>
      </c>
      <c r="N681" s="5"/>
    </row>
    <row r="682" spans="1:14" ht="12.75" customHeight="1" thickTop="1" thickBot="1" x14ac:dyDescent="0.4">
      <c r="A682" s="115"/>
      <c r="B682" s="22"/>
      <c r="C682" s="95" t="str">
        <f>IF('MASTER  10 Teams'!C682&lt;&gt;"",'MASTER  10 Teams'!C682,"")</f>
        <v/>
      </c>
      <c r="D682" s="25" t="str">
        <f>IF('MASTER  10 Teams'!D682&lt;&gt;"",'MASTER  10 Teams'!D682,"")</f>
        <v xml:space="preserve"> </v>
      </c>
      <c r="E682" s="23" t="e">
        <f>VLOOKUP(K682,'Ref asgn teams'!$A$2:$B$99,2)</f>
        <v>#N/A</v>
      </c>
      <c r="F682" s="23" t="e">
        <f>VLOOKUP(L682,'Ref asgn teams'!$A$2:$B$99,2)</f>
        <v>#N/A</v>
      </c>
      <c r="G682" s="71"/>
      <c r="H682" s="94" t="str">
        <f>IF('MASTER  10 Teams'!H682&lt;&gt;"",'MASTER  10 Teams'!H682,"")</f>
        <v/>
      </c>
      <c r="I682" s="24" t="e">
        <f>VLOOKUP(M682,Venues!$A$2:$E$139,5,FALSE)</f>
        <v>#N/A</v>
      </c>
      <c r="J682" s="73" t="str">
        <f>IF('MASTER  10 Teams'!J682&lt;&gt;"",'MASTER  10 Teams'!J682,"")</f>
        <v/>
      </c>
      <c r="K682" s="23" t="str">
        <f>IF('MASTER  10 Teams'!E682&lt;&gt;"",'MASTER  10 Teams'!E682,"")</f>
        <v/>
      </c>
      <c r="L682" s="23" t="str">
        <f>IF('MASTER  10 Teams'!F682&lt;&gt;"",'MASTER  10 Teams'!F682,"")</f>
        <v/>
      </c>
      <c r="M682" s="5" t="str">
        <f>IF('MASTER  10 Teams'!I682&lt;&gt;"",'MASTER  10 Teams'!I682,"")</f>
        <v/>
      </c>
      <c r="N682" s="2"/>
    </row>
    <row r="683" spans="1:14" ht="12.75" customHeight="1" thickTop="1" thickBot="1" x14ac:dyDescent="0.4">
      <c r="A683" s="115"/>
      <c r="B683" s="22"/>
      <c r="C683" s="95">
        <f>IF('MASTER  10 Teams'!C513&lt;&gt;"",'MASTER  10 Teams'!C513,"")</f>
        <v>42988</v>
      </c>
      <c r="D683" s="37" t="str">
        <f>IF('MASTER  10 Teams'!D513&lt;&gt;"",'MASTER  10 Teams'!D513,"")</f>
        <v>O50-2</v>
      </c>
      <c r="E683" s="23" t="str">
        <f>VLOOKUP(K683,'Ref asgn teams'!$A$2:$B$99,2)</f>
        <v>GREENWICH PUMAS LEGENDS</v>
      </c>
      <c r="F683" s="23" t="str">
        <f>VLOOKUP(L683,'Ref asgn teams'!$A$2:$B$99,2)</f>
        <v>Farmington White Owls</v>
      </c>
      <c r="G683" s="71"/>
      <c r="H683" s="94">
        <f>IF('MASTER  10 Teams'!H513&lt;&gt;"",'MASTER  10 Teams'!H513,"")</f>
        <v>0.41666666666666702</v>
      </c>
      <c r="I683" s="24" t="str">
        <f>VLOOKUP(M683,Venues!$A$2:$E$139,5,FALSE)</f>
        <v>Greenwich High School, Greenwich</v>
      </c>
      <c r="J683" s="73" t="str">
        <f>IF('MASTER  10 Teams'!J513&lt;&gt;"",'MASTER  10 Teams'!J513,"")</f>
        <v/>
      </c>
      <c r="K683" s="23" t="str">
        <f>IF('MASTER  10 Teams'!E513&lt;&gt;"",'MASTER  10 Teams'!E513,"")</f>
        <v>GREENWICH PUMAS LEGENDS</v>
      </c>
      <c r="L683" s="23" t="str">
        <f>IF('MASTER  10 Teams'!F513&lt;&gt;"",'MASTER  10 Teams'!F513,"")</f>
        <v>FARMINGTON WHITE OWLS</v>
      </c>
      <c r="M683" s="5" t="str">
        <f>IF('MASTER  10 Teams'!I513&lt;&gt;"",'MASTER  10 Teams'!I513,"")</f>
        <v>tbd</v>
      </c>
      <c r="N683" s="5"/>
    </row>
    <row r="684" spans="1:14" ht="12.75" customHeight="1" thickTop="1" thickBot="1" x14ac:dyDescent="0.4">
      <c r="A684" s="115"/>
      <c r="B684" s="22"/>
      <c r="C684" s="95">
        <f>IF('MASTER  10 Teams'!C514&lt;&gt;"",'MASTER  10 Teams'!C514,"")</f>
        <v>42988</v>
      </c>
      <c r="D684" s="37" t="str">
        <f>IF('MASTER  10 Teams'!D514&lt;&gt;"",'MASTER  10 Teams'!D514,"")</f>
        <v>O50-2</v>
      </c>
      <c r="E684" s="23" t="str">
        <f>VLOOKUP(K684,'Ref asgn teams'!$A$2:$B$99,2)</f>
        <v>Moodus SC</v>
      </c>
      <c r="F684" s="23" t="str">
        <f>VLOOKUP(L684,'Ref asgn teams'!$A$2:$B$99,2)</f>
        <v>East Haven SC</v>
      </c>
      <c r="G684" s="71"/>
      <c r="H684" s="94">
        <f>IF('MASTER  10 Teams'!H514&lt;&gt;"",'MASTER  10 Teams'!H514,"")</f>
        <v>0.41666666666666702</v>
      </c>
      <c r="I684" s="24" t="str">
        <f>VLOOKUP(M684,Venues!$A$2:$E$139,5,FALSE)</f>
        <v>Nathan Hale-Ray High School, Moodus</v>
      </c>
      <c r="J684" s="73" t="str">
        <f>IF('MASTER  10 Teams'!J514&lt;&gt;"",'MASTER  10 Teams'!J514,"")</f>
        <v/>
      </c>
      <c r="K684" s="23" t="str">
        <f>IF('MASTER  10 Teams'!E514&lt;&gt;"",'MASTER  10 Teams'!E514,"")</f>
        <v>MOODUS SC</v>
      </c>
      <c r="L684" s="23" t="str">
        <f>IF('MASTER  10 Teams'!F514&lt;&gt;"",'MASTER  10 Teams'!F514,"")</f>
        <v>EAST HAVEN SC</v>
      </c>
      <c r="M684" s="5" t="str">
        <f>IF('MASTER  10 Teams'!I514&lt;&gt;"",'MASTER  10 Teams'!I514,"")</f>
        <v>Nathan Hale-Ray HS, Moodus</v>
      </c>
      <c r="N684" s="5"/>
    </row>
    <row r="685" spans="1:14" ht="12.75" customHeight="1" thickTop="1" thickBot="1" x14ac:dyDescent="0.4">
      <c r="A685" s="115"/>
      <c r="B685" s="22"/>
      <c r="C685" s="95">
        <f>IF('MASTER  10 Teams'!C515&lt;&gt;"",'MASTER  10 Teams'!C515,"")</f>
        <v>42988</v>
      </c>
      <c r="D685" s="37" t="str">
        <f>IF('MASTER  10 Teams'!D515&lt;&gt;"",'MASTER  10 Teams'!D515,"")</f>
        <v>O50-2</v>
      </c>
      <c r="E685" s="23" t="str">
        <f>VLOOKUP(K685,'Ref asgn teams'!$A$2:$B$99,2)</f>
        <v>North Branford Legends</v>
      </c>
      <c r="F685" s="23" t="str">
        <f>VLOOKUP(L685,'Ref asgn teams'!$A$2:$B$99,2)</f>
        <v>Naugatuck River Rats</v>
      </c>
      <c r="G685" s="71"/>
      <c r="H685" s="94">
        <f>IF('MASTER  10 Teams'!H515&lt;&gt;"",'MASTER  10 Teams'!H515,"")</f>
        <v>0.33333333333333331</v>
      </c>
      <c r="I685" s="24" t="str">
        <f>VLOOKUP(M685,Venues!$A$2:$E$139,5,FALSE)</f>
        <v>Northford Park, Northford</v>
      </c>
      <c r="J685" s="73" t="str">
        <f>IF('MASTER  10 Teams'!J515&lt;&gt;"",'MASTER  10 Teams'!J515,"")</f>
        <v/>
      </c>
      <c r="K685" s="23" t="str">
        <f>IF('MASTER  10 Teams'!E515&lt;&gt;"",'MASTER  10 Teams'!E515,"")</f>
        <v>NORTH BRANFORD LEGENDS</v>
      </c>
      <c r="L685" s="23" t="str">
        <f>IF('MASTER  10 Teams'!F515&lt;&gt;"",'MASTER  10 Teams'!F515,"")</f>
        <v>NAUGATUCK RIVER RATS</v>
      </c>
      <c r="M685" s="5" t="str">
        <f>IF('MASTER  10 Teams'!I515&lt;&gt;"",'MASTER  10 Teams'!I515,"")</f>
        <v>Northford Park, North Branford</v>
      </c>
      <c r="N685" s="5"/>
    </row>
    <row r="686" spans="1:14" ht="12.75" customHeight="1" thickTop="1" thickBot="1" x14ac:dyDescent="0.4">
      <c r="A686" s="115"/>
      <c r="B686" s="22"/>
      <c r="C686" s="95">
        <f>IF('MASTER  10 Teams'!C516&lt;&gt;"",'MASTER  10 Teams'!C516,"")</f>
        <v>42988</v>
      </c>
      <c r="D686" s="37" t="str">
        <f>IF('MASTER  10 Teams'!D516&lt;&gt;"",'MASTER  10 Teams'!D516,"")</f>
        <v>O50-2</v>
      </c>
      <c r="E686" s="23" t="str">
        <f>VLOOKUP(K686,'Ref asgn teams'!$A$2:$B$99,2)</f>
        <v>Greenwich Arsenal 50</v>
      </c>
      <c r="F686" s="23" t="str">
        <f>VLOOKUP(L686,'Ref asgn teams'!$A$2:$B$99,2)</f>
        <v>West Haven Grays</v>
      </c>
      <c r="G686" s="71"/>
      <c r="H686" s="94">
        <f>IF('MASTER  10 Teams'!H516&lt;&gt;"",'MASTER  10 Teams'!H516,"")</f>
        <v>0.41666666666666702</v>
      </c>
      <c r="I686" s="24" t="str">
        <f>VLOOKUP(M686,Venues!$A$2:$E$139,5,FALSE)</f>
        <v>Greenwich High School, Greenwich</v>
      </c>
      <c r="J686" s="73" t="str">
        <f>IF('MASTER  10 Teams'!J516&lt;&gt;"",'MASTER  10 Teams'!J516,"")</f>
        <v/>
      </c>
      <c r="K686" s="23" t="str">
        <f>IF('MASTER  10 Teams'!E516&lt;&gt;"",'MASTER  10 Teams'!E516,"")</f>
        <v>GREENWICH ARSENAL 50</v>
      </c>
      <c r="L686" s="23" t="str">
        <f>IF('MASTER  10 Teams'!F516&lt;&gt;"",'MASTER  10 Teams'!F516,"")</f>
        <v>WEST HAVEN GRAYS</v>
      </c>
      <c r="M686" s="5" t="str">
        <f>IF('MASTER  10 Teams'!I516&lt;&gt;"",'MASTER  10 Teams'!I516,"")</f>
        <v>tbd</v>
      </c>
      <c r="N686" s="5"/>
    </row>
    <row r="687" spans="1:14" ht="12.75" customHeight="1" thickTop="1" x14ac:dyDescent="0.35">
      <c r="A687" s="115"/>
      <c r="B687" s="22"/>
      <c r="C687" s="95">
        <f>IF('MASTER  10 Teams'!C517&lt;&gt;"",'MASTER  10 Teams'!C517,"")</f>
        <v>42988</v>
      </c>
      <c r="D687" s="68" t="str">
        <f>IF('MASTER  10 Teams'!D517&lt;&gt;"",'MASTER  10 Teams'!D517,"")</f>
        <v>O50-2</v>
      </c>
      <c r="E687" s="23" t="str">
        <f>VLOOKUP(K687,'Ref asgn teams'!$A$2:$B$99,2)</f>
        <v>Southbury Boomers</v>
      </c>
      <c r="F687" s="23" t="str">
        <f>VLOOKUP(L687,'Ref asgn teams'!$A$2:$B$99,2)</f>
        <v>Waterbury Pontes</v>
      </c>
      <c r="G687" s="71"/>
      <c r="H687" s="94">
        <f>IF('MASTER  10 Teams'!H517&lt;&gt;"",'MASTER  10 Teams'!H517,"")</f>
        <v>0.41666666666666702</v>
      </c>
      <c r="I687" s="24" t="str">
        <f>VLOOKUP(M687,Venues!$A$2:$E$139,5,FALSE)</f>
        <v>Settlers Park, Southbury</v>
      </c>
      <c r="J687" s="73" t="str">
        <f>IF('MASTER  10 Teams'!J517&lt;&gt;"",'MASTER  10 Teams'!J517,"")</f>
        <v/>
      </c>
      <c r="K687" s="23" t="str">
        <f>IF('MASTER  10 Teams'!E517&lt;&gt;"",'MASTER  10 Teams'!E517,"")</f>
        <v>SOUTHBURY BOOMERS</v>
      </c>
      <c r="L687" s="23" t="str">
        <f>IF('MASTER  10 Teams'!F517&lt;&gt;"",'MASTER  10 Teams'!F517,"")</f>
        <v>WATERBURY PONTES</v>
      </c>
      <c r="M687" s="5" t="str">
        <f>IF('MASTER  10 Teams'!I517&lt;&gt;"",'MASTER  10 Teams'!I517,"")</f>
        <v>Settlers Park, Southbury</v>
      </c>
      <c r="N687" s="5"/>
    </row>
    <row r="688" spans="1:14" ht="12.75" customHeight="1" x14ac:dyDescent="0.35">
      <c r="A688" s="115"/>
      <c r="B688" s="22"/>
      <c r="C688" s="95" t="str">
        <f>IF('MASTER  10 Teams'!C688&lt;&gt;"",'MASTER  10 Teams'!C688,"")</f>
        <v/>
      </c>
      <c r="D688" s="25" t="str">
        <f>IF('MASTER  10 Teams'!D688&lt;&gt;"",'MASTER  10 Teams'!D688,"")</f>
        <v xml:space="preserve"> </v>
      </c>
      <c r="E688" s="23" t="e">
        <f>VLOOKUP(K688,'Ref asgn teams'!$A$2:$B$99,2)</f>
        <v>#N/A</v>
      </c>
      <c r="F688" s="23" t="e">
        <f>VLOOKUP(L688,'Ref asgn teams'!$A$2:$B$99,2)</f>
        <v>#N/A</v>
      </c>
      <c r="G688" s="71"/>
      <c r="H688" s="94" t="str">
        <f>IF('MASTER  10 Teams'!H688&lt;&gt;"",'MASTER  10 Teams'!H688,"")</f>
        <v/>
      </c>
      <c r="I688" s="24" t="e">
        <f>VLOOKUP(M688,Venues!$A$2:$E$139,5,FALSE)</f>
        <v>#N/A</v>
      </c>
      <c r="J688" s="73" t="str">
        <f>IF('MASTER  10 Teams'!J688&lt;&gt;"",'MASTER  10 Teams'!J688,"")</f>
        <v/>
      </c>
      <c r="K688" s="23" t="str">
        <f>IF('MASTER  10 Teams'!E688&lt;&gt;"",'MASTER  10 Teams'!E688,"")</f>
        <v/>
      </c>
      <c r="L688" s="23" t="str">
        <f>IF('MASTER  10 Teams'!F688&lt;&gt;"",'MASTER  10 Teams'!F688,"")</f>
        <v/>
      </c>
      <c r="M688" s="5" t="str">
        <f>IF('MASTER  10 Teams'!I688&lt;&gt;"",'MASTER  10 Teams'!I688,"")</f>
        <v/>
      </c>
      <c r="N688" s="2"/>
    </row>
    <row r="689" spans="1:14" ht="12.75" customHeight="1" thickBot="1" x14ac:dyDescent="0.4">
      <c r="A689" s="115"/>
      <c r="B689" s="22"/>
      <c r="C689" s="95" t="str">
        <f>IF('MASTER  10 Teams'!C689&lt;&gt;"",'MASTER  10 Teams'!C689,"")</f>
        <v/>
      </c>
      <c r="D689" s="28" t="str">
        <f>IF('MASTER  10 Teams'!D689&lt;&gt;"",'MASTER  10 Teams'!D689,"")</f>
        <v/>
      </c>
      <c r="E689" s="23" t="e">
        <f>VLOOKUP(K689,'Ref asgn teams'!$A$2:$B$99,2)</f>
        <v>#N/A</v>
      </c>
      <c r="F689" s="23" t="e">
        <f>VLOOKUP(L689,'Ref asgn teams'!$A$2:$B$99,2)</f>
        <v>#N/A</v>
      </c>
      <c r="G689" s="71"/>
      <c r="H689" s="94" t="str">
        <f>IF('MASTER  10 Teams'!H689&lt;&gt;"",'MASTER  10 Teams'!H689,"")</f>
        <v/>
      </c>
      <c r="I689" s="24" t="e">
        <f>VLOOKUP(M689,Venues!$A$2:$E$139,5,FALSE)</f>
        <v>#N/A</v>
      </c>
      <c r="J689" s="73" t="str">
        <f>IF('MASTER  10 Teams'!J689&lt;&gt;"",'MASTER  10 Teams'!J689,"")</f>
        <v/>
      </c>
      <c r="K689" s="23" t="str">
        <f>IF('MASTER  10 Teams'!E689&lt;&gt;"",'MASTER  10 Teams'!E689,"")</f>
        <v/>
      </c>
      <c r="L689" s="23" t="str">
        <f>IF('MASTER  10 Teams'!F689&lt;&gt;"",'MASTER  10 Teams'!F689,"")</f>
        <v/>
      </c>
      <c r="M689" s="5" t="str">
        <f>IF('MASTER  10 Teams'!I689&lt;&gt;"",'MASTER  10 Teams'!I689,"")</f>
        <v/>
      </c>
      <c r="N689" s="2"/>
    </row>
    <row r="690" spans="1:14" ht="12.75" customHeight="1" thickTop="1" thickBot="1" x14ac:dyDescent="0.4">
      <c r="A690" s="115"/>
      <c r="B690" s="22"/>
      <c r="C690" s="95">
        <f>IF('MASTER  10 Teams'!C690&lt;&gt;"",'MASTER  10 Teams'!C690,"")</f>
        <v>43030</v>
      </c>
      <c r="D690" s="32" t="str">
        <f>IF('MASTER  10 Teams'!D690&lt;&gt;"",'MASTER  10 Teams'!D690,"")</f>
        <v>O30-1</v>
      </c>
      <c r="E690" s="23" t="str">
        <f>VLOOKUP(K690,'Ref asgn teams'!$A$2:$B$99,2)</f>
        <v>FC Shelton</v>
      </c>
      <c r="F690" s="23" t="str">
        <f>VLOOKUP(L690,'Ref asgn teams'!$A$2:$B$99,2)</f>
        <v>Cinton FC</v>
      </c>
      <c r="G690" s="71"/>
      <c r="H690" s="94">
        <f>IF('MASTER  10 Teams'!H690&lt;&gt;"",'MASTER  10 Teams'!H690,"")</f>
        <v>0.33333333333333331</v>
      </c>
      <c r="I690" s="24" t="str">
        <f>VLOOKUP(M690,Venues!$A$2:$E$139,5,FALSE)</f>
        <v>Nike Site, Shelton</v>
      </c>
      <c r="J690" s="73" t="str">
        <f>IF('MASTER  10 Teams'!J690&lt;&gt;"",'MASTER  10 Teams'!J690,"")</f>
        <v/>
      </c>
      <c r="K690" s="23" t="str">
        <f>IF('MASTER  10 Teams'!E690&lt;&gt;"",'MASTER  10 Teams'!E690,"")</f>
        <v>SHELTON FC</v>
      </c>
      <c r="L690" s="23" t="str">
        <f>IF('MASTER  10 Teams'!F690&lt;&gt;"",'MASTER  10 Teams'!F690,"")</f>
        <v>CLINTON FC</v>
      </c>
      <c r="M690" s="5" t="str">
        <f>IF('MASTER  10 Teams'!I690&lt;&gt;"",'MASTER  10 Teams'!I690,"")</f>
        <v>Nike Site, Shelton</v>
      </c>
      <c r="N690" s="5"/>
    </row>
    <row r="691" spans="1:14" ht="12.75" customHeight="1" thickTop="1" thickBot="1" x14ac:dyDescent="0.4">
      <c r="A691" s="115"/>
      <c r="B691" s="22"/>
      <c r="C691" s="95">
        <f>IF('MASTER  10 Teams'!C691&lt;&gt;"",'MASTER  10 Teams'!C691,"")</f>
        <v>43030</v>
      </c>
      <c r="D691" s="32" t="str">
        <f>IF('MASTER  10 Teams'!D691&lt;&gt;"",'MASTER  10 Teams'!D691,"")</f>
        <v>O30-1</v>
      </c>
      <c r="E691" s="23" t="str">
        <f>VLOOKUP(K691,'Ref asgn teams'!$A$2:$B$99,2)</f>
        <v>Danbury United 30</v>
      </c>
      <c r="F691" s="23" t="str">
        <f>VLOOKUP(L691,'Ref asgn teams'!$A$2:$B$99,2)</f>
        <v>Polonez United</v>
      </c>
      <c r="G691" s="71"/>
      <c r="H691" s="94">
        <f>IF('MASTER  10 Teams'!H691&lt;&gt;"",'MASTER  10 Teams'!H691,"")</f>
        <v>0.375</v>
      </c>
      <c r="I691" s="24" t="str">
        <f>VLOOKUP(M691,Venues!$A$2:$E$139,5,FALSE)</f>
        <v>Danbury Portuguese Cultural Center, Danbury</v>
      </c>
      <c r="J691" s="73" t="str">
        <f>IF('MASTER  10 Teams'!J691&lt;&gt;"",'MASTER  10 Teams'!J691,"")</f>
        <v/>
      </c>
      <c r="K691" s="23" t="str">
        <f>IF('MASTER  10 Teams'!E691&lt;&gt;"",'MASTER  10 Teams'!E691,"")</f>
        <v>DANBURY UNITED 30</v>
      </c>
      <c r="L691" s="23" t="str">
        <f>IF('MASTER  10 Teams'!F691&lt;&gt;"",'MASTER  10 Teams'!F691,"")</f>
        <v>POLONEZ UNITED</v>
      </c>
      <c r="M691" s="5" t="str">
        <f>IF('MASTER  10 Teams'!I691&lt;&gt;"",'MASTER  10 Teams'!I691,"")</f>
        <v>Portuguese Cultural Center, Danbury</v>
      </c>
      <c r="N691" s="5"/>
    </row>
    <row r="692" spans="1:14" ht="12.75" customHeight="1" thickTop="1" thickBot="1" x14ac:dyDescent="0.4">
      <c r="A692" s="115"/>
      <c r="B692" s="22"/>
      <c r="C692" s="95">
        <f>IF('MASTER  10 Teams'!C692&lt;&gt;"",'MASTER  10 Teams'!C692,"")</f>
        <v>43030</v>
      </c>
      <c r="D692" s="32" t="str">
        <f>IF('MASTER  10 Teams'!D692&lt;&gt;"",'MASTER  10 Teams'!D692,"")</f>
        <v>O30-1</v>
      </c>
      <c r="E692" s="23" t="str">
        <f>VLOOKUP(K692,'Ref asgn teams'!$A$2:$B$99,2)</f>
        <v>Greenwich Arsenal 30</v>
      </c>
      <c r="F692" s="23" t="str">
        <f>VLOOKUP(L692,'Ref asgn teams'!$A$2:$B$99,2)</f>
        <v>VASCO DA GAMA 30</v>
      </c>
      <c r="G692" s="71"/>
      <c r="H692" s="94">
        <f>IF('MASTER  10 Teams'!H692&lt;&gt;"",'MASTER  10 Teams'!H692,"")</f>
        <v>0.41666666666666702</v>
      </c>
      <c r="I692" s="24" t="str">
        <f>VLOOKUP(M692,Venues!$A$2:$E$139,5,FALSE)</f>
        <v>Greenwich High School, Greenwich</v>
      </c>
      <c r="J692" s="73" t="str">
        <f>IF('MASTER  10 Teams'!J692&lt;&gt;"",'MASTER  10 Teams'!J692,"")</f>
        <v/>
      </c>
      <c r="K692" s="23" t="str">
        <f>IF('MASTER  10 Teams'!E692&lt;&gt;"",'MASTER  10 Teams'!E692,"")</f>
        <v>GREENWICH ARSENAL 30</v>
      </c>
      <c r="L692" s="23" t="str">
        <f>IF('MASTER  10 Teams'!F692&lt;&gt;"",'MASTER  10 Teams'!F692,"")</f>
        <v>VASCO DA GAMA 30</v>
      </c>
      <c r="M692" s="5" t="str">
        <f>IF('MASTER  10 Teams'!I692&lt;&gt;"",'MASTER  10 Teams'!I692,"")</f>
        <v>tbd</v>
      </c>
      <c r="N692" s="5"/>
    </row>
    <row r="693" spans="1:14" ht="12.75" customHeight="1" thickTop="1" thickBot="1" x14ac:dyDescent="0.4">
      <c r="A693" s="115"/>
      <c r="B693" s="22"/>
      <c r="C693" s="95">
        <f>IF('MASTER  10 Teams'!C693&lt;&gt;"",'MASTER  10 Teams'!C693,"")</f>
        <v>43030</v>
      </c>
      <c r="D693" s="32" t="str">
        <f>IF('MASTER  10 Teams'!D693&lt;&gt;"",'MASTER  10 Teams'!D693,"")</f>
        <v>O30-1</v>
      </c>
      <c r="E693" s="23" t="str">
        <f>VLOOKUP(K693,'Ref asgn teams'!$A$2:$B$99,2)</f>
        <v>Newtown Salty Dogs</v>
      </c>
      <c r="F693" s="23" t="str">
        <f>VLOOKUP(L693,'Ref asgn teams'!$A$2:$B$99,2)</f>
        <v>ECUACHAMOS FC</v>
      </c>
      <c r="G693" s="71"/>
      <c r="H693" s="94">
        <f>IF('MASTER  10 Teams'!H693&lt;&gt;"",'MASTER  10 Teams'!H693,"")</f>
        <v>0.33333333333333331</v>
      </c>
      <c r="I693" s="24" t="str">
        <f>VLOOKUP(M693,Venues!$A$2:$E$139,5,FALSE)</f>
        <v>Northford Park, Northford</v>
      </c>
      <c r="J693" s="73" t="str">
        <f>IF('MASTER  10 Teams'!J693&lt;&gt;"",'MASTER  10 Teams'!J693,"")</f>
        <v/>
      </c>
      <c r="K693" s="23" t="str">
        <f>IF('MASTER  10 Teams'!E693&lt;&gt;"",'MASTER  10 Teams'!E693,"")</f>
        <v>NORTH BRANFORD 30</v>
      </c>
      <c r="L693" s="23" t="str">
        <f>IF('MASTER  10 Teams'!F693&lt;&gt;"",'MASTER  10 Teams'!F693,"")</f>
        <v>ECUACHAMOS FC</v>
      </c>
      <c r="M693" s="5" t="str">
        <f>IF('MASTER  10 Teams'!I693&lt;&gt;"",'MASTER  10 Teams'!I693,"")</f>
        <v>Northford Park, North Branford</v>
      </c>
      <c r="N693" s="5"/>
    </row>
    <row r="694" spans="1:14" ht="12.75" customHeight="1" thickTop="1" thickBot="1" x14ac:dyDescent="0.4">
      <c r="A694" s="115"/>
      <c r="B694" s="22"/>
      <c r="C694" s="95">
        <f>IF('MASTER  10 Teams'!C694&lt;&gt;"",'MASTER  10 Teams'!C694,"")</f>
        <v>43030</v>
      </c>
      <c r="D694" s="32" t="str">
        <f>IF('MASTER  10 Teams'!D694&lt;&gt;"",'MASTER  10 Teams'!D694,"")</f>
        <v>O30-1</v>
      </c>
      <c r="E694" s="23" t="str">
        <f>VLOOKUP(K694,'Ref asgn teams'!$A$2:$B$99,2)</f>
        <v>Newington Portuguese 30</v>
      </c>
      <c r="F694" s="23" t="str">
        <f>VLOOKUP(L694,'Ref asgn teams'!$A$2:$B$99,2)</f>
        <v>Milford Tuesday</v>
      </c>
      <c r="G694" s="71"/>
      <c r="H694" s="94">
        <f>IF('MASTER  10 Teams'!H694&lt;&gt;"",'MASTER  10 Teams'!H694,"")</f>
        <v>0.33333333333333331</v>
      </c>
      <c r="I694" s="24" t="str">
        <f>VLOOKUP(M694,Venues!$A$2:$E$139,5,FALSE)</f>
        <v>Martin Kellogg, Newington</v>
      </c>
      <c r="J694" s="73" t="str">
        <f>IF('MASTER  10 Teams'!J694&lt;&gt;"",'MASTER  10 Teams'!J694,"")</f>
        <v/>
      </c>
      <c r="K694" s="23" t="str">
        <f>IF('MASTER  10 Teams'!E694&lt;&gt;"",'MASTER  10 Teams'!E694,"")</f>
        <v>NEWINGTON PORTUGUESE 30</v>
      </c>
      <c r="L694" s="23" t="str">
        <f>IF('MASTER  10 Teams'!F694&lt;&gt;"",'MASTER  10 Teams'!F694,"")</f>
        <v>MILFORD TUESDAY</v>
      </c>
      <c r="M694" s="5" t="str">
        <f>IF('MASTER  10 Teams'!I694&lt;&gt;"",'MASTER  10 Teams'!I694,"")</f>
        <v>Martin Kellogg, Newington</v>
      </c>
      <c r="N694" s="5"/>
    </row>
    <row r="695" spans="1:14" ht="12.75" customHeight="1" thickTop="1" thickBot="1" x14ac:dyDescent="0.4">
      <c r="A695" s="115"/>
      <c r="B695" s="22"/>
      <c r="C695" s="95">
        <f>IF('MASTER  10 Teams'!C695&lt;&gt;"",'MASTER  10 Teams'!C695,"")</f>
        <v>43030</v>
      </c>
      <c r="D695" s="28" t="str">
        <f>IF('MASTER  10 Teams'!D695&lt;&gt;"",'MASTER  10 Teams'!D695,"")</f>
        <v/>
      </c>
      <c r="E695" s="23" t="e">
        <f>VLOOKUP(K695,'Ref asgn teams'!$A$2:$B$99,2)</f>
        <v>#N/A</v>
      </c>
      <c r="F695" s="23" t="e">
        <f>VLOOKUP(L695,'Ref asgn teams'!$A$2:$B$99,2)</f>
        <v>#N/A</v>
      </c>
      <c r="G695" s="71"/>
      <c r="H695" s="94" t="str">
        <f>IF('MASTER  10 Teams'!H695&lt;&gt;"",'MASTER  10 Teams'!H695,"")</f>
        <v/>
      </c>
      <c r="I695" s="24" t="e">
        <f>VLOOKUP(M695,Venues!$A$2:$E$139,5,FALSE)</f>
        <v>#N/A</v>
      </c>
      <c r="J695" s="73" t="str">
        <f>IF('MASTER  10 Teams'!J695&lt;&gt;"",'MASTER  10 Teams'!J695,"")</f>
        <v/>
      </c>
      <c r="K695" s="23" t="str">
        <f>IF('MASTER  10 Teams'!E695&lt;&gt;"",'MASTER  10 Teams'!E695,"")</f>
        <v/>
      </c>
      <c r="L695" s="23" t="str">
        <f>IF('MASTER  10 Teams'!F695&lt;&gt;"",'MASTER  10 Teams'!F695,"")</f>
        <v/>
      </c>
      <c r="M695" s="5" t="str">
        <f>IF('MASTER  10 Teams'!I695&lt;&gt;"",'MASTER  10 Teams'!I695,"")</f>
        <v/>
      </c>
      <c r="N695" s="5"/>
    </row>
    <row r="696" spans="1:14" ht="12.75" customHeight="1" thickTop="1" thickBot="1" x14ac:dyDescent="0.4">
      <c r="A696" s="115"/>
      <c r="B696" s="22"/>
      <c r="C696" s="95">
        <f>IF('MASTER  10 Teams'!C696&lt;&gt;"",'MASTER  10 Teams'!C696,"")</f>
        <v>43030</v>
      </c>
      <c r="D696" s="33" t="str">
        <f>IF('MASTER  10 Teams'!D696&lt;&gt;"",'MASTER  10 Teams'!D696,"")</f>
        <v>O30-2</v>
      </c>
      <c r="E696" s="23" t="str">
        <f>VLOOKUP(K696,'Ref asgn teams'!$A$2:$B$99,2)</f>
        <v>Stamford FC</v>
      </c>
      <c r="F696" s="23" t="str">
        <f>VLOOKUP(L696,'Ref asgn teams'!$A$2:$B$99,2)</f>
        <v>Bridgeport United</v>
      </c>
      <c r="G696" s="71"/>
      <c r="H696" s="94">
        <f>IF('MASTER  10 Teams'!H696&lt;&gt;"",'MASTER  10 Teams'!H696,"")</f>
        <v>0.41666666666666702</v>
      </c>
      <c r="I696" s="24" t="str">
        <f>VLOOKUP(M696,Venues!$A$2:$E$139,5,FALSE)</f>
        <v>West Beach, Stamford</v>
      </c>
      <c r="J696" s="73" t="str">
        <f>IF('MASTER  10 Teams'!J696&lt;&gt;"",'MASTER  10 Teams'!J696,"")</f>
        <v/>
      </c>
      <c r="K696" s="23" t="str">
        <f>IF('MASTER  10 Teams'!E696&lt;&gt;"",'MASTER  10 Teams'!E696,"")</f>
        <v>STAMFORD FC</v>
      </c>
      <c r="L696" s="23" t="str">
        <f>IF('MASTER  10 Teams'!F696&lt;&gt;"",'MASTER  10 Teams'!F696,"")</f>
        <v>BYE</v>
      </c>
      <c r="M696" s="5" t="str">
        <f>IF('MASTER  10 Teams'!I696&lt;&gt;"",'MASTER  10 Teams'!I696,"")</f>
        <v>West Beach Fields, Stamford</v>
      </c>
      <c r="N696" s="5"/>
    </row>
    <row r="697" spans="1:14" ht="12.75" customHeight="1" thickTop="1" thickBot="1" x14ac:dyDescent="0.4">
      <c r="A697" s="115"/>
      <c r="B697" s="22"/>
      <c r="C697" s="95">
        <f>IF('MASTER  10 Teams'!C697&lt;&gt;"",'MASTER  10 Teams'!C697,"")</f>
        <v>43030</v>
      </c>
      <c r="D697" s="33" t="str">
        <f>IF('MASTER  10 Teams'!D697&lt;&gt;"",'MASTER  10 Teams'!D697,"")</f>
        <v>O30-2</v>
      </c>
      <c r="E697" s="23" t="str">
        <f>VLOOKUP(K697,'Ref asgn teams'!$A$2:$B$99,2)</f>
        <v>Caseus New Haven FC</v>
      </c>
      <c r="F697" s="23" t="str">
        <f>VLOOKUP(L697,'Ref asgn teams'!$A$2:$B$99,2)</f>
        <v>Newtown Salty Dogs</v>
      </c>
      <c r="G697" s="71"/>
      <c r="H697" s="94">
        <f>IF('MASTER  10 Teams'!H697&lt;&gt;"",'MASTER  10 Teams'!H697,"")</f>
        <v>0.33333333333333331</v>
      </c>
      <c r="I697" s="24" t="str">
        <f>VLOOKUP(M697,Venues!$A$2:$E$139,5,FALSE)</f>
        <v>West Haven HS, West Haven</v>
      </c>
      <c r="J697" s="73" t="str">
        <f>IF('MASTER  10 Teams'!J697&lt;&gt;"",'MASTER  10 Teams'!J697,"")</f>
        <v/>
      </c>
      <c r="K697" s="23" t="str">
        <f>IF('MASTER  10 Teams'!E697&lt;&gt;"",'MASTER  10 Teams'!E697,"")</f>
        <v>CASEUS NEW HAVEN FC</v>
      </c>
      <c r="L697" s="23" t="str">
        <f>IF('MASTER  10 Teams'!F697&lt;&gt;"",'MASTER  10 Teams'!F697,"")</f>
        <v>NEWTOWN SALTY DOGS</v>
      </c>
      <c r="M697" s="5" t="str">
        <f>IF('MASTER  10 Teams'!I697&lt;&gt;"",'MASTER  10 Teams'!I697,"")</f>
        <v>Strong Stadium, West Haven</v>
      </c>
      <c r="N697" s="5"/>
    </row>
    <row r="698" spans="1:14" ht="12.75" customHeight="1" thickTop="1" thickBot="1" x14ac:dyDescent="0.4">
      <c r="A698" s="115"/>
      <c r="B698" s="22"/>
      <c r="C698" s="95">
        <f>IF('MASTER  10 Teams'!C698&lt;&gt;"",'MASTER  10 Teams'!C698,"")</f>
        <v>43030</v>
      </c>
      <c r="D698" s="33" t="str">
        <f>IF('MASTER  10 Teams'!D698&lt;&gt;"",'MASTER  10 Teams'!D698,"")</f>
        <v>O30-2</v>
      </c>
      <c r="E698" s="23" t="str">
        <f>VLOOKUP(K698,'Ref asgn teams'!$A$2:$B$99,2)</f>
        <v>HENRY REID FC</v>
      </c>
      <c r="F698" s="23" t="str">
        <f>VLOOKUP(L698,'Ref asgn teams'!$A$2:$B$99,2)</f>
        <v>WATERTOWN GEEZERS</v>
      </c>
      <c r="G698" s="71"/>
      <c r="H698" s="94">
        <f>IF('MASTER  10 Teams'!H698&lt;&gt;"",'MASTER  10 Teams'!H698,"")</f>
        <v>0.41666666666666702</v>
      </c>
      <c r="I698" s="24" t="str">
        <f>VLOOKUP(M698,Venues!$A$2:$E$139,5,FALSE)</f>
        <v>Ludlowe HS, Fairfield</v>
      </c>
      <c r="J698" s="73" t="str">
        <f>IF('MASTER  10 Teams'!J698&lt;&gt;"",'MASTER  10 Teams'!J698,"")</f>
        <v/>
      </c>
      <c r="K698" s="23" t="str">
        <f>IF('MASTER  10 Teams'!E698&lt;&gt;"",'MASTER  10 Teams'!E698,"")</f>
        <v>HENRY  REID FC 30</v>
      </c>
      <c r="L698" s="23" t="str">
        <f>IF('MASTER  10 Teams'!F698&lt;&gt;"",'MASTER  10 Teams'!F698,"")</f>
        <v>WATERTOWN GEEZERS</v>
      </c>
      <c r="M698" s="5" t="str">
        <f>IF('MASTER  10 Teams'!I698&lt;&gt;"",'MASTER  10 Teams'!I698,"")</f>
        <v>Ludlowe HS, Fairfield</v>
      </c>
      <c r="N698" s="5"/>
    </row>
    <row r="699" spans="1:14" ht="12.75" customHeight="1" thickTop="1" thickBot="1" x14ac:dyDescent="0.4">
      <c r="A699" s="115"/>
      <c r="B699" s="22"/>
      <c r="C699" s="95">
        <f>IF('MASTER  10 Teams'!C699&lt;&gt;"",'MASTER  10 Teams'!C699,"")</f>
        <v>43030</v>
      </c>
      <c r="D699" s="33" t="str">
        <f>IF('MASTER  10 Teams'!D699&lt;&gt;"",'MASTER  10 Teams'!D699,"")</f>
        <v>O30-2</v>
      </c>
      <c r="E699" s="23" t="str">
        <f>VLOOKUP(K699,'Ref asgn teams'!$A$2:$B$99,2)</f>
        <v>Naugatuck Fusion</v>
      </c>
      <c r="F699" s="23" t="str">
        <f>VLOOKUP(L699,'Ref asgn teams'!$A$2:$B$99,2)</f>
        <v>Club Napoli 30</v>
      </c>
      <c r="G699" s="71"/>
      <c r="H699" s="94">
        <f>IF('MASTER  10 Teams'!H699&lt;&gt;"",'MASTER  10 Teams'!H699,"")</f>
        <v>0.33333333333333331</v>
      </c>
      <c r="I699" s="24" t="str">
        <f>VLOOKUP(M699,Venues!$A$2:$E$139,5,FALSE)</f>
        <v>City Hill Middle School, Naugatuck</v>
      </c>
      <c r="J699" s="73" t="str">
        <f>IF('MASTER  10 Teams'!J699&lt;&gt;"",'MASTER  10 Teams'!J699,"")</f>
        <v/>
      </c>
      <c r="K699" s="23" t="str">
        <f>IF('MASTER  10 Teams'!E699&lt;&gt;"",'MASTER  10 Teams'!E699,"")</f>
        <v>NAUGATUCK FUSION</v>
      </c>
      <c r="L699" s="23" t="str">
        <f>IF('MASTER  10 Teams'!F699&lt;&gt;"",'MASTER  10 Teams'!F699,"")</f>
        <v>CLUB NAPOLI 30</v>
      </c>
      <c r="M699" s="5" t="str">
        <f>IF('MASTER  10 Teams'!I699&lt;&gt;"",'MASTER  10 Teams'!I699,"")</f>
        <v>City Hill MS, Naugatuck</v>
      </c>
      <c r="N699" s="5"/>
    </row>
    <row r="700" spans="1:14" ht="12.75" customHeight="1" thickTop="1" thickBot="1" x14ac:dyDescent="0.4">
      <c r="A700" s="115"/>
      <c r="B700" s="22"/>
      <c r="C700" s="95">
        <f>IF('MASTER  10 Teams'!C700&lt;&gt;"",'MASTER  10 Teams'!C700,"")</f>
        <v>43030</v>
      </c>
      <c r="D700" s="33" t="str">
        <f>IF('MASTER  10 Teams'!D700&lt;&gt;"",'MASTER  10 Teams'!D700,"")</f>
        <v>O30-2</v>
      </c>
      <c r="E700" s="23" t="str">
        <f>VLOOKUP(K700,'Ref asgn teams'!$A$2:$B$99,2)</f>
        <v>Milford Amigos</v>
      </c>
      <c r="F700" s="23" t="str">
        <f>VLOOKUP(L700,'Ref asgn teams'!$A$2:$B$99,2)</f>
        <v>Litchfield County Blues</v>
      </c>
      <c r="G700" s="71"/>
      <c r="H700" s="94">
        <f>IF('MASTER  10 Teams'!H700&lt;&gt;"",'MASTER  10 Teams'!H700,"")</f>
        <v>0.33333333333333331</v>
      </c>
      <c r="I700" s="24" t="str">
        <f>VLOOKUP(M700,Venues!$A$2:$E$139,5,FALSE)</f>
        <v>Pease Rd Field, Woodbridge</v>
      </c>
      <c r="J700" s="73" t="str">
        <f>IF('MASTER  10 Teams'!J700&lt;&gt;"",'MASTER  10 Teams'!J700,"")</f>
        <v/>
      </c>
      <c r="K700" s="23" t="str">
        <f>IF('MASTER  10 Teams'!E700&lt;&gt;"",'MASTER  10 Teams'!E700,"")</f>
        <v>MILFORD AMIGOS</v>
      </c>
      <c r="L700" s="23" t="str">
        <f>IF('MASTER  10 Teams'!F700&lt;&gt;"",'MASTER  10 Teams'!F700,"")</f>
        <v>LITCHFIELD COUNTY BLUES</v>
      </c>
      <c r="M700" s="5" t="str">
        <f>IF('MASTER  10 Teams'!I700&lt;&gt;"",'MASTER  10 Teams'!I700,"")</f>
        <v>Pease Road, Woodbridge</v>
      </c>
      <c r="N700" s="5"/>
    </row>
    <row r="701" spans="1:14" ht="12.75" customHeight="1" thickTop="1" thickBot="1" x14ac:dyDescent="0.4">
      <c r="A701" s="115"/>
      <c r="B701" s="22"/>
      <c r="C701" s="95">
        <f>IF('MASTER  10 Teams'!C701&lt;&gt;"",'MASTER  10 Teams'!C701,"")</f>
        <v>43030</v>
      </c>
      <c r="D701" s="28" t="str">
        <f>IF('MASTER  10 Teams'!D701&lt;&gt;"",'MASTER  10 Teams'!D701,"")</f>
        <v/>
      </c>
      <c r="E701" s="23" t="e">
        <f>VLOOKUP(K701,'Ref asgn teams'!$A$2:$B$99,2)</f>
        <v>#N/A</v>
      </c>
      <c r="F701" s="23" t="e">
        <f>VLOOKUP(L701,'Ref asgn teams'!$A$2:$B$99,2)</f>
        <v>#N/A</v>
      </c>
      <c r="G701" s="71"/>
      <c r="H701" s="94" t="str">
        <f>IF('MASTER  10 Teams'!H701&lt;&gt;"",'MASTER  10 Teams'!H701,"")</f>
        <v/>
      </c>
      <c r="I701" s="24" t="e">
        <f>VLOOKUP(M701,Venues!$A$2:$E$139,5,FALSE)</f>
        <v>#N/A</v>
      </c>
      <c r="J701" s="73" t="str">
        <f>IF('MASTER  10 Teams'!J701&lt;&gt;"",'MASTER  10 Teams'!J701,"")</f>
        <v/>
      </c>
      <c r="K701" s="23" t="str">
        <f>IF('MASTER  10 Teams'!E701&lt;&gt;"",'MASTER  10 Teams'!E701,"")</f>
        <v/>
      </c>
      <c r="L701" s="23" t="str">
        <f>IF('MASTER  10 Teams'!F701&lt;&gt;"",'MASTER  10 Teams'!F701,"")</f>
        <v/>
      </c>
      <c r="M701" s="5" t="str">
        <f>IF('MASTER  10 Teams'!I701&lt;&gt;"",'MASTER  10 Teams'!I701,"")</f>
        <v/>
      </c>
      <c r="N701" s="2"/>
    </row>
    <row r="702" spans="1:14" ht="12.75" customHeight="1" thickTop="1" thickBot="1" x14ac:dyDescent="0.4">
      <c r="A702" s="115"/>
      <c r="B702" s="22"/>
      <c r="C702" s="95">
        <f>IF('MASTER  10 Teams'!C702&lt;&gt;"",'MASTER  10 Teams'!C702,"")</f>
        <v>43030</v>
      </c>
      <c r="D702" s="34" t="str">
        <f>IF('MASTER  10 Teams'!D702&lt;&gt;"",'MASTER  10 Teams'!D702,"")</f>
        <v>O40-1</v>
      </c>
      <c r="E702" s="23" t="str">
        <f>VLOOKUP(K702,'Ref asgn teams'!$A$2:$B$99,2)</f>
        <v>Waterbury Albanians</v>
      </c>
      <c r="F702" s="23" t="str">
        <f>VLOOKUP(L702,'Ref asgn teams'!$A$2:$B$99,2)</f>
        <v>Cheshire Azzurri 40</v>
      </c>
      <c r="G702" s="71"/>
      <c r="H702" s="94">
        <f>IF('MASTER  10 Teams'!H702&lt;&gt;"",'MASTER  10 Teams'!H702,"")</f>
        <v>0.375</v>
      </c>
      <c r="I702" s="24" t="str">
        <f>VLOOKUP(M702,Venues!$A$2:$E$139,5,FALSE)</f>
        <v>Wilby HS, Waterbury</v>
      </c>
      <c r="J702" s="73" t="str">
        <f>IF('MASTER  10 Teams'!J702&lt;&gt;"",'MASTER  10 Teams'!J702,"")</f>
        <v/>
      </c>
      <c r="K702" s="23" t="str">
        <f>IF('MASTER  10 Teams'!E702&lt;&gt;"",'MASTER  10 Teams'!E702,"")</f>
        <v>WATERBURY ALBANIANS</v>
      </c>
      <c r="L702" s="23" t="str">
        <f>IF('MASTER  10 Teams'!F702&lt;&gt;"",'MASTER  10 Teams'!F702,"")</f>
        <v>CHESHIRE AZZURRI 40</v>
      </c>
      <c r="M702" s="5" t="str">
        <f>IF('MASTER  10 Teams'!I702&lt;&gt;"",'MASTER  10 Teams'!I702,"")</f>
        <v>Wilby HS, Waterbury</v>
      </c>
      <c r="N702" s="5"/>
    </row>
    <row r="703" spans="1:14" ht="12.75" customHeight="1" thickTop="1" thickBot="1" x14ac:dyDescent="0.4">
      <c r="A703" s="115"/>
      <c r="B703" s="22"/>
      <c r="C703" s="95">
        <f>IF('MASTER  10 Teams'!C703&lt;&gt;"",'MASTER  10 Teams'!C703,"")</f>
        <v>43030</v>
      </c>
      <c r="D703" s="34" t="str">
        <f>IF('MASTER  10 Teams'!D703&lt;&gt;"",'MASTER  10 Teams'!D703,"")</f>
        <v>O40-1</v>
      </c>
      <c r="E703" s="23" t="str">
        <f>VLOOKUP(K703,'Ref asgn teams'!$A$2:$B$99,2)</f>
        <v>Danbury United 40</v>
      </c>
      <c r="F703" s="23" t="str">
        <f>VLOOKUP(L703,'Ref asgn teams'!$A$2:$B$99,2)</f>
        <v>Vasco Da Gama 40</v>
      </c>
      <c r="G703" s="71"/>
      <c r="H703" s="94">
        <f>IF('MASTER  10 Teams'!H703&lt;&gt;"",'MASTER  10 Teams'!H703,"")</f>
        <v>0.45833333333333331</v>
      </c>
      <c r="I703" s="24" t="str">
        <f>VLOOKUP(M703,Venues!$A$2:$E$139,5,FALSE)</f>
        <v>Danbury Portuguese Cultural Center, Danbury</v>
      </c>
      <c r="J703" s="73" t="str">
        <f>IF('MASTER  10 Teams'!J703&lt;&gt;"",'MASTER  10 Teams'!J703,"")</f>
        <v/>
      </c>
      <c r="K703" s="23" t="str">
        <f>IF('MASTER  10 Teams'!E703&lt;&gt;"",'MASTER  10 Teams'!E703,"")</f>
        <v>DANBURY UNITED 40</v>
      </c>
      <c r="L703" s="23" t="str">
        <f>IF('MASTER  10 Teams'!F703&lt;&gt;"",'MASTER  10 Teams'!F703,"")</f>
        <v>VASCO DA GAMA 40</v>
      </c>
      <c r="M703" s="5" t="str">
        <f>IF('MASTER  10 Teams'!I703&lt;&gt;"",'MASTER  10 Teams'!I703,"")</f>
        <v>Portuguese Cultural Center, Danbury</v>
      </c>
      <c r="N703" s="5"/>
    </row>
    <row r="704" spans="1:14" ht="12.75" customHeight="1" thickTop="1" thickBot="1" x14ac:dyDescent="0.4">
      <c r="A704" s="115"/>
      <c r="B704" s="22"/>
      <c r="C704" s="95">
        <f>IF('MASTER  10 Teams'!C704&lt;&gt;"",'MASTER  10 Teams'!C704,"")</f>
        <v>43030</v>
      </c>
      <c r="D704" s="34" t="str">
        <f>IF('MASTER  10 Teams'!D704&lt;&gt;"",'MASTER  10 Teams'!D704,"")</f>
        <v>O40-1</v>
      </c>
      <c r="E704" s="23" t="str">
        <f>VLOOKUP(K704,'Ref asgn teams'!$A$2:$B$99,2)</f>
        <v>Greenwich Pumas</v>
      </c>
      <c r="F704" s="23" t="str">
        <f>VLOOKUP(L704,'Ref asgn teams'!$A$2:$B$99,2)</f>
        <v>Wilton Ancient Warriors FC</v>
      </c>
      <c r="G704" s="71"/>
      <c r="H704" s="94">
        <f>IF('MASTER  10 Teams'!H704&lt;&gt;"",'MASTER  10 Teams'!H704,"")</f>
        <v>0.41666666666666702</v>
      </c>
      <c r="I704" s="24" t="str">
        <f>VLOOKUP(M704,Venues!$A$2:$E$139,5,FALSE)</f>
        <v>Greenwich High School, Greenwich</v>
      </c>
      <c r="J704" s="73" t="str">
        <f>IF('MASTER  10 Teams'!J704&lt;&gt;"",'MASTER  10 Teams'!J704,"")</f>
        <v/>
      </c>
      <c r="K704" s="23" t="str">
        <f>IF('MASTER  10 Teams'!E704&lt;&gt;"",'MASTER  10 Teams'!E704,"")</f>
        <v>GREENWICH PUMAS</v>
      </c>
      <c r="L704" s="23" t="str">
        <f>IF('MASTER  10 Teams'!F704&lt;&gt;"",'MASTER  10 Teams'!F704,"")</f>
        <v xml:space="preserve">WILTON WARRIORS </v>
      </c>
      <c r="M704" s="5" t="str">
        <f>IF('MASTER  10 Teams'!I704&lt;&gt;"",'MASTER  10 Teams'!I704,"")</f>
        <v>tbd</v>
      </c>
      <c r="N704" s="5"/>
    </row>
    <row r="705" spans="1:14" ht="12.75" customHeight="1" thickTop="1" thickBot="1" x14ac:dyDescent="0.4">
      <c r="A705" s="115"/>
      <c r="B705" s="22"/>
      <c r="C705" s="95">
        <f>IF('MASTER  10 Teams'!C705&lt;&gt;"",'MASTER  10 Teams'!C705,"")</f>
        <v>43030</v>
      </c>
      <c r="D705" s="34" t="str">
        <f>IF('MASTER  10 Teams'!D705&lt;&gt;"",'MASTER  10 Teams'!D705,"")</f>
        <v>O40-1</v>
      </c>
      <c r="E705" s="23" t="str">
        <f>VLOOKUP(K705,'Ref asgn teams'!$A$2:$B$99,2)</f>
        <v>Connecticut Storm</v>
      </c>
      <c r="F705" s="23" t="str">
        <f>VLOOKUP(L705,'Ref asgn teams'!$A$2:$B$99,2)</f>
        <v>Fairfield GAC</v>
      </c>
      <c r="G705" s="71"/>
      <c r="H705" s="94">
        <f>IF('MASTER  10 Teams'!H705&lt;&gt;"",'MASTER  10 Teams'!H705,"")</f>
        <v>0.375</v>
      </c>
      <c r="I705" s="24" t="str">
        <f>VLOOKUP(M705,Venues!$A$2:$E$139,5,FALSE)</f>
        <v>Wakeman Park, Westport</v>
      </c>
      <c r="J705" s="73" t="str">
        <f>IF('MASTER  10 Teams'!J705&lt;&gt;"",'MASTER  10 Teams'!J705,"")</f>
        <v/>
      </c>
      <c r="K705" s="23" t="str">
        <f>IF('MASTER  10 Teams'!E705&lt;&gt;"",'MASTER  10 Teams'!E705,"")</f>
        <v>STORM FC</v>
      </c>
      <c r="L705" s="23" t="str">
        <f>IF('MASTER  10 Teams'!F705&lt;&gt;"",'MASTER  10 Teams'!F705,"")</f>
        <v>FAIRFIELD GAC</v>
      </c>
      <c r="M705" s="5" t="str">
        <f>IF('MASTER  10 Teams'!I705&lt;&gt;"",'MASTER  10 Teams'!I705,"")</f>
        <v>Wakeman Park, Westport</v>
      </c>
      <c r="N705" s="5"/>
    </row>
    <row r="706" spans="1:14" ht="12.75" customHeight="1" thickTop="1" thickBot="1" x14ac:dyDescent="0.4">
      <c r="A706" s="115"/>
      <c r="B706" s="22"/>
      <c r="C706" s="95">
        <f>IF('MASTER  10 Teams'!C706&lt;&gt;"",'MASTER  10 Teams'!C706,"")</f>
        <v>43030</v>
      </c>
      <c r="D706" s="34" t="str">
        <f>IF('MASTER  10 Teams'!D706&lt;&gt;"",'MASTER  10 Teams'!D706,"")</f>
        <v>O40-1</v>
      </c>
      <c r="E706" s="23" t="str">
        <f>VLOOKUP(K706,'Ref asgn teams'!$A$2:$B$99,2)</f>
        <v>Ridgefield Kicks</v>
      </c>
      <c r="F706" s="23" t="str">
        <f>VLOOKUP(L706,'Ref asgn teams'!$A$2:$B$99,2)</f>
        <v>Norwalk Mariners</v>
      </c>
      <c r="G706" s="71"/>
      <c r="H706" s="94">
        <f>IF('MASTER  10 Teams'!H706&lt;&gt;"",'MASTER  10 Teams'!H706,"")</f>
        <v>0.41666666666666702</v>
      </c>
      <c r="I706" s="24" t="str">
        <f>VLOOKUP(M706,Venues!$A$2:$E$139,5,FALSE)</f>
        <v>Scotland field, Ridgefield</v>
      </c>
      <c r="J706" s="73" t="str">
        <f>IF('MASTER  10 Teams'!J706&lt;&gt;"",'MASTER  10 Teams'!J706,"")</f>
        <v/>
      </c>
      <c r="K706" s="23" t="str">
        <f>IF('MASTER  10 Teams'!E706&lt;&gt;"",'MASTER  10 Teams'!E706,"")</f>
        <v>RIDGEFIELD KICKS</v>
      </c>
      <c r="L706" s="23" t="str">
        <f>IF('MASTER  10 Teams'!F706&lt;&gt;"",'MASTER  10 Teams'!F706,"")</f>
        <v>NORWALK MARINERS</v>
      </c>
      <c r="M706" s="5" t="str">
        <f>IF('MASTER  10 Teams'!I706&lt;&gt;"",'MASTER  10 Teams'!I706,"")</f>
        <v>Scotland Field, Ridgefield</v>
      </c>
      <c r="N706" s="5"/>
    </row>
    <row r="707" spans="1:14" ht="12.75" customHeight="1" thickTop="1" thickBot="1" x14ac:dyDescent="0.4">
      <c r="A707" s="115"/>
      <c r="B707" s="22"/>
      <c r="C707" s="95">
        <f>IF('MASTER  10 Teams'!C707&lt;&gt;"",'MASTER  10 Teams'!C707,"")</f>
        <v>43030</v>
      </c>
      <c r="D707" s="28" t="str">
        <f>IF('MASTER  10 Teams'!D707&lt;&gt;"",'MASTER  10 Teams'!D707,"")</f>
        <v/>
      </c>
      <c r="E707" s="23" t="e">
        <f>VLOOKUP(K707,'Ref asgn teams'!$A$2:$B$99,2)</f>
        <v>#N/A</v>
      </c>
      <c r="F707" s="23" t="e">
        <f>VLOOKUP(L707,'Ref asgn teams'!$A$2:$B$99,2)</f>
        <v>#N/A</v>
      </c>
      <c r="G707" s="71"/>
      <c r="H707" s="94" t="str">
        <f>IF('MASTER  10 Teams'!H707&lt;&gt;"",'MASTER  10 Teams'!H707,"")</f>
        <v/>
      </c>
      <c r="I707" s="24" t="e">
        <f>VLOOKUP(M707,Venues!$A$2:$E$139,5,FALSE)</f>
        <v>#N/A</v>
      </c>
      <c r="J707" s="73" t="str">
        <f>IF('MASTER  10 Teams'!J707&lt;&gt;"",'MASTER  10 Teams'!J707,"")</f>
        <v/>
      </c>
      <c r="K707" s="23" t="str">
        <f>IF('MASTER  10 Teams'!E707&lt;&gt;"",'MASTER  10 Teams'!E707,"")</f>
        <v/>
      </c>
      <c r="L707" s="23" t="str">
        <f>IF('MASTER  10 Teams'!F707&lt;&gt;"",'MASTER  10 Teams'!F707,"")</f>
        <v/>
      </c>
      <c r="M707" s="5" t="str">
        <f>IF('MASTER  10 Teams'!I707&lt;&gt;"",'MASTER  10 Teams'!I707,"")</f>
        <v/>
      </c>
      <c r="N707" s="2"/>
    </row>
    <row r="708" spans="1:14" ht="12.75" customHeight="1" thickTop="1" thickBot="1" x14ac:dyDescent="0.4">
      <c r="A708" s="115"/>
      <c r="B708" s="22"/>
      <c r="C708" s="95">
        <f>IF('MASTER  10 Teams'!C708&lt;&gt;"",'MASTER  10 Teams'!C708,"")</f>
        <v>43030</v>
      </c>
      <c r="D708" s="35" t="str">
        <f>IF('MASTER  10 Teams'!D708&lt;&gt;"",'MASTER  10 Teams'!D708,"")</f>
        <v>O40-2</v>
      </c>
      <c r="E708" s="23" t="str">
        <f>VLOOKUP(K708,'Ref asgn teams'!$A$2:$B$99,2)</f>
        <v>Southeast Rovers</v>
      </c>
      <c r="F708" s="23" t="str">
        <f>VLOOKUP(L708,'Ref asgn teams'!$A$2:$B$99,2)</f>
        <v>Derby Quitus</v>
      </c>
      <c r="G708" s="71"/>
      <c r="H708" s="94">
        <f>IF('MASTER  10 Teams'!H708&lt;&gt;"",'MASTER  10 Teams'!H708,"")</f>
        <v>0.41666666666666702</v>
      </c>
      <c r="I708" s="24" t="str">
        <f>VLOOKUP(M708,Venues!$A$2:$E$139,5,FALSE)</f>
        <v>Spera Field, Waterford</v>
      </c>
      <c r="J708" s="73" t="str">
        <f>IF('MASTER  10 Teams'!J708&lt;&gt;"",'MASTER  10 Teams'!J708,"")</f>
        <v/>
      </c>
      <c r="K708" s="23" t="str">
        <f>IF('MASTER  10 Teams'!E708&lt;&gt;"",'MASTER  10 Teams'!E708,"")</f>
        <v>SOUTHEAST ROVERS</v>
      </c>
      <c r="L708" s="23" t="str">
        <f>IF('MASTER  10 Teams'!F708&lt;&gt;"",'MASTER  10 Teams'!F708,"")</f>
        <v>DERBY QUITUS</v>
      </c>
      <c r="M708" s="5" t="str">
        <f>IF('MASTER  10 Teams'!I708&lt;&gt;"",'MASTER  10 Teams'!I708,"")</f>
        <v>Spera Park, Waterford</v>
      </c>
      <c r="N708" s="5"/>
    </row>
    <row r="709" spans="1:14" ht="12.75" customHeight="1" thickTop="1" thickBot="1" x14ac:dyDescent="0.4">
      <c r="A709" s="115"/>
      <c r="B709" s="22"/>
      <c r="C709" s="95">
        <f>IF('MASTER  10 Teams'!C709&lt;&gt;"",'MASTER  10 Teams'!C709,"")</f>
        <v>43030</v>
      </c>
      <c r="D709" s="35" t="str">
        <f>IF('MASTER  10 Teams'!D709&lt;&gt;"",'MASTER  10 Teams'!D709,"")</f>
        <v>O40-2</v>
      </c>
      <c r="E709" s="23" t="str">
        <f>VLOOKUP(K709,'Ref asgn teams'!$A$2:$B$99,2)</f>
        <v>Greenwich Arsenal 40</v>
      </c>
      <c r="F709" s="23" t="str">
        <f>VLOOKUP(L709,'Ref asgn teams'!$A$2:$B$99,2)</f>
        <v>Norwalk Spots Colombia FC</v>
      </c>
      <c r="G709" s="71"/>
      <c r="H709" s="94">
        <f>IF('MASTER  10 Teams'!H709&lt;&gt;"",'MASTER  10 Teams'!H709,"")</f>
        <v>0.41666666666666702</v>
      </c>
      <c r="I709" s="24" t="str">
        <f>VLOOKUP(M709,Venues!$A$2:$E$139,5,FALSE)</f>
        <v>Greenwich High School, Greenwich</v>
      </c>
      <c r="J709" s="73" t="str">
        <f>IF('MASTER  10 Teams'!J709&lt;&gt;"",'MASTER  10 Teams'!J709,"")</f>
        <v/>
      </c>
      <c r="K709" s="23" t="str">
        <f>IF('MASTER  10 Teams'!E709&lt;&gt;"",'MASTER  10 Teams'!E709,"")</f>
        <v>GREENWICH ARSENAL 40</v>
      </c>
      <c r="L709" s="23" t="str">
        <f>IF('MASTER  10 Teams'!F709&lt;&gt;"",'MASTER  10 Teams'!F709,"")</f>
        <v xml:space="preserve">NORWALK SPORT COLOMBIA </v>
      </c>
      <c r="M709" s="5" t="str">
        <f>IF('MASTER  10 Teams'!I709&lt;&gt;"",'MASTER  10 Teams'!I709,"")</f>
        <v>tbd</v>
      </c>
      <c r="N709" s="5"/>
    </row>
    <row r="710" spans="1:14" ht="12.75" customHeight="1" thickTop="1" thickBot="1" x14ac:dyDescent="0.4">
      <c r="A710" s="115"/>
      <c r="B710" s="22"/>
      <c r="C710" s="95">
        <f>IF('MASTER  10 Teams'!C710&lt;&gt;"",'MASTER  10 Teams'!C710,"")</f>
        <v>43030</v>
      </c>
      <c r="D710" s="35" t="str">
        <f>IF('MASTER  10 Teams'!D710&lt;&gt;"",'MASTER  10 Teams'!D710,"")</f>
        <v>O40-2</v>
      </c>
      <c r="E710" s="23" t="str">
        <f>VLOOKUP(K710,'Ref asgn teams'!$A$2:$B$99,2)</f>
        <v>Guilford Bell Curve</v>
      </c>
      <c r="F710" s="23" t="str">
        <f>VLOOKUP(L710,'Ref asgn teams'!$A$2:$B$99,2)</f>
        <v>Stamford United</v>
      </c>
      <c r="G710" s="71"/>
      <c r="H710" s="94">
        <f>IF('MASTER  10 Teams'!H710&lt;&gt;"",'MASTER  10 Teams'!H710,"")</f>
        <v>0.33333333333333331</v>
      </c>
      <c r="I710" s="24" t="str">
        <f>VLOOKUP(M710,Venues!$A$2:$E$139,5,FALSE)</f>
        <v>Calvin Leete Field, Guilford</v>
      </c>
      <c r="J710" s="73" t="str">
        <f>IF('MASTER  10 Teams'!J710&lt;&gt;"",'MASTER  10 Teams'!J710,"")</f>
        <v/>
      </c>
      <c r="K710" s="23" t="str">
        <f>IF('MASTER  10 Teams'!E710&lt;&gt;"",'MASTER  10 Teams'!E710,"")</f>
        <v>GUILFORD BELL CURVE</v>
      </c>
      <c r="L710" s="23" t="str">
        <f>IF('MASTER  10 Teams'!F710&lt;&gt;"",'MASTER  10 Teams'!F710,"")</f>
        <v>STAMFORD UNITED</v>
      </c>
      <c r="M710" s="5" t="str">
        <f>IF('MASTER  10 Teams'!I710&lt;&gt;"",'MASTER  10 Teams'!I710,"")</f>
        <v>Calvin Leete School, Guilford</v>
      </c>
      <c r="N710" s="5"/>
    </row>
    <row r="711" spans="1:14" ht="12.75" customHeight="1" thickTop="1" thickBot="1" x14ac:dyDescent="0.4">
      <c r="A711" s="115"/>
      <c r="B711" s="22"/>
      <c r="C711" s="95">
        <f>IF('MASTER  10 Teams'!C711&lt;&gt;"",'MASTER  10 Teams'!C711,"")</f>
        <v>43030</v>
      </c>
      <c r="D711" s="35" t="str">
        <f>IF('MASTER  10 Teams'!D711&lt;&gt;"",'MASTER  10 Teams'!D711,"")</f>
        <v>O40-2</v>
      </c>
      <c r="E711" s="23" t="str">
        <f>VLOOKUP(K711,'Ref asgn teams'!$A$2:$B$99,2)</f>
        <v>Newington Portuguese 40</v>
      </c>
      <c r="F711" s="23" t="str">
        <f>VLOOKUP(L711,'Ref asgn teams'!$A$2:$B$99,2)</f>
        <v>Greenwich Gunners 40</v>
      </c>
      <c r="G711" s="71"/>
      <c r="H711" s="94">
        <f>IF('MASTER  10 Teams'!H711&lt;&gt;"",'MASTER  10 Teams'!H711,"")</f>
        <v>0.41666666666666702</v>
      </c>
      <c r="I711" s="24" t="str">
        <f>VLOOKUP(M711,Venues!$A$2:$E$139,5,FALSE)</f>
        <v>Martin Kellogg, Newington</v>
      </c>
      <c r="J711" s="73" t="str">
        <f>IF('MASTER  10 Teams'!J711&lt;&gt;"",'MASTER  10 Teams'!J711,"")</f>
        <v/>
      </c>
      <c r="K711" s="23" t="str">
        <f>IF('MASTER  10 Teams'!E711&lt;&gt;"",'MASTER  10 Teams'!E711,"")</f>
        <v>NEWINGTON PORTUGUESE 40</v>
      </c>
      <c r="L711" s="23" t="str">
        <f>IF('MASTER  10 Teams'!F711&lt;&gt;"",'MASTER  10 Teams'!F711,"")</f>
        <v>GREENWICH GUNNERS 40</v>
      </c>
      <c r="M711" s="5" t="str">
        <f>IF('MASTER  10 Teams'!I711&lt;&gt;"",'MASTER  10 Teams'!I711,"")</f>
        <v>Martin Kellogg, Newington</v>
      </c>
      <c r="N711" s="5"/>
    </row>
    <row r="712" spans="1:14" ht="12.75" customHeight="1" thickTop="1" thickBot="1" x14ac:dyDescent="0.4">
      <c r="A712" s="115"/>
      <c r="B712" s="22"/>
      <c r="C712" s="95">
        <f>IF('MASTER  10 Teams'!C712&lt;&gt;"",'MASTER  10 Teams'!C712,"")</f>
        <v>43030</v>
      </c>
      <c r="D712" s="35" t="str">
        <f>IF('MASTER  10 Teams'!D712&lt;&gt;"",'MASTER  10 Teams'!D712,"")</f>
        <v>O40-2</v>
      </c>
      <c r="E712" s="23" t="str">
        <f>VLOOKUP(K712,'Ref asgn teams'!$A$2:$B$99,2)</f>
        <v>New Haven Americans</v>
      </c>
      <c r="F712" s="23" t="str">
        <f>VLOOKUP(L712,'Ref asgn teams'!$A$2:$B$99,2)</f>
        <v xml:space="preserve">GUILFORD CELTIC </v>
      </c>
      <c r="G712" s="71"/>
      <c r="H712" s="94">
        <f>IF('MASTER  10 Teams'!H712&lt;&gt;"",'MASTER  10 Teams'!H712,"")</f>
        <v>0.41666666666666702</v>
      </c>
      <c r="I712" s="24" t="str">
        <f>VLOOKUP(M712,Venues!$A$2:$E$139,5,FALSE)</f>
        <v>Peck Place School, Orange</v>
      </c>
      <c r="J712" s="73" t="str">
        <f>IF('MASTER  10 Teams'!J712&lt;&gt;"",'MASTER  10 Teams'!J712,"")</f>
        <v/>
      </c>
      <c r="K712" s="23" t="str">
        <f>IF('MASTER  10 Teams'!E712&lt;&gt;"",'MASTER  10 Teams'!E712,"")</f>
        <v>NEW HAVEN AMERICANS</v>
      </c>
      <c r="L712" s="23" t="str">
        <f>IF('MASTER  10 Teams'!F712&lt;&gt;"",'MASTER  10 Teams'!F712,"")</f>
        <v xml:space="preserve">GUILFORD CELTIC </v>
      </c>
      <c r="M712" s="5" t="str">
        <f>IF('MASTER  10 Teams'!I712&lt;&gt;"",'MASTER  10 Teams'!I712,"")</f>
        <v>Peck Place School, Orange</v>
      </c>
      <c r="N712" s="5"/>
    </row>
    <row r="713" spans="1:14" ht="12.75" customHeight="1" thickTop="1" thickBot="1" x14ac:dyDescent="0.4">
      <c r="A713" s="115"/>
      <c r="B713" s="22"/>
      <c r="C713" s="95">
        <f>IF('MASTER  10 Teams'!C713&lt;&gt;"",'MASTER  10 Teams'!C713,"")</f>
        <v>43030</v>
      </c>
      <c r="D713" s="28" t="str">
        <f>IF('MASTER  10 Teams'!D713&lt;&gt;"",'MASTER  10 Teams'!D713,"")</f>
        <v/>
      </c>
      <c r="E713" s="23" t="e">
        <f>VLOOKUP(K713,'Ref asgn teams'!$A$2:$B$99,2)</f>
        <v>#N/A</v>
      </c>
      <c r="F713" s="23" t="e">
        <f>VLOOKUP(L713,'Ref asgn teams'!$A$2:$B$99,2)</f>
        <v>#N/A</v>
      </c>
      <c r="G713" s="71"/>
      <c r="H713" s="94" t="str">
        <f>IF('MASTER  10 Teams'!H713&lt;&gt;"",'MASTER  10 Teams'!H713,"")</f>
        <v/>
      </c>
      <c r="I713" s="24" t="e">
        <f>VLOOKUP(M713,Venues!$A$2:$E$139,5,FALSE)</f>
        <v>#N/A</v>
      </c>
      <c r="J713" s="73" t="str">
        <f>IF('MASTER  10 Teams'!J713&lt;&gt;"",'MASTER  10 Teams'!J713,"")</f>
        <v/>
      </c>
      <c r="K713" s="23" t="str">
        <f>IF('MASTER  10 Teams'!E713&lt;&gt;"",'MASTER  10 Teams'!E713,"")</f>
        <v/>
      </c>
      <c r="L713" s="23" t="str">
        <f>IF('MASTER  10 Teams'!F713&lt;&gt;"",'MASTER  10 Teams'!F713,"")</f>
        <v/>
      </c>
      <c r="M713" s="5" t="str">
        <f>IF('MASTER  10 Teams'!I713&lt;&gt;"",'MASTER  10 Teams'!I713,"")</f>
        <v/>
      </c>
      <c r="N713" s="5"/>
    </row>
    <row r="714" spans="1:14" ht="12.75" customHeight="1" thickTop="1" thickBot="1" x14ac:dyDescent="0.4">
      <c r="A714" s="115"/>
      <c r="B714" s="22"/>
      <c r="C714" s="95">
        <f>IF('MASTER  10 Teams'!C714&lt;&gt;"",'MASTER  10 Teams'!C714,"")</f>
        <v>43030</v>
      </c>
      <c r="D714" s="36" t="str">
        <f>IF('MASTER  10 Teams'!D714&lt;&gt;"",'MASTER  10 Teams'!D714,"")</f>
        <v>O40-3</v>
      </c>
      <c r="E714" s="23" t="str">
        <f>VLOOKUP(K714,'Ref asgn teams'!$A$2:$B$99,2)</f>
        <v>Wallingford Morelia</v>
      </c>
      <c r="F714" s="23" t="str">
        <f>VLOOKUP(L714,'Ref asgn teams'!$A$2:$B$99,2)</f>
        <v>Cheshire United</v>
      </c>
      <c r="G714" s="71"/>
      <c r="H714" s="94">
        <f>IF('MASTER  10 Teams'!H714&lt;&gt;"",'MASTER  10 Teams'!H714,"")</f>
        <v>0.41666666666666702</v>
      </c>
      <c r="I714" s="24" t="str">
        <f>VLOOKUP(M714,Venues!$A$2:$E$139,5,FALSE)</f>
        <v>Woodhouse, Wallingford</v>
      </c>
      <c r="J714" s="73" t="str">
        <f>IF('MASTER  10 Teams'!J714&lt;&gt;"",'MASTER  10 Teams'!J714,"")</f>
        <v/>
      </c>
      <c r="K714" s="23" t="str">
        <f>IF('MASTER  10 Teams'!E714&lt;&gt;"",'MASTER  10 Teams'!E714,"")</f>
        <v>WALLINGFORD MORELIA</v>
      </c>
      <c r="L714" s="23" t="str">
        <f>IF('MASTER  10 Teams'!F714&lt;&gt;"",'MASTER  10 Teams'!F714,"")</f>
        <v xml:space="preserve">CHESHIRE UNITED </v>
      </c>
      <c r="M714" s="5" t="str">
        <f>IF('MASTER  10 Teams'!I714&lt;&gt;"",'MASTER  10 Teams'!I714,"")</f>
        <v>Woodhouse Field, Wallingford</v>
      </c>
      <c r="N714" s="5"/>
    </row>
    <row r="715" spans="1:14" ht="12.75" customHeight="1" thickTop="1" thickBot="1" x14ac:dyDescent="0.4">
      <c r="A715" s="115"/>
      <c r="B715" s="22"/>
      <c r="C715" s="95">
        <f>IF('MASTER  10 Teams'!C715&lt;&gt;"",'MASTER  10 Teams'!C715,"")</f>
        <v>43030</v>
      </c>
      <c r="D715" s="36" t="str">
        <f>IF('MASTER  10 Teams'!D715&lt;&gt;"",'MASTER  10 Teams'!D715,"")</f>
        <v>O40-3</v>
      </c>
      <c r="E715" s="23" t="str">
        <f>VLOOKUP(K715,'Ref asgn teams'!$A$2:$B$99,2)</f>
        <v>Eli's FC</v>
      </c>
      <c r="F715" s="23" t="str">
        <f>VLOOKUP(L715,'Ref asgn teams'!$A$2:$B$99,2)</f>
        <v>Stamford City</v>
      </c>
      <c r="G715" s="71"/>
      <c r="H715" s="94">
        <f>IF('MASTER  10 Teams'!H715&lt;&gt;"",'MASTER  10 Teams'!H715,"")</f>
        <v>0.41666666666666702</v>
      </c>
      <c r="I715" s="24" t="str">
        <f>VLOOKUP(M715,Venues!$A$2:$E$139,5,FALSE)</f>
        <v>Platt Tech High School, Milford</v>
      </c>
      <c r="J715" s="73" t="str">
        <f>IF('MASTER  10 Teams'!J715&lt;&gt;"",'MASTER  10 Teams'!J715,"")</f>
        <v/>
      </c>
      <c r="K715" s="23" t="str">
        <f>IF('MASTER  10 Teams'!E715&lt;&gt;"",'MASTER  10 Teams'!E715,"")</f>
        <v>ELI'S FC</v>
      </c>
      <c r="L715" s="23" t="str">
        <f>IF('MASTER  10 Teams'!F715&lt;&gt;"",'MASTER  10 Teams'!F715,"")</f>
        <v>STAMFORD CITY</v>
      </c>
      <c r="M715" s="5" t="str">
        <f>IF('MASTER  10 Teams'!I715&lt;&gt;"",'MASTER  10 Teams'!I715,"")</f>
        <v>Platt Tech HS, Milford</v>
      </c>
      <c r="N715" s="5"/>
    </row>
    <row r="716" spans="1:14" ht="12.75" customHeight="1" thickTop="1" thickBot="1" x14ac:dyDescent="0.4">
      <c r="A716" s="115"/>
      <c r="B716" s="22"/>
      <c r="C716" s="95">
        <f>IF('MASTER  10 Teams'!C716&lt;&gt;"",'MASTER  10 Teams'!C716,"")</f>
        <v>43030</v>
      </c>
      <c r="D716" s="36" t="str">
        <f>IF('MASTER  10 Teams'!D716&lt;&gt;"",'MASTER  10 Teams'!D716,"")</f>
        <v>O40-3</v>
      </c>
      <c r="E716" s="23" t="str">
        <f>VLOOKUP(K716,'Ref asgn teams'!$A$2:$B$99,2)</f>
        <v>HENRY  REID FC 40</v>
      </c>
      <c r="F716" s="23" t="str">
        <f>VLOOKUP(L716,'Ref asgn teams'!$A$2:$B$99,2)</f>
        <v>Wilton Wolves</v>
      </c>
      <c r="G716" s="71"/>
      <c r="H716" s="94">
        <f>IF('MASTER  10 Teams'!H716&lt;&gt;"",'MASTER  10 Teams'!H716,"")</f>
        <v>0.33333333333333331</v>
      </c>
      <c r="I716" s="24" t="str">
        <f>VLOOKUP(M716,Venues!$A$2:$E$139,5,FALSE)</f>
        <v>Ludlowe HS, Fairfield</v>
      </c>
      <c r="J716" s="73" t="str">
        <f>IF('MASTER  10 Teams'!J716&lt;&gt;"",'MASTER  10 Teams'!J716,"")</f>
        <v/>
      </c>
      <c r="K716" s="23" t="str">
        <f>IF('MASTER  10 Teams'!E716&lt;&gt;"",'MASTER  10 Teams'!E716,"")</f>
        <v>HENRY  REID FC 40</v>
      </c>
      <c r="L716" s="23" t="str">
        <f>IF('MASTER  10 Teams'!F716&lt;&gt;"",'MASTER  10 Teams'!F716,"")</f>
        <v>WILTON WOLVES</v>
      </c>
      <c r="M716" s="5" t="str">
        <f>IF('MASTER  10 Teams'!I716&lt;&gt;"",'MASTER  10 Teams'!I716,"")</f>
        <v>Ludlowe HS, Fairfield</v>
      </c>
      <c r="N716" s="5"/>
    </row>
    <row r="717" spans="1:14" ht="12.75" customHeight="1" thickTop="1" thickBot="1" x14ac:dyDescent="0.4">
      <c r="A717" s="115"/>
      <c r="B717" s="22"/>
      <c r="C717" s="95">
        <f>IF('MASTER  10 Teams'!C717&lt;&gt;"",'MASTER  10 Teams'!C717,"")</f>
        <v>43030</v>
      </c>
      <c r="D717" s="36" t="str">
        <f>IF('MASTER  10 Teams'!D717&lt;&gt;"",'MASTER  10 Teams'!D717,"")</f>
        <v>O40-3</v>
      </c>
      <c r="E717" s="23" t="str">
        <f>VLOOKUP(K717,'Ref asgn teams'!$A$2:$B$99,2)</f>
        <v>PAN ZONES</v>
      </c>
      <c r="F717" s="23" t="str">
        <f>VLOOKUP(L717,'Ref asgn teams'!$A$2:$B$99,2)</f>
        <v>Hamden United</v>
      </c>
      <c r="G717" s="71"/>
      <c r="H717" s="94">
        <f>IF('MASTER  10 Teams'!H717&lt;&gt;"",'MASTER  10 Teams'!H717,"")</f>
        <v>0.41666666666666702</v>
      </c>
      <c r="I717" s="24" t="str">
        <f>VLOOKUP(M717,Venues!$A$2:$E$139,5,FALSE)</f>
        <v>Stanley Quarter Park, New Britain</v>
      </c>
      <c r="J717" s="73" t="str">
        <f>IF('MASTER  10 Teams'!J717&lt;&gt;"",'MASTER  10 Teams'!J717,"")</f>
        <v/>
      </c>
      <c r="K717" s="23" t="str">
        <f>IF('MASTER  10 Teams'!E717&lt;&gt;"",'MASTER  10 Teams'!E717,"")</f>
        <v>PAN ZONES</v>
      </c>
      <c r="L717" s="23" t="str">
        <f>IF('MASTER  10 Teams'!F717&lt;&gt;"",'MASTER  10 Teams'!F717,"")</f>
        <v>HAMDEN UNITED</v>
      </c>
      <c r="M717" s="5" t="str">
        <f>IF('MASTER  10 Teams'!I717&lt;&gt;"",'MASTER  10 Teams'!I717,"")</f>
        <v>Stanley Quarter Park, New Britain</v>
      </c>
      <c r="N717" s="5"/>
    </row>
    <row r="718" spans="1:14" ht="12.75" customHeight="1" thickTop="1" thickBot="1" x14ac:dyDescent="0.4">
      <c r="A718" s="115"/>
      <c r="B718" s="22"/>
      <c r="C718" s="95">
        <f>IF('MASTER  10 Teams'!C718&lt;&gt;"",'MASTER  10 Teams'!C718,"")</f>
        <v>43030</v>
      </c>
      <c r="D718" s="36" t="str">
        <f>IF('MASTER  10 Teams'!D718&lt;&gt;"",'MASTER  10 Teams'!D718,"")</f>
        <v>O40-3</v>
      </c>
      <c r="E718" s="23" t="str">
        <f>VLOOKUP(K718,'Ref asgn teams'!$A$2:$B$99,2)</f>
        <v>North Haven FC 40</v>
      </c>
      <c r="F718" s="23" t="str">
        <f>VLOOKUP(L718,'Ref asgn teams'!$A$2:$B$99,2)</f>
        <v>Newtown Salty Dogs</v>
      </c>
      <c r="G718" s="71"/>
      <c r="H718" s="94">
        <f>IF('MASTER  10 Teams'!H718&lt;&gt;"",'MASTER  10 Teams'!H718,"")</f>
        <v>0.41666666666666702</v>
      </c>
      <c r="I718" s="24" t="str">
        <f>VLOOKUP(M718,Venues!$A$2:$E$139,5,FALSE)</f>
        <v>Ridge Rd School , North Haven</v>
      </c>
      <c r="J718" s="73" t="str">
        <f>IF('MASTER  10 Teams'!J718&lt;&gt;"",'MASTER  10 Teams'!J718,"")</f>
        <v/>
      </c>
      <c r="K718" s="23" t="str">
        <f>IF('MASTER  10 Teams'!E718&lt;&gt;"",'MASTER  10 Teams'!E718,"")</f>
        <v>NORTH HAVEN SC</v>
      </c>
      <c r="L718" s="23" t="str">
        <f>IF('MASTER  10 Teams'!F718&lt;&gt;"",'MASTER  10 Teams'!F718,"")</f>
        <v>NORTH BRANFORD 40</v>
      </c>
      <c r="M718" s="5" t="str">
        <f>IF('MASTER  10 Teams'!I718&lt;&gt;"",'MASTER  10 Teams'!I718,"")</f>
        <v>Ridge Road, North Haven</v>
      </c>
      <c r="N718" s="5"/>
    </row>
    <row r="719" spans="1:14" ht="12.75" customHeight="1" thickTop="1" thickBot="1" x14ac:dyDescent="0.4">
      <c r="A719" s="115"/>
      <c r="B719" s="22"/>
      <c r="C719" s="95">
        <f>IF('MASTER  10 Teams'!C719&lt;&gt;"",'MASTER  10 Teams'!C719,"")</f>
        <v>43030</v>
      </c>
      <c r="D719" s="28" t="str">
        <f>IF('MASTER  10 Teams'!D719&lt;&gt;"",'MASTER  10 Teams'!D719,"")</f>
        <v/>
      </c>
      <c r="E719" s="23" t="e">
        <f>VLOOKUP(K719,'Ref asgn teams'!$A$2:$B$99,2)</f>
        <v>#N/A</v>
      </c>
      <c r="F719" s="23" t="e">
        <f>VLOOKUP(L719,'Ref asgn teams'!$A$2:$B$99,2)</f>
        <v>#N/A</v>
      </c>
      <c r="G719" s="71"/>
      <c r="H719" s="94" t="str">
        <f>IF('MASTER  10 Teams'!H719&lt;&gt;"",'MASTER  10 Teams'!H719,"")</f>
        <v/>
      </c>
      <c r="I719" s="24" t="e">
        <f>VLOOKUP(M719,Venues!$A$2:$E$139,5,FALSE)</f>
        <v>#N/A</v>
      </c>
      <c r="J719" s="73" t="str">
        <f>IF('MASTER  10 Teams'!J719&lt;&gt;"",'MASTER  10 Teams'!J719,"")</f>
        <v/>
      </c>
      <c r="K719" s="23" t="str">
        <f>IF('MASTER  10 Teams'!E719&lt;&gt;"",'MASTER  10 Teams'!E719,"")</f>
        <v/>
      </c>
      <c r="L719" s="23" t="str">
        <f>IF('MASTER  10 Teams'!F719&lt;&gt;"",'MASTER  10 Teams'!F719,"")</f>
        <v/>
      </c>
      <c r="M719" s="5" t="str">
        <f>IF('MASTER  10 Teams'!I719&lt;&gt;"",'MASTER  10 Teams'!I719,"")</f>
        <v/>
      </c>
      <c r="N719" s="2"/>
    </row>
    <row r="720" spans="1:14" ht="12.75" customHeight="1" thickTop="1" thickBot="1" x14ac:dyDescent="0.4">
      <c r="A720" s="115"/>
      <c r="B720" s="22"/>
      <c r="C720" s="95">
        <f>IF('MASTER  10 Teams'!C720&lt;&gt;"",'MASTER  10 Teams'!C720,"")</f>
        <v>43030</v>
      </c>
      <c r="D720" s="27" t="str">
        <f>IF('MASTER  10 Teams'!D720&lt;&gt;"",'MASTER  10 Teams'!D720,"")</f>
        <v>O50-1</v>
      </c>
      <c r="E720" s="23" t="str">
        <f>VLOOKUP(K720,'Ref asgn teams'!$A$2:$B$99,2)</f>
        <v>Polonia Falcon Stars FC</v>
      </c>
      <c r="F720" s="23" t="str">
        <f>VLOOKUP(L720,'Ref asgn teams'!$A$2:$B$99,2)</f>
        <v>Cheshire Azzurri 50</v>
      </c>
      <c r="G720" s="71"/>
      <c r="H720" s="94">
        <f>IF('MASTER  10 Teams'!H720&lt;&gt;"",'MASTER  10 Teams'!H720,"")</f>
        <v>0.41666666666666702</v>
      </c>
      <c r="I720" s="24" t="str">
        <f>VLOOKUP(M720,Venues!$A$2:$E$139,5,FALSE)</f>
        <v>Falcon Field (New Britain), New Britain</v>
      </c>
      <c r="J720" s="73" t="str">
        <f>IF('MASTER  10 Teams'!J720&lt;&gt;"",'MASTER  10 Teams'!J720,"")</f>
        <v/>
      </c>
      <c r="K720" s="23" t="str">
        <f>IF('MASTER  10 Teams'!E720&lt;&gt;"",'MASTER  10 Teams'!E720,"")</f>
        <v>POLONIA FALCON STARS FC</v>
      </c>
      <c r="L720" s="23" t="str">
        <f>IF('MASTER  10 Teams'!F720&lt;&gt;"",'MASTER  10 Teams'!F720,"")</f>
        <v>CHESHIRE AZZURRI 50</v>
      </c>
      <c r="M720" s="5" t="str">
        <f>IF('MASTER  10 Teams'!I720&lt;&gt;"",'MASTER  10 Teams'!I720,"")</f>
        <v>Falcon Field, New Britain</v>
      </c>
      <c r="N720" s="5"/>
    </row>
    <row r="721" spans="1:14" ht="12.75" customHeight="1" thickTop="1" thickBot="1" x14ac:dyDescent="0.4">
      <c r="A721" s="115"/>
      <c r="B721" s="22"/>
      <c r="C721" s="95">
        <f>IF('MASTER  10 Teams'!C721&lt;&gt;"",'MASTER  10 Teams'!C721,"")</f>
        <v>43030</v>
      </c>
      <c r="D721" s="27" t="str">
        <f>IF('MASTER  10 Teams'!D721&lt;&gt;"",'MASTER  10 Teams'!D721,"")</f>
        <v>O50-1</v>
      </c>
      <c r="E721" s="23" t="str">
        <f>VLOOKUP(K721,'Ref asgn teams'!$A$2:$B$99,2)</f>
        <v>Club Napoli 50</v>
      </c>
      <c r="F721" s="23" t="str">
        <f>VLOOKUP(L721,'Ref asgn teams'!$A$2:$B$99,2)</f>
        <v>New Britain Falcons FC</v>
      </c>
      <c r="G721" s="71"/>
      <c r="H721" s="94">
        <f>IF('MASTER  10 Teams'!H721&lt;&gt;"",'MASTER  10 Teams'!H721,"")</f>
        <v>0.41666666666666702</v>
      </c>
      <c r="I721" s="24" t="str">
        <f>VLOOKUP(M721,Venues!$A$2:$E$139,5,FALSE)</f>
        <v>North Farms Park, North Branford</v>
      </c>
      <c r="J721" s="73" t="str">
        <f>IF('MASTER  10 Teams'!J721&lt;&gt;"",'MASTER  10 Teams'!J721,"")</f>
        <v/>
      </c>
      <c r="K721" s="23" t="str">
        <f>IF('MASTER  10 Teams'!E721&lt;&gt;"",'MASTER  10 Teams'!E721,"")</f>
        <v>CLUB NAPOLI 50</v>
      </c>
      <c r="L721" s="23" t="str">
        <f>IF('MASTER  10 Teams'!F721&lt;&gt;"",'MASTER  10 Teams'!F721,"")</f>
        <v>NEW BRITAIN FALCONS FC</v>
      </c>
      <c r="M721" s="5" t="str">
        <f>IF('MASTER  10 Teams'!I721&lt;&gt;"",'MASTER  10 Teams'!I721,"")</f>
        <v>North Farms Park, North Branford</v>
      </c>
      <c r="N721" s="5"/>
    </row>
    <row r="722" spans="1:14" ht="12.75" customHeight="1" thickTop="1" thickBot="1" x14ac:dyDescent="0.4">
      <c r="A722" s="115"/>
      <c r="B722" s="22"/>
      <c r="C722" s="95">
        <f>IF('MASTER  10 Teams'!C722&lt;&gt;"",'MASTER  10 Teams'!C722,"")</f>
        <v>43030</v>
      </c>
      <c r="D722" s="27" t="str">
        <f>IF('MASTER  10 Teams'!D722&lt;&gt;"",'MASTER  10 Teams'!D722,"")</f>
        <v>O50-1</v>
      </c>
      <c r="E722" s="23" t="str">
        <f>VLOOKUP(K722,'Ref asgn teams'!$A$2:$B$99,2)</f>
        <v>Glastonbury Celtic</v>
      </c>
      <c r="F722" s="23" t="str">
        <f>VLOOKUP(L722,'Ref asgn teams'!$A$2:$B$99,2)</f>
        <v>Vasco Da Gama 50 CC</v>
      </c>
      <c r="G722" s="71"/>
      <c r="H722" s="94">
        <f>IF('MASTER  10 Teams'!H722&lt;&gt;"",'MASTER  10 Teams'!H722,"")</f>
        <v>0.41666666666666702</v>
      </c>
      <c r="I722" s="24" t="e">
        <f>VLOOKUP(M722,Venues!$A$2:$E$139,5,FALSE)</f>
        <v>#N/A</v>
      </c>
      <c r="J722" s="73" t="str">
        <f>IF('MASTER  10 Teams'!J722&lt;&gt;"",'MASTER  10 Teams'!J722,"")</f>
        <v/>
      </c>
      <c r="K722" s="23" t="str">
        <f>IF('MASTER  10 Teams'!E722&lt;&gt;"",'MASTER  10 Teams'!E722,"")</f>
        <v xml:space="preserve">GLASTONBURY CELTIC </v>
      </c>
      <c r="L722" s="23" t="str">
        <f>IF('MASTER  10 Teams'!F722&lt;&gt;"",'MASTER  10 Teams'!F722,"")</f>
        <v>VASCO DA GAMA 50</v>
      </c>
      <c r="M722" s="5" t="str">
        <f>IF('MASTER  10 Teams'!I722&lt;&gt;"",'MASTER  10 Teams'!I722,"")</f>
        <v>Irish American Club, Glastonbury</v>
      </c>
      <c r="N722" s="5"/>
    </row>
    <row r="723" spans="1:14" ht="12.75" customHeight="1" thickTop="1" thickBot="1" x14ac:dyDescent="0.4">
      <c r="A723" s="115"/>
      <c r="B723" s="22"/>
      <c r="C723" s="95">
        <f>IF('MASTER  10 Teams'!C723&lt;&gt;"",'MASTER  10 Teams'!C723,"")</f>
        <v>43030</v>
      </c>
      <c r="D723" s="27" t="str">
        <f>IF('MASTER  10 Teams'!D723&lt;&gt;"",'MASTER  10 Teams'!D723,"")</f>
        <v>O50-1</v>
      </c>
      <c r="E723" s="23" t="str">
        <f>VLOOKUP(K723,'Ref asgn teams'!$A$2:$B$99,2)</f>
        <v>Hartford Cavaliers Masters</v>
      </c>
      <c r="F723" s="23" t="str">
        <f>VLOOKUP(L723,'Ref asgn teams'!$A$2:$B$99,2)</f>
        <v>Darien Blue Waves</v>
      </c>
      <c r="G723" s="71"/>
      <c r="H723" s="94">
        <f>IF('MASTER  10 Teams'!H723&lt;&gt;"",'MASTER  10 Teams'!H723,"")</f>
        <v>0.41666666666666702</v>
      </c>
      <c r="I723" s="24" t="str">
        <f>VLOOKUP(M723,Venues!$A$2:$E$139,5,FALSE)</f>
        <v>Cronin Field, Hartford</v>
      </c>
      <c r="J723" s="73" t="str">
        <f>IF('MASTER  10 Teams'!J723&lt;&gt;"",'MASTER  10 Teams'!J723,"")</f>
        <v/>
      </c>
      <c r="K723" s="23" t="str">
        <f>IF('MASTER  10 Teams'!E723&lt;&gt;"",'MASTER  10 Teams'!E723,"")</f>
        <v>HARTFORD CAVALIERS</v>
      </c>
      <c r="L723" s="23" t="str">
        <f>IF('MASTER  10 Teams'!F723&lt;&gt;"",'MASTER  10 Teams'!F723,"")</f>
        <v>DARIEN BLUE WAVE</v>
      </c>
      <c r="M723" s="5" t="str">
        <f>IF('MASTER  10 Teams'!I723&lt;&gt;"",'MASTER  10 Teams'!I723,"")</f>
        <v>Cronin Field, Hartford</v>
      </c>
      <c r="N723" s="5"/>
    </row>
    <row r="724" spans="1:14" ht="12.75" customHeight="1" thickTop="1" thickBot="1" x14ac:dyDescent="0.4">
      <c r="A724" s="115"/>
      <c r="B724" s="22"/>
      <c r="C724" s="95">
        <f>IF('MASTER  10 Teams'!C724&lt;&gt;"",'MASTER  10 Teams'!C724,"")</f>
        <v>43030</v>
      </c>
      <c r="D724" s="27" t="str">
        <f>IF('MASTER  10 Teams'!D724&lt;&gt;"",'MASTER  10 Teams'!D724,"")</f>
        <v>O50-1</v>
      </c>
      <c r="E724" s="23" t="str">
        <f>VLOOKUP(K724,'Ref asgn teams'!$A$2:$B$99,2)</f>
        <v>Guilford Black Eagles</v>
      </c>
      <c r="F724" s="23" t="str">
        <f>VLOOKUP(L724,'Ref asgn teams'!$A$2:$B$99,2)</f>
        <v>Greenwich Gunners 50</v>
      </c>
      <c r="G724" s="71"/>
      <c r="H724" s="94">
        <f>IF('MASTER  10 Teams'!H724&lt;&gt;"",'MASTER  10 Teams'!H724,"")</f>
        <v>0.41666666666666702</v>
      </c>
      <c r="I724" s="24" t="str">
        <f>VLOOKUP(M724,Venues!$A$2:$E$139,5,FALSE)</f>
        <v>Calvin Leete Field, Guilford</v>
      </c>
      <c r="J724" s="73" t="str">
        <f>IF('MASTER  10 Teams'!J724&lt;&gt;"",'MASTER  10 Teams'!J724,"")</f>
        <v/>
      </c>
      <c r="K724" s="23" t="str">
        <f>IF('MASTER  10 Teams'!E724&lt;&gt;"",'MASTER  10 Teams'!E724,"")</f>
        <v>GUILFORD BLACK EAGLES</v>
      </c>
      <c r="L724" s="23" t="str">
        <f>IF('MASTER  10 Teams'!F724&lt;&gt;"",'MASTER  10 Teams'!F724,"")</f>
        <v>GREENWICH GUNNERS 50</v>
      </c>
      <c r="M724" s="5" t="str">
        <f>IF('MASTER  10 Teams'!I724&lt;&gt;"",'MASTER  10 Teams'!I724,"")</f>
        <v>Calvin Leete School, Guilford</v>
      </c>
      <c r="N724" s="5"/>
    </row>
    <row r="725" spans="1:14" ht="12.75" customHeight="1" thickTop="1" thickBot="1" x14ac:dyDescent="0.4">
      <c r="A725" s="115"/>
      <c r="B725" s="22"/>
      <c r="C725" s="95">
        <f>IF('MASTER  10 Teams'!C725&lt;&gt;"",'MASTER  10 Teams'!C725,"")</f>
        <v>43030</v>
      </c>
      <c r="D725" s="28" t="str">
        <f>IF('MASTER  10 Teams'!D725&lt;&gt;"",'MASTER  10 Teams'!D725,"")</f>
        <v/>
      </c>
      <c r="E725" s="23" t="e">
        <f>VLOOKUP(K725,'Ref asgn teams'!$A$2:$B$99,2)</f>
        <v>#N/A</v>
      </c>
      <c r="F725" s="23" t="e">
        <f>VLOOKUP(L725,'Ref asgn teams'!$A$2:$B$99,2)</f>
        <v>#N/A</v>
      </c>
      <c r="G725" s="71"/>
      <c r="H725" s="94" t="str">
        <f>IF('MASTER  10 Teams'!H725&lt;&gt;"",'MASTER  10 Teams'!H725,"")</f>
        <v/>
      </c>
      <c r="I725" s="24" t="e">
        <f>VLOOKUP(M725,Venues!$A$2:$E$139,5,FALSE)</f>
        <v>#N/A</v>
      </c>
      <c r="J725" s="73" t="str">
        <f>IF('MASTER  10 Teams'!J725&lt;&gt;"",'MASTER  10 Teams'!J725,"")</f>
        <v/>
      </c>
      <c r="K725" s="23" t="str">
        <f>IF('MASTER  10 Teams'!E725&lt;&gt;"",'MASTER  10 Teams'!E725,"")</f>
        <v/>
      </c>
      <c r="L725" s="23" t="str">
        <f>IF('MASTER  10 Teams'!F725&lt;&gt;"",'MASTER  10 Teams'!F725,"")</f>
        <v/>
      </c>
      <c r="M725" s="5" t="str">
        <f>IF('MASTER  10 Teams'!I725&lt;&gt;"",'MASTER  10 Teams'!I725,"")</f>
        <v/>
      </c>
      <c r="N725" s="2"/>
    </row>
    <row r="726" spans="1:14" ht="12.75" customHeight="1" thickTop="1" thickBot="1" x14ac:dyDescent="0.4">
      <c r="A726" s="115"/>
      <c r="B726" s="22"/>
      <c r="C726" s="95">
        <f>IF('MASTER  10 Teams'!C726&lt;&gt;"",'MASTER  10 Teams'!C726,"")</f>
        <v>43030</v>
      </c>
      <c r="D726" s="37" t="str">
        <f>IF('MASTER  10 Teams'!D726&lt;&gt;"",'MASTER  10 Teams'!D726,"")</f>
        <v>O50-2</v>
      </c>
      <c r="E726" s="23" t="str">
        <f>VLOOKUP(K726,'Ref asgn teams'!$A$2:$B$99,2)</f>
        <v>Waterbury Pontes</v>
      </c>
      <c r="F726" s="23" t="str">
        <f>VLOOKUP(L726,'Ref asgn teams'!$A$2:$B$99,2)</f>
        <v>East Haven SC</v>
      </c>
      <c r="G726" s="71"/>
      <c r="H726" s="94">
        <f>IF('MASTER  10 Teams'!H726&lt;&gt;"",'MASTER  10 Teams'!H726,"")</f>
        <v>0.41666666666666702</v>
      </c>
      <c r="I726" s="24" t="str">
        <f>VLOOKUP(M726,Venues!$A$2:$E$139,5,FALSE)</f>
        <v>Pontelandolfo Club, Waterbury</v>
      </c>
      <c r="J726" s="73" t="str">
        <f>IF('MASTER  10 Teams'!J726&lt;&gt;"",'MASTER  10 Teams'!J726,"")</f>
        <v/>
      </c>
      <c r="K726" s="23" t="str">
        <f>IF('MASTER  10 Teams'!E726&lt;&gt;"",'MASTER  10 Teams'!E726,"")</f>
        <v>WATERBURY PONTES</v>
      </c>
      <c r="L726" s="23" t="str">
        <f>IF('MASTER  10 Teams'!F726&lt;&gt;"",'MASTER  10 Teams'!F726,"")</f>
        <v>EAST HAVEN SC</v>
      </c>
      <c r="M726" s="5" t="str">
        <f>IF('MASTER  10 Teams'!I726&lt;&gt;"",'MASTER  10 Teams'!I726,"")</f>
        <v>Pontelandolfo Club, Waterbury</v>
      </c>
      <c r="N726" s="5"/>
    </row>
    <row r="727" spans="1:14" ht="12.75" customHeight="1" thickTop="1" thickBot="1" x14ac:dyDescent="0.4">
      <c r="A727" s="115"/>
      <c r="B727" s="22"/>
      <c r="C727" s="95">
        <f>IF('MASTER  10 Teams'!C727&lt;&gt;"",'MASTER  10 Teams'!C727,"")</f>
        <v>43030</v>
      </c>
      <c r="D727" s="37" t="str">
        <f>IF('MASTER  10 Teams'!D727&lt;&gt;"",'MASTER  10 Teams'!D727,"")</f>
        <v>O50-2</v>
      </c>
      <c r="E727" s="23" t="str">
        <f>VLOOKUP(K727,'Ref asgn teams'!$A$2:$B$99,2)</f>
        <v>Farmington White Owls</v>
      </c>
      <c r="F727" s="23" t="str">
        <f>VLOOKUP(L727,'Ref asgn teams'!$A$2:$B$99,2)</f>
        <v>Southbury Boomers</v>
      </c>
      <c r="G727" s="71"/>
      <c r="H727" s="94">
        <f>IF('MASTER  10 Teams'!H727&lt;&gt;"",'MASTER  10 Teams'!H727,"")</f>
        <v>0.41666666666666702</v>
      </c>
      <c r="I727" s="24" t="str">
        <f>VLOOKUP(M727,Venues!$A$2:$E$139,5,FALSE)</f>
        <v>Tunxis Mead, Farmington</v>
      </c>
      <c r="J727" s="73" t="str">
        <f>IF('MASTER  10 Teams'!J727&lt;&gt;"",'MASTER  10 Teams'!J727,"")</f>
        <v/>
      </c>
      <c r="K727" s="23" t="str">
        <f>IF('MASTER  10 Teams'!E727&lt;&gt;"",'MASTER  10 Teams'!E727,"")</f>
        <v>FARMINGTON WHITE OWLS</v>
      </c>
      <c r="L727" s="23" t="str">
        <f>IF('MASTER  10 Teams'!F727&lt;&gt;"",'MASTER  10 Teams'!F727,"")</f>
        <v>SOUTHBURY BOOMERS</v>
      </c>
      <c r="M727" s="5" t="str">
        <f>IF('MASTER  10 Teams'!I727&lt;&gt;"",'MASTER  10 Teams'!I727,"")</f>
        <v>Tunxis Mead #9, Farmington</v>
      </c>
      <c r="N727" s="5"/>
    </row>
    <row r="728" spans="1:14" ht="12.75" customHeight="1" thickTop="1" thickBot="1" x14ac:dyDescent="0.4">
      <c r="A728" s="115"/>
      <c r="B728" s="22"/>
      <c r="C728" s="95">
        <f>IF('MASTER  10 Teams'!C728&lt;&gt;"",'MASTER  10 Teams'!C728,"")</f>
        <v>43030</v>
      </c>
      <c r="D728" s="37" t="str">
        <f>IF('MASTER  10 Teams'!D728&lt;&gt;"",'MASTER  10 Teams'!D728,"")</f>
        <v>O50-2</v>
      </c>
      <c r="E728" s="23" t="str">
        <f>VLOOKUP(K728,'Ref asgn teams'!$A$2:$B$99,2)</f>
        <v>GREENWICH PUMAS LEGENDS</v>
      </c>
      <c r="F728" s="23" t="str">
        <f>VLOOKUP(L728,'Ref asgn teams'!$A$2:$B$99,2)</f>
        <v>West Haven Grays</v>
      </c>
      <c r="G728" s="71"/>
      <c r="H728" s="94">
        <f>IF('MASTER  10 Teams'!H728&lt;&gt;"",'MASTER  10 Teams'!H728,"")</f>
        <v>0.41666666666666702</v>
      </c>
      <c r="I728" s="24" t="str">
        <f>VLOOKUP(M728,Venues!$A$2:$E$139,5,FALSE)</f>
        <v>Greenwich High School, Greenwich</v>
      </c>
      <c r="J728" s="73" t="str">
        <f>IF('MASTER  10 Teams'!J728&lt;&gt;"",'MASTER  10 Teams'!J728,"")</f>
        <v/>
      </c>
      <c r="K728" s="23" t="str">
        <f>IF('MASTER  10 Teams'!E728&lt;&gt;"",'MASTER  10 Teams'!E728,"")</f>
        <v>GREENWICH PUMAS LEGENDS</v>
      </c>
      <c r="L728" s="23" t="str">
        <f>IF('MASTER  10 Teams'!F728&lt;&gt;"",'MASTER  10 Teams'!F728,"")</f>
        <v>WEST HAVEN GRAYS</v>
      </c>
      <c r="M728" s="5" t="str">
        <f>IF('MASTER  10 Teams'!I728&lt;&gt;"",'MASTER  10 Teams'!I728,"")</f>
        <v>tbd</v>
      </c>
      <c r="N728" s="5"/>
    </row>
    <row r="729" spans="1:14" ht="12.75" customHeight="1" thickTop="1" thickBot="1" x14ac:dyDescent="0.4">
      <c r="A729" s="115"/>
      <c r="B729" s="22"/>
      <c r="C729" s="95">
        <f>IF('MASTER  10 Teams'!C729&lt;&gt;"",'MASTER  10 Teams'!C729,"")</f>
        <v>43030</v>
      </c>
      <c r="D729" s="37" t="str">
        <f>IF('MASTER  10 Teams'!D729&lt;&gt;"",'MASTER  10 Teams'!D729,"")</f>
        <v>O50-2</v>
      </c>
      <c r="E729" s="23" t="str">
        <f>VLOOKUP(K729,'Ref asgn teams'!$A$2:$B$99,2)</f>
        <v>North Branford Legends</v>
      </c>
      <c r="F729" s="23" t="str">
        <f>VLOOKUP(L729,'Ref asgn teams'!$A$2:$B$99,2)</f>
        <v>Greenwich Arsenal 50</v>
      </c>
      <c r="G729" s="71"/>
      <c r="H729" s="94">
        <f>IF('MASTER  10 Teams'!H729&lt;&gt;"",'MASTER  10 Teams'!H729,"")</f>
        <v>0.41666666666666702</v>
      </c>
      <c r="I729" s="24" t="str">
        <f>VLOOKUP(M729,Venues!$A$2:$E$139,5,FALSE)</f>
        <v>Northford Park, Northford</v>
      </c>
      <c r="J729" s="73" t="str">
        <f>IF('MASTER  10 Teams'!J729&lt;&gt;"",'MASTER  10 Teams'!J729,"")</f>
        <v/>
      </c>
      <c r="K729" s="23" t="str">
        <f>IF('MASTER  10 Teams'!E729&lt;&gt;"",'MASTER  10 Teams'!E729,"")</f>
        <v>NORTH BRANFORD LEGENDS</v>
      </c>
      <c r="L729" s="23" t="str">
        <f>IF('MASTER  10 Teams'!F729&lt;&gt;"",'MASTER  10 Teams'!F729,"")</f>
        <v>GREENWICH ARSENAL 50</v>
      </c>
      <c r="M729" s="5" t="str">
        <f>IF('MASTER  10 Teams'!I729&lt;&gt;"",'MASTER  10 Teams'!I729,"")</f>
        <v>Northford Park, North Branford</v>
      </c>
      <c r="N729" s="5"/>
    </row>
    <row r="730" spans="1:14" ht="12.75" customHeight="1" thickTop="1" thickBot="1" x14ac:dyDescent="0.4">
      <c r="A730" s="115"/>
      <c r="B730" s="22"/>
      <c r="C730" s="95">
        <f>IF('MASTER  10 Teams'!C730&lt;&gt;"",'MASTER  10 Teams'!C730,"")</f>
        <v>43030</v>
      </c>
      <c r="D730" s="37" t="str">
        <f>IF('MASTER  10 Teams'!D730&lt;&gt;"",'MASTER  10 Teams'!D730,"")</f>
        <v>O50-2</v>
      </c>
      <c r="E730" s="23" t="str">
        <f>VLOOKUP(K730,'Ref asgn teams'!$A$2:$B$99,2)</f>
        <v>Naugatuck River Rats</v>
      </c>
      <c r="F730" s="23" t="str">
        <f>VLOOKUP(L730,'Ref asgn teams'!$A$2:$B$99,2)</f>
        <v>Moodus SC</v>
      </c>
      <c r="G730" s="71"/>
      <c r="H730" s="94">
        <f>IF('MASTER  10 Teams'!H730&lt;&gt;"",'MASTER  10 Teams'!H730,"")</f>
        <v>0.41666666666666702</v>
      </c>
      <c r="I730" s="24" t="str">
        <f>VLOOKUP(M730,Venues!$A$2:$E$139,5,FALSE)</f>
        <v>City Hill Middle School, Naugatuck</v>
      </c>
      <c r="J730" s="73" t="str">
        <f>IF('MASTER  10 Teams'!J730&lt;&gt;"",'MASTER  10 Teams'!J730,"")</f>
        <v/>
      </c>
      <c r="K730" s="23" t="str">
        <f>IF('MASTER  10 Teams'!E730&lt;&gt;"",'MASTER  10 Teams'!E730,"")</f>
        <v>NAUGATUCK RIVER RATS</v>
      </c>
      <c r="L730" s="23" t="str">
        <f>IF('MASTER  10 Teams'!F730&lt;&gt;"",'MASTER  10 Teams'!F730,"")</f>
        <v>MOODUS SC</v>
      </c>
      <c r="M730" s="5" t="str">
        <f>IF('MASTER  10 Teams'!I730&lt;&gt;"",'MASTER  10 Teams'!I730,"")</f>
        <v>City Hill MS, Naugatuck</v>
      </c>
      <c r="N730" s="5"/>
    </row>
    <row r="731" spans="1:14" ht="12.75" customHeight="1" thickTop="1" thickBot="1" x14ac:dyDescent="0.4">
      <c r="A731" s="115"/>
      <c r="B731" s="22"/>
      <c r="C731" s="95" t="str">
        <f>IF('MASTER  10 Teams'!C731&lt;&gt;"",'MASTER  10 Teams'!C731,"")</f>
        <v/>
      </c>
      <c r="D731" s="28" t="str">
        <f>IF('MASTER  10 Teams'!D731&lt;&gt;"",'MASTER  10 Teams'!D731,"")</f>
        <v/>
      </c>
      <c r="E731" s="23" t="e">
        <f>VLOOKUP(K731,'Ref asgn teams'!$A$2:$B$99,2)</f>
        <v>#N/A</v>
      </c>
      <c r="F731" s="23" t="e">
        <f>VLOOKUP(L731,'Ref asgn teams'!$A$2:$B$99,2)</f>
        <v>#N/A</v>
      </c>
      <c r="G731" s="71"/>
      <c r="H731" s="94" t="str">
        <f>IF('MASTER  10 Teams'!H731&lt;&gt;"",'MASTER  10 Teams'!H731,"")</f>
        <v/>
      </c>
      <c r="I731" s="24" t="e">
        <f>VLOOKUP(M731,Venues!$A$2:$E$139,5,FALSE)</f>
        <v>#N/A</v>
      </c>
      <c r="J731" s="73" t="str">
        <f>IF('MASTER  10 Teams'!J731&lt;&gt;"",'MASTER  10 Teams'!J731,"")</f>
        <v/>
      </c>
      <c r="K731" s="23" t="str">
        <f>IF('MASTER  10 Teams'!E731&lt;&gt;"",'MASTER  10 Teams'!E731,"")</f>
        <v/>
      </c>
      <c r="L731" s="23" t="str">
        <f>IF('MASTER  10 Teams'!F731&lt;&gt;"",'MASTER  10 Teams'!F731,"")</f>
        <v/>
      </c>
      <c r="M731" s="5" t="str">
        <f>IF('MASTER  10 Teams'!I731&lt;&gt;"",'MASTER  10 Teams'!I731,"")</f>
        <v/>
      </c>
      <c r="N731" s="2"/>
    </row>
    <row r="732" spans="1:14" ht="12.75" customHeight="1" thickTop="1" thickBot="1" x14ac:dyDescent="0.4">
      <c r="A732" s="115"/>
      <c r="B732" s="22"/>
      <c r="C732" s="95">
        <f>IF('MASTER  10 Teams'!C732&lt;&gt;"",'MASTER  10 Teams'!C732,"")</f>
        <v>43037</v>
      </c>
      <c r="D732" s="32" t="str">
        <f>IF('MASTER  10 Teams'!D732&lt;&gt;"",'MASTER  10 Teams'!D732,"")</f>
        <v>O30-1</v>
      </c>
      <c r="E732" s="23" t="str">
        <f>VLOOKUP(K732,'Ref asgn teams'!$A$2:$B$99,2)</f>
        <v>Cinton FC</v>
      </c>
      <c r="F732" s="23" t="str">
        <f>VLOOKUP(L732,'Ref asgn teams'!$A$2:$B$99,2)</f>
        <v>Greenwich Arsenal 30</v>
      </c>
      <c r="G732" s="71"/>
      <c r="H732" s="94">
        <f>IF('MASTER  10 Teams'!H732&lt;&gt;"",'MASTER  10 Teams'!H732,"")</f>
        <v>0.41666666666666702</v>
      </c>
      <c r="I732" s="24" t="str">
        <f>VLOOKUP(M732,Venues!$A$2:$E$139,5,FALSE)</f>
        <v>Indian River Recreation Area, Clinton</v>
      </c>
      <c r="J732" s="73" t="str">
        <f>IF('MASTER  10 Teams'!J732&lt;&gt;"",'MASTER  10 Teams'!J732,"")</f>
        <v/>
      </c>
      <c r="K732" s="23" t="str">
        <f>IF('MASTER  10 Teams'!E732&lt;&gt;"",'MASTER  10 Teams'!E732,"")</f>
        <v>CLINTON FC</v>
      </c>
      <c r="L732" s="23" t="str">
        <f>IF('MASTER  10 Teams'!F732&lt;&gt;"",'MASTER  10 Teams'!F732,"")</f>
        <v>GREENWICH ARSENAL 30</v>
      </c>
      <c r="M732" s="5" t="str">
        <f>IF('MASTER  10 Teams'!I732&lt;&gt;"",'MASTER  10 Teams'!I732,"")</f>
        <v>Indian River Sports Complex, Clinton</v>
      </c>
      <c r="N732" s="5"/>
    </row>
    <row r="733" spans="1:14" ht="12.75" customHeight="1" thickTop="1" thickBot="1" x14ac:dyDescent="0.4">
      <c r="A733" s="115"/>
      <c r="B733" s="22"/>
      <c r="C733" s="95">
        <f>IF('MASTER  10 Teams'!C733&lt;&gt;"",'MASTER  10 Teams'!C733,"")</f>
        <v>43037</v>
      </c>
      <c r="D733" s="32" t="str">
        <f>IF('MASTER  10 Teams'!D733&lt;&gt;"",'MASTER  10 Teams'!D733,"")</f>
        <v>O30-1</v>
      </c>
      <c r="E733" s="23" t="str">
        <f>VLOOKUP(K733,'Ref asgn teams'!$A$2:$B$99,2)</f>
        <v>Polonez United</v>
      </c>
      <c r="F733" s="23" t="str">
        <f>VLOOKUP(L733,'Ref asgn teams'!$A$2:$B$99,2)</f>
        <v>Milford Tuesday</v>
      </c>
      <c r="G733" s="71"/>
      <c r="H733" s="94">
        <f>IF('MASTER  10 Teams'!H733&lt;&gt;"",'MASTER  10 Teams'!H733,"")</f>
        <v>0.375</v>
      </c>
      <c r="I733" s="24" t="str">
        <f>VLOOKUP(M733,Venues!$A$2:$E$139,5,FALSE)</f>
        <v>Cromwell Middle School, Cromwell</v>
      </c>
      <c r="J733" s="73" t="str">
        <f>IF('MASTER  10 Teams'!J733&lt;&gt;"",'MASTER  10 Teams'!J733,"")</f>
        <v/>
      </c>
      <c r="K733" s="23" t="str">
        <f>IF('MASTER  10 Teams'!E733&lt;&gt;"",'MASTER  10 Teams'!E733,"")</f>
        <v>POLONEZ UNITED</v>
      </c>
      <c r="L733" s="23" t="str">
        <f>IF('MASTER  10 Teams'!F733&lt;&gt;"",'MASTER  10 Teams'!F733,"")</f>
        <v>MILFORD TUESDAY</v>
      </c>
      <c r="M733" s="5" t="str">
        <f>IF('MASTER  10 Teams'!I733&lt;&gt;"",'MASTER  10 Teams'!I733,"")</f>
        <v>Cromwell MS, Cromwell</v>
      </c>
      <c r="N733" s="5"/>
    </row>
    <row r="734" spans="1:14" ht="12.75" customHeight="1" thickTop="1" thickBot="1" x14ac:dyDescent="0.4">
      <c r="A734" s="115"/>
      <c r="B734" s="22"/>
      <c r="C734" s="95">
        <f>IF('MASTER  10 Teams'!C734&lt;&gt;"",'MASTER  10 Teams'!C734,"")</f>
        <v>43037</v>
      </c>
      <c r="D734" s="32" t="str">
        <f>IF('MASTER  10 Teams'!D734&lt;&gt;"",'MASTER  10 Teams'!D734,"")</f>
        <v>O30-1</v>
      </c>
      <c r="E734" s="23" t="str">
        <f>VLOOKUP(K734,'Ref asgn teams'!$A$2:$B$99,2)</f>
        <v>ECUACHAMOS FC</v>
      </c>
      <c r="F734" s="23" t="str">
        <f>VLOOKUP(L734,'Ref asgn teams'!$A$2:$B$99,2)</f>
        <v>FC Shelton</v>
      </c>
      <c r="G734" s="71"/>
      <c r="H734" s="94">
        <f>IF('MASTER  10 Teams'!H734&lt;&gt;"",'MASTER  10 Teams'!H734,"")</f>
        <v>0.33333333333333331</v>
      </c>
      <c r="I734" s="24" t="str">
        <f>VLOOKUP(M734,Venues!$A$2:$E$139,5,FALSE)</f>
        <v>Witek Park, Derby</v>
      </c>
      <c r="J734" s="73" t="str">
        <f>IF('MASTER  10 Teams'!J734&lt;&gt;"",'MASTER  10 Teams'!J734,"")</f>
        <v/>
      </c>
      <c r="K734" s="23" t="str">
        <f>IF('MASTER  10 Teams'!E734&lt;&gt;"",'MASTER  10 Teams'!E734,"")</f>
        <v>ECUACHAMOS FC</v>
      </c>
      <c r="L734" s="23" t="str">
        <f>IF('MASTER  10 Teams'!F734&lt;&gt;"",'MASTER  10 Teams'!F734,"")</f>
        <v>SHELTON FC</v>
      </c>
      <c r="M734" s="5" t="str">
        <f>IF('MASTER  10 Teams'!I734&lt;&gt;"",'MASTER  10 Teams'!I734,"")</f>
        <v>Witek Park, Derby</v>
      </c>
      <c r="N734" s="5"/>
    </row>
    <row r="735" spans="1:14" ht="12.75" customHeight="1" thickTop="1" thickBot="1" x14ac:dyDescent="0.4">
      <c r="A735" s="115"/>
      <c r="B735" s="22"/>
      <c r="C735" s="95">
        <f>IF('MASTER  10 Teams'!C735&lt;&gt;"",'MASTER  10 Teams'!C735,"")</f>
        <v>43037</v>
      </c>
      <c r="D735" s="32" t="str">
        <f>IF('MASTER  10 Teams'!D735&lt;&gt;"",'MASTER  10 Teams'!D735,"")</f>
        <v>O30-1</v>
      </c>
      <c r="E735" s="23" t="str">
        <f>VLOOKUP(K735,'Ref asgn teams'!$A$2:$B$99,2)</f>
        <v>VASCO DA GAMA 30</v>
      </c>
      <c r="F735" s="23" t="str">
        <f>VLOOKUP(L735,'Ref asgn teams'!$A$2:$B$99,2)</f>
        <v>Newtown Salty Dogs</v>
      </c>
      <c r="G735" s="71"/>
      <c r="H735" s="94">
        <f>IF('MASTER  10 Teams'!H735&lt;&gt;"",'MASTER  10 Teams'!H735,"")</f>
        <v>0.33333333333333331</v>
      </c>
      <c r="I735" s="24" t="str">
        <f>VLOOKUP(M735,Venues!$A$2:$E$139,5,FALSE)</f>
        <v>Wakeman Park, Westport</v>
      </c>
      <c r="J735" s="73" t="str">
        <f>IF('MASTER  10 Teams'!J735&lt;&gt;"",'MASTER  10 Teams'!J735,"")</f>
        <v/>
      </c>
      <c r="K735" s="23" t="str">
        <f>IF('MASTER  10 Teams'!E735&lt;&gt;"",'MASTER  10 Teams'!E735,"")</f>
        <v>VASCO DA GAMA 30</v>
      </c>
      <c r="L735" s="23" t="str">
        <f>IF('MASTER  10 Teams'!F735&lt;&gt;"",'MASTER  10 Teams'!F735,"")</f>
        <v>NORTH BRANFORD 30</v>
      </c>
      <c r="M735" s="5" t="str">
        <f>IF('MASTER  10 Teams'!I735&lt;&gt;"",'MASTER  10 Teams'!I735,"")</f>
        <v>Wakeman Park, Westport</v>
      </c>
      <c r="N735" s="5"/>
    </row>
    <row r="736" spans="1:14" ht="12.75" customHeight="1" thickTop="1" thickBot="1" x14ac:dyDescent="0.4">
      <c r="A736" s="115"/>
      <c r="B736" s="22"/>
      <c r="C736" s="95">
        <f>IF('MASTER  10 Teams'!C736&lt;&gt;"",'MASTER  10 Teams'!C736,"")</f>
        <v>43037</v>
      </c>
      <c r="D736" s="32" t="str">
        <f>IF('MASTER  10 Teams'!D736&lt;&gt;"",'MASTER  10 Teams'!D736,"")</f>
        <v>O30-1</v>
      </c>
      <c r="E736" s="23" t="str">
        <f>VLOOKUP(K736,'Ref asgn teams'!$A$2:$B$99,2)</f>
        <v>Newington Portuguese 30</v>
      </c>
      <c r="F736" s="23" t="str">
        <f>VLOOKUP(L736,'Ref asgn teams'!$A$2:$B$99,2)</f>
        <v>Danbury United 30</v>
      </c>
      <c r="G736" s="71"/>
      <c r="H736" s="94">
        <f>IF('MASTER  10 Teams'!H736&lt;&gt;"",'MASTER  10 Teams'!H736,"")</f>
        <v>0.41666666666666702</v>
      </c>
      <c r="I736" s="24" t="str">
        <f>VLOOKUP(M736,Venues!$A$2:$E$139,5,FALSE)</f>
        <v>Martin Kellogg, Newington</v>
      </c>
      <c r="J736" s="73" t="str">
        <f>IF('MASTER  10 Teams'!J736&lt;&gt;"",'MASTER  10 Teams'!J736,"")</f>
        <v/>
      </c>
      <c r="K736" s="23" t="str">
        <f>IF('MASTER  10 Teams'!E736&lt;&gt;"",'MASTER  10 Teams'!E736,"")</f>
        <v>NEWINGTON PORTUGUESE 30</v>
      </c>
      <c r="L736" s="23" t="str">
        <f>IF('MASTER  10 Teams'!F736&lt;&gt;"",'MASTER  10 Teams'!F736,"")</f>
        <v>DANBURY UNITED 30</v>
      </c>
      <c r="M736" s="5" t="str">
        <f>IF('MASTER  10 Teams'!I736&lt;&gt;"",'MASTER  10 Teams'!I736,"")</f>
        <v>Martin Kellogg, Newington</v>
      </c>
      <c r="N736" s="5"/>
    </row>
    <row r="737" spans="1:14" ht="12.75" customHeight="1" thickTop="1" thickBot="1" x14ac:dyDescent="0.4">
      <c r="A737" s="115"/>
      <c r="B737" s="22"/>
      <c r="C737" s="95" t="str">
        <f>IF('MASTER  10 Teams'!C737&lt;&gt;"",'MASTER  10 Teams'!C737,"")</f>
        <v/>
      </c>
      <c r="D737" s="28" t="str">
        <f>IF('MASTER  10 Teams'!D737&lt;&gt;"",'MASTER  10 Teams'!D737,"")</f>
        <v xml:space="preserve"> </v>
      </c>
      <c r="E737" s="23" t="e">
        <f>VLOOKUP(K737,'Ref asgn teams'!$A$2:$B$99,2)</f>
        <v>#N/A</v>
      </c>
      <c r="F737" s="23" t="e">
        <f>VLOOKUP(L737,'Ref asgn teams'!$A$2:$B$99,2)</f>
        <v>#N/A</v>
      </c>
      <c r="G737" s="71"/>
      <c r="H737" s="94" t="str">
        <f>IF('MASTER  10 Teams'!H737&lt;&gt;"",'MASTER  10 Teams'!H737,"")</f>
        <v/>
      </c>
      <c r="I737" s="24" t="e">
        <f>VLOOKUP(M737,Venues!$A$2:$E$139,5,FALSE)</f>
        <v>#N/A</v>
      </c>
      <c r="J737" s="73" t="str">
        <f>IF('MASTER  10 Teams'!J737&lt;&gt;"",'MASTER  10 Teams'!J737,"")</f>
        <v/>
      </c>
      <c r="K737" s="23" t="str">
        <f>IF('MASTER  10 Teams'!E737&lt;&gt;"",'MASTER  10 Teams'!E737,"")</f>
        <v/>
      </c>
      <c r="L737" s="23" t="str">
        <f>IF('MASTER  10 Teams'!F737&lt;&gt;"",'MASTER  10 Teams'!F737,"")</f>
        <v/>
      </c>
      <c r="M737" s="5" t="str">
        <f>IF('MASTER  10 Teams'!I737&lt;&gt;"",'MASTER  10 Teams'!I737,"")</f>
        <v/>
      </c>
      <c r="N737" s="2"/>
    </row>
    <row r="738" spans="1:14" ht="12.75" customHeight="1" thickTop="1" thickBot="1" x14ac:dyDescent="0.4">
      <c r="A738" s="115"/>
      <c r="B738" s="22"/>
      <c r="C738" s="95">
        <f>IF('MASTER  10 Teams'!C738&lt;&gt;"",'MASTER  10 Teams'!C738,"")</f>
        <v>43037</v>
      </c>
      <c r="D738" s="33" t="str">
        <f>IF('MASTER  10 Teams'!D738&lt;&gt;"",'MASTER  10 Teams'!D738,"")</f>
        <v>O30-2</v>
      </c>
      <c r="E738" s="23" t="str">
        <f>VLOOKUP(K738,'Ref asgn teams'!$A$2:$B$99,2)</f>
        <v>Bridgeport United</v>
      </c>
      <c r="F738" s="23" t="str">
        <f>VLOOKUP(L738,'Ref asgn teams'!$A$2:$B$99,2)</f>
        <v>HENRY REID FC</v>
      </c>
      <c r="G738" s="71"/>
      <c r="H738" s="94">
        <f>IF('MASTER  10 Teams'!H738&lt;&gt;"",'MASTER  10 Teams'!H738,"")</f>
        <v>0.41666666666666669</v>
      </c>
      <c r="I738" s="24" t="e">
        <f>VLOOKUP(M738,Venues!$A$2:$E$139,5,FALSE)</f>
        <v>#N/A</v>
      </c>
      <c r="J738" s="73" t="str">
        <f>IF('MASTER  10 Teams'!J738&lt;&gt;"",'MASTER  10 Teams'!J738,"")</f>
        <v/>
      </c>
      <c r="K738" s="23" t="str">
        <f>IF('MASTER  10 Teams'!E738&lt;&gt;"",'MASTER  10 Teams'!E738,"")</f>
        <v>BYE</v>
      </c>
      <c r="L738" s="23" t="str">
        <f>IF('MASTER  10 Teams'!F738&lt;&gt;"",'MASTER  10 Teams'!F738,"")</f>
        <v>HENRY  REID FC 30</v>
      </c>
      <c r="M738" s="5" t="e">
        <f>IF('MASTER  10 Teams'!I738&lt;&gt;"",'MASTER  10 Teams'!I738,"")</f>
        <v>#N/A</v>
      </c>
      <c r="N738" s="5"/>
    </row>
    <row r="739" spans="1:14" ht="12.75" customHeight="1" thickTop="1" thickBot="1" x14ac:dyDescent="0.4">
      <c r="A739" s="115"/>
      <c r="B739" s="22"/>
      <c r="C739" s="95">
        <f>IF('MASTER  10 Teams'!C739&lt;&gt;"",'MASTER  10 Teams'!C739,"")</f>
        <v>43037</v>
      </c>
      <c r="D739" s="33" t="str">
        <f>IF('MASTER  10 Teams'!D739&lt;&gt;"",'MASTER  10 Teams'!D739,"")</f>
        <v>O30-2</v>
      </c>
      <c r="E739" s="23" t="str">
        <f>VLOOKUP(K739,'Ref asgn teams'!$A$2:$B$99,2)</f>
        <v>Litchfield County Blues</v>
      </c>
      <c r="F739" s="23" t="str">
        <f>VLOOKUP(L739,'Ref asgn teams'!$A$2:$B$99,2)</f>
        <v>Newtown Salty Dogs</v>
      </c>
      <c r="G739" s="71"/>
      <c r="H739" s="94">
        <f>IF('MASTER  10 Teams'!H739&lt;&gt;"",'MASTER  10 Teams'!H739,"")</f>
        <v>0.41666666666666702</v>
      </c>
      <c r="I739" s="24" t="str">
        <f>VLOOKUP(M739,Venues!$A$2:$E$139,5,FALSE)</f>
        <v>Whittlesey Harrison, Morris</v>
      </c>
      <c r="J739" s="73" t="str">
        <f>IF('MASTER  10 Teams'!J739&lt;&gt;"",'MASTER  10 Teams'!J739,"")</f>
        <v/>
      </c>
      <c r="K739" s="23" t="str">
        <f>IF('MASTER  10 Teams'!E739&lt;&gt;"",'MASTER  10 Teams'!E739,"")</f>
        <v>LITCHFIELD COUNTY BLUES</v>
      </c>
      <c r="L739" s="23" t="str">
        <f>IF('MASTER  10 Teams'!F739&lt;&gt;"",'MASTER  10 Teams'!F739,"")</f>
        <v>NEWTOWN SALTY DOGS</v>
      </c>
      <c r="M739" s="5" t="str">
        <f>IF('MASTER  10 Teams'!I739&lt;&gt;"",'MASTER  10 Teams'!I739,"")</f>
        <v>Whittlesey Harrison, Morris</v>
      </c>
      <c r="N739" s="5"/>
    </row>
    <row r="740" spans="1:14" ht="12.75" customHeight="1" thickTop="1" thickBot="1" x14ac:dyDescent="0.4">
      <c r="A740" s="115"/>
      <c r="B740" s="22"/>
      <c r="C740" s="95">
        <f>IF('MASTER  10 Teams'!C740&lt;&gt;"",'MASTER  10 Teams'!C740,"")</f>
        <v>43037</v>
      </c>
      <c r="D740" s="33" t="str">
        <f>IF('MASTER  10 Teams'!D740&lt;&gt;"",'MASTER  10 Teams'!D740,"")</f>
        <v>O30-2</v>
      </c>
      <c r="E740" s="23" t="str">
        <f>VLOOKUP(K740,'Ref asgn teams'!$A$2:$B$99,2)</f>
        <v>Club Napoli 30</v>
      </c>
      <c r="F740" s="23" t="str">
        <f>VLOOKUP(L740,'Ref asgn teams'!$A$2:$B$99,2)</f>
        <v>Stamford FC</v>
      </c>
      <c r="G740" s="71"/>
      <c r="H740" s="94">
        <f>IF('MASTER  10 Teams'!H740&lt;&gt;"",'MASTER  10 Teams'!H740,"")</f>
        <v>0.41666666666666702</v>
      </c>
      <c r="I740" s="24" t="str">
        <f>VLOOKUP(M740,Venues!$A$2:$E$139,5,FALSE)</f>
        <v>Quinnipiac Park, Cheshire</v>
      </c>
      <c r="J740" s="73" t="str">
        <f>IF('MASTER  10 Teams'!J740&lt;&gt;"",'MASTER  10 Teams'!J740,"")</f>
        <v/>
      </c>
      <c r="K740" s="23" t="str">
        <f>IF('MASTER  10 Teams'!E740&lt;&gt;"",'MASTER  10 Teams'!E740,"")</f>
        <v>CLUB NAPOLI 30</v>
      </c>
      <c r="L740" s="23" t="str">
        <f>IF('MASTER  10 Teams'!F740&lt;&gt;"",'MASTER  10 Teams'!F740,"")</f>
        <v>STAMFORD FC</v>
      </c>
      <c r="M740" s="5" t="str">
        <f>IF('MASTER  10 Teams'!I740&lt;&gt;"",'MASTER  10 Teams'!I740,"")</f>
        <v>Quinnipiac Park, Cheshire</v>
      </c>
      <c r="N740" s="5"/>
    </row>
    <row r="741" spans="1:14" ht="12.75" customHeight="1" thickTop="1" thickBot="1" x14ac:dyDescent="0.4">
      <c r="A741" s="115"/>
      <c r="B741" s="22"/>
      <c r="C741" s="95">
        <f>IF('MASTER  10 Teams'!C741&lt;&gt;"",'MASTER  10 Teams'!C741,"")</f>
        <v>43037</v>
      </c>
      <c r="D741" s="33" t="str">
        <f>IF('MASTER  10 Teams'!D741&lt;&gt;"",'MASTER  10 Teams'!D741,"")</f>
        <v>O30-2</v>
      </c>
      <c r="E741" s="23" t="str">
        <f>VLOOKUP(K741,'Ref asgn teams'!$A$2:$B$99,2)</f>
        <v>WATERTOWN GEEZERS</v>
      </c>
      <c r="F741" s="23" t="str">
        <f>VLOOKUP(L741,'Ref asgn teams'!$A$2:$B$99,2)</f>
        <v>Naugatuck Fusion</v>
      </c>
      <c r="G741" s="71"/>
      <c r="H741" s="94">
        <f>IF('MASTER  10 Teams'!H741&lt;&gt;"",'MASTER  10 Teams'!H741,"")</f>
        <v>0.41666666666666702</v>
      </c>
      <c r="I741" s="24" t="str">
        <f>VLOOKUP(M741,Venues!$A$2:$E$139,5,FALSE)</f>
        <v>Swift School, Watertown</v>
      </c>
      <c r="J741" s="73" t="str">
        <f>IF('MASTER  10 Teams'!J741&lt;&gt;"",'MASTER  10 Teams'!J741,"")</f>
        <v/>
      </c>
      <c r="K741" s="23" t="str">
        <f>IF('MASTER  10 Teams'!E741&lt;&gt;"",'MASTER  10 Teams'!E741,"")</f>
        <v>WATERTOWN GEEZERS</v>
      </c>
      <c r="L741" s="23" t="str">
        <f>IF('MASTER  10 Teams'!F741&lt;&gt;"",'MASTER  10 Teams'!F741,"")</f>
        <v>NAUGATUCK FUSION</v>
      </c>
      <c r="M741" s="5" t="str">
        <f>IF('MASTER  10 Teams'!I741&lt;&gt;"",'MASTER  10 Teams'!I741,"")</f>
        <v>Swift School, Watertown</v>
      </c>
      <c r="N741" s="5"/>
    </row>
    <row r="742" spans="1:14" ht="12.75" customHeight="1" thickTop="1" thickBot="1" x14ac:dyDescent="0.4">
      <c r="A742" s="115"/>
      <c r="B742" s="22"/>
      <c r="C742" s="95">
        <f>IF('MASTER  10 Teams'!C742&lt;&gt;"",'MASTER  10 Teams'!C742,"")</f>
        <v>43037</v>
      </c>
      <c r="D742" s="33" t="str">
        <f>IF('MASTER  10 Teams'!D742&lt;&gt;"",'MASTER  10 Teams'!D742,"")</f>
        <v>O30-2</v>
      </c>
      <c r="E742" s="23" t="str">
        <f>VLOOKUP(K742,'Ref asgn teams'!$A$2:$B$99,2)</f>
        <v>Milford Amigos</v>
      </c>
      <c r="F742" s="23" t="str">
        <f>VLOOKUP(L742,'Ref asgn teams'!$A$2:$B$99,2)</f>
        <v>Caseus New Haven FC</v>
      </c>
      <c r="G742" s="71"/>
      <c r="H742" s="94">
        <f>IF('MASTER  10 Teams'!H742&lt;&gt;"",'MASTER  10 Teams'!H742,"")</f>
        <v>0.33333333333333331</v>
      </c>
      <c r="I742" s="24" t="str">
        <f>VLOOKUP(M742,Venues!$A$2:$E$139,5,FALSE)</f>
        <v>Pease Rd Field, Woodbridge</v>
      </c>
      <c r="J742" s="73" t="str">
        <f>IF('MASTER  10 Teams'!J742&lt;&gt;"",'MASTER  10 Teams'!J742,"")</f>
        <v/>
      </c>
      <c r="K742" s="23" t="str">
        <f>IF('MASTER  10 Teams'!E742&lt;&gt;"",'MASTER  10 Teams'!E742,"")</f>
        <v>MILFORD AMIGOS</v>
      </c>
      <c r="L742" s="23" t="str">
        <f>IF('MASTER  10 Teams'!F742&lt;&gt;"",'MASTER  10 Teams'!F742,"")</f>
        <v>CASEUS NEW HAVEN FC</v>
      </c>
      <c r="M742" s="5" t="str">
        <f>IF('MASTER  10 Teams'!I742&lt;&gt;"",'MASTER  10 Teams'!I742,"")</f>
        <v>Pease Road, Woodbridge</v>
      </c>
      <c r="N742" s="5"/>
    </row>
    <row r="743" spans="1:14" ht="12.75" customHeight="1" thickTop="1" thickBot="1" x14ac:dyDescent="0.4">
      <c r="A743" s="115"/>
      <c r="B743" s="22"/>
      <c r="C743" s="95" t="str">
        <f>IF('MASTER  10 Teams'!C743&lt;&gt;"",'MASTER  10 Teams'!C743,"")</f>
        <v/>
      </c>
      <c r="D743" s="28" t="str">
        <f>IF('MASTER  10 Teams'!D743&lt;&gt;"",'MASTER  10 Teams'!D743,"")</f>
        <v xml:space="preserve"> </v>
      </c>
      <c r="E743" s="23" t="e">
        <f>VLOOKUP(K743,'Ref asgn teams'!$A$2:$B$99,2)</f>
        <v>#N/A</v>
      </c>
      <c r="F743" s="23" t="e">
        <f>VLOOKUP(L743,'Ref asgn teams'!$A$2:$B$99,2)</f>
        <v>#N/A</v>
      </c>
      <c r="G743" s="71"/>
      <c r="H743" s="94" t="str">
        <f>IF('MASTER  10 Teams'!H743&lt;&gt;"",'MASTER  10 Teams'!H743,"")</f>
        <v/>
      </c>
      <c r="I743" s="24" t="e">
        <f>VLOOKUP(M743,Venues!$A$2:$E$139,5,FALSE)</f>
        <v>#N/A</v>
      </c>
      <c r="J743" s="73" t="str">
        <f>IF('MASTER  10 Teams'!J743&lt;&gt;"",'MASTER  10 Teams'!J743,"")</f>
        <v/>
      </c>
      <c r="K743" s="23" t="str">
        <f>IF('MASTER  10 Teams'!E743&lt;&gt;"",'MASTER  10 Teams'!E743,"")</f>
        <v/>
      </c>
      <c r="L743" s="23" t="str">
        <f>IF('MASTER  10 Teams'!F743&lt;&gt;"",'MASTER  10 Teams'!F743,"")</f>
        <v/>
      </c>
      <c r="M743" s="5" t="str">
        <f>IF('MASTER  10 Teams'!I743&lt;&gt;"",'MASTER  10 Teams'!I743,"")</f>
        <v/>
      </c>
      <c r="N743" s="2"/>
    </row>
    <row r="744" spans="1:14" ht="12.75" customHeight="1" thickTop="1" thickBot="1" x14ac:dyDescent="0.4">
      <c r="A744" s="115"/>
      <c r="B744" s="22"/>
      <c r="C744" s="95">
        <f>IF('MASTER  10 Teams'!C744&lt;&gt;"",'MASTER  10 Teams'!C744,"")</f>
        <v>43037</v>
      </c>
      <c r="D744" s="34" t="str">
        <f>IF('MASTER  10 Teams'!D744&lt;&gt;"",'MASTER  10 Teams'!D744,"")</f>
        <v>O40-1</v>
      </c>
      <c r="E744" s="23" t="str">
        <f>VLOOKUP(K744,'Ref asgn teams'!$A$2:$B$99,2)</f>
        <v>Greenwich Pumas</v>
      </c>
      <c r="F744" s="23" t="str">
        <f>VLOOKUP(L744,'Ref asgn teams'!$A$2:$B$99,2)</f>
        <v>Cheshire Azzurri 40</v>
      </c>
      <c r="G744" s="71"/>
      <c r="H744" s="94">
        <f>IF('MASTER  10 Teams'!H744&lt;&gt;"",'MASTER  10 Teams'!H744,"")</f>
        <v>0.41666666666666702</v>
      </c>
      <c r="I744" s="24" t="str">
        <f>VLOOKUP(M744,Venues!$A$2:$E$139,5,FALSE)</f>
        <v>Greenwich High School, Greenwich</v>
      </c>
      <c r="J744" s="73" t="str">
        <f>IF('MASTER  10 Teams'!J744&lt;&gt;"",'MASTER  10 Teams'!J744,"")</f>
        <v/>
      </c>
      <c r="K744" s="23" t="str">
        <f>IF('MASTER  10 Teams'!E744&lt;&gt;"",'MASTER  10 Teams'!E744,"")</f>
        <v>GREENWICH PUMAS</v>
      </c>
      <c r="L744" s="23" t="str">
        <f>IF('MASTER  10 Teams'!F744&lt;&gt;"",'MASTER  10 Teams'!F744,"")</f>
        <v>CHESHIRE AZZURRI 40</v>
      </c>
      <c r="M744" s="5" t="str">
        <f>IF('MASTER  10 Teams'!I744&lt;&gt;"",'MASTER  10 Teams'!I744,"")</f>
        <v>tbd</v>
      </c>
      <c r="N744" s="5"/>
    </row>
    <row r="745" spans="1:14" ht="12.75" customHeight="1" thickTop="1" thickBot="1" x14ac:dyDescent="0.4">
      <c r="A745" s="115"/>
      <c r="B745" s="22"/>
      <c r="C745" s="95">
        <f>IF('MASTER  10 Teams'!C745&lt;&gt;"",'MASTER  10 Teams'!C745,"")</f>
        <v>43037</v>
      </c>
      <c r="D745" s="34" t="str">
        <f>IF('MASTER  10 Teams'!D745&lt;&gt;"",'MASTER  10 Teams'!D745,"")</f>
        <v>O40-1</v>
      </c>
      <c r="E745" s="23" t="str">
        <f>VLOOKUP(K745,'Ref asgn teams'!$A$2:$B$99,2)</f>
        <v>Vasco Da Gama 40</v>
      </c>
      <c r="F745" s="23" t="str">
        <f>VLOOKUP(L745,'Ref asgn teams'!$A$2:$B$99,2)</f>
        <v>Norwalk Mariners</v>
      </c>
      <c r="G745" s="71"/>
      <c r="H745" s="94">
        <f>IF('MASTER  10 Teams'!H745&lt;&gt;"",'MASTER  10 Teams'!H745,"")</f>
        <v>0.41666666666666702</v>
      </c>
      <c r="I745" s="24" t="str">
        <f>VLOOKUP(M745,Venues!$A$2:$E$139,5,FALSE)</f>
        <v>Veterans Memorial Park (BPT), Bridgeport</v>
      </c>
      <c r="J745" s="73" t="str">
        <f>IF('MASTER  10 Teams'!J745&lt;&gt;"",'MASTER  10 Teams'!J745,"")</f>
        <v/>
      </c>
      <c r="K745" s="23" t="str">
        <f>IF('MASTER  10 Teams'!E745&lt;&gt;"",'MASTER  10 Teams'!E745,"")</f>
        <v>VASCO DA GAMA 40</v>
      </c>
      <c r="L745" s="23" t="str">
        <f>IF('MASTER  10 Teams'!F745&lt;&gt;"",'MASTER  10 Teams'!F745,"")</f>
        <v>NORWALK MARINERS</v>
      </c>
      <c r="M745" s="5" t="str">
        <f>IF('MASTER  10 Teams'!I745&lt;&gt;"",'MASTER  10 Teams'!I745,"")</f>
        <v>Veterans Memorial Park, Bridgeport</v>
      </c>
      <c r="N745" s="5"/>
    </row>
    <row r="746" spans="1:14" ht="12.75" customHeight="1" thickTop="1" thickBot="1" x14ac:dyDescent="0.4">
      <c r="A746" s="115"/>
      <c r="B746" s="22"/>
      <c r="C746" s="95">
        <f>IF('MASTER  10 Teams'!C746&lt;&gt;"",'MASTER  10 Teams'!C746,"")</f>
        <v>43037</v>
      </c>
      <c r="D746" s="34" t="str">
        <f>IF('MASTER  10 Teams'!D746&lt;&gt;"",'MASTER  10 Teams'!D746,"")</f>
        <v>O40-1</v>
      </c>
      <c r="E746" s="23" t="str">
        <f>VLOOKUP(K746,'Ref asgn teams'!$A$2:$B$99,2)</f>
        <v>Fairfield GAC</v>
      </c>
      <c r="F746" s="23" t="str">
        <f>VLOOKUP(L746,'Ref asgn teams'!$A$2:$B$99,2)</f>
        <v>Waterbury Albanians</v>
      </c>
      <c r="G746" s="71"/>
      <c r="H746" s="94">
        <f>IF('MASTER  10 Teams'!H746&lt;&gt;"",'MASTER  10 Teams'!H746,"")</f>
        <v>0.41666666666666702</v>
      </c>
      <c r="I746" s="24" t="str">
        <f>VLOOKUP(M746,Venues!$A$2:$E$139,5,FALSE)</f>
        <v>Ludlowe HS, Fairfield</v>
      </c>
      <c r="J746" s="73" t="str">
        <f>IF('MASTER  10 Teams'!J746&lt;&gt;"",'MASTER  10 Teams'!J746,"")</f>
        <v/>
      </c>
      <c r="K746" s="23" t="str">
        <f>IF('MASTER  10 Teams'!E746&lt;&gt;"",'MASTER  10 Teams'!E746,"")</f>
        <v>FAIRFIELD GAC</v>
      </c>
      <c r="L746" s="23" t="str">
        <f>IF('MASTER  10 Teams'!F746&lt;&gt;"",'MASTER  10 Teams'!F746,"")</f>
        <v>WATERBURY ALBANIANS</v>
      </c>
      <c r="M746" s="5" t="str">
        <f>IF('MASTER  10 Teams'!I746&lt;&gt;"",'MASTER  10 Teams'!I746,"")</f>
        <v>Ludlowe HS, Fairfield</v>
      </c>
      <c r="N746" s="5"/>
    </row>
    <row r="747" spans="1:14" ht="12.75" customHeight="1" thickTop="1" thickBot="1" x14ac:dyDescent="0.4">
      <c r="A747" s="115"/>
      <c r="B747" s="22"/>
      <c r="C747" s="95">
        <f>IF('MASTER  10 Teams'!C747&lt;&gt;"",'MASTER  10 Teams'!C747,"")</f>
        <v>43037</v>
      </c>
      <c r="D747" s="34" t="str">
        <f>IF('MASTER  10 Teams'!D747&lt;&gt;"",'MASTER  10 Teams'!D747,"")</f>
        <v>O40-1</v>
      </c>
      <c r="E747" s="23" t="str">
        <f>VLOOKUP(K747,'Ref asgn teams'!$A$2:$B$99,2)</f>
        <v>Wilton Ancient Warriors FC</v>
      </c>
      <c r="F747" s="23" t="str">
        <f>VLOOKUP(L747,'Ref asgn teams'!$A$2:$B$99,2)</f>
        <v>Connecticut Storm</v>
      </c>
      <c r="G747" s="71"/>
      <c r="H747" s="94">
        <f>IF('MASTER  10 Teams'!H747&lt;&gt;"",'MASTER  10 Teams'!H747,"")</f>
        <v>0.41666666666666702</v>
      </c>
      <c r="I747" s="24" t="str">
        <f>VLOOKUP(M747,Venues!$A$2:$E$139,5,FALSE)</f>
        <v>Lilly Field, Wilton</v>
      </c>
      <c r="J747" s="73" t="str">
        <f>IF('MASTER  10 Teams'!J747&lt;&gt;"",'MASTER  10 Teams'!J747,"")</f>
        <v/>
      </c>
      <c r="K747" s="23" t="str">
        <f>IF('MASTER  10 Teams'!E747&lt;&gt;"",'MASTER  10 Teams'!E747,"")</f>
        <v xml:space="preserve">WILTON WARRIORS </v>
      </c>
      <c r="L747" s="23" t="str">
        <f>IF('MASTER  10 Teams'!F747&lt;&gt;"",'MASTER  10 Teams'!F747,"")</f>
        <v>STORM FC</v>
      </c>
      <c r="M747" s="5" t="str">
        <f>IF('MASTER  10 Teams'!I747&lt;&gt;"",'MASTER  10 Teams'!I747,"")</f>
        <v>Lilly Field, Wilton</v>
      </c>
      <c r="N747" s="5"/>
    </row>
    <row r="748" spans="1:14" ht="12.75" customHeight="1" thickTop="1" thickBot="1" x14ac:dyDescent="0.4">
      <c r="A748" s="115"/>
      <c r="B748" s="22"/>
      <c r="C748" s="95">
        <f>IF('MASTER  10 Teams'!C748&lt;&gt;"",'MASTER  10 Teams'!C748,"")</f>
        <v>43037</v>
      </c>
      <c r="D748" s="34" t="str">
        <f>IF('MASTER  10 Teams'!D748&lt;&gt;"",'MASTER  10 Teams'!D748,"")</f>
        <v>O40-1</v>
      </c>
      <c r="E748" s="23" t="str">
        <f>VLOOKUP(K748,'Ref asgn teams'!$A$2:$B$99,2)</f>
        <v>Ridgefield Kicks</v>
      </c>
      <c r="F748" s="23" t="str">
        <f>VLOOKUP(L748,'Ref asgn teams'!$A$2:$B$99,2)</f>
        <v>Danbury United 40</v>
      </c>
      <c r="G748" s="71"/>
      <c r="H748" s="94">
        <f>IF('MASTER  10 Teams'!H748&lt;&gt;"",'MASTER  10 Teams'!H748,"")</f>
        <v>0.41666666666666702</v>
      </c>
      <c r="I748" s="24" t="str">
        <f>VLOOKUP(M748,Venues!$A$2:$E$139,5,FALSE)</f>
        <v>Scotland field, Ridgefield</v>
      </c>
      <c r="J748" s="73" t="str">
        <f>IF('MASTER  10 Teams'!J748&lt;&gt;"",'MASTER  10 Teams'!J748,"")</f>
        <v/>
      </c>
      <c r="K748" s="23" t="str">
        <f>IF('MASTER  10 Teams'!E748&lt;&gt;"",'MASTER  10 Teams'!E748,"")</f>
        <v>RIDGEFIELD KICKS</v>
      </c>
      <c r="L748" s="23" t="str">
        <f>IF('MASTER  10 Teams'!F748&lt;&gt;"",'MASTER  10 Teams'!F748,"")</f>
        <v>DANBURY UNITED 40</v>
      </c>
      <c r="M748" s="5" t="str">
        <f>IF('MASTER  10 Teams'!I748&lt;&gt;"",'MASTER  10 Teams'!I748,"")</f>
        <v>Scotland Field, Ridgefield</v>
      </c>
      <c r="N748" s="5"/>
    </row>
    <row r="749" spans="1:14" ht="12.75" customHeight="1" thickTop="1" thickBot="1" x14ac:dyDescent="0.4">
      <c r="A749" s="115"/>
      <c r="B749" s="22"/>
      <c r="C749" s="95" t="str">
        <f>IF('MASTER  10 Teams'!C749&lt;&gt;"",'MASTER  10 Teams'!C749,"")</f>
        <v/>
      </c>
      <c r="D749" s="28" t="str">
        <f>IF('MASTER  10 Teams'!D749&lt;&gt;"",'MASTER  10 Teams'!D749,"")</f>
        <v xml:space="preserve"> </v>
      </c>
      <c r="E749" s="23" t="e">
        <f>VLOOKUP(K749,'Ref asgn teams'!$A$2:$B$99,2)</f>
        <v>#N/A</v>
      </c>
      <c r="F749" s="23" t="e">
        <f>VLOOKUP(L749,'Ref asgn teams'!$A$2:$B$99,2)</f>
        <v>#N/A</v>
      </c>
      <c r="G749" s="71"/>
      <c r="H749" s="94" t="str">
        <f>IF('MASTER  10 Teams'!H749&lt;&gt;"",'MASTER  10 Teams'!H749,"")</f>
        <v/>
      </c>
      <c r="I749" s="24" t="e">
        <f>VLOOKUP(M749,Venues!$A$2:$E$139,5,FALSE)</f>
        <v>#N/A</v>
      </c>
      <c r="J749" s="73" t="str">
        <f>IF('MASTER  10 Teams'!J749&lt;&gt;"",'MASTER  10 Teams'!J749,"")</f>
        <v/>
      </c>
      <c r="K749" s="23" t="str">
        <f>IF('MASTER  10 Teams'!E749&lt;&gt;"",'MASTER  10 Teams'!E749,"")</f>
        <v/>
      </c>
      <c r="L749" s="23" t="str">
        <f>IF('MASTER  10 Teams'!F749&lt;&gt;"",'MASTER  10 Teams'!F749,"")</f>
        <v/>
      </c>
      <c r="M749" s="5" t="str">
        <f>IF('MASTER  10 Teams'!I749&lt;&gt;"",'MASTER  10 Teams'!I749,"")</f>
        <v/>
      </c>
      <c r="N749" s="2"/>
    </row>
    <row r="750" spans="1:14" ht="12.75" customHeight="1" thickTop="1" thickBot="1" x14ac:dyDescent="0.4">
      <c r="A750" s="115"/>
      <c r="B750" s="22"/>
      <c r="C750" s="95">
        <f>IF('MASTER  10 Teams'!C750&lt;&gt;"",'MASTER  10 Teams'!C750,"")</f>
        <v>43037</v>
      </c>
      <c r="D750" s="35" t="str">
        <f>IF('MASTER  10 Teams'!D750&lt;&gt;"",'MASTER  10 Teams'!D750,"")</f>
        <v>O40-2</v>
      </c>
      <c r="E750" s="23" t="str">
        <f>VLOOKUP(K750,'Ref asgn teams'!$A$2:$B$99,2)</f>
        <v>Derby Quitus</v>
      </c>
      <c r="F750" s="23" t="str">
        <f>VLOOKUP(L750,'Ref asgn teams'!$A$2:$B$99,2)</f>
        <v>Guilford Bell Curve</v>
      </c>
      <c r="G750" s="71"/>
      <c r="H750" s="94">
        <f>IF('MASTER  10 Teams'!H750&lt;&gt;"",'MASTER  10 Teams'!H750,"")</f>
        <v>0.41666666666666702</v>
      </c>
      <c r="I750" s="24" t="str">
        <f>VLOOKUP(M750,Venues!$A$2:$E$139,5,FALSE)</f>
        <v>Witek Park, Derby</v>
      </c>
      <c r="J750" s="73" t="str">
        <f>IF('MASTER  10 Teams'!J750&lt;&gt;"",'MASTER  10 Teams'!J750,"")</f>
        <v/>
      </c>
      <c r="K750" s="23" t="str">
        <f>IF('MASTER  10 Teams'!E750&lt;&gt;"",'MASTER  10 Teams'!E750,"")</f>
        <v>DERBY QUITUS</v>
      </c>
      <c r="L750" s="23" t="str">
        <f>IF('MASTER  10 Teams'!F750&lt;&gt;"",'MASTER  10 Teams'!F750,"")</f>
        <v>GUILFORD BELL CURVE</v>
      </c>
      <c r="M750" s="5" t="str">
        <f>IF('MASTER  10 Teams'!I750&lt;&gt;"",'MASTER  10 Teams'!I750,"")</f>
        <v>Witek Park, Derby</v>
      </c>
      <c r="N750" s="5"/>
    </row>
    <row r="751" spans="1:14" ht="12.75" customHeight="1" thickTop="1" thickBot="1" x14ac:dyDescent="0.4">
      <c r="A751" s="115"/>
      <c r="B751" s="22"/>
      <c r="C751" s="95">
        <f>IF('MASTER  10 Teams'!C751&lt;&gt;"",'MASTER  10 Teams'!C751,"")</f>
        <v>43037</v>
      </c>
      <c r="D751" s="35" t="str">
        <f>IF('MASTER  10 Teams'!D751&lt;&gt;"",'MASTER  10 Teams'!D751,"")</f>
        <v>O40-2</v>
      </c>
      <c r="E751" s="23" t="str">
        <f>VLOOKUP(K751,'Ref asgn teams'!$A$2:$B$99,2)</f>
        <v>Norwalk Spots Colombia FC</v>
      </c>
      <c r="F751" s="23" t="str">
        <f>VLOOKUP(L751,'Ref asgn teams'!$A$2:$B$99,2)</f>
        <v xml:space="preserve">GUILFORD CELTIC </v>
      </c>
      <c r="G751" s="71"/>
      <c r="H751" s="94">
        <f>IF('MASTER  10 Teams'!H751&lt;&gt;"",'MASTER  10 Teams'!H751,"")</f>
        <v>0.41666666666666702</v>
      </c>
      <c r="I751" s="24" t="str">
        <f>VLOOKUP(M751,Venues!$A$2:$E$139,5,FALSE)</f>
        <v>Nathan Hale Middle School, Norwalk</v>
      </c>
      <c r="J751" s="73" t="str">
        <f>IF('MASTER  10 Teams'!J751&lt;&gt;"",'MASTER  10 Teams'!J751,"")</f>
        <v/>
      </c>
      <c r="K751" s="23" t="str">
        <f>IF('MASTER  10 Teams'!E751&lt;&gt;"",'MASTER  10 Teams'!E751,"")</f>
        <v xml:space="preserve">NORWALK SPORT COLOMBIA </v>
      </c>
      <c r="L751" s="23" t="str">
        <f>IF('MASTER  10 Teams'!F751&lt;&gt;"",'MASTER  10 Teams'!F751,"")</f>
        <v xml:space="preserve">GUILFORD CELTIC </v>
      </c>
      <c r="M751" s="5" t="str">
        <f>IF('MASTER  10 Teams'!I751&lt;&gt;"",'MASTER  10 Teams'!I751,"")</f>
        <v>Nathan Hale MS, Norwalk</v>
      </c>
      <c r="N751" s="5"/>
    </row>
    <row r="752" spans="1:14" ht="12.75" customHeight="1" thickTop="1" thickBot="1" x14ac:dyDescent="0.4">
      <c r="A752" s="115"/>
      <c r="B752" s="22"/>
      <c r="C752" s="95">
        <f>IF('MASTER  10 Teams'!C752&lt;&gt;"",'MASTER  10 Teams'!C752,"")</f>
        <v>43037</v>
      </c>
      <c r="D752" s="35" t="str">
        <f>IF('MASTER  10 Teams'!D752&lt;&gt;"",'MASTER  10 Teams'!D752,"")</f>
        <v>O40-2</v>
      </c>
      <c r="E752" s="23" t="str">
        <f>VLOOKUP(K752,'Ref asgn teams'!$A$2:$B$99,2)</f>
        <v>Greenwich Gunners 40</v>
      </c>
      <c r="F752" s="23" t="str">
        <f>VLOOKUP(L752,'Ref asgn teams'!$A$2:$B$99,2)</f>
        <v>Southeast Rovers</v>
      </c>
      <c r="G752" s="71"/>
      <c r="H752" s="94">
        <f>IF('MASTER  10 Teams'!H752&lt;&gt;"",'MASTER  10 Teams'!H752,"")</f>
        <v>0.41666666666666702</v>
      </c>
      <c r="I752" s="24" t="str">
        <f>VLOOKUP(M752,Venues!$A$2:$E$139,5,FALSE)</f>
        <v>Greenwich High School, Greenwich</v>
      </c>
      <c r="J752" s="73" t="str">
        <f>IF('MASTER  10 Teams'!J752&lt;&gt;"",'MASTER  10 Teams'!J752,"")</f>
        <v/>
      </c>
      <c r="K752" s="23" t="str">
        <f>IF('MASTER  10 Teams'!E752&lt;&gt;"",'MASTER  10 Teams'!E752,"")</f>
        <v>GREENWICH GUNNERS 40</v>
      </c>
      <c r="L752" s="23" t="str">
        <f>IF('MASTER  10 Teams'!F752&lt;&gt;"",'MASTER  10 Teams'!F752,"")</f>
        <v>SOUTHEAST ROVERS</v>
      </c>
      <c r="M752" s="5" t="str">
        <f>IF('MASTER  10 Teams'!I752&lt;&gt;"",'MASTER  10 Teams'!I752,"")</f>
        <v>tbd</v>
      </c>
      <c r="N752" s="5"/>
    </row>
    <row r="753" spans="1:14" ht="12.75" customHeight="1" thickTop="1" thickBot="1" x14ac:dyDescent="0.4">
      <c r="A753" s="115"/>
      <c r="B753" s="22"/>
      <c r="C753" s="95">
        <f>IF('MASTER  10 Teams'!C753&lt;&gt;"",'MASTER  10 Teams'!C753,"")</f>
        <v>43037</v>
      </c>
      <c r="D753" s="35" t="str">
        <f>IF('MASTER  10 Teams'!D753&lt;&gt;"",'MASTER  10 Teams'!D753,"")</f>
        <v>O40-2</v>
      </c>
      <c r="E753" s="23" t="str">
        <f>VLOOKUP(K753,'Ref asgn teams'!$A$2:$B$99,2)</f>
        <v>Stamford United</v>
      </c>
      <c r="F753" s="23" t="str">
        <f>VLOOKUP(L753,'Ref asgn teams'!$A$2:$B$99,2)</f>
        <v>Newington Portuguese 40</v>
      </c>
      <c r="G753" s="71"/>
      <c r="H753" s="94">
        <f>IF('MASTER  10 Teams'!H753&lt;&gt;"",'MASTER  10 Teams'!H753,"")</f>
        <v>0.41666666666666702</v>
      </c>
      <c r="I753" s="24" t="str">
        <f>VLOOKUP(M753,Venues!$A$2:$E$139,5,FALSE)</f>
        <v>West Beach, Stamford</v>
      </c>
      <c r="J753" s="73" t="str">
        <f>IF('MASTER  10 Teams'!J753&lt;&gt;"",'MASTER  10 Teams'!J753,"")</f>
        <v/>
      </c>
      <c r="K753" s="23" t="str">
        <f>IF('MASTER  10 Teams'!E753&lt;&gt;"",'MASTER  10 Teams'!E753,"")</f>
        <v>STAMFORD UNITED</v>
      </c>
      <c r="L753" s="23" t="str">
        <f>IF('MASTER  10 Teams'!F753&lt;&gt;"",'MASTER  10 Teams'!F753,"")</f>
        <v>NEWINGTON PORTUGUESE 40</v>
      </c>
      <c r="M753" s="5" t="str">
        <f>IF('MASTER  10 Teams'!I753&lt;&gt;"",'MASTER  10 Teams'!I753,"")</f>
        <v>West Beach Fields, Stamford</v>
      </c>
      <c r="N753" s="5"/>
    </row>
    <row r="754" spans="1:14" ht="12.75" customHeight="1" thickTop="1" thickBot="1" x14ac:dyDescent="0.4">
      <c r="A754" s="115"/>
      <c r="B754" s="22"/>
      <c r="C754" s="95">
        <f>IF('MASTER  10 Teams'!C754&lt;&gt;"",'MASTER  10 Teams'!C754,"")</f>
        <v>43037</v>
      </c>
      <c r="D754" s="35" t="str">
        <f>IF('MASTER  10 Teams'!D754&lt;&gt;"",'MASTER  10 Teams'!D754,"")</f>
        <v>O40-2</v>
      </c>
      <c r="E754" s="23" t="str">
        <f>VLOOKUP(K754,'Ref asgn teams'!$A$2:$B$99,2)</f>
        <v>Greenwich Arsenal 40</v>
      </c>
      <c r="F754" s="23" t="str">
        <f>VLOOKUP(L754,'Ref asgn teams'!$A$2:$B$99,2)</f>
        <v>New Haven Americans</v>
      </c>
      <c r="G754" s="71"/>
      <c r="H754" s="94">
        <f>IF('MASTER  10 Teams'!H754&lt;&gt;"",'MASTER  10 Teams'!H754,"")</f>
        <v>0.41666666666666702</v>
      </c>
      <c r="I754" s="24" t="str">
        <f>VLOOKUP(M754,Venues!$A$2:$E$139,5,FALSE)</f>
        <v>Greenwich High School, Greenwich</v>
      </c>
      <c r="J754" s="73" t="str">
        <f>IF('MASTER  10 Teams'!J754&lt;&gt;"",'MASTER  10 Teams'!J754,"")</f>
        <v/>
      </c>
      <c r="K754" s="23" t="str">
        <f>IF('MASTER  10 Teams'!E754&lt;&gt;"",'MASTER  10 Teams'!E754,"")</f>
        <v>GREENWICH ARSENAL 40</v>
      </c>
      <c r="L754" s="23" t="str">
        <f>IF('MASTER  10 Teams'!F754&lt;&gt;"",'MASTER  10 Teams'!F754,"")</f>
        <v>NEW HAVEN AMERICANS</v>
      </c>
      <c r="M754" s="5" t="str">
        <f>IF('MASTER  10 Teams'!I754&lt;&gt;"",'MASTER  10 Teams'!I754,"")</f>
        <v>tbd</v>
      </c>
      <c r="N754" s="5"/>
    </row>
    <row r="755" spans="1:14" ht="12.75" customHeight="1" thickTop="1" thickBot="1" x14ac:dyDescent="0.4">
      <c r="A755" s="115"/>
      <c r="B755" s="22"/>
      <c r="C755" s="95" t="str">
        <f>IF('MASTER  10 Teams'!C755&lt;&gt;"",'MASTER  10 Teams'!C755,"")</f>
        <v/>
      </c>
      <c r="D755" s="28" t="str">
        <f>IF('MASTER  10 Teams'!D755&lt;&gt;"",'MASTER  10 Teams'!D755,"")</f>
        <v/>
      </c>
      <c r="E755" s="23" t="e">
        <f>VLOOKUP(K755,'Ref asgn teams'!$A$2:$B$99,2)</f>
        <v>#N/A</v>
      </c>
      <c r="F755" s="23" t="e">
        <f>VLOOKUP(L755,'Ref asgn teams'!$A$2:$B$99,2)</f>
        <v>#N/A</v>
      </c>
      <c r="G755" s="71"/>
      <c r="H755" s="94" t="str">
        <f>IF('MASTER  10 Teams'!H755&lt;&gt;"",'MASTER  10 Teams'!H755,"")</f>
        <v/>
      </c>
      <c r="I755" s="24" t="e">
        <f>VLOOKUP(M755,Venues!$A$2:$E$139,5,FALSE)</f>
        <v>#N/A</v>
      </c>
      <c r="J755" s="73" t="str">
        <f>IF('MASTER  10 Teams'!J755&lt;&gt;"",'MASTER  10 Teams'!J755,"")</f>
        <v/>
      </c>
      <c r="K755" s="23" t="str">
        <f>IF('MASTER  10 Teams'!E755&lt;&gt;"",'MASTER  10 Teams'!E755,"")</f>
        <v/>
      </c>
      <c r="L755" s="23" t="str">
        <f>IF('MASTER  10 Teams'!F755&lt;&gt;"",'MASTER  10 Teams'!F755,"")</f>
        <v/>
      </c>
      <c r="M755" s="5" t="str">
        <f>IF('MASTER  10 Teams'!I755&lt;&gt;"",'MASTER  10 Teams'!I755,"")</f>
        <v/>
      </c>
      <c r="N755" s="2"/>
    </row>
    <row r="756" spans="1:14" ht="12.75" customHeight="1" thickTop="1" thickBot="1" x14ac:dyDescent="0.4">
      <c r="A756" s="115"/>
      <c r="B756" s="22"/>
      <c r="C756" s="95">
        <f>IF('MASTER  10 Teams'!C756&lt;&gt;"",'MASTER  10 Teams'!C756,"")</f>
        <v>43037</v>
      </c>
      <c r="D756" s="36" t="str">
        <f>IF('MASTER  10 Teams'!D756&lt;&gt;"",'MASTER  10 Teams'!D756,"")</f>
        <v>O40-3</v>
      </c>
      <c r="E756" s="23" t="str">
        <f>VLOOKUP(K756,'Ref asgn teams'!$A$2:$B$99,2)</f>
        <v>Cheshire United</v>
      </c>
      <c r="F756" s="23" t="str">
        <f>VLOOKUP(L756,'Ref asgn teams'!$A$2:$B$99,2)</f>
        <v>HENRY  REID FC 40</v>
      </c>
      <c r="G756" s="71"/>
      <c r="H756" s="94">
        <f>IF('MASTER  10 Teams'!H756&lt;&gt;"",'MASTER  10 Teams'!H756,"")</f>
        <v>0.33333333333333331</v>
      </c>
      <c r="I756" s="24" t="str">
        <f>VLOOKUP(M756,Venues!$A$2:$E$139,5,FALSE)</f>
        <v>Quinnipiac Park, Cheshire</v>
      </c>
      <c r="J756" s="73" t="str">
        <f>IF('MASTER  10 Teams'!J756&lt;&gt;"",'MASTER  10 Teams'!J756,"")</f>
        <v/>
      </c>
      <c r="K756" s="23" t="str">
        <f>IF('MASTER  10 Teams'!E756&lt;&gt;"",'MASTER  10 Teams'!E756,"")</f>
        <v xml:space="preserve">CHESHIRE UNITED </v>
      </c>
      <c r="L756" s="23" t="str">
        <f>IF('MASTER  10 Teams'!F756&lt;&gt;"",'MASTER  10 Teams'!F756,"")</f>
        <v>HENRY  REID FC 40</v>
      </c>
      <c r="M756" s="5" t="str">
        <f>IF('MASTER  10 Teams'!I756&lt;&gt;"",'MASTER  10 Teams'!I756,"")</f>
        <v>Quinnipiac Park, Cheshire</v>
      </c>
      <c r="N756" s="5"/>
    </row>
    <row r="757" spans="1:14" ht="12.75" customHeight="1" thickTop="1" thickBot="1" x14ac:dyDescent="0.4">
      <c r="A757" s="115"/>
      <c r="B757" s="22"/>
      <c r="C757" s="95">
        <f>IF('MASTER  10 Teams'!C757&lt;&gt;"",'MASTER  10 Teams'!C757,"")</f>
        <v>43037</v>
      </c>
      <c r="D757" s="36" t="str">
        <f>IF('MASTER  10 Teams'!D757&lt;&gt;"",'MASTER  10 Teams'!D757,"")</f>
        <v>O40-3</v>
      </c>
      <c r="E757" s="23" t="str">
        <f>VLOOKUP(K757,'Ref asgn teams'!$A$2:$B$99,2)</f>
        <v>Stamford City</v>
      </c>
      <c r="F757" s="23" t="str">
        <f>VLOOKUP(L757,'Ref asgn teams'!$A$2:$B$99,2)</f>
        <v>Newtown Salty Dogs</v>
      </c>
      <c r="G757" s="71"/>
      <c r="H757" s="94">
        <f>IF('MASTER  10 Teams'!H757&lt;&gt;"",'MASTER  10 Teams'!H757,"")</f>
        <v>0.33333333333333331</v>
      </c>
      <c r="I757" s="24" t="str">
        <f>VLOOKUP(M757,Venues!$A$2:$E$139,5,FALSE)</f>
        <v>West Beach, Stamford</v>
      </c>
      <c r="J757" s="73" t="str">
        <f>IF('MASTER  10 Teams'!J757&lt;&gt;"",'MASTER  10 Teams'!J757,"")</f>
        <v/>
      </c>
      <c r="K757" s="23" t="str">
        <f>IF('MASTER  10 Teams'!E757&lt;&gt;"",'MASTER  10 Teams'!E757,"")</f>
        <v>STAMFORD CITY</v>
      </c>
      <c r="L757" s="23" t="str">
        <f>IF('MASTER  10 Teams'!F757&lt;&gt;"",'MASTER  10 Teams'!F757,"")</f>
        <v>NORTH BRANFORD 40</v>
      </c>
      <c r="M757" s="5" t="str">
        <f>IF('MASTER  10 Teams'!I757&lt;&gt;"",'MASTER  10 Teams'!I757,"")</f>
        <v>West Beach Fields, Stamford</v>
      </c>
      <c r="N757" s="5"/>
    </row>
    <row r="758" spans="1:14" ht="12.75" customHeight="1" thickTop="1" thickBot="1" x14ac:dyDescent="0.4">
      <c r="A758" s="115"/>
      <c r="B758" s="22"/>
      <c r="C758" s="95">
        <f>IF('MASTER  10 Teams'!C758&lt;&gt;"",'MASTER  10 Teams'!C758,"")</f>
        <v>43037</v>
      </c>
      <c r="D758" s="36" t="str">
        <f>IF('MASTER  10 Teams'!D758&lt;&gt;"",'MASTER  10 Teams'!D758,"")</f>
        <v>O40-3</v>
      </c>
      <c r="E758" s="23" t="str">
        <f>VLOOKUP(K758,'Ref asgn teams'!$A$2:$B$99,2)</f>
        <v>Hamden United</v>
      </c>
      <c r="F758" s="23" t="str">
        <f>VLOOKUP(L758,'Ref asgn teams'!$A$2:$B$99,2)</f>
        <v>Wallingford Morelia</v>
      </c>
      <c r="G758" s="71"/>
      <c r="H758" s="94">
        <f>IF('MASTER  10 Teams'!H758&lt;&gt;"",'MASTER  10 Teams'!H758,"")</f>
        <v>0.41666666666666702</v>
      </c>
      <c r="I758" s="24" t="str">
        <f>VLOOKUP(M758,Venues!$A$2:$E$139,5,FALSE)</f>
        <v>Hamden Middle School, Hamden</v>
      </c>
      <c r="J758" s="73" t="str">
        <f>IF('MASTER  10 Teams'!J758&lt;&gt;"",'MASTER  10 Teams'!J758,"")</f>
        <v/>
      </c>
      <c r="K758" s="23" t="str">
        <f>IF('MASTER  10 Teams'!E758&lt;&gt;"",'MASTER  10 Teams'!E758,"")</f>
        <v>HAMDEN UNITED</v>
      </c>
      <c r="L758" s="23" t="str">
        <f>IF('MASTER  10 Teams'!F758&lt;&gt;"",'MASTER  10 Teams'!F758,"")</f>
        <v>WALLINGFORD MORELIA</v>
      </c>
      <c r="M758" s="5" t="str">
        <f>IF('MASTER  10 Teams'!I758&lt;&gt;"",'MASTER  10 Teams'!I758,"")</f>
        <v>Hamden MS, Hamden</v>
      </c>
      <c r="N758" s="5"/>
    </row>
    <row r="759" spans="1:14" ht="12.75" customHeight="1" thickTop="1" thickBot="1" x14ac:dyDescent="0.4">
      <c r="A759" s="115"/>
      <c r="B759" s="22"/>
      <c r="C759" s="95">
        <f>IF('MASTER  10 Teams'!C759&lt;&gt;"",'MASTER  10 Teams'!C759,"")</f>
        <v>43037</v>
      </c>
      <c r="D759" s="36" t="str">
        <f>IF('MASTER  10 Teams'!D759&lt;&gt;"",'MASTER  10 Teams'!D759,"")</f>
        <v>O40-3</v>
      </c>
      <c r="E759" s="23" t="str">
        <f>VLOOKUP(K759,'Ref asgn teams'!$A$2:$B$99,2)</f>
        <v>Wilton Wolves</v>
      </c>
      <c r="F759" s="23" t="str">
        <f>VLOOKUP(L759,'Ref asgn teams'!$A$2:$B$99,2)</f>
        <v>PAN ZONES</v>
      </c>
      <c r="G759" s="71"/>
      <c r="H759" s="94">
        <f>IF('MASTER  10 Teams'!H759&lt;&gt;"",'MASTER  10 Teams'!H759,"")</f>
        <v>0.41666666666666702</v>
      </c>
      <c r="I759" s="24" t="str">
        <f>VLOOKUP(M759,Venues!$A$2:$E$139,5,FALSE)</f>
        <v>Middlebrook School, Wilton</v>
      </c>
      <c r="J759" s="73" t="str">
        <f>IF('MASTER  10 Teams'!J759&lt;&gt;"",'MASTER  10 Teams'!J759,"")</f>
        <v/>
      </c>
      <c r="K759" s="23" t="str">
        <f>IF('MASTER  10 Teams'!E759&lt;&gt;"",'MASTER  10 Teams'!E759,"")</f>
        <v>WILTON WOLVES</v>
      </c>
      <c r="L759" s="23" t="str">
        <f>IF('MASTER  10 Teams'!F759&lt;&gt;"",'MASTER  10 Teams'!F759,"")</f>
        <v>PAN ZONES</v>
      </c>
      <c r="M759" s="5" t="str">
        <f>IF('MASTER  10 Teams'!I759&lt;&gt;"",'MASTER  10 Teams'!I759,"")</f>
        <v>Middlebrook School, Wilton</v>
      </c>
      <c r="N759" s="5"/>
    </row>
    <row r="760" spans="1:14" ht="12.75" customHeight="1" thickTop="1" thickBot="1" x14ac:dyDescent="0.4">
      <c r="A760" s="115"/>
      <c r="B760" s="22"/>
      <c r="C760" s="95">
        <f>IF('MASTER  10 Teams'!C760&lt;&gt;"",'MASTER  10 Teams'!C760,"")</f>
        <v>43037</v>
      </c>
      <c r="D760" s="36" t="str">
        <f>IF('MASTER  10 Teams'!D760&lt;&gt;"",'MASTER  10 Teams'!D760,"")</f>
        <v>O40-3</v>
      </c>
      <c r="E760" s="23" t="str">
        <f>VLOOKUP(K760,'Ref asgn teams'!$A$2:$B$99,2)</f>
        <v>North Haven FC 40</v>
      </c>
      <c r="F760" s="23" t="str">
        <f>VLOOKUP(L760,'Ref asgn teams'!$A$2:$B$99,2)</f>
        <v>Eli's FC</v>
      </c>
      <c r="G760" s="71"/>
      <c r="H760" s="94">
        <f>IF('MASTER  10 Teams'!H760&lt;&gt;"",'MASTER  10 Teams'!H760,"")</f>
        <v>0.41666666666666702</v>
      </c>
      <c r="I760" s="24" t="str">
        <f>VLOOKUP(M760,Venues!$A$2:$E$139,5,FALSE)</f>
        <v>Ridge Rd School , North Haven</v>
      </c>
      <c r="J760" s="73" t="str">
        <f>IF('MASTER  10 Teams'!J760&lt;&gt;"",'MASTER  10 Teams'!J760,"")</f>
        <v/>
      </c>
      <c r="K760" s="23" t="str">
        <f>IF('MASTER  10 Teams'!E760&lt;&gt;"",'MASTER  10 Teams'!E760,"")</f>
        <v>NORTH HAVEN SC</v>
      </c>
      <c r="L760" s="23" t="str">
        <f>IF('MASTER  10 Teams'!F760&lt;&gt;"",'MASTER  10 Teams'!F760,"")</f>
        <v>ELI'S FC</v>
      </c>
      <c r="M760" s="5" t="str">
        <f>IF('MASTER  10 Teams'!I760&lt;&gt;"",'MASTER  10 Teams'!I760,"")</f>
        <v>Ridge Road, North Haven</v>
      </c>
      <c r="N760" s="5"/>
    </row>
    <row r="761" spans="1:14" ht="12.75" customHeight="1" thickTop="1" thickBot="1" x14ac:dyDescent="0.4">
      <c r="A761" s="115"/>
      <c r="B761" s="22"/>
      <c r="C761" s="95" t="str">
        <f>IF('MASTER  10 Teams'!C761&lt;&gt;"",'MASTER  10 Teams'!C761,"")</f>
        <v/>
      </c>
      <c r="D761" s="28" t="str">
        <f>IF('MASTER  10 Teams'!D761&lt;&gt;"",'MASTER  10 Teams'!D761,"")</f>
        <v/>
      </c>
      <c r="E761" s="23" t="e">
        <f>VLOOKUP(K761,'Ref asgn teams'!$A$2:$B$99,2)</f>
        <v>#N/A</v>
      </c>
      <c r="F761" s="23" t="e">
        <f>VLOOKUP(L761,'Ref asgn teams'!$A$2:$B$99,2)</f>
        <v>#N/A</v>
      </c>
      <c r="G761" s="71"/>
      <c r="H761" s="94" t="str">
        <f>IF('MASTER  10 Teams'!H761&lt;&gt;"",'MASTER  10 Teams'!H761,"")</f>
        <v/>
      </c>
      <c r="I761" s="24" t="e">
        <f>VLOOKUP(M761,Venues!$A$2:$E$139,5,FALSE)</f>
        <v>#N/A</v>
      </c>
      <c r="J761" s="73" t="str">
        <f>IF('MASTER  10 Teams'!J761&lt;&gt;"",'MASTER  10 Teams'!J761,"")</f>
        <v/>
      </c>
      <c r="K761" s="23" t="str">
        <f>IF('MASTER  10 Teams'!E761&lt;&gt;"",'MASTER  10 Teams'!E761,"")</f>
        <v/>
      </c>
      <c r="L761" s="23" t="str">
        <f>IF('MASTER  10 Teams'!F761&lt;&gt;"",'MASTER  10 Teams'!F761,"")</f>
        <v/>
      </c>
      <c r="M761" s="5" t="str">
        <f>IF('MASTER  10 Teams'!I761&lt;&gt;"",'MASTER  10 Teams'!I761,"")</f>
        <v/>
      </c>
      <c r="N761" s="2"/>
    </row>
    <row r="762" spans="1:14" ht="12.75" customHeight="1" thickTop="1" thickBot="1" x14ac:dyDescent="0.4">
      <c r="A762" s="115"/>
      <c r="B762" s="22"/>
      <c r="C762" s="95">
        <f>IF('MASTER  10 Teams'!C762&lt;&gt;"",'MASTER  10 Teams'!C762,"")</f>
        <v>43037</v>
      </c>
      <c r="D762" s="27" t="str">
        <f>IF('MASTER  10 Teams'!D762&lt;&gt;"",'MASTER  10 Teams'!D762,"")</f>
        <v>O50-1</v>
      </c>
      <c r="E762" s="23" t="str">
        <f>VLOOKUP(K762,'Ref asgn teams'!$A$2:$B$99,2)</f>
        <v>Glastonbury Celtic</v>
      </c>
      <c r="F762" s="23" t="str">
        <f>VLOOKUP(L762,'Ref asgn teams'!$A$2:$B$99,2)</f>
        <v>Cheshire Azzurri 50</v>
      </c>
      <c r="G762" s="71"/>
      <c r="H762" s="94">
        <f>IF('MASTER  10 Teams'!H762&lt;&gt;"",'MASTER  10 Teams'!H762,"")</f>
        <v>0.41666666666666702</v>
      </c>
      <c r="I762" s="24" t="e">
        <f>VLOOKUP(M762,Venues!$A$2:$E$139,5,FALSE)</f>
        <v>#N/A</v>
      </c>
      <c r="J762" s="73" t="str">
        <f>IF('MASTER  10 Teams'!J762&lt;&gt;"",'MASTER  10 Teams'!J762,"")</f>
        <v/>
      </c>
      <c r="K762" s="23" t="str">
        <f>IF('MASTER  10 Teams'!E762&lt;&gt;"",'MASTER  10 Teams'!E762,"")</f>
        <v xml:space="preserve">GLASTONBURY CELTIC </v>
      </c>
      <c r="L762" s="23" t="str">
        <f>IF('MASTER  10 Teams'!F762&lt;&gt;"",'MASTER  10 Teams'!F762,"")</f>
        <v>CHESHIRE AZZURRI 50</v>
      </c>
      <c r="M762" s="5" t="str">
        <f>IF('MASTER  10 Teams'!I762&lt;&gt;"",'MASTER  10 Teams'!I762,"")</f>
        <v>Irish American Club, Glastonbury</v>
      </c>
      <c r="N762" s="5"/>
    </row>
    <row r="763" spans="1:14" ht="12.75" customHeight="1" thickTop="1" thickBot="1" x14ac:dyDescent="0.4">
      <c r="A763" s="115"/>
      <c r="B763" s="22"/>
      <c r="C763" s="95">
        <f>IF('MASTER  10 Teams'!C763&lt;&gt;"",'MASTER  10 Teams'!C763,"")</f>
        <v>43037</v>
      </c>
      <c r="D763" s="27" t="str">
        <f>IF('MASTER  10 Teams'!D763&lt;&gt;"",'MASTER  10 Teams'!D763,"")</f>
        <v>O50-1</v>
      </c>
      <c r="E763" s="23" t="str">
        <f>VLOOKUP(K763,'Ref asgn teams'!$A$2:$B$99,2)</f>
        <v>New Britain Falcons FC</v>
      </c>
      <c r="F763" s="23" t="str">
        <f>VLOOKUP(L763,'Ref asgn teams'!$A$2:$B$99,2)</f>
        <v>Greenwich Gunners 50</v>
      </c>
      <c r="G763" s="71"/>
      <c r="H763" s="94">
        <f>IF('MASTER  10 Teams'!H763&lt;&gt;"",'MASTER  10 Teams'!H763,"")</f>
        <v>0.41666666666666702</v>
      </c>
      <c r="I763" s="24" t="str">
        <f>VLOOKUP(M763,Venues!$A$2:$E$139,5,FALSE)</f>
        <v>Falcon Field (New Britain), New Britain</v>
      </c>
      <c r="J763" s="73" t="str">
        <f>IF('MASTER  10 Teams'!J763&lt;&gt;"",'MASTER  10 Teams'!J763,"")</f>
        <v/>
      </c>
      <c r="K763" s="23" t="str">
        <f>IF('MASTER  10 Teams'!E763&lt;&gt;"",'MASTER  10 Teams'!E763,"")</f>
        <v>NEW BRITAIN FALCONS FC</v>
      </c>
      <c r="L763" s="23" t="str">
        <f>IF('MASTER  10 Teams'!F763&lt;&gt;"",'MASTER  10 Teams'!F763,"")</f>
        <v>GREENWICH GUNNERS 50</v>
      </c>
      <c r="M763" s="5" t="str">
        <f>IF('MASTER  10 Teams'!I763&lt;&gt;"",'MASTER  10 Teams'!I763,"")</f>
        <v>Falcon Field, New Britain</v>
      </c>
      <c r="N763" s="5"/>
    </row>
    <row r="764" spans="1:14" ht="12.75" customHeight="1" thickTop="1" thickBot="1" x14ac:dyDescent="0.4">
      <c r="A764" s="115"/>
      <c r="B764" s="22"/>
      <c r="C764" s="95">
        <f>IF('MASTER  10 Teams'!C764&lt;&gt;"",'MASTER  10 Teams'!C764,"")</f>
        <v>43037</v>
      </c>
      <c r="D764" s="27" t="str">
        <f>IF('MASTER  10 Teams'!D764&lt;&gt;"",'MASTER  10 Teams'!D764,"")</f>
        <v>O50-1</v>
      </c>
      <c r="E764" s="23" t="str">
        <f>VLOOKUP(K764,'Ref asgn teams'!$A$2:$B$99,2)</f>
        <v>Darien Blue Waves</v>
      </c>
      <c r="F764" s="23" t="str">
        <f>VLOOKUP(L764,'Ref asgn teams'!$A$2:$B$99,2)</f>
        <v>Polonia Falcon Stars FC</v>
      </c>
      <c r="G764" s="71"/>
      <c r="H764" s="94">
        <f>IF('MASTER  10 Teams'!H764&lt;&gt;"",'MASTER  10 Teams'!H764,"")</f>
        <v>0.375</v>
      </c>
      <c r="I764" s="24" t="str">
        <f>VLOOKUP(M764,Venues!$A$2:$E$139,5,FALSE)</f>
        <v>Middlesex Middle School, Darien</v>
      </c>
      <c r="J764" s="73" t="str">
        <f>IF('MASTER  10 Teams'!J764&lt;&gt;"",'MASTER  10 Teams'!J764,"")</f>
        <v/>
      </c>
      <c r="K764" s="23" t="str">
        <f>IF('MASTER  10 Teams'!E764&lt;&gt;"",'MASTER  10 Teams'!E764,"")</f>
        <v>DARIEN BLUE WAVE</v>
      </c>
      <c r="L764" s="23" t="str">
        <f>IF('MASTER  10 Teams'!F764&lt;&gt;"",'MASTER  10 Teams'!F764,"")</f>
        <v>POLONIA FALCON STARS FC</v>
      </c>
      <c r="M764" s="5" t="str">
        <f>IF('MASTER  10 Teams'!I764&lt;&gt;"",'MASTER  10 Teams'!I764,"")</f>
        <v>Middlesex MS (Lower), Darien</v>
      </c>
      <c r="N764" s="5"/>
    </row>
    <row r="765" spans="1:14" ht="12.75" customHeight="1" thickTop="1" thickBot="1" x14ac:dyDescent="0.4">
      <c r="A765" s="115"/>
      <c r="B765" s="22"/>
      <c r="C765" s="95">
        <f>IF('MASTER  10 Teams'!C765&lt;&gt;"",'MASTER  10 Teams'!C765,"")</f>
        <v>43037</v>
      </c>
      <c r="D765" s="27" t="str">
        <f>IF('MASTER  10 Teams'!D765&lt;&gt;"",'MASTER  10 Teams'!D765,"")</f>
        <v>O50-1</v>
      </c>
      <c r="E765" s="23" t="str">
        <f>VLOOKUP(K765,'Ref asgn teams'!$A$2:$B$99,2)</f>
        <v>Vasco Da Gama 50 CC</v>
      </c>
      <c r="F765" s="23" t="str">
        <f>VLOOKUP(L765,'Ref asgn teams'!$A$2:$B$99,2)</f>
        <v>Hartford Cavaliers Masters</v>
      </c>
      <c r="G765" s="71"/>
      <c r="H765" s="94">
        <f>IF('MASTER  10 Teams'!H765&lt;&gt;"",'MASTER  10 Teams'!H765,"")</f>
        <v>0.41666666666666702</v>
      </c>
      <c r="I765" s="24" t="str">
        <f>VLOOKUP(M765,Venues!$A$2:$E$139,5,FALSE)</f>
        <v>Veterans Memorial Park (BPT), Bridgeport</v>
      </c>
      <c r="J765" s="73" t="str">
        <f>IF('MASTER  10 Teams'!J765&lt;&gt;"",'MASTER  10 Teams'!J765,"")</f>
        <v/>
      </c>
      <c r="K765" s="23" t="str">
        <f>IF('MASTER  10 Teams'!E765&lt;&gt;"",'MASTER  10 Teams'!E765,"")</f>
        <v>VASCO DA GAMA 50</v>
      </c>
      <c r="L765" s="23" t="str">
        <f>IF('MASTER  10 Teams'!F765&lt;&gt;"",'MASTER  10 Teams'!F765,"")</f>
        <v>HARTFORD CAVALIERS</v>
      </c>
      <c r="M765" s="5" t="str">
        <f>IF('MASTER  10 Teams'!I765&lt;&gt;"",'MASTER  10 Teams'!I765,"")</f>
        <v>Veterans Memorial Park, Bridgeport</v>
      </c>
      <c r="N765" s="5"/>
    </row>
    <row r="766" spans="1:14" ht="12.75" customHeight="1" thickTop="1" thickBot="1" x14ac:dyDescent="0.4">
      <c r="A766" s="115"/>
      <c r="B766" s="22"/>
      <c r="C766" s="95">
        <f>IF('MASTER  10 Teams'!C766&lt;&gt;"",'MASTER  10 Teams'!C766,"")</f>
        <v>43037</v>
      </c>
      <c r="D766" s="27" t="str">
        <f>IF('MASTER  10 Teams'!D766&lt;&gt;"",'MASTER  10 Teams'!D766,"")</f>
        <v>O50-1</v>
      </c>
      <c r="E766" s="23" t="str">
        <f>VLOOKUP(K766,'Ref asgn teams'!$A$2:$B$99,2)</f>
        <v>Guilford Black Eagles</v>
      </c>
      <c r="F766" s="23" t="str">
        <f>VLOOKUP(L766,'Ref asgn teams'!$A$2:$B$99,2)</f>
        <v>Club Napoli 50</v>
      </c>
      <c r="G766" s="71"/>
      <c r="H766" s="94">
        <f>IF('MASTER  10 Teams'!H766&lt;&gt;"",'MASTER  10 Teams'!H766,"")</f>
        <v>0.41666666666666702</v>
      </c>
      <c r="I766" s="24" t="str">
        <f>VLOOKUP(M766,Venues!$A$2:$E$139,5,FALSE)</f>
        <v>Calvin Leete Field, Guilford</v>
      </c>
      <c r="J766" s="73" t="str">
        <f>IF('MASTER  10 Teams'!J766&lt;&gt;"",'MASTER  10 Teams'!J766,"")</f>
        <v/>
      </c>
      <c r="K766" s="23" t="str">
        <f>IF('MASTER  10 Teams'!E766&lt;&gt;"",'MASTER  10 Teams'!E766,"")</f>
        <v>GUILFORD BLACK EAGLES</v>
      </c>
      <c r="L766" s="23" t="str">
        <f>IF('MASTER  10 Teams'!F766&lt;&gt;"",'MASTER  10 Teams'!F766,"")</f>
        <v>CLUB NAPOLI 50</v>
      </c>
      <c r="M766" s="5" t="str">
        <f>IF('MASTER  10 Teams'!I766&lt;&gt;"",'MASTER  10 Teams'!I766,"")</f>
        <v>Calvin Leete School, Guilford</v>
      </c>
      <c r="N766" s="5"/>
    </row>
    <row r="767" spans="1:14" ht="12.75" customHeight="1" thickTop="1" thickBot="1" x14ac:dyDescent="0.4">
      <c r="A767" s="115"/>
      <c r="B767" s="22"/>
      <c r="C767" s="95" t="str">
        <f>IF('MASTER  10 Teams'!C767&lt;&gt;"",'MASTER  10 Teams'!C767,"")</f>
        <v/>
      </c>
      <c r="D767" s="28" t="str">
        <f>IF('MASTER  10 Teams'!D767&lt;&gt;"",'MASTER  10 Teams'!D767,"")</f>
        <v/>
      </c>
      <c r="E767" s="23" t="e">
        <f>VLOOKUP(K767,'Ref asgn teams'!$A$2:$B$99,2)</f>
        <v>#N/A</v>
      </c>
      <c r="F767" s="23" t="e">
        <f>VLOOKUP(L767,'Ref asgn teams'!$A$2:$B$99,2)</f>
        <v>#N/A</v>
      </c>
      <c r="G767" s="71"/>
      <c r="H767" s="94" t="str">
        <f>IF('MASTER  10 Teams'!H767&lt;&gt;"",'MASTER  10 Teams'!H767,"")</f>
        <v/>
      </c>
      <c r="I767" s="24" t="e">
        <f>VLOOKUP(M767,Venues!$A$2:$E$139,5,FALSE)</f>
        <v>#N/A</v>
      </c>
      <c r="J767" s="73" t="str">
        <f>IF('MASTER  10 Teams'!J767&lt;&gt;"",'MASTER  10 Teams'!J767,"")</f>
        <v/>
      </c>
      <c r="K767" s="23" t="str">
        <f>IF('MASTER  10 Teams'!E767&lt;&gt;"",'MASTER  10 Teams'!E767,"")</f>
        <v/>
      </c>
      <c r="L767" s="23" t="str">
        <f>IF('MASTER  10 Teams'!F767&lt;&gt;"",'MASTER  10 Teams'!F767,"")</f>
        <v/>
      </c>
      <c r="M767" s="5" t="str">
        <f>IF('MASTER  10 Teams'!I767&lt;&gt;"",'MASTER  10 Teams'!I767,"")</f>
        <v/>
      </c>
      <c r="N767" s="5"/>
    </row>
    <row r="768" spans="1:14" ht="12.75" customHeight="1" thickTop="1" thickBot="1" x14ac:dyDescent="0.4">
      <c r="A768" s="115"/>
      <c r="B768" s="22"/>
      <c r="C768" s="95">
        <f>IF('MASTER  10 Teams'!C768&lt;&gt;"",'MASTER  10 Teams'!C768,"")</f>
        <v>43037</v>
      </c>
      <c r="D768" s="37" t="str">
        <f>IF('MASTER  10 Teams'!D768&lt;&gt;"",'MASTER  10 Teams'!D768,"")</f>
        <v>O50-2</v>
      </c>
      <c r="E768" s="23" t="str">
        <f>VLOOKUP(K768,'Ref asgn teams'!$A$2:$B$99,2)</f>
        <v>East Haven SC</v>
      </c>
      <c r="F768" s="23" t="str">
        <f>VLOOKUP(L768,'Ref asgn teams'!$A$2:$B$99,2)</f>
        <v>GREENWICH PUMAS LEGENDS</v>
      </c>
      <c r="G768" s="71"/>
      <c r="H768" s="94">
        <f>IF('MASTER  10 Teams'!H768&lt;&gt;"",'MASTER  10 Teams'!H768,"")</f>
        <v>0.41666666666666702</v>
      </c>
      <c r="I768" s="24" t="str">
        <f>VLOOKUP(M768,Venues!$A$2:$E$139,5,FALSE)</f>
        <v>Moulthrop Field, East Haven</v>
      </c>
      <c r="J768" s="73" t="str">
        <f>IF('MASTER  10 Teams'!J768&lt;&gt;"",'MASTER  10 Teams'!J768,"")</f>
        <v/>
      </c>
      <c r="K768" s="23" t="str">
        <f>IF('MASTER  10 Teams'!E768&lt;&gt;"",'MASTER  10 Teams'!E768,"")</f>
        <v>EAST HAVEN SC</v>
      </c>
      <c r="L768" s="23" t="str">
        <f>IF('MASTER  10 Teams'!F768&lt;&gt;"",'MASTER  10 Teams'!F768,"")</f>
        <v>GREENWICH PUMAS LEGENDS</v>
      </c>
      <c r="M768" s="5" t="str">
        <f>IF('MASTER  10 Teams'!I768&lt;&gt;"",'MASTER  10 Teams'!I768,"")</f>
        <v>Moulthrop Field, East Haven</v>
      </c>
      <c r="N768" s="5"/>
    </row>
    <row r="769" spans="1:14" ht="12.75" customHeight="1" thickTop="1" thickBot="1" x14ac:dyDescent="0.4">
      <c r="A769" s="115"/>
      <c r="B769" s="22"/>
      <c r="C769" s="95">
        <f>IF('MASTER  10 Teams'!C769&lt;&gt;"",'MASTER  10 Teams'!C769,"")</f>
        <v>43037</v>
      </c>
      <c r="D769" s="37" t="str">
        <f>IF('MASTER  10 Teams'!D769&lt;&gt;"",'MASTER  10 Teams'!D769,"")</f>
        <v>O50-2</v>
      </c>
      <c r="E769" s="23" t="str">
        <f>VLOOKUP(K769,'Ref asgn teams'!$A$2:$B$99,2)</f>
        <v>Southbury Boomers</v>
      </c>
      <c r="F769" s="23" t="str">
        <f>VLOOKUP(L769,'Ref asgn teams'!$A$2:$B$99,2)</f>
        <v>Moodus SC</v>
      </c>
      <c r="G769" s="71"/>
      <c r="H769" s="94">
        <f>IF('MASTER  10 Teams'!H769&lt;&gt;"",'MASTER  10 Teams'!H769,"")</f>
        <v>0.41666666666666702</v>
      </c>
      <c r="I769" s="24" t="str">
        <f>VLOOKUP(M769,Venues!$A$2:$E$139,5,FALSE)</f>
        <v>Settlers Park, Southbury</v>
      </c>
      <c r="J769" s="73" t="str">
        <f>IF('MASTER  10 Teams'!J769&lt;&gt;"",'MASTER  10 Teams'!J769,"")</f>
        <v/>
      </c>
      <c r="K769" s="23" t="str">
        <f>IF('MASTER  10 Teams'!E769&lt;&gt;"",'MASTER  10 Teams'!E769,"")</f>
        <v>SOUTHBURY BOOMERS</v>
      </c>
      <c r="L769" s="23" t="str">
        <f>IF('MASTER  10 Teams'!F769&lt;&gt;"",'MASTER  10 Teams'!F769,"")</f>
        <v>MOODUS SC</v>
      </c>
      <c r="M769" s="5" t="str">
        <f>IF('MASTER  10 Teams'!I769&lt;&gt;"",'MASTER  10 Teams'!I769,"")</f>
        <v>Settlers Park, Southbury</v>
      </c>
      <c r="N769" s="5"/>
    </row>
    <row r="770" spans="1:14" ht="12.75" customHeight="1" thickTop="1" thickBot="1" x14ac:dyDescent="0.4">
      <c r="A770" s="115"/>
      <c r="B770" s="22"/>
      <c r="C770" s="95">
        <f>IF('MASTER  10 Teams'!C770&lt;&gt;"",'MASTER  10 Teams'!C770,"")</f>
        <v>43037</v>
      </c>
      <c r="D770" s="37" t="str">
        <f>IF('MASTER  10 Teams'!D770&lt;&gt;"",'MASTER  10 Teams'!D770,"")</f>
        <v>O50-2</v>
      </c>
      <c r="E770" s="23" t="str">
        <f>VLOOKUP(K770,'Ref asgn teams'!$A$2:$B$99,2)</f>
        <v>Greenwich Arsenal 50</v>
      </c>
      <c r="F770" s="23" t="str">
        <f>VLOOKUP(L770,'Ref asgn teams'!$A$2:$B$99,2)</f>
        <v>Waterbury Pontes</v>
      </c>
      <c r="G770" s="71"/>
      <c r="H770" s="94">
        <f>IF('MASTER  10 Teams'!H770&lt;&gt;"",'MASTER  10 Teams'!H770,"")</f>
        <v>0.41666666666666702</v>
      </c>
      <c r="I770" s="24" t="str">
        <f>VLOOKUP(M770,Venues!$A$2:$E$139,5,FALSE)</f>
        <v>Greenwich High School, Greenwich</v>
      </c>
      <c r="J770" s="73" t="str">
        <f>IF('MASTER  10 Teams'!J770&lt;&gt;"",'MASTER  10 Teams'!J770,"")</f>
        <v/>
      </c>
      <c r="K770" s="23" t="str">
        <f>IF('MASTER  10 Teams'!E770&lt;&gt;"",'MASTER  10 Teams'!E770,"")</f>
        <v>GREENWICH ARSENAL 50</v>
      </c>
      <c r="L770" s="23" t="str">
        <f>IF('MASTER  10 Teams'!F770&lt;&gt;"",'MASTER  10 Teams'!F770,"")</f>
        <v>WATERBURY PONTES</v>
      </c>
      <c r="M770" s="5" t="str">
        <f>IF('MASTER  10 Teams'!I770&lt;&gt;"",'MASTER  10 Teams'!I770,"")</f>
        <v>tbd</v>
      </c>
      <c r="N770" s="5"/>
    </row>
    <row r="771" spans="1:14" ht="12.75" customHeight="1" thickTop="1" thickBot="1" x14ac:dyDescent="0.4">
      <c r="A771" s="115"/>
      <c r="B771" s="22"/>
      <c r="C771" s="95">
        <f>IF('MASTER  10 Teams'!C771&lt;&gt;"",'MASTER  10 Teams'!C771,"")</f>
        <v>43037</v>
      </c>
      <c r="D771" s="37" t="str">
        <f>IF('MASTER  10 Teams'!D771&lt;&gt;"",'MASTER  10 Teams'!D771,"")</f>
        <v>O50-2</v>
      </c>
      <c r="E771" s="23" t="str">
        <f>VLOOKUP(K771,'Ref asgn teams'!$A$2:$B$99,2)</f>
        <v>West Haven Grays</v>
      </c>
      <c r="F771" s="23" t="str">
        <f>VLOOKUP(L771,'Ref asgn teams'!$A$2:$B$99,2)</f>
        <v>North Branford Legends</v>
      </c>
      <c r="G771" s="71"/>
      <c r="H771" s="94">
        <f>IF('MASTER  10 Teams'!H771&lt;&gt;"",'MASTER  10 Teams'!H771,"")</f>
        <v>0.41666666666666702</v>
      </c>
      <c r="I771" s="24" t="str">
        <f>VLOOKUP(M771,Venues!$A$2:$E$139,5,FALSE)</f>
        <v>Pagels Field, West Haven</v>
      </c>
      <c r="J771" s="73" t="str">
        <f>IF('MASTER  10 Teams'!J771&lt;&gt;"",'MASTER  10 Teams'!J771,"")</f>
        <v/>
      </c>
      <c r="K771" s="23" t="str">
        <f>IF('MASTER  10 Teams'!E771&lt;&gt;"",'MASTER  10 Teams'!E771,"")</f>
        <v>WEST HAVEN GRAYS</v>
      </c>
      <c r="L771" s="23" t="str">
        <f>IF('MASTER  10 Teams'!F771&lt;&gt;"",'MASTER  10 Teams'!F771,"")</f>
        <v>NORTH BRANFORD LEGENDS</v>
      </c>
      <c r="M771" s="5" t="str">
        <f>IF('MASTER  10 Teams'!I771&lt;&gt;"",'MASTER  10 Teams'!I771,"")</f>
        <v>Pagels Field, West Haven</v>
      </c>
      <c r="N771" s="5"/>
    </row>
    <row r="772" spans="1:14" ht="12.75" customHeight="1" thickTop="1" thickBot="1" x14ac:dyDescent="0.4">
      <c r="A772" s="115"/>
      <c r="B772" s="22"/>
      <c r="C772" s="95">
        <f>IF('MASTER  10 Teams'!C772&lt;&gt;"",'MASTER  10 Teams'!C772,"")</f>
        <v>43037</v>
      </c>
      <c r="D772" s="37" t="str">
        <f>IF('MASTER  10 Teams'!D772&lt;&gt;"",'MASTER  10 Teams'!D772,"")</f>
        <v>O50-2</v>
      </c>
      <c r="E772" s="23" t="str">
        <f>VLOOKUP(K772,'Ref asgn teams'!$A$2:$B$99,2)</f>
        <v>Naugatuck River Rats</v>
      </c>
      <c r="F772" s="23" t="str">
        <f>VLOOKUP(L772,'Ref asgn teams'!$A$2:$B$99,2)</f>
        <v>Farmington White Owls</v>
      </c>
      <c r="G772" s="71"/>
      <c r="H772" s="94">
        <f>IF('MASTER  10 Teams'!H772&lt;&gt;"",'MASTER  10 Teams'!H772,"")</f>
        <v>0.41666666666666702</v>
      </c>
      <c r="I772" s="24" t="str">
        <f>VLOOKUP(M772,Venues!$A$2:$E$139,5,FALSE)</f>
        <v>City Hill Middle School, Naugatuck</v>
      </c>
      <c r="J772" s="73" t="str">
        <f>IF('MASTER  10 Teams'!J772&lt;&gt;"",'MASTER  10 Teams'!J772,"")</f>
        <v/>
      </c>
      <c r="K772" s="23" t="str">
        <f>IF('MASTER  10 Teams'!E772&lt;&gt;"",'MASTER  10 Teams'!E772,"")</f>
        <v>NAUGATUCK RIVER RATS</v>
      </c>
      <c r="L772" s="23" t="str">
        <f>IF('MASTER  10 Teams'!F772&lt;&gt;"",'MASTER  10 Teams'!F772,"")</f>
        <v>FARMINGTON WHITE OWLS</v>
      </c>
      <c r="M772" s="5" t="str">
        <f>IF('MASTER  10 Teams'!I772&lt;&gt;"",'MASTER  10 Teams'!I772,"")</f>
        <v>City Hill MS, Naugatuck</v>
      </c>
      <c r="N772" s="5"/>
    </row>
    <row r="773" spans="1:14" ht="12.75" customHeight="1" thickTop="1" x14ac:dyDescent="0.35">
      <c r="A773" s="115"/>
      <c r="B773" s="22"/>
      <c r="C773" s="95" t="str">
        <f>IF('MASTER  10 Teams'!C773&lt;&gt;"",'MASTER  10 Teams'!C773,"")</f>
        <v/>
      </c>
      <c r="D773" s="28" t="str">
        <f>IF('MASTER  10 Teams'!D773&lt;&gt;"",'MASTER  10 Teams'!D773,"")</f>
        <v/>
      </c>
      <c r="E773" s="23" t="e">
        <f>VLOOKUP(K773,'Ref asgn teams'!$A$2:$B$99,2)</f>
        <v>#N/A</v>
      </c>
      <c r="F773" s="23" t="e">
        <f>VLOOKUP(L773,'Ref asgn teams'!$A$2:$B$99,2)</f>
        <v>#N/A</v>
      </c>
      <c r="G773" s="71"/>
      <c r="H773" s="94" t="str">
        <f>IF('MASTER  10 Teams'!H773&lt;&gt;"",'MASTER  10 Teams'!H773,"")</f>
        <v/>
      </c>
      <c r="I773" s="24" t="e">
        <f>VLOOKUP(M773,Venues!$A$2:$E$139,5,FALSE)</f>
        <v>#N/A</v>
      </c>
      <c r="J773" s="73" t="str">
        <f>IF('MASTER  10 Teams'!J773&lt;&gt;"",'MASTER  10 Teams'!J773,"")</f>
        <v/>
      </c>
      <c r="K773" s="23" t="str">
        <f>IF('MASTER  10 Teams'!E773&lt;&gt;"",'MASTER  10 Teams'!E773,"")</f>
        <v/>
      </c>
      <c r="L773" s="23" t="str">
        <f>IF('MASTER  10 Teams'!F773&lt;&gt;"",'MASTER  10 Teams'!F773,"")</f>
        <v/>
      </c>
      <c r="M773" s="5" t="str">
        <f>IF('MASTER  10 Teams'!I773&lt;&gt;"",'MASTER  10 Teams'!I773,"")</f>
        <v/>
      </c>
      <c r="N773" s="2"/>
    </row>
    <row r="774" spans="1:14" ht="12.75" customHeight="1" x14ac:dyDescent="0.35">
      <c r="A774" s="115"/>
      <c r="B774" s="22"/>
      <c r="C774" s="95" t="str">
        <f>IF('MASTER  10 Teams'!C774&lt;&gt;"",'MASTER  10 Teams'!C774,"")</f>
        <v/>
      </c>
      <c r="D774" s="28" t="str">
        <f>IF('MASTER  10 Teams'!D774&lt;&gt;"",'MASTER  10 Teams'!D774,"")</f>
        <v/>
      </c>
      <c r="E774" s="23" t="e">
        <f>VLOOKUP(K774,'Ref asgn teams'!$A$2:$B$99,2)</f>
        <v>#N/A</v>
      </c>
      <c r="F774" s="23" t="e">
        <f>VLOOKUP(L774,'Ref asgn teams'!$A$2:$B$99,2)</f>
        <v>#N/A</v>
      </c>
      <c r="G774" s="71"/>
      <c r="H774" s="94" t="str">
        <f>IF('MASTER  10 Teams'!H774&lt;&gt;"",'MASTER  10 Teams'!H774,"")</f>
        <v/>
      </c>
      <c r="I774" s="24" t="e">
        <f>VLOOKUP(M774,Venues!$A$2:$E$139,5,FALSE)</f>
        <v>#N/A</v>
      </c>
      <c r="J774" s="73" t="str">
        <f>IF('MASTER  10 Teams'!J774&lt;&gt;"",'MASTER  10 Teams'!J774,"")</f>
        <v/>
      </c>
      <c r="K774" s="23" t="str">
        <f>IF('MASTER  10 Teams'!E774&lt;&gt;"",'MASTER  10 Teams'!E774,"")</f>
        <v/>
      </c>
      <c r="L774" s="23" t="str">
        <f>IF('MASTER  10 Teams'!F774&lt;&gt;"",'MASTER  10 Teams'!F774,"")</f>
        <v/>
      </c>
      <c r="M774" s="5" t="str">
        <f>IF('MASTER  10 Teams'!I774&lt;&gt;"",'MASTER  10 Teams'!I774,"")</f>
        <v/>
      </c>
      <c r="N774" s="2"/>
    </row>
    <row r="775" spans="1:14" ht="12.75" customHeight="1" thickBot="1" x14ac:dyDescent="0.4">
      <c r="A775" s="115"/>
      <c r="B775" s="22"/>
      <c r="C775" s="95" t="str">
        <f>IF('MASTER  10 Teams'!C775&lt;&gt;"",'MASTER  10 Teams'!C775,"")</f>
        <v/>
      </c>
      <c r="D775" s="28" t="str">
        <f>IF('MASTER  10 Teams'!D775&lt;&gt;"",'MASTER  10 Teams'!D775,"")</f>
        <v/>
      </c>
      <c r="E775" s="23" t="e">
        <f>VLOOKUP(K775,'Ref asgn teams'!$A$2:$B$99,2)</f>
        <v>#N/A</v>
      </c>
      <c r="F775" s="23" t="e">
        <f>VLOOKUP(L775,'Ref asgn teams'!$A$2:$B$99,2)</f>
        <v>#N/A</v>
      </c>
      <c r="G775" s="71"/>
      <c r="H775" s="94" t="str">
        <f>IF('MASTER  10 Teams'!H775&lt;&gt;"",'MASTER  10 Teams'!H775,"")</f>
        <v/>
      </c>
      <c r="I775" s="24" t="e">
        <f>VLOOKUP(M775,Venues!$A$2:$E$139,5,FALSE)</f>
        <v>#N/A</v>
      </c>
      <c r="J775" s="73" t="str">
        <f>IF('MASTER  10 Teams'!J775&lt;&gt;"",'MASTER  10 Teams'!J775,"")</f>
        <v/>
      </c>
      <c r="K775" s="23" t="str">
        <f>IF('MASTER  10 Teams'!E775&lt;&gt;"",'MASTER  10 Teams'!E775,"")</f>
        <v/>
      </c>
      <c r="L775" s="23" t="str">
        <f>IF('MASTER  10 Teams'!F775&lt;&gt;"",'MASTER  10 Teams'!F775,"")</f>
        <v/>
      </c>
      <c r="M775" s="5" t="str">
        <f>IF('MASTER  10 Teams'!I775&lt;&gt;"",'MASTER  10 Teams'!I775,"")</f>
        <v/>
      </c>
      <c r="N775" s="2"/>
    </row>
    <row r="776" spans="1:14" ht="12.75" customHeight="1" thickTop="1" thickBot="1" x14ac:dyDescent="0.4">
      <c r="A776" s="115"/>
      <c r="B776" s="22"/>
      <c r="C776" s="95" t="str">
        <f>IF('MASTER  10 Teams'!C776&lt;&gt;"",'MASTER  10 Teams'!C776,"")</f>
        <v/>
      </c>
      <c r="D776" s="28" t="str">
        <f>IF('MASTER  10 Teams'!D776&lt;&gt;"",'MASTER  10 Teams'!D776,"")</f>
        <v/>
      </c>
      <c r="E776" s="23" t="e">
        <f>VLOOKUP(K776,'Ref asgn teams'!$A$2:$B$99,2)</f>
        <v>#N/A</v>
      </c>
      <c r="F776" s="23" t="e">
        <f>VLOOKUP(L776,'Ref asgn teams'!$A$2:$B$99,2)</f>
        <v>#N/A</v>
      </c>
      <c r="G776" s="76"/>
      <c r="H776" s="94" t="str">
        <f>IF('MASTER  10 Teams'!H776&lt;&gt;"",'MASTER  10 Teams'!H776,"")</f>
        <v/>
      </c>
      <c r="I776" s="24" t="e">
        <f>VLOOKUP(M776,Venues!$A$2:$E$139,5,FALSE)</f>
        <v>#N/A</v>
      </c>
      <c r="J776" s="73" t="str">
        <f>IF('MASTER  10 Teams'!J776&lt;&gt;"",'MASTER  10 Teams'!J776,"")</f>
        <v/>
      </c>
      <c r="K776" s="23" t="str">
        <f>IF('MASTER  10 Teams'!E776&lt;&gt;"",'MASTER  10 Teams'!E776,"")</f>
        <v/>
      </c>
      <c r="L776" s="23" t="str">
        <f>IF('MASTER  10 Teams'!F776&lt;&gt;"",'MASTER  10 Teams'!F776,"")</f>
        <v/>
      </c>
      <c r="M776" s="5" t="str">
        <f>IF('MASTER  10 Teams'!I776&lt;&gt;"",'MASTER  10 Teams'!I776,"")</f>
        <v/>
      </c>
      <c r="N776" s="2"/>
    </row>
    <row r="777" spans="1:14" ht="12.75" customHeight="1" thickTop="1" thickBot="1" x14ac:dyDescent="0.4">
      <c r="A777" s="115"/>
      <c r="B777" s="22"/>
      <c r="C777" s="95" t="str">
        <f>IF('MASTER  10 Teams'!C777&lt;&gt;"",'MASTER  10 Teams'!C777,"")</f>
        <v/>
      </c>
      <c r="D777" s="28" t="str">
        <f>IF('MASTER  10 Teams'!D777&lt;&gt;"",'MASTER  10 Teams'!D777,"")</f>
        <v xml:space="preserve"> </v>
      </c>
      <c r="E777" s="23" t="e">
        <f>VLOOKUP(K777,'Ref asgn teams'!$A$2:$B$99,2)</f>
        <v>#N/A</v>
      </c>
      <c r="F777" s="23" t="e">
        <f>VLOOKUP(L777,'Ref asgn teams'!$A$2:$B$99,2)</f>
        <v>#N/A</v>
      </c>
      <c r="G777" s="75"/>
      <c r="H777" s="94" t="str">
        <f>IF('MASTER  10 Teams'!H777&lt;&gt;"",'MASTER  10 Teams'!H777,"")</f>
        <v/>
      </c>
      <c r="I777" s="24" t="e">
        <f>VLOOKUP(M777,Venues!$A$2:$E$139,5,FALSE)</f>
        <v>#N/A</v>
      </c>
      <c r="J777" s="73" t="str">
        <f>IF('MASTER  10 Teams'!J777&lt;&gt;"",'MASTER  10 Teams'!J777,"")</f>
        <v/>
      </c>
      <c r="K777" s="23" t="str">
        <f>IF('MASTER  10 Teams'!E777&lt;&gt;"",'MASTER  10 Teams'!E777,"")</f>
        <v/>
      </c>
      <c r="L777" s="23" t="str">
        <f>IF('MASTER  10 Teams'!F777&lt;&gt;"",'MASTER  10 Teams'!F777,"")</f>
        <v/>
      </c>
      <c r="M777" s="5" t="str">
        <f>IF('MASTER  10 Teams'!I777&lt;&gt;"",'MASTER  10 Teams'!I777,"")</f>
        <v/>
      </c>
      <c r="N777" s="2"/>
    </row>
    <row r="778" spans="1:14" ht="12.75" customHeight="1" thickTop="1" x14ac:dyDescent="0.35">
      <c r="A778" s="115"/>
      <c r="C778" s="95" t="str">
        <f>IF('MASTER  10 Teams'!C778&lt;&gt;"",'MASTER  10 Teams'!C778,"")</f>
        <v/>
      </c>
      <c r="D778" s="1" t="str">
        <f>IF('MASTER  10 Teams'!D778&lt;&gt;"",'MASTER  10 Teams'!D778,"")</f>
        <v/>
      </c>
      <c r="E778" s="23" t="e">
        <f>VLOOKUP(K778,'Ref asgn teams'!$A$2:$B$99,2)</f>
        <v>#N/A</v>
      </c>
      <c r="F778" s="23" t="e">
        <f>VLOOKUP(L778,'Ref asgn teams'!$A$2:$B$99,2)</f>
        <v>#N/A</v>
      </c>
      <c r="G778" s="72"/>
      <c r="H778" s="94" t="str">
        <f>IF('MASTER  10 Teams'!H778&lt;&gt;"",'MASTER  10 Teams'!H778,"")</f>
        <v/>
      </c>
      <c r="I778" s="24" t="e">
        <f>VLOOKUP(M778,Venues!$A$2:$E$139,5,FALSE)</f>
        <v>#N/A</v>
      </c>
      <c r="J778" s="73" t="str">
        <f>IF('MASTER  10 Teams'!J778&lt;&gt;"",'MASTER  10 Teams'!J778,"")</f>
        <v/>
      </c>
      <c r="K778" s="23" t="str">
        <f>IF('MASTER  10 Teams'!E778&lt;&gt;"",'MASTER  10 Teams'!E778,"")</f>
        <v/>
      </c>
      <c r="L778" s="23" t="str">
        <f>IF('MASTER  10 Teams'!F778&lt;&gt;"",'MASTER  10 Teams'!F778,"")</f>
        <v/>
      </c>
      <c r="M778" s="5" t="str">
        <f>IF('MASTER  10 Teams'!I778&lt;&gt;"",'MASTER  10 Teams'!I778,"")</f>
        <v/>
      </c>
    </row>
    <row r="779" spans="1:14" ht="12.75" customHeight="1" x14ac:dyDescent="0.35">
      <c r="A779" s="115"/>
      <c r="C779" s="95" t="str">
        <f>IF('MASTER  10 Teams'!C779&lt;&gt;"",'MASTER  10 Teams'!C779,"")</f>
        <v/>
      </c>
      <c r="D779" s="1" t="str">
        <f>IF('MASTER  10 Teams'!D779&lt;&gt;"",'MASTER  10 Teams'!D779,"")</f>
        <v/>
      </c>
      <c r="E779" s="23" t="e">
        <f>VLOOKUP(K779,'Ref asgn teams'!$A$2:$B$99,2)</f>
        <v>#N/A</v>
      </c>
      <c r="F779" s="23" t="e">
        <f>VLOOKUP(L779,'Ref asgn teams'!$A$2:$B$99,2)</f>
        <v>#N/A</v>
      </c>
      <c r="H779" s="94" t="str">
        <f>IF('MASTER  10 Teams'!H779&lt;&gt;"",'MASTER  10 Teams'!H779,"")</f>
        <v/>
      </c>
      <c r="I779" s="24" t="e">
        <f>VLOOKUP(M779,Venues!$A$2:$E$139,5,FALSE)</f>
        <v>#N/A</v>
      </c>
      <c r="J779" s="73" t="str">
        <f>IF('MASTER  10 Teams'!J779&lt;&gt;"",'MASTER  10 Teams'!J779,"")</f>
        <v/>
      </c>
      <c r="K779" s="23" t="str">
        <f>IF('MASTER  10 Teams'!E779&lt;&gt;"",'MASTER  10 Teams'!E779,"")</f>
        <v/>
      </c>
      <c r="L779" s="23" t="str">
        <f>IF('MASTER  10 Teams'!F779&lt;&gt;"",'MASTER  10 Teams'!F779,"")</f>
        <v/>
      </c>
      <c r="M779" s="5" t="str">
        <f>IF('MASTER  10 Teams'!I779&lt;&gt;"",'MASTER  10 Teams'!I779,"")</f>
        <v/>
      </c>
    </row>
    <row r="780" spans="1:14" ht="14.5" x14ac:dyDescent="0.35">
      <c r="A780" s="115"/>
      <c r="C780" s="95" t="str">
        <f>IF('MASTER  10 Teams'!C780&lt;&gt;"",'MASTER  10 Teams'!C780,"")</f>
        <v/>
      </c>
      <c r="D780" s="1" t="str">
        <f>IF('MASTER  10 Teams'!D780&lt;&gt;"",'MASTER  10 Teams'!D780,"")</f>
        <v/>
      </c>
      <c r="E780" s="23" t="e">
        <f>VLOOKUP(K780,'Ref asgn teams'!$A$2:$B$99,2)</f>
        <v>#N/A</v>
      </c>
      <c r="F780" s="23" t="e">
        <f>VLOOKUP(L780,'Ref asgn teams'!$A$2:$B$99,2)</f>
        <v>#N/A</v>
      </c>
      <c r="H780" s="94" t="str">
        <f>IF('MASTER  10 Teams'!H780&lt;&gt;"",'MASTER  10 Teams'!H780,"")</f>
        <v/>
      </c>
      <c r="I780" s="24" t="e">
        <f>VLOOKUP(M780,Venues!$A$2:$E$139,5,FALSE)</f>
        <v>#N/A</v>
      </c>
      <c r="J780" s="73" t="str">
        <f>IF('MASTER  10 Teams'!J780&lt;&gt;"",'MASTER  10 Teams'!J780,"")</f>
        <v/>
      </c>
      <c r="K780" s="23" t="str">
        <f>IF('MASTER  10 Teams'!E780&lt;&gt;"",'MASTER  10 Teams'!E780,"")</f>
        <v/>
      </c>
      <c r="L780" s="23" t="str">
        <f>IF('MASTER  10 Teams'!F780&lt;&gt;"",'MASTER  10 Teams'!F780,"")</f>
        <v/>
      </c>
      <c r="M780" s="5" t="str">
        <f>IF('MASTER  10 Teams'!I780&lt;&gt;"",'MASTER  10 Teams'!I780,"")</f>
        <v/>
      </c>
    </row>
    <row r="781" spans="1:14" ht="14.5" x14ac:dyDescent="0.35">
      <c r="A781" s="115"/>
      <c r="C781" s="95" t="e">
        <f>IF('MASTER  10 Teams'!#REF!&lt;&gt;"",'MASTER  10 Teams'!#REF!,"")</f>
        <v>#REF!</v>
      </c>
      <c r="D781" s="1" t="e">
        <f>IF('MASTER  10 Teams'!#REF!&lt;&gt;"",'MASTER  10 Teams'!#REF!,"")</f>
        <v>#REF!</v>
      </c>
      <c r="E781" s="23" t="e">
        <f>VLOOKUP(K781,'Ref asgn teams'!$A$2:$B$99,2)</f>
        <v>#REF!</v>
      </c>
      <c r="F781" s="23" t="e">
        <f>VLOOKUP(L781,'Ref asgn teams'!$A$2:$B$99,2)</f>
        <v>#REF!</v>
      </c>
      <c r="H781" s="94" t="e">
        <f>IF('MASTER  10 Teams'!#REF!&lt;&gt;"",'MASTER  10 Teams'!#REF!,"")</f>
        <v>#REF!</v>
      </c>
      <c r="I781" s="24" t="e">
        <f>VLOOKUP(M781,Venues!$A$2:$E$139,5,FALSE)</f>
        <v>#REF!</v>
      </c>
      <c r="J781" s="73" t="e">
        <f>IF('MASTER  10 Teams'!#REF!&lt;&gt;"",'MASTER  10 Teams'!#REF!,"")</f>
        <v>#REF!</v>
      </c>
      <c r="K781" s="23" t="e">
        <f>IF('MASTER  10 Teams'!#REF!&lt;&gt;"",'MASTER  10 Teams'!#REF!,"")</f>
        <v>#REF!</v>
      </c>
      <c r="L781" s="23" t="e">
        <f>IF('MASTER  10 Teams'!#REF!&lt;&gt;"",'MASTER  10 Teams'!#REF!,"")</f>
        <v>#REF!</v>
      </c>
      <c r="M781" s="5" t="e">
        <f>IF('MASTER  10 Teams'!#REF!&lt;&gt;"",'MASTER  10 Teams'!#REF!,"")</f>
        <v>#REF!</v>
      </c>
    </row>
    <row r="782" spans="1:14" ht="14.5" x14ac:dyDescent="0.35">
      <c r="A782" s="115"/>
      <c r="C782" s="95" t="e">
        <f>IF('MASTER  10 Teams'!#REF!&lt;&gt;"",'MASTER  10 Teams'!#REF!,"")</f>
        <v>#REF!</v>
      </c>
      <c r="D782" s="1" t="e">
        <f>IF('MASTER  10 Teams'!#REF!&lt;&gt;"",'MASTER  10 Teams'!#REF!,"")</f>
        <v>#REF!</v>
      </c>
      <c r="E782" s="23" t="e">
        <f>VLOOKUP(K782,'Ref asgn teams'!$A$2:$B$99,2)</f>
        <v>#REF!</v>
      </c>
      <c r="F782" s="23" t="e">
        <f>VLOOKUP(L782,'Ref asgn teams'!$A$2:$B$99,2)</f>
        <v>#REF!</v>
      </c>
      <c r="H782" s="94" t="e">
        <f>IF('MASTER  10 Teams'!#REF!&lt;&gt;"",'MASTER  10 Teams'!#REF!,"")</f>
        <v>#REF!</v>
      </c>
      <c r="I782" s="24" t="e">
        <f>VLOOKUP(M782,Venues!$A$2:$E$139,5,FALSE)</f>
        <v>#REF!</v>
      </c>
      <c r="J782" s="73" t="e">
        <f>IF('MASTER  10 Teams'!#REF!&lt;&gt;"",'MASTER  10 Teams'!#REF!,"")</f>
        <v>#REF!</v>
      </c>
      <c r="K782" s="23" t="e">
        <f>IF('MASTER  10 Teams'!#REF!&lt;&gt;"",'MASTER  10 Teams'!#REF!,"")</f>
        <v>#REF!</v>
      </c>
      <c r="L782" s="23" t="e">
        <f>IF('MASTER  10 Teams'!#REF!&lt;&gt;"",'MASTER  10 Teams'!#REF!,"")</f>
        <v>#REF!</v>
      </c>
      <c r="M782" s="5" t="e">
        <f>IF('MASTER  10 Teams'!#REF!&lt;&gt;"",'MASTER  10 Teams'!#REF!,"")</f>
        <v>#REF!</v>
      </c>
    </row>
    <row r="783" spans="1:14" ht="14.5" x14ac:dyDescent="0.35">
      <c r="A783" s="115"/>
      <c r="C783" s="95" t="e">
        <f>IF('MASTER  10 Teams'!#REF!&lt;&gt;"",'MASTER  10 Teams'!#REF!,"")</f>
        <v>#REF!</v>
      </c>
      <c r="D783" s="1" t="e">
        <f>IF('MASTER  10 Teams'!#REF!&lt;&gt;"",'MASTER  10 Teams'!#REF!,"")</f>
        <v>#REF!</v>
      </c>
      <c r="E783" s="23" t="e">
        <f>VLOOKUP(K783,'Ref asgn teams'!$A$2:$B$99,2)</f>
        <v>#REF!</v>
      </c>
      <c r="F783" s="23" t="e">
        <f>VLOOKUP(L783,'Ref asgn teams'!$A$2:$B$99,2)</f>
        <v>#REF!</v>
      </c>
      <c r="H783" s="94" t="e">
        <f>IF('MASTER  10 Teams'!#REF!&lt;&gt;"",'MASTER  10 Teams'!#REF!,"")</f>
        <v>#REF!</v>
      </c>
      <c r="I783" s="24" t="e">
        <f>VLOOKUP(M783,Venues!$A$2:$E$139,5,FALSE)</f>
        <v>#REF!</v>
      </c>
      <c r="J783" s="73" t="e">
        <f>IF('MASTER  10 Teams'!#REF!&lt;&gt;"",'MASTER  10 Teams'!#REF!,"")</f>
        <v>#REF!</v>
      </c>
      <c r="K783" s="23" t="e">
        <f>IF('MASTER  10 Teams'!#REF!&lt;&gt;"",'MASTER  10 Teams'!#REF!,"")</f>
        <v>#REF!</v>
      </c>
      <c r="L783" s="23" t="e">
        <f>IF('MASTER  10 Teams'!#REF!&lt;&gt;"",'MASTER  10 Teams'!#REF!,"")</f>
        <v>#REF!</v>
      </c>
      <c r="M783" s="5" t="e">
        <f>IF('MASTER  10 Teams'!#REF!&lt;&gt;"",'MASTER  10 Teams'!#REF!,"")</f>
        <v>#REF!</v>
      </c>
    </row>
    <row r="784" spans="1:14" ht="14.5" x14ac:dyDescent="0.35">
      <c r="A784" s="115"/>
      <c r="C784" s="95" t="e">
        <f>IF('MASTER  10 Teams'!#REF!&lt;&gt;"",'MASTER  10 Teams'!#REF!,"")</f>
        <v>#REF!</v>
      </c>
      <c r="D784" s="1" t="e">
        <f>IF('MASTER  10 Teams'!#REF!&lt;&gt;"",'MASTER  10 Teams'!#REF!,"")</f>
        <v>#REF!</v>
      </c>
      <c r="E784" s="23" t="e">
        <f>VLOOKUP(K784,'Ref asgn teams'!$A$2:$B$99,2)</f>
        <v>#REF!</v>
      </c>
      <c r="F784" s="23" t="e">
        <f>VLOOKUP(L784,'Ref asgn teams'!$A$2:$B$99,2)</f>
        <v>#REF!</v>
      </c>
      <c r="H784" s="94" t="e">
        <f>IF('MASTER  10 Teams'!#REF!&lt;&gt;"",'MASTER  10 Teams'!#REF!,"")</f>
        <v>#REF!</v>
      </c>
      <c r="I784" s="24" t="e">
        <f>VLOOKUP(M784,Venues!$A$2:$E$139,5,FALSE)</f>
        <v>#REF!</v>
      </c>
      <c r="J784" s="73" t="e">
        <f>IF('MASTER  10 Teams'!#REF!&lt;&gt;"",'MASTER  10 Teams'!#REF!,"")</f>
        <v>#REF!</v>
      </c>
      <c r="K784" s="23" t="e">
        <f>IF('MASTER  10 Teams'!#REF!&lt;&gt;"",'MASTER  10 Teams'!#REF!,"")</f>
        <v>#REF!</v>
      </c>
      <c r="L784" s="23" t="e">
        <f>IF('MASTER  10 Teams'!#REF!&lt;&gt;"",'MASTER  10 Teams'!#REF!,"")</f>
        <v>#REF!</v>
      </c>
      <c r="M784" s="5" t="e">
        <f>IF('MASTER  10 Teams'!#REF!&lt;&gt;"",'MASTER  10 Teams'!#REF!,"")</f>
        <v>#REF!</v>
      </c>
    </row>
    <row r="785" spans="1:13" ht="14.5" x14ac:dyDescent="0.35">
      <c r="A785" s="115"/>
      <c r="C785" s="95" t="e">
        <f>IF('MASTER  10 Teams'!#REF!&lt;&gt;"",'MASTER  10 Teams'!#REF!,"")</f>
        <v>#REF!</v>
      </c>
      <c r="D785" s="1" t="e">
        <f>IF('MASTER  10 Teams'!#REF!&lt;&gt;"",'MASTER  10 Teams'!#REF!,"")</f>
        <v>#REF!</v>
      </c>
      <c r="E785" s="23" t="e">
        <f>VLOOKUP(K785,'Ref asgn teams'!$A$2:$B$99,2)</f>
        <v>#REF!</v>
      </c>
      <c r="F785" s="23" t="e">
        <f>VLOOKUP(L785,'Ref asgn teams'!$A$2:$B$99,2)</f>
        <v>#REF!</v>
      </c>
      <c r="H785" s="94" t="e">
        <f>IF('MASTER  10 Teams'!#REF!&lt;&gt;"",'MASTER  10 Teams'!#REF!,"")</f>
        <v>#REF!</v>
      </c>
      <c r="I785" s="24" t="e">
        <f>VLOOKUP(M785,Venues!$A$2:$E$139,5,FALSE)</f>
        <v>#REF!</v>
      </c>
      <c r="J785" s="73" t="e">
        <f>IF('MASTER  10 Teams'!#REF!&lt;&gt;"",'MASTER  10 Teams'!#REF!,"")</f>
        <v>#REF!</v>
      </c>
      <c r="K785" s="23" t="e">
        <f>IF('MASTER  10 Teams'!#REF!&lt;&gt;"",'MASTER  10 Teams'!#REF!,"")</f>
        <v>#REF!</v>
      </c>
      <c r="L785" s="23" t="e">
        <f>IF('MASTER  10 Teams'!#REF!&lt;&gt;"",'MASTER  10 Teams'!#REF!,"")</f>
        <v>#REF!</v>
      </c>
      <c r="M785" s="5" t="e">
        <f>IF('MASTER  10 Teams'!#REF!&lt;&gt;"",'MASTER  10 Teams'!#REF!,"")</f>
        <v>#REF!</v>
      </c>
    </row>
    <row r="786" spans="1:13" ht="14.5" x14ac:dyDescent="0.35">
      <c r="A786" s="115"/>
      <c r="C786" s="95" t="e">
        <f>IF('MASTER  10 Teams'!#REF!&lt;&gt;"",'MASTER  10 Teams'!#REF!,"")</f>
        <v>#REF!</v>
      </c>
      <c r="D786" s="1" t="e">
        <f>IF('MASTER  10 Teams'!#REF!&lt;&gt;"",'MASTER  10 Teams'!#REF!,"")</f>
        <v>#REF!</v>
      </c>
      <c r="E786" s="23" t="e">
        <f>VLOOKUP(K786,'Ref asgn teams'!$A$2:$B$99,2)</f>
        <v>#REF!</v>
      </c>
      <c r="F786" s="23" t="e">
        <f>VLOOKUP(L786,'Ref asgn teams'!$A$2:$B$99,2)</f>
        <v>#REF!</v>
      </c>
      <c r="H786" s="94" t="e">
        <f>IF('MASTER  10 Teams'!#REF!&lt;&gt;"",'MASTER  10 Teams'!#REF!,"")</f>
        <v>#REF!</v>
      </c>
      <c r="I786" s="24" t="e">
        <f>VLOOKUP(M786,Venues!$A$2:$E$139,5,FALSE)</f>
        <v>#REF!</v>
      </c>
      <c r="J786" s="73" t="e">
        <f>IF('MASTER  10 Teams'!#REF!&lt;&gt;"",'MASTER  10 Teams'!#REF!,"")</f>
        <v>#REF!</v>
      </c>
      <c r="K786" s="23" t="e">
        <f>IF('MASTER  10 Teams'!#REF!&lt;&gt;"",'MASTER  10 Teams'!#REF!,"")</f>
        <v>#REF!</v>
      </c>
      <c r="L786" s="23" t="e">
        <f>IF('MASTER  10 Teams'!#REF!&lt;&gt;"",'MASTER  10 Teams'!#REF!,"")</f>
        <v>#REF!</v>
      </c>
      <c r="M786" s="5" t="e">
        <f>IF('MASTER  10 Teams'!#REF!&lt;&gt;"",'MASTER  10 Teams'!#REF!,"")</f>
        <v>#REF!</v>
      </c>
    </row>
    <row r="787" spans="1:13" ht="14.5" x14ac:dyDescent="0.35">
      <c r="A787" s="115"/>
      <c r="C787" s="95" t="str">
        <f>IF('MASTER  10 Teams'!C787&lt;&gt;"",'MASTER  10 Teams'!C787,"")</f>
        <v/>
      </c>
      <c r="D787" s="1" t="str">
        <f>IF('MASTER  10 Teams'!D787&lt;&gt;"",'MASTER  10 Teams'!D787,"")</f>
        <v/>
      </c>
      <c r="E787" s="23" t="e">
        <f>VLOOKUP(K787,'Ref asgn teams'!$A$2:$B$99,2)</f>
        <v>#N/A</v>
      </c>
      <c r="F787" s="23" t="e">
        <f>VLOOKUP(L787,'Ref asgn teams'!$A$2:$B$99,2)</f>
        <v>#N/A</v>
      </c>
      <c r="H787" s="94" t="str">
        <f>IF('MASTER  10 Teams'!H787&lt;&gt;"",'MASTER  10 Teams'!H787,"")</f>
        <v/>
      </c>
      <c r="I787" s="24" t="e">
        <f>VLOOKUP(M787,Venues!$A$2:$E$139,5,FALSE)</f>
        <v>#N/A</v>
      </c>
      <c r="J787" s="73" t="str">
        <f>IF('MASTER  10 Teams'!J787&lt;&gt;"",'MASTER  10 Teams'!J787,"")</f>
        <v/>
      </c>
      <c r="K787" s="23" t="str">
        <f>IF('MASTER  10 Teams'!E787&lt;&gt;"",'MASTER  10 Teams'!E787,"")</f>
        <v/>
      </c>
      <c r="L787" s="23" t="str">
        <f>IF('MASTER  10 Teams'!F787&lt;&gt;"",'MASTER  10 Teams'!F787,"")</f>
        <v/>
      </c>
      <c r="M787" s="5" t="str">
        <f>IF('MASTER  10 Teams'!I787&lt;&gt;"",'MASTER  10 Teams'!I787,"")</f>
        <v/>
      </c>
    </row>
    <row r="788" spans="1:13" ht="14.5" x14ac:dyDescent="0.35">
      <c r="A788" s="115"/>
      <c r="C788" s="95" t="str">
        <f>IF('MASTER  10 Teams'!C788&lt;&gt;"",'MASTER  10 Teams'!C788,"")</f>
        <v/>
      </c>
      <c r="D788" s="1" t="str">
        <f>IF('MASTER  10 Teams'!D788&lt;&gt;"",'MASTER  10 Teams'!D788,"")</f>
        <v/>
      </c>
      <c r="E788" s="23" t="e">
        <f>VLOOKUP(K788,'Ref asgn teams'!$A$2:$B$99,2)</f>
        <v>#N/A</v>
      </c>
      <c r="F788" s="23" t="e">
        <f>VLOOKUP(L788,'Ref asgn teams'!$A$2:$B$99,2)</f>
        <v>#N/A</v>
      </c>
      <c r="H788" s="94" t="str">
        <f>IF('MASTER  10 Teams'!H788&lt;&gt;"",'MASTER  10 Teams'!H788,"")</f>
        <v/>
      </c>
      <c r="I788" s="24" t="e">
        <f>VLOOKUP(M788,Venues!$A$2:$E$139,5,FALSE)</f>
        <v>#N/A</v>
      </c>
      <c r="J788" s="73" t="str">
        <f>IF('MASTER  10 Teams'!J788&lt;&gt;"",'MASTER  10 Teams'!J788,"")</f>
        <v/>
      </c>
      <c r="K788" s="23" t="str">
        <f>IF('MASTER  10 Teams'!E788&lt;&gt;"",'MASTER  10 Teams'!E788,"")</f>
        <v/>
      </c>
      <c r="L788" s="23" t="str">
        <f>IF('MASTER  10 Teams'!F788&lt;&gt;"",'MASTER  10 Teams'!F788,"")</f>
        <v/>
      </c>
      <c r="M788" s="5" t="str">
        <f>IF('MASTER  10 Teams'!I788&lt;&gt;"",'MASTER  10 Teams'!I788,"")</f>
        <v/>
      </c>
    </row>
    <row r="789" spans="1:13" ht="14.5" x14ac:dyDescent="0.35">
      <c r="A789" s="115"/>
      <c r="C789" s="95" t="str">
        <f>IF('MASTER  10 Teams'!C789&lt;&gt;"",'MASTER  10 Teams'!C789,"")</f>
        <v/>
      </c>
      <c r="D789" s="1" t="str">
        <f>IF('MASTER  10 Teams'!D789&lt;&gt;"",'MASTER  10 Teams'!D789,"")</f>
        <v/>
      </c>
      <c r="E789" s="23" t="e">
        <f>VLOOKUP(K789,'Ref asgn teams'!$A$2:$B$99,2)</f>
        <v>#N/A</v>
      </c>
      <c r="F789" s="23" t="e">
        <f>VLOOKUP(L789,'Ref asgn teams'!$A$2:$B$99,2)</f>
        <v>#N/A</v>
      </c>
      <c r="H789" s="94" t="str">
        <f>IF('MASTER  10 Teams'!H789&lt;&gt;"",'MASTER  10 Teams'!H789,"")</f>
        <v/>
      </c>
      <c r="I789" s="24" t="e">
        <f>VLOOKUP(M789,Venues!$A$2:$E$139,5,FALSE)</f>
        <v>#N/A</v>
      </c>
      <c r="J789" s="73" t="str">
        <f>IF('MASTER  10 Teams'!J789&lt;&gt;"",'MASTER  10 Teams'!J789,"")</f>
        <v/>
      </c>
      <c r="K789" s="23" t="str">
        <f>IF('MASTER  10 Teams'!E789&lt;&gt;"",'MASTER  10 Teams'!E789,"")</f>
        <v/>
      </c>
      <c r="L789" s="23" t="str">
        <f>IF('MASTER  10 Teams'!F789&lt;&gt;"",'MASTER  10 Teams'!F789,"")</f>
        <v/>
      </c>
      <c r="M789" s="5" t="str">
        <f>IF('MASTER  10 Teams'!I789&lt;&gt;"",'MASTER  10 Teams'!I789,"")</f>
        <v/>
      </c>
    </row>
    <row r="790" spans="1:13" ht="14.5" x14ac:dyDescent="0.35">
      <c r="A790" s="115"/>
      <c r="C790" s="95" t="str">
        <f>IF('MASTER  10 Teams'!C790&lt;&gt;"",'MASTER  10 Teams'!C790,"")</f>
        <v/>
      </c>
      <c r="D790" s="1" t="str">
        <f>IF('MASTER  10 Teams'!D790&lt;&gt;"",'MASTER  10 Teams'!D790,"")</f>
        <v/>
      </c>
      <c r="E790" s="23" t="e">
        <f>VLOOKUP(K790,'Ref asgn teams'!$A$2:$B$99,2)</f>
        <v>#N/A</v>
      </c>
      <c r="F790" s="23" t="e">
        <f>VLOOKUP(L790,'Ref asgn teams'!$A$2:$B$99,2)</f>
        <v>#N/A</v>
      </c>
      <c r="H790" s="94" t="str">
        <f>IF('MASTER  10 Teams'!H790&lt;&gt;"",'MASTER  10 Teams'!H790,"")</f>
        <v/>
      </c>
      <c r="I790" s="24" t="e">
        <f>VLOOKUP(M790,Venues!$A$2:$E$139,5,FALSE)</f>
        <v>#N/A</v>
      </c>
      <c r="J790" s="73" t="str">
        <f>IF('MASTER  10 Teams'!J790&lt;&gt;"",'MASTER  10 Teams'!J790,"")</f>
        <v/>
      </c>
      <c r="K790" s="23" t="str">
        <f>IF('MASTER  10 Teams'!E790&lt;&gt;"",'MASTER  10 Teams'!E790,"")</f>
        <v/>
      </c>
      <c r="L790" s="23" t="str">
        <f>IF('MASTER  10 Teams'!F790&lt;&gt;"",'MASTER  10 Teams'!F790,"")</f>
        <v/>
      </c>
      <c r="M790" s="5" t="str">
        <f>IF('MASTER  10 Teams'!I790&lt;&gt;"",'MASTER  10 Teams'!I790,"")</f>
        <v/>
      </c>
    </row>
    <row r="791" spans="1:13" ht="14.5" x14ac:dyDescent="0.35">
      <c r="A791" s="115"/>
      <c r="C791" s="95" t="str">
        <f>IF('MASTER  10 Teams'!C791&lt;&gt;"",'MASTER  10 Teams'!C791,"")</f>
        <v/>
      </c>
      <c r="D791" s="1" t="str">
        <f>IF('MASTER  10 Teams'!D791&lt;&gt;"",'MASTER  10 Teams'!D791,"")</f>
        <v/>
      </c>
      <c r="E791" s="23" t="e">
        <f>VLOOKUP(K791,'Ref asgn teams'!$A$2:$B$99,2)</f>
        <v>#N/A</v>
      </c>
      <c r="F791" s="23" t="e">
        <f>VLOOKUP(L791,'Ref asgn teams'!$A$2:$B$99,2)</f>
        <v>#N/A</v>
      </c>
      <c r="H791" s="94" t="str">
        <f>IF('MASTER  10 Teams'!H791&lt;&gt;"",'MASTER  10 Teams'!H791,"")</f>
        <v/>
      </c>
      <c r="I791" s="24" t="e">
        <f>VLOOKUP(M791,Venues!$A$2:$E$139,5,FALSE)</f>
        <v>#N/A</v>
      </c>
      <c r="J791" s="73" t="str">
        <f>IF('MASTER  10 Teams'!J791&lt;&gt;"",'MASTER  10 Teams'!J791,"")</f>
        <v/>
      </c>
      <c r="K791" s="23" t="str">
        <f>IF('MASTER  10 Teams'!E791&lt;&gt;"",'MASTER  10 Teams'!E791,"")</f>
        <v/>
      </c>
      <c r="L791" s="23" t="str">
        <f>IF('MASTER  10 Teams'!F791&lt;&gt;"",'MASTER  10 Teams'!F791,"")</f>
        <v/>
      </c>
      <c r="M791" s="5" t="str">
        <f>IF('MASTER  10 Teams'!I791&lt;&gt;"",'MASTER  10 Teams'!I791,"")</f>
        <v/>
      </c>
    </row>
    <row r="792" spans="1:13" ht="14.5" x14ac:dyDescent="0.35">
      <c r="A792" s="115"/>
      <c r="C792" s="95" t="str">
        <f>IF('MASTER  10 Teams'!C792&lt;&gt;"",'MASTER  10 Teams'!C792,"")</f>
        <v/>
      </c>
      <c r="D792" s="1" t="str">
        <f>IF('MASTER  10 Teams'!D792&lt;&gt;"",'MASTER  10 Teams'!D792,"")</f>
        <v/>
      </c>
      <c r="E792" s="23" t="e">
        <f>VLOOKUP(K792,'Ref asgn teams'!$A$2:$B$99,2)</f>
        <v>#N/A</v>
      </c>
      <c r="F792" s="23" t="e">
        <f>VLOOKUP(L792,'Ref asgn teams'!$A$2:$B$99,2)</f>
        <v>#N/A</v>
      </c>
      <c r="H792" s="94" t="str">
        <f>IF('MASTER  10 Teams'!H792&lt;&gt;"",'MASTER  10 Teams'!H792,"")</f>
        <v/>
      </c>
      <c r="I792" s="24" t="e">
        <f>VLOOKUP(M792,Venues!$A$2:$E$139,5,FALSE)</f>
        <v>#N/A</v>
      </c>
      <c r="J792" s="73" t="str">
        <f>IF('MASTER  10 Teams'!J792&lt;&gt;"",'MASTER  10 Teams'!J792,"")</f>
        <v/>
      </c>
      <c r="K792" s="23" t="str">
        <f>IF('MASTER  10 Teams'!E792&lt;&gt;"",'MASTER  10 Teams'!E792,"")</f>
        <v/>
      </c>
      <c r="L792" s="23" t="str">
        <f>IF('MASTER  10 Teams'!F792&lt;&gt;"",'MASTER  10 Teams'!F792,"")</f>
        <v/>
      </c>
      <c r="M792" s="5" t="str">
        <f>IF('MASTER  10 Teams'!I792&lt;&gt;"",'MASTER  10 Teams'!I792,"")</f>
        <v/>
      </c>
    </row>
    <row r="793" spans="1:13" ht="14.5" x14ac:dyDescent="0.35">
      <c r="A793" s="115"/>
      <c r="C793" s="95" t="str">
        <f>IF('MASTER  10 Teams'!C793&lt;&gt;"",'MASTER  10 Teams'!C793,"")</f>
        <v/>
      </c>
      <c r="D793" s="1" t="str">
        <f>IF('MASTER  10 Teams'!D793&lt;&gt;"",'MASTER  10 Teams'!D793,"")</f>
        <v/>
      </c>
      <c r="E793" s="23" t="e">
        <f>VLOOKUP(K793,'Ref asgn teams'!$A$2:$B$99,2)</f>
        <v>#N/A</v>
      </c>
      <c r="F793" s="23" t="e">
        <f>VLOOKUP(L793,'Ref asgn teams'!$A$2:$B$99,2)</f>
        <v>#N/A</v>
      </c>
      <c r="H793" s="94" t="str">
        <f>IF('MASTER  10 Teams'!H793&lt;&gt;"",'MASTER  10 Teams'!H793,"")</f>
        <v/>
      </c>
      <c r="I793" s="24" t="e">
        <f>VLOOKUP(M793,Venues!$A$2:$E$139,5,FALSE)</f>
        <v>#N/A</v>
      </c>
      <c r="J793" s="73" t="str">
        <f>IF('MASTER  10 Teams'!J793&lt;&gt;"",'MASTER  10 Teams'!J793,"")</f>
        <v/>
      </c>
      <c r="K793" s="23" t="str">
        <f>IF('MASTER  10 Teams'!E793&lt;&gt;"",'MASTER  10 Teams'!E793,"")</f>
        <v/>
      </c>
      <c r="L793" s="23" t="str">
        <f>IF('MASTER  10 Teams'!F793&lt;&gt;"",'MASTER  10 Teams'!F793,"")</f>
        <v/>
      </c>
      <c r="M793" s="5" t="str">
        <f>IF('MASTER  10 Teams'!I793&lt;&gt;"",'MASTER  10 Teams'!I793,"")</f>
        <v/>
      </c>
    </row>
    <row r="794" spans="1:13" ht="14.5" x14ac:dyDescent="0.35">
      <c r="A794" s="115"/>
      <c r="C794" s="95" t="str">
        <f>IF('MASTER  10 Teams'!C794&lt;&gt;"",'MASTER  10 Teams'!C794,"")</f>
        <v/>
      </c>
      <c r="D794" s="1" t="str">
        <f>IF('MASTER  10 Teams'!D794&lt;&gt;"",'MASTER  10 Teams'!D794,"")</f>
        <v/>
      </c>
      <c r="E794" s="23" t="e">
        <f>VLOOKUP(K794,'Ref asgn teams'!$A$2:$B$99,2)</f>
        <v>#N/A</v>
      </c>
      <c r="F794" s="23" t="e">
        <f>VLOOKUP(L794,'Ref asgn teams'!$A$2:$B$99,2)</f>
        <v>#N/A</v>
      </c>
      <c r="H794" s="94" t="str">
        <f>IF('MASTER  10 Teams'!H794&lt;&gt;"",'MASTER  10 Teams'!H794,"")</f>
        <v/>
      </c>
      <c r="I794" s="24" t="e">
        <f>VLOOKUP(M794,Venues!$A$2:$E$139,5,FALSE)</f>
        <v>#N/A</v>
      </c>
      <c r="J794" s="73" t="str">
        <f>IF('MASTER  10 Teams'!J794&lt;&gt;"",'MASTER  10 Teams'!J794,"")</f>
        <v/>
      </c>
      <c r="K794" s="23" t="str">
        <f>IF('MASTER  10 Teams'!E794&lt;&gt;"",'MASTER  10 Teams'!E794,"")</f>
        <v/>
      </c>
      <c r="L794" s="23" t="str">
        <f>IF('MASTER  10 Teams'!F794&lt;&gt;"",'MASTER  10 Teams'!F794,"")</f>
        <v/>
      </c>
      <c r="M794" s="5" t="str">
        <f>IF('MASTER  10 Teams'!I794&lt;&gt;"",'MASTER  10 Teams'!I794,"")</f>
        <v/>
      </c>
    </row>
    <row r="795" spans="1:13" ht="14.5" x14ac:dyDescent="0.35">
      <c r="A795" s="115"/>
      <c r="C795" s="95" t="str">
        <f>IF('MASTER  10 Teams'!C795&lt;&gt;"",'MASTER  10 Teams'!C795,"")</f>
        <v/>
      </c>
      <c r="D795" s="1" t="str">
        <f>IF('MASTER  10 Teams'!D795&lt;&gt;"",'MASTER  10 Teams'!D795,"")</f>
        <v/>
      </c>
      <c r="E795" s="23" t="e">
        <f>VLOOKUP(K795,'Ref asgn teams'!$A$2:$B$99,2)</f>
        <v>#N/A</v>
      </c>
      <c r="F795" s="23" t="e">
        <f>VLOOKUP(L795,'Ref asgn teams'!$A$2:$B$99,2)</f>
        <v>#N/A</v>
      </c>
      <c r="H795" s="94" t="str">
        <f>IF('MASTER  10 Teams'!H795&lt;&gt;"",'MASTER  10 Teams'!H795,"")</f>
        <v/>
      </c>
      <c r="I795" s="24" t="e">
        <f>VLOOKUP(M795,Venues!$A$2:$E$139,5,FALSE)</f>
        <v>#N/A</v>
      </c>
      <c r="J795" s="73" t="str">
        <f>IF('MASTER  10 Teams'!J795&lt;&gt;"",'MASTER  10 Teams'!J795,"")</f>
        <v/>
      </c>
      <c r="K795" s="23" t="str">
        <f>IF('MASTER  10 Teams'!E795&lt;&gt;"",'MASTER  10 Teams'!E795,"")</f>
        <v/>
      </c>
      <c r="L795" s="23" t="str">
        <f>IF('MASTER  10 Teams'!F795&lt;&gt;"",'MASTER  10 Teams'!F795,"")</f>
        <v/>
      </c>
      <c r="M795" s="5" t="str">
        <f>IF('MASTER  10 Teams'!I795&lt;&gt;"",'MASTER  10 Teams'!I795,"")</f>
        <v/>
      </c>
    </row>
    <row r="796" spans="1:13" ht="14.5" x14ac:dyDescent="0.35">
      <c r="A796" s="115"/>
      <c r="C796" s="95" t="str">
        <f>IF('MASTER  10 Teams'!C796&lt;&gt;"",'MASTER  10 Teams'!C796,"")</f>
        <v/>
      </c>
      <c r="D796" s="1" t="str">
        <f>IF('MASTER  10 Teams'!D796&lt;&gt;"",'MASTER  10 Teams'!D796,"")</f>
        <v/>
      </c>
      <c r="E796" s="23" t="e">
        <f>VLOOKUP(K796,'Ref asgn teams'!$A$2:$B$99,2)</f>
        <v>#N/A</v>
      </c>
      <c r="F796" s="23" t="e">
        <f>VLOOKUP(L796,'Ref asgn teams'!$A$2:$B$99,2)</f>
        <v>#N/A</v>
      </c>
      <c r="H796" s="94" t="str">
        <f>IF('MASTER  10 Teams'!H796&lt;&gt;"",'MASTER  10 Teams'!H796,"")</f>
        <v/>
      </c>
      <c r="I796" s="24" t="e">
        <f>VLOOKUP(M796,Venues!$A$2:$E$139,5,FALSE)</f>
        <v>#N/A</v>
      </c>
      <c r="J796" s="73" t="str">
        <f>IF('MASTER  10 Teams'!J796&lt;&gt;"",'MASTER  10 Teams'!J796,"")</f>
        <v/>
      </c>
      <c r="K796" s="23" t="str">
        <f>IF('MASTER  10 Teams'!E796&lt;&gt;"",'MASTER  10 Teams'!E796,"")</f>
        <v/>
      </c>
      <c r="L796" s="23" t="str">
        <f>IF('MASTER  10 Teams'!F796&lt;&gt;"",'MASTER  10 Teams'!F796,"")</f>
        <v/>
      </c>
      <c r="M796" s="5" t="str">
        <f>IF('MASTER  10 Teams'!I796&lt;&gt;"",'MASTER  10 Teams'!I796,"")</f>
        <v/>
      </c>
    </row>
    <row r="797" spans="1:13" ht="14.5" x14ac:dyDescent="0.35">
      <c r="A797" s="115"/>
      <c r="C797" s="95" t="str">
        <f>IF('MASTER  10 Teams'!C797&lt;&gt;"",'MASTER  10 Teams'!C797,"")</f>
        <v/>
      </c>
      <c r="D797" s="1" t="str">
        <f>IF('MASTER  10 Teams'!D797&lt;&gt;"",'MASTER  10 Teams'!D797,"")</f>
        <v/>
      </c>
      <c r="E797" s="23" t="e">
        <f>VLOOKUP(K797,'Ref asgn teams'!$A$2:$B$99,2)</f>
        <v>#N/A</v>
      </c>
      <c r="F797" s="23" t="e">
        <f>VLOOKUP(L797,'Ref asgn teams'!$A$2:$B$99,2)</f>
        <v>#N/A</v>
      </c>
      <c r="H797" s="94" t="str">
        <f>IF('MASTER  10 Teams'!H797&lt;&gt;"",'MASTER  10 Teams'!H797,"")</f>
        <v/>
      </c>
      <c r="I797" s="24" t="e">
        <f>VLOOKUP(M797,Venues!$A$2:$E$139,5,FALSE)</f>
        <v>#N/A</v>
      </c>
      <c r="J797" s="73" t="str">
        <f>IF('MASTER  10 Teams'!J797&lt;&gt;"",'MASTER  10 Teams'!J797,"")</f>
        <v/>
      </c>
      <c r="K797" s="23" t="str">
        <f>IF('MASTER  10 Teams'!E797&lt;&gt;"",'MASTER  10 Teams'!E797,"")</f>
        <v/>
      </c>
      <c r="L797" s="23" t="str">
        <f>IF('MASTER  10 Teams'!F797&lt;&gt;"",'MASTER  10 Teams'!F797,"")</f>
        <v/>
      </c>
      <c r="M797" s="5" t="str">
        <f>IF('MASTER  10 Teams'!I797&lt;&gt;"",'MASTER  10 Teams'!I797,"")</f>
        <v/>
      </c>
    </row>
    <row r="798" spans="1:13" ht="14.5" x14ac:dyDescent="0.35">
      <c r="A798" s="115"/>
      <c r="C798" s="95" t="str">
        <f>IF('MASTER  10 Teams'!C798&lt;&gt;"",'MASTER  10 Teams'!C798,"")</f>
        <v/>
      </c>
      <c r="D798" s="1" t="str">
        <f>IF('MASTER  10 Teams'!D798&lt;&gt;"",'MASTER  10 Teams'!D798,"")</f>
        <v/>
      </c>
      <c r="E798" s="23" t="e">
        <f>VLOOKUP(K798,'Ref asgn teams'!$A$2:$B$99,2)</f>
        <v>#N/A</v>
      </c>
      <c r="F798" s="23" t="e">
        <f>VLOOKUP(L798,'Ref asgn teams'!$A$2:$B$99,2)</f>
        <v>#N/A</v>
      </c>
      <c r="H798" s="94" t="str">
        <f>IF('MASTER  10 Teams'!H798&lt;&gt;"",'MASTER  10 Teams'!H798,"")</f>
        <v/>
      </c>
      <c r="I798" s="24" t="e">
        <f>VLOOKUP(M798,Venues!$A$2:$E$139,5,FALSE)</f>
        <v>#N/A</v>
      </c>
      <c r="J798" s="73" t="str">
        <f>IF('MASTER  10 Teams'!J798&lt;&gt;"",'MASTER  10 Teams'!J798,"")</f>
        <v/>
      </c>
      <c r="K798" s="23" t="str">
        <f>IF('MASTER  10 Teams'!E798&lt;&gt;"",'MASTER  10 Teams'!E798,"")</f>
        <v/>
      </c>
      <c r="L798" s="23" t="str">
        <f>IF('MASTER  10 Teams'!F798&lt;&gt;"",'MASTER  10 Teams'!F798,"")</f>
        <v/>
      </c>
      <c r="M798" s="5" t="str">
        <f>IF('MASTER  10 Teams'!I798&lt;&gt;"",'MASTER  10 Teams'!I798,"")</f>
        <v/>
      </c>
    </row>
    <row r="799" spans="1:13" ht="14.5" x14ac:dyDescent="0.35">
      <c r="A799" s="115"/>
      <c r="C799" s="95" t="str">
        <f>IF('MASTER  10 Teams'!C799&lt;&gt;"",'MASTER  10 Teams'!C799,"")</f>
        <v/>
      </c>
      <c r="D799" s="1" t="str">
        <f>IF('MASTER  10 Teams'!D799&lt;&gt;"",'MASTER  10 Teams'!D799,"")</f>
        <v/>
      </c>
      <c r="E799" s="23" t="e">
        <f>VLOOKUP(K799,'Ref asgn teams'!$A$2:$B$99,2)</f>
        <v>#N/A</v>
      </c>
      <c r="F799" s="23" t="e">
        <f>VLOOKUP(L799,'Ref asgn teams'!$A$2:$B$99,2)</f>
        <v>#N/A</v>
      </c>
      <c r="H799" s="94" t="str">
        <f>IF('MASTER  10 Teams'!H799&lt;&gt;"",'MASTER  10 Teams'!H799,"")</f>
        <v/>
      </c>
      <c r="I799" s="24" t="e">
        <f>VLOOKUP(M799,Venues!$A$2:$E$139,5,FALSE)</f>
        <v>#N/A</v>
      </c>
      <c r="J799" s="73" t="str">
        <f>IF('MASTER  10 Teams'!J799&lt;&gt;"",'MASTER  10 Teams'!J799,"")</f>
        <v/>
      </c>
      <c r="K799" s="23" t="str">
        <f>IF('MASTER  10 Teams'!E799&lt;&gt;"",'MASTER  10 Teams'!E799,"")</f>
        <v/>
      </c>
      <c r="L799" s="23" t="str">
        <f>IF('MASTER  10 Teams'!F799&lt;&gt;"",'MASTER  10 Teams'!F799,"")</f>
        <v/>
      </c>
      <c r="M799" s="5" t="str">
        <f>IF('MASTER  10 Teams'!I799&lt;&gt;"",'MASTER  10 Teams'!I799,"")</f>
        <v/>
      </c>
    </row>
    <row r="800" spans="1:13" ht="14.5" x14ac:dyDescent="0.35">
      <c r="A800" s="115"/>
      <c r="C800" s="95" t="str">
        <f>IF('MASTER  10 Teams'!C800&lt;&gt;"",'MASTER  10 Teams'!C800,"")</f>
        <v/>
      </c>
      <c r="D800" s="1" t="str">
        <f>IF('MASTER  10 Teams'!D800&lt;&gt;"",'MASTER  10 Teams'!D800,"")</f>
        <v/>
      </c>
      <c r="E800" s="23" t="e">
        <f>VLOOKUP(K800,'Ref asgn teams'!$A$2:$B$99,2)</f>
        <v>#N/A</v>
      </c>
      <c r="F800" s="23" t="e">
        <f>VLOOKUP(L800,'Ref asgn teams'!$A$2:$B$99,2)</f>
        <v>#N/A</v>
      </c>
      <c r="H800" s="94" t="str">
        <f>IF('MASTER  10 Teams'!H800&lt;&gt;"",'MASTER  10 Teams'!H800,"")</f>
        <v/>
      </c>
      <c r="I800" s="24" t="e">
        <f>VLOOKUP(M800,Venues!$A$2:$E$139,5,FALSE)</f>
        <v>#N/A</v>
      </c>
      <c r="J800" s="73" t="str">
        <f>IF('MASTER  10 Teams'!J800&lt;&gt;"",'MASTER  10 Teams'!J800,"")</f>
        <v/>
      </c>
      <c r="K800" s="23" t="str">
        <f>IF('MASTER  10 Teams'!E800&lt;&gt;"",'MASTER  10 Teams'!E800,"")</f>
        <v/>
      </c>
      <c r="L800" s="23" t="str">
        <f>IF('MASTER  10 Teams'!F800&lt;&gt;"",'MASTER  10 Teams'!F800,"")</f>
        <v/>
      </c>
      <c r="M800" s="5" t="str">
        <f>IF('MASTER  10 Teams'!I800&lt;&gt;"",'MASTER  10 Teams'!I800,"")</f>
        <v/>
      </c>
    </row>
    <row r="801" spans="1:13" ht="14.5" x14ac:dyDescent="0.35">
      <c r="A801" s="115"/>
      <c r="C801" s="95" t="str">
        <f>IF('MASTER  10 Teams'!C801&lt;&gt;"",'MASTER  10 Teams'!C801,"")</f>
        <v/>
      </c>
      <c r="D801" s="1" t="str">
        <f>IF('MASTER  10 Teams'!D801&lt;&gt;"",'MASTER  10 Teams'!D801,"")</f>
        <v/>
      </c>
      <c r="E801" s="23" t="e">
        <f>VLOOKUP(K801,'Ref asgn teams'!$A$2:$B$99,2)</f>
        <v>#N/A</v>
      </c>
      <c r="F801" s="23" t="e">
        <f>VLOOKUP(L801,'Ref asgn teams'!$A$2:$B$99,2)</f>
        <v>#N/A</v>
      </c>
      <c r="H801" s="94" t="str">
        <f>IF('MASTER  10 Teams'!H801&lt;&gt;"",'MASTER  10 Teams'!H801,"")</f>
        <v/>
      </c>
      <c r="I801" s="24" t="e">
        <f>VLOOKUP(M801,Venues!$A$2:$E$139,5,FALSE)</f>
        <v>#N/A</v>
      </c>
      <c r="J801" s="73" t="str">
        <f>IF('MASTER  10 Teams'!J801&lt;&gt;"",'MASTER  10 Teams'!J801,"")</f>
        <v/>
      </c>
      <c r="K801" s="23" t="str">
        <f>IF('MASTER  10 Teams'!E801&lt;&gt;"",'MASTER  10 Teams'!E801,"")</f>
        <v/>
      </c>
      <c r="L801" s="23" t="str">
        <f>IF('MASTER  10 Teams'!F801&lt;&gt;"",'MASTER  10 Teams'!F801,"")</f>
        <v/>
      </c>
      <c r="M801" s="5" t="str">
        <f>IF('MASTER  10 Teams'!I801&lt;&gt;"",'MASTER  10 Teams'!I801,"")</f>
        <v/>
      </c>
    </row>
    <row r="802" spans="1:13" ht="14.5" x14ac:dyDescent="0.35">
      <c r="A802" s="115"/>
      <c r="C802" s="95" t="str">
        <f>IF('MASTER  10 Teams'!C802&lt;&gt;"",'MASTER  10 Teams'!C802,"")</f>
        <v/>
      </c>
      <c r="D802" s="1" t="str">
        <f>IF('MASTER  10 Teams'!D802&lt;&gt;"",'MASTER  10 Teams'!D802,"")</f>
        <v/>
      </c>
      <c r="E802" s="23" t="e">
        <f>VLOOKUP(K802,'Ref asgn teams'!$A$2:$B$99,2)</f>
        <v>#N/A</v>
      </c>
      <c r="F802" s="23" t="e">
        <f>VLOOKUP(L802,'Ref asgn teams'!$A$2:$B$99,2)</f>
        <v>#N/A</v>
      </c>
      <c r="H802" s="94" t="str">
        <f>IF('MASTER  10 Teams'!H802&lt;&gt;"",'MASTER  10 Teams'!H802,"")</f>
        <v/>
      </c>
      <c r="I802" s="24" t="e">
        <f>VLOOKUP(M802,Venues!$A$2:$E$139,5,FALSE)</f>
        <v>#N/A</v>
      </c>
      <c r="J802" s="73" t="str">
        <f>IF('MASTER  10 Teams'!J802&lt;&gt;"",'MASTER  10 Teams'!J802,"")</f>
        <v/>
      </c>
      <c r="K802" s="23" t="str">
        <f>IF('MASTER  10 Teams'!E802&lt;&gt;"",'MASTER  10 Teams'!E802,"")</f>
        <v/>
      </c>
      <c r="L802" s="23" t="str">
        <f>IF('MASTER  10 Teams'!F802&lt;&gt;"",'MASTER  10 Teams'!F802,"")</f>
        <v/>
      </c>
      <c r="M802" s="5" t="str">
        <f>IF('MASTER  10 Teams'!I802&lt;&gt;"",'MASTER  10 Teams'!I802,"")</f>
        <v/>
      </c>
    </row>
    <row r="803" spans="1:13" ht="14.5" x14ac:dyDescent="0.35">
      <c r="A803" s="115"/>
      <c r="C803" s="95" t="str">
        <f>IF('MASTER  10 Teams'!C803&lt;&gt;"",'MASTER  10 Teams'!C803,"")</f>
        <v/>
      </c>
      <c r="D803" s="1" t="str">
        <f>IF('MASTER  10 Teams'!D803&lt;&gt;"",'MASTER  10 Teams'!D803,"")</f>
        <v/>
      </c>
      <c r="E803" s="23" t="e">
        <f>VLOOKUP(K803,'Ref asgn teams'!$A$2:$B$99,2)</f>
        <v>#N/A</v>
      </c>
      <c r="F803" s="23" t="e">
        <f>VLOOKUP(L803,'Ref asgn teams'!$A$2:$B$99,2)</f>
        <v>#N/A</v>
      </c>
      <c r="H803" s="94" t="str">
        <f>IF('MASTER  10 Teams'!H803&lt;&gt;"",'MASTER  10 Teams'!H803,"")</f>
        <v/>
      </c>
      <c r="I803" s="24" t="e">
        <f>VLOOKUP(M803,Venues!$A$2:$E$139,5,FALSE)</f>
        <v>#N/A</v>
      </c>
      <c r="J803" s="73" t="str">
        <f>IF('MASTER  10 Teams'!J803&lt;&gt;"",'MASTER  10 Teams'!J803,"")</f>
        <v/>
      </c>
      <c r="K803" s="23" t="str">
        <f>IF('MASTER  10 Teams'!E803&lt;&gt;"",'MASTER  10 Teams'!E803,"")</f>
        <v/>
      </c>
      <c r="L803" s="23" t="str">
        <f>IF('MASTER  10 Teams'!F803&lt;&gt;"",'MASTER  10 Teams'!F803,"")</f>
        <v/>
      </c>
      <c r="M803" s="5" t="str">
        <f>IF('MASTER  10 Teams'!I803&lt;&gt;"",'MASTER  10 Teams'!I803,"")</f>
        <v/>
      </c>
    </row>
    <row r="804" spans="1:13" ht="14.5" x14ac:dyDescent="0.35">
      <c r="A804" s="115"/>
      <c r="C804" s="95" t="str">
        <f>IF('MASTER  10 Teams'!C804&lt;&gt;"",'MASTER  10 Teams'!C804,"")</f>
        <v/>
      </c>
      <c r="D804" s="1" t="str">
        <f>IF('MASTER  10 Teams'!D804&lt;&gt;"",'MASTER  10 Teams'!D804,"")</f>
        <v/>
      </c>
      <c r="E804" s="23" t="e">
        <f>VLOOKUP(K804,'Ref asgn teams'!$A$2:$B$99,2)</f>
        <v>#N/A</v>
      </c>
      <c r="F804" s="23" t="e">
        <f>VLOOKUP(L804,'Ref asgn teams'!$A$2:$B$99,2)</f>
        <v>#N/A</v>
      </c>
      <c r="H804" s="94" t="str">
        <f>IF('MASTER  10 Teams'!H804&lt;&gt;"",'MASTER  10 Teams'!H804,"")</f>
        <v/>
      </c>
      <c r="I804" s="24" t="e">
        <f>VLOOKUP(M804,Venues!$A$2:$E$139,5,FALSE)</f>
        <v>#N/A</v>
      </c>
      <c r="J804" s="73" t="str">
        <f>IF('MASTER  10 Teams'!J804&lt;&gt;"",'MASTER  10 Teams'!J804,"")</f>
        <v/>
      </c>
      <c r="K804" s="23" t="str">
        <f>IF('MASTER  10 Teams'!E804&lt;&gt;"",'MASTER  10 Teams'!E804,"")</f>
        <v/>
      </c>
      <c r="L804" s="23" t="str">
        <f>IF('MASTER  10 Teams'!F804&lt;&gt;"",'MASTER  10 Teams'!F804,"")</f>
        <v/>
      </c>
      <c r="M804" s="5" t="str">
        <f>IF('MASTER  10 Teams'!I804&lt;&gt;"",'MASTER  10 Teams'!I804,"")</f>
        <v/>
      </c>
    </row>
    <row r="805" spans="1:13" ht="14.5" x14ac:dyDescent="0.35">
      <c r="A805" s="115"/>
      <c r="C805" s="95" t="str">
        <f>IF('MASTER  10 Teams'!C805&lt;&gt;"",'MASTER  10 Teams'!C805,"")</f>
        <v/>
      </c>
      <c r="D805" s="1" t="str">
        <f>IF('MASTER  10 Teams'!D805&lt;&gt;"",'MASTER  10 Teams'!D805,"")</f>
        <v/>
      </c>
      <c r="E805" s="23" t="e">
        <f>VLOOKUP(K805,'Ref asgn teams'!$A$2:$B$99,2)</f>
        <v>#N/A</v>
      </c>
      <c r="F805" s="23" t="e">
        <f>VLOOKUP(L805,'Ref asgn teams'!$A$2:$B$99,2)</f>
        <v>#N/A</v>
      </c>
      <c r="H805" s="94" t="str">
        <f>IF('MASTER  10 Teams'!H805&lt;&gt;"",'MASTER  10 Teams'!H805,"")</f>
        <v/>
      </c>
      <c r="I805" s="24" t="e">
        <f>VLOOKUP(M805,Venues!$A$2:$E$139,5,FALSE)</f>
        <v>#N/A</v>
      </c>
      <c r="J805" s="73" t="str">
        <f>IF('MASTER  10 Teams'!J805&lt;&gt;"",'MASTER  10 Teams'!J805,"")</f>
        <v/>
      </c>
      <c r="K805" s="23" t="str">
        <f>IF('MASTER  10 Teams'!E805&lt;&gt;"",'MASTER  10 Teams'!E805,"")</f>
        <v/>
      </c>
      <c r="L805" s="23" t="str">
        <f>IF('MASTER  10 Teams'!F805&lt;&gt;"",'MASTER  10 Teams'!F805,"")</f>
        <v/>
      </c>
      <c r="M805" s="5" t="str">
        <f>IF('MASTER  10 Teams'!I805&lt;&gt;"",'MASTER  10 Teams'!I805,"")</f>
        <v/>
      </c>
    </row>
    <row r="806" spans="1:13" ht="14.5" x14ac:dyDescent="0.35">
      <c r="A806" s="115"/>
      <c r="C806" s="95" t="str">
        <f>IF('MASTER  10 Teams'!C806&lt;&gt;"",'MASTER  10 Teams'!C806,"")</f>
        <v/>
      </c>
      <c r="D806" s="1" t="str">
        <f>IF('MASTER  10 Teams'!D806&lt;&gt;"",'MASTER  10 Teams'!D806,"")</f>
        <v/>
      </c>
      <c r="E806" s="23" t="e">
        <f>VLOOKUP(K806,'Ref asgn teams'!$A$2:$B$99,2)</f>
        <v>#N/A</v>
      </c>
      <c r="F806" s="23" t="e">
        <f>VLOOKUP(L806,'Ref asgn teams'!$A$2:$B$99,2)</f>
        <v>#N/A</v>
      </c>
      <c r="H806" s="94" t="str">
        <f>IF('MASTER  10 Teams'!H806&lt;&gt;"",'MASTER  10 Teams'!H806,"")</f>
        <v/>
      </c>
      <c r="I806" s="24" t="e">
        <f>VLOOKUP(M806,Venues!$A$2:$E$139,5,FALSE)</f>
        <v>#N/A</v>
      </c>
      <c r="J806" s="73" t="str">
        <f>IF('MASTER  10 Teams'!J806&lt;&gt;"",'MASTER  10 Teams'!J806,"")</f>
        <v/>
      </c>
      <c r="K806" s="23" t="str">
        <f>IF('MASTER  10 Teams'!E806&lt;&gt;"",'MASTER  10 Teams'!E806,"")</f>
        <v/>
      </c>
      <c r="L806" s="23" t="str">
        <f>IF('MASTER  10 Teams'!F806&lt;&gt;"",'MASTER  10 Teams'!F806,"")</f>
        <v/>
      </c>
      <c r="M806" s="5" t="str">
        <f>IF('MASTER  10 Teams'!I806&lt;&gt;"",'MASTER  10 Teams'!I806,"")</f>
        <v/>
      </c>
    </row>
    <row r="807" spans="1:13" ht="14.5" x14ac:dyDescent="0.35">
      <c r="A807" s="115"/>
      <c r="C807" s="95" t="str">
        <f>IF('MASTER  10 Teams'!C807&lt;&gt;"",'MASTER  10 Teams'!C807,"")</f>
        <v/>
      </c>
      <c r="D807" s="1" t="str">
        <f>IF('MASTER  10 Teams'!D807&lt;&gt;"",'MASTER  10 Teams'!D807,"")</f>
        <v/>
      </c>
      <c r="E807" s="23" t="e">
        <f>VLOOKUP(K807,'Ref asgn teams'!$A$2:$B$99,2)</f>
        <v>#N/A</v>
      </c>
      <c r="F807" s="23" t="e">
        <f>VLOOKUP(L807,'Ref asgn teams'!$A$2:$B$99,2)</f>
        <v>#N/A</v>
      </c>
      <c r="H807" s="94" t="str">
        <f>IF('MASTER  10 Teams'!H807&lt;&gt;"",'MASTER  10 Teams'!H807,"")</f>
        <v/>
      </c>
      <c r="I807" s="24" t="e">
        <f>VLOOKUP(M807,Venues!$A$2:$E$139,5,FALSE)</f>
        <v>#N/A</v>
      </c>
      <c r="J807" s="73" t="str">
        <f>IF('MASTER  10 Teams'!J807&lt;&gt;"",'MASTER  10 Teams'!J807,"")</f>
        <v/>
      </c>
      <c r="K807" s="23" t="str">
        <f>IF('MASTER  10 Teams'!E807&lt;&gt;"",'MASTER  10 Teams'!E807,"")</f>
        <v/>
      </c>
      <c r="L807" s="23" t="str">
        <f>IF('MASTER  10 Teams'!F807&lt;&gt;"",'MASTER  10 Teams'!F807,"")</f>
        <v/>
      </c>
      <c r="M807" s="5" t="str">
        <f>IF('MASTER  10 Teams'!I807&lt;&gt;"",'MASTER  10 Teams'!I807,"")</f>
        <v/>
      </c>
    </row>
    <row r="808" spans="1:13" ht="14.5" x14ac:dyDescent="0.35">
      <c r="A808" s="115"/>
      <c r="C808" s="95" t="str">
        <f>IF('MASTER  10 Teams'!C808&lt;&gt;"",'MASTER  10 Teams'!C808,"")</f>
        <v/>
      </c>
      <c r="D808" s="1" t="str">
        <f>IF('MASTER  10 Teams'!D808&lt;&gt;"",'MASTER  10 Teams'!D808,"")</f>
        <v/>
      </c>
      <c r="E808" s="23" t="e">
        <f>VLOOKUP(K808,'Ref asgn teams'!$A$2:$B$99,2)</f>
        <v>#N/A</v>
      </c>
      <c r="F808" s="23" t="e">
        <f>VLOOKUP(L808,'Ref asgn teams'!$A$2:$B$99,2)</f>
        <v>#N/A</v>
      </c>
      <c r="H808" s="94" t="str">
        <f>IF('MASTER  10 Teams'!H808&lt;&gt;"",'MASTER  10 Teams'!H808,"")</f>
        <v/>
      </c>
      <c r="I808" s="24" t="e">
        <f>VLOOKUP(M808,Venues!$A$2:$E$139,5,FALSE)</f>
        <v>#N/A</v>
      </c>
      <c r="J808" s="73" t="str">
        <f>IF('MASTER  10 Teams'!J808&lt;&gt;"",'MASTER  10 Teams'!J808,"")</f>
        <v/>
      </c>
      <c r="K808" s="23" t="str">
        <f>IF('MASTER  10 Teams'!E808&lt;&gt;"",'MASTER  10 Teams'!E808,"")</f>
        <v/>
      </c>
      <c r="L808" s="23" t="str">
        <f>IF('MASTER  10 Teams'!F808&lt;&gt;"",'MASTER  10 Teams'!F808,"")</f>
        <v/>
      </c>
      <c r="M808" s="5" t="str">
        <f>IF('MASTER  10 Teams'!I808&lt;&gt;"",'MASTER  10 Teams'!I808,"")</f>
        <v/>
      </c>
    </row>
    <row r="809" spans="1:13" ht="14.5" x14ac:dyDescent="0.35">
      <c r="A809" s="115"/>
      <c r="C809" s="95" t="str">
        <f>IF('MASTER  10 Teams'!C809&lt;&gt;"",'MASTER  10 Teams'!C809,"")</f>
        <v/>
      </c>
      <c r="D809" s="1" t="str">
        <f>IF('MASTER  10 Teams'!D809&lt;&gt;"",'MASTER  10 Teams'!D809,"")</f>
        <v/>
      </c>
      <c r="E809" s="23" t="e">
        <f>VLOOKUP(K809,'Ref asgn teams'!$A$2:$B$99,2)</f>
        <v>#N/A</v>
      </c>
      <c r="F809" s="23" t="e">
        <f>VLOOKUP(L809,'Ref asgn teams'!$A$2:$B$99,2)</f>
        <v>#N/A</v>
      </c>
      <c r="H809" s="94" t="str">
        <f>IF('MASTER  10 Teams'!H809&lt;&gt;"",'MASTER  10 Teams'!H809,"")</f>
        <v/>
      </c>
      <c r="I809" s="24" t="e">
        <f>VLOOKUP(M809,Venues!$A$2:$E$139,5,FALSE)</f>
        <v>#N/A</v>
      </c>
      <c r="J809" s="73" t="str">
        <f>IF('MASTER  10 Teams'!J809&lt;&gt;"",'MASTER  10 Teams'!J809,"")</f>
        <v/>
      </c>
      <c r="K809" s="23" t="str">
        <f>IF('MASTER  10 Teams'!E809&lt;&gt;"",'MASTER  10 Teams'!E809,"")</f>
        <v/>
      </c>
      <c r="L809" s="23" t="str">
        <f>IF('MASTER  10 Teams'!F809&lt;&gt;"",'MASTER  10 Teams'!F809,"")</f>
        <v/>
      </c>
      <c r="M809" s="5" t="str">
        <f>IF('MASTER  10 Teams'!I809&lt;&gt;"",'MASTER  10 Teams'!I809,"")</f>
        <v/>
      </c>
    </row>
    <row r="810" spans="1:13" ht="14.5" x14ac:dyDescent="0.35">
      <c r="A810" s="115"/>
      <c r="C810" s="95" t="str">
        <f>IF('MASTER  10 Teams'!C810&lt;&gt;"",'MASTER  10 Teams'!C810,"")</f>
        <v/>
      </c>
      <c r="D810" s="1" t="str">
        <f>IF('MASTER  10 Teams'!D810&lt;&gt;"",'MASTER  10 Teams'!D810,"")</f>
        <v/>
      </c>
      <c r="E810" s="23" t="e">
        <f>VLOOKUP(K810,'Ref asgn teams'!$A$2:$B$99,2)</f>
        <v>#N/A</v>
      </c>
      <c r="F810" s="23" t="e">
        <f>VLOOKUP(L810,'Ref asgn teams'!$A$2:$B$99,2)</f>
        <v>#N/A</v>
      </c>
      <c r="H810" s="94" t="str">
        <f>IF('MASTER  10 Teams'!H810&lt;&gt;"",'MASTER  10 Teams'!H810,"")</f>
        <v/>
      </c>
      <c r="I810" s="24" t="e">
        <f>VLOOKUP(M810,Venues!$A$2:$E$139,5,FALSE)</f>
        <v>#N/A</v>
      </c>
      <c r="J810" s="73" t="str">
        <f>IF('MASTER  10 Teams'!J810&lt;&gt;"",'MASTER  10 Teams'!J810,"")</f>
        <v/>
      </c>
      <c r="K810" s="23" t="str">
        <f>IF('MASTER  10 Teams'!E810&lt;&gt;"",'MASTER  10 Teams'!E810,"")</f>
        <v/>
      </c>
      <c r="L810" s="23" t="str">
        <f>IF('MASTER  10 Teams'!F810&lt;&gt;"",'MASTER  10 Teams'!F810,"")</f>
        <v/>
      </c>
      <c r="M810" s="5" t="str">
        <f>IF('MASTER  10 Teams'!I810&lt;&gt;"",'MASTER  10 Teams'!I810,"")</f>
        <v/>
      </c>
    </row>
    <row r="811" spans="1:13" ht="14.5" x14ac:dyDescent="0.35">
      <c r="A811" s="115"/>
      <c r="C811" s="95" t="str">
        <f>IF('MASTER  10 Teams'!C811&lt;&gt;"",'MASTER  10 Teams'!C811,"")</f>
        <v/>
      </c>
      <c r="D811" s="1" t="str">
        <f>IF('MASTER  10 Teams'!D811&lt;&gt;"",'MASTER  10 Teams'!D811,"")</f>
        <v/>
      </c>
      <c r="E811" s="23" t="e">
        <f>VLOOKUP(K811,'Ref asgn teams'!$A$2:$B$99,2)</f>
        <v>#N/A</v>
      </c>
      <c r="F811" s="23" t="e">
        <f>VLOOKUP(L811,'Ref asgn teams'!$A$2:$B$99,2)</f>
        <v>#N/A</v>
      </c>
      <c r="H811" s="94" t="str">
        <f>IF('MASTER  10 Teams'!H811&lt;&gt;"",'MASTER  10 Teams'!H811,"")</f>
        <v/>
      </c>
      <c r="I811" s="24" t="e">
        <f>VLOOKUP(M811,Venues!$A$2:$E$139,5,FALSE)</f>
        <v>#N/A</v>
      </c>
      <c r="J811" s="73" t="str">
        <f>IF('MASTER  10 Teams'!J811&lt;&gt;"",'MASTER  10 Teams'!J811,"")</f>
        <v/>
      </c>
      <c r="K811" s="23" t="str">
        <f>IF('MASTER  10 Teams'!E811&lt;&gt;"",'MASTER  10 Teams'!E811,"")</f>
        <v/>
      </c>
      <c r="L811" s="23" t="str">
        <f>IF('MASTER  10 Teams'!F811&lt;&gt;"",'MASTER  10 Teams'!F811,"")</f>
        <v/>
      </c>
      <c r="M811" s="5" t="str">
        <f>IF('MASTER  10 Teams'!I811&lt;&gt;"",'MASTER  10 Teams'!I811,"")</f>
        <v/>
      </c>
    </row>
    <row r="812" spans="1:13" ht="14.5" x14ac:dyDescent="0.35">
      <c r="A812" s="115"/>
      <c r="C812" s="95" t="str">
        <f>IF('MASTER  10 Teams'!C812&lt;&gt;"",'MASTER  10 Teams'!C812,"")</f>
        <v/>
      </c>
      <c r="D812" s="1" t="str">
        <f>IF('MASTER  10 Teams'!D812&lt;&gt;"",'MASTER  10 Teams'!D812,"")</f>
        <v/>
      </c>
      <c r="E812" s="23" t="e">
        <f>VLOOKUP(K812,'Ref asgn teams'!$A$2:$B$99,2)</f>
        <v>#N/A</v>
      </c>
      <c r="F812" s="23" t="e">
        <f>VLOOKUP(L812,'Ref asgn teams'!$A$2:$B$99,2)</f>
        <v>#N/A</v>
      </c>
      <c r="H812" s="94" t="str">
        <f>IF('MASTER  10 Teams'!H812&lt;&gt;"",'MASTER  10 Teams'!H812,"")</f>
        <v/>
      </c>
      <c r="I812" s="24" t="e">
        <f>VLOOKUP(M812,Venues!$A$2:$E$139,5,FALSE)</f>
        <v>#N/A</v>
      </c>
      <c r="J812" s="73" t="str">
        <f>IF('MASTER  10 Teams'!J812&lt;&gt;"",'MASTER  10 Teams'!J812,"")</f>
        <v/>
      </c>
      <c r="K812" s="23" t="str">
        <f>IF('MASTER  10 Teams'!E812&lt;&gt;"",'MASTER  10 Teams'!E812,"")</f>
        <v/>
      </c>
      <c r="L812" s="23" t="str">
        <f>IF('MASTER  10 Teams'!F812&lt;&gt;"",'MASTER  10 Teams'!F812,"")</f>
        <v/>
      </c>
      <c r="M812" s="5" t="str">
        <f>IF('MASTER  10 Teams'!I812&lt;&gt;"",'MASTER  10 Teams'!I812,"")</f>
        <v/>
      </c>
    </row>
    <row r="813" spans="1:13" ht="14.5" x14ac:dyDescent="0.35">
      <c r="A813" s="115"/>
      <c r="C813" s="95" t="str">
        <f>IF('MASTER  10 Teams'!C813&lt;&gt;"",'MASTER  10 Teams'!C813,"")</f>
        <v/>
      </c>
      <c r="D813" s="1" t="str">
        <f>IF('MASTER  10 Teams'!D813&lt;&gt;"",'MASTER  10 Teams'!D813,"")</f>
        <v/>
      </c>
      <c r="E813" s="23" t="e">
        <f>VLOOKUP(K813,'Ref asgn teams'!$A$2:$B$99,2)</f>
        <v>#N/A</v>
      </c>
      <c r="F813" s="23" t="e">
        <f>VLOOKUP(L813,'Ref asgn teams'!$A$2:$B$99,2)</f>
        <v>#N/A</v>
      </c>
      <c r="H813" s="94" t="str">
        <f>IF('MASTER  10 Teams'!H813&lt;&gt;"",'MASTER  10 Teams'!H813,"")</f>
        <v/>
      </c>
      <c r="I813" s="24" t="e">
        <f>VLOOKUP(M813,Venues!$A$2:$E$139,5,FALSE)</f>
        <v>#N/A</v>
      </c>
      <c r="J813" s="73" t="str">
        <f>IF('MASTER  10 Teams'!J813&lt;&gt;"",'MASTER  10 Teams'!J813,"")</f>
        <v/>
      </c>
      <c r="K813" s="23" t="str">
        <f>IF('MASTER  10 Teams'!E813&lt;&gt;"",'MASTER  10 Teams'!E813,"")</f>
        <v/>
      </c>
      <c r="L813" s="23" t="str">
        <f>IF('MASTER  10 Teams'!F813&lt;&gt;"",'MASTER  10 Teams'!F813,"")</f>
        <v/>
      </c>
      <c r="M813" s="5" t="str">
        <f>IF('MASTER  10 Teams'!I813&lt;&gt;"",'MASTER  10 Teams'!I813,"")</f>
        <v/>
      </c>
    </row>
    <row r="814" spans="1:13" ht="14.5" x14ac:dyDescent="0.35">
      <c r="A814" s="115"/>
      <c r="C814" s="95" t="str">
        <f>IF('MASTER  10 Teams'!C814&lt;&gt;"",'MASTER  10 Teams'!C814,"")</f>
        <v/>
      </c>
      <c r="D814" s="1" t="str">
        <f>IF('MASTER  10 Teams'!D814&lt;&gt;"",'MASTER  10 Teams'!D814,"")</f>
        <v/>
      </c>
      <c r="E814" s="23" t="e">
        <f>VLOOKUP(K814,'Ref asgn teams'!$A$2:$B$99,2)</f>
        <v>#N/A</v>
      </c>
      <c r="F814" s="23" t="e">
        <f>VLOOKUP(L814,'Ref asgn teams'!$A$2:$B$99,2)</f>
        <v>#N/A</v>
      </c>
      <c r="H814" s="94" t="str">
        <f>IF('MASTER  10 Teams'!H814&lt;&gt;"",'MASTER  10 Teams'!H814,"")</f>
        <v/>
      </c>
      <c r="I814" s="24" t="e">
        <f>VLOOKUP(M814,Venues!$A$2:$E$139,5,FALSE)</f>
        <v>#N/A</v>
      </c>
      <c r="J814" s="73" t="str">
        <f>IF('MASTER  10 Teams'!J814&lt;&gt;"",'MASTER  10 Teams'!J814,"")</f>
        <v/>
      </c>
      <c r="K814" s="23" t="str">
        <f>IF('MASTER  10 Teams'!E814&lt;&gt;"",'MASTER  10 Teams'!E814,"")</f>
        <v/>
      </c>
      <c r="L814" s="23" t="str">
        <f>IF('MASTER  10 Teams'!F814&lt;&gt;"",'MASTER  10 Teams'!F814,"")</f>
        <v/>
      </c>
      <c r="M814" s="5" t="str">
        <f>IF('MASTER  10 Teams'!I814&lt;&gt;"",'MASTER  10 Teams'!I814,"")</f>
        <v/>
      </c>
    </row>
    <row r="815" spans="1:13" ht="14.5" x14ac:dyDescent="0.35">
      <c r="A815" s="115"/>
      <c r="C815" s="95" t="str">
        <f>IF('MASTER  10 Teams'!C815&lt;&gt;"",'MASTER  10 Teams'!C815,"")</f>
        <v/>
      </c>
      <c r="D815" s="1" t="str">
        <f>IF('MASTER  10 Teams'!D815&lt;&gt;"",'MASTER  10 Teams'!D815,"")</f>
        <v/>
      </c>
      <c r="E815" s="23" t="e">
        <f>VLOOKUP(K815,'Ref asgn teams'!$A$2:$B$99,2)</f>
        <v>#N/A</v>
      </c>
      <c r="F815" s="23" t="e">
        <f>VLOOKUP(L815,'Ref asgn teams'!$A$2:$B$99,2)</f>
        <v>#N/A</v>
      </c>
      <c r="H815" s="94" t="str">
        <f>IF('MASTER  10 Teams'!H815&lt;&gt;"",'MASTER  10 Teams'!H815,"")</f>
        <v/>
      </c>
      <c r="I815" s="24" t="e">
        <f>VLOOKUP(M815,Venues!$A$2:$E$139,5,FALSE)</f>
        <v>#N/A</v>
      </c>
      <c r="J815" s="73" t="str">
        <f>IF('MASTER  10 Teams'!J815&lt;&gt;"",'MASTER  10 Teams'!J815,"")</f>
        <v/>
      </c>
      <c r="K815" s="23" t="str">
        <f>IF('MASTER  10 Teams'!E815&lt;&gt;"",'MASTER  10 Teams'!E815,"")</f>
        <v/>
      </c>
      <c r="L815" s="23" t="str">
        <f>IF('MASTER  10 Teams'!F815&lt;&gt;"",'MASTER  10 Teams'!F815,"")</f>
        <v/>
      </c>
      <c r="M815" s="5" t="str">
        <f>IF('MASTER  10 Teams'!I815&lt;&gt;"",'MASTER  10 Teams'!I815,"")</f>
        <v/>
      </c>
    </row>
    <row r="816" spans="1:13" ht="14.5" x14ac:dyDescent="0.35">
      <c r="A816" s="115"/>
      <c r="C816" s="95" t="str">
        <f>IF('MASTER  10 Teams'!C816&lt;&gt;"",'MASTER  10 Teams'!C816,"")</f>
        <v/>
      </c>
      <c r="D816" s="1" t="str">
        <f>IF('MASTER  10 Teams'!D816&lt;&gt;"",'MASTER  10 Teams'!D816,"")</f>
        <v/>
      </c>
      <c r="E816" s="23" t="e">
        <f>VLOOKUP(K816,'Ref asgn teams'!$A$2:$B$99,2)</f>
        <v>#N/A</v>
      </c>
      <c r="F816" s="23" t="e">
        <f>VLOOKUP(L816,'Ref asgn teams'!$A$2:$B$99,2)</f>
        <v>#N/A</v>
      </c>
      <c r="H816" s="94" t="str">
        <f>IF('MASTER  10 Teams'!H816&lt;&gt;"",'MASTER  10 Teams'!H816,"")</f>
        <v/>
      </c>
      <c r="I816" s="24" t="e">
        <f>VLOOKUP(M816,Venues!$A$2:$E$139,5,FALSE)</f>
        <v>#N/A</v>
      </c>
      <c r="J816" s="73" t="str">
        <f>IF('MASTER  10 Teams'!J816&lt;&gt;"",'MASTER  10 Teams'!J816,"")</f>
        <v/>
      </c>
      <c r="K816" s="23" t="str">
        <f>IF('MASTER  10 Teams'!E816&lt;&gt;"",'MASTER  10 Teams'!E816,"")</f>
        <v/>
      </c>
      <c r="L816" s="23" t="str">
        <f>IF('MASTER  10 Teams'!F816&lt;&gt;"",'MASTER  10 Teams'!F816,"")</f>
        <v/>
      </c>
      <c r="M816" s="5" t="str">
        <f>IF('MASTER  10 Teams'!I816&lt;&gt;"",'MASTER  10 Teams'!I816,"")</f>
        <v/>
      </c>
    </row>
    <row r="817" spans="1:13" ht="14.5" x14ac:dyDescent="0.35">
      <c r="A817" s="115"/>
      <c r="C817" s="95" t="str">
        <f>IF('MASTER  10 Teams'!C817&lt;&gt;"",'MASTER  10 Teams'!C817,"")</f>
        <v/>
      </c>
      <c r="D817" s="1" t="str">
        <f>IF('MASTER  10 Teams'!D817&lt;&gt;"",'MASTER  10 Teams'!D817,"")</f>
        <v/>
      </c>
      <c r="E817" s="23" t="e">
        <f>VLOOKUP(K817,'Ref asgn teams'!$A$2:$B$99,2)</f>
        <v>#N/A</v>
      </c>
      <c r="F817" s="23" t="e">
        <f>VLOOKUP(L817,'Ref asgn teams'!$A$2:$B$99,2)</f>
        <v>#N/A</v>
      </c>
      <c r="H817" s="94" t="str">
        <f>IF('MASTER  10 Teams'!H817&lt;&gt;"",'MASTER  10 Teams'!H817,"")</f>
        <v/>
      </c>
      <c r="I817" s="24" t="e">
        <f>VLOOKUP(M817,Venues!$A$2:$E$139,5,FALSE)</f>
        <v>#N/A</v>
      </c>
      <c r="J817" s="73" t="str">
        <f>IF('MASTER  10 Teams'!J817&lt;&gt;"",'MASTER  10 Teams'!J817,"")</f>
        <v/>
      </c>
      <c r="K817" s="23" t="str">
        <f>IF('MASTER  10 Teams'!E817&lt;&gt;"",'MASTER  10 Teams'!E817,"")</f>
        <v/>
      </c>
      <c r="L817" s="23" t="str">
        <f>IF('MASTER  10 Teams'!F817&lt;&gt;"",'MASTER  10 Teams'!F817,"")</f>
        <v/>
      </c>
      <c r="M817" s="5" t="str">
        <f>IF('MASTER  10 Teams'!I817&lt;&gt;"",'MASTER  10 Teams'!I817,"")</f>
        <v/>
      </c>
    </row>
    <row r="818" spans="1:13" ht="14.5" x14ac:dyDescent="0.35">
      <c r="A818" s="115"/>
      <c r="C818" s="95" t="str">
        <f>IF('MASTER  10 Teams'!C818&lt;&gt;"",'MASTER  10 Teams'!C818,"")</f>
        <v/>
      </c>
      <c r="D818" s="1" t="str">
        <f>IF('MASTER  10 Teams'!D818&lt;&gt;"",'MASTER  10 Teams'!D818,"")</f>
        <v/>
      </c>
      <c r="E818" s="23" t="e">
        <f>VLOOKUP(K818,'Ref asgn teams'!$A$2:$B$99,2)</f>
        <v>#N/A</v>
      </c>
      <c r="F818" s="23" t="e">
        <f>VLOOKUP(L818,'Ref asgn teams'!$A$2:$B$99,2)</f>
        <v>#N/A</v>
      </c>
      <c r="H818" s="94" t="str">
        <f>IF('MASTER  10 Teams'!H818&lt;&gt;"",'MASTER  10 Teams'!H818,"")</f>
        <v/>
      </c>
      <c r="I818" s="24" t="e">
        <f>VLOOKUP(M818,Venues!$A$2:$E$139,5,FALSE)</f>
        <v>#N/A</v>
      </c>
      <c r="J818" s="73" t="str">
        <f>IF('MASTER  10 Teams'!J818&lt;&gt;"",'MASTER  10 Teams'!J818,"")</f>
        <v/>
      </c>
      <c r="K818" s="23" t="str">
        <f>IF('MASTER  10 Teams'!E818&lt;&gt;"",'MASTER  10 Teams'!E818,"")</f>
        <v/>
      </c>
      <c r="L818" s="23" t="str">
        <f>IF('MASTER  10 Teams'!F818&lt;&gt;"",'MASTER  10 Teams'!F818,"")</f>
        <v/>
      </c>
      <c r="M818" s="5" t="str">
        <f>IF('MASTER  10 Teams'!I818&lt;&gt;"",'MASTER  10 Teams'!I818,"")</f>
        <v/>
      </c>
    </row>
    <row r="819" spans="1:13" ht="14.5" x14ac:dyDescent="0.35">
      <c r="A819" s="115"/>
      <c r="C819" s="95" t="str">
        <f>IF('MASTER  10 Teams'!C819&lt;&gt;"",'MASTER  10 Teams'!C819,"")</f>
        <v/>
      </c>
      <c r="D819" s="1" t="str">
        <f>IF('MASTER  10 Teams'!D819&lt;&gt;"",'MASTER  10 Teams'!D819,"")</f>
        <v/>
      </c>
      <c r="E819" s="23" t="e">
        <f>VLOOKUP(K819,'Ref asgn teams'!$A$2:$B$99,2)</f>
        <v>#N/A</v>
      </c>
      <c r="F819" s="23" t="e">
        <f>VLOOKUP(L819,'Ref asgn teams'!$A$2:$B$99,2)</f>
        <v>#N/A</v>
      </c>
      <c r="H819" s="94" t="str">
        <f>IF('MASTER  10 Teams'!H819&lt;&gt;"",'MASTER  10 Teams'!H819,"")</f>
        <v/>
      </c>
      <c r="I819" s="24" t="e">
        <f>VLOOKUP(M819,Venues!$A$2:$E$139,5,FALSE)</f>
        <v>#N/A</v>
      </c>
      <c r="J819" s="73" t="str">
        <f>IF('MASTER  10 Teams'!J819&lt;&gt;"",'MASTER  10 Teams'!J819,"")</f>
        <v/>
      </c>
      <c r="K819" s="23" t="str">
        <f>IF('MASTER  10 Teams'!E819&lt;&gt;"",'MASTER  10 Teams'!E819,"")</f>
        <v/>
      </c>
      <c r="L819" s="23" t="str">
        <f>IF('MASTER  10 Teams'!F819&lt;&gt;"",'MASTER  10 Teams'!F819,"")</f>
        <v/>
      </c>
      <c r="M819" s="5" t="str">
        <f>IF('MASTER  10 Teams'!I819&lt;&gt;"",'MASTER  10 Teams'!I819,"")</f>
        <v/>
      </c>
    </row>
    <row r="820" spans="1:13" ht="14.5" x14ac:dyDescent="0.35">
      <c r="A820" s="115"/>
      <c r="C820" s="95" t="str">
        <f>IF('MASTER  10 Teams'!C820&lt;&gt;"",'MASTER  10 Teams'!C820,"")</f>
        <v/>
      </c>
      <c r="D820" s="1" t="str">
        <f>IF('MASTER  10 Teams'!D820&lt;&gt;"",'MASTER  10 Teams'!D820,"")</f>
        <v/>
      </c>
      <c r="E820" s="23" t="e">
        <f>VLOOKUP(K820,'Ref asgn teams'!$A$2:$B$99,2)</f>
        <v>#N/A</v>
      </c>
      <c r="F820" s="23" t="e">
        <f>VLOOKUP(L820,'Ref asgn teams'!$A$2:$B$99,2)</f>
        <v>#N/A</v>
      </c>
      <c r="H820" s="94" t="str">
        <f>IF('MASTER  10 Teams'!H820&lt;&gt;"",'MASTER  10 Teams'!H820,"")</f>
        <v/>
      </c>
      <c r="I820" s="24" t="e">
        <f>VLOOKUP(M820,Venues!$A$2:$E$139,5,FALSE)</f>
        <v>#N/A</v>
      </c>
      <c r="J820" s="73" t="str">
        <f>IF('MASTER  10 Teams'!J820&lt;&gt;"",'MASTER  10 Teams'!J820,"")</f>
        <v/>
      </c>
      <c r="K820" s="23" t="str">
        <f>IF('MASTER  10 Teams'!E820&lt;&gt;"",'MASTER  10 Teams'!E820,"")</f>
        <v/>
      </c>
      <c r="L820" s="23" t="str">
        <f>IF('MASTER  10 Teams'!F820&lt;&gt;"",'MASTER  10 Teams'!F820,"")</f>
        <v/>
      </c>
      <c r="M820" s="5" t="str">
        <f>IF('MASTER  10 Teams'!I820&lt;&gt;"",'MASTER  10 Teams'!I820,"")</f>
        <v/>
      </c>
    </row>
    <row r="821" spans="1:13" ht="14.5" x14ac:dyDescent="0.35">
      <c r="A821" s="115"/>
      <c r="C821" s="95" t="str">
        <f>IF('MASTER  10 Teams'!C821&lt;&gt;"",'MASTER  10 Teams'!C821,"")</f>
        <v/>
      </c>
      <c r="D821" s="1" t="str">
        <f>IF('MASTER  10 Teams'!D821&lt;&gt;"",'MASTER  10 Teams'!D821,"")</f>
        <v/>
      </c>
      <c r="E821" s="23" t="e">
        <f>VLOOKUP(K821,'Ref asgn teams'!$A$2:$B$99,2)</f>
        <v>#N/A</v>
      </c>
      <c r="F821" s="23" t="e">
        <f>VLOOKUP(L821,'Ref asgn teams'!$A$2:$B$99,2)</f>
        <v>#N/A</v>
      </c>
      <c r="H821" s="94" t="str">
        <f>IF('MASTER  10 Teams'!H821&lt;&gt;"",'MASTER  10 Teams'!H821,"")</f>
        <v/>
      </c>
      <c r="I821" s="24" t="e">
        <f>VLOOKUP(M821,Venues!$A$2:$E$139,5,FALSE)</f>
        <v>#N/A</v>
      </c>
      <c r="J821" s="73" t="str">
        <f>IF('MASTER  10 Teams'!J821&lt;&gt;"",'MASTER  10 Teams'!J821,"")</f>
        <v/>
      </c>
      <c r="K821" s="23" t="str">
        <f>IF('MASTER  10 Teams'!E821&lt;&gt;"",'MASTER  10 Teams'!E821,"")</f>
        <v/>
      </c>
      <c r="L821" s="23" t="str">
        <f>IF('MASTER  10 Teams'!F821&lt;&gt;"",'MASTER  10 Teams'!F821,"")</f>
        <v/>
      </c>
      <c r="M821" s="5" t="str">
        <f>IF('MASTER  10 Teams'!I821&lt;&gt;"",'MASTER  10 Teams'!I821,"")</f>
        <v/>
      </c>
    </row>
    <row r="822" spans="1:13" ht="14.5" x14ac:dyDescent="0.35">
      <c r="A822" s="115"/>
      <c r="C822" s="95" t="str">
        <f>IF('MASTER  10 Teams'!C822&lt;&gt;"",'MASTER  10 Teams'!C822,"")</f>
        <v/>
      </c>
      <c r="D822" s="1" t="str">
        <f>IF('MASTER  10 Teams'!D822&lt;&gt;"",'MASTER  10 Teams'!D822,"")</f>
        <v/>
      </c>
      <c r="E822" s="23" t="e">
        <f>VLOOKUP(K822,'Ref asgn teams'!$A$2:$B$99,2)</f>
        <v>#N/A</v>
      </c>
      <c r="F822" s="23" t="e">
        <f>VLOOKUP(L822,'Ref asgn teams'!$A$2:$B$99,2)</f>
        <v>#N/A</v>
      </c>
      <c r="H822" s="94" t="str">
        <f>IF('MASTER  10 Teams'!H822&lt;&gt;"",'MASTER  10 Teams'!H822,"")</f>
        <v/>
      </c>
      <c r="I822" s="24" t="e">
        <f>VLOOKUP(M822,Venues!$A$2:$E$139,5,FALSE)</f>
        <v>#N/A</v>
      </c>
      <c r="J822" s="73" t="str">
        <f>IF('MASTER  10 Teams'!J822&lt;&gt;"",'MASTER  10 Teams'!J822,"")</f>
        <v/>
      </c>
      <c r="K822" s="23" t="str">
        <f>IF('MASTER  10 Teams'!E822&lt;&gt;"",'MASTER  10 Teams'!E822,"")</f>
        <v/>
      </c>
      <c r="L822" s="23" t="str">
        <f>IF('MASTER  10 Teams'!F822&lt;&gt;"",'MASTER  10 Teams'!F822,"")</f>
        <v/>
      </c>
      <c r="M822" s="5" t="str">
        <f>IF('MASTER  10 Teams'!I822&lt;&gt;"",'MASTER  10 Teams'!I822,"")</f>
        <v/>
      </c>
    </row>
    <row r="823" spans="1:13" ht="14.5" x14ac:dyDescent="0.35">
      <c r="A823" s="115"/>
      <c r="C823" s="95" t="str">
        <f>IF('MASTER  10 Teams'!C823&lt;&gt;"",'MASTER  10 Teams'!C823,"")</f>
        <v/>
      </c>
      <c r="D823" s="1" t="str">
        <f>IF('MASTER  10 Teams'!D823&lt;&gt;"",'MASTER  10 Teams'!D823,"")</f>
        <v/>
      </c>
      <c r="E823" s="23" t="e">
        <f>VLOOKUP(K823,'Ref asgn teams'!$A$2:$B$99,2)</f>
        <v>#N/A</v>
      </c>
      <c r="F823" s="23" t="e">
        <f>VLOOKUP(L823,'Ref asgn teams'!$A$2:$B$99,2)</f>
        <v>#N/A</v>
      </c>
      <c r="H823" s="94" t="str">
        <f>IF('MASTER  10 Teams'!H823&lt;&gt;"",'MASTER  10 Teams'!H823,"")</f>
        <v/>
      </c>
      <c r="I823" s="24" t="e">
        <f>VLOOKUP(M823,Venues!$A$2:$E$139,5,FALSE)</f>
        <v>#N/A</v>
      </c>
      <c r="J823" s="73" t="str">
        <f>IF('MASTER  10 Teams'!J823&lt;&gt;"",'MASTER  10 Teams'!J823,"")</f>
        <v/>
      </c>
      <c r="K823" s="23" t="str">
        <f>IF('MASTER  10 Teams'!E823&lt;&gt;"",'MASTER  10 Teams'!E823,"")</f>
        <v/>
      </c>
      <c r="L823" s="23" t="str">
        <f>IF('MASTER  10 Teams'!F823&lt;&gt;"",'MASTER  10 Teams'!F823,"")</f>
        <v/>
      </c>
      <c r="M823" s="5" t="str">
        <f>IF('MASTER  10 Teams'!I823&lt;&gt;"",'MASTER  10 Teams'!I823,"")</f>
        <v/>
      </c>
    </row>
    <row r="824" spans="1:13" ht="14.5" x14ac:dyDescent="0.35">
      <c r="A824" s="115"/>
      <c r="C824" s="95" t="str">
        <f>IF('MASTER  10 Teams'!C824&lt;&gt;"",'MASTER  10 Teams'!C824,"")</f>
        <v/>
      </c>
      <c r="D824" s="1" t="str">
        <f>IF('MASTER  10 Teams'!D824&lt;&gt;"",'MASTER  10 Teams'!D824,"")</f>
        <v/>
      </c>
      <c r="E824" s="23" t="e">
        <f>VLOOKUP(K824,'Ref asgn teams'!$A$2:$B$99,2)</f>
        <v>#N/A</v>
      </c>
      <c r="F824" s="23" t="e">
        <f>VLOOKUP(L824,'Ref asgn teams'!$A$2:$B$99,2)</f>
        <v>#N/A</v>
      </c>
      <c r="H824" s="94" t="str">
        <f>IF('MASTER  10 Teams'!H824&lt;&gt;"",'MASTER  10 Teams'!H824,"")</f>
        <v/>
      </c>
      <c r="I824" s="24" t="e">
        <f>VLOOKUP(M824,Venues!$A$2:$E$139,5,FALSE)</f>
        <v>#N/A</v>
      </c>
      <c r="J824" s="73" t="str">
        <f>IF('MASTER  10 Teams'!J824&lt;&gt;"",'MASTER  10 Teams'!J824,"")</f>
        <v/>
      </c>
      <c r="K824" s="23" t="str">
        <f>IF('MASTER  10 Teams'!E824&lt;&gt;"",'MASTER  10 Teams'!E824,"")</f>
        <v/>
      </c>
      <c r="L824" s="23" t="str">
        <f>IF('MASTER  10 Teams'!F824&lt;&gt;"",'MASTER  10 Teams'!F824,"")</f>
        <v/>
      </c>
      <c r="M824" s="5" t="str">
        <f>IF('MASTER  10 Teams'!I824&lt;&gt;"",'MASTER  10 Teams'!I824,"")</f>
        <v/>
      </c>
    </row>
    <row r="825" spans="1:13" ht="14.5" x14ac:dyDescent="0.35">
      <c r="A825" s="115"/>
      <c r="C825" s="95" t="str">
        <f>IF('MASTER  10 Teams'!C825&lt;&gt;"",'MASTER  10 Teams'!C825,"")</f>
        <v/>
      </c>
      <c r="D825" s="1" t="str">
        <f>IF('MASTER  10 Teams'!D825&lt;&gt;"",'MASTER  10 Teams'!D825,"")</f>
        <v/>
      </c>
      <c r="E825" s="23" t="e">
        <f>VLOOKUP(K825,'Ref asgn teams'!$A$2:$B$99,2)</f>
        <v>#N/A</v>
      </c>
      <c r="F825" s="23" t="e">
        <f>VLOOKUP(L825,'Ref asgn teams'!$A$2:$B$99,2)</f>
        <v>#N/A</v>
      </c>
      <c r="H825" s="94" t="str">
        <f>IF('MASTER  10 Teams'!H825&lt;&gt;"",'MASTER  10 Teams'!H825,"")</f>
        <v/>
      </c>
      <c r="I825" s="24" t="e">
        <f>VLOOKUP(M825,Venues!$A$2:$E$139,5,FALSE)</f>
        <v>#N/A</v>
      </c>
      <c r="J825" s="73" t="str">
        <f>IF('MASTER  10 Teams'!J825&lt;&gt;"",'MASTER  10 Teams'!J825,"")</f>
        <v/>
      </c>
      <c r="K825" s="23" t="str">
        <f>IF('MASTER  10 Teams'!E825&lt;&gt;"",'MASTER  10 Teams'!E825,"")</f>
        <v/>
      </c>
      <c r="L825" s="23" t="str">
        <f>IF('MASTER  10 Teams'!F825&lt;&gt;"",'MASTER  10 Teams'!F825,"")</f>
        <v/>
      </c>
      <c r="M825" s="5" t="str">
        <f>IF('MASTER  10 Teams'!I825&lt;&gt;"",'MASTER  10 Teams'!I825,"")</f>
        <v/>
      </c>
    </row>
    <row r="826" spans="1:13" ht="14.5" x14ac:dyDescent="0.35">
      <c r="A826" s="115"/>
      <c r="C826" s="95" t="str">
        <f>IF('MASTER  10 Teams'!C826&lt;&gt;"",'MASTER  10 Teams'!C826,"")</f>
        <v/>
      </c>
      <c r="D826" s="1" t="str">
        <f>IF('MASTER  10 Teams'!D826&lt;&gt;"",'MASTER  10 Teams'!D826,"")</f>
        <v/>
      </c>
      <c r="E826" s="23" t="e">
        <f>VLOOKUP(K826,'Ref asgn teams'!$A$2:$B$99,2)</f>
        <v>#N/A</v>
      </c>
      <c r="F826" s="23" t="e">
        <f>VLOOKUP(L826,'Ref asgn teams'!$A$2:$B$99,2)</f>
        <v>#N/A</v>
      </c>
      <c r="H826" s="94" t="str">
        <f>IF('MASTER  10 Teams'!H826&lt;&gt;"",'MASTER  10 Teams'!H826,"")</f>
        <v/>
      </c>
      <c r="I826" s="24" t="e">
        <f>VLOOKUP(M826,Venues!$A$2:$E$139,5,FALSE)</f>
        <v>#N/A</v>
      </c>
      <c r="J826" s="73" t="str">
        <f>IF('MASTER  10 Teams'!J826&lt;&gt;"",'MASTER  10 Teams'!J826,"")</f>
        <v/>
      </c>
      <c r="K826" s="23" t="str">
        <f>IF('MASTER  10 Teams'!E826&lt;&gt;"",'MASTER  10 Teams'!E826,"")</f>
        <v/>
      </c>
      <c r="L826" s="23" t="str">
        <f>IF('MASTER  10 Teams'!F826&lt;&gt;"",'MASTER  10 Teams'!F826,"")</f>
        <v/>
      </c>
      <c r="M826" s="5" t="str">
        <f>IF('MASTER  10 Teams'!I826&lt;&gt;"",'MASTER  10 Teams'!I826,"")</f>
        <v/>
      </c>
    </row>
    <row r="827" spans="1:13" ht="14.5" x14ac:dyDescent="0.35">
      <c r="A827" s="115"/>
      <c r="C827" s="95" t="str">
        <f>IF('MASTER  10 Teams'!C827&lt;&gt;"",'MASTER  10 Teams'!C827,"")</f>
        <v/>
      </c>
      <c r="D827" s="1" t="str">
        <f>IF('MASTER  10 Teams'!D827&lt;&gt;"",'MASTER  10 Teams'!D827,"")</f>
        <v/>
      </c>
      <c r="E827" s="23" t="e">
        <f>VLOOKUP(K827,'Ref asgn teams'!$A$2:$B$99,2)</f>
        <v>#N/A</v>
      </c>
      <c r="F827" s="23" t="e">
        <f>VLOOKUP(L827,'Ref asgn teams'!$A$2:$B$99,2)</f>
        <v>#N/A</v>
      </c>
      <c r="H827" s="94" t="str">
        <f>IF('MASTER  10 Teams'!H827&lt;&gt;"",'MASTER  10 Teams'!H827,"")</f>
        <v/>
      </c>
      <c r="I827" s="24" t="e">
        <f>VLOOKUP(M827,Venues!$A$2:$E$139,5,FALSE)</f>
        <v>#N/A</v>
      </c>
      <c r="J827" s="73" t="str">
        <f>IF('MASTER  10 Teams'!J827&lt;&gt;"",'MASTER  10 Teams'!J827,"")</f>
        <v/>
      </c>
      <c r="K827" s="23" t="str">
        <f>IF('MASTER  10 Teams'!E827&lt;&gt;"",'MASTER  10 Teams'!E827,"")</f>
        <v/>
      </c>
      <c r="L827" s="23" t="str">
        <f>IF('MASTER  10 Teams'!F827&lt;&gt;"",'MASTER  10 Teams'!F827,"")</f>
        <v/>
      </c>
      <c r="M827" s="5" t="str">
        <f>IF('MASTER  10 Teams'!I827&lt;&gt;"",'MASTER  10 Teams'!I827,"")</f>
        <v/>
      </c>
    </row>
    <row r="828" spans="1:13" ht="14.5" x14ac:dyDescent="0.35">
      <c r="A828" s="115"/>
      <c r="C828" s="95" t="str">
        <f>IF('MASTER  10 Teams'!C828&lt;&gt;"",'MASTER  10 Teams'!C828,"")</f>
        <v/>
      </c>
      <c r="D828" s="1" t="str">
        <f>IF('MASTER  10 Teams'!D828&lt;&gt;"",'MASTER  10 Teams'!D828,"")</f>
        <v/>
      </c>
      <c r="E828" s="23" t="e">
        <f>VLOOKUP(K828,'Ref asgn teams'!$A$2:$B$99,2)</f>
        <v>#N/A</v>
      </c>
      <c r="F828" s="23" t="e">
        <f>VLOOKUP(L828,'Ref asgn teams'!$A$2:$B$99,2)</f>
        <v>#N/A</v>
      </c>
      <c r="H828" s="94" t="str">
        <f>IF('MASTER  10 Teams'!H828&lt;&gt;"",'MASTER  10 Teams'!H828,"")</f>
        <v/>
      </c>
      <c r="I828" s="24" t="e">
        <f>VLOOKUP(M828,Venues!$A$2:$E$139,5,FALSE)</f>
        <v>#N/A</v>
      </c>
      <c r="J828" s="73" t="str">
        <f>IF('MASTER  10 Teams'!J828&lt;&gt;"",'MASTER  10 Teams'!J828,"")</f>
        <v/>
      </c>
      <c r="K828" s="23" t="str">
        <f>IF('MASTER  10 Teams'!E828&lt;&gt;"",'MASTER  10 Teams'!E828,"")</f>
        <v/>
      </c>
      <c r="L828" s="23" t="str">
        <f>IF('MASTER  10 Teams'!F828&lt;&gt;"",'MASTER  10 Teams'!F828,"")</f>
        <v/>
      </c>
      <c r="M828" s="5" t="str">
        <f>IF('MASTER  10 Teams'!I828&lt;&gt;"",'MASTER  10 Teams'!I828,"")</f>
        <v/>
      </c>
    </row>
    <row r="829" spans="1:13" ht="14.5" x14ac:dyDescent="0.35">
      <c r="A829" s="115"/>
      <c r="C829" s="95" t="str">
        <f>IF('MASTER  10 Teams'!C829&lt;&gt;"",'MASTER  10 Teams'!C829,"")</f>
        <v/>
      </c>
      <c r="D829" s="1" t="str">
        <f>IF('MASTER  10 Teams'!D829&lt;&gt;"",'MASTER  10 Teams'!D829,"")</f>
        <v/>
      </c>
      <c r="E829" s="23" t="e">
        <f>VLOOKUP(K829,'Ref asgn teams'!$A$2:$B$99,2)</f>
        <v>#N/A</v>
      </c>
      <c r="F829" s="23" t="e">
        <f>VLOOKUP(L829,'Ref asgn teams'!$A$2:$B$99,2)</f>
        <v>#N/A</v>
      </c>
      <c r="H829" s="94" t="str">
        <f>IF('MASTER  10 Teams'!H829&lt;&gt;"",'MASTER  10 Teams'!H829,"")</f>
        <v/>
      </c>
      <c r="I829" s="24" t="e">
        <f>VLOOKUP(M829,Venues!$A$2:$E$139,5,FALSE)</f>
        <v>#N/A</v>
      </c>
      <c r="J829" s="73" t="str">
        <f>IF('MASTER  10 Teams'!J829&lt;&gt;"",'MASTER  10 Teams'!J829,"")</f>
        <v/>
      </c>
      <c r="K829" s="23" t="str">
        <f>IF('MASTER  10 Teams'!E829&lt;&gt;"",'MASTER  10 Teams'!E829,"")</f>
        <v/>
      </c>
      <c r="L829" s="23" t="str">
        <f>IF('MASTER  10 Teams'!F829&lt;&gt;"",'MASTER  10 Teams'!F829,"")</f>
        <v/>
      </c>
      <c r="M829" s="5" t="str">
        <f>IF('MASTER  10 Teams'!I829&lt;&gt;"",'MASTER  10 Teams'!I829,"")</f>
        <v/>
      </c>
    </row>
    <row r="830" spans="1:13" ht="14.5" x14ac:dyDescent="0.35">
      <c r="A830" s="115"/>
      <c r="C830" s="95" t="str">
        <f>IF('MASTER  10 Teams'!C830&lt;&gt;"",'MASTER  10 Teams'!C830,"")</f>
        <v/>
      </c>
      <c r="D830" s="1" t="str">
        <f>IF('MASTER  10 Teams'!D830&lt;&gt;"",'MASTER  10 Teams'!D830,"")</f>
        <v/>
      </c>
      <c r="E830" s="23" t="e">
        <f>VLOOKUP(K830,'Ref asgn teams'!$A$2:$B$99,2)</f>
        <v>#N/A</v>
      </c>
      <c r="F830" s="23" t="e">
        <f>VLOOKUP(L830,'Ref asgn teams'!$A$2:$B$99,2)</f>
        <v>#N/A</v>
      </c>
      <c r="H830" s="94" t="str">
        <f>IF('MASTER  10 Teams'!H830&lt;&gt;"",'MASTER  10 Teams'!H830,"")</f>
        <v/>
      </c>
      <c r="I830" s="24" t="e">
        <f>VLOOKUP(M830,Venues!$A$2:$E$139,5,FALSE)</f>
        <v>#N/A</v>
      </c>
      <c r="J830" s="73" t="str">
        <f>IF('MASTER  10 Teams'!J830&lt;&gt;"",'MASTER  10 Teams'!J830,"")</f>
        <v/>
      </c>
      <c r="K830" s="23" t="str">
        <f>IF('MASTER  10 Teams'!E830&lt;&gt;"",'MASTER  10 Teams'!E830,"")</f>
        <v/>
      </c>
      <c r="L830" s="23" t="str">
        <f>IF('MASTER  10 Teams'!F830&lt;&gt;"",'MASTER  10 Teams'!F830,"")</f>
        <v/>
      </c>
      <c r="M830" s="5" t="str">
        <f>IF('MASTER  10 Teams'!I830&lt;&gt;"",'MASTER  10 Teams'!I830,"")</f>
        <v/>
      </c>
    </row>
    <row r="831" spans="1:13" ht="14.5" x14ac:dyDescent="0.35">
      <c r="A831" s="115"/>
      <c r="C831" s="95" t="str">
        <f>IF('MASTER  10 Teams'!C831&lt;&gt;"",'MASTER  10 Teams'!C831,"")</f>
        <v/>
      </c>
      <c r="D831" s="1" t="str">
        <f>IF('MASTER  10 Teams'!D831&lt;&gt;"",'MASTER  10 Teams'!D831,"")</f>
        <v/>
      </c>
      <c r="E831" s="23" t="e">
        <f>VLOOKUP(K831,'Ref asgn teams'!$A$2:$B$99,2)</f>
        <v>#N/A</v>
      </c>
      <c r="F831" s="23" t="e">
        <f>VLOOKUP(L831,'Ref asgn teams'!$A$2:$B$99,2)</f>
        <v>#N/A</v>
      </c>
      <c r="H831" s="94" t="str">
        <f>IF('MASTER  10 Teams'!H831&lt;&gt;"",'MASTER  10 Teams'!H831,"")</f>
        <v/>
      </c>
      <c r="I831" s="24" t="e">
        <f>VLOOKUP(M831,Venues!$A$2:$E$139,5,FALSE)</f>
        <v>#N/A</v>
      </c>
      <c r="J831" s="73" t="str">
        <f>IF('MASTER  10 Teams'!J831&lt;&gt;"",'MASTER  10 Teams'!J831,"")</f>
        <v/>
      </c>
      <c r="K831" s="23" t="str">
        <f>IF('MASTER  10 Teams'!E831&lt;&gt;"",'MASTER  10 Teams'!E831,"")</f>
        <v/>
      </c>
      <c r="L831" s="23" t="str">
        <f>IF('MASTER  10 Teams'!F831&lt;&gt;"",'MASTER  10 Teams'!F831,"")</f>
        <v/>
      </c>
      <c r="M831" s="5" t="str">
        <f>IF('MASTER  10 Teams'!I831&lt;&gt;"",'MASTER  10 Teams'!I831,"")</f>
        <v/>
      </c>
    </row>
    <row r="832" spans="1:13" ht="14.5" x14ac:dyDescent="0.35">
      <c r="A832" s="115"/>
      <c r="C832" s="95" t="str">
        <f>IF('MASTER  10 Teams'!C832&lt;&gt;"",'MASTER  10 Teams'!C832,"")</f>
        <v/>
      </c>
      <c r="D832" s="1" t="str">
        <f>IF('MASTER  10 Teams'!D832&lt;&gt;"",'MASTER  10 Teams'!D832,"")</f>
        <v/>
      </c>
      <c r="E832" s="23" t="e">
        <f>VLOOKUP(K832,'Ref asgn teams'!$A$2:$B$99,2)</f>
        <v>#N/A</v>
      </c>
      <c r="F832" s="23" t="e">
        <f>VLOOKUP(L832,'Ref asgn teams'!$A$2:$B$99,2)</f>
        <v>#N/A</v>
      </c>
      <c r="H832" s="94" t="str">
        <f>IF('MASTER  10 Teams'!H832&lt;&gt;"",'MASTER  10 Teams'!H832,"")</f>
        <v/>
      </c>
      <c r="I832" s="24" t="e">
        <f>VLOOKUP(M832,Venues!$A$2:$E$139,5,FALSE)</f>
        <v>#N/A</v>
      </c>
      <c r="J832" s="73" t="str">
        <f>IF('MASTER  10 Teams'!J832&lt;&gt;"",'MASTER  10 Teams'!J832,"")</f>
        <v/>
      </c>
      <c r="K832" s="23" t="str">
        <f>IF('MASTER  10 Teams'!E832&lt;&gt;"",'MASTER  10 Teams'!E832,"")</f>
        <v/>
      </c>
      <c r="L832" s="23" t="str">
        <f>IF('MASTER  10 Teams'!F832&lt;&gt;"",'MASTER  10 Teams'!F832,"")</f>
        <v/>
      </c>
      <c r="M832" s="5" t="str">
        <f>IF('MASTER  10 Teams'!I832&lt;&gt;"",'MASTER  10 Teams'!I832,"")</f>
        <v/>
      </c>
    </row>
    <row r="833" spans="1:13" ht="14.5" x14ac:dyDescent="0.35">
      <c r="A833" s="115"/>
      <c r="C833" s="95" t="str">
        <f>IF('MASTER  10 Teams'!C833&lt;&gt;"",'MASTER  10 Teams'!C833,"")</f>
        <v/>
      </c>
      <c r="D833" s="1" t="str">
        <f>IF('MASTER  10 Teams'!D833&lt;&gt;"",'MASTER  10 Teams'!D833,"")</f>
        <v/>
      </c>
      <c r="E833" s="23" t="e">
        <f>VLOOKUP(K833,'Ref asgn teams'!$A$2:$B$99,2)</f>
        <v>#N/A</v>
      </c>
      <c r="F833" s="23" t="e">
        <f>VLOOKUP(L833,'Ref asgn teams'!$A$2:$B$99,2)</f>
        <v>#N/A</v>
      </c>
      <c r="H833" s="94" t="str">
        <f>IF('MASTER  10 Teams'!H833&lt;&gt;"",'MASTER  10 Teams'!H833,"")</f>
        <v/>
      </c>
      <c r="I833" s="24" t="e">
        <f>VLOOKUP(M833,Venues!$A$2:$E$139,5,FALSE)</f>
        <v>#N/A</v>
      </c>
      <c r="J833" s="73" t="str">
        <f>IF('MASTER  10 Teams'!J833&lt;&gt;"",'MASTER  10 Teams'!J833,"")</f>
        <v/>
      </c>
      <c r="K833" s="23" t="str">
        <f>IF('MASTER  10 Teams'!E833&lt;&gt;"",'MASTER  10 Teams'!E833,"")</f>
        <v/>
      </c>
      <c r="L833" s="23" t="str">
        <f>IF('MASTER  10 Teams'!F833&lt;&gt;"",'MASTER  10 Teams'!F833,"")</f>
        <v/>
      </c>
      <c r="M833" s="5" t="str">
        <f>IF('MASTER  10 Teams'!I833&lt;&gt;"",'MASTER  10 Teams'!I833,"")</f>
        <v/>
      </c>
    </row>
    <row r="834" spans="1:13" ht="14.5" x14ac:dyDescent="0.35">
      <c r="A834" s="115"/>
      <c r="C834" s="95" t="str">
        <f>IF('MASTER  10 Teams'!C834&lt;&gt;"",'MASTER  10 Teams'!C834,"")</f>
        <v/>
      </c>
      <c r="D834" s="1" t="str">
        <f>IF('MASTER  10 Teams'!D834&lt;&gt;"",'MASTER  10 Teams'!D834,"")</f>
        <v/>
      </c>
      <c r="E834" s="23" t="e">
        <f>VLOOKUP(K834,'Ref asgn teams'!$A$2:$B$99,2)</f>
        <v>#N/A</v>
      </c>
      <c r="F834" s="23" t="e">
        <f>VLOOKUP(L834,'Ref asgn teams'!$A$2:$B$99,2)</f>
        <v>#N/A</v>
      </c>
      <c r="H834" s="94" t="str">
        <f>IF('MASTER  10 Teams'!H834&lt;&gt;"",'MASTER  10 Teams'!H834,"")</f>
        <v/>
      </c>
      <c r="I834" s="24" t="e">
        <f>VLOOKUP(M834,Venues!$A$2:$E$139,5,FALSE)</f>
        <v>#N/A</v>
      </c>
      <c r="J834" s="73" t="str">
        <f>IF('MASTER  10 Teams'!J834&lt;&gt;"",'MASTER  10 Teams'!J834,"")</f>
        <v/>
      </c>
      <c r="K834" s="23" t="str">
        <f>IF('MASTER  10 Teams'!E834&lt;&gt;"",'MASTER  10 Teams'!E834,"")</f>
        <v/>
      </c>
      <c r="L834" s="23" t="str">
        <f>IF('MASTER  10 Teams'!F834&lt;&gt;"",'MASTER  10 Teams'!F834,"")</f>
        <v/>
      </c>
      <c r="M834" s="5" t="str">
        <f>IF('MASTER  10 Teams'!I834&lt;&gt;"",'MASTER  10 Teams'!I834,"")</f>
        <v/>
      </c>
    </row>
    <row r="835" spans="1:13" ht="14.5" x14ac:dyDescent="0.35">
      <c r="A835" s="115"/>
      <c r="C835" s="95" t="str">
        <f>IF('MASTER  10 Teams'!C835&lt;&gt;"",'MASTER  10 Teams'!C835,"")</f>
        <v/>
      </c>
      <c r="D835" s="1" t="str">
        <f>IF('MASTER  10 Teams'!D835&lt;&gt;"",'MASTER  10 Teams'!D835,"")</f>
        <v/>
      </c>
      <c r="E835" s="23" t="e">
        <f>VLOOKUP(K835,'Ref asgn teams'!$A$2:$B$99,2)</f>
        <v>#N/A</v>
      </c>
      <c r="F835" s="23" t="e">
        <f>VLOOKUP(L835,'Ref asgn teams'!$A$2:$B$99,2)</f>
        <v>#N/A</v>
      </c>
      <c r="H835" s="94" t="str">
        <f>IF('MASTER  10 Teams'!H835&lt;&gt;"",'MASTER  10 Teams'!H835,"")</f>
        <v/>
      </c>
      <c r="I835" s="24" t="e">
        <f>VLOOKUP(M835,Venues!$A$2:$E$139,5,FALSE)</f>
        <v>#N/A</v>
      </c>
      <c r="J835" s="73" t="str">
        <f>IF('MASTER  10 Teams'!J835&lt;&gt;"",'MASTER  10 Teams'!J835,"")</f>
        <v/>
      </c>
      <c r="K835" s="23" t="str">
        <f>IF('MASTER  10 Teams'!E835&lt;&gt;"",'MASTER  10 Teams'!E835,"")</f>
        <v/>
      </c>
      <c r="L835" s="23" t="str">
        <f>IF('MASTER  10 Teams'!F835&lt;&gt;"",'MASTER  10 Teams'!F835,"")</f>
        <v/>
      </c>
      <c r="M835" s="5" t="str">
        <f>IF('MASTER  10 Teams'!I835&lt;&gt;"",'MASTER  10 Teams'!I835,"")</f>
        <v/>
      </c>
    </row>
    <row r="836" spans="1:13" ht="14.5" x14ac:dyDescent="0.35">
      <c r="A836" s="115"/>
      <c r="C836" s="95" t="str">
        <f>IF('MASTER  10 Teams'!C836&lt;&gt;"",'MASTER  10 Teams'!C836,"")</f>
        <v/>
      </c>
      <c r="D836" s="1" t="str">
        <f>IF('MASTER  10 Teams'!D836&lt;&gt;"",'MASTER  10 Teams'!D836,"")</f>
        <v/>
      </c>
      <c r="E836" s="23" t="e">
        <f>VLOOKUP(K836,'Ref asgn teams'!$A$2:$B$99,2)</f>
        <v>#N/A</v>
      </c>
      <c r="F836" s="23" t="e">
        <f>VLOOKUP(L836,'Ref asgn teams'!$A$2:$B$99,2)</f>
        <v>#N/A</v>
      </c>
      <c r="H836" s="94" t="str">
        <f>IF('MASTER  10 Teams'!H836&lt;&gt;"",'MASTER  10 Teams'!H836,"")</f>
        <v/>
      </c>
      <c r="I836" s="24" t="e">
        <f>VLOOKUP(M836,Venues!$A$2:$E$139,5,FALSE)</f>
        <v>#N/A</v>
      </c>
      <c r="J836" s="73" t="str">
        <f>IF('MASTER  10 Teams'!J836&lt;&gt;"",'MASTER  10 Teams'!J836,"")</f>
        <v/>
      </c>
      <c r="K836" s="23" t="str">
        <f>IF('MASTER  10 Teams'!E836&lt;&gt;"",'MASTER  10 Teams'!E836,"")</f>
        <v/>
      </c>
      <c r="L836" s="23" t="str">
        <f>IF('MASTER  10 Teams'!F836&lt;&gt;"",'MASTER  10 Teams'!F836,"")</f>
        <v/>
      </c>
      <c r="M836" s="5" t="str">
        <f>IF('MASTER  10 Teams'!I836&lt;&gt;"",'MASTER  10 Teams'!I836,"")</f>
        <v/>
      </c>
    </row>
    <row r="837" spans="1:13" ht="14.5" x14ac:dyDescent="0.35">
      <c r="A837" s="115"/>
      <c r="C837" s="95" t="str">
        <f>IF('MASTER  10 Teams'!C837&lt;&gt;"",'MASTER  10 Teams'!C837,"")</f>
        <v/>
      </c>
      <c r="D837" s="1" t="str">
        <f>IF('MASTER  10 Teams'!D837&lt;&gt;"",'MASTER  10 Teams'!D837,"")</f>
        <v/>
      </c>
      <c r="E837" s="23" t="e">
        <f>VLOOKUP(K837,'Ref asgn teams'!$A$2:$B$99,2)</f>
        <v>#N/A</v>
      </c>
      <c r="F837" s="23" t="e">
        <f>VLOOKUP(L837,'Ref asgn teams'!$A$2:$B$99,2)</f>
        <v>#N/A</v>
      </c>
      <c r="H837" s="94" t="str">
        <f>IF('MASTER  10 Teams'!H837&lt;&gt;"",'MASTER  10 Teams'!H837,"")</f>
        <v/>
      </c>
      <c r="I837" s="24" t="e">
        <f>VLOOKUP(M837,Venues!$A$2:$E$139,5,FALSE)</f>
        <v>#N/A</v>
      </c>
      <c r="J837" s="73" t="str">
        <f>IF('MASTER  10 Teams'!J837&lt;&gt;"",'MASTER  10 Teams'!J837,"")</f>
        <v/>
      </c>
      <c r="K837" s="23" t="str">
        <f>IF('MASTER  10 Teams'!E837&lt;&gt;"",'MASTER  10 Teams'!E837,"")</f>
        <v/>
      </c>
      <c r="L837" s="23" t="str">
        <f>IF('MASTER  10 Teams'!F837&lt;&gt;"",'MASTER  10 Teams'!F837,"")</f>
        <v/>
      </c>
      <c r="M837" s="5" t="str">
        <f>IF('MASTER  10 Teams'!I837&lt;&gt;"",'MASTER  10 Teams'!I837,"")</f>
        <v/>
      </c>
    </row>
    <row r="838" spans="1:13" ht="14.5" x14ac:dyDescent="0.35">
      <c r="A838" s="115"/>
      <c r="C838" s="95" t="str">
        <f>IF('MASTER  10 Teams'!C838&lt;&gt;"",'MASTER  10 Teams'!C838,"")</f>
        <v/>
      </c>
      <c r="D838" s="1" t="str">
        <f>IF('MASTER  10 Teams'!D838&lt;&gt;"",'MASTER  10 Teams'!D838,"")</f>
        <v/>
      </c>
      <c r="E838" s="23" t="e">
        <f>VLOOKUP(K838,'Ref asgn teams'!$A$2:$B$99,2)</f>
        <v>#N/A</v>
      </c>
      <c r="F838" s="23" t="e">
        <f>VLOOKUP(L838,'Ref asgn teams'!$A$2:$B$99,2)</f>
        <v>#N/A</v>
      </c>
      <c r="H838" s="94" t="str">
        <f>IF('MASTER  10 Teams'!H838&lt;&gt;"",'MASTER  10 Teams'!H838,"")</f>
        <v/>
      </c>
      <c r="I838" s="24" t="e">
        <f>VLOOKUP(M838,Venues!$A$2:$E$139,5,FALSE)</f>
        <v>#N/A</v>
      </c>
      <c r="J838" s="73" t="str">
        <f>IF('MASTER  10 Teams'!J838&lt;&gt;"",'MASTER  10 Teams'!J838,"")</f>
        <v/>
      </c>
      <c r="K838" s="23" t="str">
        <f>IF('MASTER  10 Teams'!E838&lt;&gt;"",'MASTER  10 Teams'!E838,"")</f>
        <v/>
      </c>
      <c r="L838" s="23" t="str">
        <f>IF('MASTER  10 Teams'!F838&lt;&gt;"",'MASTER  10 Teams'!F838,"")</f>
        <v/>
      </c>
      <c r="M838" s="5" t="str">
        <f>IF('MASTER  10 Teams'!I838&lt;&gt;"",'MASTER  10 Teams'!I838,"")</f>
        <v/>
      </c>
    </row>
    <row r="839" spans="1:13" ht="14.5" x14ac:dyDescent="0.35">
      <c r="A839" s="115"/>
      <c r="C839" s="95" t="str">
        <f>IF('MASTER  10 Teams'!C839&lt;&gt;"",'MASTER  10 Teams'!C839,"")</f>
        <v/>
      </c>
      <c r="D839" s="1" t="str">
        <f>IF('MASTER  10 Teams'!D839&lt;&gt;"",'MASTER  10 Teams'!D839,"")</f>
        <v/>
      </c>
      <c r="E839" s="23" t="e">
        <f>VLOOKUP(K839,'Ref asgn teams'!$A$2:$B$99,2)</f>
        <v>#N/A</v>
      </c>
      <c r="F839" s="23" t="e">
        <f>VLOOKUP(L839,'Ref asgn teams'!$A$2:$B$99,2)</f>
        <v>#N/A</v>
      </c>
      <c r="H839" s="94" t="str">
        <f>IF('MASTER  10 Teams'!H839&lt;&gt;"",'MASTER  10 Teams'!H839,"")</f>
        <v/>
      </c>
      <c r="I839" s="24" t="e">
        <f>VLOOKUP(M839,Venues!$A$2:$E$139,5,FALSE)</f>
        <v>#N/A</v>
      </c>
      <c r="J839" s="73" t="str">
        <f>IF('MASTER  10 Teams'!J839&lt;&gt;"",'MASTER  10 Teams'!J839,"")</f>
        <v/>
      </c>
      <c r="K839" s="23" t="str">
        <f>IF('MASTER  10 Teams'!E839&lt;&gt;"",'MASTER  10 Teams'!E839,"")</f>
        <v/>
      </c>
      <c r="L839" s="23" t="str">
        <f>IF('MASTER  10 Teams'!F839&lt;&gt;"",'MASTER  10 Teams'!F839,"")</f>
        <v/>
      </c>
      <c r="M839" s="5" t="str">
        <f>IF('MASTER  10 Teams'!I839&lt;&gt;"",'MASTER  10 Teams'!I839,"")</f>
        <v/>
      </c>
    </row>
    <row r="840" spans="1:13" ht="14.5" x14ac:dyDescent="0.35">
      <c r="A840" s="115"/>
      <c r="C840" s="95" t="str">
        <f>IF('MASTER  10 Teams'!C840&lt;&gt;"",'MASTER  10 Teams'!C840,"")</f>
        <v/>
      </c>
      <c r="D840" s="1" t="str">
        <f>IF('MASTER  10 Teams'!D840&lt;&gt;"",'MASTER  10 Teams'!D840,"")</f>
        <v/>
      </c>
      <c r="E840" s="23" t="e">
        <f>VLOOKUP(K840,'Ref asgn teams'!$A$2:$B$99,2)</f>
        <v>#N/A</v>
      </c>
      <c r="F840" s="23" t="e">
        <f>VLOOKUP(L840,'Ref asgn teams'!$A$2:$B$99,2)</f>
        <v>#N/A</v>
      </c>
      <c r="H840" s="94" t="str">
        <f>IF('MASTER  10 Teams'!H840&lt;&gt;"",'MASTER  10 Teams'!H840,"")</f>
        <v/>
      </c>
      <c r="I840" s="24" t="e">
        <f>VLOOKUP(M840,Venues!$A$2:$E$139,5,FALSE)</f>
        <v>#N/A</v>
      </c>
      <c r="J840" s="73" t="str">
        <f>IF('MASTER  10 Teams'!J840&lt;&gt;"",'MASTER  10 Teams'!J840,"")</f>
        <v/>
      </c>
      <c r="K840" s="23" t="str">
        <f>IF('MASTER  10 Teams'!E840&lt;&gt;"",'MASTER  10 Teams'!E840,"")</f>
        <v/>
      </c>
      <c r="L840" s="23" t="str">
        <f>IF('MASTER  10 Teams'!F840&lt;&gt;"",'MASTER  10 Teams'!F840,"")</f>
        <v/>
      </c>
      <c r="M840" s="5" t="str">
        <f>IF('MASTER  10 Teams'!I840&lt;&gt;"",'MASTER  10 Teams'!I840,"")</f>
        <v/>
      </c>
    </row>
    <row r="841" spans="1:13" ht="14.5" x14ac:dyDescent="0.35">
      <c r="A841" s="115"/>
      <c r="C841" s="95" t="str">
        <f>IF('MASTER  10 Teams'!C841&lt;&gt;"",'MASTER  10 Teams'!C841,"")</f>
        <v/>
      </c>
      <c r="D841" s="1" t="str">
        <f>IF('MASTER  10 Teams'!D841&lt;&gt;"",'MASTER  10 Teams'!D841,"")</f>
        <v/>
      </c>
      <c r="E841" s="23" t="e">
        <f>VLOOKUP(K841,'Ref asgn teams'!$A$2:$B$99,2)</f>
        <v>#N/A</v>
      </c>
      <c r="F841" s="23" t="e">
        <f>VLOOKUP(L841,'Ref asgn teams'!$A$2:$B$99,2)</f>
        <v>#N/A</v>
      </c>
      <c r="H841" s="94" t="str">
        <f>IF('MASTER  10 Teams'!H841&lt;&gt;"",'MASTER  10 Teams'!H841,"")</f>
        <v/>
      </c>
      <c r="I841" s="24" t="e">
        <f>VLOOKUP(M841,Venues!$A$2:$E$139,5,FALSE)</f>
        <v>#N/A</v>
      </c>
      <c r="J841" s="73" t="str">
        <f>IF('MASTER  10 Teams'!J841&lt;&gt;"",'MASTER  10 Teams'!J841,"")</f>
        <v/>
      </c>
      <c r="K841" s="23" t="str">
        <f>IF('MASTER  10 Teams'!E841&lt;&gt;"",'MASTER  10 Teams'!E841,"")</f>
        <v/>
      </c>
      <c r="L841" s="23" t="str">
        <f>IF('MASTER  10 Teams'!F841&lt;&gt;"",'MASTER  10 Teams'!F841,"")</f>
        <v/>
      </c>
      <c r="M841" s="5" t="str">
        <f>IF('MASTER  10 Teams'!I841&lt;&gt;"",'MASTER  10 Teams'!I841,"")</f>
        <v/>
      </c>
    </row>
    <row r="842" spans="1:13" ht="14.5" x14ac:dyDescent="0.35">
      <c r="A842" s="115"/>
      <c r="C842" s="95" t="str">
        <f>IF('MASTER  10 Teams'!C842&lt;&gt;"",'MASTER  10 Teams'!C842,"")</f>
        <v/>
      </c>
      <c r="D842" s="1" t="str">
        <f>IF('MASTER  10 Teams'!D842&lt;&gt;"",'MASTER  10 Teams'!D842,"")</f>
        <v/>
      </c>
      <c r="E842" s="23" t="e">
        <f>VLOOKUP(K842,'Ref asgn teams'!$A$2:$B$99,2)</f>
        <v>#N/A</v>
      </c>
      <c r="F842" s="23" t="e">
        <f>VLOOKUP(L842,'Ref asgn teams'!$A$2:$B$99,2)</f>
        <v>#N/A</v>
      </c>
      <c r="H842" s="94" t="str">
        <f>IF('MASTER  10 Teams'!H842&lt;&gt;"",'MASTER  10 Teams'!H842,"")</f>
        <v/>
      </c>
      <c r="I842" s="24" t="e">
        <f>VLOOKUP(M842,Venues!$A$2:$E$139,5,FALSE)</f>
        <v>#N/A</v>
      </c>
      <c r="J842" s="73" t="str">
        <f>IF('MASTER  10 Teams'!J842&lt;&gt;"",'MASTER  10 Teams'!J842,"")</f>
        <v/>
      </c>
      <c r="K842" s="23" t="str">
        <f>IF('MASTER  10 Teams'!E842&lt;&gt;"",'MASTER  10 Teams'!E842,"")</f>
        <v/>
      </c>
      <c r="L842" s="23" t="str">
        <f>IF('MASTER  10 Teams'!F842&lt;&gt;"",'MASTER  10 Teams'!F842,"")</f>
        <v/>
      </c>
      <c r="M842" s="5" t="str">
        <f>IF('MASTER  10 Teams'!I842&lt;&gt;"",'MASTER  10 Teams'!I842,"")</f>
        <v/>
      </c>
    </row>
    <row r="843" spans="1:13" ht="14.5" x14ac:dyDescent="0.35">
      <c r="A843" s="115"/>
      <c r="C843" s="95" t="str">
        <f>IF('MASTER  10 Teams'!C843&lt;&gt;"",'MASTER  10 Teams'!C843,"")</f>
        <v/>
      </c>
      <c r="D843" s="1" t="str">
        <f>IF('MASTER  10 Teams'!D843&lt;&gt;"",'MASTER  10 Teams'!D843,"")</f>
        <v/>
      </c>
      <c r="E843" s="23" t="e">
        <f>VLOOKUP(K843,'Ref asgn teams'!$A$2:$B$99,2)</f>
        <v>#N/A</v>
      </c>
      <c r="F843" s="23" t="e">
        <f>VLOOKUP(L843,'Ref asgn teams'!$A$2:$B$99,2)</f>
        <v>#N/A</v>
      </c>
      <c r="H843" s="94" t="str">
        <f>IF('MASTER  10 Teams'!H843&lt;&gt;"",'MASTER  10 Teams'!H843,"")</f>
        <v/>
      </c>
      <c r="I843" s="24" t="e">
        <f>VLOOKUP(M843,Venues!$A$2:$E$139,5,FALSE)</f>
        <v>#N/A</v>
      </c>
      <c r="J843" s="73" t="str">
        <f>IF('MASTER  10 Teams'!J843&lt;&gt;"",'MASTER  10 Teams'!J843,"")</f>
        <v/>
      </c>
      <c r="K843" s="23" t="str">
        <f>IF('MASTER  10 Teams'!E843&lt;&gt;"",'MASTER  10 Teams'!E843,"")</f>
        <v/>
      </c>
      <c r="L843" s="23" t="str">
        <f>IF('MASTER  10 Teams'!F843&lt;&gt;"",'MASTER  10 Teams'!F843,"")</f>
        <v/>
      </c>
      <c r="M843" s="5" t="str">
        <f>IF('MASTER  10 Teams'!I843&lt;&gt;"",'MASTER  10 Teams'!I843,"")</f>
        <v/>
      </c>
    </row>
    <row r="844" spans="1:13" ht="14.5" x14ac:dyDescent="0.35">
      <c r="A844" s="115"/>
      <c r="C844" s="95" t="str">
        <f>IF('MASTER  10 Teams'!C844&lt;&gt;"",'MASTER  10 Teams'!C844,"")</f>
        <v/>
      </c>
      <c r="D844" s="1" t="str">
        <f>IF('MASTER  10 Teams'!D844&lt;&gt;"",'MASTER  10 Teams'!D844,"")</f>
        <v/>
      </c>
      <c r="E844" s="23" t="e">
        <f>VLOOKUP(K844,'Ref asgn teams'!$A$2:$B$99,2)</f>
        <v>#N/A</v>
      </c>
      <c r="F844" s="23" t="e">
        <f>VLOOKUP(L844,'Ref asgn teams'!$A$2:$B$99,2)</f>
        <v>#N/A</v>
      </c>
      <c r="H844" s="94" t="str">
        <f>IF('MASTER  10 Teams'!H844&lt;&gt;"",'MASTER  10 Teams'!H844,"")</f>
        <v/>
      </c>
      <c r="I844" s="24" t="e">
        <f>VLOOKUP(M844,Venues!$A$2:$E$139,5,FALSE)</f>
        <v>#N/A</v>
      </c>
      <c r="J844" s="73" t="str">
        <f>IF('MASTER  10 Teams'!J844&lt;&gt;"",'MASTER  10 Teams'!J844,"")</f>
        <v/>
      </c>
      <c r="K844" s="23" t="str">
        <f>IF('MASTER  10 Teams'!E844&lt;&gt;"",'MASTER  10 Teams'!E844,"")</f>
        <v/>
      </c>
      <c r="L844" s="23" t="str">
        <f>IF('MASTER  10 Teams'!F844&lt;&gt;"",'MASTER  10 Teams'!F844,"")</f>
        <v/>
      </c>
      <c r="M844" s="5" t="str">
        <f>IF('MASTER  10 Teams'!I844&lt;&gt;"",'MASTER  10 Teams'!I844,"")</f>
        <v/>
      </c>
    </row>
    <row r="845" spans="1:13" ht="14.5" x14ac:dyDescent="0.35">
      <c r="A845" s="115"/>
      <c r="C845" s="95" t="str">
        <f>IF('MASTER  10 Teams'!C845&lt;&gt;"",'MASTER  10 Teams'!C845,"")</f>
        <v/>
      </c>
      <c r="D845" s="1" t="str">
        <f>IF('MASTER  10 Teams'!D845&lt;&gt;"",'MASTER  10 Teams'!D845,"")</f>
        <v/>
      </c>
      <c r="E845" s="23" t="e">
        <f>VLOOKUP(K845,'Ref asgn teams'!$A$2:$B$99,2)</f>
        <v>#N/A</v>
      </c>
      <c r="F845" s="23" t="e">
        <f>VLOOKUP(L845,'Ref asgn teams'!$A$2:$B$99,2)</f>
        <v>#N/A</v>
      </c>
      <c r="H845" s="94" t="str">
        <f>IF('MASTER  10 Teams'!H845&lt;&gt;"",'MASTER  10 Teams'!H845,"")</f>
        <v/>
      </c>
      <c r="I845" s="24" t="e">
        <f>VLOOKUP(M845,Venues!$A$2:$E$139,5,FALSE)</f>
        <v>#N/A</v>
      </c>
      <c r="J845" s="73" t="str">
        <f>IF('MASTER  10 Teams'!J845&lt;&gt;"",'MASTER  10 Teams'!J845,"")</f>
        <v/>
      </c>
      <c r="K845" s="23" t="str">
        <f>IF('MASTER  10 Teams'!E845&lt;&gt;"",'MASTER  10 Teams'!E845,"")</f>
        <v/>
      </c>
      <c r="L845" s="23" t="str">
        <f>IF('MASTER  10 Teams'!F845&lt;&gt;"",'MASTER  10 Teams'!F845,"")</f>
        <v/>
      </c>
      <c r="M845" s="5" t="str">
        <f>IF('MASTER  10 Teams'!I845&lt;&gt;"",'MASTER  10 Teams'!I845,"")</f>
        <v/>
      </c>
    </row>
    <row r="846" spans="1:13" ht="14.5" x14ac:dyDescent="0.35">
      <c r="A846" s="115"/>
      <c r="C846" s="95" t="str">
        <f>IF('MASTER  10 Teams'!C846&lt;&gt;"",'MASTER  10 Teams'!C846,"")</f>
        <v/>
      </c>
      <c r="D846" s="1" t="str">
        <f>IF('MASTER  10 Teams'!D846&lt;&gt;"",'MASTER  10 Teams'!D846,"")</f>
        <v/>
      </c>
      <c r="E846" s="23" t="e">
        <f>VLOOKUP(K846,'Ref asgn teams'!$A$2:$B$99,2)</f>
        <v>#N/A</v>
      </c>
      <c r="F846" s="23" t="e">
        <f>VLOOKUP(L846,'Ref asgn teams'!$A$2:$B$99,2)</f>
        <v>#N/A</v>
      </c>
      <c r="H846" s="94" t="str">
        <f>IF('MASTER  10 Teams'!H846&lt;&gt;"",'MASTER  10 Teams'!H846,"")</f>
        <v/>
      </c>
      <c r="I846" s="24" t="e">
        <f>VLOOKUP(M846,Venues!$A$2:$E$139,5,FALSE)</f>
        <v>#N/A</v>
      </c>
      <c r="J846" s="73" t="str">
        <f>IF('MASTER  10 Teams'!J846&lt;&gt;"",'MASTER  10 Teams'!J846,"")</f>
        <v/>
      </c>
      <c r="K846" s="23" t="str">
        <f>IF('MASTER  10 Teams'!E846&lt;&gt;"",'MASTER  10 Teams'!E846,"")</f>
        <v/>
      </c>
      <c r="L846" s="23" t="str">
        <f>IF('MASTER  10 Teams'!F846&lt;&gt;"",'MASTER  10 Teams'!F846,"")</f>
        <v/>
      </c>
      <c r="M846" s="5" t="str">
        <f>IF('MASTER  10 Teams'!I846&lt;&gt;"",'MASTER  10 Teams'!I846,"")</f>
        <v/>
      </c>
    </row>
    <row r="847" spans="1:13" ht="14.5" x14ac:dyDescent="0.35">
      <c r="A847" s="115"/>
      <c r="C847" s="95" t="str">
        <f>IF('MASTER  10 Teams'!C847&lt;&gt;"",'MASTER  10 Teams'!C847,"")</f>
        <v/>
      </c>
      <c r="D847" s="1" t="str">
        <f>IF('MASTER  10 Teams'!D847&lt;&gt;"",'MASTER  10 Teams'!D847,"")</f>
        <v/>
      </c>
      <c r="E847" s="23" t="e">
        <f>VLOOKUP(K847,'Ref asgn teams'!$A$2:$B$99,2)</f>
        <v>#N/A</v>
      </c>
      <c r="F847" s="23" t="e">
        <f>VLOOKUP(L847,'Ref asgn teams'!$A$2:$B$99,2)</f>
        <v>#N/A</v>
      </c>
      <c r="H847" s="94" t="str">
        <f>IF('MASTER  10 Teams'!H847&lt;&gt;"",'MASTER  10 Teams'!H847,"")</f>
        <v/>
      </c>
      <c r="I847" s="24" t="e">
        <f>VLOOKUP(M847,Venues!$A$2:$E$139,5,FALSE)</f>
        <v>#N/A</v>
      </c>
      <c r="J847" s="73" t="str">
        <f>IF('MASTER  10 Teams'!J847&lt;&gt;"",'MASTER  10 Teams'!J847,"")</f>
        <v/>
      </c>
      <c r="K847" s="23" t="str">
        <f>IF('MASTER  10 Teams'!E847&lt;&gt;"",'MASTER  10 Teams'!E847,"")</f>
        <v/>
      </c>
      <c r="L847" s="23" t="str">
        <f>IF('MASTER  10 Teams'!F847&lt;&gt;"",'MASTER  10 Teams'!F847,"")</f>
        <v/>
      </c>
      <c r="M847" s="5" t="str">
        <f>IF('MASTER  10 Teams'!I847&lt;&gt;"",'MASTER  10 Teams'!I847,"")</f>
        <v/>
      </c>
    </row>
    <row r="848" spans="1:13" ht="14.5" x14ac:dyDescent="0.35">
      <c r="A848" s="115"/>
      <c r="C848" s="95" t="str">
        <f>IF('MASTER  10 Teams'!C848&lt;&gt;"",'MASTER  10 Teams'!C848,"")</f>
        <v/>
      </c>
      <c r="D848" s="1" t="str">
        <f>IF('MASTER  10 Teams'!D848&lt;&gt;"",'MASTER  10 Teams'!D848,"")</f>
        <v/>
      </c>
      <c r="E848" s="23" t="e">
        <f>VLOOKUP(K848,'Ref asgn teams'!$A$2:$B$99,2)</f>
        <v>#N/A</v>
      </c>
      <c r="F848" s="23" t="e">
        <f>VLOOKUP(L848,'Ref asgn teams'!$A$2:$B$99,2)</f>
        <v>#N/A</v>
      </c>
      <c r="H848" s="94" t="str">
        <f>IF('MASTER  10 Teams'!H848&lt;&gt;"",'MASTER  10 Teams'!H848,"")</f>
        <v/>
      </c>
      <c r="I848" s="24" t="e">
        <f>VLOOKUP(M848,Venues!$A$2:$E$139,5,FALSE)</f>
        <v>#N/A</v>
      </c>
      <c r="J848" s="73" t="str">
        <f>IF('MASTER  10 Teams'!J848&lt;&gt;"",'MASTER  10 Teams'!J848,"")</f>
        <v/>
      </c>
      <c r="K848" s="23" t="str">
        <f>IF('MASTER  10 Teams'!E848&lt;&gt;"",'MASTER  10 Teams'!E848,"")</f>
        <v/>
      </c>
      <c r="L848" s="23" t="str">
        <f>IF('MASTER  10 Teams'!F848&lt;&gt;"",'MASTER  10 Teams'!F848,"")</f>
        <v/>
      </c>
      <c r="M848" s="5" t="str">
        <f>IF('MASTER  10 Teams'!I848&lt;&gt;"",'MASTER  10 Teams'!I848,"")</f>
        <v/>
      </c>
    </row>
    <row r="849" spans="1:13" ht="14.5" x14ac:dyDescent="0.35">
      <c r="A849" s="115"/>
      <c r="C849" s="95" t="str">
        <f>IF('MASTER  10 Teams'!C849&lt;&gt;"",'MASTER  10 Teams'!C849,"")</f>
        <v/>
      </c>
      <c r="D849" s="1" t="str">
        <f>IF('MASTER  10 Teams'!D849&lt;&gt;"",'MASTER  10 Teams'!D849,"")</f>
        <v/>
      </c>
      <c r="E849" s="23" t="e">
        <f>VLOOKUP(K849,'Ref asgn teams'!$A$2:$B$99,2)</f>
        <v>#N/A</v>
      </c>
      <c r="F849" s="23" t="e">
        <f>VLOOKUP(L849,'Ref asgn teams'!$A$2:$B$99,2)</f>
        <v>#N/A</v>
      </c>
      <c r="H849" s="94" t="str">
        <f>IF('MASTER  10 Teams'!H849&lt;&gt;"",'MASTER  10 Teams'!H849,"")</f>
        <v/>
      </c>
      <c r="I849" s="24" t="e">
        <f>VLOOKUP(M849,Venues!$A$2:$E$139,5,FALSE)</f>
        <v>#N/A</v>
      </c>
      <c r="J849" s="73" t="str">
        <f>IF('MASTER  10 Teams'!J849&lt;&gt;"",'MASTER  10 Teams'!J849,"")</f>
        <v/>
      </c>
      <c r="K849" s="23" t="str">
        <f>IF('MASTER  10 Teams'!E849&lt;&gt;"",'MASTER  10 Teams'!E849,"")</f>
        <v/>
      </c>
      <c r="L849" s="23" t="str">
        <f>IF('MASTER  10 Teams'!F849&lt;&gt;"",'MASTER  10 Teams'!F849,"")</f>
        <v/>
      </c>
      <c r="M849" s="5" t="str">
        <f>IF('MASTER  10 Teams'!I849&lt;&gt;"",'MASTER  10 Teams'!I849,"")</f>
        <v/>
      </c>
    </row>
    <row r="850" spans="1:13" ht="14.5" x14ac:dyDescent="0.35">
      <c r="A850" s="115"/>
      <c r="C850" s="95" t="str">
        <f>IF('MASTER  10 Teams'!C850&lt;&gt;"",'MASTER  10 Teams'!C850,"")</f>
        <v/>
      </c>
      <c r="D850" s="1" t="str">
        <f>IF('MASTER  10 Teams'!D850&lt;&gt;"",'MASTER  10 Teams'!D850,"")</f>
        <v/>
      </c>
      <c r="E850" s="23" t="e">
        <f>VLOOKUP(K850,'Ref asgn teams'!$A$2:$B$99,2)</f>
        <v>#N/A</v>
      </c>
      <c r="F850" s="23" t="e">
        <f>VLOOKUP(L850,'Ref asgn teams'!$A$2:$B$99,2)</f>
        <v>#N/A</v>
      </c>
      <c r="H850" s="94" t="str">
        <f>IF('MASTER  10 Teams'!H850&lt;&gt;"",'MASTER  10 Teams'!H850,"")</f>
        <v/>
      </c>
      <c r="I850" s="24" t="e">
        <f>VLOOKUP(M850,Venues!$A$2:$E$139,5,FALSE)</f>
        <v>#N/A</v>
      </c>
      <c r="J850" s="73" t="str">
        <f>IF('MASTER  10 Teams'!J850&lt;&gt;"",'MASTER  10 Teams'!J850,"")</f>
        <v/>
      </c>
      <c r="K850" s="23" t="str">
        <f>IF('MASTER  10 Teams'!E850&lt;&gt;"",'MASTER  10 Teams'!E850,"")</f>
        <v/>
      </c>
      <c r="L850" s="23" t="str">
        <f>IF('MASTER  10 Teams'!F850&lt;&gt;"",'MASTER  10 Teams'!F850,"")</f>
        <v/>
      </c>
      <c r="M850" s="5" t="str">
        <f>IF('MASTER  10 Teams'!I850&lt;&gt;"",'MASTER  10 Teams'!I850,"")</f>
        <v/>
      </c>
    </row>
    <row r="851" spans="1:13" ht="14.5" x14ac:dyDescent="0.35">
      <c r="A851" s="115"/>
      <c r="C851" s="95" t="str">
        <f>IF('MASTER  10 Teams'!C851&lt;&gt;"",'MASTER  10 Teams'!C851,"")</f>
        <v/>
      </c>
      <c r="D851" s="1" t="str">
        <f>IF('MASTER  10 Teams'!D851&lt;&gt;"",'MASTER  10 Teams'!D851,"")</f>
        <v/>
      </c>
      <c r="E851" s="23" t="e">
        <f>VLOOKUP(K851,'Ref asgn teams'!$A$2:$B$99,2)</f>
        <v>#N/A</v>
      </c>
      <c r="F851" s="23" t="e">
        <f>VLOOKUP(L851,'Ref asgn teams'!$A$2:$B$99,2)</f>
        <v>#N/A</v>
      </c>
      <c r="H851" s="94" t="str">
        <f>IF('MASTER  10 Teams'!H851&lt;&gt;"",'MASTER  10 Teams'!H851,"")</f>
        <v/>
      </c>
      <c r="I851" s="24" t="e">
        <f>VLOOKUP(M851,Venues!$A$2:$E$139,5,FALSE)</f>
        <v>#N/A</v>
      </c>
      <c r="J851" s="73" t="str">
        <f>IF('MASTER  10 Teams'!J851&lt;&gt;"",'MASTER  10 Teams'!J851,"")</f>
        <v/>
      </c>
      <c r="K851" s="23" t="str">
        <f>IF('MASTER  10 Teams'!E851&lt;&gt;"",'MASTER  10 Teams'!E851,"")</f>
        <v/>
      </c>
      <c r="L851" s="23" t="str">
        <f>IF('MASTER  10 Teams'!F851&lt;&gt;"",'MASTER  10 Teams'!F851,"")</f>
        <v/>
      </c>
      <c r="M851" s="5" t="str">
        <f>IF('MASTER  10 Teams'!I851&lt;&gt;"",'MASTER  10 Teams'!I851,"")</f>
        <v/>
      </c>
    </row>
    <row r="852" spans="1:13" ht="14.5" x14ac:dyDescent="0.35">
      <c r="A852" s="115"/>
      <c r="C852" s="95" t="str">
        <f>IF('MASTER  10 Teams'!C852&lt;&gt;"",'MASTER  10 Teams'!C852,"")</f>
        <v/>
      </c>
      <c r="D852" s="1" t="str">
        <f>IF('MASTER  10 Teams'!D852&lt;&gt;"",'MASTER  10 Teams'!D852,"")</f>
        <v/>
      </c>
      <c r="E852" s="23" t="e">
        <f>VLOOKUP(K852,'Ref asgn teams'!$A$2:$B$99,2)</f>
        <v>#N/A</v>
      </c>
      <c r="F852" s="23" t="e">
        <f>VLOOKUP(L852,'Ref asgn teams'!$A$2:$B$99,2)</f>
        <v>#N/A</v>
      </c>
      <c r="H852" s="94" t="str">
        <f>IF('MASTER  10 Teams'!H852&lt;&gt;"",'MASTER  10 Teams'!H852,"")</f>
        <v/>
      </c>
      <c r="I852" s="24" t="e">
        <f>VLOOKUP(M852,Venues!$A$2:$E$139,5,FALSE)</f>
        <v>#N/A</v>
      </c>
      <c r="J852" s="73" t="str">
        <f>IF('MASTER  10 Teams'!J852&lt;&gt;"",'MASTER  10 Teams'!J852,"")</f>
        <v/>
      </c>
      <c r="K852" s="23" t="str">
        <f>IF('MASTER  10 Teams'!E852&lt;&gt;"",'MASTER  10 Teams'!E852,"")</f>
        <v/>
      </c>
      <c r="L852" s="23" t="str">
        <f>IF('MASTER  10 Teams'!F852&lt;&gt;"",'MASTER  10 Teams'!F852,"")</f>
        <v/>
      </c>
      <c r="M852" s="5" t="str">
        <f>IF('MASTER  10 Teams'!I852&lt;&gt;"",'MASTER  10 Teams'!I852,"")</f>
        <v/>
      </c>
    </row>
    <row r="853" spans="1:13" ht="14.5" x14ac:dyDescent="0.35">
      <c r="A853" s="115"/>
      <c r="C853" s="95" t="str">
        <f>IF('MASTER  10 Teams'!C853&lt;&gt;"",'MASTER  10 Teams'!C853,"")</f>
        <v/>
      </c>
      <c r="D853" s="1" t="str">
        <f>IF('MASTER  10 Teams'!D853&lt;&gt;"",'MASTER  10 Teams'!D853,"")</f>
        <v/>
      </c>
      <c r="E853" s="23" t="e">
        <f>VLOOKUP(K853,'Ref asgn teams'!$A$2:$B$99,2)</f>
        <v>#N/A</v>
      </c>
      <c r="F853" s="23" t="e">
        <f>VLOOKUP(L853,'Ref asgn teams'!$A$2:$B$99,2)</f>
        <v>#N/A</v>
      </c>
      <c r="H853" s="94" t="str">
        <f>IF('MASTER  10 Teams'!H853&lt;&gt;"",'MASTER  10 Teams'!H853,"")</f>
        <v/>
      </c>
      <c r="I853" s="24" t="e">
        <f>VLOOKUP(M853,Venues!$A$2:$E$139,5,FALSE)</f>
        <v>#N/A</v>
      </c>
      <c r="J853" s="73" t="str">
        <f>IF('MASTER  10 Teams'!J853&lt;&gt;"",'MASTER  10 Teams'!J853,"")</f>
        <v/>
      </c>
      <c r="K853" s="23" t="str">
        <f>IF('MASTER  10 Teams'!E853&lt;&gt;"",'MASTER  10 Teams'!E853,"")</f>
        <v/>
      </c>
      <c r="L853" s="23" t="str">
        <f>IF('MASTER  10 Teams'!F853&lt;&gt;"",'MASTER  10 Teams'!F853,"")</f>
        <v/>
      </c>
      <c r="M853" s="5" t="str">
        <f>IF('MASTER  10 Teams'!I853&lt;&gt;"",'MASTER  10 Teams'!I853,"")</f>
        <v/>
      </c>
    </row>
    <row r="854" spans="1:13" ht="14.5" x14ac:dyDescent="0.35">
      <c r="A854" s="115"/>
      <c r="C854" s="95" t="str">
        <f>IF('MASTER  10 Teams'!C854&lt;&gt;"",'MASTER  10 Teams'!C854,"")</f>
        <v/>
      </c>
      <c r="D854" s="1" t="str">
        <f>IF('MASTER  10 Teams'!D854&lt;&gt;"",'MASTER  10 Teams'!D854,"")</f>
        <v/>
      </c>
      <c r="E854" s="23" t="e">
        <f>VLOOKUP(K854,'Ref asgn teams'!$A$2:$B$99,2)</f>
        <v>#N/A</v>
      </c>
      <c r="F854" s="23" t="e">
        <f>VLOOKUP(L854,'Ref asgn teams'!$A$2:$B$99,2)</f>
        <v>#N/A</v>
      </c>
      <c r="H854" s="94" t="str">
        <f>IF('MASTER  10 Teams'!H854&lt;&gt;"",'MASTER  10 Teams'!H854,"")</f>
        <v/>
      </c>
      <c r="I854" s="24" t="e">
        <f>VLOOKUP(M854,Venues!$A$2:$E$139,5,FALSE)</f>
        <v>#N/A</v>
      </c>
      <c r="J854" s="73" t="str">
        <f>IF('MASTER  10 Teams'!J854&lt;&gt;"",'MASTER  10 Teams'!J854,"")</f>
        <v/>
      </c>
      <c r="K854" s="23" t="str">
        <f>IF('MASTER  10 Teams'!E854&lt;&gt;"",'MASTER  10 Teams'!E854,"")</f>
        <v/>
      </c>
      <c r="L854" s="23" t="str">
        <f>IF('MASTER  10 Teams'!F854&lt;&gt;"",'MASTER  10 Teams'!F854,"")</f>
        <v/>
      </c>
      <c r="M854" s="5" t="str">
        <f>IF('MASTER  10 Teams'!I854&lt;&gt;"",'MASTER  10 Teams'!I854,"")</f>
        <v/>
      </c>
    </row>
    <row r="855" spans="1:13" ht="14.5" x14ac:dyDescent="0.35">
      <c r="A855" s="115"/>
      <c r="C855" s="95" t="str">
        <f>IF('MASTER  10 Teams'!C855&lt;&gt;"",'MASTER  10 Teams'!C855,"")</f>
        <v/>
      </c>
      <c r="D855" s="1" t="str">
        <f>IF('MASTER  10 Teams'!D855&lt;&gt;"",'MASTER  10 Teams'!D855,"")</f>
        <v/>
      </c>
      <c r="E855" s="23" t="e">
        <f>VLOOKUP(K855,'Ref asgn teams'!$A$2:$B$99,2)</f>
        <v>#N/A</v>
      </c>
      <c r="F855" s="23" t="e">
        <f>VLOOKUP(L855,'Ref asgn teams'!$A$2:$B$99,2)</f>
        <v>#N/A</v>
      </c>
      <c r="H855" s="94" t="str">
        <f>IF('MASTER  10 Teams'!H855&lt;&gt;"",'MASTER  10 Teams'!H855,"")</f>
        <v/>
      </c>
      <c r="I855" s="24" t="e">
        <f>VLOOKUP(M855,Venues!$A$2:$E$139,5,FALSE)</f>
        <v>#N/A</v>
      </c>
      <c r="J855" s="73" t="str">
        <f>IF('MASTER  10 Teams'!J855&lt;&gt;"",'MASTER  10 Teams'!J855,"")</f>
        <v/>
      </c>
      <c r="K855" s="23" t="str">
        <f>IF('MASTER  10 Teams'!E855&lt;&gt;"",'MASTER  10 Teams'!E855,"")</f>
        <v/>
      </c>
      <c r="L855" s="23" t="str">
        <f>IF('MASTER  10 Teams'!F855&lt;&gt;"",'MASTER  10 Teams'!F855,"")</f>
        <v/>
      </c>
      <c r="M855" s="5" t="str">
        <f>IF('MASTER  10 Teams'!I855&lt;&gt;"",'MASTER  10 Teams'!I855,"")</f>
        <v/>
      </c>
    </row>
    <row r="856" spans="1:13" ht="14.5" x14ac:dyDescent="0.35">
      <c r="A856" s="115"/>
      <c r="C856" s="95" t="str">
        <f>IF('MASTER  10 Teams'!C856&lt;&gt;"",'MASTER  10 Teams'!C856,"")</f>
        <v/>
      </c>
      <c r="D856" s="1" t="str">
        <f>IF('MASTER  10 Teams'!D856&lt;&gt;"",'MASTER  10 Teams'!D856,"")</f>
        <v/>
      </c>
      <c r="E856" s="23" t="e">
        <f>VLOOKUP(K856,'Ref asgn teams'!$A$2:$B$99,2)</f>
        <v>#N/A</v>
      </c>
      <c r="F856" s="23" t="e">
        <f>VLOOKUP(L856,'Ref asgn teams'!$A$2:$B$99,2)</f>
        <v>#N/A</v>
      </c>
      <c r="H856" s="94" t="str">
        <f>IF('MASTER  10 Teams'!H856&lt;&gt;"",'MASTER  10 Teams'!H856,"")</f>
        <v/>
      </c>
      <c r="I856" s="24" t="e">
        <f>VLOOKUP(M856,Venues!$A$2:$E$139,5,FALSE)</f>
        <v>#N/A</v>
      </c>
      <c r="J856" s="73" t="str">
        <f>IF('MASTER  10 Teams'!J856&lt;&gt;"",'MASTER  10 Teams'!J856,"")</f>
        <v/>
      </c>
      <c r="K856" s="23" t="str">
        <f>IF('MASTER  10 Teams'!E856&lt;&gt;"",'MASTER  10 Teams'!E856,"")</f>
        <v/>
      </c>
      <c r="L856" s="23" t="str">
        <f>IF('MASTER  10 Teams'!F856&lt;&gt;"",'MASTER  10 Teams'!F856,"")</f>
        <v/>
      </c>
      <c r="M856" s="5" t="str">
        <f>IF('MASTER  10 Teams'!I856&lt;&gt;"",'MASTER  10 Teams'!I856,"")</f>
        <v/>
      </c>
    </row>
    <row r="857" spans="1:13" ht="14.5" x14ac:dyDescent="0.35">
      <c r="A857" s="115"/>
      <c r="C857" s="95" t="str">
        <f>IF('MASTER  10 Teams'!C857&lt;&gt;"",'MASTER  10 Teams'!C857,"")</f>
        <v/>
      </c>
      <c r="D857" s="1" t="str">
        <f>IF('MASTER  10 Teams'!D857&lt;&gt;"",'MASTER  10 Teams'!D857,"")</f>
        <v/>
      </c>
      <c r="E857" s="23" t="e">
        <f>VLOOKUP(K857,'Ref asgn teams'!$A$2:$B$99,2)</f>
        <v>#N/A</v>
      </c>
      <c r="F857" s="23" t="e">
        <f>VLOOKUP(L857,'Ref asgn teams'!$A$2:$B$99,2)</f>
        <v>#N/A</v>
      </c>
      <c r="H857" s="94" t="str">
        <f>IF('MASTER  10 Teams'!H857&lt;&gt;"",'MASTER  10 Teams'!H857,"")</f>
        <v/>
      </c>
      <c r="I857" s="24" t="e">
        <f>VLOOKUP(M857,Venues!$A$2:$E$139,5,FALSE)</f>
        <v>#N/A</v>
      </c>
      <c r="J857" s="73" t="str">
        <f>IF('MASTER  10 Teams'!J857&lt;&gt;"",'MASTER  10 Teams'!J857,"")</f>
        <v/>
      </c>
      <c r="K857" s="23" t="str">
        <f>IF('MASTER  10 Teams'!E857&lt;&gt;"",'MASTER  10 Teams'!E857,"")</f>
        <v/>
      </c>
      <c r="L857" s="23" t="str">
        <f>IF('MASTER  10 Teams'!F857&lt;&gt;"",'MASTER  10 Teams'!F857,"")</f>
        <v/>
      </c>
      <c r="M857" s="5" t="str">
        <f>IF('MASTER  10 Teams'!I857&lt;&gt;"",'MASTER  10 Teams'!I857,"")</f>
        <v/>
      </c>
    </row>
    <row r="858" spans="1:13" ht="14.5" x14ac:dyDescent="0.35">
      <c r="A858" s="115"/>
      <c r="C858" s="95" t="str">
        <f>IF('MASTER  10 Teams'!C858&lt;&gt;"",'MASTER  10 Teams'!C858,"")</f>
        <v/>
      </c>
      <c r="D858" s="1" t="str">
        <f>IF('MASTER  10 Teams'!D858&lt;&gt;"",'MASTER  10 Teams'!D858,"")</f>
        <v/>
      </c>
      <c r="E858" s="23" t="e">
        <f>VLOOKUP(K858,'Ref asgn teams'!$A$2:$B$99,2)</f>
        <v>#N/A</v>
      </c>
      <c r="F858" s="23" t="e">
        <f>VLOOKUP(L858,'Ref asgn teams'!$A$2:$B$99,2)</f>
        <v>#N/A</v>
      </c>
      <c r="H858" s="94" t="str">
        <f>IF('MASTER  10 Teams'!H858&lt;&gt;"",'MASTER  10 Teams'!H858,"")</f>
        <v/>
      </c>
      <c r="I858" s="24" t="e">
        <f>VLOOKUP(M858,Venues!$A$2:$E$139,5,FALSE)</f>
        <v>#N/A</v>
      </c>
      <c r="J858" s="73" t="str">
        <f>IF('MASTER  10 Teams'!J858&lt;&gt;"",'MASTER  10 Teams'!J858,"")</f>
        <v/>
      </c>
      <c r="K858" s="23" t="str">
        <f>IF('MASTER  10 Teams'!E858&lt;&gt;"",'MASTER  10 Teams'!E858,"")</f>
        <v/>
      </c>
      <c r="L858" s="23" t="str">
        <f>IF('MASTER  10 Teams'!F858&lt;&gt;"",'MASTER  10 Teams'!F858,"")</f>
        <v/>
      </c>
      <c r="M858" s="5" t="str">
        <f>IF('MASTER  10 Teams'!I858&lt;&gt;"",'MASTER  10 Teams'!I858,"")</f>
        <v/>
      </c>
    </row>
    <row r="859" spans="1:13" ht="14.5" x14ac:dyDescent="0.35">
      <c r="A859" s="115"/>
      <c r="C859" s="95" t="str">
        <f>IF('MASTER  10 Teams'!C859&lt;&gt;"",'MASTER  10 Teams'!C859,"")</f>
        <v/>
      </c>
      <c r="D859" s="1" t="str">
        <f>IF('MASTER  10 Teams'!D859&lt;&gt;"",'MASTER  10 Teams'!D859,"")</f>
        <v/>
      </c>
      <c r="E859" s="23" t="e">
        <f>VLOOKUP(K859,'Ref asgn teams'!$A$2:$B$99,2)</f>
        <v>#N/A</v>
      </c>
      <c r="F859" s="23" t="e">
        <f>VLOOKUP(L859,'Ref asgn teams'!$A$2:$B$99,2)</f>
        <v>#N/A</v>
      </c>
      <c r="H859" s="94" t="str">
        <f>IF('MASTER  10 Teams'!H859&lt;&gt;"",'MASTER  10 Teams'!H859,"")</f>
        <v/>
      </c>
      <c r="I859" s="24" t="e">
        <f>VLOOKUP(M859,Venues!$A$2:$E$139,5,FALSE)</f>
        <v>#N/A</v>
      </c>
      <c r="J859" s="73" t="str">
        <f>IF('MASTER  10 Teams'!J859&lt;&gt;"",'MASTER  10 Teams'!J859,"")</f>
        <v/>
      </c>
      <c r="K859" s="23" t="str">
        <f>IF('MASTER  10 Teams'!E859&lt;&gt;"",'MASTER  10 Teams'!E859,"")</f>
        <v/>
      </c>
      <c r="L859" s="23" t="str">
        <f>IF('MASTER  10 Teams'!F859&lt;&gt;"",'MASTER  10 Teams'!F859,"")</f>
        <v/>
      </c>
      <c r="M859" s="5" t="str">
        <f>IF('MASTER  10 Teams'!I859&lt;&gt;"",'MASTER  10 Teams'!I859,"")</f>
        <v/>
      </c>
    </row>
    <row r="860" spans="1:13" ht="14.5" x14ac:dyDescent="0.35">
      <c r="A860" s="115"/>
      <c r="C860" s="95" t="str">
        <f>IF('MASTER  10 Teams'!C860&lt;&gt;"",'MASTER  10 Teams'!C860,"")</f>
        <v/>
      </c>
      <c r="D860" s="1" t="str">
        <f>IF('MASTER  10 Teams'!D860&lt;&gt;"",'MASTER  10 Teams'!D860,"")</f>
        <v/>
      </c>
      <c r="E860" s="23" t="e">
        <f>VLOOKUP(K860,'Ref asgn teams'!$A$2:$B$99,2)</f>
        <v>#N/A</v>
      </c>
      <c r="F860" s="23" t="e">
        <f>VLOOKUP(L860,'Ref asgn teams'!$A$2:$B$99,2)</f>
        <v>#N/A</v>
      </c>
      <c r="H860" s="94" t="str">
        <f>IF('MASTER  10 Teams'!H860&lt;&gt;"",'MASTER  10 Teams'!H860,"")</f>
        <v/>
      </c>
      <c r="I860" s="24" t="e">
        <f>VLOOKUP(M860,Venues!$A$2:$E$139,5,FALSE)</f>
        <v>#N/A</v>
      </c>
      <c r="J860" s="73" t="str">
        <f>IF('MASTER  10 Teams'!J860&lt;&gt;"",'MASTER  10 Teams'!J860,"")</f>
        <v/>
      </c>
      <c r="K860" s="23" t="str">
        <f>IF('MASTER  10 Teams'!E860&lt;&gt;"",'MASTER  10 Teams'!E860,"")</f>
        <v/>
      </c>
      <c r="L860" s="23" t="str">
        <f>IF('MASTER  10 Teams'!F860&lt;&gt;"",'MASTER  10 Teams'!F860,"")</f>
        <v/>
      </c>
      <c r="M860" s="5" t="str">
        <f>IF('MASTER  10 Teams'!I860&lt;&gt;"",'MASTER  10 Teams'!I860,"")</f>
        <v/>
      </c>
    </row>
    <row r="861" spans="1:13" ht="14.5" x14ac:dyDescent="0.35">
      <c r="A861" s="115"/>
      <c r="C861" s="95" t="str">
        <f>IF('MASTER  10 Teams'!C861&lt;&gt;"",'MASTER  10 Teams'!C861,"")</f>
        <v/>
      </c>
      <c r="D861" s="1" t="str">
        <f>IF('MASTER  10 Teams'!D861&lt;&gt;"",'MASTER  10 Teams'!D861,"")</f>
        <v/>
      </c>
      <c r="E861" s="23" t="e">
        <f>VLOOKUP(K861,'Ref asgn teams'!$A$2:$B$99,2)</f>
        <v>#N/A</v>
      </c>
      <c r="F861" s="23" t="e">
        <f>VLOOKUP(L861,'Ref asgn teams'!$A$2:$B$99,2)</f>
        <v>#N/A</v>
      </c>
      <c r="H861" s="93"/>
      <c r="I861" s="24" t="e">
        <f>VLOOKUP(M861,Venues!$A$2:$E$139,5,FALSE)</f>
        <v>#N/A</v>
      </c>
      <c r="J861" s="73" t="str">
        <f>IF('MASTER  10 Teams'!J861&lt;&gt;"",'MASTER  10 Teams'!J861,"")</f>
        <v/>
      </c>
      <c r="K861" s="23" t="str">
        <f>IF('MASTER  10 Teams'!E861&lt;&gt;"",'MASTER  10 Teams'!E861,"")</f>
        <v/>
      </c>
      <c r="L861" s="23" t="str">
        <f>IF('MASTER  10 Teams'!F861&lt;&gt;"",'MASTER  10 Teams'!F861,"")</f>
        <v/>
      </c>
      <c r="M861" s="5" t="str">
        <f>IF('MASTER  10 Teams'!I861&lt;&gt;"",'MASTER  10 Teams'!I861,"")</f>
        <v/>
      </c>
    </row>
    <row r="862" spans="1:13" ht="14.5" x14ac:dyDescent="0.35">
      <c r="A862" s="115"/>
      <c r="C862" s="95" t="str">
        <f>IF('MASTER  10 Teams'!C862&lt;&gt;"",'MASTER  10 Teams'!C862,"")</f>
        <v/>
      </c>
      <c r="D862" s="1" t="str">
        <f>IF('MASTER  10 Teams'!D862&lt;&gt;"",'MASTER  10 Teams'!D862,"")</f>
        <v/>
      </c>
      <c r="E862" s="23" t="e">
        <f>VLOOKUP(K862,'Ref asgn teams'!$A$2:$B$99,2)</f>
        <v>#N/A</v>
      </c>
      <c r="F862" s="23" t="e">
        <f>VLOOKUP(L862,'Ref asgn teams'!$A$2:$B$99,2)</f>
        <v>#N/A</v>
      </c>
      <c r="H862" s="93"/>
      <c r="I862" s="24" t="e">
        <f>VLOOKUP(M862,Venues!$A$2:$E$139,5,FALSE)</f>
        <v>#N/A</v>
      </c>
      <c r="J862" s="73" t="str">
        <f>IF('MASTER  10 Teams'!J862&lt;&gt;"",'MASTER  10 Teams'!J862,"")</f>
        <v/>
      </c>
      <c r="K862" s="23" t="str">
        <f>IF('MASTER  10 Teams'!E862&lt;&gt;"",'MASTER  10 Teams'!E862,"")</f>
        <v/>
      </c>
      <c r="L862" s="23" t="str">
        <f>IF('MASTER  10 Teams'!F862&lt;&gt;"",'MASTER  10 Teams'!F862,"")</f>
        <v/>
      </c>
      <c r="M862" s="5" t="str">
        <f>IF('MASTER  10 Teams'!I862&lt;&gt;"",'MASTER  10 Teams'!I862,"")</f>
        <v/>
      </c>
    </row>
    <row r="863" spans="1:13" ht="14.5" x14ac:dyDescent="0.35">
      <c r="A863" s="115"/>
      <c r="C863" s="95" t="str">
        <f>IF('MASTER  10 Teams'!C863&lt;&gt;"",'MASTER  10 Teams'!C863,"")</f>
        <v/>
      </c>
      <c r="D863" s="1" t="str">
        <f>IF('MASTER  10 Teams'!D863&lt;&gt;"",'MASTER  10 Teams'!D863,"")</f>
        <v/>
      </c>
      <c r="E863" s="23" t="e">
        <f>VLOOKUP(K863,'Ref asgn teams'!$A$2:$B$99,2)</f>
        <v>#N/A</v>
      </c>
      <c r="F863" s="23" t="e">
        <f>VLOOKUP(L863,'Ref asgn teams'!$A$2:$B$99,2)</f>
        <v>#N/A</v>
      </c>
      <c r="H863" s="93"/>
      <c r="I863" s="24" t="e">
        <f>VLOOKUP(M863,Venues!$A$2:$E$139,5,FALSE)</f>
        <v>#N/A</v>
      </c>
      <c r="J863" s="73" t="str">
        <f>IF('MASTER  10 Teams'!J863&lt;&gt;"",'MASTER  10 Teams'!J863,"")</f>
        <v/>
      </c>
      <c r="K863" s="23" t="str">
        <f>IF('MASTER  10 Teams'!E863&lt;&gt;"",'MASTER  10 Teams'!E863,"")</f>
        <v/>
      </c>
      <c r="L863" s="23" t="str">
        <f>IF('MASTER  10 Teams'!F863&lt;&gt;"",'MASTER  10 Teams'!F863,"")</f>
        <v/>
      </c>
      <c r="M863" s="5" t="str">
        <f>IF('MASTER  10 Teams'!I863&lt;&gt;"",'MASTER  10 Teams'!I863,"")</f>
        <v/>
      </c>
    </row>
    <row r="864" spans="1:13" ht="14.5" x14ac:dyDescent="0.35">
      <c r="A864" s="115"/>
      <c r="C864" s="95" t="str">
        <f>IF('MASTER  10 Teams'!C864&lt;&gt;"",'MASTER  10 Teams'!C864,"")</f>
        <v/>
      </c>
      <c r="D864" s="1" t="str">
        <f>IF('MASTER  10 Teams'!D864&lt;&gt;"",'MASTER  10 Teams'!D864,"")</f>
        <v/>
      </c>
      <c r="E864" s="23" t="e">
        <f>VLOOKUP(K864,'Ref asgn teams'!$A$2:$B$99,2)</f>
        <v>#N/A</v>
      </c>
      <c r="F864" s="23" t="e">
        <f>VLOOKUP(L864,'Ref asgn teams'!$A$2:$B$99,2)</f>
        <v>#N/A</v>
      </c>
      <c r="H864" s="93"/>
      <c r="I864" s="24" t="e">
        <f>VLOOKUP(M864,Venues!$A$2:$E$139,5,FALSE)</f>
        <v>#N/A</v>
      </c>
      <c r="J864" s="73" t="str">
        <f>IF('MASTER  10 Teams'!J864&lt;&gt;"",'MASTER  10 Teams'!J864,"")</f>
        <v/>
      </c>
      <c r="K864" s="23" t="str">
        <f>IF('MASTER  10 Teams'!E864&lt;&gt;"",'MASTER  10 Teams'!E864,"")</f>
        <v/>
      </c>
      <c r="L864" s="23" t="str">
        <f>IF('MASTER  10 Teams'!F864&lt;&gt;"",'MASTER  10 Teams'!F864,"")</f>
        <v/>
      </c>
      <c r="M864" s="5" t="str">
        <f>IF('MASTER  10 Teams'!I864&lt;&gt;"",'MASTER  10 Teams'!I864,"")</f>
        <v/>
      </c>
    </row>
    <row r="865" spans="1:13" ht="15" thickBot="1" x14ac:dyDescent="0.4">
      <c r="A865" s="115"/>
      <c r="C865" s="95" t="str">
        <f>IF('MASTER  10 Teams'!C865&lt;&gt;"",'MASTER  10 Teams'!C865,"")</f>
        <v/>
      </c>
      <c r="D865" s="1" t="str">
        <f>IF('MASTER  10 Teams'!D865&lt;&gt;"",'MASTER  10 Teams'!D865,"")</f>
        <v/>
      </c>
      <c r="E865" s="23" t="e">
        <f>VLOOKUP(K865,'Ref asgn teams'!$A$2:$B$99,2)</f>
        <v>#N/A</v>
      </c>
      <c r="F865" s="23" t="e">
        <f>VLOOKUP(L865,'Ref asgn teams'!$A$2:$B$99,2)</f>
        <v>#N/A</v>
      </c>
      <c r="H865" s="93"/>
      <c r="I865" s="24" t="e">
        <f>VLOOKUP(M865,Venues!$A$2:$E$139,5,FALSE)</f>
        <v>#N/A</v>
      </c>
      <c r="J865" s="73" t="str">
        <f>IF('MASTER  10 Teams'!J865&lt;&gt;"",'MASTER  10 Teams'!J865,"")</f>
        <v/>
      </c>
      <c r="K865" s="23" t="str">
        <f>IF('MASTER  10 Teams'!E865&lt;&gt;"",'MASTER  10 Teams'!E865,"")</f>
        <v/>
      </c>
      <c r="L865" s="23" t="str">
        <f>IF('MASTER  10 Teams'!F865&lt;&gt;"",'MASTER  10 Teams'!F865,"")</f>
        <v/>
      </c>
      <c r="M865" s="5" t="str">
        <f>IF('MASTER  10 Teams'!I865&lt;&gt;"",'MASTER  10 Teams'!I865,"")</f>
        <v/>
      </c>
    </row>
    <row r="866" spans="1:13" ht="15.5" thickTop="1" thickBot="1" x14ac:dyDescent="0.4">
      <c r="A866" s="115"/>
      <c r="C866" s="95" t="str">
        <f>IF('MASTER  10 Teams'!C866&lt;&gt;"",'MASTER  10 Teams'!C866,"")</f>
        <v/>
      </c>
      <c r="D866" s="34" t="str">
        <f>IF('MASTER  10 Teams'!D866&lt;&gt;"",'MASTER  10 Teams'!D866,"")</f>
        <v/>
      </c>
      <c r="E866" s="23" t="e">
        <f>VLOOKUP(K866,'Ref asgn teams'!$A$2:$B$99,2)</f>
        <v>#N/A</v>
      </c>
      <c r="F866" s="23" t="e">
        <f>VLOOKUP(L866,'Ref asgn teams'!$A$2:$B$99,2)</f>
        <v>#N/A</v>
      </c>
      <c r="H866" s="93"/>
      <c r="I866" s="24" t="e">
        <f>VLOOKUP(M866,Venues!$A$2:$E$139,5,FALSE)</f>
        <v>#N/A</v>
      </c>
      <c r="J866" s="73" t="str">
        <f>IF('MASTER  10 Teams'!J866&lt;&gt;"",'MASTER  10 Teams'!J866,"")</f>
        <v/>
      </c>
      <c r="K866" s="23" t="str">
        <f>IF('MASTER  10 Teams'!E866&lt;&gt;"",'MASTER  10 Teams'!E866,"")</f>
        <v/>
      </c>
      <c r="L866" s="23" t="str">
        <f>IF('MASTER  10 Teams'!F866&lt;&gt;"",'MASTER  10 Teams'!F866,"")</f>
        <v/>
      </c>
      <c r="M866" s="5" t="str">
        <f>IF('MASTER  10 Teams'!I866&lt;&gt;"",'MASTER  10 Teams'!I866,"")</f>
        <v/>
      </c>
    </row>
    <row r="867" spans="1:13" ht="15.5" thickTop="1" thickBot="1" x14ac:dyDescent="0.4">
      <c r="A867" s="115"/>
      <c r="C867" s="95" t="str">
        <f>IF('MASTER  10 Teams'!C867&lt;&gt;"",'MASTER  10 Teams'!C867,"")</f>
        <v/>
      </c>
      <c r="D867" s="34" t="str">
        <f>IF('MASTER  10 Teams'!D867&lt;&gt;"",'MASTER  10 Teams'!D867,"")</f>
        <v/>
      </c>
      <c r="E867" s="23" t="e">
        <f>VLOOKUP(K867,'Ref asgn teams'!$A$2:$B$99,2)</f>
        <v>#N/A</v>
      </c>
      <c r="F867" s="23" t="e">
        <f>VLOOKUP(L867,'Ref asgn teams'!$A$2:$B$99,2)</f>
        <v>#N/A</v>
      </c>
      <c r="H867" s="93"/>
      <c r="I867" s="24" t="e">
        <f>VLOOKUP(M867,Venues!$A$2:$E$139,5,FALSE)</f>
        <v>#N/A</v>
      </c>
      <c r="J867" s="73" t="str">
        <f>IF('MASTER  10 Teams'!J867&lt;&gt;"",'MASTER  10 Teams'!J867,"")</f>
        <v/>
      </c>
      <c r="K867" s="23" t="str">
        <f>IF('MASTER  10 Teams'!E867&lt;&gt;"",'MASTER  10 Teams'!E867,"")</f>
        <v/>
      </c>
      <c r="L867" s="23" t="str">
        <f>IF('MASTER  10 Teams'!F867&lt;&gt;"",'MASTER  10 Teams'!F867,"")</f>
        <v/>
      </c>
      <c r="M867" s="5" t="str">
        <f>IF('MASTER  10 Teams'!I867&lt;&gt;"",'MASTER  10 Teams'!I867,"")</f>
        <v/>
      </c>
    </row>
    <row r="868" spans="1:13" ht="15.5" thickTop="1" thickBot="1" x14ac:dyDescent="0.4">
      <c r="A868" s="115"/>
      <c r="C868" s="95" t="str">
        <f>IF('MASTER  10 Teams'!C868&lt;&gt;"",'MASTER  10 Teams'!C868,"")</f>
        <v/>
      </c>
      <c r="D868" s="34" t="str">
        <f>IF('MASTER  10 Teams'!D868&lt;&gt;"",'MASTER  10 Teams'!D868,"")</f>
        <v/>
      </c>
      <c r="E868" s="23" t="e">
        <f>VLOOKUP(K868,'Ref asgn teams'!$A$2:$B$99,2)</f>
        <v>#N/A</v>
      </c>
      <c r="F868" s="23" t="e">
        <f>VLOOKUP(L868,'Ref asgn teams'!$A$2:$B$99,2)</f>
        <v>#N/A</v>
      </c>
      <c r="H868" s="93"/>
      <c r="I868" s="24" t="e">
        <f>VLOOKUP(M868,Venues!$A$2:$E$139,5,FALSE)</f>
        <v>#N/A</v>
      </c>
      <c r="J868" s="73" t="str">
        <f>IF('MASTER  10 Teams'!J868&lt;&gt;"",'MASTER  10 Teams'!J868,"")</f>
        <v/>
      </c>
      <c r="K868" s="23" t="str">
        <f>IF('MASTER  10 Teams'!E868&lt;&gt;"",'MASTER  10 Teams'!E868,"")</f>
        <v/>
      </c>
      <c r="L868" s="23" t="str">
        <f>IF('MASTER  10 Teams'!F868&lt;&gt;"",'MASTER  10 Teams'!F868,"")</f>
        <v/>
      </c>
      <c r="M868" s="5" t="str">
        <f>IF('MASTER  10 Teams'!I868&lt;&gt;"",'MASTER  10 Teams'!I868,"")</f>
        <v/>
      </c>
    </row>
    <row r="869" spans="1:13" ht="15" thickTop="1" x14ac:dyDescent="0.35">
      <c r="A869" s="115"/>
      <c r="C869" s="95" t="str">
        <f>IF('MASTER  10 Teams'!C869&lt;&gt;"",'MASTER  10 Teams'!C869,"")</f>
        <v/>
      </c>
      <c r="E869" s="23" t="e">
        <f>VLOOKUP(K869,'Ref asgn teams'!$A$2:$B$99,2)</f>
        <v>#N/A</v>
      </c>
      <c r="F869" s="23" t="e">
        <f>VLOOKUP(L869,'Ref asgn teams'!$A$2:$B$99,2)</f>
        <v>#N/A</v>
      </c>
      <c r="H869" s="93"/>
      <c r="I869" s="24" t="e">
        <f>VLOOKUP(M869,Venues!$A$2:$E$139,5,FALSE)</f>
        <v>#N/A</v>
      </c>
      <c r="J869" s="73" t="str">
        <f>IF('MASTER  10 Teams'!J869&lt;&gt;"",'MASTER  10 Teams'!J869,"")</f>
        <v/>
      </c>
      <c r="K869" s="23" t="str">
        <f>IF('MASTER  10 Teams'!E869&lt;&gt;"",'MASTER  10 Teams'!E869,"")</f>
        <v/>
      </c>
      <c r="L869" s="23" t="str">
        <f>IF('MASTER  10 Teams'!F869&lt;&gt;"",'MASTER  10 Teams'!F869,"")</f>
        <v/>
      </c>
      <c r="M869" s="5" t="str">
        <f>IF('MASTER  10 Teams'!I869&lt;&gt;"",'MASTER  10 Teams'!I869,"")</f>
        <v/>
      </c>
    </row>
    <row r="870" spans="1:13" ht="14.5" x14ac:dyDescent="0.35">
      <c r="A870" s="115"/>
      <c r="C870" s="95" t="str">
        <f>IF('MASTER  10 Teams'!C870&lt;&gt;"",'MASTER  10 Teams'!C870,"")</f>
        <v/>
      </c>
      <c r="E870" s="23" t="e">
        <f>VLOOKUP(K870,'Ref asgn teams'!$A$2:$B$99,2)</f>
        <v>#N/A</v>
      </c>
      <c r="F870" s="23" t="e">
        <f>VLOOKUP(L870,'Ref asgn teams'!$A$2:$B$99,2)</f>
        <v>#N/A</v>
      </c>
      <c r="H870" s="93"/>
      <c r="I870" s="24" t="e">
        <f>VLOOKUP(M870,Venues!$A$2:$E$139,5,FALSE)</f>
        <v>#N/A</v>
      </c>
      <c r="J870" s="73" t="str">
        <f>IF('MASTER  10 Teams'!J870&lt;&gt;"",'MASTER  10 Teams'!J870,"")</f>
        <v/>
      </c>
      <c r="K870" s="23" t="str">
        <f>IF('MASTER  10 Teams'!E870&lt;&gt;"",'MASTER  10 Teams'!E870,"")</f>
        <v/>
      </c>
      <c r="L870" s="23" t="str">
        <f>IF('MASTER  10 Teams'!F870&lt;&gt;"",'MASTER  10 Teams'!F870,"")</f>
        <v/>
      </c>
      <c r="M870" s="5" t="str">
        <f>IF('MASTER  10 Teams'!I870&lt;&gt;"",'MASTER  10 Teams'!I870,"")</f>
        <v/>
      </c>
    </row>
    <row r="871" spans="1:13" ht="14.5" x14ac:dyDescent="0.35">
      <c r="A871" s="115"/>
      <c r="C871" s="95" t="str">
        <f>IF('MASTER  10 Teams'!C871&lt;&gt;"",'MASTER  10 Teams'!C871,"")</f>
        <v/>
      </c>
      <c r="E871" s="23" t="e">
        <f>VLOOKUP(K871,'Ref asgn teams'!$A$2:$B$99,2)</f>
        <v>#N/A</v>
      </c>
      <c r="F871" s="23" t="e">
        <f>VLOOKUP(L871,'Ref asgn teams'!$A$2:$B$99,2)</f>
        <v>#N/A</v>
      </c>
      <c r="I871" s="24" t="e">
        <f>VLOOKUP(M871,Venues!$A$2:$E$139,5,FALSE)</f>
        <v>#N/A</v>
      </c>
      <c r="J871" s="73" t="str">
        <f>IF('MASTER  10 Teams'!J871&lt;&gt;"",'MASTER  10 Teams'!J871,"")</f>
        <v/>
      </c>
      <c r="K871" s="23" t="str">
        <f>IF('MASTER  10 Teams'!E871&lt;&gt;"",'MASTER  10 Teams'!E871,"")</f>
        <v/>
      </c>
      <c r="L871" s="23" t="str">
        <f>IF('MASTER  10 Teams'!F871&lt;&gt;"",'MASTER  10 Teams'!F871,"")</f>
        <v/>
      </c>
      <c r="M871" s="5" t="str">
        <f>IF('MASTER  10 Teams'!I871&lt;&gt;"",'MASTER  10 Teams'!I871,"")</f>
        <v/>
      </c>
    </row>
  </sheetData>
  <customSheetViews>
    <customSheetView guid="{7C5E7431-A90F-4AC4-9A07-BA1041730F4D}" scale="90" showPageBreaks="1" printArea="1">
      <colBreaks count="1" manualBreakCount="1">
        <brk id="10" max="800" man="1"/>
      </colBreaks>
      <pageMargins left="0.75" right="0.75" top="1" bottom="1" header="0.5" footer="0.5"/>
      <pageSetup scale="53" orientation="landscape" r:id="rId1"/>
      <headerFooter alignWithMargins="0"/>
    </customSheetView>
  </customSheetViews>
  <mergeCells count="3">
    <mergeCell ref="B1:J1"/>
    <mergeCell ref="AD1:AE1"/>
    <mergeCell ref="B2:J2"/>
  </mergeCells>
  <pageMargins left="0.75" right="0.75" top="1" bottom="1" header="0.5" footer="0.5"/>
  <pageSetup scale="53" orientation="landscape" r:id="rId2"/>
  <headerFooter alignWithMargins="0"/>
  <colBreaks count="1" manualBreakCount="1">
    <brk id="10" max="800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published="0"/>
  <dimension ref="A1:K89"/>
  <sheetViews>
    <sheetView workbookViewId="0">
      <selection activeCell="M304" sqref="M304"/>
    </sheetView>
  </sheetViews>
  <sheetFormatPr defaultColWidth="9.1796875" defaultRowHeight="13" x14ac:dyDescent="0.3"/>
  <cols>
    <col min="1" max="2" width="28.1796875" style="109" customWidth="1"/>
    <col min="3" max="3" width="21.26953125" style="109" customWidth="1"/>
    <col min="4" max="4" width="14" style="109" bestFit="1" customWidth="1"/>
    <col min="5" max="6" width="9.1796875" style="109"/>
    <col min="7" max="7" width="47.26953125" style="109" customWidth="1"/>
    <col min="8" max="10" width="9.1796875" style="109"/>
    <col min="11" max="11" width="29.81640625" style="109" bestFit="1" customWidth="1"/>
    <col min="12" max="16384" width="9.1796875" style="109"/>
  </cols>
  <sheetData>
    <row r="1" spans="1:11" ht="15" thickBot="1" x14ac:dyDescent="0.35">
      <c r="A1" s="111" t="s">
        <v>232</v>
      </c>
      <c r="B1" s="111" t="s">
        <v>233</v>
      </c>
      <c r="C1" s="111" t="s">
        <v>234</v>
      </c>
      <c r="D1" s="112" t="s">
        <v>235</v>
      </c>
      <c r="E1" s="111" t="s">
        <v>231</v>
      </c>
    </row>
    <row r="2" spans="1:11" ht="15" thickBot="1" x14ac:dyDescent="0.4">
      <c r="A2" s="120" t="s">
        <v>32</v>
      </c>
      <c r="B2" s="113" t="s">
        <v>236</v>
      </c>
      <c r="C2" s="113" t="s">
        <v>237</v>
      </c>
      <c r="D2" s="114" t="s">
        <v>238</v>
      </c>
      <c r="E2" s="113">
        <v>7139</v>
      </c>
    </row>
    <row r="3" spans="1:11" ht="15" thickBot="1" x14ac:dyDescent="0.4">
      <c r="A3" s="121" t="s">
        <v>516</v>
      </c>
      <c r="B3" s="113" t="s">
        <v>239</v>
      </c>
      <c r="C3" s="113" t="s">
        <v>240</v>
      </c>
      <c r="D3" s="114" t="s">
        <v>241</v>
      </c>
      <c r="E3" s="113">
        <v>414</v>
      </c>
      <c r="G3" s="113" t="s">
        <v>215</v>
      </c>
      <c r="K3" s="13" t="s">
        <v>647</v>
      </c>
    </row>
    <row r="4" spans="1:11" ht="15" thickBot="1" x14ac:dyDescent="0.4">
      <c r="A4" s="121" t="s">
        <v>15</v>
      </c>
      <c r="B4" s="113" t="s">
        <v>242</v>
      </c>
      <c r="C4" s="113" t="s">
        <v>243</v>
      </c>
      <c r="D4" s="114" t="s">
        <v>244</v>
      </c>
      <c r="E4" s="113">
        <v>408</v>
      </c>
      <c r="G4" s="113" t="s">
        <v>216</v>
      </c>
      <c r="K4" s="13" t="s">
        <v>663</v>
      </c>
    </row>
    <row r="5" spans="1:11" ht="15" thickBot="1" x14ac:dyDescent="0.4">
      <c r="A5" s="121" t="s">
        <v>55</v>
      </c>
      <c r="B5" s="113" t="s">
        <v>245</v>
      </c>
      <c r="C5" s="113" t="s">
        <v>243</v>
      </c>
      <c r="D5" s="114" t="s">
        <v>244</v>
      </c>
      <c r="E5" s="113">
        <v>412</v>
      </c>
      <c r="G5" s="113" t="s">
        <v>212</v>
      </c>
      <c r="K5" s="13" t="s">
        <v>55</v>
      </c>
    </row>
    <row r="6" spans="1:11" ht="15" thickBot="1" x14ac:dyDescent="0.4">
      <c r="A6" s="121" t="s">
        <v>517</v>
      </c>
      <c r="B6" s="113" t="s">
        <v>246</v>
      </c>
      <c r="C6" s="113" t="s">
        <v>237</v>
      </c>
      <c r="D6" s="114" t="s">
        <v>238</v>
      </c>
      <c r="E6" s="113">
        <v>7140</v>
      </c>
      <c r="G6" s="113" t="s">
        <v>214</v>
      </c>
      <c r="K6" s="13" t="s">
        <v>198</v>
      </c>
    </row>
    <row r="7" spans="1:11" ht="15" thickBot="1" x14ac:dyDescent="0.4">
      <c r="A7" s="121" t="s">
        <v>198</v>
      </c>
      <c r="B7" s="113" t="s">
        <v>247</v>
      </c>
      <c r="C7" s="113" t="s">
        <v>248</v>
      </c>
      <c r="D7" s="114" t="s">
        <v>249</v>
      </c>
      <c r="E7" s="113">
        <v>425</v>
      </c>
      <c r="G7" s="113" t="s">
        <v>211</v>
      </c>
      <c r="K7" s="20" t="s">
        <v>199</v>
      </c>
    </row>
    <row r="8" spans="1:11" ht="15" thickBot="1" x14ac:dyDescent="0.4">
      <c r="A8" s="121" t="s">
        <v>199</v>
      </c>
      <c r="B8" s="113" t="s">
        <v>250</v>
      </c>
      <c r="C8" s="113" t="s">
        <v>251</v>
      </c>
      <c r="D8" s="114" t="s">
        <v>252</v>
      </c>
      <c r="E8" s="113">
        <v>7108</v>
      </c>
      <c r="G8" s="113" t="s">
        <v>210</v>
      </c>
      <c r="K8" s="13" t="s">
        <v>191</v>
      </c>
    </row>
    <row r="9" spans="1:11" ht="15" thickBot="1" x14ac:dyDescent="0.4">
      <c r="A9" s="121" t="s">
        <v>165</v>
      </c>
      <c r="B9" s="113" t="s">
        <v>253</v>
      </c>
      <c r="C9" s="113" t="s">
        <v>237</v>
      </c>
      <c r="D9" s="114" t="s">
        <v>238</v>
      </c>
      <c r="E9" s="113">
        <v>431</v>
      </c>
      <c r="K9" s="13" t="s">
        <v>56</v>
      </c>
    </row>
    <row r="10" spans="1:11" ht="15" thickBot="1" x14ac:dyDescent="0.4">
      <c r="A10" s="121" t="s">
        <v>191</v>
      </c>
      <c r="B10" s="113" t="s">
        <v>254</v>
      </c>
      <c r="C10" s="113" t="s">
        <v>255</v>
      </c>
      <c r="D10" s="114" t="s">
        <v>256</v>
      </c>
      <c r="E10" s="113">
        <v>451</v>
      </c>
      <c r="K10" s="20" t="s">
        <v>20</v>
      </c>
    </row>
    <row r="11" spans="1:11" ht="15" thickBot="1" x14ac:dyDescent="0.4">
      <c r="A11" s="121" t="s">
        <v>56</v>
      </c>
      <c r="B11" s="113" t="s">
        <v>257</v>
      </c>
      <c r="C11" s="113" t="s">
        <v>243</v>
      </c>
      <c r="D11" s="114" t="s">
        <v>244</v>
      </c>
      <c r="E11" s="113">
        <v>7136</v>
      </c>
      <c r="K11" s="13" t="s">
        <v>173</v>
      </c>
    </row>
    <row r="12" spans="1:11" ht="15" thickBot="1" x14ac:dyDescent="0.4">
      <c r="A12" s="121" t="s">
        <v>20</v>
      </c>
      <c r="B12" s="113" t="s">
        <v>258</v>
      </c>
      <c r="C12" s="113" t="s">
        <v>240</v>
      </c>
      <c r="D12" s="114" t="s">
        <v>241</v>
      </c>
      <c r="E12" s="113">
        <v>670</v>
      </c>
      <c r="K12" s="13" t="s">
        <v>21</v>
      </c>
    </row>
    <row r="13" spans="1:11" ht="15" thickBot="1" x14ac:dyDescent="0.4">
      <c r="A13" s="121" t="s">
        <v>173</v>
      </c>
      <c r="B13" s="113" t="s">
        <v>259</v>
      </c>
      <c r="C13" s="113" t="s">
        <v>251</v>
      </c>
      <c r="D13" s="114" t="s">
        <v>252</v>
      </c>
      <c r="E13" s="113">
        <v>456</v>
      </c>
      <c r="K13" s="13" t="s">
        <v>27</v>
      </c>
    </row>
    <row r="14" spans="1:11" ht="15" thickBot="1" x14ac:dyDescent="0.4">
      <c r="A14" s="121" t="s">
        <v>21</v>
      </c>
      <c r="B14" s="113" t="s">
        <v>261</v>
      </c>
      <c r="C14" s="113" t="s">
        <v>240</v>
      </c>
      <c r="D14" s="114" t="s">
        <v>241</v>
      </c>
      <c r="E14" s="113">
        <v>395</v>
      </c>
      <c r="K14" s="20" t="s">
        <v>40</v>
      </c>
    </row>
    <row r="15" spans="1:11" ht="15.75" customHeight="1" thickBot="1" x14ac:dyDescent="0.4">
      <c r="A15" s="121" t="s">
        <v>27</v>
      </c>
      <c r="B15" s="113" t="s">
        <v>262</v>
      </c>
      <c r="C15" s="113" t="s">
        <v>248</v>
      </c>
      <c r="D15" s="114" t="s">
        <v>249</v>
      </c>
      <c r="E15" s="113">
        <v>223</v>
      </c>
      <c r="K15" s="13" t="s">
        <v>33</v>
      </c>
    </row>
    <row r="16" spans="1:11" ht="15.75" customHeight="1" thickBot="1" x14ac:dyDescent="0.4">
      <c r="A16" s="121" t="s">
        <v>40</v>
      </c>
      <c r="B16" s="113" t="s">
        <v>263</v>
      </c>
      <c r="C16" s="113" t="s">
        <v>251</v>
      </c>
      <c r="D16" s="114" t="s">
        <v>252</v>
      </c>
      <c r="E16" s="113">
        <v>6157</v>
      </c>
      <c r="K16" s="16" t="s">
        <v>45</v>
      </c>
    </row>
    <row r="17" spans="1:11" ht="15" thickBot="1" x14ac:dyDescent="0.4">
      <c r="A17" s="121" t="s">
        <v>518</v>
      </c>
      <c r="B17" s="113" t="s">
        <v>264</v>
      </c>
      <c r="C17" s="113" t="s">
        <v>255</v>
      </c>
      <c r="D17" s="114" t="s">
        <v>256</v>
      </c>
      <c r="E17" s="113">
        <v>415</v>
      </c>
      <c r="K17" s="13" t="s">
        <v>57</v>
      </c>
    </row>
    <row r="18" spans="1:11" ht="15" thickBot="1" x14ac:dyDescent="0.4">
      <c r="A18" s="121" t="s">
        <v>33</v>
      </c>
      <c r="B18" s="113" t="s">
        <v>265</v>
      </c>
      <c r="C18" s="113" t="s">
        <v>237</v>
      </c>
      <c r="D18" s="114" t="s">
        <v>238</v>
      </c>
      <c r="E18" s="113">
        <v>409</v>
      </c>
      <c r="K18" s="20" t="s">
        <v>171</v>
      </c>
    </row>
    <row r="19" spans="1:11" ht="15" thickBot="1" x14ac:dyDescent="0.4">
      <c r="A19" s="121" t="s">
        <v>45</v>
      </c>
      <c r="B19" s="113" t="s">
        <v>266</v>
      </c>
      <c r="C19" s="113" t="s">
        <v>267</v>
      </c>
      <c r="D19" s="114" t="s">
        <v>268</v>
      </c>
      <c r="E19" s="113">
        <v>444</v>
      </c>
      <c r="K19" s="13" t="s">
        <v>28</v>
      </c>
    </row>
    <row r="20" spans="1:11" ht="15" thickBot="1" x14ac:dyDescent="0.4">
      <c r="A20" s="121" t="s">
        <v>57</v>
      </c>
      <c r="B20" s="113" t="s">
        <v>57</v>
      </c>
      <c r="C20" s="113" t="s">
        <v>240</v>
      </c>
      <c r="D20" s="114" t="s">
        <v>241</v>
      </c>
      <c r="E20" s="113">
        <v>2689</v>
      </c>
      <c r="K20" s="13" t="s">
        <v>46</v>
      </c>
    </row>
    <row r="21" spans="1:11" ht="15" thickBot="1" x14ac:dyDescent="0.4">
      <c r="A21" s="121" t="s">
        <v>171</v>
      </c>
      <c r="B21" s="113" t="s">
        <v>269</v>
      </c>
      <c r="C21" s="113" t="s">
        <v>255</v>
      </c>
      <c r="D21" s="114" t="s">
        <v>256</v>
      </c>
      <c r="E21" s="113">
        <v>7107</v>
      </c>
      <c r="K21" s="13" t="s">
        <v>172</v>
      </c>
    </row>
    <row r="22" spans="1:11" ht="15" thickBot="1" x14ac:dyDescent="0.4">
      <c r="A22" s="121" t="s">
        <v>28</v>
      </c>
      <c r="B22" s="113" t="s">
        <v>270</v>
      </c>
      <c r="C22" s="113" t="s">
        <v>248</v>
      </c>
      <c r="D22" s="114" t="s">
        <v>249</v>
      </c>
      <c r="E22" s="113">
        <v>437</v>
      </c>
      <c r="K22" s="13" t="s">
        <v>196</v>
      </c>
    </row>
    <row r="23" spans="1:11" ht="15" thickBot="1" x14ac:dyDescent="0.4">
      <c r="A23" s="121" t="s">
        <v>46</v>
      </c>
      <c r="B23" s="113" t="s">
        <v>271</v>
      </c>
      <c r="C23" s="113" t="s">
        <v>267</v>
      </c>
      <c r="D23" s="114" t="s">
        <v>268</v>
      </c>
      <c r="E23" s="113">
        <v>454</v>
      </c>
      <c r="K23" s="13" t="s">
        <v>170</v>
      </c>
    </row>
    <row r="24" spans="1:11" ht="15" thickBot="1" x14ac:dyDescent="0.4">
      <c r="A24" s="121" t="s">
        <v>164</v>
      </c>
      <c r="B24" s="113" t="s">
        <v>272</v>
      </c>
      <c r="C24" s="113" t="s">
        <v>243</v>
      </c>
      <c r="D24" s="114" t="s">
        <v>244</v>
      </c>
      <c r="E24" s="113">
        <v>7104</v>
      </c>
      <c r="K24" s="13" t="s">
        <v>169</v>
      </c>
    </row>
    <row r="25" spans="1:11" ht="15" thickBot="1" x14ac:dyDescent="0.4">
      <c r="A25" s="121" t="s">
        <v>172</v>
      </c>
      <c r="B25" s="113" t="s">
        <v>274</v>
      </c>
      <c r="C25" s="113" t="s">
        <v>251</v>
      </c>
      <c r="D25" s="114" t="s">
        <v>252</v>
      </c>
      <c r="E25" s="113">
        <v>2406</v>
      </c>
      <c r="K25" s="13" t="s">
        <v>188</v>
      </c>
    </row>
    <row r="26" spans="1:11" ht="15" thickBot="1" x14ac:dyDescent="0.4">
      <c r="A26" s="121" t="s">
        <v>196</v>
      </c>
      <c r="B26" s="113" t="s">
        <v>275</v>
      </c>
      <c r="C26" s="113" t="s">
        <v>240</v>
      </c>
      <c r="D26" s="114" t="s">
        <v>241</v>
      </c>
      <c r="E26" s="113">
        <v>399</v>
      </c>
      <c r="K26" s="13" t="s">
        <v>187</v>
      </c>
    </row>
    <row r="27" spans="1:11" ht="15" thickBot="1" x14ac:dyDescent="0.4">
      <c r="A27" s="121" t="s">
        <v>170</v>
      </c>
      <c r="B27" s="113" t="s">
        <v>276</v>
      </c>
      <c r="C27" s="113" t="s">
        <v>248</v>
      </c>
      <c r="D27" s="114" t="s">
        <v>249</v>
      </c>
      <c r="E27" s="113">
        <v>7109</v>
      </c>
      <c r="K27" s="13" t="s">
        <v>669</v>
      </c>
    </row>
    <row r="28" spans="1:11" ht="15" thickBot="1" x14ac:dyDescent="0.4">
      <c r="A28" s="121" t="s">
        <v>169</v>
      </c>
      <c r="B28" s="113" t="s">
        <v>277</v>
      </c>
      <c r="C28" s="113" t="s">
        <v>251</v>
      </c>
      <c r="D28" s="114" t="s">
        <v>252</v>
      </c>
      <c r="E28" s="113">
        <v>7145</v>
      </c>
      <c r="K28" s="20" t="s">
        <v>215</v>
      </c>
    </row>
    <row r="29" spans="1:11" ht="15" thickBot="1" x14ac:dyDescent="0.4">
      <c r="A29" s="121" t="s">
        <v>188</v>
      </c>
      <c r="B29" s="113" t="s">
        <v>278</v>
      </c>
      <c r="C29" s="113" t="s">
        <v>248</v>
      </c>
      <c r="D29" s="114" t="s">
        <v>249</v>
      </c>
      <c r="E29" s="113">
        <v>423</v>
      </c>
      <c r="K29" s="20" t="s">
        <v>29</v>
      </c>
    </row>
    <row r="30" spans="1:11" ht="15" thickBot="1" x14ac:dyDescent="0.4">
      <c r="A30" s="121" t="s">
        <v>187</v>
      </c>
      <c r="B30" s="113" t="s">
        <v>279</v>
      </c>
      <c r="C30" s="113" t="s">
        <v>251</v>
      </c>
      <c r="D30" s="114" t="s">
        <v>252</v>
      </c>
      <c r="E30" s="113">
        <v>7113</v>
      </c>
      <c r="K30" s="13" t="s">
        <v>47</v>
      </c>
    </row>
    <row r="31" spans="1:11" ht="15" thickBot="1" x14ac:dyDescent="0.4">
      <c r="A31" s="121" t="s">
        <v>22</v>
      </c>
      <c r="B31" s="113" t="s">
        <v>280</v>
      </c>
      <c r="C31" s="113" t="s">
        <v>248</v>
      </c>
      <c r="D31" s="114" t="s">
        <v>249</v>
      </c>
      <c r="E31" s="113">
        <v>427</v>
      </c>
      <c r="K31" s="13" t="s">
        <v>216</v>
      </c>
    </row>
    <row r="32" spans="1:11" ht="15" thickBot="1" x14ac:dyDescent="0.4">
      <c r="A32" s="121" t="s">
        <v>215</v>
      </c>
      <c r="B32" s="113" t="s">
        <v>215</v>
      </c>
      <c r="C32" s="113" t="s">
        <v>240</v>
      </c>
      <c r="D32" s="114" t="s">
        <v>241</v>
      </c>
      <c r="E32" s="113">
        <v>7105</v>
      </c>
      <c r="K32" s="13" t="s">
        <v>668</v>
      </c>
    </row>
    <row r="33" spans="1:11" ht="15" thickBot="1" x14ac:dyDescent="0.4">
      <c r="A33" s="121" t="s">
        <v>519</v>
      </c>
      <c r="B33" s="113" t="s">
        <v>281</v>
      </c>
      <c r="C33" s="113" t="s">
        <v>283</v>
      </c>
      <c r="D33" s="114" t="s">
        <v>252</v>
      </c>
      <c r="E33" s="113">
        <v>450</v>
      </c>
      <c r="K33" s="20" t="s">
        <v>34</v>
      </c>
    </row>
    <row r="34" spans="1:11" ht="15" thickBot="1" x14ac:dyDescent="0.4">
      <c r="A34" s="121" t="s">
        <v>520</v>
      </c>
      <c r="B34" s="113" t="s">
        <v>282</v>
      </c>
      <c r="C34" s="113" t="s">
        <v>237</v>
      </c>
      <c r="D34" s="114" t="s">
        <v>238</v>
      </c>
      <c r="E34" s="113">
        <v>445</v>
      </c>
      <c r="K34" s="13" t="s">
        <v>213</v>
      </c>
    </row>
    <row r="35" spans="1:11" ht="15" thickBot="1" x14ac:dyDescent="0.4">
      <c r="A35" s="121" t="s">
        <v>29</v>
      </c>
      <c r="B35" s="113" t="s">
        <v>284</v>
      </c>
      <c r="C35" s="113" t="s">
        <v>251</v>
      </c>
      <c r="D35" s="114" t="s">
        <v>252</v>
      </c>
      <c r="E35" s="113">
        <v>426</v>
      </c>
      <c r="K35" s="20" t="s">
        <v>212</v>
      </c>
    </row>
    <row r="36" spans="1:11" ht="15" thickBot="1" x14ac:dyDescent="0.4">
      <c r="A36" s="121" t="s">
        <v>47</v>
      </c>
      <c r="B36" s="113" t="s">
        <v>285</v>
      </c>
      <c r="C36" s="113" t="s">
        <v>243</v>
      </c>
      <c r="D36" s="114" t="s">
        <v>244</v>
      </c>
      <c r="E36" s="113">
        <v>402</v>
      </c>
      <c r="K36" s="20" t="s">
        <v>649</v>
      </c>
    </row>
    <row r="37" spans="1:11" ht="15" thickBot="1" x14ac:dyDescent="0.4">
      <c r="A37" s="121" t="s">
        <v>216</v>
      </c>
      <c r="B37" s="113" t="s">
        <v>216</v>
      </c>
      <c r="C37" s="113" t="s">
        <v>255</v>
      </c>
      <c r="D37" s="114" t="s">
        <v>256</v>
      </c>
      <c r="E37" s="113">
        <v>446</v>
      </c>
      <c r="K37" s="20" t="s">
        <v>51</v>
      </c>
    </row>
    <row r="38" spans="1:11" ht="15" thickBot="1" x14ac:dyDescent="0.4">
      <c r="A38" s="121" t="s">
        <v>521</v>
      </c>
      <c r="B38" s="113" t="s">
        <v>286</v>
      </c>
      <c r="C38" s="113" t="s">
        <v>267</v>
      </c>
      <c r="D38" s="114" t="s">
        <v>268</v>
      </c>
      <c r="E38" s="113">
        <v>7110</v>
      </c>
      <c r="K38" s="13" t="s">
        <v>52</v>
      </c>
    </row>
    <row r="39" spans="1:11" ht="15" thickBot="1" x14ac:dyDescent="0.4">
      <c r="A39" s="121" t="s">
        <v>34</v>
      </c>
      <c r="B39" s="113" t="s">
        <v>287</v>
      </c>
      <c r="C39" s="113" t="s">
        <v>243</v>
      </c>
      <c r="D39" s="114" t="s">
        <v>244</v>
      </c>
      <c r="E39" s="113">
        <v>458</v>
      </c>
      <c r="K39" s="20" t="s">
        <v>19</v>
      </c>
    </row>
    <row r="40" spans="1:11" ht="15" thickBot="1" x14ac:dyDescent="0.4">
      <c r="A40" s="121" t="s">
        <v>48</v>
      </c>
      <c r="B40" s="113" t="s">
        <v>288</v>
      </c>
      <c r="C40" s="113" t="s">
        <v>243</v>
      </c>
      <c r="D40" s="114" t="s">
        <v>244</v>
      </c>
      <c r="E40" s="113">
        <v>403</v>
      </c>
      <c r="K40" s="13" t="s">
        <v>49</v>
      </c>
    </row>
    <row r="41" spans="1:11" ht="15" thickBot="1" x14ac:dyDescent="0.4">
      <c r="A41" s="121" t="s">
        <v>190</v>
      </c>
      <c r="B41" s="113" t="s">
        <v>289</v>
      </c>
      <c r="C41" s="113" t="s">
        <v>243</v>
      </c>
      <c r="D41" s="114" t="s">
        <v>244</v>
      </c>
      <c r="E41" s="113">
        <v>413</v>
      </c>
      <c r="K41" s="20" t="s">
        <v>53</v>
      </c>
    </row>
    <row r="42" spans="1:11" ht="15" thickBot="1" x14ac:dyDescent="0.4">
      <c r="A42" s="121" t="s">
        <v>212</v>
      </c>
      <c r="B42" s="113" t="s">
        <v>212</v>
      </c>
      <c r="C42" s="113" t="s">
        <v>255</v>
      </c>
      <c r="D42" s="114" t="s">
        <v>256</v>
      </c>
      <c r="E42" s="113">
        <v>448</v>
      </c>
      <c r="K42" s="13" t="s">
        <v>41</v>
      </c>
    </row>
    <row r="43" spans="1:11" ht="15" thickBot="1" x14ac:dyDescent="0.4">
      <c r="A43" s="121" t="s">
        <v>51</v>
      </c>
      <c r="B43" s="113" t="s">
        <v>290</v>
      </c>
      <c r="C43" s="113" t="s">
        <v>243</v>
      </c>
      <c r="D43" s="114" t="s">
        <v>244</v>
      </c>
      <c r="E43" s="113">
        <v>418</v>
      </c>
      <c r="K43" s="20" t="s">
        <v>167</v>
      </c>
    </row>
    <row r="44" spans="1:11" ht="15" thickBot="1" x14ac:dyDescent="0.4">
      <c r="A44" s="121" t="s">
        <v>522</v>
      </c>
      <c r="B44" s="113" t="s">
        <v>291</v>
      </c>
      <c r="C44" s="113" t="s">
        <v>240</v>
      </c>
      <c r="D44" s="114" t="s">
        <v>241</v>
      </c>
      <c r="E44" s="113">
        <v>7134</v>
      </c>
      <c r="K44" s="13" t="s">
        <v>30</v>
      </c>
    </row>
    <row r="45" spans="1:11" ht="15" thickBot="1" x14ac:dyDescent="0.4">
      <c r="A45" s="121" t="s">
        <v>523</v>
      </c>
      <c r="B45" s="113" t="s">
        <v>292</v>
      </c>
      <c r="C45" s="113" t="s">
        <v>243</v>
      </c>
      <c r="D45" s="114" t="s">
        <v>244</v>
      </c>
      <c r="E45" s="113">
        <v>7106</v>
      </c>
      <c r="K45" s="13" t="s">
        <v>58</v>
      </c>
    </row>
    <row r="46" spans="1:11" ht="15" thickBot="1" x14ac:dyDescent="0.4">
      <c r="A46" s="121" t="s">
        <v>52</v>
      </c>
      <c r="B46" s="113" t="s">
        <v>293</v>
      </c>
      <c r="C46" s="113" t="s">
        <v>267</v>
      </c>
      <c r="D46" s="114" t="s">
        <v>268</v>
      </c>
      <c r="E46" s="113">
        <v>6159</v>
      </c>
      <c r="K46" s="13" t="s">
        <v>35</v>
      </c>
    </row>
    <row r="47" spans="1:11" ht="15" thickBot="1" x14ac:dyDescent="0.4">
      <c r="A47" s="121" t="s">
        <v>19</v>
      </c>
      <c r="B47" s="113" t="s">
        <v>294</v>
      </c>
      <c r="C47" s="113" t="s">
        <v>240</v>
      </c>
      <c r="D47" s="114" t="s">
        <v>241</v>
      </c>
      <c r="E47" s="113">
        <v>417</v>
      </c>
      <c r="K47" s="20" t="s">
        <v>14</v>
      </c>
    </row>
    <row r="48" spans="1:11" ht="15" thickBot="1" x14ac:dyDescent="0.4">
      <c r="A48" s="121" t="s">
        <v>524</v>
      </c>
      <c r="B48" s="113" t="s">
        <v>295</v>
      </c>
      <c r="C48" s="113" t="s">
        <v>267</v>
      </c>
      <c r="D48" s="114" t="s">
        <v>268</v>
      </c>
      <c r="E48" s="113">
        <v>452</v>
      </c>
      <c r="K48" s="13" t="s">
        <v>16</v>
      </c>
    </row>
    <row r="49" spans="1:11" ht="15" thickBot="1" x14ac:dyDescent="0.4">
      <c r="A49" s="121" t="s">
        <v>49</v>
      </c>
      <c r="B49" s="113" t="s">
        <v>296</v>
      </c>
      <c r="C49" s="113" t="s">
        <v>251</v>
      </c>
      <c r="D49" s="114" t="s">
        <v>252</v>
      </c>
      <c r="E49" s="113">
        <v>7146</v>
      </c>
      <c r="K49" s="20" t="s">
        <v>36</v>
      </c>
    </row>
    <row r="50" spans="1:11" ht="15" thickBot="1" x14ac:dyDescent="0.4">
      <c r="A50" s="121" t="s">
        <v>53</v>
      </c>
      <c r="B50" s="113" t="s">
        <v>297</v>
      </c>
      <c r="C50" s="113" t="s">
        <v>237</v>
      </c>
      <c r="D50" s="114" t="s">
        <v>238</v>
      </c>
      <c r="E50" s="113">
        <v>419</v>
      </c>
      <c r="K50" s="20" t="s">
        <v>50</v>
      </c>
    </row>
    <row r="51" spans="1:11" ht="15" thickBot="1" x14ac:dyDescent="0.4">
      <c r="A51" s="121" t="s">
        <v>41</v>
      </c>
      <c r="B51" s="113" t="s">
        <v>298</v>
      </c>
      <c r="C51" s="113" t="s">
        <v>240</v>
      </c>
      <c r="D51" s="114" t="s">
        <v>241</v>
      </c>
      <c r="E51" s="113">
        <v>7135</v>
      </c>
      <c r="K51" s="13" t="s">
        <v>37</v>
      </c>
    </row>
    <row r="52" spans="1:11" ht="15" thickBot="1" x14ac:dyDescent="0.4">
      <c r="A52" s="121" t="s">
        <v>167</v>
      </c>
      <c r="B52" s="113" t="s">
        <v>299</v>
      </c>
      <c r="C52" s="113" t="s">
        <v>255</v>
      </c>
      <c r="D52" s="114" t="s">
        <v>256</v>
      </c>
      <c r="E52" s="113">
        <v>2081</v>
      </c>
      <c r="K52" s="20" t="s">
        <v>23</v>
      </c>
    </row>
    <row r="53" spans="1:11" ht="15" thickBot="1" x14ac:dyDescent="0.4">
      <c r="A53" s="121" t="s">
        <v>30</v>
      </c>
      <c r="B53" s="113" t="s">
        <v>300</v>
      </c>
      <c r="C53" s="113" t="s">
        <v>243</v>
      </c>
      <c r="D53" s="114" t="s">
        <v>244</v>
      </c>
      <c r="E53" s="113">
        <v>7137</v>
      </c>
      <c r="K53" s="20" t="s">
        <v>174</v>
      </c>
    </row>
    <row r="54" spans="1:11" ht="15" thickBot="1" x14ac:dyDescent="0.4">
      <c r="A54" s="121" t="s">
        <v>58</v>
      </c>
      <c r="B54" s="113" t="s">
        <v>301</v>
      </c>
      <c r="C54" s="113" t="s">
        <v>267</v>
      </c>
      <c r="D54" s="114" t="s">
        <v>268</v>
      </c>
      <c r="E54" s="113">
        <v>7111</v>
      </c>
      <c r="K54" s="20" t="s">
        <v>214</v>
      </c>
    </row>
    <row r="55" spans="1:11" ht="15" thickBot="1" x14ac:dyDescent="0.4">
      <c r="A55" s="121" t="s">
        <v>35</v>
      </c>
      <c r="B55" s="113" t="s">
        <v>302</v>
      </c>
      <c r="C55" s="113" t="s">
        <v>240</v>
      </c>
      <c r="D55" s="114" t="s">
        <v>241</v>
      </c>
      <c r="E55" s="113">
        <v>404</v>
      </c>
      <c r="K55" s="20" t="s">
        <v>667</v>
      </c>
    </row>
    <row r="56" spans="1:11" ht="15" thickBot="1" x14ac:dyDescent="0.4">
      <c r="A56" s="121" t="s">
        <v>14</v>
      </c>
      <c r="B56" s="113" t="s">
        <v>303</v>
      </c>
      <c r="C56" s="113" t="s">
        <v>255</v>
      </c>
      <c r="D56" s="114" t="s">
        <v>256</v>
      </c>
      <c r="E56" s="113">
        <v>443</v>
      </c>
      <c r="K56" s="20" t="s">
        <v>168</v>
      </c>
    </row>
    <row r="57" spans="1:11" ht="15" thickBot="1" x14ac:dyDescent="0.4">
      <c r="A57" s="121" t="s">
        <v>50</v>
      </c>
      <c r="B57" s="113" t="s">
        <v>304</v>
      </c>
      <c r="C57" s="113" t="s">
        <v>255</v>
      </c>
      <c r="D57" s="114" t="s">
        <v>256</v>
      </c>
      <c r="E57" s="113">
        <v>7143</v>
      </c>
      <c r="K57" s="13" t="s">
        <v>24</v>
      </c>
    </row>
    <row r="58" spans="1:11" ht="15" thickBot="1" x14ac:dyDescent="0.4">
      <c r="A58" s="121" t="s">
        <v>525</v>
      </c>
      <c r="B58" s="113" t="s">
        <v>305</v>
      </c>
      <c r="C58" s="113" t="s">
        <v>248</v>
      </c>
      <c r="D58" s="114" t="s">
        <v>249</v>
      </c>
      <c r="E58" s="113">
        <v>398</v>
      </c>
      <c r="K58" s="13" t="s">
        <v>217</v>
      </c>
    </row>
    <row r="59" spans="1:11" ht="15" thickBot="1" x14ac:dyDescent="0.4">
      <c r="A59" s="121" t="s">
        <v>526</v>
      </c>
      <c r="B59" s="113" t="s">
        <v>306</v>
      </c>
      <c r="C59" s="113" t="s">
        <v>237</v>
      </c>
      <c r="D59" s="114" t="s">
        <v>238</v>
      </c>
      <c r="E59" s="113">
        <v>7141</v>
      </c>
      <c r="K59" s="13" t="s">
        <v>42</v>
      </c>
    </row>
    <row r="60" spans="1:11" ht="15" thickBot="1" x14ac:dyDescent="0.4">
      <c r="A60" s="121" t="s">
        <v>37</v>
      </c>
      <c r="B60" s="113" t="s">
        <v>307</v>
      </c>
      <c r="C60" s="113" t="s">
        <v>237</v>
      </c>
      <c r="D60" s="114" t="s">
        <v>238</v>
      </c>
      <c r="E60" s="113">
        <v>447</v>
      </c>
      <c r="K60" s="13" t="s">
        <v>25</v>
      </c>
    </row>
    <row r="61" spans="1:11" ht="15" thickBot="1" x14ac:dyDescent="0.4">
      <c r="A61" s="121" t="s">
        <v>23</v>
      </c>
      <c r="B61" s="113" t="s">
        <v>308</v>
      </c>
      <c r="C61" s="113" t="s">
        <v>240</v>
      </c>
      <c r="D61" s="114" t="s">
        <v>241</v>
      </c>
      <c r="E61" s="113">
        <v>394</v>
      </c>
      <c r="K61" s="20" t="s">
        <v>38</v>
      </c>
    </row>
    <row r="62" spans="1:11" ht="15" thickBot="1" x14ac:dyDescent="0.4">
      <c r="A62" s="121" t="s">
        <v>174</v>
      </c>
      <c r="B62" s="113" t="s">
        <v>309</v>
      </c>
      <c r="C62" s="113" t="s">
        <v>267</v>
      </c>
      <c r="D62" s="114" t="s">
        <v>268</v>
      </c>
      <c r="E62" s="113">
        <v>457</v>
      </c>
      <c r="K62" s="13" t="s">
        <v>54</v>
      </c>
    </row>
    <row r="63" spans="1:11" ht="15" thickBot="1" x14ac:dyDescent="0.4">
      <c r="A63" s="121" t="s">
        <v>527</v>
      </c>
      <c r="B63" s="113" t="s">
        <v>310</v>
      </c>
      <c r="C63" s="113" t="s">
        <v>248</v>
      </c>
      <c r="D63" s="114" t="s">
        <v>249</v>
      </c>
      <c r="E63" s="113">
        <v>410</v>
      </c>
      <c r="K63" s="20" t="s">
        <v>31</v>
      </c>
    </row>
    <row r="64" spans="1:11" ht="15" thickBot="1" x14ac:dyDescent="0.4">
      <c r="A64" s="121" t="s">
        <v>214</v>
      </c>
      <c r="B64" s="113" t="s">
        <v>214</v>
      </c>
      <c r="C64" s="113" t="s">
        <v>240</v>
      </c>
      <c r="D64" s="114" t="s">
        <v>241</v>
      </c>
      <c r="E64" s="113">
        <v>422</v>
      </c>
      <c r="K64" s="20" t="s">
        <v>192</v>
      </c>
    </row>
    <row r="65" spans="1:11" ht="15" thickBot="1" x14ac:dyDescent="0.4">
      <c r="A65" s="121" t="s">
        <v>17</v>
      </c>
      <c r="B65" s="113" t="s">
        <v>311</v>
      </c>
      <c r="C65" s="113" t="s">
        <v>240</v>
      </c>
      <c r="D65" s="114" t="s">
        <v>241</v>
      </c>
      <c r="E65" s="113">
        <v>7103</v>
      </c>
      <c r="K65" s="13" t="s">
        <v>211</v>
      </c>
    </row>
    <row r="66" spans="1:11" ht="15" thickBot="1" x14ac:dyDescent="0.4">
      <c r="A66" s="121" t="s">
        <v>168</v>
      </c>
      <c r="B66" s="113" t="s">
        <v>312</v>
      </c>
      <c r="C66" s="113" t="s">
        <v>267</v>
      </c>
      <c r="D66" s="114" t="s">
        <v>268</v>
      </c>
      <c r="E66" s="113">
        <v>6158</v>
      </c>
      <c r="K66" s="20" t="s">
        <v>26</v>
      </c>
    </row>
    <row r="67" spans="1:11" ht="15" thickBot="1" x14ac:dyDescent="0.4">
      <c r="A67" s="121" t="s">
        <v>24</v>
      </c>
      <c r="B67" s="113" t="s">
        <v>313</v>
      </c>
      <c r="C67" s="113" t="s">
        <v>237</v>
      </c>
      <c r="D67" s="114" t="s">
        <v>238</v>
      </c>
      <c r="E67" s="113">
        <v>405</v>
      </c>
      <c r="K67" s="20" t="s">
        <v>185</v>
      </c>
    </row>
    <row r="68" spans="1:11" ht="15" thickBot="1" x14ac:dyDescent="0.4">
      <c r="A68" s="121" t="s">
        <v>217</v>
      </c>
      <c r="B68" s="113" t="s">
        <v>273</v>
      </c>
      <c r="C68" s="113" t="s">
        <v>248</v>
      </c>
      <c r="D68" s="114" t="s">
        <v>249</v>
      </c>
      <c r="E68" s="113">
        <v>424</v>
      </c>
      <c r="K68" s="13" t="s">
        <v>166</v>
      </c>
    </row>
    <row r="69" spans="1:11" ht="15" thickBot="1" x14ac:dyDescent="0.4">
      <c r="A69" s="121" t="s">
        <v>528</v>
      </c>
      <c r="B69" s="113" t="s">
        <v>314</v>
      </c>
      <c r="C69" s="113" t="s">
        <v>255</v>
      </c>
      <c r="D69" s="114" t="s">
        <v>256</v>
      </c>
      <c r="E69" s="113">
        <v>7144</v>
      </c>
      <c r="K69" s="20" t="s">
        <v>18</v>
      </c>
    </row>
    <row r="70" spans="1:11" ht="15" thickBot="1" x14ac:dyDescent="0.4">
      <c r="A70" s="121" t="s">
        <v>42</v>
      </c>
      <c r="B70" s="113" t="s">
        <v>315</v>
      </c>
      <c r="C70" s="113" t="s">
        <v>243</v>
      </c>
      <c r="D70" s="114" t="s">
        <v>244</v>
      </c>
      <c r="E70" s="113">
        <v>421</v>
      </c>
      <c r="K70" s="13" t="s">
        <v>43</v>
      </c>
    </row>
    <row r="71" spans="1:11" ht="15" thickBot="1" x14ac:dyDescent="0.4">
      <c r="A71" s="121" t="s">
        <v>25</v>
      </c>
      <c r="B71" s="113" t="s">
        <v>316</v>
      </c>
      <c r="C71" s="113" t="s">
        <v>237</v>
      </c>
      <c r="D71" s="114" t="s">
        <v>238</v>
      </c>
      <c r="E71" s="113">
        <v>434</v>
      </c>
      <c r="K71" s="16" t="s">
        <v>44</v>
      </c>
    </row>
    <row r="72" spans="1:11" ht="15" thickBot="1" x14ac:dyDescent="0.4">
      <c r="A72" s="121" t="s">
        <v>529</v>
      </c>
      <c r="B72" s="113" t="s">
        <v>317</v>
      </c>
      <c r="C72" s="113" t="s">
        <v>248</v>
      </c>
      <c r="D72" s="114" t="s">
        <v>249</v>
      </c>
      <c r="E72" s="113">
        <v>428</v>
      </c>
      <c r="K72" s="13" t="s">
        <v>39</v>
      </c>
    </row>
    <row r="73" spans="1:11" ht="15" thickBot="1" x14ac:dyDescent="0.4">
      <c r="A73" s="121" t="s">
        <v>38</v>
      </c>
      <c r="B73" s="113" t="s">
        <v>318</v>
      </c>
      <c r="C73" s="113" t="s">
        <v>251</v>
      </c>
      <c r="D73" s="114" t="s">
        <v>252</v>
      </c>
      <c r="E73" s="113">
        <v>7147</v>
      </c>
    </row>
    <row r="74" spans="1:11" ht="15" thickBot="1" x14ac:dyDescent="0.4">
      <c r="A74" s="121" t="s">
        <v>54</v>
      </c>
      <c r="B74" s="113" t="s">
        <v>319</v>
      </c>
      <c r="C74" s="113" t="s">
        <v>283</v>
      </c>
      <c r="D74" s="114" t="s">
        <v>252</v>
      </c>
      <c r="E74" s="113">
        <v>440</v>
      </c>
    </row>
    <row r="75" spans="1:11" ht="15" thickBot="1" x14ac:dyDescent="0.4">
      <c r="A75" s="121" t="s">
        <v>31</v>
      </c>
      <c r="B75" s="113" t="s">
        <v>320</v>
      </c>
      <c r="C75" s="113" t="s">
        <v>248</v>
      </c>
      <c r="D75" s="114" t="s">
        <v>249</v>
      </c>
      <c r="E75" s="113">
        <v>439</v>
      </c>
    </row>
    <row r="76" spans="1:11" ht="15" thickBot="1" x14ac:dyDescent="0.4">
      <c r="A76" s="121" t="s">
        <v>192</v>
      </c>
      <c r="B76" s="113" t="s">
        <v>260</v>
      </c>
      <c r="C76" s="113" t="s">
        <v>251</v>
      </c>
      <c r="D76" s="114" t="s">
        <v>252</v>
      </c>
      <c r="E76" s="113">
        <v>453</v>
      </c>
    </row>
    <row r="77" spans="1:11" ht="15" thickBot="1" x14ac:dyDescent="0.4">
      <c r="A77" s="121" t="s">
        <v>89</v>
      </c>
      <c r="B77" s="113" t="s">
        <v>321</v>
      </c>
      <c r="C77" s="113" t="s">
        <v>255</v>
      </c>
      <c r="D77" s="114" t="s">
        <v>256</v>
      </c>
      <c r="E77" s="113">
        <v>442</v>
      </c>
    </row>
    <row r="78" spans="1:11" ht="15" thickBot="1" x14ac:dyDescent="0.4">
      <c r="A78" s="121" t="s">
        <v>530</v>
      </c>
      <c r="B78" s="113" t="s">
        <v>322</v>
      </c>
      <c r="C78" s="113" t="s">
        <v>237</v>
      </c>
      <c r="D78" s="114" t="s">
        <v>238</v>
      </c>
      <c r="E78" s="113">
        <v>7142</v>
      </c>
    </row>
    <row r="79" spans="1:11" ht="15" thickBot="1" x14ac:dyDescent="0.4">
      <c r="A79" s="121" t="s">
        <v>211</v>
      </c>
      <c r="B79" s="113" t="s">
        <v>211</v>
      </c>
      <c r="C79" s="113" t="s">
        <v>243</v>
      </c>
      <c r="D79" s="114" t="s">
        <v>244</v>
      </c>
      <c r="E79" s="113">
        <v>411</v>
      </c>
    </row>
    <row r="80" spans="1:11" ht="15" thickBot="1" x14ac:dyDescent="0.4">
      <c r="A80" s="122" t="s">
        <v>26</v>
      </c>
      <c r="B80" s="113" t="s">
        <v>323</v>
      </c>
      <c r="C80" s="113" t="s">
        <v>267</v>
      </c>
      <c r="D80" s="114" t="s">
        <v>268</v>
      </c>
      <c r="E80" s="113">
        <v>77</v>
      </c>
    </row>
    <row r="81" spans="1:5" ht="15" thickBot="1" x14ac:dyDescent="0.4">
      <c r="A81" s="120" t="s">
        <v>185</v>
      </c>
      <c r="B81" s="113" t="s">
        <v>324</v>
      </c>
      <c r="C81" s="113" t="s">
        <v>267</v>
      </c>
      <c r="D81" s="114" t="s">
        <v>268</v>
      </c>
      <c r="E81" s="113">
        <v>449</v>
      </c>
    </row>
    <row r="82" spans="1:5" ht="15" thickBot="1" x14ac:dyDescent="0.4">
      <c r="A82" s="121" t="s">
        <v>166</v>
      </c>
      <c r="B82" s="113" t="s">
        <v>325</v>
      </c>
      <c r="C82" s="113" t="s">
        <v>248</v>
      </c>
      <c r="D82" s="114" t="s">
        <v>249</v>
      </c>
      <c r="E82" s="113">
        <v>430</v>
      </c>
    </row>
    <row r="83" spans="1:5" ht="15" thickBot="1" x14ac:dyDescent="0.4">
      <c r="A83" s="121" t="s">
        <v>18</v>
      </c>
      <c r="B83" s="113" t="s">
        <v>326</v>
      </c>
      <c r="C83" s="113" t="s">
        <v>255</v>
      </c>
      <c r="D83" s="114" t="s">
        <v>256</v>
      </c>
      <c r="E83" s="113">
        <v>6156</v>
      </c>
    </row>
    <row r="84" spans="1:5" ht="16" thickBot="1" x14ac:dyDescent="0.35">
      <c r="A84" s="121" t="s">
        <v>531</v>
      </c>
      <c r="B84" s="113" t="s">
        <v>327</v>
      </c>
      <c r="E84" s="110"/>
    </row>
    <row r="85" spans="1:5" ht="15" thickBot="1" x14ac:dyDescent="0.35">
      <c r="A85" s="123" t="s">
        <v>43</v>
      </c>
      <c r="B85" s="113" t="s">
        <v>328</v>
      </c>
    </row>
    <row r="86" spans="1:5" ht="15" thickBot="1" x14ac:dyDescent="0.35">
      <c r="A86" s="121" t="s">
        <v>210</v>
      </c>
      <c r="B86" s="113" t="s">
        <v>210</v>
      </c>
    </row>
    <row r="87" spans="1:5" ht="15" thickBot="1" x14ac:dyDescent="0.35">
      <c r="A87" s="121" t="s">
        <v>44</v>
      </c>
      <c r="B87" s="113" t="s">
        <v>329</v>
      </c>
    </row>
    <row r="88" spans="1:5" ht="15" thickBot="1" x14ac:dyDescent="0.35">
      <c r="A88" s="121" t="s">
        <v>193</v>
      </c>
      <c r="B88" s="113" t="s">
        <v>330</v>
      </c>
    </row>
    <row r="89" spans="1:5" ht="15" thickBot="1" x14ac:dyDescent="0.35">
      <c r="A89" s="121" t="s">
        <v>39</v>
      </c>
      <c r="B89" s="113" t="s">
        <v>331</v>
      </c>
    </row>
  </sheetData>
  <sortState xmlns:xlrd2="http://schemas.microsoft.com/office/spreadsheetml/2017/richdata2" ref="K3:K72">
    <sortCondition ref="K3"/>
  </sortState>
  <customSheetViews>
    <customSheetView guid="{7C5E7431-A90F-4AC4-9A07-BA1041730F4D}">
      <selection activeCell="K3" sqref="K3:K72"/>
      <pageMargins left="0.7" right="0.7" top="0.75" bottom="0.75" header="0.3" footer="0.3"/>
      <pageSetup orientation="landscape" horizontalDpi="4294967293" r:id="rId1"/>
    </customSheetView>
  </customSheetViews>
  <pageMargins left="0.7" right="0.7" top="0.75" bottom="0.75" header="0.3" footer="0.3"/>
  <pageSetup orientation="landscape" horizontalDpi="4294967293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BC444-E899-4D2B-8F4E-DB5365F51456}">
  <sheetPr>
    <tabColor rgb="FF00EBE6"/>
  </sheetPr>
  <dimension ref="A1:AG777"/>
  <sheetViews>
    <sheetView zoomScale="86" zoomScaleNormal="84" workbookViewId="0">
      <selection activeCell="J14" sqref="J14"/>
    </sheetView>
  </sheetViews>
  <sheetFormatPr defaultColWidth="9.1796875" defaultRowHeight="12.5" x14ac:dyDescent="0.25"/>
  <cols>
    <col min="1" max="1" width="4.1796875" style="16" customWidth="1"/>
    <col min="2" max="2" width="6.81640625" style="598" customWidth="1"/>
    <col min="3" max="3" width="9" style="16" customWidth="1"/>
    <col min="4" max="4" width="13" style="16" customWidth="1"/>
    <col min="5" max="5" width="33.453125" style="16" customWidth="1"/>
    <col min="6" max="6" width="33" style="16" customWidth="1"/>
    <col min="7" max="7" width="8.81640625" style="16" customWidth="1"/>
    <col min="8" max="8" width="13.453125" style="16" customWidth="1"/>
    <col min="9" max="9" width="47.26953125" style="16" customWidth="1"/>
    <col min="10" max="10" width="49.26953125" style="16" customWidth="1"/>
    <col min="11" max="11" width="19.7265625" style="72" hidden="1" customWidth="1"/>
    <col min="12" max="12" width="16.7265625" style="16" hidden="1" customWidth="1"/>
    <col min="13" max="14" width="10.453125" style="16" customWidth="1"/>
    <col min="15" max="15" width="9.1796875" style="16" customWidth="1"/>
    <col min="16" max="16" width="29.81640625" style="253" customWidth="1"/>
    <col min="17" max="17" width="33.453125" style="253" customWidth="1"/>
    <col min="18" max="18" width="32" style="253" customWidth="1"/>
    <col min="19" max="19" width="10.54296875" style="253" customWidth="1"/>
    <col min="20" max="20" width="18.54296875" style="253" customWidth="1"/>
    <col min="21" max="21" width="29.81640625" style="253" customWidth="1"/>
    <col min="22" max="22" width="3" style="253" customWidth="1"/>
    <col min="23" max="23" width="13.1796875" style="253" customWidth="1"/>
    <col min="24" max="24" width="29.81640625" style="253" customWidth="1"/>
    <col min="25" max="25" width="9.1796875" style="253" customWidth="1"/>
    <col min="26" max="27" width="29.81640625" style="253" customWidth="1"/>
    <col min="28" max="28" width="32" style="253" customWidth="1"/>
    <col min="29" max="29" width="9.1796875" style="253" customWidth="1"/>
    <col min="30" max="30" width="14.81640625" style="253" customWidth="1"/>
    <col min="31" max="31" width="29.1796875" style="258" customWidth="1"/>
    <col min="32" max="32" width="25" style="253" customWidth="1"/>
    <col min="33" max="33" width="9" style="253" customWidth="1"/>
    <col min="34" max="34" width="9.1796875" style="16" customWidth="1"/>
    <col min="35" max="16384" width="9.1796875" style="16"/>
  </cols>
  <sheetData>
    <row r="1" spans="1:33" ht="51" customHeight="1" x14ac:dyDescent="0.4">
      <c r="A1" s="761"/>
      <c r="B1" s="762" t="s">
        <v>1090</v>
      </c>
      <c r="C1" s="763">
        <f ca="1">TODAY()</f>
        <v>45743</v>
      </c>
      <c r="D1" s="764">
        <f ca="1">NOW()</f>
        <v>45743.663757638889</v>
      </c>
      <c r="E1" s="910" t="s">
        <v>1111</v>
      </c>
      <c r="F1" s="910"/>
      <c r="G1" s="910"/>
      <c r="H1" s="910"/>
      <c r="I1" s="765"/>
      <c r="J1" s="765"/>
      <c r="K1" s="911"/>
      <c r="L1" s="912"/>
      <c r="M1" s="16" t="s">
        <v>624</v>
      </c>
      <c r="N1" s="16" t="s">
        <v>625</v>
      </c>
      <c r="P1" s="16" t="s">
        <v>179</v>
      </c>
      <c r="Q1" s="17" t="s">
        <v>180</v>
      </c>
      <c r="R1" s="17" t="s">
        <v>206</v>
      </c>
      <c r="S1" s="16"/>
      <c r="T1" s="18" t="s">
        <v>181</v>
      </c>
      <c r="U1" s="282"/>
      <c r="V1" s="6" t="s">
        <v>182</v>
      </c>
      <c r="W1" s="16" t="s">
        <v>183</v>
      </c>
      <c r="X1" s="16" t="s">
        <v>184</v>
      </c>
      <c r="Y1" s="16"/>
      <c r="Z1" s="16" t="s">
        <v>179</v>
      </c>
      <c r="AA1" s="17" t="s">
        <v>180</v>
      </c>
      <c r="AB1" s="17" t="s">
        <v>207</v>
      </c>
      <c r="AC1" s="16"/>
      <c r="AF1" s="913" t="s">
        <v>223</v>
      </c>
      <c r="AG1" s="913"/>
    </row>
    <row r="2" spans="1:33" ht="11.25" customHeight="1" x14ac:dyDescent="0.4">
      <c r="A2" s="766"/>
      <c r="B2" s="767"/>
      <c r="C2" s="768"/>
      <c r="D2" s="768"/>
      <c r="E2" s="769"/>
      <c r="F2" s="770"/>
      <c r="G2" s="771"/>
      <c r="H2" s="772"/>
      <c r="I2" s="768"/>
      <c r="J2" s="768"/>
      <c r="K2" s="30"/>
      <c r="L2" s="30"/>
      <c r="M2" s="30"/>
      <c r="N2" s="30"/>
      <c r="P2" s="16"/>
      <c r="Q2" s="17"/>
      <c r="R2" s="17"/>
      <c r="S2" s="16"/>
      <c r="T2" s="18"/>
      <c r="U2" s="282"/>
      <c r="V2" s="6"/>
      <c r="W2" s="16"/>
      <c r="X2" s="16"/>
      <c r="Y2" s="16"/>
      <c r="AC2" s="16"/>
      <c r="AF2" s="16"/>
      <c r="AG2" s="16"/>
    </row>
    <row r="3" spans="1:33" ht="14" x14ac:dyDescent="0.3">
      <c r="A3" s="299">
        <v>0</v>
      </c>
      <c r="B3" s="597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K3" s="275" t="s">
        <v>720</v>
      </c>
      <c r="L3" s="275" t="s">
        <v>721</v>
      </c>
      <c r="M3" s="80" t="s">
        <v>177</v>
      </c>
      <c r="N3" s="80" t="s">
        <v>178</v>
      </c>
      <c r="P3" s="16"/>
      <c r="Q3" s="16"/>
      <c r="R3" s="16"/>
      <c r="S3" s="16"/>
      <c r="T3" s="16"/>
      <c r="U3" s="16"/>
      <c r="V3" s="16"/>
      <c r="W3" s="16"/>
      <c r="X3" s="16"/>
      <c r="Y3" s="16"/>
      <c r="AC3" s="16"/>
      <c r="AF3" s="16"/>
      <c r="AG3" s="16"/>
    </row>
    <row r="4" spans="1:33" ht="14.5" x14ac:dyDescent="0.35">
      <c r="A4" s="574">
        <v>1</v>
      </c>
      <c r="B4" s="696">
        <v>1</v>
      </c>
      <c r="C4" s="575">
        <v>45760</v>
      </c>
      <c r="D4" s="576" t="s">
        <v>10</v>
      </c>
      <c r="E4" s="798" t="str">
        <f t="shared" ref="E4:F8" si="0">VLOOKUP(M4,Teams,2)</f>
        <v>HAMDEN ALL STARS</v>
      </c>
      <c r="F4" s="798" t="str">
        <f t="shared" si="0"/>
        <v>DANBURY UNITED</v>
      </c>
      <c r="G4" s="799"/>
      <c r="H4" s="800">
        <f>VLOOKUP(E4,START_TIMES,2)</f>
        <v>0.41666666666666669</v>
      </c>
      <c r="I4" s="801" t="str">
        <f>VLOOKUP(E4,fields,2)</f>
        <v>Westwoods HS (G), Hamden</v>
      </c>
      <c r="J4" s="580"/>
      <c r="K4" s="16"/>
      <c r="M4" s="85" t="s">
        <v>92</v>
      </c>
      <c r="N4" s="85" t="s">
        <v>93</v>
      </c>
      <c r="P4" s="16"/>
      <c r="Q4" s="16"/>
      <c r="R4" s="16"/>
      <c r="S4" s="16"/>
      <c r="T4" s="16"/>
      <c r="U4" s="16"/>
      <c r="V4" s="16"/>
      <c r="W4" s="16"/>
      <c r="X4" s="16"/>
      <c r="Y4" s="16"/>
      <c r="AC4" s="16"/>
      <c r="AF4" s="16"/>
      <c r="AG4" s="16"/>
    </row>
    <row r="5" spans="1:33" ht="14.5" x14ac:dyDescent="0.35">
      <c r="A5" s="574">
        <v>2</v>
      </c>
      <c r="B5" s="696">
        <v>1</v>
      </c>
      <c r="C5" s="575">
        <v>45760</v>
      </c>
      <c r="D5" s="576" t="s">
        <v>10</v>
      </c>
      <c r="E5" s="798" t="str">
        <f t="shared" si="0"/>
        <v>SALTY DOGS</v>
      </c>
      <c r="F5" s="798" t="str">
        <f t="shared" si="0"/>
        <v>GREENWICH FC 30</v>
      </c>
      <c r="G5" s="799"/>
      <c r="H5" s="800">
        <f>VLOOKUP(E5,START_TIMES,2)</f>
        <v>0.33333333333333331</v>
      </c>
      <c r="I5" s="801" t="str">
        <f>VLOOKUP(E5,fields,2)</f>
        <v>Nonnewaug HS  (T), Woodbury</v>
      </c>
      <c r="J5" s="580"/>
      <c r="K5" s="16"/>
      <c r="M5" s="5" t="s">
        <v>95</v>
      </c>
      <c r="N5" s="5" t="s">
        <v>94</v>
      </c>
      <c r="P5" s="16"/>
      <c r="Q5" s="16"/>
      <c r="R5" s="16"/>
      <c r="S5" s="16"/>
      <c r="T5" s="16"/>
      <c r="U5" s="16"/>
      <c r="V5" s="16"/>
      <c r="W5" s="16"/>
      <c r="X5" s="16"/>
      <c r="Y5" s="16"/>
      <c r="AC5" s="16"/>
      <c r="AF5" s="16"/>
      <c r="AG5" s="16"/>
    </row>
    <row r="6" spans="1:33" ht="15" thickBot="1" x14ac:dyDescent="0.4">
      <c r="A6" s="574">
        <v>3</v>
      </c>
      <c r="B6" s="697">
        <v>1</v>
      </c>
      <c r="C6" s="575">
        <v>45760</v>
      </c>
      <c r="D6" s="576" t="s">
        <v>10</v>
      </c>
      <c r="E6" s="798" t="str">
        <f t="shared" si="0"/>
        <v>CLINTON FC 30</v>
      </c>
      <c r="F6" s="798" t="str">
        <f t="shared" si="0"/>
        <v>CHESHIRE SC UNITED</v>
      </c>
      <c r="G6" s="799"/>
      <c r="H6" s="800">
        <f>VLOOKUP(E6,START_TIMES,2)</f>
        <v>0.41666666666666702</v>
      </c>
      <c r="I6" s="801" t="str">
        <f>VLOOKUP(E6,fields,2)</f>
        <v>Strong Field (T), Madison</v>
      </c>
      <c r="J6" s="580"/>
      <c r="K6" s="16"/>
      <c r="M6" s="5" t="s">
        <v>96</v>
      </c>
      <c r="N6" s="5" t="s">
        <v>97</v>
      </c>
      <c r="P6" s="16"/>
      <c r="Q6" s="16"/>
      <c r="R6" s="16"/>
      <c r="S6" s="16"/>
      <c r="T6" s="16"/>
      <c r="U6" s="16"/>
      <c r="V6" s="16"/>
      <c r="W6" s="16"/>
      <c r="X6" s="16"/>
      <c r="Y6" s="16"/>
      <c r="AC6" s="16"/>
      <c r="AF6" s="16"/>
      <c r="AG6" s="16"/>
    </row>
    <row r="7" spans="1:33" ht="12.75" customHeight="1" thickTop="1" thickBot="1" x14ac:dyDescent="0.4">
      <c r="A7" s="574">
        <v>4</v>
      </c>
      <c r="B7" s="696">
        <v>1</v>
      </c>
      <c r="C7" s="575">
        <v>45760</v>
      </c>
      <c r="D7" s="576" t="s">
        <v>10</v>
      </c>
      <c r="E7" s="798" t="str">
        <f t="shared" si="0"/>
        <v>MILFORD AMIGOS</v>
      </c>
      <c r="F7" s="798" t="str">
        <f t="shared" si="0"/>
        <v xml:space="preserve">FC SHELTON </v>
      </c>
      <c r="G7" s="799"/>
      <c r="H7" s="800">
        <f>VLOOKUP(E7,START_TIMES,2)</f>
        <v>0.33333333333333331</v>
      </c>
      <c r="I7" s="801" t="str">
        <f>VLOOKUP(E7,fields,2)</f>
        <v>Pease Road (G), Woodbridge</v>
      </c>
      <c r="J7" s="580"/>
      <c r="K7" s="16"/>
      <c r="M7" s="5" t="s">
        <v>98</v>
      </c>
      <c r="N7" s="5" t="s">
        <v>99</v>
      </c>
      <c r="P7" s="546" t="s">
        <v>1072</v>
      </c>
      <c r="Q7" s="705" t="s">
        <v>647</v>
      </c>
      <c r="R7" s="7" t="s">
        <v>678</v>
      </c>
      <c r="S7" s="16"/>
      <c r="T7" s="198" t="s">
        <v>97</v>
      </c>
      <c r="U7" s="546" t="s">
        <v>1072</v>
      </c>
      <c r="V7" s="16">
        <v>1</v>
      </c>
      <c r="W7" s="198" t="s">
        <v>97</v>
      </c>
      <c r="X7" s="546" t="s">
        <v>1072</v>
      </c>
      <c r="Y7" s="16"/>
      <c r="Z7" s="546" t="s">
        <v>1072</v>
      </c>
      <c r="AA7" s="705" t="s">
        <v>647</v>
      </c>
      <c r="AB7" s="7" t="s">
        <v>678</v>
      </c>
      <c r="AF7" s="705" t="s">
        <v>647</v>
      </c>
      <c r="AG7" s="283">
        <v>0.41666666666666669</v>
      </c>
    </row>
    <row r="8" spans="1:33" ht="12.75" customHeight="1" thickTop="1" thickBot="1" x14ac:dyDescent="0.4">
      <c r="A8" s="574">
        <v>5</v>
      </c>
      <c r="B8" s="696">
        <v>1</v>
      </c>
      <c r="C8" s="575">
        <v>45760</v>
      </c>
      <c r="D8" s="576" t="s">
        <v>10</v>
      </c>
      <c r="E8" s="798" t="str">
        <f t="shared" si="0"/>
        <v>MILFORD TUESDAY</v>
      </c>
      <c r="F8" s="798" t="str">
        <f t="shared" si="0"/>
        <v>STAMFORD FC</v>
      </c>
      <c r="G8" s="799"/>
      <c r="H8" s="800">
        <f>VLOOKUP(E8,START_TIMES,2)</f>
        <v>0.33333333333333331</v>
      </c>
      <c r="I8" s="801" t="str">
        <f>VLOOKUP(E8,fields,2)</f>
        <v>Witek Park (G), Derby</v>
      </c>
      <c r="J8" s="580"/>
      <c r="K8" s="16"/>
      <c r="M8" s="5" t="s">
        <v>100</v>
      </c>
      <c r="N8" s="5" t="s">
        <v>101</v>
      </c>
      <c r="P8" s="546" t="s">
        <v>881</v>
      </c>
      <c r="Q8" s="730" t="s">
        <v>648</v>
      </c>
      <c r="R8" s="88" t="s">
        <v>91</v>
      </c>
      <c r="S8" s="16"/>
      <c r="T8" s="198" t="s">
        <v>101</v>
      </c>
      <c r="U8" s="546" t="s">
        <v>54</v>
      </c>
      <c r="V8" s="16">
        <v>2</v>
      </c>
      <c r="W8" s="198" t="s">
        <v>96</v>
      </c>
      <c r="X8" s="546" t="s">
        <v>881</v>
      </c>
      <c r="Y8" s="16"/>
      <c r="Z8" s="546" t="s">
        <v>881</v>
      </c>
      <c r="AA8" s="730" t="s">
        <v>648</v>
      </c>
      <c r="AB8" s="88" t="s">
        <v>91</v>
      </c>
      <c r="AF8" s="730" t="s">
        <v>648</v>
      </c>
      <c r="AG8" s="361" t="s">
        <v>91</v>
      </c>
    </row>
    <row r="9" spans="1:33" ht="12.75" customHeight="1" thickTop="1" thickBot="1" x14ac:dyDescent="0.4">
      <c r="A9" s="574">
        <v>6</v>
      </c>
      <c r="B9" s="696"/>
      <c r="C9" s="575"/>
      <c r="D9" s="576"/>
      <c r="E9" s="798"/>
      <c r="F9" s="798"/>
      <c r="G9" s="799"/>
      <c r="H9" s="800"/>
      <c r="I9" s="801"/>
      <c r="J9" s="580"/>
      <c r="K9" s="16"/>
      <c r="M9" s="5"/>
      <c r="N9" s="5"/>
      <c r="P9" s="546" t="s">
        <v>878</v>
      </c>
      <c r="Q9" s="760" t="s">
        <v>1121</v>
      </c>
      <c r="R9" s="88" t="s">
        <v>91</v>
      </c>
      <c r="S9" s="16"/>
      <c r="T9" s="199" t="s">
        <v>150</v>
      </c>
      <c r="U9" s="730" t="s">
        <v>648</v>
      </c>
      <c r="V9" s="16">
        <v>3</v>
      </c>
      <c r="W9" s="198" t="s">
        <v>93</v>
      </c>
      <c r="X9" s="546" t="s">
        <v>878</v>
      </c>
      <c r="Y9" s="16"/>
      <c r="Z9" s="546" t="s">
        <v>878</v>
      </c>
      <c r="AA9" s="760" t="s">
        <v>1121</v>
      </c>
      <c r="AB9" s="88" t="s">
        <v>91</v>
      </c>
      <c r="AF9" s="760" t="s">
        <v>1121</v>
      </c>
      <c r="AG9" s="361" t="s">
        <v>91</v>
      </c>
    </row>
    <row r="10" spans="1:33" ht="12.75" customHeight="1" thickTop="1" thickBot="1" x14ac:dyDescent="0.4">
      <c r="A10" s="574">
        <v>7</v>
      </c>
      <c r="B10" s="696">
        <v>1</v>
      </c>
      <c r="C10" s="575">
        <v>45760</v>
      </c>
      <c r="D10" s="586" t="s">
        <v>175</v>
      </c>
      <c r="E10" s="798" t="str">
        <f t="shared" ref="E10:F14" si="1">VLOOKUP(M10,Teams,2)</f>
        <v>LITCHFIELD COUNTY BLUES 30</v>
      </c>
      <c r="F10" s="798" t="str">
        <f t="shared" si="1"/>
        <v>ECUA-ANDES 30</v>
      </c>
      <c r="G10" s="799"/>
      <c r="H10" s="800">
        <f>VLOOKUP(E10,START_TIMES,2)</f>
        <v>0.41666666666666669</v>
      </c>
      <c r="I10" s="801" t="str">
        <f>VLOOKUP(E10,fields,2)</f>
        <v>New Milford HS (T), New Milford</v>
      </c>
      <c r="J10" s="580"/>
      <c r="K10" s="16"/>
      <c r="M10" s="5" t="s">
        <v>155</v>
      </c>
      <c r="N10" s="5" t="s">
        <v>152</v>
      </c>
      <c r="O10" s="16" t="s">
        <v>0</v>
      </c>
      <c r="P10" s="546" t="s">
        <v>1073</v>
      </c>
      <c r="Q10" s="705" t="s">
        <v>1122</v>
      </c>
      <c r="R10" s="88" t="s">
        <v>91</v>
      </c>
      <c r="S10" s="16"/>
      <c r="T10" s="199" t="s">
        <v>151</v>
      </c>
      <c r="U10" s="730" t="s">
        <v>676</v>
      </c>
      <c r="V10" s="16">
        <v>4</v>
      </c>
      <c r="W10" s="198" t="s">
        <v>99</v>
      </c>
      <c r="X10" s="546" t="s">
        <v>1073</v>
      </c>
      <c r="Y10" s="16"/>
      <c r="Z10" s="546" t="s">
        <v>1073</v>
      </c>
      <c r="AA10" s="705" t="s">
        <v>1122</v>
      </c>
      <c r="AB10" s="88" t="s">
        <v>91</v>
      </c>
      <c r="AF10" s="705" t="s">
        <v>1122</v>
      </c>
      <c r="AG10" s="361" t="s">
        <v>91</v>
      </c>
    </row>
    <row r="11" spans="1:33" ht="12.75" customHeight="1" thickTop="1" thickBot="1" x14ac:dyDescent="0.4">
      <c r="A11" s="574">
        <v>8</v>
      </c>
      <c r="B11" s="696">
        <v>1</v>
      </c>
      <c r="C11" s="575">
        <v>45760</v>
      </c>
      <c r="D11" s="586" t="s">
        <v>175</v>
      </c>
      <c r="E11" s="798" t="str">
        <f t="shared" si="1"/>
        <v>FC CELTA</v>
      </c>
      <c r="F11" s="798" t="str">
        <f t="shared" si="1"/>
        <v>QPR</v>
      </c>
      <c r="G11" s="799"/>
      <c r="H11" s="800">
        <f>VLOOKUP(E11,START_TIMES,2)</f>
        <v>0.33333333333333331</v>
      </c>
      <c r="I11" s="801" t="str">
        <f>VLOOKUP(E11,fields,2)</f>
        <v>Foran HS KMT (T), Milford</v>
      </c>
      <c r="J11" s="580"/>
      <c r="K11" s="16"/>
      <c r="M11" s="5" t="s">
        <v>154</v>
      </c>
      <c r="N11" s="5" t="s">
        <v>158</v>
      </c>
      <c r="P11" s="546" t="s">
        <v>880</v>
      </c>
      <c r="Q11" s="553" t="s">
        <v>1080</v>
      </c>
      <c r="R11" s="88" t="s">
        <v>91</v>
      </c>
      <c r="S11" s="16"/>
      <c r="T11" s="199" t="s">
        <v>152</v>
      </c>
      <c r="U11" s="730" t="s">
        <v>1131</v>
      </c>
      <c r="V11" s="16">
        <v>5</v>
      </c>
      <c r="W11" s="198" t="s">
        <v>94</v>
      </c>
      <c r="X11" s="546" t="s">
        <v>880</v>
      </c>
      <c r="Y11" s="16"/>
      <c r="Z11" s="546" t="s">
        <v>880</v>
      </c>
      <c r="AA11" s="553" t="s">
        <v>1080</v>
      </c>
      <c r="AB11" s="88" t="s">
        <v>91</v>
      </c>
      <c r="AF11" s="553" t="s">
        <v>1080</v>
      </c>
      <c r="AG11" s="361" t="s">
        <v>91</v>
      </c>
    </row>
    <row r="12" spans="1:33" ht="12.75" customHeight="1" thickTop="1" thickBot="1" x14ac:dyDescent="0.4">
      <c r="A12" s="574">
        <v>9</v>
      </c>
      <c r="B12" s="696">
        <v>1</v>
      </c>
      <c r="C12" s="575">
        <v>45760</v>
      </c>
      <c r="D12" s="586" t="s">
        <v>175</v>
      </c>
      <c r="E12" s="798" t="str">
        <f t="shared" si="1"/>
        <v>COYOTES FC</v>
      </c>
      <c r="F12" s="802" t="str">
        <f t="shared" si="1"/>
        <v>BYE 30</v>
      </c>
      <c r="G12" s="803"/>
      <c r="H12" s="800">
        <f>VLOOKUP(E12,START_TIMES,2)</f>
        <v>0.45833333333333331</v>
      </c>
      <c r="I12" s="801" t="str">
        <f>VLOOKUP(E12,fields,2)</f>
        <v>Pragemann  Park (G), Wallingford</v>
      </c>
      <c r="J12" s="580"/>
      <c r="K12" s="16"/>
      <c r="M12" s="5" t="s">
        <v>151</v>
      </c>
      <c r="N12" s="5" t="s">
        <v>150</v>
      </c>
      <c r="P12" s="546" t="s">
        <v>668</v>
      </c>
      <c r="Q12" s="713" t="s">
        <v>884</v>
      </c>
      <c r="R12" s="7" t="s">
        <v>681</v>
      </c>
      <c r="S12" s="16"/>
      <c r="T12" s="199" t="s">
        <v>153</v>
      </c>
      <c r="U12" s="730" t="s">
        <v>904</v>
      </c>
      <c r="V12" s="16">
        <v>6</v>
      </c>
      <c r="W12" s="198" t="s">
        <v>92</v>
      </c>
      <c r="X12" s="546" t="s">
        <v>668</v>
      </c>
      <c r="Y12" s="16"/>
      <c r="Z12" s="546" t="s">
        <v>668</v>
      </c>
      <c r="AA12" s="713" t="s">
        <v>884</v>
      </c>
      <c r="AB12" s="7" t="s">
        <v>681</v>
      </c>
      <c r="AF12" s="713" t="s">
        <v>884</v>
      </c>
      <c r="AG12" s="283">
        <v>0.375</v>
      </c>
    </row>
    <row r="13" spans="1:33" ht="12.75" customHeight="1" thickTop="1" thickBot="1" x14ac:dyDescent="0.4">
      <c r="A13" s="574">
        <v>10</v>
      </c>
      <c r="B13" s="696">
        <v>1</v>
      </c>
      <c r="C13" s="575">
        <v>45760</v>
      </c>
      <c r="D13" s="586" t="s">
        <v>175</v>
      </c>
      <c r="E13" s="798" t="str">
        <f t="shared" si="1"/>
        <v>NAUGATUCK FUSION</v>
      </c>
      <c r="F13" s="798" t="str">
        <f t="shared" si="1"/>
        <v>FC CALDO VERDE</v>
      </c>
      <c r="G13" s="799"/>
      <c r="H13" s="800">
        <f>VLOOKUP(E13,START_TIMES,2)</f>
        <v>0.41666666666666669</v>
      </c>
      <c r="I13" s="801" t="str">
        <f>VLOOKUP(E13,fields,2)</f>
        <v>City Hill MS (G), Naugatuck</v>
      </c>
      <c r="J13" s="580"/>
      <c r="K13" s="16"/>
      <c r="M13" s="5" t="s">
        <v>156</v>
      </c>
      <c r="N13" s="5" t="s">
        <v>153</v>
      </c>
      <c r="P13" s="546" t="s">
        <v>52</v>
      </c>
      <c r="Q13" s="546" t="s">
        <v>1072</v>
      </c>
      <c r="R13" s="7" t="s">
        <v>927</v>
      </c>
      <c r="S13" s="16"/>
      <c r="T13" s="199" t="s">
        <v>154</v>
      </c>
      <c r="U13" s="730" t="s">
        <v>1125</v>
      </c>
      <c r="V13" s="16">
        <v>7</v>
      </c>
      <c r="W13" s="198" t="s">
        <v>98</v>
      </c>
      <c r="X13" s="546" t="s">
        <v>52</v>
      </c>
      <c r="Y13" s="16"/>
      <c r="Z13" s="546" t="s">
        <v>52</v>
      </c>
      <c r="AA13" s="546" t="s">
        <v>1072</v>
      </c>
      <c r="AB13" s="7" t="s">
        <v>927</v>
      </c>
      <c r="AF13" s="546" t="s">
        <v>1072</v>
      </c>
      <c r="AG13" s="283">
        <v>0.33333333333333331</v>
      </c>
    </row>
    <row r="14" spans="1:33" ht="12.75" customHeight="1" thickTop="1" thickBot="1" x14ac:dyDescent="0.4">
      <c r="A14" s="574">
        <v>11</v>
      </c>
      <c r="B14" s="696">
        <v>1</v>
      </c>
      <c r="C14" s="575">
        <v>45760</v>
      </c>
      <c r="D14" s="586" t="s">
        <v>175</v>
      </c>
      <c r="E14" s="798" t="str">
        <f t="shared" si="1"/>
        <v>NORWALK FC</v>
      </c>
      <c r="F14" s="798" t="str">
        <f t="shared" si="1"/>
        <v>TRINITY FC</v>
      </c>
      <c r="G14" s="799"/>
      <c r="H14" s="800">
        <f>VLOOKUP(E14,START_TIMES,2)</f>
        <v>0.41666666666666702</v>
      </c>
      <c r="I14" s="801" t="str">
        <f>VLOOKUP(E14,fields,2)</f>
        <v>Nathan Hale MS (T), Norwalk</v>
      </c>
      <c r="J14" s="580"/>
      <c r="K14" s="16"/>
      <c r="M14" s="5" t="s">
        <v>157</v>
      </c>
      <c r="N14" s="5" t="s">
        <v>159</v>
      </c>
      <c r="P14" s="546" t="s">
        <v>19</v>
      </c>
      <c r="Q14" s="546" t="s">
        <v>881</v>
      </c>
      <c r="R14" s="7" t="s">
        <v>901</v>
      </c>
      <c r="S14" s="16"/>
      <c r="T14" s="199" t="s">
        <v>155</v>
      </c>
      <c r="U14" s="730" t="s">
        <v>937</v>
      </c>
      <c r="V14" s="16">
        <v>8</v>
      </c>
      <c r="W14" s="198" t="s">
        <v>100</v>
      </c>
      <c r="X14" s="546" t="s">
        <v>19</v>
      </c>
      <c r="Y14" s="16"/>
      <c r="Z14" s="546" t="s">
        <v>19</v>
      </c>
      <c r="AA14" s="546" t="s">
        <v>881</v>
      </c>
      <c r="AB14" s="7" t="s">
        <v>901</v>
      </c>
      <c r="AF14" s="546" t="s">
        <v>881</v>
      </c>
      <c r="AG14" s="283">
        <v>0.41666666666666702</v>
      </c>
    </row>
    <row r="15" spans="1:33" ht="12.75" customHeight="1" thickTop="1" thickBot="1" x14ac:dyDescent="0.4">
      <c r="A15" s="574">
        <v>12</v>
      </c>
      <c r="B15" s="696" t="s">
        <v>0</v>
      </c>
      <c r="C15" s="575" t="s">
        <v>0</v>
      </c>
      <c r="D15" s="582" t="s">
        <v>0</v>
      </c>
      <c r="E15" s="804" t="s">
        <v>0</v>
      </c>
      <c r="F15" s="805" t="s">
        <v>0</v>
      </c>
      <c r="G15" s="799" t="s">
        <v>0</v>
      </c>
      <c r="H15" s="800" t="s">
        <v>0</v>
      </c>
      <c r="I15" s="801" t="s">
        <v>0</v>
      </c>
      <c r="J15" s="585" t="s">
        <v>0</v>
      </c>
      <c r="K15" s="16"/>
      <c r="M15" s="5"/>
      <c r="N15" s="5"/>
      <c r="P15" s="546" t="s">
        <v>1112</v>
      </c>
      <c r="Q15" s="723" t="s">
        <v>882</v>
      </c>
      <c r="R15" s="7" t="s">
        <v>679</v>
      </c>
      <c r="S15" s="16"/>
      <c r="T15" s="199" t="s">
        <v>156</v>
      </c>
      <c r="U15" s="730" t="s">
        <v>53</v>
      </c>
      <c r="V15" s="16">
        <v>9</v>
      </c>
      <c r="W15" s="198" t="s">
        <v>95</v>
      </c>
      <c r="X15" s="546" t="s">
        <v>1112</v>
      </c>
      <c r="Y15" s="16"/>
      <c r="Z15" s="546" t="s">
        <v>1112</v>
      </c>
      <c r="AA15" s="723" t="s">
        <v>882</v>
      </c>
      <c r="AB15" s="7" t="s">
        <v>679</v>
      </c>
      <c r="AF15" s="723" t="s">
        <v>882</v>
      </c>
      <c r="AG15" s="283">
        <v>0.33333333333333331</v>
      </c>
    </row>
    <row r="16" spans="1:33" ht="12.75" customHeight="1" thickTop="1" thickBot="1" x14ac:dyDescent="0.4">
      <c r="A16" s="574">
        <v>13</v>
      </c>
      <c r="B16" s="696">
        <v>1</v>
      </c>
      <c r="C16" s="575">
        <v>45760</v>
      </c>
      <c r="D16" s="587" t="s">
        <v>11</v>
      </c>
      <c r="E16" s="798" t="str">
        <f t="shared" ref="E16:F20" si="2">VLOOKUP(M16,Teams,2)</f>
        <v>GREENWICH PUMAS FC 40</v>
      </c>
      <c r="F16" s="798" t="str">
        <f t="shared" si="2"/>
        <v>DANBURY UNITED 40</v>
      </c>
      <c r="G16" s="799"/>
      <c r="H16" s="800">
        <f>VLOOKUP(E16,START_TIMES,2)</f>
        <v>0.41666666666666669</v>
      </c>
      <c r="I16" s="801" t="str">
        <f>VLOOKUP(E16,fields,2)</f>
        <v>Greenwich Fields</v>
      </c>
      <c r="J16" s="580"/>
      <c r="K16" s="16"/>
      <c r="M16" s="5" t="s">
        <v>105</v>
      </c>
      <c r="N16" s="5" t="s">
        <v>162</v>
      </c>
      <c r="P16" s="546" t="s">
        <v>54</v>
      </c>
      <c r="Q16" s="723" t="s">
        <v>743</v>
      </c>
      <c r="R16" s="7" t="s">
        <v>916</v>
      </c>
      <c r="S16" s="16"/>
      <c r="T16" s="199" t="s">
        <v>157</v>
      </c>
      <c r="U16" s="730" t="s">
        <v>879</v>
      </c>
      <c r="V16" s="16">
        <v>10</v>
      </c>
      <c r="W16" s="198" t="s">
        <v>101</v>
      </c>
      <c r="X16" s="546" t="s">
        <v>54</v>
      </c>
      <c r="Y16" s="16"/>
      <c r="Z16" s="546" t="s">
        <v>54</v>
      </c>
      <c r="AA16" s="723" t="s">
        <v>743</v>
      </c>
      <c r="AB16" s="7" t="s">
        <v>916</v>
      </c>
      <c r="AF16" s="723" t="s">
        <v>743</v>
      </c>
      <c r="AG16" s="283">
        <v>0.33333333333333331</v>
      </c>
    </row>
    <row r="17" spans="1:33" ht="12.75" customHeight="1" thickTop="1" thickBot="1" x14ac:dyDescent="0.4">
      <c r="A17" s="574">
        <v>14</v>
      </c>
      <c r="B17" s="697">
        <v>1</v>
      </c>
      <c r="C17" s="575">
        <v>45760</v>
      </c>
      <c r="D17" s="587" t="s">
        <v>11</v>
      </c>
      <c r="E17" s="798" t="str">
        <f t="shared" si="2"/>
        <v>STORM FC</v>
      </c>
      <c r="F17" s="798" t="str">
        <f t="shared" si="2"/>
        <v>GREENWICH FC 40</v>
      </c>
      <c r="G17" s="799"/>
      <c r="H17" s="800">
        <f>VLOOKUP(E17,START_TIMES,2)</f>
        <v>0.33333333333333331</v>
      </c>
      <c r="I17" s="801" t="str">
        <f>VLOOKUP(E17,fields,2)</f>
        <v>Wakeman Park (T), Westport</v>
      </c>
      <c r="J17" s="580"/>
      <c r="K17" s="16"/>
      <c r="M17" s="5" t="s">
        <v>108</v>
      </c>
      <c r="N17" s="5" t="s">
        <v>104</v>
      </c>
      <c r="P17" s="547" t="s">
        <v>648</v>
      </c>
      <c r="Q17" s="726" t="s">
        <v>173</v>
      </c>
      <c r="R17" s="7" t="s">
        <v>682</v>
      </c>
      <c r="S17" s="16"/>
      <c r="T17" s="200" t="s">
        <v>158</v>
      </c>
      <c r="U17" s="547" t="s">
        <v>677</v>
      </c>
      <c r="V17" s="16">
        <v>11</v>
      </c>
      <c r="W17" s="200" t="s">
        <v>150</v>
      </c>
      <c r="X17" s="547" t="s">
        <v>648</v>
      </c>
      <c r="Y17" s="16"/>
      <c r="Z17" s="547" t="s">
        <v>648</v>
      </c>
      <c r="AA17" s="726" t="s">
        <v>173</v>
      </c>
      <c r="AB17" s="7" t="s">
        <v>682</v>
      </c>
      <c r="AF17" s="726" t="s">
        <v>173</v>
      </c>
      <c r="AG17" s="283">
        <v>0.375</v>
      </c>
    </row>
    <row r="18" spans="1:33" ht="12.75" customHeight="1" thickTop="1" thickBot="1" x14ac:dyDescent="0.4">
      <c r="A18" s="574">
        <v>15</v>
      </c>
      <c r="B18" s="696">
        <v>1</v>
      </c>
      <c r="C18" s="575">
        <v>45760</v>
      </c>
      <c r="D18" s="587" t="s">
        <v>11</v>
      </c>
      <c r="E18" s="798" t="str">
        <f t="shared" si="2"/>
        <v>CLUB NAPOLI 40</v>
      </c>
      <c r="F18" s="798" t="str">
        <f t="shared" si="2"/>
        <v>CLINTON FC 40</v>
      </c>
      <c r="G18" s="799"/>
      <c r="H18" s="800">
        <f>VLOOKUP(E18,START_TIMES,2)</f>
        <v>0.33333333333333331</v>
      </c>
      <c r="I18" s="801" t="str">
        <f>VLOOKUP(E18,fields,2)</f>
        <v>Sportsplex (T), North Branford</v>
      </c>
      <c r="J18" s="580"/>
      <c r="K18" s="16"/>
      <c r="M18" s="5" t="s">
        <v>161</v>
      </c>
      <c r="N18" s="5" t="s">
        <v>160</v>
      </c>
      <c r="P18" s="547" t="s">
        <v>676</v>
      </c>
      <c r="Q18" s="547" t="s">
        <v>676</v>
      </c>
      <c r="R18" s="7" t="s">
        <v>956</v>
      </c>
      <c r="S18" s="16"/>
      <c r="T18" s="201" t="s">
        <v>96</v>
      </c>
      <c r="U18" s="712" t="s">
        <v>881</v>
      </c>
      <c r="V18" s="16">
        <v>12</v>
      </c>
      <c r="W18" s="200" t="s">
        <v>151</v>
      </c>
      <c r="X18" s="547" t="s">
        <v>676</v>
      </c>
      <c r="Y18" s="16"/>
      <c r="Z18" s="547" t="s">
        <v>676</v>
      </c>
      <c r="AA18" s="547" t="s">
        <v>676</v>
      </c>
      <c r="AB18" s="7" t="s">
        <v>956</v>
      </c>
      <c r="AF18" s="547" t="s">
        <v>676</v>
      </c>
      <c r="AG18" s="283">
        <v>0.45833333333333331</v>
      </c>
    </row>
    <row r="19" spans="1:33" ht="12.75" customHeight="1" thickTop="1" thickBot="1" x14ac:dyDescent="0.4">
      <c r="A19" s="574">
        <v>16</v>
      </c>
      <c r="B19" s="696">
        <v>1</v>
      </c>
      <c r="C19" s="575">
        <v>45760</v>
      </c>
      <c r="D19" s="587" t="s">
        <v>11</v>
      </c>
      <c r="E19" s="798" t="str">
        <f t="shared" si="2"/>
        <v xml:space="preserve">GUILFORD CELTIC </v>
      </c>
      <c r="F19" s="798" t="str">
        <f t="shared" si="2"/>
        <v>FAIRFIELD GAC 40</v>
      </c>
      <c r="G19" s="799"/>
      <c r="H19" s="800">
        <f>VLOOKUP(E19,START_TIMES,2)</f>
        <v>0.41666666666666702</v>
      </c>
      <c r="I19" s="801" t="str">
        <f>VLOOKUP(E19,fields,2)</f>
        <v>Guilford HS (T), Guilford</v>
      </c>
      <c r="J19" s="580"/>
      <c r="K19" s="16"/>
      <c r="M19" s="5" t="s">
        <v>106</v>
      </c>
      <c r="N19" s="5" t="s">
        <v>163</v>
      </c>
      <c r="P19" s="547" t="s">
        <v>1131</v>
      </c>
      <c r="Q19" s="712" t="s">
        <v>878</v>
      </c>
      <c r="R19" s="7" t="s">
        <v>683</v>
      </c>
      <c r="S19" s="16"/>
      <c r="T19" s="200" t="s">
        <v>159</v>
      </c>
      <c r="U19" s="547" t="s">
        <v>717</v>
      </c>
      <c r="V19" s="16">
        <v>13</v>
      </c>
      <c r="W19" s="200" t="s">
        <v>152</v>
      </c>
      <c r="X19" s="547" t="s">
        <v>1131</v>
      </c>
      <c r="Y19" s="16"/>
      <c r="Z19" s="547" t="s">
        <v>1131</v>
      </c>
      <c r="AA19" s="712" t="s">
        <v>878</v>
      </c>
      <c r="AB19" s="7" t="s">
        <v>683</v>
      </c>
      <c r="AF19" s="712" t="s">
        <v>878</v>
      </c>
      <c r="AG19" s="283">
        <v>0.375</v>
      </c>
    </row>
    <row r="20" spans="1:33" ht="12.75" customHeight="1" thickTop="1" thickBot="1" x14ac:dyDescent="0.4">
      <c r="A20" s="574">
        <v>17</v>
      </c>
      <c r="B20" s="696">
        <v>1</v>
      </c>
      <c r="C20" s="575">
        <v>45760</v>
      </c>
      <c r="D20" s="587" t="s">
        <v>11</v>
      </c>
      <c r="E20" s="798" t="str">
        <f t="shared" si="2"/>
        <v>SHEBEEN FC</v>
      </c>
      <c r="F20" s="798" t="str">
        <f t="shared" si="2"/>
        <v>VASCO DA GAMA 40</v>
      </c>
      <c r="G20" s="799"/>
      <c r="H20" s="800">
        <f>VLOOKUP(E20,START_TIMES,2)</f>
        <v>0.41666666666666702</v>
      </c>
      <c r="I20" s="801" t="str">
        <f>VLOOKUP(E20,fields,2)</f>
        <v>Ludlowe HS (T), Fairfield</v>
      </c>
      <c r="J20" s="580"/>
      <c r="K20" s="16"/>
      <c r="M20" s="5" t="s">
        <v>107</v>
      </c>
      <c r="N20" s="5" t="s">
        <v>109</v>
      </c>
      <c r="P20" s="547" t="s">
        <v>904</v>
      </c>
      <c r="Q20" s="731" t="s">
        <v>27</v>
      </c>
      <c r="R20" s="7" t="s">
        <v>683</v>
      </c>
      <c r="S20" s="16"/>
      <c r="T20" s="202" t="s">
        <v>160</v>
      </c>
      <c r="U20" s="549" t="s">
        <v>882</v>
      </c>
      <c r="V20" s="16">
        <v>14</v>
      </c>
      <c r="W20" s="200" t="s">
        <v>153</v>
      </c>
      <c r="X20" s="548" t="s">
        <v>904</v>
      </c>
      <c r="Y20" s="16"/>
      <c r="Z20" s="547" t="s">
        <v>904</v>
      </c>
      <c r="AA20" s="731" t="s">
        <v>27</v>
      </c>
      <c r="AB20" s="7" t="s">
        <v>683</v>
      </c>
      <c r="AF20" s="731" t="s">
        <v>27</v>
      </c>
      <c r="AG20" s="283">
        <v>0.45833333333333331</v>
      </c>
    </row>
    <row r="21" spans="1:33" ht="12.75" customHeight="1" thickTop="1" thickBot="1" x14ac:dyDescent="0.4">
      <c r="A21" s="574">
        <v>18</v>
      </c>
      <c r="B21" s="696" t="s">
        <v>0</v>
      </c>
      <c r="C21" s="575" t="s">
        <v>0</v>
      </c>
      <c r="D21" s="582" t="s">
        <v>0</v>
      </c>
      <c r="E21" s="804" t="s">
        <v>0</v>
      </c>
      <c r="F21" s="805" t="s">
        <v>0</v>
      </c>
      <c r="G21" s="799" t="s">
        <v>0</v>
      </c>
      <c r="H21" s="800" t="s">
        <v>0</v>
      </c>
      <c r="I21" s="801" t="s">
        <v>0</v>
      </c>
      <c r="J21" s="585" t="s">
        <v>0</v>
      </c>
      <c r="K21" s="16"/>
      <c r="M21" s="319"/>
      <c r="N21" s="319"/>
      <c r="P21" s="547" t="s">
        <v>1125</v>
      </c>
      <c r="Q21" s="725" t="s">
        <v>33</v>
      </c>
      <c r="R21" s="7" t="s">
        <v>684</v>
      </c>
      <c r="S21" s="16"/>
      <c r="T21" s="202" t="s">
        <v>161</v>
      </c>
      <c r="U21" s="731" t="s">
        <v>743</v>
      </c>
      <c r="V21" s="16">
        <v>15</v>
      </c>
      <c r="W21" s="200" t="s">
        <v>154</v>
      </c>
      <c r="X21" s="547" t="s">
        <v>1125</v>
      </c>
      <c r="Y21" s="16"/>
      <c r="Z21" s="547" t="s">
        <v>1125</v>
      </c>
      <c r="AA21" s="725" t="s">
        <v>33</v>
      </c>
      <c r="AB21" s="7" t="s">
        <v>684</v>
      </c>
      <c r="AF21" s="725" t="s">
        <v>33</v>
      </c>
      <c r="AG21" s="283">
        <v>0.41666666666666669</v>
      </c>
    </row>
    <row r="22" spans="1:33" ht="12.75" customHeight="1" thickTop="1" thickBot="1" x14ac:dyDescent="0.4">
      <c r="A22" s="574">
        <v>19</v>
      </c>
      <c r="B22" s="696">
        <v>1</v>
      </c>
      <c r="C22" s="575">
        <v>45760</v>
      </c>
      <c r="D22" s="588" t="s">
        <v>1114</v>
      </c>
      <c r="E22" s="806" t="str">
        <f t="shared" ref="E22" si="3">VLOOKUP(M22,Teams,2)</f>
        <v>BYE 40N</v>
      </c>
      <c r="F22" s="807" t="str">
        <f t="shared" ref="F22" si="4">VLOOKUP(N22,Teams,2)</f>
        <v>SOUTHEAST ROVERS</v>
      </c>
      <c r="G22" s="803"/>
      <c r="H22" s="800" t="str">
        <f>VLOOKUP(E22,START_TIMES,2)</f>
        <v>--</v>
      </c>
      <c r="I22" s="801"/>
      <c r="J22" s="580"/>
      <c r="K22" s="16"/>
      <c r="M22" s="736" t="s">
        <v>110</v>
      </c>
      <c r="N22" s="736" t="s">
        <v>117</v>
      </c>
      <c r="P22" s="548" t="s">
        <v>937</v>
      </c>
      <c r="Q22" s="715" t="s">
        <v>45</v>
      </c>
      <c r="R22" s="7" t="s">
        <v>952</v>
      </c>
      <c r="S22" s="16"/>
      <c r="T22" s="202" t="s">
        <v>162</v>
      </c>
      <c r="U22" s="549" t="s">
        <v>27</v>
      </c>
      <c r="V22" s="16">
        <v>16</v>
      </c>
      <c r="W22" s="200" t="s">
        <v>155</v>
      </c>
      <c r="X22" s="548" t="s">
        <v>937</v>
      </c>
      <c r="Y22" s="16"/>
      <c r="Z22" s="548" t="s">
        <v>937</v>
      </c>
      <c r="AA22" s="715" t="s">
        <v>45</v>
      </c>
      <c r="AB22" s="7" t="s">
        <v>952</v>
      </c>
      <c r="AF22" s="715" t="s">
        <v>45</v>
      </c>
      <c r="AG22" s="283">
        <v>0.41666666666666669</v>
      </c>
    </row>
    <row r="23" spans="1:33" ht="12.75" customHeight="1" thickTop="1" thickBot="1" x14ac:dyDescent="0.4">
      <c r="A23" s="574">
        <v>20</v>
      </c>
      <c r="B23" s="696">
        <v>1</v>
      </c>
      <c r="C23" s="575">
        <v>45760</v>
      </c>
      <c r="D23" s="588" t="s">
        <v>1114</v>
      </c>
      <c r="E23" s="808" t="str">
        <f t="shared" ref="E23:F25" si="5">VLOOKUP(M23,Teams,2)</f>
        <v>NORTH BRANFORD 40</v>
      </c>
      <c r="F23" s="808" t="str">
        <f t="shared" si="5"/>
        <v>GUILFORD BELL CURVE</v>
      </c>
      <c r="G23" s="799"/>
      <c r="H23" s="800">
        <f>VLOOKUP(E23,START_TIMES,2)</f>
        <v>0.41666666666666702</v>
      </c>
      <c r="I23" s="801" t="str">
        <f>VLOOKUP(E23,fields,2)</f>
        <v>North Farms Park (G), North Branford</v>
      </c>
      <c r="J23" s="580"/>
      <c r="K23" s="16"/>
      <c r="M23" s="736" t="s">
        <v>115</v>
      </c>
      <c r="N23" s="736" t="s">
        <v>112</v>
      </c>
      <c r="P23" s="547" t="s">
        <v>53</v>
      </c>
      <c r="Q23" s="547" t="s">
        <v>1131</v>
      </c>
      <c r="R23" s="7" t="s">
        <v>684</v>
      </c>
      <c r="S23" s="16"/>
      <c r="T23" s="202" t="s">
        <v>163</v>
      </c>
      <c r="U23" s="731" t="s">
        <v>740</v>
      </c>
      <c r="V23" s="16">
        <v>17</v>
      </c>
      <c r="W23" s="200" t="s">
        <v>156</v>
      </c>
      <c r="X23" s="547" t="s">
        <v>53</v>
      </c>
      <c r="Y23" s="16"/>
      <c r="Z23" s="547" t="s">
        <v>53</v>
      </c>
      <c r="AA23" s="547" t="s">
        <v>1131</v>
      </c>
      <c r="AB23" s="7" t="s">
        <v>684</v>
      </c>
      <c r="AF23" s="547" t="s">
        <v>1131</v>
      </c>
      <c r="AG23" s="283">
        <v>0.33333333333333331</v>
      </c>
    </row>
    <row r="24" spans="1:33" ht="12.75" customHeight="1" thickTop="1" thickBot="1" x14ac:dyDescent="0.4">
      <c r="A24" s="574">
        <v>21</v>
      </c>
      <c r="B24" s="696">
        <v>1</v>
      </c>
      <c r="C24" s="575">
        <v>45760</v>
      </c>
      <c r="D24" s="588" t="s">
        <v>1114</v>
      </c>
      <c r="E24" s="808" t="str">
        <f t="shared" si="5"/>
        <v>LITCHFIELD COUNTY BLUES 40</v>
      </c>
      <c r="F24" s="808" t="str">
        <f t="shared" si="5"/>
        <v>NEW HAVEN AMERICANS</v>
      </c>
      <c r="G24" s="799"/>
      <c r="H24" s="800">
        <f>VLOOKUP(E24,START_TIMES,2)</f>
        <v>0.41666666666666702</v>
      </c>
      <c r="I24" s="801" t="str">
        <f>VLOOKUP(E24,fields,2)</f>
        <v xml:space="preserve">White Field (G), Litchfield </v>
      </c>
      <c r="J24" s="580"/>
      <c r="K24" s="16"/>
      <c r="M24" s="736" t="s">
        <v>113</v>
      </c>
      <c r="N24" s="736" t="s">
        <v>114</v>
      </c>
      <c r="P24" s="547" t="s">
        <v>879</v>
      </c>
      <c r="Q24" s="725" t="s">
        <v>1130</v>
      </c>
      <c r="R24" s="7" t="s">
        <v>684</v>
      </c>
      <c r="S24" s="16"/>
      <c r="T24" s="202" t="s">
        <v>104</v>
      </c>
      <c r="U24" s="731" t="s">
        <v>883</v>
      </c>
      <c r="V24" s="16">
        <v>18</v>
      </c>
      <c r="W24" s="200" t="s">
        <v>157</v>
      </c>
      <c r="X24" s="547" t="s">
        <v>879</v>
      </c>
      <c r="Y24" s="16"/>
      <c r="Z24" s="547" t="s">
        <v>879</v>
      </c>
      <c r="AA24" s="725" t="s">
        <v>1130</v>
      </c>
      <c r="AB24" s="7" t="s">
        <v>684</v>
      </c>
      <c r="AF24" s="725" t="s">
        <v>1130</v>
      </c>
      <c r="AG24" s="283">
        <v>0.41666666666666702</v>
      </c>
    </row>
    <row r="25" spans="1:33" ht="12.75" customHeight="1" thickTop="1" thickBot="1" x14ac:dyDescent="0.4">
      <c r="A25" s="574">
        <v>22</v>
      </c>
      <c r="B25" s="696">
        <v>1</v>
      </c>
      <c r="C25" s="575">
        <v>45760</v>
      </c>
      <c r="D25" s="588" t="s">
        <v>1114</v>
      </c>
      <c r="E25" s="808" t="str">
        <f t="shared" si="5"/>
        <v>PAN ZONES</v>
      </c>
      <c r="F25" s="808" t="str">
        <f t="shared" si="5"/>
        <v>FC LEONE</v>
      </c>
      <c r="G25" s="799"/>
      <c r="H25" s="800">
        <f>VLOOKUP(E25,START_TIMES,2)</f>
        <v>0.33333333333333331</v>
      </c>
      <c r="I25" s="801" t="str">
        <f>VLOOKUP(E25,fields,2)</f>
        <v>Stanley Quarter Park (G), New Britain</v>
      </c>
      <c r="J25" s="580"/>
      <c r="K25" s="16"/>
      <c r="M25" s="754" t="s">
        <v>116</v>
      </c>
      <c r="N25" s="754" t="s">
        <v>111</v>
      </c>
      <c r="P25" s="547" t="s">
        <v>677</v>
      </c>
      <c r="Q25" s="731" t="s">
        <v>740</v>
      </c>
      <c r="R25" s="7" t="s">
        <v>691</v>
      </c>
      <c r="S25" s="16"/>
      <c r="T25" s="202" t="s">
        <v>105</v>
      </c>
      <c r="U25" s="731" t="s">
        <v>899</v>
      </c>
      <c r="V25" s="16">
        <v>19</v>
      </c>
      <c r="W25" s="200" t="s">
        <v>158</v>
      </c>
      <c r="X25" s="547" t="s">
        <v>677</v>
      </c>
      <c r="Y25" s="16"/>
      <c r="Z25" s="547" t="s">
        <v>677</v>
      </c>
      <c r="AA25" s="731" t="s">
        <v>740</v>
      </c>
      <c r="AB25" s="7" t="s">
        <v>691</v>
      </c>
      <c r="AF25" s="731" t="s">
        <v>740</v>
      </c>
      <c r="AG25" s="283">
        <v>0.33333333333333331</v>
      </c>
    </row>
    <row r="26" spans="1:33" ht="12.75" customHeight="1" thickTop="1" thickBot="1" x14ac:dyDescent="0.4">
      <c r="A26" s="574">
        <v>23</v>
      </c>
      <c r="B26" s="696" t="s">
        <v>0</v>
      </c>
      <c r="C26" s="575" t="s">
        <v>0</v>
      </c>
      <c r="D26" s="582" t="s">
        <v>0</v>
      </c>
      <c r="E26" s="804" t="s">
        <v>0</v>
      </c>
      <c r="F26" s="805" t="s">
        <v>0</v>
      </c>
      <c r="G26" s="799" t="s">
        <v>0</v>
      </c>
      <c r="H26" s="800" t="s">
        <v>0</v>
      </c>
      <c r="I26" s="801" t="s">
        <v>0</v>
      </c>
      <c r="J26" s="585" t="s">
        <v>0</v>
      </c>
      <c r="K26" s="16"/>
      <c r="M26" s="281"/>
      <c r="N26" s="281"/>
      <c r="P26" s="547" t="s">
        <v>717</v>
      </c>
      <c r="Q26" s="718" t="s">
        <v>741</v>
      </c>
      <c r="R26" s="7" t="s">
        <v>691</v>
      </c>
      <c r="S26" s="16"/>
      <c r="T26" s="202" t="s">
        <v>106</v>
      </c>
      <c r="U26" s="731" t="s">
        <v>216</v>
      </c>
      <c r="V26" s="16">
        <v>20</v>
      </c>
      <c r="W26" s="200" t="s">
        <v>159</v>
      </c>
      <c r="X26" s="547" t="s">
        <v>717</v>
      </c>
      <c r="Y26" s="16"/>
      <c r="Z26" s="547" t="s">
        <v>717</v>
      </c>
      <c r="AA26" s="718" t="s">
        <v>741</v>
      </c>
      <c r="AB26" s="7" t="s">
        <v>691</v>
      </c>
      <c r="AF26" s="718" t="s">
        <v>741</v>
      </c>
      <c r="AG26" s="283">
        <v>0.33333333333333331</v>
      </c>
    </row>
    <row r="27" spans="1:33" ht="12.75" customHeight="1" thickTop="1" thickBot="1" x14ac:dyDescent="0.4">
      <c r="A27" s="574">
        <v>24</v>
      </c>
      <c r="B27" s="696">
        <v>1</v>
      </c>
      <c r="C27" s="575">
        <v>45760</v>
      </c>
      <c r="D27" s="740" t="s">
        <v>1115</v>
      </c>
      <c r="E27" s="798" t="str">
        <f t="shared" ref="E27:F30" si="6">VLOOKUP(M27,Teams,2)</f>
        <v>BESA SC</v>
      </c>
      <c r="F27" s="798" t="str">
        <f t="shared" si="6"/>
        <v>WILTON WOLVES</v>
      </c>
      <c r="G27" s="803"/>
      <c r="H27" s="800">
        <f>VLOOKUP(E27,START_TIMES,2)</f>
        <v>0.41666666666666669</v>
      </c>
      <c r="I27" s="801" t="str">
        <f>VLOOKUP(E27,fields,2)</f>
        <v>Bucks Hill Park (G), Waterbury</v>
      </c>
      <c r="J27" s="580"/>
      <c r="K27" s="16"/>
      <c r="M27" s="775" t="s">
        <v>118</v>
      </c>
      <c r="N27" s="775" t="s">
        <v>125</v>
      </c>
      <c r="P27" s="549" t="s">
        <v>882</v>
      </c>
      <c r="Q27" s="548" t="s">
        <v>904</v>
      </c>
      <c r="R27" s="7" t="s">
        <v>979</v>
      </c>
      <c r="S27" s="16"/>
      <c r="T27" s="203" t="s">
        <v>107</v>
      </c>
      <c r="U27" s="549" t="s">
        <v>888</v>
      </c>
      <c r="V27" s="16">
        <v>21</v>
      </c>
      <c r="W27" s="203" t="s">
        <v>160</v>
      </c>
      <c r="X27" s="549" t="s">
        <v>882</v>
      </c>
      <c r="Y27" s="16"/>
      <c r="Z27" s="549" t="s">
        <v>882</v>
      </c>
      <c r="AA27" s="548" t="s">
        <v>904</v>
      </c>
      <c r="AB27" s="7" t="s">
        <v>979</v>
      </c>
      <c r="AF27" s="548" t="s">
        <v>904</v>
      </c>
      <c r="AG27" s="283">
        <v>0.41666666666666669</v>
      </c>
    </row>
    <row r="28" spans="1:33" ht="12.75" customHeight="1" thickTop="1" thickBot="1" x14ac:dyDescent="0.4">
      <c r="A28" s="574">
        <v>25</v>
      </c>
      <c r="B28" s="696">
        <v>1</v>
      </c>
      <c r="C28" s="575">
        <v>45760</v>
      </c>
      <c r="D28" s="740" t="s">
        <v>1115</v>
      </c>
      <c r="E28" s="798" t="str">
        <f t="shared" si="6"/>
        <v>RIDGEFIELD KICKS</v>
      </c>
      <c r="F28" s="798" t="str">
        <f t="shared" si="6"/>
        <v>DERBY QUITUS</v>
      </c>
      <c r="G28" s="799"/>
      <c r="H28" s="800">
        <f>VLOOKUP(E28,START_TIMES,2)</f>
        <v>0.33333333333333331</v>
      </c>
      <c r="I28" s="801" t="str">
        <f>VLOOKUP(E28,fields,2)</f>
        <v>Wooster School (T), Danbury</v>
      </c>
      <c r="J28" s="580"/>
      <c r="K28" s="16"/>
      <c r="M28" s="775" t="s">
        <v>123</v>
      </c>
      <c r="N28" s="775" t="s">
        <v>120</v>
      </c>
      <c r="P28" s="549" t="s">
        <v>743</v>
      </c>
      <c r="Q28" s="548" t="s">
        <v>1125</v>
      </c>
      <c r="R28" s="7" t="s">
        <v>900</v>
      </c>
      <c r="S28" s="16"/>
      <c r="T28" s="203" t="s">
        <v>108</v>
      </c>
      <c r="U28" s="549" t="s">
        <v>192</v>
      </c>
      <c r="V28" s="16">
        <v>22</v>
      </c>
      <c r="W28" s="203" t="s">
        <v>161</v>
      </c>
      <c r="X28" s="549" t="s">
        <v>743</v>
      </c>
      <c r="Y28" s="16"/>
      <c r="Z28" s="549" t="s">
        <v>743</v>
      </c>
      <c r="AA28" s="548" t="s">
        <v>1125</v>
      </c>
      <c r="AB28" s="7" t="s">
        <v>900</v>
      </c>
      <c r="AF28" s="548" t="s">
        <v>1125</v>
      </c>
      <c r="AG28" s="283">
        <v>0.33333333333333331</v>
      </c>
    </row>
    <row r="29" spans="1:33" ht="12.75" customHeight="1" thickTop="1" thickBot="1" x14ac:dyDescent="0.4">
      <c r="A29" s="574">
        <v>26</v>
      </c>
      <c r="B29" s="696">
        <v>1</v>
      </c>
      <c r="C29" s="575">
        <v>45760</v>
      </c>
      <c r="D29" s="740" t="s">
        <v>1115</v>
      </c>
      <c r="E29" s="798" t="str">
        <f t="shared" si="6"/>
        <v>ECUA-ANDES 40</v>
      </c>
      <c r="F29" s="798" t="str">
        <f t="shared" si="6"/>
        <v>LUSITANOS FC</v>
      </c>
      <c r="G29" s="799"/>
      <c r="H29" s="800">
        <f>VLOOKUP(E29,START_TIMES,2)</f>
        <v>0.41666666666666702</v>
      </c>
      <c r="I29" s="801" t="str">
        <f>VLOOKUP(E29,fields,2)</f>
        <v>Witek Park (G), Derby</v>
      </c>
      <c r="J29" s="580"/>
      <c r="K29" s="16"/>
      <c r="M29" s="775" t="s">
        <v>121</v>
      </c>
      <c r="N29" s="775" t="s">
        <v>122</v>
      </c>
      <c r="P29" s="549" t="s">
        <v>27</v>
      </c>
      <c r="Q29" s="722" t="s">
        <v>1126</v>
      </c>
      <c r="R29" s="7" t="s">
        <v>957</v>
      </c>
      <c r="S29" s="16"/>
      <c r="T29" s="204" t="s">
        <v>93</v>
      </c>
      <c r="U29" s="724" t="s">
        <v>878</v>
      </c>
      <c r="V29" s="16">
        <v>23</v>
      </c>
      <c r="W29" s="203" t="s">
        <v>162</v>
      </c>
      <c r="X29" s="549" t="s">
        <v>27</v>
      </c>
      <c r="Y29" s="16"/>
      <c r="Z29" s="549" t="s">
        <v>27</v>
      </c>
      <c r="AA29" s="722" t="s">
        <v>1126</v>
      </c>
      <c r="AB29" s="7" t="s">
        <v>957</v>
      </c>
      <c r="AF29" s="722" t="s">
        <v>1126</v>
      </c>
      <c r="AG29" s="283">
        <v>0.41666666666666669</v>
      </c>
    </row>
    <row r="30" spans="1:33" ht="12.75" customHeight="1" thickTop="1" thickBot="1" x14ac:dyDescent="0.4">
      <c r="A30" s="574">
        <v>27</v>
      </c>
      <c r="B30" s="696">
        <v>1</v>
      </c>
      <c r="C30" s="575">
        <v>45760</v>
      </c>
      <c r="D30" s="740" t="s">
        <v>1115</v>
      </c>
      <c r="E30" s="809" t="str">
        <f t="shared" si="6"/>
        <v>STAMFORD UNITED</v>
      </c>
      <c r="F30" s="810" t="s">
        <v>25</v>
      </c>
      <c r="G30" s="799"/>
      <c r="H30" s="800">
        <f>VLOOKUP(E30,START_TIMES,2)</f>
        <v>0.33333333333333331</v>
      </c>
      <c r="I30" s="801" t="str">
        <f>VLOOKUP(E30,fields,2)</f>
        <v>West Beach Fields (T), Stamford</v>
      </c>
      <c r="J30" s="580"/>
      <c r="K30" s="16"/>
      <c r="M30" s="776" t="s">
        <v>124</v>
      </c>
      <c r="N30" s="776" t="s">
        <v>119</v>
      </c>
      <c r="P30" s="549" t="s">
        <v>740</v>
      </c>
      <c r="Q30" s="724" t="s">
        <v>1073</v>
      </c>
      <c r="R30" s="7" t="s">
        <v>689</v>
      </c>
      <c r="S30" s="16"/>
      <c r="T30" s="203" t="s">
        <v>109</v>
      </c>
      <c r="U30" s="549" t="s">
        <v>26</v>
      </c>
      <c r="V30" s="16">
        <v>24</v>
      </c>
      <c r="W30" s="203" t="s">
        <v>163</v>
      </c>
      <c r="X30" s="549" t="s">
        <v>740</v>
      </c>
      <c r="Y30" s="16"/>
      <c r="Z30" s="549" t="s">
        <v>740</v>
      </c>
      <c r="AA30" s="724" t="s">
        <v>1073</v>
      </c>
      <c r="AB30" s="7" t="s">
        <v>689</v>
      </c>
      <c r="AF30" s="724" t="s">
        <v>1073</v>
      </c>
      <c r="AG30" s="283">
        <v>0.33333333333333331</v>
      </c>
    </row>
    <row r="31" spans="1:33" ht="12.75" customHeight="1" thickTop="1" thickBot="1" x14ac:dyDescent="0.4">
      <c r="A31" s="574">
        <v>28</v>
      </c>
      <c r="B31" s="696" t="s">
        <v>0</v>
      </c>
      <c r="C31" s="575" t="s">
        <v>0</v>
      </c>
      <c r="D31" s="582" t="s">
        <v>0</v>
      </c>
      <c r="E31" s="804" t="s">
        <v>0</v>
      </c>
      <c r="F31" s="805" t="s">
        <v>0</v>
      </c>
      <c r="G31" s="799" t="s">
        <v>0</v>
      </c>
      <c r="H31" s="800" t="s">
        <v>0</v>
      </c>
      <c r="I31" s="801" t="s">
        <v>0</v>
      </c>
      <c r="J31" s="585" t="s">
        <v>0</v>
      </c>
      <c r="K31" s="16"/>
      <c r="M31" s="281"/>
      <c r="N31" s="281"/>
      <c r="P31" s="549" t="s">
        <v>883</v>
      </c>
      <c r="Q31" s="724" t="s">
        <v>880</v>
      </c>
      <c r="R31" s="7" t="s">
        <v>1129</v>
      </c>
      <c r="S31" s="16"/>
      <c r="T31" s="205" t="s">
        <v>110</v>
      </c>
      <c r="U31" s="722" t="s">
        <v>1121</v>
      </c>
      <c r="V31" s="16">
        <v>25</v>
      </c>
      <c r="W31" s="203" t="s">
        <v>104</v>
      </c>
      <c r="X31" s="549" t="s">
        <v>883</v>
      </c>
      <c r="Y31" s="16"/>
      <c r="Z31" s="549" t="s">
        <v>883</v>
      </c>
      <c r="AA31" s="724" t="s">
        <v>880</v>
      </c>
      <c r="AB31" s="7" t="s">
        <v>1129</v>
      </c>
      <c r="AF31" s="724" t="s">
        <v>880</v>
      </c>
      <c r="AG31" s="283">
        <v>0.41666666666666702</v>
      </c>
    </row>
    <row r="32" spans="1:33" ht="12.75" customHeight="1" thickTop="1" thickBot="1" x14ac:dyDescent="0.4">
      <c r="A32" s="574">
        <v>29</v>
      </c>
      <c r="B32" s="696">
        <v>1</v>
      </c>
      <c r="C32" s="575">
        <v>45760</v>
      </c>
      <c r="D32" s="590" t="s">
        <v>1076</v>
      </c>
      <c r="E32" s="798" t="str">
        <f t="shared" ref="E32:F36" si="7">VLOOKUP(M32,Teams,2)</f>
        <v>NORWALK SPORT COLOMBIA 50</v>
      </c>
      <c r="F32" s="798" t="str">
        <f t="shared" si="7"/>
        <v>GREENWICH FC 50</v>
      </c>
      <c r="G32" s="803"/>
      <c r="H32" s="800">
        <v>0.33333333333333331</v>
      </c>
      <c r="I32" s="801" t="str">
        <f>VLOOKUP(E32,fields,2)</f>
        <v>Nathan Hale MS (T), Norwalk</v>
      </c>
      <c r="J32" s="580"/>
      <c r="K32" s="16"/>
      <c r="M32" s="782" t="s">
        <v>131</v>
      </c>
      <c r="N32" s="782" t="s">
        <v>128</v>
      </c>
      <c r="P32" s="549" t="s">
        <v>899</v>
      </c>
      <c r="Q32" s="549" t="s">
        <v>883</v>
      </c>
      <c r="R32" s="7" t="s">
        <v>1129</v>
      </c>
      <c r="S32" s="16"/>
      <c r="T32" s="205" t="s">
        <v>111</v>
      </c>
      <c r="U32" s="722" t="s">
        <v>1126</v>
      </c>
      <c r="V32" s="16">
        <v>26</v>
      </c>
      <c r="W32" s="203" t="s">
        <v>105</v>
      </c>
      <c r="X32" s="549" t="s">
        <v>899</v>
      </c>
      <c r="Y32" s="16"/>
      <c r="Z32" s="549" t="s">
        <v>899</v>
      </c>
      <c r="AA32" s="549" t="s">
        <v>883</v>
      </c>
      <c r="AB32" s="7" t="s">
        <v>1129</v>
      </c>
      <c r="AF32" s="549" t="s">
        <v>883</v>
      </c>
      <c r="AG32" s="283">
        <v>0.41666666666666702</v>
      </c>
    </row>
    <row r="33" spans="1:33" ht="12.75" customHeight="1" thickTop="1" thickBot="1" x14ac:dyDescent="0.4">
      <c r="A33" s="574">
        <v>30</v>
      </c>
      <c r="B33" s="696">
        <v>1</v>
      </c>
      <c r="C33" s="575">
        <v>45760</v>
      </c>
      <c r="D33" s="590" t="s">
        <v>1076</v>
      </c>
      <c r="E33" s="798" t="str">
        <f t="shared" si="7"/>
        <v>VASCO DA GAMA 50</v>
      </c>
      <c r="F33" s="798" t="str">
        <f t="shared" si="7"/>
        <v>NORWALK MARINERS LEGENDS</v>
      </c>
      <c r="G33" s="803"/>
      <c r="H33" s="800">
        <v>0.33333333333333331</v>
      </c>
      <c r="I33" s="801" t="str">
        <f>VLOOKUP(E33,fields,2)</f>
        <v>Veterans Memorial Park (T), Bridgeport</v>
      </c>
      <c r="J33" s="580"/>
      <c r="K33" s="16"/>
      <c r="M33" s="779" t="s">
        <v>134</v>
      </c>
      <c r="N33" s="779" t="s">
        <v>130</v>
      </c>
      <c r="P33" s="549" t="s">
        <v>216</v>
      </c>
      <c r="Q33" s="711" t="s">
        <v>902</v>
      </c>
      <c r="R33" s="7" t="s">
        <v>1129</v>
      </c>
      <c r="S33" s="16"/>
      <c r="T33" s="205" t="s">
        <v>112</v>
      </c>
      <c r="U33" s="722" t="s">
        <v>29</v>
      </c>
      <c r="V33" s="16">
        <v>27</v>
      </c>
      <c r="W33" s="203" t="s">
        <v>106</v>
      </c>
      <c r="X33" s="549" t="s">
        <v>216</v>
      </c>
      <c r="Y33" s="16"/>
      <c r="Z33" s="549" t="s">
        <v>216</v>
      </c>
      <c r="AA33" s="711" t="s">
        <v>902</v>
      </c>
      <c r="AB33" s="7" t="s">
        <v>1129</v>
      </c>
      <c r="AF33" s="711" t="s">
        <v>902</v>
      </c>
      <c r="AG33" s="283">
        <v>0.41666666666666702</v>
      </c>
    </row>
    <row r="34" spans="1:33" ht="12.75" customHeight="1" thickTop="1" thickBot="1" x14ac:dyDescent="0.4">
      <c r="A34" s="574">
        <v>31</v>
      </c>
      <c r="B34" s="696">
        <v>1</v>
      </c>
      <c r="C34" s="575">
        <v>45760</v>
      </c>
      <c r="D34" s="590" t="s">
        <v>1076</v>
      </c>
      <c r="E34" s="798" t="str">
        <f t="shared" si="7"/>
        <v>FAIRFIELD GAC 50</v>
      </c>
      <c r="F34" s="811" t="str">
        <f t="shared" si="7"/>
        <v>BYE 50</v>
      </c>
      <c r="G34" s="803"/>
      <c r="H34" s="812" t="s">
        <v>91</v>
      </c>
      <c r="I34" s="801" t="str">
        <f>VLOOKUP(E34,fields,2)</f>
        <v>Ludlowe HS (T), Fairfield</v>
      </c>
      <c r="J34" s="580"/>
      <c r="K34" s="16"/>
      <c r="M34" s="780" t="s">
        <v>127</v>
      </c>
      <c r="N34" s="780" t="s">
        <v>126</v>
      </c>
      <c r="P34" s="549" t="s">
        <v>888</v>
      </c>
      <c r="Q34" s="715" t="s">
        <v>906</v>
      </c>
      <c r="R34" s="7" t="s">
        <v>1129</v>
      </c>
      <c r="S34" s="16"/>
      <c r="T34" s="205" t="s">
        <v>113</v>
      </c>
      <c r="U34" s="722" t="s">
        <v>938</v>
      </c>
      <c r="V34" s="16">
        <v>28</v>
      </c>
      <c r="W34" s="203" t="s">
        <v>107</v>
      </c>
      <c r="X34" s="549" t="s">
        <v>888</v>
      </c>
      <c r="Y34" s="16"/>
      <c r="Z34" s="549" t="s">
        <v>888</v>
      </c>
      <c r="AA34" s="715" t="s">
        <v>906</v>
      </c>
      <c r="AB34" s="7" t="s">
        <v>1129</v>
      </c>
      <c r="AF34" s="715" t="s">
        <v>906</v>
      </c>
      <c r="AG34" s="283">
        <v>0.41666666666666702</v>
      </c>
    </row>
    <row r="35" spans="1:33" ht="12.75" customHeight="1" thickTop="1" thickBot="1" x14ac:dyDescent="0.4">
      <c r="A35" s="574">
        <v>32</v>
      </c>
      <c r="B35" s="697">
        <v>1</v>
      </c>
      <c r="C35" s="575">
        <v>45760</v>
      </c>
      <c r="D35" s="590" t="s">
        <v>1076</v>
      </c>
      <c r="E35" s="813" t="str">
        <f t="shared" si="7"/>
        <v>GREENWICH PUMAS FC 50</v>
      </c>
      <c r="F35" s="813" t="str">
        <f t="shared" si="7"/>
        <v>REBELS UNITED</v>
      </c>
      <c r="G35" s="803"/>
      <c r="H35" s="800">
        <f>VLOOKUP(E35,START_TIMES,2)</f>
        <v>0.41666666666666669</v>
      </c>
      <c r="I35" s="801" t="str">
        <f>VLOOKUP(E35,fields,2)</f>
        <v>Greenwich Fields</v>
      </c>
      <c r="J35" s="580"/>
      <c r="K35" s="16"/>
      <c r="M35" s="780" t="s">
        <v>129</v>
      </c>
      <c r="N35" s="780" t="s">
        <v>132</v>
      </c>
      <c r="P35" s="549" t="s">
        <v>192</v>
      </c>
      <c r="Q35" s="549" t="s">
        <v>899</v>
      </c>
      <c r="R35" s="7" t="s">
        <v>1129</v>
      </c>
      <c r="S35" s="16"/>
      <c r="T35" s="205" t="s">
        <v>114</v>
      </c>
      <c r="U35" s="722" t="s">
        <v>30</v>
      </c>
      <c r="V35" s="16">
        <v>29</v>
      </c>
      <c r="W35" s="203" t="s">
        <v>108</v>
      </c>
      <c r="X35" s="549" t="s">
        <v>192</v>
      </c>
      <c r="Y35" s="16"/>
      <c r="Z35" s="549" t="s">
        <v>192</v>
      </c>
      <c r="AA35" s="549" t="s">
        <v>899</v>
      </c>
      <c r="AB35" s="7" t="s">
        <v>1129</v>
      </c>
      <c r="AF35" s="549" t="s">
        <v>899</v>
      </c>
      <c r="AG35" s="283">
        <v>0.41666666666666669</v>
      </c>
    </row>
    <row r="36" spans="1:33" ht="12.75" customHeight="1" thickTop="1" thickBot="1" x14ac:dyDescent="0.4">
      <c r="A36" s="574">
        <v>33</v>
      </c>
      <c r="B36" s="696">
        <v>1</v>
      </c>
      <c r="C36" s="575">
        <v>45760</v>
      </c>
      <c r="D36" s="590" t="s">
        <v>1076</v>
      </c>
      <c r="E36" s="798" t="str">
        <f t="shared" si="7"/>
        <v>STAMFORD CITY</v>
      </c>
      <c r="F36" s="798" t="str">
        <f t="shared" si="7"/>
        <v>WESTPORT FC</v>
      </c>
      <c r="G36" s="803"/>
      <c r="H36" s="800">
        <v>0.33333333333333331</v>
      </c>
      <c r="I36" s="801" t="str">
        <f>VLOOKUP(E36,fields,2)</f>
        <v>West Beach Fields (T), Stamford</v>
      </c>
      <c r="J36" s="580"/>
      <c r="K36" s="16"/>
      <c r="M36" s="780" t="s">
        <v>133</v>
      </c>
      <c r="N36" s="780" t="s">
        <v>136</v>
      </c>
      <c r="P36" s="549" t="s">
        <v>26</v>
      </c>
      <c r="Q36" s="711" t="s">
        <v>898</v>
      </c>
      <c r="R36" s="7" t="s">
        <v>1129</v>
      </c>
      <c r="S36" s="16"/>
      <c r="T36" s="205" t="s">
        <v>115</v>
      </c>
      <c r="U36" s="722" t="s">
        <v>36</v>
      </c>
      <c r="V36" s="16">
        <v>30</v>
      </c>
      <c r="W36" s="203" t="s">
        <v>109</v>
      </c>
      <c r="X36" s="549" t="s">
        <v>26</v>
      </c>
      <c r="Y36" s="16"/>
      <c r="Z36" s="549" t="s">
        <v>26</v>
      </c>
      <c r="AA36" s="711" t="s">
        <v>898</v>
      </c>
      <c r="AB36" s="7" t="s">
        <v>1129</v>
      </c>
      <c r="AF36" s="711" t="s">
        <v>898</v>
      </c>
      <c r="AG36" s="283">
        <v>0.41666666666666669</v>
      </c>
    </row>
    <row r="37" spans="1:33" ht="12.75" customHeight="1" thickTop="1" thickBot="1" x14ac:dyDescent="0.4">
      <c r="A37" s="574">
        <v>34</v>
      </c>
      <c r="B37" s="696"/>
      <c r="C37" s="575"/>
      <c r="D37" s="590"/>
      <c r="E37" s="798"/>
      <c r="F37" s="798"/>
      <c r="G37" s="803"/>
      <c r="H37" s="812"/>
      <c r="I37" s="814"/>
      <c r="J37" s="585"/>
      <c r="K37" s="16"/>
      <c r="M37" s="250"/>
      <c r="N37" s="250"/>
      <c r="P37" s="703" t="s">
        <v>1121</v>
      </c>
      <c r="Q37" s="703" t="s">
        <v>29</v>
      </c>
      <c r="R37" s="7" t="s">
        <v>692</v>
      </c>
      <c r="S37" s="16"/>
      <c r="T37" s="206" t="s">
        <v>116</v>
      </c>
      <c r="U37" s="703" t="s">
        <v>214</v>
      </c>
      <c r="V37" s="16">
        <v>31</v>
      </c>
      <c r="W37" s="206" t="s">
        <v>110</v>
      </c>
      <c r="X37" s="703" t="s">
        <v>1121</v>
      </c>
      <c r="Y37" s="16"/>
      <c r="Z37" s="703" t="s">
        <v>1121</v>
      </c>
      <c r="AA37" s="703" t="s">
        <v>29</v>
      </c>
      <c r="AB37" s="7" t="s">
        <v>692</v>
      </c>
      <c r="AF37" s="703" t="s">
        <v>29</v>
      </c>
      <c r="AG37" s="283">
        <v>0.41666666666666669</v>
      </c>
    </row>
    <row r="38" spans="1:33" ht="12.75" customHeight="1" thickTop="1" thickBot="1" x14ac:dyDescent="0.4">
      <c r="A38" s="574">
        <v>35</v>
      </c>
      <c r="B38" s="696">
        <v>1</v>
      </c>
      <c r="C38" s="575">
        <v>45760</v>
      </c>
      <c r="D38" s="591" t="s">
        <v>1113</v>
      </c>
      <c r="E38" s="798" t="str">
        <f t="shared" ref="E38:F42" si="8">VLOOKUP(M38,Teams,2)</f>
        <v>HAVEN FC</v>
      </c>
      <c r="F38" s="798" t="str">
        <f t="shared" si="8"/>
        <v>EAST HAVEN SC</v>
      </c>
      <c r="G38" s="803"/>
      <c r="H38" s="800">
        <f>VLOOKUP(E38,START_TIMES,2)</f>
        <v>0.41666666666666669</v>
      </c>
      <c r="I38" s="801" t="str">
        <f>VLOOKUP(E38,fields,2)</f>
        <v>Woodhouse Field (G), Wallingford</v>
      </c>
      <c r="J38" s="580"/>
      <c r="K38" s="16"/>
      <c r="M38" s="753" t="s">
        <v>147</v>
      </c>
      <c r="N38" s="753" t="s">
        <v>142</v>
      </c>
      <c r="P38" s="703" t="s">
        <v>1126</v>
      </c>
      <c r="Q38" s="707" t="s">
        <v>47</v>
      </c>
      <c r="R38" s="7" t="s">
        <v>943</v>
      </c>
      <c r="S38" s="16"/>
      <c r="T38" s="206" t="s">
        <v>117</v>
      </c>
      <c r="U38" s="703" t="s">
        <v>25</v>
      </c>
      <c r="V38" s="16">
        <v>32</v>
      </c>
      <c r="W38" s="206" t="s">
        <v>111</v>
      </c>
      <c r="X38" s="703" t="s">
        <v>1126</v>
      </c>
      <c r="Y38" s="16"/>
      <c r="Z38" s="703" t="s">
        <v>1126</v>
      </c>
      <c r="AA38" s="707" t="s">
        <v>47</v>
      </c>
      <c r="AB38" s="7" t="s">
        <v>943</v>
      </c>
      <c r="AF38" s="707" t="s">
        <v>47</v>
      </c>
      <c r="AG38" s="283">
        <v>0.375</v>
      </c>
    </row>
    <row r="39" spans="1:33" ht="12.75" customHeight="1" thickTop="1" thickBot="1" x14ac:dyDescent="0.4">
      <c r="A39" s="574">
        <v>36</v>
      </c>
      <c r="B39" s="697">
        <v>1</v>
      </c>
      <c r="C39" s="575">
        <v>45760</v>
      </c>
      <c r="D39" s="591" t="s">
        <v>1113</v>
      </c>
      <c r="E39" s="798" t="str">
        <f t="shared" si="8"/>
        <v>VASCO DA GAMA 60</v>
      </c>
      <c r="F39" s="798" t="str">
        <f t="shared" si="8"/>
        <v>GUILFORD BLACK EAGLES</v>
      </c>
      <c r="G39" s="803"/>
      <c r="H39" s="800">
        <v>0.41666666666666669</v>
      </c>
      <c r="I39" s="801" t="str">
        <f>VLOOKUP(E39,fields,2)</f>
        <v>Veterans Memorial Park (T), Bridgeport</v>
      </c>
      <c r="J39" s="580"/>
      <c r="K39" s="16"/>
      <c r="M39" s="753" t="s">
        <v>135</v>
      </c>
      <c r="N39" s="753" t="s">
        <v>146</v>
      </c>
      <c r="P39" s="703" t="s">
        <v>29</v>
      </c>
      <c r="Q39" s="738" t="s">
        <v>216</v>
      </c>
      <c r="R39" s="7" t="s">
        <v>692</v>
      </c>
      <c r="S39" s="16"/>
      <c r="T39" s="733" t="s">
        <v>118</v>
      </c>
      <c r="U39" s="704" t="s">
        <v>647</v>
      </c>
      <c r="V39" s="16">
        <v>33</v>
      </c>
      <c r="W39" s="206" t="s">
        <v>112</v>
      </c>
      <c r="X39" s="703" t="s">
        <v>29</v>
      </c>
      <c r="Y39" s="16"/>
      <c r="Z39" s="703" t="s">
        <v>29</v>
      </c>
      <c r="AA39" s="738" t="s">
        <v>216</v>
      </c>
      <c r="AB39" s="7" t="s">
        <v>692</v>
      </c>
      <c r="AF39" s="738" t="s">
        <v>216</v>
      </c>
      <c r="AG39" s="283">
        <v>0.41666666666666702</v>
      </c>
    </row>
    <row r="40" spans="1:33" ht="12.75" customHeight="1" thickTop="1" thickBot="1" x14ac:dyDescent="0.4">
      <c r="A40" s="574">
        <v>37</v>
      </c>
      <c r="B40" s="696">
        <v>1</v>
      </c>
      <c r="C40" s="575">
        <v>45760</v>
      </c>
      <c r="D40" s="591" t="s">
        <v>1113</v>
      </c>
      <c r="E40" s="798" t="str">
        <f t="shared" si="8"/>
        <v>CLUB NAPOLI 50</v>
      </c>
      <c r="F40" s="798" t="str">
        <f t="shared" si="8"/>
        <v>CHESHIRE AZZURRI</v>
      </c>
      <c r="G40" s="803"/>
      <c r="H40" s="800">
        <v>0.45833333333333331</v>
      </c>
      <c r="I40" s="801" t="str">
        <f>VLOOKUP(E40,fields,2)</f>
        <v>North Farms Park (G), North Branford</v>
      </c>
      <c r="J40" s="585"/>
      <c r="K40" s="16"/>
      <c r="M40" s="747" t="s">
        <v>141</v>
      </c>
      <c r="N40" s="747" t="s">
        <v>138</v>
      </c>
      <c r="P40" s="703" t="s">
        <v>938</v>
      </c>
      <c r="Q40" s="720" t="s">
        <v>668</v>
      </c>
      <c r="R40" s="7" t="s">
        <v>1127</v>
      </c>
      <c r="S40" s="16"/>
      <c r="T40" s="207" t="s">
        <v>99</v>
      </c>
      <c r="U40" s="720" t="s">
        <v>1073</v>
      </c>
      <c r="V40" s="16">
        <v>34</v>
      </c>
      <c r="W40" s="206" t="s">
        <v>113</v>
      </c>
      <c r="X40" s="703" t="s">
        <v>938</v>
      </c>
      <c r="Y40" s="16"/>
      <c r="Z40" s="703" t="s">
        <v>938</v>
      </c>
      <c r="AA40" s="720" t="s">
        <v>668</v>
      </c>
      <c r="AB40" s="7" t="s">
        <v>1127</v>
      </c>
      <c r="AF40" s="720" t="s">
        <v>668</v>
      </c>
      <c r="AG40" s="283">
        <v>0.41666666666666669</v>
      </c>
    </row>
    <row r="41" spans="1:33" ht="12.75" customHeight="1" thickTop="1" thickBot="1" x14ac:dyDescent="0.4">
      <c r="A41" s="574">
        <v>38</v>
      </c>
      <c r="B41" s="696">
        <v>1</v>
      </c>
      <c r="C41" s="575">
        <v>45760</v>
      </c>
      <c r="D41" s="591" t="s">
        <v>1113</v>
      </c>
      <c r="E41" s="798" t="str">
        <f t="shared" si="8"/>
        <v>NORTH BRANFORD LEGENDS</v>
      </c>
      <c r="F41" s="798" t="str">
        <f t="shared" si="8"/>
        <v>GREENWICH PFC</v>
      </c>
      <c r="G41" s="803"/>
      <c r="H41" s="800">
        <f>VLOOKUP(E41,START_TIMES,2)</f>
        <v>0.41666666666666702</v>
      </c>
      <c r="I41" s="801" t="str">
        <f>VLOOKUP(E41,fields,2)</f>
        <v>Northford Park (G), Northford</v>
      </c>
      <c r="J41" s="580"/>
      <c r="K41" s="16"/>
      <c r="M41" s="747" t="s">
        <v>148</v>
      </c>
      <c r="N41" s="747" t="s">
        <v>144</v>
      </c>
      <c r="P41" s="703" t="s">
        <v>30</v>
      </c>
      <c r="Q41" s="707" t="s">
        <v>1120</v>
      </c>
      <c r="R41" s="7" t="s">
        <v>1132</v>
      </c>
      <c r="S41" s="16"/>
      <c r="T41" s="733" t="s">
        <v>119</v>
      </c>
      <c r="U41" s="704" t="s">
        <v>1122</v>
      </c>
      <c r="V41" s="16">
        <v>35</v>
      </c>
      <c r="W41" s="206" t="s">
        <v>114</v>
      </c>
      <c r="X41" s="703" t="s">
        <v>30</v>
      </c>
      <c r="Y41" s="16"/>
      <c r="Z41" s="703" t="s">
        <v>30</v>
      </c>
      <c r="AA41" s="707" t="s">
        <v>1120</v>
      </c>
      <c r="AB41" s="7" t="s">
        <v>1132</v>
      </c>
      <c r="AF41" s="707" t="s">
        <v>1120</v>
      </c>
      <c r="AG41" s="283">
        <v>0.41666666666666669</v>
      </c>
    </row>
    <row r="42" spans="1:33" ht="12.75" customHeight="1" thickTop="1" thickBot="1" x14ac:dyDescent="0.4">
      <c r="A42" s="574">
        <v>39</v>
      </c>
      <c r="B42" s="696">
        <v>1</v>
      </c>
      <c r="C42" s="575">
        <v>45760</v>
      </c>
      <c r="D42" s="591" t="s">
        <v>1113</v>
      </c>
      <c r="E42" s="798" t="str">
        <f t="shared" si="8"/>
        <v>SOUTHEAST CT</v>
      </c>
      <c r="F42" s="798" t="str">
        <f t="shared" si="8"/>
        <v>ZIMMITTI SC</v>
      </c>
      <c r="G42" s="803"/>
      <c r="H42" s="800">
        <f>VLOOKUP(E42,START_TIMES,2)</f>
        <v>0.41666666666666702</v>
      </c>
      <c r="I42" s="801" t="str">
        <f>VLOOKUP(E42,fields,2)</f>
        <v>Killingworth Rec Park (G), Killingworth</v>
      </c>
      <c r="J42" s="580"/>
      <c r="K42" s="16"/>
      <c r="M42" s="747" t="s">
        <v>149</v>
      </c>
      <c r="N42" s="747" t="s">
        <v>137</v>
      </c>
      <c r="P42" s="703" t="s">
        <v>36</v>
      </c>
      <c r="Q42" s="706" t="s">
        <v>937</v>
      </c>
      <c r="R42" s="7" t="s">
        <v>940</v>
      </c>
      <c r="S42" s="16"/>
      <c r="T42" s="733" t="s">
        <v>120</v>
      </c>
      <c r="U42" s="704" t="s">
        <v>33</v>
      </c>
      <c r="V42" s="16">
        <v>36</v>
      </c>
      <c r="W42" s="206" t="s">
        <v>115</v>
      </c>
      <c r="X42" s="703" t="s">
        <v>36</v>
      </c>
      <c r="Y42" s="16"/>
      <c r="Z42" s="703" t="s">
        <v>36</v>
      </c>
      <c r="AA42" s="706" t="s">
        <v>937</v>
      </c>
      <c r="AB42" s="7" t="s">
        <v>940</v>
      </c>
      <c r="AF42" s="706" t="s">
        <v>937</v>
      </c>
      <c r="AG42" s="283">
        <v>0.41666666666666669</v>
      </c>
    </row>
    <row r="43" spans="1:33" ht="12.75" customHeight="1" thickTop="1" thickBot="1" x14ac:dyDescent="0.4">
      <c r="A43" s="574">
        <v>40</v>
      </c>
      <c r="B43" s="696"/>
      <c r="C43" s="575"/>
      <c r="D43" s="590"/>
      <c r="E43" s="798"/>
      <c r="F43" s="798"/>
      <c r="G43" s="803"/>
      <c r="H43" s="812"/>
      <c r="I43" s="814"/>
      <c r="J43" s="585"/>
      <c r="K43" s="16"/>
      <c r="M43" s="641"/>
      <c r="N43" s="641"/>
      <c r="P43" s="703" t="s">
        <v>214</v>
      </c>
      <c r="Q43" s="703" t="s">
        <v>938</v>
      </c>
      <c r="R43" s="7" t="s">
        <v>1128</v>
      </c>
      <c r="S43" s="16"/>
      <c r="T43" s="733" t="s">
        <v>121</v>
      </c>
      <c r="U43" s="704" t="s">
        <v>1130</v>
      </c>
      <c r="V43" s="16">
        <v>37</v>
      </c>
      <c r="W43" s="206" t="s">
        <v>116</v>
      </c>
      <c r="X43" s="703" t="s">
        <v>214</v>
      </c>
      <c r="Y43" s="16"/>
      <c r="Z43" s="703" t="s">
        <v>214</v>
      </c>
      <c r="AA43" s="703" t="s">
        <v>938</v>
      </c>
      <c r="AB43" s="7" t="s">
        <v>1128</v>
      </c>
      <c r="AF43" s="703" t="s">
        <v>938</v>
      </c>
      <c r="AG43" s="283">
        <v>0.41666666666666702</v>
      </c>
    </row>
    <row r="44" spans="1:33" ht="12.75" customHeight="1" thickTop="1" thickBot="1" x14ac:dyDescent="0.35">
      <c r="A44" s="574">
        <v>41</v>
      </c>
      <c r="B44" s="698" t="s">
        <v>0</v>
      </c>
      <c r="C44" s="396" t="s">
        <v>1116</v>
      </c>
      <c r="D44" s="660"/>
      <c r="E44" s="815"/>
      <c r="F44" s="815"/>
      <c r="G44" s="816"/>
      <c r="H44" s="815"/>
      <c r="I44" s="815"/>
      <c r="J44" s="321"/>
      <c r="K44" s="16"/>
      <c r="M44" s="350"/>
      <c r="N44" s="459"/>
      <c r="P44" s="703" t="s">
        <v>25</v>
      </c>
      <c r="Q44" s="704" t="s">
        <v>1079</v>
      </c>
      <c r="R44" s="7" t="s">
        <v>695</v>
      </c>
      <c r="S44" s="16"/>
      <c r="T44" s="733" t="s">
        <v>122</v>
      </c>
      <c r="U44" s="704" t="s">
        <v>1079</v>
      </c>
      <c r="V44" s="16">
        <v>38</v>
      </c>
      <c r="W44" s="206" t="s">
        <v>117</v>
      </c>
      <c r="X44" s="703" t="s">
        <v>25</v>
      </c>
      <c r="Y44" s="16"/>
      <c r="Z44" s="703" t="s">
        <v>25</v>
      </c>
      <c r="AA44" s="704" t="s">
        <v>1079</v>
      </c>
      <c r="AB44" s="7" t="s">
        <v>695</v>
      </c>
      <c r="AF44" s="704" t="s">
        <v>1079</v>
      </c>
      <c r="AG44" s="283">
        <v>0.41666666666666669</v>
      </c>
    </row>
    <row r="45" spans="1:33" ht="12.5" customHeight="1" thickTop="1" thickBot="1" x14ac:dyDescent="0.4">
      <c r="A45" s="574">
        <v>42</v>
      </c>
      <c r="B45" s="696"/>
      <c r="C45" s="575"/>
      <c r="D45" s="590"/>
      <c r="E45" s="798"/>
      <c r="F45" s="798"/>
      <c r="G45" s="803"/>
      <c r="H45" s="812"/>
      <c r="I45" s="814"/>
      <c r="J45" s="585"/>
      <c r="K45" s="16"/>
      <c r="M45" s="459"/>
      <c r="N45" s="459"/>
      <c r="P45" s="704" t="s">
        <v>647</v>
      </c>
      <c r="Q45" s="720" t="s">
        <v>52</v>
      </c>
      <c r="R45" s="7" t="s">
        <v>685</v>
      </c>
      <c r="S45" s="16"/>
      <c r="T45" s="733" t="s">
        <v>123</v>
      </c>
      <c r="U45" s="704" t="s">
        <v>24</v>
      </c>
      <c r="V45" s="16">
        <v>39</v>
      </c>
      <c r="W45" s="733" t="s">
        <v>118</v>
      </c>
      <c r="X45" s="704" t="s">
        <v>647</v>
      </c>
      <c r="Y45" s="16"/>
      <c r="Z45" s="704" t="s">
        <v>647</v>
      </c>
      <c r="AA45" s="720" t="s">
        <v>52</v>
      </c>
      <c r="AB45" s="7" t="s">
        <v>685</v>
      </c>
      <c r="AF45" s="720" t="s">
        <v>52</v>
      </c>
      <c r="AG45" s="283">
        <v>0.33333333333333331</v>
      </c>
    </row>
    <row r="46" spans="1:33" ht="12.75" customHeight="1" thickTop="1" thickBot="1" x14ac:dyDescent="0.4">
      <c r="A46" s="574">
        <v>43</v>
      </c>
      <c r="B46" s="696">
        <v>2</v>
      </c>
      <c r="C46" s="791">
        <v>45774</v>
      </c>
      <c r="D46" s="576" t="s">
        <v>10</v>
      </c>
      <c r="E46" s="798" t="str">
        <f t="shared" ref="E46:F50" si="9">VLOOKUP(M46,Teams,2)</f>
        <v>GREENWICH FC 30</v>
      </c>
      <c r="F46" s="798" t="str">
        <f t="shared" si="9"/>
        <v>MILFORD AMIGOS</v>
      </c>
      <c r="G46" s="799"/>
      <c r="H46" s="800">
        <f>VLOOKUP(E46,START_TIMES,2)</f>
        <v>0.41666666666666702</v>
      </c>
      <c r="I46" s="817" t="str">
        <f>VLOOKUP(E46,fields,2)</f>
        <v>Greenwich Fields</v>
      </c>
      <c r="J46" s="580"/>
      <c r="K46" s="16"/>
      <c r="M46" s="5" t="s">
        <v>94</v>
      </c>
      <c r="N46" s="5" t="s">
        <v>98</v>
      </c>
      <c r="P46" s="704" t="s">
        <v>1122</v>
      </c>
      <c r="Q46" s="720" t="s">
        <v>19</v>
      </c>
      <c r="R46" s="7" t="s">
        <v>684</v>
      </c>
      <c r="S46" s="16"/>
      <c r="T46" s="733" t="s">
        <v>124</v>
      </c>
      <c r="U46" s="704" t="s">
        <v>31</v>
      </c>
      <c r="V46" s="16">
        <v>40</v>
      </c>
      <c r="W46" s="733" t="s">
        <v>119</v>
      </c>
      <c r="X46" s="704" t="s">
        <v>1122</v>
      </c>
      <c r="Y46" s="16"/>
      <c r="Z46" s="704" t="s">
        <v>1122</v>
      </c>
      <c r="AA46" s="720" t="s">
        <v>19</v>
      </c>
      <c r="AB46" s="7" t="s">
        <v>684</v>
      </c>
      <c r="AF46" s="720" t="s">
        <v>19</v>
      </c>
      <c r="AG46" s="283">
        <v>0.33333333333333331</v>
      </c>
    </row>
    <row r="47" spans="1:33" ht="12.5" customHeight="1" thickTop="1" thickBot="1" x14ac:dyDescent="0.4">
      <c r="A47" s="574">
        <v>44</v>
      </c>
      <c r="B47" s="696">
        <v>2</v>
      </c>
      <c r="C47" s="575">
        <v>45774</v>
      </c>
      <c r="D47" s="576" t="s">
        <v>10</v>
      </c>
      <c r="E47" s="798" t="str">
        <f t="shared" si="9"/>
        <v>HAMDEN ALL STARS</v>
      </c>
      <c r="F47" s="798" t="str">
        <f t="shared" si="9"/>
        <v>STAMFORD FC</v>
      </c>
      <c r="G47" s="799"/>
      <c r="H47" s="800">
        <f>VLOOKUP(E47,START_TIMES,2)</f>
        <v>0.41666666666666669</v>
      </c>
      <c r="I47" s="801" t="str">
        <f>VLOOKUP(E47,fields,2)</f>
        <v>Westwoods HS (G), Hamden</v>
      </c>
      <c r="J47" s="580"/>
      <c r="K47" s="16"/>
      <c r="M47" s="5" t="s">
        <v>92</v>
      </c>
      <c r="N47" s="5" t="s">
        <v>101</v>
      </c>
      <c r="P47" s="704" t="s">
        <v>33</v>
      </c>
      <c r="Q47" s="706" t="s">
        <v>53</v>
      </c>
      <c r="R47" s="7" t="s">
        <v>686</v>
      </c>
      <c r="S47" s="16"/>
      <c r="T47" s="733" t="s">
        <v>125</v>
      </c>
      <c r="U47" s="704" t="s">
        <v>39</v>
      </c>
      <c r="V47" s="16">
        <v>41</v>
      </c>
      <c r="W47" s="733" t="s">
        <v>120</v>
      </c>
      <c r="X47" s="704" t="s">
        <v>33</v>
      </c>
      <c r="Y47" s="16"/>
      <c r="Z47" s="704" t="s">
        <v>33</v>
      </c>
      <c r="AA47" s="706" t="s">
        <v>53</v>
      </c>
      <c r="AB47" s="7" t="s">
        <v>686</v>
      </c>
      <c r="AF47" s="706" t="s">
        <v>53</v>
      </c>
      <c r="AG47" s="283">
        <v>0.41666666666666669</v>
      </c>
    </row>
    <row r="48" spans="1:33" ht="20.5" customHeight="1" thickTop="1" thickBot="1" x14ac:dyDescent="0.4">
      <c r="A48" s="574">
        <v>45</v>
      </c>
      <c r="B48" s="696">
        <v>2</v>
      </c>
      <c r="C48" s="575">
        <v>45774</v>
      </c>
      <c r="D48" s="576" t="s">
        <v>10</v>
      </c>
      <c r="E48" s="798" t="str">
        <f t="shared" si="9"/>
        <v>DANBURY UNITED</v>
      </c>
      <c r="F48" s="798" t="str">
        <f t="shared" si="9"/>
        <v>CLINTON FC 30</v>
      </c>
      <c r="G48" s="799"/>
      <c r="H48" s="800">
        <f>VLOOKUP(E48,START_TIMES,2)</f>
        <v>0.375</v>
      </c>
      <c r="I48" s="801" t="str">
        <f>VLOOKUP(E48,fields,2)</f>
        <v>Portuguese Cultural Center (G), Danbury</v>
      </c>
      <c r="J48" s="580"/>
      <c r="K48" s="16"/>
      <c r="M48" s="5" t="s">
        <v>93</v>
      </c>
      <c r="N48" s="5" t="s">
        <v>96</v>
      </c>
      <c r="P48" s="704" t="s">
        <v>1130</v>
      </c>
      <c r="Q48" s="703" t="s">
        <v>30</v>
      </c>
      <c r="R48" s="7" t="s">
        <v>688</v>
      </c>
      <c r="S48" s="16"/>
      <c r="T48" s="250" t="s">
        <v>126</v>
      </c>
      <c r="U48" s="709" t="s">
        <v>1080</v>
      </c>
      <c r="V48" s="16">
        <v>42</v>
      </c>
      <c r="W48" s="733" t="s">
        <v>121</v>
      </c>
      <c r="X48" s="704" t="s">
        <v>1130</v>
      </c>
      <c r="Y48" s="16">
        <v>0</v>
      </c>
      <c r="Z48" s="704" t="s">
        <v>1130</v>
      </c>
      <c r="AA48" s="703" t="s">
        <v>30</v>
      </c>
      <c r="AB48" s="7" t="s">
        <v>688</v>
      </c>
      <c r="AF48" s="703" t="s">
        <v>30</v>
      </c>
      <c r="AG48" s="283">
        <v>0.41666666666666702</v>
      </c>
    </row>
    <row r="49" spans="1:33" ht="12.75" customHeight="1" thickTop="1" thickBot="1" x14ac:dyDescent="0.4">
      <c r="A49" s="574">
        <v>46</v>
      </c>
      <c r="B49" s="696">
        <v>2</v>
      </c>
      <c r="C49" s="575">
        <v>45774</v>
      </c>
      <c r="D49" s="576" t="s">
        <v>10</v>
      </c>
      <c r="E49" s="798" t="str">
        <f t="shared" si="9"/>
        <v xml:space="preserve">FC SHELTON </v>
      </c>
      <c r="F49" s="798" t="str">
        <f t="shared" si="9"/>
        <v>SALTY DOGS</v>
      </c>
      <c r="G49" s="799"/>
      <c r="H49" s="800">
        <f>VLOOKUP(E49,START_TIMES,2)</f>
        <v>0.33333333333333331</v>
      </c>
      <c r="I49" s="801" t="str">
        <f>VLOOKUP(E49,fields,2)</f>
        <v>Nike Site (G), Shelton</v>
      </c>
      <c r="J49" s="580"/>
      <c r="K49" s="16"/>
      <c r="M49" s="5" t="s">
        <v>99</v>
      </c>
      <c r="N49" s="5" t="s">
        <v>95</v>
      </c>
      <c r="P49" s="704" t="s">
        <v>1079</v>
      </c>
      <c r="Q49" s="703" t="s">
        <v>36</v>
      </c>
      <c r="R49" s="7" t="s">
        <v>682</v>
      </c>
      <c r="S49" s="16"/>
      <c r="T49" s="250" t="s">
        <v>127</v>
      </c>
      <c r="U49" s="709" t="s">
        <v>741</v>
      </c>
      <c r="V49" s="16">
        <v>43</v>
      </c>
      <c r="W49" s="733" t="s">
        <v>122</v>
      </c>
      <c r="X49" s="704" t="s">
        <v>1079</v>
      </c>
      <c r="Y49" s="16"/>
      <c r="Z49" s="704" t="s">
        <v>1079</v>
      </c>
      <c r="AA49" s="703" t="s">
        <v>36</v>
      </c>
      <c r="AB49" s="7" t="s">
        <v>682</v>
      </c>
      <c r="AF49" s="703" t="s">
        <v>36</v>
      </c>
      <c r="AG49" s="283">
        <v>0.41666666666666702</v>
      </c>
    </row>
    <row r="50" spans="1:33" ht="12.75" customHeight="1" thickTop="1" thickBot="1" x14ac:dyDescent="0.4">
      <c r="A50" s="574">
        <v>47</v>
      </c>
      <c r="B50" s="696">
        <v>2</v>
      </c>
      <c r="C50" s="575">
        <v>45774</v>
      </c>
      <c r="D50" s="576" t="s">
        <v>10</v>
      </c>
      <c r="E50" s="798" t="str">
        <f t="shared" si="9"/>
        <v>CHESHIRE SC UNITED</v>
      </c>
      <c r="F50" s="798" t="str">
        <f t="shared" si="9"/>
        <v>MILFORD TUESDAY</v>
      </c>
      <c r="G50" s="799"/>
      <c r="H50" s="800">
        <f>VLOOKUP(E50,START_TIMES,2)</f>
        <v>0.33333333333333331</v>
      </c>
      <c r="I50" s="801" t="str">
        <f>VLOOKUP(E50,fields,2)</f>
        <v>Choate Rosemary Hall (T), Wallingford</v>
      </c>
      <c r="J50" s="580"/>
      <c r="K50" s="16"/>
      <c r="M50" s="5" t="s">
        <v>97</v>
      </c>
      <c r="N50" s="5" t="s">
        <v>100</v>
      </c>
      <c r="P50" s="704" t="s">
        <v>24</v>
      </c>
      <c r="Q50" s="707" t="s">
        <v>50</v>
      </c>
      <c r="R50" s="7" t="s">
        <v>877</v>
      </c>
      <c r="S50" s="16"/>
      <c r="T50" s="250" t="s">
        <v>128</v>
      </c>
      <c r="U50" s="709" t="s">
        <v>902</v>
      </c>
      <c r="V50" s="16">
        <v>44</v>
      </c>
      <c r="W50" s="733" t="s">
        <v>123</v>
      </c>
      <c r="X50" s="704" t="s">
        <v>24</v>
      </c>
      <c r="Y50" s="16"/>
      <c r="Z50" s="704" t="s">
        <v>24</v>
      </c>
      <c r="AA50" s="707" t="s">
        <v>50</v>
      </c>
      <c r="AB50" s="7" t="s">
        <v>877</v>
      </c>
      <c r="AF50" s="707" t="s">
        <v>50</v>
      </c>
      <c r="AG50" s="283">
        <v>0.41666666666666702</v>
      </c>
    </row>
    <row r="51" spans="1:33" ht="12.75" customHeight="1" thickTop="1" thickBot="1" x14ac:dyDescent="0.4">
      <c r="A51" s="574">
        <v>48</v>
      </c>
      <c r="B51" s="696" t="s">
        <v>0</v>
      </c>
      <c r="C51" s="575" t="s">
        <v>0</v>
      </c>
      <c r="D51" s="582" t="s">
        <v>0</v>
      </c>
      <c r="E51" s="804" t="s">
        <v>0</v>
      </c>
      <c r="F51" s="805" t="s">
        <v>0</v>
      </c>
      <c r="G51" s="799" t="s">
        <v>0</v>
      </c>
      <c r="H51" s="800" t="s">
        <v>0</v>
      </c>
      <c r="I51" s="801" t="s">
        <v>0</v>
      </c>
      <c r="J51" s="585" t="s">
        <v>0</v>
      </c>
      <c r="K51" s="16"/>
      <c r="M51" s="643"/>
      <c r="N51" s="643"/>
      <c r="P51" s="704" t="s">
        <v>31</v>
      </c>
      <c r="Q51" s="706" t="s">
        <v>879</v>
      </c>
      <c r="R51" s="7" t="s">
        <v>696</v>
      </c>
      <c r="S51" s="16"/>
      <c r="T51" s="207" t="s">
        <v>94</v>
      </c>
      <c r="U51" s="720" t="s">
        <v>880</v>
      </c>
      <c r="V51" s="16">
        <v>45</v>
      </c>
      <c r="W51" s="733" t="s">
        <v>124</v>
      </c>
      <c r="X51" s="704" t="s">
        <v>31</v>
      </c>
      <c r="Y51" s="16"/>
      <c r="Z51" s="704" t="s">
        <v>31</v>
      </c>
      <c r="AA51" s="706" t="s">
        <v>879</v>
      </c>
      <c r="AB51" s="7" t="s">
        <v>696</v>
      </c>
      <c r="AF51" s="706" t="s">
        <v>879</v>
      </c>
      <c r="AG51" s="283">
        <v>0.41666666666666702</v>
      </c>
    </row>
    <row r="52" spans="1:33" ht="12.75" customHeight="1" thickTop="1" thickBot="1" x14ac:dyDescent="0.4">
      <c r="A52" s="574">
        <v>49</v>
      </c>
      <c r="B52" s="696">
        <v>2</v>
      </c>
      <c r="C52" s="575">
        <v>45774</v>
      </c>
      <c r="D52" s="586" t="s">
        <v>175</v>
      </c>
      <c r="E52" s="798" t="str">
        <f t="shared" ref="E52:F56" si="10">VLOOKUP(M52,Teams,2)</f>
        <v>FC CELTA</v>
      </c>
      <c r="F52" s="798" t="str">
        <f t="shared" si="10"/>
        <v>NAUGATUCK FUSION</v>
      </c>
      <c r="G52" s="799"/>
      <c r="H52" s="800">
        <f>VLOOKUP(E52,START_TIMES,2)</f>
        <v>0.33333333333333331</v>
      </c>
      <c r="I52" s="801" t="str">
        <f>VLOOKUP(E52,fields,2)</f>
        <v>Foran HS KMT (T), Milford</v>
      </c>
      <c r="J52" s="580"/>
      <c r="K52" s="16"/>
      <c r="M52" s="5" t="s">
        <v>154</v>
      </c>
      <c r="N52" s="5" t="s">
        <v>156</v>
      </c>
      <c r="P52" s="704" t="s">
        <v>39</v>
      </c>
      <c r="Q52" s="709" t="s">
        <v>885</v>
      </c>
      <c r="R52" s="7" t="s">
        <v>696</v>
      </c>
      <c r="S52" s="16"/>
      <c r="T52" s="250" t="s">
        <v>129</v>
      </c>
      <c r="U52" s="709" t="s">
        <v>898</v>
      </c>
      <c r="V52" s="16">
        <v>46</v>
      </c>
      <c r="W52" s="733" t="s">
        <v>125</v>
      </c>
      <c r="X52" s="704" t="s">
        <v>39</v>
      </c>
      <c r="Y52" s="16"/>
      <c r="Z52" s="704" t="s">
        <v>39</v>
      </c>
      <c r="AA52" s="709" t="s">
        <v>885</v>
      </c>
      <c r="AB52" s="7" t="s">
        <v>696</v>
      </c>
      <c r="AF52" s="709" t="s">
        <v>885</v>
      </c>
      <c r="AG52" s="283">
        <v>0.33333333333333331</v>
      </c>
    </row>
    <row r="53" spans="1:33" ht="12.75" customHeight="1" thickTop="1" thickBot="1" x14ac:dyDescent="0.4">
      <c r="A53" s="574">
        <v>50</v>
      </c>
      <c r="B53" s="696">
        <v>2</v>
      </c>
      <c r="C53" s="575">
        <v>45774</v>
      </c>
      <c r="D53" s="586" t="s">
        <v>175</v>
      </c>
      <c r="E53" s="798" t="str">
        <f t="shared" si="10"/>
        <v>LITCHFIELD COUNTY BLUES 30</v>
      </c>
      <c r="F53" s="798" t="str">
        <f t="shared" si="10"/>
        <v>TRINITY FC</v>
      </c>
      <c r="G53" s="799"/>
      <c r="H53" s="800">
        <f>VLOOKUP(E53,START_TIMES,2)</f>
        <v>0.41666666666666669</v>
      </c>
      <c r="I53" s="801" t="str">
        <f>VLOOKUP(E53,fields,2)</f>
        <v>New Milford HS (T), New Milford</v>
      </c>
      <c r="J53" s="580"/>
      <c r="K53" s="16"/>
      <c r="M53" s="5" t="s">
        <v>155</v>
      </c>
      <c r="N53" s="5" t="s">
        <v>159</v>
      </c>
      <c r="P53" s="552" t="s">
        <v>1080</v>
      </c>
      <c r="Q53" s="552" t="s">
        <v>926</v>
      </c>
      <c r="R53" s="7" t="s">
        <v>696</v>
      </c>
      <c r="S53" s="16"/>
      <c r="T53" s="212" t="s">
        <v>130</v>
      </c>
      <c r="U53" s="552" t="s">
        <v>885</v>
      </c>
      <c r="V53" s="16">
        <v>47</v>
      </c>
      <c r="W53" s="212" t="s">
        <v>126</v>
      </c>
      <c r="X53" s="552" t="s">
        <v>1080</v>
      </c>
      <c r="Y53" s="16"/>
      <c r="Z53" s="552" t="s">
        <v>1080</v>
      </c>
      <c r="AA53" s="552" t="s">
        <v>926</v>
      </c>
      <c r="AB53" s="7" t="s">
        <v>696</v>
      </c>
      <c r="AF53" s="552" t="s">
        <v>926</v>
      </c>
      <c r="AG53" s="283">
        <v>0.41666666666666669</v>
      </c>
    </row>
    <row r="54" spans="1:33" ht="12.75" customHeight="1" thickTop="1" thickBot="1" x14ac:dyDescent="0.4">
      <c r="A54" s="574">
        <v>51</v>
      </c>
      <c r="B54" s="696">
        <v>2</v>
      </c>
      <c r="C54" s="575">
        <v>45774</v>
      </c>
      <c r="D54" s="586" t="s">
        <v>175</v>
      </c>
      <c r="E54" s="798" t="str">
        <f t="shared" si="10"/>
        <v>ECUA-ANDES 30</v>
      </c>
      <c r="F54" s="798" t="str">
        <f t="shared" si="10"/>
        <v>COYOTES FC</v>
      </c>
      <c r="G54" s="803"/>
      <c r="H54" s="800">
        <f>VLOOKUP(E54,START_TIMES,2)</f>
        <v>0.33333333333333331</v>
      </c>
      <c r="I54" s="801" t="str">
        <f>VLOOKUP(E54,fields,2)</f>
        <v>Witek Park (G), Derby</v>
      </c>
      <c r="J54" s="580"/>
      <c r="K54" s="16"/>
      <c r="M54" s="5" t="s">
        <v>152</v>
      </c>
      <c r="N54" s="5" t="s">
        <v>151</v>
      </c>
      <c r="P54" s="552" t="s">
        <v>741</v>
      </c>
      <c r="Q54" s="719" t="s">
        <v>214</v>
      </c>
      <c r="R54" s="7" t="s">
        <v>962</v>
      </c>
      <c r="S54" s="16"/>
      <c r="T54" s="212" t="s">
        <v>131</v>
      </c>
      <c r="U54" s="552" t="s">
        <v>926</v>
      </c>
      <c r="V54" s="16">
        <v>48</v>
      </c>
      <c r="W54" s="212" t="s">
        <v>127</v>
      </c>
      <c r="X54" s="552" t="s">
        <v>741</v>
      </c>
      <c r="Y54" s="16"/>
      <c r="Z54" s="552" t="s">
        <v>741</v>
      </c>
      <c r="AA54" s="719" t="s">
        <v>214</v>
      </c>
      <c r="AB54" s="7" t="s">
        <v>962</v>
      </c>
      <c r="AF54" s="719" t="s">
        <v>214</v>
      </c>
      <c r="AG54" s="283">
        <v>0.33333333333333331</v>
      </c>
    </row>
    <row r="55" spans="1:33" ht="12.75" customHeight="1" thickTop="1" thickBot="1" x14ac:dyDescent="0.4">
      <c r="A55" s="574">
        <v>52</v>
      </c>
      <c r="B55" s="696">
        <v>2</v>
      </c>
      <c r="C55" s="575">
        <v>45774</v>
      </c>
      <c r="D55" s="586" t="s">
        <v>175</v>
      </c>
      <c r="E55" s="798" t="str">
        <f t="shared" si="10"/>
        <v>FC CALDO VERDE</v>
      </c>
      <c r="F55" s="798" t="str">
        <f t="shared" si="10"/>
        <v>QPR</v>
      </c>
      <c r="G55" s="799"/>
      <c r="H55" s="800">
        <f>VLOOKUP(E55,START_TIMES,2)</f>
        <v>0.41666666666666669</v>
      </c>
      <c r="I55" s="801" t="str">
        <f>VLOOKUP(E55,fields,2)</f>
        <v>Naugatuck HS (G), Naugatuck</v>
      </c>
      <c r="J55" s="580"/>
      <c r="K55" s="16"/>
      <c r="M55" s="5" t="s">
        <v>153</v>
      </c>
      <c r="N55" s="5" t="s">
        <v>158</v>
      </c>
      <c r="P55" s="552" t="s">
        <v>902</v>
      </c>
      <c r="Q55" s="717" t="s">
        <v>677</v>
      </c>
      <c r="R55" s="7" t="s">
        <v>681</v>
      </c>
      <c r="S55" s="16"/>
      <c r="T55" s="212" t="s">
        <v>132</v>
      </c>
      <c r="U55" s="552" t="s">
        <v>905</v>
      </c>
      <c r="V55" s="16">
        <v>49</v>
      </c>
      <c r="W55" s="212" t="s">
        <v>128</v>
      </c>
      <c r="X55" s="552" t="s">
        <v>902</v>
      </c>
      <c r="Y55" s="16"/>
      <c r="Z55" s="552" t="s">
        <v>902</v>
      </c>
      <c r="AA55" s="717" t="s">
        <v>677</v>
      </c>
      <c r="AB55" s="7" t="s">
        <v>681</v>
      </c>
      <c r="AF55" s="717" t="s">
        <v>677</v>
      </c>
      <c r="AG55" s="283">
        <v>0.375</v>
      </c>
    </row>
    <row r="56" spans="1:33" ht="12.75" customHeight="1" thickTop="1" thickBot="1" x14ac:dyDescent="0.4">
      <c r="A56" s="574">
        <v>53</v>
      </c>
      <c r="B56" s="696">
        <v>2</v>
      </c>
      <c r="C56" s="575">
        <v>45774</v>
      </c>
      <c r="D56" s="586" t="s">
        <v>175</v>
      </c>
      <c r="E56" s="802" t="str">
        <f t="shared" si="10"/>
        <v>BYE 30</v>
      </c>
      <c r="F56" s="798" t="str">
        <f t="shared" si="10"/>
        <v>NORWALK FC</v>
      </c>
      <c r="G56" s="799"/>
      <c r="H56" s="800" t="str">
        <f>VLOOKUP(E56,START_TIMES,2)</f>
        <v>--</v>
      </c>
      <c r="I56" s="801" t="str">
        <f>VLOOKUP(E56,fields,2)</f>
        <v>--</v>
      </c>
      <c r="J56" s="580"/>
      <c r="K56" s="16"/>
      <c r="M56" s="5" t="s">
        <v>150</v>
      </c>
      <c r="N56" s="5" t="s">
        <v>157</v>
      </c>
      <c r="P56" s="552" t="s">
        <v>898</v>
      </c>
      <c r="Q56" s="552" t="s">
        <v>905</v>
      </c>
      <c r="R56" s="7" t="s">
        <v>921</v>
      </c>
      <c r="S56" s="16"/>
      <c r="T56" s="212" t="s">
        <v>133</v>
      </c>
      <c r="U56" s="552" t="s">
        <v>38</v>
      </c>
      <c r="V56" s="16">
        <v>50</v>
      </c>
      <c r="W56" s="212" t="s">
        <v>129</v>
      </c>
      <c r="X56" s="552" t="s">
        <v>898</v>
      </c>
      <c r="Y56" s="16"/>
      <c r="Z56" s="552" t="s">
        <v>898</v>
      </c>
      <c r="AA56" s="552" t="s">
        <v>905</v>
      </c>
      <c r="AB56" s="7" t="s">
        <v>921</v>
      </c>
      <c r="AF56" s="552" t="s">
        <v>905</v>
      </c>
      <c r="AG56" s="283">
        <v>0.41666666666666669</v>
      </c>
    </row>
    <row r="57" spans="1:33" ht="12.75" customHeight="1" thickTop="1" thickBot="1" x14ac:dyDescent="0.4">
      <c r="A57" s="574">
        <v>54</v>
      </c>
      <c r="B57" s="696" t="s">
        <v>0</v>
      </c>
      <c r="C57" s="575" t="s">
        <v>0</v>
      </c>
      <c r="D57" s="582" t="s">
        <v>0</v>
      </c>
      <c r="E57" s="804" t="s">
        <v>0</v>
      </c>
      <c r="F57" s="805" t="s">
        <v>0</v>
      </c>
      <c r="G57" s="799" t="s">
        <v>0</v>
      </c>
      <c r="H57" s="800" t="s">
        <v>0</v>
      </c>
      <c r="I57" s="801" t="s">
        <v>0</v>
      </c>
      <c r="J57" s="585" t="s">
        <v>0</v>
      </c>
      <c r="K57" s="16"/>
      <c r="M57" s="643"/>
      <c r="N57" s="643"/>
      <c r="P57" s="552" t="s">
        <v>885</v>
      </c>
      <c r="Q57" s="710" t="s">
        <v>24</v>
      </c>
      <c r="R57" s="7" t="s">
        <v>951</v>
      </c>
      <c r="S57" s="16"/>
      <c r="T57" s="212" t="s">
        <v>134</v>
      </c>
      <c r="U57" s="552" t="s">
        <v>185</v>
      </c>
      <c r="V57" s="16">
        <v>51</v>
      </c>
      <c r="W57" s="212" t="s">
        <v>130</v>
      </c>
      <c r="X57" s="552" t="s">
        <v>885</v>
      </c>
      <c r="Y57" s="16"/>
      <c r="Z57" s="552" t="s">
        <v>885</v>
      </c>
      <c r="AA57" s="710" t="s">
        <v>24</v>
      </c>
      <c r="AB57" s="7" t="s">
        <v>951</v>
      </c>
      <c r="AF57" s="710" t="s">
        <v>24</v>
      </c>
      <c r="AG57" s="283">
        <v>0.33333333333333331</v>
      </c>
    </row>
    <row r="58" spans="1:33" ht="12.75" customHeight="1" thickTop="1" thickBot="1" x14ac:dyDescent="0.4">
      <c r="A58" s="574">
        <v>55</v>
      </c>
      <c r="B58" s="696">
        <v>2</v>
      </c>
      <c r="C58" s="791">
        <v>45774</v>
      </c>
      <c r="D58" s="587" t="s">
        <v>11</v>
      </c>
      <c r="E58" s="798" t="str">
        <f t="shared" ref="E58:F62" si="11">VLOOKUP(M58,Teams,2)</f>
        <v>GREENWICH FC 40</v>
      </c>
      <c r="F58" s="798" t="str">
        <f t="shared" si="11"/>
        <v xml:space="preserve">GUILFORD CELTIC </v>
      </c>
      <c r="G58" s="799"/>
      <c r="H58" s="800">
        <f>VLOOKUP(E58,START_TIMES,2)</f>
        <v>0.41666666666666702</v>
      </c>
      <c r="I58" s="817" t="str">
        <f>VLOOKUP(E58,fields,2)</f>
        <v>Greenwich Fields</v>
      </c>
      <c r="J58" s="580"/>
      <c r="K58" s="16"/>
      <c r="M58" s="5" t="s">
        <v>104</v>
      </c>
      <c r="N58" s="5" t="s">
        <v>106</v>
      </c>
      <c r="P58" s="552" t="s">
        <v>926</v>
      </c>
      <c r="Q58" s="732" t="s">
        <v>1112</v>
      </c>
      <c r="R58" s="7" t="s">
        <v>1081</v>
      </c>
      <c r="S58" s="16"/>
      <c r="T58" s="212" t="s">
        <v>136</v>
      </c>
      <c r="U58" s="552" t="s">
        <v>907</v>
      </c>
      <c r="V58" s="16">
        <v>52</v>
      </c>
      <c r="W58" s="212" t="s">
        <v>131</v>
      </c>
      <c r="X58" s="552" t="s">
        <v>926</v>
      </c>
      <c r="Y58" s="16"/>
      <c r="Z58" s="552" t="s">
        <v>926</v>
      </c>
      <c r="AA58" s="732" t="s">
        <v>1112</v>
      </c>
      <c r="AB58" s="7" t="s">
        <v>1081</v>
      </c>
      <c r="AF58" s="732" t="s">
        <v>1112</v>
      </c>
      <c r="AG58" s="283">
        <v>0.33333333333333331</v>
      </c>
    </row>
    <row r="59" spans="1:33" ht="12.75" customHeight="1" thickTop="1" thickBot="1" x14ac:dyDescent="0.4">
      <c r="A59" s="574">
        <v>56</v>
      </c>
      <c r="B59" s="696">
        <v>2</v>
      </c>
      <c r="C59" s="791">
        <v>45774</v>
      </c>
      <c r="D59" s="587" t="s">
        <v>11</v>
      </c>
      <c r="E59" s="798" t="str">
        <f t="shared" si="11"/>
        <v>GREENWICH PUMAS FC 40</v>
      </c>
      <c r="F59" s="798" t="str">
        <f t="shared" si="11"/>
        <v>VASCO DA GAMA 40</v>
      </c>
      <c r="G59" s="799"/>
      <c r="H59" s="800">
        <f>VLOOKUP(E59,START_TIMES,2)</f>
        <v>0.41666666666666669</v>
      </c>
      <c r="I59" s="817" t="str">
        <f>VLOOKUP(E59,fields,2)</f>
        <v>Greenwich Fields</v>
      </c>
      <c r="J59" s="580"/>
      <c r="K59" s="16"/>
      <c r="M59" s="5" t="s">
        <v>105</v>
      </c>
      <c r="N59" s="5" t="s">
        <v>109</v>
      </c>
      <c r="P59" s="552" t="s">
        <v>905</v>
      </c>
      <c r="Q59" s="721" t="s">
        <v>888</v>
      </c>
      <c r="R59" s="7" t="s">
        <v>691</v>
      </c>
      <c r="S59" s="16"/>
      <c r="T59" s="308" t="s">
        <v>138</v>
      </c>
      <c r="U59" s="729" t="s">
        <v>884</v>
      </c>
      <c r="V59" s="16">
        <v>53</v>
      </c>
      <c r="W59" s="212" t="s">
        <v>132</v>
      </c>
      <c r="X59" s="552" t="s">
        <v>905</v>
      </c>
      <c r="Y59" s="16"/>
      <c r="Z59" s="552" t="s">
        <v>905</v>
      </c>
      <c r="AA59" s="721" t="s">
        <v>888</v>
      </c>
      <c r="AB59" s="7" t="s">
        <v>691</v>
      </c>
      <c r="AF59" s="721" t="s">
        <v>888</v>
      </c>
      <c r="AG59" s="283">
        <v>0.41666666666666702</v>
      </c>
    </row>
    <row r="60" spans="1:33" ht="12.75" customHeight="1" thickTop="1" thickBot="1" x14ac:dyDescent="0.4">
      <c r="A60" s="574">
        <v>57</v>
      </c>
      <c r="B60" s="696">
        <v>2</v>
      </c>
      <c r="C60" s="575">
        <v>45774</v>
      </c>
      <c r="D60" s="587" t="s">
        <v>11</v>
      </c>
      <c r="E60" s="798" t="str">
        <f t="shared" si="11"/>
        <v>DANBURY UNITED 40</v>
      </c>
      <c r="F60" s="798" t="str">
        <f t="shared" si="11"/>
        <v>CLUB NAPOLI 40</v>
      </c>
      <c r="G60" s="799"/>
      <c r="H60" s="800">
        <f>VLOOKUP(E60,START_TIMES,2)</f>
        <v>0.45833333333333331</v>
      </c>
      <c r="I60" s="801" t="str">
        <f>VLOOKUP(E60,fields,2)</f>
        <v>Portuguese Cultural Center (G), Danbury</v>
      </c>
      <c r="J60" s="580"/>
      <c r="K60" s="16"/>
      <c r="M60" s="5" t="s">
        <v>162</v>
      </c>
      <c r="N60" s="5" t="s">
        <v>161</v>
      </c>
      <c r="P60" s="552" t="s">
        <v>38</v>
      </c>
      <c r="Q60" s="729" t="s">
        <v>896</v>
      </c>
      <c r="R60" s="7" t="s">
        <v>897</v>
      </c>
      <c r="S60" s="16"/>
      <c r="T60" s="308" t="s">
        <v>141</v>
      </c>
      <c r="U60" s="729" t="s">
        <v>173</v>
      </c>
      <c r="V60" s="16">
        <v>54</v>
      </c>
      <c r="W60" s="212" t="s">
        <v>133</v>
      </c>
      <c r="X60" s="552" t="s">
        <v>38</v>
      </c>
      <c r="Y60" s="16"/>
      <c r="Z60" s="552" t="s">
        <v>38</v>
      </c>
      <c r="AA60" s="729" t="s">
        <v>896</v>
      </c>
      <c r="AB60" s="7" t="s">
        <v>897</v>
      </c>
      <c r="AF60" s="729" t="s">
        <v>896</v>
      </c>
      <c r="AG60" s="283">
        <v>0.41666666666666702</v>
      </c>
    </row>
    <row r="61" spans="1:33" ht="12.75" customHeight="1" thickTop="1" thickBot="1" x14ac:dyDescent="0.4">
      <c r="A61" s="574">
        <v>58</v>
      </c>
      <c r="B61" s="696">
        <v>2</v>
      </c>
      <c r="C61" s="575">
        <v>45774</v>
      </c>
      <c r="D61" s="587" t="s">
        <v>11</v>
      </c>
      <c r="E61" s="798" t="str">
        <f t="shared" si="11"/>
        <v>FAIRFIELD GAC 40</v>
      </c>
      <c r="F61" s="798" t="str">
        <f t="shared" si="11"/>
        <v>STORM FC</v>
      </c>
      <c r="G61" s="799"/>
      <c r="H61" s="800">
        <f>VLOOKUP(E61,START_TIMES,2)</f>
        <v>0.33333333333333331</v>
      </c>
      <c r="I61" s="801" t="str">
        <f>VLOOKUP(E61,fields,2)</f>
        <v>Ludlowe HS (T), Fairfield</v>
      </c>
      <c r="J61" s="580"/>
      <c r="K61" s="16"/>
      <c r="M61" s="5" t="s">
        <v>163</v>
      </c>
      <c r="N61" s="5" t="s">
        <v>108</v>
      </c>
      <c r="P61" s="552" t="s">
        <v>185</v>
      </c>
      <c r="Q61" s="719" t="s">
        <v>25</v>
      </c>
      <c r="R61" s="357" t="s">
        <v>968</v>
      </c>
      <c r="S61" s="16"/>
      <c r="T61" s="308" t="s">
        <v>142</v>
      </c>
      <c r="U61" s="729" t="s">
        <v>45</v>
      </c>
      <c r="V61" s="16">
        <v>55</v>
      </c>
      <c r="W61" s="212" t="s">
        <v>134</v>
      </c>
      <c r="X61" s="552" t="s">
        <v>185</v>
      </c>
      <c r="Y61" s="16"/>
      <c r="Z61" s="552" t="s">
        <v>185</v>
      </c>
      <c r="AA61" s="719" t="s">
        <v>25</v>
      </c>
      <c r="AB61" s="357" t="s">
        <v>968</v>
      </c>
      <c r="AF61" s="719" t="s">
        <v>25</v>
      </c>
      <c r="AG61" s="283">
        <v>0.41666666666666702</v>
      </c>
    </row>
    <row r="62" spans="1:33" ht="12.75" customHeight="1" thickTop="1" thickBot="1" x14ac:dyDescent="0.4">
      <c r="A62" s="574">
        <v>59</v>
      </c>
      <c r="B62" s="696">
        <v>2</v>
      </c>
      <c r="C62" s="575">
        <v>45774</v>
      </c>
      <c r="D62" s="587" t="s">
        <v>11</v>
      </c>
      <c r="E62" s="798" t="str">
        <f t="shared" si="11"/>
        <v>CLINTON FC 40</v>
      </c>
      <c r="F62" s="798" t="str">
        <f t="shared" si="11"/>
        <v>SHEBEEN FC</v>
      </c>
      <c r="G62" s="799"/>
      <c r="H62" s="800">
        <f>VLOOKUP(E62,START_TIMES,2)</f>
        <v>0.33333333333333331</v>
      </c>
      <c r="I62" s="801" t="str">
        <f>VLOOKUP(E62,fields,2)</f>
        <v>Indian River Sports Complex (T), Clinton</v>
      </c>
      <c r="J62" s="580"/>
      <c r="K62" s="16"/>
      <c r="M62" s="5" t="s">
        <v>160</v>
      </c>
      <c r="N62" s="5" t="s">
        <v>107</v>
      </c>
      <c r="P62" s="552" t="s">
        <v>907</v>
      </c>
      <c r="Q62" s="552" t="s">
        <v>38</v>
      </c>
      <c r="R62" s="7" t="s">
        <v>693</v>
      </c>
      <c r="S62" s="16"/>
      <c r="T62" s="213" t="s">
        <v>92</v>
      </c>
      <c r="U62" s="732" t="s">
        <v>668</v>
      </c>
      <c r="V62" s="16">
        <v>56</v>
      </c>
      <c r="W62" s="212" t="s">
        <v>136</v>
      </c>
      <c r="X62" s="552" t="s">
        <v>907</v>
      </c>
      <c r="Y62" s="16"/>
      <c r="Z62" s="552" t="s">
        <v>907</v>
      </c>
      <c r="AA62" s="552" t="s">
        <v>38</v>
      </c>
      <c r="AB62" s="7" t="s">
        <v>693</v>
      </c>
      <c r="AF62" s="552" t="s">
        <v>38</v>
      </c>
      <c r="AG62" s="283">
        <v>0.41666666666666702</v>
      </c>
    </row>
    <row r="63" spans="1:33" ht="12.75" customHeight="1" thickTop="1" thickBot="1" x14ac:dyDescent="0.4">
      <c r="A63" s="574">
        <v>60</v>
      </c>
      <c r="B63" s="696" t="s">
        <v>0</v>
      </c>
      <c r="C63" s="575" t="s">
        <v>0</v>
      </c>
      <c r="D63" s="582" t="s">
        <v>0</v>
      </c>
      <c r="E63" s="804" t="s">
        <v>0</v>
      </c>
      <c r="F63" s="805" t="s">
        <v>0</v>
      </c>
      <c r="G63" s="799" t="s">
        <v>0</v>
      </c>
      <c r="H63" s="800" t="s">
        <v>0</v>
      </c>
      <c r="I63" s="801" t="s">
        <v>0</v>
      </c>
      <c r="J63" s="585" t="s">
        <v>0</v>
      </c>
      <c r="K63" s="16"/>
      <c r="M63" s="643"/>
      <c r="N63" s="643"/>
      <c r="P63" s="554" t="s">
        <v>884</v>
      </c>
      <c r="Q63" s="714" t="s">
        <v>54</v>
      </c>
      <c r="R63" s="7" t="s">
        <v>693</v>
      </c>
      <c r="S63" s="16"/>
      <c r="T63" s="304" t="s">
        <v>144</v>
      </c>
      <c r="U63" s="554" t="s">
        <v>906</v>
      </c>
      <c r="V63" s="16">
        <v>57</v>
      </c>
      <c r="W63" s="304" t="s">
        <v>138</v>
      </c>
      <c r="X63" s="554" t="s">
        <v>884</v>
      </c>
      <c r="Y63" s="16"/>
      <c r="Z63" s="554" t="s">
        <v>884</v>
      </c>
      <c r="AA63" s="714" t="s">
        <v>54</v>
      </c>
      <c r="AB63" s="7" t="s">
        <v>693</v>
      </c>
      <c r="AF63" s="714" t="s">
        <v>54</v>
      </c>
      <c r="AG63" s="283">
        <v>0.33333333333333331</v>
      </c>
    </row>
    <row r="64" spans="1:33" ht="12.75" customHeight="1" thickTop="1" thickBot="1" x14ac:dyDescent="0.4">
      <c r="A64" s="574">
        <v>61</v>
      </c>
      <c r="B64" s="696">
        <v>2</v>
      </c>
      <c r="C64" s="575">
        <v>45774</v>
      </c>
      <c r="D64" s="588" t="s">
        <v>1114</v>
      </c>
      <c r="E64" s="806" t="str">
        <f t="shared" ref="E64" si="12">VLOOKUP(M64,Teams,2)</f>
        <v>BYE 40N</v>
      </c>
      <c r="F64" s="807" t="str">
        <f t="shared" ref="E64:F67" si="13">VLOOKUP(N64,Teams,2)</f>
        <v>FC LEONE</v>
      </c>
      <c r="G64" s="799"/>
      <c r="H64" s="800" t="str">
        <f>VLOOKUP(E64,START_TIMES,2)</f>
        <v>--</v>
      </c>
      <c r="I64" s="801" t="str">
        <f>VLOOKUP(E64,fields,2)</f>
        <v>--</v>
      </c>
      <c r="J64" s="580"/>
      <c r="K64" s="16"/>
      <c r="M64" s="754" t="s">
        <v>110</v>
      </c>
      <c r="N64" s="754" t="s">
        <v>111</v>
      </c>
      <c r="P64" s="554" t="s">
        <v>173</v>
      </c>
      <c r="Q64" s="708" t="s">
        <v>31</v>
      </c>
      <c r="R64" s="7" t="s">
        <v>693</v>
      </c>
      <c r="S64" s="16"/>
      <c r="T64" s="304" t="s">
        <v>146</v>
      </c>
      <c r="U64" s="554" t="s">
        <v>47</v>
      </c>
      <c r="V64" s="16">
        <v>58</v>
      </c>
      <c r="W64" s="304" t="s">
        <v>141</v>
      </c>
      <c r="X64" s="554" t="s">
        <v>173</v>
      </c>
      <c r="Y64" s="16"/>
      <c r="Z64" s="554" t="s">
        <v>173</v>
      </c>
      <c r="AA64" s="708" t="s">
        <v>31</v>
      </c>
      <c r="AB64" s="7" t="s">
        <v>693</v>
      </c>
      <c r="AF64" s="708" t="s">
        <v>31</v>
      </c>
      <c r="AG64" s="283">
        <v>0.33333333333333331</v>
      </c>
    </row>
    <row r="65" spans="1:33" ht="12.75" customHeight="1" thickTop="1" thickBot="1" x14ac:dyDescent="0.4">
      <c r="A65" s="574">
        <v>62</v>
      </c>
      <c r="B65" s="696">
        <v>2</v>
      </c>
      <c r="C65" s="575">
        <v>45774</v>
      </c>
      <c r="D65" s="588" t="s">
        <v>1114</v>
      </c>
      <c r="E65" s="808" t="str">
        <f t="shared" si="13"/>
        <v>GUILFORD BELL CURVE</v>
      </c>
      <c r="F65" s="808" t="str">
        <f t="shared" si="13"/>
        <v>PAN ZONES</v>
      </c>
      <c r="G65" s="799"/>
      <c r="H65" s="800">
        <f>VLOOKUP(E65,START_TIMES,2)</f>
        <v>0.41666666666666669</v>
      </c>
      <c r="I65" s="801" t="str">
        <f>VLOOKUP(E65,fields,2)</f>
        <v>Guilford HS (T), Guilford</v>
      </c>
      <c r="J65" s="580"/>
      <c r="K65" s="16"/>
      <c r="M65" s="754" t="s">
        <v>112</v>
      </c>
      <c r="N65" s="754" t="s">
        <v>116</v>
      </c>
      <c r="P65" s="554" t="s">
        <v>45</v>
      </c>
      <c r="Q65" s="716" t="s">
        <v>192</v>
      </c>
      <c r="R65" s="14" t="s">
        <v>694</v>
      </c>
      <c r="S65" s="16"/>
      <c r="T65" s="304" t="s">
        <v>147</v>
      </c>
      <c r="U65" s="554" t="s">
        <v>1120</v>
      </c>
      <c r="V65" s="16">
        <v>59</v>
      </c>
      <c r="W65" s="304" t="s">
        <v>142</v>
      </c>
      <c r="X65" s="554" t="s">
        <v>45</v>
      </c>
      <c r="Y65" s="16"/>
      <c r="Z65" s="554" t="s">
        <v>45</v>
      </c>
      <c r="AA65" s="716" t="s">
        <v>192</v>
      </c>
      <c r="AB65" s="14" t="s">
        <v>694</v>
      </c>
      <c r="AF65" s="716" t="s">
        <v>192</v>
      </c>
      <c r="AG65" s="283">
        <v>0.33333333333333331</v>
      </c>
    </row>
    <row r="66" spans="1:33" ht="12.75" customHeight="1" thickTop="1" thickBot="1" x14ac:dyDescent="0.4">
      <c r="A66" s="574">
        <v>63</v>
      </c>
      <c r="B66" s="696">
        <v>2</v>
      </c>
      <c r="C66" s="575">
        <v>45774</v>
      </c>
      <c r="D66" s="588" t="s">
        <v>1114</v>
      </c>
      <c r="E66" s="808" t="str">
        <f t="shared" si="13"/>
        <v>NORTH BRANFORD 40</v>
      </c>
      <c r="F66" s="808" t="str">
        <f t="shared" si="13"/>
        <v>LITCHFIELD COUNTY BLUES 40</v>
      </c>
      <c r="G66" s="803"/>
      <c r="H66" s="800">
        <f>VLOOKUP(E66,START_TIMES,2)</f>
        <v>0.41666666666666702</v>
      </c>
      <c r="I66" s="801" t="str">
        <f>VLOOKUP(E66,fields,2)</f>
        <v>North Farms Park (G), North Branford</v>
      </c>
      <c r="J66" s="580"/>
      <c r="K66" s="16"/>
      <c r="M66" s="736" t="s">
        <v>115</v>
      </c>
      <c r="N66" s="736" t="s">
        <v>113</v>
      </c>
      <c r="P66" s="554" t="s">
        <v>906</v>
      </c>
      <c r="Q66" s="728" t="s">
        <v>717</v>
      </c>
      <c r="R66" s="7" t="s">
        <v>685</v>
      </c>
      <c r="S66" s="16"/>
      <c r="T66" s="304" t="s">
        <v>148</v>
      </c>
      <c r="U66" s="554" t="s">
        <v>50</v>
      </c>
      <c r="V66" s="16">
        <v>60</v>
      </c>
      <c r="W66" s="304" t="s">
        <v>144</v>
      </c>
      <c r="X66" s="554" t="s">
        <v>906</v>
      </c>
      <c r="Y66" s="16"/>
      <c r="Z66" s="554" t="s">
        <v>906</v>
      </c>
      <c r="AA66" s="728" t="s">
        <v>717</v>
      </c>
      <c r="AB66" s="7" t="s">
        <v>685</v>
      </c>
      <c r="AF66" s="728" t="s">
        <v>717</v>
      </c>
      <c r="AG66" s="283">
        <v>0.33333333333333331</v>
      </c>
    </row>
    <row r="67" spans="1:33" ht="12.75" customHeight="1" thickTop="1" thickBot="1" x14ac:dyDescent="0.4">
      <c r="A67" s="574">
        <v>64</v>
      </c>
      <c r="B67" s="696">
        <v>2</v>
      </c>
      <c r="C67" s="575">
        <v>45774</v>
      </c>
      <c r="D67" s="588" t="s">
        <v>1114</v>
      </c>
      <c r="E67" s="808" t="str">
        <f t="shared" si="13"/>
        <v>NEW HAVEN AMERICANS</v>
      </c>
      <c r="F67" s="808" t="str">
        <f t="shared" si="13"/>
        <v>SOUTHEAST ROVERS</v>
      </c>
      <c r="G67" s="799"/>
      <c r="H67" s="800">
        <f>VLOOKUP(E67,START_TIMES,2)</f>
        <v>0.41666666666666702</v>
      </c>
      <c r="I67" s="801" t="str">
        <f>VLOOKUP(E67,fields,2)</f>
        <v>Peck Place School (G), Orange</v>
      </c>
      <c r="J67" s="580"/>
      <c r="K67" s="16"/>
      <c r="M67" s="736" t="s">
        <v>114</v>
      </c>
      <c r="N67" s="736" t="s">
        <v>117</v>
      </c>
      <c r="P67" s="554" t="s">
        <v>47</v>
      </c>
      <c r="Q67" s="716" t="s">
        <v>26</v>
      </c>
      <c r="R67" s="7" t="s">
        <v>695</v>
      </c>
      <c r="S67" s="16"/>
      <c r="T67" s="304" t="s">
        <v>149</v>
      </c>
      <c r="U67" s="554" t="s">
        <v>896</v>
      </c>
      <c r="V67" s="16">
        <v>61</v>
      </c>
      <c r="W67" s="304" t="s">
        <v>146</v>
      </c>
      <c r="X67" s="554" t="s">
        <v>47</v>
      </c>
      <c r="Y67" s="16"/>
      <c r="Z67" s="554" t="s">
        <v>47</v>
      </c>
      <c r="AA67" s="716" t="s">
        <v>26</v>
      </c>
      <c r="AB67" s="7" t="s">
        <v>695</v>
      </c>
      <c r="AF67" s="716" t="s">
        <v>26</v>
      </c>
      <c r="AG67" s="283">
        <v>0.41666666666666702</v>
      </c>
    </row>
    <row r="68" spans="1:33" ht="12.75" customHeight="1" thickTop="1" thickBot="1" x14ac:dyDescent="0.4">
      <c r="A68" s="574">
        <v>65</v>
      </c>
      <c r="B68" s="696" t="s">
        <v>0</v>
      </c>
      <c r="C68" s="575" t="s">
        <v>0</v>
      </c>
      <c r="D68" s="582" t="s">
        <v>0</v>
      </c>
      <c r="E68" s="804" t="s">
        <v>0</v>
      </c>
      <c r="F68" s="805" t="s">
        <v>0</v>
      </c>
      <c r="G68" s="799" t="s">
        <v>0</v>
      </c>
      <c r="H68" s="800" t="s">
        <v>0</v>
      </c>
      <c r="I68" s="801" t="s">
        <v>0</v>
      </c>
      <c r="J68" s="585" t="s">
        <v>0</v>
      </c>
      <c r="K68" s="16"/>
      <c r="M68" s="281"/>
      <c r="N68" s="281"/>
      <c r="P68" s="554" t="s">
        <v>1120</v>
      </c>
      <c r="Q68" s="727" t="s">
        <v>185</v>
      </c>
      <c r="R68" s="7" t="s">
        <v>695</v>
      </c>
      <c r="S68" s="16"/>
      <c r="T68" s="304" t="s">
        <v>135</v>
      </c>
      <c r="U68" s="554" t="s">
        <v>887</v>
      </c>
      <c r="V68" s="16">
        <v>62</v>
      </c>
      <c r="W68" s="304" t="s">
        <v>147</v>
      </c>
      <c r="X68" s="554" t="s">
        <v>1120</v>
      </c>
      <c r="Y68" s="16"/>
      <c r="Z68" s="554" t="s">
        <v>1120</v>
      </c>
      <c r="AA68" s="727" t="s">
        <v>185</v>
      </c>
      <c r="AB68" s="7" t="s">
        <v>695</v>
      </c>
      <c r="AF68" s="727" t="s">
        <v>185</v>
      </c>
      <c r="AG68" s="283">
        <v>0.41666666666666702</v>
      </c>
    </row>
    <row r="69" spans="1:33" ht="12.75" customHeight="1" thickTop="1" thickBot="1" x14ac:dyDescent="0.4">
      <c r="A69" s="574">
        <v>66</v>
      </c>
      <c r="B69" s="696">
        <v>2</v>
      </c>
      <c r="C69" s="575">
        <v>45774</v>
      </c>
      <c r="D69" s="740" t="s">
        <v>1115</v>
      </c>
      <c r="E69" s="809" t="str">
        <f t="shared" ref="E69:F72" si="14">VLOOKUP(M69,Teams,2)</f>
        <v>BESA SC</v>
      </c>
      <c r="F69" s="810" t="s">
        <v>1126</v>
      </c>
      <c r="G69" s="799"/>
      <c r="H69" s="800">
        <f>VLOOKUP(E69,START_TIMES,2)</f>
        <v>0.41666666666666669</v>
      </c>
      <c r="I69" s="801" t="str">
        <f>VLOOKUP(E69,fields,2)</f>
        <v>Bucks Hill Park (G), Waterbury</v>
      </c>
      <c r="J69" s="580"/>
      <c r="K69" s="16"/>
      <c r="M69" s="777" t="s">
        <v>118</v>
      </c>
      <c r="N69" s="787" t="s">
        <v>119</v>
      </c>
      <c r="P69" s="554" t="s">
        <v>50</v>
      </c>
      <c r="Q69" s="554" t="s">
        <v>887</v>
      </c>
      <c r="R69" s="7" t="s">
        <v>695</v>
      </c>
      <c r="S69" s="16"/>
      <c r="T69" s="304" t="s">
        <v>137</v>
      </c>
      <c r="U69" s="554" t="s">
        <v>744</v>
      </c>
      <c r="V69" s="16">
        <v>63</v>
      </c>
      <c r="W69" s="304" t="s">
        <v>148</v>
      </c>
      <c r="X69" s="554" t="s">
        <v>50</v>
      </c>
      <c r="Y69" s="16"/>
      <c r="Z69" s="554" t="s">
        <v>50</v>
      </c>
      <c r="AA69" s="554" t="s">
        <v>887</v>
      </c>
      <c r="AB69" s="7" t="s">
        <v>695</v>
      </c>
      <c r="AF69" s="554" t="s">
        <v>887</v>
      </c>
      <c r="AG69" s="283">
        <v>0.33333333333333331</v>
      </c>
    </row>
    <row r="70" spans="1:33" ht="12.75" customHeight="1" thickTop="1" thickBot="1" x14ac:dyDescent="0.4">
      <c r="A70" s="574">
        <v>67</v>
      </c>
      <c r="B70" s="696">
        <v>2</v>
      </c>
      <c r="C70" s="575">
        <v>45774</v>
      </c>
      <c r="D70" s="740" t="s">
        <v>1115</v>
      </c>
      <c r="E70" s="798" t="str">
        <f t="shared" si="14"/>
        <v>DERBY QUITUS</v>
      </c>
      <c r="F70" s="798" t="str">
        <f t="shared" si="14"/>
        <v>STAMFORD UNITED</v>
      </c>
      <c r="G70" s="799"/>
      <c r="H70" s="800">
        <f>VLOOKUP(E70,START_TIMES,2)</f>
        <v>0.41666666666666669</v>
      </c>
      <c r="I70" s="801" t="str">
        <f>VLOOKUP(E70,fields,2)</f>
        <v>Witek Park (G), Derby</v>
      </c>
      <c r="J70" s="580"/>
      <c r="K70" s="16"/>
      <c r="M70" s="777" t="s">
        <v>120</v>
      </c>
      <c r="N70" s="777" t="s">
        <v>124</v>
      </c>
      <c r="P70" s="554" t="s">
        <v>896</v>
      </c>
      <c r="Q70" s="727" t="s">
        <v>907</v>
      </c>
      <c r="R70" s="14" t="s">
        <v>694</v>
      </c>
      <c r="S70" s="16"/>
      <c r="T70" s="309" t="s">
        <v>98</v>
      </c>
      <c r="U70" s="714" t="s">
        <v>52</v>
      </c>
      <c r="V70" s="16">
        <v>64</v>
      </c>
      <c r="W70" s="304" t="s">
        <v>149</v>
      </c>
      <c r="X70" s="554" t="s">
        <v>896</v>
      </c>
      <c r="Y70" s="16"/>
      <c r="Z70" s="554" t="s">
        <v>896</v>
      </c>
      <c r="AA70" s="727" t="s">
        <v>907</v>
      </c>
      <c r="AB70" s="14" t="s">
        <v>694</v>
      </c>
      <c r="AF70" s="727" t="s">
        <v>907</v>
      </c>
      <c r="AG70" s="283">
        <v>0.33333333333333331</v>
      </c>
    </row>
    <row r="71" spans="1:33" ht="12.75" customHeight="1" thickTop="1" thickBot="1" x14ac:dyDescent="0.4">
      <c r="A71" s="574">
        <v>68</v>
      </c>
      <c r="B71" s="696">
        <v>2</v>
      </c>
      <c r="C71" s="575">
        <v>45774</v>
      </c>
      <c r="D71" s="740" t="s">
        <v>1115</v>
      </c>
      <c r="E71" s="798" t="str">
        <f t="shared" si="14"/>
        <v>RIDGEFIELD KICKS</v>
      </c>
      <c r="F71" s="798" t="str">
        <f t="shared" si="14"/>
        <v>ECUA-ANDES 40</v>
      </c>
      <c r="G71" s="803"/>
      <c r="H71" s="800">
        <f>VLOOKUP(E71,START_TIMES,2)</f>
        <v>0.33333333333333331</v>
      </c>
      <c r="I71" s="801" t="str">
        <f>VLOOKUP(E71,fields,2)</f>
        <v>Wooster School (T), Danbury</v>
      </c>
      <c r="J71" s="580"/>
      <c r="K71" s="16"/>
      <c r="M71" s="778" t="s">
        <v>123</v>
      </c>
      <c r="N71" s="778" t="s">
        <v>121</v>
      </c>
      <c r="P71" s="554" t="s">
        <v>887</v>
      </c>
      <c r="Q71" s="708" t="s">
        <v>39</v>
      </c>
      <c r="R71" s="7" t="s">
        <v>718</v>
      </c>
      <c r="S71" s="16"/>
      <c r="T71" s="309" t="s">
        <v>100</v>
      </c>
      <c r="U71" s="714" t="s">
        <v>19</v>
      </c>
      <c r="V71" s="16">
        <v>65</v>
      </c>
      <c r="W71" s="304" t="s">
        <v>135</v>
      </c>
      <c r="X71" s="554" t="s">
        <v>887</v>
      </c>
      <c r="Y71" s="16"/>
      <c r="Z71" s="554" t="s">
        <v>887</v>
      </c>
      <c r="AA71" s="708" t="s">
        <v>39</v>
      </c>
      <c r="AB71" s="7" t="s">
        <v>718</v>
      </c>
      <c r="AF71" s="708" t="s">
        <v>39</v>
      </c>
      <c r="AG71" s="283">
        <v>0.41666666666666702</v>
      </c>
    </row>
    <row r="72" spans="1:33" ht="12.75" customHeight="1" thickTop="1" thickBot="1" x14ac:dyDescent="0.4">
      <c r="A72" s="574">
        <v>69</v>
      </c>
      <c r="B72" s="696">
        <v>2</v>
      </c>
      <c r="C72" s="575">
        <v>45774</v>
      </c>
      <c r="D72" s="740" t="s">
        <v>1115</v>
      </c>
      <c r="E72" s="798" t="str">
        <f t="shared" si="14"/>
        <v>LUSITANOS FC</v>
      </c>
      <c r="F72" s="798" t="str">
        <f t="shared" si="14"/>
        <v>WILTON WOLVES</v>
      </c>
      <c r="G72" s="799"/>
      <c r="H72" s="800">
        <f>VLOOKUP(E72,START_TIMES,2)</f>
        <v>0.41666666666666669</v>
      </c>
      <c r="I72" s="801" t="str">
        <f>VLOOKUP(E72,fields,2)</f>
        <v>Veterans Memorial Park (T), Bridgeport</v>
      </c>
      <c r="J72" s="580"/>
      <c r="K72" s="16"/>
      <c r="M72" s="778" t="s">
        <v>122</v>
      </c>
      <c r="N72" s="778" t="s">
        <v>125</v>
      </c>
      <c r="P72" s="554" t="s">
        <v>744</v>
      </c>
      <c r="Q72" s="554" t="s">
        <v>744</v>
      </c>
      <c r="R72" s="7" t="s">
        <v>1104</v>
      </c>
      <c r="S72" s="16"/>
      <c r="T72" s="309" t="s">
        <v>95</v>
      </c>
      <c r="U72" s="714" t="s">
        <v>1112</v>
      </c>
      <c r="V72" s="16">
        <v>66</v>
      </c>
      <c r="W72" s="304" t="s">
        <v>137</v>
      </c>
      <c r="X72" s="554" t="s">
        <v>744</v>
      </c>
      <c r="Y72" s="16"/>
      <c r="Z72" s="554" t="s">
        <v>744</v>
      </c>
      <c r="AA72" s="554" t="s">
        <v>744</v>
      </c>
      <c r="AB72" s="7" t="s">
        <v>1104</v>
      </c>
      <c r="AF72" s="554" t="s">
        <v>744</v>
      </c>
      <c r="AG72" s="283">
        <v>0.41666666666666702</v>
      </c>
    </row>
    <row r="73" spans="1:33" ht="12.75" customHeight="1" thickTop="1" thickBot="1" x14ac:dyDescent="0.4">
      <c r="A73" s="574">
        <v>70</v>
      </c>
      <c r="B73" s="696" t="s">
        <v>0</v>
      </c>
      <c r="C73" s="575" t="s">
        <v>0</v>
      </c>
      <c r="D73" s="582" t="s">
        <v>0</v>
      </c>
      <c r="E73" s="804" t="s">
        <v>0</v>
      </c>
      <c r="F73" s="805" t="s">
        <v>0</v>
      </c>
      <c r="G73" s="799" t="s">
        <v>0</v>
      </c>
      <c r="H73" s="800" t="s">
        <v>0</v>
      </c>
      <c r="I73" s="801" t="s">
        <v>0</v>
      </c>
      <c r="J73" s="585" t="s">
        <v>0</v>
      </c>
      <c r="K73" s="16"/>
      <c r="M73" s="281"/>
      <c r="N73" s="281"/>
      <c r="S73" s="16"/>
      <c r="T73" s="216"/>
      <c r="U73" s="216"/>
      <c r="V73" s="16"/>
      <c r="Y73" s="16"/>
      <c r="AB73" s="7" t="s">
        <v>718</v>
      </c>
      <c r="AC73" s="16"/>
      <c r="AF73" s="13"/>
      <c r="AG73" s="283"/>
    </row>
    <row r="74" spans="1:33" ht="12.75" customHeight="1" thickTop="1" thickBot="1" x14ac:dyDescent="0.4">
      <c r="A74" s="574">
        <v>71</v>
      </c>
      <c r="B74" s="696">
        <v>2</v>
      </c>
      <c r="C74" s="575">
        <v>45774</v>
      </c>
      <c r="D74" s="590" t="s">
        <v>1076</v>
      </c>
      <c r="E74" s="798" t="str">
        <f t="shared" ref="E74:F78" si="15">VLOOKUP(M74,Teams,2)</f>
        <v>NORWALK MARINERS LEGENDS</v>
      </c>
      <c r="F74" s="798" t="str">
        <f t="shared" si="15"/>
        <v>REBELS UNITED</v>
      </c>
      <c r="G74" s="803"/>
      <c r="H74" s="800">
        <v>0.41666666666666669</v>
      </c>
      <c r="I74" s="801" t="str">
        <f>VLOOKUP(E74,fields,2)</f>
        <v>Nathan Hale MS (T), Norwalk</v>
      </c>
      <c r="J74" s="580"/>
      <c r="K74" s="16"/>
      <c r="M74" s="781" t="s">
        <v>130</v>
      </c>
      <c r="N74" s="781" t="s">
        <v>132</v>
      </c>
      <c r="S74" s="16"/>
      <c r="T74" s="215"/>
      <c r="U74" s="215"/>
      <c r="V74" s="16"/>
      <c r="Y74" s="16"/>
      <c r="AB74" s="7" t="s">
        <v>1104</v>
      </c>
      <c r="AC74" s="16"/>
      <c r="AF74" s="20"/>
      <c r="AG74" s="283"/>
    </row>
    <row r="75" spans="1:33" ht="12.75" customHeight="1" thickTop="1" thickBot="1" x14ac:dyDescent="0.4">
      <c r="A75" s="574">
        <v>72</v>
      </c>
      <c r="B75" s="696">
        <v>2</v>
      </c>
      <c r="C75" s="575">
        <v>45774</v>
      </c>
      <c r="D75" s="590" t="s">
        <v>1076</v>
      </c>
      <c r="E75" s="798" t="str">
        <f t="shared" si="15"/>
        <v>NORWALK SPORT COLOMBIA 50</v>
      </c>
      <c r="F75" s="798" t="str">
        <f t="shared" si="15"/>
        <v>WESTPORT FC</v>
      </c>
      <c r="G75" s="803"/>
      <c r="H75" s="800">
        <v>0.33333333333333331</v>
      </c>
      <c r="I75" s="801" t="str">
        <f>VLOOKUP(E75,fields,2)</f>
        <v>Nathan Hale MS (T), Norwalk</v>
      </c>
      <c r="J75" s="580"/>
      <c r="K75" s="16"/>
      <c r="M75" s="781" t="s">
        <v>131</v>
      </c>
      <c r="N75" s="781" t="s">
        <v>136</v>
      </c>
      <c r="S75" s="16"/>
      <c r="T75" s="216"/>
      <c r="U75" s="216"/>
      <c r="V75" s="16"/>
      <c r="Y75" s="16"/>
      <c r="Z75" s="13"/>
      <c r="AC75" s="16"/>
      <c r="AF75" s="16"/>
      <c r="AG75" s="283"/>
    </row>
    <row r="76" spans="1:33" ht="12.75" customHeight="1" thickTop="1" thickBot="1" x14ac:dyDescent="0.4">
      <c r="A76" s="574">
        <v>73</v>
      </c>
      <c r="B76" s="696">
        <v>2</v>
      </c>
      <c r="C76" s="575">
        <v>45774</v>
      </c>
      <c r="D76" s="590" t="s">
        <v>1076</v>
      </c>
      <c r="E76" s="813" t="str">
        <f t="shared" si="15"/>
        <v>FAIRFIELD GAC 50</v>
      </c>
      <c r="F76" s="813" t="str">
        <f t="shared" si="15"/>
        <v>GREENWICH FC 50</v>
      </c>
      <c r="G76" s="803"/>
      <c r="H76" s="800">
        <v>0.41666666666666669</v>
      </c>
      <c r="I76" s="801" t="str">
        <f>VLOOKUP(E76,fields,2)</f>
        <v>Ludlowe HS (T), Fairfield</v>
      </c>
      <c r="J76" s="580"/>
      <c r="K76" s="16"/>
      <c r="M76" s="781" t="s">
        <v>127</v>
      </c>
      <c r="N76" s="781" t="s">
        <v>128</v>
      </c>
      <c r="S76" s="16"/>
      <c r="T76" s="216"/>
      <c r="U76" s="216"/>
      <c r="V76" s="16"/>
      <c r="Y76" s="16"/>
      <c r="Z76" s="13"/>
      <c r="AC76" s="16"/>
      <c r="AF76" s="13"/>
      <c r="AG76" s="283"/>
    </row>
    <row r="77" spans="1:33" ht="12.75" customHeight="1" thickTop="1" thickBot="1" x14ac:dyDescent="0.4">
      <c r="A77" s="574">
        <v>74</v>
      </c>
      <c r="B77" s="696">
        <v>2</v>
      </c>
      <c r="C77" s="791">
        <v>45774</v>
      </c>
      <c r="D77" s="590" t="s">
        <v>1076</v>
      </c>
      <c r="E77" s="798" t="str">
        <f t="shared" si="15"/>
        <v>GREENWICH PUMAS FC 50</v>
      </c>
      <c r="F77" s="798" t="str">
        <f t="shared" si="15"/>
        <v>VASCO DA GAMA 50</v>
      </c>
      <c r="G77" s="803"/>
      <c r="H77" s="800">
        <f>VLOOKUP(E77,START_TIMES,2)</f>
        <v>0.41666666666666669</v>
      </c>
      <c r="I77" s="817" t="str">
        <f>VLOOKUP(E77,fields,2)</f>
        <v>Greenwich Fields</v>
      </c>
      <c r="J77" s="580"/>
      <c r="K77" s="16"/>
      <c r="M77" s="781" t="s">
        <v>129</v>
      </c>
      <c r="N77" s="781" t="s">
        <v>134</v>
      </c>
      <c r="S77" s="16"/>
      <c r="T77" s="209"/>
      <c r="U77" s="232"/>
      <c r="V77" s="16"/>
      <c r="Y77" s="16"/>
      <c r="Z77" s="13"/>
      <c r="AC77" s="16"/>
    </row>
    <row r="78" spans="1:33" ht="12.75" customHeight="1" thickTop="1" thickBot="1" x14ac:dyDescent="0.4">
      <c r="A78" s="574">
        <v>75</v>
      </c>
      <c r="B78" s="696">
        <v>2</v>
      </c>
      <c r="C78" s="575">
        <v>45774</v>
      </c>
      <c r="D78" s="590" t="s">
        <v>1076</v>
      </c>
      <c r="E78" s="811" t="str">
        <f t="shared" si="15"/>
        <v>BYE 50</v>
      </c>
      <c r="F78" s="798" t="str">
        <f t="shared" si="15"/>
        <v>STAMFORD CITY</v>
      </c>
      <c r="G78" s="803"/>
      <c r="H78" s="800" t="str">
        <f>VLOOKUP(E78,START_TIMES,2)</f>
        <v>--</v>
      </c>
      <c r="I78" s="801" t="str">
        <f>VLOOKUP(E78,fields,2)</f>
        <v>--</v>
      </c>
      <c r="J78" s="580"/>
      <c r="M78" s="781" t="s">
        <v>126</v>
      </c>
      <c r="N78" s="781" t="s">
        <v>133</v>
      </c>
      <c r="S78" s="16"/>
      <c r="T78" s="209"/>
      <c r="U78" s="209"/>
      <c r="V78" s="16"/>
      <c r="Y78" s="16"/>
      <c r="Z78" s="13"/>
      <c r="AC78" s="16"/>
    </row>
    <row r="79" spans="1:33" ht="12.75" customHeight="1" thickTop="1" thickBot="1" x14ac:dyDescent="0.4">
      <c r="A79" s="574">
        <v>76</v>
      </c>
      <c r="B79" s="696" t="s">
        <v>0</v>
      </c>
      <c r="C79" s="575" t="s">
        <v>0</v>
      </c>
      <c r="D79" s="582" t="s">
        <v>0</v>
      </c>
      <c r="E79" s="804" t="s">
        <v>0</v>
      </c>
      <c r="F79" s="805" t="s">
        <v>0</v>
      </c>
      <c r="G79" s="799" t="s">
        <v>0</v>
      </c>
      <c r="H79" s="800" t="s">
        <v>0</v>
      </c>
      <c r="I79" s="801" t="s">
        <v>0</v>
      </c>
      <c r="J79" s="585" t="s">
        <v>0</v>
      </c>
      <c r="M79" s="350"/>
      <c r="N79" s="350"/>
      <c r="S79" s="16"/>
      <c r="T79" s="198"/>
      <c r="U79" s="198"/>
      <c r="V79" s="16"/>
      <c r="Y79" s="16"/>
      <c r="Z79" s="20"/>
      <c r="AC79" s="16"/>
    </row>
    <row r="80" spans="1:33" ht="12.75" customHeight="1" thickTop="1" thickBot="1" x14ac:dyDescent="0.4">
      <c r="A80" s="574">
        <v>77</v>
      </c>
      <c r="B80" s="696" t="s">
        <v>0</v>
      </c>
      <c r="C80" s="575" t="s">
        <v>0</v>
      </c>
      <c r="D80" s="582" t="s">
        <v>0</v>
      </c>
      <c r="E80" s="804" t="s">
        <v>0</v>
      </c>
      <c r="F80" s="805" t="s">
        <v>0</v>
      </c>
      <c r="G80" s="799" t="s">
        <v>0</v>
      </c>
      <c r="H80" s="800" t="s">
        <v>0</v>
      </c>
      <c r="I80" s="801" t="s">
        <v>0</v>
      </c>
      <c r="J80" s="585" t="s">
        <v>0</v>
      </c>
      <c r="M80" s="350"/>
      <c r="N80" s="350"/>
      <c r="S80" s="16"/>
      <c r="T80" s="198"/>
      <c r="U80" s="198"/>
      <c r="V80" s="16"/>
      <c r="Y80" s="16"/>
      <c r="Z80" s="20"/>
      <c r="AC80" s="16"/>
    </row>
    <row r="81" spans="1:29" ht="12.75" customHeight="1" thickTop="1" thickBot="1" x14ac:dyDescent="0.4">
      <c r="A81" s="574">
        <v>78</v>
      </c>
      <c r="B81" s="696">
        <v>2</v>
      </c>
      <c r="C81" s="575">
        <v>45774</v>
      </c>
      <c r="D81" s="591" t="s">
        <v>1113</v>
      </c>
      <c r="E81" s="798" t="str">
        <f t="shared" ref="E81:F85" si="16">VLOOKUP(M81,Teams,2)</f>
        <v>GUILFORD BLACK EAGLES</v>
      </c>
      <c r="F81" s="798" t="str">
        <f t="shared" si="16"/>
        <v>NORTH BRANFORD LEGENDS</v>
      </c>
      <c r="G81" s="803"/>
      <c r="H81" s="800">
        <f>VLOOKUP(E81,START_TIMES,2)</f>
        <v>0.375</v>
      </c>
      <c r="I81" s="801" t="str">
        <f>VLOOKUP(E81,fields,2)</f>
        <v>Bittner Park (G), Guilford</v>
      </c>
      <c r="J81" s="580"/>
      <c r="K81" s="16"/>
      <c r="M81" s="783" t="s">
        <v>146</v>
      </c>
      <c r="N81" s="783" t="s">
        <v>148</v>
      </c>
      <c r="S81" s="16"/>
      <c r="T81" s="198"/>
      <c r="U81" s="198"/>
      <c r="V81" s="16"/>
      <c r="Y81" s="16"/>
      <c r="Z81" s="20"/>
      <c r="AC81" s="16"/>
    </row>
    <row r="82" spans="1:29" ht="12.75" customHeight="1" thickTop="1" x14ac:dyDescent="0.35">
      <c r="A82" s="574">
        <v>79</v>
      </c>
      <c r="B82" s="696">
        <v>2</v>
      </c>
      <c r="C82" s="575">
        <v>45774</v>
      </c>
      <c r="D82" s="591" t="s">
        <v>1113</v>
      </c>
      <c r="E82" s="798" t="str">
        <f t="shared" si="16"/>
        <v>HAVEN FC</v>
      </c>
      <c r="F82" s="798" t="str">
        <f t="shared" si="16"/>
        <v>ZIMMITTI SC</v>
      </c>
      <c r="G82" s="803"/>
      <c r="H82" s="800">
        <f>VLOOKUP(E82,START_TIMES,2)</f>
        <v>0.41666666666666669</v>
      </c>
      <c r="I82" s="801" t="str">
        <f>VLOOKUP(E82,fields,2)</f>
        <v>Woodhouse Field (G), Wallingford</v>
      </c>
      <c r="J82" s="580"/>
      <c r="M82" s="783" t="s">
        <v>147</v>
      </c>
      <c r="N82" s="783" t="s">
        <v>137</v>
      </c>
    </row>
    <row r="83" spans="1:29" ht="12.75" customHeight="1" x14ac:dyDescent="0.35">
      <c r="A83" s="574">
        <v>80</v>
      </c>
      <c r="B83" s="696">
        <v>2</v>
      </c>
      <c r="C83" s="575">
        <v>45774</v>
      </c>
      <c r="D83" s="591" t="s">
        <v>1113</v>
      </c>
      <c r="E83" s="798" t="str">
        <f t="shared" si="16"/>
        <v>EAST HAVEN SC</v>
      </c>
      <c r="F83" s="798" t="str">
        <f t="shared" si="16"/>
        <v>CLUB NAPOLI 50</v>
      </c>
      <c r="G83" s="803"/>
      <c r="H83" s="800">
        <f>VLOOKUP(E83,START_TIMES,2)</f>
        <v>0.41666666666666669</v>
      </c>
      <c r="I83" s="801" t="str">
        <f>VLOOKUP(E83,fields,2)</f>
        <v>East Haven MS (G), East Haven</v>
      </c>
      <c r="J83" s="585"/>
      <c r="M83" s="783" t="s">
        <v>142</v>
      </c>
      <c r="N83" s="783" t="s">
        <v>141</v>
      </c>
    </row>
    <row r="84" spans="1:29" ht="12.75" customHeight="1" x14ac:dyDescent="0.35">
      <c r="A84" s="574">
        <v>81</v>
      </c>
      <c r="B84" s="696">
        <v>2</v>
      </c>
      <c r="C84" s="575">
        <v>45774</v>
      </c>
      <c r="D84" s="591" t="s">
        <v>1113</v>
      </c>
      <c r="E84" s="813" t="str">
        <f t="shared" si="16"/>
        <v>VASCO DA GAMA 60</v>
      </c>
      <c r="F84" s="813" t="str">
        <f t="shared" si="16"/>
        <v>GREENWICH PFC</v>
      </c>
      <c r="G84" s="803"/>
      <c r="H84" s="800">
        <f>VLOOKUP(E84,START_TIMES,2)</f>
        <v>0.33333333333333331</v>
      </c>
      <c r="I84" s="817" t="str">
        <f>VLOOKUP(E84,fields,2)</f>
        <v>Veterans Memorial Park (T), Bridgeport</v>
      </c>
      <c r="J84" s="580"/>
      <c r="M84" s="783" t="s">
        <v>135</v>
      </c>
      <c r="N84" s="783" t="s">
        <v>144</v>
      </c>
    </row>
    <row r="85" spans="1:29" ht="12.75" customHeight="1" x14ac:dyDescent="0.35">
      <c r="A85" s="574">
        <v>82</v>
      </c>
      <c r="B85" s="696">
        <v>2</v>
      </c>
      <c r="C85" s="575">
        <v>45774</v>
      </c>
      <c r="D85" s="591" t="s">
        <v>1113</v>
      </c>
      <c r="E85" s="798" t="str">
        <f t="shared" si="16"/>
        <v>CHESHIRE AZZURRI</v>
      </c>
      <c r="F85" s="798" t="str">
        <f t="shared" si="16"/>
        <v>SOUTHEAST CT</v>
      </c>
      <c r="G85" s="803"/>
      <c r="H85" s="800">
        <f>VLOOKUP(E85,START_TIMES,2)</f>
        <v>0.375</v>
      </c>
      <c r="I85" s="801" t="str">
        <f>VLOOKUP(E85,fields,2)</f>
        <v>Quinnipiac Park (G), Cheshire</v>
      </c>
      <c r="J85" s="580"/>
      <c r="M85" s="783" t="s">
        <v>138</v>
      </c>
      <c r="N85" s="783" t="s">
        <v>149</v>
      </c>
    </row>
    <row r="86" spans="1:29" ht="12.75" customHeight="1" x14ac:dyDescent="0.35">
      <c r="A86" s="574">
        <v>83</v>
      </c>
      <c r="B86" s="696"/>
      <c r="C86" s="575"/>
      <c r="D86" s="591"/>
      <c r="E86" s="798"/>
      <c r="F86" s="798"/>
      <c r="G86" s="803"/>
      <c r="H86" s="800"/>
      <c r="I86" s="801"/>
      <c r="J86" s="580"/>
      <c r="M86" s="643"/>
      <c r="N86" s="643"/>
    </row>
    <row r="87" spans="1:29" ht="13.5" customHeight="1" x14ac:dyDescent="0.35">
      <c r="A87" s="574">
        <v>84</v>
      </c>
      <c r="B87" s="696">
        <v>3</v>
      </c>
      <c r="C87" s="575">
        <v>45781</v>
      </c>
      <c r="D87" s="576" t="s">
        <v>10</v>
      </c>
      <c r="E87" s="798" t="str">
        <f t="shared" ref="E87:F91" si="17">VLOOKUP(M87,Teams,2)</f>
        <v>CLINTON FC 30</v>
      </c>
      <c r="F87" s="798" t="str">
        <f t="shared" si="17"/>
        <v>HAMDEN ALL STARS</v>
      </c>
      <c r="G87" s="799"/>
      <c r="H87" s="800">
        <f>VLOOKUP(E87,START_TIMES,2)</f>
        <v>0.41666666666666702</v>
      </c>
      <c r="I87" s="801" t="str">
        <f>VLOOKUP(E87,fields,2)</f>
        <v>Strong Field (T), Madison</v>
      </c>
      <c r="J87" s="580"/>
      <c r="K87" s="16"/>
      <c r="M87" s="5" t="s">
        <v>96</v>
      </c>
      <c r="N87" s="5" t="s">
        <v>92</v>
      </c>
      <c r="S87" s="16"/>
      <c r="T87" s="288"/>
      <c r="U87" s="288"/>
      <c r="V87" s="16"/>
      <c r="W87" s="227"/>
      <c r="X87" s="289"/>
      <c r="Y87" s="16"/>
      <c r="Z87" s="20"/>
      <c r="AC87" s="16"/>
    </row>
    <row r="88" spans="1:29" ht="13.5" customHeight="1" x14ac:dyDescent="0.35">
      <c r="A88" s="574">
        <v>85</v>
      </c>
      <c r="B88" s="696">
        <v>3</v>
      </c>
      <c r="C88" s="575">
        <v>45781</v>
      </c>
      <c r="D88" s="576" t="s">
        <v>10</v>
      </c>
      <c r="E88" s="798" t="str">
        <f t="shared" si="17"/>
        <v>GREENWICH FC 30</v>
      </c>
      <c r="F88" s="798" t="str">
        <f t="shared" si="17"/>
        <v>MILFORD TUESDAY</v>
      </c>
      <c r="G88" s="799"/>
      <c r="H88" s="800">
        <f>VLOOKUP(E88,START_TIMES,2)</f>
        <v>0.41666666666666702</v>
      </c>
      <c r="I88" s="801" t="str">
        <f>VLOOKUP(E88,fields,2)</f>
        <v>Greenwich Fields</v>
      </c>
      <c r="J88" s="580"/>
      <c r="K88" s="16"/>
      <c r="M88" s="5" t="s">
        <v>94</v>
      </c>
      <c r="N88" s="5" t="s">
        <v>100</v>
      </c>
      <c r="S88" s="16"/>
      <c r="T88" s="288"/>
      <c r="U88" s="288"/>
      <c r="V88" s="16"/>
      <c r="W88" s="227"/>
      <c r="X88" s="289"/>
      <c r="Y88" s="16"/>
      <c r="Z88" s="20"/>
      <c r="AC88" s="16"/>
    </row>
    <row r="89" spans="1:29" ht="13.5" customHeight="1" x14ac:dyDescent="0.35">
      <c r="A89" s="574">
        <v>86</v>
      </c>
      <c r="B89" s="696">
        <v>3</v>
      </c>
      <c r="C89" s="575">
        <v>45781</v>
      </c>
      <c r="D89" s="576" t="s">
        <v>10</v>
      </c>
      <c r="E89" s="798" t="str">
        <f t="shared" si="17"/>
        <v xml:space="preserve">FC SHELTON </v>
      </c>
      <c r="F89" s="798" t="str">
        <f t="shared" si="17"/>
        <v>CHESHIRE SC UNITED</v>
      </c>
      <c r="G89" s="799"/>
      <c r="H89" s="800">
        <f>VLOOKUP(E89,START_TIMES,2)</f>
        <v>0.33333333333333331</v>
      </c>
      <c r="I89" s="801" t="str">
        <f>VLOOKUP(E89,fields,2)</f>
        <v>Nike Site (G), Shelton</v>
      </c>
      <c r="J89" s="585"/>
      <c r="K89" s="16"/>
      <c r="M89" s="5" t="s">
        <v>99</v>
      </c>
      <c r="N89" s="5" t="s">
        <v>97</v>
      </c>
      <c r="S89" s="16"/>
      <c r="T89" s="288"/>
      <c r="U89" s="288"/>
      <c r="V89" s="16"/>
      <c r="W89" s="227"/>
      <c r="X89" s="289"/>
      <c r="Y89" s="16"/>
      <c r="Z89" s="20"/>
      <c r="AC89" s="16"/>
    </row>
    <row r="90" spans="1:29" ht="13.5" customHeight="1" x14ac:dyDescent="0.35">
      <c r="A90" s="574">
        <v>87</v>
      </c>
      <c r="B90" s="696">
        <v>3</v>
      </c>
      <c r="C90" s="575">
        <v>45781</v>
      </c>
      <c r="D90" s="576" t="s">
        <v>10</v>
      </c>
      <c r="E90" s="798" t="str">
        <f t="shared" si="17"/>
        <v>SALTY DOGS</v>
      </c>
      <c r="F90" s="798" t="str">
        <f t="shared" si="17"/>
        <v>DANBURY UNITED</v>
      </c>
      <c r="G90" s="799"/>
      <c r="H90" s="800">
        <f>VLOOKUP(E90,START_TIMES,2)</f>
        <v>0.33333333333333331</v>
      </c>
      <c r="I90" s="801" t="str">
        <f>VLOOKUP(E90,fields,2)</f>
        <v>Nonnewaug HS  (T), Woodbury</v>
      </c>
      <c r="J90" s="585"/>
      <c r="K90" s="16"/>
      <c r="M90" s="5" t="s">
        <v>95</v>
      </c>
      <c r="N90" s="5" t="s">
        <v>93</v>
      </c>
      <c r="S90" s="16"/>
      <c r="T90" s="288"/>
      <c r="U90" s="288"/>
      <c r="V90" s="16"/>
      <c r="W90" s="227"/>
      <c r="X90" s="289"/>
      <c r="Y90" s="16"/>
      <c r="Z90" s="20"/>
      <c r="AC90" s="16"/>
    </row>
    <row r="91" spans="1:29" ht="13.5" customHeight="1" x14ac:dyDescent="0.35">
      <c r="A91" s="574">
        <v>88</v>
      </c>
      <c r="B91" s="696">
        <v>3</v>
      </c>
      <c r="C91" s="575">
        <v>45781</v>
      </c>
      <c r="D91" s="576" t="s">
        <v>10</v>
      </c>
      <c r="E91" s="798" t="str">
        <f t="shared" si="17"/>
        <v>MILFORD AMIGOS</v>
      </c>
      <c r="F91" s="798" t="str">
        <f t="shared" si="17"/>
        <v>STAMFORD FC</v>
      </c>
      <c r="G91" s="799"/>
      <c r="H91" s="800">
        <f>VLOOKUP(E91,START_TIMES,2)</f>
        <v>0.33333333333333331</v>
      </c>
      <c r="I91" s="801" t="str">
        <f>VLOOKUP(E91,fields,2)</f>
        <v>Pease Road (G), Woodbridge</v>
      </c>
      <c r="J91" s="580"/>
      <c r="K91" s="16"/>
      <c r="M91" s="5" t="s">
        <v>98</v>
      </c>
      <c r="N91" s="5" t="s">
        <v>101</v>
      </c>
      <c r="S91" s="16"/>
      <c r="T91" s="288"/>
      <c r="U91" s="288"/>
      <c r="V91" s="16"/>
      <c r="W91" s="227"/>
      <c r="X91" s="289"/>
      <c r="Y91" s="16"/>
      <c r="Z91" s="20"/>
      <c r="AC91" s="16"/>
    </row>
    <row r="92" spans="1:29" ht="13.5" customHeight="1" x14ac:dyDescent="0.35">
      <c r="A92" s="574">
        <v>89</v>
      </c>
      <c r="B92" s="696" t="s">
        <v>0</v>
      </c>
      <c r="C92" s="575" t="s">
        <v>0</v>
      </c>
      <c r="D92" s="582" t="s">
        <v>0</v>
      </c>
      <c r="E92" s="804" t="s">
        <v>0</v>
      </c>
      <c r="F92" s="805" t="s">
        <v>0</v>
      </c>
      <c r="G92" s="799" t="s">
        <v>0</v>
      </c>
      <c r="H92" s="800" t="s">
        <v>0</v>
      </c>
      <c r="I92" s="801" t="s">
        <v>0</v>
      </c>
      <c r="J92" s="585" t="s">
        <v>0</v>
      </c>
      <c r="K92" s="89"/>
      <c r="L92" s="89"/>
      <c r="M92" s="641"/>
      <c r="N92" s="641"/>
      <c r="S92" s="16"/>
      <c r="T92" s="288"/>
      <c r="U92" s="288"/>
      <c r="V92" s="16"/>
      <c r="W92" s="227"/>
      <c r="X92" s="289"/>
      <c r="Y92" s="16"/>
      <c r="Z92" s="20"/>
      <c r="AC92" s="16"/>
    </row>
    <row r="93" spans="1:29" ht="13.5" customHeight="1" x14ac:dyDescent="0.35">
      <c r="A93" s="574">
        <v>90</v>
      </c>
      <c r="B93" s="696">
        <v>3</v>
      </c>
      <c r="C93" s="575">
        <v>45781</v>
      </c>
      <c r="D93" s="586" t="s">
        <v>175</v>
      </c>
      <c r="E93" s="798" t="str">
        <f t="shared" ref="E93:F97" si="18">VLOOKUP(M93,Teams,2)</f>
        <v>COYOTES FC</v>
      </c>
      <c r="F93" s="798" t="str">
        <f t="shared" si="18"/>
        <v>LITCHFIELD COUNTY BLUES 30</v>
      </c>
      <c r="G93" s="799"/>
      <c r="H93" s="800">
        <f>VLOOKUP(E93,START_TIMES,2)</f>
        <v>0.45833333333333331</v>
      </c>
      <c r="I93" s="801" t="str">
        <f>VLOOKUP(E93,fields,2)</f>
        <v>Pragemann  Park (G), Wallingford</v>
      </c>
      <c r="J93" s="580"/>
      <c r="K93" s="16"/>
      <c r="M93" s="5" t="s">
        <v>151</v>
      </c>
      <c r="N93" s="5" t="s">
        <v>155</v>
      </c>
      <c r="S93" s="16"/>
      <c r="T93" s="288"/>
      <c r="U93" s="288"/>
      <c r="V93" s="16"/>
      <c r="W93" s="227"/>
      <c r="X93" s="289"/>
      <c r="Y93" s="16"/>
      <c r="Z93" s="20"/>
      <c r="AC93" s="16"/>
    </row>
    <row r="94" spans="1:29" ht="13.5" customHeight="1" x14ac:dyDescent="0.35">
      <c r="A94" s="574">
        <v>91</v>
      </c>
      <c r="B94" s="696">
        <v>3</v>
      </c>
      <c r="C94" s="575">
        <v>45781</v>
      </c>
      <c r="D94" s="586" t="s">
        <v>175</v>
      </c>
      <c r="E94" s="798" t="str">
        <f t="shared" si="18"/>
        <v>FC CELTA</v>
      </c>
      <c r="F94" s="798" t="str">
        <f t="shared" si="18"/>
        <v>NORWALK FC</v>
      </c>
      <c r="G94" s="799"/>
      <c r="H94" s="800">
        <f>VLOOKUP(E94,START_TIMES,2)</f>
        <v>0.33333333333333331</v>
      </c>
      <c r="I94" s="801" t="str">
        <f>VLOOKUP(E94,fields,2)</f>
        <v>Foran HS KMT (T), Milford</v>
      </c>
      <c r="J94" s="580"/>
      <c r="K94" s="16"/>
      <c r="M94" s="5" t="s">
        <v>154</v>
      </c>
      <c r="N94" s="5" t="s">
        <v>157</v>
      </c>
      <c r="S94" s="16"/>
      <c r="T94" s="288"/>
      <c r="U94" s="288"/>
      <c r="V94" s="16"/>
      <c r="W94" s="227"/>
      <c r="X94" s="289"/>
      <c r="Y94" s="16"/>
      <c r="Z94" s="20"/>
      <c r="AC94" s="16"/>
    </row>
    <row r="95" spans="1:29" ht="13.5" customHeight="1" x14ac:dyDescent="0.35">
      <c r="A95" s="574">
        <v>92</v>
      </c>
      <c r="B95" s="696">
        <v>3</v>
      </c>
      <c r="C95" s="575">
        <v>45781</v>
      </c>
      <c r="D95" s="586" t="s">
        <v>175</v>
      </c>
      <c r="E95" s="798" t="str">
        <f t="shared" si="18"/>
        <v>FC CALDO VERDE</v>
      </c>
      <c r="F95" s="802" t="str">
        <f t="shared" si="18"/>
        <v>BYE 30</v>
      </c>
      <c r="G95" s="803"/>
      <c r="H95" s="812" t="s">
        <v>91</v>
      </c>
      <c r="I95" s="814" t="s">
        <v>1133</v>
      </c>
      <c r="J95" s="580"/>
      <c r="K95" s="16"/>
      <c r="M95" s="5" t="s">
        <v>153</v>
      </c>
      <c r="N95" s="5" t="s">
        <v>150</v>
      </c>
      <c r="S95" s="16"/>
      <c r="T95" s="288"/>
      <c r="U95" s="288"/>
      <c r="V95" s="16"/>
      <c r="W95" s="227"/>
      <c r="X95" s="289"/>
      <c r="Y95" s="16"/>
      <c r="Z95" s="20"/>
      <c r="AC95" s="16"/>
    </row>
    <row r="96" spans="1:29" ht="13.5" customHeight="1" x14ac:dyDescent="0.35">
      <c r="A96" s="574">
        <v>93</v>
      </c>
      <c r="B96" s="696">
        <v>3</v>
      </c>
      <c r="C96" s="575">
        <v>45781</v>
      </c>
      <c r="D96" s="586" t="s">
        <v>175</v>
      </c>
      <c r="E96" s="798" t="str">
        <f t="shared" si="18"/>
        <v>QPR</v>
      </c>
      <c r="F96" s="798" t="str">
        <f t="shared" si="18"/>
        <v>ECUA-ANDES 30</v>
      </c>
      <c r="G96" s="799"/>
      <c r="H96" s="800">
        <f>VLOOKUP(E96,START_TIMES,2)</f>
        <v>0.375</v>
      </c>
      <c r="I96" s="801" t="str">
        <f>VLOOKUP(E96,fields,2)</f>
        <v>Quinnipiac Park (G), Cheshire</v>
      </c>
      <c r="J96" s="585"/>
      <c r="K96" s="16"/>
      <c r="M96" s="5" t="s">
        <v>158</v>
      </c>
      <c r="N96" s="5" t="s">
        <v>152</v>
      </c>
      <c r="S96" s="16"/>
      <c r="T96" s="288"/>
      <c r="U96" s="288"/>
      <c r="V96" s="16"/>
      <c r="W96" s="227"/>
      <c r="X96" s="289"/>
      <c r="Y96" s="16"/>
      <c r="Z96" s="20"/>
      <c r="AC96" s="16"/>
    </row>
    <row r="97" spans="1:33" ht="13.5" customHeight="1" x14ac:dyDescent="0.35">
      <c r="A97" s="574">
        <v>94</v>
      </c>
      <c r="B97" s="696">
        <v>3</v>
      </c>
      <c r="C97" s="575">
        <v>45781</v>
      </c>
      <c r="D97" s="586" t="s">
        <v>175</v>
      </c>
      <c r="E97" s="798" t="str">
        <f t="shared" si="18"/>
        <v>NAUGATUCK FUSION</v>
      </c>
      <c r="F97" s="798" t="str">
        <f t="shared" si="18"/>
        <v>TRINITY FC</v>
      </c>
      <c r="G97" s="799"/>
      <c r="H97" s="800">
        <f>VLOOKUP(E97,START_TIMES,2)</f>
        <v>0.41666666666666669</v>
      </c>
      <c r="I97" s="801" t="str">
        <f>VLOOKUP(E97,fields,2)</f>
        <v>City Hill MS (G), Naugatuck</v>
      </c>
      <c r="J97" s="580"/>
      <c r="K97" s="16"/>
      <c r="M97" s="5" t="s">
        <v>156</v>
      </c>
      <c r="N97" s="5" t="s">
        <v>159</v>
      </c>
      <c r="S97" s="16"/>
      <c r="T97" s="288"/>
      <c r="U97" s="288"/>
      <c r="V97" s="16"/>
      <c r="W97" s="227"/>
      <c r="X97" s="289"/>
      <c r="Y97" s="16"/>
      <c r="Z97" s="20"/>
      <c r="AC97" s="16"/>
    </row>
    <row r="98" spans="1:33" ht="12.65" customHeight="1" x14ac:dyDescent="0.35">
      <c r="A98" s="574">
        <v>95</v>
      </c>
      <c r="B98" s="696" t="s">
        <v>0</v>
      </c>
      <c r="C98" s="575" t="s">
        <v>0</v>
      </c>
      <c r="D98" s="582" t="s">
        <v>0</v>
      </c>
      <c r="E98" s="804" t="s">
        <v>0</v>
      </c>
      <c r="F98" s="805" t="s">
        <v>0</v>
      </c>
      <c r="G98" s="799" t="s">
        <v>0</v>
      </c>
      <c r="H98" s="800" t="s">
        <v>0</v>
      </c>
      <c r="I98" s="801" t="s">
        <v>0</v>
      </c>
      <c r="J98" s="585" t="s">
        <v>0</v>
      </c>
      <c r="K98" s="16"/>
      <c r="M98" s="641"/>
      <c r="N98" s="641"/>
      <c r="S98" s="16"/>
      <c r="T98" s="288"/>
      <c r="U98" s="288"/>
      <c r="V98" s="16"/>
      <c r="W98" s="227"/>
      <c r="X98" s="289"/>
      <c r="Y98" s="16"/>
      <c r="Z98" s="20"/>
      <c r="AC98" s="16"/>
    </row>
    <row r="99" spans="1:33" ht="13.5" customHeight="1" x14ac:dyDescent="0.35">
      <c r="A99" s="574">
        <v>96</v>
      </c>
      <c r="B99" s="696">
        <v>3</v>
      </c>
      <c r="C99" s="575">
        <v>45781</v>
      </c>
      <c r="D99" s="587" t="s">
        <v>11</v>
      </c>
      <c r="E99" s="798" t="str">
        <f t="shared" ref="E99:F103" si="19">VLOOKUP(M99,Teams,2)</f>
        <v>CLUB NAPOLI 40</v>
      </c>
      <c r="F99" s="798" t="str">
        <f t="shared" si="19"/>
        <v>GREENWICH PUMAS FC 40</v>
      </c>
      <c r="G99" s="799"/>
      <c r="H99" s="800">
        <f>VLOOKUP(E99,START_TIMES,2)</f>
        <v>0.33333333333333331</v>
      </c>
      <c r="I99" s="801" t="str">
        <f>VLOOKUP(E99,fields,2)</f>
        <v>Sportsplex (T), North Branford</v>
      </c>
      <c r="J99" s="580"/>
      <c r="K99" s="16"/>
      <c r="M99" s="5" t="s">
        <v>161</v>
      </c>
      <c r="N99" s="5" t="s">
        <v>105</v>
      </c>
      <c r="S99" s="16"/>
      <c r="T99" s="288"/>
      <c r="U99" s="288"/>
      <c r="V99" s="16"/>
      <c r="W99" s="227"/>
      <c r="X99" s="289"/>
      <c r="Y99" s="16"/>
      <c r="Z99" s="20"/>
      <c r="AC99" s="16"/>
    </row>
    <row r="100" spans="1:33" ht="13.5" customHeight="1" x14ac:dyDescent="0.35">
      <c r="A100" s="574">
        <v>97</v>
      </c>
      <c r="B100" s="696">
        <v>3</v>
      </c>
      <c r="C100" s="575">
        <v>45781</v>
      </c>
      <c r="D100" s="587" t="s">
        <v>11</v>
      </c>
      <c r="E100" s="798" t="str">
        <f t="shared" si="19"/>
        <v>GREENWICH FC 40</v>
      </c>
      <c r="F100" s="798" t="str">
        <f t="shared" si="19"/>
        <v>SHEBEEN FC</v>
      </c>
      <c r="G100" s="799"/>
      <c r="H100" s="800">
        <f>VLOOKUP(E100,START_TIMES,2)</f>
        <v>0.41666666666666702</v>
      </c>
      <c r="I100" s="801" t="str">
        <f>VLOOKUP(E100,fields,2)</f>
        <v>Greenwich Fields</v>
      </c>
      <c r="J100" s="580"/>
      <c r="K100" s="16"/>
      <c r="M100" s="5" t="s">
        <v>104</v>
      </c>
      <c r="N100" s="5" t="s">
        <v>107</v>
      </c>
      <c r="S100" s="16"/>
      <c r="T100" s="288"/>
      <c r="U100" s="288"/>
      <c r="V100" s="16"/>
      <c r="W100" s="227"/>
      <c r="X100" s="289"/>
      <c r="Y100" s="16"/>
      <c r="Z100" s="20"/>
      <c r="AC100" s="16"/>
    </row>
    <row r="101" spans="1:33" ht="13.5" customHeight="1" x14ac:dyDescent="0.35">
      <c r="A101" s="574">
        <v>98</v>
      </c>
      <c r="B101" s="696">
        <v>3</v>
      </c>
      <c r="C101" s="575">
        <v>45781</v>
      </c>
      <c r="D101" s="587" t="s">
        <v>11</v>
      </c>
      <c r="E101" s="798" t="str">
        <f t="shared" si="19"/>
        <v>FAIRFIELD GAC 40</v>
      </c>
      <c r="F101" s="798" t="str">
        <f t="shared" si="19"/>
        <v>CLINTON FC 40</v>
      </c>
      <c r="G101" s="799"/>
      <c r="H101" s="800">
        <v>0.41666666666666669</v>
      </c>
      <c r="I101" s="801" t="str">
        <f>VLOOKUP(E101,fields,2)</f>
        <v>Ludlowe HS (T), Fairfield</v>
      </c>
      <c r="J101" s="580"/>
      <c r="K101" s="16"/>
      <c r="M101" s="5" t="s">
        <v>163</v>
      </c>
      <c r="N101" s="5" t="s">
        <v>160</v>
      </c>
      <c r="S101" s="16"/>
      <c r="T101" s="288"/>
      <c r="U101" s="288"/>
      <c r="V101" s="16"/>
      <c r="W101" s="227"/>
      <c r="X101" s="289"/>
      <c r="Y101" s="16"/>
      <c r="Z101" s="20"/>
      <c r="AC101" s="16"/>
    </row>
    <row r="102" spans="1:33" ht="13.5" customHeight="1" x14ac:dyDescent="0.35">
      <c r="A102" s="574">
        <v>99</v>
      </c>
      <c r="B102" s="696">
        <v>3</v>
      </c>
      <c r="C102" s="575">
        <v>45781</v>
      </c>
      <c r="D102" s="587" t="s">
        <v>11</v>
      </c>
      <c r="E102" s="798" t="str">
        <f t="shared" si="19"/>
        <v>STORM FC</v>
      </c>
      <c r="F102" s="798" t="str">
        <f t="shared" si="19"/>
        <v>DANBURY UNITED 40</v>
      </c>
      <c r="G102" s="799"/>
      <c r="H102" s="800">
        <f>VLOOKUP(E102,START_TIMES,2)</f>
        <v>0.33333333333333331</v>
      </c>
      <c r="I102" s="801" t="str">
        <f>VLOOKUP(E102,fields,2)</f>
        <v>Wakeman Park (T), Westport</v>
      </c>
      <c r="J102" s="585"/>
      <c r="K102" s="16"/>
      <c r="M102" s="5" t="s">
        <v>108</v>
      </c>
      <c r="N102" s="5" t="s">
        <v>162</v>
      </c>
      <c r="S102" s="16"/>
      <c r="T102" s="288"/>
      <c r="U102" s="288"/>
      <c r="V102" s="16"/>
      <c r="W102" s="227"/>
      <c r="X102" s="289"/>
      <c r="Y102" s="16"/>
      <c r="Z102" s="20"/>
      <c r="AC102" s="16"/>
    </row>
    <row r="103" spans="1:33" ht="13.5" customHeight="1" x14ac:dyDescent="0.35">
      <c r="A103" s="574">
        <v>100</v>
      </c>
      <c r="B103" s="696">
        <v>3</v>
      </c>
      <c r="C103" s="575">
        <v>45781</v>
      </c>
      <c r="D103" s="587" t="s">
        <v>11</v>
      </c>
      <c r="E103" s="798" t="str">
        <f t="shared" si="19"/>
        <v xml:space="preserve">GUILFORD CELTIC </v>
      </c>
      <c r="F103" s="798" t="str">
        <f t="shared" si="19"/>
        <v>VASCO DA GAMA 40</v>
      </c>
      <c r="G103" s="799"/>
      <c r="H103" s="800">
        <f>VLOOKUP(E103,START_TIMES,2)</f>
        <v>0.41666666666666702</v>
      </c>
      <c r="I103" s="801" t="str">
        <f>VLOOKUP(E103,fields,2)</f>
        <v>Guilford HS (T), Guilford</v>
      </c>
      <c r="J103" s="580"/>
      <c r="K103" s="16"/>
      <c r="M103" s="5" t="s">
        <v>106</v>
      </c>
      <c r="N103" s="5" t="s">
        <v>109</v>
      </c>
      <c r="S103" s="16"/>
      <c r="T103" s="288"/>
      <c r="U103" s="288"/>
      <c r="V103" s="16"/>
      <c r="W103" s="227"/>
      <c r="X103" s="289"/>
      <c r="Y103" s="16"/>
      <c r="Z103" s="20"/>
      <c r="AC103" s="16"/>
    </row>
    <row r="104" spans="1:33" s="1" customFormat="1" ht="13.5" customHeight="1" x14ac:dyDescent="0.35">
      <c r="A104" s="574">
        <v>101</v>
      </c>
      <c r="B104" s="696" t="s">
        <v>0</v>
      </c>
      <c r="C104" s="575" t="s">
        <v>0</v>
      </c>
      <c r="D104" s="582" t="s">
        <v>0</v>
      </c>
      <c r="E104" s="804" t="s">
        <v>0</v>
      </c>
      <c r="F104" s="805" t="s">
        <v>0</v>
      </c>
      <c r="G104" s="799" t="s">
        <v>0</v>
      </c>
      <c r="H104" s="800" t="s">
        <v>0</v>
      </c>
      <c r="I104" s="801" t="s">
        <v>0</v>
      </c>
      <c r="J104" s="585" t="s">
        <v>0</v>
      </c>
      <c r="K104" s="16"/>
      <c r="L104" s="16"/>
      <c r="M104" s="641"/>
      <c r="N104" s="641"/>
      <c r="O104" s="16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 s="258"/>
      <c r="AF104"/>
      <c r="AG104"/>
    </row>
    <row r="105" spans="1:33" ht="13.5" customHeight="1" x14ac:dyDescent="0.35">
      <c r="A105" s="574">
        <v>102</v>
      </c>
      <c r="B105" s="696">
        <v>3</v>
      </c>
      <c r="C105" s="575">
        <v>45781</v>
      </c>
      <c r="D105" s="588" t="s">
        <v>1114</v>
      </c>
      <c r="E105" s="808" t="str">
        <f t="shared" ref="E105:F108" si="20">VLOOKUP(M105,Teams,2)</f>
        <v>NEW HAVEN AMERICANS</v>
      </c>
      <c r="F105" s="808" t="str">
        <f t="shared" si="20"/>
        <v>NORTH BRANFORD 40</v>
      </c>
      <c r="G105" s="799"/>
      <c r="H105" s="800">
        <f>VLOOKUP(E105,START_TIMES,2)</f>
        <v>0.41666666666666702</v>
      </c>
      <c r="I105" s="801" t="str">
        <f>VLOOKUP(E105,fields,2)</f>
        <v>Peck Place School (G), Orange</v>
      </c>
      <c r="J105" s="580"/>
      <c r="K105" s="16"/>
      <c r="M105" s="736" t="s">
        <v>114</v>
      </c>
      <c r="N105" s="736" t="s">
        <v>115</v>
      </c>
      <c r="S105" s="16"/>
      <c r="T105" s="288"/>
      <c r="U105" s="288"/>
      <c r="V105" s="16"/>
      <c r="W105" s="227"/>
      <c r="X105" s="289"/>
      <c r="Y105" s="16"/>
      <c r="Z105" s="20"/>
      <c r="AC105" s="16"/>
    </row>
    <row r="106" spans="1:33" ht="13.5" customHeight="1" x14ac:dyDescent="0.35">
      <c r="A106" s="574">
        <v>103</v>
      </c>
      <c r="B106" s="696">
        <v>3</v>
      </c>
      <c r="C106" s="575">
        <v>45781</v>
      </c>
      <c r="D106" s="588" t="s">
        <v>1114</v>
      </c>
      <c r="E106" s="807" t="str">
        <f t="shared" si="20"/>
        <v>GUILFORD BELL CURVE</v>
      </c>
      <c r="F106" s="806" t="str">
        <f t="shared" si="20"/>
        <v>BYE 40N</v>
      </c>
      <c r="G106" s="799"/>
      <c r="H106" s="800"/>
      <c r="I106" s="801"/>
      <c r="J106" s="580"/>
      <c r="K106" s="16"/>
      <c r="M106" s="736" t="s">
        <v>112</v>
      </c>
      <c r="N106" s="736" t="s">
        <v>110</v>
      </c>
      <c r="S106" s="16"/>
      <c r="T106" s="288"/>
      <c r="U106" s="288"/>
      <c r="V106" s="16"/>
      <c r="W106" s="227"/>
      <c r="X106" s="289"/>
      <c r="Y106" s="16"/>
      <c r="Z106" s="20"/>
      <c r="AC106" s="16"/>
    </row>
    <row r="107" spans="1:33" ht="13.5" customHeight="1" x14ac:dyDescent="0.35">
      <c r="A107" s="574">
        <v>104</v>
      </c>
      <c r="B107" s="696">
        <v>3</v>
      </c>
      <c r="C107" s="575">
        <v>45781</v>
      </c>
      <c r="D107" s="588" t="s">
        <v>1114</v>
      </c>
      <c r="E107" s="808" t="str">
        <f t="shared" si="20"/>
        <v>SOUTHEAST ROVERS</v>
      </c>
      <c r="F107" s="808" t="str">
        <f t="shared" si="20"/>
        <v>FC LEONE</v>
      </c>
      <c r="G107" s="799"/>
      <c r="H107" s="800">
        <f>VLOOKUP(E107,START_TIMES,2)</f>
        <v>0.41666666666666702</v>
      </c>
      <c r="I107" s="801" t="str">
        <f>VLOOKUP(E107,fields,2)</f>
        <v>East Lyme HS (T), East Lyme</v>
      </c>
      <c r="J107" s="580"/>
      <c r="K107" s="16"/>
      <c r="M107" s="736" t="s">
        <v>117</v>
      </c>
      <c r="N107" s="736" t="s">
        <v>111</v>
      </c>
      <c r="S107" s="16"/>
      <c r="T107" s="288"/>
      <c r="U107" s="288"/>
      <c r="V107" s="16"/>
      <c r="W107" s="227"/>
      <c r="X107" s="289"/>
      <c r="Y107" s="16"/>
      <c r="Z107" s="20"/>
      <c r="AC107" s="16"/>
    </row>
    <row r="108" spans="1:33" ht="13.5" customHeight="1" x14ac:dyDescent="0.35">
      <c r="A108" s="574">
        <v>105</v>
      </c>
      <c r="B108" s="696">
        <v>3</v>
      </c>
      <c r="C108" s="575">
        <v>45781</v>
      </c>
      <c r="D108" s="588" t="s">
        <v>1114</v>
      </c>
      <c r="E108" s="808" t="str">
        <f t="shared" si="20"/>
        <v>LITCHFIELD COUNTY BLUES 40</v>
      </c>
      <c r="F108" s="808" t="str">
        <f t="shared" si="20"/>
        <v>PAN ZONES</v>
      </c>
      <c r="G108" s="799"/>
      <c r="H108" s="800">
        <f>VLOOKUP(E108,START_TIMES,2)</f>
        <v>0.41666666666666702</v>
      </c>
      <c r="I108" s="801" t="str">
        <f>VLOOKUP(E108,fields,2)</f>
        <v xml:space="preserve">White Field (G), Litchfield </v>
      </c>
      <c r="J108" s="580"/>
      <c r="K108" s="16"/>
      <c r="M108" s="736" t="s">
        <v>113</v>
      </c>
      <c r="N108" s="736" t="s">
        <v>116</v>
      </c>
      <c r="S108" s="16"/>
      <c r="T108" s="288"/>
      <c r="U108" s="288"/>
      <c r="V108" s="16"/>
      <c r="W108" s="227"/>
      <c r="X108" s="289"/>
      <c r="Y108" s="16"/>
      <c r="Z108" s="20"/>
      <c r="AC108" s="16"/>
    </row>
    <row r="109" spans="1:33" ht="13.5" customHeight="1" thickBot="1" x14ac:dyDescent="0.4">
      <c r="A109" s="574">
        <v>106</v>
      </c>
      <c r="B109" s="696" t="s">
        <v>0</v>
      </c>
      <c r="C109" s="575" t="s">
        <v>0</v>
      </c>
      <c r="D109" s="582" t="s">
        <v>0</v>
      </c>
      <c r="E109" s="804" t="s">
        <v>0</v>
      </c>
      <c r="F109" s="805" t="s">
        <v>0</v>
      </c>
      <c r="G109" s="799" t="s">
        <v>0</v>
      </c>
      <c r="H109" s="800" t="s">
        <v>0</v>
      </c>
      <c r="I109" s="801" t="s">
        <v>0</v>
      </c>
      <c r="J109" s="585" t="s">
        <v>0</v>
      </c>
      <c r="K109" s="16"/>
      <c r="M109" s="643"/>
      <c r="N109" s="643"/>
      <c r="S109" s="16"/>
      <c r="T109" s="288"/>
      <c r="U109" s="288"/>
      <c r="V109" s="16"/>
      <c r="W109" s="227"/>
      <c r="X109" s="289"/>
      <c r="Y109" s="16"/>
      <c r="Z109" s="20"/>
      <c r="AC109" s="16"/>
    </row>
    <row r="110" spans="1:33" ht="13.5" customHeight="1" thickTop="1" thickBot="1" x14ac:dyDescent="0.4">
      <c r="A110" s="574">
        <v>107</v>
      </c>
      <c r="B110" s="696">
        <v>3</v>
      </c>
      <c r="C110" s="575">
        <v>45781</v>
      </c>
      <c r="D110" s="734" t="s">
        <v>1115</v>
      </c>
      <c r="E110" s="798" t="str">
        <f t="shared" ref="E110:F113" si="21">VLOOKUP(M110,Teams,2)</f>
        <v>LUSITANOS FC</v>
      </c>
      <c r="F110" s="798" t="str">
        <f t="shared" si="21"/>
        <v>RIDGEFIELD KICKS</v>
      </c>
      <c r="G110" s="799"/>
      <c r="H110" s="800">
        <f>VLOOKUP(E110,START_TIMES,2)</f>
        <v>0.41666666666666669</v>
      </c>
      <c r="I110" s="801" t="str">
        <f>VLOOKUP(E110,fields,2)</f>
        <v>Veterans Memorial Park (T), Bridgeport</v>
      </c>
      <c r="J110" s="580"/>
      <c r="K110" s="16"/>
      <c r="M110" s="775" t="s">
        <v>122</v>
      </c>
      <c r="N110" s="775" t="s">
        <v>123</v>
      </c>
      <c r="S110" s="16"/>
      <c r="T110" s="288"/>
      <c r="U110" s="288"/>
      <c r="V110" s="16"/>
      <c r="W110" s="227"/>
      <c r="X110" s="289"/>
      <c r="Y110" s="16"/>
      <c r="Z110" s="20"/>
      <c r="AC110" s="16"/>
    </row>
    <row r="111" spans="1:33" ht="13.5" customHeight="1" thickTop="1" thickBot="1" x14ac:dyDescent="0.4">
      <c r="A111" s="574">
        <v>108</v>
      </c>
      <c r="B111" s="696">
        <v>3</v>
      </c>
      <c r="C111" s="575">
        <v>45781</v>
      </c>
      <c r="D111" s="734" t="s">
        <v>1115</v>
      </c>
      <c r="E111" s="798" t="str">
        <f t="shared" si="21"/>
        <v>DERBY QUITUS</v>
      </c>
      <c r="F111" s="798" t="str">
        <f t="shared" si="21"/>
        <v>BESA SC</v>
      </c>
      <c r="G111" s="799"/>
      <c r="H111" s="800">
        <f>VLOOKUP(E111,START_TIMES,2)</f>
        <v>0.41666666666666669</v>
      </c>
      <c r="I111" s="801" t="str">
        <f>VLOOKUP(E111,fields,2)</f>
        <v>Witek Park (G), Derby</v>
      </c>
      <c r="J111" s="580"/>
      <c r="K111" s="16"/>
      <c r="M111" s="775" t="s">
        <v>120</v>
      </c>
      <c r="N111" s="775" t="s">
        <v>118</v>
      </c>
      <c r="S111" s="16"/>
      <c r="T111" s="288"/>
      <c r="U111" s="288"/>
      <c r="V111" s="16"/>
      <c r="W111" s="227"/>
      <c r="X111" s="289"/>
      <c r="Y111" s="16"/>
      <c r="Z111" s="20"/>
      <c r="AC111" s="16"/>
    </row>
    <row r="112" spans="1:33" ht="13.5" customHeight="1" thickTop="1" thickBot="1" x14ac:dyDescent="0.4">
      <c r="A112" s="574">
        <v>109</v>
      </c>
      <c r="B112" s="696">
        <v>3</v>
      </c>
      <c r="C112" s="575">
        <v>45781</v>
      </c>
      <c r="D112" s="734" t="s">
        <v>1115</v>
      </c>
      <c r="E112" s="810" t="str">
        <f t="shared" si="21"/>
        <v>WILTON WOLVES</v>
      </c>
      <c r="F112" s="809" t="s">
        <v>29</v>
      </c>
      <c r="G112" s="799"/>
      <c r="H112" s="800">
        <f>VLOOKUP(E112,START_TIMES,2)</f>
        <v>0.41666666666666702</v>
      </c>
      <c r="I112" s="801" t="str">
        <f>VLOOKUP(E112,fields,2)</f>
        <v>Lily Field (T), Wilton</v>
      </c>
      <c r="J112" s="580"/>
      <c r="K112" s="16"/>
      <c r="M112" s="775" t="s">
        <v>125</v>
      </c>
      <c r="N112" s="775" t="s">
        <v>119</v>
      </c>
      <c r="S112" s="16"/>
      <c r="T112" s="288"/>
      <c r="U112" s="288"/>
      <c r="V112" s="16"/>
      <c r="W112" s="227"/>
      <c r="X112" s="289"/>
      <c r="Y112" s="16"/>
      <c r="Z112" s="20"/>
      <c r="AC112" s="16"/>
    </row>
    <row r="113" spans="1:29" ht="13.5" customHeight="1" thickTop="1" thickBot="1" x14ac:dyDescent="0.4">
      <c r="A113" s="574">
        <v>110</v>
      </c>
      <c r="B113" s="696">
        <v>3</v>
      </c>
      <c r="C113" s="575">
        <v>45781</v>
      </c>
      <c r="D113" s="734" t="s">
        <v>1115</v>
      </c>
      <c r="E113" s="798" t="str">
        <f t="shared" si="21"/>
        <v>ECUA-ANDES 40</v>
      </c>
      <c r="F113" s="798" t="str">
        <f t="shared" si="21"/>
        <v>STAMFORD UNITED</v>
      </c>
      <c r="G113" s="799"/>
      <c r="H113" s="800">
        <f>VLOOKUP(E113,START_TIMES,2)</f>
        <v>0.41666666666666702</v>
      </c>
      <c r="I113" s="801" t="str">
        <f>VLOOKUP(E113,fields,2)</f>
        <v>Witek Park (G), Derby</v>
      </c>
      <c r="J113" s="580"/>
      <c r="K113" s="16"/>
      <c r="M113" s="775" t="s">
        <v>121</v>
      </c>
      <c r="N113" s="775" t="s">
        <v>124</v>
      </c>
      <c r="S113" s="16"/>
      <c r="T113" s="288"/>
      <c r="U113" s="288"/>
      <c r="V113" s="16"/>
      <c r="W113" s="227"/>
      <c r="X113" s="289"/>
      <c r="Y113" s="16"/>
      <c r="Z113" s="20"/>
      <c r="AC113" s="16"/>
    </row>
    <row r="114" spans="1:29" ht="16" customHeight="1" thickTop="1" x14ac:dyDescent="0.35">
      <c r="A114" s="574">
        <v>111</v>
      </c>
      <c r="B114" s="696" t="s">
        <v>0</v>
      </c>
      <c r="C114" s="575" t="s">
        <v>0</v>
      </c>
      <c r="D114" s="582" t="s">
        <v>0</v>
      </c>
      <c r="E114" s="804" t="s">
        <v>0</v>
      </c>
      <c r="F114" s="805" t="s">
        <v>0</v>
      </c>
      <c r="G114" s="799" t="s">
        <v>0</v>
      </c>
      <c r="H114" s="800" t="s">
        <v>0</v>
      </c>
      <c r="I114" s="801" t="s">
        <v>0</v>
      </c>
      <c r="J114" s="585" t="s">
        <v>0</v>
      </c>
      <c r="K114" s="16"/>
      <c r="M114" s="643"/>
      <c r="N114" s="643"/>
    </row>
    <row r="115" spans="1:29" ht="13.5" customHeight="1" x14ac:dyDescent="0.35">
      <c r="A115" s="574">
        <v>112</v>
      </c>
      <c r="B115" s="696">
        <v>3</v>
      </c>
      <c r="C115" s="575">
        <v>45781</v>
      </c>
      <c r="D115" s="590" t="s">
        <v>1076</v>
      </c>
      <c r="E115" s="798" t="str">
        <f t="shared" ref="E115:F119" si="22">VLOOKUP(M115,Teams,2)</f>
        <v>FAIRFIELD GAC 50</v>
      </c>
      <c r="F115" s="798" t="str">
        <f t="shared" si="22"/>
        <v>NORWALK SPORT COLOMBIA 50</v>
      </c>
      <c r="G115" s="803"/>
      <c r="H115" s="800">
        <f>VLOOKUP(E115,START_TIMES,2)</f>
        <v>0.33333333333333331</v>
      </c>
      <c r="I115" s="801" t="str">
        <f>VLOOKUP(E115,fields,2)</f>
        <v>Ludlowe HS (T), Fairfield</v>
      </c>
      <c r="J115" s="580"/>
      <c r="K115" s="16"/>
      <c r="M115" s="779" t="s">
        <v>127</v>
      </c>
      <c r="N115" s="779" t="s">
        <v>131</v>
      </c>
    </row>
    <row r="116" spans="1:29" ht="13.5" customHeight="1" x14ac:dyDescent="0.35">
      <c r="A116" s="574">
        <v>113</v>
      </c>
      <c r="B116" s="696">
        <v>3</v>
      </c>
      <c r="C116" s="575">
        <v>45781</v>
      </c>
      <c r="D116" s="590" t="s">
        <v>1076</v>
      </c>
      <c r="E116" s="798" t="str">
        <f t="shared" si="22"/>
        <v>NORWALK MARINERS LEGENDS</v>
      </c>
      <c r="F116" s="798" t="str">
        <f t="shared" si="22"/>
        <v>STAMFORD CITY</v>
      </c>
      <c r="G116" s="803"/>
      <c r="H116" s="800">
        <f>VLOOKUP(E116,START_TIMES,2)</f>
        <v>0.33333333333333331</v>
      </c>
      <c r="I116" s="801" t="str">
        <f>VLOOKUP(E116,fields,2)</f>
        <v>Nathan Hale MS (T), Norwalk</v>
      </c>
      <c r="J116" s="580"/>
      <c r="K116" s="16"/>
      <c r="M116" s="779" t="s">
        <v>130</v>
      </c>
      <c r="N116" s="779" t="s">
        <v>133</v>
      </c>
    </row>
    <row r="117" spans="1:29" ht="13.5" customHeight="1" x14ac:dyDescent="0.35">
      <c r="A117" s="574">
        <v>114</v>
      </c>
      <c r="B117" s="696">
        <v>3</v>
      </c>
      <c r="C117" s="575">
        <v>45781</v>
      </c>
      <c r="D117" s="590" t="s">
        <v>1076</v>
      </c>
      <c r="E117" s="798" t="str">
        <f t="shared" si="22"/>
        <v>GREENWICH PUMAS FC 50</v>
      </c>
      <c r="F117" s="811" t="str">
        <f t="shared" si="22"/>
        <v>BYE 50</v>
      </c>
      <c r="G117" s="803"/>
      <c r="H117" s="800">
        <f>VLOOKUP(E117,START_TIMES,2)</f>
        <v>0.41666666666666669</v>
      </c>
      <c r="I117" s="801" t="str">
        <f>VLOOKUP(E117,fields,2)</f>
        <v>Greenwich Fields</v>
      </c>
      <c r="J117" s="580"/>
      <c r="K117" s="16"/>
      <c r="M117" s="779" t="s">
        <v>129</v>
      </c>
      <c r="N117" s="779" t="s">
        <v>126</v>
      </c>
    </row>
    <row r="118" spans="1:29" ht="13.5" customHeight="1" x14ac:dyDescent="0.35">
      <c r="A118" s="574">
        <v>115</v>
      </c>
      <c r="B118" s="696">
        <v>3</v>
      </c>
      <c r="C118" s="575">
        <v>45781</v>
      </c>
      <c r="D118" s="590" t="s">
        <v>1076</v>
      </c>
      <c r="E118" s="798" t="str">
        <f t="shared" si="22"/>
        <v>VASCO DA GAMA 50</v>
      </c>
      <c r="F118" s="798" t="str">
        <f t="shared" si="22"/>
        <v>GREENWICH FC 50</v>
      </c>
      <c r="G118" s="803"/>
      <c r="H118" s="800">
        <f>VLOOKUP(E118,START_TIMES,2)</f>
        <v>0.41666666666666702</v>
      </c>
      <c r="I118" s="801" t="str">
        <f>VLOOKUP(E118,fields,2)</f>
        <v>Veterans Memorial Park (T), Bridgeport</v>
      </c>
      <c r="J118" s="580"/>
      <c r="K118" s="16"/>
      <c r="M118" s="779" t="s">
        <v>134</v>
      </c>
      <c r="N118" s="779" t="s">
        <v>128</v>
      </c>
    </row>
    <row r="119" spans="1:29" ht="13.5" customHeight="1" x14ac:dyDescent="0.35">
      <c r="A119" s="574">
        <v>116</v>
      </c>
      <c r="B119" s="696">
        <v>3</v>
      </c>
      <c r="C119" s="575">
        <v>45781</v>
      </c>
      <c r="D119" s="590" t="s">
        <v>1076</v>
      </c>
      <c r="E119" s="798" t="str">
        <f t="shared" si="22"/>
        <v>REBELS UNITED</v>
      </c>
      <c r="F119" s="798" t="str">
        <f t="shared" si="22"/>
        <v>WESTPORT FC</v>
      </c>
      <c r="G119" s="803"/>
      <c r="H119" s="800">
        <f>VLOOKUP(E119,START_TIMES,2)</f>
        <v>0.41666666666666669</v>
      </c>
      <c r="I119" s="801" t="str">
        <f>VLOOKUP(E119,fields,2)</f>
        <v>New Fairfield HS (T), New Fairfield</v>
      </c>
      <c r="J119" s="580"/>
      <c r="K119" s="16"/>
      <c r="M119" s="779" t="s">
        <v>132</v>
      </c>
      <c r="N119" s="779" t="s">
        <v>136</v>
      </c>
    </row>
    <row r="120" spans="1:29" ht="13.5" customHeight="1" x14ac:dyDescent="0.35">
      <c r="A120" s="574">
        <v>117</v>
      </c>
      <c r="B120" s="696" t="s">
        <v>0</v>
      </c>
      <c r="C120" s="575" t="s">
        <v>0</v>
      </c>
      <c r="D120" s="582" t="s">
        <v>0</v>
      </c>
      <c r="E120" s="804" t="s">
        <v>0</v>
      </c>
      <c r="F120" s="805" t="s">
        <v>0</v>
      </c>
      <c r="G120" s="799" t="s">
        <v>0</v>
      </c>
      <c r="H120" s="800" t="s">
        <v>0</v>
      </c>
      <c r="I120" s="801" t="s">
        <v>0</v>
      </c>
      <c r="J120" s="585" t="s">
        <v>0</v>
      </c>
      <c r="K120" s="16"/>
      <c r="M120" s="350"/>
      <c r="N120" s="350"/>
    </row>
    <row r="121" spans="1:29" ht="13.5" customHeight="1" x14ac:dyDescent="0.35">
      <c r="A121" s="574">
        <v>118</v>
      </c>
      <c r="B121" s="696">
        <v>3</v>
      </c>
      <c r="C121" s="575">
        <v>45781</v>
      </c>
      <c r="D121" s="591" t="s">
        <v>1113</v>
      </c>
      <c r="E121" s="798" t="str">
        <f t="shared" ref="E121:F125" si="23">VLOOKUP(M121,Teams,2)</f>
        <v>CLUB NAPOLI 50</v>
      </c>
      <c r="F121" s="798" t="str">
        <f t="shared" si="23"/>
        <v>HAVEN FC</v>
      </c>
      <c r="G121" s="803"/>
      <c r="H121" s="800">
        <f>VLOOKUP(E121,START_TIMES,2)</f>
        <v>0.375</v>
      </c>
      <c r="I121" s="801" t="str">
        <f>VLOOKUP(E121,fields,2)</f>
        <v>North Farms Park (G), North Branford</v>
      </c>
      <c r="J121" s="580"/>
      <c r="K121" s="16"/>
      <c r="M121" s="747" t="s">
        <v>141</v>
      </c>
      <c r="N121" s="747" t="s">
        <v>147</v>
      </c>
    </row>
    <row r="122" spans="1:29" ht="13.5" customHeight="1" x14ac:dyDescent="0.35">
      <c r="A122" s="574">
        <v>119</v>
      </c>
      <c r="B122" s="696">
        <v>3</v>
      </c>
      <c r="C122" s="575">
        <v>45781</v>
      </c>
      <c r="D122" s="591" t="s">
        <v>1113</v>
      </c>
      <c r="E122" s="798" t="str">
        <f t="shared" si="23"/>
        <v>GUILFORD BLACK EAGLES</v>
      </c>
      <c r="F122" s="798" t="str">
        <f t="shared" si="23"/>
        <v>SOUTHEAST CT</v>
      </c>
      <c r="G122" s="803"/>
      <c r="H122" s="800">
        <f>VLOOKUP(E122,START_TIMES,2)</f>
        <v>0.375</v>
      </c>
      <c r="I122" s="801" t="str">
        <f>VLOOKUP(E122,fields,2)</f>
        <v>Bittner Park (G), Guilford</v>
      </c>
      <c r="J122" s="580"/>
      <c r="K122" s="16"/>
      <c r="M122" s="747" t="s">
        <v>146</v>
      </c>
      <c r="N122" s="747" t="s">
        <v>149</v>
      </c>
    </row>
    <row r="123" spans="1:29" ht="13.5" customHeight="1" x14ac:dyDescent="0.35">
      <c r="A123" s="574">
        <v>120</v>
      </c>
      <c r="B123" s="696">
        <v>3</v>
      </c>
      <c r="C123" s="575">
        <v>45781</v>
      </c>
      <c r="D123" s="591" t="s">
        <v>1113</v>
      </c>
      <c r="E123" s="798" t="str">
        <f t="shared" si="23"/>
        <v>GREENWICH PFC</v>
      </c>
      <c r="F123" s="798" t="str">
        <f t="shared" si="23"/>
        <v>CHESHIRE AZZURRI</v>
      </c>
      <c r="G123" s="803"/>
      <c r="H123" s="800">
        <f>VLOOKUP(E123,START_TIMES,2)</f>
        <v>0.41666666666666702</v>
      </c>
      <c r="I123" s="801" t="str">
        <f>VLOOKUP(E123,fields,2)</f>
        <v>Greenwich Fields</v>
      </c>
      <c r="J123" s="580"/>
      <c r="K123" s="16"/>
      <c r="M123" s="747" t="s">
        <v>144</v>
      </c>
      <c r="N123" s="747" t="s">
        <v>138</v>
      </c>
    </row>
    <row r="124" spans="1:29" ht="13.5" customHeight="1" x14ac:dyDescent="0.35">
      <c r="A124" s="574">
        <v>121</v>
      </c>
      <c r="B124" s="696">
        <v>3</v>
      </c>
      <c r="C124" s="575">
        <v>45781</v>
      </c>
      <c r="D124" s="591" t="s">
        <v>1113</v>
      </c>
      <c r="E124" s="798" t="str">
        <f t="shared" si="23"/>
        <v>VASCO DA GAMA 60</v>
      </c>
      <c r="F124" s="798" t="str">
        <f t="shared" si="23"/>
        <v>EAST HAVEN SC</v>
      </c>
      <c r="G124" s="803"/>
      <c r="H124" s="800">
        <v>0.41666666666666669</v>
      </c>
      <c r="I124" s="801" t="str">
        <f>VLOOKUP(E124,fields,2)</f>
        <v>Veterans Memorial Park (T), Bridgeport</v>
      </c>
      <c r="J124" s="580"/>
      <c r="K124" s="16"/>
      <c r="M124" s="747" t="s">
        <v>135</v>
      </c>
      <c r="N124" s="747" t="s">
        <v>142</v>
      </c>
    </row>
    <row r="125" spans="1:29" ht="13.5" customHeight="1" x14ac:dyDescent="0.35">
      <c r="A125" s="574">
        <v>122</v>
      </c>
      <c r="B125" s="696">
        <v>3</v>
      </c>
      <c r="C125" s="575">
        <v>45781</v>
      </c>
      <c r="D125" s="591" t="s">
        <v>1113</v>
      </c>
      <c r="E125" s="798" t="str">
        <f t="shared" si="23"/>
        <v>NORTH BRANFORD LEGENDS</v>
      </c>
      <c r="F125" s="798" t="str">
        <f t="shared" si="23"/>
        <v>ZIMMITTI SC</v>
      </c>
      <c r="G125" s="803"/>
      <c r="H125" s="800">
        <f>VLOOKUP(E125,START_TIMES,2)</f>
        <v>0.41666666666666702</v>
      </c>
      <c r="I125" s="801" t="str">
        <f>VLOOKUP(E125,fields,2)</f>
        <v>Northford Park (G), Northford</v>
      </c>
      <c r="J125" s="580"/>
      <c r="K125" s="16"/>
      <c r="M125" s="747" t="s">
        <v>148</v>
      </c>
      <c r="N125" s="747" t="s">
        <v>137</v>
      </c>
    </row>
    <row r="126" spans="1:29" ht="13.5" customHeight="1" x14ac:dyDescent="0.35">
      <c r="A126" s="574">
        <v>123</v>
      </c>
      <c r="B126" s="696"/>
      <c r="C126" s="575"/>
      <c r="D126" s="662"/>
      <c r="E126" s="798"/>
      <c r="F126" s="798"/>
      <c r="G126" s="818"/>
      <c r="H126" s="819"/>
      <c r="I126" s="820"/>
      <c r="J126" s="580"/>
      <c r="K126" s="16"/>
      <c r="M126" s="643"/>
      <c r="N126" s="643"/>
    </row>
    <row r="127" spans="1:29" ht="13.5" customHeight="1" x14ac:dyDescent="0.3">
      <c r="A127" s="574">
        <v>124</v>
      </c>
      <c r="B127" s="698" t="s">
        <v>0</v>
      </c>
      <c r="C127" s="396" t="s">
        <v>1117</v>
      </c>
      <c r="D127" s="397"/>
      <c r="E127" s="815"/>
      <c r="F127" s="815"/>
      <c r="G127" s="821"/>
      <c r="H127" s="821"/>
      <c r="I127" s="822"/>
      <c r="J127" s="321"/>
      <c r="K127" s="16"/>
      <c r="M127" s="602"/>
      <c r="N127" s="602"/>
    </row>
    <row r="128" spans="1:29" ht="13.5" customHeight="1" x14ac:dyDescent="0.35">
      <c r="A128" s="574">
        <v>125</v>
      </c>
      <c r="B128" s="696"/>
      <c r="C128" s="575"/>
      <c r="D128" s="662"/>
      <c r="E128" s="798"/>
      <c r="F128" s="798"/>
      <c r="G128" s="818"/>
      <c r="H128" s="819"/>
      <c r="I128" s="820"/>
      <c r="J128" s="580"/>
      <c r="K128" s="16"/>
      <c r="M128" s="643"/>
      <c r="N128" s="643"/>
    </row>
    <row r="129" spans="1:29" ht="13.5" customHeight="1" x14ac:dyDescent="0.35">
      <c r="A129" s="574">
        <v>126</v>
      </c>
      <c r="B129" s="696">
        <v>4</v>
      </c>
      <c r="C129" s="575">
        <v>45795</v>
      </c>
      <c r="D129" s="576" t="s">
        <v>10</v>
      </c>
      <c r="E129" s="798" t="str">
        <f t="shared" ref="E129:F133" si="24">VLOOKUP(M129,Teams,2)</f>
        <v>STAMFORD FC</v>
      </c>
      <c r="F129" s="798" t="str">
        <f t="shared" si="24"/>
        <v>GREENWICH FC 30</v>
      </c>
      <c r="G129" s="799"/>
      <c r="H129" s="800">
        <f>VLOOKUP(E129,START_TIMES,2)</f>
        <v>0.33333333333333331</v>
      </c>
      <c r="I129" s="801" t="str">
        <f>VLOOKUP(E129,fields,2)</f>
        <v>West Beach Fields (T), Stamford</v>
      </c>
      <c r="J129" s="580"/>
      <c r="K129" s="1"/>
      <c r="L129" s="1"/>
      <c r="M129" s="5" t="s">
        <v>101</v>
      </c>
      <c r="N129" s="5" t="s">
        <v>94</v>
      </c>
    </row>
    <row r="130" spans="1:29" ht="13.5" customHeight="1" x14ac:dyDescent="0.35">
      <c r="A130" s="574">
        <v>127</v>
      </c>
      <c r="B130" s="696">
        <v>4</v>
      </c>
      <c r="C130" s="575">
        <v>45795</v>
      </c>
      <c r="D130" s="576" t="s">
        <v>10</v>
      </c>
      <c r="E130" s="798" t="str">
        <f t="shared" si="24"/>
        <v>DANBURY UNITED</v>
      </c>
      <c r="F130" s="798" t="str">
        <f t="shared" si="24"/>
        <v>CHESHIRE SC UNITED</v>
      </c>
      <c r="G130" s="799"/>
      <c r="H130" s="800">
        <f>VLOOKUP(E130,START_TIMES,2)</f>
        <v>0.375</v>
      </c>
      <c r="I130" s="801" t="str">
        <f>VLOOKUP(E130,fields,2)</f>
        <v>Portuguese Cultural Center (G), Danbury</v>
      </c>
      <c r="J130" s="580"/>
      <c r="K130" s="16"/>
      <c r="M130" s="5" t="s">
        <v>93</v>
      </c>
      <c r="N130" s="5" t="s">
        <v>97</v>
      </c>
    </row>
    <row r="131" spans="1:29" ht="13.5" customHeight="1" x14ac:dyDescent="0.35">
      <c r="A131" s="574">
        <v>128</v>
      </c>
      <c r="B131" s="696">
        <v>4</v>
      </c>
      <c r="C131" s="575">
        <v>45795</v>
      </c>
      <c r="D131" s="576" t="s">
        <v>10</v>
      </c>
      <c r="E131" s="798" t="str">
        <f t="shared" si="24"/>
        <v xml:space="preserve">FC SHELTON </v>
      </c>
      <c r="F131" s="798" t="str">
        <f t="shared" si="24"/>
        <v>MILFORD TUESDAY</v>
      </c>
      <c r="G131" s="799"/>
      <c r="H131" s="800">
        <f>VLOOKUP(E131,START_TIMES,2)</f>
        <v>0.33333333333333331</v>
      </c>
      <c r="I131" s="801" t="str">
        <f>VLOOKUP(E131,fields,2)</f>
        <v>Nike Site (G), Shelton</v>
      </c>
      <c r="J131" s="585"/>
      <c r="K131" s="16"/>
      <c r="M131" s="5" t="s">
        <v>99</v>
      </c>
      <c r="N131" s="5" t="s">
        <v>100</v>
      </c>
    </row>
    <row r="132" spans="1:29" ht="13.5" customHeight="1" x14ac:dyDescent="0.35">
      <c r="A132" s="574">
        <v>129</v>
      </c>
      <c r="B132" s="696">
        <v>4</v>
      </c>
      <c r="C132" s="575">
        <v>45795</v>
      </c>
      <c r="D132" s="576" t="s">
        <v>10</v>
      </c>
      <c r="E132" s="798" t="str">
        <f t="shared" si="24"/>
        <v>HAMDEN ALL STARS</v>
      </c>
      <c r="F132" s="798" t="str">
        <f t="shared" si="24"/>
        <v>SALTY DOGS</v>
      </c>
      <c r="G132" s="799"/>
      <c r="H132" s="800">
        <f>VLOOKUP(E132,START_TIMES,2)</f>
        <v>0.41666666666666669</v>
      </c>
      <c r="I132" s="801" t="str">
        <f>VLOOKUP(E132,fields,2)</f>
        <v>Westwoods HS (G), Hamden</v>
      </c>
      <c r="J132" s="585"/>
      <c r="K132" s="16"/>
      <c r="M132" s="5" t="s">
        <v>92</v>
      </c>
      <c r="N132" s="5" t="s">
        <v>95</v>
      </c>
      <c r="S132" s="16"/>
      <c r="T132" s="288"/>
      <c r="U132" s="288"/>
      <c r="V132" s="16"/>
      <c r="W132" s="227"/>
      <c r="X132" s="289"/>
      <c r="Y132" s="16"/>
      <c r="Z132" s="20"/>
      <c r="AC132" s="16"/>
    </row>
    <row r="133" spans="1:29" ht="13.5" customHeight="1" x14ac:dyDescent="0.35">
      <c r="A133" s="574">
        <v>130</v>
      </c>
      <c r="B133" s="696">
        <v>4</v>
      </c>
      <c r="C133" s="575">
        <v>45795</v>
      </c>
      <c r="D133" s="576" t="s">
        <v>10</v>
      </c>
      <c r="E133" s="798" t="str">
        <f t="shared" si="24"/>
        <v>CLINTON FC 30</v>
      </c>
      <c r="F133" s="798" t="str">
        <f t="shared" si="24"/>
        <v>MILFORD AMIGOS</v>
      </c>
      <c r="G133" s="799"/>
      <c r="H133" s="800">
        <f>VLOOKUP(E133,START_TIMES,2)</f>
        <v>0.41666666666666702</v>
      </c>
      <c r="I133" s="801" t="str">
        <f>VLOOKUP(E133,fields,2)</f>
        <v>Strong Field (T), Madison</v>
      </c>
      <c r="J133" s="580"/>
      <c r="K133" s="16"/>
      <c r="M133" s="5" t="s">
        <v>96</v>
      </c>
      <c r="N133" s="5" t="s">
        <v>98</v>
      </c>
    </row>
    <row r="134" spans="1:29" ht="13.5" customHeight="1" x14ac:dyDescent="0.35">
      <c r="A134" s="574">
        <v>131</v>
      </c>
      <c r="B134" s="696" t="s">
        <v>0</v>
      </c>
      <c r="C134" s="575" t="s">
        <v>0</v>
      </c>
      <c r="D134" s="582" t="s">
        <v>0</v>
      </c>
      <c r="E134" s="804" t="s">
        <v>0</v>
      </c>
      <c r="F134" s="805" t="s">
        <v>0</v>
      </c>
      <c r="G134" s="799" t="s">
        <v>0</v>
      </c>
      <c r="H134" s="800" t="s">
        <v>0</v>
      </c>
      <c r="I134" s="801" t="s">
        <v>0</v>
      </c>
      <c r="J134" s="585" t="s">
        <v>0</v>
      </c>
      <c r="K134" s="16"/>
      <c r="M134" s="5"/>
      <c r="N134" s="5"/>
    </row>
    <row r="135" spans="1:29" ht="13.5" customHeight="1" x14ac:dyDescent="0.35">
      <c r="A135" s="574">
        <v>132</v>
      </c>
      <c r="B135" s="696">
        <v>4</v>
      </c>
      <c r="C135" s="575">
        <v>45795</v>
      </c>
      <c r="D135" s="586" t="s">
        <v>175</v>
      </c>
      <c r="E135" s="798" t="str">
        <f t="shared" ref="E135:F139" si="25">VLOOKUP(M135,Teams,2)</f>
        <v>TRINITY FC</v>
      </c>
      <c r="F135" s="798" t="str">
        <f t="shared" si="25"/>
        <v>FC CELTA</v>
      </c>
      <c r="G135" s="799"/>
      <c r="H135" s="800">
        <f>VLOOKUP(E135,START_TIMES,2)</f>
        <v>0.33333333333333331</v>
      </c>
      <c r="I135" s="801" t="str">
        <f>VLOOKUP(E135,fields,2)</f>
        <v>Pease Road (G), Woodbridge</v>
      </c>
      <c r="J135" s="580"/>
      <c r="K135" s="16"/>
      <c r="M135" s="5" t="s">
        <v>159</v>
      </c>
      <c r="N135" s="5" t="s">
        <v>154</v>
      </c>
    </row>
    <row r="136" spans="1:29" ht="13.5" customHeight="1" x14ac:dyDescent="0.35">
      <c r="A136" s="574">
        <v>133</v>
      </c>
      <c r="B136" s="696">
        <v>4</v>
      </c>
      <c r="C136" s="575">
        <v>45795</v>
      </c>
      <c r="D136" s="586" t="s">
        <v>175</v>
      </c>
      <c r="E136" s="798" t="str">
        <f t="shared" si="25"/>
        <v>ECUA-ANDES 30</v>
      </c>
      <c r="F136" s="802" t="str">
        <f t="shared" si="25"/>
        <v>BYE 30</v>
      </c>
      <c r="G136" s="799"/>
      <c r="H136" s="800">
        <f>VLOOKUP(E136,START_TIMES,2)</f>
        <v>0.33333333333333331</v>
      </c>
      <c r="I136" s="801" t="str">
        <f>VLOOKUP(E136,fields,2)</f>
        <v>Witek Park (G), Derby</v>
      </c>
      <c r="J136" s="580"/>
      <c r="K136" s="16"/>
      <c r="M136" s="5" t="s">
        <v>152</v>
      </c>
      <c r="N136" s="5" t="s">
        <v>150</v>
      </c>
    </row>
    <row r="137" spans="1:29" ht="13.5" customHeight="1" x14ac:dyDescent="0.35">
      <c r="A137" s="574">
        <v>134</v>
      </c>
      <c r="B137" s="696">
        <v>4</v>
      </c>
      <c r="C137" s="575">
        <v>45795</v>
      </c>
      <c r="D137" s="586" t="s">
        <v>175</v>
      </c>
      <c r="E137" s="798" t="str">
        <f t="shared" si="25"/>
        <v>FC CALDO VERDE</v>
      </c>
      <c r="F137" s="798" t="str">
        <f t="shared" si="25"/>
        <v>NORWALK FC</v>
      </c>
      <c r="G137" s="803"/>
      <c r="H137" s="800">
        <f>VLOOKUP(E137,START_TIMES,2)</f>
        <v>0.41666666666666669</v>
      </c>
      <c r="I137" s="801" t="str">
        <f>VLOOKUP(E137,fields,2)</f>
        <v>Naugatuck HS (G), Naugatuck</v>
      </c>
      <c r="J137" s="580"/>
      <c r="K137" s="16"/>
      <c r="M137" s="5" t="s">
        <v>153</v>
      </c>
      <c r="N137" s="5" t="s">
        <v>157</v>
      </c>
    </row>
    <row r="138" spans="1:29" ht="13.5" customHeight="1" x14ac:dyDescent="0.35">
      <c r="A138" s="574">
        <v>135</v>
      </c>
      <c r="B138" s="696">
        <v>4</v>
      </c>
      <c r="C138" s="575">
        <v>45795</v>
      </c>
      <c r="D138" s="586" t="s">
        <v>175</v>
      </c>
      <c r="E138" s="798" t="str">
        <f t="shared" si="25"/>
        <v>LITCHFIELD COUNTY BLUES 30</v>
      </c>
      <c r="F138" s="798" t="str">
        <f t="shared" si="25"/>
        <v>QPR</v>
      </c>
      <c r="G138" s="799"/>
      <c r="H138" s="800">
        <f>VLOOKUP(E138,START_TIMES,2)</f>
        <v>0.41666666666666669</v>
      </c>
      <c r="I138" s="801" t="str">
        <f>VLOOKUP(E138,fields,2)</f>
        <v>New Milford HS (T), New Milford</v>
      </c>
      <c r="J138" s="585"/>
      <c r="K138" s="16"/>
      <c r="M138" s="5" t="s">
        <v>155</v>
      </c>
      <c r="N138" s="5" t="s">
        <v>158</v>
      </c>
    </row>
    <row r="139" spans="1:29" ht="13.5" customHeight="1" x14ac:dyDescent="0.35">
      <c r="A139" s="574">
        <v>136</v>
      </c>
      <c r="B139" s="696">
        <v>4</v>
      </c>
      <c r="C139" s="575">
        <v>45795</v>
      </c>
      <c r="D139" s="586" t="s">
        <v>175</v>
      </c>
      <c r="E139" s="798" t="str">
        <f t="shared" si="25"/>
        <v>COYOTES FC</v>
      </c>
      <c r="F139" s="798" t="str">
        <f t="shared" si="25"/>
        <v>NAUGATUCK FUSION</v>
      </c>
      <c r="G139" s="799"/>
      <c r="H139" s="800">
        <f>VLOOKUP(E139,START_TIMES,2)</f>
        <v>0.45833333333333331</v>
      </c>
      <c r="I139" s="801" t="str">
        <f>VLOOKUP(E139,fields,2)</f>
        <v>Pragemann  Park (G), Wallingford</v>
      </c>
      <c r="J139" s="580"/>
      <c r="K139" s="16"/>
      <c r="M139" s="5" t="s">
        <v>151</v>
      </c>
      <c r="N139" s="5" t="s">
        <v>156</v>
      </c>
    </row>
    <row r="140" spans="1:29" ht="13.5" customHeight="1" x14ac:dyDescent="0.35">
      <c r="A140" s="574">
        <v>137</v>
      </c>
      <c r="B140" s="696" t="s">
        <v>0</v>
      </c>
      <c r="C140" s="575" t="s">
        <v>0</v>
      </c>
      <c r="D140" s="582" t="s">
        <v>0</v>
      </c>
      <c r="E140" s="804" t="s">
        <v>0</v>
      </c>
      <c r="F140" s="805" t="s">
        <v>0</v>
      </c>
      <c r="G140" s="799" t="s">
        <v>0</v>
      </c>
      <c r="H140" s="800" t="s">
        <v>0</v>
      </c>
      <c r="I140" s="801" t="s">
        <v>0</v>
      </c>
      <c r="J140" s="585" t="s">
        <v>0</v>
      </c>
      <c r="K140" s="16"/>
      <c r="M140" s="5"/>
      <c r="N140" s="5"/>
    </row>
    <row r="141" spans="1:29" ht="13.5" customHeight="1" x14ac:dyDescent="0.35">
      <c r="A141" s="574">
        <v>138</v>
      </c>
      <c r="B141" s="696">
        <v>4</v>
      </c>
      <c r="C141" s="575">
        <v>45795</v>
      </c>
      <c r="D141" s="587" t="s">
        <v>11</v>
      </c>
      <c r="E141" s="798" t="str">
        <f t="shared" ref="E141:F145" si="26">VLOOKUP(M141,Teams,2)</f>
        <v>VASCO DA GAMA 40</v>
      </c>
      <c r="F141" s="798" t="str">
        <f t="shared" si="26"/>
        <v>GREENWICH FC 40</v>
      </c>
      <c r="G141" s="799"/>
      <c r="H141" s="800">
        <f>VLOOKUP(E141,START_TIMES,2)</f>
        <v>0.41666666666666702</v>
      </c>
      <c r="I141" s="801" t="str">
        <f>VLOOKUP(E141,fields,2)</f>
        <v>Veterans Memorial Park (T), Bridgeport</v>
      </c>
      <c r="J141" s="580"/>
      <c r="K141" s="16"/>
      <c r="M141" s="5" t="s">
        <v>109</v>
      </c>
      <c r="N141" s="5" t="s">
        <v>104</v>
      </c>
    </row>
    <row r="142" spans="1:29" ht="13.5" customHeight="1" x14ac:dyDescent="0.35">
      <c r="A142" s="574">
        <v>139</v>
      </c>
      <c r="B142" s="696">
        <v>4</v>
      </c>
      <c r="C142" s="575">
        <v>45795</v>
      </c>
      <c r="D142" s="587" t="s">
        <v>11</v>
      </c>
      <c r="E142" s="798" t="str">
        <f t="shared" si="26"/>
        <v>CLINTON FC 40</v>
      </c>
      <c r="F142" s="798" t="str">
        <f t="shared" si="26"/>
        <v>DANBURY UNITED 40</v>
      </c>
      <c r="G142" s="799"/>
      <c r="H142" s="800">
        <f>VLOOKUP(E142,START_TIMES,2)</f>
        <v>0.33333333333333331</v>
      </c>
      <c r="I142" s="801" t="str">
        <f>VLOOKUP(E142,fields,2)</f>
        <v>Indian River Sports Complex (T), Clinton</v>
      </c>
      <c r="J142" s="580"/>
      <c r="K142" s="16"/>
      <c r="M142" s="5" t="s">
        <v>160</v>
      </c>
      <c r="N142" s="5" t="s">
        <v>162</v>
      </c>
    </row>
    <row r="143" spans="1:29" ht="13.5" customHeight="1" x14ac:dyDescent="0.35">
      <c r="A143" s="574">
        <v>140</v>
      </c>
      <c r="B143" s="696">
        <v>4</v>
      </c>
      <c r="C143" s="575">
        <v>45795</v>
      </c>
      <c r="D143" s="587" t="s">
        <v>11</v>
      </c>
      <c r="E143" s="798" t="str">
        <f t="shared" si="26"/>
        <v>FAIRFIELD GAC 40</v>
      </c>
      <c r="F143" s="798" t="str">
        <f t="shared" si="26"/>
        <v>SHEBEEN FC</v>
      </c>
      <c r="G143" s="799"/>
      <c r="H143" s="800">
        <f>VLOOKUP(E143,START_TIMES,2)</f>
        <v>0.33333333333333331</v>
      </c>
      <c r="I143" s="801" t="str">
        <f>VLOOKUP(E143,fields,2)</f>
        <v>Ludlowe HS (T), Fairfield</v>
      </c>
      <c r="J143" s="580"/>
      <c r="K143" s="16"/>
      <c r="M143" s="5" t="s">
        <v>163</v>
      </c>
      <c r="N143" s="5" t="s">
        <v>107</v>
      </c>
    </row>
    <row r="144" spans="1:29" ht="13.5" customHeight="1" x14ac:dyDescent="0.35">
      <c r="A144" s="574">
        <v>141</v>
      </c>
      <c r="B144" s="696">
        <v>4</v>
      </c>
      <c r="C144" s="575">
        <v>45795</v>
      </c>
      <c r="D144" s="587" t="s">
        <v>11</v>
      </c>
      <c r="E144" s="798" t="str">
        <f t="shared" si="26"/>
        <v>GREENWICH PUMAS FC 40</v>
      </c>
      <c r="F144" s="798" t="str">
        <f t="shared" si="26"/>
        <v>STORM FC</v>
      </c>
      <c r="G144" s="799"/>
      <c r="H144" s="800">
        <f>VLOOKUP(E144,START_TIMES,2)</f>
        <v>0.41666666666666669</v>
      </c>
      <c r="I144" s="801" t="str">
        <f>VLOOKUP(E144,fields,2)</f>
        <v>Greenwich Fields</v>
      </c>
      <c r="J144" s="585"/>
      <c r="K144" s="16"/>
      <c r="M144" s="5" t="s">
        <v>105</v>
      </c>
      <c r="N144" s="5" t="s">
        <v>108</v>
      </c>
    </row>
    <row r="145" spans="1:15" ht="13.5" customHeight="1" x14ac:dyDescent="0.35">
      <c r="A145" s="574">
        <v>142</v>
      </c>
      <c r="B145" s="696">
        <v>4</v>
      </c>
      <c r="C145" s="791">
        <v>45795</v>
      </c>
      <c r="D145" s="587" t="s">
        <v>11</v>
      </c>
      <c r="E145" s="798" t="str">
        <f t="shared" si="26"/>
        <v>CLUB NAPOLI 40</v>
      </c>
      <c r="F145" s="798" t="str">
        <f t="shared" si="26"/>
        <v xml:space="preserve">GUILFORD CELTIC </v>
      </c>
      <c r="G145" s="799"/>
      <c r="H145" s="800">
        <f>VLOOKUP(E145,START_TIMES,2)</f>
        <v>0.33333333333333331</v>
      </c>
      <c r="I145" s="801" t="str">
        <f>VLOOKUP(E145,fields,2)</f>
        <v>Sportsplex (T), North Branford</v>
      </c>
      <c r="J145" s="580"/>
      <c r="K145" s="16"/>
      <c r="M145" s="5" t="s">
        <v>161</v>
      </c>
      <c r="N145" s="5" t="s">
        <v>106</v>
      </c>
    </row>
    <row r="146" spans="1:15" ht="13.5" customHeight="1" x14ac:dyDescent="0.35">
      <c r="A146" s="574">
        <v>143</v>
      </c>
      <c r="B146" s="696" t="s">
        <v>0</v>
      </c>
      <c r="C146" s="791" t="s">
        <v>0</v>
      </c>
      <c r="D146" s="582" t="s">
        <v>0</v>
      </c>
      <c r="E146" s="804" t="s">
        <v>0</v>
      </c>
      <c r="F146" s="805" t="s">
        <v>0</v>
      </c>
      <c r="G146" s="799" t="s">
        <v>0</v>
      </c>
      <c r="H146" s="800" t="s">
        <v>0</v>
      </c>
      <c r="I146" s="801" t="s">
        <v>0</v>
      </c>
      <c r="J146" s="585" t="s">
        <v>0</v>
      </c>
      <c r="K146" s="16"/>
      <c r="M146" s="644"/>
      <c r="N146" s="644"/>
    </row>
    <row r="147" spans="1:15" ht="13.5" customHeight="1" x14ac:dyDescent="0.35">
      <c r="A147" s="574">
        <v>144</v>
      </c>
      <c r="B147" s="696">
        <v>4</v>
      </c>
      <c r="C147" s="791">
        <v>45795</v>
      </c>
      <c r="D147" s="588" t="s">
        <v>1114</v>
      </c>
      <c r="E147" s="808" t="str">
        <f t="shared" ref="E147:F150" si="27">VLOOKUP(M147,Teams,2)</f>
        <v>GUILFORD BELL CURVE</v>
      </c>
      <c r="F147" s="808" t="str">
        <f t="shared" si="27"/>
        <v>FC LEONE</v>
      </c>
      <c r="G147" s="803"/>
      <c r="H147" s="800">
        <f>VLOOKUP(E147,START_TIMES,2)</f>
        <v>0.41666666666666669</v>
      </c>
      <c r="I147" s="801" t="str">
        <f>VLOOKUP(E147,fields,2)</f>
        <v>Guilford HS (T), Guilford</v>
      </c>
      <c r="J147" s="580"/>
      <c r="K147" s="16"/>
      <c r="M147" s="736" t="s">
        <v>112</v>
      </c>
      <c r="N147" s="736" t="s">
        <v>111</v>
      </c>
    </row>
    <row r="148" spans="1:15" ht="13.5" customHeight="1" x14ac:dyDescent="0.35">
      <c r="A148" s="574">
        <v>145</v>
      </c>
      <c r="B148" s="696">
        <v>4</v>
      </c>
      <c r="C148" s="791">
        <v>45795</v>
      </c>
      <c r="D148" s="588" t="s">
        <v>1114</v>
      </c>
      <c r="E148" s="808" t="str">
        <f t="shared" si="27"/>
        <v>SOUTHEAST ROVERS</v>
      </c>
      <c r="F148" s="808" t="str">
        <f t="shared" si="27"/>
        <v>NORTH BRANFORD 40</v>
      </c>
      <c r="G148" s="799"/>
      <c r="H148" s="800">
        <f>VLOOKUP(E148,START_TIMES,2)</f>
        <v>0.41666666666666702</v>
      </c>
      <c r="I148" s="801" t="str">
        <f>VLOOKUP(E148,fields,2)</f>
        <v>East Lyme HS (T), East Lyme</v>
      </c>
      <c r="J148" s="580"/>
      <c r="K148" s="16"/>
      <c r="M148" s="736" t="s">
        <v>117</v>
      </c>
      <c r="N148" s="736" t="s">
        <v>115</v>
      </c>
      <c r="O148" s="1"/>
    </row>
    <row r="149" spans="1:15" ht="13.5" customHeight="1" x14ac:dyDescent="0.35">
      <c r="A149" s="574">
        <v>146</v>
      </c>
      <c r="B149" s="696">
        <v>4</v>
      </c>
      <c r="C149" s="791">
        <v>45795</v>
      </c>
      <c r="D149" s="588" t="s">
        <v>1114</v>
      </c>
      <c r="E149" s="806" t="str">
        <f t="shared" si="27"/>
        <v>BYE 40N</v>
      </c>
      <c r="F149" s="807" t="str">
        <f t="shared" si="27"/>
        <v>LITCHFIELD COUNTY BLUES 40</v>
      </c>
      <c r="G149" s="799"/>
      <c r="H149" s="800" t="str">
        <f>VLOOKUP(E149,START_TIMES,2)</f>
        <v>--</v>
      </c>
      <c r="I149" s="801" t="str">
        <f>VLOOKUP(E149,fields,2)</f>
        <v>--</v>
      </c>
      <c r="J149" s="580"/>
      <c r="K149" s="16"/>
      <c r="M149" s="736" t="s">
        <v>110</v>
      </c>
      <c r="N149" s="736" t="s">
        <v>113</v>
      </c>
    </row>
    <row r="150" spans="1:15" ht="13.5" customHeight="1" x14ac:dyDescent="0.35">
      <c r="A150" s="574">
        <v>147</v>
      </c>
      <c r="B150" s="696">
        <v>4</v>
      </c>
      <c r="C150" s="791">
        <v>45795</v>
      </c>
      <c r="D150" s="588" t="s">
        <v>1114</v>
      </c>
      <c r="E150" s="808" t="str">
        <f t="shared" si="27"/>
        <v>PAN ZONES</v>
      </c>
      <c r="F150" s="808" t="str">
        <f t="shared" si="27"/>
        <v>NEW HAVEN AMERICANS</v>
      </c>
      <c r="G150" s="799"/>
      <c r="H150" s="800">
        <f>VLOOKUP(E150,START_TIMES,2)</f>
        <v>0.33333333333333331</v>
      </c>
      <c r="I150" s="801" t="str">
        <f>VLOOKUP(E150,fields,2)</f>
        <v>Stanley Quarter Park (G), New Britain</v>
      </c>
      <c r="J150" s="585"/>
      <c r="K150" s="16"/>
      <c r="M150" s="754" t="s">
        <v>116</v>
      </c>
      <c r="N150" s="754" t="s">
        <v>114</v>
      </c>
    </row>
    <row r="151" spans="1:15" ht="13.5" customHeight="1" thickBot="1" x14ac:dyDescent="0.4">
      <c r="A151" s="574">
        <v>148</v>
      </c>
      <c r="B151" s="696" t="s">
        <v>0</v>
      </c>
      <c r="C151" s="791" t="s">
        <v>0</v>
      </c>
      <c r="D151" s="582" t="s">
        <v>0</v>
      </c>
      <c r="E151" s="804" t="s">
        <v>0</v>
      </c>
      <c r="F151" s="805" t="s">
        <v>0</v>
      </c>
      <c r="G151" s="799" t="s">
        <v>0</v>
      </c>
      <c r="H151" s="800" t="s">
        <v>0</v>
      </c>
      <c r="I151" s="801" t="s">
        <v>0</v>
      </c>
      <c r="J151" s="585" t="s">
        <v>0</v>
      </c>
      <c r="K151" s="16"/>
      <c r="M151" s="281"/>
      <c r="N151" s="281"/>
    </row>
    <row r="152" spans="1:15" ht="13.5" customHeight="1" thickTop="1" thickBot="1" x14ac:dyDescent="0.4">
      <c r="A152" s="574">
        <v>149</v>
      </c>
      <c r="B152" s="696">
        <v>4</v>
      </c>
      <c r="C152" s="791">
        <v>45795</v>
      </c>
      <c r="D152" s="734" t="s">
        <v>1115</v>
      </c>
      <c r="E152" s="810" t="str">
        <f t="shared" ref="E152:F155" si="28">VLOOKUP(M152,Teams,2)</f>
        <v>DERBY QUITUS</v>
      </c>
      <c r="F152" s="809" t="s">
        <v>938</v>
      </c>
      <c r="G152" s="803"/>
      <c r="H152" s="800">
        <f>VLOOKUP(E152,START_TIMES,2)</f>
        <v>0.41666666666666669</v>
      </c>
      <c r="I152" s="801" t="str">
        <f>VLOOKUP(E152,fields,2)</f>
        <v>Witek Park (G), Derby</v>
      </c>
      <c r="J152" s="580"/>
      <c r="K152" s="16"/>
      <c r="M152" s="777" t="s">
        <v>120</v>
      </c>
      <c r="N152" s="777" t="s">
        <v>119</v>
      </c>
    </row>
    <row r="153" spans="1:15" ht="13.5" customHeight="1" thickTop="1" thickBot="1" x14ac:dyDescent="0.4">
      <c r="A153" s="574">
        <v>150</v>
      </c>
      <c r="B153" s="696">
        <v>4</v>
      </c>
      <c r="C153" s="791">
        <v>45795</v>
      </c>
      <c r="D153" s="734" t="s">
        <v>1115</v>
      </c>
      <c r="E153" s="798" t="str">
        <f t="shared" si="28"/>
        <v>WILTON WOLVES</v>
      </c>
      <c r="F153" s="798" t="str">
        <f t="shared" si="28"/>
        <v>RIDGEFIELD KICKS</v>
      </c>
      <c r="G153" s="799"/>
      <c r="H153" s="800">
        <f>VLOOKUP(E153,START_TIMES,2)</f>
        <v>0.41666666666666702</v>
      </c>
      <c r="I153" s="801" t="str">
        <f>VLOOKUP(E153,fields,2)</f>
        <v>Lily Field (T), Wilton</v>
      </c>
      <c r="J153" s="580"/>
      <c r="K153" s="16"/>
      <c r="M153" s="777" t="s">
        <v>125</v>
      </c>
      <c r="N153" s="777" t="s">
        <v>123</v>
      </c>
    </row>
    <row r="154" spans="1:15" ht="13.5" customHeight="1" thickTop="1" thickBot="1" x14ac:dyDescent="0.4">
      <c r="A154" s="574">
        <v>151</v>
      </c>
      <c r="B154" s="696">
        <v>4</v>
      </c>
      <c r="C154" s="791">
        <v>45795</v>
      </c>
      <c r="D154" s="734" t="s">
        <v>1115</v>
      </c>
      <c r="E154" s="798" t="str">
        <f t="shared" si="28"/>
        <v>BESA SC</v>
      </c>
      <c r="F154" s="798" t="str">
        <f t="shared" si="28"/>
        <v>ECUA-ANDES 40</v>
      </c>
      <c r="G154" s="799"/>
      <c r="H154" s="800">
        <f>VLOOKUP(E154,START_TIMES,2)</f>
        <v>0.41666666666666669</v>
      </c>
      <c r="I154" s="801" t="str">
        <f>VLOOKUP(E154,fields,2)</f>
        <v>Bucks Hill Park (G), Waterbury</v>
      </c>
      <c r="J154" s="585"/>
      <c r="K154" s="16"/>
      <c r="M154" s="777" t="s">
        <v>118</v>
      </c>
      <c r="N154" s="777" t="s">
        <v>121</v>
      </c>
    </row>
    <row r="155" spans="1:15" ht="13.5" customHeight="1" thickTop="1" thickBot="1" x14ac:dyDescent="0.4">
      <c r="A155" s="574">
        <v>152</v>
      </c>
      <c r="B155" s="696">
        <v>4</v>
      </c>
      <c r="C155" s="791">
        <v>45795</v>
      </c>
      <c r="D155" s="734" t="s">
        <v>1115</v>
      </c>
      <c r="E155" s="798" t="str">
        <f t="shared" si="28"/>
        <v>STAMFORD UNITED</v>
      </c>
      <c r="F155" s="798" t="str">
        <f t="shared" si="28"/>
        <v>LUSITANOS FC</v>
      </c>
      <c r="G155" s="799"/>
      <c r="H155" s="800">
        <v>0.41666666666666669</v>
      </c>
      <c r="I155" s="801" t="str">
        <f>VLOOKUP(E155,fields,2)</f>
        <v>West Beach Fields (T), Stamford</v>
      </c>
      <c r="J155" s="580"/>
      <c r="K155" s="16"/>
      <c r="M155" s="777" t="s">
        <v>124</v>
      </c>
      <c r="N155" s="777" t="s">
        <v>122</v>
      </c>
    </row>
    <row r="156" spans="1:15" ht="13.5" customHeight="1" thickTop="1" x14ac:dyDescent="0.35">
      <c r="A156" s="574">
        <v>153</v>
      </c>
      <c r="B156" s="696" t="s">
        <v>0</v>
      </c>
      <c r="C156" s="791" t="s">
        <v>0</v>
      </c>
      <c r="D156" s="582" t="s">
        <v>0</v>
      </c>
      <c r="E156" s="804" t="s">
        <v>0</v>
      </c>
      <c r="F156" s="805" t="s">
        <v>0</v>
      </c>
      <c r="G156" s="799" t="s">
        <v>0</v>
      </c>
      <c r="H156" s="800" t="s">
        <v>0</v>
      </c>
      <c r="I156" s="801" t="s">
        <v>0</v>
      </c>
      <c r="J156" s="585" t="s">
        <v>0</v>
      </c>
      <c r="K156" s="16"/>
      <c r="M156" s="602"/>
      <c r="N156" s="602"/>
    </row>
    <row r="157" spans="1:15" ht="13.5" customHeight="1" x14ac:dyDescent="0.35">
      <c r="A157" s="574">
        <v>154</v>
      </c>
      <c r="B157" s="696" t="s">
        <v>0</v>
      </c>
      <c r="C157" s="791">
        <v>45795</v>
      </c>
      <c r="D157" s="590" t="s">
        <v>1076</v>
      </c>
      <c r="E157" s="798" t="str">
        <f t="shared" ref="E157:F161" si="29">VLOOKUP(M157,Teams,2)</f>
        <v>WESTPORT FC</v>
      </c>
      <c r="F157" s="798" t="str">
        <f t="shared" si="29"/>
        <v>NORWALK MARINERS LEGENDS</v>
      </c>
      <c r="G157" s="803"/>
      <c r="H157" s="800">
        <f>VLOOKUP(E157,START_TIMES,2)</f>
        <v>0.33333333333333331</v>
      </c>
      <c r="I157" s="801" t="str">
        <f>VLOOKUP(E157,fields,2)</f>
        <v>Wakeman Park (T), Westport</v>
      </c>
      <c r="J157" s="580"/>
      <c r="K157" s="16"/>
      <c r="M157" s="781" t="s">
        <v>136</v>
      </c>
      <c r="N157" s="781" t="s">
        <v>130</v>
      </c>
    </row>
    <row r="158" spans="1:15" ht="13.5" customHeight="1" x14ac:dyDescent="0.35">
      <c r="A158" s="574">
        <v>155</v>
      </c>
      <c r="B158" s="696">
        <v>4</v>
      </c>
      <c r="C158" s="575">
        <v>45795</v>
      </c>
      <c r="D158" s="590" t="s">
        <v>1076</v>
      </c>
      <c r="E158" s="798" t="str">
        <f t="shared" si="29"/>
        <v>GREENWICH FC 50</v>
      </c>
      <c r="F158" s="811" t="str">
        <f t="shared" si="29"/>
        <v>BYE 50</v>
      </c>
      <c r="G158" s="803"/>
      <c r="H158" s="800">
        <f>VLOOKUP(E158,START_TIMES,2)</f>
        <v>0.41666666666666702</v>
      </c>
      <c r="I158" s="801" t="str">
        <f>VLOOKUP(E158,fields,2)</f>
        <v>Greenwich Fields</v>
      </c>
      <c r="J158" s="580"/>
      <c r="K158" s="16"/>
      <c r="M158" s="781" t="s">
        <v>128</v>
      </c>
      <c r="N158" s="781" t="s">
        <v>126</v>
      </c>
    </row>
    <row r="159" spans="1:15" ht="13.5" customHeight="1" x14ac:dyDescent="0.35">
      <c r="A159" s="574">
        <v>156</v>
      </c>
      <c r="B159" s="696">
        <v>4</v>
      </c>
      <c r="C159" s="575">
        <v>45795</v>
      </c>
      <c r="D159" s="590" t="s">
        <v>1076</v>
      </c>
      <c r="E159" s="798" t="str">
        <f t="shared" si="29"/>
        <v>GREENWICH PUMAS FC 50</v>
      </c>
      <c r="F159" s="798" t="str">
        <f t="shared" si="29"/>
        <v>STAMFORD CITY</v>
      </c>
      <c r="G159" s="803"/>
      <c r="H159" s="800">
        <f>VLOOKUP(E159,START_TIMES,2)</f>
        <v>0.41666666666666669</v>
      </c>
      <c r="I159" s="801" t="str">
        <f>VLOOKUP(E159,fields,2)</f>
        <v>Greenwich Fields</v>
      </c>
      <c r="J159" s="580"/>
      <c r="K159" s="16"/>
      <c r="M159" s="781" t="s">
        <v>129</v>
      </c>
      <c r="N159" s="781" t="s">
        <v>133</v>
      </c>
    </row>
    <row r="160" spans="1:15" ht="13.5" customHeight="1" x14ac:dyDescent="0.35">
      <c r="A160" s="574">
        <v>157</v>
      </c>
      <c r="B160" s="696">
        <v>4</v>
      </c>
      <c r="C160" s="791">
        <v>45795</v>
      </c>
      <c r="D160" s="590" t="s">
        <v>1076</v>
      </c>
      <c r="E160" s="798" t="str">
        <f t="shared" si="29"/>
        <v>NORWALK SPORT COLOMBIA 50</v>
      </c>
      <c r="F160" s="798" t="str">
        <f t="shared" si="29"/>
        <v>VASCO DA GAMA 50</v>
      </c>
      <c r="G160" s="803"/>
      <c r="H160" s="800">
        <f>VLOOKUP(E160,START_TIMES,2)</f>
        <v>0.41666666666666669</v>
      </c>
      <c r="I160" s="801" t="str">
        <f>VLOOKUP(E160,fields,2)</f>
        <v>Nathan Hale MS (T), Norwalk</v>
      </c>
      <c r="J160" s="580"/>
      <c r="K160" s="16"/>
      <c r="M160" s="781" t="s">
        <v>131</v>
      </c>
      <c r="N160" s="781" t="s">
        <v>134</v>
      </c>
    </row>
    <row r="161" spans="1:14" ht="13.5" customHeight="1" x14ac:dyDescent="0.35">
      <c r="A161" s="574">
        <v>158</v>
      </c>
      <c r="B161" s="696">
        <v>4</v>
      </c>
      <c r="C161" s="575">
        <v>45795</v>
      </c>
      <c r="D161" s="590" t="s">
        <v>1076</v>
      </c>
      <c r="E161" s="798" t="str">
        <f t="shared" si="29"/>
        <v>FAIRFIELD GAC 50</v>
      </c>
      <c r="F161" s="798" t="str">
        <f t="shared" si="29"/>
        <v>REBELS UNITED</v>
      </c>
      <c r="G161" s="803"/>
      <c r="H161" s="800">
        <v>0.41666666666666669</v>
      </c>
      <c r="I161" s="801" t="str">
        <f>VLOOKUP(E161,fields,2)</f>
        <v>Ludlowe HS (T), Fairfield</v>
      </c>
      <c r="J161" s="580"/>
      <c r="K161" s="16"/>
      <c r="M161" s="781" t="s">
        <v>127</v>
      </c>
      <c r="N161" s="781" t="s">
        <v>132</v>
      </c>
    </row>
    <row r="162" spans="1:14" ht="13.5" customHeight="1" x14ac:dyDescent="0.35">
      <c r="A162" s="574">
        <v>159</v>
      </c>
      <c r="B162" s="696" t="s">
        <v>0</v>
      </c>
      <c r="C162" s="791" t="s">
        <v>0</v>
      </c>
      <c r="D162" s="582" t="s">
        <v>0</v>
      </c>
      <c r="E162" s="804" t="s">
        <v>0</v>
      </c>
      <c r="F162" s="805" t="s">
        <v>0</v>
      </c>
      <c r="G162" s="799" t="s">
        <v>0</v>
      </c>
      <c r="H162" s="800" t="s">
        <v>0</v>
      </c>
      <c r="I162" s="801" t="s">
        <v>0</v>
      </c>
      <c r="J162" s="585" t="s">
        <v>0</v>
      </c>
      <c r="K162" s="16"/>
      <c r="M162" s="351"/>
      <c r="N162" s="351"/>
    </row>
    <row r="163" spans="1:14" ht="13.5" customHeight="1" x14ac:dyDescent="0.35">
      <c r="A163" s="574">
        <v>160</v>
      </c>
      <c r="B163" s="696">
        <v>4</v>
      </c>
      <c r="C163" s="791">
        <v>45795</v>
      </c>
      <c r="D163" s="591" t="s">
        <v>1113</v>
      </c>
      <c r="E163" s="798" t="str">
        <f t="shared" ref="E163:F167" si="30">VLOOKUP(M163,Teams,2)</f>
        <v>ZIMMITTI SC</v>
      </c>
      <c r="F163" s="798" t="str">
        <f t="shared" si="30"/>
        <v>GUILFORD BLACK EAGLES</v>
      </c>
      <c r="G163" s="803"/>
      <c r="H163" s="800">
        <f>VLOOKUP(E163,START_TIMES,2)</f>
        <v>0.41666666666666702</v>
      </c>
      <c r="I163" s="801" t="str">
        <f>VLOOKUP(E163,fields,2)</f>
        <v>Morris Beach Complex (G), Morris</v>
      </c>
      <c r="J163" s="580"/>
      <c r="K163" s="16"/>
      <c r="M163" s="783" t="s">
        <v>137</v>
      </c>
      <c r="N163" s="783" t="s">
        <v>146</v>
      </c>
    </row>
    <row r="164" spans="1:14" ht="13.5" customHeight="1" x14ac:dyDescent="0.35">
      <c r="A164" s="574">
        <v>161</v>
      </c>
      <c r="B164" s="696">
        <v>4</v>
      </c>
      <c r="C164" s="791">
        <v>45795</v>
      </c>
      <c r="D164" s="591" t="s">
        <v>1113</v>
      </c>
      <c r="E164" s="798" t="str">
        <f t="shared" si="30"/>
        <v>EAST HAVEN SC</v>
      </c>
      <c r="F164" s="798" t="str">
        <f t="shared" si="30"/>
        <v>CHESHIRE AZZURRI</v>
      </c>
      <c r="G164" s="803"/>
      <c r="H164" s="800">
        <f>VLOOKUP(E164,START_TIMES,2)</f>
        <v>0.41666666666666669</v>
      </c>
      <c r="I164" s="801" t="str">
        <f>VLOOKUP(E164,fields,2)</f>
        <v>East Haven MS (G), East Haven</v>
      </c>
      <c r="J164" s="580"/>
      <c r="K164" s="16"/>
      <c r="M164" s="783" t="s">
        <v>142</v>
      </c>
      <c r="N164" s="783" t="s">
        <v>138</v>
      </c>
    </row>
    <row r="165" spans="1:14" ht="13.5" customHeight="1" x14ac:dyDescent="0.35">
      <c r="A165" s="574">
        <v>162</v>
      </c>
      <c r="B165" s="696">
        <v>4</v>
      </c>
      <c r="C165" s="575">
        <v>45795</v>
      </c>
      <c r="D165" s="591" t="s">
        <v>1113</v>
      </c>
      <c r="E165" s="798" t="str">
        <f t="shared" si="30"/>
        <v>GREENWICH PFC</v>
      </c>
      <c r="F165" s="798" t="str">
        <f t="shared" si="30"/>
        <v>SOUTHEAST CT</v>
      </c>
      <c r="G165" s="803"/>
      <c r="H165" s="800">
        <f>VLOOKUP(E165,START_TIMES,2)</f>
        <v>0.41666666666666702</v>
      </c>
      <c r="I165" s="801" t="str">
        <f>VLOOKUP(E165,fields,2)</f>
        <v>Greenwich Fields</v>
      </c>
      <c r="J165" s="580"/>
      <c r="K165" s="16"/>
      <c r="M165" s="783" t="s">
        <v>144</v>
      </c>
      <c r="N165" s="783" t="s">
        <v>149</v>
      </c>
    </row>
    <row r="166" spans="1:14" ht="13.5" customHeight="1" x14ac:dyDescent="0.35">
      <c r="A166" s="574">
        <v>163</v>
      </c>
      <c r="B166" s="696">
        <v>4</v>
      </c>
      <c r="C166" s="575">
        <v>45795</v>
      </c>
      <c r="D166" s="591" t="s">
        <v>1113</v>
      </c>
      <c r="E166" s="798" t="str">
        <f t="shared" si="30"/>
        <v>HAVEN FC</v>
      </c>
      <c r="F166" s="798" t="str">
        <f t="shared" si="30"/>
        <v>VASCO DA GAMA 60</v>
      </c>
      <c r="G166" s="803"/>
      <c r="H166" s="800">
        <f>VLOOKUP(E166,START_TIMES,2)</f>
        <v>0.41666666666666669</v>
      </c>
      <c r="I166" s="801" t="str">
        <f>VLOOKUP(E166,fields,2)</f>
        <v>Woodhouse Field (G), Wallingford</v>
      </c>
      <c r="J166" s="580"/>
      <c r="K166" s="1"/>
      <c r="L166" s="1"/>
      <c r="M166" s="783" t="s">
        <v>147</v>
      </c>
      <c r="N166" s="783" t="s">
        <v>135</v>
      </c>
    </row>
    <row r="167" spans="1:14" ht="13.5" customHeight="1" x14ac:dyDescent="0.35">
      <c r="A167" s="574">
        <v>164</v>
      </c>
      <c r="B167" s="696">
        <v>4</v>
      </c>
      <c r="C167" s="575">
        <v>45795</v>
      </c>
      <c r="D167" s="591" t="s">
        <v>1113</v>
      </c>
      <c r="E167" s="798" t="str">
        <f t="shared" si="30"/>
        <v>CLUB NAPOLI 50</v>
      </c>
      <c r="F167" s="798" t="str">
        <f t="shared" si="30"/>
        <v>NORTH BRANFORD LEGENDS</v>
      </c>
      <c r="G167" s="803"/>
      <c r="H167" s="800">
        <v>0.41666666666666669</v>
      </c>
      <c r="I167" s="801" t="str">
        <f>VLOOKUP(E167,fields,2)</f>
        <v>North Farms Park (G), North Branford</v>
      </c>
      <c r="J167" s="580"/>
      <c r="K167" s="16"/>
      <c r="M167" s="783" t="s">
        <v>141</v>
      </c>
      <c r="N167" s="783" t="s">
        <v>148</v>
      </c>
    </row>
    <row r="168" spans="1:14" ht="13.5" customHeight="1" x14ac:dyDescent="0.35">
      <c r="A168" s="574">
        <v>165</v>
      </c>
      <c r="B168" s="696" t="s">
        <v>0</v>
      </c>
      <c r="C168" s="575" t="s">
        <v>0</v>
      </c>
      <c r="D168" s="582" t="s">
        <v>0</v>
      </c>
      <c r="E168" s="804" t="s">
        <v>0</v>
      </c>
      <c r="F168" s="805" t="s">
        <v>0</v>
      </c>
      <c r="G168" s="799" t="s">
        <v>0</v>
      </c>
      <c r="H168" s="800" t="s">
        <v>0</v>
      </c>
      <c r="I168" s="801" t="s">
        <v>0</v>
      </c>
      <c r="J168" s="585" t="s">
        <v>0</v>
      </c>
      <c r="K168" s="16"/>
      <c r="M168" s="5"/>
      <c r="N168" s="5"/>
    </row>
    <row r="169" spans="1:14" ht="12.75" customHeight="1" x14ac:dyDescent="0.3">
      <c r="A169" s="574">
        <v>166</v>
      </c>
      <c r="B169" s="698" t="s">
        <v>0</v>
      </c>
      <c r="C169" s="396" t="s">
        <v>1118</v>
      </c>
      <c r="D169" s="397"/>
      <c r="E169" s="815"/>
      <c r="F169" s="815"/>
      <c r="G169" s="821"/>
      <c r="H169" s="821"/>
      <c r="I169" s="821"/>
      <c r="J169" s="321"/>
      <c r="K169" s="16"/>
      <c r="M169" s="602"/>
      <c r="N169" s="602"/>
    </row>
    <row r="170" spans="1:14" ht="12.75" customHeight="1" x14ac:dyDescent="0.35">
      <c r="A170" s="574">
        <v>167</v>
      </c>
      <c r="B170" s="696"/>
      <c r="C170" s="575"/>
      <c r="D170" s="582"/>
      <c r="E170" s="804"/>
      <c r="F170" s="805"/>
      <c r="G170" s="799"/>
      <c r="H170" s="800"/>
      <c r="I170" s="801"/>
      <c r="J170" s="580"/>
      <c r="K170" s="16"/>
      <c r="M170" s="5"/>
      <c r="N170" s="5"/>
    </row>
    <row r="171" spans="1:14" ht="12.75" customHeight="1" x14ac:dyDescent="0.35">
      <c r="A171" s="574">
        <v>168</v>
      </c>
      <c r="B171" s="696">
        <v>5</v>
      </c>
      <c r="C171" s="575">
        <v>45809</v>
      </c>
      <c r="D171" s="576" t="s">
        <v>10</v>
      </c>
      <c r="E171" s="798" t="str">
        <f t="shared" ref="E171:F175" si="31">VLOOKUP(M171,Teams,2)</f>
        <v>CHESHIRE SC UNITED</v>
      </c>
      <c r="F171" s="798" t="str">
        <f t="shared" si="31"/>
        <v>HAMDEN ALL STARS</v>
      </c>
      <c r="G171" s="799"/>
      <c r="H171" s="800">
        <f>VLOOKUP(E171,START_TIMES,2)</f>
        <v>0.33333333333333331</v>
      </c>
      <c r="I171" s="801" t="str">
        <f>VLOOKUP(E171,fields,2)</f>
        <v>Choate Rosemary Hall (T), Wallingford</v>
      </c>
      <c r="J171" s="580"/>
      <c r="K171" s="16"/>
      <c r="M171" s="5" t="s">
        <v>97</v>
      </c>
      <c r="N171" s="5" t="s">
        <v>92</v>
      </c>
    </row>
    <row r="172" spans="1:14" ht="12.75" customHeight="1" x14ac:dyDescent="0.35">
      <c r="A172" s="574">
        <v>169</v>
      </c>
      <c r="B172" s="696">
        <v>5</v>
      </c>
      <c r="C172" s="575">
        <v>45809</v>
      </c>
      <c r="D172" s="576" t="s">
        <v>10</v>
      </c>
      <c r="E172" s="798" t="str">
        <f t="shared" si="31"/>
        <v>STAMFORD FC</v>
      </c>
      <c r="F172" s="798" t="str">
        <f t="shared" si="31"/>
        <v>CLINTON FC 30</v>
      </c>
      <c r="G172" s="799"/>
      <c r="H172" s="800">
        <v>0.41666666666666669</v>
      </c>
      <c r="I172" s="801" t="str">
        <f>VLOOKUP(E172,fields,2)</f>
        <v>West Beach Fields (T), Stamford</v>
      </c>
      <c r="J172" s="580"/>
      <c r="K172" s="16"/>
      <c r="M172" s="5" t="s">
        <v>101</v>
      </c>
      <c r="N172" s="5" t="s">
        <v>96</v>
      </c>
    </row>
    <row r="173" spans="1:14" ht="12.75" customHeight="1" x14ac:dyDescent="0.35">
      <c r="A173" s="574">
        <v>170</v>
      </c>
      <c r="B173" s="696">
        <v>5</v>
      </c>
      <c r="C173" s="575">
        <v>45809</v>
      </c>
      <c r="D173" s="576" t="s">
        <v>10</v>
      </c>
      <c r="E173" s="798" t="str">
        <f t="shared" si="31"/>
        <v xml:space="preserve">FC SHELTON </v>
      </c>
      <c r="F173" s="798" t="str">
        <f t="shared" si="31"/>
        <v>GREENWICH FC 30</v>
      </c>
      <c r="G173" s="799"/>
      <c r="H173" s="800">
        <f>VLOOKUP(E173,START_TIMES,2)</f>
        <v>0.33333333333333331</v>
      </c>
      <c r="I173" s="801" t="str">
        <f>VLOOKUP(E173,fields,2)</f>
        <v>Nike Site (G), Shelton</v>
      </c>
      <c r="J173" s="585"/>
      <c r="K173" s="16"/>
      <c r="M173" s="5" t="s">
        <v>99</v>
      </c>
      <c r="N173" s="5" t="s">
        <v>94</v>
      </c>
    </row>
    <row r="174" spans="1:14" ht="12.75" customHeight="1" x14ac:dyDescent="0.35">
      <c r="A174" s="574">
        <v>171</v>
      </c>
      <c r="B174" s="696">
        <v>5</v>
      </c>
      <c r="C174" s="575">
        <v>45809</v>
      </c>
      <c r="D174" s="576" t="s">
        <v>10</v>
      </c>
      <c r="E174" s="813" t="str">
        <f t="shared" si="31"/>
        <v>DANBURY UNITED</v>
      </c>
      <c r="F174" s="813" t="str">
        <f t="shared" si="31"/>
        <v>MILFORD TUESDAY</v>
      </c>
      <c r="G174" s="799"/>
      <c r="H174" s="800">
        <f>VLOOKUP(E174,START_TIMES,2)</f>
        <v>0.375</v>
      </c>
      <c r="I174" s="801" t="str">
        <f>VLOOKUP(E174,fields,2)</f>
        <v>Portuguese Cultural Center (G), Danbury</v>
      </c>
      <c r="J174" s="585" t="s">
        <v>1134</v>
      </c>
      <c r="K174" s="16"/>
      <c r="M174" s="5" t="s">
        <v>93</v>
      </c>
      <c r="N174" s="5" t="s">
        <v>100</v>
      </c>
    </row>
    <row r="175" spans="1:14" ht="12.75" customHeight="1" x14ac:dyDescent="0.35">
      <c r="A175" s="574">
        <v>172</v>
      </c>
      <c r="B175" s="696">
        <v>5</v>
      </c>
      <c r="C175" s="575">
        <v>45809</v>
      </c>
      <c r="D175" s="576" t="s">
        <v>10</v>
      </c>
      <c r="E175" s="823" t="str">
        <f t="shared" si="31"/>
        <v>SALTY DOGS</v>
      </c>
      <c r="F175" s="823" t="str">
        <f t="shared" si="31"/>
        <v>MILFORD AMIGOS</v>
      </c>
      <c r="G175" s="799"/>
      <c r="H175" s="800">
        <f>VLOOKUP(E175,START_TIMES,2)</f>
        <v>0.33333333333333331</v>
      </c>
      <c r="I175" s="801" t="str">
        <f>VLOOKUP(E175,fields,2)</f>
        <v>Nonnewaug HS  (T), Woodbury</v>
      </c>
      <c r="J175" s="580"/>
      <c r="K175" s="16"/>
      <c r="M175" s="5" t="s">
        <v>95</v>
      </c>
      <c r="N175" s="5" t="s">
        <v>98</v>
      </c>
    </row>
    <row r="176" spans="1:14" ht="12.75" customHeight="1" x14ac:dyDescent="0.35">
      <c r="A176" s="574">
        <v>173</v>
      </c>
      <c r="B176" s="696" t="s">
        <v>0</v>
      </c>
      <c r="C176" s="575" t="s">
        <v>0</v>
      </c>
      <c r="D176" s="582" t="s">
        <v>0</v>
      </c>
      <c r="E176" s="804" t="s">
        <v>0</v>
      </c>
      <c r="F176" s="805" t="s">
        <v>0</v>
      </c>
      <c r="G176" s="799" t="s">
        <v>0</v>
      </c>
      <c r="H176" s="800" t="s">
        <v>0</v>
      </c>
      <c r="I176" s="801" t="s">
        <v>0</v>
      </c>
      <c r="J176" s="585" t="s">
        <v>0</v>
      </c>
      <c r="K176" s="16"/>
      <c r="M176" s="5"/>
      <c r="N176" s="5"/>
    </row>
    <row r="177" spans="1:29" ht="12.75" customHeight="1" x14ac:dyDescent="0.35">
      <c r="A177" s="574">
        <v>174</v>
      </c>
      <c r="B177" s="696">
        <v>5</v>
      </c>
      <c r="C177" s="575">
        <v>45809</v>
      </c>
      <c r="D177" s="586" t="s">
        <v>175</v>
      </c>
      <c r="E177" s="802" t="str">
        <f t="shared" ref="E177:F181" si="32">VLOOKUP(M177,Teams,2)</f>
        <v>BYE 30</v>
      </c>
      <c r="F177" s="798" t="str">
        <f t="shared" si="32"/>
        <v>LITCHFIELD COUNTY BLUES 30</v>
      </c>
      <c r="G177" s="799"/>
      <c r="H177" s="800" t="str">
        <f>VLOOKUP(E177,START_TIMES,2)</f>
        <v>--</v>
      </c>
      <c r="I177" s="801" t="str">
        <f>VLOOKUP(E177,fields,2)</f>
        <v>--</v>
      </c>
      <c r="J177" s="580"/>
      <c r="K177" s="16"/>
      <c r="M177" s="5" t="s">
        <v>150</v>
      </c>
      <c r="N177" s="5" t="s">
        <v>155</v>
      </c>
    </row>
    <row r="178" spans="1:29" ht="12.75" customHeight="1" x14ac:dyDescent="0.35">
      <c r="A178" s="574">
        <v>175</v>
      </c>
      <c r="B178" s="696">
        <v>5</v>
      </c>
      <c r="C178" s="575">
        <v>45809</v>
      </c>
      <c r="D178" s="586" t="s">
        <v>175</v>
      </c>
      <c r="E178" s="798" t="str">
        <f t="shared" si="32"/>
        <v>TRINITY FC</v>
      </c>
      <c r="F178" s="798" t="str">
        <f t="shared" si="32"/>
        <v>COYOTES FC</v>
      </c>
      <c r="G178" s="799"/>
      <c r="H178" s="800">
        <f>VLOOKUP(E178,START_TIMES,2)</f>
        <v>0.33333333333333331</v>
      </c>
      <c r="I178" s="801" t="str">
        <f>VLOOKUP(E178,fields,2)</f>
        <v>Pease Road (G), Woodbridge</v>
      </c>
      <c r="J178" s="580"/>
      <c r="K178" s="16"/>
      <c r="M178" s="5" t="s">
        <v>159</v>
      </c>
      <c r="N178" s="5" t="s">
        <v>151</v>
      </c>
    </row>
    <row r="179" spans="1:29" ht="12.75" customHeight="1" x14ac:dyDescent="0.35">
      <c r="A179" s="574">
        <v>176</v>
      </c>
      <c r="B179" s="696">
        <v>5</v>
      </c>
      <c r="C179" s="575">
        <v>45809</v>
      </c>
      <c r="D179" s="586" t="s">
        <v>175</v>
      </c>
      <c r="E179" s="798" t="str">
        <f t="shared" si="32"/>
        <v>FC CALDO VERDE</v>
      </c>
      <c r="F179" s="798" t="str">
        <f t="shared" si="32"/>
        <v>FC CELTA</v>
      </c>
      <c r="G179" s="803"/>
      <c r="H179" s="800">
        <f>VLOOKUP(E179,START_TIMES,2)</f>
        <v>0.41666666666666669</v>
      </c>
      <c r="I179" s="801" t="str">
        <f>VLOOKUP(E179,fields,2)</f>
        <v>Naugatuck HS (G), Naugatuck</v>
      </c>
      <c r="J179" s="580"/>
      <c r="K179" s="16"/>
      <c r="M179" s="5" t="s">
        <v>153</v>
      </c>
      <c r="N179" s="5" t="s">
        <v>154</v>
      </c>
    </row>
    <row r="180" spans="1:29" ht="12.75" customHeight="1" x14ac:dyDescent="0.35">
      <c r="A180" s="574">
        <v>177</v>
      </c>
      <c r="B180" s="696">
        <v>5</v>
      </c>
      <c r="C180" s="575">
        <v>45809</v>
      </c>
      <c r="D180" s="586" t="s">
        <v>175</v>
      </c>
      <c r="E180" s="798" t="str">
        <f t="shared" si="32"/>
        <v>NORWALK FC</v>
      </c>
      <c r="F180" s="798" t="str">
        <f t="shared" si="32"/>
        <v>ECUA-ANDES 30</v>
      </c>
      <c r="G180" s="799"/>
      <c r="H180" s="800">
        <f>VLOOKUP(E180,START_TIMES,2)</f>
        <v>0.41666666666666702</v>
      </c>
      <c r="I180" s="801" t="str">
        <f>VLOOKUP(E180,fields,2)</f>
        <v>Nathan Hale MS (T), Norwalk</v>
      </c>
      <c r="J180" s="585"/>
      <c r="K180" s="16"/>
      <c r="M180" s="5" t="s">
        <v>157</v>
      </c>
      <c r="N180" s="5" t="s">
        <v>152</v>
      </c>
    </row>
    <row r="181" spans="1:29" ht="12.75" customHeight="1" x14ac:dyDescent="0.35">
      <c r="A181" s="574">
        <v>178</v>
      </c>
      <c r="B181" s="696">
        <v>5</v>
      </c>
      <c r="C181" s="575">
        <v>45809</v>
      </c>
      <c r="D181" s="586" t="s">
        <v>175</v>
      </c>
      <c r="E181" s="798" t="str">
        <f t="shared" si="32"/>
        <v>NAUGATUCK FUSION</v>
      </c>
      <c r="F181" s="798" t="str">
        <f t="shared" si="32"/>
        <v>QPR</v>
      </c>
      <c r="G181" s="799"/>
      <c r="H181" s="800">
        <f>VLOOKUP(E181,START_TIMES,2)</f>
        <v>0.41666666666666669</v>
      </c>
      <c r="I181" s="801" t="str">
        <f>VLOOKUP(E181,fields,2)</f>
        <v>City Hill MS (G), Naugatuck</v>
      </c>
      <c r="J181" s="580"/>
      <c r="K181" s="16"/>
      <c r="M181" s="5" t="s">
        <v>156</v>
      </c>
      <c r="N181" s="5" t="s">
        <v>158</v>
      </c>
    </row>
    <row r="182" spans="1:29" ht="12.75" customHeight="1" x14ac:dyDescent="0.35">
      <c r="A182" s="574">
        <v>179</v>
      </c>
      <c r="B182" s="696" t="s">
        <v>0</v>
      </c>
      <c r="C182" s="575" t="s">
        <v>0</v>
      </c>
      <c r="D182" s="582" t="s">
        <v>0</v>
      </c>
      <c r="E182" s="804" t="s">
        <v>0</v>
      </c>
      <c r="F182" s="805" t="s">
        <v>0</v>
      </c>
      <c r="G182" s="799" t="s">
        <v>0</v>
      </c>
      <c r="H182" s="800" t="s">
        <v>0</v>
      </c>
      <c r="I182" s="801" t="s">
        <v>0</v>
      </c>
      <c r="J182" s="585" t="s">
        <v>0</v>
      </c>
      <c r="K182" s="16"/>
      <c r="M182" s="5"/>
      <c r="N182" s="5"/>
    </row>
    <row r="183" spans="1:29" ht="12.75" customHeight="1" x14ac:dyDescent="0.35">
      <c r="A183" s="574">
        <v>180</v>
      </c>
      <c r="B183" s="696">
        <v>5</v>
      </c>
      <c r="C183" s="575">
        <v>45809</v>
      </c>
      <c r="D183" s="587" t="s">
        <v>11</v>
      </c>
      <c r="E183" s="798" t="str">
        <f t="shared" ref="E183:F187" si="33">VLOOKUP(M183,Teams,2)</f>
        <v>CLINTON FC 40</v>
      </c>
      <c r="F183" s="798" t="str">
        <f t="shared" si="33"/>
        <v>GREENWICH PUMAS FC 40</v>
      </c>
      <c r="G183" s="799"/>
      <c r="H183" s="800">
        <f>VLOOKUP(E183,START_TIMES,2)</f>
        <v>0.33333333333333331</v>
      </c>
      <c r="I183" s="801" t="str">
        <f>VLOOKUP(E183,fields,2)</f>
        <v>Indian River Sports Complex (T), Clinton</v>
      </c>
      <c r="J183" s="580"/>
      <c r="K183" s="16"/>
      <c r="M183" s="5" t="s">
        <v>160</v>
      </c>
      <c r="N183" s="5" t="s">
        <v>105</v>
      </c>
    </row>
    <row r="184" spans="1:29" ht="12.75" customHeight="1" x14ac:dyDescent="0.35">
      <c r="A184" s="574">
        <v>181</v>
      </c>
      <c r="B184" s="696">
        <v>5</v>
      </c>
      <c r="C184" s="575">
        <v>45809</v>
      </c>
      <c r="D184" s="587" t="s">
        <v>11</v>
      </c>
      <c r="E184" s="798" t="str">
        <f t="shared" si="33"/>
        <v>VASCO DA GAMA 40</v>
      </c>
      <c r="F184" s="798" t="str">
        <f t="shared" si="33"/>
        <v>CLUB NAPOLI 40</v>
      </c>
      <c r="G184" s="799"/>
      <c r="H184" s="800">
        <v>0.33333333333333331</v>
      </c>
      <c r="I184" s="801" t="str">
        <f>VLOOKUP(E184,fields,2)</f>
        <v>Veterans Memorial Park (T), Bridgeport</v>
      </c>
      <c r="J184" s="580"/>
      <c r="K184" s="16"/>
      <c r="M184" s="5" t="s">
        <v>109</v>
      </c>
      <c r="N184" s="5" t="s">
        <v>161</v>
      </c>
    </row>
    <row r="185" spans="1:29" ht="12.75" customHeight="1" x14ac:dyDescent="0.35">
      <c r="A185" s="574">
        <v>182</v>
      </c>
      <c r="B185" s="696">
        <v>5</v>
      </c>
      <c r="C185" s="575">
        <v>45809</v>
      </c>
      <c r="D185" s="587" t="s">
        <v>11</v>
      </c>
      <c r="E185" s="798" t="str">
        <f t="shared" si="33"/>
        <v>FAIRFIELD GAC 40</v>
      </c>
      <c r="F185" s="798" t="str">
        <f t="shared" si="33"/>
        <v>GREENWICH FC 40</v>
      </c>
      <c r="G185" s="799"/>
      <c r="H185" s="800">
        <f>VLOOKUP(E185,START_TIMES,2)</f>
        <v>0.33333333333333331</v>
      </c>
      <c r="I185" s="801" t="str">
        <f>VLOOKUP(E185,fields,2)</f>
        <v>Ludlowe HS (T), Fairfield</v>
      </c>
      <c r="J185" s="580"/>
      <c r="K185" s="16"/>
      <c r="M185" s="5" t="s">
        <v>163</v>
      </c>
      <c r="N185" s="5" t="s">
        <v>104</v>
      </c>
    </row>
    <row r="186" spans="1:29" ht="12.75" customHeight="1" thickBot="1" x14ac:dyDescent="0.4">
      <c r="A186" s="574">
        <v>183</v>
      </c>
      <c r="B186" s="696">
        <v>5</v>
      </c>
      <c r="C186" s="575">
        <v>45809</v>
      </c>
      <c r="D186" s="587" t="s">
        <v>11</v>
      </c>
      <c r="E186" s="813" t="str">
        <f t="shared" si="33"/>
        <v>DANBURY UNITED 40</v>
      </c>
      <c r="F186" s="813" t="str">
        <f t="shared" si="33"/>
        <v>SHEBEEN FC</v>
      </c>
      <c r="G186" s="799"/>
      <c r="H186" s="800">
        <f>VLOOKUP(E186,START_TIMES,2)</f>
        <v>0.45833333333333331</v>
      </c>
      <c r="I186" s="801" t="str">
        <f>VLOOKUP(E186,fields,2)</f>
        <v>Portuguese Cultural Center (G), Danbury</v>
      </c>
      <c r="J186" s="585" t="s">
        <v>1134</v>
      </c>
      <c r="K186" s="16"/>
      <c r="M186" s="5" t="s">
        <v>162</v>
      </c>
      <c r="N186" s="5" t="s">
        <v>107</v>
      </c>
    </row>
    <row r="187" spans="1:29" ht="12.75" customHeight="1" thickTop="1" thickBot="1" x14ac:dyDescent="0.4">
      <c r="A187" s="574">
        <v>184</v>
      </c>
      <c r="B187" s="696">
        <v>5</v>
      </c>
      <c r="C187" s="575">
        <v>45809</v>
      </c>
      <c r="D187" s="587" t="s">
        <v>11</v>
      </c>
      <c r="E187" s="798" t="str">
        <f t="shared" si="33"/>
        <v xml:space="preserve">GUILFORD CELTIC </v>
      </c>
      <c r="F187" s="798" t="str">
        <f t="shared" si="33"/>
        <v>STORM FC</v>
      </c>
      <c r="G187" s="799"/>
      <c r="H187" s="800">
        <f>VLOOKUP(E187,START_TIMES,2)</f>
        <v>0.41666666666666702</v>
      </c>
      <c r="I187" s="801" t="str">
        <f>VLOOKUP(E187,fields,2)</f>
        <v>Guilford HS (T), Guilford</v>
      </c>
      <c r="J187" s="580"/>
      <c r="K187" s="16"/>
      <c r="M187" s="5" t="s">
        <v>106</v>
      </c>
      <c r="N187" s="5" t="s">
        <v>108</v>
      </c>
      <c r="S187" s="16"/>
      <c r="T187" s="198"/>
      <c r="U187" s="198"/>
      <c r="V187" s="16">
        <v>73</v>
      </c>
      <c r="W187" s="209"/>
      <c r="X187" s="215"/>
      <c r="Y187" s="16"/>
      <c r="Z187" s="20"/>
      <c r="AC187" s="16"/>
    </row>
    <row r="188" spans="1:29" ht="12.75" customHeight="1" thickTop="1" thickBot="1" x14ac:dyDescent="0.4">
      <c r="A188" s="574">
        <v>185</v>
      </c>
      <c r="B188" s="696" t="s">
        <v>0</v>
      </c>
      <c r="C188" s="575" t="s">
        <v>0</v>
      </c>
      <c r="D188" s="582" t="s">
        <v>0</v>
      </c>
      <c r="E188" s="804" t="s">
        <v>0</v>
      </c>
      <c r="F188" s="805" t="s">
        <v>0</v>
      </c>
      <c r="G188" s="799" t="s">
        <v>0</v>
      </c>
      <c r="H188" s="800" t="s">
        <v>0</v>
      </c>
      <c r="I188" s="801" t="s">
        <v>0</v>
      </c>
      <c r="J188" s="585" t="s">
        <v>0</v>
      </c>
      <c r="K188" s="16"/>
      <c r="M188" s="5"/>
      <c r="N188" s="5"/>
      <c r="S188" s="16"/>
      <c r="T188" s="198"/>
      <c r="U188" s="198"/>
      <c r="V188" s="16"/>
      <c r="W188" s="209"/>
      <c r="X188" s="215"/>
      <c r="Y188" s="16"/>
      <c r="Z188" s="20"/>
      <c r="AC188" s="16"/>
    </row>
    <row r="189" spans="1:29" ht="13.5" customHeight="1" thickTop="1" x14ac:dyDescent="0.35">
      <c r="A189" s="574">
        <v>186</v>
      </c>
      <c r="B189" s="696">
        <v>5</v>
      </c>
      <c r="C189" s="575">
        <v>45809</v>
      </c>
      <c r="D189" s="588" t="s">
        <v>1114</v>
      </c>
      <c r="E189" s="808" t="str">
        <f t="shared" ref="E189:F192" si="34">VLOOKUP(M189,Teams,2)</f>
        <v>SOUTHEAST ROVERS</v>
      </c>
      <c r="F189" s="808" t="str">
        <f t="shared" si="34"/>
        <v>GUILFORD BELL CURVE</v>
      </c>
      <c r="G189" s="799"/>
      <c r="H189" s="800">
        <f>VLOOKUP(E189,START_TIMES,2)</f>
        <v>0.41666666666666702</v>
      </c>
      <c r="I189" s="801" t="str">
        <f>VLOOKUP(E189,fields,2)</f>
        <v>East Lyme HS (T), East Lyme</v>
      </c>
      <c r="J189" s="585"/>
      <c r="K189" s="16"/>
      <c r="M189" s="754" t="s">
        <v>117</v>
      </c>
      <c r="N189" s="754" t="s">
        <v>112</v>
      </c>
    </row>
    <row r="190" spans="1:29" ht="13.5" customHeight="1" x14ac:dyDescent="0.35">
      <c r="A190" s="574">
        <v>187</v>
      </c>
      <c r="B190" s="696">
        <v>5</v>
      </c>
      <c r="C190" s="575">
        <v>45809</v>
      </c>
      <c r="D190" s="588" t="s">
        <v>1114</v>
      </c>
      <c r="E190" s="808" t="str">
        <f t="shared" si="34"/>
        <v>PAN ZONES</v>
      </c>
      <c r="F190" s="808" t="str">
        <f t="shared" si="34"/>
        <v>NORTH BRANFORD 40</v>
      </c>
      <c r="G190" s="799"/>
      <c r="H190" s="800">
        <f>VLOOKUP(E190,START_TIMES,2)</f>
        <v>0.33333333333333331</v>
      </c>
      <c r="I190" s="801" t="str">
        <f>VLOOKUP(E190,fields,2)</f>
        <v>Stanley Quarter Park (G), New Britain</v>
      </c>
      <c r="J190" s="580"/>
      <c r="K190" s="16"/>
      <c r="M190" s="754" t="s">
        <v>116</v>
      </c>
      <c r="N190" s="754" t="s">
        <v>115</v>
      </c>
    </row>
    <row r="191" spans="1:29" ht="13.5" customHeight="1" x14ac:dyDescent="0.35">
      <c r="A191" s="574">
        <v>188</v>
      </c>
      <c r="B191" s="696">
        <v>5</v>
      </c>
      <c r="C191" s="575">
        <v>45809</v>
      </c>
      <c r="D191" s="588" t="s">
        <v>1114</v>
      </c>
      <c r="E191" s="808" t="str">
        <f t="shared" si="34"/>
        <v>FC LEONE</v>
      </c>
      <c r="F191" s="808" t="str">
        <f t="shared" si="34"/>
        <v>LITCHFIELD COUNTY BLUES 40</v>
      </c>
      <c r="G191" s="803"/>
      <c r="H191" s="800">
        <f>VLOOKUP(E191,START_TIMES,2)</f>
        <v>0.41666666666666669</v>
      </c>
      <c r="I191" s="801" t="str">
        <f>VLOOKUP(E191,fields,2)</f>
        <v>Memorial Field (G), North Haven</v>
      </c>
      <c r="J191" s="580"/>
      <c r="K191" s="16"/>
      <c r="M191" s="736" t="s">
        <v>111</v>
      </c>
      <c r="N191" s="736" t="s">
        <v>113</v>
      </c>
    </row>
    <row r="192" spans="1:29" ht="13.5" customHeight="1" x14ac:dyDescent="0.35">
      <c r="A192" s="574">
        <v>189</v>
      </c>
      <c r="B192" s="696">
        <v>5</v>
      </c>
      <c r="C192" s="575">
        <v>45809</v>
      </c>
      <c r="D192" s="588" t="s">
        <v>1114</v>
      </c>
      <c r="E192" s="809" t="str">
        <f t="shared" si="34"/>
        <v>NEW HAVEN AMERICANS</v>
      </c>
      <c r="F192" s="810" t="s">
        <v>1130</v>
      </c>
      <c r="G192" s="799"/>
      <c r="H192" s="800">
        <f>VLOOKUP(E192,START_TIMES,2)</f>
        <v>0.41666666666666702</v>
      </c>
      <c r="I192" s="801" t="str">
        <f>VLOOKUP(E192,fields,2)</f>
        <v>Peck Place School (G), Orange</v>
      </c>
      <c r="J192" s="580"/>
      <c r="K192" s="16"/>
      <c r="M192" s="736" t="s">
        <v>114</v>
      </c>
      <c r="N192" s="736" t="s">
        <v>110</v>
      </c>
    </row>
    <row r="193" spans="1:14" ht="13.5" customHeight="1" thickBot="1" x14ac:dyDescent="0.4">
      <c r="A193" s="574">
        <v>190</v>
      </c>
      <c r="B193" s="696" t="s">
        <v>0</v>
      </c>
      <c r="C193" s="575" t="s">
        <v>0</v>
      </c>
      <c r="D193" s="582" t="s">
        <v>0</v>
      </c>
      <c r="E193" s="804" t="s">
        <v>0</v>
      </c>
      <c r="F193" s="805" t="s">
        <v>0</v>
      </c>
      <c r="G193" s="799" t="s">
        <v>0</v>
      </c>
      <c r="H193" s="800" t="s">
        <v>0</v>
      </c>
      <c r="I193" s="801" t="s">
        <v>0</v>
      </c>
      <c r="J193" s="585" t="s">
        <v>0</v>
      </c>
      <c r="K193" s="16"/>
      <c r="M193" s="602"/>
      <c r="N193" s="602"/>
    </row>
    <row r="194" spans="1:14" ht="13.5" customHeight="1" thickTop="1" thickBot="1" x14ac:dyDescent="0.4">
      <c r="A194" s="574">
        <v>191</v>
      </c>
      <c r="B194" s="696">
        <v>5</v>
      </c>
      <c r="C194" s="575">
        <v>45809</v>
      </c>
      <c r="D194" s="734" t="s">
        <v>1115</v>
      </c>
      <c r="E194" s="798" t="str">
        <f t="shared" ref="E194:F197" si="35">VLOOKUP(M194,Teams,2)</f>
        <v>WILTON WOLVES</v>
      </c>
      <c r="F194" s="798" t="str">
        <f t="shared" si="35"/>
        <v>DERBY QUITUS</v>
      </c>
      <c r="G194" s="799"/>
      <c r="H194" s="800">
        <f>VLOOKUP(E194,START_TIMES,2)</f>
        <v>0.41666666666666702</v>
      </c>
      <c r="I194" s="801" t="str">
        <f>VLOOKUP(E194,fields,2)</f>
        <v>Lily Field (T), Wilton</v>
      </c>
      <c r="J194" s="580"/>
      <c r="K194" s="16"/>
      <c r="M194" s="775" t="s">
        <v>125</v>
      </c>
      <c r="N194" s="775" t="s">
        <v>120</v>
      </c>
    </row>
    <row r="195" spans="1:14" ht="13.5" customHeight="1" thickTop="1" thickBot="1" x14ac:dyDescent="0.4">
      <c r="A195" s="574">
        <v>192</v>
      </c>
      <c r="B195" s="696">
        <v>5</v>
      </c>
      <c r="C195" s="575">
        <v>45809</v>
      </c>
      <c r="D195" s="734" t="s">
        <v>1115</v>
      </c>
      <c r="E195" s="823" t="str">
        <f t="shared" si="35"/>
        <v>RIDGEFIELD KICKS</v>
      </c>
      <c r="F195" s="823" t="str">
        <f t="shared" si="35"/>
        <v>STAMFORD UNITED</v>
      </c>
      <c r="G195" s="799"/>
      <c r="H195" s="800">
        <f>VLOOKUP(E195,START_TIMES,2)</f>
        <v>0.33333333333333331</v>
      </c>
      <c r="I195" s="801" t="str">
        <f>VLOOKUP(E195,fields,2)</f>
        <v>Wooster School (T), Danbury</v>
      </c>
      <c r="J195" s="580"/>
      <c r="K195" s="16"/>
      <c r="M195" s="775" t="s">
        <v>123</v>
      </c>
      <c r="N195" s="775" t="s">
        <v>124</v>
      </c>
    </row>
    <row r="196" spans="1:14" ht="13.5" customHeight="1" thickTop="1" thickBot="1" x14ac:dyDescent="0.4">
      <c r="A196" s="574">
        <v>193</v>
      </c>
      <c r="B196" s="696">
        <v>5</v>
      </c>
      <c r="C196" s="575">
        <v>45809</v>
      </c>
      <c r="D196" s="734" t="s">
        <v>1115</v>
      </c>
      <c r="E196" s="824" t="str">
        <f t="shared" si="35"/>
        <v>BYE 40S</v>
      </c>
      <c r="F196" s="825" t="str">
        <f t="shared" si="35"/>
        <v>ECUA-ANDES 40</v>
      </c>
      <c r="G196" s="803"/>
      <c r="H196" s="800" t="str">
        <f>VLOOKUP(E196,START_TIMES,2)</f>
        <v>--</v>
      </c>
      <c r="I196" s="801" t="str">
        <f>VLOOKUP(E196,fields,2)</f>
        <v>--</v>
      </c>
      <c r="J196" s="580"/>
      <c r="K196" s="16"/>
      <c r="M196" s="775" t="s">
        <v>119</v>
      </c>
      <c r="N196" s="775" t="s">
        <v>121</v>
      </c>
    </row>
    <row r="197" spans="1:14" ht="13.5" customHeight="1" thickTop="1" thickBot="1" x14ac:dyDescent="0.4">
      <c r="A197" s="574">
        <v>194</v>
      </c>
      <c r="B197" s="696">
        <v>5</v>
      </c>
      <c r="C197" s="575">
        <v>45809</v>
      </c>
      <c r="D197" s="734" t="s">
        <v>1115</v>
      </c>
      <c r="E197" s="798" t="str">
        <f t="shared" si="35"/>
        <v>LUSITANOS FC</v>
      </c>
      <c r="F197" s="798" t="str">
        <f t="shared" si="35"/>
        <v>BESA SC</v>
      </c>
      <c r="G197" s="799"/>
      <c r="H197" s="800">
        <f>VLOOKUP(E197,START_TIMES,2)</f>
        <v>0.41666666666666669</v>
      </c>
      <c r="I197" s="801" t="str">
        <f>VLOOKUP(E197,fields,2)</f>
        <v>Veterans Memorial Park (T), Bridgeport</v>
      </c>
      <c r="J197" s="580"/>
      <c r="K197" s="16"/>
      <c r="M197" s="775" t="s">
        <v>122</v>
      </c>
      <c r="N197" s="775" t="s">
        <v>118</v>
      </c>
    </row>
    <row r="198" spans="1:14" ht="12.75" customHeight="1" thickTop="1" x14ac:dyDescent="0.35">
      <c r="A198" s="574">
        <v>195</v>
      </c>
      <c r="B198" s="696" t="s">
        <v>0</v>
      </c>
      <c r="C198" s="575" t="s">
        <v>0</v>
      </c>
      <c r="D198" s="582" t="s">
        <v>0</v>
      </c>
      <c r="E198" s="804" t="s">
        <v>0</v>
      </c>
      <c r="F198" s="805" t="s">
        <v>0</v>
      </c>
      <c r="G198" s="799" t="s">
        <v>0</v>
      </c>
      <c r="H198" s="800" t="s">
        <v>0</v>
      </c>
      <c r="I198" s="801" t="s">
        <v>0</v>
      </c>
      <c r="J198" s="585" t="s">
        <v>0</v>
      </c>
      <c r="K198" s="16"/>
      <c r="M198" s="599"/>
      <c r="N198" s="599"/>
    </row>
    <row r="199" spans="1:14" ht="12.75" customHeight="1" x14ac:dyDescent="0.35">
      <c r="A199" s="574">
        <v>196</v>
      </c>
      <c r="B199" s="696">
        <v>5</v>
      </c>
      <c r="C199" s="575">
        <v>45809</v>
      </c>
      <c r="D199" s="590" t="s">
        <v>1076</v>
      </c>
      <c r="E199" s="811" t="str">
        <f t="shared" ref="E199:F203" si="36">VLOOKUP(M199,Teams,2)</f>
        <v>BYE 50</v>
      </c>
      <c r="F199" s="798" t="str">
        <f t="shared" si="36"/>
        <v>NORWALK SPORT COLOMBIA 50</v>
      </c>
      <c r="G199" s="803"/>
      <c r="H199" s="800" t="str">
        <f>VLOOKUP(E199,START_TIMES,2)</f>
        <v>--</v>
      </c>
      <c r="I199" s="801" t="str">
        <f>VLOOKUP(E199,fields,2)</f>
        <v>--</v>
      </c>
      <c r="J199" s="580"/>
      <c r="K199" s="16"/>
      <c r="M199" s="782" t="s">
        <v>126</v>
      </c>
      <c r="N199" s="782" t="s">
        <v>131</v>
      </c>
    </row>
    <row r="200" spans="1:14" ht="12.75" customHeight="1" x14ac:dyDescent="0.35">
      <c r="A200" s="574">
        <v>197</v>
      </c>
      <c r="B200" s="696">
        <v>5</v>
      </c>
      <c r="C200" s="575">
        <v>45809</v>
      </c>
      <c r="D200" s="590" t="s">
        <v>1076</v>
      </c>
      <c r="E200" s="798" t="str">
        <f t="shared" si="36"/>
        <v>WESTPORT FC</v>
      </c>
      <c r="F200" s="798" t="str">
        <f t="shared" si="36"/>
        <v>FAIRFIELD GAC 50</v>
      </c>
      <c r="G200" s="803"/>
      <c r="H200" s="800">
        <f>VLOOKUP(E200,START_TIMES,2)</f>
        <v>0.33333333333333331</v>
      </c>
      <c r="I200" s="801" t="str">
        <f>VLOOKUP(E200,fields,2)</f>
        <v>Wakeman Park (T), Westport</v>
      </c>
      <c r="J200" s="580"/>
      <c r="K200" s="16"/>
      <c r="M200" s="782" t="s">
        <v>136</v>
      </c>
      <c r="N200" s="782" t="s">
        <v>127</v>
      </c>
    </row>
    <row r="201" spans="1:14" ht="12.75" customHeight="1" x14ac:dyDescent="0.35">
      <c r="A201" s="574">
        <v>198</v>
      </c>
      <c r="B201" s="696">
        <v>5</v>
      </c>
      <c r="C201" s="575">
        <v>45809</v>
      </c>
      <c r="D201" s="590" t="s">
        <v>1076</v>
      </c>
      <c r="E201" s="798" t="str">
        <f t="shared" si="36"/>
        <v>GREENWICH PUMAS FC 50</v>
      </c>
      <c r="F201" s="798" t="str">
        <f t="shared" si="36"/>
        <v>NORWALK MARINERS LEGENDS</v>
      </c>
      <c r="G201" s="803"/>
      <c r="H201" s="800">
        <f>VLOOKUP(E201,START_TIMES,2)</f>
        <v>0.41666666666666669</v>
      </c>
      <c r="I201" s="801" t="str">
        <f>VLOOKUP(E201,fields,2)</f>
        <v>Greenwich Fields</v>
      </c>
      <c r="J201" s="580"/>
      <c r="K201" s="16"/>
      <c r="M201" s="782" t="s">
        <v>129</v>
      </c>
      <c r="N201" s="782" t="s">
        <v>130</v>
      </c>
    </row>
    <row r="202" spans="1:14" ht="12.75" customHeight="1" x14ac:dyDescent="0.35">
      <c r="A202" s="574">
        <v>199</v>
      </c>
      <c r="B202" s="696">
        <v>5</v>
      </c>
      <c r="C202" s="575">
        <v>45809</v>
      </c>
      <c r="D202" s="590" t="s">
        <v>1076</v>
      </c>
      <c r="E202" s="798" t="str">
        <f t="shared" si="36"/>
        <v>STAMFORD CITY</v>
      </c>
      <c r="F202" s="798" t="str">
        <f t="shared" si="36"/>
        <v>GREENWICH FC 50</v>
      </c>
      <c r="G202" s="803"/>
      <c r="H202" s="800">
        <v>0.33333333333333331</v>
      </c>
      <c r="I202" s="801" t="str">
        <f>VLOOKUP(E202,fields,2)</f>
        <v>West Beach Fields (T), Stamford</v>
      </c>
      <c r="J202" s="580"/>
      <c r="K202" s="16"/>
      <c r="M202" s="782" t="s">
        <v>133</v>
      </c>
      <c r="N202" s="782" t="s">
        <v>128</v>
      </c>
    </row>
    <row r="203" spans="1:14" ht="12.75" customHeight="1" x14ac:dyDescent="0.35">
      <c r="A203" s="574">
        <v>200</v>
      </c>
      <c r="B203" s="696">
        <v>5</v>
      </c>
      <c r="C203" s="575">
        <v>45809</v>
      </c>
      <c r="D203" s="590" t="s">
        <v>1076</v>
      </c>
      <c r="E203" s="798" t="str">
        <f t="shared" si="36"/>
        <v>REBELS UNITED</v>
      </c>
      <c r="F203" s="798" t="str">
        <f t="shared" si="36"/>
        <v>VASCO DA GAMA 50</v>
      </c>
      <c r="G203" s="803"/>
      <c r="H203" s="800">
        <f>VLOOKUP(E203,START_TIMES,2)</f>
        <v>0.41666666666666669</v>
      </c>
      <c r="I203" s="801" t="str">
        <f>VLOOKUP(E203,fields,2)</f>
        <v>New Fairfield HS (T), New Fairfield</v>
      </c>
      <c r="J203" s="580"/>
      <c r="K203" s="16"/>
      <c r="M203" s="782" t="s">
        <v>132</v>
      </c>
      <c r="N203" s="782" t="s">
        <v>134</v>
      </c>
    </row>
    <row r="204" spans="1:14" ht="12.75" customHeight="1" x14ac:dyDescent="0.35">
      <c r="A204" s="574">
        <v>201</v>
      </c>
      <c r="B204" s="696" t="s">
        <v>0</v>
      </c>
      <c r="C204" s="575" t="s">
        <v>0</v>
      </c>
      <c r="D204" s="582" t="s">
        <v>0</v>
      </c>
      <c r="E204" s="804" t="s">
        <v>0</v>
      </c>
      <c r="F204" s="805" t="s">
        <v>0</v>
      </c>
      <c r="G204" s="799" t="s">
        <v>0</v>
      </c>
      <c r="H204" s="800" t="s">
        <v>0</v>
      </c>
      <c r="I204" s="801" t="s">
        <v>0</v>
      </c>
      <c r="J204" s="585" t="s">
        <v>0</v>
      </c>
      <c r="K204" s="16"/>
      <c r="M204" s="359"/>
      <c r="N204" s="359"/>
    </row>
    <row r="205" spans="1:14" ht="12.75" customHeight="1" x14ac:dyDescent="0.35">
      <c r="A205" s="574">
        <v>202</v>
      </c>
      <c r="B205" s="696">
        <v>5</v>
      </c>
      <c r="C205" s="575">
        <v>45809</v>
      </c>
      <c r="D205" s="591" t="s">
        <v>1113</v>
      </c>
      <c r="E205" s="798" t="str">
        <f t="shared" ref="E205:F209" si="37">VLOOKUP(M205,Teams,2)</f>
        <v>CHESHIRE AZZURRI</v>
      </c>
      <c r="F205" s="798" t="str">
        <f t="shared" si="37"/>
        <v>HAVEN FC</v>
      </c>
      <c r="G205" s="803"/>
      <c r="H205" s="800">
        <f>VLOOKUP(E205,START_TIMES,2)</f>
        <v>0.375</v>
      </c>
      <c r="I205" s="801" t="str">
        <f>VLOOKUP(E205,fields,2)</f>
        <v>Quinnipiac Park (G), Cheshire</v>
      </c>
      <c r="J205" s="580"/>
      <c r="K205" s="16"/>
      <c r="M205" s="338" t="s">
        <v>138</v>
      </c>
      <c r="N205" s="338" t="s">
        <v>147</v>
      </c>
    </row>
    <row r="206" spans="1:14" ht="12.75" customHeight="1" x14ac:dyDescent="0.35">
      <c r="A206" s="574">
        <v>203</v>
      </c>
      <c r="B206" s="696">
        <v>5</v>
      </c>
      <c r="C206" s="575">
        <v>45809</v>
      </c>
      <c r="D206" s="591" t="s">
        <v>1113</v>
      </c>
      <c r="E206" s="798" t="str">
        <f t="shared" si="37"/>
        <v>ZIMMITTI SC</v>
      </c>
      <c r="F206" s="798" t="str">
        <f t="shared" si="37"/>
        <v>CLUB NAPOLI 50</v>
      </c>
      <c r="G206" s="803"/>
      <c r="H206" s="800">
        <f>VLOOKUP(E206,START_TIMES,2)</f>
        <v>0.41666666666666702</v>
      </c>
      <c r="I206" s="801" t="str">
        <f>VLOOKUP(E206,fields,2)</f>
        <v>Morris Beach Complex (G), Morris</v>
      </c>
      <c r="J206" s="580"/>
      <c r="K206" s="16"/>
      <c r="M206" s="338" t="s">
        <v>137</v>
      </c>
      <c r="N206" s="338" t="s">
        <v>141</v>
      </c>
    </row>
    <row r="207" spans="1:14" ht="12.75" customHeight="1" x14ac:dyDescent="0.35">
      <c r="A207" s="574">
        <v>204</v>
      </c>
      <c r="B207" s="696">
        <v>5</v>
      </c>
      <c r="C207" s="575">
        <v>45809</v>
      </c>
      <c r="D207" s="591" t="s">
        <v>1113</v>
      </c>
      <c r="E207" s="798" t="str">
        <f t="shared" si="37"/>
        <v>GREENWICH PFC</v>
      </c>
      <c r="F207" s="798" t="str">
        <f t="shared" si="37"/>
        <v>GUILFORD BLACK EAGLES</v>
      </c>
      <c r="G207" s="803"/>
      <c r="H207" s="800">
        <f>VLOOKUP(E207,START_TIMES,2)</f>
        <v>0.41666666666666702</v>
      </c>
      <c r="I207" s="801" t="str">
        <f>VLOOKUP(E207,fields,2)</f>
        <v>Greenwich Fields</v>
      </c>
      <c r="J207" s="580"/>
      <c r="K207" s="16"/>
      <c r="M207" s="338" t="s">
        <v>144</v>
      </c>
      <c r="N207" s="338" t="s">
        <v>146</v>
      </c>
    </row>
    <row r="208" spans="1:14" ht="12.75" customHeight="1" x14ac:dyDescent="0.35">
      <c r="A208" s="574">
        <v>205</v>
      </c>
      <c r="B208" s="696">
        <v>5</v>
      </c>
      <c r="C208" s="575">
        <v>45809</v>
      </c>
      <c r="D208" s="591" t="s">
        <v>1113</v>
      </c>
      <c r="E208" s="798" t="str">
        <f t="shared" si="37"/>
        <v>SOUTHEAST CT</v>
      </c>
      <c r="F208" s="798" t="str">
        <f t="shared" si="37"/>
        <v>EAST HAVEN SC</v>
      </c>
      <c r="G208" s="803"/>
      <c r="H208" s="800">
        <f>VLOOKUP(E208,START_TIMES,2)</f>
        <v>0.41666666666666702</v>
      </c>
      <c r="I208" s="801" t="str">
        <f>VLOOKUP(E208,fields,2)</f>
        <v>Killingworth Rec Park (G), Killingworth</v>
      </c>
      <c r="J208" s="580"/>
      <c r="K208" s="16"/>
      <c r="M208" s="338" t="s">
        <v>149</v>
      </c>
      <c r="N208" s="338" t="s">
        <v>142</v>
      </c>
    </row>
    <row r="209" spans="1:14" ht="12.75" customHeight="1" x14ac:dyDescent="0.35">
      <c r="A209" s="574">
        <v>206</v>
      </c>
      <c r="B209" s="696">
        <v>5</v>
      </c>
      <c r="C209" s="575">
        <v>45809</v>
      </c>
      <c r="D209" s="591" t="s">
        <v>1113</v>
      </c>
      <c r="E209" s="798" t="str">
        <f t="shared" si="37"/>
        <v>NORTH BRANFORD LEGENDS</v>
      </c>
      <c r="F209" s="798" t="str">
        <f t="shared" si="37"/>
        <v>VASCO DA GAMA 60</v>
      </c>
      <c r="G209" s="803"/>
      <c r="H209" s="800">
        <f>VLOOKUP(E209,START_TIMES,2)</f>
        <v>0.41666666666666702</v>
      </c>
      <c r="I209" s="801" t="str">
        <f>VLOOKUP(E209,fields,2)</f>
        <v>Northford Park (G), Northford</v>
      </c>
      <c r="J209" s="580"/>
      <c r="K209" s="16"/>
      <c r="M209" s="338" t="s">
        <v>148</v>
      </c>
      <c r="N209" s="338" t="s">
        <v>135</v>
      </c>
    </row>
    <row r="210" spans="1:14" ht="12.75" customHeight="1" x14ac:dyDescent="0.35">
      <c r="A210" s="574">
        <v>207</v>
      </c>
      <c r="B210" s="696" t="s">
        <v>0</v>
      </c>
      <c r="C210" s="575" t="s">
        <v>0</v>
      </c>
      <c r="D210" s="582" t="s">
        <v>0</v>
      </c>
      <c r="E210" s="804" t="s">
        <v>0</v>
      </c>
      <c r="F210" s="805" t="s">
        <v>0</v>
      </c>
      <c r="G210" s="799" t="s">
        <v>0</v>
      </c>
      <c r="H210" s="800" t="s">
        <v>0</v>
      </c>
      <c r="I210" s="801" t="s">
        <v>0</v>
      </c>
      <c r="J210" s="585" t="s">
        <v>0</v>
      </c>
      <c r="K210" s="16"/>
      <c r="M210" s="85"/>
      <c r="N210" s="85"/>
    </row>
    <row r="211" spans="1:14" ht="12.75" customHeight="1" x14ac:dyDescent="0.35">
      <c r="A211" s="574">
        <v>208</v>
      </c>
      <c r="B211" s="696">
        <v>6</v>
      </c>
      <c r="C211" s="575">
        <v>45816</v>
      </c>
      <c r="D211" s="576" t="s">
        <v>10</v>
      </c>
      <c r="E211" s="798" t="str">
        <f t="shared" ref="E211:F215" si="38">VLOOKUP(M211,Teams,2)</f>
        <v>SALTY DOGS</v>
      </c>
      <c r="F211" s="798" t="str">
        <f t="shared" si="38"/>
        <v>STAMFORD FC</v>
      </c>
      <c r="G211" s="799"/>
      <c r="H211" s="800">
        <f>VLOOKUP(E211,START_TIMES,2)</f>
        <v>0.33333333333333331</v>
      </c>
      <c r="I211" s="801" t="str">
        <f>VLOOKUP(E211,fields,2)</f>
        <v>Nonnewaug HS  (T), Woodbury</v>
      </c>
      <c r="J211" s="580"/>
      <c r="K211" s="16"/>
      <c r="M211" s="85" t="s">
        <v>95</v>
      </c>
      <c r="N211" s="85" t="s">
        <v>101</v>
      </c>
    </row>
    <row r="212" spans="1:14" ht="12.75" customHeight="1" x14ac:dyDescent="0.35">
      <c r="A212" s="574">
        <v>209</v>
      </c>
      <c r="B212" s="696">
        <v>6</v>
      </c>
      <c r="C212" s="575">
        <v>45816</v>
      </c>
      <c r="D212" s="576" t="s">
        <v>10</v>
      </c>
      <c r="E212" s="798" t="str">
        <f t="shared" si="38"/>
        <v>GREENWICH FC 30</v>
      </c>
      <c r="F212" s="798" t="str">
        <f t="shared" si="38"/>
        <v>CLINTON FC 30</v>
      </c>
      <c r="G212" s="799"/>
      <c r="H212" s="800">
        <f>VLOOKUP(E212,START_TIMES,2)</f>
        <v>0.41666666666666702</v>
      </c>
      <c r="I212" s="801" t="str">
        <f>VLOOKUP(E212,fields,2)</f>
        <v>Greenwich Fields</v>
      </c>
      <c r="J212" s="580"/>
      <c r="K212" s="16"/>
      <c r="M212" s="85" t="s">
        <v>94</v>
      </c>
      <c r="N212" s="85" t="s">
        <v>96</v>
      </c>
    </row>
    <row r="213" spans="1:14" ht="12.75" customHeight="1" x14ac:dyDescent="0.35">
      <c r="A213" s="574">
        <v>210</v>
      </c>
      <c r="B213" s="696">
        <v>6</v>
      </c>
      <c r="C213" s="575">
        <v>45816</v>
      </c>
      <c r="D213" s="576" t="s">
        <v>10</v>
      </c>
      <c r="E213" s="798" t="str">
        <f t="shared" si="38"/>
        <v>CHESHIRE SC UNITED</v>
      </c>
      <c r="F213" s="798" t="str">
        <f t="shared" si="38"/>
        <v>MILFORD AMIGOS</v>
      </c>
      <c r="G213" s="799"/>
      <c r="H213" s="800">
        <f>VLOOKUP(E213,START_TIMES,2)</f>
        <v>0.33333333333333331</v>
      </c>
      <c r="I213" s="801" t="str">
        <f>VLOOKUP(E213,fields,2)</f>
        <v>Choate Rosemary Hall (T), Wallingford</v>
      </c>
      <c r="J213" s="580"/>
      <c r="K213" s="16"/>
      <c r="M213" s="85" t="s">
        <v>97</v>
      </c>
      <c r="N213" s="85" t="s">
        <v>98</v>
      </c>
    </row>
    <row r="214" spans="1:14" ht="12.75" customHeight="1" x14ac:dyDescent="0.35">
      <c r="A214" s="574">
        <v>211</v>
      </c>
      <c r="B214" s="696">
        <v>6</v>
      </c>
      <c r="C214" s="575">
        <v>45816</v>
      </c>
      <c r="D214" s="576" t="s">
        <v>10</v>
      </c>
      <c r="E214" s="798" t="str">
        <f t="shared" si="38"/>
        <v>DANBURY UNITED</v>
      </c>
      <c r="F214" s="798" t="str">
        <f t="shared" si="38"/>
        <v xml:space="preserve">FC SHELTON </v>
      </c>
      <c r="G214" s="799"/>
      <c r="H214" s="800">
        <f>VLOOKUP(E214,START_TIMES,2)</f>
        <v>0.375</v>
      </c>
      <c r="I214" s="801" t="str">
        <f>VLOOKUP(E214,fields,2)</f>
        <v>Portuguese Cultural Center (G), Danbury</v>
      </c>
      <c r="J214" s="580"/>
      <c r="K214" s="16"/>
      <c r="M214" s="85" t="s">
        <v>93</v>
      </c>
      <c r="N214" s="85" t="s">
        <v>99</v>
      </c>
    </row>
    <row r="215" spans="1:14" ht="12.75" customHeight="1" x14ac:dyDescent="0.35">
      <c r="A215" s="574">
        <v>212</v>
      </c>
      <c r="B215" s="696">
        <v>6</v>
      </c>
      <c r="C215" s="575">
        <v>45816</v>
      </c>
      <c r="D215" s="576" t="s">
        <v>10</v>
      </c>
      <c r="E215" s="798" t="str">
        <f t="shared" si="38"/>
        <v>MILFORD TUESDAY</v>
      </c>
      <c r="F215" s="798" t="str">
        <f t="shared" si="38"/>
        <v>HAMDEN ALL STARS</v>
      </c>
      <c r="G215" s="799"/>
      <c r="H215" s="800">
        <f>VLOOKUP(E215,START_TIMES,2)</f>
        <v>0.33333333333333331</v>
      </c>
      <c r="I215" s="801" t="str">
        <f>VLOOKUP(E215,fields,2)</f>
        <v>Witek Park (G), Derby</v>
      </c>
      <c r="J215" s="580"/>
      <c r="K215" s="16"/>
      <c r="M215" s="85" t="s">
        <v>100</v>
      </c>
      <c r="N215" s="85" t="s">
        <v>92</v>
      </c>
    </row>
    <row r="216" spans="1:14" ht="12.75" customHeight="1" x14ac:dyDescent="0.35">
      <c r="A216" s="574">
        <v>213</v>
      </c>
      <c r="B216" s="696" t="s">
        <v>0</v>
      </c>
      <c r="C216" s="575" t="s">
        <v>0</v>
      </c>
      <c r="D216" s="582" t="s">
        <v>0</v>
      </c>
      <c r="E216" s="804" t="s">
        <v>0</v>
      </c>
      <c r="F216" s="805" t="s">
        <v>0</v>
      </c>
      <c r="G216" s="799" t="s">
        <v>0</v>
      </c>
      <c r="H216" s="800" t="s">
        <v>0</v>
      </c>
      <c r="I216" s="801" t="s">
        <v>0</v>
      </c>
      <c r="J216" s="585" t="s">
        <v>0</v>
      </c>
      <c r="K216" s="16"/>
      <c r="M216" s="85"/>
      <c r="N216" s="85"/>
    </row>
    <row r="217" spans="1:14" ht="12.75" customHeight="1" x14ac:dyDescent="0.35">
      <c r="A217" s="574">
        <v>214</v>
      </c>
      <c r="B217" s="696">
        <v>6</v>
      </c>
      <c r="C217" s="575">
        <v>45816</v>
      </c>
      <c r="D217" s="586" t="s">
        <v>175</v>
      </c>
      <c r="E217" s="798" t="str">
        <f t="shared" ref="E217:F221" si="39">VLOOKUP(M217,Teams,2)</f>
        <v>QPR</v>
      </c>
      <c r="F217" s="798" t="str">
        <f t="shared" si="39"/>
        <v>TRINITY FC</v>
      </c>
      <c r="G217" s="799"/>
      <c r="H217" s="800">
        <f>VLOOKUP(E217,START_TIMES,2)</f>
        <v>0.375</v>
      </c>
      <c r="I217" s="801" t="str">
        <f>VLOOKUP(E217,fields,2)</f>
        <v>Quinnipiac Park (G), Cheshire</v>
      </c>
      <c r="J217" s="580"/>
      <c r="K217" s="16"/>
      <c r="M217" s="85" t="s">
        <v>158</v>
      </c>
      <c r="N217" s="85" t="s">
        <v>159</v>
      </c>
    </row>
    <row r="218" spans="1:14" ht="12.75" customHeight="1" x14ac:dyDescent="0.35">
      <c r="A218" s="574">
        <v>215</v>
      </c>
      <c r="B218" s="696">
        <v>6</v>
      </c>
      <c r="C218" s="575">
        <v>45816</v>
      </c>
      <c r="D218" s="586" t="s">
        <v>175</v>
      </c>
      <c r="E218" s="798" t="str">
        <f t="shared" si="39"/>
        <v>FC CELTA</v>
      </c>
      <c r="F218" s="798" t="str">
        <f t="shared" si="39"/>
        <v>COYOTES FC</v>
      </c>
      <c r="G218" s="799"/>
      <c r="H218" s="800">
        <f>VLOOKUP(E218,START_TIMES,2)</f>
        <v>0.33333333333333331</v>
      </c>
      <c r="I218" s="801" t="str">
        <f>VLOOKUP(E218,fields,2)</f>
        <v>Foran HS KMT (T), Milford</v>
      </c>
      <c r="J218" s="580"/>
      <c r="K218" s="16"/>
      <c r="M218" s="85" t="s">
        <v>154</v>
      </c>
      <c r="N218" s="85" t="s">
        <v>151</v>
      </c>
    </row>
    <row r="219" spans="1:14" ht="12.75" customHeight="1" x14ac:dyDescent="0.35">
      <c r="A219" s="574">
        <v>216</v>
      </c>
      <c r="B219" s="696">
        <v>6</v>
      </c>
      <c r="C219" s="575">
        <v>45816</v>
      </c>
      <c r="D219" s="586" t="s">
        <v>175</v>
      </c>
      <c r="E219" s="802" t="str">
        <f t="shared" si="39"/>
        <v>BYE 30</v>
      </c>
      <c r="F219" s="798" t="str">
        <f t="shared" si="39"/>
        <v>NAUGATUCK FUSION</v>
      </c>
      <c r="G219" s="803"/>
      <c r="H219" s="800" t="str">
        <f>VLOOKUP(E219,START_TIMES,2)</f>
        <v>--</v>
      </c>
      <c r="I219" s="801" t="str">
        <f>VLOOKUP(E219,fields,2)</f>
        <v>--</v>
      </c>
      <c r="J219" s="580"/>
      <c r="K219" s="16"/>
      <c r="M219" s="85" t="s">
        <v>150</v>
      </c>
      <c r="N219" s="85" t="s">
        <v>156</v>
      </c>
    </row>
    <row r="220" spans="1:14" ht="12.75" customHeight="1" x14ac:dyDescent="0.35">
      <c r="A220" s="574">
        <v>217</v>
      </c>
      <c r="B220" s="696">
        <v>6</v>
      </c>
      <c r="C220" s="575">
        <v>45816</v>
      </c>
      <c r="D220" s="586" t="s">
        <v>175</v>
      </c>
      <c r="E220" s="798" t="str">
        <f t="shared" si="39"/>
        <v>ECUA-ANDES 30</v>
      </c>
      <c r="F220" s="798" t="str">
        <f t="shared" si="39"/>
        <v>FC CALDO VERDE</v>
      </c>
      <c r="G220" s="799"/>
      <c r="H220" s="800">
        <f>VLOOKUP(E220,START_TIMES,2)</f>
        <v>0.33333333333333331</v>
      </c>
      <c r="I220" s="801" t="str">
        <f>VLOOKUP(E220,fields,2)</f>
        <v>Witek Park (G), Derby</v>
      </c>
      <c r="J220" s="580"/>
      <c r="K220" s="16"/>
      <c r="M220" s="85" t="s">
        <v>152</v>
      </c>
      <c r="N220" s="85" t="s">
        <v>153</v>
      </c>
    </row>
    <row r="221" spans="1:14" ht="12.75" customHeight="1" x14ac:dyDescent="0.35">
      <c r="A221" s="574">
        <v>218</v>
      </c>
      <c r="B221" s="696">
        <v>6</v>
      </c>
      <c r="C221" s="575">
        <v>45816</v>
      </c>
      <c r="D221" s="586" t="s">
        <v>175</v>
      </c>
      <c r="E221" s="798" t="str">
        <f t="shared" si="39"/>
        <v>NORWALK FC</v>
      </c>
      <c r="F221" s="798" t="str">
        <f t="shared" si="39"/>
        <v>LITCHFIELD COUNTY BLUES 30</v>
      </c>
      <c r="G221" s="799"/>
      <c r="H221" s="800">
        <f>VLOOKUP(E221,START_TIMES,2)</f>
        <v>0.41666666666666702</v>
      </c>
      <c r="I221" s="801" t="str">
        <f>VLOOKUP(E221,fields,2)</f>
        <v>Nathan Hale MS (T), Norwalk</v>
      </c>
      <c r="J221" s="580"/>
      <c r="K221" s="16"/>
      <c r="M221" s="85" t="s">
        <v>157</v>
      </c>
      <c r="N221" s="85" t="s">
        <v>155</v>
      </c>
    </row>
    <row r="222" spans="1:14" ht="12.75" customHeight="1" x14ac:dyDescent="0.35">
      <c r="A222" s="574">
        <v>219</v>
      </c>
      <c r="B222" s="696" t="s">
        <v>0</v>
      </c>
      <c r="C222" s="575" t="s">
        <v>0</v>
      </c>
      <c r="D222" s="582" t="s">
        <v>0</v>
      </c>
      <c r="E222" s="804" t="s">
        <v>0</v>
      </c>
      <c r="F222" s="805" t="s">
        <v>0</v>
      </c>
      <c r="G222" s="799" t="s">
        <v>0</v>
      </c>
      <c r="H222" s="800" t="s">
        <v>0</v>
      </c>
      <c r="I222" s="801" t="s">
        <v>0</v>
      </c>
      <c r="J222" s="585" t="s">
        <v>0</v>
      </c>
      <c r="K222" s="16"/>
      <c r="M222" s="340"/>
      <c r="N222" s="340"/>
    </row>
    <row r="223" spans="1:14" ht="12.75" customHeight="1" x14ac:dyDescent="0.35">
      <c r="A223" s="574">
        <v>220</v>
      </c>
      <c r="B223" s="696">
        <v>6</v>
      </c>
      <c r="C223" s="575">
        <v>45816</v>
      </c>
      <c r="D223" s="587" t="s">
        <v>11</v>
      </c>
      <c r="E223" s="798" t="str">
        <f t="shared" ref="E223:F227" si="40">VLOOKUP(M223,Teams,2)</f>
        <v>STORM FC</v>
      </c>
      <c r="F223" s="798" t="str">
        <f t="shared" si="40"/>
        <v>VASCO DA GAMA 40</v>
      </c>
      <c r="G223" s="799"/>
      <c r="H223" s="800">
        <f>VLOOKUP(E223,START_TIMES,2)</f>
        <v>0.33333333333333331</v>
      </c>
      <c r="I223" s="801" t="str">
        <f>VLOOKUP(E223,fields,2)</f>
        <v>Wakeman Park (T), Westport</v>
      </c>
      <c r="J223" s="580"/>
      <c r="K223" s="16"/>
      <c r="M223" s="85" t="s">
        <v>108</v>
      </c>
      <c r="N223" s="85" t="s">
        <v>109</v>
      </c>
    </row>
    <row r="224" spans="1:14" ht="12.75" customHeight="1" x14ac:dyDescent="0.35">
      <c r="A224" s="574">
        <v>221</v>
      </c>
      <c r="B224" s="696">
        <v>6</v>
      </c>
      <c r="C224" s="575">
        <v>45816</v>
      </c>
      <c r="D224" s="587" t="s">
        <v>11</v>
      </c>
      <c r="E224" s="798" t="str">
        <f t="shared" si="40"/>
        <v>GREENWICH FC 40</v>
      </c>
      <c r="F224" s="798" t="str">
        <f t="shared" si="40"/>
        <v>CLUB NAPOLI 40</v>
      </c>
      <c r="G224" s="799"/>
      <c r="H224" s="800">
        <f>VLOOKUP(E224,START_TIMES,2)</f>
        <v>0.41666666666666702</v>
      </c>
      <c r="I224" s="801" t="str">
        <f>VLOOKUP(E224,fields,2)</f>
        <v>Greenwich Fields</v>
      </c>
      <c r="J224" s="580"/>
      <c r="K224" s="16"/>
      <c r="M224" s="85" t="s">
        <v>104</v>
      </c>
      <c r="N224" s="85" t="s">
        <v>161</v>
      </c>
    </row>
    <row r="225" spans="1:29" ht="12.75" customHeight="1" x14ac:dyDescent="0.35">
      <c r="A225" s="574">
        <v>222</v>
      </c>
      <c r="B225" s="696">
        <v>6</v>
      </c>
      <c r="C225" s="575">
        <v>45816</v>
      </c>
      <c r="D225" s="587" t="s">
        <v>11</v>
      </c>
      <c r="E225" s="798" t="str">
        <f t="shared" si="40"/>
        <v>CLINTON FC 40</v>
      </c>
      <c r="F225" s="798" t="str">
        <f t="shared" si="40"/>
        <v xml:space="preserve">GUILFORD CELTIC </v>
      </c>
      <c r="G225" s="799"/>
      <c r="H225" s="800">
        <f>VLOOKUP(E225,START_TIMES,2)</f>
        <v>0.33333333333333331</v>
      </c>
      <c r="I225" s="801" t="str">
        <f>VLOOKUP(E225,fields,2)</f>
        <v>Indian River Sports Complex (T), Clinton</v>
      </c>
      <c r="J225" s="580"/>
      <c r="K225" s="16"/>
      <c r="M225" s="85" t="s">
        <v>160</v>
      </c>
      <c r="N225" s="85" t="s">
        <v>106</v>
      </c>
    </row>
    <row r="226" spans="1:29" ht="12.75" customHeight="1" x14ac:dyDescent="0.35">
      <c r="A226" s="574">
        <v>223</v>
      </c>
      <c r="B226" s="696">
        <v>6</v>
      </c>
      <c r="C226" s="575">
        <v>45816</v>
      </c>
      <c r="D226" s="587" t="s">
        <v>11</v>
      </c>
      <c r="E226" s="798" t="str">
        <f t="shared" si="40"/>
        <v>DANBURY UNITED 40</v>
      </c>
      <c r="F226" s="798" t="str">
        <f t="shared" si="40"/>
        <v>FAIRFIELD GAC 40</v>
      </c>
      <c r="G226" s="799"/>
      <c r="H226" s="800">
        <f>VLOOKUP(E226,START_TIMES,2)</f>
        <v>0.45833333333333331</v>
      </c>
      <c r="I226" s="801" t="str">
        <f>VLOOKUP(E226,fields,2)</f>
        <v>Portuguese Cultural Center (G), Danbury</v>
      </c>
      <c r="J226" s="580"/>
      <c r="K226" s="16"/>
      <c r="M226" s="85" t="s">
        <v>162</v>
      </c>
      <c r="N226" s="85" t="s">
        <v>163</v>
      </c>
    </row>
    <row r="227" spans="1:29" ht="12.75" customHeight="1" x14ac:dyDescent="0.35">
      <c r="A227" s="574">
        <v>224</v>
      </c>
      <c r="B227" s="696">
        <v>6</v>
      </c>
      <c r="C227" s="575">
        <v>45816</v>
      </c>
      <c r="D227" s="587" t="s">
        <v>11</v>
      </c>
      <c r="E227" s="798" t="str">
        <f t="shared" si="40"/>
        <v>SHEBEEN FC</v>
      </c>
      <c r="F227" s="798" t="str">
        <f t="shared" si="40"/>
        <v>GREENWICH PUMAS FC 40</v>
      </c>
      <c r="G227" s="799"/>
      <c r="H227" s="800">
        <v>0.41666666666666669</v>
      </c>
      <c r="I227" s="801" t="str">
        <f>VLOOKUP(E227,fields,2)</f>
        <v>Ludlowe HS (T), Fairfield</v>
      </c>
      <c r="J227" s="580"/>
      <c r="K227" s="16"/>
      <c r="M227" s="85" t="s">
        <v>107</v>
      </c>
      <c r="N227" s="85" t="s">
        <v>105</v>
      </c>
    </row>
    <row r="228" spans="1:29" ht="12.75" customHeight="1" x14ac:dyDescent="0.35">
      <c r="A228" s="574">
        <v>225</v>
      </c>
      <c r="B228" s="696" t="s">
        <v>0</v>
      </c>
      <c r="C228" s="575" t="s">
        <v>0</v>
      </c>
      <c r="D228" s="582" t="s">
        <v>0</v>
      </c>
      <c r="E228" s="804" t="s">
        <v>0</v>
      </c>
      <c r="F228" s="805" t="s">
        <v>0</v>
      </c>
      <c r="G228" s="799" t="s">
        <v>0</v>
      </c>
      <c r="H228" s="800" t="s">
        <v>0</v>
      </c>
      <c r="I228" s="801" t="s">
        <v>0</v>
      </c>
      <c r="J228" s="585" t="s">
        <v>0</v>
      </c>
      <c r="K228" s="16"/>
      <c r="M228" s="281"/>
      <c r="N228" s="281"/>
    </row>
    <row r="229" spans="1:29" ht="16" customHeight="1" x14ac:dyDescent="0.35">
      <c r="A229" s="574">
        <v>226</v>
      </c>
      <c r="B229" s="696">
        <v>6</v>
      </c>
      <c r="C229" s="575">
        <v>45816</v>
      </c>
      <c r="D229" s="588" t="s">
        <v>1114</v>
      </c>
      <c r="E229" s="808" t="str">
        <f t="shared" ref="E229:F232" si="41">VLOOKUP(M229,Teams,2)</f>
        <v>SOUTHEAST ROVERS</v>
      </c>
      <c r="F229" s="808" t="str">
        <f t="shared" si="41"/>
        <v>PAN ZONES</v>
      </c>
      <c r="G229" s="799"/>
      <c r="H229" s="800">
        <f>VLOOKUP(E229,START_TIMES,2)</f>
        <v>0.41666666666666702</v>
      </c>
      <c r="I229" s="801" t="str">
        <f>VLOOKUP(E229,fields,2)</f>
        <v>East Lyme HS (T), East Lyme</v>
      </c>
      <c r="J229" s="580"/>
      <c r="K229" s="16"/>
      <c r="M229" s="736" t="s">
        <v>117</v>
      </c>
      <c r="N229" s="736" t="s">
        <v>116</v>
      </c>
    </row>
    <row r="230" spans="1:29" ht="13.5" customHeight="1" x14ac:dyDescent="0.35">
      <c r="A230" s="574">
        <v>227</v>
      </c>
      <c r="B230" s="696">
        <v>6</v>
      </c>
      <c r="C230" s="575">
        <v>45816</v>
      </c>
      <c r="D230" s="588" t="s">
        <v>1114</v>
      </c>
      <c r="E230" s="808" t="str">
        <f t="shared" si="41"/>
        <v>NEW HAVEN AMERICANS</v>
      </c>
      <c r="F230" s="808" t="str">
        <f t="shared" si="41"/>
        <v>FC LEONE</v>
      </c>
      <c r="G230" s="799"/>
      <c r="H230" s="800">
        <f>VLOOKUP(E230,START_TIMES,2)</f>
        <v>0.41666666666666702</v>
      </c>
      <c r="I230" s="801" t="str">
        <f>VLOOKUP(E230,fields,2)</f>
        <v>Peck Place School (G), Orange</v>
      </c>
      <c r="J230" s="585"/>
      <c r="K230" s="16"/>
      <c r="M230" s="736" t="s">
        <v>114</v>
      </c>
      <c r="N230" s="736" t="s">
        <v>111</v>
      </c>
    </row>
    <row r="231" spans="1:29" ht="13.5" customHeight="1" x14ac:dyDescent="0.35">
      <c r="A231" s="574">
        <v>228</v>
      </c>
      <c r="B231" s="696">
        <v>6</v>
      </c>
      <c r="C231" s="575">
        <v>45816</v>
      </c>
      <c r="D231" s="588" t="s">
        <v>1114</v>
      </c>
      <c r="E231" s="806" t="str">
        <f t="shared" si="41"/>
        <v>BYE 40N</v>
      </c>
      <c r="F231" s="807" t="str">
        <f t="shared" si="41"/>
        <v>NORTH BRANFORD 40</v>
      </c>
      <c r="G231" s="799"/>
      <c r="H231" s="800" t="str">
        <f>VLOOKUP(E231,START_TIMES,2)</f>
        <v>--</v>
      </c>
      <c r="I231" s="801" t="str">
        <f>VLOOKUP(E231,fields,2)</f>
        <v>--</v>
      </c>
      <c r="J231" s="585"/>
      <c r="K231" s="16"/>
      <c r="M231" s="736" t="s">
        <v>110</v>
      </c>
      <c r="N231" s="736" t="s">
        <v>115</v>
      </c>
    </row>
    <row r="232" spans="1:29" ht="13.5" customHeight="1" x14ac:dyDescent="0.35">
      <c r="A232" s="574">
        <v>229</v>
      </c>
      <c r="B232" s="696">
        <v>6</v>
      </c>
      <c r="C232" s="575">
        <v>45816</v>
      </c>
      <c r="D232" s="588" t="s">
        <v>1114</v>
      </c>
      <c r="E232" s="808" t="str">
        <f t="shared" si="41"/>
        <v>LITCHFIELD COUNTY BLUES 40</v>
      </c>
      <c r="F232" s="808" t="str">
        <f t="shared" si="41"/>
        <v>GUILFORD BELL CURVE</v>
      </c>
      <c r="G232" s="799"/>
      <c r="H232" s="800">
        <f>VLOOKUP(E232,START_TIMES,2)</f>
        <v>0.41666666666666702</v>
      </c>
      <c r="I232" s="801" t="str">
        <f>VLOOKUP(E232,fields,2)</f>
        <v xml:space="preserve">White Field (G), Litchfield </v>
      </c>
      <c r="J232" s="580"/>
      <c r="K232" s="16"/>
      <c r="M232" s="736" t="s">
        <v>113</v>
      </c>
      <c r="N232" s="736" t="s">
        <v>112</v>
      </c>
    </row>
    <row r="233" spans="1:29" ht="13.5" customHeight="1" thickBot="1" x14ac:dyDescent="0.4">
      <c r="A233" s="574">
        <v>230</v>
      </c>
      <c r="B233" s="696" t="s">
        <v>0</v>
      </c>
      <c r="C233" s="575" t="s">
        <v>0</v>
      </c>
      <c r="D233" s="582" t="s">
        <v>0</v>
      </c>
      <c r="E233" s="804" t="s">
        <v>0</v>
      </c>
      <c r="F233" s="805" t="s">
        <v>0</v>
      </c>
      <c r="G233" s="799" t="s">
        <v>0</v>
      </c>
      <c r="H233" s="800" t="s">
        <v>0</v>
      </c>
      <c r="I233" s="801" t="s">
        <v>0</v>
      </c>
      <c r="J233" s="585" t="s">
        <v>0</v>
      </c>
      <c r="K233" s="16"/>
      <c r="M233" s="644"/>
      <c r="N233" s="644"/>
    </row>
    <row r="234" spans="1:29" ht="13.5" customHeight="1" thickTop="1" thickBot="1" x14ac:dyDescent="0.4">
      <c r="A234" s="574">
        <v>231</v>
      </c>
      <c r="B234" s="696">
        <v>6</v>
      </c>
      <c r="C234" s="575">
        <v>45816</v>
      </c>
      <c r="D234" s="734" t="s">
        <v>1115</v>
      </c>
      <c r="E234" s="798" t="str">
        <f t="shared" ref="E234:F237" si="42">VLOOKUP(M234,Teams,2)</f>
        <v>WILTON WOLVES</v>
      </c>
      <c r="F234" s="798" t="str">
        <f t="shared" si="42"/>
        <v>STAMFORD UNITED</v>
      </c>
      <c r="G234" s="799"/>
      <c r="H234" s="800">
        <f>VLOOKUP(E234,START_TIMES,2)</f>
        <v>0.41666666666666702</v>
      </c>
      <c r="I234" s="801" t="str">
        <f>VLOOKUP(E234,fields,2)</f>
        <v>Lily Field (T), Wilton</v>
      </c>
      <c r="J234" s="585"/>
      <c r="K234" s="16"/>
      <c r="M234" s="777" t="s">
        <v>125</v>
      </c>
      <c r="N234" s="777" t="s">
        <v>124</v>
      </c>
      <c r="S234" s="16"/>
      <c r="T234" s="198"/>
      <c r="U234" s="198"/>
      <c r="V234" s="16">
        <v>73</v>
      </c>
      <c r="W234" s="209"/>
      <c r="X234" s="215"/>
      <c r="Y234" s="16"/>
      <c r="Z234" s="20"/>
      <c r="AC234" s="16"/>
    </row>
    <row r="235" spans="1:29" ht="13.5" customHeight="1" thickTop="1" thickBot="1" x14ac:dyDescent="0.4">
      <c r="A235" s="574">
        <v>232</v>
      </c>
      <c r="B235" s="696">
        <v>6</v>
      </c>
      <c r="C235" s="575">
        <v>45816</v>
      </c>
      <c r="D235" s="734" t="s">
        <v>1115</v>
      </c>
      <c r="E235" s="810" t="str">
        <f t="shared" si="42"/>
        <v>LUSITANOS FC</v>
      </c>
      <c r="F235" s="809" t="s">
        <v>36</v>
      </c>
      <c r="G235" s="799"/>
      <c r="H235" s="800">
        <f>VLOOKUP(E235,START_TIMES,2)</f>
        <v>0.41666666666666669</v>
      </c>
      <c r="I235" s="801" t="str">
        <f>VLOOKUP(E235,fields,2)</f>
        <v>Veterans Memorial Park (T), Bridgeport</v>
      </c>
      <c r="J235" s="580"/>
      <c r="K235" s="16"/>
      <c r="M235" s="777" t="s">
        <v>122</v>
      </c>
      <c r="N235" s="777" t="s">
        <v>119</v>
      </c>
      <c r="S235" s="16"/>
      <c r="T235" s="198"/>
      <c r="U235" s="198"/>
      <c r="V235" s="16">
        <v>74</v>
      </c>
      <c r="W235" s="209"/>
      <c r="X235" s="215"/>
      <c r="Y235" s="16"/>
      <c r="Z235" s="20"/>
      <c r="AC235" s="16"/>
    </row>
    <row r="236" spans="1:29" ht="13.5" customHeight="1" thickTop="1" thickBot="1" x14ac:dyDescent="0.4">
      <c r="A236" s="574">
        <v>233</v>
      </c>
      <c r="B236" s="696">
        <v>6</v>
      </c>
      <c r="C236" s="575">
        <v>45816</v>
      </c>
      <c r="D236" s="734" t="s">
        <v>1115</v>
      </c>
      <c r="E236" s="798" t="str">
        <f t="shared" si="42"/>
        <v>BESA SC</v>
      </c>
      <c r="F236" s="798" t="str">
        <f t="shared" si="42"/>
        <v>RIDGEFIELD KICKS</v>
      </c>
      <c r="G236" s="799"/>
      <c r="H236" s="800">
        <f>VLOOKUP(E236,START_TIMES,2)</f>
        <v>0.41666666666666669</v>
      </c>
      <c r="I236" s="801" t="str">
        <f>VLOOKUP(E236,fields,2)</f>
        <v>Bucks Hill Park (G), Waterbury</v>
      </c>
      <c r="J236" s="580"/>
      <c r="K236" s="16"/>
      <c r="M236" s="777" t="s">
        <v>118</v>
      </c>
      <c r="N236" s="777" t="s">
        <v>123</v>
      </c>
      <c r="S236" s="16"/>
      <c r="T236" s="288"/>
      <c r="U236" s="288"/>
      <c r="V236" s="16"/>
      <c r="W236" s="227"/>
      <c r="X236" s="289"/>
      <c r="Y236" s="16"/>
      <c r="Z236" s="20"/>
      <c r="AC236" s="16"/>
    </row>
    <row r="237" spans="1:29" ht="13.5" customHeight="1" thickTop="1" thickBot="1" x14ac:dyDescent="0.4">
      <c r="A237" s="574">
        <v>234</v>
      </c>
      <c r="B237" s="696">
        <v>6</v>
      </c>
      <c r="C237" s="575">
        <v>45816</v>
      </c>
      <c r="D237" s="734" t="s">
        <v>1115</v>
      </c>
      <c r="E237" s="798" t="str">
        <f t="shared" si="42"/>
        <v>ECUA-ANDES 40</v>
      </c>
      <c r="F237" s="798" t="str">
        <f t="shared" si="42"/>
        <v>DERBY QUITUS</v>
      </c>
      <c r="G237" s="799"/>
      <c r="H237" s="800">
        <f>VLOOKUP(E237,START_TIMES,2)</f>
        <v>0.41666666666666702</v>
      </c>
      <c r="I237" s="801" t="str">
        <f>VLOOKUP(E237,fields,2)</f>
        <v>Witek Park (G), Derby</v>
      </c>
      <c r="J237" s="580"/>
      <c r="K237" s="16"/>
      <c r="M237" s="777" t="s">
        <v>121</v>
      </c>
      <c r="N237" s="777" t="s">
        <v>120</v>
      </c>
    </row>
    <row r="238" spans="1:29" ht="13.5" customHeight="1" thickTop="1" x14ac:dyDescent="0.35">
      <c r="A238" s="574">
        <v>235</v>
      </c>
      <c r="B238" s="696"/>
      <c r="C238" s="575"/>
      <c r="D238" s="662"/>
      <c r="E238" s="798"/>
      <c r="F238" s="798"/>
      <c r="G238" s="818"/>
      <c r="H238" s="819"/>
      <c r="I238" s="820"/>
      <c r="J238" s="580"/>
      <c r="M238" s="602"/>
      <c r="N238" s="602"/>
    </row>
    <row r="239" spans="1:29" ht="12.75" customHeight="1" x14ac:dyDescent="0.35">
      <c r="A239" s="574">
        <v>236</v>
      </c>
      <c r="B239" s="696">
        <v>6</v>
      </c>
      <c r="C239" s="575">
        <v>45816</v>
      </c>
      <c r="D239" s="590" t="s">
        <v>1076</v>
      </c>
      <c r="E239" s="798" t="str">
        <f t="shared" ref="E239:F243" si="43">VLOOKUP(M239,Teams,2)</f>
        <v>VASCO DA GAMA 50</v>
      </c>
      <c r="F239" s="798" t="str">
        <f t="shared" si="43"/>
        <v>WESTPORT FC</v>
      </c>
      <c r="G239" s="803"/>
      <c r="H239" s="800">
        <v>0.33333333333333331</v>
      </c>
      <c r="I239" s="801" t="str">
        <f>VLOOKUP(E239,fields,2)</f>
        <v>Veterans Memorial Park (T), Bridgeport</v>
      </c>
      <c r="J239" s="580"/>
      <c r="K239" s="16"/>
      <c r="M239" s="781" t="s">
        <v>134</v>
      </c>
      <c r="N239" s="781" t="s">
        <v>136</v>
      </c>
    </row>
    <row r="240" spans="1:29" ht="12.75" customHeight="1" x14ac:dyDescent="0.35">
      <c r="A240" s="574">
        <v>237</v>
      </c>
      <c r="B240" s="696">
        <v>6</v>
      </c>
      <c r="C240" s="575">
        <v>45816</v>
      </c>
      <c r="D240" s="590" t="s">
        <v>1076</v>
      </c>
      <c r="E240" s="798" t="str">
        <f t="shared" si="43"/>
        <v>NORWALK MARINERS LEGENDS</v>
      </c>
      <c r="F240" s="798" t="str">
        <f t="shared" si="43"/>
        <v>FAIRFIELD GAC 50</v>
      </c>
      <c r="G240" s="803"/>
      <c r="H240" s="800">
        <f>VLOOKUP(E240,START_TIMES,2)</f>
        <v>0.33333333333333331</v>
      </c>
      <c r="I240" s="801" t="str">
        <f>VLOOKUP(E240,fields,2)</f>
        <v>Nathan Hale MS (T), Norwalk</v>
      </c>
      <c r="J240" s="580"/>
      <c r="K240" s="16"/>
      <c r="M240" s="781" t="s">
        <v>130</v>
      </c>
      <c r="N240" s="781" t="s">
        <v>127</v>
      </c>
    </row>
    <row r="241" spans="1:29" ht="12.75" customHeight="1" thickBot="1" x14ac:dyDescent="0.4">
      <c r="A241" s="574">
        <v>238</v>
      </c>
      <c r="B241" s="696">
        <v>6</v>
      </c>
      <c r="C241" s="575">
        <v>45816</v>
      </c>
      <c r="D241" s="590" t="s">
        <v>1076</v>
      </c>
      <c r="E241" s="811" t="str">
        <f t="shared" si="43"/>
        <v>BYE 50</v>
      </c>
      <c r="F241" s="798" t="str">
        <f t="shared" si="43"/>
        <v>REBELS UNITED</v>
      </c>
      <c r="G241" s="803"/>
      <c r="H241" s="800" t="str">
        <f>VLOOKUP(E241,START_TIMES,2)</f>
        <v>--</v>
      </c>
      <c r="I241" s="801" t="str">
        <f>VLOOKUP(E241,fields,2)</f>
        <v>--</v>
      </c>
      <c r="J241" s="580"/>
      <c r="K241" s="16"/>
      <c r="M241" s="781" t="s">
        <v>126</v>
      </c>
      <c r="N241" s="781" t="s">
        <v>132</v>
      </c>
    </row>
    <row r="242" spans="1:29" ht="12.75" customHeight="1" thickTop="1" thickBot="1" x14ac:dyDescent="0.4">
      <c r="A242" s="574">
        <v>239</v>
      </c>
      <c r="B242" s="696">
        <v>6</v>
      </c>
      <c r="C242" s="575">
        <v>45816</v>
      </c>
      <c r="D242" s="590" t="s">
        <v>1076</v>
      </c>
      <c r="E242" s="798" t="str">
        <f t="shared" si="43"/>
        <v>GREENWICH FC 50</v>
      </c>
      <c r="F242" s="798" t="str">
        <f t="shared" si="43"/>
        <v>GREENWICH PUMAS FC 50</v>
      </c>
      <c r="G242" s="803"/>
      <c r="H242" s="800">
        <f>VLOOKUP(E242,START_TIMES,2)</f>
        <v>0.41666666666666702</v>
      </c>
      <c r="I242" s="801" t="str">
        <f>VLOOKUP(E242,fields,2)</f>
        <v>Greenwich Fields</v>
      </c>
      <c r="J242" s="580"/>
      <c r="K242" s="16"/>
      <c r="M242" s="781" t="s">
        <v>128</v>
      </c>
      <c r="N242" s="781" t="s">
        <v>129</v>
      </c>
      <c r="S242" s="16"/>
      <c r="T242" s="198"/>
      <c r="U242" s="198"/>
      <c r="V242" s="16">
        <v>73</v>
      </c>
      <c r="W242" s="209"/>
      <c r="X242" s="215"/>
      <c r="Y242" s="16"/>
      <c r="Z242" s="20"/>
      <c r="AC242" s="16"/>
    </row>
    <row r="243" spans="1:29" ht="12.75" customHeight="1" thickTop="1" thickBot="1" x14ac:dyDescent="0.4">
      <c r="A243" s="574">
        <v>240</v>
      </c>
      <c r="B243" s="696">
        <v>6</v>
      </c>
      <c r="C243" s="575">
        <v>45816</v>
      </c>
      <c r="D243" s="590" t="s">
        <v>1076</v>
      </c>
      <c r="E243" s="798" t="str">
        <f t="shared" si="43"/>
        <v>STAMFORD CITY</v>
      </c>
      <c r="F243" s="798" t="str">
        <f t="shared" si="43"/>
        <v>NORWALK SPORT COLOMBIA 50</v>
      </c>
      <c r="G243" s="803"/>
      <c r="H243" s="800">
        <f>VLOOKUP(E243,START_TIMES,2)</f>
        <v>0.41666666666666702</v>
      </c>
      <c r="I243" s="801" t="str">
        <f>VLOOKUP(E243,fields,2)</f>
        <v>West Beach Fields (T), Stamford</v>
      </c>
      <c r="J243" s="580"/>
      <c r="K243" s="16"/>
      <c r="M243" s="781" t="s">
        <v>133</v>
      </c>
      <c r="N243" s="781" t="s">
        <v>131</v>
      </c>
      <c r="S243" s="16"/>
      <c r="T243" s="198"/>
      <c r="U243" s="198"/>
      <c r="V243" s="16">
        <v>74</v>
      </c>
      <c r="W243" s="209"/>
      <c r="X243" s="215"/>
      <c r="Y243" s="16"/>
      <c r="Z243" s="20"/>
      <c r="AC243" s="16"/>
    </row>
    <row r="244" spans="1:29" ht="12.75" customHeight="1" thickTop="1" x14ac:dyDescent="0.35">
      <c r="A244" s="574">
        <v>241</v>
      </c>
      <c r="B244" s="696" t="s">
        <v>0</v>
      </c>
      <c r="C244" s="575" t="s">
        <v>0</v>
      </c>
      <c r="D244" s="582" t="s">
        <v>0</v>
      </c>
      <c r="E244" s="804" t="s">
        <v>0</v>
      </c>
      <c r="F244" s="805" t="s">
        <v>0</v>
      </c>
      <c r="G244" s="799" t="s">
        <v>0</v>
      </c>
      <c r="H244" s="800" t="s">
        <v>0</v>
      </c>
      <c r="I244" s="801" t="s">
        <v>0</v>
      </c>
      <c r="J244" s="585" t="s">
        <v>0</v>
      </c>
      <c r="K244" s="16"/>
      <c r="M244" s="85"/>
      <c r="N244" s="85"/>
      <c r="S244" s="16"/>
      <c r="T244" s="288"/>
      <c r="U244" s="288"/>
      <c r="V244" s="16"/>
      <c r="W244" s="227"/>
      <c r="X244" s="289"/>
      <c r="Y244" s="16"/>
      <c r="Z244" s="20"/>
      <c r="AC244" s="16"/>
    </row>
    <row r="245" spans="1:29" ht="12.75" customHeight="1" x14ac:dyDescent="0.35">
      <c r="A245" s="574">
        <v>242</v>
      </c>
      <c r="B245" s="696">
        <v>6</v>
      </c>
      <c r="C245" s="575">
        <v>45816</v>
      </c>
      <c r="D245" s="591" t="s">
        <v>1113</v>
      </c>
      <c r="E245" s="798" t="str">
        <f t="shared" ref="E245:F249" si="44">VLOOKUP(M245,Teams,2)</f>
        <v>VASCO DA GAMA 60</v>
      </c>
      <c r="F245" s="798" t="str">
        <f t="shared" si="44"/>
        <v>ZIMMITTI SC</v>
      </c>
      <c r="G245" s="803"/>
      <c r="H245" s="800">
        <v>0.41666666666666669</v>
      </c>
      <c r="I245" s="801" t="str">
        <f>VLOOKUP(E245,fields,2)</f>
        <v>Veterans Memorial Park (T), Bridgeport</v>
      </c>
      <c r="J245" s="580"/>
      <c r="K245" s="16"/>
      <c r="M245" s="786" t="s">
        <v>135</v>
      </c>
      <c r="N245" s="786" t="s">
        <v>137</v>
      </c>
    </row>
    <row r="246" spans="1:29" ht="12.75" customHeight="1" x14ac:dyDescent="0.35">
      <c r="A246" s="574">
        <v>243</v>
      </c>
      <c r="B246" s="696">
        <v>6</v>
      </c>
      <c r="C246" s="575">
        <v>45816</v>
      </c>
      <c r="D246" s="591" t="s">
        <v>1113</v>
      </c>
      <c r="E246" s="798" t="str">
        <f t="shared" si="44"/>
        <v>GUILFORD BLACK EAGLES</v>
      </c>
      <c r="F246" s="798" t="str">
        <f t="shared" si="44"/>
        <v>CLUB NAPOLI 50</v>
      </c>
      <c r="G246" s="803"/>
      <c r="H246" s="800">
        <f>VLOOKUP(E246,START_TIMES,2)</f>
        <v>0.375</v>
      </c>
      <c r="I246" s="801" t="str">
        <f>VLOOKUP(E246,fields,2)</f>
        <v>Bittner Park (G), Guilford</v>
      </c>
      <c r="J246" s="580"/>
      <c r="K246" s="16"/>
      <c r="M246" s="786" t="s">
        <v>146</v>
      </c>
      <c r="N246" s="786" t="s">
        <v>141</v>
      </c>
    </row>
    <row r="247" spans="1:29" ht="12.75" customHeight="1" x14ac:dyDescent="0.35">
      <c r="A247" s="574">
        <v>244</v>
      </c>
      <c r="B247" s="696">
        <v>6</v>
      </c>
      <c r="C247" s="575">
        <v>45816</v>
      </c>
      <c r="D247" s="591" t="s">
        <v>1113</v>
      </c>
      <c r="E247" s="798" t="str">
        <f t="shared" si="44"/>
        <v>CHESHIRE AZZURRI</v>
      </c>
      <c r="F247" s="798" t="str">
        <f t="shared" si="44"/>
        <v>NORTH BRANFORD LEGENDS</v>
      </c>
      <c r="G247" s="803"/>
      <c r="H247" s="800">
        <v>0.45833333333333331</v>
      </c>
      <c r="I247" s="801" t="str">
        <f>VLOOKUP(E247,fields,2)</f>
        <v>Quinnipiac Park (G), Cheshire</v>
      </c>
      <c r="J247" s="580"/>
      <c r="K247" s="16"/>
      <c r="M247" s="786" t="s">
        <v>138</v>
      </c>
      <c r="N247" s="786" t="s">
        <v>148</v>
      </c>
    </row>
    <row r="248" spans="1:29" ht="12.75" customHeight="1" x14ac:dyDescent="0.35">
      <c r="A248" s="574">
        <v>245</v>
      </c>
      <c r="B248" s="696">
        <v>6</v>
      </c>
      <c r="C248" s="575">
        <v>45816</v>
      </c>
      <c r="D248" s="591" t="s">
        <v>1113</v>
      </c>
      <c r="E248" s="798" t="str">
        <f t="shared" si="44"/>
        <v>EAST HAVEN SC</v>
      </c>
      <c r="F248" s="798" t="str">
        <f t="shared" si="44"/>
        <v>GREENWICH PFC</v>
      </c>
      <c r="G248" s="803"/>
      <c r="H248" s="800">
        <f>VLOOKUP(E248,START_TIMES,2)</f>
        <v>0.41666666666666669</v>
      </c>
      <c r="I248" s="801" t="str">
        <f>VLOOKUP(E248,fields,2)</f>
        <v>East Haven MS (G), East Haven</v>
      </c>
      <c r="J248" s="580"/>
      <c r="K248" s="16"/>
      <c r="M248" s="786" t="s">
        <v>142</v>
      </c>
      <c r="N248" s="786" t="s">
        <v>144</v>
      </c>
    </row>
    <row r="249" spans="1:29" ht="12.75" customHeight="1" x14ac:dyDescent="0.35">
      <c r="A249" s="574">
        <v>246</v>
      </c>
      <c r="B249" s="696">
        <v>6</v>
      </c>
      <c r="C249" s="575">
        <v>45816</v>
      </c>
      <c r="D249" s="591" t="s">
        <v>1113</v>
      </c>
      <c r="E249" s="798" t="str">
        <f t="shared" si="44"/>
        <v>SOUTHEAST CT</v>
      </c>
      <c r="F249" s="798" t="str">
        <f t="shared" si="44"/>
        <v>HAVEN FC</v>
      </c>
      <c r="G249" s="803"/>
      <c r="H249" s="800">
        <f>VLOOKUP(E249,START_TIMES,2)</f>
        <v>0.41666666666666702</v>
      </c>
      <c r="I249" s="801" t="str">
        <f>VLOOKUP(E249,fields,2)</f>
        <v>Killingworth Rec Park (G), Killingworth</v>
      </c>
      <c r="J249" s="580"/>
      <c r="K249" s="16"/>
      <c r="M249" s="786" t="s">
        <v>149</v>
      </c>
      <c r="N249" s="786" t="s">
        <v>147</v>
      </c>
    </row>
    <row r="250" spans="1:29" ht="12.75" customHeight="1" x14ac:dyDescent="0.35">
      <c r="A250" s="574">
        <v>247</v>
      </c>
      <c r="B250" s="696"/>
      <c r="C250" s="575"/>
      <c r="D250" s="591"/>
      <c r="E250" s="825"/>
      <c r="F250" s="825"/>
      <c r="G250" s="826"/>
      <c r="H250" s="827"/>
      <c r="I250" s="828"/>
      <c r="J250" s="580"/>
      <c r="K250" s="16"/>
      <c r="M250" s="85"/>
      <c r="N250" s="85"/>
    </row>
    <row r="251" spans="1:29" ht="12.75" customHeight="1" x14ac:dyDescent="0.35">
      <c r="A251" s="574">
        <v>248</v>
      </c>
      <c r="B251" s="696" t="s">
        <v>794</v>
      </c>
      <c r="C251" s="575">
        <v>45823</v>
      </c>
      <c r="D251" s="576" t="s">
        <v>10</v>
      </c>
      <c r="E251" s="798" t="str">
        <f t="shared" ref="E251:F255" si="45">VLOOKUP(M251,Teams,2)</f>
        <v>GREENWICH FC 30</v>
      </c>
      <c r="F251" s="798" t="str">
        <f t="shared" si="45"/>
        <v>DANBURY UNITED</v>
      </c>
      <c r="G251" s="799"/>
      <c r="H251" s="800">
        <f>VLOOKUP(E251,START_TIMES,2)</f>
        <v>0.41666666666666702</v>
      </c>
      <c r="I251" s="801" t="str">
        <f>VLOOKUP(E251,fields,2)</f>
        <v>Greenwich Fields</v>
      </c>
      <c r="J251" s="580"/>
      <c r="K251" s="16"/>
      <c r="M251" s="85" t="s">
        <v>94</v>
      </c>
      <c r="N251" s="85" t="s">
        <v>93</v>
      </c>
    </row>
    <row r="252" spans="1:29" ht="12.75" customHeight="1" x14ac:dyDescent="0.35">
      <c r="A252" s="574">
        <v>249</v>
      </c>
      <c r="B252" s="696" t="s">
        <v>794</v>
      </c>
      <c r="C252" s="575">
        <v>45823</v>
      </c>
      <c r="D252" s="576" t="s">
        <v>10</v>
      </c>
      <c r="E252" s="798" t="str">
        <f t="shared" si="45"/>
        <v>CLINTON FC 30</v>
      </c>
      <c r="F252" s="798" t="str">
        <f t="shared" si="45"/>
        <v>SALTY DOGS</v>
      </c>
      <c r="G252" s="799"/>
      <c r="H252" s="800">
        <f>VLOOKUP(E252,START_TIMES,2)</f>
        <v>0.41666666666666702</v>
      </c>
      <c r="I252" s="801" t="str">
        <f>VLOOKUP(E252,fields,2)</f>
        <v>Strong Field (T), Madison</v>
      </c>
      <c r="J252" s="580"/>
      <c r="K252" s="16"/>
      <c r="M252" s="85" t="s">
        <v>96</v>
      </c>
      <c r="N252" s="85" t="s">
        <v>95</v>
      </c>
    </row>
    <row r="253" spans="1:29" ht="12.75" customHeight="1" x14ac:dyDescent="0.35">
      <c r="A253" s="574">
        <v>250</v>
      </c>
      <c r="B253" s="696" t="s">
        <v>794</v>
      </c>
      <c r="C253" s="575">
        <v>45823</v>
      </c>
      <c r="D253" s="576" t="s">
        <v>10</v>
      </c>
      <c r="E253" s="798" t="str">
        <f t="shared" si="45"/>
        <v xml:space="preserve">FC SHELTON </v>
      </c>
      <c r="F253" s="798" t="str">
        <f t="shared" si="45"/>
        <v>HAMDEN ALL STARS</v>
      </c>
      <c r="G253" s="799"/>
      <c r="H253" s="800">
        <f>VLOOKUP(E253,START_TIMES,2)</f>
        <v>0.33333333333333331</v>
      </c>
      <c r="I253" s="801" t="str">
        <f>VLOOKUP(E253,fields,2)</f>
        <v>Nike Site (G), Shelton</v>
      </c>
      <c r="J253" s="580"/>
      <c r="K253" s="16"/>
      <c r="M253" s="85" t="s">
        <v>99</v>
      </c>
      <c r="N253" s="85" t="s">
        <v>92</v>
      </c>
    </row>
    <row r="254" spans="1:29" ht="12.75" customHeight="1" x14ac:dyDescent="0.35">
      <c r="A254" s="574">
        <v>251</v>
      </c>
      <c r="B254" s="696" t="s">
        <v>794</v>
      </c>
      <c r="C254" s="575">
        <v>45823</v>
      </c>
      <c r="D254" s="576" t="s">
        <v>10</v>
      </c>
      <c r="E254" s="798" t="str">
        <f t="shared" si="45"/>
        <v>MILFORD AMIGOS</v>
      </c>
      <c r="F254" s="798" t="str">
        <f t="shared" si="45"/>
        <v>MILFORD TUESDAY</v>
      </c>
      <c r="G254" s="799"/>
      <c r="H254" s="800">
        <f>VLOOKUP(E254,START_TIMES,2)</f>
        <v>0.33333333333333331</v>
      </c>
      <c r="I254" s="801" t="str">
        <f>VLOOKUP(E254,fields,2)</f>
        <v>Pease Road (G), Woodbridge</v>
      </c>
      <c r="J254" s="580"/>
      <c r="K254" s="16"/>
      <c r="M254" s="85" t="s">
        <v>98</v>
      </c>
      <c r="N254" s="85" t="s">
        <v>100</v>
      </c>
    </row>
    <row r="255" spans="1:29" ht="12.75" customHeight="1" x14ac:dyDescent="0.35">
      <c r="A255" s="574">
        <v>252</v>
      </c>
      <c r="B255" s="696" t="s">
        <v>794</v>
      </c>
      <c r="C255" s="575">
        <v>45823</v>
      </c>
      <c r="D255" s="576" t="s">
        <v>10</v>
      </c>
      <c r="E255" s="798" t="str">
        <f t="shared" si="45"/>
        <v>STAMFORD FC</v>
      </c>
      <c r="F255" s="798" t="str">
        <f t="shared" si="45"/>
        <v>CHESHIRE SC UNITED</v>
      </c>
      <c r="G255" s="799"/>
      <c r="H255" s="800">
        <v>0.41666666666666669</v>
      </c>
      <c r="I255" s="801" t="str">
        <f>VLOOKUP(E255,fields,2)</f>
        <v>West Beach Fields (T), Stamford</v>
      </c>
      <c r="J255" s="580"/>
      <c r="K255" s="16"/>
      <c r="M255" s="85" t="s">
        <v>101</v>
      </c>
      <c r="N255" s="85" t="s">
        <v>97</v>
      </c>
    </row>
    <row r="256" spans="1:29" ht="12.75" customHeight="1" x14ac:dyDescent="0.35">
      <c r="A256" s="574">
        <v>253</v>
      </c>
      <c r="B256" s="696" t="s">
        <v>0</v>
      </c>
      <c r="C256" s="575" t="s">
        <v>0</v>
      </c>
      <c r="D256" s="582" t="s">
        <v>0</v>
      </c>
      <c r="E256" s="804" t="s">
        <v>0</v>
      </c>
      <c r="F256" s="805" t="s">
        <v>0</v>
      </c>
      <c r="G256" s="799" t="s">
        <v>0</v>
      </c>
      <c r="H256" s="800" t="s">
        <v>0</v>
      </c>
      <c r="I256" s="801" t="s">
        <v>0</v>
      </c>
      <c r="J256" s="585" t="s">
        <v>0</v>
      </c>
      <c r="K256" s="16"/>
      <c r="M256" s="85"/>
      <c r="N256" s="85"/>
    </row>
    <row r="257" spans="1:29" ht="12.75" customHeight="1" x14ac:dyDescent="0.35">
      <c r="A257" s="574">
        <v>254</v>
      </c>
      <c r="B257" s="696" t="s">
        <v>794</v>
      </c>
      <c r="C257" s="575">
        <v>45823</v>
      </c>
      <c r="D257" s="586" t="s">
        <v>175</v>
      </c>
      <c r="E257" s="798" t="str">
        <f t="shared" ref="E257:F261" si="46">VLOOKUP(M257,Teams,2)</f>
        <v>FC CELTA</v>
      </c>
      <c r="F257" s="798" t="str">
        <f t="shared" si="46"/>
        <v>ECUA-ANDES 30</v>
      </c>
      <c r="G257" s="799"/>
      <c r="H257" s="800">
        <f>VLOOKUP(E257,START_TIMES,2)</f>
        <v>0.33333333333333331</v>
      </c>
      <c r="I257" s="801" t="str">
        <f>VLOOKUP(E257,fields,2)</f>
        <v>Foran HS KMT (T), Milford</v>
      </c>
      <c r="J257" s="580"/>
      <c r="K257" s="16"/>
      <c r="M257" s="85" t="s">
        <v>154</v>
      </c>
      <c r="N257" s="85" t="s">
        <v>152</v>
      </c>
    </row>
    <row r="258" spans="1:29" ht="12.65" customHeight="1" x14ac:dyDescent="0.35">
      <c r="A258" s="574">
        <v>255</v>
      </c>
      <c r="B258" s="696" t="s">
        <v>794</v>
      </c>
      <c r="C258" s="575">
        <v>45823</v>
      </c>
      <c r="D258" s="586" t="s">
        <v>175</v>
      </c>
      <c r="E258" s="798" t="str">
        <f t="shared" si="46"/>
        <v>COYOTES FC</v>
      </c>
      <c r="F258" s="798" t="str">
        <f t="shared" si="46"/>
        <v>QPR</v>
      </c>
      <c r="G258" s="799"/>
      <c r="H258" s="800">
        <f>VLOOKUP(E258,START_TIMES,2)</f>
        <v>0.45833333333333331</v>
      </c>
      <c r="I258" s="801" t="str">
        <f>VLOOKUP(E258,fields,2)</f>
        <v>Pragemann  Park (G), Wallingford</v>
      </c>
      <c r="J258" s="580"/>
      <c r="K258" s="16"/>
      <c r="M258" s="85" t="s">
        <v>151</v>
      </c>
      <c r="N258" s="85" t="s">
        <v>158</v>
      </c>
    </row>
    <row r="259" spans="1:29" ht="12.75" customHeight="1" x14ac:dyDescent="0.35">
      <c r="A259" s="574">
        <v>256</v>
      </c>
      <c r="B259" s="696" t="s">
        <v>794</v>
      </c>
      <c r="C259" s="575">
        <v>45823</v>
      </c>
      <c r="D259" s="586" t="s">
        <v>175</v>
      </c>
      <c r="E259" s="798" t="str">
        <f t="shared" si="46"/>
        <v>FC CALDO VERDE</v>
      </c>
      <c r="F259" s="798" t="str">
        <f t="shared" si="46"/>
        <v>LITCHFIELD COUNTY BLUES 30</v>
      </c>
      <c r="G259" s="803"/>
      <c r="H259" s="800">
        <f>VLOOKUP(E259,START_TIMES,2)</f>
        <v>0.41666666666666669</v>
      </c>
      <c r="I259" s="801" t="str">
        <f>VLOOKUP(E259,fields,2)</f>
        <v>Naugatuck HS (G), Naugatuck</v>
      </c>
      <c r="J259" s="580"/>
      <c r="K259" s="16"/>
      <c r="M259" s="85" t="s">
        <v>153</v>
      </c>
      <c r="N259" s="85" t="s">
        <v>155</v>
      </c>
    </row>
    <row r="260" spans="1:29" ht="12.75" customHeight="1" x14ac:dyDescent="0.35">
      <c r="A260" s="574">
        <v>257</v>
      </c>
      <c r="B260" s="696" t="s">
        <v>794</v>
      </c>
      <c r="C260" s="575">
        <v>45823</v>
      </c>
      <c r="D260" s="586" t="s">
        <v>175</v>
      </c>
      <c r="E260" s="798" t="str">
        <f t="shared" si="46"/>
        <v>NAUGATUCK FUSION</v>
      </c>
      <c r="F260" s="798" t="str">
        <f t="shared" si="46"/>
        <v>NORWALK FC</v>
      </c>
      <c r="G260" s="799"/>
      <c r="H260" s="800">
        <f>VLOOKUP(E260,START_TIMES,2)</f>
        <v>0.41666666666666669</v>
      </c>
      <c r="I260" s="801" t="str">
        <f>VLOOKUP(E260,fields,2)</f>
        <v>City Hill MS (G), Naugatuck</v>
      </c>
      <c r="J260" s="580"/>
      <c r="K260" s="16"/>
      <c r="M260" s="85" t="s">
        <v>156</v>
      </c>
      <c r="N260" s="85" t="s">
        <v>157</v>
      </c>
    </row>
    <row r="261" spans="1:29" ht="12.75" customHeight="1" x14ac:dyDescent="0.35">
      <c r="A261" s="574">
        <v>258</v>
      </c>
      <c r="B261" s="696" t="s">
        <v>794</v>
      </c>
      <c r="C261" s="575">
        <v>45823</v>
      </c>
      <c r="D261" s="586" t="s">
        <v>175</v>
      </c>
      <c r="E261" s="798" t="str">
        <f t="shared" si="46"/>
        <v>TRINITY FC</v>
      </c>
      <c r="F261" s="802" t="str">
        <f t="shared" si="46"/>
        <v>BYE 30</v>
      </c>
      <c r="G261" s="799"/>
      <c r="H261" s="812" t="s">
        <v>91</v>
      </c>
      <c r="I261" s="814" t="s">
        <v>91</v>
      </c>
      <c r="J261" s="580"/>
      <c r="K261" s="16"/>
      <c r="M261" s="85" t="s">
        <v>159</v>
      </c>
      <c r="N261" s="85" t="s">
        <v>150</v>
      </c>
    </row>
    <row r="262" spans="1:29" ht="12.75" customHeight="1" x14ac:dyDescent="0.35">
      <c r="A262" s="574">
        <v>259</v>
      </c>
      <c r="B262" s="696" t="s">
        <v>0</v>
      </c>
      <c r="C262" s="575" t="s">
        <v>0</v>
      </c>
      <c r="D262" s="582" t="s">
        <v>0</v>
      </c>
      <c r="E262" s="804" t="s">
        <v>0</v>
      </c>
      <c r="F262" s="805" t="s">
        <v>0</v>
      </c>
      <c r="G262" s="799" t="s">
        <v>0</v>
      </c>
      <c r="H262" s="800" t="s">
        <v>0</v>
      </c>
      <c r="I262" s="801" t="s">
        <v>0</v>
      </c>
      <c r="J262" s="585" t="s">
        <v>0</v>
      </c>
      <c r="K262" s="16"/>
      <c r="M262" s="85"/>
      <c r="N262" s="85"/>
    </row>
    <row r="263" spans="1:29" ht="12.75" customHeight="1" x14ac:dyDescent="0.35">
      <c r="A263" s="574">
        <v>260</v>
      </c>
      <c r="B263" s="696" t="s">
        <v>794</v>
      </c>
      <c r="C263" s="575">
        <v>45823</v>
      </c>
      <c r="D263" s="587" t="s">
        <v>11</v>
      </c>
      <c r="E263" s="798" t="str">
        <f t="shared" ref="E263:F267" si="47">VLOOKUP(M263,Teams,2)</f>
        <v>GREENWICH FC 40</v>
      </c>
      <c r="F263" s="798" t="str">
        <f t="shared" si="47"/>
        <v>DANBURY UNITED 40</v>
      </c>
      <c r="G263" s="799"/>
      <c r="H263" s="800">
        <f>VLOOKUP(E263,START_TIMES,2)</f>
        <v>0.41666666666666702</v>
      </c>
      <c r="I263" s="801" t="str">
        <f>VLOOKUP(E263,fields,2)</f>
        <v>Greenwich Fields</v>
      </c>
      <c r="J263" s="580"/>
      <c r="K263" s="16"/>
      <c r="M263" s="85" t="s">
        <v>104</v>
      </c>
      <c r="N263" s="85" t="s">
        <v>162</v>
      </c>
    </row>
    <row r="264" spans="1:29" ht="12.75" customHeight="1" x14ac:dyDescent="0.35">
      <c r="A264" s="574">
        <v>261</v>
      </c>
      <c r="B264" s="696" t="s">
        <v>794</v>
      </c>
      <c r="C264" s="575">
        <v>45823</v>
      </c>
      <c r="D264" s="587" t="s">
        <v>11</v>
      </c>
      <c r="E264" s="798" t="str">
        <f t="shared" si="47"/>
        <v>CLUB NAPOLI 40</v>
      </c>
      <c r="F264" s="798" t="str">
        <f t="shared" si="47"/>
        <v>STORM FC</v>
      </c>
      <c r="G264" s="799"/>
      <c r="H264" s="800">
        <f>VLOOKUP(E264,START_TIMES,2)</f>
        <v>0.33333333333333331</v>
      </c>
      <c r="I264" s="801" t="str">
        <f>VLOOKUP(E264,fields,2)</f>
        <v>Sportsplex (T), North Branford</v>
      </c>
      <c r="J264" s="580"/>
      <c r="K264" s="16"/>
      <c r="M264" s="85" t="s">
        <v>161</v>
      </c>
      <c r="N264" s="85" t="s">
        <v>108</v>
      </c>
    </row>
    <row r="265" spans="1:29" ht="14.5" x14ac:dyDescent="0.35">
      <c r="A265" s="574">
        <v>262</v>
      </c>
      <c r="B265" s="696" t="s">
        <v>794</v>
      </c>
      <c r="C265" s="575">
        <v>45823</v>
      </c>
      <c r="D265" s="587" t="s">
        <v>11</v>
      </c>
      <c r="E265" s="798" t="str">
        <f t="shared" si="47"/>
        <v>FAIRFIELD GAC 40</v>
      </c>
      <c r="F265" s="798" t="str">
        <f t="shared" si="47"/>
        <v>GREENWICH PUMAS FC 40</v>
      </c>
      <c r="G265" s="799"/>
      <c r="H265" s="800">
        <v>0.41666666666666669</v>
      </c>
      <c r="I265" s="801" t="str">
        <f>VLOOKUP(E265,fields,2)</f>
        <v>Ludlowe HS (T), Fairfield</v>
      </c>
      <c r="J265" s="580"/>
      <c r="K265" s="16"/>
      <c r="M265" s="85" t="s">
        <v>163</v>
      </c>
      <c r="N265" s="85" t="s">
        <v>105</v>
      </c>
    </row>
    <row r="266" spans="1:29" ht="14.5" x14ac:dyDescent="0.35">
      <c r="A266" s="574">
        <v>263</v>
      </c>
      <c r="B266" s="696" t="s">
        <v>794</v>
      </c>
      <c r="C266" s="575">
        <v>45823</v>
      </c>
      <c r="D266" s="587" t="s">
        <v>11</v>
      </c>
      <c r="E266" s="798" t="str">
        <f t="shared" si="47"/>
        <v xml:space="preserve">GUILFORD CELTIC </v>
      </c>
      <c r="F266" s="798" t="str">
        <f t="shared" si="47"/>
        <v>SHEBEEN FC</v>
      </c>
      <c r="G266" s="799"/>
      <c r="H266" s="800">
        <f>VLOOKUP(E266,START_TIMES,2)</f>
        <v>0.41666666666666702</v>
      </c>
      <c r="I266" s="801" t="str">
        <f>VLOOKUP(E266,fields,2)</f>
        <v>Guilford HS (T), Guilford</v>
      </c>
      <c r="J266" s="580"/>
      <c r="K266" s="16"/>
      <c r="M266" s="85" t="s">
        <v>106</v>
      </c>
      <c r="N266" s="85" t="s">
        <v>107</v>
      </c>
    </row>
    <row r="267" spans="1:29" ht="12.75" customHeight="1" x14ac:dyDescent="0.35">
      <c r="A267" s="574">
        <v>264</v>
      </c>
      <c r="B267" s="696" t="s">
        <v>794</v>
      </c>
      <c r="C267" s="575">
        <v>45823</v>
      </c>
      <c r="D267" s="587" t="s">
        <v>11</v>
      </c>
      <c r="E267" s="798" t="str">
        <f t="shared" si="47"/>
        <v>VASCO DA GAMA 40</v>
      </c>
      <c r="F267" s="798" t="str">
        <f t="shared" si="47"/>
        <v>CLINTON FC 40</v>
      </c>
      <c r="G267" s="799"/>
      <c r="H267" s="800">
        <f>VLOOKUP(E267,START_TIMES,2)</f>
        <v>0.41666666666666702</v>
      </c>
      <c r="I267" s="801" t="str">
        <f>VLOOKUP(E267,fields,2)</f>
        <v>Veterans Memorial Park (T), Bridgeport</v>
      </c>
      <c r="J267" s="580"/>
      <c r="K267" s="16"/>
      <c r="M267" s="85" t="s">
        <v>109</v>
      </c>
      <c r="N267" s="85" t="s">
        <v>160</v>
      </c>
    </row>
    <row r="268" spans="1:29" ht="12.75" customHeight="1" thickBot="1" x14ac:dyDescent="0.4">
      <c r="A268" s="574">
        <v>265</v>
      </c>
      <c r="B268" s="696" t="s">
        <v>0</v>
      </c>
      <c r="C268" s="575" t="s">
        <v>0</v>
      </c>
      <c r="D268" s="582" t="s">
        <v>0</v>
      </c>
      <c r="E268" s="804" t="s">
        <v>0</v>
      </c>
      <c r="F268" s="805" t="s">
        <v>0</v>
      </c>
      <c r="G268" s="799" t="s">
        <v>0</v>
      </c>
      <c r="H268" s="800" t="s">
        <v>0</v>
      </c>
      <c r="I268" s="801" t="s">
        <v>0</v>
      </c>
      <c r="J268" s="585" t="s">
        <v>0</v>
      </c>
      <c r="K268" s="16"/>
      <c r="M268" s="281"/>
      <c r="N268" s="281"/>
    </row>
    <row r="269" spans="1:29" ht="12.75" customHeight="1" thickTop="1" thickBot="1" x14ac:dyDescent="0.4">
      <c r="A269" s="574">
        <v>266</v>
      </c>
      <c r="B269" s="696">
        <v>7</v>
      </c>
      <c r="C269" s="575">
        <v>45823</v>
      </c>
      <c r="D269" s="588" t="s">
        <v>1114</v>
      </c>
      <c r="E269" s="808" t="str">
        <f t="shared" ref="E269:F272" si="48">VLOOKUP(M269,Teams,2)</f>
        <v>LITCHFIELD COUNTY BLUES 40</v>
      </c>
      <c r="F269" s="808" t="str">
        <f t="shared" si="48"/>
        <v>SOUTHEAST ROVERS</v>
      </c>
      <c r="G269" s="803"/>
      <c r="H269" s="800">
        <f>VLOOKUP(E269,START_TIMES,2)</f>
        <v>0.41666666666666702</v>
      </c>
      <c r="I269" s="801" t="str">
        <f>VLOOKUP(E269,fields,2)</f>
        <v xml:space="preserve">White Field (G), Litchfield </v>
      </c>
      <c r="J269" s="580"/>
      <c r="K269" s="16"/>
      <c r="M269" s="736" t="s">
        <v>113</v>
      </c>
      <c r="N269" s="736" t="s">
        <v>117</v>
      </c>
      <c r="S269" s="16"/>
      <c r="T269" s="198"/>
      <c r="U269" s="198"/>
      <c r="V269" s="16"/>
      <c r="W269" s="209"/>
      <c r="X269" s="215"/>
      <c r="Y269" s="16"/>
      <c r="Z269" s="20"/>
      <c r="AC269" s="16"/>
    </row>
    <row r="270" spans="1:29" ht="12.75" customHeight="1" thickTop="1" thickBot="1" x14ac:dyDescent="0.4">
      <c r="A270" s="574">
        <v>267</v>
      </c>
      <c r="B270" s="696">
        <v>7</v>
      </c>
      <c r="C270" s="575">
        <v>45823</v>
      </c>
      <c r="D270" s="588" t="s">
        <v>1114</v>
      </c>
      <c r="E270" s="808" t="str">
        <f t="shared" si="48"/>
        <v>FC LEONE</v>
      </c>
      <c r="F270" s="808" t="str">
        <f t="shared" si="48"/>
        <v>NORTH BRANFORD 40</v>
      </c>
      <c r="G270" s="799"/>
      <c r="H270" s="800">
        <f>VLOOKUP(E270,START_TIMES,2)</f>
        <v>0.41666666666666669</v>
      </c>
      <c r="I270" s="801" t="str">
        <f>VLOOKUP(E270,fields,2)</f>
        <v>Memorial Field (G), North Haven</v>
      </c>
      <c r="J270" s="580"/>
      <c r="K270" s="16"/>
      <c r="M270" s="736" t="s">
        <v>111</v>
      </c>
      <c r="N270" s="736" t="s">
        <v>115</v>
      </c>
      <c r="S270" s="16"/>
      <c r="T270" s="198"/>
      <c r="U270" s="198"/>
      <c r="V270" s="16"/>
      <c r="W270" s="209"/>
      <c r="X270" s="215"/>
      <c r="Y270" s="16"/>
      <c r="Z270" s="20"/>
      <c r="AC270" s="16"/>
    </row>
    <row r="271" spans="1:29" ht="12.75" customHeight="1" thickTop="1" thickBot="1" x14ac:dyDescent="0.4">
      <c r="A271" s="574">
        <v>268</v>
      </c>
      <c r="B271" s="696">
        <v>7</v>
      </c>
      <c r="C271" s="575">
        <v>45823</v>
      </c>
      <c r="D271" s="588" t="s">
        <v>1114</v>
      </c>
      <c r="E271" s="809" t="str">
        <f t="shared" si="48"/>
        <v>PAN ZONES</v>
      </c>
      <c r="F271" s="810" t="s">
        <v>24</v>
      </c>
      <c r="G271" s="799"/>
      <c r="H271" s="800">
        <f>VLOOKUP(E271,START_TIMES,2)</f>
        <v>0.33333333333333331</v>
      </c>
      <c r="I271" s="801" t="str">
        <f>VLOOKUP(E271,fields,2)</f>
        <v>Stanley Quarter Park (G), New Britain</v>
      </c>
      <c r="J271" s="580"/>
      <c r="K271" s="16"/>
      <c r="M271" s="736" t="s">
        <v>116</v>
      </c>
      <c r="N271" s="736" t="s">
        <v>110</v>
      </c>
      <c r="S271" s="16"/>
      <c r="T271" s="198"/>
      <c r="U271" s="198"/>
      <c r="V271" s="16"/>
      <c r="W271" s="209"/>
      <c r="X271" s="215"/>
      <c r="Y271" s="16"/>
      <c r="Z271" s="20"/>
      <c r="AC271" s="16"/>
    </row>
    <row r="272" spans="1:29" ht="12.75" customHeight="1" thickTop="1" thickBot="1" x14ac:dyDescent="0.4">
      <c r="A272" s="574">
        <v>269</v>
      </c>
      <c r="B272" s="696">
        <v>7</v>
      </c>
      <c r="C272" s="575">
        <v>45823</v>
      </c>
      <c r="D272" s="588" t="s">
        <v>1114</v>
      </c>
      <c r="E272" s="808" t="str">
        <f t="shared" si="48"/>
        <v>GUILFORD BELL CURVE</v>
      </c>
      <c r="F272" s="808" t="str">
        <f t="shared" si="48"/>
        <v>NEW HAVEN AMERICANS</v>
      </c>
      <c r="G272" s="799"/>
      <c r="H272" s="800">
        <v>0.33333333333333331</v>
      </c>
      <c r="I272" s="801" t="str">
        <f>VLOOKUP(E272,fields,2)</f>
        <v>Guilford HS (T), Guilford</v>
      </c>
      <c r="J272" s="585"/>
      <c r="K272" s="1"/>
      <c r="L272" s="1"/>
      <c r="M272" s="736" t="s">
        <v>112</v>
      </c>
      <c r="N272" s="736" t="s">
        <v>114</v>
      </c>
      <c r="S272" s="16"/>
      <c r="T272" s="198"/>
      <c r="U272" s="198"/>
      <c r="V272" s="16"/>
      <c r="W272" s="209"/>
      <c r="X272" s="215"/>
      <c r="Y272" s="16"/>
      <c r="Z272" s="20"/>
      <c r="AC272" s="16"/>
    </row>
    <row r="273" spans="1:33" s="1" customFormat="1" ht="12" customHeight="1" thickTop="1" thickBot="1" x14ac:dyDescent="0.4">
      <c r="A273" s="574">
        <v>270</v>
      </c>
      <c r="B273" s="696" t="s">
        <v>0</v>
      </c>
      <c r="C273" s="575" t="s">
        <v>0</v>
      </c>
      <c r="D273" s="582" t="s">
        <v>0</v>
      </c>
      <c r="E273" s="804" t="s">
        <v>0</v>
      </c>
      <c r="F273" s="805" t="s">
        <v>0</v>
      </c>
      <c r="G273" s="799" t="s">
        <v>0</v>
      </c>
      <c r="H273" s="800" t="s">
        <v>0</v>
      </c>
      <c r="I273" s="801" t="s">
        <v>0</v>
      </c>
      <c r="J273" s="585" t="s">
        <v>0</v>
      </c>
      <c r="K273" s="16"/>
      <c r="L273" s="16"/>
      <c r="M273" s="349"/>
      <c r="N273" s="349"/>
      <c r="O273" s="16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 s="258"/>
      <c r="AF273"/>
      <c r="AG273"/>
    </row>
    <row r="274" spans="1:33" ht="12.75" customHeight="1" thickTop="1" thickBot="1" x14ac:dyDescent="0.4">
      <c r="A274" s="574">
        <v>271</v>
      </c>
      <c r="B274" s="696">
        <v>7</v>
      </c>
      <c r="C274" s="575">
        <v>45823</v>
      </c>
      <c r="D274" s="734" t="s">
        <v>1115</v>
      </c>
      <c r="E274" s="798" t="str">
        <f t="shared" ref="E274:F277" si="49">VLOOKUP(M274,Teams,2)</f>
        <v>ECUA-ANDES 40</v>
      </c>
      <c r="F274" s="798" t="str">
        <f t="shared" si="49"/>
        <v>WILTON WOLVES</v>
      </c>
      <c r="G274" s="803"/>
      <c r="H274" s="800">
        <f>VLOOKUP(E274,START_TIMES,2)</f>
        <v>0.41666666666666702</v>
      </c>
      <c r="I274" s="801" t="str">
        <f>VLOOKUP(E274,fields,2)</f>
        <v>Witek Park (G), Derby</v>
      </c>
      <c r="J274" s="580"/>
      <c r="K274" s="16"/>
      <c r="M274" s="776" t="s">
        <v>121</v>
      </c>
      <c r="N274" s="776" t="s">
        <v>125</v>
      </c>
      <c r="S274" s="16"/>
      <c r="T274" s="198"/>
      <c r="U274" s="198"/>
      <c r="V274" s="16"/>
      <c r="W274" s="209"/>
      <c r="X274" s="215"/>
      <c r="Y274" s="16"/>
      <c r="Z274" s="20"/>
      <c r="AC274" s="16"/>
    </row>
    <row r="275" spans="1:33" ht="12.75" customHeight="1" thickTop="1" thickBot="1" x14ac:dyDescent="0.4">
      <c r="A275" s="574">
        <v>272</v>
      </c>
      <c r="B275" s="696">
        <v>7</v>
      </c>
      <c r="C275" s="575">
        <v>45823</v>
      </c>
      <c r="D275" s="734" t="s">
        <v>1115</v>
      </c>
      <c r="E275" s="824" t="str">
        <f t="shared" si="49"/>
        <v>BYE 40S</v>
      </c>
      <c r="F275" s="825" t="str">
        <f t="shared" si="49"/>
        <v>RIDGEFIELD KICKS</v>
      </c>
      <c r="G275" s="799"/>
      <c r="H275" s="800" t="str">
        <f>VLOOKUP(E275,START_TIMES,2)</f>
        <v>--</v>
      </c>
      <c r="I275" s="801" t="str">
        <f>VLOOKUP(E275,fields,2)</f>
        <v>--</v>
      </c>
      <c r="J275" s="580"/>
      <c r="K275" s="16"/>
      <c r="M275" s="776" t="s">
        <v>119</v>
      </c>
      <c r="N275" s="776" t="s">
        <v>123</v>
      </c>
      <c r="O275" s="1"/>
    </row>
    <row r="276" spans="1:33" ht="12.75" customHeight="1" thickTop="1" thickBot="1" x14ac:dyDescent="0.4">
      <c r="A276" s="574">
        <v>273</v>
      </c>
      <c r="B276" s="696">
        <v>7</v>
      </c>
      <c r="C276" s="575">
        <v>45823</v>
      </c>
      <c r="D276" s="734" t="s">
        <v>1115</v>
      </c>
      <c r="E276" s="798" t="str">
        <f t="shared" si="49"/>
        <v>STAMFORD UNITED</v>
      </c>
      <c r="F276" s="798" t="str">
        <f t="shared" si="49"/>
        <v>BESA SC</v>
      </c>
      <c r="G276" s="799"/>
      <c r="H276" s="800">
        <f>VLOOKUP(E276,START_TIMES,2)</f>
        <v>0.33333333333333331</v>
      </c>
      <c r="I276" s="801" t="str">
        <f>VLOOKUP(E276,fields,2)</f>
        <v>West Beach Fields (T), Stamford</v>
      </c>
      <c r="J276" s="585"/>
      <c r="K276" s="16"/>
      <c r="M276" s="776" t="s">
        <v>124</v>
      </c>
      <c r="N276" s="776" t="s">
        <v>118</v>
      </c>
    </row>
    <row r="277" spans="1:33" ht="12.75" customHeight="1" thickTop="1" thickBot="1" x14ac:dyDescent="0.4">
      <c r="A277" s="574">
        <v>274</v>
      </c>
      <c r="B277" s="696">
        <v>7</v>
      </c>
      <c r="C277" s="575">
        <v>45823</v>
      </c>
      <c r="D277" s="734" t="s">
        <v>1115</v>
      </c>
      <c r="E277" s="798" t="str">
        <f t="shared" si="49"/>
        <v>DERBY QUITUS</v>
      </c>
      <c r="F277" s="798" t="str">
        <f t="shared" si="49"/>
        <v>LUSITANOS FC</v>
      </c>
      <c r="G277" s="799"/>
      <c r="H277" s="800">
        <f>VLOOKUP(E277,START_TIMES,2)</f>
        <v>0.41666666666666669</v>
      </c>
      <c r="I277" s="801" t="str">
        <f>VLOOKUP(E277,fields,2)</f>
        <v>Witek Park (G), Derby</v>
      </c>
      <c r="J277" s="580"/>
      <c r="K277" s="16"/>
      <c r="M277" s="776" t="s">
        <v>120</v>
      </c>
      <c r="N277" s="776" t="s">
        <v>122</v>
      </c>
    </row>
    <row r="278" spans="1:33" ht="12.75" customHeight="1" thickTop="1" x14ac:dyDescent="0.35">
      <c r="A278" s="574">
        <v>275</v>
      </c>
      <c r="B278" s="696" t="s">
        <v>0</v>
      </c>
      <c r="C278" s="575" t="s">
        <v>0</v>
      </c>
      <c r="D278" s="582" t="s">
        <v>0</v>
      </c>
      <c r="E278" s="804" t="s">
        <v>0</v>
      </c>
      <c r="F278" s="805" t="s">
        <v>0</v>
      </c>
      <c r="G278" s="799" t="s">
        <v>0</v>
      </c>
      <c r="H278" s="800" t="s">
        <v>0</v>
      </c>
      <c r="I278" s="801" t="s">
        <v>0</v>
      </c>
      <c r="J278" s="585" t="s">
        <v>0</v>
      </c>
      <c r="K278" s="16"/>
      <c r="M278" s="599"/>
      <c r="N278" s="599"/>
    </row>
    <row r="279" spans="1:33" ht="12.75" customHeight="1" x14ac:dyDescent="0.35">
      <c r="A279" s="574">
        <v>276</v>
      </c>
      <c r="B279" s="696" t="s">
        <v>794</v>
      </c>
      <c r="C279" s="575">
        <v>45823</v>
      </c>
      <c r="D279" s="590" t="s">
        <v>1076</v>
      </c>
      <c r="E279" s="798" t="str">
        <f t="shared" ref="E279:F283" si="50">VLOOKUP(M279,Teams,2)</f>
        <v>NORWALK MARINERS LEGENDS</v>
      </c>
      <c r="F279" s="798" t="str">
        <f t="shared" si="50"/>
        <v>GREENWICH FC 50</v>
      </c>
      <c r="G279" s="803"/>
      <c r="H279" s="800">
        <f>VLOOKUP(E279,START_TIMES,2)</f>
        <v>0.33333333333333331</v>
      </c>
      <c r="I279" s="801" t="str">
        <f>VLOOKUP(E279,fields,2)</f>
        <v>Nathan Hale MS (T), Norwalk</v>
      </c>
      <c r="J279" s="580"/>
      <c r="K279" s="16"/>
      <c r="M279" s="782" t="s">
        <v>130</v>
      </c>
      <c r="N279" s="782" t="s">
        <v>128</v>
      </c>
    </row>
    <row r="280" spans="1:33" ht="12.75" customHeight="1" x14ac:dyDescent="0.35">
      <c r="A280" s="574">
        <v>277</v>
      </c>
      <c r="B280" s="696" t="s">
        <v>794</v>
      </c>
      <c r="C280" s="575">
        <v>45823</v>
      </c>
      <c r="D280" s="590" t="s">
        <v>1076</v>
      </c>
      <c r="E280" s="798" t="str">
        <f t="shared" si="50"/>
        <v>FAIRFIELD GAC 50</v>
      </c>
      <c r="F280" s="798" t="str">
        <f t="shared" si="50"/>
        <v>VASCO DA GAMA 50</v>
      </c>
      <c r="G280" s="803"/>
      <c r="H280" s="800">
        <f>VLOOKUP(E280,START_TIMES,2)</f>
        <v>0.33333333333333331</v>
      </c>
      <c r="I280" s="801" t="str">
        <f>VLOOKUP(E280,fields,2)</f>
        <v>Ludlowe HS (T), Fairfield</v>
      </c>
      <c r="J280" s="580"/>
      <c r="K280" s="16"/>
      <c r="M280" s="782" t="s">
        <v>127</v>
      </c>
      <c r="N280" s="782" t="s">
        <v>134</v>
      </c>
    </row>
    <row r="281" spans="1:33" ht="12.75" customHeight="1" x14ac:dyDescent="0.35">
      <c r="A281" s="574">
        <v>278</v>
      </c>
      <c r="B281" s="696" t="s">
        <v>794</v>
      </c>
      <c r="C281" s="575">
        <v>45823</v>
      </c>
      <c r="D281" s="590" t="s">
        <v>1076</v>
      </c>
      <c r="E281" s="798" t="str">
        <f t="shared" si="50"/>
        <v>GREENWICH PUMAS FC 50</v>
      </c>
      <c r="F281" s="798" t="str">
        <f t="shared" si="50"/>
        <v>NORWALK SPORT COLOMBIA 50</v>
      </c>
      <c r="G281" s="803"/>
      <c r="H281" s="800">
        <f>VLOOKUP(E281,START_TIMES,2)</f>
        <v>0.41666666666666669</v>
      </c>
      <c r="I281" s="801" t="str">
        <f>VLOOKUP(E281,fields,2)</f>
        <v>Greenwich Fields</v>
      </c>
      <c r="J281" s="580"/>
      <c r="K281" s="16"/>
      <c r="M281" s="782" t="s">
        <v>129</v>
      </c>
      <c r="N281" s="782" t="s">
        <v>131</v>
      </c>
    </row>
    <row r="282" spans="1:33" ht="12.75" customHeight="1" x14ac:dyDescent="0.35">
      <c r="A282" s="574">
        <v>279</v>
      </c>
      <c r="B282" s="696" t="s">
        <v>794</v>
      </c>
      <c r="C282" s="575">
        <v>45823</v>
      </c>
      <c r="D282" s="590" t="s">
        <v>1076</v>
      </c>
      <c r="E282" s="798" t="str">
        <f t="shared" si="50"/>
        <v>REBELS UNITED</v>
      </c>
      <c r="F282" s="798" t="str">
        <f t="shared" si="50"/>
        <v>STAMFORD CITY</v>
      </c>
      <c r="G282" s="803"/>
      <c r="H282" s="800">
        <f>VLOOKUP(E282,START_TIMES,2)</f>
        <v>0.41666666666666669</v>
      </c>
      <c r="I282" s="801" t="str">
        <f>VLOOKUP(E282,fields,2)</f>
        <v>New Fairfield HS (T), New Fairfield</v>
      </c>
      <c r="J282" s="580"/>
      <c r="K282" s="16"/>
      <c r="M282" s="782" t="s">
        <v>132</v>
      </c>
      <c r="N282" s="782" t="s">
        <v>133</v>
      </c>
    </row>
    <row r="283" spans="1:33" ht="12.75" customHeight="1" x14ac:dyDescent="0.35">
      <c r="A283" s="574">
        <v>280</v>
      </c>
      <c r="B283" s="696" t="s">
        <v>794</v>
      </c>
      <c r="C283" s="575">
        <v>45823</v>
      </c>
      <c r="D283" s="590" t="s">
        <v>1076</v>
      </c>
      <c r="E283" s="798" t="str">
        <f t="shared" si="50"/>
        <v>WESTPORT FC</v>
      </c>
      <c r="F283" s="811" t="str">
        <f t="shared" si="50"/>
        <v>BYE 50</v>
      </c>
      <c r="G283" s="803"/>
      <c r="H283" s="800">
        <f>VLOOKUP(E283,START_TIMES,2)</f>
        <v>0.33333333333333331</v>
      </c>
      <c r="I283" s="801" t="str">
        <f>VLOOKUP(E283,fields,2)</f>
        <v>Wakeman Park (T), Westport</v>
      </c>
      <c r="J283" s="580"/>
      <c r="K283" s="16"/>
      <c r="M283" s="782" t="s">
        <v>136</v>
      </c>
      <c r="N283" s="782" t="s">
        <v>126</v>
      </c>
    </row>
    <row r="284" spans="1:33" ht="12.75" customHeight="1" x14ac:dyDescent="0.35">
      <c r="A284" s="574">
        <v>281</v>
      </c>
      <c r="B284" s="696" t="s">
        <v>0</v>
      </c>
      <c r="C284" s="575" t="s">
        <v>0</v>
      </c>
      <c r="D284" s="582" t="s">
        <v>0</v>
      </c>
      <c r="E284" s="804" t="s">
        <v>0</v>
      </c>
      <c r="F284" s="805" t="s">
        <v>0</v>
      </c>
      <c r="G284" s="799" t="s">
        <v>0</v>
      </c>
      <c r="H284" s="800" t="s">
        <v>0</v>
      </c>
      <c r="I284" s="801" t="s">
        <v>0</v>
      </c>
      <c r="J284" s="585" t="s">
        <v>0</v>
      </c>
      <c r="K284" s="16"/>
      <c r="M284" s="85"/>
      <c r="N284" s="85"/>
    </row>
    <row r="285" spans="1:33" ht="12.75" customHeight="1" x14ac:dyDescent="0.35">
      <c r="A285" s="574">
        <v>282</v>
      </c>
      <c r="B285" s="696" t="s">
        <v>794</v>
      </c>
      <c r="C285" s="575">
        <v>45823</v>
      </c>
      <c r="D285" s="591" t="s">
        <v>1113</v>
      </c>
      <c r="E285" s="798" t="str">
        <f t="shared" ref="E285:F289" si="51">VLOOKUP(M285,Teams,2)</f>
        <v>GUILFORD BLACK EAGLES</v>
      </c>
      <c r="F285" s="798" t="str">
        <f t="shared" si="51"/>
        <v>EAST HAVEN SC</v>
      </c>
      <c r="G285" s="803"/>
      <c r="H285" s="800">
        <f>VLOOKUP(E285,START_TIMES,2)</f>
        <v>0.375</v>
      </c>
      <c r="I285" s="801" t="str">
        <f>VLOOKUP(E285,fields,2)</f>
        <v>Bittner Park (G), Guilford</v>
      </c>
      <c r="J285" s="580"/>
      <c r="K285" s="16"/>
      <c r="M285" s="338" t="s">
        <v>146</v>
      </c>
      <c r="N285" s="338" t="s">
        <v>142</v>
      </c>
    </row>
    <row r="286" spans="1:33" ht="12.75" customHeight="1" x14ac:dyDescent="0.35">
      <c r="A286" s="574">
        <v>283</v>
      </c>
      <c r="B286" s="696" t="s">
        <v>794</v>
      </c>
      <c r="C286" s="575">
        <v>45823</v>
      </c>
      <c r="D286" s="591" t="s">
        <v>1113</v>
      </c>
      <c r="E286" s="798" t="str">
        <f t="shared" si="51"/>
        <v>CLUB NAPOLI 50</v>
      </c>
      <c r="F286" s="798" t="str">
        <f t="shared" si="51"/>
        <v>VASCO DA GAMA 60</v>
      </c>
      <c r="G286" s="803"/>
      <c r="H286" s="800">
        <v>0.41666666666666669</v>
      </c>
      <c r="I286" s="801" t="str">
        <f>VLOOKUP(E286,fields,2)</f>
        <v>North Farms Park (G), North Branford</v>
      </c>
      <c r="J286" s="580"/>
      <c r="K286" s="16"/>
      <c r="M286" s="338" t="s">
        <v>141</v>
      </c>
      <c r="N286" s="338" t="s">
        <v>135</v>
      </c>
    </row>
    <row r="287" spans="1:33" ht="12.75" customHeight="1" x14ac:dyDescent="0.35">
      <c r="A287" s="574">
        <v>284</v>
      </c>
      <c r="B287" s="696" t="s">
        <v>794</v>
      </c>
      <c r="C287" s="575">
        <v>45823</v>
      </c>
      <c r="D287" s="591" t="s">
        <v>1113</v>
      </c>
      <c r="E287" s="798" t="str">
        <f t="shared" si="51"/>
        <v>GREENWICH PFC</v>
      </c>
      <c r="F287" s="798" t="str">
        <f t="shared" si="51"/>
        <v>HAVEN FC</v>
      </c>
      <c r="G287" s="803"/>
      <c r="H287" s="800">
        <f>VLOOKUP(E287,START_TIMES,2)</f>
        <v>0.41666666666666702</v>
      </c>
      <c r="I287" s="801" t="str">
        <f>VLOOKUP(E287,fields,2)</f>
        <v>Greenwich Fields</v>
      </c>
      <c r="J287" s="580"/>
      <c r="K287" s="16"/>
      <c r="M287" s="338" t="s">
        <v>144</v>
      </c>
      <c r="N287" s="338" t="s">
        <v>147</v>
      </c>
    </row>
    <row r="288" spans="1:33" ht="12.75" customHeight="1" x14ac:dyDescent="0.35">
      <c r="A288" s="574">
        <v>285</v>
      </c>
      <c r="B288" s="696" t="s">
        <v>794</v>
      </c>
      <c r="C288" s="575">
        <v>45823</v>
      </c>
      <c r="D288" s="591" t="s">
        <v>1113</v>
      </c>
      <c r="E288" s="798" t="str">
        <f t="shared" si="51"/>
        <v>NORTH BRANFORD LEGENDS</v>
      </c>
      <c r="F288" s="798" t="str">
        <f t="shared" si="51"/>
        <v>SOUTHEAST CT</v>
      </c>
      <c r="G288" s="803"/>
      <c r="H288" s="800">
        <f>VLOOKUP(E288,START_TIMES,2)</f>
        <v>0.41666666666666702</v>
      </c>
      <c r="I288" s="801" t="str">
        <f>VLOOKUP(E288,fields,2)</f>
        <v>Northford Park (G), Northford</v>
      </c>
      <c r="J288" s="580"/>
      <c r="K288" s="16"/>
      <c r="M288" s="338" t="s">
        <v>148</v>
      </c>
      <c r="N288" s="338" t="s">
        <v>149</v>
      </c>
    </row>
    <row r="289" spans="1:33" ht="12.75" customHeight="1" x14ac:dyDescent="0.35">
      <c r="A289" s="574">
        <v>286</v>
      </c>
      <c r="B289" s="696" t="s">
        <v>794</v>
      </c>
      <c r="C289" s="575">
        <v>45823</v>
      </c>
      <c r="D289" s="591" t="s">
        <v>1113</v>
      </c>
      <c r="E289" s="798" t="str">
        <f t="shared" si="51"/>
        <v>ZIMMITTI SC</v>
      </c>
      <c r="F289" s="798" t="str">
        <f t="shared" si="51"/>
        <v>CHESHIRE AZZURRI</v>
      </c>
      <c r="G289" s="803"/>
      <c r="H289" s="800">
        <f>VLOOKUP(E289,START_TIMES,2)</f>
        <v>0.41666666666666702</v>
      </c>
      <c r="I289" s="801" t="str">
        <f>VLOOKUP(E289,fields,2)</f>
        <v>Morris Beach Complex (G), Morris</v>
      </c>
      <c r="J289" s="580"/>
      <c r="K289" s="16"/>
      <c r="M289" s="338" t="s">
        <v>137</v>
      </c>
      <c r="N289" s="338" t="s">
        <v>138</v>
      </c>
    </row>
    <row r="290" spans="1:33" ht="12.75" customHeight="1" x14ac:dyDescent="0.35">
      <c r="A290" s="574">
        <v>287</v>
      </c>
      <c r="B290" s="696" t="s">
        <v>0</v>
      </c>
      <c r="C290" s="575" t="s">
        <v>0</v>
      </c>
      <c r="D290" s="582" t="s">
        <v>0</v>
      </c>
      <c r="E290" s="804" t="s">
        <v>0</v>
      </c>
      <c r="F290" s="805" t="s">
        <v>0</v>
      </c>
      <c r="G290" s="799" t="s">
        <v>0</v>
      </c>
      <c r="H290" s="800" t="s">
        <v>0</v>
      </c>
      <c r="I290" s="801" t="s">
        <v>0</v>
      </c>
      <c r="J290" s="585" t="s">
        <v>0</v>
      </c>
      <c r="K290" s="16"/>
      <c r="M290" s="85"/>
      <c r="N290" s="85"/>
      <c r="O290" s="253"/>
      <c r="AC290" s="258"/>
      <c r="AE290" s="253"/>
      <c r="AF290" s="16"/>
      <c r="AG290" s="16"/>
    </row>
    <row r="291" spans="1:33" ht="12.5" customHeight="1" x14ac:dyDescent="0.35">
      <c r="A291" s="574">
        <v>288</v>
      </c>
      <c r="B291" s="696">
        <v>8</v>
      </c>
      <c r="C291" s="575">
        <v>45830</v>
      </c>
      <c r="D291" s="576" t="s">
        <v>10</v>
      </c>
      <c r="E291" s="798" t="str">
        <f t="shared" ref="E291:F295" si="52">VLOOKUP(M291,Teams,2)</f>
        <v>CLINTON FC 30</v>
      </c>
      <c r="F291" s="798" t="str">
        <f t="shared" si="52"/>
        <v xml:space="preserve">FC SHELTON </v>
      </c>
      <c r="G291" s="799"/>
      <c r="H291" s="800">
        <f>VLOOKUP(E291,START_TIMES,2)</f>
        <v>0.41666666666666702</v>
      </c>
      <c r="I291" s="801" t="str">
        <f>VLOOKUP(E291,fields,2)</f>
        <v>Strong Field (T), Madison</v>
      </c>
      <c r="J291" s="580"/>
      <c r="K291" s="16"/>
      <c r="M291" s="85" t="s">
        <v>96</v>
      </c>
      <c r="N291" s="85" t="s">
        <v>99</v>
      </c>
      <c r="P291" s="85"/>
      <c r="Q291" s="85"/>
    </row>
    <row r="292" spans="1:33" ht="12.75" customHeight="1" x14ac:dyDescent="0.35">
      <c r="A292" s="574">
        <v>289</v>
      </c>
      <c r="B292" s="696">
        <v>8</v>
      </c>
      <c r="C292" s="575">
        <v>45830</v>
      </c>
      <c r="D292" s="576" t="s">
        <v>10</v>
      </c>
      <c r="E292" s="813" t="str">
        <f t="shared" si="52"/>
        <v>GREENWICH FC 30</v>
      </c>
      <c r="F292" s="813" t="str">
        <f t="shared" si="52"/>
        <v>CHESHIRE SC UNITED</v>
      </c>
      <c r="G292" s="799"/>
      <c r="H292" s="800">
        <f>VLOOKUP(E292,START_TIMES,2)</f>
        <v>0.41666666666666702</v>
      </c>
      <c r="I292" s="801" t="str">
        <f>VLOOKUP(E292,fields,2)</f>
        <v>Greenwich Fields</v>
      </c>
      <c r="J292" s="580"/>
      <c r="K292" s="16"/>
      <c r="M292" s="85" t="s">
        <v>94</v>
      </c>
      <c r="N292" s="85" t="s">
        <v>97</v>
      </c>
      <c r="O292" s="253"/>
      <c r="AC292" s="258"/>
      <c r="AE292" s="253"/>
      <c r="AF292" s="16"/>
      <c r="AG292" s="16"/>
    </row>
    <row r="293" spans="1:33" ht="12.75" customHeight="1" x14ac:dyDescent="0.35">
      <c r="A293" s="574">
        <v>290</v>
      </c>
      <c r="B293" s="696">
        <v>8</v>
      </c>
      <c r="C293" s="575">
        <v>45830</v>
      </c>
      <c r="D293" s="576" t="s">
        <v>10</v>
      </c>
      <c r="E293" s="798" t="str">
        <f t="shared" si="52"/>
        <v>HAMDEN ALL STARS</v>
      </c>
      <c r="F293" s="798" t="str">
        <f t="shared" si="52"/>
        <v>MILFORD AMIGOS</v>
      </c>
      <c r="G293" s="799"/>
      <c r="H293" s="800">
        <f>VLOOKUP(E293,START_TIMES,2)</f>
        <v>0.41666666666666669</v>
      </c>
      <c r="I293" s="801" t="str">
        <f>VLOOKUP(E293,fields,2)</f>
        <v>Westwoods HS (G), Hamden</v>
      </c>
      <c r="J293" s="580"/>
      <c r="K293" s="16"/>
      <c r="M293" s="85" t="s">
        <v>92</v>
      </c>
      <c r="N293" s="85" t="s">
        <v>98</v>
      </c>
    </row>
    <row r="294" spans="1:33" ht="12.75" customHeight="1" x14ac:dyDescent="0.35">
      <c r="A294" s="574">
        <v>291</v>
      </c>
      <c r="B294" s="696">
        <v>8</v>
      </c>
      <c r="C294" s="575">
        <v>45830</v>
      </c>
      <c r="D294" s="576" t="s">
        <v>10</v>
      </c>
      <c r="E294" s="798" t="str">
        <f t="shared" si="52"/>
        <v>STAMFORD FC</v>
      </c>
      <c r="F294" s="798" t="str">
        <f t="shared" si="52"/>
        <v>DANBURY UNITED</v>
      </c>
      <c r="G294" s="799"/>
      <c r="H294" s="800">
        <f>VLOOKUP(E294,START_TIMES,2)</f>
        <v>0.33333333333333331</v>
      </c>
      <c r="I294" s="801" t="str">
        <f>VLOOKUP(E294,fields,2)</f>
        <v>West Beach Fields (T), Stamford</v>
      </c>
      <c r="J294" s="580"/>
      <c r="K294" s="16"/>
      <c r="M294" s="85" t="s">
        <v>101</v>
      </c>
      <c r="N294" s="85" t="s">
        <v>93</v>
      </c>
    </row>
    <row r="295" spans="1:33" ht="12.75" customHeight="1" x14ac:dyDescent="0.35">
      <c r="A295" s="574">
        <v>292</v>
      </c>
      <c r="B295" s="696">
        <v>8</v>
      </c>
      <c r="C295" s="575">
        <v>45830</v>
      </c>
      <c r="D295" s="576" t="s">
        <v>10</v>
      </c>
      <c r="E295" s="798" t="str">
        <f t="shared" si="52"/>
        <v>SALTY DOGS</v>
      </c>
      <c r="F295" s="798" t="str">
        <f t="shared" si="52"/>
        <v>MILFORD TUESDAY</v>
      </c>
      <c r="G295" s="799"/>
      <c r="H295" s="800">
        <f>VLOOKUP(E295,START_TIMES,2)</f>
        <v>0.33333333333333331</v>
      </c>
      <c r="I295" s="801" t="str">
        <f>VLOOKUP(E295,fields,2)</f>
        <v>Nonnewaug HS  (T), Woodbury</v>
      </c>
      <c r="J295" s="580"/>
      <c r="K295" s="16"/>
      <c r="M295" s="85" t="s">
        <v>95</v>
      </c>
      <c r="N295" s="85" t="s">
        <v>100</v>
      </c>
    </row>
    <row r="296" spans="1:33" ht="12.75" customHeight="1" x14ac:dyDescent="0.35">
      <c r="A296" s="574">
        <v>293</v>
      </c>
      <c r="B296" s="696" t="s">
        <v>0</v>
      </c>
      <c r="C296" s="575" t="s">
        <v>0</v>
      </c>
      <c r="D296" s="582" t="s">
        <v>0</v>
      </c>
      <c r="E296" s="804" t="s">
        <v>0</v>
      </c>
      <c r="F296" s="805" t="s">
        <v>0</v>
      </c>
      <c r="G296" s="799" t="s">
        <v>0</v>
      </c>
      <c r="H296" s="800" t="s">
        <v>0</v>
      </c>
      <c r="I296" s="801" t="s">
        <v>0</v>
      </c>
      <c r="J296" s="585" t="s">
        <v>0</v>
      </c>
      <c r="K296" s="16"/>
      <c r="M296" s="85"/>
      <c r="N296" s="85"/>
    </row>
    <row r="297" spans="1:33" ht="12.75" customHeight="1" x14ac:dyDescent="0.35">
      <c r="A297" s="574">
        <v>294</v>
      </c>
      <c r="B297" s="696">
        <v>8</v>
      </c>
      <c r="C297" s="575">
        <v>45830</v>
      </c>
      <c r="D297" s="586" t="s">
        <v>175</v>
      </c>
      <c r="E297" s="798" t="str">
        <f t="shared" ref="E297:F301" si="53">VLOOKUP(M297,Teams,2)</f>
        <v>COYOTES FC</v>
      </c>
      <c r="F297" s="798" t="str">
        <f t="shared" si="53"/>
        <v>FC CALDO VERDE</v>
      </c>
      <c r="G297" s="799"/>
      <c r="H297" s="800">
        <f>VLOOKUP(E297,START_TIMES,2)</f>
        <v>0.45833333333333331</v>
      </c>
      <c r="I297" s="801" t="str">
        <f>VLOOKUP(E297,fields,2)</f>
        <v>Pragemann  Park (G), Wallingford</v>
      </c>
      <c r="J297" s="580"/>
      <c r="K297" s="16"/>
      <c r="M297" s="85" t="s">
        <v>151</v>
      </c>
      <c r="N297" s="85" t="s">
        <v>153</v>
      </c>
    </row>
    <row r="298" spans="1:33" ht="12.75" customHeight="1" x14ac:dyDescent="0.35">
      <c r="A298" s="574">
        <v>295</v>
      </c>
      <c r="B298" s="696">
        <v>8</v>
      </c>
      <c r="C298" s="575">
        <v>45830</v>
      </c>
      <c r="D298" s="586" t="s">
        <v>175</v>
      </c>
      <c r="E298" s="802" t="str">
        <f t="shared" si="53"/>
        <v>BYE 30</v>
      </c>
      <c r="F298" s="798" t="str">
        <f t="shared" si="53"/>
        <v>FC CELTA</v>
      </c>
      <c r="G298" s="799"/>
      <c r="H298" s="800" t="str">
        <f>VLOOKUP(E298,START_TIMES,2)</f>
        <v>--</v>
      </c>
      <c r="I298" s="801" t="str">
        <f>VLOOKUP(E298,fields,2)</f>
        <v>--</v>
      </c>
      <c r="J298" s="580"/>
      <c r="K298" s="16"/>
      <c r="M298" s="85" t="s">
        <v>150</v>
      </c>
      <c r="N298" s="85" t="s">
        <v>154</v>
      </c>
    </row>
    <row r="299" spans="1:33" ht="12.75" customHeight="1" x14ac:dyDescent="0.35">
      <c r="A299" s="574">
        <v>296</v>
      </c>
      <c r="B299" s="696">
        <v>8</v>
      </c>
      <c r="C299" s="575">
        <v>45830</v>
      </c>
      <c r="D299" s="586" t="s">
        <v>175</v>
      </c>
      <c r="E299" s="798" t="str">
        <f t="shared" si="53"/>
        <v>LITCHFIELD COUNTY BLUES 30</v>
      </c>
      <c r="F299" s="798" t="str">
        <f t="shared" si="53"/>
        <v>NAUGATUCK FUSION</v>
      </c>
      <c r="G299" s="803"/>
      <c r="H299" s="800">
        <f>VLOOKUP(E299,START_TIMES,2)</f>
        <v>0.41666666666666669</v>
      </c>
      <c r="I299" s="801" t="str">
        <f>VLOOKUP(E299,fields,2)</f>
        <v>New Milford HS (T), New Milford</v>
      </c>
      <c r="J299" s="580"/>
      <c r="K299" s="16"/>
      <c r="M299" s="85" t="s">
        <v>155</v>
      </c>
      <c r="N299" s="85" t="s">
        <v>156</v>
      </c>
    </row>
    <row r="300" spans="1:33" ht="12.75" customHeight="1" x14ac:dyDescent="0.35">
      <c r="A300" s="574">
        <v>297</v>
      </c>
      <c r="B300" s="696">
        <v>8</v>
      </c>
      <c r="C300" s="575">
        <v>45830</v>
      </c>
      <c r="D300" s="586" t="s">
        <v>175</v>
      </c>
      <c r="E300" s="798" t="str">
        <f t="shared" si="53"/>
        <v>TRINITY FC</v>
      </c>
      <c r="F300" s="798" t="str">
        <f t="shared" si="53"/>
        <v>ECUA-ANDES 30</v>
      </c>
      <c r="G300" s="799"/>
      <c r="H300" s="800">
        <f>VLOOKUP(E300,START_TIMES,2)</f>
        <v>0.33333333333333331</v>
      </c>
      <c r="I300" s="801" t="str">
        <f>VLOOKUP(E300,fields,2)</f>
        <v>Pease Road (G), Woodbridge</v>
      </c>
      <c r="J300" s="580"/>
      <c r="K300" s="16"/>
      <c r="M300" s="85" t="s">
        <v>159</v>
      </c>
      <c r="N300" s="85" t="s">
        <v>152</v>
      </c>
    </row>
    <row r="301" spans="1:33" ht="12.75" customHeight="1" thickBot="1" x14ac:dyDescent="0.4">
      <c r="A301" s="574">
        <v>298</v>
      </c>
      <c r="B301" s="696">
        <v>8</v>
      </c>
      <c r="C301" s="575">
        <v>45830</v>
      </c>
      <c r="D301" s="586" t="s">
        <v>175</v>
      </c>
      <c r="E301" s="798" t="str">
        <f t="shared" si="53"/>
        <v>QPR</v>
      </c>
      <c r="F301" s="798" t="str">
        <f t="shared" si="53"/>
        <v>NORWALK FC</v>
      </c>
      <c r="G301" s="799"/>
      <c r="H301" s="800">
        <f>VLOOKUP(E301,START_TIMES,2)</f>
        <v>0.375</v>
      </c>
      <c r="I301" s="801" t="str">
        <f>VLOOKUP(E301,fields,2)</f>
        <v>Quinnipiac Park (G), Cheshire</v>
      </c>
      <c r="J301" s="580"/>
      <c r="K301" s="16"/>
      <c r="M301" s="85" t="s">
        <v>158</v>
      </c>
      <c r="N301" s="85" t="s">
        <v>157</v>
      </c>
    </row>
    <row r="302" spans="1:33" ht="12.75" customHeight="1" thickTop="1" thickBot="1" x14ac:dyDescent="0.4">
      <c r="A302" s="574">
        <v>299</v>
      </c>
      <c r="B302" s="696" t="s">
        <v>0</v>
      </c>
      <c r="C302" s="575" t="s">
        <v>0</v>
      </c>
      <c r="D302" s="582" t="s">
        <v>0</v>
      </c>
      <c r="E302" s="804" t="s">
        <v>0</v>
      </c>
      <c r="F302" s="805" t="s">
        <v>0</v>
      </c>
      <c r="G302" s="799" t="s">
        <v>0</v>
      </c>
      <c r="H302" s="800" t="s">
        <v>0</v>
      </c>
      <c r="I302" s="801" t="s">
        <v>0</v>
      </c>
      <c r="J302" s="585" t="s">
        <v>0</v>
      </c>
      <c r="K302" s="16"/>
      <c r="M302" s="85"/>
      <c r="N302" s="85"/>
      <c r="S302" s="16"/>
      <c r="T302" s="198"/>
      <c r="U302" s="198"/>
      <c r="V302" s="16">
        <v>73</v>
      </c>
      <c r="W302" s="209"/>
      <c r="X302" s="215"/>
      <c r="Y302" s="16"/>
      <c r="Z302" s="20"/>
      <c r="AC302" s="16"/>
    </row>
    <row r="303" spans="1:33" ht="12.75" customHeight="1" thickTop="1" thickBot="1" x14ac:dyDescent="0.4">
      <c r="A303" s="574">
        <v>300</v>
      </c>
      <c r="B303" s="696">
        <v>8</v>
      </c>
      <c r="C303" s="575">
        <v>45830</v>
      </c>
      <c r="D303" s="587" t="s">
        <v>11</v>
      </c>
      <c r="E303" s="798" t="str">
        <f t="shared" ref="E303:F307" si="54">VLOOKUP(M303,Teams,2)</f>
        <v>CLUB NAPOLI 40</v>
      </c>
      <c r="F303" s="798" t="str">
        <f t="shared" si="54"/>
        <v>FAIRFIELD GAC 40</v>
      </c>
      <c r="G303" s="799"/>
      <c r="H303" s="800">
        <f>VLOOKUP(E303,START_TIMES,2)</f>
        <v>0.33333333333333331</v>
      </c>
      <c r="I303" s="801" t="str">
        <f>VLOOKUP(E303,fields,2)</f>
        <v>Sportsplex (T), North Branford</v>
      </c>
      <c r="J303" s="580"/>
      <c r="K303" s="16"/>
      <c r="M303" s="85" t="s">
        <v>161</v>
      </c>
      <c r="N303" s="85" t="s">
        <v>163</v>
      </c>
      <c r="S303" s="16"/>
      <c r="T303" s="198"/>
      <c r="U303" s="198"/>
      <c r="V303" s="16"/>
      <c r="W303" s="209"/>
      <c r="X303" s="215"/>
      <c r="Y303" s="16"/>
      <c r="Z303" s="20"/>
      <c r="AC303" s="16"/>
    </row>
    <row r="304" spans="1:33" ht="12.75" customHeight="1" thickTop="1" thickBot="1" x14ac:dyDescent="0.4">
      <c r="A304" s="574">
        <v>301</v>
      </c>
      <c r="B304" s="696">
        <v>8</v>
      </c>
      <c r="C304" s="575">
        <v>45830</v>
      </c>
      <c r="D304" s="587" t="s">
        <v>11</v>
      </c>
      <c r="E304" s="798" t="str">
        <f t="shared" si="54"/>
        <v>CLINTON FC 40</v>
      </c>
      <c r="F304" s="798" t="str">
        <f t="shared" si="54"/>
        <v>GREENWICH FC 40</v>
      </c>
      <c r="G304" s="799"/>
      <c r="H304" s="800">
        <f>VLOOKUP(E304,START_TIMES,2)</f>
        <v>0.33333333333333331</v>
      </c>
      <c r="I304" s="801" t="str">
        <f>VLOOKUP(E304,fields,2)</f>
        <v>Indian River Sports Complex (T), Clinton</v>
      </c>
      <c r="J304" s="580"/>
      <c r="K304" s="16"/>
      <c r="M304" s="85" t="s">
        <v>160</v>
      </c>
      <c r="N304" s="85" t="s">
        <v>104</v>
      </c>
      <c r="S304" s="16"/>
      <c r="T304" s="198"/>
      <c r="U304" s="198"/>
      <c r="V304" s="16">
        <v>74</v>
      </c>
      <c r="W304" s="209"/>
      <c r="X304" s="215"/>
      <c r="Y304" s="16"/>
      <c r="Z304" s="20"/>
      <c r="AC304" s="16"/>
    </row>
    <row r="305" spans="1:29" ht="12.75" customHeight="1" thickTop="1" x14ac:dyDescent="0.35">
      <c r="A305" s="574">
        <v>302</v>
      </c>
      <c r="B305" s="696">
        <v>8</v>
      </c>
      <c r="C305" s="575">
        <v>45830</v>
      </c>
      <c r="D305" s="587" t="s">
        <v>11</v>
      </c>
      <c r="E305" s="798" t="str">
        <f t="shared" si="54"/>
        <v>GREENWICH PUMAS FC 40</v>
      </c>
      <c r="F305" s="798" t="str">
        <f t="shared" si="54"/>
        <v xml:space="preserve">GUILFORD CELTIC </v>
      </c>
      <c r="G305" s="799"/>
      <c r="H305" s="800">
        <f>VLOOKUP(E305,START_TIMES,2)</f>
        <v>0.41666666666666669</v>
      </c>
      <c r="I305" s="801" t="str">
        <f>VLOOKUP(E305,fields,2)</f>
        <v>Greenwich Fields</v>
      </c>
      <c r="J305" s="580"/>
      <c r="K305" s="16"/>
      <c r="M305" s="85" t="s">
        <v>105</v>
      </c>
      <c r="N305" s="85" t="s">
        <v>106</v>
      </c>
    </row>
    <row r="306" spans="1:29" ht="12.75" customHeight="1" x14ac:dyDescent="0.35">
      <c r="A306" s="574">
        <v>303</v>
      </c>
      <c r="B306" s="696">
        <v>8</v>
      </c>
      <c r="C306" s="575">
        <v>45830</v>
      </c>
      <c r="D306" s="587" t="s">
        <v>11</v>
      </c>
      <c r="E306" s="798" t="str">
        <f t="shared" si="54"/>
        <v>VASCO DA GAMA 40</v>
      </c>
      <c r="F306" s="798" t="str">
        <f t="shared" si="54"/>
        <v>DANBURY UNITED 40</v>
      </c>
      <c r="G306" s="799"/>
      <c r="H306" s="800">
        <f>VLOOKUP(E306,START_TIMES,2)</f>
        <v>0.41666666666666702</v>
      </c>
      <c r="I306" s="801" t="str">
        <f>VLOOKUP(E306,fields,2)</f>
        <v>Veterans Memorial Park (T), Bridgeport</v>
      </c>
      <c r="J306" s="580"/>
      <c r="K306" s="16"/>
      <c r="M306" s="85" t="s">
        <v>109</v>
      </c>
      <c r="N306" s="85" t="s">
        <v>162</v>
      </c>
    </row>
    <row r="307" spans="1:29" ht="12.75" customHeight="1" x14ac:dyDescent="0.35">
      <c r="A307" s="574">
        <v>304</v>
      </c>
      <c r="B307" s="696">
        <v>8</v>
      </c>
      <c r="C307" s="575">
        <v>45830</v>
      </c>
      <c r="D307" s="587" t="s">
        <v>11</v>
      </c>
      <c r="E307" s="798" t="str">
        <f t="shared" si="54"/>
        <v>STORM FC</v>
      </c>
      <c r="F307" s="798" t="str">
        <f t="shared" si="54"/>
        <v>SHEBEEN FC</v>
      </c>
      <c r="G307" s="799"/>
      <c r="H307" s="800">
        <f>VLOOKUP(E307,START_TIMES,2)</f>
        <v>0.33333333333333331</v>
      </c>
      <c r="I307" s="801" t="str">
        <f>VLOOKUP(E307,fields,2)</f>
        <v>Wakeman Park (T), Westport</v>
      </c>
      <c r="J307" s="580"/>
      <c r="K307" s="16"/>
      <c r="M307" s="85" t="s">
        <v>108</v>
      </c>
      <c r="N307" s="85" t="s">
        <v>107</v>
      </c>
    </row>
    <row r="308" spans="1:29" ht="12.75" customHeight="1" thickBot="1" x14ac:dyDescent="0.4">
      <c r="A308" s="574">
        <v>305</v>
      </c>
      <c r="B308" s="696" t="s">
        <v>0</v>
      </c>
      <c r="C308" s="575" t="s">
        <v>0</v>
      </c>
      <c r="D308" s="582" t="s">
        <v>0</v>
      </c>
      <c r="E308" s="804" t="s">
        <v>0</v>
      </c>
      <c r="F308" s="805" t="s">
        <v>0</v>
      </c>
      <c r="G308" s="799" t="s">
        <v>0</v>
      </c>
      <c r="H308" s="800" t="s">
        <v>0</v>
      </c>
      <c r="I308" s="801" t="s">
        <v>0</v>
      </c>
      <c r="J308" s="585" t="s">
        <v>0</v>
      </c>
      <c r="K308" s="16"/>
      <c r="M308" s="281"/>
      <c r="N308" s="281"/>
    </row>
    <row r="309" spans="1:29" ht="12.75" customHeight="1" thickTop="1" thickBot="1" x14ac:dyDescent="0.4">
      <c r="A309" s="574">
        <v>306</v>
      </c>
      <c r="B309" s="696">
        <v>8</v>
      </c>
      <c r="C309" s="575">
        <v>45830</v>
      </c>
      <c r="D309" s="588" t="s">
        <v>1114</v>
      </c>
      <c r="E309" s="808" t="str">
        <f t="shared" ref="E309:F312" si="55">VLOOKUP(M309,Teams,2)</f>
        <v>NEW HAVEN AMERICANS</v>
      </c>
      <c r="F309" s="808" t="str">
        <f t="shared" si="55"/>
        <v>LITCHFIELD COUNTY BLUES 40</v>
      </c>
      <c r="G309" s="799"/>
      <c r="H309" s="800">
        <f>VLOOKUP(E309,START_TIMES,2)</f>
        <v>0.41666666666666702</v>
      </c>
      <c r="I309" s="801" t="str">
        <f>VLOOKUP(E309,fields,2)</f>
        <v>Peck Place School (G), Orange</v>
      </c>
      <c r="J309" s="585"/>
      <c r="K309" s="16"/>
      <c r="M309" s="736" t="s">
        <v>114</v>
      </c>
      <c r="N309" s="736" t="s">
        <v>113</v>
      </c>
      <c r="S309" s="16"/>
      <c r="T309" s="198"/>
      <c r="U309" s="198"/>
      <c r="V309" s="16"/>
      <c r="W309" s="209"/>
      <c r="X309" s="215"/>
      <c r="Y309" s="16"/>
      <c r="Z309" s="20"/>
      <c r="AC309" s="16"/>
    </row>
    <row r="310" spans="1:29" ht="12.75" customHeight="1" thickTop="1" thickBot="1" x14ac:dyDescent="0.4">
      <c r="A310" s="574">
        <v>307</v>
      </c>
      <c r="B310" s="696">
        <v>8</v>
      </c>
      <c r="C310" s="575">
        <v>45830</v>
      </c>
      <c r="D310" s="588" t="s">
        <v>1114</v>
      </c>
      <c r="E310" s="808" t="str">
        <f t="shared" si="55"/>
        <v>GUILFORD BELL CURVE</v>
      </c>
      <c r="F310" s="808" t="str">
        <f t="shared" si="55"/>
        <v>NORTH BRANFORD 40</v>
      </c>
      <c r="G310" s="799"/>
      <c r="H310" s="800">
        <f>VLOOKUP(E310,START_TIMES,2)</f>
        <v>0.41666666666666669</v>
      </c>
      <c r="I310" s="801" t="str">
        <f>VLOOKUP(E310,fields,2)</f>
        <v>Guilford HS (T), Guilford</v>
      </c>
      <c r="J310" s="580"/>
      <c r="K310" s="16"/>
      <c r="M310" s="736" t="s">
        <v>112</v>
      </c>
      <c r="N310" s="736" t="s">
        <v>115</v>
      </c>
      <c r="S310" s="16"/>
      <c r="T310" s="198"/>
      <c r="U310" s="198"/>
      <c r="V310" s="16"/>
      <c r="W310" s="209"/>
      <c r="X310" s="215"/>
      <c r="Y310" s="16"/>
      <c r="Z310" s="20"/>
      <c r="AC310" s="16"/>
    </row>
    <row r="311" spans="1:29" ht="12.75" customHeight="1" thickTop="1" x14ac:dyDescent="0.35">
      <c r="A311" s="574">
        <v>308</v>
      </c>
      <c r="B311" s="696">
        <v>8</v>
      </c>
      <c r="C311" s="575">
        <v>45830</v>
      </c>
      <c r="D311" s="588" t="s">
        <v>1114</v>
      </c>
      <c r="E311" s="809" t="str">
        <f t="shared" si="55"/>
        <v>SOUTHEAST ROVERS</v>
      </c>
      <c r="F311" s="810" t="s">
        <v>31</v>
      </c>
      <c r="G311" s="803"/>
      <c r="H311" s="800">
        <f>VLOOKUP(E311,START_TIMES,2)</f>
        <v>0.41666666666666702</v>
      </c>
      <c r="I311" s="801" t="str">
        <f>VLOOKUP(E311,fields,2)</f>
        <v>East Lyme HS (T), East Lyme</v>
      </c>
      <c r="J311" s="580"/>
      <c r="K311" s="16"/>
      <c r="M311" s="754" t="s">
        <v>117</v>
      </c>
      <c r="N311" s="754" t="s">
        <v>110</v>
      </c>
    </row>
    <row r="312" spans="1:29" ht="12.75" customHeight="1" x14ac:dyDescent="0.35">
      <c r="A312" s="574">
        <v>309</v>
      </c>
      <c r="B312" s="696">
        <v>8</v>
      </c>
      <c r="C312" s="575">
        <v>45830</v>
      </c>
      <c r="D312" s="588" t="s">
        <v>1114</v>
      </c>
      <c r="E312" s="808" t="str">
        <f t="shared" si="55"/>
        <v>FC LEONE</v>
      </c>
      <c r="F312" s="808" t="str">
        <f t="shared" si="55"/>
        <v>PAN ZONES</v>
      </c>
      <c r="G312" s="799"/>
      <c r="H312" s="800">
        <f>VLOOKUP(E312,START_TIMES,2)</f>
        <v>0.41666666666666669</v>
      </c>
      <c r="I312" s="801" t="str">
        <f>VLOOKUP(E312,fields,2)</f>
        <v>Memorial Field (G), North Haven</v>
      </c>
      <c r="J312" s="580"/>
      <c r="K312" s="16"/>
      <c r="M312" s="754" t="s">
        <v>111</v>
      </c>
      <c r="N312" s="754" t="s">
        <v>116</v>
      </c>
    </row>
    <row r="313" spans="1:29" ht="12.65" customHeight="1" thickBot="1" x14ac:dyDescent="0.4">
      <c r="A313" s="574">
        <v>310</v>
      </c>
      <c r="B313" s="696" t="s">
        <v>0</v>
      </c>
      <c r="C313" s="575" t="s">
        <v>0</v>
      </c>
      <c r="D313" s="582" t="s">
        <v>0</v>
      </c>
      <c r="E313" s="804" t="s">
        <v>0</v>
      </c>
      <c r="F313" s="805" t="s">
        <v>0</v>
      </c>
      <c r="G313" s="799" t="s">
        <v>0</v>
      </c>
      <c r="H313" s="800" t="s">
        <v>0</v>
      </c>
      <c r="I313" s="801" t="s">
        <v>0</v>
      </c>
      <c r="J313" s="585" t="s">
        <v>0</v>
      </c>
      <c r="K313" s="16"/>
      <c r="M313" s="599"/>
      <c r="N313" s="599"/>
    </row>
    <row r="314" spans="1:29" ht="12.75" customHeight="1" thickTop="1" thickBot="1" x14ac:dyDescent="0.4">
      <c r="A314" s="574">
        <v>311</v>
      </c>
      <c r="B314" s="696">
        <v>8</v>
      </c>
      <c r="C314" s="575">
        <v>45830</v>
      </c>
      <c r="D314" s="734" t="s">
        <v>1115</v>
      </c>
      <c r="E314" s="798" t="str">
        <f t="shared" ref="E314:F317" si="56">VLOOKUP(M314,Teams,2)</f>
        <v>LUSITANOS FC</v>
      </c>
      <c r="F314" s="798" t="str">
        <f t="shared" si="56"/>
        <v>ECUA-ANDES 40</v>
      </c>
      <c r="G314" s="799"/>
      <c r="H314" s="800">
        <f>VLOOKUP(E314,START_TIMES,2)</f>
        <v>0.41666666666666669</v>
      </c>
      <c r="I314" s="801" t="str">
        <f>VLOOKUP(E314,fields,2)</f>
        <v>Veterans Memorial Park (T), Bridgeport</v>
      </c>
      <c r="J314" s="580"/>
      <c r="K314" s="16"/>
      <c r="M314" s="777" t="s">
        <v>122</v>
      </c>
      <c r="N314" s="777" t="s">
        <v>121</v>
      </c>
    </row>
    <row r="315" spans="1:29" ht="12.75" customHeight="1" thickTop="1" thickBot="1" x14ac:dyDescent="0.4">
      <c r="A315" s="574">
        <v>312</v>
      </c>
      <c r="B315" s="696">
        <v>8</v>
      </c>
      <c r="C315" s="575">
        <v>45830</v>
      </c>
      <c r="D315" s="734" t="s">
        <v>1115</v>
      </c>
      <c r="E315" s="798" t="str">
        <f t="shared" si="56"/>
        <v>DERBY QUITUS</v>
      </c>
      <c r="F315" s="798" t="str">
        <f t="shared" si="56"/>
        <v>RIDGEFIELD KICKS</v>
      </c>
      <c r="G315" s="799"/>
      <c r="H315" s="800">
        <f>VLOOKUP(E315,START_TIMES,2)</f>
        <v>0.41666666666666669</v>
      </c>
      <c r="I315" s="801" t="str">
        <f>VLOOKUP(E315,fields,2)</f>
        <v>Witek Park (G), Derby</v>
      </c>
      <c r="J315" s="580"/>
      <c r="K315" s="16"/>
      <c r="M315" s="777" t="s">
        <v>120</v>
      </c>
      <c r="N315" s="777" t="s">
        <v>123</v>
      </c>
    </row>
    <row r="316" spans="1:29" ht="12.75" customHeight="1" thickTop="1" thickBot="1" x14ac:dyDescent="0.4">
      <c r="A316" s="574">
        <v>313</v>
      </c>
      <c r="B316" s="696">
        <v>8</v>
      </c>
      <c r="C316" s="575">
        <v>45830</v>
      </c>
      <c r="D316" s="734" t="s">
        <v>1115</v>
      </c>
      <c r="E316" s="798" t="str">
        <f t="shared" si="56"/>
        <v>WILTON WOLVES</v>
      </c>
      <c r="F316" s="798" t="str">
        <f t="shared" si="56"/>
        <v>BESA SC</v>
      </c>
      <c r="G316" s="803"/>
      <c r="H316" s="800">
        <f>VLOOKUP(E316,START_TIMES,2)</f>
        <v>0.41666666666666702</v>
      </c>
      <c r="I316" s="801" t="str">
        <f>VLOOKUP(E316,fields,2)</f>
        <v>Lily Field (T), Wilton</v>
      </c>
      <c r="J316" s="580"/>
      <c r="K316" s="16"/>
      <c r="M316" s="777" t="s">
        <v>125</v>
      </c>
      <c r="N316" s="777" t="s">
        <v>118</v>
      </c>
    </row>
    <row r="317" spans="1:29" ht="12.75" customHeight="1" thickTop="1" thickBot="1" x14ac:dyDescent="0.4">
      <c r="A317" s="574">
        <v>314</v>
      </c>
      <c r="B317" s="696">
        <v>8</v>
      </c>
      <c r="C317" s="575">
        <v>45830</v>
      </c>
      <c r="D317" s="734" t="s">
        <v>1115</v>
      </c>
      <c r="E317" s="824" t="str">
        <f t="shared" si="56"/>
        <v>BYE 40S</v>
      </c>
      <c r="F317" s="825" t="str">
        <f t="shared" si="56"/>
        <v>STAMFORD UNITED</v>
      </c>
      <c r="G317" s="799"/>
      <c r="H317" s="800" t="str">
        <f>VLOOKUP(E317,START_TIMES,2)</f>
        <v>--</v>
      </c>
      <c r="I317" s="801" t="str">
        <f>VLOOKUP(E317,fields,2)</f>
        <v>--</v>
      </c>
      <c r="J317" s="580"/>
      <c r="K317" s="16"/>
      <c r="M317" s="777" t="s">
        <v>119</v>
      </c>
      <c r="N317" s="777" t="s">
        <v>124</v>
      </c>
    </row>
    <row r="318" spans="1:29" ht="12.75" customHeight="1" thickTop="1" thickBot="1" x14ac:dyDescent="0.4">
      <c r="A318" s="574">
        <v>315</v>
      </c>
      <c r="B318" s="696" t="s">
        <v>0</v>
      </c>
      <c r="C318" s="575" t="s">
        <v>0</v>
      </c>
      <c r="D318" s="582" t="s">
        <v>0</v>
      </c>
      <c r="E318" s="804" t="s">
        <v>0</v>
      </c>
      <c r="F318" s="805" t="s">
        <v>0</v>
      </c>
      <c r="G318" s="799" t="s">
        <v>0</v>
      </c>
      <c r="H318" s="800" t="s">
        <v>0</v>
      </c>
      <c r="I318" s="801" t="s">
        <v>0</v>
      </c>
      <c r="J318" s="585" t="s">
        <v>0</v>
      </c>
      <c r="K318" s="16"/>
      <c r="M318" s="456"/>
      <c r="N318" s="456"/>
      <c r="P318" s="206" t="s">
        <v>114</v>
      </c>
      <c r="Q318" s="253">
        <v>5</v>
      </c>
      <c r="R318" s="748">
        <v>2</v>
      </c>
      <c r="S318" s="206" t="s">
        <v>110</v>
      </c>
      <c r="T318" s="206" t="s">
        <v>111</v>
      </c>
      <c r="U318" s="274"/>
    </row>
    <row r="319" spans="1:29" ht="12.75" customHeight="1" thickTop="1" thickBot="1" x14ac:dyDescent="0.4">
      <c r="A319" s="574">
        <v>316</v>
      </c>
      <c r="B319" s="696">
        <v>8</v>
      </c>
      <c r="C319" s="575">
        <v>45830</v>
      </c>
      <c r="D319" s="590" t="s">
        <v>1076</v>
      </c>
      <c r="E319" s="798" t="str">
        <f t="shared" ref="E319:F323" si="57">VLOOKUP(M319,Teams,2)</f>
        <v>FAIRFIELD GAC 50</v>
      </c>
      <c r="F319" s="798" t="str">
        <f t="shared" si="57"/>
        <v>GREENWICH PUMAS FC 50</v>
      </c>
      <c r="G319" s="803"/>
      <c r="H319" s="800">
        <v>0.41666666666666669</v>
      </c>
      <c r="I319" s="801" t="str">
        <f>VLOOKUP(E319,fields,2)</f>
        <v>Ludlowe HS (T), Fairfield</v>
      </c>
      <c r="J319" s="580"/>
      <c r="K319" s="16"/>
      <c r="M319" s="781" t="s">
        <v>127</v>
      </c>
      <c r="N319" s="781" t="s">
        <v>129</v>
      </c>
      <c r="P319" s="206" t="s">
        <v>115</v>
      </c>
      <c r="Q319" s="253">
        <v>6</v>
      </c>
      <c r="R319" s="748">
        <v>2</v>
      </c>
      <c r="S319" s="206" t="s">
        <v>112</v>
      </c>
      <c r="T319" s="206" t="s">
        <v>116</v>
      </c>
      <c r="U319" s="274"/>
    </row>
    <row r="320" spans="1:29" ht="12.75" customHeight="1" thickTop="1" thickBot="1" x14ac:dyDescent="0.4">
      <c r="A320" s="574">
        <v>317</v>
      </c>
      <c r="B320" s="696">
        <v>8</v>
      </c>
      <c r="C320" s="575">
        <v>45830</v>
      </c>
      <c r="D320" s="590" t="s">
        <v>1076</v>
      </c>
      <c r="E320" s="811" t="str">
        <f t="shared" si="57"/>
        <v>BYE 50</v>
      </c>
      <c r="F320" s="798" t="str">
        <f t="shared" si="57"/>
        <v>NORWALK MARINERS LEGENDS</v>
      </c>
      <c r="G320" s="803"/>
      <c r="H320" s="800" t="str">
        <f>VLOOKUP(E320,START_TIMES,2)</f>
        <v>--</v>
      </c>
      <c r="I320" s="801" t="str">
        <f>VLOOKUP(E320,fields,2)</f>
        <v>--</v>
      </c>
      <c r="J320" s="580"/>
      <c r="K320" s="16"/>
      <c r="M320" s="781" t="s">
        <v>126</v>
      </c>
      <c r="N320" s="781" t="s">
        <v>130</v>
      </c>
      <c r="P320" s="206" t="s">
        <v>116</v>
      </c>
      <c r="Q320" s="253">
        <v>7</v>
      </c>
      <c r="R320" s="748">
        <v>2</v>
      </c>
      <c r="S320" s="206" t="s">
        <v>115</v>
      </c>
      <c r="T320" s="206" t="s">
        <v>113</v>
      </c>
      <c r="U320" s="274"/>
    </row>
    <row r="321" spans="1:21" ht="12.75" customHeight="1" thickTop="1" thickBot="1" x14ac:dyDescent="0.4">
      <c r="A321" s="574">
        <v>318</v>
      </c>
      <c r="B321" s="696">
        <v>8</v>
      </c>
      <c r="C321" s="575">
        <v>45830</v>
      </c>
      <c r="D321" s="590" t="s">
        <v>1076</v>
      </c>
      <c r="E321" s="798" t="str">
        <f t="shared" si="57"/>
        <v>NORWALK SPORT COLOMBIA 50</v>
      </c>
      <c r="F321" s="798" t="str">
        <f t="shared" si="57"/>
        <v>REBELS UNITED</v>
      </c>
      <c r="G321" s="803"/>
      <c r="H321" s="800">
        <f>VLOOKUP(E321,START_TIMES,2)</f>
        <v>0.41666666666666669</v>
      </c>
      <c r="I321" s="801" t="str">
        <f>VLOOKUP(E321,fields,2)</f>
        <v>Nathan Hale MS (T), Norwalk</v>
      </c>
      <c r="J321" s="580"/>
      <c r="K321" s="16"/>
      <c r="M321" s="781" t="s">
        <v>131</v>
      </c>
      <c r="N321" s="781" t="s">
        <v>132</v>
      </c>
      <c r="P321" s="733" t="s">
        <v>117</v>
      </c>
      <c r="Q321" s="253">
        <v>8</v>
      </c>
      <c r="R321" s="748">
        <v>2</v>
      </c>
      <c r="S321" s="206" t="s">
        <v>114</v>
      </c>
      <c r="T321" s="206" t="s">
        <v>117</v>
      </c>
      <c r="U321" s="274"/>
    </row>
    <row r="322" spans="1:21" ht="12.75" customHeight="1" thickTop="1" thickBot="1" x14ac:dyDescent="0.4">
      <c r="A322" s="574">
        <v>319</v>
      </c>
      <c r="B322" s="696">
        <v>8</v>
      </c>
      <c r="C322" s="575">
        <v>45830</v>
      </c>
      <c r="D322" s="590" t="s">
        <v>1076</v>
      </c>
      <c r="E322" s="798" t="str">
        <f t="shared" si="57"/>
        <v>WESTPORT FC</v>
      </c>
      <c r="F322" s="798" t="str">
        <f t="shared" si="57"/>
        <v>GREENWICH FC 50</v>
      </c>
      <c r="G322" s="803"/>
      <c r="H322" s="800">
        <f>VLOOKUP(E322,START_TIMES,2)</f>
        <v>0.33333333333333331</v>
      </c>
      <c r="I322" s="801" t="str">
        <f>VLOOKUP(E322,fields,2)</f>
        <v>Wakeman Park (T), Westport</v>
      </c>
      <c r="J322" s="580"/>
      <c r="K322" s="16"/>
      <c r="M322" s="781" t="s">
        <v>136</v>
      </c>
      <c r="N322" s="781" t="s">
        <v>128</v>
      </c>
      <c r="P322" s="733" t="s">
        <v>118</v>
      </c>
      <c r="Q322" s="253">
        <v>9</v>
      </c>
      <c r="R322" s="748">
        <v>3</v>
      </c>
      <c r="S322" s="206" t="s">
        <v>114</v>
      </c>
      <c r="T322" s="206" t="s">
        <v>115</v>
      </c>
      <c r="U322" s="274"/>
    </row>
    <row r="323" spans="1:21" ht="12.75" customHeight="1" thickTop="1" thickBot="1" x14ac:dyDescent="0.4">
      <c r="A323" s="574">
        <v>320</v>
      </c>
      <c r="B323" s="696">
        <v>8</v>
      </c>
      <c r="C323" s="575">
        <v>45830</v>
      </c>
      <c r="D323" s="590" t="s">
        <v>1076</v>
      </c>
      <c r="E323" s="798" t="str">
        <f t="shared" si="57"/>
        <v>VASCO DA GAMA 50</v>
      </c>
      <c r="F323" s="798" t="str">
        <f t="shared" si="57"/>
        <v>STAMFORD CITY</v>
      </c>
      <c r="G323" s="803"/>
      <c r="H323" s="800">
        <f>VLOOKUP(E323,START_TIMES,2)</f>
        <v>0.41666666666666702</v>
      </c>
      <c r="I323" s="801" t="str">
        <f>VLOOKUP(E323,fields,2)</f>
        <v>Veterans Memorial Park (T), Bridgeport</v>
      </c>
      <c r="J323" s="580"/>
      <c r="K323" s="16"/>
      <c r="M323" s="781" t="s">
        <v>134</v>
      </c>
      <c r="N323" s="781" t="s">
        <v>133</v>
      </c>
      <c r="P323" s="733" t="s">
        <v>119</v>
      </c>
      <c r="Q323" s="253">
        <v>10</v>
      </c>
      <c r="R323" s="748">
        <v>3</v>
      </c>
      <c r="S323" s="206" t="s">
        <v>112</v>
      </c>
      <c r="T323" s="206" t="s">
        <v>110</v>
      </c>
      <c r="U323" s="274"/>
    </row>
    <row r="324" spans="1:21" ht="12.75" customHeight="1" thickTop="1" thickBot="1" x14ac:dyDescent="0.4">
      <c r="A324" s="574">
        <v>321</v>
      </c>
      <c r="B324" s="696" t="s">
        <v>0</v>
      </c>
      <c r="C324" s="575" t="s">
        <v>0</v>
      </c>
      <c r="D324" s="582" t="s">
        <v>0</v>
      </c>
      <c r="E324" s="804" t="s">
        <v>0</v>
      </c>
      <c r="F324" s="805" t="s">
        <v>0</v>
      </c>
      <c r="G324" s="799" t="s">
        <v>0</v>
      </c>
      <c r="H324" s="800" t="s">
        <v>0</v>
      </c>
      <c r="I324" s="801" t="s">
        <v>0</v>
      </c>
      <c r="J324" s="585" t="s">
        <v>0</v>
      </c>
      <c r="K324" s="16"/>
      <c r="M324" s="85"/>
      <c r="N324" s="85"/>
      <c r="P324" s="733" t="s">
        <v>120</v>
      </c>
      <c r="Q324" s="253">
        <v>11</v>
      </c>
      <c r="R324" s="748">
        <v>3</v>
      </c>
      <c r="S324" s="206" t="s">
        <v>117</v>
      </c>
      <c r="T324" s="206" t="s">
        <v>111</v>
      </c>
      <c r="U324" s="274"/>
    </row>
    <row r="325" spans="1:21" ht="12.75" customHeight="1" thickTop="1" thickBot="1" x14ac:dyDescent="0.4">
      <c r="A325" s="574">
        <v>322</v>
      </c>
      <c r="B325" s="696">
        <v>8</v>
      </c>
      <c r="C325" s="575">
        <v>45830</v>
      </c>
      <c r="D325" s="591" t="s">
        <v>1113</v>
      </c>
      <c r="E325" s="798" t="str">
        <f t="shared" ref="E325:F329" si="58">VLOOKUP(M325,Teams,2)</f>
        <v>CLUB NAPOLI 50</v>
      </c>
      <c r="F325" s="798" t="str">
        <f t="shared" si="58"/>
        <v>GREENWICH PFC</v>
      </c>
      <c r="G325" s="803"/>
      <c r="H325" s="800">
        <v>0.41666666666666669</v>
      </c>
      <c r="I325" s="801" t="str">
        <f>VLOOKUP(E325,fields,2)</f>
        <v>North Farms Park (G), North Branford</v>
      </c>
      <c r="J325" s="580"/>
      <c r="K325" s="16"/>
      <c r="M325" s="786" t="s">
        <v>141</v>
      </c>
      <c r="N325" s="786" t="s">
        <v>144</v>
      </c>
      <c r="P325" s="733" t="s">
        <v>121</v>
      </c>
      <c r="Q325" s="253">
        <v>12</v>
      </c>
      <c r="R325" s="748">
        <v>3</v>
      </c>
      <c r="S325" s="206" t="s">
        <v>113</v>
      </c>
      <c r="T325" s="206" t="s">
        <v>116</v>
      </c>
      <c r="U325" s="274"/>
    </row>
    <row r="326" spans="1:21" ht="12.75" customHeight="1" thickTop="1" thickBot="1" x14ac:dyDescent="0.4">
      <c r="A326" s="574">
        <v>323</v>
      </c>
      <c r="B326" s="696">
        <v>8</v>
      </c>
      <c r="C326" s="575">
        <v>45830</v>
      </c>
      <c r="D326" s="591" t="s">
        <v>1113</v>
      </c>
      <c r="E326" s="798" t="str">
        <f t="shared" si="58"/>
        <v>CHESHIRE AZZURRI</v>
      </c>
      <c r="F326" s="798" t="str">
        <f t="shared" si="58"/>
        <v>GUILFORD BLACK EAGLES</v>
      </c>
      <c r="G326" s="803"/>
      <c r="H326" s="800">
        <v>0.45833333333333331</v>
      </c>
      <c r="I326" s="801" t="str">
        <f>VLOOKUP(E326,fields,2)</f>
        <v>Quinnipiac Park (G), Cheshire</v>
      </c>
      <c r="J326" s="580"/>
      <c r="K326" s="16"/>
      <c r="M326" s="786" t="s">
        <v>138</v>
      </c>
      <c r="N326" s="786" t="s">
        <v>146</v>
      </c>
      <c r="P326" s="733" t="s">
        <v>122</v>
      </c>
      <c r="Q326" s="253">
        <v>13</v>
      </c>
      <c r="R326" s="748">
        <v>4</v>
      </c>
      <c r="S326" s="206" t="s">
        <v>112</v>
      </c>
      <c r="T326" s="206" t="s">
        <v>111</v>
      </c>
      <c r="U326" s="274"/>
    </row>
    <row r="327" spans="1:21" ht="12.75" customHeight="1" thickTop="1" thickBot="1" x14ac:dyDescent="0.4">
      <c r="A327" s="574">
        <v>324</v>
      </c>
      <c r="B327" s="696">
        <v>8</v>
      </c>
      <c r="C327" s="575">
        <v>45830</v>
      </c>
      <c r="D327" s="591" t="s">
        <v>1113</v>
      </c>
      <c r="E327" s="798" t="str">
        <f t="shared" si="58"/>
        <v>HAVEN FC</v>
      </c>
      <c r="F327" s="798" t="str">
        <f t="shared" si="58"/>
        <v>NORTH BRANFORD LEGENDS</v>
      </c>
      <c r="G327" s="803"/>
      <c r="H327" s="800">
        <f>VLOOKUP(E327,START_TIMES,2)</f>
        <v>0.41666666666666669</v>
      </c>
      <c r="I327" s="801" t="str">
        <f>VLOOKUP(E327,fields,2)</f>
        <v>Woodhouse Field (G), Wallingford</v>
      </c>
      <c r="J327" s="580"/>
      <c r="K327" s="16"/>
      <c r="M327" s="786" t="s">
        <v>147</v>
      </c>
      <c r="N327" s="786" t="s">
        <v>148</v>
      </c>
      <c r="P327" s="733" t="s">
        <v>123</v>
      </c>
      <c r="Q327" s="253">
        <v>14</v>
      </c>
      <c r="R327" s="748">
        <v>4</v>
      </c>
      <c r="S327" s="206" t="s">
        <v>117</v>
      </c>
      <c r="T327" s="206" t="s">
        <v>115</v>
      </c>
      <c r="U327" s="274"/>
    </row>
    <row r="328" spans="1:21" ht="12.75" customHeight="1" thickTop="1" thickBot="1" x14ac:dyDescent="0.4">
      <c r="A328" s="574">
        <v>325</v>
      </c>
      <c r="B328" s="696">
        <v>8</v>
      </c>
      <c r="C328" s="575">
        <v>45830</v>
      </c>
      <c r="D328" s="591" t="s">
        <v>1113</v>
      </c>
      <c r="E328" s="798" t="str">
        <f t="shared" si="58"/>
        <v>ZIMMITTI SC</v>
      </c>
      <c r="F328" s="798" t="str">
        <f t="shared" si="58"/>
        <v>EAST HAVEN SC</v>
      </c>
      <c r="G328" s="803"/>
      <c r="H328" s="800">
        <f>VLOOKUP(E328,START_TIMES,2)</f>
        <v>0.41666666666666702</v>
      </c>
      <c r="I328" s="801" t="str">
        <f>VLOOKUP(E328,fields,2)</f>
        <v>Morris Beach Complex (G), Morris</v>
      </c>
      <c r="J328" s="580"/>
      <c r="K328" s="16"/>
      <c r="M328" s="786" t="s">
        <v>137</v>
      </c>
      <c r="N328" s="786" t="s">
        <v>142</v>
      </c>
      <c r="Q328" s="253">
        <v>15</v>
      </c>
      <c r="R328" s="748">
        <v>4</v>
      </c>
      <c r="S328" s="206" t="s">
        <v>110</v>
      </c>
      <c r="T328" s="206" t="s">
        <v>113</v>
      </c>
      <c r="U328" s="274"/>
    </row>
    <row r="329" spans="1:21" ht="12.75" customHeight="1" thickTop="1" thickBot="1" x14ac:dyDescent="0.4">
      <c r="A329" s="574">
        <v>326</v>
      </c>
      <c r="B329" s="696">
        <v>8</v>
      </c>
      <c r="C329" s="575">
        <v>45830</v>
      </c>
      <c r="D329" s="591" t="s">
        <v>1113</v>
      </c>
      <c r="E329" s="798" t="str">
        <f t="shared" si="58"/>
        <v>VASCO DA GAMA 60</v>
      </c>
      <c r="F329" s="798" t="str">
        <f t="shared" si="58"/>
        <v>SOUTHEAST CT</v>
      </c>
      <c r="G329" s="803"/>
      <c r="H329" s="800">
        <f>VLOOKUP(E329,START_TIMES,2)</f>
        <v>0.33333333333333331</v>
      </c>
      <c r="I329" s="801" t="str">
        <f>VLOOKUP(E329,fields,2)</f>
        <v>Veterans Memorial Park (T), Bridgeport</v>
      </c>
      <c r="J329" s="580"/>
      <c r="K329" s="16"/>
      <c r="M329" s="786" t="s">
        <v>135</v>
      </c>
      <c r="N329" s="786" t="s">
        <v>149</v>
      </c>
      <c r="Q329" s="253">
        <v>16</v>
      </c>
      <c r="R329" s="748">
        <v>4</v>
      </c>
      <c r="S329" s="206" t="s">
        <v>116</v>
      </c>
      <c r="T329" s="206" t="s">
        <v>114</v>
      </c>
      <c r="U329" s="274"/>
    </row>
    <row r="330" spans="1:21" ht="12.75" customHeight="1" thickTop="1" thickBot="1" x14ac:dyDescent="0.4">
      <c r="A330" s="574">
        <v>327</v>
      </c>
      <c r="B330" s="696" t="s">
        <v>0</v>
      </c>
      <c r="C330" s="575" t="s">
        <v>0</v>
      </c>
      <c r="D330" s="582" t="s">
        <v>0</v>
      </c>
      <c r="E330" s="804" t="s">
        <v>0</v>
      </c>
      <c r="F330" s="805" t="s">
        <v>0</v>
      </c>
      <c r="G330" s="799" t="s">
        <v>0</v>
      </c>
      <c r="H330" s="800" t="s">
        <v>0</v>
      </c>
      <c r="I330" s="801" t="s">
        <v>0</v>
      </c>
      <c r="J330" s="585" t="s">
        <v>0</v>
      </c>
      <c r="K330" s="16"/>
      <c r="M330" s="85"/>
      <c r="N330" s="85"/>
      <c r="Q330" s="253">
        <v>17</v>
      </c>
      <c r="R330" s="748">
        <v>5</v>
      </c>
      <c r="S330" s="206" t="s">
        <v>117</v>
      </c>
      <c r="T330" s="206" t="s">
        <v>112</v>
      </c>
      <c r="U330" s="274"/>
    </row>
    <row r="331" spans="1:21" ht="12.75" customHeight="1" thickTop="1" thickBot="1" x14ac:dyDescent="0.4">
      <c r="A331" s="574">
        <v>328</v>
      </c>
      <c r="B331" s="696" t="s">
        <v>810</v>
      </c>
      <c r="C331" s="575">
        <v>45837</v>
      </c>
      <c r="D331" s="576" t="s">
        <v>10</v>
      </c>
      <c r="E331" s="798" t="str">
        <f t="shared" ref="E331:F335" si="59">VLOOKUP(M331,Teams,2)</f>
        <v>CHESHIRE SC UNITED</v>
      </c>
      <c r="F331" s="798" t="str">
        <f t="shared" si="59"/>
        <v>SALTY DOGS</v>
      </c>
      <c r="G331" s="799"/>
      <c r="H331" s="800">
        <f>VLOOKUP(E331,START_TIMES,2)</f>
        <v>0.33333333333333331</v>
      </c>
      <c r="I331" s="801" t="str">
        <f>VLOOKUP(E331,fields,2)</f>
        <v>Choate Rosemary Hall (T), Wallingford</v>
      </c>
      <c r="J331" s="580"/>
      <c r="K331" s="16"/>
      <c r="M331" s="85" t="s">
        <v>97</v>
      </c>
      <c r="N331" s="85" t="s">
        <v>95</v>
      </c>
      <c r="Q331" s="253">
        <v>18</v>
      </c>
      <c r="R331" s="748">
        <v>5</v>
      </c>
      <c r="S331" s="206" t="s">
        <v>116</v>
      </c>
      <c r="T331" s="206" t="s">
        <v>115</v>
      </c>
      <c r="U331" s="274"/>
    </row>
    <row r="332" spans="1:21" ht="12.75" customHeight="1" thickTop="1" thickBot="1" x14ac:dyDescent="0.4">
      <c r="A332" s="574">
        <v>329</v>
      </c>
      <c r="B332" s="696" t="s">
        <v>810</v>
      </c>
      <c r="C332" s="575">
        <v>45837</v>
      </c>
      <c r="D332" s="576" t="s">
        <v>10</v>
      </c>
      <c r="E332" s="798" t="str">
        <f t="shared" si="59"/>
        <v>MILFORD TUESDAY</v>
      </c>
      <c r="F332" s="798" t="str">
        <f t="shared" si="59"/>
        <v>CLINTON FC 30</v>
      </c>
      <c r="G332" s="799"/>
      <c r="H332" s="800">
        <f>VLOOKUP(E332,START_TIMES,2)</f>
        <v>0.33333333333333331</v>
      </c>
      <c r="I332" s="801" t="str">
        <f>VLOOKUP(E332,fields,2)</f>
        <v>Witek Park (G), Derby</v>
      </c>
      <c r="J332" s="580"/>
      <c r="K332" s="16"/>
      <c r="M332" s="85" t="s">
        <v>100</v>
      </c>
      <c r="N332" s="85" t="s">
        <v>96</v>
      </c>
      <c r="Q332" s="253">
        <v>19</v>
      </c>
      <c r="R332" s="748">
        <v>5</v>
      </c>
      <c r="S332" s="206" t="s">
        <v>111</v>
      </c>
      <c r="T332" s="206" t="s">
        <v>113</v>
      </c>
      <c r="U332" s="274"/>
    </row>
    <row r="333" spans="1:21" ht="12.75" customHeight="1" thickTop="1" thickBot="1" x14ac:dyDescent="0.4">
      <c r="A333" s="574">
        <v>330</v>
      </c>
      <c r="B333" s="696" t="s">
        <v>810</v>
      </c>
      <c r="C333" s="575">
        <v>45837</v>
      </c>
      <c r="D333" s="576" t="s">
        <v>10</v>
      </c>
      <c r="E333" s="823" t="str">
        <f t="shared" si="59"/>
        <v xml:space="preserve">FC SHELTON </v>
      </c>
      <c r="F333" s="823" t="str">
        <f t="shared" si="59"/>
        <v>STAMFORD FC</v>
      </c>
      <c r="G333" s="799"/>
      <c r="H333" s="800">
        <f>VLOOKUP(E333,START_TIMES,2)</f>
        <v>0.33333333333333331</v>
      </c>
      <c r="I333" s="801" t="str">
        <f>VLOOKUP(E333,fields,2)</f>
        <v>Nike Site (G), Shelton</v>
      </c>
      <c r="J333" s="580"/>
      <c r="K333" s="16"/>
      <c r="M333" s="85" t="s">
        <v>99</v>
      </c>
      <c r="N333" s="85" t="s">
        <v>101</v>
      </c>
      <c r="Q333" s="253">
        <v>20</v>
      </c>
      <c r="R333" s="748">
        <v>5</v>
      </c>
      <c r="S333" s="206" t="s">
        <v>114</v>
      </c>
      <c r="T333" s="206" t="s">
        <v>110</v>
      </c>
      <c r="U333" s="274"/>
    </row>
    <row r="334" spans="1:21" ht="12.75" customHeight="1" thickTop="1" thickBot="1" x14ac:dyDescent="0.4">
      <c r="A334" s="574">
        <v>331</v>
      </c>
      <c r="B334" s="696" t="s">
        <v>810</v>
      </c>
      <c r="C334" s="575">
        <v>45837</v>
      </c>
      <c r="D334" s="576" t="s">
        <v>10</v>
      </c>
      <c r="E334" s="798" t="str">
        <f t="shared" si="59"/>
        <v>DANBURY UNITED</v>
      </c>
      <c r="F334" s="798" t="str">
        <f t="shared" si="59"/>
        <v>MILFORD AMIGOS</v>
      </c>
      <c r="G334" s="799"/>
      <c r="H334" s="800">
        <f>VLOOKUP(E334,START_TIMES,2)</f>
        <v>0.375</v>
      </c>
      <c r="I334" s="801" t="str">
        <f>VLOOKUP(E334,fields,2)</f>
        <v>Portuguese Cultural Center (G), Danbury</v>
      </c>
      <c r="J334" s="580"/>
      <c r="K334" s="16"/>
      <c r="M334" s="85" t="s">
        <v>93</v>
      </c>
      <c r="N334" s="85" t="s">
        <v>98</v>
      </c>
      <c r="Q334" s="253">
        <v>21</v>
      </c>
      <c r="R334" s="748">
        <v>6</v>
      </c>
      <c r="S334" s="206" t="s">
        <v>117</v>
      </c>
      <c r="T334" s="206" t="s">
        <v>116</v>
      </c>
      <c r="U334" s="274"/>
    </row>
    <row r="335" spans="1:21" ht="12.75" customHeight="1" thickTop="1" thickBot="1" x14ac:dyDescent="0.4">
      <c r="A335" s="574">
        <v>332</v>
      </c>
      <c r="B335" s="696" t="s">
        <v>810</v>
      </c>
      <c r="C335" s="575">
        <v>45837</v>
      </c>
      <c r="D335" s="576" t="s">
        <v>10</v>
      </c>
      <c r="E335" s="798" t="str">
        <f t="shared" si="59"/>
        <v>GREENWICH FC 30</v>
      </c>
      <c r="F335" s="798" t="str">
        <f t="shared" si="59"/>
        <v>HAMDEN ALL STARS</v>
      </c>
      <c r="G335" s="799"/>
      <c r="H335" s="800">
        <f>VLOOKUP(E335,START_TIMES,2)</f>
        <v>0.41666666666666702</v>
      </c>
      <c r="I335" s="801" t="str">
        <f>VLOOKUP(E335,fields,2)</f>
        <v>Greenwich Fields</v>
      </c>
      <c r="J335" s="580"/>
      <c r="K335" s="16"/>
      <c r="M335" s="85" t="s">
        <v>94</v>
      </c>
      <c r="N335" s="85" t="s">
        <v>92</v>
      </c>
      <c r="Q335" s="253">
        <v>22</v>
      </c>
      <c r="R335" s="748">
        <v>6</v>
      </c>
      <c r="S335" s="206" t="s">
        <v>114</v>
      </c>
      <c r="T335" s="206" t="s">
        <v>111</v>
      </c>
      <c r="U335" s="274"/>
    </row>
    <row r="336" spans="1:21" ht="12.75" customHeight="1" thickTop="1" thickBot="1" x14ac:dyDescent="0.4">
      <c r="A336" s="574">
        <v>333</v>
      </c>
      <c r="B336" s="696" t="s">
        <v>0</v>
      </c>
      <c r="C336" s="575" t="s">
        <v>0</v>
      </c>
      <c r="D336" s="582" t="s">
        <v>0</v>
      </c>
      <c r="E336" s="804" t="s">
        <v>0</v>
      </c>
      <c r="F336" s="805" t="s">
        <v>0</v>
      </c>
      <c r="G336" s="799" t="s">
        <v>0</v>
      </c>
      <c r="H336" s="800" t="s">
        <v>0</v>
      </c>
      <c r="I336" s="801" t="s">
        <v>0</v>
      </c>
      <c r="J336" s="585" t="s">
        <v>0</v>
      </c>
      <c r="K336" s="16"/>
      <c r="M336" s="359"/>
      <c r="N336" s="360"/>
      <c r="Q336" s="253">
        <v>23</v>
      </c>
      <c r="R336" s="748">
        <v>6</v>
      </c>
      <c r="S336" s="206" t="s">
        <v>110</v>
      </c>
      <c r="T336" s="206" t="s">
        <v>115</v>
      </c>
      <c r="U336" s="274"/>
    </row>
    <row r="337" spans="1:29" ht="12.75" customHeight="1" thickTop="1" thickBot="1" x14ac:dyDescent="0.4">
      <c r="A337" s="574">
        <v>334</v>
      </c>
      <c r="B337" s="696" t="s">
        <v>810</v>
      </c>
      <c r="C337" s="575">
        <v>45837</v>
      </c>
      <c r="D337" s="586" t="s">
        <v>175</v>
      </c>
      <c r="E337" s="802" t="str">
        <f t="shared" ref="E337:F341" si="60">VLOOKUP(M337,Teams,2)</f>
        <v>BYE 30</v>
      </c>
      <c r="F337" s="798" t="str">
        <f t="shared" si="60"/>
        <v>QPR</v>
      </c>
      <c r="G337" s="799"/>
      <c r="H337" s="800" t="str">
        <f>VLOOKUP(E337,START_TIMES,2)</f>
        <v>--</v>
      </c>
      <c r="I337" s="801" t="str">
        <f>VLOOKUP(E337,fields,2)</f>
        <v>--</v>
      </c>
      <c r="J337" s="580"/>
      <c r="K337" s="16"/>
      <c r="M337" s="85" t="s">
        <v>150</v>
      </c>
      <c r="N337" s="85" t="s">
        <v>158</v>
      </c>
      <c r="Q337" s="253">
        <v>24</v>
      </c>
      <c r="R337" s="748">
        <v>6</v>
      </c>
      <c r="S337" s="206" t="s">
        <v>113</v>
      </c>
      <c r="T337" s="206" t="s">
        <v>112</v>
      </c>
      <c r="U337" s="274"/>
    </row>
    <row r="338" spans="1:29" ht="12.75" customHeight="1" thickTop="1" thickBot="1" x14ac:dyDescent="0.4">
      <c r="A338" s="574">
        <v>335</v>
      </c>
      <c r="B338" s="696" t="s">
        <v>810</v>
      </c>
      <c r="C338" s="575">
        <v>45837</v>
      </c>
      <c r="D338" s="586" t="s">
        <v>175</v>
      </c>
      <c r="E338" s="798" t="str">
        <f t="shared" si="60"/>
        <v>NORWALK FC</v>
      </c>
      <c r="F338" s="798" t="str">
        <f t="shared" si="60"/>
        <v>COYOTES FC</v>
      </c>
      <c r="G338" s="799"/>
      <c r="H338" s="800">
        <f>VLOOKUP(E338,START_TIMES,2)</f>
        <v>0.41666666666666702</v>
      </c>
      <c r="I338" s="801" t="str">
        <f>VLOOKUP(E338,fields,2)</f>
        <v>Nathan Hale MS (T), Norwalk</v>
      </c>
      <c r="J338" s="580"/>
      <c r="K338" s="16"/>
      <c r="M338" s="85" t="s">
        <v>157</v>
      </c>
      <c r="N338" s="85" t="s">
        <v>151</v>
      </c>
      <c r="Q338" s="253">
        <v>25</v>
      </c>
      <c r="R338" s="748">
        <v>7</v>
      </c>
      <c r="S338" s="206" t="s">
        <v>113</v>
      </c>
      <c r="T338" s="206" t="s">
        <v>117</v>
      </c>
      <c r="U338" s="274"/>
    </row>
    <row r="339" spans="1:29" ht="12.75" customHeight="1" thickTop="1" thickBot="1" x14ac:dyDescent="0.4">
      <c r="A339" s="574">
        <v>336</v>
      </c>
      <c r="B339" s="696" t="s">
        <v>810</v>
      </c>
      <c r="C339" s="575">
        <v>45837</v>
      </c>
      <c r="D339" s="586" t="s">
        <v>175</v>
      </c>
      <c r="E339" s="798" t="str">
        <f t="shared" si="60"/>
        <v>TRINITY FC</v>
      </c>
      <c r="F339" s="798" t="str">
        <f t="shared" si="60"/>
        <v>FC CALDO VERDE</v>
      </c>
      <c r="G339" s="803"/>
      <c r="H339" s="800">
        <f>VLOOKUP(E339,START_TIMES,2)</f>
        <v>0.33333333333333331</v>
      </c>
      <c r="I339" s="801" t="str">
        <f>VLOOKUP(E339,fields,2)</f>
        <v>Pease Road (G), Woodbridge</v>
      </c>
      <c r="J339" s="580"/>
      <c r="K339" s="16"/>
      <c r="M339" s="85" t="s">
        <v>159</v>
      </c>
      <c r="N339" s="85" t="s">
        <v>153</v>
      </c>
      <c r="Q339" s="253">
        <v>26</v>
      </c>
      <c r="R339" s="748">
        <v>7</v>
      </c>
      <c r="S339" s="206" t="s">
        <v>111</v>
      </c>
      <c r="T339" s="206" t="s">
        <v>115</v>
      </c>
      <c r="U339" s="274"/>
    </row>
    <row r="340" spans="1:29" ht="12.75" customHeight="1" thickTop="1" thickBot="1" x14ac:dyDescent="0.4">
      <c r="A340" s="574">
        <v>337</v>
      </c>
      <c r="B340" s="696" t="s">
        <v>810</v>
      </c>
      <c r="C340" s="575">
        <v>45837</v>
      </c>
      <c r="D340" s="586" t="s">
        <v>175</v>
      </c>
      <c r="E340" s="798" t="str">
        <f t="shared" si="60"/>
        <v>ECUA-ANDES 30</v>
      </c>
      <c r="F340" s="798" t="str">
        <f t="shared" si="60"/>
        <v>NAUGATUCK FUSION</v>
      </c>
      <c r="G340" s="799"/>
      <c r="H340" s="800">
        <f>VLOOKUP(E340,START_TIMES,2)</f>
        <v>0.33333333333333331</v>
      </c>
      <c r="I340" s="801" t="str">
        <f>VLOOKUP(E340,fields,2)</f>
        <v>Witek Park (G), Derby</v>
      </c>
      <c r="J340" s="580"/>
      <c r="K340" s="16"/>
      <c r="M340" s="85" t="s">
        <v>152</v>
      </c>
      <c r="N340" s="85" t="s">
        <v>156</v>
      </c>
      <c r="Q340" s="253">
        <v>27</v>
      </c>
      <c r="R340" s="748">
        <v>7</v>
      </c>
      <c r="S340" s="206" t="s">
        <v>116</v>
      </c>
      <c r="T340" s="206" t="s">
        <v>110</v>
      </c>
      <c r="U340" s="274"/>
    </row>
    <row r="341" spans="1:29" ht="12.75" customHeight="1" thickTop="1" thickBot="1" x14ac:dyDescent="0.4">
      <c r="A341" s="574">
        <v>338</v>
      </c>
      <c r="B341" s="696" t="s">
        <v>810</v>
      </c>
      <c r="C341" s="575">
        <v>45837</v>
      </c>
      <c r="D341" s="586" t="s">
        <v>175</v>
      </c>
      <c r="E341" s="798" t="str">
        <f t="shared" si="60"/>
        <v>FC CELTA</v>
      </c>
      <c r="F341" s="798" t="str">
        <f t="shared" si="60"/>
        <v>LITCHFIELD COUNTY BLUES 30</v>
      </c>
      <c r="G341" s="799"/>
      <c r="H341" s="800">
        <f>VLOOKUP(E341,START_TIMES,2)</f>
        <v>0.33333333333333331</v>
      </c>
      <c r="I341" s="801" t="str">
        <f>VLOOKUP(E341,fields,2)</f>
        <v>Foran HS KMT (T), Milford</v>
      </c>
      <c r="J341" s="580"/>
      <c r="K341" s="16"/>
      <c r="M341" s="85" t="s">
        <v>154</v>
      </c>
      <c r="N341" s="85" t="s">
        <v>155</v>
      </c>
      <c r="Q341" s="253">
        <v>28</v>
      </c>
      <c r="R341" s="748">
        <v>7</v>
      </c>
      <c r="S341" s="206" t="s">
        <v>112</v>
      </c>
      <c r="T341" s="206" t="s">
        <v>114</v>
      </c>
      <c r="U341" s="274"/>
    </row>
    <row r="342" spans="1:29" ht="12.75" customHeight="1" thickTop="1" thickBot="1" x14ac:dyDescent="0.4">
      <c r="A342" s="574">
        <v>339</v>
      </c>
      <c r="B342" s="696" t="s">
        <v>0</v>
      </c>
      <c r="C342" s="575" t="s">
        <v>0</v>
      </c>
      <c r="D342" s="582" t="s">
        <v>0</v>
      </c>
      <c r="E342" s="804" t="s">
        <v>0</v>
      </c>
      <c r="F342" s="805" t="s">
        <v>0</v>
      </c>
      <c r="G342" s="799" t="s">
        <v>0</v>
      </c>
      <c r="H342" s="800" t="s">
        <v>0</v>
      </c>
      <c r="I342" s="801" t="s">
        <v>0</v>
      </c>
      <c r="J342" s="585" t="s">
        <v>0</v>
      </c>
      <c r="K342" s="16"/>
      <c r="M342" s="281"/>
      <c r="N342" s="281"/>
      <c r="Q342" s="253">
        <v>29</v>
      </c>
      <c r="R342" s="748">
        <v>8</v>
      </c>
      <c r="S342" s="206" t="s">
        <v>114</v>
      </c>
      <c r="T342" s="206" t="s">
        <v>113</v>
      </c>
      <c r="U342" s="274"/>
    </row>
    <row r="343" spans="1:29" ht="12.75" customHeight="1" thickTop="1" thickBot="1" x14ac:dyDescent="0.4">
      <c r="A343" s="574">
        <v>340</v>
      </c>
      <c r="B343" s="696" t="s">
        <v>810</v>
      </c>
      <c r="C343" s="575">
        <v>45837</v>
      </c>
      <c r="D343" s="587" t="s">
        <v>11</v>
      </c>
      <c r="E343" s="798" t="str">
        <f t="shared" ref="E343:F347" si="61">VLOOKUP(M343,Teams,2)</f>
        <v>CLINTON FC 40</v>
      </c>
      <c r="F343" s="798" t="str">
        <f t="shared" si="61"/>
        <v>STORM FC</v>
      </c>
      <c r="G343" s="799"/>
      <c r="H343" s="800">
        <f>VLOOKUP(E343,START_TIMES,2)</f>
        <v>0.33333333333333331</v>
      </c>
      <c r="I343" s="801" t="str">
        <f>VLOOKUP(E343,fields,2)</f>
        <v>Indian River Sports Complex (T), Clinton</v>
      </c>
      <c r="J343" s="580"/>
      <c r="K343" s="16"/>
      <c r="M343" s="85" t="s">
        <v>160</v>
      </c>
      <c r="N343" s="85" t="s">
        <v>108</v>
      </c>
      <c r="Q343" s="253">
        <v>30</v>
      </c>
      <c r="R343" s="748">
        <v>8</v>
      </c>
      <c r="S343" s="206" t="s">
        <v>112</v>
      </c>
      <c r="T343" s="206" t="s">
        <v>115</v>
      </c>
      <c r="U343" s="274"/>
    </row>
    <row r="344" spans="1:29" ht="12.75" customHeight="1" thickTop="1" thickBot="1" x14ac:dyDescent="0.4">
      <c r="A344" s="574">
        <v>341</v>
      </c>
      <c r="B344" s="696" t="s">
        <v>810</v>
      </c>
      <c r="C344" s="575">
        <v>45837</v>
      </c>
      <c r="D344" s="587" t="s">
        <v>11</v>
      </c>
      <c r="E344" s="798" t="str">
        <f t="shared" si="61"/>
        <v>SHEBEEN FC</v>
      </c>
      <c r="F344" s="798" t="str">
        <f t="shared" si="61"/>
        <v>CLUB NAPOLI 40</v>
      </c>
      <c r="G344" s="799"/>
      <c r="H344" s="800">
        <f>VLOOKUP(E344,START_TIMES,2)</f>
        <v>0.41666666666666702</v>
      </c>
      <c r="I344" s="801" t="str">
        <f>VLOOKUP(E344,fields,2)</f>
        <v>Ludlowe HS (T), Fairfield</v>
      </c>
      <c r="J344" s="580"/>
      <c r="K344" s="16"/>
      <c r="M344" s="85" t="s">
        <v>107</v>
      </c>
      <c r="N344" s="85" t="s">
        <v>161</v>
      </c>
      <c r="Q344" s="253">
        <v>31</v>
      </c>
      <c r="R344" s="748">
        <v>8</v>
      </c>
      <c r="S344" s="206" t="s">
        <v>117</v>
      </c>
      <c r="T344" s="206" t="s">
        <v>110</v>
      </c>
      <c r="U344" s="274"/>
    </row>
    <row r="345" spans="1:29" ht="12.75" customHeight="1" thickTop="1" thickBot="1" x14ac:dyDescent="0.4">
      <c r="A345" s="574">
        <v>342</v>
      </c>
      <c r="B345" s="696" t="s">
        <v>810</v>
      </c>
      <c r="C345" s="575">
        <v>45837</v>
      </c>
      <c r="D345" s="587" t="s">
        <v>11</v>
      </c>
      <c r="E345" s="798" t="str">
        <f t="shared" si="61"/>
        <v>VASCO DA GAMA 40</v>
      </c>
      <c r="F345" s="798" t="str">
        <f t="shared" si="61"/>
        <v>FAIRFIELD GAC 40</v>
      </c>
      <c r="G345" s="799"/>
      <c r="H345" s="800">
        <f>VLOOKUP(E345,START_TIMES,2)</f>
        <v>0.41666666666666702</v>
      </c>
      <c r="I345" s="801" t="str">
        <f>VLOOKUP(E345,fields,2)</f>
        <v>Veterans Memorial Park (T), Bridgeport</v>
      </c>
      <c r="J345" s="580"/>
      <c r="K345" s="16"/>
      <c r="M345" s="85" t="s">
        <v>109</v>
      </c>
      <c r="N345" s="85" t="s">
        <v>163</v>
      </c>
      <c r="Q345" s="253">
        <v>32</v>
      </c>
      <c r="R345" s="748">
        <v>8</v>
      </c>
      <c r="S345" s="206" t="s">
        <v>111</v>
      </c>
      <c r="T345" s="206" t="s">
        <v>116</v>
      </c>
      <c r="U345" s="274"/>
    </row>
    <row r="346" spans="1:29" ht="12.75" customHeight="1" thickTop="1" thickBot="1" x14ac:dyDescent="0.4">
      <c r="A346" s="574">
        <v>343</v>
      </c>
      <c r="B346" s="696" t="s">
        <v>810</v>
      </c>
      <c r="C346" s="575">
        <v>45837</v>
      </c>
      <c r="D346" s="587" t="s">
        <v>11</v>
      </c>
      <c r="E346" s="798" t="str">
        <f t="shared" si="61"/>
        <v>DANBURY UNITED 40</v>
      </c>
      <c r="F346" s="798" t="str">
        <f t="shared" si="61"/>
        <v xml:space="preserve">GUILFORD CELTIC </v>
      </c>
      <c r="G346" s="799"/>
      <c r="H346" s="800">
        <f>VLOOKUP(E346,START_TIMES,2)</f>
        <v>0.45833333333333331</v>
      </c>
      <c r="I346" s="801" t="str">
        <f>VLOOKUP(E346,fields,2)</f>
        <v>Portuguese Cultural Center (G), Danbury</v>
      </c>
      <c r="J346" s="580"/>
      <c r="K346" s="16"/>
      <c r="M346" s="85" t="s">
        <v>162</v>
      </c>
      <c r="N346" s="85" t="s">
        <v>106</v>
      </c>
      <c r="Q346" s="253">
        <v>33</v>
      </c>
      <c r="R346" s="748">
        <v>9</v>
      </c>
      <c r="S346" s="206" t="s">
        <v>113</v>
      </c>
      <c r="T346" s="206" t="s">
        <v>115</v>
      </c>
      <c r="U346" s="274"/>
    </row>
    <row r="347" spans="1:29" ht="12.75" customHeight="1" thickTop="1" thickBot="1" x14ac:dyDescent="0.4">
      <c r="A347" s="574">
        <v>344</v>
      </c>
      <c r="B347" s="696" t="s">
        <v>810</v>
      </c>
      <c r="C347" s="575">
        <v>45837</v>
      </c>
      <c r="D347" s="587" t="s">
        <v>11</v>
      </c>
      <c r="E347" s="798" t="str">
        <f t="shared" si="61"/>
        <v>GREENWICH FC 40</v>
      </c>
      <c r="F347" s="798" t="str">
        <f t="shared" si="61"/>
        <v>GREENWICH PUMAS FC 40</v>
      </c>
      <c r="G347" s="799"/>
      <c r="H347" s="800">
        <f>VLOOKUP(E347,START_TIMES,2)</f>
        <v>0.41666666666666702</v>
      </c>
      <c r="I347" s="801" t="str">
        <f>VLOOKUP(E347,fields,2)</f>
        <v>Greenwich Fields</v>
      </c>
      <c r="J347" s="580"/>
      <c r="K347" s="16"/>
      <c r="M347" s="85" t="s">
        <v>104</v>
      </c>
      <c r="N347" s="85" t="s">
        <v>105</v>
      </c>
      <c r="Q347" s="253">
        <v>34</v>
      </c>
      <c r="R347" s="748">
        <v>9</v>
      </c>
      <c r="S347" s="206" t="s">
        <v>111</v>
      </c>
      <c r="T347" s="206" t="s">
        <v>110</v>
      </c>
      <c r="U347" s="274"/>
      <c r="V347" s="16">
        <v>73</v>
      </c>
      <c r="W347" s="209"/>
      <c r="X347" s="215"/>
      <c r="Y347" s="16"/>
      <c r="Z347" s="20"/>
      <c r="AC347" s="16"/>
    </row>
    <row r="348" spans="1:29" ht="11.5" customHeight="1" thickTop="1" thickBot="1" x14ac:dyDescent="0.4">
      <c r="A348" s="574">
        <v>345</v>
      </c>
      <c r="B348" s="696" t="s">
        <v>0</v>
      </c>
      <c r="C348" s="575" t="s">
        <v>0</v>
      </c>
      <c r="D348" s="582" t="s">
        <v>0</v>
      </c>
      <c r="E348" s="804" t="s">
        <v>0</v>
      </c>
      <c r="F348" s="805" t="s">
        <v>0</v>
      </c>
      <c r="G348" s="799" t="s">
        <v>0</v>
      </c>
      <c r="H348" s="800" t="s">
        <v>0</v>
      </c>
      <c r="I348" s="801" t="s">
        <v>0</v>
      </c>
      <c r="J348" s="585" t="s">
        <v>0</v>
      </c>
      <c r="K348" s="16"/>
      <c r="M348" s="599"/>
      <c r="N348" s="599"/>
      <c r="Q348" s="253">
        <v>35</v>
      </c>
      <c r="R348" s="748">
        <v>9</v>
      </c>
      <c r="S348" s="206" t="s">
        <v>116</v>
      </c>
      <c r="T348" s="206" t="s">
        <v>112</v>
      </c>
      <c r="U348" s="274"/>
      <c r="V348" s="16"/>
      <c r="W348" s="227"/>
      <c r="X348" s="289"/>
      <c r="Y348" s="16"/>
      <c r="Z348" s="20"/>
      <c r="AC348" s="16"/>
    </row>
    <row r="349" spans="1:29" ht="12.75" customHeight="1" thickTop="1" x14ac:dyDescent="0.35">
      <c r="A349" s="574">
        <v>346</v>
      </c>
      <c r="B349" s="696">
        <v>9</v>
      </c>
      <c r="C349" s="575">
        <v>45837</v>
      </c>
      <c r="D349" s="588" t="s">
        <v>1114</v>
      </c>
      <c r="E349" s="808" t="str">
        <f t="shared" ref="E349:F352" si="62">VLOOKUP(M349,Teams,2)</f>
        <v>LITCHFIELD COUNTY BLUES 40</v>
      </c>
      <c r="F349" s="808" t="str">
        <f t="shared" si="62"/>
        <v>NORTH BRANFORD 40</v>
      </c>
      <c r="G349" s="799"/>
      <c r="H349" s="800">
        <f>VLOOKUP(E349,START_TIMES,2)</f>
        <v>0.41666666666666702</v>
      </c>
      <c r="I349" s="801" t="str">
        <f>VLOOKUP(E349,fields,2)</f>
        <v xml:space="preserve">White Field (G), Litchfield </v>
      </c>
      <c r="J349" s="580"/>
      <c r="K349" s="16"/>
      <c r="M349" s="754" t="s">
        <v>113</v>
      </c>
      <c r="N349" s="754" t="s">
        <v>115</v>
      </c>
    </row>
    <row r="350" spans="1:29" ht="12.75" customHeight="1" x14ac:dyDescent="0.35">
      <c r="A350" s="574">
        <v>347</v>
      </c>
      <c r="B350" s="696">
        <v>9</v>
      </c>
      <c r="C350" s="575">
        <v>45837</v>
      </c>
      <c r="D350" s="588" t="s">
        <v>1114</v>
      </c>
      <c r="E350" s="809" t="str">
        <f t="shared" si="62"/>
        <v>FC LEONE</v>
      </c>
      <c r="F350" s="810" t="s">
        <v>647</v>
      </c>
      <c r="G350" s="799"/>
      <c r="H350" s="800">
        <f>VLOOKUP(E350,START_TIMES,2)</f>
        <v>0.41666666666666669</v>
      </c>
      <c r="I350" s="801" t="str">
        <f>VLOOKUP(E350,fields,2)</f>
        <v>Memorial Field (G), North Haven</v>
      </c>
      <c r="J350" s="580"/>
      <c r="K350" s="16"/>
      <c r="M350" s="754" t="s">
        <v>111</v>
      </c>
      <c r="N350" s="754" t="s">
        <v>110</v>
      </c>
    </row>
    <row r="351" spans="1:29" ht="12.75" customHeight="1" x14ac:dyDescent="0.35">
      <c r="A351" s="574">
        <v>348</v>
      </c>
      <c r="B351" s="696">
        <v>9</v>
      </c>
      <c r="C351" s="575">
        <v>45837</v>
      </c>
      <c r="D351" s="588" t="s">
        <v>1114</v>
      </c>
      <c r="E351" s="808" t="str">
        <f t="shared" si="62"/>
        <v>PAN ZONES</v>
      </c>
      <c r="F351" s="808" t="str">
        <f t="shared" si="62"/>
        <v>GUILFORD BELL CURVE</v>
      </c>
      <c r="G351" s="799"/>
      <c r="H351" s="800">
        <f>VLOOKUP(E351,START_TIMES,2)</f>
        <v>0.33333333333333331</v>
      </c>
      <c r="I351" s="801" t="str">
        <f>VLOOKUP(E351,fields,2)</f>
        <v>Stanley Quarter Park (G), New Britain</v>
      </c>
      <c r="J351" s="580"/>
      <c r="K351" s="16"/>
      <c r="M351" s="754" t="s">
        <v>116</v>
      </c>
      <c r="N351" s="754" t="s">
        <v>112</v>
      </c>
    </row>
    <row r="352" spans="1:29" ht="15" thickBot="1" x14ac:dyDescent="0.4">
      <c r="A352" s="574">
        <v>349</v>
      </c>
      <c r="B352" s="696">
        <v>9</v>
      </c>
      <c r="C352" s="575">
        <v>45837</v>
      </c>
      <c r="D352" s="588" t="s">
        <v>1114</v>
      </c>
      <c r="E352" s="808" t="str">
        <f t="shared" si="62"/>
        <v>SOUTHEAST ROVERS</v>
      </c>
      <c r="F352" s="808" t="str">
        <f t="shared" si="62"/>
        <v>NEW HAVEN AMERICANS</v>
      </c>
      <c r="G352" s="799"/>
      <c r="H352" s="800">
        <f>VLOOKUP(E352,START_TIMES,2)</f>
        <v>0.41666666666666702</v>
      </c>
      <c r="I352" s="801" t="str">
        <f>VLOOKUP(E352,fields,2)</f>
        <v>East Lyme HS (T), East Lyme</v>
      </c>
      <c r="J352" s="580"/>
      <c r="K352" s="16"/>
      <c r="M352" s="754" t="s">
        <v>117</v>
      </c>
      <c r="N352" s="754" t="s">
        <v>114</v>
      </c>
    </row>
    <row r="353" spans="1:21" ht="12.75" customHeight="1" thickTop="1" thickBot="1" x14ac:dyDescent="0.4">
      <c r="A353" s="574">
        <v>350</v>
      </c>
      <c r="B353" s="696"/>
      <c r="C353" s="575"/>
      <c r="D353" s="591"/>
      <c r="E353" s="798"/>
      <c r="F353" s="798"/>
      <c r="G353" s="799"/>
      <c r="H353" s="800"/>
      <c r="I353" s="801"/>
      <c r="J353" s="580"/>
      <c r="K353" s="16"/>
      <c r="M353" s="601"/>
      <c r="N353" s="601"/>
    </row>
    <row r="354" spans="1:21" ht="12.75" customHeight="1" thickTop="1" thickBot="1" x14ac:dyDescent="0.4">
      <c r="A354" s="574">
        <v>351</v>
      </c>
      <c r="B354" s="696">
        <v>9</v>
      </c>
      <c r="C354" s="575">
        <v>45837</v>
      </c>
      <c r="D354" s="734" t="s">
        <v>1115</v>
      </c>
      <c r="E354" s="798" t="str">
        <f t="shared" ref="E354:F357" si="63">VLOOKUP(M354,Teams,2)</f>
        <v>ECUA-ANDES 40</v>
      </c>
      <c r="F354" s="798" t="str">
        <f t="shared" si="63"/>
        <v>RIDGEFIELD KICKS</v>
      </c>
      <c r="G354" s="799"/>
      <c r="H354" s="800">
        <f>VLOOKUP(E354,START_TIMES,2)</f>
        <v>0.41666666666666702</v>
      </c>
      <c r="I354" s="801" t="str">
        <f>VLOOKUP(E354,fields,2)</f>
        <v>Witek Park (G), Derby</v>
      </c>
      <c r="J354" s="580"/>
      <c r="K354" s="16"/>
      <c r="M354" s="776" t="s">
        <v>121</v>
      </c>
      <c r="N354" s="776" t="s">
        <v>123</v>
      </c>
    </row>
    <row r="355" spans="1:21" ht="12.75" customHeight="1" thickTop="1" thickBot="1" x14ac:dyDescent="0.4">
      <c r="A355" s="574">
        <v>352</v>
      </c>
      <c r="B355" s="696">
        <v>9</v>
      </c>
      <c r="C355" s="575">
        <v>45837</v>
      </c>
      <c r="D355" s="734" t="s">
        <v>1115</v>
      </c>
      <c r="E355" s="824" t="str">
        <f t="shared" si="63"/>
        <v>BYE 40S</v>
      </c>
      <c r="F355" s="825" t="str">
        <f t="shared" si="63"/>
        <v>BESA SC</v>
      </c>
      <c r="G355" s="799"/>
      <c r="H355" s="800" t="str">
        <f>VLOOKUP(E355,START_TIMES,2)</f>
        <v>--</v>
      </c>
      <c r="I355" s="801" t="str">
        <f>VLOOKUP(E355,fields,2)</f>
        <v>--</v>
      </c>
      <c r="J355" s="580"/>
      <c r="K355" s="16"/>
      <c r="M355" s="776" t="s">
        <v>119</v>
      </c>
      <c r="N355" s="776" t="s">
        <v>118</v>
      </c>
    </row>
    <row r="356" spans="1:21" ht="12.75" customHeight="1" thickTop="1" thickBot="1" x14ac:dyDescent="0.4">
      <c r="A356" s="574">
        <v>353</v>
      </c>
      <c r="B356" s="696">
        <v>9</v>
      </c>
      <c r="C356" s="575">
        <v>45837</v>
      </c>
      <c r="D356" s="734" t="s">
        <v>1115</v>
      </c>
      <c r="E356" s="798" t="str">
        <f t="shared" si="63"/>
        <v>STAMFORD UNITED</v>
      </c>
      <c r="F356" s="798" t="str">
        <f t="shared" si="63"/>
        <v>DERBY QUITUS</v>
      </c>
      <c r="G356" s="799"/>
      <c r="H356" s="800">
        <v>0.41666666666666669</v>
      </c>
      <c r="I356" s="801" t="str">
        <f>VLOOKUP(E356,fields,2)</f>
        <v>West Beach Fields (T), Stamford</v>
      </c>
      <c r="J356" s="580"/>
      <c r="K356" s="1"/>
      <c r="L356" s="1"/>
      <c r="M356" s="776" t="s">
        <v>124</v>
      </c>
      <c r="N356" s="776" t="s">
        <v>120</v>
      </c>
    </row>
    <row r="357" spans="1:21" ht="12.75" customHeight="1" thickTop="1" thickBot="1" x14ac:dyDescent="0.4">
      <c r="A357" s="574">
        <v>354</v>
      </c>
      <c r="B357" s="696">
        <v>9</v>
      </c>
      <c r="C357" s="575">
        <v>45837</v>
      </c>
      <c r="D357" s="734" t="s">
        <v>1115</v>
      </c>
      <c r="E357" s="798" t="str">
        <f t="shared" si="63"/>
        <v>WILTON WOLVES</v>
      </c>
      <c r="F357" s="798" t="str">
        <f t="shared" si="63"/>
        <v>LUSITANOS FC</v>
      </c>
      <c r="G357" s="799"/>
      <c r="H357" s="800">
        <f>VLOOKUP(E357,START_TIMES,2)</f>
        <v>0.41666666666666702</v>
      </c>
      <c r="I357" s="801" t="str">
        <f>VLOOKUP(E357,fields,2)</f>
        <v>Lily Field (T), Wilton</v>
      </c>
      <c r="J357" s="580"/>
      <c r="K357" s="16"/>
      <c r="M357" s="776" t="s">
        <v>125</v>
      </c>
      <c r="N357" s="776" t="s">
        <v>122</v>
      </c>
    </row>
    <row r="358" spans="1:21" ht="12.75" customHeight="1" thickTop="1" thickBot="1" x14ac:dyDescent="0.4">
      <c r="A358" s="574">
        <v>355</v>
      </c>
      <c r="B358" s="696" t="s">
        <v>0</v>
      </c>
      <c r="C358" s="575" t="s">
        <v>0</v>
      </c>
      <c r="D358" s="582" t="s">
        <v>0</v>
      </c>
      <c r="E358" s="804" t="s">
        <v>0</v>
      </c>
      <c r="F358" s="805" t="s">
        <v>0</v>
      </c>
      <c r="G358" s="799" t="s">
        <v>0</v>
      </c>
      <c r="H358" s="800" t="s">
        <v>0</v>
      </c>
      <c r="I358" s="801" t="s">
        <v>0</v>
      </c>
      <c r="J358" s="585" t="s">
        <v>0</v>
      </c>
      <c r="K358" s="16"/>
      <c r="M358" s="601"/>
      <c r="N358" s="601"/>
      <c r="Q358" s="253">
        <v>49</v>
      </c>
      <c r="R358" s="748">
        <v>13</v>
      </c>
      <c r="S358" s="206" t="s">
        <v>112</v>
      </c>
      <c r="T358" s="206" t="s">
        <v>113</v>
      </c>
      <c r="U358" s="274"/>
    </row>
    <row r="359" spans="1:21" ht="12.75" customHeight="1" thickTop="1" thickBot="1" x14ac:dyDescent="0.4">
      <c r="A359" s="574">
        <v>356</v>
      </c>
      <c r="B359" s="696" t="s">
        <v>810</v>
      </c>
      <c r="C359" s="575">
        <v>45837</v>
      </c>
      <c r="D359" s="590" t="s">
        <v>1076</v>
      </c>
      <c r="E359" s="811" t="str">
        <f t="shared" ref="E359:F363" si="64">VLOOKUP(M359,Teams,2)</f>
        <v>BYE 50</v>
      </c>
      <c r="F359" s="798" t="str">
        <f t="shared" si="64"/>
        <v>VASCO DA GAMA 50</v>
      </c>
      <c r="G359" s="803"/>
      <c r="H359" s="800" t="str">
        <f>VLOOKUP(E359,START_TIMES,2)</f>
        <v>--</v>
      </c>
      <c r="I359" s="801" t="str">
        <f>VLOOKUP(E359,fields,2)</f>
        <v>--</v>
      </c>
      <c r="J359" s="580"/>
      <c r="K359" s="16"/>
      <c r="M359" s="780" t="s">
        <v>126</v>
      </c>
      <c r="N359" s="780" t="s">
        <v>134</v>
      </c>
      <c r="Q359" s="253">
        <v>50</v>
      </c>
      <c r="R359" s="748">
        <v>13</v>
      </c>
      <c r="S359" s="206" t="s">
        <v>111</v>
      </c>
      <c r="T359" s="206" t="s">
        <v>114</v>
      </c>
      <c r="U359" s="274"/>
    </row>
    <row r="360" spans="1:21" ht="12.75" customHeight="1" thickTop="1" thickBot="1" x14ac:dyDescent="0.4">
      <c r="A360" s="574">
        <v>357</v>
      </c>
      <c r="B360" s="696" t="s">
        <v>810</v>
      </c>
      <c r="C360" s="575">
        <v>45837</v>
      </c>
      <c r="D360" s="590" t="s">
        <v>1076</v>
      </c>
      <c r="E360" s="798" t="str">
        <f t="shared" si="64"/>
        <v>STAMFORD CITY</v>
      </c>
      <c r="F360" s="798" t="str">
        <f t="shared" si="64"/>
        <v>FAIRFIELD GAC 50</v>
      </c>
      <c r="G360" s="803"/>
      <c r="H360" s="800">
        <v>0.33333333333333331</v>
      </c>
      <c r="I360" s="801" t="str">
        <f>VLOOKUP(E360,fields,2)</f>
        <v>West Beach Fields (T), Stamford</v>
      </c>
      <c r="J360" s="580"/>
      <c r="K360" s="16"/>
      <c r="M360" s="780" t="s">
        <v>133</v>
      </c>
      <c r="N360" s="780" t="s">
        <v>127</v>
      </c>
      <c r="Q360" s="253">
        <v>51</v>
      </c>
      <c r="R360" s="748">
        <v>13</v>
      </c>
      <c r="S360" s="206" t="s">
        <v>115</v>
      </c>
      <c r="T360" s="206" t="s">
        <v>110</v>
      </c>
      <c r="U360" s="274"/>
    </row>
    <row r="361" spans="1:21" ht="12.75" customHeight="1" thickTop="1" thickBot="1" x14ac:dyDescent="0.4">
      <c r="A361" s="574">
        <v>358</v>
      </c>
      <c r="B361" s="696" t="s">
        <v>810</v>
      </c>
      <c r="C361" s="575">
        <v>45837</v>
      </c>
      <c r="D361" s="590" t="s">
        <v>1076</v>
      </c>
      <c r="E361" s="798" t="str">
        <f t="shared" si="64"/>
        <v>WESTPORT FC</v>
      </c>
      <c r="F361" s="798" t="str">
        <f t="shared" si="64"/>
        <v>GREENWICH PUMAS FC 50</v>
      </c>
      <c r="G361" s="803"/>
      <c r="H361" s="800">
        <f>VLOOKUP(E361,START_TIMES,2)</f>
        <v>0.33333333333333331</v>
      </c>
      <c r="I361" s="801" t="str">
        <f>VLOOKUP(E361,fields,2)</f>
        <v>Wakeman Park (T), Westport</v>
      </c>
      <c r="J361" s="580"/>
      <c r="K361" s="16"/>
      <c r="M361" s="780" t="s">
        <v>136</v>
      </c>
      <c r="N361" s="780" t="s">
        <v>129</v>
      </c>
      <c r="Q361" s="253">
        <v>52</v>
      </c>
      <c r="R361" s="748">
        <v>13</v>
      </c>
      <c r="S361" s="206" t="s">
        <v>116</v>
      </c>
      <c r="T361" s="206" t="s">
        <v>117</v>
      </c>
      <c r="U361" s="274"/>
    </row>
    <row r="362" spans="1:21" ht="12.75" customHeight="1" thickTop="1" thickBot="1" x14ac:dyDescent="0.4">
      <c r="A362" s="574">
        <v>359</v>
      </c>
      <c r="B362" s="696" t="s">
        <v>810</v>
      </c>
      <c r="C362" s="575">
        <v>45837</v>
      </c>
      <c r="D362" s="590" t="s">
        <v>1076</v>
      </c>
      <c r="E362" s="798" t="str">
        <f t="shared" si="64"/>
        <v>GREENWICH FC 50</v>
      </c>
      <c r="F362" s="798" t="str">
        <f t="shared" si="64"/>
        <v>REBELS UNITED</v>
      </c>
      <c r="G362" s="803"/>
      <c r="H362" s="800">
        <f>VLOOKUP(E362,START_TIMES,2)</f>
        <v>0.41666666666666702</v>
      </c>
      <c r="I362" s="801" t="str">
        <f>VLOOKUP(E362,fields,2)</f>
        <v>Greenwich Fields</v>
      </c>
      <c r="J362" s="580"/>
      <c r="K362" s="16"/>
      <c r="M362" s="780" t="s">
        <v>128</v>
      </c>
      <c r="N362" s="780" t="s">
        <v>132</v>
      </c>
      <c r="Q362" s="253">
        <v>53</v>
      </c>
      <c r="R362" s="748">
        <v>14</v>
      </c>
      <c r="S362" s="206" t="s">
        <v>117</v>
      </c>
      <c r="T362" s="206" t="s">
        <v>113</v>
      </c>
      <c r="U362" s="274"/>
    </row>
    <row r="363" spans="1:21" ht="12.75" customHeight="1" thickTop="1" thickBot="1" x14ac:dyDescent="0.4">
      <c r="A363" s="574">
        <v>360</v>
      </c>
      <c r="B363" s="696" t="s">
        <v>810</v>
      </c>
      <c r="C363" s="575">
        <v>45837</v>
      </c>
      <c r="D363" s="590" t="s">
        <v>1076</v>
      </c>
      <c r="E363" s="798" t="str">
        <f t="shared" si="64"/>
        <v>NORWALK MARINERS LEGENDS</v>
      </c>
      <c r="F363" s="798" t="str">
        <f t="shared" si="64"/>
        <v>NORWALK SPORT COLOMBIA 50</v>
      </c>
      <c r="G363" s="803"/>
      <c r="H363" s="800">
        <f>VLOOKUP(E363,START_TIMES,2)</f>
        <v>0.33333333333333331</v>
      </c>
      <c r="I363" s="801" t="str">
        <f>VLOOKUP(E363,fields,2)</f>
        <v>Nathan Hale MS (T), Norwalk</v>
      </c>
      <c r="J363" s="580"/>
      <c r="K363" s="16"/>
      <c r="M363" s="780" t="s">
        <v>130</v>
      </c>
      <c r="N363" s="780" t="s">
        <v>131</v>
      </c>
      <c r="Q363" s="253">
        <v>54</v>
      </c>
      <c r="R363" s="748">
        <v>14</v>
      </c>
      <c r="S363" s="206" t="s">
        <v>115</v>
      </c>
      <c r="T363" s="206" t="s">
        <v>111</v>
      </c>
      <c r="U363" s="274"/>
    </row>
    <row r="364" spans="1:21" ht="12.75" customHeight="1" thickTop="1" thickBot="1" x14ac:dyDescent="0.4">
      <c r="A364" s="574">
        <v>361</v>
      </c>
      <c r="B364" s="696" t="s">
        <v>0</v>
      </c>
      <c r="C364" s="575" t="s">
        <v>0</v>
      </c>
      <c r="D364" s="582" t="s">
        <v>0</v>
      </c>
      <c r="E364" s="804" t="s">
        <v>0</v>
      </c>
      <c r="F364" s="805" t="s">
        <v>0</v>
      </c>
      <c r="G364" s="799" t="s">
        <v>0</v>
      </c>
      <c r="H364" s="800" t="s">
        <v>0</v>
      </c>
      <c r="I364" s="801" t="s">
        <v>0</v>
      </c>
      <c r="J364" s="585" t="s">
        <v>0</v>
      </c>
      <c r="K364" s="16"/>
      <c r="M364" s="601"/>
      <c r="N364" s="601"/>
      <c r="Q364" s="253">
        <v>55</v>
      </c>
      <c r="R364" s="748">
        <v>14</v>
      </c>
      <c r="S364" s="206" t="s">
        <v>110</v>
      </c>
      <c r="T364" s="206" t="s">
        <v>116</v>
      </c>
      <c r="U364" s="274"/>
    </row>
    <row r="365" spans="1:21" ht="12.75" customHeight="1" thickTop="1" thickBot="1" x14ac:dyDescent="0.4">
      <c r="A365" s="574">
        <v>362</v>
      </c>
      <c r="B365" s="696" t="s">
        <v>810</v>
      </c>
      <c r="C365" s="575">
        <v>45837</v>
      </c>
      <c r="D365" s="591" t="s">
        <v>1113</v>
      </c>
      <c r="E365" s="798" t="str">
        <f t="shared" ref="E365:F369" si="65">VLOOKUP(M365,Teams,2)</f>
        <v>CHESHIRE AZZURRI</v>
      </c>
      <c r="F365" s="798" t="str">
        <f t="shared" si="65"/>
        <v>VASCO DA GAMA 60</v>
      </c>
      <c r="G365" s="803"/>
      <c r="H365" s="800">
        <f>VLOOKUP(E365,START_TIMES,2)</f>
        <v>0.375</v>
      </c>
      <c r="I365" s="801" t="str">
        <f>VLOOKUP(E365,fields,2)</f>
        <v>Quinnipiac Park (G), Cheshire</v>
      </c>
      <c r="J365" s="580"/>
      <c r="K365" s="16"/>
      <c r="M365" s="753" t="s">
        <v>138</v>
      </c>
      <c r="N365" s="753" t="s">
        <v>135</v>
      </c>
      <c r="Q365" s="253">
        <v>56</v>
      </c>
      <c r="R365" s="748">
        <v>14</v>
      </c>
      <c r="S365" s="206" t="s">
        <v>114</v>
      </c>
      <c r="T365" s="206" t="s">
        <v>112</v>
      </c>
      <c r="U365" s="274"/>
    </row>
    <row r="366" spans="1:21" ht="18.75" customHeight="1" thickTop="1" thickBot="1" x14ac:dyDescent="0.4">
      <c r="A366" s="574">
        <v>363</v>
      </c>
      <c r="B366" s="696" t="s">
        <v>810</v>
      </c>
      <c r="C366" s="575">
        <v>45837</v>
      </c>
      <c r="D366" s="591" t="s">
        <v>1113</v>
      </c>
      <c r="E366" s="798" t="str">
        <f t="shared" si="65"/>
        <v>SOUTHEAST CT</v>
      </c>
      <c r="F366" s="798" t="str">
        <f t="shared" si="65"/>
        <v>CLUB NAPOLI 50</v>
      </c>
      <c r="G366" s="803"/>
      <c r="H366" s="800">
        <f>VLOOKUP(E366,START_TIMES,2)</f>
        <v>0.41666666666666702</v>
      </c>
      <c r="I366" s="801" t="str">
        <f>VLOOKUP(E366,fields,2)</f>
        <v>Killingworth Rec Park (G), Killingworth</v>
      </c>
      <c r="J366" s="580"/>
      <c r="K366" s="16"/>
      <c r="M366" s="753" t="s">
        <v>149</v>
      </c>
      <c r="N366" s="753" t="s">
        <v>141</v>
      </c>
    </row>
    <row r="367" spans="1:21" ht="12.75" customHeight="1" thickTop="1" thickBot="1" x14ac:dyDescent="0.4">
      <c r="A367" s="574">
        <v>364</v>
      </c>
      <c r="B367" s="696" t="s">
        <v>810</v>
      </c>
      <c r="C367" s="575">
        <v>45837</v>
      </c>
      <c r="D367" s="591" t="s">
        <v>1113</v>
      </c>
      <c r="E367" s="798" t="str">
        <f t="shared" si="65"/>
        <v>ZIMMITTI SC</v>
      </c>
      <c r="F367" s="798" t="str">
        <f t="shared" si="65"/>
        <v>GREENWICH PFC</v>
      </c>
      <c r="G367" s="803"/>
      <c r="H367" s="800">
        <f>VLOOKUP(E367,START_TIMES,2)</f>
        <v>0.41666666666666702</v>
      </c>
      <c r="I367" s="801" t="str">
        <f>VLOOKUP(E367,fields,2)</f>
        <v>Morris Beach Complex (G), Morris</v>
      </c>
      <c r="J367" s="580"/>
      <c r="K367" s="16"/>
      <c r="M367" s="753" t="s">
        <v>137</v>
      </c>
      <c r="N367" s="753" t="s">
        <v>144</v>
      </c>
    </row>
    <row r="368" spans="1:21" ht="12.75" customHeight="1" thickTop="1" thickBot="1" x14ac:dyDescent="0.4">
      <c r="A368" s="574">
        <v>365</v>
      </c>
      <c r="B368" s="696" t="s">
        <v>810</v>
      </c>
      <c r="C368" s="575">
        <v>45837</v>
      </c>
      <c r="D368" s="591" t="s">
        <v>1113</v>
      </c>
      <c r="E368" s="798" t="str">
        <f t="shared" si="65"/>
        <v>EAST HAVEN SC</v>
      </c>
      <c r="F368" s="798" t="str">
        <f t="shared" si="65"/>
        <v>NORTH BRANFORD LEGENDS</v>
      </c>
      <c r="G368" s="803"/>
      <c r="H368" s="800">
        <f>VLOOKUP(E368,START_TIMES,2)</f>
        <v>0.41666666666666669</v>
      </c>
      <c r="I368" s="801" t="str">
        <f>VLOOKUP(E368,fields,2)</f>
        <v>East Haven MS (G), East Haven</v>
      </c>
      <c r="J368" s="580"/>
      <c r="K368" s="16"/>
      <c r="M368" s="753" t="s">
        <v>142</v>
      </c>
      <c r="N368" s="753" t="s">
        <v>148</v>
      </c>
    </row>
    <row r="369" spans="1:14" ht="12.75" customHeight="1" thickTop="1" thickBot="1" x14ac:dyDescent="0.4">
      <c r="A369" s="574">
        <v>366</v>
      </c>
      <c r="B369" s="696" t="s">
        <v>810</v>
      </c>
      <c r="C369" s="575">
        <v>45837</v>
      </c>
      <c r="D369" s="591" t="s">
        <v>1113</v>
      </c>
      <c r="E369" s="798" t="str">
        <f t="shared" si="65"/>
        <v>GUILFORD BLACK EAGLES</v>
      </c>
      <c r="F369" s="798" t="str">
        <f t="shared" si="65"/>
        <v>HAVEN FC</v>
      </c>
      <c r="G369" s="803"/>
      <c r="H369" s="800">
        <f>VLOOKUP(E369,START_TIMES,2)</f>
        <v>0.375</v>
      </c>
      <c r="I369" s="801" t="str">
        <f>VLOOKUP(E369,fields,2)</f>
        <v>Bittner Park (G), Guilford</v>
      </c>
      <c r="J369" s="580"/>
      <c r="K369" s="16"/>
      <c r="M369" s="753" t="s">
        <v>146</v>
      </c>
      <c r="N369" s="753" t="s">
        <v>147</v>
      </c>
    </row>
    <row r="370" spans="1:14" ht="12.75" customHeight="1" thickTop="1" thickBot="1" x14ac:dyDescent="0.4">
      <c r="A370" s="574">
        <v>367</v>
      </c>
      <c r="B370" s="696"/>
      <c r="C370" s="575"/>
      <c r="D370" s="591"/>
      <c r="E370" s="798"/>
      <c r="F370" s="798"/>
      <c r="G370" s="799"/>
      <c r="H370" s="800"/>
      <c r="I370" s="801"/>
      <c r="J370" s="580"/>
      <c r="K370" s="16"/>
      <c r="M370" s="601"/>
      <c r="N370" s="601"/>
    </row>
    <row r="371" spans="1:14" ht="12.75" customHeight="1" thickTop="1" x14ac:dyDescent="0.35">
      <c r="A371" s="574">
        <v>368</v>
      </c>
      <c r="B371" s="696"/>
      <c r="C371" s="575">
        <v>45844</v>
      </c>
      <c r="D371" s="586" t="s">
        <v>175</v>
      </c>
      <c r="E371" s="802" t="str">
        <f t="shared" ref="E371:F375" si="66">VLOOKUP(M371,Teams,2)</f>
        <v>BYE 30</v>
      </c>
      <c r="F371" s="798" t="str">
        <f t="shared" si="66"/>
        <v>FC CALDO VERDE</v>
      </c>
      <c r="G371" s="799"/>
      <c r="H371" s="800" t="str">
        <f>VLOOKUP(E371,START_TIMES,2)</f>
        <v>--</v>
      </c>
      <c r="I371" s="801" t="str">
        <f>VLOOKUP(E371,fields,2)</f>
        <v>--</v>
      </c>
      <c r="J371" s="580"/>
      <c r="K371" s="16"/>
      <c r="M371" s="197" t="s">
        <v>150</v>
      </c>
      <c r="N371" s="197" t="s">
        <v>153</v>
      </c>
    </row>
    <row r="372" spans="1:14" ht="12.75" customHeight="1" x14ac:dyDescent="0.35">
      <c r="A372" s="574">
        <v>369</v>
      </c>
      <c r="B372" s="696"/>
      <c r="C372" s="575">
        <v>45844</v>
      </c>
      <c r="D372" s="586" t="s">
        <v>175</v>
      </c>
      <c r="E372" s="798" t="str">
        <f t="shared" si="66"/>
        <v>NORWALK FC</v>
      </c>
      <c r="F372" s="798" t="str">
        <f t="shared" si="66"/>
        <v>FC CELTA</v>
      </c>
      <c r="G372" s="799"/>
      <c r="H372" s="800">
        <f>VLOOKUP(E372,START_TIMES,2)</f>
        <v>0.41666666666666702</v>
      </c>
      <c r="I372" s="801" t="str">
        <f>VLOOKUP(E372,fields,2)</f>
        <v>Nathan Hale MS (T), Norwalk</v>
      </c>
      <c r="J372" s="580"/>
      <c r="K372" s="16"/>
      <c r="M372" s="197" t="s">
        <v>157</v>
      </c>
      <c r="N372" s="197" t="s">
        <v>154</v>
      </c>
    </row>
    <row r="373" spans="1:14" ht="12.75" customHeight="1" x14ac:dyDescent="0.35">
      <c r="A373" s="574">
        <v>370</v>
      </c>
      <c r="B373" s="696"/>
      <c r="C373" s="575">
        <v>45844</v>
      </c>
      <c r="D373" s="586" t="s">
        <v>175</v>
      </c>
      <c r="E373" s="798" t="str">
        <f t="shared" si="66"/>
        <v>ECUA-ANDES 30</v>
      </c>
      <c r="F373" s="798" t="str">
        <f t="shared" si="66"/>
        <v>QPR</v>
      </c>
      <c r="G373" s="803"/>
      <c r="H373" s="800">
        <f>VLOOKUP(E373,START_TIMES,2)</f>
        <v>0.33333333333333331</v>
      </c>
      <c r="I373" s="801" t="str">
        <f>VLOOKUP(E373,fields,2)</f>
        <v>Witek Park (G), Derby</v>
      </c>
      <c r="J373" s="580"/>
      <c r="K373" s="16"/>
      <c r="M373" s="197" t="s">
        <v>152</v>
      </c>
      <c r="N373" s="197" t="s">
        <v>158</v>
      </c>
    </row>
    <row r="374" spans="1:14" ht="12.75" customHeight="1" x14ac:dyDescent="0.35">
      <c r="A374" s="574">
        <v>371</v>
      </c>
      <c r="B374" s="696"/>
      <c r="C374" s="575">
        <v>45844</v>
      </c>
      <c r="D374" s="586" t="s">
        <v>175</v>
      </c>
      <c r="E374" s="798" t="str">
        <f t="shared" si="66"/>
        <v>TRINITY FC</v>
      </c>
      <c r="F374" s="798" t="str">
        <f t="shared" si="66"/>
        <v>NAUGATUCK FUSION</v>
      </c>
      <c r="G374" s="799"/>
      <c r="H374" s="800">
        <f>VLOOKUP(E374,START_TIMES,2)</f>
        <v>0.33333333333333331</v>
      </c>
      <c r="I374" s="801" t="str">
        <f>VLOOKUP(E374,fields,2)</f>
        <v>Pease Road (G), Woodbridge</v>
      </c>
      <c r="J374" s="580"/>
      <c r="K374" s="16"/>
      <c r="M374" s="197" t="s">
        <v>159</v>
      </c>
      <c r="N374" s="197" t="s">
        <v>156</v>
      </c>
    </row>
    <row r="375" spans="1:14" ht="12.75" customHeight="1" thickBot="1" x14ac:dyDescent="0.4">
      <c r="A375" s="574">
        <v>372</v>
      </c>
      <c r="B375" s="696"/>
      <c r="C375" s="575">
        <v>45844</v>
      </c>
      <c r="D375" s="586" t="s">
        <v>175</v>
      </c>
      <c r="E375" s="798" t="str">
        <f t="shared" si="66"/>
        <v>LITCHFIELD COUNTY BLUES 30</v>
      </c>
      <c r="F375" s="798" t="str">
        <f t="shared" si="66"/>
        <v>COYOTES FC</v>
      </c>
      <c r="G375" s="799"/>
      <c r="H375" s="800">
        <f>VLOOKUP(E375,START_TIMES,2)</f>
        <v>0.41666666666666669</v>
      </c>
      <c r="I375" s="801" t="str">
        <f>VLOOKUP(E375,fields,2)</f>
        <v>New Milford HS (T), New Milford</v>
      </c>
      <c r="J375" s="580"/>
      <c r="K375" s="16"/>
      <c r="M375" s="197" t="s">
        <v>155</v>
      </c>
      <c r="N375" s="197" t="s">
        <v>151</v>
      </c>
    </row>
    <row r="376" spans="1:14" ht="12.75" customHeight="1" thickTop="1" thickBot="1" x14ac:dyDescent="0.4">
      <c r="A376" s="574">
        <v>373</v>
      </c>
      <c r="B376" s="696"/>
      <c r="C376" s="575"/>
      <c r="D376" s="591"/>
      <c r="E376" s="798"/>
      <c r="F376" s="798"/>
      <c r="G376" s="799"/>
      <c r="H376" s="800"/>
      <c r="I376" s="801"/>
      <c r="J376" s="580"/>
      <c r="K376" s="16"/>
      <c r="M376" s="601"/>
      <c r="N376" s="601"/>
    </row>
    <row r="377" spans="1:14" ht="12.75" customHeight="1" thickTop="1" x14ac:dyDescent="0.35">
      <c r="A377" s="574">
        <v>374</v>
      </c>
      <c r="B377" s="696"/>
      <c r="C377" s="575">
        <v>45844</v>
      </c>
      <c r="D377" s="590" t="s">
        <v>1076</v>
      </c>
      <c r="E377" s="811" t="str">
        <f t="shared" ref="E377:F381" si="67">VLOOKUP(M377,Teams,2)</f>
        <v>BYE 50</v>
      </c>
      <c r="F377" s="798" t="str">
        <f t="shared" si="67"/>
        <v>GREENWICH PUMAS FC 50</v>
      </c>
      <c r="G377" s="803"/>
      <c r="H377" s="800" t="str">
        <f>VLOOKUP(E377,START_TIMES,2)</f>
        <v>--</v>
      </c>
      <c r="I377" s="801" t="str">
        <f>VLOOKUP(E377,fields,2)</f>
        <v>--</v>
      </c>
      <c r="J377" s="580"/>
      <c r="K377" s="16"/>
      <c r="M377" s="781" t="s">
        <v>126</v>
      </c>
      <c r="N377" s="781" t="s">
        <v>129</v>
      </c>
    </row>
    <row r="378" spans="1:14" ht="12.75" customHeight="1" x14ac:dyDescent="0.35">
      <c r="A378" s="574">
        <v>375</v>
      </c>
      <c r="B378" s="696"/>
      <c r="C378" s="575">
        <v>45844</v>
      </c>
      <c r="D378" s="590" t="s">
        <v>1076</v>
      </c>
      <c r="E378" s="798" t="str">
        <f t="shared" si="67"/>
        <v>STAMFORD CITY</v>
      </c>
      <c r="F378" s="798" t="str">
        <f t="shared" si="67"/>
        <v>NORWALK MARINERS LEGENDS</v>
      </c>
      <c r="G378" s="803"/>
      <c r="H378" s="800">
        <f>VLOOKUP(E378,START_TIMES,2)</f>
        <v>0.41666666666666702</v>
      </c>
      <c r="I378" s="801" t="str">
        <f>VLOOKUP(E378,fields,2)</f>
        <v>West Beach Fields (T), Stamford</v>
      </c>
      <c r="J378" s="580"/>
      <c r="K378" s="16"/>
      <c r="M378" s="781" t="s">
        <v>133</v>
      </c>
      <c r="N378" s="781" t="s">
        <v>130</v>
      </c>
    </row>
    <row r="379" spans="1:14" ht="12.75" customHeight="1" x14ac:dyDescent="0.35">
      <c r="A379" s="574">
        <v>376</v>
      </c>
      <c r="B379" s="696"/>
      <c r="C379" s="575">
        <v>45844</v>
      </c>
      <c r="D379" s="590" t="s">
        <v>1076</v>
      </c>
      <c r="E379" s="798" t="str">
        <f t="shared" si="67"/>
        <v>GREENWICH FC 50</v>
      </c>
      <c r="F379" s="798" t="str">
        <f t="shared" si="67"/>
        <v>VASCO DA GAMA 50</v>
      </c>
      <c r="G379" s="803"/>
      <c r="H379" s="800">
        <f>VLOOKUP(E379,START_TIMES,2)</f>
        <v>0.41666666666666702</v>
      </c>
      <c r="I379" s="801" t="str">
        <f>VLOOKUP(E379,fields,2)</f>
        <v>Greenwich Fields</v>
      </c>
      <c r="J379" s="580"/>
      <c r="K379" s="16"/>
      <c r="M379" s="781" t="s">
        <v>128</v>
      </c>
      <c r="N379" s="781" t="s">
        <v>134</v>
      </c>
    </row>
    <row r="380" spans="1:14" ht="12.75" customHeight="1" x14ac:dyDescent="0.35">
      <c r="A380" s="574">
        <v>377</v>
      </c>
      <c r="B380" s="696"/>
      <c r="C380" s="575">
        <v>45844</v>
      </c>
      <c r="D380" s="590" t="s">
        <v>1076</v>
      </c>
      <c r="E380" s="798" t="str">
        <f t="shared" si="67"/>
        <v>WESTPORT FC</v>
      </c>
      <c r="F380" s="798" t="str">
        <f t="shared" si="67"/>
        <v>REBELS UNITED</v>
      </c>
      <c r="G380" s="803"/>
      <c r="H380" s="800">
        <f>VLOOKUP(E380,START_TIMES,2)</f>
        <v>0.33333333333333331</v>
      </c>
      <c r="I380" s="801" t="str">
        <f>VLOOKUP(E380,fields,2)</f>
        <v>Wakeman Park (T), Westport</v>
      </c>
      <c r="J380" s="580"/>
      <c r="K380" s="16"/>
      <c r="M380" s="781" t="s">
        <v>136</v>
      </c>
      <c r="N380" s="781" t="s">
        <v>132</v>
      </c>
    </row>
    <row r="381" spans="1:14" ht="12.75" customHeight="1" thickBot="1" x14ac:dyDescent="0.4">
      <c r="A381" s="574">
        <v>378</v>
      </c>
      <c r="B381" s="696"/>
      <c r="C381" s="575">
        <v>45844</v>
      </c>
      <c r="D381" s="590" t="s">
        <v>1076</v>
      </c>
      <c r="E381" s="798" t="str">
        <f t="shared" si="67"/>
        <v>NORWALK SPORT COLOMBIA 50</v>
      </c>
      <c r="F381" s="798" t="str">
        <f t="shared" si="67"/>
        <v>FAIRFIELD GAC 50</v>
      </c>
      <c r="G381" s="803"/>
      <c r="H381" s="800">
        <v>0.33333333333333331</v>
      </c>
      <c r="I381" s="801" t="str">
        <f>VLOOKUP(E381,fields,2)</f>
        <v>Nathan Hale MS (T), Norwalk</v>
      </c>
      <c r="J381" s="580"/>
      <c r="K381" s="16"/>
      <c r="M381" s="781" t="s">
        <v>131</v>
      </c>
      <c r="N381" s="781" t="s">
        <v>127</v>
      </c>
    </row>
    <row r="382" spans="1:14" ht="12.75" customHeight="1" thickTop="1" thickBot="1" x14ac:dyDescent="0.4">
      <c r="A382" s="574">
        <v>379</v>
      </c>
      <c r="B382" s="696"/>
      <c r="C382" s="575"/>
      <c r="D382" s="591"/>
      <c r="E382" s="798"/>
      <c r="F382" s="798"/>
      <c r="G382" s="799"/>
      <c r="H382" s="800"/>
      <c r="I382" s="801"/>
      <c r="J382" s="580"/>
      <c r="K382" s="16"/>
      <c r="M382" s="601"/>
      <c r="N382" s="601"/>
    </row>
    <row r="383" spans="1:14" ht="12.75" customHeight="1" thickTop="1" thickBot="1" x14ac:dyDescent="0.4">
      <c r="A383" s="574">
        <v>380</v>
      </c>
      <c r="B383" s="696"/>
      <c r="C383" s="575"/>
      <c r="D383" s="591"/>
      <c r="E383" s="798"/>
      <c r="F383" s="798"/>
      <c r="G383" s="799"/>
      <c r="H383" s="800"/>
      <c r="I383" s="801"/>
      <c r="J383" s="580"/>
      <c r="K383" s="16"/>
      <c r="M383" s="601"/>
      <c r="N383" s="601"/>
    </row>
    <row r="384" spans="1:14" ht="12.75" customHeight="1" thickTop="1" thickBot="1" x14ac:dyDescent="0.4">
      <c r="A384" s="574">
        <v>381</v>
      </c>
      <c r="B384" s="696"/>
      <c r="C384" s="575"/>
      <c r="D384" s="591"/>
      <c r="E384" s="798"/>
      <c r="F384" s="798"/>
      <c r="G384" s="799"/>
      <c r="H384" s="800"/>
      <c r="I384" s="801"/>
      <c r="J384" s="580"/>
      <c r="K384" s="16"/>
      <c r="M384" s="601"/>
      <c r="N384" s="601"/>
    </row>
    <row r="385" spans="1:14" ht="12.75" customHeight="1" thickTop="1" thickBot="1" x14ac:dyDescent="0.4">
      <c r="A385" s="574">
        <v>382</v>
      </c>
      <c r="B385" s="696" t="s">
        <v>0</v>
      </c>
      <c r="C385" s="575" t="s">
        <v>0</v>
      </c>
      <c r="D385" s="582" t="s">
        <v>0</v>
      </c>
      <c r="E385" s="804" t="s">
        <v>0</v>
      </c>
      <c r="F385" s="805" t="s">
        <v>0</v>
      </c>
      <c r="G385" s="799" t="s">
        <v>0</v>
      </c>
      <c r="H385" s="800" t="s">
        <v>0</v>
      </c>
      <c r="I385" s="801" t="s">
        <v>0</v>
      </c>
      <c r="J385" s="585" t="s">
        <v>0</v>
      </c>
      <c r="K385" s="16"/>
      <c r="M385" s="606"/>
      <c r="N385" s="606"/>
    </row>
    <row r="386" spans="1:14" ht="12.75" customHeight="1" thickTop="1" thickBot="1" x14ac:dyDescent="0.4">
      <c r="A386" s="574">
        <v>383</v>
      </c>
      <c r="B386" s="696"/>
      <c r="C386" s="575"/>
      <c r="D386" s="591"/>
      <c r="E386" s="798"/>
      <c r="F386" s="798"/>
      <c r="G386" s="799"/>
      <c r="H386" s="800"/>
      <c r="I386" s="801"/>
      <c r="J386" s="580"/>
      <c r="K386" s="16"/>
      <c r="M386" s="606"/>
      <c r="N386" s="600"/>
    </row>
    <row r="387" spans="1:14" ht="12.75" customHeight="1" thickTop="1" thickBot="1" x14ac:dyDescent="0.4">
      <c r="A387" s="574">
        <v>384</v>
      </c>
      <c r="B387" s="696" t="s">
        <v>0</v>
      </c>
      <c r="C387" s="575" t="s">
        <v>0</v>
      </c>
      <c r="D387" s="582" t="s">
        <v>0</v>
      </c>
      <c r="E387" s="804" t="s">
        <v>0</v>
      </c>
      <c r="F387" s="805" t="s">
        <v>0</v>
      </c>
      <c r="G387" s="799" t="s">
        <v>0</v>
      </c>
      <c r="H387" s="800" t="s">
        <v>0</v>
      </c>
      <c r="I387" s="801" t="s">
        <v>0</v>
      </c>
      <c r="J387" s="585" t="s">
        <v>0</v>
      </c>
      <c r="K387" s="16"/>
      <c r="M387" s="606"/>
      <c r="N387" s="600"/>
    </row>
    <row r="388" spans="1:14" ht="12.75" customHeight="1" thickTop="1" thickBot="1" x14ac:dyDescent="0.35">
      <c r="A388" s="574">
        <v>385</v>
      </c>
      <c r="B388" s="698"/>
      <c r="C388" s="396" t="s">
        <v>1123</v>
      </c>
      <c r="D388" s="397"/>
      <c r="E388" s="815"/>
      <c r="F388" s="815"/>
      <c r="G388" s="821"/>
      <c r="H388" s="821"/>
      <c r="I388" s="822"/>
      <c r="J388" s="660"/>
      <c r="K388" s="16"/>
      <c r="M388" s="606"/>
      <c r="N388" s="600"/>
    </row>
    <row r="389" spans="1:14" ht="12.75" customHeight="1" thickTop="1" thickBot="1" x14ac:dyDescent="0.4">
      <c r="A389" s="574">
        <v>386</v>
      </c>
      <c r="B389" s="696" t="s">
        <v>0</v>
      </c>
      <c r="C389" s="575" t="s">
        <v>0</v>
      </c>
      <c r="D389" s="582" t="s">
        <v>0</v>
      </c>
      <c r="E389" s="804" t="s">
        <v>0</v>
      </c>
      <c r="F389" s="805" t="s">
        <v>0</v>
      </c>
      <c r="G389" s="799" t="s">
        <v>0</v>
      </c>
      <c r="H389" s="800" t="s">
        <v>0</v>
      </c>
      <c r="I389" s="801" t="s">
        <v>0</v>
      </c>
      <c r="J389" s="585" t="s">
        <v>0</v>
      </c>
      <c r="K389" s="456"/>
      <c r="L389" s="456"/>
      <c r="M389" s="756"/>
      <c r="N389" s="757"/>
    </row>
    <row r="390" spans="1:14" ht="12.75" customHeight="1" thickTop="1" thickBot="1" x14ac:dyDescent="0.4">
      <c r="A390" s="574">
        <v>387</v>
      </c>
      <c r="B390" s="696">
        <v>10</v>
      </c>
      <c r="C390" s="575">
        <v>45886</v>
      </c>
      <c r="D390" s="576" t="s">
        <v>10</v>
      </c>
      <c r="E390" s="798" t="str">
        <f t="shared" ref="E390:F394" si="68">VLOOKUP(M390,Teams,2)</f>
        <v>DANBURY UNITED</v>
      </c>
      <c r="F390" s="798" t="str">
        <f t="shared" si="68"/>
        <v>HAMDEN ALL STARS</v>
      </c>
      <c r="G390" s="799"/>
      <c r="H390" s="800">
        <f>VLOOKUP(E390,START_TIMES,2)</f>
        <v>0.375</v>
      </c>
      <c r="I390" s="801" t="str">
        <f>VLOOKUP(E390,fields,2)</f>
        <v>Portuguese Cultural Center (G), Danbury</v>
      </c>
      <c r="J390" s="580"/>
      <c r="K390" s="298"/>
      <c r="L390" s="298"/>
      <c r="M390" s="601" t="s">
        <v>93</v>
      </c>
      <c r="N390" s="601" t="s">
        <v>92</v>
      </c>
    </row>
    <row r="391" spans="1:14" ht="12.75" customHeight="1" thickTop="1" thickBot="1" x14ac:dyDescent="0.4">
      <c r="A391" s="574">
        <v>388</v>
      </c>
      <c r="B391" s="696">
        <v>10</v>
      </c>
      <c r="C391" s="793">
        <v>45886</v>
      </c>
      <c r="D391" s="576" t="s">
        <v>10</v>
      </c>
      <c r="E391" s="798" t="str">
        <f t="shared" si="68"/>
        <v>GREENWICH FC 30</v>
      </c>
      <c r="F391" s="798" t="str">
        <f t="shared" si="68"/>
        <v>SALTY DOGS</v>
      </c>
      <c r="G391" s="799"/>
      <c r="H391" s="800">
        <f>VLOOKUP(E391,START_TIMES,2)</f>
        <v>0.41666666666666702</v>
      </c>
      <c r="I391" s="829" t="str">
        <f>VLOOKUP(E391,fields,2)</f>
        <v>Greenwich Fields</v>
      </c>
      <c r="J391" s="580"/>
      <c r="K391" s="456"/>
      <c r="L391" s="456"/>
      <c r="M391" s="601" t="s">
        <v>94</v>
      </c>
      <c r="N391" s="601" t="s">
        <v>95</v>
      </c>
    </row>
    <row r="392" spans="1:14" ht="13" customHeight="1" thickTop="1" thickBot="1" x14ac:dyDescent="0.4">
      <c r="A392" s="574">
        <v>389</v>
      </c>
      <c r="B392" s="696">
        <v>10</v>
      </c>
      <c r="C392" s="575">
        <v>45886</v>
      </c>
      <c r="D392" s="576" t="s">
        <v>10</v>
      </c>
      <c r="E392" s="798" t="str">
        <f t="shared" si="68"/>
        <v>CHESHIRE SC UNITED</v>
      </c>
      <c r="F392" s="798" t="str">
        <f t="shared" si="68"/>
        <v>CLINTON FC 30</v>
      </c>
      <c r="G392" s="799"/>
      <c r="H392" s="800">
        <f>VLOOKUP(E392,START_TIMES,2)</f>
        <v>0.33333333333333331</v>
      </c>
      <c r="I392" s="801" t="str">
        <f>VLOOKUP(E392,fields,2)</f>
        <v>Choate Rosemary Hall (T), Wallingford</v>
      </c>
      <c r="J392" s="580"/>
      <c r="K392" s="16"/>
      <c r="M392" s="601" t="s">
        <v>97</v>
      </c>
      <c r="N392" s="601" t="s">
        <v>96</v>
      </c>
    </row>
    <row r="393" spans="1:14" ht="12.75" customHeight="1" thickTop="1" thickBot="1" x14ac:dyDescent="0.4">
      <c r="A393" s="574">
        <v>390</v>
      </c>
      <c r="B393" s="696">
        <v>10</v>
      </c>
      <c r="C393" s="575">
        <v>45886</v>
      </c>
      <c r="D393" s="576" t="s">
        <v>10</v>
      </c>
      <c r="E393" s="798" t="str">
        <f t="shared" si="68"/>
        <v xml:space="preserve">FC SHELTON </v>
      </c>
      <c r="F393" s="798" t="str">
        <f t="shared" si="68"/>
        <v>MILFORD AMIGOS</v>
      </c>
      <c r="G393" s="799"/>
      <c r="H393" s="800">
        <f>VLOOKUP(E393,START_TIMES,2)</f>
        <v>0.33333333333333331</v>
      </c>
      <c r="I393" s="801" t="str">
        <f>VLOOKUP(E393,fields,2)</f>
        <v>Nike Site (G), Shelton</v>
      </c>
      <c r="J393" s="580"/>
      <c r="K393" s="16"/>
      <c r="M393" s="601" t="s">
        <v>99</v>
      </c>
      <c r="N393" s="601" t="s">
        <v>98</v>
      </c>
    </row>
    <row r="394" spans="1:14" ht="12.75" customHeight="1" thickTop="1" thickBot="1" x14ac:dyDescent="0.4">
      <c r="A394" s="574">
        <v>391</v>
      </c>
      <c r="B394" s="696">
        <v>10</v>
      </c>
      <c r="C394" s="575">
        <v>45886</v>
      </c>
      <c r="D394" s="576" t="s">
        <v>10</v>
      </c>
      <c r="E394" s="798" t="str">
        <f t="shared" si="68"/>
        <v>STAMFORD FC</v>
      </c>
      <c r="F394" s="798" t="str">
        <f t="shared" si="68"/>
        <v>MILFORD TUESDAY</v>
      </c>
      <c r="G394" s="799"/>
      <c r="H394" s="800">
        <f>VLOOKUP(E394,START_TIMES,2)</f>
        <v>0.33333333333333331</v>
      </c>
      <c r="I394" s="801" t="str">
        <f>VLOOKUP(E394,fields,2)</f>
        <v>West Beach Fields (T), Stamford</v>
      </c>
      <c r="J394" s="580"/>
      <c r="K394" s="16"/>
      <c r="M394" s="601" t="s">
        <v>101</v>
      </c>
      <c r="N394" s="601" t="s">
        <v>100</v>
      </c>
    </row>
    <row r="395" spans="1:14" ht="12.75" customHeight="1" thickTop="1" thickBot="1" x14ac:dyDescent="0.4">
      <c r="A395" s="574">
        <v>392</v>
      </c>
      <c r="B395" s="696">
        <v>10</v>
      </c>
      <c r="C395" s="575"/>
      <c r="D395" s="576"/>
      <c r="E395" s="798"/>
      <c r="F395" s="798"/>
      <c r="G395" s="799"/>
      <c r="H395" s="800"/>
      <c r="I395" s="801"/>
      <c r="J395" s="580"/>
      <c r="K395" s="16"/>
      <c r="M395" s="601"/>
      <c r="N395" s="601"/>
    </row>
    <row r="396" spans="1:14" ht="12.75" customHeight="1" thickTop="1" thickBot="1" x14ac:dyDescent="0.4">
      <c r="A396" s="574">
        <v>393</v>
      </c>
      <c r="B396" s="696">
        <v>10</v>
      </c>
      <c r="C396" s="575">
        <v>45886</v>
      </c>
      <c r="D396" s="586" t="s">
        <v>175</v>
      </c>
      <c r="E396" s="798" t="str">
        <f t="shared" ref="E396:F400" si="69">VLOOKUP(M396,Teams,2)</f>
        <v>ECUA-ANDES 30</v>
      </c>
      <c r="F396" s="798" t="str">
        <f t="shared" si="69"/>
        <v>LITCHFIELD COUNTY BLUES 30</v>
      </c>
      <c r="G396" s="799"/>
      <c r="H396" s="800">
        <f>VLOOKUP(E396,START_TIMES,2)</f>
        <v>0.33333333333333331</v>
      </c>
      <c r="I396" s="801" t="str">
        <f>VLOOKUP(E396,fields,2)</f>
        <v>Witek Park (G), Derby</v>
      </c>
      <c r="J396" s="580"/>
      <c r="K396" s="16"/>
      <c r="M396" s="605" t="s">
        <v>152</v>
      </c>
      <c r="N396" s="605" t="s">
        <v>155</v>
      </c>
    </row>
    <row r="397" spans="1:14" ht="12.65" customHeight="1" thickTop="1" thickBot="1" x14ac:dyDescent="0.4">
      <c r="A397" s="574">
        <v>394</v>
      </c>
      <c r="B397" s="696">
        <v>10</v>
      </c>
      <c r="C397" s="575">
        <v>45886</v>
      </c>
      <c r="D397" s="586" t="s">
        <v>175</v>
      </c>
      <c r="E397" s="798" t="str">
        <f t="shared" si="69"/>
        <v>QPR</v>
      </c>
      <c r="F397" s="798" t="str">
        <f t="shared" si="69"/>
        <v>FC CELTA</v>
      </c>
      <c r="G397" s="799"/>
      <c r="H397" s="800">
        <f>VLOOKUP(E397,START_TIMES,2)</f>
        <v>0.375</v>
      </c>
      <c r="I397" s="801" t="str">
        <f>VLOOKUP(E397,fields,2)</f>
        <v>Quinnipiac Park (G), Cheshire</v>
      </c>
      <c r="J397" s="580"/>
      <c r="K397" s="16"/>
      <c r="M397" s="605" t="s">
        <v>158</v>
      </c>
      <c r="N397" s="605" t="s">
        <v>154</v>
      </c>
    </row>
    <row r="398" spans="1:14" ht="12.65" customHeight="1" thickTop="1" thickBot="1" x14ac:dyDescent="0.4">
      <c r="A398" s="574">
        <v>395</v>
      </c>
      <c r="B398" s="696">
        <v>10</v>
      </c>
      <c r="C398" s="575">
        <v>45886</v>
      </c>
      <c r="D398" s="586" t="s">
        <v>175</v>
      </c>
      <c r="E398" s="802" t="str">
        <f t="shared" si="69"/>
        <v>BYE 30</v>
      </c>
      <c r="F398" s="798" t="str">
        <f t="shared" si="69"/>
        <v>COYOTES FC</v>
      </c>
      <c r="G398" s="803"/>
      <c r="H398" s="800" t="str">
        <f>VLOOKUP(E398,START_TIMES,2)</f>
        <v>--</v>
      </c>
      <c r="I398" s="801" t="str">
        <f>VLOOKUP(E398,fields,2)</f>
        <v>--</v>
      </c>
      <c r="J398" s="580"/>
      <c r="K398" s="16"/>
      <c r="M398" s="605" t="s">
        <v>150</v>
      </c>
      <c r="N398" s="605" t="s">
        <v>151</v>
      </c>
    </row>
    <row r="399" spans="1:14" ht="12.75" customHeight="1" thickTop="1" thickBot="1" x14ac:dyDescent="0.4">
      <c r="A399" s="574">
        <v>396</v>
      </c>
      <c r="B399" s="696">
        <v>10</v>
      </c>
      <c r="C399" s="575">
        <v>45886</v>
      </c>
      <c r="D399" s="586" t="s">
        <v>175</v>
      </c>
      <c r="E399" s="798" t="str">
        <f t="shared" si="69"/>
        <v>FC CALDO VERDE</v>
      </c>
      <c r="F399" s="798" t="str">
        <f t="shared" si="69"/>
        <v>NAUGATUCK FUSION</v>
      </c>
      <c r="G399" s="799"/>
      <c r="H399" s="800">
        <f>VLOOKUP(E399,START_TIMES,2)</f>
        <v>0.41666666666666669</v>
      </c>
      <c r="I399" s="801" t="str">
        <f>VLOOKUP(E399,fields,2)</f>
        <v>Naugatuck HS (G), Naugatuck</v>
      </c>
      <c r="J399" s="580"/>
      <c r="K399" s="16"/>
      <c r="M399" s="605" t="s">
        <v>153</v>
      </c>
      <c r="N399" s="605" t="s">
        <v>156</v>
      </c>
    </row>
    <row r="400" spans="1:14" ht="12.75" customHeight="1" thickTop="1" thickBot="1" x14ac:dyDescent="0.4">
      <c r="A400" s="574">
        <v>397</v>
      </c>
      <c r="B400" s="696">
        <v>10</v>
      </c>
      <c r="C400" s="575">
        <v>45886</v>
      </c>
      <c r="D400" s="586" t="s">
        <v>175</v>
      </c>
      <c r="E400" s="798" t="str">
        <f t="shared" si="69"/>
        <v>TRINITY FC</v>
      </c>
      <c r="F400" s="798" t="str">
        <f t="shared" si="69"/>
        <v>NORWALK FC</v>
      </c>
      <c r="G400" s="799"/>
      <c r="H400" s="800">
        <f>VLOOKUP(E400,START_TIMES,2)</f>
        <v>0.33333333333333331</v>
      </c>
      <c r="I400" s="801" t="str">
        <f>VLOOKUP(E400,fields,2)</f>
        <v>Pease Road (G), Woodbridge</v>
      </c>
      <c r="J400" s="580"/>
      <c r="K400" s="16"/>
      <c r="M400" s="605" t="s">
        <v>159</v>
      </c>
      <c r="N400" s="605" t="s">
        <v>157</v>
      </c>
    </row>
    <row r="401" spans="1:33" ht="12.75" customHeight="1" thickTop="1" thickBot="1" x14ac:dyDescent="0.4">
      <c r="A401" s="574">
        <v>398</v>
      </c>
      <c r="B401" s="696" t="s">
        <v>0</v>
      </c>
      <c r="C401" s="575" t="s">
        <v>0</v>
      </c>
      <c r="D401" s="582" t="s">
        <v>0</v>
      </c>
      <c r="E401" s="804" t="s">
        <v>0</v>
      </c>
      <c r="F401" s="805" t="s">
        <v>0</v>
      </c>
      <c r="G401" s="799" t="s">
        <v>0</v>
      </c>
      <c r="H401" s="800" t="s">
        <v>0</v>
      </c>
      <c r="I401" s="801" t="s">
        <v>0</v>
      </c>
      <c r="J401" s="585" t="s">
        <v>0</v>
      </c>
      <c r="K401" s="16"/>
      <c r="M401" s="605"/>
      <c r="N401" s="605"/>
    </row>
    <row r="402" spans="1:33" ht="12.75" customHeight="1" thickTop="1" thickBot="1" x14ac:dyDescent="0.4">
      <c r="A402" s="574">
        <v>399</v>
      </c>
      <c r="B402" s="696">
        <v>10</v>
      </c>
      <c r="C402" s="575">
        <v>45886</v>
      </c>
      <c r="D402" s="587" t="s">
        <v>11</v>
      </c>
      <c r="E402" s="798" t="str">
        <f t="shared" ref="E402:F406" si="70">VLOOKUP(M402,Teams,2)</f>
        <v>DANBURY UNITED 40</v>
      </c>
      <c r="F402" s="798" t="str">
        <f t="shared" si="70"/>
        <v>GREENWICH PUMAS FC 40</v>
      </c>
      <c r="G402" s="799"/>
      <c r="H402" s="800">
        <f>VLOOKUP(E402,START_TIMES,2)</f>
        <v>0.45833333333333331</v>
      </c>
      <c r="I402" s="801" t="str">
        <f>VLOOKUP(E402,fields,2)</f>
        <v>Portuguese Cultural Center (G), Danbury</v>
      </c>
      <c r="J402" s="580"/>
      <c r="K402" s="16"/>
      <c r="M402" s="601" t="s">
        <v>162</v>
      </c>
      <c r="N402" s="601" t="s">
        <v>105</v>
      </c>
    </row>
    <row r="403" spans="1:33" ht="16" customHeight="1" thickTop="1" thickBot="1" x14ac:dyDescent="0.4">
      <c r="A403" s="574">
        <v>400</v>
      </c>
      <c r="B403" s="696">
        <v>10</v>
      </c>
      <c r="C403" s="793">
        <v>45886</v>
      </c>
      <c r="D403" s="587" t="s">
        <v>11</v>
      </c>
      <c r="E403" s="798" t="str">
        <f t="shared" si="70"/>
        <v>GREENWICH FC 40</v>
      </c>
      <c r="F403" s="798" t="str">
        <f t="shared" si="70"/>
        <v>STORM FC</v>
      </c>
      <c r="G403" s="799"/>
      <c r="H403" s="800">
        <f>VLOOKUP(E403,START_TIMES,2)</f>
        <v>0.41666666666666702</v>
      </c>
      <c r="I403" s="829" t="str">
        <f>VLOOKUP(E403,fields,2)</f>
        <v>Greenwich Fields</v>
      </c>
      <c r="J403" s="580"/>
      <c r="K403" s="16"/>
      <c r="M403" s="601" t="s">
        <v>104</v>
      </c>
      <c r="N403" s="601" t="s">
        <v>108</v>
      </c>
      <c r="S403" s="16"/>
      <c r="T403" s="198"/>
      <c r="U403" s="198"/>
      <c r="V403" s="16">
        <v>73</v>
      </c>
      <c r="W403" s="209"/>
      <c r="X403" s="215"/>
      <c r="Y403" s="16"/>
      <c r="Z403" s="20"/>
      <c r="AC403" s="16"/>
    </row>
    <row r="404" spans="1:33" ht="12.75" customHeight="1" thickTop="1" thickBot="1" x14ac:dyDescent="0.4">
      <c r="A404" s="574">
        <v>401</v>
      </c>
      <c r="B404" s="696">
        <v>10</v>
      </c>
      <c r="C404" s="575">
        <v>45886</v>
      </c>
      <c r="D404" s="587" t="s">
        <v>11</v>
      </c>
      <c r="E404" s="798" t="str">
        <f t="shared" si="70"/>
        <v>CLINTON FC 40</v>
      </c>
      <c r="F404" s="798" t="str">
        <f t="shared" si="70"/>
        <v>CLUB NAPOLI 40</v>
      </c>
      <c r="G404" s="799"/>
      <c r="H404" s="800">
        <f>VLOOKUP(E404,START_TIMES,2)</f>
        <v>0.33333333333333331</v>
      </c>
      <c r="I404" s="801" t="str">
        <f>VLOOKUP(E404,fields,2)</f>
        <v>Indian River Sports Complex (T), Clinton</v>
      </c>
      <c r="J404" s="580"/>
      <c r="K404" s="16"/>
      <c r="M404" s="601" t="s">
        <v>160</v>
      </c>
      <c r="N404" s="601" t="s">
        <v>161</v>
      </c>
    </row>
    <row r="405" spans="1:33" ht="12.75" customHeight="1" thickTop="1" thickBot="1" x14ac:dyDescent="0.4">
      <c r="A405" s="574">
        <v>402</v>
      </c>
      <c r="B405" s="696">
        <v>10</v>
      </c>
      <c r="C405" s="575">
        <v>45886</v>
      </c>
      <c r="D405" s="587" t="s">
        <v>11</v>
      </c>
      <c r="E405" s="798" t="str">
        <f t="shared" si="70"/>
        <v>FAIRFIELD GAC 40</v>
      </c>
      <c r="F405" s="798" t="str">
        <f t="shared" si="70"/>
        <v xml:space="preserve">GUILFORD CELTIC </v>
      </c>
      <c r="G405" s="799"/>
      <c r="H405" s="800">
        <v>0.41666666666666669</v>
      </c>
      <c r="I405" s="801" t="str">
        <f>VLOOKUP(E405,fields,2)</f>
        <v>Ludlowe HS (T), Fairfield</v>
      </c>
      <c r="J405" s="580"/>
      <c r="K405" s="16"/>
      <c r="M405" s="601" t="s">
        <v>163</v>
      </c>
      <c r="N405" s="601" t="s">
        <v>106</v>
      </c>
    </row>
    <row r="406" spans="1:33" ht="12.75" customHeight="1" thickTop="1" thickBot="1" x14ac:dyDescent="0.4">
      <c r="A406" s="574">
        <v>403</v>
      </c>
      <c r="B406" s="696">
        <v>10</v>
      </c>
      <c r="C406" s="575">
        <v>45886</v>
      </c>
      <c r="D406" s="587" t="s">
        <v>11</v>
      </c>
      <c r="E406" s="798" t="str">
        <f t="shared" si="70"/>
        <v>VASCO DA GAMA 40</v>
      </c>
      <c r="F406" s="798" t="str">
        <f t="shared" si="70"/>
        <v>SHEBEEN FC</v>
      </c>
      <c r="G406" s="799"/>
      <c r="H406" s="800">
        <f>VLOOKUP(E406,START_TIMES,2)</f>
        <v>0.41666666666666702</v>
      </c>
      <c r="I406" s="801" t="str">
        <f>VLOOKUP(E406,fields,2)</f>
        <v>Veterans Memorial Park (T), Bridgeport</v>
      </c>
      <c r="J406" s="580"/>
      <c r="K406" s="16"/>
      <c r="M406" s="601" t="s">
        <v>109</v>
      </c>
      <c r="N406" s="601" t="s">
        <v>107</v>
      </c>
    </row>
    <row r="407" spans="1:33" ht="12.75" customHeight="1" thickTop="1" thickBot="1" x14ac:dyDescent="0.4">
      <c r="A407" s="574">
        <v>404</v>
      </c>
      <c r="B407" s="696" t="s">
        <v>0</v>
      </c>
      <c r="C407" s="575" t="s">
        <v>0</v>
      </c>
      <c r="D407" s="582" t="s">
        <v>0</v>
      </c>
      <c r="E407" s="804" t="s">
        <v>0</v>
      </c>
      <c r="F407" s="805" t="s">
        <v>0</v>
      </c>
      <c r="G407" s="799" t="s">
        <v>0</v>
      </c>
      <c r="H407" s="800" t="s">
        <v>0</v>
      </c>
      <c r="I407" s="801" t="s">
        <v>0</v>
      </c>
      <c r="J407" s="585" t="s">
        <v>0</v>
      </c>
      <c r="K407" s="16"/>
      <c r="M407" s="604"/>
      <c r="N407" s="604"/>
    </row>
    <row r="408" spans="1:33" ht="12.75" customHeight="1" thickTop="1" x14ac:dyDescent="0.35">
      <c r="A408" s="574">
        <v>405</v>
      </c>
      <c r="B408" s="696">
        <v>10</v>
      </c>
      <c r="C408" s="575">
        <v>45886</v>
      </c>
      <c r="D408" s="588" t="s">
        <v>1114</v>
      </c>
      <c r="E408" s="809" t="s">
        <v>29</v>
      </c>
      <c r="F408" s="810" t="s">
        <v>39</v>
      </c>
      <c r="G408" s="803"/>
      <c r="H408" s="800">
        <f>VLOOKUP(E408,START_TIMES,2)</f>
        <v>0.41666666666666669</v>
      </c>
      <c r="I408" s="801" t="str">
        <f>VLOOKUP(E408,fields,2)</f>
        <v>Guilford HS (T), Guilford</v>
      </c>
      <c r="J408" s="580"/>
      <c r="K408" s="16"/>
      <c r="M408" s="754" t="s">
        <v>110</v>
      </c>
      <c r="N408" s="754" t="s">
        <v>112</v>
      </c>
    </row>
    <row r="409" spans="1:33" ht="12.75" customHeight="1" x14ac:dyDescent="0.35">
      <c r="A409" s="574">
        <v>406</v>
      </c>
      <c r="B409" s="696">
        <v>10</v>
      </c>
      <c r="C409" s="575">
        <v>45886</v>
      </c>
      <c r="D409" s="588" t="s">
        <v>1114</v>
      </c>
      <c r="E409" s="798" t="str">
        <f t="shared" ref="E409:F411" si="71">VLOOKUP(M409,Teams,2)</f>
        <v>NORTH BRANFORD 40</v>
      </c>
      <c r="F409" s="798" t="str">
        <f t="shared" si="71"/>
        <v>NEW HAVEN AMERICANS</v>
      </c>
      <c r="G409" s="799"/>
      <c r="H409" s="800">
        <f>VLOOKUP(E409,START_TIMES,2)</f>
        <v>0.41666666666666702</v>
      </c>
      <c r="I409" s="801" t="str">
        <f>VLOOKUP(E409,fields,2)</f>
        <v>North Farms Park (G), North Branford</v>
      </c>
      <c r="J409" s="580"/>
      <c r="K409" s="16"/>
      <c r="M409" s="754" t="s">
        <v>115</v>
      </c>
      <c r="N409" s="754" t="s">
        <v>114</v>
      </c>
    </row>
    <row r="410" spans="1:33" ht="12.75" customHeight="1" x14ac:dyDescent="0.35">
      <c r="A410" s="574">
        <v>407</v>
      </c>
      <c r="B410" s="696">
        <v>10</v>
      </c>
      <c r="C410" s="575">
        <v>45886</v>
      </c>
      <c r="D410" s="588" t="s">
        <v>1114</v>
      </c>
      <c r="E410" s="798" t="str">
        <f t="shared" si="71"/>
        <v>FC LEONE</v>
      </c>
      <c r="F410" s="798" t="str">
        <f t="shared" si="71"/>
        <v>SOUTHEAST ROVERS</v>
      </c>
      <c r="G410" s="799"/>
      <c r="H410" s="800">
        <f>VLOOKUP(E410,START_TIMES,2)</f>
        <v>0.41666666666666669</v>
      </c>
      <c r="I410" s="801" t="str">
        <f>VLOOKUP(E410,fields,2)</f>
        <v>Memorial Field (G), North Haven</v>
      </c>
      <c r="J410" s="580"/>
      <c r="K410" s="16"/>
      <c r="M410" s="754" t="s">
        <v>111</v>
      </c>
      <c r="N410" s="754" t="s">
        <v>117</v>
      </c>
      <c r="O410" s="253"/>
      <c r="AC410" s="258"/>
      <c r="AE410" s="253"/>
      <c r="AF410" s="16"/>
      <c r="AG410" s="16"/>
    </row>
    <row r="411" spans="1:33" ht="12.75" customHeight="1" x14ac:dyDescent="0.35">
      <c r="A411" s="574">
        <v>408</v>
      </c>
      <c r="B411" s="696">
        <v>10</v>
      </c>
      <c r="C411" s="575">
        <v>45886</v>
      </c>
      <c r="D411" s="588" t="s">
        <v>1114</v>
      </c>
      <c r="E411" s="798" t="str">
        <f t="shared" si="71"/>
        <v>PAN ZONES</v>
      </c>
      <c r="F411" s="798" t="str">
        <f t="shared" si="71"/>
        <v>LITCHFIELD COUNTY BLUES 40</v>
      </c>
      <c r="G411" s="799"/>
      <c r="H411" s="800">
        <f>VLOOKUP(E411,START_TIMES,2)</f>
        <v>0.33333333333333331</v>
      </c>
      <c r="I411" s="801" t="str">
        <f>VLOOKUP(E411,fields,2)</f>
        <v>Stanley Quarter Park (G), New Britain</v>
      </c>
      <c r="J411" s="580"/>
      <c r="K411" s="16"/>
      <c r="M411" s="754" t="s">
        <v>116</v>
      </c>
      <c r="N411" s="754" t="s">
        <v>113</v>
      </c>
      <c r="O411" s="253"/>
      <c r="AC411" s="258"/>
      <c r="AE411" s="253"/>
      <c r="AF411" s="16"/>
      <c r="AG411" s="16"/>
    </row>
    <row r="412" spans="1:33" ht="12.75" customHeight="1" thickBot="1" x14ac:dyDescent="0.4">
      <c r="A412" s="574">
        <v>409</v>
      </c>
      <c r="B412" s="696" t="s">
        <v>0</v>
      </c>
      <c r="C412" s="575" t="s">
        <v>0</v>
      </c>
      <c r="D412" s="582" t="s">
        <v>0</v>
      </c>
      <c r="E412" s="804" t="s">
        <v>0</v>
      </c>
      <c r="F412" s="805" t="s">
        <v>0</v>
      </c>
      <c r="G412" s="799" t="s">
        <v>0</v>
      </c>
      <c r="H412" s="800" t="s">
        <v>0</v>
      </c>
      <c r="I412" s="801" t="s">
        <v>0</v>
      </c>
      <c r="J412" s="585" t="s">
        <v>0</v>
      </c>
      <c r="K412" s="16"/>
      <c r="M412" s="281"/>
      <c r="N412" s="281"/>
    </row>
    <row r="413" spans="1:33" ht="12.75" customHeight="1" thickTop="1" thickBot="1" x14ac:dyDescent="0.4">
      <c r="A413" s="574">
        <v>410</v>
      </c>
      <c r="B413" s="696">
        <v>10</v>
      </c>
      <c r="C413" s="575">
        <v>45886</v>
      </c>
      <c r="D413" s="734" t="s">
        <v>1115</v>
      </c>
      <c r="E413" s="798" t="str">
        <f t="shared" ref="E413:F416" si="72">VLOOKUP(M413,Teams,2)</f>
        <v>BESA SC</v>
      </c>
      <c r="F413" s="798" t="str">
        <f t="shared" si="72"/>
        <v>DERBY QUITUS</v>
      </c>
      <c r="G413" s="803"/>
      <c r="H413" s="800">
        <f>VLOOKUP(E413,START_TIMES,2)</f>
        <v>0.41666666666666669</v>
      </c>
      <c r="I413" s="801" t="str">
        <f>VLOOKUP(E413,fields,2)</f>
        <v>Bucks Hill Park (G), Waterbury</v>
      </c>
      <c r="J413" s="580"/>
      <c r="K413" s="16"/>
      <c r="M413" s="777" t="s">
        <v>118</v>
      </c>
      <c r="N413" s="777" t="s">
        <v>120</v>
      </c>
    </row>
    <row r="414" spans="1:33" ht="12.75" customHeight="1" thickTop="1" thickBot="1" x14ac:dyDescent="0.4">
      <c r="A414" s="574">
        <v>411</v>
      </c>
      <c r="B414" s="696">
        <v>10</v>
      </c>
      <c r="C414" s="575">
        <v>45886</v>
      </c>
      <c r="D414" s="734" t="s">
        <v>1115</v>
      </c>
      <c r="E414" s="798" t="str">
        <f t="shared" si="72"/>
        <v>RIDGEFIELD KICKS</v>
      </c>
      <c r="F414" s="798" t="str">
        <f t="shared" si="72"/>
        <v>LUSITANOS FC</v>
      </c>
      <c r="G414" s="799"/>
      <c r="H414" s="800">
        <f>VLOOKUP(E414,START_TIMES,2)</f>
        <v>0.33333333333333331</v>
      </c>
      <c r="I414" s="801" t="str">
        <f>VLOOKUP(E414,fields,2)</f>
        <v>Wooster School (T), Danbury</v>
      </c>
      <c r="J414" s="580"/>
      <c r="K414" s="16"/>
      <c r="M414" s="777" t="s">
        <v>123</v>
      </c>
      <c r="N414" s="777" t="s">
        <v>122</v>
      </c>
      <c r="O414" s="253"/>
      <c r="AC414" s="258"/>
      <c r="AE414" s="253"/>
      <c r="AF414" s="16"/>
      <c r="AG414" s="16"/>
    </row>
    <row r="415" spans="1:33" ht="12.75" customHeight="1" thickTop="1" thickBot="1" x14ac:dyDescent="0.4">
      <c r="A415" s="574">
        <v>412</v>
      </c>
      <c r="B415" s="696">
        <v>10</v>
      </c>
      <c r="C415" s="575">
        <v>45886</v>
      </c>
      <c r="D415" s="734" t="s">
        <v>1115</v>
      </c>
      <c r="E415" s="824" t="str">
        <f t="shared" si="72"/>
        <v>BYE 40S</v>
      </c>
      <c r="F415" s="825" t="str">
        <f t="shared" si="72"/>
        <v>WILTON WOLVES</v>
      </c>
      <c r="G415" s="799"/>
      <c r="H415" s="800" t="str">
        <f>VLOOKUP(E415,START_TIMES,2)</f>
        <v>--</v>
      </c>
      <c r="I415" s="801" t="str">
        <f>VLOOKUP(E415,fields,2)</f>
        <v>--</v>
      </c>
      <c r="J415" s="580"/>
      <c r="K415" s="16"/>
      <c r="M415" s="777" t="s">
        <v>119</v>
      </c>
      <c r="N415" s="777" t="s">
        <v>125</v>
      </c>
      <c r="O415" s="253"/>
      <c r="AC415" s="258"/>
      <c r="AE415" s="253"/>
      <c r="AF415" s="16"/>
      <c r="AG415" s="16"/>
    </row>
    <row r="416" spans="1:33" ht="12.75" customHeight="1" thickTop="1" thickBot="1" x14ac:dyDescent="0.4">
      <c r="A416" s="574">
        <v>413</v>
      </c>
      <c r="B416" s="696">
        <v>10</v>
      </c>
      <c r="C416" s="575">
        <v>45886</v>
      </c>
      <c r="D416" s="734" t="s">
        <v>1115</v>
      </c>
      <c r="E416" s="798" t="str">
        <f t="shared" si="72"/>
        <v>STAMFORD UNITED</v>
      </c>
      <c r="F416" s="798" t="str">
        <f t="shared" si="72"/>
        <v>ECUA-ANDES 40</v>
      </c>
      <c r="G416" s="799"/>
      <c r="H416" s="800">
        <v>0.41666666666666669</v>
      </c>
      <c r="I416" s="801" t="str">
        <f>VLOOKUP(E416,fields,2)</f>
        <v>West Beach Fields (T), Stamford</v>
      </c>
      <c r="J416" s="580"/>
      <c r="K416" s="16"/>
      <c r="M416" s="777" t="s">
        <v>124</v>
      </c>
      <c r="N416" s="777" t="s">
        <v>121</v>
      </c>
    </row>
    <row r="417" spans="1:14" ht="12.75" customHeight="1" thickTop="1" x14ac:dyDescent="0.35">
      <c r="A417" s="574">
        <v>414</v>
      </c>
      <c r="B417" s="696" t="s">
        <v>0</v>
      </c>
      <c r="C417" s="575" t="s">
        <v>0</v>
      </c>
      <c r="D417" s="582" t="s">
        <v>0</v>
      </c>
      <c r="E417" s="804" t="s">
        <v>0</v>
      </c>
      <c r="F417" s="805" t="s">
        <v>0</v>
      </c>
      <c r="G417" s="799" t="s">
        <v>0</v>
      </c>
      <c r="H417" s="800" t="s">
        <v>0</v>
      </c>
      <c r="I417" s="801" t="s">
        <v>0</v>
      </c>
      <c r="J417" s="585" t="s">
        <v>0</v>
      </c>
      <c r="K417" s="16"/>
      <c r="M417" s="599"/>
      <c r="N417" s="599"/>
    </row>
    <row r="418" spans="1:14" ht="12.75" customHeight="1" x14ac:dyDescent="0.35">
      <c r="A418" s="574">
        <v>415</v>
      </c>
      <c r="B418" s="696">
        <v>10</v>
      </c>
      <c r="C418" s="793">
        <v>45886</v>
      </c>
      <c r="D418" s="590" t="s">
        <v>1076</v>
      </c>
      <c r="E418" s="798" t="str">
        <f t="shared" ref="E418:F422" si="73">VLOOKUP(M418,Teams,2)</f>
        <v>GREENWICH FC 50</v>
      </c>
      <c r="F418" s="798" t="str">
        <f t="shared" si="73"/>
        <v>NORWALK SPORT COLOMBIA 50</v>
      </c>
      <c r="G418" s="803"/>
      <c r="H418" s="800">
        <f>VLOOKUP(E418,START_TIMES,2)</f>
        <v>0.41666666666666702</v>
      </c>
      <c r="I418" s="829" t="str">
        <f>VLOOKUP(E418,fields,2)</f>
        <v>Greenwich Fields</v>
      </c>
      <c r="J418" s="580"/>
      <c r="K418" s="16"/>
      <c r="M418" s="781" t="s">
        <v>128</v>
      </c>
      <c r="N418" s="781" t="s">
        <v>131</v>
      </c>
    </row>
    <row r="419" spans="1:14" ht="12.75" customHeight="1" x14ac:dyDescent="0.35">
      <c r="A419" s="574">
        <v>416</v>
      </c>
      <c r="B419" s="696">
        <v>10</v>
      </c>
      <c r="C419" s="575">
        <v>45886</v>
      </c>
      <c r="D419" s="590" t="s">
        <v>1076</v>
      </c>
      <c r="E419" s="798" t="str">
        <f t="shared" si="73"/>
        <v>NORWALK MARINERS LEGENDS</v>
      </c>
      <c r="F419" s="798" t="str">
        <f t="shared" si="73"/>
        <v>VASCO DA GAMA 50</v>
      </c>
      <c r="G419" s="803"/>
      <c r="H419" s="800">
        <f>VLOOKUP(E419,START_TIMES,2)</f>
        <v>0.33333333333333331</v>
      </c>
      <c r="I419" s="801" t="str">
        <f>VLOOKUP(E419,fields,2)</f>
        <v>Nathan Hale MS (T), Norwalk</v>
      </c>
      <c r="J419" s="580"/>
      <c r="K419" s="16"/>
      <c r="M419" s="781" t="s">
        <v>130</v>
      </c>
      <c r="N419" s="781" t="s">
        <v>134</v>
      </c>
    </row>
    <row r="420" spans="1:14" ht="12.75" customHeight="1" x14ac:dyDescent="0.35">
      <c r="A420" s="574">
        <v>417</v>
      </c>
      <c r="B420" s="696">
        <v>10</v>
      </c>
      <c r="C420" s="575">
        <v>45886</v>
      </c>
      <c r="D420" s="590" t="s">
        <v>1076</v>
      </c>
      <c r="E420" s="811" t="str">
        <f t="shared" si="73"/>
        <v>BYE 50</v>
      </c>
      <c r="F420" s="798" t="str">
        <f t="shared" si="73"/>
        <v>FAIRFIELD GAC 50</v>
      </c>
      <c r="G420" s="803"/>
      <c r="H420" s="800" t="str">
        <f>VLOOKUP(E420,START_TIMES,2)</f>
        <v>--</v>
      </c>
      <c r="I420" s="801" t="str">
        <f>VLOOKUP(E420,fields,2)</f>
        <v>--</v>
      </c>
      <c r="J420" s="580"/>
      <c r="K420" s="16"/>
      <c r="M420" s="781" t="s">
        <v>126</v>
      </c>
      <c r="N420" s="781" t="s">
        <v>127</v>
      </c>
    </row>
    <row r="421" spans="1:14" ht="12.75" customHeight="1" x14ac:dyDescent="0.35">
      <c r="A421" s="574">
        <v>418</v>
      </c>
      <c r="B421" s="696">
        <v>10</v>
      </c>
      <c r="C421" s="575">
        <v>45886</v>
      </c>
      <c r="D421" s="590" t="s">
        <v>1076</v>
      </c>
      <c r="E421" s="813" t="str">
        <f t="shared" si="73"/>
        <v>REBELS UNITED</v>
      </c>
      <c r="F421" s="813" t="str">
        <f t="shared" si="73"/>
        <v>GREENWICH PUMAS FC 50</v>
      </c>
      <c r="G421" s="803"/>
      <c r="H421" s="800">
        <f>VLOOKUP(E421,START_TIMES,2)</f>
        <v>0.41666666666666669</v>
      </c>
      <c r="I421" s="829" t="str">
        <f>VLOOKUP(E421,fields,2)</f>
        <v>New Fairfield HS (T), New Fairfield</v>
      </c>
      <c r="J421" s="580"/>
      <c r="K421" s="16"/>
      <c r="M421" s="781" t="s">
        <v>132</v>
      </c>
      <c r="N421" s="781" t="s">
        <v>129</v>
      </c>
    </row>
    <row r="422" spans="1:14" ht="12.75" customHeight="1" x14ac:dyDescent="0.35">
      <c r="A422" s="574">
        <v>419</v>
      </c>
      <c r="B422" s="696">
        <v>10</v>
      </c>
      <c r="C422" s="575">
        <v>45886</v>
      </c>
      <c r="D422" s="590" t="s">
        <v>1076</v>
      </c>
      <c r="E422" s="798" t="str">
        <f t="shared" si="73"/>
        <v>WESTPORT FC</v>
      </c>
      <c r="F422" s="798" t="str">
        <f t="shared" si="73"/>
        <v>STAMFORD CITY</v>
      </c>
      <c r="G422" s="803"/>
      <c r="H422" s="800">
        <f>VLOOKUP(E422,START_TIMES,2)</f>
        <v>0.33333333333333331</v>
      </c>
      <c r="I422" s="801" t="str">
        <f>VLOOKUP(E422,fields,2)</f>
        <v>Wakeman Park (T), Westport</v>
      </c>
      <c r="J422" s="580"/>
      <c r="K422" s="16"/>
      <c r="M422" s="781" t="s">
        <v>136</v>
      </c>
      <c r="N422" s="781" t="s">
        <v>133</v>
      </c>
    </row>
    <row r="423" spans="1:14" ht="12.75" customHeight="1" x14ac:dyDescent="0.35">
      <c r="A423" s="574">
        <v>420</v>
      </c>
      <c r="B423" s="696">
        <v>10</v>
      </c>
      <c r="C423" s="575">
        <v>45886</v>
      </c>
      <c r="D423" s="590"/>
      <c r="E423" s="798"/>
      <c r="F423" s="798"/>
      <c r="G423" s="803"/>
      <c r="H423" s="812"/>
      <c r="I423" s="814"/>
      <c r="J423" s="585"/>
      <c r="K423" s="16"/>
      <c r="M423" s="340"/>
      <c r="N423" s="456"/>
    </row>
    <row r="424" spans="1:14" ht="12.75" customHeight="1" x14ac:dyDescent="0.35">
      <c r="A424" s="574">
        <v>421</v>
      </c>
      <c r="B424" s="696">
        <v>10</v>
      </c>
      <c r="C424" s="575">
        <v>45886</v>
      </c>
      <c r="D424" s="591" t="s">
        <v>1113</v>
      </c>
      <c r="E424" s="798" t="str">
        <f t="shared" ref="E424:F428" si="74">VLOOKUP(M424,Teams,2)</f>
        <v>EAST HAVEN SC</v>
      </c>
      <c r="F424" s="798" t="str">
        <f t="shared" si="74"/>
        <v>HAVEN FC</v>
      </c>
      <c r="G424" s="803"/>
      <c r="H424" s="800">
        <f>VLOOKUP(E424,START_TIMES,2)</f>
        <v>0.41666666666666669</v>
      </c>
      <c r="I424" s="801" t="str">
        <f>VLOOKUP(E424,fields,2)</f>
        <v>East Haven MS (G), East Haven</v>
      </c>
      <c r="J424" s="580"/>
      <c r="K424" s="16"/>
      <c r="M424" s="786" t="s">
        <v>142</v>
      </c>
      <c r="N424" s="786" t="s">
        <v>147</v>
      </c>
    </row>
    <row r="425" spans="1:14" ht="12.75" customHeight="1" x14ac:dyDescent="0.35">
      <c r="A425" s="574">
        <v>422</v>
      </c>
      <c r="B425" s="696">
        <v>10</v>
      </c>
      <c r="C425" s="575">
        <v>45886</v>
      </c>
      <c r="D425" s="591" t="s">
        <v>1113</v>
      </c>
      <c r="E425" s="798" t="str">
        <f t="shared" si="74"/>
        <v>GUILFORD BLACK EAGLES</v>
      </c>
      <c r="F425" s="798" t="str">
        <f t="shared" si="74"/>
        <v>VASCO DA GAMA 60</v>
      </c>
      <c r="G425" s="803"/>
      <c r="H425" s="800">
        <f>VLOOKUP(E425,START_TIMES,2)</f>
        <v>0.375</v>
      </c>
      <c r="I425" s="801" t="str">
        <f>VLOOKUP(E425,fields,2)</f>
        <v>Bittner Park (G), Guilford</v>
      </c>
      <c r="J425" s="580"/>
      <c r="K425" s="16"/>
      <c r="M425" s="786" t="s">
        <v>146</v>
      </c>
      <c r="N425" s="786" t="s">
        <v>135</v>
      </c>
    </row>
    <row r="426" spans="1:14" ht="12.75" customHeight="1" thickBot="1" x14ac:dyDescent="0.4">
      <c r="A426" s="574">
        <v>423</v>
      </c>
      <c r="B426" s="696">
        <v>10</v>
      </c>
      <c r="C426" s="575">
        <v>45886</v>
      </c>
      <c r="D426" s="591" t="s">
        <v>1113</v>
      </c>
      <c r="E426" s="798" t="str">
        <f t="shared" si="74"/>
        <v>CHESHIRE AZZURRI</v>
      </c>
      <c r="F426" s="798" t="str">
        <f t="shared" si="74"/>
        <v>CLUB NAPOLI 50</v>
      </c>
      <c r="G426" s="803"/>
      <c r="H426" s="800">
        <f>VLOOKUP(E426,START_TIMES,2)</f>
        <v>0.375</v>
      </c>
      <c r="I426" s="801" t="str">
        <f>VLOOKUP(E426,fields,2)</f>
        <v>Quinnipiac Park (G), Cheshire</v>
      </c>
      <c r="J426" s="585"/>
      <c r="K426" s="16"/>
      <c r="M426" s="786" t="s">
        <v>138</v>
      </c>
      <c r="N426" s="786" t="s">
        <v>141</v>
      </c>
    </row>
    <row r="427" spans="1:14" ht="12.75" customHeight="1" thickTop="1" thickBot="1" x14ac:dyDescent="0.4">
      <c r="A427" s="574">
        <v>424</v>
      </c>
      <c r="B427" s="696">
        <v>10</v>
      </c>
      <c r="C427" s="793">
        <v>45886</v>
      </c>
      <c r="D427" s="591" t="s">
        <v>1113</v>
      </c>
      <c r="E427" s="798" t="str">
        <f t="shared" si="74"/>
        <v>GREENWICH PFC</v>
      </c>
      <c r="F427" s="798" t="str">
        <f t="shared" si="74"/>
        <v>NORTH BRANFORD LEGENDS</v>
      </c>
      <c r="G427" s="803"/>
      <c r="H427" s="800">
        <f>VLOOKUP(E427,START_TIMES,2)</f>
        <v>0.41666666666666702</v>
      </c>
      <c r="I427" s="829" t="str">
        <f>VLOOKUP(E427,fields,2)</f>
        <v>Greenwich Fields</v>
      </c>
      <c r="J427" s="580"/>
      <c r="K427" s="16"/>
      <c r="M427" s="785" t="s">
        <v>144</v>
      </c>
      <c r="N427" s="785" t="s">
        <v>148</v>
      </c>
    </row>
    <row r="428" spans="1:14" ht="12.75" customHeight="1" thickTop="1" thickBot="1" x14ac:dyDescent="0.4">
      <c r="A428" s="574">
        <v>425</v>
      </c>
      <c r="B428" s="696">
        <v>10</v>
      </c>
      <c r="C428" s="575">
        <v>45886</v>
      </c>
      <c r="D428" s="591" t="s">
        <v>1113</v>
      </c>
      <c r="E428" s="798" t="str">
        <f t="shared" si="74"/>
        <v>ZIMMITTI SC</v>
      </c>
      <c r="F428" s="798" t="str">
        <f t="shared" si="74"/>
        <v>SOUTHEAST CT</v>
      </c>
      <c r="G428" s="803"/>
      <c r="H428" s="800">
        <f>VLOOKUP(E428,START_TIMES,2)</f>
        <v>0.41666666666666702</v>
      </c>
      <c r="I428" s="801" t="str">
        <f>VLOOKUP(E428,fields,2)</f>
        <v>Morris Beach Complex (G), Morris</v>
      </c>
      <c r="J428" s="580"/>
      <c r="K428" s="16"/>
      <c r="M428" s="785" t="s">
        <v>137</v>
      </c>
      <c r="N428" s="785" t="s">
        <v>149</v>
      </c>
    </row>
    <row r="429" spans="1:14" ht="12.75" customHeight="1" thickTop="1" thickBot="1" x14ac:dyDescent="0.4">
      <c r="A429" s="574">
        <v>426</v>
      </c>
      <c r="B429" s="696"/>
      <c r="C429" s="575"/>
      <c r="D429" s="590"/>
      <c r="E429" s="798"/>
      <c r="F429" s="798"/>
      <c r="G429" s="803"/>
      <c r="H429" s="812"/>
      <c r="I429" s="814"/>
      <c r="J429" s="585"/>
      <c r="K429" s="16"/>
      <c r="M429" s="601"/>
      <c r="N429" s="601"/>
    </row>
    <row r="430" spans="1:14" ht="12.75" customHeight="1" thickTop="1" thickBot="1" x14ac:dyDescent="0.4">
      <c r="A430" s="574">
        <v>427</v>
      </c>
      <c r="B430" s="696">
        <v>11</v>
      </c>
      <c r="C430" s="575">
        <v>45893</v>
      </c>
      <c r="D430" s="576" t="s">
        <v>10</v>
      </c>
      <c r="E430" s="798" t="str">
        <f t="shared" ref="E430:F434" si="75">VLOOKUP(M430,Teams,2)</f>
        <v>MILFORD AMIGOS</v>
      </c>
      <c r="F430" s="798" t="str">
        <f t="shared" si="75"/>
        <v>GREENWICH FC 30</v>
      </c>
      <c r="G430" s="799"/>
      <c r="H430" s="800">
        <f>VLOOKUP(E430,START_TIMES,2)</f>
        <v>0.33333333333333331</v>
      </c>
      <c r="I430" s="801" t="str">
        <f>VLOOKUP(E430,fields,2)</f>
        <v>Pease Road (G), Woodbridge</v>
      </c>
      <c r="J430" s="580"/>
      <c r="K430" s="16"/>
      <c r="M430" s="601" t="s">
        <v>98</v>
      </c>
      <c r="N430" s="601" t="s">
        <v>94</v>
      </c>
    </row>
    <row r="431" spans="1:14" ht="12.75" customHeight="1" thickTop="1" thickBot="1" x14ac:dyDescent="0.4">
      <c r="A431" s="574">
        <v>428</v>
      </c>
      <c r="B431" s="696">
        <v>11</v>
      </c>
      <c r="C431" s="575">
        <v>45893</v>
      </c>
      <c r="D431" s="576" t="s">
        <v>10</v>
      </c>
      <c r="E431" s="798" t="str">
        <f t="shared" si="75"/>
        <v>STAMFORD FC</v>
      </c>
      <c r="F431" s="798" t="str">
        <f t="shared" si="75"/>
        <v>HAMDEN ALL STARS</v>
      </c>
      <c r="G431" s="799"/>
      <c r="H431" s="800">
        <v>0.41666666666666669</v>
      </c>
      <c r="I431" s="801" t="str">
        <f>VLOOKUP(E431,fields,2)</f>
        <v>West Beach Fields (T), Stamford</v>
      </c>
      <c r="J431" s="580"/>
      <c r="K431" s="16"/>
      <c r="M431" s="601" t="s">
        <v>101</v>
      </c>
      <c r="N431" s="601" t="s">
        <v>92</v>
      </c>
    </row>
    <row r="432" spans="1:14" ht="12.75" customHeight="1" thickTop="1" thickBot="1" x14ac:dyDescent="0.4">
      <c r="A432" s="574">
        <v>429</v>
      </c>
      <c r="B432" s="696">
        <v>11</v>
      </c>
      <c r="C432" s="575">
        <v>45893</v>
      </c>
      <c r="D432" s="576" t="s">
        <v>10</v>
      </c>
      <c r="E432" s="798" t="str">
        <f t="shared" si="75"/>
        <v>CLINTON FC 30</v>
      </c>
      <c r="F432" s="798" t="str">
        <f t="shared" si="75"/>
        <v>DANBURY UNITED</v>
      </c>
      <c r="G432" s="799"/>
      <c r="H432" s="800">
        <f>VLOOKUP(E432,START_TIMES,2)</f>
        <v>0.41666666666666702</v>
      </c>
      <c r="I432" s="801" t="str">
        <f>VLOOKUP(E432,fields,2)</f>
        <v>Strong Field (T), Madison</v>
      </c>
      <c r="J432" s="580"/>
      <c r="K432" s="16"/>
      <c r="M432" s="601" t="s">
        <v>96</v>
      </c>
      <c r="N432" s="601" t="s">
        <v>93</v>
      </c>
    </row>
    <row r="433" spans="1:29" ht="12.75" customHeight="1" thickTop="1" thickBot="1" x14ac:dyDescent="0.4">
      <c r="A433" s="574">
        <v>430</v>
      </c>
      <c r="B433" s="696">
        <v>11</v>
      </c>
      <c r="C433" s="575">
        <v>45893</v>
      </c>
      <c r="D433" s="576" t="s">
        <v>10</v>
      </c>
      <c r="E433" s="798" t="str">
        <f t="shared" si="75"/>
        <v>SALTY DOGS</v>
      </c>
      <c r="F433" s="798" t="str">
        <f t="shared" si="75"/>
        <v xml:space="preserve">FC SHELTON </v>
      </c>
      <c r="G433" s="799"/>
      <c r="H433" s="800">
        <f>VLOOKUP(E433,START_TIMES,2)</f>
        <v>0.33333333333333331</v>
      </c>
      <c r="I433" s="801" t="str">
        <f>VLOOKUP(E433,fields,2)</f>
        <v>Nonnewaug HS  (T), Woodbury</v>
      </c>
      <c r="J433" s="580"/>
      <c r="K433" s="16"/>
      <c r="L433"/>
      <c r="M433" s="601" t="s">
        <v>95</v>
      </c>
      <c r="N433" s="601" t="s">
        <v>99</v>
      </c>
    </row>
    <row r="434" spans="1:29" ht="12.75" customHeight="1" thickTop="1" thickBot="1" x14ac:dyDescent="0.4">
      <c r="A434" s="574">
        <v>431</v>
      </c>
      <c r="B434" s="696">
        <v>11</v>
      </c>
      <c r="C434" s="575">
        <v>45893</v>
      </c>
      <c r="D434" s="576" t="s">
        <v>10</v>
      </c>
      <c r="E434" s="798" t="str">
        <f t="shared" si="75"/>
        <v>MILFORD TUESDAY</v>
      </c>
      <c r="F434" s="798" t="str">
        <f t="shared" si="75"/>
        <v>CHESHIRE SC UNITED</v>
      </c>
      <c r="G434" s="799"/>
      <c r="H434" s="800">
        <f>VLOOKUP(E434,START_TIMES,2)</f>
        <v>0.33333333333333331</v>
      </c>
      <c r="I434" s="801" t="str">
        <f>VLOOKUP(E434,fields,2)</f>
        <v>Witek Park (G), Derby</v>
      </c>
      <c r="J434" s="580"/>
      <c r="K434" s="16"/>
      <c r="M434" s="601" t="s">
        <v>100</v>
      </c>
      <c r="N434" s="601" t="s">
        <v>97</v>
      </c>
    </row>
    <row r="435" spans="1:29" ht="12.75" customHeight="1" thickTop="1" thickBot="1" x14ac:dyDescent="0.4">
      <c r="A435" s="574">
        <v>432</v>
      </c>
      <c r="B435" s="696" t="s">
        <v>0</v>
      </c>
      <c r="C435" s="575" t="s">
        <v>0</v>
      </c>
      <c r="D435" s="582" t="s">
        <v>0</v>
      </c>
      <c r="E435" s="804" t="s">
        <v>0</v>
      </c>
      <c r="F435" s="805" t="s">
        <v>0</v>
      </c>
      <c r="G435" s="799" t="s">
        <v>0</v>
      </c>
      <c r="H435" s="800" t="s">
        <v>0</v>
      </c>
      <c r="I435" s="801" t="s">
        <v>0</v>
      </c>
      <c r="J435" s="585" t="s">
        <v>0</v>
      </c>
      <c r="K435" s="16"/>
      <c r="M435" s="605"/>
      <c r="N435" s="605"/>
    </row>
    <row r="436" spans="1:29" ht="12.75" customHeight="1" thickTop="1" thickBot="1" x14ac:dyDescent="0.4">
      <c r="A436" s="574">
        <v>433</v>
      </c>
      <c r="B436" s="696">
        <v>11</v>
      </c>
      <c r="C436" s="575">
        <v>45893</v>
      </c>
      <c r="D436" s="586" t="s">
        <v>175</v>
      </c>
      <c r="E436" s="798" t="str">
        <f t="shared" ref="E436:F440" si="76">VLOOKUP(M436,Teams,2)</f>
        <v>NAUGATUCK FUSION</v>
      </c>
      <c r="F436" s="798" t="str">
        <f t="shared" si="76"/>
        <v>FC CELTA</v>
      </c>
      <c r="G436" s="799"/>
      <c r="H436" s="800">
        <f>VLOOKUP(E436,START_TIMES,2)</f>
        <v>0.41666666666666669</v>
      </c>
      <c r="I436" s="801" t="str">
        <f>VLOOKUP(E436,fields,2)</f>
        <v>City Hill MS (G), Naugatuck</v>
      </c>
      <c r="J436" s="580"/>
      <c r="K436" s="16"/>
      <c r="M436" s="605" t="s">
        <v>156</v>
      </c>
      <c r="N436" s="605" t="s">
        <v>154</v>
      </c>
    </row>
    <row r="437" spans="1:29" ht="12.75" customHeight="1" thickTop="1" thickBot="1" x14ac:dyDescent="0.4">
      <c r="A437" s="574">
        <v>434</v>
      </c>
      <c r="B437" s="696">
        <v>11</v>
      </c>
      <c r="C437" s="575">
        <v>45893</v>
      </c>
      <c r="D437" s="663" t="s">
        <v>175</v>
      </c>
      <c r="E437" s="798" t="str">
        <f t="shared" si="76"/>
        <v>TRINITY FC</v>
      </c>
      <c r="F437" s="798" t="str">
        <f t="shared" si="76"/>
        <v>LITCHFIELD COUNTY BLUES 30</v>
      </c>
      <c r="G437" s="830"/>
      <c r="H437" s="819">
        <f>VLOOKUP(E437,START_TIMES,2)</f>
        <v>0.33333333333333331</v>
      </c>
      <c r="I437" s="820" t="str">
        <f>VLOOKUP(E437,fields,2)</f>
        <v>Pease Road (G), Woodbridge</v>
      </c>
      <c r="J437" s="580"/>
      <c r="K437" s="16"/>
      <c r="M437" s="605" t="s">
        <v>159</v>
      </c>
      <c r="N437" s="605" t="s">
        <v>155</v>
      </c>
    </row>
    <row r="438" spans="1:29" ht="12.75" customHeight="1" thickTop="1" thickBot="1" x14ac:dyDescent="0.4">
      <c r="A438" s="574">
        <v>435</v>
      </c>
      <c r="B438" s="696">
        <v>11</v>
      </c>
      <c r="C438" s="575">
        <v>45893</v>
      </c>
      <c r="D438" s="663" t="s">
        <v>175</v>
      </c>
      <c r="E438" s="798" t="str">
        <f t="shared" si="76"/>
        <v>COYOTES FC</v>
      </c>
      <c r="F438" s="798" t="str">
        <f t="shared" si="76"/>
        <v>ECUA-ANDES 30</v>
      </c>
      <c r="G438" s="831"/>
      <c r="H438" s="819">
        <f>VLOOKUP(E438,START_TIMES,2)</f>
        <v>0.45833333333333331</v>
      </c>
      <c r="I438" s="820" t="str">
        <f>VLOOKUP(E438,fields,2)</f>
        <v>Pragemann  Park (G), Wallingford</v>
      </c>
      <c r="J438" s="580"/>
      <c r="K438" s="298"/>
      <c r="L438" s="298"/>
      <c r="M438" s="605" t="s">
        <v>151</v>
      </c>
      <c r="N438" s="605" t="s">
        <v>152</v>
      </c>
    </row>
    <row r="439" spans="1:29" ht="12.75" customHeight="1" thickTop="1" thickBot="1" x14ac:dyDescent="0.4">
      <c r="A439" s="574">
        <v>436</v>
      </c>
      <c r="B439" s="696">
        <v>11</v>
      </c>
      <c r="C439" s="575">
        <v>45893</v>
      </c>
      <c r="D439" s="663" t="s">
        <v>175</v>
      </c>
      <c r="E439" s="798" t="str">
        <f t="shared" si="76"/>
        <v>QPR</v>
      </c>
      <c r="F439" s="798" t="str">
        <f t="shared" si="76"/>
        <v>FC CALDO VERDE</v>
      </c>
      <c r="G439" s="830"/>
      <c r="H439" s="819">
        <f>VLOOKUP(E439,START_TIMES,2)</f>
        <v>0.375</v>
      </c>
      <c r="I439" s="820" t="str">
        <f>VLOOKUP(E439,fields,2)</f>
        <v>Quinnipiac Park (G), Cheshire</v>
      </c>
      <c r="J439" s="580"/>
      <c r="K439" s="16"/>
      <c r="M439" s="605" t="s">
        <v>158</v>
      </c>
      <c r="N439" s="605" t="s">
        <v>153</v>
      </c>
    </row>
    <row r="440" spans="1:29" ht="12.75" customHeight="1" thickTop="1" thickBot="1" x14ac:dyDescent="0.4">
      <c r="A440" s="574">
        <v>437</v>
      </c>
      <c r="B440" s="696">
        <v>11</v>
      </c>
      <c r="C440" s="575">
        <v>45893</v>
      </c>
      <c r="D440" s="586" t="s">
        <v>175</v>
      </c>
      <c r="E440" s="798" t="str">
        <f t="shared" si="76"/>
        <v>NORWALK FC</v>
      </c>
      <c r="F440" s="802" t="str">
        <f t="shared" si="76"/>
        <v>BYE 30</v>
      </c>
      <c r="G440" s="799"/>
      <c r="H440" s="812" t="s">
        <v>91</v>
      </c>
      <c r="I440" s="814" t="s">
        <v>91</v>
      </c>
      <c r="J440" s="580"/>
      <c r="K440" s="16"/>
      <c r="M440" s="605" t="s">
        <v>157</v>
      </c>
      <c r="N440" s="605" t="s">
        <v>150</v>
      </c>
    </row>
    <row r="441" spans="1:29" ht="12.75" customHeight="1" thickTop="1" thickBot="1" x14ac:dyDescent="0.4">
      <c r="A441" s="574">
        <v>438</v>
      </c>
      <c r="B441" s="696" t="s">
        <v>0</v>
      </c>
      <c r="C441" s="575" t="s">
        <v>0</v>
      </c>
      <c r="D441" s="582" t="s">
        <v>0</v>
      </c>
      <c r="E441" s="804" t="s">
        <v>0</v>
      </c>
      <c r="F441" s="805" t="s">
        <v>0</v>
      </c>
      <c r="G441" s="799" t="s">
        <v>0</v>
      </c>
      <c r="H441" s="800" t="s">
        <v>0</v>
      </c>
      <c r="I441" s="801" t="s">
        <v>0</v>
      </c>
      <c r="J441" s="585" t="s">
        <v>0</v>
      </c>
      <c r="K441" s="16"/>
      <c r="M441" s="601"/>
      <c r="N441" s="601"/>
    </row>
    <row r="442" spans="1:29" ht="12.75" customHeight="1" thickTop="1" thickBot="1" x14ac:dyDescent="0.4">
      <c r="A442" s="574">
        <v>439</v>
      </c>
      <c r="B442" s="696">
        <v>11</v>
      </c>
      <c r="C442" s="575">
        <v>45893</v>
      </c>
      <c r="D442" s="587" t="s">
        <v>11</v>
      </c>
      <c r="E442" s="798" t="str">
        <f t="shared" ref="E442:F446" si="77">VLOOKUP(M442,Teams,2)</f>
        <v xml:space="preserve">GUILFORD CELTIC </v>
      </c>
      <c r="F442" s="798" t="str">
        <f t="shared" si="77"/>
        <v>GREENWICH FC 40</v>
      </c>
      <c r="G442" s="799"/>
      <c r="H442" s="800">
        <f>VLOOKUP(E442,START_TIMES,2)</f>
        <v>0.41666666666666702</v>
      </c>
      <c r="I442" s="801" t="str">
        <f>VLOOKUP(E442,fields,2)</f>
        <v>Guilford HS (T), Guilford</v>
      </c>
      <c r="J442" s="580"/>
      <c r="K442" s="16"/>
      <c r="M442" s="601" t="s">
        <v>106</v>
      </c>
      <c r="N442" s="601" t="s">
        <v>104</v>
      </c>
    </row>
    <row r="443" spans="1:29" ht="12.75" customHeight="1" thickTop="1" thickBot="1" x14ac:dyDescent="0.4">
      <c r="A443" s="574">
        <v>440</v>
      </c>
      <c r="B443" s="696">
        <v>11</v>
      </c>
      <c r="C443" s="575">
        <v>45893</v>
      </c>
      <c r="D443" s="587" t="s">
        <v>11</v>
      </c>
      <c r="E443" s="798" t="str">
        <f t="shared" si="77"/>
        <v>VASCO DA GAMA 40</v>
      </c>
      <c r="F443" s="798" t="str">
        <f t="shared" si="77"/>
        <v>GREENWICH PUMAS FC 40</v>
      </c>
      <c r="G443" s="799"/>
      <c r="H443" s="800">
        <f>VLOOKUP(E443,START_TIMES,2)</f>
        <v>0.41666666666666702</v>
      </c>
      <c r="I443" s="801" t="str">
        <f>VLOOKUP(E443,fields,2)</f>
        <v>Veterans Memorial Park (T), Bridgeport</v>
      </c>
      <c r="J443" s="580"/>
      <c r="K443" s="16"/>
      <c r="M443" s="601" t="s">
        <v>109</v>
      </c>
      <c r="N443" s="601" t="s">
        <v>105</v>
      </c>
      <c r="S443" s="16"/>
      <c r="T443" s="198"/>
      <c r="U443" s="198"/>
      <c r="V443" s="16">
        <v>74</v>
      </c>
      <c r="W443" s="209"/>
      <c r="X443" s="215"/>
      <c r="Y443" s="16"/>
      <c r="Z443" s="20"/>
      <c r="AC443" s="16"/>
    </row>
    <row r="444" spans="1:29" ht="12.75" customHeight="1" thickTop="1" thickBot="1" x14ac:dyDescent="0.4">
      <c r="A444" s="574">
        <v>441</v>
      </c>
      <c r="B444" s="696">
        <v>11</v>
      </c>
      <c r="C444" s="575">
        <v>45893</v>
      </c>
      <c r="D444" s="587" t="s">
        <v>11</v>
      </c>
      <c r="E444" s="798" t="str">
        <f t="shared" si="77"/>
        <v>CLUB NAPOLI 40</v>
      </c>
      <c r="F444" s="798" t="str">
        <f t="shared" si="77"/>
        <v>DANBURY UNITED 40</v>
      </c>
      <c r="G444" s="799"/>
      <c r="H444" s="800">
        <f>VLOOKUP(E444,START_TIMES,2)</f>
        <v>0.33333333333333331</v>
      </c>
      <c r="I444" s="801" t="str">
        <f>VLOOKUP(E444,fields,2)</f>
        <v>Sportsplex (T), North Branford</v>
      </c>
      <c r="J444" s="580"/>
      <c r="K444" s="16"/>
      <c r="M444" s="601" t="s">
        <v>161</v>
      </c>
      <c r="N444" s="601" t="s">
        <v>162</v>
      </c>
    </row>
    <row r="445" spans="1:29" ht="12.75" customHeight="1" thickTop="1" thickBot="1" x14ac:dyDescent="0.4">
      <c r="A445" s="574">
        <v>442</v>
      </c>
      <c r="B445" s="696">
        <v>11</v>
      </c>
      <c r="C445" s="575">
        <v>45893</v>
      </c>
      <c r="D445" s="587" t="s">
        <v>11</v>
      </c>
      <c r="E445" s="798" t="str">
        <f t="shared" si="77"/>
        <v>STORM FC</v>
      </c>
      <c r="F445" s="798" t="str">
        <f t="shared" si="77"/>
        <v>FAIRFIELD GAC 40</v>
      </c>
      <c r="G445" s="799"/>
      <c r="H445" s="800">
        <f>VLOOKUP(E445,START_TIMES,2)</f>
        <v>0.33333333333333331</v>
      </c>
      <c r="I445" s="801" t="str">
        <f>VLOOKUP(E445,fields,2)</f>
        <v>Wakeman Park (T), Westport</v>
      </c>
      <c r="J445" s="580"/>
      <c r="K445" s="16"/>
      <c r="M445" s="601" t="s">
        <v>108</v>
      </c>
      <c r="N445" s="601" t="s">
        <v>163</v>
      </c>
    </row>
    <row r="446" spans="1:29" ht="12.75" customHeight="1" thickTop="1" thickBot="1" x14ac:dyDescent="0.4">
      <c r="A446" s="574">
        <v>443</v>
      </c>
      <c r="B446" s="696">
        <v>11</v>
      </c>
      <c r="C446" s="575">
        <v>45893</v>
      </c>
      <c r="D446" s="587" t="s">
        <v>11</v>
      </c>
      <c r="E446" s="798" t="str">
        <f t="shared" si="77"/>
        <v>SHEBEEN FC</v>
      </c>
      <c r="F446" s="798" t="str">
        <f t="shared" si="77"/>
        <v>CLINTON FC 40</v>
      </c>
      <c r="G446" s="799"/>
      <c r="H446" s="800">
        <v>0.41666666666666669</v>
      </c>
      <c r="I446" s="801" t="str">
        <f>VLOOKUP(E446,fields,2)</f>
        <v>Ludlowe HS (T), Fairfield</v>
      </c>
      <c r="J446" s="580"/>
      <c r="K446" s="16"/>
      <c r="M446" s="601" t="s">
        <v>107</v>
      </c>
      <c r="N446" s="601" t="s">
        <v>160</v>
      </c>
    </row>
    <row r="447" spans="1:29" ht="12.75" customHeight="1" thickTop="1" thickBot="1" x14ac:dyDescent="0.4">
      <c r="A447" s="574">
        <v>444</v>
      </c>
      <c r="B447" s="696" t="s">
        <v>0</v>
      </c>
      <c r="C447" s="575" t="s">
        <v>0</v>
      </c>
      <c r="D447" s="582" t="s">
        <v>0</v>
      </c>
      <c r="E447" s="804" t="s">
        <v>0</v>
      </c>
      <c r="F447" s="805" t="s">
        <v>0</v>
      </c>
      <c r="G447" s="799" t="s">
        <v>0</v>
      </c>
      <c r="H447" s="800" t="s">
        <v>0</v>
      </c>
      <c r="I447" s="801" t="s">
        <v>0</v>
      </c>
      <c r="J447" s="585" t="s">
        <v>0</v>
      </c>
      <c r="K447" s="16"/>
      <c r="M447" s="603"/>
      <c r="N447" s="603"/>
    </row>
    <row r="448" spans="1:29" ht="12.75" customHeight="1" thickTop="1" x14ac:dyDescent="0.35">
      <c r="A448" s="574">
        <v>445</v>
      </c>
      <c r="B448" s="696">
        <v>11</v>
      </c>
      <c r="C448" s="575">
        <v>45893</v>
      </c>
      <c r="D448" s="588" t="s">
        <v>1114</v>
      </c>
      <c r="E448" s="809" t="str">
        <f t="shared" ref="E448:F451" si="78">VLOOKUP(M448,Teams,2)</f>
        <v>LITCHFIELD COUNTY BLUES 40</v>
      </c>
      <c r="F448" s="810" t="s">
        <v>33</v>
      </c>
      <c r="G448" s="799"/>
      <c r="H448" s="800">
        <f>VLOOKUP(E448,START_TIMES,2)</f>
        <v>0.41666666666666702</v>
      </c>
      <c r="I448" s="801" t="str">
        <f>VLOOKUP(E448,fields,2)</f>
        <v xml:space="preserve">White Field (G), Litchfield </v>
      </c>
      <c r="J448" s="580"/>
      <c r="K448" s="16"/>
      <c r="M448" s="754" t="s">
        <v>113</v>
      </c>
      <c r="N448" s="754" t="s">
        <v>110</v>
      </c>
    </row>
    <row r="449" spans="1:33" ht="12.75" customHeight="1" x14ac:dyDescent="0.35">
      <c r="A449" s="574">
        <v>446</v>
      </c>
      <c r="B449" s="696">
        <v>11</v>
      </c>
      <c r="C449" s="575">
        <v>45893</v>
      </c>
      <c r="D449" s="588" t="s">
        <v>1114</v>
      </c>
      <c r="E449" s="798" t="str">
        <f t="shared" si="78"/>
        <v>NORTH BRANFORD 40</v>
      </c>
      <c r="F449" s="798" t="str">
        <f t="shared" si="78"/>
        <v>SOUTHEAST ROVERS</v>
      </c>
      <c r="G449" s="799"/>
      <c r="H449" s="800">
        <v>0.45833333333333331</v>
      </c>
      <c r="I449" s="801" t="str">
        <f>VLOOKUP(E449,fields,2)</f>
        <v>North Farms Park (G), North Branford</v>
      </c>
      <c r="J449" s="580"/>
      <c r="K449" s="16"/>
      <c r="M449" s="754" t="s">
        <v>115</v>
      </c>
      <c r="N449" s="754" t="s">
        <v>117</v>
      </c>
      <c r="O449" s="253"/>
      <c r="AC449" s="258"/>
      <c r="AE449" s="253"/>
      <c r="AF449" s="16"/>
      <c r="AG449" s="16"/>
    </row>
    <row r="450" spans="1:33" ht="12.75" customHeight="1" x14ac:dyDescent="0.35">
      <c r="A450" s="574">
        <v>447</v>
      </c>
      <c r="B450" s="696">
        <v>11</v>
      </c>
      <c r="C450" s="575">
        <v>45893</v>
      </c>
      <c r="D450" s="588" t="s">
        <v>1114</v>
      </c>
      <c r="E450" s="798" t="str">
        <f t="shared" si="78"/>
        <v>FC LEONE</v>
      </c>
      <c r="F450" s="798" t="str">
        <f t="shared" si="78"/>
        <v>GUILFORD BELL CURVE</v>
      </c>
      <c r="G450" s="803"/>
      <c r="H450" s="800">
        <f>VLOOKUP(E450,START_TIMES,2)</f>
        <v>0.41666666666666669</v>
      </c>
      <c r="I450" s="801" t="str">
        <f>VLOOKUP(E450,fields,2)</f>
        <v>Memorial Field (G), North Haven</v>
      </c>
      <c r="J450" s="580"/>
      <c r="K450" s="16"/>
      <c r="M450" s="754" t="s">
        <v>111</v>
      </c>
      <c r="N450" s="754" t="s">
        <v>112</v>
      </c>
    </row>
    <row r="451" spans="1:33" ht="12.75" customHeight="1" x14ac:dyDescent="0.35">
      <c r="A451" s="574">
        <v>448</v>
      </c>
      <c r="B451" s="696">
        <v>11</v>
      </c>
      <c r="C451" s="575">
        <v>45893</v>
      </c>
      <c r="D451" s="588" t="s">
        <v>1114</v>
      </c>
      <c r="E451" s="798" t="str">
        <f t="shared" si="78"/>
        <v>NEW HAVEN AMERICANS</v>
      </c>
      <c r="F451" s="798" t="str">
        <f t="shared" si="78"/>
        <v>PAN ZONES</v>
      </c>
      <c r="G451" s="799"/>
      <c r="H451" s="800">
        <f>VLOOKUP(E451,START_TIMES,2)</f>
        <v>0.41666666666666702</v>
      </c>
      <c r="I451" s="801" t="str">
        <f>VLOOKUP(E451,fields,2)</f>
        <v>Peck Place School (G), Orange</v>
      </c>
      <c r="J451" s="580"/>
      <c r="K451" s="16"/>
      <c r="M451" s="754" t="s">
        <v>114</v>
      </c>
      <c r="N451" s="754" t="s">
        <v>116</v>
      </c>
    </row>
    <row r="452" spans="1:33" ht="12.75" customHeight="1" thickBot="1" x14ac:dyDescent="0.4">
      <c r="A452" s="574">
        <v>449</v>
      </c>
      <c r="B452" s="696" t="s">
        <v>0</v>
      </c>
      <c r="C452" s="575" t="s">
        <v>0</v>
      </c>
      <c r="D452" s="582" t="s">
        <v>0</v>
      </c>
      <c r="E452" s="804" t="s">
        <v>0</v>
      </c>
      <c r="F452" s="805" t="s">
        <v>0</v>
      </c>
      <c r="G452" s="799" t="s">
        <v>0</v>
      </c>
      <c r="H452" s="800" t="s">
        <v>0</v>
      </c>
      <c r="I452" s="801" t="s">
        <v>0</v>
      </c>
      <c r="J452" s="585" t="s">
        <v>0</v>
      </c>
      <c r="K452" s="16"/>
      <c r="M452" s="599"/>
      <c r="N452" s="599"/>
    </row>
    <row r="453" spans="1:33" ht="12.75" customHeight="1" thickTop="1" thickBot="1" x14ac:dyDescent="0.4">
      <c r="A453" s="574">
        <v>450</v>
      </c>
      <c r="B453" s="696">
        <v>11</v>
      </c>
      <c r="C453" s="575">
        <v>45893</v>
      </c>
      <c r="D453" s="734" t="s">
        <v>1115</v>
      </c>
      <c r="E453" s="798" t="str">
        <f t="shared" ref="E453:F456" si="79">VLOOKUP(M453,Teams,2)</f>
        <v>ECUA-ANDES 40</v>
      </c>
      <c r="F453" s="798" t="str">
        <f t="shared" si="79"/>
        <v>BESA SC</v>
      </c>
      <c r="G453" s="799"/>
      <c r="H453" s="800">
        <f>VLOOKUP(E453,START_TIMES,2)</f>
        <v>0.41666666666666702</v>
      </c>
      <c r="I453" s="801" t="str">
        <f>VLOOKUP(E453,fields,2)</f>
        <v>Witek Park (G), Derby</v>
      </c>
      <c r="J453" s="580"/>
      <c r="K453" s="16"/>
      <c r="M453" s="776" t="s">
        <v>121</v>
      </c>
      <c r="N453" s="776" t="s">
        <v>118</v>
      </c>
      <c r="O453" s="253"/>
      <c r="AC453" s="258"/>
      <c r="AE453" s="253"/>
      <c r="AF453" s="16"/>
      <c r="AG453" s="16"/>
    </row>
    <row r="454" spans="1:33" ht="12.75" customHeight="1" thickTop="1" thickBot="1" x14ac:dyDescent="0.4">
      <c r="A454" s="574">
        <v>451</v>
      </c>
      <c r="B454" s="696">
        <v>11</v>
      </c>
      <c r="C454" s="575">
        <v>45893</v>
      </c>
      <c r="D454" s="734" t="s">
        <v>1115</v>
      </c>
      <c r="E454" s="798" t="str">
        <f t="shared" si="79"/>
        <v>RIDGEFIELD KICKS</v>
      </c>
      <c r="F454" s="798" t="str">
        <f t="shared" si="79"/>
        <v>WILTON WOLVES</v>
      </c>
      <c r="G454" s="799"/>
      <c r="H454" s="800">
        <f>VLOOKUP(E454,START_TIMES,2)</f>
        <v>0.33333333333333331</v>
      </c>
      <c r="I454" s="801" t="str">
        <f>VLOOKUP(E454,fields,2)</f>
        <v>Wooster School (T), Danbury</v>
      </c>
      <c r="J454" s="580"/>
      <c r="K454" s="16"/>
      <c r="M454" s="776" t="s">
        <v>123</v>
      </c>
      <c r="N454" s="776" t="s">
        <v>125</v>
      </c>
    </row>
    <row r="455" spans="1:33" ht="12.75" customHeight="1" thickTop="1" thickBot="1" x14ac:dyDescent="0.4">
      <c r="A455" s="574">
        <v>452</v>
      </c>
      <c r="B455" s="696">
        <v>11</v>
      </c>
      <c r="C455" s="575">
        <v>45893</v>
      </c>
      <c r="D455" s="734" t="s">
        <v>1115</v>
      </c>
      <c r="E455" s="824" t="str">
        <f t="shared" si="79"/>
        <v>BYE 40S</v>
      </c>
      <c r="F455" s="825" t="str">
        <f t="shared" si="79"/>
        <v>DERBY QUITUS</v>
      </c>
      <c r="G455" s="803"/>
      <c r="H455" s="800" t="str">
        <f>VLOOKUP(E455,START_TIMES,2)</f>
        <v>--</v>
      </c>
      <c r="I455" s="801" t="str">
        <f>VLOOKUP(E455,fields,2)</f>
        <v>--</v>
      </c>
      <c r="J455" s="580"/>
      <c r="K455" s="16"/>
      <c r="M455" s="776" t="s">
        <v>119</v>
      </c>
      <c r="N455" s="776" t="s">
        <v>120</v>
      </c>
    </row>
    <row r="456" spans="1:33" ht="12.75" customHeight="1" thickTop="1" thickBot="1" x14ac:dyDescent="0.4">
      <c r="A456" s="574">
        <v>453</v>
      </c>
      <c r="B456" s="696">
        <v>11</v>
      </c>
      <c r="C456" s="575">
        <v>45893</v>
      </c>
      <c r="D456" s="734" t="s">
        <v>1115</v>
      </c>
      <c r="E456" s="798" t="str">
        <f t="shared" si="79"/>
        <v>LUSITANOS FC</v>
      </c>
      <c r="F456" s="798" t="str">
        <f t="shared" si="79"/>
        <v>STAMFORD UNITED</v>
      </c>
      <c r="G456" s="799"/>
      <c r="H456" s="800">
        <f>VLOOKUP(E456,START_TIMES,2)</f>
        <v>0.41666666666666669</v>
      </c>
      <c r="I456" s="801" t="str">
        <f>VLOOKUP(E456,fields,2)</f>
        <v>Veterans Memorial Park (T), Bridgeport</v>
      </c>
      <c r="J456" s="580"/>
      <c r="K456" s="16"/>
      <c r="M456" s="776" t="s">
        <v>122</v>
      </c>
      <c r="N456" s="776" t="s">
        <v>124</v>
      </c>
    </row>
    <row r="457" spans="1:33" ht="12.75" customHeight="1" thickTop="1" thickBot="1" x14ac:dyDescent="0.4">
      <c r="A457" s="574">
        <v>454</v>
      </c>
      <c r="B457" s="696" t="s">
        <v>0</v>
      </c>
      <c r="C457" s="575" t="s">
        <v>0</v>
      </c>
      <c r="D457" s="582" t="s">
        <v>0</v>
      </c>
      <c r="E457" s="804" t="s">
        <v>0</v>
      </c>
      <c r="F457" s="805" t="s">
        <v>0</v>
      </c>
      <c r="G457" s="799" t="s">
        <v>0</v>
      </c>
      <c r="H457" s="800" t="s">
        <v>0</v>
      </c>
      <c r="I457" s="801" t="s">
        <v>0</v>
      </c>
      <c r="J457" s="585" t="s">
        <v>0</v>
      </c>
      <c r="K457" s="16"/>
      <c r="M457" s="755"/>
      <c r="N457" s="755"/>
      <c r="O457" s="16">
        <v>5</v>
      </c>
      <c r="P457" s="5" t="s">
        <v>130</v>
      </c>
      <c r="Q457" s="5" t="s">
        <v>132</v>
      </c>
    </row>
    <row r="458" spans="1:33" ht="12.75" customHeight="1" thickTop="1" thickBot="1" x14ac:dyDescent="0.4">
      <c r="A458" s="574">
        <v>455</v>
      </c>
      <c r="B458" s="696">
        <v>11</v>
      </c>
      <c r="C458" s="575">
        <v>45893</v>
      </c>
      <c r="D458" s="590" t="s">
        <v>1076</v>
      </c>
      <c r="E458" s="798" t="str">
        <f t="shared" ref="E458:F462" si="80">VLOOKUP(M458,Teams,2)</f>
        <v>REBELS UNITED</v>
      </c>
      <c r="F458" s="798" t="str">
        <f t="shared" si="80"/>
        <v>NORWALK MARINERS LEGENDS</v>
      </c>
      <c r="G458" s="803"/>
      <c r="H458" s="800">
        <f>VLOOKUP(E458,START_TIMES,2)</f>
        <v>0.41666666666666669</v>
      </c>
      <c r="I458" s="801" t="str">
        <f>VLOOKUP(E458,fields,2)</f>
        <v>New Fairfield HS (T), New Fairfield</v>
      </c>
      <c r="J458" s="580"/>
      <c r="K458" s="16"/>
      <c r="M458" s="780" t="s">
        <v>132</v>
      </c>
      <c r="N458" s="780" t="s">
        <v>130</v>
      </c>
      <c r="O458" s="16">
        <v>6</v>
      </c>
      <c r="P458" s="5" t="s">
        <v>127</v>
      </c>
      <c r="Q458" s="5" t="s">
        <v>129</v>
      </c>
    </row>
    <row r="459" spans="1:33" ht="12.75" customHeight="1" thickTop="1" thickBot="1" x14ac:dyDescent="0.4">
      <c r="A459" s="574">
        <v>456</v>
      </c>
      <c r="B459" s="696">
        <v>11</v>
      </c>
      <c r="C459" s="575">
        <v>45893</v>
      </c>
      <c r="D459" s="590" t="s">
        <v>1076</v>
      </c>
      <c r="E459" s="798" t="str">
        <f t="shared" si="80"/>
        <v>WESTPORT FC</v>
      </c>
      <c r="F459" s="798" t="str">
        <f t="shared" si="80"/>
        <v>NORWALK SPORT COLOMBIA 50</v>
      </c>
      <c r="G459" s="803"/>
      <c r="H459" s="800">
        <f>VLOOKUP(E459,START_TIMES,2)</f>
        <v>0.33333333333333331</v>
      </c>
      <c r="I459" s="801" t="str">
        <f>VLOOKUP(E459,fields,2)</f>
        <v>Wakeman Park (T), Westport</v>
      </c>
      <c r="J459" s="580"/>
      <c r="K459" s="16"/>
      <c r="M459" s="780" t="s">
        <v>136</v>
      </c>
      <c r="N459" s="780" t="s">
        <v>131</v>
      </c>
      <c r="O459" s="16">
        <v>7</v>
      </c>
      <c r="P459" s="5" t="s">
        <v>128</v>
      </c>
      <c r="Q459" s="5" t="s">
        <v>132</v>
      </c>
    </row>
    <row r="460" spans="1:33" ht="12.75" customHeight="1" thickTop="1" thickBot="1" x14ac:dyDescent="0.4">
      <c r="A460" s="574">
        <v>457</v>
      </c>
      <c r="B460" s="696">
        <v>11</v>
      </c>
      <c r="C460" s="575">
        <v>45893</v>
      </c>
      <c r="D460" s="590" t="s">
        <v>1076</v>
      </c>
      <c r="E460" s="813" t="str">
        <f t="shared" si="80"/>
        <v>GREENWICH FC 50</v>
      </c>
      <c r="F460" s="813" t="str">
        <f t="shared" si="80"/>
        <v>FAIRFIELD GAC 50</v>
      </c>
      <c r="G460" s="803"/>
      <c r="H460" s="800">
        <f>VLOOKUP(E460,START_TIMES,2)</f>
        <v>0.41666666666666702</v>
      </c>
      <c r="I460" s="801" t="str">
        <f>VLOOKUP(E460,fields,2)</f>
        <v>Greenwich Fields</v>
      </c>
      <c r="J460" s="580"/>
      <c r="K460" s="16"/>
      <c r="M460" s="780" t="s">
        <v>128</v>
      </c>
      <c r="N460" s="780" t="s">
        <v>127</v>
      </c>
      <c r="O460" s="16">
        <v>8</v>
      </c>
      <c r="P460" s="5" t="s">
        <v>125</v>
      </c>
      <c r="Q460" s="5" t="s">
        <v>124</v>
      </c>
    </row>
    <row r="461" spans="1:33" ht="12.75" customHeight="1" thickTop="1" thickBot="1" x14ac:dyDescent="0.4">
      <c r="A461" s="574">
        <v>458</v>
      </c>
      <c r="B461" s="696">
        <v>11</v>
      </c>
      <c r="C461" s="575">
        <v>45893</v>
      </c>
      <c r="D461" s="741" t="s">
        <v>1076</v>
      </c>
      <c r="E461" s="798" t="str">
        <f t="shared" si="80"/>
        <v>VASCO DA GAMA 50</v>
      </c>
      <c r="F461" s="798" t="str">
        <f t="shared" si="80"/>
        <v>GREENWICH PUMAS FC 50</v>
      </c>
      <c r="G461" s="803"/>
      <c r="H461" s="800">
        <f>VLOOKUP(E461,START_TIMES,2)</f>
        <v>0.41666666666666702</v>
      </c>
      <c r="I461" s="801" t="str">
        <f>VLOOKUP(E461,fields,2)</f>
        <v>Veterans Memorial Park (T), Bridgeport</v>
      </c>
      <c r="J461" s="580"/>
      <c r="K461" s="16"/>
      <c r="M461" s="780" t="s">
        <v>134</v>
      </c>
      <c r="N461" s="780" t="s">
        <v>129</v>
      </c>
      <c r="O461" s="16">
        <v>9</v>
      </c>
      <c r="P461" s="5" t="s">
        <v>126</v>
      </c>
      <c r="Q461" s="5" t="s">
        <v>131</v>
      </c>
    </row>
    <row r="462" spans="1:33" ht="12.75" customHeight="1" thickTop="1" thickBot="1" x14ac:dyDescent="0.4">
      <c r="A462" s="574">
        <v>459</v>
      </c>
      <c r="B462" s="696">
        <v>11</v>
      </c>
      <c r="C462" s="575">
        <v>45893</v>
      </c>
      <c r="D462" s="590" t="s">
        <v>1076</v>
      </c>
      <c r="E462" s="798" t="str">
        <f t="shared" si="80"/>
        <v>STAMFORD CITY</v>
      </c>
      <c r="F462" s="811" t="str">
        <f t="shared" si="80"/>
        <v>BYE 50</v>
      </c>
      <c r="G462" s="803"/>
      <c r="H462" s="812" t="s">
        <v>1135</v>
      </c>
      <c r="I462" s="814" t="s">
        <v>91</v>
      </c>
      <c r="J462" s="580"/>
      <c r="K462" s="16"/>
      <c r="M462" s="780" t="s">
        <v>133</v>
      </c>
      <c r="N462" s="780" t="s">
        <v>126</v>
      </c>
      <c r="O462" s="16">
        <v>10</v>
      </c>
      <c r="P462" s="5" t="s">
        <v>123</v>
      </c>
      <c r="Q462" s="5" t="s">
        <v>130</v>
      </c>
    </row>
    <row r="463" spans="1:33" ht="12.75" customHeight="1" thickTop="1" thickBot="1" x14ac:dyDescent="0.4">
      <c r="A463" s="574">
        <v>460</v>
      </c>
      <c r="B463" s="696" t="s">
        <v>0</v>
      </c>
      <c r="C463" s="575" t="s">
        <v>0</v>
      </c>
      <c r="D463" s="739" t="s">
        <v>0</v>
      </c>
      <c r="E463" s="804" t="s">
        <v>0</v>
      </c>
      <c r="F463" s="805" t="s">
        <v>0</v>
      </c>
      <c r="G463" s="799" t="s">
        <v>0</v>
      </c>
      <c r="H463" s="800" t="s">
        <v>0</v>
      </c>
      <c r="I463" s="801" t="s">
        <v>0</v>
      </c>
      <c r="J463" s="585" t="s">
        <v>0</v>
      </c>
      <c r="K463" s="16"/>
      <c r="M463" s="746"/>
      <c r="N463" s="746"/>
      <c r="O463" s="16">
        <v>11</v>
      </c>
      <c r="P463" s="5" t="s">
        <v>124</v>
      </c>
      <c r="Q463" s="5" t="s">
        <v>128</v>
      </c>
    </row>
    <row r="464" spans="1:33" ht="12.75" customHeight="1" thickTop="1" thickBot="1" x14ac:dyDescent="0.4">
      <c r="A464" s="574">
        <v>461</v>
      </c>
      <c r="B464" s="696">
        <v>11</v>
      </c>
      <c r="C464" s="575">
        <v>45893</v>
      </c>
      <c r="D464" s="744" t="s">
        <v>1113</v>
      </c>
      <c r="E464" s="798" t="str">
        <f t="shared" ref="E464:F468" si="81">VLOOKUP(M464,Teams,2)</f>
        <v>NORTH BRANFORD LEGENDS</v>
      </c>
      <c r="F464" s="798" t="str">
        <f t="shared" si="81"/>
        <v>GUILFORD BLACK EAGLES</v>
      </c>
      <c r="G464" s="803"/>
      <c r="H464" s="800">
        <f>VLOOKUP(E464,START_TIMES,2)</f>
        <v>0.41666666666666702</v>
      </c>
      <c r="I464" s="801" t="str">
        <f>VLOOKUP(E464,fields,2)</f>
        <v>Northford Park (G), Northford</v>
      </c>
      <c r="J464" s="580"/>
      <c r="K464" s="1"/>
      <c r="L464" s="1"/>
      <c r="M464" s="753" t="s">
        <v>148</v>
      </c>
      <c r="N464" s="753" t="s">
        <v>146</v>
      </c>
      <c r="O464" s="16">
        <v>12</v>
      </c>
      <c r="P464" s="5" t="s">
        <v>127</v>
      </c>
      <c r="Q464" s="5" t="s">
        <v>130</v>
      </c>
    </row>
    <row r="465" spans="1:17" ht="12.75" customHeight="1" thickTop="1" thickBot="1" x14ac:dyDescent="0.4">
      <c r="A465" s="574">
        <v>462</v>
      </c>
      <c r="B465" s="696">
        <v>11</v>
      </c>
      <c r="C465" s="575">
        <v>45893</v>
      </c>
      <c r="D465" s="744" t="s">
        <v>1113</v>
      </c>
      <c r="E465" s="798" t="str">
        <f t="shared" si="81"/>
        <v>ZIMMITTI SC</v>
      </c>
      <c r="F465" s="798" t="str">
        <f t="shared" si="81"/>
        <v>HAVEN FC</v>
      </c>
      <c r="G465" s="803"/>
      <c r="H465" s="800">
        <f>VLOOKUP(E465,START_TIMES,2)</f>
        <v>0.41666666666666702</v>
      </c>
      <c r="I465" s="801" t="str">
        <f>VLOOKUP(E465,fields,2)</f>
        <v>Morris Beach Complex (G), Morris</v>
      </c>
      <c r="J465" s="580"/>
      <c r="K465" s="16"/>
      <c r="M465" s="753" t="s">
        <v>137</v>
      </c>
      <c r="N465" s="753" t="s">
        <v>147</v>
      </c>
      <c r="O465" s="16">
        <v>13</v>
      </c>
      <c r="P465" s="5" t="s">
        <v>126</v>
      </c>
      <c r="Q465" s="5" t="s">
        <v>123</v>
      </c>
    </row>
    <row r="466" spans="1:17" ht="12.75" customHeight="1" thickTop="1" thickBot="1" x14ac:dyDescent="0.4">
      <c r="A466" s="574">
        <v>463</v>
      </c>
      <c r="B466" s="696">
        <v>11</v>
      </c>
      <c r="C466" s="575">
        <v>45893</v>
      </c>
      <c r="D466" s="744" t="s">
        <v>1113</v>
      </c>
      <c r="E466" s="798" t="str">
        <f t="shared" si="81"/>
        <v>CLUB NAPOLI 50</v>
      </c>
      <c r="F466" s="798" t="str">
        <f t="shared" si="81"/>
        <v>EAST HAVEN SC</v>
      </c>
      <c r="G466" s="803"/>
      <c r="H466" s="800">
        <f>VLOOKUP(E466,START_TIMES,2)</f>
        <v>0.375</v>
      </c>
      <c r="I466" s="801" t="str">
        <f>VLOOKUP(E466,fields,2)</f>
        <v>North Farms Park (G), North Branford</v>
      </c>
      <c r="J466" s="585"/>
      <c r="K466" s="16"/>
      <c r="M466" s="753" t="s">
        <v>141</v>
      </c>
      <c r="N466" s="753" t="s">
        <v>142</v>
      </c>
      <c r="O466" s="16">
        <v>14</v>
      </c>
      <c r="P466" s="5" t="s">
        <v>131</v>
      </c>
      <c r="Q466" s="5" t="s">
        <v>125</v>
      </c>
    </row>
    <row r="467" spans="1:17" ht="12.75" customHeight="1" thickTop="1" thickBot="1" x14ac:dyDescent="0.4">
      <c r="A467" s="574">
        <v>464</v>
      </c>
      <c r="B467" s="696">
        <v>11</v>
      </c>
      <c r="C467" s="575">
        <v>45893</v>
      </c>
      <c r="D467" s="591" t="s">
        <v>1113</v>
      </c>
      <c r="E467" s="813" t="str">
        <f t="shared" si="81"/>
        <v>GREENWICH PFC</v>
      </c>
      <c r="F467" s="813" t="str">
        <f t="shared" si="81"/>
        <v>VASCO DA GAMA 60</v>
      </c>
      <c r="G467" s="803"/>
      <c r="H467" s="800">
        <f>VLOOKUP(E467,START_TIMES,2)</f>
        <v>0.41666666666666702</v>
      </c>
      <c r="I467" s="801" t="str">
        <f>VLOOKUP(E467,fields,2)</f>
        <v>Greenwich Fields</v>
      </c>
      <c r="J467" s="580"/>
      <c r="K467" s="16"/>
      <c r="M467" s="753" t="s">
        <v>144</v>
      </c>
      <c r="N467" s="753" t="s">
        <v>135</v>
      </c>
      <c r="O467" s="16">
        <v>15</v>
      </c>
      <c r="P467" s="5" t="s">
        <v>129</v>
      </c>
      <c r="Q467" s="5" t="s">
        <v>132</v>
      </c>
    </row>
    <row r="468" spans="1:17" ht="12.75" customHeight="1" thickTop="1" thickBot="1" x14ac:dyDescent="0.4">
      <c r="A468" s="574">
        <v>465</v>
      </c>
      <c r="B468" s="696">
        <v>11</v>
      </c>
      <c r="C468" s="575">
        <v>45893</v>
      </c>
      <c r="D468" s="591" t="s">
        <v>1113</v>
      </c>
      <c r="E468" s="798" t="str">
        <f t="shared" si="81"/>
        <v>SOUTHEAST CT</v>
      </c>
      <c r="F468" s="798" t="str">
        <f t="shared" si="81"/>
        <v>CHESHIRE AZZURRI</v>
      </c>
      <c r="G468" s="803"/>
      <c r="H468" s="800">
        <f>VLOOKUP(E468,START_TIMES,2)</f>
        <v>0.41666666666666702</v>
      </c>
      <c r="I468" s="801" t="str">
        <f>VLOOKUP(E468,fields,2)</f>
        <v>Killingworth Rec Park (G), Killingworth</v>
      </c>
      <c r="J468" s="580"/>
      <c r="K468" s="16"/>
      <c r="M468" s="753" t="s">
        <v>149</v>
      </c>
      <c r="N468" s="753" t="s">
        <v>138</v>
      </c>
      <c r="O468" s="16">
        <v>16</v>
      </c>
      <c r="P468" s="5" t="s">
        <v>132</v>
      </c>
      <c r="Q468" s="5" t="s">
        <v>127</v>
      </c>
    </row>
    <row r="469" spans="1:17" ht="12.75" customHeight="1" thickTop="1" thickBot="1" x14ac:dyDescent="0.4">
      <c r="A469" s="574">
        <v>466</v>
      </c>
      <c r="B469" s="696"/>
      <c r="C469" s="575"/>
      <c r="D469" s="591"/>
      <c r="E469" s="798"/>
      <c r="F469" s="798"/>
      <c r="G469" s="803"/>
      <c r="H469" s="800"/>
      <c r="I469" s="801"/>
      <c r="J469" s="580"/>
      <c r="K469" s="16"/>
      <c r="M469" s="601"/>
      <c r="N469" s="601"/>
      <c r="O469" s="16">
        <v>17</v>
      </c>
      <c r="P469" s="5" t="s">
        <v>125</v>
      </c>
      <c r="Q469" s="5" t="s">
        <v>123</v>
      </c>
    </row>
    <row r="470" spans="1:17" ht="12.75" customHeight="1" thickTop="1" thickBot="1" x14ac:dyDescent="0.3">
      <c r="A470" s="574">
        <v>467</v>
      </c>
      <c r="B470" s="698" t="s">
        <v>0</v>
      </c>
      <c r="C470" s="396" t="s">
        <v>1119</v>
      </c>
      <c r="D470" s="660"/>
      <c r="E470" s="815"/>
      <c r="F470" s="815"/>
      <c r="G470" s="816"/>
      <c r="H470" s="815"/>
      <c r="I470" s="815"/>
      <c r="J470" s="321"/>
      <c r="K470" s="16"/>
      <c r="M470" s="605"/>
      <c r="N470" s="605"/>
      <c r="O470" s="16">
        <v>18</v>
      </c>
      <c r="P470" s="5" t="s">
        <v>126</v>
      </c>
      <c r="Q470" s="5" t="s">
        <v>130</v>
      </c>
    </row>
    <row r="471" spans="1:17" ht="12.75" customHeight="1" thickTop="1" thickBot="1" x14ac:dyDescent="0.4">
      <c r="A471" s="574">
        <v>468</v>
      </c>
      <c r="B471" s="696"/>
      <c r="C471" s="575"/>
      <c r="D471" s="591"/>
      <c r="E471" s="798"/>
      <c r="F471" s="798"/>
      <c r="G471" s="803"/>
      <c r="H471" s="800"/>
      <c r="I471" s="801"/>
      <c r="J471" s="580"/>
      <c r="K471" s="16"/>
      <c r="M471" s="601"/>
      <c r="N471" s="601"/>
      <c r="O471" s="16">
        <v>19</v>
      </c>
      <c r="P471" s="5" t="s">
        <v>128</v>
      </c>
      <c r="Q471" s="5" t="s">
        <v>131</v>
      </c>
    </row>
    <row r="472" spans="1:17" ht="12.75" customHeight="1" thickTop="1" thickBot="1" x14ac:dyDescent="0.4">
      <c r="A472" s="574">
        <v>469</v>
      </c>
      <c r="B472" s="696">
        <v>12</v>
      </c>
      <c r="C472" s="575">
        <v>45907</v>
      </c>
      <c r="D472" s="576" t="s">
        <v>10</v>
      </c>
      <c r="E472" s="798" t="str">
        <f t="shared" ref="E472:F476" si="82">VLOOKUP(M472,Teams,2)</f>
        <v>GREENWICH FC 30</v>
      </c>
      <c r="F472" s="798" t="str">
        <f t="shared" si="82"/>
        <v>STAMFORD FC</v>
      </c>
      <c r="G472" s="799"/>
      <c r="H472" s="800">
        <f>VLOOKUP(E472,START_TIMES,2)</f>
        <v>0.41666666666666702</v>
      </c>
      <c r="I472" s="801" t="str">
        <f>VLOOKUP(E472,fields,2)</f>
        <v>Greenwich Fields</v>
      </c>
      <c r="J472" s="580"/>
      <c r="K472" s="16"/>
      <c r="M472" s="601" t="s">
        <v>94</v>
      </c>
      <c r="N472" s="601" t="s">
        <v>101</v>
      </c>
      <c r="O472" s="16">
        <v>20</v>
      </c>
      <c r="P472" s="5" t="s">
        <v>124</v>
      </c>
      <c r="Q472" s="5" t="s">
        <v>129</v>
      </c>
    </row>
    <row r="473" spans="1:17" ht="12.75" customHeight="1" thickTop="1" thickBot="1" x14ac:dyDescent="0.4">
      <c r="A473" s="574">
        <v>470</v>
      </c>
      <c r="B473" s="696">
        <v>12</v>
      </c>
      <c r="C473" s="575">
        <v>45907</v>
      </c>
      <c r="D473" s="576" t="s">
        <v>10</v>
      </c>
      <c r="E473" s="798" t="str">
        <f t="shared" si="82"/>
        <v>CHESHIRE SC UNITED</v>
      </c>
      <c r="F473" s="798" t="str">
        <f t="shared" si="82"/>
        <v>DANBURY UNITED</v>
      </c>
      <c r="G473" s="799"/>
      <c r="H473" s="800">
        <f>VLOOKUP(E473,START_TIMES,2)</f>
        <v>0.33333333333333331</v>
      </c>
      <c r="I473" s="801" t="str">
        <f>VLOOKUP(E473,fields,2)</f>
        <v>Choate Rosemary Hall (T), Wallingford</v>
      </c>
      <c r="J473" s="580"/>
      <c r="K473" s="16"/>
      <c r="M473" s="601" t="s">
        <v>97</v>
      </c>
      <c r="N473" s="601" t="s">
        <v>93</v>
      </c>
      <c r="O473" s="16">
        <v>21</v>
      </c>
      <c r="P473" s="5" t="s">
        <v>123</v>
      </c>
      <c r="Q473" s="5" t="s">
        <v>128</v>
      </c>
    </row>
    <row r="474" spans="1:17" ht="12.75" customHeight="1" thickTop="1" thickBot="1" x14ac:dyDescent="0.4">
      <c r="A474" s="574">
        <v>471</v>
      </c>
      <c r="B474" s="696">
        <v>12</v>
      </c>
      <c r="C474" s="575">
        <v>45907</v>
      </c>
      <c r="D474" s="576" t="s">
        <v>10</v>
      </c>
      <c r="E474" s="798" t="str">
        <f t="shared" si="82"/>
        <v>MILFORD TUESDAY</v>
      </c>
      <c r="F474" s="798" t="str">
        <f t="shared" si="82"/>
        <v xml:space="preserve">FC SHELTON </v>
      </c>
      <c r="G474" s="799"/>
      <c r="H474" s="800">
        <f>VLOOKUP(E474,START_TIMES,2)</f>
        <v>0.33333333333333331</v>
      </c>
      <c r="I474" s="801" t="str">
        <f>VLOOKUP(E474,fields,2)</f>
        <v>Witek Park (G), Derby</v>
      </c>
      <c r="J474" s="585"/>
      <c r="K474" s="16"/>
      <c r="M474" s="601" t="s">
        <v>100</v>
      </c>
      <c r="N474" s="601" t="s">
        <v>99</v>
      </c>
      <c r="O474" s="16">
        <v>22</v>
      </c>
      <c r="P474" s="5" t="s">
        <v>132</v>
      </c>
      <c r="Q474" s="5" t="s">
        <v>124</v>
      </c>
    </row>
    <row r="475" spans="1:17" ht="12.75" customHeight="1" thickTop="1" thickBot="1" x14ac:dyDescent="0.4">
      <c r="A475" s="574">
        <v>472</v>
      </c>
      <c r="B475" s="696">
        <v>12</v>
      </c>
      <c r="C475" s="575">
        <v>45907</v>
      </c>
      <c r="D475" s="576" t="s">
        <v>10</v>
      </c>
      <c r="E475" s="798" t="str">
        <f t="shared" si="82"/>
        <v>SALTY DOGS</v>
      </c>
      <c r="F475" s="798" t="str">
        <f t="shared" si="82"/>
        <v>HAMDEN ALL STARS</v>
      </c>
      <c r="G475" s="799"/>
      <c r="H475" s="800">
        <f>VLOOKUP(E475,START_TIMES,2)</f>
        <v>0.33333333333333331</v>
      </c>
      <c r="I475" s="801" t="str">
        <f>VLOOKUP(E475,fields,2)</f>
        <v>Nonnewaug HS  (T), Woodbury</v>
      </c>
      <c r="J475" s="585"/>
      <c r="K475" s="16"/>
      <c r="M475" s="601" t="s">
        <v>95</v>
      </c>
      <c r="N475" s="601" t="s">
        <v>92</v>
      </c>
      <c r="O475" s="16">
        <v>23</v>
      </c>
      <c r="P475" s="5" t="s">
        <v>126</v>
      </c>
      <c r="Q475" s="5" t="s">
        <v>127</v>
      </c>
    </row>
    <row r="476" spans="1:17" ht="12.75" customHeight="1" thickTop="1" thickBot="1" x14ac:dyDescent="0.4">
      <c r="A476" s="574">
        <v>473</v>
      </c>
      <c r="B476" s="696">
        <v>12</v>
      </c>
      <c r="C476" s="575">
        <v>45907</v>
      </c>
      <c r="D476" s="576" t="s">
        <v>10</v>
      </c>
      <c r="E476" s="798" t="str">
        <f t="shared" si="82"/>
        <v>MILFORD AMIGOS</v>
      </c>
      <c r="F476" s="798" t="str">
        <f t="shared" si="82"/>
        <v>CLINTON FC 30</v>
      </c>
      <c r="G476" s="799"/>
      <c r="H476" s="800">
        <f>VLOOKUP(E476,START_TIMES,2)</f>
        <v>0.33333333333333331</v>
      </c>
      <c r="I476" s="801" t="str">
        <f>VLOOKUP(E476,fields,2)</f>
        <v>Pease Road (G), Woodbridge</v>
      </c>
      <c r="J476" s="580"/>
      <c r="K476" s="16"/>
      <c r="M476" s="601" t="s">
        <v>98</v>
      </c>
      <c r="N476" s="601" t="s">
        <v>96</v>
      </c>
      <c r="O476" s="16">
        <v>24</v>
      </c>
      <c r="P476" s="5" t="s">
        <v>130</v>
      </c>
      <c r="Q476" s="5" t="s">
        <v>125</v>
      </c>
    </row>
    <row r="477" spans="1:17" ht="12.75" customHeight="1" thickTop="1" thickBot="1" x14ac:dyDescent="0.4">
      <c r="A477" s="574">
        <v>474</v>
      </c>
      <c r="B477" s="696" t="s">
        <v>0</v>
      </c>
      <c r="C477" s="575" t="s">
        <v>0</v>
      </c>
      <c r="D477" s="582" t="s">
        <v>0</v>
      </c>
      <c r="E477" s="804" t="s">
        <v>0</v>
      </c>
      <c r="F477" s="805" t="s">
        <v>0</v>
      </c>
      <c r="G477" s="799" t="s">
        <v>0</v>
      </c>
      <c r="H477" s="800" t="s">
        <v>0</v>
      </c>
      <c r="I477" s="801" t="s">
        <v>0</v>
      </c>
      <c r="J477" s="585" t="s">
        <v>0</v>
      </c>
      <c r="K477" s="16"/>
      <c r="M477" s="605"/>
      <c r="N477" s="611"/>
      <c r="O477" s="16">
        <v>25</v>
      </c>
      <c r="P477" s="5" t="s">
        <v>129</v>
      </c>
      <c r="Q477" s="5" t="s">
        <v>131</v>
      </c>
    </row>
    <row r="478" spans="1:17" ht="12.75" customHeight="1" thickTop="1" thickBot="1" x14ac:dyDescent="0.4">
      <c r="A478" s="574">
        <v>475</v>
      </c>
      <c r="B478" s="696">
        <v>12</v>
      </c>
      <c r="C478" s="575">
        <v>45907</v>
      </c>
      <c r="D478" s="586" t="s">
        <v>175</v>
      </c>
      <c r="E478" s="798" t="str">
        <f t="shared" ref="E478:F482" si="83">VLOOKUP(M478,Teams,2)</f>
        <v>FC CELTA</v>
      </c>
      <c r="F478" s="798" t="str">
        <f t="shared" si="83"/>
        <v>TRINITY FC</v>
      </c>
      <c r="G478" s="799"/>
      <c r="H478" s="800">
        <f>VLOOKUP(E478,START_TIMES,2)</f>
        <v>0.33333333333333331</v>
      </c>
      <c r="I478" s="801" t="str">
        <f>VLOOKUP(E478,fields,2)</f>
        <v>Foran HS KMT (T), Milford</v>
      </c>
      <c r="J478" s="580"/>
      <c r="K478" s="16"/>
      <c r="M478" s="605" t="s">
        <v>154</v>
      </c>
      <c r="N478" s="605" t="s">
        <v>159</v>
      </c>
      <c r="O478" s="16">
        <v>26</v>
      </c>
      <c r="P478" s="5" t="s">
        <v>131</v>
      </c>
      <c r="Q478" s="5" t="s">
        <v>132</v>
      </c>
    </row>
    <row r="479" spans="1:17" ht="12.75" customHeight="1" thickTop="1" thickBot="1" x14ac:dyDescent="0.4">
      <c r="A479" s="574">
        <v>476</v>
      </c>
      <c r="B479" s="696">
        <v>12</v>
      </c>
      <c r="C479" s="575">
        <v>45907</v>
      </c>
      <c r="D479" s="663" t="s">
        <v>175</v>
      </c>
      <c r="E479" s="802" t="str">
        <f t="shared" si="83"/>
        <v>BYE 30</v>
      </c>
      <c r="F479" s="798" t="str">
        <f t="shared" si="83"/>
        <v>ECUA-ANDES 30</v>
      </c>
      <c r="G479" s="830"/>
      <c r="H479" s="819" t="str">
        <f>VLOOKUP(E479,START_TIMES,2)</f>
        <v>--</v>
      </c>
      <c r="I479" s="820" t="str">
        <f>VLOOKUP(E479,fields,2)</f>
        <v>--</v>
      </c>
      <c r="J479" s="580"/>
      <c r="K479" s="16"/>
      <c r="M479" s="605" t="s">
        <v>150</v>
      </c>
      <c r="N479" s="605" t="s">
        <v>152</v>
      </c>
      <c r="O479" s="16">
        <v>27</v>
      </c>
      <c r="P479" s="5" t="s">
        <v>127</v>
      </c>
      <c r="Q479" s="5" t="s">
        <v>124</v>
      </c>
    </row>
    <row r="480" spans="1:17" ht="12.75" customHeight="1" thickTop="1" thickBot="1" x14ac:dyDescent="0.4">
      <c r="A480" s="574">
        <v>477</v>
      </c>
      <c r="B480" s="696">
        <v>12</v>
      </c>
      <c r="C480" s="575">
        <v>45907</v>
      </c>
      <c r="D480" s="586" t="s">
        <v>175</v>
      </c>
      <c r="E480" s="798" t="str">
        <f t="shared" si="83"/>
        <v>NORWALK FC</v>
      </c>
      <c r="F480" s="798" t="str">
        <f t="shared" si="83"/>
        <v>FC CALDO VERDE</v>
      </c>
      <c r="G480" s="803"/>
      <c r="H480" s="800">
        <f>VLOOKUP(E480,START_TIMES,2)</f>
        <v>0.41666666666666702</v>
      </c>
      <c r="I480" s="801" t="str">
        <f>VLOOKUP(E480,fields,2)</f>
        <v>Nathan Hale MS (T), Norwalk</v>
      </c>
      <c r="J480" s="580"/>
      <c r="K480" s="16"/>
      <c r="M480" s="605" t="s">
        <v>157</v>
      </c>
      <c r="N480" s="605" t="s">
        <v>153</v>
      </c>
      <c r="O480" s="16">
        <v>28</v>
      </c>
      <c r="P480" s="5" t="s">
        <v>123</v>
      </c>
      <c r="Q480" s="5" t="s">
        <v>129</v>
      </c>
    </row>
    <row r="481" spans="1:29" ht="12.75" customHeight="1" thickTop="1" thickBot="1" x14ac:dyDescent="0.4">
      <c r="A481" s="574">
        <v>478</v>
      </c>
      <c r="B481" s="696">
        <v>12</v>
      </c>
      <c r="C481" s="575">
        <v>45907</v>
      </c>
      <c r="D481" s="586" t="s">
        <v>175</v>
      </c>
      <c r="E481" s="798" t="str">
        <f t="shared" si="83"/>
        <v>QPR</v>
      </c>
      <c r="F481" s="798" t="str">
        <f t="shared" si="83"/>
        <v>LITCHFIELD COUNTY BLUES 30</v>
      </c>
      <c r="G481" s="799"/>
      <c r="H481" s="800">
        <f>VLOOKUP(E481,START_TIMES,2)</f>
        <v>0.375</v>
      </c>
      <c r="I481" s="801" t="str">
        <f>VLOOKUP(E481,fields,2)</f>
        <v>Quinnipiac Park (G), Cheshire</v>
      </c>
      <c r="J481" s="585"/>
      <c r="K481" s="16"/>
      <c r="M481" s="605" t="s">
        <v>158</v>
      </c>
      <c r="N481" s="605" t="s">
        <v>155</v>
      </c>
      <c r="O481" s="16">
        <v>29</v>
      </c>
      <c r="P481" s="5" t="s">
        <v>125</v>
      </c>
      <c r="Q481" s="5" t="s">
        <v>126</v>
      </c>
    </row>
    <row r="482" spans="1:29" ht="12.75" customHeight="1" thickTop="1" thickBot="1" x14ac:dyDescent="0.4">
      <c r="A482" s="574">
        <v>479</v>
      </c>
      <c r="B482" s="696">
        <v>12</v>
      </c>
      <c r="C482" s="575">
        <v>45907</v>
      </c>
      <c r="D482" s="586" t="s">
        <v>175</v>
      </c>
      <c r="E482" s="798" t="str">
        <f t="shared" si="83"/>
        <v>NAUGATUCK FUSION</v>
      </c>
      <c r="F482" s="798" t="str">
        <f t="shared" si="83"/>
        <v>COYOTES FC</v>
      </c>
      <c r="G482" s="799"/>
      <c r="H482" s="800">
        <f>VLOOKUP(E482,START_TIMES,2)</f>
        <v>0.41666666666666669</v>
      </c>
      <c r="I482" s="801" t="str">
        <f>VLOOKUP(E482,fields,2)</f>
        <v>City Hill MS (G), Naugatuck</v>
      </c>
      <c r="J482" s="580"/>
      <c r="K482" s="16"/>
      <c r="M482" s="605" t="s">
        <v>156</v>
      </c>
      <c r="N482" s="605" t="s">
        <v>151</v>
      </c>
      <c r="O482" s="16">
        <v>30</v>
      </c>
      <c r="P482" s="5" t="s">
        <v>130</v>
      </c>
      <c r="Q482" s="5" t="s">
        <v>128</v>
      </c>
    </row>
    <row r="483" spans="1:29" ht="12.75" customHeight="1" thickTop="1" thickBot="1" x14ac:dyDescent="0.4">
      <c r="A483" s="574">
        <v>480</v>
      </c>
      <c r="B483" s="696" t="s">
        <v>0</v>
      </c>
      <c r="C483" s="575" t="s">
        <v>0</v>
      </c>
      <c r="D483" s="582" t="s">
        <v>0</v>
      </c>
      <c r="E483" s="804" t="s">
        <v>0</v>
      </c>
      <c r="F483" s="805" t="s">
        <v>0</v>
      </c>
      <c r="G483" s="799" t="s">
        <v>0</v>
      </c>
      <c r="H483" s="800" t="s">
        <v>0</v>
      </c>
      <c r="I483" s="801" t="s">
        <v>0</v>
      </c>
      <c r="J483" s="585" t="s">
        <v>0</v>
      </c>
      <c r="K483" s="16"/>
      <c r="M483" s="601"/>
      <c r="N483" s="601"/>
      <c r="O483" s="16">
        <v>31</v>
      </c>
      <c r="P483" s="5" t="s">
        <v>127</v>
      </c>
      <c r="Q483" s="5" t="s">
        <v>125</v>
      </c>
    </row>
    <row r="484" spans="1:29" ht="12.75" customHeight="1" thickTop="1" thickBot="1" x14ac:dyDescent="0.4">
      <c r="A484" s="574">
        <v>481</v>
      </c>
      <c r="B484" s="696">
        <v>12</v>
      </c>
      <c r="C484" s="575">
        <v>45907</v>
      </c>
      <c r="D484" s="587" t="s">
        <v>11</v>
      </c>
      <c r="E484" s="798" t="str">
        <f t="shared" ref="E484:F488" si="84">VLOOKUP(M484,Teams,2)</f>
        <v>GREENWICH FC 40</v>
      </c>
      <c r="F484" s="798" t="str">
        <f t="shared" si="84"/>
        <v>VASCO DA GAMA 40</v>
      </c>
      <c r="G484" s="799"/>
      <c r="H484" s="800">
        <f>VLOOKUP(E484,START_TIMES,2)</f>
        <v>0.41666666666666702</v>
      </c>
      <c r="I484" s="801" t="str">
        <f>VLOOKUP(E484,fields,2)</f>
        <v>Greenwich Fields</v>
      </c>
      <c r="J484" s="580"/>
      <c r="K484" s="16"/>
      <c r="M484" s="601" t="s">
        <v>104</v>
      </c>
      <c r="N484" s="601" t="s">
        <v>109</v>
      </c>
      <c r="O484" s="16">
        <v>32</v>
      </c>
      <c r="P484" s="5" t="s">
        <v>124</v>
      </c>
      <c r="Q484" s="5" t="s">
        <v>131</v>
      </c>
    </row>
    <row r="485" spans="1:29" ht="12.75" customHeight="1" thickTop="1" thickBot="1" x14ac:dyDescent="0.4">
      <c r="A485" s="574">
        <v>482</v>
      </c>
      <c r="B485" s="696">
        <v>12</v>
      </c>
      <c r="C485" s="575">
        <v>45907</v>
      </c>
      <c r="D485" s="587" t="s">
        <v>11</v>
      </c>
      <c r="E485" s="798" t="str">
        <f t="shared" si="84"/>
        <v>DANBURY UNITED 40</v>
      </c>
      <c r="F485" s="798" t="str">
        <f t="shared" si="84"/>
        <v>CLINTON FC 40</v>
      </c>
      <c r="G485" s="799"/>
      <c r="H485" s="800">
        <f>VLOOKUP(E485,START_TIMES,2)</f>
        <v>0.45833333333333331</v>
      </c>
      <c r="I485" s="801" t="str">
        <f>VLOOKUP(E485,fields,2)</f>
        <v>Portuguese Cultural Center (G), Danbury</v>
      </c>
      <c r="J485" s="580"/>
      <c r="K485" s="16"/>
      <c r="M485" s="601" t="s">
        <v>162</v>
      </c>
      <c r="N485" s="601" t="s">
        <v>160</v>
      </c>
      <c r="O485" s="16">
        <v>33</v>
      </c>
      <c r="P485" s="5" t="s">
        <v>126</v>
      </c>
      <c r="Q485" s="5" t="s">
        <v>128</v>
      </c>
    </row>
    <row r="486" spans="1:29" ht="12.75" customHeight="1" thickTop="1" thickBot="1" x14ac:dyDescent="0.4">
      <c r="A486" s="574">
        <v>483</v>
      </c>
      <c r="B486" s="696">
        <v>12</v>
      </c>
      <c r="C486" s="575">
        <v>45907</v>
      </c>
      <c r="D486" s="587" t="s">
        <v>11</v>
      </c>
      <c r="E486" s="798" t="str">
        <f t="shared" si="84"/>
        <v>SHEBEEN FC</v>
      </c>
      <c r="F486" s="798" t="str">
        <f t="shared" si="84"/>
        <v>FAIRFIELD GAC 40</v>
      </c>
      <c r="G486" s="799"/>
      <c r="H486" s="800">
        <v>0.33333333333333331</v>
      </c>
      <c r="I486" s="801" t="str">
        <f>VLOOKUP(E486,fields,2)</f>
        <v>Ludlowe HS (T), Fairfield</v>
      </c>
      <c r="J486" s="580"/>
      <c r="K486" s="16"/>
      <c r="M486" s="601" t="s">
        <v>107</v>
      </c>
      <c r="N486" s="601" t="s">
        <v>163</v>
      </c>
      <c r="O486" s="16">
        <v>34</v>
      </c>
      <c r="P486" s="5" t="s">
        <v>129</v>
      </c>
      <c r="Q486" s="5" t="s">
        <v>130</v>
      </c>
    </row>
    <row r="487" spans="1:29" ht="12.75" customHeight="1" thickTop="1" thickBot="1" x14ac:dyDescent="0.4">
      <c r="A487" s="574">
        <v>484</v>
      </c>
      <c r="B487" s="696">
        <v>12</v>
      </c>
      <c r="C487" s="575">
        <v>45907</v>
      </c>
      <c r="D487" s="587" t="s">
        <v>11</v>
      </c>
      <c r="E487" s="798" t="str">
        <f t="shared" si="84"/>
        <v>STORM FC</v>
      </c>
      <c r="F487" s="798" t="str">
        <f t="shared" si="84"/>
        <v>GREENWICH PUMAS FC 40</v>
      </c>
      <c r="G487" s="799"/>
      <c r="H487" s="800">
        <f>VLOOKUP(E487,START_TIMES,2)</f>
        <v>0.33333333333333331</v>
      </c>
      <c r="I487" s="801" t="str">
        <f>VLOOKUP(E487,fields,2)</f>
        <v>Wakeman Park (T), Westport</v>
      </c>
      <c r="J487" s="585"/>
      <c r="K487" s="16"/>
      <c r="M487" s="601" t="s">
        <v>108</v>
      </c>
      <c r="N487" s="601" t="s">
        <v>105</v>
      </c>
      <c r="O487" s="16">
        <v>35</v>
      </c>
      <c r="P487" s="5" t="s">
        <v>132</v>
      </c>
      <c r="Q487" s="5" t="s">
        <v>123</v>
      </c>
    </row>
    <row r="488" spans="1:29" ht="12.75" customHeight="1" thickTop="1" thickBot="1" x14ac:dyDescent="0.4">
      <c r="A488" s="574">
        <v>485</v>
      </c>
      <c r="B488" s="696">
        <v>12</v>
      </c>
      <c r="C488" s="575">
        <v>45907</v>
      </c>
      <c r="D488" s="587" t="s">
        <v>11</v>
      </c>
      <c r="E488" s="798" t="str">
        <f t="shared" si="84"/>
        <v xml:space="preserve">GUILFORD CELTIC </v>
      </c>
      <c r="F488" s="798" t="str">
        <f t="shared" si="84"/>
        <v>CLUB NAPOLI 40</v>
      </c>
      <c r="G488" s="799"/>
      <c r="H488" s="800">
        <v>0.33333333333333331</v>
      </c>
      <c r="I488" s="801" t="str">
        <f>VLOOKUP(E488,fields,2)</f>
        <v>Guilford HS (T), Guilford</v>
      </c>
      <c r="J488" s="580"/>
      <c r="K488" s="16"/>
      <c r="M488" s="601" t="s">
        <v>106</v>
      </c>
      <c r="N488" s="601" t="s">
        <v>161</v>
      </c>
      <c r="O488" s="16">
        <v>36</v>
      </c>
      <c r="P488" s="5" t="s">
        <v>124</v>
      </c>
      <c r="Q488" s="5" t="s">
        <v>126</v>
      </c>
      <c r="S488" s="16"/>
      <c r="T488" s="198"/>
      <c r="U488" s="198"/>
      <c r="V488" s="16">
        <v>73</v>
      </c>
      <c r="W488" s="209"/>
      <c r="X488" s="215"/>
      <c r="Y488" s="16"/>
      <c r="Z488" s="20"/>
      <c r="AC488" s="16"/>
    </row>
    <row r="489" spans="1:29" ht="12.75" customHeight="1" thickTop="1" thickBot="1" x14ac:dyDescent="0.4">
      <c r="A489" s="574">
        <v>486</v>
      </c>
      <c r="B489" s="696" t="s">
        <v>0</v>
      </c>
      <c r="C489" s="575" t="s">
        <v>0</v>
      </c>
      <c r="D489" s="582" t="s">
        <v>0</v>
      </c>
      <c r="E489" s="804" t="s">
        <v>0</v>
      </c>
      <c r="F489" s="805" t="s">
        <v>0</v>
      </c>
      <c r="G489" s="799" t="s">
        <v>0</v>
      </c>
      <c r="H489" s="800" t="s">
        <v>0</v>
      </c>
      <c r="I489" s="801" t="s">
        <v>0</v>
      </c>
      <c r="J489" s="585" t="s">
        <v>0</v>
      </c>
      <c r="K489" s="16"/>
      <c r="M489" s="603"/>
      <c r="N489" s="603"/>
      <c r="O489" s="16">
        <v>37</v>
      </c>
      <c r="P489" s="5" t="s">
        <v>123</v>
      </c>
      <c r="Q489" s="5" t="s">
        <v>127</v>
      </c>
      <c r="S489" s="16"/>
      <c r="T489" s="198"/>
      <c r="U489" s="198"/>
      <c r="V489" s="16"/>
      <c r="W489" s="209"/>
      <c r="X489" s="215"/>
      <c r="Y489" s="16"/>
      <c r="Z489" s="20"/>
      <c r="AC489" s="16"/>
    </row>
    <row r="490" spans="1:29" ht="12.75" customHeight="1" thickTop="1" x14ac:dyDescent="0.35">
      <c r="A490" s="574">
        <v>487</v>
      </c>
      <c r="B490" s="696">
        <v>12</v>
      </c>
      <c r="C490" s="575">
        <v>45907</v>
      </c>
      <c r="D490" s="588" t="s">
        <v>1114</v>
      </c>
      <c r="E490" s="798" t="str">
        <f t="shared" ref="E490:F493" si="85">VLOOKUP(M490,Teams,2)</f>
        <v>NORTH BRANFORD 40</v>
      </c>
      <c r="F490" s="798" t="str">
        <f t="shared" si="85"/>
        <v>PAN ZONES</v>
      </c>
      <c r="G490" s="799"/>
      <c r="H490" s="800">
        <f>VLOOKUP(E490,START_TIMES,2)</f>
        <v>0.41666666666666702</v>
      </c>
      <c r="I490" s="801" t="str">
        <f>VLOOKUP(E490,fields,2)</f>
        <v>North Farms Park (G), North Branford</v>
      </c>
      <c r="J490" s="580"/>
      <c r="K490" s="16"/>
      <c r="M490" s="754" t="s">
        <v>115</v>
      </c>
      <c r="N490" s="754" t="s">
        <v>116</v>
      </c>
    </row>
    <row r="491" spans="1:29" ht="12.75" customHeight="1" x14ac:dyDescent="0.35">
      <c r="A491" s="574">
        <v>488</v>
      </c>
      <c r="B491" s="696">
        <v>12</v>
      </c>
      <c r="C491" s="575">
        <v>45907</v>
      </c>
      <c r="D491" s="588" t="s">
        <v>1114</v>
      </c>
      <c r="E491" s="798" t="str">
        <f t="shared" si="85"/>
        <v>GUILFORD BELL CURVE</v>
      </c>
      <c r="F491" s="798" t="str">
        <f t="shared" si="85"/>
        <v>SOUTHEAST ROVERS</v>
      </c>
      <c r="G491" s="799"/>
      <c r="H491" s="800">
        <f>VLOOKUP(E491,START_TIMES,2)</f>
        <v>0.41666666666666669</v>
      </c>
      <c r="I491" s="801" t="str">
        <f>VLOOKUP(E491,fields,2)</f>
        <v>Guilford HS (T), Guilford</v>
      </c>
      <c r="J491" s="580"/>
      <c r="K491" s="16"/>
      <c r="M491" s="754" t="s">
        <v>112</v>
      </c>
      <c r="N491" s="754" t="s">
        <v>117</v>
      </c>
    </row>
    <row r="492" spans="1:29" ht="12.75" customHeight="1" x14ac:dyDescent="0.35">
      <c r="A492" s="574">
        <v>489</v>
      </c>
      <c r="B492" s="696">
        <v>12</v>
      </c>
      <c r="C492" s="575">
        <v>45907</v>
      </c>
      <c r="D492" s="588" t="s">
        <v>1114</v>
      </c>
      <c r="E492" s="798" t="str">
        <f t="shared" si="85"/>
        <v>LITCHFIELD COUNTY BLUES 40</v>
      </c>
      <c r="F492" s="798" t="str">
        <f t="shared" si="85"/>
        <v>FC LEONE</v>
      </c>
      <c r="G492" s="799"/>
      <c r="H492" s="800">
        <f>VLOOKUP(E492,START_TIMES,2)</f>
        <v>0.41666666666666702</v>
      </c>
      <c r="I492" s="801" t="str">
        <f>VLOOKUP(E492,fields,2)</f>
        <v xml:space="preserve">White Field (G), Litchfield </v>
      </c>
      <c r="J492" s="580"/>
      <c r="K492" s="16"/>
      <c r="M492" s="754" t="s">
        <v>113</v>
      </c>
      <c r="N492" s="754" t="s">
        <v>111</v>
      </c>
    </row>
    <row r="493" spans="1:29" ht="12.75" customHeight="1" x14ac:dyDescent="0.35">
      <c r="A493" s="574">
        <v>490</v>
      </c>
      <c r="B493" s="696">
        <v>12</v>
      </c>
      <c r="C493" s="575">
        <v>45907</v>
      </c>
      <c r="D493" s="588" t="s">
        <v>1114</v>
      </c>
      <c r="E493" s="806" t="str">
        <f t="shared" si="85"/>
        <v>BYE 40N</v>
      </c>
      <c r="F493" s="825" t="str">
        <f t="shared" si="85"/>
        <v>NEW HAVEN AMERICANS</v>
      </c>
      <c r="G493" s="799"/>
      <c r="H493" s="800" t="str">
        <f>VLOOKUP(E493,START_TIMES,2)</f>
        <v>--</v>
      </c>
      <c r="I493" s="801" t="str">
        <f>VLOOKUP(E493,fields,2)</f>
        <v>--</v>
      </c>
      <c r="J493" s="580"/>
      <c r="K493" s="16"/>
      <c r="M493" s="754" t="s">
        <v>110</v>
      </c>
      <c r="N493" s="754" t="s">
        <v>114</v>
      </c>
    </row>
    <row r="494" spans="1:29" ht="12.75" customHeight="1" thickBot="1" x14ac:dyDescent="0.4">
      <c r="A494" s="574">
        <v>491</v>
      </c>
      <c r="B494" s="696" t="s">
        <v>0</v>
      </c>
      <c r="C494" s="575" t="s">
        <v>0</v>
      </c>
      <c r="D494" s="582" t="s">
        <v>0</v>
      </c>
      <c r="E494" s="804" t="s">
        <v>0</v>
      </c>
      <c r="F494" s="805" t="s">
        <v>0</v>
      </c>
      <c r="G494" s="799" t="s">
        <v>0</v>
      </c>
      <c r="H494" s="800" t="s">
        <v>0</v>
      </c>
      <c r="I494" s="801" t="s">
        <v>0</v>
      </c>
      <c r="J494" s="585" t="s">
        <v>0</v>
      </c>
      <c r="K494" s="16"/>
      <c r="M494" s="599"/>
      <c r="N494" s="599"/>
    </row>
    <row r="495" spans="1:29" ht="12.75" customHeight="1" thickTop="1" thickBot="1" x14ac:dyDescent="0.4">
      <c r="A495" s="574">
        <v>492</v>
      </c>
      <c r="B495" s="696">
        <v>12</v>
      </c>
      <c r="C495" s="575">
        <v>45907</v>
      </c>
      <c r="D495" s="734" t="s">
        <v>1115</v>
      </c>
      <c r="E495" s="798" t="str">
        <f t="shared" ref="E495:F498" si="86">VLOOKUP(M495,Teams,2)</f>
        <v>STAMFORD UNITED</v>
      </c>
      <c r="F495" s="798" t="str">
        <f t="shared" si="86"/>
        <v>RIDGEFIELD KICKS</v>
      </c>
      <c r="G495" s="799"/>
      <c r="H495" s="800">
        <f>VLOOKUP(E495,START_TIMES,2)</f>
        <v>0.33333333333333331</v>
      </c>
      <c r="I495" s="801" t="str">
        <f>VLOOKUP(E495,fields,2)</f>
        <v>West Beach Fields (T), Stamford</v>
      </c>
      <c r="J495" s="580"/>
      <c r="K495" s="16"/>
      <c r="M495" s="777" t="s">
        <v>124</v>
      </c>
      <c r="N495" s="777" t="s">
        <v>123</v>
      </c>
      <c r="R495" s="748">
        <v>1</v>
      </c>
      <c r="S495" s="206" t="s">
        <v>110</v>
      </c>
      <c r="T495" s="206" t="s">
        <v>117</v>
      </c>
      <c r="U495" s="274"/>
    </row>
    <row r="496" spans="1:29" ht="12.75" customHeight="1" thickTop="1" thickBot="1" x14ac:dyDescent="0.4">
      <c r="A496" s="574">
        <v>493</v>
      </c>
      <c r="B496" s="696">
        <v>12</v>
      </c>
      <c r="C496" s="575">
        <v>45907</v>
      </c>
      <c r="D496" s="734" t="s">
        <v>1115</v>
      </c>
      <c r="E496" s="798" t="str">
        <f t="shared" si="86"/>
        <v>DERBY QUITUS</v>
      </c>
      <c r="F496" s="798" t="str">
        <f t="shared" si="86"/>
        <v>WILTON WOLVES</v>
      </c>
      <c r="G496" s="799"/>
      <c r="H496" s="800">
        <f>VLOOKUP(E496,START_TIMES,2)</f>
        <v>0.41666666666666669</v>
      </c>
      <c r="I496" s="801" t="str">
        <f>VLOOKUP(E496,fields,2)</f>
        <v>Witek Park (G), Derby</v>
      </c>
      <c r="J496" s="580"/>
      <c r="K496" s="16"/>
      <c r="M496" s="777" t="s">
        <v>120</v>
      </c>
      <c r="N496" s="777" t="s">
        <v>125</v>
      </c>
      <c r="R496" s="748">
        <v>1</v>
      </c>
      <c r="S496" s="206" t="s">
        <v>115</v>
      </c>
      <c r="T496" s="206" t="s">
        <v>112</v>
      </c>
      <c r="U496" s="274"/>
    </row>
    <row r="497" spans="1:29" ht="12.75" customHeight="1" thickTop="1" thickBot="1" x14ac:dyDescent="0.4">
      <c r="A497" s="574">
        <v>494</v>
      </c>
      <c r="B497" s="696">
        <v>12</v>
      </c>
      <c r="C497" s="575">
        <v>45907</v>
      </c>
      <c r="D497" s="734" t="s">
        <v>1115</v>
      </c>
      <c r="E497" s="810" t="str">
        <f t="shared" si="86"/>
        <v>ECUA-ANDES 40</v>
      </c>
      <c r="F497" s="809" t="s">
        <v>30</v>
      </c>
      <c r="G497" s="799"/>
      <c r="H497" s="800">
        <f>VLOOKUP(E497,START_TIMES,2)</f>
        <v>0.41666666666666702</v>
      </c>
      <c r="I497" s="801" t="str">
        <f>VLOOKUP(E497,fields,2)</f>
        <v>Witek Park (G), Derby</v>
      </c>
      <c r="J497" s="580"/>
      <c r="K497" s="16"/>
      <c r="M497" s="777" t="s">
        <v>121</v>
      </c>
      <c r="N497" s="777" t="s">
        <v>119</v>
      </c>
      <c r="R497" s="748">
        <v>1</v>
      </c>
      <c r="S497" s="206" t="s">
        <v>113</v>
      </c>
      <c r="T497" s="206" t="s">
        <v>114</v>
      </c>
      <c r="U497" s="274"/>
    </row>
    <row r="498" spans="1:29" ht="12.75" customHeight="1" thickTop="1" thickBot="1" x14ac:dyDescent="0.4">
      <c r="A498" s="574">
        <v>495</v>
      </c>
      <c r="B498" s="696">
        <v>12</v>
      </c>
      <c r="C498" s="575">
        <v>45907</v>
      </c>
      <c r="D498" s="734" t="s">
        <v>1115</v>
      </c>
      <c r="E498" s="798" t="str">
        <f t="shared" si="86"/>
        <v>BESA SC</v>
      </c>
      <c r="F498" s="798" t="str">
        <f t="shared" si="86"/>
        <v>LUSITANOS FC</v>
      </c>
      <c r="G498" s="799"/>
      <c r="H498" s="800">
        <f>VLOOKUP(E498,START_TIMES,2)</f>
        <v>0.41666666666666669</v>
      </c>
      <c r="I498" s="801" t="str">
        <f>VLOOKUP(E498,fields,2)</f>
        <v>Bucks Hill Park (G), Waterbury</v>
      </c>
      <c r="J498" s="580"/>
      <c r="K498" s="16"/>
      <c r="M498" s="777" t="s">
        <v>118</v>
      </c>
      <c r="N498" s="777" t="s">
        <v>122</v>
      </c>
      <c r="R498" s="748">
        <v>1</v>
      </c>
      <c r="S498" s="206" t="s">
        <v>116</v>
      </c>
      <c r="T498" s="206" t="s">
        <v>111</v>
      </c>
      <c r="U498" s="274"/>
    </row>
    <row r="499" spans="1:29" ht="12.75" customHeight="1" thickTop="1" thickBot="1" x14ac:dyDescent="0.4">
      <c r="A499" s="574">
        <v>496</v>
      </c>
      <c r="B499" s="696" t="s">
        <v>0</v>
      </c>
      <c r="C499" s="575" t="s">
        <v>0</v>
      </c>
      <c r="D499" s="582" t="s">
        <v>0</v>
      </c>
      <c r="E499" s="804" t="s">
        <v>0</v>
      </c>
      <c r="F499" s="805" t="s">
        <v>0</v>
      </c>
      <c r="G499" s="799" t="s">
        <v>0</v>
      </c>
      <c r="H499" s="800" t="s">
        <v>0</v>
      </c>
      <c r="I499" s="801" t="s">
        <v>0</v>
      </c>
      <c r="J499" s="585" t="s">
        <v>0</v>
      </c>
      <c r="K499" s="16"/>
      <c r="M499" s="349"/>
      <c r="N499" s="349"/>
      <c r="S499" s="16"/>
      <c r="T499" s="198"/>
      <c r="U499" s="198"/>
      <c r="V499" s="16"/>
      <c r="W499" s="209"/>
      <c r="X499" s="215"/>
      <c r="Y499" s="16"/>
      <c r="Z499" s="20"/>
      <c r="AC499" s="16"/>
    </row>
    <row r="500" spans="1:29" ht="12.75" customHeight="1" thickTop="1" thickBot="1" x14ac:dyDescent="0.4">
      <c r="A500" s="574">
        <v>497</v>
      </c>
      <c r="B500" s="696">
        <v>12</v>
      </c>
      <c r="C500" s="575">
        <v>45907</v>
      </c>
      <c r="D500" s="590" t="s">
        <v>1076</v>
      </c>
      <c r="E500" s="798" t="str">
        <f t="shared" ref="E500:F504" si="87">VLOOKUP(M500,Teams,2)</f>
        <v>NORWALK MARINERS LEGENDS</v>
      </c>
      <c r="F500" s="798" t="str">
        <f t="shared" si="87"/>
        <v>WESTPORT FC</v>
      </c>
      <c r="G500" s="803"/>
      <c r="H500" s="800">
        <f>VLOOKUP(E500,START_TIMES,2)</f>
        <v>0.33333333333333331</v>
      </c>
      <c r="I500" s="801" t="str">
        <f>VLOOKUP(E500,fields,2)</f>
        <v>Nathan Hale MS (T), Norwalk</v>
      </c>
      <c r="J500" s="580"/>
      <c r="K500" s="16"/>
      <c r="M500" s="781" t="s">
        <v>130</v>
      </c>
      <c r="N500" s="781" t="s">
        <v>136</v>
      </c>
      <c r="S500" s="16"/>
      <c r="T500" s="198"/>
      <c r="U500" s="198"/>
      <c r="V500" s="16">
        <v>74</v>
      </c>
      <c r="W500" s="209"/>
      <c r="X500" s="215"/>
      <c r="Y500" s="16"/>
      <c r="Z500" s="20"/>
      <c r="AC500" s="16"/>
    </row>
    <row r="501" spans="1:29" ht="12.75" customHeight="1" thickTop="1" x14ac:dyDescent="0.35">
      <c r="A501" s="574">
        <v>498</v>
      </c>
      <c r="B501" s="696">
        <v>12</v>
      </c>
      <c r="C501" s="575">
        <v>45907</v>
      </c>
      <c r="D501" s="590" t="s">
        <v>1076</v>
      </c>
      <c r="E501" s="811" t="str">
        <f t="shared" si="87"/>
        <v>BYE 50</v>
      </c>
      <c r="F501" s="798" t="str">
        <f t="shared" si="87"/>
        <v>GREENWICH FC 50</v>
      </c>
      <c r="G501" s="803"/>
      <c r="H501" s="800" t="str">
        <f>VLOOKUP(E501,START_TIMES,2)</f>
        <v>--</v>
      </c>
      <c r="I501" s="801" t="str">
        <f>VLOOKUP(E501,fields,2)</f>
        <v>--</v>
      </c>
      <c r="J501" s="580"/>
      <c r="K501" s="16"/>
      <c r="M501" s="781" t="s">
        <v>126</v>
      </c>
      <c r="N501" s="781" t="s">
        <v>128</v>
      </c>
    </row>
    <row r="502" spans="1:29" ht="12.75" customHeight="1" x14ac:dyDescent="0.35">
      <c r="A502" s="574">
        <v>499</v>
      </c>
      <c r="B502" s="696">
        <v>12</v>
      </c>
      <c r="C502" s="575">
        <v>45907</v>
      </c>
      <c r="D502" s="590" t="s">
        <v>1076</v>
      </c>
      <c r="E502" s="798" t="str">
        <f t="shared" si="87"/>
        <v>STAMFORD CITY</v>
      </c>
      <c r="F502" s="798" t="str">
        <f t="shared" si="87"/>
        <v>GREENWICH PUMAS FC 50</v>
      </c>
      <c r="G502" s="803"/>
      <c r="H502" s="800">
        <v>0.33333333333333331</v>
      </c>
      <c r="I502" s="801" t="str">
        <f>VLOOKUP(E502,fields,2)</f>
        <v>West Beach Fields (T), Stamford</v>
      </c>
      <c r="J502" s="580"/>
      <c r="K502" s="16"/>
      <c r="M502" s="781" t="s">
        <v>133</v>
      </c>
      <c r="N502" s="781" t="s">
        <v>129</v>
      </c>
    </row>
    <row r="503" spans="1:29" ht="12.75" customHeight="1" x14ac:dyDescent="0.35">
      <c r="A503" s="574">
        <v>500</v>
      </c>
      <c r="B503" s="696">
        <v>12</v>
      </c>
      <c r="C503" s="575">
        <v>45907</v>
      </c>
      <c r="D503" s="590" t="s">
        <v>1076</v>
      </c>
      <c r="E503" s="798" t="str">
        <f t="shared" si="87"/>
        <v>VASCO DA GAMA 50</v>
      </c>
      <c r="F503" s="798" t="str">
        <f t="shared" si="87"/>
        <v>NORWALK SPORT COLOMBIA 50</v>
      </c>
      <c r="G503" s="803"/>
      <c r="H503" s="800">
        <f>VLOOKUP(E503,START_TIMES,2)</f>
        <v>0.41666666666666702</v>
      </c>
      <c r="I503" s="801" t="str">
        <f>VLOOKUP(E503,fields,2)</f>
        <v>Veterans Memorial Park (T), Bridgeport</v>
      </c>
      <c r="J503" s="580"/>
      <c r="K503" s="16"/>
      <c r="M503" s="781" t="s">
        <v>134</v>
      </c>
      <c r="N503" s="781" t="s">
        <v>131</v>
      </c>
    </row>
    <row r="504" spans="1:29" ht="12.75" customHeight="1" x14ac:dyDescent="0.35">
      <c r="A504" s="574">
        <v>501</v>
      </c>
      <c r="B504" s="696">
        <v>12</v>
      </c>
      <c r="C504" s="575">
        <v>45907</v>
      </c>
      <c r="D504" s="590" t="s">
        <v>1076</v>
      </c>
      <c r="E504" s="798" t="str">
        <f t="shared" si="87"/>
        <v>REBELS UNITED</v>
      </c>
      <c r="F504" s="798" t="str">
        <f t="shared" si="87"/>
        <v>FAIRFIELD GAC 50</v>
      </c>
      <c r="G504" s="803"/>
      <c r="H504" s="800">
        <f>VLOOKUP(E504,START_TIMES,2)</f>
        <v>0.41666666666666669</v>
      </c>
      <c r="I504" s="801" t="str">
        <f>VLOOKUP(E504,fields,2)</f>
        <v>New Fairfield HS (T), New Fairfield</v>
      </c>
      <c r="J504" s="580"/>
      <c r="K504" s="16"/>
      <c r="M504" s="781" t="s">
        <v>132</v>
      </c>
      <c r="N504" s="781" t="s">
        <v>127</v>
      </c>
    </row>
    <row r="505" spans="1:29" ht="12.75" customHeight="1" x14ac:dyDescent="0.35">
      <c r="A505" s="574">
        <v>502</v>
      </c>
      <c r="B505" s="696" t="s">
        <v>0</v>
      </c>
      <c r="C505" s="575" t="s">
        <v>0</v>
      </c>
      <c r="D505" s="582" t="s">
        <v>0</v>
      </c>
      <c r="E505" s="804" t="s">
        <v>0</v>
      </c>
      <c r="F505" s="805" t="s">
        <v>0</v>
      </c>
      <c r="G505" s="799" t="s">
        <v>0</v>
      </c>
      <c r="H505" s="800" t="s">
        <v>0</v>
      </c>
      <c r="I505" s="801" t="s">
        <v>0</v>
      </c>
      <c r="J505" s="585" t="s">
        <v>0</v>
      </c>
      <c r="K505" s="16"/>
      <c r="M505" s="781"/>
      <c r="N505" s="781"/>
    </row>
    <row r="506" spans="1:29" ht="12.75" customHeight="1" x14ac:dyDescent="0.35">
      <c r="A506" s="574">
        <v>503</v>
      </c>
      <c r="B506" s="696">
        <v>12</v>
      </c>
      <c r="C506" s="575">
        <v>45907</v>
      </c>
      <c r="D506" s="591" t="s">
        <v>1113</v>
      </c>
      <c r="E506" s="798" t="str">
        <f t="shared" ref="E506:F510" si="88">VLOOKUP(M506,Teams,2)</f>
        <v>GUILFORD BLACK EAGLES</v>
      </c>
      <c r="F506" s="798" t="str">
        <f t="shared" si="88"/>
        <v>ZIMMITTI SC</v>
      </c>
      <c r="G506" s="803"/>
      <c r="H506" s="800">
        <f>VLOOKUP(E506,START_TIMES,2)</f>
        <v>0.375</v>
      </c>
      <c r="I506" s="801" t="str">
        <f>VLOOKUP(E506,fields,2)</f>
        <v>Bittner Park (G), Guilford</v>
      </c>
      <c r="J506" s="580"/>
      <c r="K506" s="16"/>
      <c r="M506" s="783" t="s">
        <v>146</v>
      </c>
      <c r="N506" s="783" t="s">
        <v>137</v>
      </c>
    </row>
    <row r="507" spans="1:29" ht="12.75" customHeight="1" x14ac:dyDescent="0.35">
      <c r="A507" s="574">
        <v>504</v>
      </c>
      <c r="B507" s="696">
        <v>12</v>
      </c>
      <c r="C507" s="575">
        <v>45907</v>
      </c>
      <c r="D507" s="591" t="s">
        <v>1113</v>
      </c>
      <c r="E507" s="798" t="str">
        <f t="shared" si="88"/>
        <v>CHESHIRE AZZURRI</v>
      </c>
      <c r="F507" s="798" t="str">
        <f t="shared" si="88"/>
        <v>EAST HAVEN SC</v>
      </c>
      <c r="G507" s="803"/>
      <c r="H507" s="800">
        <v>0.45833333333333331</v>
      </c>
      <c r="I507" s="801" t="str">
        <f>VLOOKUP(E507,fields,2)</f>
        <v>Quinnipiac Park (G), Cheshire</v>
      </c>
      <c r="J507" s="580"/>
      <c r="K507" s="16"/>
      <c r="M507" s="783" t="s">
        <v>138</v>
      </c>
      <c r="N507" s="783" t="s">
        <v>142</v>
      </c>
    </row>
    <row r="508" spans="1:29" ht="12.75" customHeight="1" x14ac:dyDescent="0.35">
      <c r="A508" s="574">
        <v>505</v>
      </c>
      <c r="B508" s="696">
        <v>12</v>
      </c>
      <c r="C508" s="575">
        <v>45907</v>
      </c>
      <c r="D508" s="591" t="s">
        <v>1113</v>
      </c>
      <c r="E508" s="798" t="str">
        <f t="shared" si="88"/>
        <v>SOUTHEAST CT</v>
      </c>
      <c r="F508" s="798" t="str">
        <f t="shared" si="88"/>
        <v>GREENWICH PFC</v>
      </c>
      <c r="G508" s="803"/>
      <c r="H508" s="800">
        <f>VLOOKUP(E508,START_TIMES,2)</f>
        <v>0.41666666666666702</v>
      </c>
      <c r="I508" s="801" t="str">
        <f>VLOOKUP(E508,fields,2)</f>
        <v>Killingworth Rec Park (G), Killingworth</v>
      </c>
      <c r="J508" s="580"/>
      <c r="K508" s="16"/>
      <c r="M508" s="783" t="s">
        <v>149</v>
      </c>
      <c r="N508" s="783" t="s">
        <v>144</v>
      </c>
    </row>
    <row r="509" spans="1:29" ht="12.75" customHeight="1" x14ac:dyDescent="0.35">
      <c r="A509" s="574">
        <v>506</v>
      </c>
      <c r="B509" s="696">
        <v>12</v>
      </c>
      <c r="C509" s="575">
        <v>45907</v>
      </c>
      <c r="D509" s="591" t="s">
        <v>1113</v>
      </c>
      <c r="E509" s="798" t="str">
        <f t="shared" si="88"/>
        <v>VASCO DA GAMA 60</v>
      </c>
      <c r="F509" s="798" t="str">
        <f t="shared" si="88"/>
        <v>HAVEN FC</v>
      </c>
      <c r="G509" s="803"/>
      <c r="H509" s="800">
        <f>VLOOKUP(E509,START_TIMES,2)</f>
        <v>0.33333333333333331</v>
      </c>
      <c r="I509" s="801" t="str">
        <f>VLOOKUP(E509,fields,2)</f>
        <v>Veterans Memorial Park (T), Bridgeport</v>
      </c>
      <c r="J509" s="580"/>
      <c r="K509" s="16"/>
      <c r="M509" s="783" t="s">
        <v>135</v>
      </c>
      <c r="N509" s="783" t="s">
        <v>147</v>
      </c>
    </row>
    <row r="510" spans="1:29" ht="12.75" customHeight="1" thickBot="1" x14ac:dyDescent="0.4">
      <c r="A510" s="574">
        <v>507</v>
      </c>
      <c r="B510" s="696">
        <v>12</v>
      </c>
      <c r="C510" s="575">
        <v>45907</v>
      </c>
      <c r="D510" s="591" t="s">
        <v>1113</v>
      </c>
      <c r="E510" s="798" t="str">
        <f t="shared" si="88"/>
        <v>NORTH BRANFORD LEGENDS</v>
      </c>
      <c r="F510" s="798" t="str">
        <f t="shared" si="88"/>
        <v>CLUB NAPOLI 50</v>
      </c>
      <c r="G510" s="803"/>
      <c r="H510" s="800">
        <f>VLOOKUP(E510,START_TIMES,2)</f>
        <v>0.41666666666666702</v>
      </c>
      <c r="I510" s="801" t="str">
        <f>VLOOKUP(E510,fields,2)</f>
        <v>Northford Park (G), Northford</v>
      </c>
      <c r="J510" s="580"/>
      <c r="K510" s="16"/>
      <c r="M510" s="783" t="s">
        <v>148</v>
      </c>
      <c r="N510" s="783" t="s">
        <v>141</v>
      </c>
    </row>
    <row r="511" spans="1:29" ht="12.75" customHeight="1" thickTop="1" thickBot="1" x14ac:dyDescent="0.4">
      <c r="A511" s="574">
        <v>508</v>
      </c>
      <c r="B511" s="696"/>
      <c r="C511" s="575"/>
      <c r="D511" s="744"/>
      <c r="E511" s="798"/>
      <c r="F511" s="798"/>
      <c r="G511" s="803"/>
      <c r="H511" s="800"/>
      <c r="I511" s="801"/>
      <c r="J511" s="580"/>
      <c r="K511" s="16"/>
      <c r="M511" s="781"/>
      <c r="N511" s="781"/>
    </row>
    <row r="512" spans="1:29" ht="12.75" customHeight="1" thickTop="1" thickBot="1" x14ac:dyDescent="0.4">
      <c r="A512" s="574">
        <v>509</v>
      </c>
      <c r="B512" s="696">
        <v>13</v>
      </c>
      <c r="C512" s="575">
        <v>45914</v>
      </c>
      <c r="D512" s="742" t="s">
        <v>10</v>
      </c>
      <c r="E512" s="798" t="str">
        <f t="shared" ref="E512:F516" si="89">VLOOKUP(M512,Teams,2)</f>
        <v>HAMDEN ALL STARS</v>
      </c>
      <c r="F512" s="798" t="str">
        <f t="shared" si="89"/>
        <v>CHESHIRE SC UNITED</v>
      </c>
      <c r="G512" s="799"/>
      <c r="H512" s="800">
        <f>VLOOKUP(E512,START_TIMES,2)</f>
        <v>0.41666666666666669</v>
      </c>
      <c r="I512" s="801" t="str">
        <f>VLOOKUP(E512,fields,2)</f>
        <v>Westwoods HS (G), Hamden</v>
      </c>
      <c r="J512" s="580"/>
      <c r="K512" s="16"/>
      <c r="M512" s="781" t="s">
        <v>92</v>
      </c>
      <c r="N512" s="781" t="s">
        <v>97</v>
      </c>
    </row>
    <row r="513" spans="1:18" ht="12.75" customHeight="1" thickTop="1" thickBot="1" x14ac:dyDescent="0.4">
      <c r="A513" s="574">
        <v>510</v>
      </c>
      <c r="B513" s="696">
        <v>13</v>
      </c>
      <c r="C513" s="575">
        <v>45914</v>
      </c>
      <c r="D513" s="742" t="s">
        <v>10</v>
      </c>
      <c r="E513" s="798" t="str">
        <f t="shared" si="89"/>
        <v>CLINTON FC 30</v>
      </c>
      <c r="F513" s="798" t="str">
        <f t="shared" si="89"/>
        <v>STAMFORD FC</v>
      </c>
      <c r="G513" s="799"/>
      <c r="H513" s="800">
        <f>VLOOKUP(E513,START_TIMES,2)</f>
        <v>0.41666666666666702</v>
      </c>
      <c r="I513" s="801" t="str">
        <f>VLOOKUP(E513,fields,2)</f>
        <v>Strong Field (T), Madison</v>
      </c>
      <c r="J513" s="580"/>
      <c r="K513" s="16"/>
      <c r="M513" s="781" t="s">
        <v>96</v>
      </c>
      <c r="N513" s="781" t="s">
        <v>101</v>
      </c>
    </row>
    <row r="514" spans="1:18" ht="12.75" customHeight="1" thickTop="1" thickBot="1" x14ac:dyDescent="0.4">
      <c r="A514" s="574">
        <v>511</v>
      </c>
      <c r="B514" s="696">
        <v>13</v>
      </c>
      <c r="C514" s="575">
        <v>45914</v>
      </c>
      <c r="D514" s="742" t="s">
        <v>10</v>
      </c>
      <c r="E514" s="798" t="str">
        <f t="shared" si="89"/>
        <v>GREENWICH FC 30</v>
      </c>
      <c r="F514" s="798" t="str">
        <f t="shared" si="89"/>
        <v xml:space="preserve">FC SHELTON </v>
      </c>
      <c r="G514" s="799"/>
      <c r="H514" s="800">
        <f>VLOOKUP(E514,START_TIMES,2)</f>
        <v>0.41666666666666702</v>
      </c>
      <c r="I514" s="801" t="str">
        <f>VLOOKUP(E514,fields,2)</f>
        <v>Greenwich Fields</v>
      </c>
      <c r="J514" s="585"/>
      <c r="K514" s="16"/>
      <c r="M514" s="781" t="s">
        <v>94</v>
      </c>
      <c r="N514" s="781" t="s">
        <v>99</v>
      </c>
    </row>
    <row r="515" spans="1:18" ht="12.75" customHeight="1" thickTop="1" thickBot="1" x14ac:dyDescent="0.4">
      <c r="A515" s="574">
        <v>512</v>
      </c>
      <c r="B515" s="696">
        <v>13</v>
      </c>
      <c r="C515" s="575">
        <v>45914</v>
      </c>
      <c r="D515" s="742" t="s">
        <v>10</v>
      </c>
      <c r="E515" s="813" t="str">
        <f t="shared" si="89"/>
        <v>MILFORD TUESDAY</v>
      </c>
      <c r="F515" s="813" t="str">
        <f t="shared" si="89"/>
        <v>DANBURY UNITED</v>
      </c>
      <c r="G515" s="799"/>
      <c r="H515" s="800">
        <f>VLOOKUP(E515,START_TIMES,2)</f>
        <v>0.33333333333333331</v>
      </c>
      <c r="I515" s="801" t="str">
        <f>VLOOKUP(E515,fields,2)</f>
        <v>Witek Park (G), Derby</v>
      </c>
      <c r="J515" s="585" t="s">
        <v>1134</v>
      </c>
      <c r="K515" s="16"/>
      <c r="M515" s="781" t="s">
        <v>100</v>
      </c>
      <c r="N515" s="781" t="s">
        <v>93</v>
      </c>
    </row>
    <row r="516" spans="1:18" ht="12.75" customHeight="1" thickTop="1" thickBot="1" x14ac:dyDescent="0.4">
      <c r="A516" s="574">
        <v>513</v>
      </c>
      <c r="B516" s="696">
        <v>13</v>
      </c>
      <c r="C516" s="575">
        <v>45914</v>
      </c>
      <c r="D516" s="742" t="s">
        <v>10</v>
      </c>
      <c r="E516" s="798" t="str">
        <f t="shared" si="89"/>
        <v>MILFORD AMIGOS</v>
      </c>
      <c r="F516" s="798" t="str">
        <f t="shared" si="89"/>
        <v>SALTY DOGS</v>
      </c>
      <c r="G516" s="799"/>
      <c r="H516" s="800">
        <f>VLOOKUP(E516,START_TIMES,2)</f>
        <v>0.33333333333333331</v>
      </c>
      <c r="I516" s="801" t="str">
        <f>VLOOKUP(E516,fields,2)</f>
        <v>Pease Road (G), Woodbridge</v>
      </c>
      <c r="J516" s="580"/>
      <c r="K516" s="16"/>
      <c r="M516" s="781" t="s">
        <v>98</v>
      </c>
      <c r="N516" s="781" t="s">
        <v>95</v>
      </c>
    </row>
    <row r="517" spans="1:18" ht="12.75" customHeight="1" thickTop="1" x14ac:dyDescent="0.35">
      <c r="A517" s="574">
        <v>514</v>
      </c>
      <c r="B517" s="696" t="s">
        <v>0</v>
      </c>
      <c r="C517" s="575" t="s">
        <v>0</v>
      </c>
      <c r="D517" s="582" t="s">
        <v>0</v>
      </c>
      <c r="E517" s="804" t="s">
        <v>0</v>
      </c>
      <c r="F517" s="805" t="s">
        <v>0</v>
      </c>
      <c r="G517" s="799" t="s">
        <v>0</v>
      </c>
      <c r="H517" s="800" t="s">
        <v>0</v>
      </c>
      <c r="I517" s="801" t="s">
        <v>0</v>
      </c>
      <c r="J517" s="585" t="s">
        <v>0</v>
      </c>
      <c r="K517" s="16"/>
      <c r="M517" s="781"/>
      <c r="N517" s="781"/>
    </row>
    <row r="518" spans="1:18" ht="12.75" customHeight="1" x14ac:dyDescent="0.35">
      <c r="A518" s="574">
        <v>515</v>
      </c>
      <c r="B518" s="696">
        <v>13</v>
      </c>
      <c r="C518" s="575">
        <v>45914</v>
      </c>
      <c r="D518" s="586" t="s">
        <v>175</v>
      </c>
      <c r="E518" s="798" t="str">
        <f t="shared" ref="E518:F522" si="90">VLOOKUP(M518,Teams,2)</f>
        <v>LITCHFIELD COUNTY BLUES 30</v>
      </c>
      <c r="F518" s="802" t="str">
        <f t="shared" si="90"/>
        <v>BYE 30</v>
      </c>
      <c r="G518" s="799"/>
      <c r="H518" s="800">
        <f>VLOOKUP(E518,START_TIMES,2)</f>
        <v>0.41666666666666669</v>
      </c>
      <c r="I518" s="801" t="str">
        <f>VLOOKUP(E518,fields,2)</f>
        <v>New Milford HS (T), New Milford</v>
      </c>
      <c r="J518" s="580"/>
      <c r="K518" s="16"/>
      <c r="M518" s="781" t="s">
        <v>155</v>
      </c>
      <c r="N518" s="781" t="s">
        <v>150</v>
      </c>
    </row>
    <row r="519" spans="1:18" ht="12.75" customHeight="1" x14ac:dyDescent="0.35">
      <c r="A519" s="574">
        <v>516</v>
      </c>
      <c r="B519" s="696">
        <v>13</v>
      </c>
      <c r="C519" s="575">
        <v>45914</v>
      </c>
      <c r="D519" s="586" t="s">
        <v>175</v>
      </c>
      <c r="E519" s="798" t="str">
        <f t="shared" si="90"/>
        <v>COYOTES FC</v>
      </c>
      <c r="F519" s="798" t="str">
        <f t="shared" si="90"/>
        <v>TRINITY FC</v>
      </c>
      <c r="G519" s="799"/>
      <c r="H519" s="800">
        <f>VLOOKUP(E519,START_TIMES,2)</f>
        <v>0.45833333333333331</v>
      </c>
      <c r="I519" s="801" t="str">
        <f>VLOOKUP(E519,fields,2)</f>
        <v>Pragemann  Park (G), Wallingford</v>
      </c>
      <c r="J519" s="580"/>
      <c r="K519" s="16"/>
      <c r="M519" s="781" t="s">
        <v>151</v>
      </c>
      <c r="N519" s="781" t="s">
        <v>159</v>
      </c>
    </row>
    <row r="520" spans="1:18" ht="12.75" customHeight="1" x14ac:dyDescent="0.35">
      <c r="A520" s="574">
        <v>517</v>
      </c>
      <c r="B520" s="696">
        <v>13</v>
      </c>
      <c r="C520" s="575">
        <v>45914</v>
      </c>
      <c r="D520" s="586" t="s">
        <v>175</v>
      </c>
      <c r="E520" s="798" t="str">
        <f t="shared" si="90"/>
        <v>FC CELTA</v>
      </c>
      <c r="F520" s="798" t="str">
        <f t="shared" si="90"/>
        <v>FC CALDO VERDE</v>
      </c>
      <c r="G520" s="803"/>
      <c r="H520" s="800">
        <f>VLOOKUP(E520,START_TIMES,2)</f>
        <v>0.33333333333333331</v>
      </c>
      <c r="I520" s="801" t="str">
        <f>VLOOKUP(E520,fields,2)</f>
        <v>Foran HS KMT (T), Milford</v>
      </c>
      <c r="J520" s="580"/>
      <c r="K520" s="1"/>
      <c r="L520" s="1"/>
      <c r="M520" s="781" t="s">
        <v>154</v>
      </c>
      <c r="N520" s="781" t="s">
        <v>153</v>
      </c>
    </row>
    <row r="521" spans="1:18" ht="12.75" customHeight="1" x14ac:dyDescent="0.35">
      <c r="A521" s="574">
        <v>518</v>
      </c>
      <c r="B521" s="696">
        <v>13</v>
      </c>
      <c r="C521" s="575">
        <v>45914</v>
      </c>
      <c r="D521" s="586" t="s">
        <v>175</v>
      </c>
      <c r="E521" s="798" t="str">
        <f t="shared" si="90"/>
        <v>ECUA-ANDES 30</v>
      </c>
      <c r="F521" s="798" t="str">
        <f t="shared" si="90"/>
        <v>NORWALK FC</v>
      </c>
      <c r="G521" s="799"/>
      <c r="H521" s="800">
        <f>VLOOKUP(E521,START_TIMES,2)</f>
        <v>0.33333333333333331</v>
      </c>
      <c r="I521" s="801" t="str">
        <f>VLOOKUP(E521,fields,2)</f>
        <v>Witek Park (G), Derby</v>
      </c>
      <c r="J521" s="585"/>
      <c r="K521" s="16"/>
      <c r="M521" s="781" t="s">
        <v>152</v>
      </c>
      <c r="N521" s="781" t="s">
        <v>157</v>
      </c>
    </row>
    <row r="522" spans="1:18" ht="12.75" customHeight="1" x14ac:dyDescent="0.35">
      <c r="A522" s="574">
        <v>519</v>
      </c>
      <c r="B522" s="696">
        <v>13</v>
      </c>
      <c r="C522" s="575">
        <v>45914</v>
      </c>
      <c r="D522" s="586" t="s">
        <v>175</v>
      </c>
      <c r="E522" s="798" t="str">
        <f t="shared" si="90"/>
        <v>QPR</v>
      </c>
      <c r="F522" s="798" t="str">
        <f t="shared" si="90"/>
        <v>NAUGATUCK FUSION</v>
      </c>
      <c r="G522" s="799"/>
      <c r="H522" s="800">
        <f>VLOOKUP(E522,START_TIMES,2)</f>
        <v>0.375</v>
      </c>
      <c r="I522" s="801" t="str">
        <f>VLOOKUP(E522,fields,2)</f>
        <v>Quinnipiac Park (G), Cheshire</v>
      </c>
      <c r="J522" s="580"/>
      <c r="K522" s="16"/>
      <c r="M522" s="781" t="s">
        <v>158</v>
      </c>
      <c r="N522" s="781" t="s">
        <v>156</v>
      </c>
    </row>
    <row r="523" spans="1:18" ht="12.75" customHeight="1" x14ac:dyDescent="0.35">
      <c r="A523" s="574">
        <v>520</v>
      </c>
      <c r="B523" s="696" t="s">
        <v>0</v>
      </c>
      <c r="C523" s="575" t="s">
        <v>0</v>
      </c>
      <c r="D523" s="582" t="s">
        <v>0</v>
      </c>
      <c r="E523" s="804" t="s">
        <v>0</v>
      </c>
      <c r="F523" s="805" t="s">
        <v>0</v>
      </c>
      <c r="G523" s="799" t="s">
        <v>0</v>
      </c>
      <c r="H523" s="800" t="s">
        <v>0</v>
      </c>
      <c r="I523" s="801" t="s">
        <v>0</v>
      </c>
      <c r="J523" s="585" t="s">
        <v>0</v>
      </c>
      <c r="K523" s="16"/>
      <c r="M523" s="781"/>
      <c r="N523" s="781"/>
    </row>
    <row r="524" spans="1:18" ht="12.65" customHeight="1" x14ac:dyDescent="0.35">
      <c r="A524" s="574">
        <v>521</v>
      </c>
      <c r="B524" s="696">
        <v>13</v>
      </c>
      <c r="C524" s="575">
        <v>45914</v>
      </c>
      <c r="D524" s="587" t="s">
        <v>11</v>
      </c>
      <c r="E524" s="798" t="str">
        <f t="shared" ref="E524:F528" si="91">VLOOKUP(M524,Teams,2)</f>
        <v>GREENWICH PUMAS FC 40</v>
      </c>
      <c r="F524" s="798" t="str">
        <f t="shared" si="91"/>
        <v>CLINTON FC 40</v>
      </c>
      <c r="G524" s="799"/>
      <c r="H524" s="800">
        <f>VLOOKUP(E524,START_TIMES,2)</f>
        <v>0.41666666666666669</v>
      </c>
      <c r="I524" s="801" t="str">
        <f>VLOOKUP(E524,fields,2)</f>
        <v>Greenwich Fields</v>
      </c>
      <c r="J524" s="580"/>
      <c r="K524" s="16"/>
      <c r="M524" s="781" t="s">
        <v>105</v>
      </c>
      <c r="N524" s="781" t="s">
        <v>160</v>
      </c>
    </row>
    <row r="525" spans="1:18" ht="12.75" customHeight="1" x14ac:dyDescent="0.35">
      <c r="A525" s="574">
        <v>522</v>
      </c>
      <c r="B525" s="696">
        <v>13</v>
      </c>
      <c r="C525" s="575">
        <v>45914</v>
      </c>
      <c r="D525" s="587" t="s">
        <v>11</v>
      </c>
      <c r="E525" s="798" t="str">
        <f t="shared" si="91"/>
        <v>CLUB NAPOLI 40</v>
      </c>
      <c r="F525" s="798" t="str">
        <f t="shared" si="91"/>
        <v>VASCO DA GAMA 40</v>
      </c>
      <c r="G525" s="799"/>
      <c r="H525" s="800">
        <f>VLOOKUP(E525,START_TIMES,2)</f>
        <v>0.33333333333333331</v>
      </c>
      <c r="I525" s="801" t="str">
        <f>VLOOKUP(E525,fields,2)</f>
        <v>Sportsplex (T), North Branford</v>
      </c>
      <c r="J525" s="580"/>
      <c r="K525" s="16"/>
      <c r="M525" s="781" t="s">
        <v>161</v>
      </c>
      <c r="N525" s="781" t="s">
        <v>109</v>
      </c>
    </row>
    <row r="526" spans="1:18" ht="12.75" customHeight="1" x14ac:dyDescent="0.35">
      <c r="A526" s="574">
        <v>523</v>
      </c>
      <c r="B526" s="696">
        <v>13</v>
      </c>
      <c r="C526" s="575">
        <v>45914</v>
      </c>
      <c r="D526" s="587" t="s">
        <v>11</v>
      </c>
      <c r="E526" s="798" t="str">
        <f t="shared" si="91"/>
        <v>GREENWICH FC 40</v>
      </c>
      <c r="F526" s="798" t="str">
        <f t="shared" si="91"/>
        <v>FAIRFIELD GAC 40</v>
      </c>
      <c r="G526" s="799"/>
      <c r="H526" s="800">
        <f>VLOOKUP(E526,START_TIMES,2)</f>
        <v>0.41666666666666702</v>
      </c>
      <c r="I526" s="801" t="str">
        <f>VLOOKUP(E526,fields,2)</f>
        <v>Greenwich Fields</v>
      </c>
      <c r="J526" s="580"/>
      <c r="K526" s="16"/>
      <c r="M526" s="781" t="s">
        <v>104</v>
      </c>
      <c r="N526" s="781" t="s">
        <v>163</v>
      </c>
    </row>
    <row r="527" spans="1:18" ht="12.75" customHeight="1" x14ac:dyDescent="0.35">
      <c r="A527" s="574">
        <v>524</v>
      </c>
      <c r="B527" s="696">
        <v>13</v>
      </c>
      <c r="C527" s="575">
        <v>45914</v>
      </c>
      <c r="D527" s="587" t="s">
        <v>11</v>
      </c>
      <c r="E527" s="813" t="str">
        <f t="shared" si="91"/>
        <v>SHEBEEN FC</v>
      </c>
      <c r="F527" s="813" t="str">
        <f t="shared" si="91"/>
        <v>DANBURY UNITED 40</v>
      </c>
      <c r="G527" s="799"/>
      <c r="H527" s="800">
        <f>VLOOKUP(E527,START_TIMES,2)</f>
        <v>0.41666666666666702</v>
      </c>
      <c r="I527" s="801" t="str">
        <f>VLOOKUP(E527,fields,2)</f>
        <v>Ludlowe HS (T), Fairfield</v>
      </c>
      <c r="J527" s="585" t="s">
        <v>1134</v>
      </c>
      <c r="K527" s="16"/>
      <c r="M527" s="781" t="s">
        <v>107</v>
      </c>
      <c r="N527" s="781" t="s">
        <v>162</v>
      </c>
    </row>
    <row r="528" spans="1:18" ht="12.75" customHeight="1" x14ac:dyDescent="0.35">
      <c r="A528" s="574">
        <v>525</v>
      </c>
      <c r="B528" s="696">
        <v>13</v>
      </c>
      <c r="C528" s="575">
        <v>45914</v>
      </c>
      <c r="D528" s="587" t="s">
        <v>11</v>
      </c>
      <c r="E528" s="798" t="str">
        <f t="shared" si="91"/>
        <v>STORM FC</v>
      </c>
      <c r="F528" s="798" t="str">
        <f t="shared" si="91"/>
        <v xml:space="preserve">GUILFORD CELTIC </v>
      </c>
      <c r="G528" s="799"/>
      <c r="H528" s="800">
        <f>VLOOKUP(E528,START_TIMES,2)</f>
        <v>0.33333333333333331</v>
      </c>
      <c r="I528" s="801" t="str">
        <f>VLOOKUP(E528,fields,2)</f>
        <v>Wakeman Park (T), Westport</v>
      </c>
      <c r="J528" s="580"/>
      <c r="K528" s="16"/>
      <c r="M528" s="781" t="s">
        <v>108</v>
      </c>
      <c r="N528" s="781" t="s">
        <v>106</v>
      </c>
      <c r="O528" s="16">
        <v>1</v>
      </c>
      <c r="P528" s="253" t="s">
        <v>131</v>
      </c>
      <c r="Q528" s="253" t="s">
        <v>128</v>
      </c>
      <c r="R528" s="564">
        <v>47</v>
      </c>
    </row>
    <row r="529" spans="1:21" ht="12.75" customHeight="1" thickBot="1" x14ac:dyDescent="0.4">
      <c r="A529" s="574">
        <v>526</v>
      </c>
      <c r="B529" s="696" t="s">
        <v>0</v>
      </c>
      <c r="C529" s="575" t="s">
        <v>0</v>
      </c>
      <c r="D529" s="582" t="s">
        <v>0</v>
      </c>
      <c r="E529" s="804" t="s">
        <v>0</v>
      </c>
      <c r="F529" s="805" t="s">
        <v>0</v>
      </c>
      <c r="G529" s="799" t="s">
        <v>0</v>
      </c>
      <c r="H529" s="800" t="s">
        <v>0</v>
      </c>
      <c r="I529" s="801" t="s">
        <v>0</v>
      </c>
      <c r="J529" s="585" t="s">
        <v>0</v>
      </c>
      <c r="K529" s="16"/>
      <c r="M529" s="781"/>
      <c r="N529" s="781"/>
      <c r="O529" s="16">
        <v>2</v>
      </c>
      <c r="P529" s="253" t="s">
        <v>134</v>
      </c>
      <c r="Q529" s="253" t="s">
        <v>130</v>
      </c>
      <c r="R529" s="564">
        <v>48</v>
      </c>
    </row>
    <row r="530" spans="1:21" ht="12.75" customHeight="1" thickTop="1" thickBot="1" x14ac:dyDescent="0.4">
      <c r="A530" s="574">
        <v>527</v>
      </c>
      <c r="B530" s="696">
        <v>13</v>
      </c>
      <c r="C530" s="575">
        <v>45914</v>
      </c>
      <c r="D530" s="588" t="s">
        <v>1114</v>
      </c>
      <c r="E530" s="798" t="str">
        <f t="shared" ref="E530:F533" si="92">VLOOKUP(M530,Teams,2)</f>
        <v>GUILFORD BELL CURVE</v>
      </c>
      <c r="F530" s="798" t="str">
        <f t="shared" si="92"/>
        <v>LITCHFIELD COUNTY BLUES 40</v>
      </c>
      <c r="G530" s="803"/>
      <c r="H530" s="800">
        <f>VLOOKUP(E530,START_TIMES,2)</f>
        <v>0.41666666666666669</v>
      </c>
      <c r="I530" s="801" t="str">
        <f>VLOOKUP(E530,fields,2)</f>
        <v>Guilford HS (T), Guilford</v>
      </c>
      <c r="J530" s="580"/>
      <c r="K530" s="16"/>
      <c r="M530" s="781" t="s">
        <v>112</v>
      </c>
      <c r="N530" s="781" t="s">
        <v>113</v>
      </c>
      <c r="O530" s="16">
        <v>3</v>
      </c>
      <c r="P530" s="253" t="s">
        <v>127</v>
      </c>
      <c r="Q530" s="253" t="s">
        <v>126</v>
      </c>
      <c r="R530" s="564">
        <v>49</v>
      </c>
      <c r="S530" s="206" t="s">
        <v>117</v>
      </c>
      <c r="T530" s="206" t="s">
        <v>114</v>
      </c>
      <c r="U530" s="274"/>
    </row>
    <row r="531" spans="1:21" ht="12.65" customHeight="1" thickTop="1" thickBot="1" x14ac:dyDescent="0.4">
      <c r="A531" s="574">
        <v>528</v>
      </c>
      <c r="B531" s="696">
        <v>13</v>
      </c>
      <c r="C531" s="575">
        <v>45914</v>
      </c>
      <c r="D531" s="588" t="s">
        <v>1114</v>
      </c>
      <c r="E531" s="798" t="str">
        <f t="shared" si="92"/>
        <v>FC LEONE</v>
      </c>
      <c r="F531" s="798" t="str">
        <f t="shared" si="92"/>
        <v>NEW HAVEN AMERICANS</v>
      </c>
      <c r="G531" s="799"/>
      <c r="H531" s="800">
        <f>VLOOKUP(E531,START_TIMES,2)</f>
        <v>0.41666666666666669</v>
      </c>
      <c r="I531" s="801" t="str">
        <f>VLOOKUP(E531,fields,2)</f>
        <v>Memorial Field (G), North Haven</v>
      </c>
      <c r="J531" s="580"/>
      <c r="K531" s="16"/>
      <c r="M531" s="781" t="s">
        <v>111</v>
      </c>
      <c r="N531" s="781" t="s">
        <v>114</v>
      </c>
      <c r="O531" s="16">
        <v>4</v>
      </c>
      <c r="P531" s="253" t="s">
        <v>132</v>
      </c>
      <c r="Q531" s="253" t="s">
        <v>129</v>
      </c>
      <c r="R531" s="564">
        <v>50</v>
      </c>
      <c r="S531" s="206" t="s">
        <v>110</v>
      </c>
      <c r="T531" s="206" t="s">
        <v>112</v>
      </c>
      <c r="U531" s="274"/>
    </row>
    <row r="532" spans="1:21" ht="12.75" customHeight="1" thickTop="1" thickBot="1" x14ac:dyDescent="0.4">
      <c r="A532" s="574">
        <v>529</v>
      </c>
      <c r="B532" s="696">
        <v>13</v>
      </c>
      <c r="C532" s="575">
        <v>45914</v>
      </c>
      <c r="D532" s="588" t="s">
        <v>1114</v>
      </c>
      <c r="E532" s="809" t="str">
        <f t="shared" si="92"/>
        <v>NORTH BRANFORD 40</v>
      </c>
      <c r="F532" s="810" t="s">
        <v>1079</v>
      </c>
      <c r="G532" s="799"/>
      <c r="H532" s="800">
        <f>VLOOKUP(E532,START_TIMES,2)</f>
        <v>0.41666666666666702</v>
      </c>
      <c r="I532" s="801" t="str">
        <f>VLOOKUP(E532,fields,2)</f>
        <v>North Farms Park (G), North Branford</v>
      </c>
      <c r="J532" s="580"/>
      <c r="K532" s="16"/>
      <c r="M532" s="781" t="s">
        <v>115</v>
      </c>
      <c r="N532" s="781" t="s">
        <v>110</v>
      </c>
      <c r="O532" s="16">
        <v>5</v>
      </c>
      <c r="P532" s="253" t="s">
        <v>133</v>
      </c>
      <c r="Q532" s="253" t="s">
        <v>136</v>
      </c>
      <c r="R532" s="564">
        <v>51</v>
      </c>
      <c r="S532" s="206" t="s">
        <v>115</v>
      </c>
      <c r="T532" s="206" t="s">
        <v>114</v>
      </c>
      <c r="U532" s="274"/>
    </row>
    <row r="533" spans="1:21" ht="12.75" customHeight="1" thickTop="1" thickBot="1" x14ac:dyDescent="0.4">
      <c r="A533" s="574">
        <v>530</v>
      </c>
      <c r="B533" s="696">
        <v>13</v>
      </c>
      <c r="C533" s="575">
        <v>45914</v>
      </c>
      <c r="D533" s="588" t="s">
        <v>1114</v>
      </c>
      <c r="E533" s="798" t="str">
        <f t="shared" si="92"/>
        <v>PAN ZONES</v>
      </c>
      <c r="F533" s="798" t="str">
        <f t="shared" si="92"/>
        <v>SOUTHEAST ROVERS</v>
      </c>
      <c r="G533" s="799"/>
      <c r="H533" s="800">
        <f>VLOOKUP(E533,START_TIMES,2)</f>
        <v>0.33333333333333331</v>
      </c>
      <c r="I533" s="801" t="str">
        <f>VLOOKUP(E533,fields,2)</f>
        <v>Stanley Quarter Park (G), New Britain</v>
      </c>
      <c r="J533" s="580"/>
      <c r="K533" s="16"/>
      <c r="M533" s="781" t="s">
        <v>116</v>
      </c>
      <c r="N533" s="781" t="s">
        <v>117</v>
      </c>
      <c r="O533" s="16">
        <v>6</v>
      </c>
      <c r="P533" s="253" t="s">
        <v>130</v>
      </c>
      <c r="Q533" s="253" t="s">
        <v>132</v>
      </c>
      <c r="R533" s="564">
        <v>52</v>
      </c>
      <c r="S533" s="206" t="s">
        <v>111</v>
      </c>
      <c r="T533" s="206" t="s">
        <v>117</v>
      </c>
      <c r="U533" s="274"/>
    </row>
    <row r="534" spans="1:21" ht="12.75" customHeight="1" thickTop="1" thickBot="1" x14ac:dyDescent="0.4">
      <c r="A534" s="574">
        <v>531</v>
      </c>
      <c r="B534" s="696" t="s">
        <v>0</v>
      </c>
      <c r="C534" s="575" t="s">
        <v>0</v>
      </c>
      <c r="D534" s="582" t="s">
        <v>0</v>
      </c>
      <c r="E534" s="804" t="s">
        <v>0</v>
      </c>
      <c r="F534" s="805" t="s">
        <v>0</v>
      </c>
      <c r="G534" s="799" t="s">
        <v>0</v>
      </c>
      <c r="H534" s="800" t="s">
        <v>0</v>
      </c>
      <c r="I534" s="801" t="s">
        <v>0</v>
      </c>
      <c r="J534" s="585" t="s">
        <v>0</v>
      </c>
      <c r="K534" s="16"/>
      <c r="M534" s="781"/>
      <c r="N534" s="781"/>
      <c r="O534" s="16">
        <v>7</v>
      </c>
      <c r="P534" s="253" t="s">
        <v>131</v>
      </c>
      <c r="Q534" s="253" t="s">
        <v>136</v>
      </c>
      <c r="R534" s="564">
        <v>53</v>
      </c>
    </row>
    <row r="535" spans="1:21" ht="12.75" customHeight="1" thickTop="1" thickBot="1" x14ac:dyDescent="0.4">
      <c r="A535" s="574">
        <v>532</v>
      </c>
      <c r="B535" s="696">
        <v>13</v>
      </c>
      <c r="C535" s="575">
        <v>45914</v>
      </c>
      <c r="D535" s="740" t="s">
        <v>1115</v>
      </c>
      <c r="E535" s="798" t="str">
        <f t="shared" ref="E535:F538" si="93">VLOOKUP(M535,Teams,2)</f>
        <v>DERBY QUITUS</v>
      </c>
      <c r="F535" s="798" t="str">
        <f t="shared" si="93"/>
        <v>ECUA-ANDES 40</v>
      </c>
      <c r="G535" s="803"/>
      <c r="H535" s="800">
        <f>VLOOKUP(E535,START_TIMES,2)</f>
        <v>0.41666666666666669</v>
      </c>
      <c r="I535" s="801" t="str">
        <f>VLOOKUP(E535,fields,2)</f>
        <v>Witek Park (G), Derby</v>
      </c>
      <c r="J535" s="580"/>
      <c r="K535" s="16"/>
      <c r="M535" s="781" t="s">
        <v>120</v>
      </c>
      <c r="N535" s="781" t="s">
        <v>121</v>
      </c>
      <c r="O535" s="16">
        <v>8</v>
      </c>
      <c r="P535" s="253" t="s">
        <v>128</v>
      </c>
      <c r="Q535" s="253" t="s">
        <v>127</v>
      </c>
      <c r="R535" s="564">
        <v>54</v>
      </c>
      <c r="S535" s="206" t="s">
        <v>111</v>
      </c>
      <c r="T535" s="206" t="s">
        <v>112</v>
      </c>
      <c r="U535" s="274"/>
    </row>
    <row r="536" spans="1:21" ht="12.75" customHeight="1" thickTop="1" thickBot="1" x14ac:dyDescent="0.4">
      <c r="A536" s="574">
        <v>533</v>
      </c>
      <c r="B536" s="696">
        <v>13</v>
      </c>
      <c r="C536" s="575">
        <v>45914</v>
      </c>
      <c r="D536" s="740" t="s">
        <v>1115</v>
      </c>
      <c r="E536" s="824" t="str">
        <f t="shared" si="93"/>
        <v>BYE 40S</v>
      </c>
      <c r="F536" s="825" t="str">
        <f t="shared" si="93"/>
        <v>LUSITANOS FC</v>
      </c>
      <c r="G536" s="799"/>
      <c r="H536" s="800" t="str">
        <f>VLOOKUP(E536,START_TIMES,2)</f>
        <v>--</v>
      </c>
      <c r="I536" s="801" t="str">
        <f>VLOOKUP(E536,fields,2)</f>
        <v>--</v>
      </c>
      <c r="J536" s="580"/>
      <c r="K536" s="16"/>
      <c r="M536" s="781" t="s">
        <v>119</v>
      </c>
      <c r="N536" s="781" t="s">
        <v>122</v>
      </c>
      <c r="O536" s="16">
        <v>9</v>
      </c>
      <c r="P536" s="253" t="s">
        <v>129</v>
      </c>
      <c r="Q536" s="253" t="s">
        <v>134</v>
      </c>
      <c r="R536" s="564">
        <v>55</v>
      </c>
      <c r="S536" s="206" t="s">
        <v>114</v>
      </c>
      <c r="T536" s="206" t="s">
        <v>116</v>
      </c>
      <c r="U536" s="274"/>
    </row>
    <row r="537" spans="1:21" ht="12.75" customHeight="1" thickTop="1" thickBot="1" x14ac:dyDescent="0.4">
      <c r="A537" s="574">
        <v>534</v>
      </c>
      <c r="B537" s="696">
        <v>13</v>
      </c>
      <c r="C537" s="575">
        <v>45914</v>
      </c>
      <c r="D537" s="740" t="s">
        <v>1115</v>
      </c>
      <c r="E537" s="798" t="str">
        <f t="shared" si="93"/>
        <v>RIDGEFIELD KICKS</v>
      </c>
      <c r="F537" s="798" t="str">
        <f t="shared" si="93"/>
        <v>BESA SC</v>
      </c>
      <c r="G537" s="799"/>
      <c r="H537" s="800">
        <f>VLOOKUP(E537,START_TIMES,2)</f>
        <v>0.33333333333333331</v>
      </c>
      <c r="I537" s="801" t="str">
        <f>VLOOKUP(E537,fields,2)</f>
        <v>Wooster School (T), Danbury</v>
      </c>
      <c r="J537" s="580"/>
      <c r="K537" s="16"/>
      <c r="M537" s="781" t="s">
        <v>123</v>
      </c>
      <c r="N537" s="781" t="s">
        <v>118</v>
      </c>
      <c r="O537" s="16">
        <v>10</v>
      </c>
      <c r="P537" s="253" t="s">
        <v>126</v>
      </c>
      <c r="Q537" s="253" t="s">
        <v>133</v>
      </c>
      <c r="R537" s="564">
        <v>56</v>
      </c>
      <c r="S537" s="206" t="s">
        <v>115</v>
      </c>
      <c r="T537" s="206" t="s">
        <v>116</v>
      </c>
      <c r="U537" s="274"/>
    </row>
    <row r="538" spans="1:21" ht="12.75" customHeight="1" thickTop="1" thickBot="1" x14ac:dyDescent="0.4">
      <c r="A538" s="574">
        <v>535</v>
      </c>
      <c r="B538" s="696">
        <v>13</v>
      </c>
      <c r="C538" s="575">
        <v>45914</v>
      </c>
      <c r="D538" s="740" t="s">
        <v>1115</v>
      </c>
      <c r="E538" s="798" t="str">
        <f t="shared" si="93"/>
        <v>STAMFORD UNITED</v>
      </c>
      <c r="F538" s="798" t="str">
        <f t="shared" si="93"/>
        <v>WILTON WOLVES</v>
      </c>
      <c r="G538" s="799"/>
      <c r="H538" s="800">
        <v>0.41666666666666669</v>
      </c>
      <c r="I538" s="801" t="str">
        <f>VLOOKUP(E538,fields,2)</f>
        <v>West Beach Fields (T), Stamford</v>
      </c>
      <c r="J538" s="580"/>
      <c r="K538" s="16"/>
      <c r="M538" s="781" t="s">
        <v>124</v>
      </c>
      <c r="N538" s="781" t="s">
        <v>125</v>
      </c>
      <c r="O538" s="16">
        <v>11</v>
      </c>
      <c r="P538" s="253" t="s">
        <v>127</v>
      </c>
      <c r="Q538" s="253" t="s">
        <v>131</v>
      </c>
      <c r="R538" s="748"/>
      <c r="S538" s="206" t="s">
        <v>112</v>
      </c>
      <c r="T538" s="206" t="s">
        <v>117</v>
      </c>
      <c r="U538" s="274"/>
    </row>
    <row r="539" spans="1:21" ht="12.75" customHeight="1" thickTop="1" x14ac:dyDescent="0.35">
      <c r="A539" s="574">
        <v>536</v>
      </c>
      <c r="B539" s="696" t="s">
        <v>0</v>
      </c>
      <c r="C539" s="575" t="s">
        <v>0</v>
      </c>
      <c r="D539" s="582" t="s">
        <v>0</v>
      </c>
      <c r="E539" s="804" t="s">
        <v>0</v>
      </c>
      <c r="F539" s="805" t="s">
        <v>0</v>
      </c>
      <c r="G539" s="799" t="s">
        <v>0</v>
      </c>
      <c r="H539" s="800" t="s">
        <v>0</v>
      </c>
      <c r="I539" s="801" t="s">
        <v>0</v>
      </c>
      <c r="J539" s="585" t="s">
        <v>0</v>
      </c>
      <c r="K539" s="16"/>
      <c r="M539" s="781"/>
      <c r="N539" s="781"/>
      <c r="O539" s="16">
        <v>12</v>
      </c>
      <c r="P539" s="253" t="s">
        <v>130</v>
      </c>
      <c r="Q539" s="253" t="s">
        <v>133</v>
      </c>
      <c r="R539" s="564"/>
    </row>
    <row r="540" spans="1:21" ht="12.75" customHeight="1" x14ac:dyDescent="0.35">
      <c r="A540" s="574">
        <v>537</v>
      </c>
      <c r="B540" s="696">
        <v>13</v>
      </c>
      <c r="C540" s="575">
        <v>45914</v>
      </c>
      <c r="D540" s="590" t="s">
        <v>1076</v>
      </c>
      <c r="E540" s="798" t="str">
        <f t="shared" ref="E540:F544" si="94">VLOOKUP(M540,Teams,2)</f>
        <v>NORWALK SPORT COLOMBIA 50</v>
      </c>
      <c r="F540" s="811" t="str">
        <f t="shared" si="94"/>
        <v>BYE 50</v>
      </c>
      <c r="G540" s="803"/>
      <c r="H540" s="812" t="s">
        <v>91</v>
      </c>
      <c r="I540" s="814" t="s">
        <v>91</v>
      </c>
      <c r="J540" s="580"/>
      <c r="K540" s="16"/>
      <c r="M540" s="779" t="s">
        <v>131</v>
      </c>
      <c r="N540" s="779" t="s">
        <v>126</v>
      </c>
      <c r="O540" s="16">
        <v>13</v>
      </c>
      <c r="P540" s="253" t="s">
        <v>129</v>
      </c>
      <c r="Q540" s="253" t="s">
        <v>126</v>
      </c>
    </row>
    <row r="541" spans="1:21" ht="12.75" customHeight="1" x14ac:dyDescent="0.35">
      <c r="A541" s="574">
        <v>538</v>
      </c>
      <c r="B541" s="696">
        <v>13</v>
      </c>
      <c r="C541" s="575">
        <v>45914</v>
      </c>
      <c r="D541" s="590" t="s">
        <v>1076</v>
      </c>
      <c r="E541" s="798" t="str">
        <f t="shared" si="94"/>
        <v>FAIRFIELD GAC 50</v>
      </c>
      <c r="F541" s="798" t="str">
        <f t="shared" si="94"/>
        <v>WESTPORT FC</v>
      </c>
      <c r="G541" s="803"/>
      <c r="H541" s="800">
        <f>VLOOKUP(E541,START_TIMES,2)</f>
        <v>0.33333333333333331</v>
      </c>
      <c r="I541" s="801" t="str">
        <f>VLOOKUP(E541,fields,2)</f>
        <v>Ludlowe HS (T), Fairfield</v>
      </c>
      <c r="J541" s="580"/>
      <c r="K541" s="16"/>
      <c r="M541" s="779" t="s">
        <v>127</v>
      </c>
      <c r="N541" s="779" t="s">
        <v>136</v>
      </c>
      <c r="O541" s="16">
        <v>14</v>
      </c>
      <c r="P541" s="253" t="s">
        <v>134</v>
      </c>
      <c r="Q541" s="253" t="s">
        <v>128</v>
      </c>
    </row>
    <row r="542" spans="1:21" ht="13" customHeight="1" x14ac:dyDescent="0.35">
      <c r="A542" s="574">
        <v>539</v>
      </c>
      <c r="B542" s="696">
        <v>13</v>
      </c>
      <c r="C542" s="575">
        <v>45914</v>
      </c>
      <c r="D542" s="590" t="s">
        <v>1076</v>
      </c>
      <c r="E542" s="798" t="str">
        <f t="shared" si="94"/>
        <v>NORWALK MARINERS LEGENDS</v>
      </c>
      <c r="F542" s="798" t="str">
        <f t="shared" si="94"/>
        <v>GREENWICH PUMAS FC 50</v>
      </c>
      <c r="G542" s="803"/>
      <c r="H542" s="800">
        <f>VLOOKUP(E542,START_TIMES,2)</f>
        <v>0.33333333333333331</v>
      </c>
      <c r="I542" s="801" t="str">
        <f>VLOOKUP(E542,fields,2)</f>
        <v>Nathan Hale MS (T), Norwalk</v>
      </c>
      <c r="J542" s="580"/>
      <c r="K542" s="16"/>
      <c r="M542" s="779" t="s">
        <v>130</v>
      </c>
      <c r="N542" s="779" t="s">
        <v>129</v>
      </c>
      <c r="O542" s="16">
        <v>15</v>
      </c>
      <c r="P542" s="253" t="s">
        <v>132</v>
      </c>
      <c r="Q542" s="253" t="s">
        <v>136</v>
      </c>
    </row>
    <row r="543" spans="1:21" ht="12.75" customHeight="1" x14ac:dyDescent="0.35">
      <c r="A543" s="574">
        <v>540</v>
      </c>
      <c r="B543" s="696">
        <v>13</v>
      </c>
      <c r="C543" s="575">
        <v>45914</v>
      </c>
      <c r="D543" s="590" t="s">
        <v>1076</v>
      </c>
      <c r="E543" s="798" t="str">
        <f t="shared" si="94"/>
        <v>GREENWICH FC 50</v>
      </c>
      <c r="F543" s="798" t="str">
        <f t="shared" si="94"/>
        <v>STAMFORD CITY</v>
      </c>
      <c r="G543" s="803"/>
      <c r="H543" s="800">
        <f>VLOOKUP(E543,START_TIMES,2)</f>
        <v>0.41666666666666702</v>
      </c>
      <c r="I543" s="801" t="str">
        <f>VLOOKUP(E543,fields,2)</f>
        <v>Greenwich Fields</v>
      </c>
      <c r="J543" s="580"/>
      <c r="K543" s="16"/>
      <c r="M543" s="779" t="s">
        <v>128</v>
      </c>
      <c r="N543" s="779" t="s">
        <v>133</v>
      </c>
      <c r="O543" s="16">
        <v>16</v>
      </c>
      <c r="P543" s="253" t="s">
        <v>136</v>
      </c>
      <c r="Q543" s="253" t="s">
        <v>130</v>
      </c>
    </row>
    <row r="544" spans="1:21" ht="12.75" customHeight="1" x14ac:dyDescent="0.35">
      <c r="A544" s="574">
        <v>541</v>
      </c>
      <c r="B544" s="696">
        <v>13</v>
      </c>
      <c r="C544" s="575">
        <v>45914</v>
      </c>
      <c r="D544" s="590" t="s">
        <v>1076</v>
      </c>
      <c r="E544" s="798" t="str">
        <f t="shared" si="94"/>
        <v>VASCO DA GAMA 50</v>
      </c>
      <c r="F544" s="798" t="str">
        <f t="shared" si="94"/>
        <v>REBELS UNITED</v>
      </c>
      <c r="G544" s="803"/>
      <c r="H544" s="800">
        <f>VLOOKUP(E544,START_TIMES,2)</f>
        <v>0.41666666666666702</v>
      </c>
      <c r="I544" s="801" t="str">
        <f>VLOOKUP(E544,fields,2)</f>
        <v>Veterans Memorial Park (T), Bridgeport</v>
      </c>
      <c r="J544" s="580"/>
      <c r="K544" s="16"/>
      <c r="M544" s="779" t="s">
        <v>134</v>
      </c>
      <c r="N544" s="779" t="s">
        <v>132</v>
      </c>
      <c r="O544" s="16">
        <v>17</v>
      </c>
      <c r="P544" s="253" t="s">
        <v>128</v>
      </c>
      <c r="Q544" s="253" t="s">
        <v>126</v>
      </c>
    </row>
    <row r="545" spans="1:29" ht="12.75" customHeight="1" x14ac:dyDescent="0.35">
      <c r="A545" s="574">
        <v>542</v>
      </c>
      <c r="B545" s="696" t="s">
        <v>0</v>
      </c>
      <c r="C545" s="575" t="s">
        <v>0</v>
      </c>
      <c r="D545" s="582" t="s">
        <v>0</v>
      </c>
      <c r="E545" s="804" t="s">
        <v>0</v>
      </c>
      <c r="F545" s="805" t="s">
        <v>0</v>
      </c>
      <c r="G545" s="799" t="s">
        <v>0</v>
      </c>
      <c r="H545" s="800" t="s">
        <v>0</v>
      </c>
      <c r="I545" s="801" t="s">
        <v>0</v>
      </c>
      <c r="J545" s="585" t="s">
        <v>0</v>
      </c>
      <c r="K545" s="16"/>
      <c r="M545" s="129"/>
      <c r="N545" s="129"/>
      <c r="O545" s="16">
        <v>18</v>
      </c>
      <c r="P545" s="253" t="s">
        <v>129</v>
      </c>
      <c r="Q545" s="253" t="s">
        <v>133</v>
      </c>
    </row>
    <row r="546" spans="1:29" ht="12.75" customHeight="1" x14ac:dyDescent="0.35">
      <c r="A546" s="574">
        <v>543</v>
      </c>
      <c r="B546" s="696">
        <v>13</v>
      </c>
      <c r="C546" s="575">
        <v>45914</v>
      </c>
      <c r="D546" s="591" t="s">
        <v>1113</v>
      </c>
      <c r="E546" s="798" t="str">
        <f t="shared" ref="E546:F550" si="95">VLOOKUP(M546,Teams,2)</f>
        <v>HAVEN FC</v>
      </c>
      <c r="F546" s="798" t="str">
        <f t="shared" si="95"/>
        <v>CHESHIRE AZZURRI</v>
      </c>
      <c r="G546" s="803"/>
      <c r="H546" s="800">
        <f>VLOOKUP(E546,START_TIMES,2)</f>
        <v>0.41666666666666669</v>
      </c>
      <c r="I546" s="801" t="str">
        <f>VLOOKUP(E546,fields,2)</f>
        <v>Woodhouse Field (G), Wallingford</v>
      </c>
      <c r="J546" s="580"/>
      <c r="K546" s="16"/>
      <c r="M546" s="747" t="s">
        <v>147</v>
      </c>
      <c r="N546" s="747" t="s">
        <v>138</v>
      </c>
      <c r="O546" s="16">
        <v>19</v>
      </c>
      <c r="P546" s="253" t="s">
        <v>131</v>
      </c>
      <c r="Q546" s="253" t="s">
        <v>134</v>
      </c>
    </row>
    <row r="547" spans="1:29" ht="12.75" customHeight="1" x14ac:dyDescent="0.35">
      <c r="A547" s="574">
        <v>544</v>
      </c>
      <c r="B547" s="696">
        <v>13</v>
      </c>
      <c r="C547" s="575">
        <v>45914</v>
      </c>
      <c r="D547" s="591" t="s">
        <v>1113</v>
      </c>
      <c r="E547" s="798" t="str">
        <f t="shared" si="95"/>
        <v>CLUB NAPOLI 50</v>
      </c>
      <c r="F547" s="798" t="str">
        <f t="shared" si="95"/>
        <v>ZIMMITTI SC</v>
      </c>
      <c r="G547" s="803"/>
      <c r="H547" s="800">
        <v>0.41666666666666669</v>
      </c>
      <c r="I547" s="801" t="str">
        <f>VLOOKUP(E547,fields,2)</f>
        <v>North Farms Park (G), North Branford</v>
      </c>
      <c r="J547" s="580"/>
      <c r="K547" s="16"/>
      <c r="M547" s="747" t="s">
        <v>141</v>
      </c>
      <c r="N547" s="747" t="s">
        <v>137</v>
      </c>
      <c r="O547" s="16">
        <v>20</v>
      </c>
      <c r="P547" s="253" t="s">
        <v>127</v>
      </c>
      <c r="Q547" s="253" t="s">
        <v>132</v>
      </c>
      <c r="R547" s="253">
        <v>54</v>
      </c>
    </row>
    <row r="548" spans="1:29" ht="12.75" customHeight="1" x14ac:dyDescent="0.35">
      <c r="A548" s="574">
        <v>545</v>
      </c>
      <c r="B548" s="696">
        <v>13</v>
      </c>
      <c r="C548" s="575">
        <v>45914</v>
      </c>
      <c r="D548" s="591" t="s">
        <v>1113</v>
      </c>
      <c r="E548" s="798" t="str">
        <f t="shared" si="95"/>
        <v>GUILFORD BLACK EAGLES</v>
      </c>
      <c r="F548" s="798" t="str">
        <f t="shared" si="95"/>
        <v>GREENWICH PFC</v>
      </c>
      <c r="G548" s="803"/>
      <c r="H548" s="800">
        <f>VLOOKUP(E548,START_TIMES,2)</f>
        <v>0.375</v>
      </c>
      <c r="I548" s="801" t="str">
        <f>VLOOKUP(E548,fields,2)</f>
        <v>Bittner Park (G), Guilford</v>
      </c>
      <c r="J548" s="580"/>
      <c r="K548" s="16"/>
      <c r="M548" s="747" t="s">
        <v>146</v>
      </c>
      <c r="N548" s="747" t="s">
        <v>144</v>
      </c>
      <c r="O548" s="16">
        <v>21</v>
      </c>
      <c r="P548" s="253" t="s">
        <v>126</v>
      </c>
      <c r="Q548" s="253" t="s">
        <v>131</v>
      </c>
      <c r="R548" s="253">
        <v>55</v>
      </c>
    </row>
    <row r="549" spans="1:29" ht="12.75" customHeight="1" x14ac:dyDescent="0.35">
      <c r="A549" s="574">
        <v>546</v>
      </c>
      <c r="B549" s="696">
        <v>13</v>
      </c>
      <c r="C549" s="575">
        <v>45914</v>
      </c>
      <c r="D549" s="591" t="s">
        <v>1113</v>
      </c>
      <c r="E549" s="798" t="str">
        <f t="shared" si="95"/>
        <v>EAST HAVEN SC</v>
      </c>
      <c r="F549" s="798" t="str">
        <f t="shared" si="95"/>
        <v>SOUTHEAST CT</v>
      </c>
      <c r="G549" s="803"/>
      <c r="H549" s="800">
        <f>VLOOKUP(E549,START_TIMES,2)</f>
        <v>0.41666666666666669</v>
      </c>
      <c r="I549" s="801" t="str">
        <f>VLOOKUP(E549,fields,2)</f>
        <v>East Haven MS (G), East Haven</v>
      </c>
      <c r="J549" s="580"/>
      <c r="K549" s="16"/>
      <c r="M549" s="747" t="s">
        <v>142</v>
      </c>
      <c r="N549" s="747" t="s">
        <v>149</v>
      </c>
      <c r="O549" s="16">
        <v>22</v>
      </c>
      <c r="P549" s="253" t="s">
        <v>136</v>
      </c>
      <c r="Q549" s="253" t="s">
        <v>127</v>
      </c>
      <c r="R549" s="253">
        <v>56</v>
      </c>
    </row>
    <row r="550" spans="1:29" ht="12.75" customHeight="1" x14ac:dyDescent="0.35">
      <c r="A550" s="574">
        <v>547</v>
      </c>
      <c r="B550" s="696">
        <v>13</v>
      </c>
      <c r="C550" s="575">
        <v>45914</v>
      </c>
      <c r="D550" s="591" t="s">
        <v>1113</v>
      </c>
      <c r="E550" s="798" t="str">
        <f t="shared" si="95"/>
        <v>VASCO DA GAMA 60</v>
      </c>
      <c r="F550" s="798" t="str">
        <f t="shared" si="95"/>
        <v>NORTH BRANFORD LEGENDS</v>
      </c>
      <c r="G550" s="803"/>
      <c r="H550" s="800">
        <f>VLOOKUP(E550,START_TIMES,2)</f>
        <v>0.33333333333333331</v>
      </c>
      <c r="I550" s="801" t="str">
        <f>VLOOKUP(E550,fields,2)</f>
        <v>Veterans Memorial Park (T), Bridgeport</v>
      </c>
      <c r="J550" s="580"/>
      <c r="K550" s="16"/>
      <c r="M550" s="747" t="s">
        <v>135</v>
      </c>
      <c r="N550" s="747" t="s">
        <v>148</v>
      </c>
      <c r="O550" s="16">
        <v>23</v>
      </c>
      <c r="P550" s="253" t="s">
        <v>129</v>
      </c>
      <c r="Q550" s="253" t="s">
        <v>130</v>
      </c>
      <c r="R550" s="253">
        <v>57</v>
      </c>
    </row>
    <row r="551" spans="1:29" ht="12.65" customHeight="1" x14ac:dyDescent="0.35">
      <c r="A551" s="574">
        <v>548</v>
      </c>
      <c r="B551" s="696" t="s">
        <v>0</v>
      </c>
      <c r="C551" s="575" t="s">
        <v>0</v>
      </c>
      <c r="D551" s="582" t="s">
        <v>0</v>
      </c>
      <c r="E551" s="804" t="s">
        <v>0</v>
      </c>
      <c r="F551" s="805" t="s">
        <v>0</v>
      </c>
      <c r="G551" s="799" t="s">
        <v>0</v>
      </c>
      <c r="H551" s="800" t="s">
        <v>0</v>
      </c>
      <c r="I551" s="801" t="s">
        <v>0</v>
      </c>
      <c r="J551" s="585" t="s">
        <v>0</v>
      </c>
      <c r="K551" s="16"/>
      <c r="M551" s="350"/>
      <c r="N551" s="459"/>
      <c r="O551" s="16">
        <v>24</v>
      </c>
      <c r="P551" s="253" t="s">
        <v>133</v>
      </c>
      <c r="Q551" s="253" t="s">
        <v>128</v>
      </c>
      <c r="R551" s="253">
        <v>58</v>
      </c>
    </row>
    <row r="552" spans="1:29" ht="12.75" customHeight="1" x14ac:dyDescent="0.35">
      <c r="A552" s="574">
        <v>549</v>
      </c>
      <c r="B552" s="696">
        <v>14</v>
      </c>
      <c r="C552" s="575">
        <v>45921</v>
      </c>
      <c r="D552" s="576" t="s">
        <v>10</v>
      </c>
      <c r="E552" s="798" t="str">
        <f t="shared" ref="E552:F556" si="96">VLOOKUP(M552,Teams,2)</f>
        <v>STAMFORD FC</v>
      </c>
      <c r="F552" s="798" t="str">
        <f t="shared" si="96"/>
        <v>SALTY DOGS</v>
      </c>
      <c r="G552" s="799"/>
      <c r="H552" s="800">
        <v>0.41666666666666669</v>
      </c>
      <c r="I552" s="801" t="str">
        <f>VLOOKUP(E552,fields,2)</f>
        <v>West Beach Fields (T), Stamford</v>
      </c>
      <c r="J552" s="580"/>
      <c r="K552" s="16"/>
      <c r="M552" s="5" t="s">
        <v>101</v>
      </c>
      <c r="N552" s="5" t="s">
        <v>95</v>
      </c>
      <c r="O552" s="16">
        <v>25</v>
      </c>
      <c r="P552" s="253" t="s">
        <v>132</v>
      </c>
      <c r="Q552" s="253" t="s">
        <v>134</v>
      </c>
      <c r="R552" s="253">
        <v>61</v>
      </c>
    </row>
    <row r="553" spans="1:29" ht="12.75" customHeight="1" thickBot="1" x14ac:dyDescent="0.4">
      <c r="A553" s="574">
        <v>550</v>
      </c>
      <c r="B553" s="696">
        <v>14</v>
      </c>
      <c r="C553" s="575">
        <v>45921</v>
      </c>
      <c r="D553" s="576" t="s">
        <v>10</v>
      </c>
      <c r="E553" s="798" t="str">
        <f t="shared" si="96"/>
        <v>CLINTON FC 30</v>
      </c>
      <c r="F553" s="798" t="str">
        <f t="shared" si="96"/>
        <v>GREENWICH FC 30</v>
      </c>
      <c r="G553" s="799"/>
      <c r="H553" s="800">
        <f>VLOOKUP(E553,START_TIMES,2)</f>
        <v>0.41666666666666702</v>
      </c>
      <c r="I553" s="801" t="str">
        <f>VLOOKUP(E553,fields,2)</f>
        <v>Strong Field (T), Madison</v>
      </c>
      <c r="J553" s="580"/>
      <c r="K553" s="16"/>
      <c r="M553" s="5" t="s">
        <v>96</v>
      </c>
      <c r="N553" s="5" t="s">
        <v>94</v>
      </c>
      <c r="O553" s="16">
        <v>26</v>
      </c>
      <c r="P553" s="253" t="s">
        <v>134</v>
      </c>
      <c r="Q553" s="253" t="s">
        <v>136</v>
      </c>
      <c r="R553" s="253">
        <v>62</v>
      </c>
    </row>
    <row r="554" spans="1:29" ht="12.75" customHeight="1" thickTop="1" thickBot="1" x14ac:dyDescent="0.4">
      <c r="A554" s="574">
        <v>551</v>
      </c>
      <c r="B554" s="696">
        <v>14</v>
      </c>
      <c r="C554" s="575">
        <v>45921</v>
      </c>
      <c r="D554" s="576" t="s">
        <v>10</v>
      </c>
      <c r="E554" s="798" t="str">
        <f t="shared" si="96"/>
        <v>MILFORD AMIGOS</v>
      </c>
      <c r="F554" s="798" t="str">
        <f t="shared" si="96"/>
        <v>CHESHIRE SC UNITED</v>
      </c>
      <c r="G554" s="799"/>
      <c r="H554" s="800">
        <f>VLOOKUP(E554,START_TIMES,2)</f>
        <v>0.33333333333333331</v>
      </c>
      <c r="I554" s="801" t="str">
        <f>VLOOKUP(E554,fields,2)</f>
        <v>Pease Road (G), Woodbridge</v>
      </c>
      <c r="J554" s="585"/>
      <c r="K554" s="16"/>
      <c r="M554" s="5" t="s">
        <v>98</v>
      </c>
      <c r="N554" s="5" t="s">
        <v>97</v>
      </c>
      <c r="O554" s="16">
        <v>27</v>
      </c>
      <c r="P554" s="253" t="s">
        <v>130</v>
      </c>
      <c r="Q554" s="253" t="s">
        <v>127</v>
      </c>
      <c r="R554" s="253">
        <v>63</v>
      </c>
      <c r="S554" s="16"/>
      <c r="T554" s="198"/>
      <c r="U554" s="198"/>
      <c r="V554" s="16">
        <v>74</v>
      </c>
      <c r="W554" s="209"/>
      <c r="X554" s="215"/>
      <c r="Y554" s="16"/>
      <c r="Z554" s="20"/>
      <c r="AC554" s="16"/>
    </row>
    <row r="555" spans="1:29" ht="12.75" customHeight="1" thickTop="1" x14ac:dyDescent="0.35">
      <c r="A555" s="574">
        <v>552</v>
      </c>
      <c r="B555" s="696">
        <v>14</v>
      </c>
      <c r="C555" s="575">
        <v>45921</v>
      </c>
      <c r="D555" s="576" t="s">
        <v>10</v>
      </c>
      <c r="E555" s="798" t="str">
        <f t="shared" si="96"/>
        <v xml:space="preserve">FC SHELTON </v>
      </c>
      <c r="F555" s="798" t="str">
        <f t="shared" si="96"/>
        <v>DANBURY UNITED</v>
      </c>
      <c r="G555" s="799"/>
      <c r="H555" s="800">
        <f>VLOOKUP(E555,START_TIMES,2)</f>
        <v>0.33333333333333331</v>
      </c>
      <c r="I555" s="801" t="str">
        <f>VLOOKUP(E555,fields,2)</f>
        <v>Nike Site (G), Shelton</v>
      </c>
      <c r="J555" s="585"/>
      <c r="K555" s="16"/>
      <c r="M555" s="5" t="s">
        <v>99</v>
      </c>
      <c r="N555" s="5" t="s">
        <v>93</v>
      </c>
      <c r="O555" s="16">
        <v>28</v>
      </c>
      <c r="P555" s="253" t="s">
        <v>126</v>
      </c>
      <c r="Q555" s="253" t="s">
        <v>132</v>
      </c>
    </row>
    <row r="556" spans="1:29" ht="12.75" customHeight="1" x14ac:dyDescent="0.35">
      <c r="A556" s="574">
        <v>553</v>
      </c>
      <c r="B556" s="696">
        <v>14</v>
      </c>
      <c r="C556" s="575">
        <v>45921</v>
      </c>
      <c r="D556" s="576" t="s">
        <v>10</v>
      </c>
      <c r="E556" s="798" t="str">
        <f t="shared" si="96"/>
        <v>HAMDEN ALL STARS</v>
      </c>
      <c r="F556" s="798" t="str">
        <f t="shared" si="96"/>
        <v>MILFORD TUESDAY</v>
      </c>
      <c r="G556" s="799"/>
      <c r="H556" s="800">
        <f>VLOOKUP(E556,START_TIMES,2)</f>
        <v>0.41666666666666669</v>
      </c>
      <c r="I556" s="801" t="str">
        <f>VLOOKUP(E556,fields,2)</f>
        <v>Westwoods HS (G), Hamden</v>
      </c>
      <c r="J556" s="580"/>
      <c r="K556" s="16"/>
      <c r="M556" s="5" t="s">
        <v>92</v>
      </c>
      <c r="N556" s="5" t="s">
        <v>100</v>
      </c>
      <c r="O556" s="16">
        <v>29</v>
      </c>
      <c r="P556" s="253" t="s">
        <v>128</v>
      </c>
      <c r="Q556" s="253" t="s">
        <v>129</v>
      </c>
    </row>
    <row r="557" spans="1:29" ht="12.75" customHeight="1" x14ac:dyDescent="0.35">
      <c r="A557" s="574">
        <v>554</v>
      </c>
      <c r="B557" s="696" t="s">
        <v>0</v>
      </c>
      <c r="C557" s="575" t="s">
        <v>0</v>
      </c>
      <c r="D557" s="582" t="s">
        <v>0</v>
      </c>
      <c r="E557" s="804" t="s">
        <v>0</v>
      </c>
      <c r="F557" s="805" t="s">
        <v>0</v>
      </c>
      <c r="G557" s="799" t="s">
        <v>0</v>
      </c>
      <c r="H557" s="800" t="s">
        <v>0</v>
      </c>
      <c r="I557" s="801" t="s">
        <v>0</v>
      </c>
      <c r="J557" s="585" t="s">
        <v>0</v>
      </c>
      <c r="K557" s="16"/>
      <c r="M557" s="736"/>
      <c r="N557" s="736"/>
      <c r="O557" s="16">
        <v>30</v>
      </c>
      <c r="P557" s="253" t="s">
        <v>133</v>
      </c>
      <c r="Q557" s="253" t="s">
        <v>131</v>
      </c>
    </row>
    <row r="558" spans="1:29" ht="12.75" customHeight="1" x14ac:dyDescent="0.35">
      <c r="A558" s="574">
        <v>555</v>
      </c>
      <c r="B558" s="696">
        <v>14</v>
      </c>
      <c r="C558" s="575">
        <v>45921</v>
      </c>
      <c r="D558" s="586" t="s">
        <v>175</v>
      </c>
      <c r="E558" s="798" t="str">
        <f t="shared" ref="E558:F562" si="97">VLOOKUP(M558,Teams,2)</f>
        <v>TRINITY FC</v>
      </c>
      <c r="F558" s="798" t="str">
        <f t="shared" si="97"/>
        <v>QPR</v>
      </c>
      <c r="G558" s="799"/>
      <c r="H558" s="800">
        <f>VLOOKUP(E558,START_TIMES,2)</f>
        <v>0.33333333333333331</v>
      </c>
      <c r="I558" s="801" t="str">
        <f>VLOOKUP(E558,fields,2)</f>
        <v>Pease Road (G), Woodbridge</v>
      </c>
      <c r="J558" s="580"/>
      <c r="K558" s="16"/>
      <c r="M558" s="129" t="s">
        <v>159</v>
      </c>
      <c r="N558" s="129" t="s">
        <v>158</v>
      </c>
      <c r="O558" s="16">
        <v>31</v>
      </c>
      <c r="P558" s="253" t="s">
        <v>130</v>
      </c>
      <c r="Q558" s="253" t="s">
        <v>128</v>
      </c>
    </row>
    <row r="559" spans="1:29" ht="12.75" customHeight="1" x14ac:dyDescent="0.35">
      <c r="A559" s="574">
        <v>556</v>
      </c>
      <c r="B559" s="696">
        <v>14</v>
      </c>
      <c r="C559" s="575">
        <v>45921</v>
      </c>
      <c r="D559" s="586" t="s">
        <v>175</v>
      </c>
      <c r="E559" s="798" t="str">
        <f t="shared" si="97"/>
        <v>COYOTES FC</v>
      </c>
      <c r="F559" s="798" t="str">
        <f t="shared" si="97"/>
        <v>FC CELTA</v>
      </c>
      <c r="G559" s="799"/>
      <c r="H559" s="800">
        <f>VLOOKUP(E559,START_TIMES,2)</f>
        <v>0.45833333333333331</v>
      </c>
      <c r="I559" s="801" t="str">
        <f>VLOOKUP(E559,fields,2)</f>
        <v>Pragemann  Park (G), Wallingford</v>
      </c>
      <c r="J559" s="580"/>
      <c r="K559" s="16"/>
      <c r="M559" s="129" t="s">
        <v>151</v>
      </c>
      <c r="N559" s="129" t="s">
        <v>154</v>
      </c>
      <c r="O559" s="16">
        <v>32</v>
      </c>
      <c r="P559" s="253" t="s">
        <v>127</v>
      </c>
      <c r="Q559" s="253" t="s">
        <v>134</v>
      </c>
    </row>
    <row r="560" spans="1:29" ht="12.75" customHeight="1" x14ac:dyDescent="0.35">
      <c r="A560" s="574">
        <v>557</v>
      </c>
      <c r="B560" s="696">
        <v>14</v>
      </c>
      <c r="C560" s="575">
        <v>45921</v>
      </c>
      <c r="D560" s="586" t="s">
        <v>175</v>
      </c>
      <c r="E560" s="798" t="str">
        <f t="shared" si="97"/>
        <v>NAUGATUCK FUSION</v>
      </c>
      <c r="F560" s="802" t="str">
        <f t="shared" si="97"/>
        <v>BYE 30</v>
      </c>
      <c r="G560" s="803"/>
      <c r="H560" s="800">
        <f>VLOOKUP(E560,START_TIMES,2)</f>
        <v>0.41666666666666669</v>
      </c>
      <c r="I560" s="801" t="str">
        <f>VLOOKUP(E560,fields,2)</f>
        <v>City Hill MS (G), Naugatuck</v>
      </c>
      <c r="J560" s="580"/>
      <c r="K560" s="16"/>
      <c r="M560" s="129" t="s">
        <v>156</v>
      </c>
      <c r="N560" s="129" t="s">
        <v>150</v>
      </c>
      <c r="O560" s="16">
        <v>33</v>
      </c>
      <c r="P560" s="253" t="s">
        <v>129</v>
      </c>
      <c r="Q560" s="253" t="s">
        <v>131</v>
      </c>
    </row>
    <row r="561" spans="1:29" ht="12.75" customHeight="1" x14ac:dyDescent="0.35">
      <c r="A561" s="574">
        <v>558</v>
      </c>
      <c r="B561" s="696">
        <v>14</v>
      </c>
      <c r="C561" s="575">
        <v>45921</v>
      </c>
      <c r="D561" s="586" t="s">
        <v>175</v>
      </c>
      <c r="E561" s="798" t="str">
        <f t="shared" si="97"/>
        <v>FC CALDO VERDE</v>
      </c>
      <c r="F561" s="798" t="str">
        <f t="shared" si="97"/>
        <v>ECUA-ANDES 30</v>
      </c>
      <c r="G561" s="799"/>
      <c r="H561" s="800">
        <f>VLOOKUP(E561,START_TIMES,2)</f>
        <v>0.41666666666666669</v>
      </c>
      <c r="I561" s="801" t="str">
        <f>VLOOKUP(E561,fields,2)</f>
        <v>Naugatuck HS (G), Naugatuck</v>
      </c>
      <c r="J561" s="585"/>
      <c r="K561" s="16"/>
      <c r="M561" s="129" t="s">
        <v>153</v>
      </c>
      <c r="N561" s="129" t="s">
        <v>152</v>
      </c>
      <c r="O561" s="16">
        <v>34</v>
      </c>
      <c r="P561" s="253" t="s">
        <v>132</v>
      </c>
      <c r="Q561" s="253" t="s">
        <v>133</v>
      </c>
    </row>
    <row r="562" spans="1:29" ht="12.75" customHeight="1" x14ac:dyDescent="0.35">
      <c r="A562" s="574">
        <v>559</v>
      </c>
      <c r="B562" s="696">
        <v>14</v>
      </c>
      <c r="C562" s="575">
        <v>45921</v>
      </c>
      <c r="D562" s="586" t="s">
        <v>175</v>
      </c>
      <c r="E562" s="798" t="str">
        <f t="shared" si="97"/>
        <v>LITCHFIELD COUNTY BLUES 30</v>
      </c>
      <c r="F562" s="798" t="str">
        <f t="shared" si="97"/>
        <v>NORWALK FC</v>
      </c>
      <c r="G562" s="799"/>
      <c r="H562" s="800">
        <f>VLOOKUP(E562,START_TIMES,2)</f>
        <v>0.41666666666666669</v>
      </c>
      <c r="I562" s="801" t="str">
        <f>VLOOKUP(E562,fields,2)</f>
        <v>New Milford HS (T), New Milford</v>
      </c>
      <c r="J562" s="580"/>
      <c r="K562" s="16"/>
      <c r="M562" s="129" t="s">
        <v>155</v>
      </c>
      <c r="N562" s="129" t="s">
        <v>157</v>
      </c>
      <c r="O562" s="16">
        <v>35</v>
      </c>
      <c r="P562" s="253" t="s">
        <v>136</v>
      </c>
      <c r="Q562" s="253" t="s">
        <v>126</v>
      </c>
    </row>
    <row r="563" spans="1:29" ht="12.75" customHeight="1" x14ac:dyDescent="0.35">
      <c r="A563" s="574">
        <v>560</v>
      </c>
      <c r="B563" s="696" t="s">
        <v>0</v>
      </c>
      <c r="C563" s="575" t="s">
        <v>0</v>
      </c>
      <c r="D563" s="582" t="s">
        <v>0</v>
      </c>
      <c r="E563" s="804" t="s">
        <v>0</v>
      </c>
      <c r="F563" s="805" t="s">
        <v>0</v>
      </c>
      <c r="G563" s="799" t="s">
        <v>0</v>
      </c>
      <c r="H563" s="800" t="s">
        <v>0</v>
      </c>
      <c r="I563" s="801" t="s">
        <v>0</v>
      </c>
      <c r="J563" s="585" t="s">
        <v>0</v>
      </c>
      <c r="K563" s="16"/>
      <c r="M563" s="602"/>
      <c r="N563" s="602"/>
      <c r="O563" s="16">
        <v>36</v>
      </c>
      <c r="P563" s="253" t="s">
        <v>127</v>
      </c>
      <c r="Q563" s="253" t="s">
        <v>129</v>
      </c>
    </row>
    <row r="564" spans="1:29" ht="12.75" customHeight="1" x14ac:dyDescent="0.35">
      <c r="A564" s="574">
        <v>561</v>
      </c>
      <c r="B564" s="696">
        <v>14</v>
      </c>
      <c r="C564" s="575">
        <v>45921</v>
      </c>
      <c r="D564" s="587" t="s">
        <v>11</v>
      </c>
      <c r="E564" s="798" t="str">
        <f t="shared" ref="E564:F568" si="98">VLOOKUP(M564,Teams,2)</f>
        <v>VASCO DA GAMA 40</v>
      </c>
      <c r="F564" s="798" t="str">
        <f t="shared" si="98"/>
        <v>STORM FC</v>
      </c>
      <c r="G564" s="799"/>
      <c r="H564" s="800">
        <f>VLOOKUP(E564,START_TIMES,2)</f>
        <v>0.41666666666666702</v>
      </c>
      <c r="I564" s="801" t="str">
        <f>VLOOKUP(E564,fields,2)</f>
        <v>Veterans Memorial Park (T), Bridgeport</v>
      </c>
      <c r="J564" s="580"/>
      <c r="K564" s="16"/>
      <c r="M564" s="5" t="s">
        <v>109</v>
      </c>
      <c r="N564" s="5" t="s">
        <v>108</v>
      </c>
      <c r="O564" s="16">
        <v>37</v>
      </c>
      <c r="P564" s="253" t="s">
        <v>126</v>
      </c>
      <c r="Q564" s="253" t="s">
        <v>130</v>
      </c>
    </row>
    <row r="565" spans="1:29" ht="12.75" customHeight="1" x14ac:dyDescent="0.35">
      <c r="A565" s="574">
        <v>562</v>
      </c>
      <c r="B565" s="696">
        <v>14</v>
      </c>
      <c r="C565" s="575">
        <v>45921</v>
      </c>
      <c r="D565" s="587" t="s">
        <v>11</v>
      </c>
      <c r="E565" s="798" t="str">
        <f t="shared" si="98"/>
        <v>CLUB NAPOLI 40</v>
      </c>
      <c r="F565" s="798" t="str">
        <f t="shared" si="98"/>
        <v>GREENWICH FC 40</v>
      </c>
      <c r="G565" s="799"/>
      <c r="H565" s="800">
        <f>VLOOKUP(E565,START_TIMES,2)</f>
        <v>0.33333333333333331</v>
      </c>
      <c r="I565" s="801" t="str">
        <f>VLOOKUP(E565,fields,2)</f>
        <v>Sportsplex (T), North Branford</v>
      </c>
      <c r="J565" s="580"/>
      <c r="K565" s="16"/>
      <c r="M565" s="5" t="s">
        <v>161</v>
      </c>
      <c r="N565" s="5" t="s">
        <v>104</v>
      </c>
      <c r="O565" s="16">
        <v>38</v>
      </c>
      <c r="P565" s="253" t="s">
        <v>131</v>
      </c>
      <c r="Q565" s="253" t="s">
        <v>132</v>
      </c>
    </row>
    <row r="566" spans="1:29" ht="12.75" customHeight="1" x14ac:dyDescent="0.35">
      <c r="A566" s="574">
        <v>563</v>
      </c>
      <c r="B566" s="696">
        <v>14</v>
      </c>
      <c r="C566" s="575">
        <v>45921</v>
      </c>
      <c r="D566" s="587" t="s">
        <v>11</v>
      </c>
      <c r="E566" s="798" t="str">
        <f t="shared" si="98"/>
        <v xml:space="preserve">GUILFORD CELTIC </v>
      </c>
      <c r="F566" s="798" t="str">
        <f t="shared" si="98"/>
        <v>CLINTON FC 40</v>
      </c>
      <c r="G566" s="799"/>
      <c r="H566" s="800">
        <f>VLOOKUP(E566,START_TIMES,2)</f>
        <v>0.41666666666666702</v>
      </c>
      <c r="I566" s="801" t="str">
        <f>VLOOKUP(E566,fields,2)</f>
        <v>Guilford HS (T), Guilford</v>
      </c>
      <c r="J566" s="580"/>
      <c r="K566" s="16"/>
      <c r="M566" s="5" t="s">
        <v>106</v>
      </c>
      <c r="N566" s="5" t="s">
        <v>160</v>
      </c>
      <c r="O566" s="16">
        <v>39</v>
      </c>
      <c r="P566" s="253" t="s">
        <v>136</v>
      </c>
      <c r="Q566" s="253" t="s">
        <v>128</v>
      </c>
    </row>
    <row r="567" spans="1:29" ht="12.75" customHeight="1" x14ac:dyDescent="0.35">
      <c r="A567" s="574">
        <v>564</v>
      </c>
      <c r="B567" s="696">
        <v>14</v>
      </c>
      <c r="C567" s="575">
        <v>45921</v>
      </c>
      <c r="D567" s="587" t="s">
        <v>11</v>
      </c>
      <c r="E567" s="798" t="str">
        <f t="shared" si="98"/>
        <v>FAIRFIELD GAC 40</v>
      </c>
      <c r="F567" s="798" t="str">
        <f t="shared" si="98"/>
        <v>DANBURY UNITED 40</v>
      </c>
      <c r="G567" s="799"/>
      <c r="H567" s="800">
        <v>0.41666666666666669</v>
      </c>
      <c r="I567" s="801" t="str">
        <f>VLOOKUP(E567,fields,2)</f>
        <v>Ludlowe HS (T), Fairfield</v>
      </c>
      <c r="J567" s="585"/>
      <c r="K567" s="16"/>
      <c r="M567" s="5" t="s">
        <v>163</v>
      </c>
      <c r="N567" s="5" t="s">
        <v>162</v>
      </c>
      <c r="O567" s="16">
        <v>40</v>
      </c>
      <c r="P567" s="253" t="s">
        <v>134</v>
      </c>
      <c r="Q567" s="253" t="s">
        <v>133</v>
      </c>
    </row>
    <row r="568" spans="1:29" ht="12.75" customHeight="1" x14ac:dyDescent="0.35">
      <c r="A568" s="574">
        <v>565</v>
      </c>
      <c r="B568" s="696">
        <v>14</v>
      </c>
      <c r="C568" s="575">
        <v>45921</v>
      </c>
      <c r="D568" s="587" t="s">
        <v>11</v>
      </c>
      <c r="E568" s="798" t="str">
        <f t="shared" si="98"/>
        <v>GREENWICH PUMAS FC 40</v>
      </c>
      <c r="F568" s="798" t="str">
        <f t="shared" si="98"/>
        <v>SHEBEEN FC</v>
      </c>
      <c r="G568" s="799"/>
      <c r="H568" s="800">
        <f>VLOOKUP(E568,START_TIMES,2)</f>
        <v>0.41666666666666669</v>
      </c>
      <c r="I568" s="801" t="str">
        <f>VLOOKUP(E568,fields,2)</f>
        <v>Greenwich Fields</v>
      </c>
      <c r="J568" s="580"/>
      <c r="K568" s="16"/>
      <c r="M568" s="5" t="s">
        <v>105</v>
      </c>
      <c r="N568" s="5" t="s">
        <v>107</v>
      </c>
      <c r="O568" s="16">
        <v>41</v>
      </c>
      <c r="P568" s="253" t="s">
        <v>126</v>
      </c>
      <c r="Q568" s="253" t="s">
        <v>134</v>
      </c>
    </row>
    <row r="569" spans="1:29" ht="12.75" customHeight="1" thickBot="1" x14ac:dyDescent="0.4">
      <c r="A569" s="574">
        <v>566</v>
      </c>
      <c r="B569" s="696" t="s">
        <v>0</v>
      </c>
      <c r="C569" s="575" t="s">
        <v>0</v>
      </c>
      <c r="D569" s="582" t="s">
        <v>0</v>
      </c>
      <c r="E569" s="804" t="s">
        <v>0</v>
      </c>
      <c r="F569" s="805" t="s">
        <v>0</v>
      </c>
      <c r="G569" s="799" t="s">
        <v>0</v>
      </c>
      <c r="H569" s="800" t="s">
        <v>0</v>
      </c>
      <c r="I569" s="801" t="s">
        <v>0</v>
      </c>
      <c r="J569" s="585" t="s">
        <v>0</v>
      </c>
      <c r="K569" s="16"/>
      <c r="M569" s="319"/>
      <c r="N569" s="319"/>
      <c r="O569" s="16">
        <v>42</v>
      </c>
      <c r="P569" s="253" t="s">
        <v>133</v>
      </c>
      <c r="Q569" s="253" t="s">
        <v>127</v>
      </c>
    </row>
    <row r="570" spans="1:29" ht="12.75" customHeight="1" thickTop="1" thickBot="1" x14ac:dyDescent="0.4">
      <c r="A570" s="574">
        <v>567</v>
      </c>
      <c r="B570" s="696">
        <v>14</v>
      </c>
      <c r="C570" s="575">
        <v>45921</v>
      </c>
      <c r="D570" s="588" t="s">
        <v>1114</v>
      </c>
      <c r="E570" s="798" t="str">
        <f t="shared" ref="E570:F573" si="99">VLOOKUP(M570,Teams,2)</f>
        <v>SOUTHEAST ROVERS</v>
      </c>
      <c r="F570" s="798" t="str">
        <f t="shared" si="99"/>
        <v>LITCHFIELD COUNTY BLUES 40</v>
      </c>
      <c r="G570" s="799"/>
      <c r="H570" s="800">
        <f>VLOOKUP(E570,START_TIMES,2)</f>
        <v>0.41666666666666702</v>
      </c>
      <c r="I570" s="801" t="str">
        <f>VLOOKUP(E570,fields,2)</f>
        <v>East Lyme HS (T), East Lyme</v>
      </c>
      <c r="J570" s="580"/>
      <c r="K570" s="16"/>
      <c r="M570" s="754" t="s">
        <v>117</v>
      </c>
      <c r="N570" s="754" t="s">
        <v>113</v>
      </c>
      <c r="O570" s="16">
        <v>43</v>
      </c>
      <c r="P570" s="253" t="s">
        <v>136</v>
      </c>
      <c r="Q570" s="253" t="s">
        <v>129</v>
      </c>
      <c r="R570" s="748">
        <v>10</v>
      </c>
      <c r="S570" s="206" t="s">
        <v>116</v>
      </c>
      <c r="T570" s="206" t="s">
        <v>113</v>
      </c>
      <c r="U570" s="274"/>
    </row>
    <row r="571" spans="1:29" ht="12.75" customHeight="1" thickTop="1" thickBot="1" x14ac:dyDescent="0.4">
      <c r="A571" s="574">
        <v>568</v>
      </c>
      <c r="B571" s="696">
        <v>14</v>
      </c>
      <c r="C571" s="575">
        <v>45921</v>
      </c>
      <c r="D571" s="588" t="s">
        <v>1114</v>
      </c>
      <c r="E571" s="798" t="str">
        <f t="shared" si="99"/>
        <v>NORTH BRANFORD 40</v>
      </c>
      <c r="F571" s="798" t="str">
        <f t="shared" si="99"/>
        <v>FC LEONE</v>
      </c>
      <c r="G571" s="799"/>
      <c r="H571" s="800">
        <v>0.45833333333333331</v>
      </c>
      <c r="I571" s="801" t="str">
        <f>VLOOKUP(E571,fields,2)</f>
        <v>North Farms Park (G), North Branford</v>
      </c>
      <c r="J571" s="580"/>
      <c r="K571" s="16"/>
      <c r="M571" s="754" t="s">
        <v>115</v>
      </c>
      <c r="N571" s="754" t="s">
        <v>111</v>
      </c>
      <c r="O571" s="16">
        <v>44</v>
      </c>
      <c r="P571" s="253" t="s">
        <v>128</v>
      </c>
      <c r="Q571" s="253" t="s">
        <v>132</v>
      </c>
      <c r="R571" s="748">
        <v>11</v>
      </c>
      <c r="S571" s="206" t="s">
        <v>113</v>
      </c>
      <c r="T571" s="206" t="s">
        <v>110</v>
      </c>
      <c r="U571" s="274"/>
    </row>
    <row r="572" spans="1:29" ht="13" customHeight="1" thickTop="1" thickBot="1" x14ac:dyDescent="0.4">
      <c r="A572" s="574">
        <v>569</v>
      </c>
      <c r="B572" s="696">
        <v>14</v>
      </c>
      <c r="C572" s="575">
        <v>45921</v>
      </c>
      <c r="D572" s="588" t="s">
        <v>1114</v>
      </c>
      <c r="E572" s="806" t="str">
        <f t="shared" si="99"/>
        <v>BYE 40N</v>
      </c>
      <c r="F572" s="825" t="str">
        <f t="shared" si="99"/>
        <v>PAN ZONES</v>
      </c>
      <c r="G572" s="803"/>
      <c r="H572" s="800" t="str">
        <f>VLOOKUP(E572,START_TIMES,2)</f>
        <v>--</v>
      </c>
      <c r="I572" s="801" t="str">
        <f>VLOOKUP(E572,fields,2)</f>
        <v>--</v>
      </c>
      <c r="J572" s="580"/>
      <c r="K572" s="16"/>
      <c r="M572" s="206" t="s">
        <v>110</v>
      </c>
      <c r="N572" s="206" t="s">
        <v>116</v>
      </c>
      <c r="O572" s="16">
        <v>45</v>
      </c>
      <c r="P572" s="253" t="s">
        <v>130</v>
      </c>
      <c r="Q572" s="253" t="s">
        <v>131</v>
      </c>
      <c r="S572" s="16"/>
      <c r="T572" s="198"/>
      <c r="U572" s="198"/>
      <c r="V572" s="16">
        <v>73</v>
      </c>
      <c r="W572" s="209"/>
      <c r="X572" s="215"/>
      <c r="Y572" s="16"/>
      <c r="Z572" s="20"/>
      <c r="AC572" s="16"/>
    </row>
    <row r="573" spans="1:29" ht="12.75" customHeight="1" thickTop="1" thickBot="1" x14ac:dyDescent="0.4">
      <c r="A573" s="574">
        <v>570</v>
      </c>
      <c r="B573" s="696">
        <v>14</v>
      </c>
      <c r="C573" s="575">
        <v>45921</v>
      </c>
      <c r="D573" s="588" t="s">
        <v>1114</v>
      </c>
      <c r="E573" s="798" t="str">
        <f t="shared" si="99"/>
        <v>NEW HAVEN AMERICANS</v>
      </c>
      <c r="F573" s="798" t="str">
        <f t="shared" si="99"/>
        <v>GUILFORD BELL CURVE</v>
      </c>
      <c r="G573" s="799"/>
      <c r="H573" s="800">
        <f>VLOOKUP(E573,START_TIMES,2)</f>
        <v>0.41666666666666702</v>
      </c>
      <c r="I573" s="801" t="str">
        <f>VLOOKUP(E573,fields,2)</f>
        <v>Peck Place School (G), Orange</v>
      </c>
      <c r="J573" s="580"/>
      <c r="K573" s="16"/>
      <c r="M573" s="206" t="s">
        <v>114</v>
      </c>
      <c r="N573" s="206" t="s">
        <v>112</v>
      </c>
      <c r="O573" s="16">
        <v>46</v>
      </c>
      <c r="P573" s="253" t="s">
        <v>128</v>
      </c>
      <c r="Q573" s="253" t="s">
        <v>131</v>
      </c>
      <c r="S573" s="16"/>
      <c r="T573" s="198"/>
      <c r="U573" s="198"/>
      <c r="V573" s="16"/>
      <c r="W573" s="209"/>
      <c r="X573" s="215"/>
      <c r="Y573" s="16"/>
      <c r="Z573" s="20"/>
      <c r="AC573" s="16"/>
    </row>
    <row r="574" spans="1:29" ht="12.75" customHeight="1" thickTop="1" thickBot="1" x14ac:dyDescent="0.4">
      <c r="A574" s="574">
        <v>571</v>
      </c>
      <c r="B574" s="696" t="s">
        <v>0</v>
      </c>
      <c r="C574" s="575" t="s">
        <v>0</v>
      </c>
      <c r="D574" s="582" t="s">
        <v>0</v>
      </c>
      <c r="E574" s="804" t="s">
        <v>0</v>
      </c>
      <c r="F574" s="805" t="s">
        <v>0</v>
      </c>
      <c r="G574" s="799" t="s">
        <v>0</v>
      </c>
      <c r="H574" s="800" t="s">
        <v>0</v>
      </c>
      <c r="I574" s="801" t="s">
        <v>0</v>
      </c>
      <c r="J574" s="585" t="s">
        <v>0</v>
      </c>
      <c r="K574" s="16"/>
      <c r="M574" s="319"/>
      <c r="N574" s="319"/>
      <c r="O574" s="16">
        <v>47</v>
      </c>
      <c r="P574" s="253" t="s">
        <v>130</v>
      </c>
      <c r="Q574" s="253" t="s">
        <v>134</v>
      </c>
    </row>
    <row r="575" spans="1:29" ht="12.75" customHeight="1" thickTop="1" thickBot="1" x14ac:dyDescent="0.4">
      <c r="A575" s="574">
        <v>572</v>
      </c>
      <c r="B575" s="696">
        <v>14</v>
      </c>
      <c r="C575" s="575">
        <v>45921</v>
      </c>
      <c r="D575" s="740" t="s">
        <v>1115</v>
      </c>
      <c r="E575" s="798" t="str">
        <f t="shared" ref="E575:F578" si="100">VLOOKUP(M575,Teams,2)</f>
        <v>WILTON WOLVES</v>
      </c>
      <c r="F575" s="798" t="str">
        <f t="shared" si="100"/>
        <v>ECUA-ANDES 40</v>
      </c>
      <c r="G575" s="799"/>
      <c r="H575" s="800">
        <f>VLOOKUP(E575,START_TIMES,2)</f>
        <v>0.41666666666666702</v>
      </c>
      <c r="I575" s="801" t="str">
        <f>VLOOKUP(E575,fields,2)</f>
        <v>Lily Field (T), Wilton</v>
      </c>
      <c r="J575" s="580"/>
      <c r="K575" s="16"/>
      <c r="M575" s="777" t="s">
        <v>125</v>
      </c>
      <c r="N575" s="777" t="s">
        <v>121</v>
      </c>
      <c r="O575" s="16">
        <v>48</v>
      </c>
      <c r="P575" s="253" t="s">
        <v>126</v>
      </c>
      <c r="Q575" s="253" t="s">
        <v>127</v>
      </c>
      <c r="R575" s="748">
        <v>12</v>
      </c>
      <c r="S575" s="206" t="s">
        <v>113</v>
      </c>
      <c r="T575" s="206" t="s">
        <v>111</v>
      </c>
      <c r="U575" s="274"/>
    </row>
    <row r="576" spans="1:29" ht="12.75" customHeight="1" thickTop="1" thickBot="1" x14ac:dyDescent="0.4">
      <c r="A576" s="574">
        <v>573</v>
      </c>
      <c r="B576" s="696">
        <v>14</v>
      </c>
      <c r="C576" s="575">
        <v>45921</v>
      </c>
      <c r="D576" s="740" t="s">
        <v>1115</v>
      </c>
      <c r="E576" s="810" t="str">
        <f t="shared" si="100"/>
        <v>RIDGEFIELD KICKS</v>
      </c>
      <c r="F576" s="809" t="s">
        <v>214</v>
      </c>
      <c r="G576" s="799"/>
      <c r="H576" s="800">
        <f>VLOOKUP(E576,START_TIMES,2)</f>
        <v>0.33333333333333331</v>
      </c>
      <c r="I576" s="801" t="str">
        <f>VLOOKUP(E576,fields,2)</f>
        <v>Wooster School (T), Danbury</v>
      </c>
      <c r="J576" s="580"/>
      <c r="K576" s="16"/>
      <c r="M576" s="777" t="s">
        <v>123</v>
      </c>
      <c r="N576" s="777" t="s">
        <v>119</v>
      </c>
      <c r="O576" s="16">
        <v>49</v>
      </c>
      <c r="P576" s="253" t="s">
        <v>129</v>
      </c>
      <c r="Q576" s="253" t="s">
        <v>132</v>
      </c>
      <c r="R576" s="748">
        <v>12</v>
      </c>
      <c r="S576" s="206" t="s">
        <v>110</v>
      </c>
      <c r="T576" s="206" t="s">
        <v>114</v>
      </c>
      <c r="U576" s="274"/>
    </row>
    <row r="577" spans="1:29" ht="12.75" customHeight="1" thickTop="1" x14ac:dyDescent="0.35">
      <c r="A577" s="574">
        <v>574</v>
      </c>
      <c r="B577" s="696">
        <v>14</v>
      </c>
      <c r="C577" s="575">
        <v>45921</v>
      </c>
      <c r="D577" s="740" t="s">
        <v>1115</v>
      </c>
      <c r="E577" s="798" t="str">
        <f t="shared" si="100"/>
        <v>BESA SC</v>
      </c>
      <c r="F577" s="798" t="str">
        <f t="shared" si="100"/>
        <v>STAMFORD UNITED</v>
      </c>
      <c r="G577" s="803"/>
      <c r="H577" s="800">
        <f>VLOOKUP(E577,START_TIMES,2)</f>
        <v>0.41666666666666669</v>
      </c>
      <c r="I577" s="801" t="str">
        <f>VLOOKUP(E577,fields,2)</f>
        <v>Bucks Hill Park (G), Waterbury</v>
      </c>
      <c r="J577" s="580"/>
      <c r="K577" s="16"/>
      <c r="M577" s="777" t="s">
        <v>118</v>
      </c>
      <c r="N577" s="777" t="s">
        <v>124</v>
      </c>
      <c r="O577" s="16">
        <v>50</v>
      </c>
      <c r="P577" s="253" t="s">
        <v>136</v>
      </c>
      <c r="Q577" s="253" t="s">
        <v>133</v>
      </c>
    </row>
    <row r="578" spans="1:29" ht="12.75" customHeight="1" x14ac:dyDescent="0.35">
      <c r="A578" s="574">
        <v>575</v>
      </c>
      <c r="B578" s="696">
        <v>14</v>
      </c>
      <c r="C578" s="575">
        <v>45921</v>
      </c>
      <c r="D578" s="740" t="s">
        <v>1115</v>
      </c>
      <c r="E578" s="798" t="str">
        <f t="shared" si="100"/>
        <v>LUSITANOS FC</v>
      </c>
      <c r="F578" s="798" t="str">
        <f t="shared" si="100"/>
        <v>DERBY QUITUS</v>
      </c>
      <c r="G578" s="799"/>
      <c r="H578" s="800">
        <f>VLOOKUP(E578,START_TIMES,2)</f>
        <v>0.41666666666666669</v>
      </c>
      <c r="I578" s="801" t="str">
        <f>VLOOKUP(E578,fields,2)</f>
        <v>Veterans Memorial Park (T), Bridgeport</v>
      </c>
      <c r="J578" s="580"/>
      <c r="K578" s="16"/>
      <c r="M578" s="777" t="s">
        <v>122</v>
      </c>
      <c r="N578" s="777" t="s">
        <v>120</v>
      </c>
      <c r="O578" s="16">
        <v>51</v>
      </c>
      <c r="P578" s="253" t="s">
        <v>132</v>
      </c>
      <c r="Q578" s="253" t="s">
        <v>130</v>
      </c>
    </row>
    <row r="579" spans="1:29" ht="12.75" customHeight="1" x14ac:dyDescent="0.35">
      <c r="A579" s="574">
        <v>576</v>
      </c>
      <c r="B579" s="696" t="s">
        <v>0</v>
      </c>
      <c r="C579" s="575" t="s">
        <v>0</v>
      </c>
      <c r="D579" s="582" t="s">
        <v>0</v>
      </c>
      <c r="E579" s="804" t="s">
        <v>0</v>
      </c>
      <c r="F579" s="805" t="s">
        <v>0</v>
      </c>
      <c r="G579" s="799" t="s">
        <v>0</v>
      </c>
      <c r="H579" s="800" t="s">
        <v>0</v>
      </c>
      <c r="I579" s="801" t="s">
        <v>0</v>
      </c>
      <c r="J579" s="585" t="s">
        <v>0</v>
      </c>
      <c r="K579" s="16"/>
      <c r="M579" s="319"/>
      <c r="N579" s="319"/>
      <c r="O579" s="16">
        <v>52</v>
      </c>
      <c r="P579" s="253" t="s">
        <v>136</v>
      </c>
      <c r="Q579" s="253" t="s">
        <v>131</v>
      </c>
    </row>
    <row r="580" spans="1:29" ht="12.75" customHeight="1" x14ac:dyDescent="0.35">
      <c r="A580" s="574">
        <v>577</v>
      </c>
      <c r="B580" s="696">
        <v>14</v>
      </c>
      <c r="C580" s="575">
        <v>45921</v>
      </c>
      <c r="D580" s="590" t="s">
        <v>1076</v>
      </c>
      <c r="E580" s="798" t="str">
        <f t="shared" ref="E580:F584" si="101">VLOOKUP(M580,Teams,2)</f>
        <v>WESTPORT FC</v>
      </c>
      <c r="F580" s="798" t="str">
        <f t="shared" si="101"/>
        <v>VASCO DA GAMA 50</v>
      </c>
      <c r="G580" s="803"/>
      <c r="H580" s="800">
        <f>VLOOKUP(E580,START_TIMES,2)</f>
        <v>0.33333333333333331</v>
      </c>
      <c r="I580" s="801" t="str">
        <f>VLOOKUP(E580,fields,2)</f>
        <v>Wakeman Park (T), Westport</v>
      </c>
      <c r="J580" s="580"/>
      <c r="K580" s="16"/>
      <c r="M580" s="781" t="s">
        <v>136</v>
      </c>
      <c r="N580" s="781" t="s">
        <v>134</v>
      </c>
      <c r="O580" s="16">
        <v>53</v>
      </c>
      <c r="P580" s="253" t="s">
        <v>127</v>
      </c>
      <c r="Q580" s="253" t="s">
        <v>128</v>
      </c>
    </row>
    <row r="581" spans="1:29" ht="12.75" customHeight="1" x14ac:dyDescent="0.35">
      <c r="A581" s="574">
        <v>578</v>
      </c>
      <c r="B581" s="696">
        <v>14</v>
      </c>
      <c r="C581" s="575">
        <v>45921</v>
      </c>
      <c r="D581" s="590" t="s">
        <v>1076</v>
      </c>
      <c r="E581" s="798" t="str">
        <f t="shared" si="101"/>
        <v>FAIRFIELD GAC 50</v>
      </c>
      <c r="F581" s="798" t="str">
        <f t="shared" si="101"/>
        <v>NORWALK MARINERS LEGENDS</v>
      </c>
      <c r="G581" s="803"/>
      <c r="H581" s="800">
        <f>VLOOKUP(E581,START_TIMES,2)</f>
        <v>0.33333333333333331</v>
      </c>
      <c r="I581" s="801" t="str">
        <f>VLOOKUP(E581,fields,2)</f>
        <v>Ludlowe HS (T), Fairfield</v>
      </c>
      <c r="J581" s="580"/>
      <c r="K581" s="16"/>
      <c r="M581" s="781" t="s">
        <v>127</v>
      </c>
      <c r="N581" s="781" t="s">
        <v>130</v>
      </c>
      <c r="O581" s="16">
        <v>54</v>
      </c>
      <c r="P581" s="253" t="s">
        <v>134</v>
      </c>
      <c r="Q581" s="253" t="s">
        <v>129</v>
      </c>
    </row>
    <row r="582" spans="1:29" ht="12.75" customHeight="1" x14ac:dyDescent="0.35">
      <c r="A582" s="574">
        <v>579</v>
      </c>
      <c r="B582" s="696">
        <v>14</v>
      </c>
      <c r="C582" s="575">
        <v>45921</v>
      </c>
      <c r="D582" s="590" t="s">
        <v>1076</v>
      </c>
      <c r="E582" s="798" t="str">
        <f t="shared" si="101"/>
        <v>REBELS UNITED</v>
      </c>
      <c r="F582" s="811" t="str">
        <f t="shared" si="101"/>
        <v>BYE 50</v>
      </c>
      <c r="G582" s="803"/>
      <c r="H582" s="800">
        <f>VLOOKUP(E582,START_TIMES,2)</f>
        <v>0.41666666666666669</v>
      </c>
      <c r="I582" s="801" t="str">
        <f>VLOOKUP(E582,fields,2)</f>
        <v>New Fairfield HS (T), New Fairfield</v>
      </c>
      <c r="J582" s="580"/>
      <c r="K582" s="16"/>
      <c r="M582" s="781" t="s">
        <v>132</v>
      </c>
      <c r="N582" s="781" t="s">
        <v>126</v>
      </c>
      <c r="O582" s="16">
        <v>55</v>
      </c>
      <c r="P582" s="253" t="s">
        <v>133</v>
      </c>
      <c r="Q582" s="253" t="s">
        <v>126</v>
      </c>
    </row>
    <row r="583" spans="1:29" ht="12.75" customHeight="1" x14ac:dyDescent="0.35">
      <c r="A583" s="574">
        <v>580</v>
      </c>
      <c r="B583" s="696">
        <v>14</v>
      </c>
      <c r="C583" s="575">
        <v>45921</v>
      </c>
      <c r="D583" s="590" t="s">
        <v>1076</v>
      </c>
      <c r="E583" s="798" t="str">
        <f t="shared" si="101"/>
        <v>GREENWICH PUMAS FC 50</v>
      </c>
      <c r="F583" s="798" t="str">
        <f t="shared" si="101"/>
        <v>GREENWICH FC 50</v>
      </c>
      <c r="G583" s="803"/>
      <c r="H583" s="800">
        <f>VLOOKUP(E583,START_TIMES,2)</f>
        <v>0.41666666666666669</v>
      </c>
      <c r="I583" s="801" t="str">
        <f>VLOOKUP(E583,fields,2)</f>
        <v>Greenwich Fields</v>
      </c>
      <c r="J583" s="580"/>
      <c r="K583" s="16"/>
      <c r="M583" s="781" t="s">
        <v>129</v>
      </c>
      <c r="N583" s="781" t="s">
        <v>128</v>
      </c>
      <c r="O583" s="16">
        <v>56</v>
      </c>
      <c r="P583" s="253" t="s">
        <v>130</v>
      </c>
      <c r="Q583" s="253" t="s">
        <v>136</v>
      </c>
    </row>
    <row r="584" spans="1:29" ht="12.75" customHeight="1" x14ac:dyDescent="0.35">
      <c r="A584" s="574">
        <v>581</v>
      </c>
      <c r="B584" s="696">
        <v>14</v>
      </c>
      <c r="C584" s="575">
        <v>45921</v>
      </c>
      <c r="D584" s="590" t="s">
        <v>1076</v>
      </c>
      <c r="E584" s="798" t="str">
        <f t="shared" si="101"/>
        <v>NORWALK SPORT COLOMBIA 50</v>
      </c>
      <c r="F584" s="798" t="str">
        <f t="shared" si="101"/>
        <v>STAMFORD CITY</v>
      </c>
      <c r="G584" s="803"/>
      <c r="H584" s="800">
        <f>VLOOKUP(E584,START_TIMES,2)</f>
        <v>0.41666666666666669</v>
      </c>
      <c r="I584" s="801" t="str">
        <f>VLOOKUP(E584,fields,2)</f>
        <v>Nathan Hale MS (T), Norwalk</v>
      </c>
      <c r="J584" s="580"/>
      <c r="K584" s="16"/>
      <c r="M584" s="781" t="s">
        <v>131</v>
      </c>
      <c r="N584" s="781" t="s">
        <v>133</v>
      </c>
      <c r="O584" s="16">
        <v>57</v>
      </c>
      <c r="P584" s="253" t="s">
        <v>126</v>
      </c>
      <c r="Q584" s="253" t="s">
        <v>128</v>
      </c>
    </row>
    <row r="585" spans="1:29" ht="12.75" customHeight="1" x14ac:dyDescent="0.35">
      <c r="A585" s="574">
        <v>582</v>
      </c>
      <c r="B585" s="696" t="s">
        <v>0</v>
      </c>
      <c r="C585" s="575" t="s">
        <v>0</v>
      </c>
      <c r="D585" s="582" t="s">
        <v>0</v>
      </c>
      <c r="E585" s="804" t="s">
        <v>0</v>
      </c>
      <c r="F585" s="805" t="s">
        <v>0</v>
      </c>
      <c r="G585" s="799" t="s">
        <v>0</v>
      </c>
      <c r="H585" s="800" t="s">
        <v>0</v>
      </c>
      <c r="I585" s="801" t="s">
        <v>0</v>
      </c>
      <c r="J585" s="585" t="s">
        <v>0</v>
      </c>
      <c r="K585" s="16"/>
      <c r="M585" s="781"/>
      <c r="N585" s="781"/>
      <c r="O585" s="16">
        <v>58</v>
      </c>
      <c r="P585" s="253" t="s">
        <v>133</v>
      </c>
      <c r="Q585" s="253" t="s">
        <v>129</v>
      </c>
    </row>
    <row r="586" spans="1:29" ht="12.75" customHeight="1" x14ac:dyDescent="0.35">
      <c r="A586" s="574">
        <v>583</v>
      </c>
      <c r="B586" s="696">
        <v>14</v>
      </c>
      <c r="C586" s="575">
        <v>45921</v>
      </c>
      <c r="D586" s="591" t="s">
        <v>1113</v>
      </c>
      <c r="E586" s="798" t="str">
        <f t="shared" ref="E586:F590" si="102">VLOOKUP(M586,Teams,2)</f>
        <v>ZIMMITTI SC</v>
      </c>
      <c r="F586" s="798" t="str">
        <f t="shared" si="102"/>
        <v>VASCO DA GAMA 60</v>
      </c>
      <c r="G586" s="803"/>
      <c r="H586" s="800">
        <f>VLOOKUP(E586,START_TIMES,2)</f>
        <v>0.41666666666666702</v>
      </c>
      <c r="I586" s="801" t="str">
        <f>VLOOKUP(E586,fields,2)</f>
        <v>Morris Beach Complex (G), Morris</v>
      </c>
      <c r="J586" s="580"/>
      <c r="K586" s="16"/>
      <c r="M586" s="783" t="s">
        <v>137</v>
      </c>
      <c r="N586" s="783" t="s">
        <v>135</v>
      </c>
      <c r="O586" s="16">
        <v>59</v>
      </c>
      <c r="P586" s="253" t="s">
        <v>134</v>
      </c>
      <c r="Q586" s="253" t="s">
        <v>131</v>
      </c>
    </row>
    <row r="587" spans="1:29" ht="12.75" customHeight="1" x14ac:dyDescent="0.35">
      <c r="A587" s="574">
        <v>584</v>
      </c>
      <c r="B587" s="696">
        <v>14</v>
      </c>
      <c r="C587" s="575">
        <v>45921</v>
      </c>
      <c r="D587" s="591" t="s">
        <v>1113</v>
      </c>
      <c r="E587" s="798" t="str">
        <f t="shared" si="102"/>
        <v>CLUB NAPOLI 50</v>
      </c>
      <c r="F587" s="798" t="str">
        <f t="shared" si="102"/>
        <v>GUILFORD BLACK EAGLES</v>
      </c>
      <c r="G587" s="832"/>
      <c r="H587" s="800">
        <f>VLOOKUP(E587,START_TIMES,2)</f>
        <v>0.375</v>
      </c>
      <c r="I587" s="801" t="str">
        <f>VLOOKUP(E587,fields,2)</f>
        <v>North Farms Park (G), North Branford</v>
      </c>
      <c r="J587" s="580"/>
      <c r="K587" s="16"/>
      <c r="M587" s="783" t="s">
        <v>141</v>
      </c>
      <c r="N587" s="783" t="s">
        <v>146</v>
      </c>
      <c r="O587" s="16">
        <v>60</v>
      </c>
      <c r="P587" s="253" t="s">
        <v>132</v>
      </c>
      <c r="Q587" s="253" t="s">
        <v>127</v>
      </c>
    </row>
    <row r="588" spans="1:29" ht="12.75" customHeight="1" x14ac:dyDescent="0.35">
      <c r="A588" s="574">
        <v>585</v>
      </c>
      <c r="B588" s="696">
        <v>14</v>
      </c>
      <c r="C588" s="575">
        <v>45921</v>
      </c>
      <c r="D588" s="591" t="s">
        <v>1113</v>
      </c>
      <c r="E588" s="798" t="str">
        <f t="shared" si="102"/>
        <v>NORTH BRANFORD LEGENDS</v>
      </c>
      <c r="F588" s="798" t="str">
        <f t="shared" si="102"/>
        <v>CHESHIRE AZZURRI</v>
      </c>
      <c r="G588" s="803"/>
      <c r="H588" s="800">
        <f>VLOOKUP(E588,START_TIMES,2)</f>
        <v>0.41666666666666702</v>
      </c>
      <c r="I588" s="801" t="str">
        <f>VLOOKUP(E588,fields,2)</f>
        <v>Northford Park (G), Northford</v>
      </c>
      <c r="J588" s="580"/>
      <c r="K588" s="16"/>
      <c r="M588" s="783" t="s">
        <v>148</v>
      </c>
      <c r="N588" s="783" t="s">
        <v>138</v>
      </c>
      <c r="O588" s="16">
        <v>61</v>
      </c>
      <c r="P588" s="253" t="s">
        <v>131</v>
      </c>
      <c r="Q588" s="253" t="s">
        <v>126</v>
      </c>
    </row>
    <row r="589" spans="1:29" ht="12.75" customHeight="1" x14ac:dyDescent="0.35">
      <c r="A589" s="574">
        <v>586</v>
      </c>
      <c r="B589" s="696">
        <v>14</v>
      </c>
      <c r="C589" s="575">
        <v>45921</v>
      </c>
      <c r="D589" s="591" t="s">
        <v>1113</v>
      </c>
      <c r="E589" s="798" t="str">
        <f t="shared" si="102"/>
        <v>GREENWICH PFC</v>
      </c>
      <c r="F589" s="798" t="str">
        <f t="shared" si="102"/>
        <v>EAST HAVEN SC</v>
      </c>
      <c r="G589" s="803"/>
      <c r="H589" s="800">
        <f>VLOOKUP(E589,START_TIMES,2)</f>
        <v>0.41666666666666702</v>
      </c>
      <c r="I589" s="801" t="str">
        <f>VLOOKUP(E589,fields,2)</f>
        <v>Greenwich Fields</v>
      </c>
      <c r="J589" s="580"/>
      <c r="K589" s="16"/>
      <c r="M589" s="783" t="s">
        <v>144</v>
      </c>
      <c r="N589" s="783" t="s">
        <v>142</v>
      </c>
      <c r="O589" s="16">
        <v>62</v>
      </c>
      <c r="P589" s="253" t="s">
        <v>127</v>
      </c>
      <c r="Q589" s="253" t="s">
        <v>136</v>
      </c>
    </row>
    <row r="590" spans="1:29" ht="12.75" customHeight="1" thickBot="1" x14ac:dyDescent="0.4">
      <c r="A590" s="574">
        <v>587</v>
      </c>
      <c r="B590" s="696">
        <v>14</v>
      </c>
      <c r="C590" s="575">
        <v>45921</v>
      </c>
      <c r="D590" s="591" t="s">
        <v>1113</v>
      </c>
      <c r="E590" s="798" t="str">
        <f t="shared" si="102"/>
        <v>HAVEN FC</v>
      </c>
      <c r="F590" s="798" t="str">
        <f t="shared" si="102"/>
        <v>SOUTHEAST CT</v>
      </c>
      <c r="G590" s="803"/>
      <c r="H590" s="800">
        <f>VLOOKUP(E590,START_TIMES,2)</f>
        <v>0.41666666666666669</v>
      </c>
      <c r="I590" s="801" t="str">
        <f>VLOOKUP(E590,fields,2)</f>
        <v>Woodhouse Field (G), Wallingford</v>
      </c>
      <c r="J590" s="580"/>
      <c r="K590" s="16"/>
      <c r="M590" s="783" t="s">
        <v>147</v>
      </c>
      <c r="N590" s="783" t="s">
        <v>149</v>
      </c>
      <c r="O590" s="16">
        <v>63</v>
      </c>
      <c r="P590" s="253" t="s">
        <v>130</v>
      </c>
      <c r="Q590" s="253" t="s">
        <v>129</v>
      </c>
    </row>
    <row r="591" spans="1:29" ht="16" customHeight="1" thickTop="1" thickBot="1" x14ac:dyDescent="0.4">
      <c r="A591" s="574">
        <v>588</v>
      </c>
      <c r="B591" s="696" t="s">
        <v>0</v>
      </c>
      <c r="C591" s="575" t="s">
        <v>0</v>
      </c>
      <c r="D591" s="582" t="s">
        <v>0</v>
      </c>
      <c r="E591" s="804" t="s">
        <v>0</v>
      </c>
      <c r="F591" s="805" t="s">
        <v>0</v>
      </c>
      <c r="G591" s="799" t="s">
        <v>0</v>
      </c>
      <c r="H591" s="800" t="s">
        <v>0</v>
      </c>
      <c r="I591" s="801" t="s">
        <v>0</v>
      </c>
      <c r="J591" s="585" t="s">
        <v>0</v>
      </c>
      <c r="K591" s="16"/>
      <c r="M591" s="781"/>
      <c r="N591" s="781"/>
      <c r="O591" s="16">
        <v>64</v>
      </c>
      <c r="P591" s="253" t="s">
        <v>128</v>
      </c>
      <c r="Q591" s="253" t="s">
        <v>133</v>
      </c>
      <c r="S591" s="16"/>
      <c r="T591" s="198"/>
      <c r="U591" s="198"/>
      <c r="V591" s="16">
        <v>73</v>
      </c>
      <c r="W591" s="209"/>
      <c r="X591" s="215"/>
      <c r="Y591" s="16"/>
      <c r="Z591" s="20"/>
      <c r="AC591" s="16"/>
    </row>
    <row r="592" spans="1:29" ht="12.75" customHeight="1" thickTop="1" thickBot="1" x14ac:dyDescent="0.4">
      <c r="A592" s="574">
        <v>589</v>
      </c>
      <c r="B592" s="696">
        <v>15</v>
      </c>
      <c r="C592" s="575">
        <v>45928</v>
      </c>
      <c r="D592" s="576" t="s">
        <v>10</v>
      </c>
      <c r="E592" s="798" t="str">
        <f t="shared" ref="E592:F596" si="103">VLOOKUP(M592,Teams,2)</f>
        <v>DANBURY UNITED</v>
      </c>
      <c r="F592" s="798" t="str">
        <f t="shared" si="103"/>
        <v>GREENWICH FC 30</v>
      </c>
      <c r="G592" s="799"/>
      <c r="H592" s="800">
        <f>VLOOKUP(E592,START_TIMES,2)</f>
        <v>0.375</v>
      </c>
      <c r="I592" s="801" t="str">
        <f>VLOOKUP(E592,fields,2)</f>
        <v>Portuguese Cultural Center (G), Danbury</v>
      </c>
      <c r="J592" s="580"/>
      <c r="K592" s="16"/>
      <c r="M592" s="781" t="s">
        <v>93</v>
      </c>
      <c r="N592" s="781" t="s">
        <v>94</v>
      </c>
      <c r="O592" s="16">
        <v>65</v>
      </c>
      <c r="P592" s="253" t="s">
        <v>134</v>
      </c>
      <c r="Q592" s="253" t="s">
        <v>132</v>
      </c>
      <c r="S592" s="16"/>
      <c r="T592" s="288"/>
      <c r="U592" s="288"/>
      <c r="V592" s="16"/>
      <c r="W592" s="227"/>
      <c r="X592" s="289"/>
      <c r="Y592" s="16"/>
      <c r="Z592" s="20"/>
      <c r="AC592" s="16"/>
    </row>
    <row r="593" spans="1:29" ht="12.75" customHeight="1" thickTop="1" thickBot="1" x14ac:dyDescent="0.4">
      <c r="A593" s="574">
        <v>590</v>
      </c>
      <c r="B593" s="696">
        <v>15</v>
      </c>
      <c r="C593" s="575">
        <v>45928</v>
      </c>
      <c r="D593" s="576" t="s">
        <v>10</v>
      </c>
      <c r="E593" s="798" t="str">
        <f t="shared" si="103"/>
        <v>SALTY DOGS</v>
      </c>
      <c r="F593" s="798" t="str">
        <f t="shared" si="103"/>
        <v>CLINTON FC 30</v>
      </c>
      <c r="G593" s="799"/>
      <c r="H593" s="800">
        <f>VLOOKUP(E593,START_TIMES,2)</f>
        <v>0.33333333333333331</v>
      </c>
      <c r="I593" s="801" t="str">
        <f>VLOOKUP(E593,fields,2)</f>
        <v>Nonnewaug HS  (T), Woodbury</v>
      </c>
      <c r="J593" s="580"/>
      <c r="K593" s="16"/>
      <c r="M593" s="781" t="s">
        <v>95</v>
      </c>
      <c r="N593" s="781" t="s">
        <v>96</v>
      </c>
      <c r="O593" s="16">
        <v>66</v>
      </c>
      <c r="P593" s="253" t="s">
        <v>136</v>
      </c>
      <c r="Q593" s="253" t="s">
        <v>134</v>
      </c>
      <c r="S593" s="16"/>
      <c r="T593" s="198"/>
      <c r="U593" s="198"/>
      <c r="V593" s="16"/>
      <c r="W593" s="209"/>
      <c r="X593" s="215"/>
      <c r="Y593" s="16"/>
      <c r="Z593" s="20"/>
      <c r="AC593" s="16"/>
    </row>
    <row r="594" spans="1:29" ht="12.75" customHeight="1" thickTop="1" x14ac:dyDescent="0.35">
      <c r="A594" s="574">
        <v>591</v>
      </c>
      <c r="B594" s="696">
        <v>15</v>
      </c>
      <c r="C594" s="575">
        <v>45928</v>
      </c>
      <c r="D594" s="576" t="s">
        <v>10</v>
      </c>
      <c r="E594" s="798" t="str">
        <f t="shared" si="103"/>
        <v>HAMDEN ALL STARS</v>
      </c>
      <c r="F594" s="798" t="str">
        <f t="shared" si="103"/>
        <v xml:space="preserve">FC SHELTON </v>
      </c>
      <c r="G594" s="799"/>
      <c r="H594" s="800">
        <f>VLOOKUP(E594,START_TIMES,2)</f>
        <v>0.41666666666666669</v>
      </c>
      <c r="I594" s="801" t="str">
        <f>VLOOKUP(E594,fields,2)</f>
        <v>Westwoods HS (G), Hamden</v>
      </c>
      <c r="J594" s="580"/>
      <c r="K594" s="16"/>
      <c r="M594" s="781" t="s">
        <v>92</v>
      </c>
      <c r="N594" s="781" t="s">
        <v>99</v>
      </c>
      <c r="O594" s="16">
        <v>67</v>
      </c>
      <c r="P594" s="253" t="s">
        <v>127</v>
      </c>
      <c r="Q594" s="253" t="s">
        <v>130</v>
      </c>
      <c r="S594" s="16"/>
      <c r="T594" s="288"/>
      <c r="U594" s="288"/>
      <c r="V594" s="16"/>
      <c r="W594" s="227"/>
      <c r="X594" s="289"/>
      <c r="Y594" s="16"/>
      <c r="Z594" s="20"/>
      <c r="AC594" s="16"/>
    </row>
    <row r="595" spans="1:29" ht="12.75" customHeight="1" x14ac:dyDescent="0.35">
      <c r="A595" s="574">
        <v>592</v>
      </c>
      <c r="B595" s="696">
        <v>15</v>
      </c>
      <c r="C595" s="575">
        <v>45928</v>
      </c>
      <c r="D595" s="576" t="s">
        <v>10</v>
      </c>
      <c r="E595" s="798" t="str">
        <f t="shared" si="103"/>
        <v>MILFORD TUESDAY</v>
      </c>
      <c r="F595" s="798" t="str">
        <f t="shared" si="103"/>
        <v>MILFORD AMIGOS</v>
      </c>
      <c r="G595" s="799"/>
      <c r="H595" s="800">
        <f>VLOOKUP(E595,START_TIMES,2)</f>
        <v>0.33333333333333331</v>
      </c>
      <c r="I595" s="801" t="str">
        <f>VLOOKUP(E595,fields,2)</f>
        <v>Witek Park (G), Derby</v>
      </c>
      <c r="J595" s="580"/>
      <c r="K595" s="16"/>
      <c r="M595" s="781" t="s">
        <v>100</v>
      </c>
      <c r="N595" s="781" t="s">
        <v>98</v>
      </c>
      <c r="O595" s="16">
        <v>68</v>
      </c>
      <c r="P595" s="253" t="s">
        <v>132</v>
      </c>
      <c r="Q595" s="253" t="s">
        <v>126</v>
      </c>
      <c r="S595" s="16"/>
      <c r="T595" s="288"/>
      <c r="U595" s="288"/>
      <c r="V595" s="16"/>
      <c r="W595" s="227"/>
      <c r="X595" s="289"/>
      <c r="Y595" s="16"/>
      <c r="Z595" s="20"/>
      <c r="AC595" s="16"/>
    </row>
    <row r="596" spans="1:29" ht="12.75" customHeight="1" x14ac:dyDescent="0.35">
      <c r="A596" s="574">
        <v>593</v>
      </c>
      <c r="B596" s="696">
        <v>15</v>
      </c>
      <c r="C596" s="575">
        <v>45928</v>
      </c>
      <c r="D596" s="576" t="s">
        <v>10</v>
      </c>
      <c r="E596" s="798" t="str">
        <f t="shared" si="103"/>
        <v>CHESHIRE SC UNITED</v>
      </c>
      <c r="F596" s="798" t="str">
        <f t="shared" si="103"/>
        <v>STAMFORD FC</v>
      </c>
      <c r="G596" s="799"/>
      <c r="H596" s="800">
        <f>VLOOKUP(E596,START_TIMES,2)</f>
        <v>0.33333333333333331</v>
      </c>
      <c r="I596" s="801" t="str">
        <f>VLOOKUP(E596,fields,2)</f>
        <v>Choate Rosemary Hall (T), Wallingford</v>
      </c>
      <c r="J596" s="580"/>
      <c r="K596" s="16"/>
      <c r="M596" s="781" t="s">
        <v>97</v>
      </c>
      <c r="N596" s="781" t="s">
        <v>101</v>
      </c>
      <c r="O596" s="16">
        <v>69</v>
      </c>
      <c r="P596" s="253" t="s">
        <v>129</v>
      </c>
      <c r="Q596" s="253" t="s">
        <v>128</v>
      </c>
    </row>
    <row r="597" spans="1:29" ht="12.75" customHeight="1" x14ac:dyDescent="0.35">
      <c r="A597" s="574">
        <v>594</v>
      </c>
      <c r="B597" s="696" t="s">
        <v>0</v>
      </c>
      <c r="C597" s="575" t="s">
        <v>0</v>
      </c>
      <c r="D597" s="582" t="s">
        <v>0</v>
      </c>
      <c r="E597" s="804" t="s">
        <v>0</v>
      </c>
      <c r="F597" s="805" t="s">
        <v>0</v>
      </c>
      <c r="G597" s="799" t="s">
        <v>0</v>
      </c>
      <c r="H597" s="800" t="s">
        <v>0</v>
      </c>
      <c r="I597" s="801" t="s">
        <v>0</v>
      </c>
      <c r="J597" s="585" t="s">
        <v>0</v>
      </c>
      <c r="K597" s="16"/>
      <c r="M597" s="781"/>
      <c r="N597" s="781"/>
      <c r="O597" s="16">
        <v>70</v>
      </c>
      <c r="P597" s="253" t="s">
        <v>131</v>
      </c>
      <c r="Q597" s="253" t="s">
        <v>133</v>
      </c>
      <c r="S597" s="16"/>
      <c r="T597" s="288"/>
      <c r="U597" s="288"/>
      <c r="V597" s="16"/>
      <c r="W597" s="227"/>
      <c r="X597" s="289"/>
      <c r="Y597" s="16"/>
      <c r="Z597" s="20"/>
      <c r="AC597" s="16"/>
    </row>
    <row r="598" spans="1:29" ht="12.75" customHeight="1" x14ac:dyDescent="0.35">
      <c r="A598" s="574">
        <v>595</v>
      </c>
      <c r="B598" s="696">
        <v>15</v>
      </c>
      <c r="C598" s="575">
        <v>45928</v>
      </c>
      <c r="D598" s="586" t="s">
        <v>175</v>
      </c>
      <c r="E598" s="798" t="str">
        <f t="shared" ref="E598:F602" si="104">VLOOKUP(M598,Teams,2)</f>
        <v>ECUA-ANDES 30</v>
      </c>
      <c r="F598" s="798" t="str">
        <f t="shared" si="104"/>
        <v>FC CELTA</v>
      </c>
      <c r="G598" s="799"/>
      <c r="H598" s="800">
        <f>VLOOKUP(E598,START_TIMES,2)</f>
        <v>0.33333333333333331</v>
      </c>
      <c r="I598" s="801" t="str">
        <f>VLOOKUP(E598,fields,2)</f>
        <v>Witek Park (G), Derby</v>
      </c>
      <c r="J598" s="580"/>
      <c r="K598" s="16"/>
      <c r="M598" s="781" t="s">
        <v>152</v>
      </c>
      <c r="N598" s="781" t="s">
        <v>154</v>
      </c>
      <c r="O598" s="16">
        <v>71</v>
      </c>
      <c r="P598" s="253" t="s">
        <v>128</v>
      </c>
      <c r="Q598" s="253" t="s">
        <v>130</v>
      </c>
      <c r="S598" s="16"/>
      <c r="T598" s="288"/>
      <c r="U598" s="288"/>
      <c r="V598" s="16"/>
      <c r="W598" s="227"/>
      <c r="X598" s="289"/>
      <c r="Y598" s="16"/>
      <c r="Z598" s="20"/>
      <c r="AC598" s="16"/>
    </row>
    <row r="599" spans="1:29" ht="14.5" x14ac:dyDescent="0.35">
      <c r="A599" s="574">
        <v>596</v>
      </c>
      <c r="B599" s="696">
        <v>15</v>
      </c>
      <c r="C599" s="575">
        <v>45928</v>
      </c>
      <c r="D599" s="586" t="s">
        <v>175</v>
      </c>
      <c r="E599" s="798" t="str">
        <f t="shared" si="104"/>
        <v>QPR</v>
      </c>
      <c r="F599" s="798" t="str">
        <f t="shared" si="104"/>
        <v>COYOTES FC</v>
      </c>
      <c r="G599" s="799"/>
      <c r="H599" s="800">
        <f>VLOOKUP(E599,START_TIMES,2)</f>
        <v>0.375</v>
      </c>
      <c r="I599" s="801" t="str">
        <f>VLOOKUP(E599,fields,2)</f>
        <v>Quinnipiac Park (G), Cheshire</v>
      </c>
      <c r="J599" s="580"/>
      <c r="K599" s="16"/>
      <c r="M599" s="781" t="s">
        <v>158</v>
      </c>
      <c r="N599" s="781" t="s">
        <v>151</v>
      </c>
      <c r="O599" s="16">
        <v>72</v>
      </c>
      <c r="P599" s="253" t="s">
        <v>134</v>
      </c>
      <c r="Q599" s="253" t="s">
        <v>127</v>
      </c>
    </row>
    <row r="600" spans="1:29" ht="14.5" x14ac:dyDescent="0.35">
      <c r="A600" s="574">
        <v>597</v>
      </c>
      <c r="B600" s="696">
        <v>15</v>
      </c>
      <c r="C600" s="575">
        <v>45928</v>
      </c>
      <c r="D600" s="586" t="s">
        <v>175</v>
      </c>
      <c r="E600" s="798" t="str">
        <f t="shared" si="104"/>
        <v>LITCHFIELD COUNTY BLUES 30</v>
      </c>
      <c r="F600" s="798" t="str">
        <f t="shared" si="104"/>
        <v>FC CALDO VERDE</v>
      </c>
      <c r="G600" s="803"/>
      <c r="H600" s="800">
        <f>VLOOKUP(E600,START_TIMES,2)</f>
        <v>0.41666666666666669</v>
      </c>
      <c r="I600" s="801" t="str">
        <f>VLOOKUP(E600,fields,2)</f>
        <v>New Milford HS (T), New Milford</v>
      </c>
      <c r="J600" s="580"/>
      <c r="K600" s="16"/>
      <c r="M600" s="781" t="s">
        <v>155</v>
      </c>
      <c r="N600" s="781" t="s">
        <v>153</v>
      </c>
      <c r="O600" s="16">
        <v>73</v>
      </c>
      <c r="P600" s="253" t="s">
        <v>131</v>
      </c>
      <c r="Q600" s="253" t="s">
        <v>129</v>
      </c>
    </row>
    <row r="601" spans="1:29" ht="14.5" x14ac:dyDescent="0.35">
      <c r="A601" s="574">
        <v>598</v>
      </c>
      <c r="B601" s="696">
        <v>15</v>
      </c>
      <c r="C601" s="575">
        <v>45928</v>
      </c>
      <c r="D601" s="586" t="s">
        <v>175</v>
      </c>
      <c r="E601" s="798" t="str">
        <f t="shared" si="104"/>
        <v>NORWALK FC</v>
      </c>
      <c r="F601" s="798" t="str">
        <f t="shared" si="104"/>
        <v>NAUGATUCK FUSION</v>
      </c>
      <c r="G601" s="799"/>
      <c r="H601" s="800">
        <f>VLOOKUP(E601,START_TIMES,2)</f>
        <v>0.41666666666666702</v>
      </c>
      <c r="I601" s="801" t="str">
        <f>VLOOKUP(E601,fields,2)</f>
        <v>Nathan Hale MS (T), Norwalk</v>
      </c>
      <c r="J601" s="580"/>
      <c r="K601" s="16"/>
      <c r="M601" s="781" t="s">
        <v>157</v>
      </c>
      <c r="N601" s="781" t="s">
        <v>156</v>
      </c>
      <c r="O601" s="16">
        <v>74</v>
      </c>
      <c r="P601" s="253" t="s">
        <v>133</v>
      </c>
      <c r="Q601" s="253" t="s">
        <v>132</v>
      </c>
    </row>
    <row r="602" spans="1:29" ht="14.5" x14ac:dyDescent="0.35">
      <c r="A602" s="574">
        <v>599</v>
      </c>
      <c r="B602" s="696">
        <v>15</v>
      </c>
      <c r="C602" s="575">
        <v>45928</v>
      </c>
      <c r="D602" s="586" t="s">
        <v>175</v>
      </c>
      <c r="E602" s="802" t="str">
        <f t="shared" si="104"/>
        <v>BYE 30</v>
      </c>
      <c r="F602" s="798" t="str">
        <f t="shared" si="104"/>
        <v>TRINITY FC</v>
      </c>
      <c r="G602" s="799"/>
      <c r="H602" s="800" t="str">
        <f>VLOOKUP(E602,START_TIMES,2)</f>
        <v>--</v>
      </c>
      <c r="I602" s="801" t="str">
        <f>VLOOKUP(E602,fields,2)</f>
        <v>--</v>
      </c>
      <c r="J602" s="580"/>
      <c r="K602" s="16"/>
      <c r="M602" s="781" t="s">
        <v>150</v>
      </c>
      <c r="N602" s="781" t="s">
        <v>159</v>
      </c>
      <c r="O602" s="16">
        <v>75</v>
      </c>
      <c r="P602" s="253" t="s">
        <v>126</v>
      </c>
      <c r="Q602" s="253" t="s">
        <v>136</v>
      </c>
    </row>
    <row r="603" spans="1:29" ht="14.5" x14ac:dyDescent="0.35">
      <c r="A603" s="574">
        <v>600</v>
      </c>
      <c r="B603" s="696" t="s">
        <v>0</v>
      </c>
      <c r="C603" s="575" t="s">
        <v>0</v>
      </c>
      <c r="D603" s="582" t="s">
        <v>0</v>
      </c>
      <c r="E603" s="804" t="s">
        <v>0</v>
      </c>
      <c r="F603" s="805" t="s">
        <v>0</v>
      </c>
      <c r="G603" s="799" t="s">
        <v>0</v>
      </c>
      <c r="H603" s="800" t="s">
        <v>0</v>
      </c>
      <c r="I603" s="801" t="s">
        <v>0</v>
      </c>
      <c r="J603" s="585" t="s">
        <v>0</v>
      </c>
      <c r="K603" s="16"/>
      <c r="M603" s="781"/>
      <c r="N603" s="781"/>
      <c r="O603" s="16">
        <v>76</v>
      </c>
      <c r="P603" s="253" t="s">
        <v>129</v>
      </c>
      <c r="Q603" s="253" t="s">
        <v>127</v>
      </c>
    </row>
    <row r="604" spans="1:29" ht="14.5" x14ac:dyDescent="0.35">
      <c r="A604" s="574">
        <v>601</v>
      </c>
      <c r="B604" s="696">
        <v>15</v>
      </c>
      <c r="C604" s="575">
        <v>45928</v>
      </c>
      <c r="D604" s="587" t="s">
        <v>11</v>
      </c>
      <c r="E604" s="798" t="str">
        <f t="shared" ref="E604:F608" si="105">VLOOKUP(M604,Teams,2)</f>
        <v>DANBURY UNITED 40</v>
      </c>
      <c r="F604" s="798" t="str">
        <f t="shared" si="105"/>
        <v>GREENWICH FC 40</v>
      </c>
      <c r="G604" s="799"/>
      <c r="H604" s="800">
        <f>VLOOKUP(E604,START_TIMES,2)</f>
        <v>0.45833333333333331</v>
      </c>
      <c r="I604" s="801" t="str">
        <f>VLOOKUP(E604,fields,2)</f>
        <v>Portuguese Cultural Center (G), Danbury</v>
      </c>
      <c r="J604" s="580"/>
      <c r="K604" s="16"/>
      <c r="M604" s="781" t="s">
        <v>162</v>
      </c>
      <c r="N604" s="781" t="s">
        <v>104</v>
      </c>
      <c r="O604" s="16">
        <v>77</v>
      </c>
      <c r="P604" s="253" t="s">
        <v>130</v>
      </c>
      <c r="Q604" s="253" t="s">
        <v>126</v>
      </c>
    </row>
    <row r="605" spans="1:29" ht="14.5" x14ac:dyDescent="0.35">
      <c r="A605" s="574">
        <v>602</v>
      </c>
      <c r="B605" s="696">
        <v>15</v>
      </c>
      <c r="C605" s="575">
        <v>45928</v>
      </c>
      <c r="D605" s="587" t="s">
        <v>11</v>
      </c>
      <c r="E605" s="798" t="str">
        <f t="shared" si="105"/>
        <v>STORM FC</v>
      </c>
      <c r="F605" s="798" t="str">
        <f t="shared" si="105"/>
        <v>CLUB NAPOLI 40</v>
      </c>
      <c r="G605" s="799"/>
      <c r="H605" s="800">
        <f>VLOOKUP(E605,START_TIMES,2)</f>
        <v>0.33333333333333331</v>
      </c>
      <c r="I605" s="801" t="str">
        <f>VLOOKUP(E605,fields,2)</f>
        <v>Wakeman Park (T), Westport</v>
      </c>
      <c r="J605" s="580"/>
      <c r="K605" s="16"/>
      <c r="M605" s="781" t="s">
        <v>108</v>
      </c>
      <c r="N605" s="781" t="s">
        <v>161</v>
      </c>
      <c r="O605" s="16">
        <v>78</v>
      </c>
      <c r="P605" s="253" t="s">
        <v>132</v>
      </c>
      <c r="Q605" s="253" t="s">
        <v>131</v>
      </c>
    </row>
    <row r="606" spans="1:29" ht="14.5" x14ac:dyDescent="0.35">
      <c r="A606" s="574">
        <v>603</v>
      </c>
      <c r="B606" s="696">
        <v>15</v>
      </c>
      <c r="C606" s="575">
        <v>45928</v>
      </c>
      <c r="D606" s="587" t="s">
        <v>11</v>
      </c>
      <c r="E606" s="798" t="str">
        <f t="shared" si="105"/>
        <v>GREENWICH PUMAS FC 40</v>
      </c>
      <c r="F606" s="798" t="str">
        <f t="shared" si="105"/>
        <v>FAIRFIELD GAC 40</v>
      </c>
      <c r="G606" s="799"/>
      <c r="H606" s="800">
        <f>VLOOKUP(E606,START_TIMES,2)</f>
        <v>0.41666666666666669</v>
      </c>
      <c r="I606" s="801" t="str">
        <f>VLOOKUP(E606,fields,2)</f>
        <v>Greenwich Fields</v>
      </c>
      <c r="J606" s="580"/>
      <c r="K606" s="16"/>
      <c r="M606" s="781" t="s">
        <v>105</v>
      </c>
      <c r="N606" s="781" t="s">
        <v>163</v>
      </c>
      <c r="O606" s="16">
        <v>79</v>
      </c>
      <c r="P606" s="253" t="s">
        <v>128</v>
      </c>
      <c r="Q606" s="253" t="s">
        <v>136</v>
      </c>
    </row>
    <row r="607" spans="1:29" ht="14.5" x14ac:dyDescent="0.35">
      <c r="A607" s="574">
        <v>604</v>
      </c>
      <c r="B607" s="696">
        <v>15</v>
      </c>
      <c r="C607" s="575">
        <v>45928</v>
      </c>
      <c r="D607" s="587" t="s">
        <v>11</v>
      </c>
      <c r="E607" s="798" t="str">
        <f t="shared" si="105"/>
        <v>SHEBEEN FC</v>
      </c>
      <c r="F607" s="798" t="str">
        <f t="shared" si="105"/>
        <v xml:space="preserve">GUILFORD CELTIC </v>
      </c>
      <c r="G607" s="799"/>
      <c r="H607" s="800">
        <f>VLOOKUP(E607,START_TIMES,2)</f>
        <v>0.41666666666666702</v>
      </c>
      <c r="I607" s="801" t="str">
        <f>VLOOKUP(E607,fields,2)</f>
        <v>Ludlowe HS (T), Fairfield</v>
      </c>
      <c r="J607" s="580"/>
      <c r="K607" s="16"/>
      <c r="M607" s="781" t="s">
        <v>107</v>
      </c>
      <c r="N607" s="781" t="s">
        <v>106</v>
      </c>
      <c r="O607" s="16">
        <v>80</v>
      </c>
      <c r="P607" s="253" t="s">
        <v>133</v>
      </c>
      <c r="Q607" s="253" t="s">
        <v>134</v>
      </c>
    </row>
    <row r="608" spans="1:29" ht="14.5" x14ac:dyDescent="0.35">
      <c r="A608" s="574">
        <v>605</v>
      </c>
      <c r="B608" s="696">
        <v>15</v>
      </c>
      <c r="C608" s="575">
        <v>45928</v>
      </c>
      <c r="D608" s="587" t="s">
        <v>11</v>
      </c>
      <c r="E608" s="798" t="str">
        <f t="shared" si="105"/>
        <v>CLINTON FC 40</v>
      </c>
      <c r="F608" s="798" t="str">
        <f t="shared" si="105"/>
        <v>VASCO DA GAMA 40</v>
      </c>
      <c r="G608" s="799"/>
      <c r="H608" s="800">
        <f>VLOOKUP(E608,START_TIMES,2)</f>
        <v>0.33333333333333331</v>
      </c>
      <c r="I608" s="801" t="str">
        <f>VLOOKUP(E608,fields,2)</f>
        <v>Indian River Sports Complex (T), Clinton</v>
      </c>
      <c r="J608" s="580"/>
      <c r="K608" s="16"/>
      <c r="M608" s="781" t="s">
        <v>160</v>
      </c>
      <c r="N608" s="781" t="s">
        <v>109</v>
      </c>
      <c r="O608" s="16">
        <v>81</v>
      </c>
      <c r="P608" s="253" t="s">
        <v>134</v>
      </c>
      <c r="Q608" s="253" t="s">
        <v>126</v>
      </c>
    </row>
    <row r="609" spans="1:33" ht="15" thickBot="1" x14ac:dyDescent="0.4">
      <c r="A609" s="574">
        <v>606</v>
      </c>
      <c r="B609" s="696"/>
      <c r="C609" s="575"/>
      <c r="D609" s="587"/>
      <c r="E609" s="798"/>
      <c r="F609" s="798"/>
      <c r="G609" s="799"/>
      <c r="H609" s="800"/>
      <c r="I609" s="801"/>
      <c r="J609" s="580"/>
      <c r="K609" s="16"/>
      <c r="M609" s="781"/>
      <c r="N609" s="781"/>
      <c r="O609" s="16">
        <v>82</v>
      </c>
      <c r="P609" s="253" t="s">
        <v>127</v>
      </c>
      <c r="Q609" s="253" t="s">
        <v>133</v>
      </c>
    </row>
    <row r="610" spans="1:33" ht="12.75" customHeight="1" thickTop="1" thickBot="1" x14ac:dyDescent="0.4">
      <c r="A610" s="574">
        <v>607</v>
      </c>
      <c r="B610" s="696">
        <v>15</v>
      </c>
      <c r="C610" s="575">
        <v>45928</v>
      </c>
      <c r="D610" s="588" t="s">
        <v>1114</v>
      </c>
      <c r="E610" s="798" t="e">
        <f t="shared" ref="E610:F613" si="106">VLOOKUP(M610,Teams,2)</f>
        <v>#N/A</v>
      </c>
      <c r="F610" s="798" t="e">
        <f t="shared" si="106"/>
        <v>#N/A</v>
      </c>
      <c r="G610" s="799"/>
      <c r="H610" s="800" t="e">
        <f>VLOOKUP(E610,START_TIMES,2)</f>
        <v>#N/A</v>
      </c>
      <c r="I610" s="801" t="e">
        <f>VLOOKUP(E610,fields,2)</f>
        <v>#N/A</v>
      </c>
      <c r="J610" s="580"/>
      <c r="K610" s="16"/>
      <c r="M610" s="781"/>
      <c r="N610" s="781"/>
      <c r="O610" s="16">
        <v>83</v>
      </c>
      <c r="P610" s="253" t="s">
        <v>129</v>
      </c>
      <c r="Q610" s="253" t="s">
        <v>136</v>
      </c>
      <c r="S610" s="16"/>
      <c r="T610" s="198"/>
      <c r="U610" s="198"/>
      <c r="V610" s="16">
        <v>74</v>
      </c>
      <c r="W610" s="209"/>
      <c r="X610" s="215"/>
      <c r="Y610" s="16"/>
      <c r="Z610" s="20"/>
      <c r="AC610" s="16"/>
    </row>
    <row r="611" spans="1:33" s="1" customFormat="1" ht="12" customHeight="1" thickTop="1" x14ac:dyDescent="0.35">
      <c r="A611" s="574">
        <v>608</v>
      </c>
      <c r="B611" s="696">
        <v>15</v>
      </c>
      <c r="C611" s="575">
        <v>45928</v>
      </c>
      <c r="D611" s="588" t="s">
        <v>1114</v>
      </c>
      <c r="E611" s="798" t="e">
        <f t="shared" si="106"/>
        <v>#N/A</v>
      </c>
      <c r="F611" s="798" t="e">
        <f t="shared" si="106"/>
        <v>#N/A</v>
      </c>
      <c r="G611" s="799"/>
      <c r="H611" s="800" t="e">
        <f>VLOOKUP(E611,START_TIMES,2)</f>
        <v>#N/A</v>
      </c>
      <c r="I611" s="801" t="e">
        <f>VLOOKUP(E611,fields,2)</f>
        <v>#N/A</v>
      </c>
      <c r="J611" s="580"/>
      <c r="K611" s="16"/>
      <c r="L611" s="16"/>
      <c r="M611" s="781"/>
      <c r="N611" s="781"/>
      <c r="O611" s="16">
        <v>84</v>
      </c>
      <c r="P611" s="253" t="s">
        <v>132</v>
      </c>
      <c r="Q611" s="253" t="s">
        <v>128</v>
      </c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 s="258"/>
      <c r="AF611"/>
      <c r="AG611"/>
    </row>
    <row r="612" spans="1:33" ht="12.75" customHeight="1" x14ac:dyDescent="0.35">
      <c r="A612" s="574">
        <v>609</v>
      </c>
      <c r="B612" s="696">
        <v>15</v>
      </c>
      <c r="C612" s="575">
        <v>45928</v>
      </c>
      <c r="D612" s="588" t="s">
        <v>1114</v>
      </c>
      <c r="E612" s="798" t="e">
        <f t="shared" si="106"/>
        <v>#N/A</v>
      </c>
      <c r="F612" s="798" t="e">
        <f t="shared" si="106"/>
        <v>#N/A</v>
      </c>
      <c r="G612" s="799"/>
      <c r="H612" s="800" t="e">
        <f>VLOOKUP(E612,START_TIMES,2)</f>
        <v>#N/A</v>
      </c>
      <c r="I612" s="801" t="e">
        <f>VLOOKUP(E612,fields,2)</f>
        <v>#N/A</v>
      </c>
      <c r="J612" s="580"/>
      <c r="K612" s="16"/>
      <c r="M612" s="781"/>
      <c r="N612" s="781"/>
      <c r="O612" s="16">
        <v>85</v>
      </c>
      <c r="P612" s="253" t="s">
        <v>131</v>
      </c>
      <c r="Q612" s="253" t="s">
        <v>130</v>
      </c>
      <c r="S612" s="16"/>
      <c r="T612" s="288"/>
      <c r="U612" s="288"/>
      <c r="V612" s="16"/>
      <c r="W612" s="227"/>
      <c r="X612" s="289"/>
      <c r="Y612" s="16"/>
      <c r="Z612" s="20"/>
      <c r="AC612" s="16"/>
    </row>
    <row r="613" spans="1:33" ht="12.75" customHeight="1" x14ac:dyDescent="0.35">
      <c r="A613" s="574">
        <v>610</v>
      </c>
      <c r="B613" s="696">
        <v>15</v>
      </c>
      <c r="C613" s="575">
        <v>45928</v>
      </c>
      <c r="D613" s="588" t="s">
        <v>1114</v>
      </c>
      <c r="E613" s="798" t="e">
        <f t="shared" si="106"/>
        <v>#N/A</v>
      </c>
      <c r="F613" s="798" t="e">
        <f t="shared" si="106"/>
        <v>#N/A</v>
      </c>
      <c r="G613" s="799"/>
      <c r="H613" s="800" t="e">
        <f>VLOOKUP(E613,START_TIMES,2)</f>
        <v>#N/A</v>
      </c>
      <c r="I613" s="801" t="e">
        <f>VLOOKUP(E613,fields,2)</f>
        <v>#N/A</v>
      </c>
      <c r="J613" s="580"/>
      <c r="K613" s="16"/>
      <c r="M613" s="781"/>
      <c r="N613" s="781"/>
      <c r="O613" s="16">
        <v>86</v>
      </c>
      <c r="P613" s="253" t="s">
        <v>126</v>
      </c>
      <c r="Q613" s="253" t="s">
        <v>129</v>
      </c>
    </row>
    <row r="614" spans="1:33" ht="14.5" x14ac:dyDescent="0.35">
      <c r="A614" s="574">
        <v>611</v>
      </c>
      <c r="B614" s="696"/>
      <c r="C614" s="575"/>
      <c r="D614" s="587"/>
      <c r="E614" s="798"/>
      <c r="F614" s="798"/>
      <c r="G614" s="799"/>
      <c r="H614" s="800"/>
      <c r="I614" s="801"/>
      <c r="J614" s="580"/>
      <c r="K614" s="16"/>
      <c r="M614" s="781"/>
      <c r="N614" s="781"/>
      <c r="O614" s="16">
        <v>87</v>
      </c>
      <c r="P614" s="253" t="s">
        <v>133</v>
      </c>
      <c r="Q614" s="253" t="s">
        <v>130</v>
      </c>
    </row>
    <row r="615" spans="1:33" ht="12.75" customHeight="1" x14ac:dyDescent="0.35">
      <c r="A615" s="574">
        <v>612</v>
      </c>
      <c r="B615" s="696">
        <v>15</v>
      </c>
      <c r="C615" s="575">
        <v>45928</v>
      </c>
      <c r="D615" s="740" t="s">
        <v>1115</v>
      </c>
      <c r="E615" s="798" t="e">
        <f t="shared" ref="E615:F618" si="107">VLOOKUP(M615,Teams,2)</f>
        <v>#N/A</v>
      </c>
      <c r="F615" s="798" t="e">
        <f t="shared" si="107"/>
        <v>#N/A</v>
      </c>
      <c r="G615" s="799"/>
      <c r="H615" s="800" t="e">
        <f>VLOOKUP(E615,START_TIMES,2)</f>
        <v>#N/A</v>
      </c>
      <c r="I615" s="801" t="e">
        <f>VLOOKUP(E615,fields,2)</f>
        <v>#N/A</v>
      </c>
      <c r="J615" s="580"/>
      <c r="K615" s="16"/>
      <c r="M615" s="781"/>
      <c r="N615" s="781"/>
      <c r="O615" s="16">
        <v>88</v>
      </c>
      <c r="P615" s="253" t="s">
        <v>128</v>
      </c>
      <c r="Q615" s="253" t="s">
        <v>134</v>
      </c>
    </row>
    <row r="616" spans="1:33" ht="12.75" customHeight="1" x14ac:dyDescent="0.35">
      <c r="A616" s="574">
        <v>613</v>
      </c>
      <c r="B616" s="696">
        <v>15</v>
      </c>
      <c r="C616" s="575">
        <v>45928</v>
      </c>
      <c r="D616" s="740" t="s">
        <v>1115</v>
      </c>
      <c r="E616" s="798" t="e">
        <f t="shared" si="107"/>
        <v>#N/A</v>
      </c>
      <c r="F616" s="798" t="e">
        <f t="shared" si="107"/>
        <v>#N/A</v>
      </c>
      <c r="G616" s="799"/>
      <c r="H616" s="800" t="e">
        <f>VLOOKUP(E616,START_TIMES,2)</f>
        <v>#N/A</v>
      </c>
      <c r="I616" s="801" t="e">
        <f>VLOOKUP(E616,fields,2)</f>
        <v>#N/A</v>
      </c>
      <c r="J616" s="580"/>
      <c r="K616" s="16"/>
      <c r="M616" s="781"/>
      <c r="N616" s="781"/>
      <c r="O616" s="16">
        <v>89</v>
      </c>
      <c r="P616" s="253" t="s">
        <v>136</v>
      </c>
      <c r="Q616" s="253" t="s">
        <v>132</v>
      </c>
    </row>
    <row r="617" spans="1:33" ht="12.75" customHeight="1" x14ac:dyDescent="0.35">
      <c r="A617" s="574">
        <v>614</v>
      </c>
      <c r="B617" s="696">
        <v>15</v>
      </c>
      <c r="C617" s="575">
        <v>45928</v>
      </c>
      <c r="D617" s="740" t="s">
        <v>1115</v>
      </c>
      <c r="E617" s="798" t="e">
        <f t="shared" si="107"/>
        <v>#N/A</v>
      </c>
      <c r="F617" s="798" t="e">
        <f t="shared" si="107"/>
        <v>#N/A</v>
      </c>
      <c r="G617" s="799"/>
      <c r="H617" s="800" t="e">
        <f>VLOOKUP(E617,START_TIMES,2)</f>
        <v>#N/A</v>
      </c>
      <c r="I617" s="801" t="e">
        <f>VLOOKUP(E617,fields,2)</f>
        <v>#N/A</v>
      </c>
      <c r="J617" s="580"/>
      <c r="K617" s="16"/>
      <c r="M617" s="781"/>
      <c r="N617" s="781"/>
      <c r="O617" s="16">
        <v>90</v>
      </c>
      <c r="P617" s="253" t="s">
        <v>131</v>
      </c>
      <c r="Q617" s="253" t="s">
        <v>127</v>
      </c>
    </row>
    <row r="618" spans="1:33" ht="12.75" customHeight="1" x14ac:dyDescent="0.35">
      <c r="A618" s="574">
        <v>615</v>
      </c>
      <c r="B618" s="696">
        <v>15</v>
      </c>
      <c r="C618" s="575">
        <v>45928</v>
      </c>
      <c r="D618" s="740" t="s">
        <v>1115</v>
      </c>
      <c r="E618" s="798" t="e">
        <f t="shared" si="107"/>
        <v>#N/A</v>
      </c>
      <c r="F618" s="798" t="e">
        <f t="shared" si="107"/>
        <v>#N/A</v>
      </c>
      <c r="G618" s="799"/>
      <c r="H618" s="800" t="e">
        <f>VLOOKUP(E618,START_TIMES,2)</f>
        <v>#N/A</v>
      </c>
      <c r="I618" s="801" t="e">
        <f>VLOOKUP(E618,fields,2)</f>
        <v>#N/A</v>
      </c>
      <c r="J618" s="580"/>
      <c r="K618" s="16"/>
      <c r="M618" s="781"/>
      <c r="N618" s="781"/>
      <c r="O618" s="784">
        <v>1</v>
      </c>
      <c r="P618" s="253" t="s">
        <v>147</v>
      </c>
      <c r="Q618" s="253" t="s">
        <v>142</v>
      </c>
    </row>
    <row r="619" spans="1:33" ht="14.5" x14ac:dyDescent="0.35">
      <c r="A619" s="574">
        <v>616</v>
      </c>
      <c r="B619" s="696"/>
      <c r="C619" s="575"/>
      <c r="D619" s="587"/>
      <c r="E619" s="798"/>
      <c r="F619" s="798"/>
      <c r="G619" s="799"/>
      <c r="H619" s="800"/>
      <c r="I619" s="801"/>
      <c r="J619" s="580"/>
      <c r="K619" s="16"/>
      <c r="M619" s="781"/>
      <c r="N619" s="781"/>
      <c r="O619" s="784">
        <v>2</v>
      </c>
      <c r="P619" s="253" t="s">
        <v>135</v>
      </c>
      <c r="Q619" s="253" t="s">
        <v>146</v>
      </c>
    </row>
    <row r="620" spans="1:33" ht="14.5" x14ac:dyDescent="0.35">
      <c r="A620" s="574">
        <v>617</v>
      </c>
      <c r="B620" s="696">
        <v>15</v>
      </c>
      <c r="C620" s="575">
        <v>45928</v>
      </c>
      <c r="D620" s="590" t="s">
        <v>1076</v>
      </c>
      <c r="E620" s="798" t="str">
        <f t="shared" ref="E620:F624" si="108">VLOOKUP(M620,Teams,2)</f>
        <v>GREENWICH FC 50</v>
      </c>
      <c r="F620" s="798" t="str">
        <f t="shared" si="108"/>
        <v>NORWALK MARINERS LEGENDS</v>
      </c>
      <c r="G620" s="803"/>
      <c r="H620" s="800">
        <f>VLOOKUP(E620,START_TIMES,2)</f>
        <v>0.41666666666666702</v>
      </c>
      <c r="I620" s="801" t="str">
        <f>VLOOKUP(E620,fields,2)</f>
        <v>Greenwich Fields</v>
      </c>
      <c r="J620" s="580"/>
      <c r="K620" s="16"/>
      <c r="M620" s="779" t="s">
        <v>128</v>
      </c>
      <c r="N620" s="779" t="s">
        <v>130</v>
      </c>
      <c r="O620" s="784">
        <v>3</v>
      </c>
      <c r="P620" s="253" t="s">
        <v>141</v>
      </c>
      <c r="Q620" s="253" t="s">
        <v>138</v>
      </c>
    </row>
    <row r="621" spans="1:33" ht="14.5" x14ac:dyDescent="0.35">
      <c r="A621" s="574">
        <v>618</v>
      </c>
      <c r="B621" s="696">
        <v>15</v>
      </c>
      <c r="C621" s="575">
        <v>45928</v>
      </c>
      <c r="D621" s="590" t="s">
        <v>1076</v>
      </c>
      <c r="E621" s="798" t="str">
        <f t="shared" si="108"/>
        <v>VASCO DA GAMA 50</v>
      </c>
      <c r="F621" s="798" t="str">
        <f t="shared" si="108"/>
        <v>FAIRFIELD GAC 50</v>
      </c>
      <c r="G621" s="803"/>
      <c r="H621" s="800">
        <f>VLOOKUP(E621,START_TIMES,2)</f>
        <v>0.41666666666666702</v>
      </c>
      <c r="I621" s="801" t="str">
        <f>VLOOKUP(E621,fields,2)</f>
        <v>Veterans Memorial Park (T), Bridgeport</v>
      </c>
      <c r="J621" s="580"/>
      <c r="K621" s="16"/>
      <c r="M621" s="779" t="s">
        <v>134</v>
      </c>
      <c r="N621" s="779" t="s">
        <v>127</v>
      </c>
      <c r="O621" s="784">
        <v>4</v>
      </c>
      <c r="P621" s="253" t="s">
        <v>148</v>
      </c>
      <c r="Q621" s="253" t="s">
        <v>144</v>
      </c>
    </row>
    <row r="622" spans="1:33" ht="14.5" x14ac:dyDescent="0.35">
      <c r="A622" s="574">
        <v>619</v>
      </c>
      <c r="B622" s="696">
        <v>15</v>
      </c>
      <c r="C622" s="575">
        <v>45928</v>
      </c>
      <c r="D622" s="590" t="s">
        <v>1076</v>
      </c>
      <c r="E622" s="798" t="str">
        <f t="shared" si="108"/>
        <v>NORWALK SPORT COLOMBIA 50</v>
      </c>
      <c r="F622" s="798" t="str">
        <f t="shared" si="108"/>
        <v>GREENWICH PUMAS FC 50</v>
      </c>
      <c r="G622" s="803"/>
      <c r="H622" s="800">
        <v>0.33333333333333331</v>
      </c>
      <c r="I622" s="801" t="str">
        <f>VLOOKUP(E622,fields,2)</f>
        <v>Nathan Hale MS (T), Norwalk</v>
      </c>
      <c r="J622" s="580"/>
      <c r="K622" s="16"/>
      <c r="M622" s="779" t="s">
        <v>131</v>
      </c>
      <c r="N622" s="779" t="s">
        <v>129</v>
      </c>
      <c r="O622" s="784">
        <v>5</v>
      </c>
      <c r="P622" s="253" t="s">
        <v>149</v>
      </c>
      <c r="Q622" s="253" t="s">
        <v>137</v>
      </c>
    </row>
    <row r="623" spans="1:33" ht="14.5" x14ac:dyDescent="0.35">
      <c r="A623" s="574">
        <v>620</v>
      </c>
      <c r="B623" s="696">
        <v>15</v>
      </c>
      <c r="C623" s="575">
        <v>45928</v>
      </c>
      <c r="D623" s="590" t="s">
        <v>1076</v>
      </c>
      <c r="E623" s="798" t="str">
        <f t="shared" si="108"/>
        <v>STAMFORD CITY</v>
      </c>
      <c r="F623" s="798" t="str">
        <f t="shared" si="108"/>
        <v>REBELS UNITED</v>
      </c>
      <c r="G623" s="803"/>
      <c r="H623" s="800">
        <f>VLOOKUP(E623,START_TIMES,2)</f>
        <v>0.41666666666666702</v>
      </c>
      <c r="I623" s="801" t="str">
        <f>VLOOKUP(E623,fields,2)</f>
        <v>West Beach Fields (T), Stamford</v>
      </c>
      <c r="J623" s="580"/>
      <c r="K623" s="16"/>
      <c r="M623" s="779" t="s">
        <v>133</v>
      </c>
      <c r="N623" s="779" t="s">
        <v>132</v>
      </c>
      <c r="O623" s="784">
        <v>6</v>
      </c>
      <c r="P623" s="253" t="s">
        <v>146</v>
      </c>
      <c r="Q623" s="253" t="s">
        <v>148</v>
      </c>
    </row>
    <row r="624" spans="1:33" ht="14.5" x14ac:dyDescent="0.35">
      <c r="A624" s="574">
        <v>621</v>
      </c>
      <c r="B624" s="696">
        <v>15</v>
      </c>
      <c r="C624" s="575">
        <v>45928</v>
      </c>
      <c r="D624" s="590" t="s">
        <v>1076</v>
      </c>
      <c r="E624" s="811" t="str">
        <f t="shared" si="108"/>
        <v>BYE 50</v>
      </c>
      <c r="F624" s="798" t="str">
        <f t="shared" si="108"/>
        <v>WESTPORT FC</v>
      </c>
      <c r="G624" s="803"/>
      <c r="H624" s="800" t="str">
        <f>VLOOKUP(E624,START_TIMES,2)</f>
        <v>--</v>
      </c>
      <c r="I624" s="801" t="str">
        <f>VLOOKUP(E624,fields,2)</f>
        <v>--</v>
      </c>
      <c r="J624" s="580"/>
      <c r="K624" s="16"/>
      <c r="M624" s="779" t="s">
        <v>126</v>
      </c>
      <c r="N624" s="779" t="s">
        <v>136</v>
      </c>
      <c r="O624" s="784">
        <v>7</v>
      </c>
      <c r="P624" s="253" t="s">
        <v>147</v>
      </c>
      <c r="Q624" s="253" t="s">
        <v>137</v>
      </c>
    </row>
    <row r="625" spans="1:17" ht="14.5" x14ac:dyDescent="0.35">
      <c r="A625" s="574">
        <v>622</v>
      </c>
      <c r="B625" s="696" t="s">
        <v>0</v>
      </c>
      <c r="C625" s="575" t="s">
        <v>0</v>
      </c>
      <c r="D625" s="582" t="s">
        <v>0</v>
      </c>
      <c r="E625" s="804" t="s">
        <v>0</v>
      </c>
      <c r="F625" s="805" t="s">
        <v>0</v>
      </c>
      <c r="G625" s="799" t="s">
        <v>0</v>
      </c>
      <c r="H625" s="800" t="s">
        <v>0</v>
      </c>
      <c r="I625" s="801" t="s">
        <v>0</v>
      </c>
      <c r="J625" s="585" t="s">
        <v>0</v>
      </c>
      <c r="K625" s="16"/>
      <c r="M625" s="736"/>
      <c r="N625" s="736"/>
      <c r="O625" s="784">
        <v>8</v>
      </c>
      <c r="P625" s="253" t="s">
        <v>142</v>
      </c>
      <c r="Q625" s="253" t="s">
        <v>141</v>
      </c>
    </row>
    <row r="626" spans="1:17" ht="14.5" x14ac:dyDescent="0.35">
      <c r="A626" s="574">
        <v>623</v>
      </c>
      <c r="B626" s="696">
        <v>15</v>
      </c>
      <c r="C626" s="575">
        <v>45928</v>
      </c>
      <c r="D626" s="591" t="s">
        <v>1113</v>
      </c>
      <c r="E626" s="798" t="str">
        <f t="shared" ref="E626:F630" si="109">VLOOKUP(M626,Teams,2)</f>
        <v>EAST HAVEN SC</v>
      </c>
      <c r="F626" s="798" t="str">
        <f t="shared" si="109"/>
        <v>GUILFORD BLACK EAGLES</v>
      </c>
      <c r="G626" s="803"/>
      <c r="H626" s="800">
        <f>VLOOKUP(E626,START_TIMES,2)</f>
        <v>0.41666666666666669</v>
      </c>
      <c r="I626" s="801" t="str">
        <f>VLOOKUP(E626,fields,2)</f>
        <v>East Haven MS (G), East Haven</v>
      </c>
      <c r="J626" s="580"/>
      <c r="K626" s="16"/>
      <c r="M626" s="747" t="s">
        <v>142</v>
      </c>
      <c r="N626" s="747" t="s">
        <v>146</v>
      </c>
      <c r="O626" s="784">
        <v>9</v>
      </c>
      <c r="P626" s="253" t="s">
        <v>144</v>
      </c>
      <c r="Q626" s="253" t="s">
        <v>135</v>
      </c>
    </row>
    <row r="627" spans="1:17" ht="14.5" x14ac:dyDescent="0.35">
      <c r="A627" s="574">
        <v>624</v>
      </c>
      <c r="B627" s="696">
        <v>15</v>
      </c>
      <c r="C627" s="575">
        <v>45928</v>
      </c>
      <c r="D627" s="591" t="s">
        <v>1113</v>
      </c>
      <c r="E627" s="798" t="str">
        <f t="shared" si="109"/>
        <v>VASCO DA GAMA 60</v>
      </c>
      <c r="F627" s="798" t="str">
        <f t="shared" si="109"/>
        <v>CLUB NAPOLI 50</v>
      </c>
      <c r="G627" s="803"/>
      <c r="H627" s="800">
        <f>VLOOKUP(E627,START_TIMES,2)</f>
        <v>0.33333333333333331</v>
      </c>
      <c r="I627" s="801" t="str">
        <f>VLOOKUP(E627,fields,2)</f>
        <v>Veterans Memorial Park (T), Bridgeport</v>
      </c>
      <c r="J627" s="580"/>
      <c r="K627" s="16"/>
      <c r="M627" s="747" t="s">
        <v>135</v>
      </c>
      <c r="N627" s="747" t="s">
        <v>141</v>
      </c>
      <c r="O627" s="784">
        <v>10</v>
      </c>
      <c r="P627" s="253" t="s">
        <v>138</v>
      </c>
      <c r="Q627" s="253" t="s">
        <v>149</v>
      </c>
    </row>
    <row r="628" spans="1:17" ht="14.5" x14ac:dyDescent="0.35">
      <c r="A628" s="574">
        <v>625</v>
      </c>
      <c r="B628" s="696">
        <v>15</v>
      </c>
      <c r="C628" s="575">
        <v>45928</v>
      </c>
      <c r="D628" s="591" t="s">
        <v>1113</v>
      </c>
      <c r="E628" s="798" t="str">
        <f t="shared" si="109"/>
        <v>HAVEN FC</v>
      </c>
      <c r="F628" s="798" t="str">
        <f t="shared" si="109"/>
        <v>GREENWICH PFC</v>
      </c>
      <c r="G628" s="803"/>
      <c r="H628" s="800">
        <f>VLOOKUP(E628,START_TIMES,2)</f>
        <v>0.41666666666666669</v>
      </c>
      <c r="I628" s="801" t="str">
        <f>VLOOKUP(E628,fields,2)</f>
        <v>Woodhouse Field (G), Wallingford</v>
      </c>
      <c r="J628" s="580"/>
      <c r="K628" s="16"/>
      <c r="M628" s="747" t="s">
        <v>147</v>
      </c>
      <c r="N628" s="747" t="s">
        <v>144</v>
      </c>
      <c r="O628" s="784">
        <v>11</v>
      </c>
      <c r="P628" s="253" t="s">
        <v>141</v>
      </c>
      <c r="Q628" s="253" t="s">
        <v>147</v>
      </c>
    </row>
    <row r="629" spans="1:17" ht="14.5" x14ac:dyDescent="0.35">
      <c r="A629" s="574">
        <v>626</v>
      </c>
      <c r="B629" s="696">
        <v>15</v>
      </c>
      <c r="C629" s="575">
        <v>45928</v>
      </c>
      <c r="D629" s="591" t="s">
        <v>1113</v>
      </c>
      <c r="E629" s="798" t="str">
        <f t="shared" si="109"/>
        <v>SOUTHEAST CT</v>
      </c>
      <c r="F629" s="798" t="str">
        <f t="shared" si="109"/>
        <v>NORTH BRANFORD LEGENDS</v>
      </c>
      <c r="G629" s="803"/>
      <c r="H629" s="800">
        <f>VLOOKUP(E629,START_TIMES,2)</f>
        <v>0.41666666666666702</v>
      </c>
      <c r="I629" s="801" t="str">
        <f>VLOOKUP(E629,fields,2)</f>
        <v>Killingworth Rec Park (G), Killingworth</v>
      </c>
      <c r="J629" s="580"/>
      <c r="K629" s="16"/>
      <c r="M629" s="747" t="s">
        <v>149</v>
      </c>
      <c r="N629" s="747" t="s">
        <v>148</v>
      </c>
      <c r="O629" s="784">
        <v>12</v>
      </c>
      <c r="P629" s="253" t="s">
        <v>146</v>
      </c>
      <c r="Q629" s="253" t="s">
        <v>149</v>
      </c>
    </row>
    <row r="630" spans="1:17" ht="14.5" x14ac:dyDescent="0.35">
      <c r="A630" s="574">
        <v>627</v>
      </c>
      <c r="B630" s="696">
        <v>15</v>
      </c>
      <c r="C630" s="575">
        <v>45928</v>
      </c>
      <c r="D630" s="591" t="s">
        <v>1113</v>
      </c>
      <c r="E630" s="798" t="str">
        <f t="shared" si="109"/>
        <v>CHESHIRE AZZURRI</v>
      </c>
      <c r="F630" s="798" t="str">
        <f t="shared" si="109"/>
        <v>ZIMMITTI SC</v>
      </c>
      <c r="G630" s="803"/>
      <c r="H630" s="800">
        <v>0.45833333333333331</v>
      </c>
      <c r="I630" s="801" t="str">
        <f>VLOOKUP(E630,fields,2)</f>
        <v>Quinnipiac Park (G), Cheshire</v>
      </c>
      <c r="J630" s="580"/>
      <c r="K630" s="16"/>
      <c r="M630" s="747" t="s">
        <v>138</v>
      </c>
      <c r="N630" s="747" t="s">
        <v>137</v>
      </c>
      <c r="O630" s="784">
        <v>13</v>
      </c>
      <c r="P630" s="253" t="s">
        <v>144</v>
      </c>
      <c r="Q630" s="253" t="s">
        <v>138</v>
      </c>
    </row>
    <row r="631" spans="1:17" ht="14.5" x14ac:dyDescent="0.35">
      <c r="A631" s="574">
        <v>628</v>
      </c>
      <c r="B631" s="696"/>
      <c r="C631" s="575"/>
      <c r="D631" s="591"/>
      <c r="E631" s="825"/>
      <c r="F631" s="825"/>
      <c r="G631" s="833"/>
      <c r="H631" s="827"/>
      <c r="I631" s="828"/>
      <c r="J631" s="580"/>
      <c r="K631" s="16"/>
      <c r="M631" s="737"/>
      <c r="N631" s="737"/>
      <c r="O631" s="784">
        <v>14</v>
      </c>
      <c r="P631" s="253" t="s">
        <v>135</v>
      </c>
      <c r="Q631" s="253" t="s">
        <v>142</v>
      </c>
    </row>
    <row r="632" spans="1:17" ht="14.5" x14ac:dyDescent="0.35">
      <c r="A632" s="574">
        <v>629</v>
      </c>
      <c r="B632" s="696">
        <v>16</v>
      </c>
      <c r="C632" s="575">
        <v>45935</v>
      </c>
      <c r="D632" s="576" t="s">
        <v>10</v>
      </c>
      <c r="E632" s="798" t="str">
        <f t="shared" ref="E632:F636" si="110">VLOOKUP(M632,Teams,2)</f>
        <v xml:space="preserve">FC SHELTON </v>
      </c>
      <c r="F632" s="798" t="str">
        <f t="shared" si="110"/>
        <v>CLINTON FC 30</v>
      </c>
      <c r="G632" s="799"/>
      <c r="H632" s="800">
        <f>VLOOKUP(E632,START_TIMES,2)</f>
        <v>0.33333333333333331</v>
      </c>
      <c r="I632" s="801" t="str">
        <f>VLOOKUP(E632,fields,2)</f>
        <v>Nike Site (G), Shelton</v>
      </c>
      <c r="J632" s="580"/>
      <c r="K632" s="16"/>
      <c r="M632" s="5" t="s">
        <v>99</v>
      </c>
      <c r="N632" s="5" t="s">
        <v>96</v>
      </c>
      <c r="O632" s="784">
        <v>15</v>
      </c>
      <c r="P632" s="253" t="s">
        <v>148</v>
      </c>
      <c r="Q632" s="253" t="s">
        <v>137</v>
      </c>
    </row>
    <row r="633" spans="1:17" ht="14.5" x14ac:dyDescent="0.35">
      <c r="A633" s="574">
        <v>630</v>
      </c>
      <c r="B633" s="696">
        <v>16</v>
      </c>
      <c r="C633" s="575">
        <v>45935</v>
      </c>
      <c r="D633" s="576" t="s">
        <v>10</v>
      </c>
      <c r="E633" s="813" t="str">
        <f t="shared" si="110"/>
        <v>CHESHIRE SC UNITED</v>
      </c>
      <c r="F633" s="813" t="str">
        <f t="shared" si="110"/>
        <v>GREENWICH FC 30</v>
      </c>
      <c r="G633" s="799"/>
      <c r="H633" s="800">
        <f>VLOOKUP(E633,START_TIMES,2)</f>
        <v>0.33333333333333331</v>
      </c>
      <c r="I633" s="801" t="str">
        <f>VLOOKUP(E633,fields,2)</f>
        <v>Choate Rosemary Hall (T), Wallingford</v>
      </c>
      <c r="J633" s="580"/>
      <c r="K633" s="16"/>
      <c r="M633" s="5" t="s">
        <v>97</v>
      </c>
      <c r="N633" s="5" t="s">
        <v>94</v>
      </c>
      <c r="O633" s="784">
        <v>16</v>
      </c>
      <c r="P633" s="253" t="s">
        <v>137</v>
      </c>
      <c r="Q633" s="253" t="s">
        <v>146</v>
      </c>
    </row>
    <row r="634" spans="1:17" ht="14.5" x14ac:dyDescent="0.35">
      <c r="A634" s="574">
        <v>631</v>
      </c>
      <c r="B634" s="696">
        <v>16</v>
      </c>
      <c r="C634" s="575">
        <v>45935</v>
      </c>
      <c r="D634" s="576" t="s">
        <v>10</v>
      </c>
      <c r="E634" s="798" t="str">
        <f t="shared" si="110"/>
        <v>MILFORD AMIGOS</v>
      </c>
      <c r="F634" s="798" t="str">
        <f t="shared" si="110"/>
        <v>HAMDEN ALL STARS</v>
      </c>
      <c r="G634" s="799"/>
      <c r="H634" s="800">
        <f>VLOOKUP(E634,START_TIMES,2)</f>
        <v>0.33333333333333331</v>
      </c>
      <c r="I634" s="801" t="str">
        <f>VLOOKUP(E634,fields,2)</f>
        <v>Pease Road (G), Woodbridge</v>
      </c>
      <c r="J634" s="580"/>
      <c r="K634" s="16"/>
      <c r="M634" s="5" t="s">
        <v>98</v>
      </c>
      <c r="N634" s="5" t="s">
        <v>92</v>
      </c>
      <c r="O634" s="784">
        <v>17</v>
      </c>
      <c r="P634" s="253" t="s">
        <v>142</v>
      </c>
      <c r="Q634" s="253" t="s">
        <v>138</v>
      </c>
    </row>
    <row r="635" spans="1:17" ht="14.5" x14ac:dyDescent="0.35">
      <c r="A635" s="574">
        <v>632</v>
      </c>
      <c r="B635" s="696">
        <v>16</v>
      </c>
      <c r="C635" s="575">
        <v>45935</v>
      </c>
      <c r="D635" s="576" t="s">
        <v>10</v>
      </c>
      <c r="E635" s="798" t="str">
        <f t="shared" si="110"/>
        <v>DANBURY UNITED</v>
      </c>
      <c r="F635" s="798" t="str">
        <f t="shared" si="110"/>
        <v>STAMFORD FC</v>
      </c>
      <c r="G635" s="799"/>
      <c r="H635" s="800">
        <f>VLOOKUP(E635,START_TIMES,2)</f>
        <v>0.375</v>
      </c>
      <c r="I635" s="801" t="str">
        <f>VLOOKUP(E635,fields,2)</f>
        <v>Portuguese Cultural Center (G), Danbury</v>
      </c>
      <c r="J635" s="580"/>
      <c r="K635" s="16"/>
      <c r="M635" s="5" t="s">
        <v>93</v>
      </c>
      <c r="N635" s="5" t="s">
        <v>101</v>
      </c>
      <c r="O635" s="784">
        <v>18</v>
      </c>
      <c r="P635" s="253" t="s">
        <v>144</v>
      </c>
      <c r="Q635" s="253" t="s">
        <v>149</v>
      </c>
    </row>
    <row r="636" spans="1:17" ht="14.5" x14ac:dyDescent="0.35">
      <c r="A636" s="574">
        <v>633</v>
      </c>
      <c r="B636" s="696">
        <v>16</v>
      </c>
      <c r="C636" s="575">
        <v>45935</v>
      </c>
      <c r="D636" s="576" t="s">
        <v>10</v>
      </c>
      <c r="E636" s="798" t="str">
        <f t="shared" si="110"/>
        <v>MILFORD TUESDAY</v>
      </c>
      <c r="F636" s="798" t="str">
        <f t="shared" si="110"/>
        <v>SALTY DOGS</v>
      </c>
      <c r="G636" s="799"/>
      <c r="H636" s="800">
        <f>VLOOKUP(E636,START_TIMES,2)</f>
        <v>0.33333333333333331</v>
      </c>
      <c r="I636" s="801" t="str">
        <f>VLOOKUP(E636,fields,2)</f>
        <v>Witek Park (G), Derby</v>
      </c>
      <c r="J636" s="580"/>
      <c r="K636" s="16"/>
      <c r="M636" s="5" t="s">
        <v>100</v>
      </c>
      <c r="N636" s="5" t="s">
        <v>95</v>
      </c>
      <c r="O636" s="784">
        <v>19</v>
      </c>
      <c r="P636" s="253" t="s">
        <v>147</v>
      </c>
      <c r="Q636" s="253" t="s">
        <v>135</v>
      </c>
    </row>
    <row r="637" spans="1:17" ht="14.5" x14ac:dyDescent="0.35">
      <c r="A637" s="574">
        <v>634</v>
      </c>
      <c r="B637" s="696" t="s">
        <v>0</v>
      </c>
      <c r="C637" s="575" t="s">
        <v>0</v>
      </c>
      <c r="D637" s="582" t="s">
        <v>0</v>
      </c>
      <c r="E637" s="804" t="s">
        <v>0</v>
      </c>
      <c r="F637" s="805" t="s">
        <v>0</v>
      </c>
      <c r="G637" s="799" t="s">
        <v>0</v>
      </c>
      <c r="H637" s="800" t="s">
        <v>0</v>
      </c>
      <c r="I637" s="801" t="s">
        <v>0</v>
      </c>
      <c r="J637" s="585" t="s">
        <v>0</v>
      </c>
      <c r="K637" s="16"/>
      <c r="M637" s="319"/>
      <c r="N637" s="319"/>
      <c r="O637" s="784">
        <v>20</v>
      </c>
      <c r="P637" s="253" t="s">
        <v>141</v>
      </c>
      <c r="Q637" s="253" t="s">
        <v>148</v>
      </c>
    </row>
    <row r="638" spans="1:17" ht="14.5" x14ac:dyDescent="0.35">
      <c r="A638" s="574">
        <v>635</v>
      </c>
      <c r="B638" s="696">
        <v>16</v>
      </c>
      <c r="C638" s="575">
        <v>45935</v>
      </c>
      <c r="D638" s="586" t="s">
        <v>175</v>
      </c>
      <c r="E638" s="798" t="str">
        <f t="shared" ref="E638:F642" si="111">VLOOKUP(M638,Teams,2)</f>
        <v>FC CALDO VERDE</v>
      </c>
      <c r="F638" s="798" t="str">
        <f t="shared" si="111"/>
        <v>COYOTES FC</v>
      </c>
      <c r="G638" s="799"/>
      <c r="H638" s="800">
        <f>VLOOKUP(E638,START_TIMES,2)</f>
        <v>0.41666666666666669</v>
      </c>
      <c r="I638" s="801" t="str">
        <f>VLOOKUP(E638,fields,2)</f>
        <v>Naugatuck HS (G), Naugatuck</v>
      </c>
      <c r="J638" s="580"/>
      <c r="K638" s="16"/>
      <c r="M638" s="129" t="s">
        <v>153</v>
      </c>
      <c r="N638" s="129" t="s">
        <v>151</v>
      </c>
      <c r="O638" s="784">
        <v>21</v>
      </c>
      <c r="P638" s="253" t="s">
        <v>138</v>
      </c>
      <c r="Q638" s="253" t="s">
        <v>147</v>
      </c>
    </row>
    <row r="639" spans="1:17" ht="14.5" x14ac:dyDescent="0.35">
      <c r="A639" s="574">
        <v>636</v>
      </c>
      <c r="B639" s="696">
        <v>16</v>
      </c>
      <c r="C639" s="575">
        <v>45935</v>
      </c>
      <c r="D639" s="586" t="s">
        <v>175</v>
      </c>
      <c r="E639" s="798" t="str">
        <f t="shared" si="111"/>
        <v>FC CELTA</v>
      </c>
      <c r="F639" s="802" t="str">
        <f t="shared" si="111"/>
        <v>BYE 30</v>
      </c>
      <c r="G639" s="799"/>
      <c r="H639" s="812" t="s">
        <v>91</v>
      </c>
      <c r="I639" s="814" t="s">
        <v>91</v>
      </c>
      <c r="J639" s="580"/>
      <c r="K639" s="16"/>
      <c r="M639" s="129" t="s">
        <v>154</v>
      </c>
      <c r="N639" s="129" t="s">
        <v>150</v>
      </c>
      <c r="O639" s="784">
        <v>22</v>
      </c>
      <c r="P639" s="253" t="s">
        <v>137</v>
      </c>
      <c r="Q639" s="253" t="s">
        <v>141</v>
      </c>
    </row>
    <row r="640" spans="1:17" ht="14.5" x14ac:dyDescent="0.35">
      <c r="A640" s="574">
        <v>637</v>
      </c>
      <c r="B640" s="696">
        <v>16</v>
      </c>
      <c r="C640" s="575">
        <v>45935</v>
      </c>
      <c r="D640" s="586" t="s">
        <v>175</v>
      </c>
      <c r="E640" s="798" t="str">
        <f t="shared" si="111"/>
        <v>NAUGATUCK FUSION</v>
      </c>
      <c r="F640" s="798" t="str">
        <f t="shared" si="111"/>
        <v>LITCHFIELD COUNTY BLUES 30</v>
      </c>
      <c r="G640" s="803"/>
      <c r="H640" s="800">
        <f>VLOOKUP(E640,START_TIMES,2)</f>
        <v>0.41666666666666669</v>
      </c>
      <c r="I640" s="801" t="str">
        <f>VLOOKUP(E640,fields,2)</f>
        <v>City Hill MS (G), Naugatuck</v>
      </c>
      <c r="J640" s="580"/>
      <c r="K640" s="16"/>
      <c r="M640" s="129" t="s">
        <v>156</v>
      </c>
      <c r="N640" s="129" t="s">
        <v>155</v>
      </c>
      <c r="O640" s="784">
        <v>23</v>
      </c>
      <c r="P640" s="253" t="s">
        <v>144</v>
      </c>
      <c r="Q640" s="253" t="s">
        <v>146</v>
      </c>
    </row>
    <row r="641" spans="1:17" ht="14.5" x14ac:dyDescent="0.35">
      <c r="A641" s="574">
        <v>638</v>
      </c>
      <c r="B641" s="696">
        <v>16</v>
      </c>
      <c r="C641" s="575">
        <v>45935</v>
      </c>
      <c r="D641" s="586" t="s">
        <v>175</v>
      </c>
      <c r="E641" s="798" t="str">
        <f t="shared" si="111"/>
        <v>ECUA-ANDES 30</v>
      </c>
      <c r="F641" s="798" t="str">
        <f t="shared" si="111"/>
        <v>TRINITY FC</v>
      </c>
      <c r="G641" s="799"/>
      <c r="H641" s="800">
        <f>VLOOKUP(E641,START_TIMES,2)</f>
        <v>0.33333333333333331</v>
      </c>
      <c r="I641" s="801" t="str">
        <f>VLOOKUP(E641,fields,2)</f>
        <v>Witek Park (G), Derby</v>
      </c>
      <c r="J641" s="580"/>
      <c r="K641" s="16"/>
      <c r="M641" s="129" t="s">
        <v>152</v>
      </c>
      <c r="N641" s="129" t="s">
        <v>159</v>
      </c>
      <c r="O641" s="784">
        <v>24</v>
      </c>
      <c r="P641" s="253" t="s">
        <v>149</v>
      </c>
      <c r="Q641" s="253" t="s">
        <v>142</v>
      </c>
    </row>
    <row r="642" spans="1:17" ht="14.5" x14ac:dyDescent="0.35">
      <c r="A642" s="574">
        <v>639</v>
      </c>
      <c r="B642" s="696">
        <v>16</v>
      </c>
      <c r="C642" s="575">
        <v>45935</v>
      </c>
      <c r="D642" s="586" t="s">
        <v>175</v>
      </c>
      <c r="E642" s="798" t="str">
        <f t="shared" si="111"/>
        <v>NORWALK FC</v>
      </c>
      <c r="F642" s="798" t="str">
        <f t="shared" si="111"/>
        <v>QPR</v>
      </c>
      <c r="G642" s="799"/>
      <c r="H642" s="800">
        <f>VLOOKUP(E642,START_TIMES,2)</f>
        <v>0.41666666666666702</v>
      </c>
      <c r="I642" s="801" t="str">
        <f>VLOOKUP(E642,fields,2)</f>
        <v>Nathan Hale MS (T), Norwalk</v>
      </c>
      <c r="J642" s="580"/>
      <c r="K642" s="16"/>
      <c r="M642" s="129" t="s">
        <v>157</v>
      </c>
      <c r="N642" s="129" t="s">
        <v>158</v>
      </c>
      <c r="O642" s="784">
        <v>25</v>
      </c>
      <c r="P642" s="253" t="s">
        <v>148</v>
      </c>
      <c r="Q642" s="253" t="s">
        <v>135</v>
      </c>
    </row>
    <row r="643" spans="1:17" ht="14.5" x14ac:dyDescent="0.35">
      <c r="A643" s="574">
        <v>640</v>
      </c>
      <c r="B643" s="696" t="s">
        <v>0</v>
      </c>
      <c r="C643" s="575" t="s">
        <v>0</v>
      </c>
      <c r="D643" s="582" t="s">
        <v>0</v>
      </c>
      <c r="E643" s="804" t="s">
        <v>0</v>
      </c>
      <c r="F643" s="805" t="s">
        <v>0</v>
      </c>
      <c r="G643" s="799" t="s">
        <v>0</v>
      </c>
      <c r="H643" s="800" t="s">
        <v>0</v>
      </c>
      <c r="I643" s="801" t="s">
        <v>0</v>
      </c>
      <c r="J643" s="585" t="s">
        <v>0</v>
      </c>
      <c r="K643" s="16"/>
      <c r="M643" s="349"/>
      <c r="N643" s="349"/>
      <c r="O643" s="784">
        <v>26</v>
      </c>
      <c r="P643" s="253" t="s">
        <v>135</v>
      </c>
      <c r="Q643" s="253" t="s">
        <v>137</v>
      </c>
    </row>
    <row r="644" spans="1:17" ht="14.5" x14ac:dyDescent="0.35">
      <c r="A644" s="574">
        <v>641</v>
      </c>
      <c r="B644" s="696">
        <v>16</v>
      </c>
      <c r="C644" s="575">
        <v>45935</v>
      </c>
      <c r="D644" s="587" t="s">
        <v>11</v>
      </c>
      <c r="E644" s="798" t="str">
        <f t="shared" ref="E644:F648" si="112">VLOOKUP(M644,Teams,2)</f>
        <v>FAIRFIELD GAC 40</v>
      </c>
      <c r="F644" s="798" t="str">
        <f t="shared" si="112"/>
        <v>CLUB NAPOLI 40</v>
      </c>
      <c r="G644" s="799"/>
      <c r="H644" s="800">
        <v>0.41666666666666669</v>
      </c>
      <c r="I644" s="801" t="str">
        <f>VLOOKUP(E644,fields,2)</f>
        <v>Ludlowe HS (T), Fairfield</v>
      </c>
      <c r="J644" s="580"/>
      <c r="K644" s="16"/>
      <c r="M644" s="5" t="s">
        <v>163</v>
      </c>
      <c r="N644" s="5" t="s">
        <v>161</v>
      </c>
      <c r="O644" s="784">
        <v>27</v>
      </c>
      <c r="P644" s="253" t="s">
        <v>146</v>
      </c>
      <c r="Q644" s="253" t="s">
        <v>141</v>
      </c>
    </row>
    <row r="645" spans="1:17" ht="14.5" x14ac:dyDescent="0.35">
      <c r="A645" s="574">
        <v>642</v>
      </c>
      <c r="B645" s="696">
        <v>16</v>
      </c>
      <c r="C645" s="795">
        <v>45935</v>
      </c>
      <c r="D645" s="587" t="s">
        <v>11</v>
      </c>
      <c r="E645" s="798" t="str">
        <f t="shared" si="112"/>
        <v>GREENWICH FC 40</v>
      </c>
      <c r="F645" s="798" t="str">
        <f t="shared" si="112"/>
        <v>CLINTON FC 40</v>
      </c>
      <c r="G645" s="799"/>
      <c r="H645" s="800">
        <f>VLOOKUP(E645,START_TIMES,2)</f>
        <v>0.41666666666666702</v>
      </c>
      <c r="I645" s="834" t="str">
        <f>VLOOKUP(E645,fields,2)</f>
        <v>Greenwich Fields</v>
      </c>
      <c r="J645" s="580"/>
      <c r="K645" s="16"/>
      <c r="M645" s="5" t="s">
        <v>104</v>
      </c>
      <c r="N645" s="5" t="s">
        <v>160</v>
      </c>
      <c r="O645" s="784">
        <v>28</v>
      </c>
      <c r="P645" s="253" t="s">
        <v>138</v>
      </c>
      <c r="Q645" s="253" t="s">
        <v>148</v>
      </c>
    </row>
    <row r="646" spans="1:17" ht="14.5" x14ac:dyDescent="0.35">
      <c r="A646" s="574">
        <v>643</v>
      </c>
      <c r="B646" s="696">
        <v>16</v>
      </c>
      <c r="C646" s="575">
        <v>45935</v>
      </c>
      <c r="D646" s="587" t="s">
        <v>11</v>
      </c>
      <c r="E646" s="798" t="str">
        <f t="shared" si="112"/>
        <v xml:space="preserve">GUILFORD CELTIC </v>
      </c>
      <c r="F646" s="798" t="str">
        <f t="shared" si="112"/>
        <v>GREENWICH PUMAS FC 40</v>
      </c>
      <c r="G646" s="799"/>
      <c r="H646" s="800">
        <f>VLOOKUP(E646,START_TIMES,2)</f>
        <v>0.41666666666666702</v>
      </c>
      <c r="I646" s="801" t="str">
        <f>VLOOKUP(E646,fields,2)</f>
        <v>Guilford HS (T), Guilford</v>
      </c>
      <c r="J646" s="580"/>
      <c r="K646" s="16"/>
      <c r="M646" s="5" t="s">
        <v>106</v>
      </c>
      <c r="N646" s="5" t="s">
        <v>105</v>
      </c>
      <c r="O646" s="784">
        <v>29</v>
      </c>
      <c r="P646" s="253" t="s">
        <v>142</v>
      </c>
      <c r="Q646" s="253" t="s">
        <v>144</v>
      </c>
    </row>
    <row r="647" spans="1:17" ht="14.5" x14ac:dyDescent="0.35">
      <c r="A647" s="574">
        <v>644</v>
      </c>
      <c r="B647" s="696">
        <v>16</v>
      </c>
      <c r="C647" s="575">
        <v>45935</v>
      </c>
      <c r="D647" s="587" t="s">
        <v>11</v>
      </c>
      <c r="E647" s="798" t="str">
        <f t="shared" si="112"/>
        <v>DANBURY UNITED 40</v>
      </c>
      <c r="F647" s="798" t="str">
        <f t="shared" si="112"/>
        <v>VASCO DA GAMA 40</v>
      </c>
      <c r="G647" s="799"/>
      <c r="H647" s="800">
        <f>VLOOKUP(E647,START_TIMES,2)</f>
        <v>0.45833333333333331</v>
      </c>
      <c r="I647" s="801" t="str">
        <f>VLOOKUP(E647,fields,2)</f>
        <v>Portuguese Cultural Center (G), Danbury</v>
      </c>
      <c r="J647" s="580"/>
      <c r="K647" s="16"/>
      <c r="M647" s="5" t="s">
        <v>162</v>
      </c>
      <c r="N647" s="5" t="s">
        <v>109</v>
      </c>
      <c r="O647" s="784">
        <v>30</v>
      </c>
      <c r="P647" s="253" t="s">
        <v>149</v>
      </c>
      <c r="Q647" s="253" t="s">
        <v>147</v>
      </c>
    </row>
    <row r="648" spans="1:17" ht="14.5" x14ac:dyDescent="0.35">
      <c r="A648" s="574">
        <v>645</v>
      </c>
      <c r="B648" s="696">
        <v>16</v>
      </c>
      <c r="C648" s="575">
        <v>45935</v>
      </c>
      <c r="D648" s="587" t="s">
        <v>11</v>
      </c>
      <c r="E648" s="798" t="str">
        <f t="shared" si="112"/>
        <v>SHEBEEN FC</v>
      </c>
      <c r="F648" s="798" t="str">
        <f t="shared" si="112"/>
        <v>STORM FC</v>
      </c>
      <c r="G648" s="799"/>
      <c r="H648" s="800">
        <v>0.33333333333333331</v>
      </c>
      <c r="I648" s="801" t="str">
        <f>VLOOKUP(E648,fields,2)</f>
        <v>Ludlowe HS (T), Fairfield</v>
      </c>
      <c r="J648" s="580"/>
      <c r="K648" s="16"/>
      <c r="M648" s="5" t="s">
        <v>107</v>
      </c>
      <c r="N648" s="5" t="s">
        <v>108</v>
      </c>
      <c r="O648" s="784">
        <v>31</v>
      </c>
      <c r="P648" s="253" t="s">
        <v>146</v>
      </c>
      <c r="Q648" s="253" t="s">
        <v>142</v>
      </c>
    </row>
    <row r="649" spans="1:17" ht="15" thickBot="1" x14ac:dyDescent="0.4">
      <c r="A649" s="574">
        <v>646</v>
      </c>
      <c r="B649" s="696"/>
      <c r="C649" s="575"/>
      <c r="D649" s="587"/>
      <c r="E649" s="798"/>
      <c r="F649" s="798"/>
      <c r="G649" s="799"/>
      <c r="H649" s="800"/>
      <c r="I649" s="801"/>
      <c r="J649" s="580"/>
      <c r="K649" s="16"/>
      <c r="M649" s="5"/>
      <c r="N649" s="5"/>
      <c r="O649" s="784">
        <v>32</v>
      </c>
      <c r="P649" s="253" t="s">
        <v>141</v>
      </c>
      <c r="Q649" s="253" t="s">
        <v>135</v>
      </c>
    </row>
    <row r="650" spans="1:17" ht="12.75" customHeight="1" thickTop="1" thickBot="1" x14ac:dyDescent="0.4">
      <c r="A650" s="574">
        <v>647</v>
      </c>
      <c r="B650" s="696">
        <v>16</v>
      </c>
      <c r="C650" s="575">
        <v>45935</v>
      </c>
      <c r="D650" s="588" t="s">
        <v>1114</v>
      </c>
      <c r="E650" s="798" t="e">
        <f t="shared" ref="E650:F653" si="113">VLOOKUP(M650,Teams,2)</f>
        <v>#N/A</v>
      </c>
      <c r="F650" s="798" t="e">
        <f t="shared" si="113"/>
        <v>#N/A</v>
      </c>
      <c r="G650" s="803"/>
      <c r="H650" s="800" t="e">
        <f>VLOOKUP(E650,START_TIMES,2)</f>
        <v>#N/A</v>
      </c>
      <c r="I650" s="801" t="e">
        <f>VLOOKUP(E650,fields,2)</f>
        <v>#N/A</v>
      </c>
      <c r="J650" s="580"/>
      <c r="K650" s="16"/>
      <c r="M650" s="603"/>
      <c r="N650" s="603"/>
      <c r="O650" s="784">
        <v>33</v>
      </c>
      <c r="P650" s="253" t="s">
        <v>144</v>
      </c>
      <c r="Q650" s="253" t="s">
        <v>147</v>
      </c>
    </row>
    <row r="651" spans="1:17" ht="12.75" customHeight="1" thickTop="1" thickBot="1" x14ac:dyDescent="0.4">
      <c r="A651" s="574">
        <v>648</v>
      </c>
      <c r="B651" s="696">
        <v>16</v>
      </c>
      <c r="C651" s="575">
        <v>45935</v>
      </c>
      <c r="D651" s="588" t="s">
        <v>1114</v>
      </c>
      <c r="E651" s="798" t="e">
        <f t="shared" si="113"/>
        <v>#N/A</v>
      </c>
      <c r="F651" s="798" t="e">
        <f t="shared" si="113"/>
        <v>#N/A</v>
      </c>
      <c r="G651" s="799"/>
      <c r="H651" s="800" t="e">
        <f>VLOOKUP(E651,START_TIMES,2)</f>
        <v>#N/A</v>
      </c>
      <c r="I651" s="801" t="e">
        <f>VLOOKUP(E651,fields,2)</f>
        <v>#N/A</v>
      </c>
      <c r="J651" s="580"/>
      <c r="K651" s="16"/>
      <c r="M651" s="603"/>
      <c r="N651" s="603"/>
      <c r="O651" s="784">
        <v>34</v>
      </c>
      <c r="P651" s="253" t="s">
        <v>148</v>
      </c>
      <c r="Q651" s="253" t="s">
        <v>149</v>
      </c>
    </row>
    <row r="652" spans="1:17" ht="12.75" customHeight="1" thickTop="1" thickBot="1" x14ac:dyDescent="0.4">
      <c r="A652" s="574">
        <v>649</v>
      </c>
      <c r="B652" s="696">
        <v>16</v>
      </c>
      <c r="C652" s="575">
        <v>45935</v>
      </c>
      <c r="D652" s="588" t="s">
        <v>1114</v>
      </c>
      <c r="E652" s="798" t="e">
        <f t="shared" si="113"/>
        <v>#N/A</v>
      </c>
      <c r="F652" s="798" t="e">
        <f t="shared" si="113"/>
        <v>#N/A</v>
      </c>
      <c r="G652" s="799"/>
      <c r="H652" s="800" t="e">
        <f>VLOOKUP(E652,START_TIMES,2)</f>
        <v>#N/A</v>
      </c>
      <c r="I652" s="801" t="e">
        <f>VLOOKUP(E652,fields,2)</f>
        <v>#N/A</v>
      </c>
      <c r="J652" s="580"/>
      <c r="K652" s="16"/>
      <c r="M652" s="605"/>
      <c r="N652" s="605"/>
      <c r="O652" s="784">
        <v>35</v>
      </c>
      <c r="P652" s="253" t="s">
        <v>137</v>
      </c>
      <c r="Q652" s="253" t="s">
        <v>138</v>
      </c>
    </row>
    <row r="653" spans="1:17" ht="12.75" customHeight="1" thickTop="1" x14ac:dyDescent="0.35">
      <c r="A653" s="574">
        <v>650</v>
      </c>
      <c r="B653" s="696">
        <v>16</v>
      </c>
      <c r="C653" s="575">
        <v>45935</v>
      </c>
      <c r="D653" s="588" t="s">
        <v>1114</v>
      </c>
      <c r="E653" s="798" t="e">
        <f t="shared" si="113"/>
        <v>#N/A</v>
      </c>
      <c r="F653" s="798" t="e">
        <f t="shared" si="113"/>
        <v>#N/A</v>
      </c>
      <c r="G653" s="799"/>
      <c r="H653" s="800" t="e">
        <f>VLOOKUP(E653,START_TIMES,2)</f>
        <v>#N/A</v>
      </c>
      <c r="I653" s="801" t="e">
        <f>VLOOKUP(E653,fields,2)</f>
        <v>#N/A</v>
      </c>
      <c r="J653" s="580"/>
      <c r="K653" s="16"/>
      <c r="M653" s="602"/>
      <c r="N653" s="602"/>
      <c r="O653" s="784">
        <v>36</v>
      </c>
      <c r="P653" s="253" t="s">
        <v>141</v>
      </c>
      <c r="Q653" s="253" t="s">
        <v>144</v>
      </c>
    </row>
    <row r="654" spans="1:17" ht="14.5" x14ac:dyDescent="0.35">
      <c r="A654" s="574">
        <v>651</v>
      </c>
      <c r="B654" s="696"/>
      <c r="C654" s="575"/>
      <c r="D654" s="587"/>
      <c r="E654" s="798"/>
      <c r="F654" s="798"/>
      <c r="G654" s="799"/>
      <c r="H654" s="800"/>
      <c r="I654" s="801"/>
      <c r="J654" s="580"/>
      <c r="K654" s="16"/>
      <c r="M654" s="5"/>
      <c r="N654" s="5"/>
      <c r="O654" s="784">
        <v>37</v>
      </c>
      <c r="P654" s="253" t="s">
        <v>138</v>
      </c>
      <c r="Q654" s="253" t="s">
        <v>146</v>
      </c>
    </row>
    <row r="655" spans="1:17" ht="12.75" customHeight="1" x14ac:dyDescent="0.35">
      <c r="A655" s="574">
        <v>652</v>
      </c>
      <c r="B655" s="696">
        <v>16</v>
      </c>
      <c r="C655" s="575">
        <v>45935</v>
      </c>
      <c r="D655" s="740" t="s">
        <v>1115</v>
      </c>
      <c r="E655" s="798" t="e">
        <f t="shared" ref="E655:F658" si="114">VLOOKUP(M655,Teams,2)</f>
        <v>#N/A</v>
      </c>
      <c r="F655" s="798" t="e">
        <f t="shared" si="114"/>
        <v>#N/A</v>
      </c>
      <c r="G655" s="803"/>
      <c r="H655" s="800" t="e">
        <f>VLOOKUP(E655,START_TIMES,2)</f>
        <v>#N/A</v>
      </c>
      <c r="I655" s="801" t="e">
        <f>VLOOKUP(E655,fields,2)</f>
        <v>#N/A</v>
      </c>
      <c r="J655" s="580"/>
      <c r="K655" s="16"/>
      <c r="M655" s="602"/>
      <c r="N655" s="602"/>
      <c r="O655" s="784">
        <v>38</v>
      </c>
      <c r="P655" s="253" t="s">
        <v>147</v>
      </c>
      <c r="Q655" s="253" t="s">
        <v>148</v>
      </c>
    </row>
    <row r="656" spans="1:17" ht="12.75" customHeight="1" x14ac:dyDescent="0.35">
      <c r="A656" s="574">
        <v>653</v>
      </c>
      <c r="B656" s="696">
        <v>16</v>
      </c>
      <c r="C656" s="575">
        <v>45935</v>
      </c>
      <c r="D656" s="740" t="s">
        <v>1115</v>
      </c>
      <c r="E656" s="798" t="e">
        <f t="shared" si="114"/>
        <v>#N/A</v>
      </c>
      <c r="F656" s="798" t="e">
        <f t="shared" si="114"/>
        <v>#N/A</v>
      </c>
      <c r="G656" s="799"/>
      <c r="H656" s="800" t="e">
        <f>VLOOKUP(E656,START_TIMES,2)</f>
        <v>#N/A</v>
      </c>
      <c r="I656" s="801" t="e">
        <f>VLOOKUP(E656,fields,2)</f>
        <v>#N/A</v>
      </c>
      <c r="J656" s="580"/>
      <c r="K656" s="16"/>
      <c r="L656" s="89"/>
      <c r="M656" s="602"/>
      <c r="N656" s="602"/>
      <c r="O656" s="784">
        <v>39</v>
      </c>
      <c r="P656" s="253" t="s">
        <v>137</v>
      </c>
      <c r="Q656" s="253" t="s">
        <v>142</v>
      </c>
    </row>
    <row r="657" spans="1:17" ht="12.75" customHeight="1" thickBot="1" x14ac:dyDescent="0.4">
      <c r="A657" s="574">
        <v>654</v>
      </c>
      <c r="B657" s="696">
        <v>16</v>
      </c>
      <c r="C657" s="575">
        <v>45935</v>
      </c>
      <c r="D657" s="740" t="s">
        <v>1115</v>
      </c>
      <c r="E657" s="798" t="e">
        <f t="shared" si="114"/>
        <v>#N/A</v>
      </c>
      <c r="F657" s="798" t="e">
        <f t="shared" si="114"/>
        <v>#N/A</v>
      </c>
      <c r="G657" s="799"/>
      <c r="H657" s="800" t="e">
        <f>VLOOKUP(E657,START_TIMES,2)</f>
        <v>#N/A</v>
      </c>
      <c r="I657" s="801" t="e">
        <f>VLOOKUP(E657,fields,2)</f>
        <v>#N/A</v>
      </c>
      <c r="J657" s="580"/>
      <c r="K657" s="16"/>
      <c r="M657" s="5"/>
      <c r="N657" s="5"/>
      <c r="O657" s="784">
        <v>40</v>
      </c>
      <c r="P657" s="253" t="s">
        <v>135</v>
      </c>
      <c r="Q657" s="253" t="s">
        <v>149</v>
      </c>
    </row>
    <row r="658" spans="1:17" ht="12.75" customHeight="1" thickTop="1" thickBot="1" x14ac:dyDescent="0.4">
      <c r="A658" s="574">
        <v>655</v>
      </c>
      <c r="B658" s="696">
        <v>16</v>
      </c>
      <c r="C658" s="575">
        <v>45935</v>
      </c>
      <c r="D658" s="740" t="s">
        <v>1115</v>
      </c>
      <c r="E658" s="798" t="e">
        <f t="shared" si="114"/>
        <v>#N/A</v>
      </c>
      <c r="F658" s="798" t="e">
        <f t="shared" si="114"/>
        <v>#N/A</v>
      </c>
      <c r="G658" s="799"/>
      <c r="H658" s="800" t="e">
        <f>VLOOKUP(E658,START_TIMES,2)</f>
        <v>#N/A</v>
      </c>
      <c r="I658" s="801" t="e">
        <f>VLOOKUP(E658,fields,2)</f>
        <v>#N/A</v>
      </c>
      <c r="J658" s="580"/>
      <c r="K658" s="16"/>
      <c r="M658" s="603"/>
      <c r="N658" s="603"/>
      <c r="O658" s="784">
        <v>41</v>
      </c>
      <c r="P658" s="253" t="s">
        <v>138</v>
      </c>
      <c r="Q658" s="253" t="s">
        <v>135</v>
      </c>
    </row>
    <row r="659" spans="1:17" ht="15" thickTop="1" x14ac:dyDescent="0.35">
      <c r="A659" s="574">
        <v>656</v>
      </c>
      <c r="B659" s="696"/>
      <c r="C659" s="575"/>
      <c r="D659" s="587"/>
      <c r="E659" s="798"/>
      <c r="F659" s="798"/>
      <c r="G659" s="799"/>
      <c r="H659" s="800"/>
      <c r="I659" s="801"/>
      <c r="J659" s="580"/>
      <c r="K659" s="16"/>
      <c r="M659" s="5"/>
      <c r="N659" s="5"/>
      <c r="O659" s="784">
        <v>42</v>
      </c>
      <c r="P659" s="253" t="s">
        <v>149</v>
      </c>
      <c r="Q659" s="253" t="s">
        <v>141</v>
      </c>
    </row>
    <row r="660" spans="1:17" ht="14.5" x14ac:dyDescent="0.35">
      <c r="A660" s="574">
        <v>657</v>
      </c>
      <c r="B660" s="696">
        <v>16</v>
      </c>
      <c r="C660" s="795">
        <v>45935</v>
      </c>
      <c r="D660" s="590" t="s">
        <v>1076</v>
      </c>
      <c r="E660" s="798" t="str">
        <f t="shared" ref="E660:F664" si="115">VLOOKUP(M660,Teams,2)</f>
        <v>GREENWICH PUMAS FC 50</v>
      </c>
      <c r="F660" s="798" t="str">
        <f t="shared" si="115"/>
        <v>FAIRFIELD GAC 50</v>
      </c>
      <c r="G660" s="803"/>
      <c r="H660" s="800">
        <f>VLOOKUP(E660,START_TIMES,2)</f>
        <v>0.41666666666666669</v>
      </c>
      <c r="I660" s="834" t="str">
        <f>VLOOKUP(E660,fields,2)</f>
        <v>Greenwich Fields</v>
      </c>
      <c r="J660" s="580"/>
      <c r="K660" s="16"/>
      <c r="M660" s="781" t="s">
        <v>129</v>
      </c>
      <c r="N660" s="781" t="s">
        <v>127</v>
      </c>
      <c r="O660" s="784">
        <v>43</v>
      </c>
      <c r="P660" s="253" t="s">
        <v>137</v>
      </c>
      <c r="Q660" s="253" t="s">
        <v>144</v>
      </c>
    </row>
    <row r="661" spans="1:17" ht="14.5" x14ac:dyDescent="0.35">
      <c r="A661" s="574">
        <v>658</v>
      </c>
      <c r="B661" s="696">
        <v>16</v>
      </c>
      <c r="C661" s="575">
        <v>45935</v>
      </c>
      <c r="D661" s="590" t="s">
        <v>1076</v>
      </c>
      <c r="E661" s="798" t="str">
        <f t="shared" si="115"/>
        <v>NORWALK MARINERS LEGENDS</v>
      </c>
      <c r="F661" s="811" t="str">
        <f t="shared" si="115"/>
        <v>BYE 50</v>
      </c>
      <c r="G661" s="803"/>
      <c r="H661" s="812" t="s">
        <v>91</v>
      </c>
      <c r="I661" s="814" t="s">
        <v>91</v>
      </c>
      <c r="J661" s="580"/>
      <c r="K661" s="16"/>
      <c r="M661" s="781" t="s">
        <v>130</v>
      </c>
      <c r="N661" s="781" t="s">
        <v>126</v>
      </c>
      <c r="O661" s="784">
        <v>44</v>
      </c>
      <c r="P661" s="253" t="s">
        <v>142</v>
      </c>
      <c r="Q661" s="253" t="s">
        <v>148</v>
      </c>
    </row>
    <row r="662" spans="1:17" ht="14.5" x14ac:dyDescent="0.35">
      <c r="A662" s="574">
        <v>659</v>
      </c>
      <c r="B662" s="696">
        <v>16</v>
      </c>
      <c r="C662" s="575">
        <v>45935</v>
      </c>
      <c r="D662" s="590" t="s">
        <v>1076</v>
      </c>
      <c r="E662" s="798" t="str">
        <f t="shared" si="115"/>
        <v>REBELS UNITED</v>
      </c>
      <c r="F662" s="798" t="str">
        <f t="shared" si="115"/>
        <v>NORWALK SPORT COLOMBIA 50</v>
      </c>
      <c r="G662" s="803"/>
      <c r="H662" s="800">
        <f>VLOOKUP(E662,START_TIMES,2)</f>
        <v>0.41666666666666669</v>
      </c>
      <c r="I662" s="801" t="str">
        <f>VLOOKUP(E662,fields,2)</f>
        <v>New Fairfield HS (T), New Fairfield</v>
      </c>
      <c r="J662" s="580"/>
      <c r="K662" s="16"/>
      <c r="M662" s="781" t="s">
        <v>132</v>
      </c>
      <c r="N662" s="781" t="s">
        <v>131</v>
      </c>
      <c r="O662" s="784">
        <v>45</v>
      </c>
      <c r="P662" s="253" t="s">
        <v>146</v>
      </c>
      <c r="Q662" s="253" t="s">
        <v>147</v>
      </c>
    </row>
    <row r="663" spans="1:17" ht="14.5" x14ac:dyDescent="0.35">
      <c r="A663" s="574">
        <v>660</v>
      </c>
      <c r="B663" s="696">
        <v>16</v>
      </c>
      <c r="C663" s="795">
        <v>45935</v>
      </c>
      <c r="D663" s="590" t="s">
        <v>1076</v>
      </c>
      <c r="E663" s="798" t="str">
        <f t="shared" si="115"/>
        <v>GREENWICH FC 50</v>
      </c>
      <c r="F663" s="798" t="str">
        <f t="shared" si="115"/>
        <v>WESTPORT FC</v>
      </c>
      <c r="G663" s="803"/>
      <c r="H663" s="800">
        <f>VLOOKUP(E663,START_TIMES,2)</f>
        <v>0.41666666666666702</v>
      </c>
      <c r="I663" s="834" t="str">
        <f>VLOOKUP(E663,fields,2)</f>
        <v>Greenwich Fields</v>
      </c>
      <c r="J663" s="580"/>
      <c r="K663" s="16"/>
      <c r="M663" s="781" t="s">
        <v>128</v>
      </c>
      <c r="N663" s="781" t="s">
        <v>136</v>
      </c>
      <c r="O663" s="784">
        <v>46</v>
      </c>
      <c r="P663" s="253" t="s">
        <v>142</v>
      </c>
      <c r="Q663" s="253" t="s">
        <v>147</v>
      </c>
    </row>
    <row r="664" spans="1:17" ht="14.5" x14ac:dyDescent="0.35">
      <c r="A664" s="574">
        <v>661</v>
      </c>
      <c r="B664" s="696">
        <v>16</v>
      </c>
      <c r="C664" s="575">
        <v>45935</v>
      </c>
      <c r="D664" s="590" t="s">
        <v>1076</v>
      </c>
      <c r="E664" s="798" t="str">
        <f t="shared" si="115"/>
        <v>STAMFORD CITY</v>
      </c>
      <c r="F664" s="798" t="str">
        <f t="shared" si="115"/>
        <v>VASCO DA GAMA 50</v>
      </c>
      <c r="G664" s="803"/>
      <c r="H664" s="800">
        <f>VLOOKUP(E664,START_TIMES,2)</f>
        <v>0.41666666666666702</v>
      </c>
      <c r="I664" s="801" t="str">
        <f>VLOOKUP(E664,fields,2)</f>
        <v>West Beach Fields (T), Stamford</v>
      </c>
      <c r="J664" s="580"/>
      <c r="K664" s="16"/>
      <c r="M664" s="781" t="s">
        <v>133</v>
      </c>
      <c r="N664" s="781" t="s">
        <v>134</v>
      </c>
      <c r="O664" s="784">
        <v>47</v>
      </c>
      <c r="P664" s="253" t="s">
        <v>146</v>
      </c>
      <c r="Q664" s="253" t="s">
        <v>135</v>
      </c>
    </row>
    <row r="665" spans="1:17" ht="14.5" x14ac:dyDescent="0.35">
      <c r="A665" s="574">
        <v>662</v>
      </c>
      <c r="B665" s="696" t="s">
        <v>0</v>
      </c>
      <c r="C665" s="575" t="s">
        <v>0</v>
      </c>
      <c r="D665" s="582" t="s">
        <v>0</v>
      </c>
      <c r="E665" s="804" t="s">
        <v>0</v>
      </c>
      <c r="F665" s="805" t="s">
        <v>0</v>
      </c>
      <c r="G665" s="799" t="s">
        <v>0</v>
      </c>
      <c r="H665" s="800" t="s">
        <v>0</v>
      </c>
      <c r="I665" s="801" t="s">
        <v>0</v>
      </c>
      <c r="J665" s="585" t="s">
        <v>0</v>
      </c>
      <c r="K665" s="16"/>
      <c r="M665" s="781"/>
      <c r="N665" s="781"/>
      <c r="O665" s="784">
        <v>48</v>
      </c>
      <c r="P665" s="253" t="s">
        <v>138</v>
      </c>
      <c r="Q665" s="253" t="s">
        <v>141</v>
      </c>
    </row>
    <row r="666" spans="1:17" ht="14.5" x14ac:dyDescent="0.35">
      <c r="A666" s="574">
        <v>663</v>
      </c>
      <c r="B666" s="696">
        <v>16</v>
      </c>
      <c r="C666" s="795">
        <v>45935</v>
      </c>
      <c r="D666" s="591" t="s">
        <v>1113</v>
      </c>
      <c r="E666" s="798" t="str">
        <f t="shared" ref="E666:F670" si="116">VLOOKUP(M666,Teams,2)</f>
        <v>GREENWICH PFC</v>
      </c>
      <c r="F666" s="798" t="str">
        <f t="shared" si="116"/>
        <v>CLUB NAPOLI 50</v>
      </c>
      <c r="G666" s="803"/>
      <c r="H666" s="800">
        <f>VLOOKUP(E666,START_TIMES,2)</f>
        <v>0.41666666666666702</v>
      </c>
      <c r="I666" s="834" t="str">
        <f>VLOOKUP(E666,fields,2)</f>
        <v>Greenwich Fields</v>
      </c>
      <c r="J666" s="580"/>
      <c r="K666" s="16"/>
      <c r="M666" s="783" t="s">
        <v>144</v>
      </c>
      <c r="N666" s="783" t="s">
        <v>141</v>
      </c>
      <c r="O666" s="784">
        <v>49</v>
      </c>
      <c r="P666" s="253" t="s">
        <v>144</v>
      </c>
      <c r="Q666" s="253" t="s">
        <v>148</v>
      </c>
    </row>
    <row r="667" spans="1:17" ht="14.5" x14ac:dyDescent="0.35">
      <c r="A667" s="574">
        <v>664</v>
      </c>
      <c r="B667" s="696">
        <v>16</v>
      </c>
      <c r="C667" s="575">
        <v>45935</v>
      </c>
      <c r="D667" s="591" t="s">
        <v>1113</v>
      </c>
      <c r="E667" s="798" t="str">
        <f t="shared" si="116"/>
        <v>GUILFORD BLACK EAGLES</v>
      </c>
      <c r="F667" s="798" t="str">
        <f t="shared" si="116"/>
        <v>CHESHIRE AZZURRI</v>
      </c>
      <c r="G667" s="803"/>
      <c r="H667" s="800">
        <f>VLOOKUP(E667,START_TIMES,2)</f>
        <v>0.375</v>
      </c>
      <c r="I667" s="801" t="str">
        <f>VLOOKUP(E667,fields,2)</f>
        <v>Bittner Park (G), Guilford</v>
      </c>
      <c r="J667" s="580"/>
      <c r="K667" s="16"/>
      <c r="M667" s="783" t="s">
        <v>146</v>
      </c>
      <c r="N667" s="783" t="s">
        <v>138</v>
      </c>
      <c r="O667" s="784">
        <v>50</v>
      </c>
      <c r="P667" s="253" t="s">
        <v>137</v>
      </c>
      <c r="Q667" s="253" t="s">
        <v>149</v>
      </c>
    </row>
    <row r="668" spans="1:17" ht="14.5" x14ac:dyDescent="0.35">
      <c r="A668" s="574">
        <v>665</v>
      </c>
      <c r="B668" s="696">
        <v>16</v>
      </c>
      <c r="C668" s="575">
        <v>45935</v>
      </c>
      <c r="D668" s="591" t="s">
        <v>1113</v>
      </c>
      <c r="E668" s="798" t="str">
        <f t="shared" si="116"/>
        <v>NORTH BRANFORD LEGENDS</v>
      </c>
      <c r="F668" s="798" t="str">
        <f t="shared" si="116"/>
        <v>HAVEN FC</v>
      </c>
      <c r="G668" s="803"/>
      <c r="H668" s="800">
        <f>VLOOKUP(E668,START_TIMES,2)</f>
        <v>0.41666666666666702</v>
      </c>
      <c r="I668" s="801" t="str">
        <f>VLOOKUP(E668,fields,2)</f>
        <v>Northford Park (G), Northford</v>
      </c>
      <c r="J668" s="580"/>
      <c r="K668" s="16"/>
      <c r="M668" s="783" t="s">
        <v>148</v>
      </c>
      <c r="N668" s="783" t="s">
        <v>147</v>
      </c>
      <c r="O668" s="784">
        <v>51</v>
      </c>
      <c r="P668" s="253" t="s">
        <v>148</v>
      </c>
      <c r="Q668" s="253" t="s">
        <v>146</v>
      </c>
    </row>
    <row r="669" spans="1:17" ht="14.5" x14ac:dyDescent="0.35">
      <c r="A669" s="574">
        <v>666</v>
      </c>
      <c r="B669" s="696">
        <v>16</v>
      </c>
      <c r="C669" s="575">
        <v>45935</v>
      </c>
      <c r="D669" s="591" t="s">
        <v>1113</v>
      </c>
      <c r="E669" s="798" t="str">
        <f t="shared" si="116"/>
        <v>EAST HAVEN SC</v>
      </c>
      <c r="F669" s="798" t="str">
        <f t="shared" si="116"/>
        <v>ZIMMITTI SC</v>
      </c>
      <c r="G669" s="803"/>
      <c r="H669" s="800">
        <f>VLOOKUP(E669,START_TIMES,2)</f>
        <v>0.41666666666666669</v>
      </c>
      <c r="I669" s="801" t="str">
        <f>VLOOKUP(E669,fields,2)</f>
        <v>East Haven MS (G), East Haven</v>
      </c>
      <c r="J669" s="580"/>
      <c r="K669" s="16"/>
      <c r="M669" s="783" t="s">
        <v>142</v>
      </c>
      <c r="N669" s="783" t="s">
        <v>137</v>
      </c>
      <c r="O669" s="784">
        <v>52</v>
      </c>
      <c r="P669" s="253" t="s">
        <v>137</v>
      </c>
      <c r="Q669" s="253" t="s">
        <v>147</v>
      </c>
    </row>
    <row r="670" spans="1:17" ht="14.5" x14ac:dyDescent="0.35">
      <c r="A670" s="574">
        <v>667</v>
      </c>
      <c r="B670" s="696">
        <v>16</v>
      </c>
      <c r="C670" s="575">
        <v>45935</v>
      </c>
      <c r="D670" s="591" t="s">
        <v>1113</v>
      </c>
      <c r="E670" s="798" t="str">
        <f t="shared" si="116"/>
        <v>SOUTHEAST CT</v>
      </c>
      <c r="F670" s="798" t="str">
        <f t="shared" si="116"/>
        <v>VASCO DA GAMA 60</v>
      </c>
      <c r="G670" s="803"/>
      <c r="H670" s="800">
        <f>VLOOKUP(E670,START_TIMES,2)</f>
        <v>0.41666666666666702</v>
      </c>
      <c r="I670" s="801" t="str">
        <f>VLOOKUP(E670,fields,2)</f>
        <v>Killingworth Rec Park (G), Killingworth</v>
      </c>
      <c r="J670" s="580"/>
      <c r="K670" s="16"/>
      <c r="M670" s="783" t="s">
        <v>149</v>
      </c>
      <c r="N670" s="783" t="s">
        <v>135</v>
      </c>
      <c r="O670" s="784">
        <v>53</v>
      </c>
      <c r="P670" s="253" t="s">
        <v>141</v>
      </c>
      <c r="Q670" s="253" t="s">
        <v>142</v>
      </c>
    </row>
    <row r="671" spans="1:17" ht="14.5" x14ac:dyDescent="0.35">
      <c r="A671" s="574">
        <v>668</v>
      </c>
      <c r="B671" s="696"/>
      <c r="C671" s="575"/>
      <c r="D671" s="591"/>
      <c r="E671" s="798"/>
      <c r="F671" s="798"/>
      <c r="G671" s="803"/>
      <c r="H671" s="800"/>
      <c r="I671" s="801"/>
      <c r="J671" s="580"/>
      <c r="K671" s="16"/>
      <c r="M671" s="781"/>
      <c r="N671" s="781"/>
      <c r="O671" s="784">
        <v>54</v>
      </c>
      <c r="P671" s="253" t="s">
        <v>135</v>
      </c>
      <c r="Q671" s="253" t="s">
        <v>144</v>
      </c>
    </row>
    <row r="672" spans="1:17" ht="22.5" x14ac:dyDescent="0.25">
      <c r="A672" s="574">
        <v>669</v>
      </c>
      <c r="B672" s="698" t="s">
        <v>0</v>
      </c>
      <c r="C672" s="396" t="s">
        <v>1124</v>
      </c>
      <c r="D672" s="660"/>
      <c r="E672" s="815"/>
      <c r="F672" s="815"/>
      <c r="G672" s="816"/>
      <c r="H672" s="815"/>
      <c r="I672" s="815"/>
      <c r="J672" s="321"/>
      <c r="K672" s="16"/>
      <c r="M672" s="781"/>
      <c r="N672" s="781"/>
      <c r="O672" s="784">
        <v>55</v>
      </c>
      <c r="P672" s="253" t="s">
        <v>149</v>
      </c>
      <c r="Q672" s="253" t="s">
        <v>138</v>
      </c>
    </row>
    <row r="673" spans="1:17" ht="14.5" x14ac:dyDescent="0.35">
      <c r="A673" s="574">
        <v>670</v>
      </c>
      <c r="B673" s="696" t="s">
        <v>0</v>
      </c>
      <c r="C673" s="575" t="s">
        <v>0</v>
      </c>
      <c r="D673" s="582" t="s">
        <v>0</v>
      </c>
      <c r="E673" s="804" t="s">
        <v>0</v>
      </c>
      <c r="F673" s="805" t="s">
        <v>0</v>
      </c>
      <c r="G673" s="799" t="s">
        <v>0</v>
      </c>
      <c r="H673" s="800" t="s">
        <v>0</v>
      </c>
      <c r="I673" s="801" t="s">
        <v>0</v>
      </c>
      <c r="J673" s="585" t="s">
        <v>0</v>
      </c>
      <c r="K673" s="16"/>
      <c r="M673" s="781"/>
      <c r="N673" s="781"/>
      <c r="O673" s="784">
        <v>56</v>
      </c>
      <c r="P673" s="253" t="s">
        <v>146</v>
      </c>
      <c r="Q673" s="253" t="s">
        <v>137</v>
      </c>
    </row>
    <row r="674" spans="1:17" ht="14.5" x14ac:dyDescent="0.35">
      <c r="A674" s="574">
        <v>671</v>
      </c>
      <c r="B674" s="696">
        <v>17</v>
      </c>
      <c r="C674" s="575">
        <v>45949</v>
      </c>
      <c r="D674" s="576" t="s">
        <v>10</v>
      </c>
      <c r="E674" s="798" t="str">
        <f t="shared" ref="E674:F678" si="117">VLOOKUP(M674,Teams,2)</f>
        <v>SALTY DOGS</v>
      </c>
      <c r="F674" s="798" t="str">
        <f t="shared" si="117"/>
        <v>CHESHIRE SC UNITED</v>
      </c>
      <c r="G674" s="799"/>
      <c r="H674" s="800">
        <f>VLOOKUP(E674,START_TIMES,2)</f>
        <v>0.33333333333333331</v>
      </c>
      <c r="I674" s="801" t="str">
        <f>VLOOKUP(E674,fields,2)</f>
        <v>Nonnewaug HS  (T), Woodbury</v>
      </c>
      <c r="J674" s="580"/>
      <c r="K674" s="16"/>
      <c r="M674" s="781" t="s">
        <v>95</v>
      </c>
      <c r="N674" s="781" t="s">
        <v>97</v>
      </c>
      <c r="O674" s="784">
        <v>57</v>
      </c>
      <c r="P674" s="253" t="s">
        <v>138</v>
      </c>
      <c r="Q674" s="253" t="s">
        <v>142</v>
      </c>
    </row>
    <row r="675" spans="1:17" ht="14.5" x14ac:dyDescent="0.35">
      <c r="A675" s="574">
        <v>672</v>
      </c>
      <c r="B675" s="696">
        <v>17</v>
      </c>
      <c r="C675" s="575">
        <v>45949</v>
      </c>
      <c r="D675" s="576" t="s">
        <v>10</v>
      </c>
      <c r="E675" s="798" t="str">
        <f t="shared" si="117"/>
        <v>CLINTON FC 30</v>
      </c>
      <c r="F675" s="798" t="str">
        <f t="shared" si="117"/>
        <v>MILFORD TUESDAY</v>
      </c>
      <c r="G675" s="799"/>
      <c r="H675" s="800">
        <f>VLOOKUP(E675,START_TIMES,2)</f>
        <v>0.41666666666666702</v>
      </c>
      <c r="I675" s="801" t="str">
        <f>VLOOKUP(E675,fields,2)</f>
        <v>Strong Field (T), Madison</v>
      </c>
      <c r="J675" s="580"/>
      <c r="K675" s="16"/>
      <c r="M675" s="781" t="s">
        <v>96</v>
      </c>
      <c r="N675" s="781" t="s">
        <v>100</v>
      </c>
      <c r="O675" s="784">
        <v>58</v>
      </c>
      <c r="P675" s="253" t="s">
        <v>149</v>
      </c>
      <c r="Q675" s="253" t="s">
        <v>144</v>
      </c>
    </row>
    <row r="676" spans="1:17" ht="14.5" x14ac:dyDescent="0.35">
      <c r="A676" s="574">
        <v>673</v>
      </c>
      <c r="B676" s="696">
        <v>17</v>
      </c>
      <c r="C676" s="575">
        <v>45949</v>
      </c>
      <c r="D676" s="576" t="s">
        <v>10</v>
      </c>
      <c r="E676" s="798" t="str">
        <f t="shared" si="117"/>
        <v>STAMFORD FC</v>
      </c>
      <c r="F676" s="798" t="str">
        <f t="shared" si="117"/>
        <v xml:space="preserve">FC SHELTON </v>
      </c>
      <c r="G676" s="799"/>
      <c r="H676" s="800">
        <f>VLOOKUP(E676,START_TIMES,2)</f>
        <v>0.33333333333333331</v>
      </c>
      <c r="I676" s="801" t="str">
        <f>VLOOKUP(E676,fields,2)</f>
        <v>West Beach Fields (T), Stamford</v>
      </c>
      <c r="J676" s="580"/>
      <c r="K676" s="16"/>
      <c r="M676" s="781" t="s">
        <v>101</v>
      </c>
      <c r="N676" s="781" t="s">
        <v>99</v>
      </c>
      <c r="O676" s="784">
        <v>59</v>
      </c>
      <c r="P676" s="253" t="s">
        <v>135</v>
      </c>
      <c r="Q676" s="253" t="s">
        <v>147</v>
      </c>
    </row>
    <row r="677" spans="1:17" ht="14.5" x14ac:dyDescent="0.35">
      <c r="A677" s="574">
        <v>674</v>
      </c>
      <c r="B677" s="696">
        <v>17</v>
      </c>
      <c r="C677" s="575">
        <v>45949</v>
      </c>
      <c r="D677" s="576" t="s">
        <v>10</v>
      </c>
      <c r="E677" s="798" t="str">
        <f t="shared" si="117"/>
        <v>MILFORD AMIGOS</v>
      </c>
      <c r="F677" s="798" t="str">
        <f t="shared" si="117"/>
        <v>DANBURY UNITED</v>
      </c>
      <c r="G677" s="799"/>
      <c r="H677" s="800">
        <f>VLOOKUP(E677,START_TIMES,2)</f>
        <v>0.33333333333333331</v>
      </c>
      <c r="I677" s="801" t="str">
        <f>VLOOKUP(E677,fields,2)</f>
        <v>Pease Road (G), Woodbridge</v>
      </c>
      <c r="J677" s="580"/>
      <c r="K677" s="16"/>
      <c r="M677" s="781" t="s">
        <v>98</v>
      </c>
      <c r="N677" s="781" t="s">
        <v>93</v>
      </c>
      <c r="O677" s="784">
        <v>60</v>
      </c>
      <c r="P677" s="253" t="s">
        <v>148</v>
      </c>
      <c r="Q677" s="253" t="s">
        <v>141</v>
      </c>
    </row>
    <row r="678" spans="1:17" ht="14.5" x14ac:dyDescent="0.35">
      <c r="A678" s="574">
        <v>675</v>
      </c>
      <c r="B678" s="696">
        <v>17</v>
      </c>
      <c r="C678" s="575">
        <v>45949</v>
      </c>
      <c r="D678" s="576" t="s">
        <v>10</v>
      </c>
      <c r="E678" s="798" t="str">
        <f t="shared" si="117"/>
        <v>HAMDEN ALL STARS</v>
      </c>
      <c r="F678" s="798" t="str">
        <f t="shared" si="117"/>
        <v>GREENWICH FC 30</v>
      </c>
      <c r="G678" s="799"/>
      <c r="H678" s="800">
        <f>VLOOKUP(E678,START_TIMES,2)</f>
        <v>0.41666666666666669</v>
      </c>
      <c r="I678" s="801" t="str">
        <f>VLOOKUP(E678,fields,2)</f>
        <v>Westwoods HS (G), Hamden</v>
      </c>
      <c r="J678" s="580"/>
      <c r="K678" s="16"/>
      <c r="M678" s="781" t="s">
        <v>92</v>
      </c>
      <c r="N678" s="781" t="s">
        <v>94</v>
      </c>
      <c r="O678" s="784">
        <v>61</v>
      </c>
      <c r="P678" s="253" t="s">
        <v>147</v>
      </c>
      <c r="Q678" s="253" t="s">
        <v>138</v>
      </c>
    </row>
    <row r="679" spans="1:17" ht="14.5" x14ac:dyDescent="0.35">
      <c r="A679" s="574">
        <v>676</v>
      </c>
      <c r="B679" s="696" t="s">
        <v>0</v>
      </c>
      <c r="C679" s="575" t="s">
        <v>0</v>
      </c>
      <c r="D679" s="582" t="s">
        <v>0</v>
      </c>
      <c r="E679" s="804" t="s">
        <v>0</v>
      </c>
      <c r="F679" s="805" t="s">
        <v>0</v>
      </c>
      <c r="G679" s="799" t="s">
        <v>0</v>
      </c>
      <c r="H679" s="800" t="s">
        <v>0</v>
      </c>
      <c r="I679" s="801" t="s">
        <v>0</v>
      </c>
      <c r="J679" s="585" t="s">
        <v>0</v>
      </c>
      <c r="K679" s="16"/>
      <c r="M679" s="781"/>
      <c r="N679" s="781"/>
      <c r="O679" s="784">
        <v>62</v>
      </c>
      <c r="P679" s="253" t="s">
        <v>141</v>
      </c>
      <c r="Q679" s="253" t="s">
        <v>137</v>
      </c>
    </row>
    <row r="680" spans="1:17" ht="14.5" x14ac:dyDescent="0.35">
      <c r="A680" s="574">
        <v>677</v>
      </c>
      <c r="B680" s="696">
        <v>17</v>
      </c>
      <c r="C680" s="575">
        <v>45949</v>
      </c>
      <c r="D680" s="586" t="s">
        <v>175</v>
      </c>
      <c r="E680" s="798" t="str">
        <f t="shared" ref="E680:F684" si="118">VLOOKUP(M680,Teams,2)</f>
        <v>QPR</v>
      </c>
      <c r="F680" s="802" t="str">
        <f t="shared" si="118"/>
        <v>BYE 30</v>
      </c>
      <c r="G680" s="799"/>
      <c r="H680" s="812" t="s">
        <v>91</v>
      </c>
      <c r="I680" s="814" t="s">
        <v>91</v>
      </c>
      <c r="J680" s="580"/>
      <c r="K680" s="16"/>
      <c r="M680" s="781" t="s">
        <v>158</v>
      </c>
      <c r="N680" s="781" t="s">
        <v>150</v>
      </c>
      <c r="O680" s="784">
        <v>63</v>
      </c>
      <c r="P680" s="253" t="s">
        <v>146</v>
      </c>
      <c r="Q680" s="253" t="s">
        <v>144</v>
      </c>
    </row>
    <row r="681" spans="1:17" ht="14.5" x14ac:dyDescent="0.35">
      <c r="A681" s="574">
        <v>678</v>
      </c>
      <c r="B681" s="696">
        <v>17</v>
      </c>
      <c r="C681" s="575">
        <v>45949</v>
      </c>
      <c r="D681" s="586" t="s">
        <v>175</v>
      </c>
      <c r="E681" s="798" t="str">
        <f t="shared" si="118"/>
        <v>COYOTES FC</v>
      </c>
      <c r="F681" s="798" t="str">
        <f t="shared" si="118"/>
        <v>NORWALK FC</v>
      </c>
      <c r="G681" s="799"/>
      <c r="H681" s="800">
        <f>VLOOKUP(E681,START_TIMES,2)</f>
        <v>0.45833333333333331</v>
      </c>
      <c r="I681" s="801" t="str">
        <f>VLOOKUP(E681,fields,2)</f>
        <v>Pragemann  Park (G), Wallingford</v>
      </c>
      <c r="J681" s="580"/>
      <c r="K681" s="16"/>
      <c r="M681" s="781" t="s">
        <v>151</v>
      </c>
      <c r="N681" s="781" t="s">
        <v>157</v>
      </c>
      <c r="O681" s="784">
        <v>64</v>
      </c>
      <c r="P681" s="253" t="s">
        <v>142</v>
      </c>
      <c r="Q681" s="253" t="s">
        <v>149</v>
      </c>
    </row>
    <row r="682" spans="1:17" ht="14.5" x14ac:dyDescent="0.35">
      <c r="A682" s="574">
        <v>679</v>
      </c>
      <c r="B682" s="696">
        <v>17</v>
      </c>
      <c r="C682" s="575">
        <v>45949</v>
      </c>
      <c r="D682" s="586" t="s">
        <v>175</v>
      </c>
      <c r="E682" s="798" t="str">
        <f t="shared" si="118"/>
        <v>FC CALDO VERDE</v>
      </c>
      <c r="F682" s="798" t="str">
        <f t="shared" si="118"/>
        <v>TRINITY FC</v>
      </c>
      <c r="G682" s="803"/>
      <c r="H682" s="800">
        <f>VLOOKUP(E682,START_TIMES,2)</f>
        <v>0.41666666666666669</v>
      </c>
      <c r="I682" s="801" t="str">
        <f>VLOOKUP(E682,fields,2)</f>
        <v>Naugatuck HS (G), Naugatuck</v>
      </c>
      <c r="J682" s="580"/>
      <c r="K682" s="16"/>
      <c r="M682" s="781" t="s">
        <v>153</v>
      </c>
      <c r="N682" s="781" t="s">
        <v>159</v>
      </c>
      <c r="O682" s="784">
        <v>65</v>
      </c>
      <c r="P682" s="253" t="s">
        <v>135</v>
      </c>
      <c r="Q682" s="253" t="s">
        <v>148</v>
      </c>
    </row>
    <row r="683" spans="1:17" ht="14.5" x14ac:dyDescent="0.35">
      <c r="A683" s="574">
        <v>680</v>
      </c>
      <c r="B683" s="696">
        <v>17</v>
      </c>
      <c r="C683" s="575">
        <v>45949</v>
      </c>
      <c r="D683" s="586" t="s">
        <v>175</v>
      </c>
      <c r="E683" s="798" t="str">
        <f t="shared" si="118"/>
        <v>NAUGATUCK FUSION</v>
      </c>
      <c r="F683" s="798" t="str">
        <f t="shared" si="118"/>
        <v>ECUA-ANDES 30</v>
      </c>
      <c r="G683" s="799"/>
      <c r="H683" s="800">
        <f>VLOOKUP(E683,START_TIMES,2)</f>
        <v>0.41666666666666669</v>
      </c>
      <c r="I683" s="801" t="str">
        <f>VLOOKUP(E683,fields,2)</f>
        <v>City Hill MS (G), Naugatuck</v>
      </c>
      <c r="J683" s="580"/>
      <c r="K683" s="16"/>
      <c r="M683" s="781" t="s">
        <v>156</v>
      </c>
      <c r="N683" s="781" t="s">
        <v>152</v>
      </c>
      <c r="O683" s="784">
        <v>66</v>
      </c>
      <c r="P683" s="253" t="s">
        <v>137</v>
      </c>
      <c r="Q683" s="253" t="s">
        <v>135</v>
      </c>
    </row>
    <row r="684" spans="1:17" ht="14.5" x14ac:dyDescent="0.35">
      <c r="A684" s="574">
        <v>681</v>
      </c>
      <c r="B684" s="696">
        <v>17</v>
      </c>
      <c r="C684" s="575">
        <v>45949</v>
      </c>
      <c r="D684" s="586" t="s">
        <v>175</v>
      </c>
      <c r="E684" s="798" t="str">
        <f t="shared" si="118"/>
        <v>LITCHFIELD COUNTY BLUES 30</v>
      </c>
      <c r="F684" s="798" t="str">
        <f t="shared" si="118"/>
        <v>FC CELTA</v>
      </c>
      <c r="G684" s="799"/>
      <c r="H684" s="800">
        <f>VLOOKUP(E684,START_TIMES,2)</f>
        <v>0.41666666666666669</v>
      </c>
      <c r="I684" s="801" t="str">
        <f>VLOOKUP(E684,fields,2)</f>
        <v>New Milford HS (T), New Milford</v>
      </c>
      <c r="J684" s="580"/>
      <c r="K684" s="16"/>
      <c r="M684" s="781" t="s">
        <v>155</v>
      </c>
      <c r="N684" s="781" t="s">
        <v>154</v>
      </c>
      <c r="O684" s="784">
        <v>67</v>
      </c>
      <c r="P684" s="253" t="s">
        <v>141</v>
      </c>
      <c r="Q684" s="253" t="s">
        <v>146</v>
      </c>
    </row>
    <row r="685" spans="1:17" ht="14.5" x14ac:dyDescent="0.35">
      <c r="A685" s="574">
        <v>682</v>
      </c>
      <c r="B685" s="696" t="s">
        <v>0</v>
      </c>
      <c r="C685" s="575" t="s">
        <v>0</v>
      </c>
      <c r="D685" s="582" t="s">
        <v>0</v>
      </c>
      <c r="E685" s="804" t="s">
        <v>0</v>
      </c>
      <c r="F685" s="805" t="s">
        <v>0</v>
      </c>
      <c r="G685" s="799" t="s">
        <v>0</v>
      </c>
      <c r="H685" s="800" t="s">
        <v>0</v>
      </c>
      <c r="I685" s="801" t="s">
        <v>0</v>
      </c>
      <c r="J685" s="585" t="s">
        <v>0</v>
      </c>
      <c r="K685" s="16"/>
      <c r="M685" s="781"/>
      <c r="N685" s="781"/>
      <c r="O685" s="784">
        <v>68</v>
      </c>
      <c r="P685" s="253" t="s">
        <v>148</v>
      </c>
      <c r="Q685" s="253" t="s">
        <v>138</v>
      </c>
    </row>
    <row r="686" spans="1:17" ht="14.5" x14ac:dyDescent="0.35">
      <c r="A686" s="574">
        <v>683</v>
      </c>
      <c r="B686" s="696">
        <v>17</v>
      </c>
      <c r="C686" s="575">
        <v>45949</v>
      </c>
      <c r="D686" s="587" t="s">
        <v>11</v>
      </c>
      <c r="E686" s="798" t="str">
        <f t="shared" ref="E686:F690" si="119">VLOOKUP(M686,Teams,2)</f>
        <v>STORM FC</v>
      </c>
      <c r="F686" s="798" t="str">
        <f t="shared" si="119"/>
        <v>CLINTON FC 40</v>
      </c>
      <c r="G686" s="799"/>
      <c r="H686" s="800">
        <f>VLOOKUP(E686,START_TIMES,2)</f>
        <v>0.33333333333333331</v>
      </c>
      <c r="I686" s="801" t="str">
        <f>VLOOKUP(E686,fields,2)</f>
        <v>Wakeman Park (T), Westport</v>
      </c>
      <c r="J686" s="580"/>
      <c r="K686" s="16"/>
      <c r="M686" s="781" t="s">
        <v>108</v>
      </c>
      <c r="N686" s="781" t="s">
        <v>160</v>
      </c>
      <c r="O686" s="784">
        <v>69</v>
      </c>
      <c r="P686" s="253" t="s">
        <v>144</v>
      </c>
      <c r="Q686" s="253" t="s">
        <v>142</v>
      </c>
    </row>
    <row r="687" spans="1:17" ht="14.5" x14ac:dyDescent="0.35">
      <c r="A687" s="574">
        <v>684</v>
      </c>
      <c r="B687" s="696">
        <v>17</v>
      </c>
      <c r="C687" s="575">
        <v>45949</v>
      </c>
      <c r="D687" s="587" t="s">
        <v>11</v>
      </c>
      <c r="E687" s="798" t="str">
        <f t="shared" si="119"/>
        <v>CLUB NAPOLI 40</v>
      </c>
      <c r="F687" s="798" t="str">
        <f t="shared" si="119"/>
        <v>SHEBEEN FC</v>
      </c>
      <c r="G687" s="799"/>
      <c r="H687" s="800">
        <f>VLOOKUP(E687,START_TIMES,2)</f>
        <v>0.33333333333333331</v>
      </c>
      <c r="I687" s="801" t="str">
        <f>VLOOKUP(E687,fields,2)</f>
        <v>Sportsplex (T), North Branford</v>
      </c>
      <c r="J687" s="580"/>
      <c r="K687" s="16"/>
      <c r="M687" s="781" t="s">
        <v>161</v>
      </c>
      <c r="N687" s="781" t="s">
        <v>107</v>
      </c>
      <c r="O687" s="784">
        <v>70</v>
      </c>
      <c r="P687" s="253" t="s">
        <v>147</v>
      </c>
      <c r="Q687" s="253" t="s">
        <v>149</v>
      </c>
    </row>
    <row r="688" spans="1:17" ht="14.5" x14ac:dyDescent="0.35">
      <c r="A688" s="574">
        <v>685</v>
      </c>
      <c r="B688" s="696">
        <v>17</v>
      </c>
      <c r="C688" s="575">
        <v>45949</v>
      </c>
      <c r="D688" s="587" t="s">
        <v>11</v>
      </c>
      <c r="E688" s="798" t="str">
        <f t="shared" si="119"/>
        <v>FAIRFIELD GAC 40</v>
      </c>
      <c r="F688" s="798" t="str">
        <f t="shared" si="119"/>
        <v>VASCO DA GAMA 40</v>
      </c>
      <c r="G688" s="799"/>
      <c r="H688" s="800">
        <f>VLOOKUP(E688,START_TIMES,2)</f>
        <v>0.33333333333333331</v>
      </c>
      <c r="I688" s="801" t="str">
        <f>VLOOKUP(E688,fields,2)</f>
        <v>Ludlowe HS (T), Fairfield</v>
      </c>
      <c r="J688" s="580"/>
      <c r="K688" s="16"/>
      <c r="M688" s="781" t="s">
        <v>163</v>
      </c>
      <c r="N688" s="781" t="s">
        <v>109</v>
      </c>
      <c r="O688" s="784">
        <v>71</v>
      </c>
      <c r="P688" s="253" t="s">
        <v>142</v>
      </c>
      <c r="Q688" s="253" t="s">
        <v>146</v>
      </c>
    </row>
    <row r="689" spans="1:29" ht="14.5" x14ac:dyDescent="0.35">
      <c r="A689" s="574">
        <v>686</v>
      </c>
      <c r="B689" s="696">
        <v>17</v>
      </c>
      <c r="C689" s="575">
        <v>45949</v>
      </c>
      <c r="D689" s="587" t="s">
        <v>11</v>
      </c>
      <c r="E689" s="798" t="str">
        <f t="shared" si="119"/>
        <v xml:space="preserve">GUILFORD CELTIC </v>
      </c>
      <c r="F689" s="798" t="str">
        <f t="shared" si="119"/>
        <v>DANBURY UNITED 40</v>
      </c>
      <c r="G689" s="799"/>
      <c r="H689" s="800">
        <f>VLOOKUP(E689,START_TIMES,2)</f>
        <v>0.41666666666666702</v>
      </c>
      <c r="I689" s="801" t="str">
        <f>VLOOKUP(E689,fields,2)</f>
        <v>Guilford HS (T), Guilford</v>
      </c>
      <c r="J689" s="580"/>
      <c r="K689" s="16"/>
      <c r="M689" s="781" t="s">
        <v>106</v>
      </c>
      <c r="N689" s="781" t="s">
        <v>162</v>
      </c>
      <c r="O689" s="784">
        <v>72</v>
      </c>
      <c r="P689" s="253" t="s">
        <v>135</v>
      </c>
      <c r="Q689" s="253" t="s">
        <v>141</v>
      </c>
    </row>
    <row r="690" spans="1:29" ht="14.5" x14ac:dyDescent="0.35">
      <c r="A690" s="574">
        <v>687</v>
      </c>
      <c r="B690" s="696">
        <v>17</v>
      </c>
      <c r="C690" s="575">
        <v>45949</v>
      </c>
      <c r="D690" s="587" t="s">
        <v>11</v>
      </c>
      <c r="E690" s="798" t="str">
        <f t="shared" si="119"/>
        <v>GREENWICH PUMAS FC 40</v>
      </c>
      <c r="F690" s="798" t="str">
        <f t="shared" si="119"/>
        <v>GREENWICH FC 40</v>
      </c>
      <c r="G690" s="799"/>
      <c r="H690" s="800">
        <f>VLOOKUP(E690,START_TIMES,2)</f>
        <v>0.41666666666666669</v>
      </c>
      <c r="I690" s="801" t="str">
        <f>VLOOKUP(E690,fields,2)</f>
        <v>Greenwich Fields</v>
      </c>
      <c r="J690" s="580"/>
      <c r="K690" s="16"/>
      <c r="M690" s="781" t="s">
        <v>105</v>
      </c>
      <c r="N690" s="781" t="s">
        <v>104</v>
      </c>
      <c r="O690" s="784">
        <v>73</v>
      </c>
      <c r="P690" s="253" t="s">
        <v>147</v>
      </c>
      <c r="Q690" s="253" t="s">
        <v>144</v>
      </c>
    </row>
    <row r="691" spans="1:29" ht="14.5" x14ac:dyDescent="0.35">
      <c r="A691" s="574">
        <v>688</v>
      </c>
      <c r="B691" s="696"/>
      <c r="C691" s="575"/>
      <c r="D691" s="587"/>
      <c r="E691" s="798"/>
      <c r="F691" s="798"/>
      <c r="G691" s="799"/>
      <c r="H691" s="800"/>
      <c r="I691" s="801"/>
      <c r="J691" s="580"/>
      <c r="K691" s="16"/>
      <c r="M691" s="781"/>
      <c r="N691" s="781"/>
      <c r="O691" s="784">
        <v>74</v>
      </c>
      <c r="P691" s="253" t="s">
        <v>149</v>
      </c>
      <c r="Q691" s="253" t="s">
        <v>148</v>
      </c>
    </row>
    <row r="692" spans="1:29" ht="12.75" customHeight="1" x14ac:dyDescent="0.35">
      <c r="A692" s="574">
        <v>689</v>
      </c>
      <c r="B692" s="696">
        <v>17</v>
      </c>
      <c r="C692" s="575">
        <v>45949</v>
      </c>
      <c r="D692" s="588" t="s">
        <v>1114</v>
      </c>
      <c r="E692" s="798" t="e">
        <f t="shared" ref="E692:F695" si="120">VLOOKUP(M692,Teams,2)</f>
        <v>#N/A</v>
      </c>
      <c r="F692" s="798" t="e">
        <f t="shared" si="120"/>
        <v>#N/A</v>
      </c>
      <c r="G692" s="799"/>
      <c r="H692" s="800" t="e">
        <f>VLOOKUP(E692,START_TIMES,2)</f>
        <v>#N/A</v>
      </c>
      <c r="I692" s="801" t="e">
        <f>VLOOKUP(E692,fields,2)</f>
        <v>#N/A</v>
      </c>
      <c r="J692" s="580"/>
      <c r="K692" s="16"/>
      <c r="M692" s="781"/>
      <c r="N692" s="781"/>
      <c r="O692" s="784">
        <v>75</v>
      </c>
      <c r="P692" s="253" t="s">
        <v>138</v>
      </c>
      <c r="Q692" s="253" t="s">
        <v>137</v>
      </c>
    </row>
    <row r="693" spans="1:29" ht="12.75" customHeight="1" thickBot="1" x14ac:dyDescent="0.4">
      <c r="A693" s="574">
        <v>690</v>
      </c>
      <c r="B693" s="696">
        <v>17</v>
      </c>
      <c r="C693" s="575">
        <v>45949</v>
      </c>
      <c r="D693" s="588" t="s">
        <v>1114</v>
      </c>
      <c r="E693" s="798" t="e">
        <f t="shared" si="120"/>
        <v>#N/A</v>
      </c>
      <c r="F693" s="798" t="e">
        <f t="shared" si="120"/>
        <v>#N/A</v>
      </c>
      <c r="G693" s="799"/>
      <c r="H693" s="800" t="e">
        <f>VLOOKUP(E693,START_TIMES,2)</f>
        <v>#N/A</v>
      </c>
      <c r="I693" s="801" t="e">
        <f>VLOOKUP(E693,fields,2)</f>
        <v>#N/A</v>
      </c>
      <c r="J693" s="580"/>
      <c r="K693" s="16"/>
      <c r="M693" s="781"/>
      <c r="N693" s="781"/>
      <c r="O693" s="784">
        <v>76</v>
      </c>
      <c r="P693" s="253" t="s">
        <v>144</v>
      </c>
      <c r="Q693" s="253" t="s">
        <v>141</v>
      </c>
    </row>
    <row r="694" spans="1:29" ht="12.75" customHeight="1" thickTop="1" thickBot="1" x14ac:dyDescent="0.4">
      <c r="A694" s="574">
        <v>691</v>
      </c>
      <c r="B694" s="696">
        <v>17</v>
      </c>
      <c r="C694" s="575">
        <v>45949</v>
      </c>
      <c r="D694" s="588" t="s">
        <v>1114</v>
      </c>
      <c r="E694" s="798" t="e">
        <f t="shared" si="120"/>
        <v>#N/A</v>
      </c>
      <c r="F694" s="798" t="e">
        <f t="shared" si="120"/>
        <v>#N/A</v>
      </c>
      <c r="G694" s="803"/>
      <c r="H694" s="800" t="e">
        <f>VLOOKUP(E694,START_TIMES,2)</f>
        <v>#N/A</v>
      </c>
      <c r="I694" s="801" t="e">
        <f>VLOOKUP(E694,fields,2)</f>
        <v>#N/A</v>
      </c>
      <c r="J694" s="580"/>
      <c r="K694" s="16"/>
      <c r="M694" s="781"/>
      <c r="N694" s="781"/>
      <c r="O694" s="784">
        <v>77</v>
      </c>
      <c r="P694" s="253" t="s">
        <v>146</v>
      </c>
      <c r="Q694" s="253" t="s">
        <v>138</v>
      </c>
      <c r="S694" s="16"/>
      <c r="T694" s="198"/>
      <c r="U694" s="198"/>
      <c r="V694" s="16"/>
      <c r="W694" s="209"/>
      <c r="X694" s="215"/>
      <c r="Y694" s="16"/>
      <c r="Z694" s="20"/>
      <c r="AC694" s="16"/>
    </row>
    <row r="695" spans="1:29" ht="12.75" customHeight="1" thickTop="1" thickBot="1" x14ac:dyDescent="0.4">
      <c r="A695" s="574">
        <v>692</v>
      </c>
      <c r="B695" s="696">
        <v>17</v>
      </c>
      <c r="C695" s="575">
        <v>45949</v>
      </c>
      <c r="D695" s="588" t="s">
        <v>1114</v>
      </c>
      <c r="E695" s="798" t="e">
        <f t="shared" si="120"/>
        <v>#N/A</v>
      </c>
      <c r="F695" s="798" t="e">
        <f t="shared" si="120"/>
        <v>#N/A</v>
      </c>
      <c r="G695" s="799"/>
      <c r="H695" s="800" t="e">
        <f>VLOOKUP(E695,START_TIMES,2)</f>
        <v>#N/A</v>
      </c>
      <c r="I695" s="801" t="e">
        <f>VLOOKUP(E695,fields,2)</f>
        <v>#N/A</v>
      </c>
      <c r="J695" s="580"/>
      <c r="K695" s="16"/>
      <c r="M695" s="781"/>
      <c r="N695" s="781"/>
      <c r="O695" s="784">
        <v>78</v>
      </c>
      <c r="P695" s="253" t="s">
        <v>148</v>
      </c>
      <c r="Q695" s="253" t="s">
        <v>147</v>
      </c>
      <c r="S695" s="16"/>
      <c r="T695" s="198"/>
      <c r="U695" s="198"/>
      <c r="V695" s="16"/>
      <c r="W695" s="209"/>
      <c r="X695" s="215"/>
      <c r="Y695" s="16"/>
      <c r="Z695" s="20"/>
      <c r="AC695" s="16"/>
    </row>
    <row r="696" spans="1:29" ht="12.75" customHeight="1" thickTop="1" thickBot="1" x14ac:dyDescent="0.4">
      <c r="A696" s="574">
        <v>693</v>
      </c>
      <c r="B696" s="696" t="s">
        <v>0</v>
      </c>
      <c r="C696" s="575" t="s">
        <v>0</v>
      </c>
      <c r="D696" s="582" t="s">
        <v>0</v>
      </c>
      <c r="E696" s="804" t="s">
        <v>0</v>
      </c>
      <c r="F696" s="805" t="s">
        <v>0</v>
      </c>
      <c r="G696" s="799" t="s">
        <v>0</v>
      </c>
      <c r="H696" s="800" t="s">
        <v>0</v>
      </c>
      <c r="I696" s="801" t="s">
        <v>0</v>
      </c>
      <c r="J696" s="585" t="s">
        <v>0</v>
      </c>
      <c r="K696" s="16"/>
      <c r="M696" s="781"/>
      <c r="N696" s="781"/>
      <c r="O696" s="784">
        <v>79</v>
      </c>
      <c r="P696" s="253" t="s">
        <v>142</v>
      </c>
      <c r="Q696" s="253" t="s">
        <v>137</v>
      </c>
      <c r="S696" s="16"/>
      <c r="T696" s="198"/>
      <c r="U696" s="198"/>
      <c r="V696" s="16"/>
      <c r="W696" s="209"/>
      <c r="X696" s="215"/>
      <c r="Y696" s="16"/>
      <c r="Z696" s="20"/>
      <c r="AC696" s="16"/>
    </row>
    <row r="697" spans="1:29" ht="12.75" customHeight="1" thickTop="1" x14ac:dyDescent="0.35">
      <c r="A697" s="574">
        <v>694</v>
      </c>
      <c r="B697" s="696">
        <v>17</v>
      </c>
      <c r="C697" s="575">
        <v>45949</v>
      </c>
      <c r="D697" s="740" t="s">
        <v>1115</v>
      </c>
      <c r="E697" s="798" t="e">
        <f t="shared" ref="E697:F700" si="121">VLOOKUP(M697,Teams,2)</f>
        <v>#N/A</v>
      </c>
      <c r="F697" s="798" t="e">
        <f t="shared" si="121"/>
        <v>#N/A</v>
      </c>
      <c r="G697" s="799"/>
      <c r="H697" s="800" t="e">
        <f>VLOOKUP(E697,START_TIMES,2)</f>
        <v>#N/A</v>
      </c>
      <c r="I697" s="801" t="e">
        <f>VLOOKUP(E697,fields,2)</f>
        <v>#N/A</v>
      </c>
      <c r="J697" s="580"/>
      <c r="K697" s="16"/>
      <c r="M697" s="781"/>
      <c r="N697" s="781"/>
      <c r="O697" s="784">
        <v>80</v>
      </c>
      <c r="P697" s="253" t="s">
        <v>149</v>
      </c>
      <c r="Q697" s="253" t="s">
        <v>135</v>
      </c>
    </row>
    <row r="698" spans="1:29" ht="12.75" customHeight="1" thickBot="1" x14ac:dyDescent="0.4">
      <c r="A698" s="574">
        <v>695</v>
      </c>
      <c r="B698" s="696">
        <v>17</v>
      </c>
      <c r="C698" s="575">
        <v>45949</v>
      </c>
      <c r="D698" s="740" t="s">
        <v>1115</v>
      </c>
      <c r="E698" s="798" t="e">
        <f t="shared" si="121"/>
        <v>#N/A</v>
      </c>
      <c r="F698" s="798" t="e">
        <f t="shared" si="121"/>
        <v>#N/A</v>
      </c>
      <c r="G698" s="799"/>
      <c r="H698" s="800" t="e">
        <f>VLOOKUP(E698,START_TIMES,2)</f>
        <v>#N/A</v>
      </c>
      <c r="I698" s="801" t="e">
        <f>VLOOKUP(E698,fields,2)</f>
        <v>#N/A</v>
      </c>
      <c r="J698" s="580"/>
      <c r="K698" s="16"/>
      <c r="M698" s="781"/>
      <c r="N698" s="781"/>
      <c r="O698" s="784">
        <v>81</v>
      </c>
      <c r="P698" s="253" t="s">
        <v>135</v>
      </c>
      <c r="Q698" s="253" t="s">
        <v>138</v>
      </c>
    </row>
    <row r="699" spans="1:29" ht="12.75" customHeight="1" thickTop="1" thickBot="1" x14ac:dyDescent="0.4">
      <c r="A699" s="574">
        <v>696</v>
      </c>
      <c r="B699" s="696">
        <v>17</v>
      </c>
      <c r="C699" s="575">
        <v>45949</v>
      </c>
      <c r="D699" s="740" t="s">
        <v>1115</v>
      </c>
      <c r="E699" s="798" t="e">
        <f t="shared" si="121"/>
        <v>#N/A</v>
      </c>
      <c r="F699" s="798" t="e">
        <f t="shared" si="121"/>
        <v>#N/A</v>
      </c>
      <c r="G699" s="803"/>
      <c r="H699" s="800" t="e">
        <f>VLOOKUP(E699,START_TIMES,2)</f>
        <v>#N/A</v>
      </c>
      <c r="I699" s="801" t="e">
        <f>VLOOKUP(E699,fields,2)</f>
        <v>#N/A</v>
      </c>
      <c r="J699" s="580"/>
      <c r="K699" s="16"/>
      <c r="M699" s="781"/>
      <c r="N699" s="781"/>
      <c r="O699" s="784">
        <v>82</v>
      </c>
      <c r="P699" s="253" t="s">
        <v>141</v>
      </c>
      <c r="Q699" s="253" t="s">
        <v>149</v>
      </c>
      <c r="S699" s="16"/>
      <c r="T699" s="198"/>
      <c r="U699" s="198"/>
      <c r="V699" s="16"/>
      <c r="W699" s="209"/>
      <c r="X699" s="215"/>
      <c r="Y699" s="16"/>
      <c r="Z699" s="20"/>
      <c r="AC699" s="16"/>
    </row>
    <row r="700" spans="1:29" ht="12.75" customHeight="1" thickTop="1" thickBot="1" x14ac:dyDescent="0.4">
      <c r="A700" s="574">
        <v>697</v>
      </c>
      <c r="B700" s="696">
        <v>17</v>
      </c>
      <c r="C700" s="575">
        <v>45949</v>
      </c>
      <c r="D700" s="740" t="s">
        <v>1115</v>
      </c>
      <c r="E700" s="798" t="e">
        <f t="shared" si="121"/>
        <v>#N/A</v>
      </c>
      <c r="F700" s="798" t="e">
        <f t="shared" si="121"/>
        <v>#N/A</v>
      </c>
      <c r="G700" s="799"/>
      <c r="H700" s="800" t="e">
        <f>VLOOKUP(E700,START_TIMES,2)</f>
        <v>#N/A</v>
      </c>
      <c r="I700" s="801" t="e">
        <f>VLOOKUP(E700,fields,2)</f>
        <v>#N/A</v>
      </c>
      <c r="J700" s="580"/>
      <c r="K700" s="16"/>
      <c r="M700" s="781"/>
      <c r="N700" s="781"/>
      <c r="O700" s="784">
        <v>83</v>
      </c>
      <c r="P700" s="253" t="s">
        <v>144</v>
      </c>
      <c r="Q700" s="253" t="s">
        <v>137</v>
      </c>
      <c r="S700" s="16"/>
      <c r="T700" s="198"/>
      <c r="U700" s="198"/>
      <c r="V700" s="16"/>
      <c r="W700" s="209"/>
      <c r="X700" s="215"/>
      <c r="Y700" s="16"/>
      <c r="Z700" s="20"/>
      <c r="AC700" s="16"/>
    </row>
    <row r="701" spans="1:29" ht="15" thickTop="1" x14ac:dyDescent="0.35">
      <c r="A701" s="574">
        <v>698</v>
      </c>
      <c r="B701" s="696"/>
      <c r="C701" s="575"/>
      <c r="D701" s="587"/>
      <c r="E701" s="798"/>
      <c r="F701" s="798"/>
      <c r="G701" s="799"/>
      <c r="H701" s="800"/>
      <c r="I701" s="801"/>
      <c r="J701" s="580"/>
      <c r="K701" s="16"/>
      <c r="M701" s="781"/>
      <c r="N701" s="781"/>
      <c r="O701" s="784">
        <v>84</v>
      </c>
      <c r="P701" s="253" t="s">
        <v>148</v>
      </c>
      <c r="Q701" s="253" t="s">
        <v>142</v>
      </c>
    </row>
    <row r="702" spans="1:29" ht="14.5" x14ac:dyDescent="0.35">
      <c r="A702" s="574">
        <v>699</v>
      </c>
      <c r="B702" s="696">
        <v>17</v>
      </c>
      <c r="C702" s="575">
        <v>45949</v>
      </c>
      <c r="D702" s="590" t="s">
        <v>1076</v>
      </c>
      <c r="E702" s="798" t="str">
        <f t="shared" ref="E702:F706" si="122">VLOOKUP(M702,Teams,2)</f>
        <v>VASCO DA GAMA 50</v>
      </c>
      <c r="F702" s="811" t="str">
        <f t="shared" si="122"/>
        <v>BYE 50</v>
      </c>
      <c r="G702" s="803"/>
      <c r="H702" s="800">
        <f>VLOOKUP(E702,START_TIMES,2)</f>
        <v>0.41666666666666702</v>
      </c>
      <c r="I702" s="801" t="str">
        <f>VLOOKUP(E702,fields,2)</f>
        <v>Veterans Memorial Park (T), Bridgeport</v>
      </c>
      <c r="J702" s="580"/>
      <c r="K702" s="16"/>
      <c r="M702" s="779" t="s">
        <v>134</v>
      </c>
      <c r="N702" s="779" t="s">
        <v>126</v>
      </c>
      <c r="O702" s="784">
        <v>85</v>
      </c>
      <c r="P702" s="253" t="s">
        <v>147</v>
      </c>
      <c r="Q702" s="253" t="s">
        <v>146</v>
      </c>
    </row>
    <row r="703" spans="1:29" ht="14.5" x14ac:dyDescent="0.35">
      <c r="A703" s="574">
        <v>700</v>
      </c>
      <c r="B703" s="696">
        <v>17</v>
      </c>
      <c r="C703" s="575">
        <v>45949</v>
      </c>
      <c r="D703" s="590" t="s">
        <v>1076</v>
      </c>
      <c r="E703" s="798" t="str">
        <f t="shared" si="122"/>
        <v>FAIRFIELD GAC 50</v>
      </c>
      <c r="F703" s="798" t="str">
        <f t="shared" si="122"/>
        <v>STAMFORD CITY</v>
      </c>
      <c r="G703" s="803"/>
      <c r="H703" s="800">
        <v>0.41666666666666669</v>
      </c>
      <c r="I703" s="801" t="str">
        <f>VLOOKUP(E703,fields,2)</f>
        <v>Ludlowe HS (T), Fairfield</v>
      </c>
      <c r="J703" s="580"/>
      <c r="K703" s="16"/>
      <c r="M703" s="779" t="s">
        <v>127</v>
      </c>
      <c r="N703" s="779" t="s">
        <v>133</v>
      </c>
      <c r="O703" s="784">
        <v>86</v>
      </c>
      <c r="P703" s="253" t="s">
        <v>138</v>
      </c>
      <c r="Q703" s="253" t="s">
        <v>144</v>
      </c>
    </row>
    <row r="704" spans="1:29" ht="14.5" x14ac:dyDescent="0.35">
      <c r="A704" s="574">
        <v>701</v>
      </c>
      <c r="B704" s="696">
        <v>17</v>
      </c>
      <c r="C704" s="575">
        <v>45949</v>
      </c>
      <c r="D704" s="590" t="s">
        <v>1076</v>
      </c>
      <c r="E704" s="798" t="str">
        <f t="shared" si="122"/>
        <v>GREENWICH PUMAS FC 50</v>
      </c>
      <c r="F704" s="798" t="str">
        <f t="shared" si="122"/>
        <v>WESTPORT FC</v>
      </c>
      <c r="G704" s="803"/>
      <c r="H704" s="800">
        <f>VLOOKUP(E704,START_TIMES,2)</f>
        <v>0.41666666666666669</v>
      </c>
      <c r="I704" s="801" t="str">
        <f>VLOOKUP(E704,fields,2)</f>
        <v>Greenwich Fields</v>
      </c>
      <c r="J704" s="580"/>
      <c r="K704" s="16"/>
      <c r="M704" s="779" t="s">
        <v>129</v>
      </c>
      <c r="N704" s="779" t="s">
        <v>136</v>
      </c>
      <c r="O704" s="784">
        <v>87</v>
      </c>
      <c r="P704" s="253" t="s">
        <v>149</v>
      </c>
      <c r="Q704" s="253" t="s">
        <v>146</v>
      </c>
    </row>
    <row r="705" spans="1:17" ht="14.5" x14ac:dyDescent="0.35">
      <c r="A705" s="574">
        <v>702</v>
      </c>
      <c r="B705" s="696">
        <v>17</v>
      </c>
      <c r="C705" s="575">
        <v>45949</v>
      </c>
      <c r="D705" s="590" t="s">
        <v>1076</v>
      </c>
      <c r="E705" s="798" t="str">
        <f t="shared" si="122"/>
        <v>REBELS UNITED</v>
      </c>
      <c r="F705" s="798" t="str">
        <f t="shared" si="122"/>
        <v>GREENWICH FC 50</v>
      </c>
      <c r="G705" s="803"/>
      <c r="H705" s="800">
        <f>VLOOKUP(E705,START_TIMES,2)</f>
        <v>0.41666666666666669</v>
      </c>
      <c r="I705" s="801" t="str">
        <f>VLOOKUP(E705,fields,2)</f>
        <v>New Fairfield HS (T), New Fairfield</v>
      </c>
      <c r="J705" s="580"/>
      <c r="K705" s="16"/>
      <c r="M705" s="779" t="s">
        <v>132</v>
      </c>
      <c r="N705" s="779" t="s">
        <v>128</v>
      </c>
      <c r="O705" s="784">
        <v>88</v>
      </c>
      <c r="P705" s="253" t="s">
        <v>142</v>
      </c>
      <c r="Q705" s="253" t="s">
        <v>135</v>
      </c>
    </row>
    <row r="706" spans="1:17" ht="14.5" x14ac:dyDescent="0.35">
      <c r="A706" s="574">
        <v>703</v>
      </c>
      <c r="B706" s="696">
        <v>17</v>
      </c>
      <c r="C706" s="575">
        <v>45949</v>
      </c>
      <c r="D706" s="590" t="s">
        <v>1076</v>
      </c>
      <c r="E706" s="798" t="str">
        <f t="shared" si="122"/>
        <v>NORWALK SPORT COLOMBIA 50</v>
      </c>
      <c r="F706" s="798" t="str">
        <f t="shared" si="122"/>
        <v>NORWALK MARINERS LEGENDS</v>
      </c>
      <c r="G706" s="803"/>
      <c r="H706" s="800">
        <f>VLOOKUP(E706,START_TIMES,2)</f>
        <v>0.41666666666666669</v>
      </c>
      <c r="I706" s="801" t="str">
        <f>VLOOKUP(E706,fields,2)</f>
        <v>Nathan Hale MS (T), Norwalk</v>
      </c>
      <c r="J706" s="580"/>
      <c r="K706" s="16"/>
      <c r="M706" s="779" t="s">
        <v>131</v>
      </c>
      <c r="N706" s="779" t="s">
        <v>130</v>
      </c>
      <c r="O706" s="784">
        <v>89</v>
      </c>
      <c r="P706" s="253" t="s">
        <v>137</v>
      </c>
      <c r="Q706" s="253" t="s">
        <v>148</v>
      </c>
    </row>
    <row r="707" spans="1:17" ht="14.5" x14ac:dyDescent="0.35">
      <c r="A707" s="574">
        <v>704</v>
      </c>
      <c r="B707" s="696" t="s">
        <v>0</v>
      </c>
      <c r="C707" s="575" t="s">
        <v>0</v>
      </c>
      <c r="D707" s="582" t="s">
        <v>0</v>
      </c>
      <c r="E707" s="804" t="s">
        <v>0</v>
      </c>
      <c r="F707" s="805" t="s">
        <v>0</v>
      </c>
      <c r="G707" s="799" t="s">
        <v>0</v>
      </c>
      <c r="H707" s="800" t="s">
        <v>0</v>
      </c>
      <c r="I707" s="801" t="s">
        <v>0</v>
      </c>
      <c r="J707" s="585" t="s">
        <v>0</v>
      </c>
      <c r="K707" s="16"/>
      <c r="M707" s="736"/>
      <c r="N707" s="736"/>
      <c r="O707" s="784">
        <v>90</v>
      </c>
      <c r="P707" s="253" t="s">
        <v>147</v>
      </c>
      <c r="Q707" s="253" t="s">
        <v>141</v>
      </c>
    </row>
    <row r="708" spans="1:17" ht="14.5" x14ac:dyDescent="0.35">
      <c r="A708" s="574">
        <v>705</v>
      </c>
      <c r="B708" s="696">
        <v>17</v>
      </c>
      <c r="C708" s="575">
        <v>45949</v>
      </c>
      <c r="D708" s="591" t="s">
        <v>1113</v>
      </c>
      <c r="E708" s="798" t="str">
        <f t="shared" ref="E708:F712" si="123">VLOOKUP(M708,Teams,2)</f>
        <v>VASCO DA GAMA 60</v>
      </c>
      <c r="F708" s="798" t="str">
        <f t="shared" si="123"/>
        <v>CHESHIRE AZZURRI</v>
      </c>
      <c r="G708" s="803"/>
      <c r="H708" s="800">
        <f>VLOOKUP(E708,START_TIMES,2)</f>
        <v>0.33333333333333331</v>
      </c>
      <c r="I708" s="801" t="str">
        <f>VLOOKUP(E708,fields,2)</f>
        <v>Veterans Memorial Park (T), Bridgeport</v>
      </c>
      <c r="J708" s="580"/>
      <c r="K708" s="16"/>
      <c r="M708" s="338" t="s">
        <v>135</v>
      </c>
      <c r="N708" s="338" t="s">
        <v>138</v>
      </c>
    </row>
    <row r="709" spans="1:17" ht="14.5" x14ac:dyDescent="0.35">
      <c r="A709" s="574">
        <v>706</v>
      </c>
      <c r="B709" s="696">
        <v>17</v>
      </c>
      <c r="C709" s="575">
        <v>45949</v>
      </c>
      <c r="D709" s="591" t="s">
        <v>1113</v>
      </c>
      <c r="E709" s="798" t="str">
        <f t="shared" si="123"/>
        <v>CLUB NAPOLI 50</v>
      </c>
      <c r="F709" s="798" t="str">
        <f t="shared" si="123"/>
        <v>SOUTHEAST CT</v>
      </c>
      <c r="G709" s="803"/>
      <c r="H709" s="800">
        <v>0.41666666666666669</v>
      </c>
      <c r="I709" s="801" t="str">
        <f>VLOOKUP(E709,fields,2)</f>
        <v>North Farms Park (G), North Branford</v>
      </c>
      <c r="J709" s="580"/>
      <c r="K709" s="16"/>
      <c r="M709" s="338" t="s">
        <v>141</v>
      </c>
      <c r="N709" s="338" t="s">
        <v>149</v>
      </c>
    </row>
    <row r="710" spans="1:17" ht="14.5" x14ac:dyDescent="0.35">
      <c r="A710" s="574">
        <v>707</v>
      </c>
      <c r="B710" s="696">
        <v>17</v>
      </c>
      <c r="C710" s="575">
        <v>45949</v>
      </c>
      <c r="D710" s="591" t="s">
        <v>1113</v>
      </c>
      <c r="E710" s="798" t="str">
        <f t="shared" si="123"/>
        <v>GREENWICH PFC</v>
      </c>
      <c r="F710" s="798" t="str">
        <f t="shared" si="123"/>
        <v>ZIMMITTI SC</v>
      </c>
      <c r="G710" s="803"/>
      <c r="H710" s="800">
        <f>VLOOKUP(E710,START_TIMES,2)</f>
        <v>0.41666666666666702</v>
      </c>
      <c r="I710" s="801" t="str">
        <f>VLOOKUP(E710,fields,2)</f>
        <v>Greenwich Fields</v>
      </c>
      <c r="J710" s="580"/>
      <c r="K710" s="16"/>
      <c r="M710" s="338" t="s">
        <v>144</v>
      </c>
      <c r="N710" s="338" t="s">
        <v>137</v>
      </c>
    </row>
    <row r="711" spans="1:17" ht="14.5" x14ac:dyDescent="0.35">
      <c r="A711" s="574">
        <v>708</v>
      </c>
      <c r="B711" s="696">
        <v>17</v>
      </c>
      <c r="C711" s="575">
        <v>45949</v>
      </c>
      <c r="D711" s="591" t="s">
        <v>1113</v>
      </c>
      <c r="E711" s="798" t="str">
        <f t="shared" si="123"/>
        <v>NORTH BRANFORD LEGENDS</v>
      </c>
      <c r="F711" s="798" t="str">
        <f t="shared" si="123"/>
        <v>EAST HAVEN SC</v>
      </c>
      <c r="G711" s="803"/>
      <c r="H711" s="800">
        <f>VLOOKUP(E711,START_TIMES,2)</f>
        <v>0.41666666666666702</v>
      </c>
      <c r="I711" s="801" t="str">
        <f>VLOOKUP(E711,fields,2)</f>
        <v>Northford Park (G), Northford</v>
      </c>
      <c r="J711" s="580"/>
      <c r="K711" s="16"/>
      <c r="M711" s="338" t="s">
        <v>148</v>
      </c>
      <c r="N711" s="338" t="s">
        <v>142</v>
      </c>
    </row>
    <row r="712" spans="1:17" ht="14.5" x14ac:dyDescent="0.35">
      <c r="A712" s="574">
        <v>709</v>
      </c>
      <c r="B712" s="696">
        <v>17</v>
      </c>
      <c r="C712" s="575">
        <v>45949</v>
      </c>
      <c r="D712" s="591" t="s">
        <v>1113</v>
      </c>
      <c r="E712" s="798" t="str">
        <f t="shared" si="123"/>
        <v>HAVEN FC</v>
      </c>
      <c r="F712" s="798" t="str">
        <f t="shared" si="123"/>
        <v>GUILFORD BLACK EAGLES</v>
      </c>
      <c r="G712" s="803"/>
      <c r="H712" s="800">
        <f>VLOOKUP(E712,START_TIMES,2)</f>
        <v>0.41666666666666669</v>
      </c>
      <c r="I712" s="801" t="str">
        <f>VLOOKUP(E712,fields,2)</f>
        <v>Woodhouse Field (G), Wallingford</v>
      </c>
      <c r="J712" s="580"/>
      <c r="K712" s="16"/>
      <c r="M712" s="338" t="s">
        <v>147</v>
      </c>
      <c r="N712" s="338" t="s">
        <v>146</v>
      </c>
    </row>
    <row r="713" spans="1:17" ht="14.5" x14ac:dyDescent="0.35">
      <c r="A713" s="574">
        <v>710</v>
      </c>
      <c r="B713" s="696" t="s">
        <v>0</v>
      </c>
      <c r="C713" s="575" t="s">
        <v>0</v>
      </c>
      <c r="D713" s="582" t="s">
        <v>0</v>
      </c>
      <c r="E713" s="804" t="s">
        <v>0</v>
      </c>
      <c r="F713" s="805" t="s">
        <v>0</v>
      </c>
      <c r="G713" s="799" t="s">
        <v>0</v>
      </c>
      <c r="H713" s="800" t="s">
        <v>0</v>
      </c>
      <c r="I713" s="801" t="s">
        <v>0</v>
      </c>
      <c r="J713" s="585" t="s">
        <v>0</v>
      </c>
      <c r="K713" s="16"/>
      <c r="M713" s="754"/>
      <c r="N713" s="754"/>
    </row>
    <row r="714" spans="1:17" ht="14.5" x14ac:dyDescent="0.35">
      <c r="A714" s="574">
        <v>711</v>
      </c>
      <c r="B714" s="696">
        <v>18</v>
      </c>
      <c r="C714" s="575">
        <v>45956</v>
      </c>
      <c r="D714" s="576" t="s">
        <v>10</v>
      </c>
      <c r="E714" s="798" t="str">
        <f t="shared" ref="E714:F718" si="124">VLOOKUP(M714,Teams,2)</f>
        <v>CHESHIRE SC UNITED</v>
      </c>
      <c r="F714" s="798" t="str">
        <f t="shared" si="124"/>
        <v xml:space="preserve">FC SHELTON </v>
      </c>
      <c r="G714" s="799"/>
      <c r="H714" s="800">
        <f>VLOOKUP(E714,START_TIMES,2)</f>
        <v>0.33333333333333331</v>
      </c>
      <c r="I714" s="801" t="str">
        <f>VLOOKUP(E714,fields,2)</f>
        <v>Choate Rosemary Hall (T), Wallingford</v>
      </c>
      <c r="J714" s="580"/>
      <c r="K714" s="16"/>
      <c r="M714" s="85" t="s">
        <v>97</v>
      </c>
      <c r="N714" s="85" t="s">
        <v>99</v>
      </c>
    </row>
    <row r="715" spans="1:17" ht="14.5" x14ac:dyDescent="0.35">
      <c r="A715" s="574">
        <v>712</v>
      </c>
      <c r="B715" s="696">
        <v>18</v>
      </c>
      <c r="C715" s="575">
        <v>45956</v>
      </c>
      <c r="D715" s="576" t="s">
        <v>10</v>
      </c>
      <c r="E715" s="798" t="str">
        <f t="shared" si="124"/>
        <v>MILFORD TUESDAY</v>
      </c>
      <c r="F715" s="798" t="str">
        <f t="shared" si="124"/>
        <v>GREENWICH FC 30</v>
      </c>
      <c r="G715" s="799"/>
      <c r="H715" s="800">
        <f>VLOOKUP(E715,START_TIMES,2)</f>
        <v>0.33333333333333331</v>
      </c>
      <c r="I715" s="801" t="str">
        <f>VLOOKUP(E715,fields,2)</f>
        <v>Witek Park (G), Derby</v>
      </c>
      <c r="J715" s="580"/>
      <c r="K715" s="16"/>
      <c r="M715" s="85" t="s">
        <v>100</v>
      </c>
      <c r="N715" s="85" t="s">
        <v>94</v>
      </c>
    </row>
    <row r="716" spans="1:17" ht="14.5" x14ac:dyDescent="0.35">
      <c r="A716" s="574">
        <v>713</v>
      </c>
      <c r="B716" s="696">
        <v>18</v>
      </c>
      <c r="C716" s="575">
        <v>45956</v>
      </c>
      <c r="D716" s="576" t="s">
        <v>10</v>
      </c>
      <c r="E716" s="798" t="str">
        <f t="shared" si="124"/>
        <v>DANBURY UNITED</v>
      </c>
      <c r="F716" s="798" t="str">
        <f t="shared" si="124"/>
        <v>SALTY DOGS</v>
      </c>
      <c r="G716" s="799"/>
      <c r="H716" s="800">
        <f>VLOOKUP(E716,START_TIMES,2)</f>
        <v>0.375</v>
      </c>
      <c r="I716" s="801" t="str">
        <f>VLOOKUP(E716,fields,2)</f>
        <v>Portuguese Cultural Center (G), Danbury</v>
      </c>
      <c r="J716" s="580"/>
      <c r="K716" s="16"/>
      <c r="M716" s="85" t="s">
        <v>93</v>
      </c>
      <c r="N716" s="85" t="s">
        <v>95</v>
      </c>
    </row>
    <row r="717" spans="1:17" ht="14.5" x14ac:dyDescent="0.35">
      <c r="A717" s="574">
        <v>714</v>
      </c>
      <c r="B717" s="696">
        <v>18</v>
      </c>
      <c r="C717" s="575">
        <v>45956</v>
      </c>
      <c r="D717" s="576" t="s">
        <v>10</v>
      </c>
      <c r="E717" s="798" t="str">
        <f t="shared" si="124"/>
        <v>STAMFORD FC</v>
      </c>
      <c r="F717" s="798" t="str">
        <f t="shared" si="124"/>
        <v>MILFORD AMIGOS</v>
      </c>
      <c r="G717" s="799"/>
      <c r="H717" s="800">
        <v>0.41666666666666669</v>
      </c>
      <c r="I717" s="801" t="str">
        <f>VLOOKUP(E717,fields,2)</f>
        <v>West Beach Fields (T), Stamford</v>
      </c>
      <c r="J717" s="580"/>
      <c r="K717" s="16"/>
      <c r="M717" s="85" t="s">
        <v>101</v>
      </c>
      <c r="N717" s="85" t="s">
        <v>98</v>
      </c>
    </row>
    <row r="718" spans="1:17" ht="14.5" x14ac:dyDescent="0.35">
      <c r="A718" s="574">
        <v>715</v>
      </c>
      <c r="B718" s="696">
        <v>18</v>
      </c>
      <c r="C718" s="575">
        <v>45956</v>
      </c>
      <c r="D718" s="576" t="s">
        <v>10</v>
      </c>
      <c r="E718" s="798" t="str">
        <f t="shared" si="124"/>
        <v>HAMDEN ALL STARS</v>
      </c>
      <c r="F718" s="798" t="str">
        <f t="shared" si="124"/>
        <v>CLINTON FC 30</v>
      </c>
      <c r="G718" s="799"/>
      <c r="H718" s="800">
        <f>VLOOKUP(E718,START_TIMES,2)</f>
        <v>0.41666666666666669</v>
      </c>
      <c r="I718" s="801" t="str">
        <f>VLOOKUP(E718,fields,2)</f>
        <v>Westwoods HS (G), Hamden</v>
      </c>
      <c r="J718" s="580"/>
      <c r="K718" s="16"/>
      <c r="M718" s="85" t="s">
        <v>92</v>
      </c>
      <c r="N718" s="85" t="s">
        <v>96</v>
      </c>
    </row>
    <row r="719" spans="1:17" ht="14.5" x14ac:dyDescent="0.35">
      <c r="A719" s="574">
        <v>716</v>
      </c>
      <c r="B719" s="696" t="s">
        <v>0</v>
      </c>
      <c r="C719" s="575" t="s">
        <v>0</v>
      </c>
      <c r="D719" s="582" t="s">
        <v>0</v>
      </c>
      <c r="E719" s="804" t="s">
        <v>0</v>
      </c>
      <c r="F719" s="805" t="s">
        <v>0</v>
      </c>
      <c r="G719" s="799" t="s">
        <v>0</v>
      </c>
      <c r="H719" s="800" t="s">
        <v>0</v>
      </c>
      <c r="I719" s="801" t="s">
        <v>0</v>
      </c>
      <c r="J719" s="585" t="s">
        <v>0</v>
      </c>
      <c r="K719" s="16"/>
      <c r="M719" s="754"/>
      <c r="N719" s="754"/>
    </row>
    <row r="720" spans="1:17" ht="14.5" x14ac:dyDescent="0.35">
      <c r="A720" s="574">
        <v>717</v>
      </c>
      <c r="B720" s="696">
        <v>18</v>
      </c>
      <c r="C720" s="575">
        <v>45956</v>
      </c>
      <c r="D720" s="586" t="s">
        <v>175</v>
      </c>
      <c r="E720" s="802" t="e">
        <f t="shared" ref="E720:F724" si="125">VLOOKUP(M720,Teams,2)</f>
        <v>#N/A</v>
      </c>
      <c r="F720" s="798" t="e">
        <f t="shared" si="125"/>
        <v>#N/A</v>
      </c>
      <c r="G720" s="799"/>
      <c r="H720" s="800" t="e">
        <f>VLOOKUP(E720,START_TIMES,2)</f>
        <v>#N/A</v>
      </c>
      <c r="I720" s="801" t="e">
        <f>VLOOKUP(E720,fields,2)</f>
        <v>#N/A</v>
      </c>
      <c r="J720" s="580"/>
      <c r="K720" s="16"/>
      <c r="M720" s="197"/>
      <c r="N720" s="197"/>
    </row>
    <row r="721" spans="1:29" ht="14.5" x14ac:dyDescent="0.35">
      <c r="A721" s="574">
        <v>718</v>
      </c>
      <c r="B721" s="696">
        <v>18</v>
      </c>
      <c r="C721" s="575">
        <v>45956</v>
      </c>
      <c r="D721" s="586" t="s">
        <v>175</v>
      </c>
      <c r="E721" s="798" t="e">
        <f t="shared" si="125"/>
        <v>#N/A</v>
      </c>
      <c r="F721" s="798" t="e">
        <f t="shared" si="125"/>
        <v>#N/A</v>
      </c>
      <c r="G721" s="799"/>
      <c r="H721" s="800" t="e">
        <f>VLOOKUP(E721,START_TIMES,2)</f>
        <v>#N/A</v>
      </c>
      <c r="I721" s="801" t="e">
        <f>VLOOKUP(E721,fields,2)</f>
        <v>#N/A</v>
      </c>
      <c r="J721" s="580"/>
      <c r="K721" s="16"/>
      <c r="M721" s="197"/>
      <c r="N721" s="197"/>
    </row>
    <row r="722" spans="1:29" ht="14.5" x14ac:dyDescent="0.35">
      <c r="A722" s="574">
        <v>719</v>
      </c>
      <c r="B722" s="696">
        <v>18</v>
      </c>
      <c r="C722" s="575">
        <v>45956</v>
      </c>
      <c r="D722" s="586" t="s">
        <v>175</v>
      </c>
      <c r="E722" s="798" t="e">
        <f t="shared" si="125"/>
        <v>#N/A</v>
      </c>
      <c r="F722" s="798" t="e">
        <f t="shared" si="125"/>
        <v>#N/A</v>
      </c>
      <c r="G722" s="803"/>
      <c r="H722" s="800" t="e">
        <f>VLOOKUP(E722,START_TIMES,2)</f>
        <v>#N/A</v>
      </c>
      <c r="I722" s="801" t="e">
        <f>VLOOKUP(E722,fields,2)</f>
        <v>#N/A</v>
      </c>
      <c r="J722" s="580"/>
      <c r="K722" s="16"/>
      <c r="M722" s="197"/>
      <c r="N722" s="197"/>
    </row>
    <row r="723" spans="1:29" ht="14.5" x14ac:dyDescent="0.35">
      <c r="A723" s="574">
        <v>720</v>
      </c>
      <c r="B723" s="696">
        <v>18</v>
      </c>
      <c r="C723" s="575">
        <v>45956</v>
      </c>
      <c r="D723" s="586" t="s">
        <v>175</v>
      </c>
      <c r="E723" s="798" t="e">
        <f t="shared" si="125"/>
        <v>#N/A</v>
      </c>
      <c r="F723" s="798" t="e">
        <f t="shared" si="125"/>
        <v>#N/A</v>
      </c>
      <c r="G723" s="799"/>
      <c r="H723" s="800" t="e">
        <f>VLOOKUP(E723,START_TIMES,2)</f>
        <v>#N/A</v>
      </c>
      <c r="I723" s="801" t="e">
        <f>VLOOKUP(E723,fields,2)</f>
        <v>#N/A</v>
      </c>
      <c r="J723" s="580"/>
      <c r="K723" s="16"/>
      <c r="M723" s="197"/>
      <c r="N723" s="197"/>
    </row>
    <row r="724" spans="1:29" ht="14.5" x14ac:dyDescent="0.35">
      <c r="A724" s="574">
        <v>721</v>
      </c>
      <c r="B724" s="696">
        <v>18</v>
      </c>
      <c r="C724" s="575">
        <v>45956</v>
      </c>
      <c r="D724" s="586" t="s">
        <v>175</v>
      </c>
      <c r="E724" s="798" t="e">
        <f t="shared" si="125"/>
        <v>#N/A</v>
      </c>
      <c r="F724" s="798" t="e">
        <f t="shared" si="125"/>
        <v>#N/A</v>
      </c>
      <c r="G724" s="799"/>
      <c r="H724" s="800" t="e">
        <f>VLOOKUP(E724,START_TIMES,2)</f>
        <v>#N/A</v>
      </c>
      <c r="I724" s="801" t="e">
        <f>VLOOKUP(E724,fields,2)</f>
        <v>#N/A</v>
      </c>
      <c r="J724" s="580"/>
      <c r="K724" s="16"/>
      <c r="M724" s="197"/>
      <c r="N724" s="197"/>
    </row>
    <row r="725" spans="1:29" ht="14.5" x14ac:dyDescent="0.35">
      <c r="A725" s="574">
        <v>722</v>
      </c>
      <c r="B725" s="696" t="s">
        <v>0</v>
      </c>
      <c r="C725" s="575" t="s">
        <v>0</v>
      </c>
      <c r="D725" s="582" t="s">
        <v>0</v>
      </c>
      <c r="E725" s="804" t="s">
        <v>0</v>
      </c>
      <c r="F725" s="805" t="s">
        <v>0</v>
      </c>
      <c r="G725" s="799" t="s">
        <v>0</v>
      </c>
      <c r="H725" s="800" t="s">
        <v>0</v>
      </c>
      <c r="I725" s="801" t="s">
        <v>0</v>
      </c>
      <c r="J725" s="585" t="s">
        <v>0</v>
      </c>
      <c r="K725" s="16"/>
      <c r="M725" s="754"/>
      <c r="N725" s="754"/>
    </row>
    <row r="726" spans="1:29" ht="15" thickBot="1" x14ac:dyDescent="0.4">
      <c r="A726" s="574">
        <v>723</v>
      </c>
      <c r="B726" s="696">
        <v>18</v>
      </c>
      <c r="C726" s="575">
        <v>45956</v>
      </c>
      <c r="D726" s="587" t="s">
        <v>11</v>
      </c>
      <c r="E726" s="798" t="str">
        <f t="shared" ref="E726:F730" si="126">VLOOKUP(M726,Teams,2)</f>
        <v>CLINTON FC 40</v>
      </c>
      <c r="F726" s="798" t="str">
        <f t="shared" si="126"/>
        <v>FAIRFIELD GAC 40</v>
      </c>
      <c r="G726" s="799"/>
      <c r="H726" s="800">
        <f>VLOOKUP(E726,START_TIMES,2)</f>
        <v>0.33333333333333331</v>
      </c>
      <c r="I726" s="801" t="str">
        <f>VLOOKUP(E726,fields,2)</f>
        <v>Indian River Sports Complex (T), Clinton</v>
      </c>
      <c r="J726" s="580"/>
      <c r="K726" s="16"/>
      <c r="M726" s="85" t="s">
        <v>160</v>
      </c>
      <c r="N726" s="85" t="s">
        <v>163</v>
      </c>
    </row>
    <row r="727" spans="1:29" ht="15.5" thickTop="1" thickBot="1" x14ac:dyDescent="0.4">
      <c r="A727" s="574">
        <v>724</v>
      </c>
      <c r="B727" s="696">
        <v>18</v>
      </c>
      <c r="C727" s="575">
        <v>45956</v>
      </c>
      <c r="D727" s="743" t="s">
        <v>11</v>
      </c>
      <c r="E727" s="798" t="str">
        <f t="shared" si="126"/>
        <v>SHEBEEN FC</v>
      </c>
      <c r="F727" s="798" t="str">
        <f t="shared" si="126"/>
        <v>GREENWICH FC 40</v>
      </c>
      <c r="G727" s="799"/>
      <c r="H727" s="800">
        <f>VLOOKUP(E727,START_TIMES,2)</f>
        <v>0.41666666666666702</v>
      </c>
      <c r="I727" s="801" t="str">
        <f>VLOOKUP(E727,fields,2)</f>
        <v>Ludlowe HS (T), Fairfield</v>
      </c>
      <c r="J727" s="580"/>
      <c r="K727" s="16"/>
      <c r="M727" s="85" t="s">
        <v>107</v>
      </c>
      <c r="N727" s="85" t="s">
        <v>104</v>
      </c>
    </row>
    <row r="728" spans="1:29" ht="15.5" thickTop="1" thickBot="1" x14ac:dyDescent="0.4">
      <c r="A728" s="574">
        <v>725</v>
      </c>
      <c r="B728" s="696">
        <v>18</v>
      </c>
      <c r="C728" s="575">
        <v>45956</v>
      </c>
      <c r="D728" s="743" t="s">
        <v>11</v>
      </c>
      <c r="E728" s="798" t="str">
        <f t="shared" si="126"/>
        <v>DANBURY UNITED 40</v>
      </c>
      <c r="F728" s="798" t="str">
        <f t="shared" si="126"/>
        <v>STORM FC</v>
      </c>
      <c r="G728" s="799"/>
      <c r="H728" s="800">
        <f>VLOOKUP(E728,START_TIMES,2)</f>
        <v>0.45833333333333331</v>
      </c>
      <c r="I728" s="801" t="str">
        <f>VLOOKUP(E728,fields,2)</f>
        <v>Portuguese Cultural Center (G), Danbury</v>
      </c>
      <c r="J728" s="580"/>
      <c r="K728" s="16"/>
      <c r="M728" s="85" t="s">
        <v>162</v>
      </c>
      <c r="N728" s="85" t="s">
        <v>108</v>
      </c>
    </row>
    <row r="729" spans="1:29" ht="15.5" thickTop="1" thickBot="1" x14ac:dyDescent="0.4">
      <c r="A729" s="574">
        <v>726</v>
      </c>
      <c r="B729" s="696">
        <v>18</v>
      </c>
      <c r="C729" s="575">
        <v>45956</v>
      </c>
      <c r="D729" s="743" t="s">
        <v>11</v>
      </c>
      <c r="E729" s="798" t="str">
        <f t="shared" si="126"/>
        <v>VASCO DA GAMA 40</v>
      </c>
      <c r="F729" s="798" t="str">
        <f t="shared" si="126"/>
        <v xml:space="preserve">GUILFORD CELTIC </v>
      </c>
      <c r="G729" s="799"/>
      <c r="H729" s="800">
        <f>VLOOKUP(E729,START_TIMES,2)</f>
        <v>0.41666666666666702</v>
      </c>
      <c r="I729" s="801" t="str">
        <f>VLOOKUP(E729,fields,2)</f>
        <v>Veterans Memorial Park (T), Bridgeport</v>
      </c>
      <c r="J729" s="580"/>
      <c r="K729" s="16"/>
      <c r="M729" s="85" t="s">
        <v>109</v>
      </c>
      <c r="N729" s="85" t="s">
        <v>106</v>
      </c>
    </row>
    <row r="730" spans="1:29" ht="15.5" thickTop="1" thickBot="1" x14ac:dyDescent="0.4">
      <c r="A730" s="574">
        <v>727</v>
      </c>
      <c r="B730" s="696">
        <v>18</v>
      </c>
      <c r="C730" s="575">
        <v>45956</v>
      </c>
      <c r="D730" s="743" t="s">
        <v>11</v>
      </c>
      <c r="E730" s="798" t="str">
        <f t="shared" si="126"/>
        <v>GREENWICH PUMAS FC 40</v>
      </c>
      <c r="F730" s="798" t="str">
        <f t="shared" si="126"/>
        <v>CLUB NAPOLI 40</v>
      </c>
      <c r="G730" s="799"/>
      <c r="H730" s="800">
        <f>VLOOKUP(E730,START_TIMES,2)</f>
        <v>0.41666666666666669</v>
      </c>
      <c r="I730" s="801" t="str">
        <f>VLOOKUP(E730,fields,2)</f>
        <v>Greenwich Fields</v>
      </c>
      <c r="J730" s="580"/>
      <c r="K730" s="16"/>
      <c r="M730" s="85" t="s">
        <v>105</v>
      </c>
      <c r="N730" s="85" t="s">
        <v>161</v>
      </c>
    </row>
    <row r="731" spans="1:29" ht="15.5" thickTop="1" thickBot="1" x14ac:dyDescent="0.4">
      <c r="A731" s="574">
        <v>728</v>
      </c>
      <c r="B731" s="696"/>
      <c r="C731" s="575"/>
      <c r="D731" s="743"/>
      <c r="E731" s="798"/>
      <c r="F731" s="798"/>
      <c r="G731" s="799"/>
      <c r="H731" s="800"/>
      <c r="I731" s="801"/>
      <c r="J731" s="580"/>
      <c r="K731" s="16"/>
      <c r="M731" s="85"/>
      <c r="N731" s="85"/>
    </row>
    <row r="732" spans="1:29" ht="12.75" customHeight="1" thickTop="1" thickBot="1" x14ac:dyDescent="0.4">
      <c r="A732" s="574">
        <v>729</v>
      </c>
      <c r="B732" s="696">
        <v>18</v>
      </c>
      <c r="C732" s="575">
        <v>45956</v>
      </c>
      <c r="D732" s="588" t="s">
        <v>1114</v>
      </c>
      <c r="E732" s="798" t="e">
        <f t="shared" ref="E732:F735" si="127">VLOOKUP(M732,Teams,2)</f>
        <v>#N/A</v>
      </c>
      <c r="F732" s="798" t="e">
        <f t="shared" si="127"/>
        <v>#N/A</v>
      </c>
      <c r="G732" s="799"/>
      <c r="H732" s="800" t="e">
        <f>VLOOKUP(E732,START_TIMES,2)</f>
        <v>#N/A</v>
      </c>
      <c r="I732" s="801" t="e">
        <f>VLOOKUP(E732,fields,2)</f>
        <v>#N/A</v>
      </c>
      <c r="J732" s="580"/>
      <c r="K732" s="16"/>
      <c r="M732" s="603"/>
      <c r="N732" s="603"/>
      <c r="O732" s="16">
        <v>40</v>
      </c>
      <c r="S732" s="16"/>
      <c r="T732" s="198"/>
      <c r="U732" s="198"/>
      <c r="V732" s="16"/>
      <c r="W732" s="209"/>
      <c r="X732" s="215"/>
      <c r="Y732" s="16"/>
      <c r="Z732" s="20"/>
      <c r="AC732" s="16"/>
    </row>
    <row r="733" spans="1:29" ht="12.75" customHeight="1" thickTop="1" thickBot="1" x14ac:dyDescent="0.4">
      <c r="A733" s="574">
        <v>730</v>
      </c>
      <c r="B733" s="696">
        <v>18</v>
      </c>
      <c r="C733" s="575">
        <v>45956</v>
      </c>
      <c r="D733" s="588" t="s">
        <v>1114</v>
      </c>
      <c r="E733" s="798" t="e">
        <f t="shared" si="127"/>
        <v>#N/A</v>
      </c>
      <c r="F733" s="798" t="e">
        <f t="shared" si="127"/>
        <v>#N/A</v>
      </c>
      <c r="G733" s="799"/>
      <c r="H733" s="800" t="e">
        <f>VLOOKUP(E733,START_TIMES,2)</f>
        <v>#N/A</v>
      </c>
      <c r="I733" s="801" t="e">
        <f>VLOOKUP(E733,fields,2)</f>
        <v>#N/A</v>
      </c>
      <c r="J733" s="585"/>
      <c r="K733" s="16"/>
      <c r="M733" s="605"/>
      <c r="N733" s="605"/>
      <c r="O733" s="16">
        <v>41</v>
      </c>
      <c r="S733" s="16"/>
      <c r="T733" s="198"/>
      <c r="U733" s="198"/>
      <c r="V733" s="16"/>
      <c r="W733" s="209"/>
      <c r="X733" s="215"/>
      <c r="Y733" s="16"/>
      <c r="Z733" s="20"/>
      <c r="AC733" s="16"/>
    </row>
    <row r="734" spans="1:29" ht="12.75" customHeight="1" thickTop="1" thickBot="1" x14ac:dyDescent="0.4">
      <c r="A734" s="574">
        <v>731</v>
      </c>
      <c r="B734" s="696">
        <v>18</v>
      </c>
      <c r="C734" s="575">
        <v>45956</v>
      </c>
      <c r="D734" s="588" t="s">
        <v>1114</v>
      </c>
      <c r="E734" s="798" t="e">
        <f t="shared" si="127"/>
        <v>#N/A</v>
      </c>
      <c r="F734" s="798" t="e">
        <f t="shared" si="127"/>
        <v>#N/A</v>
      </c>
      <c r="G734" s="799"/>
      <c r="H734" s="800" t="e">
        <f>VLOOKUP(E734,START_TIMES,2)</f>
        <v>#N/A</v>
      </c>
      <c r="I734" s="801" t="e">
        <f>VLOOKUP(E734,fields,2)</f>
        <v>#N/A</v>
      </c>
      <c r="J734" s="585"/>
      <c r="K734" s="16"/>
      <c r="M734" s="250"/>
      <c r="N734" s="250"/>
      <c r="O734" s="16">
        <v>42</v>
      </c>
      <c r="S734" s="16"/>
      <c r="T734" s="198"/>
      <c r="U734" s="198"/>
      <c r="V734" s="16"/>
      <c r="W734" s="209"/>
      <c r="X734" s="215"/>
      <c r="Y734" s="16"/>
      <c r="Z734" s="20"/>
      <c r="AC734" s="16"/>
    </row>
    <row r="735" spans="1:29" ht="12.75" customHeight="1" thickTop="1" thickBot="1" x14ac:dyDescent="0.4">
      <c r="A735" s="574">
        <v>732</v>
      </c>
      <c r="B735" s="696">
        <v>18</v>
      </c>
      <c r="C735" s="575">
        <v>45956</v>
      </c>
      <c r="D735" s="588" t="s">
        <v>1114</v>
      </c>
      <c r="E735" s="798" t="e">
        <f t="shared" si="127"/>
        <v>#N/A</v>
      </c>
      <c r="F735" s="798" t="e">
        <f t="shared" si="127"/>
        <v>#N/A</v>
      </c>
      <c r="G735" s="799"/>
      <c r="H735" s="800" t="e">
        <f>VLOOKUP(E735,START_TIMES,2)</f>
        <v>#N/A</v>
      </c>
      <c r="I735" s="801" t="e">
        <f>VLOOKUP(E735,fields,2)</f>
        <v>#N/A</v>
      </c>
      <c r="J735" s="580"/>
      <c r="K735" s="16"/>
      <c r="M735" s="602"/>
      <c r="N735" s="602"/>
      <c r="O735" s="16">
        <v>43</v>
      </c>
      <c r="S735" s="16"/>
      <c r="T735" s="198"/>
      <c r="U735" s="198"/>
      <c r="V735" s="16"/>
      <c r="W735" s="209"/>
      <c r="X735" s="215"/>
      <c r="Y735" s="16"/>
      <c r="Z735" s="20"/>
      <c r="AC735" s="16"/>
    </row>
    <row r="736" spans="1:29" ht="12.75" customHeight="1" thickTop="1" thickBot="1" x14ac:dyDescent="0.4">
      <c r="A736" s="574">
        <v>733</v>
      </c>
      <c r="B736" s="696" t="s">
        <v>0</v>
      </c>
      <c r="C736" s="575" t="s">
        <v>0</v>
      </c>
      <c r="D736" s="582" t="s">
        <v>0</v>
      </c>
      <c r="E736" s="804" t="s">
        <v>0</v>
      </c>
      <c r="F736" s="805" t="s">
        <v>0</v>
      </c>
      <c r="G736" s="799" t="s">
        <v>0</v>
      </c>
      <c r="H736" s="800" t="s">
        <v>0</v>
      </c>
      <c r="I736" s="801" t="s">
        <v>0</v>
      </c>
      <c r="J736" s="585" t="s">
        <v>0</v>
      </c>
      <c r="K736" s="16"/>
      <c r="M736" s="602"/>
      <c r="N736" s="602"/>
      <c r="O736" s="16">
        <v>44</v>
      </c>
      <c r="S736" s="16"/>
      <c r="T736" s="198"/>
      <c r="U736" s="198"/>
      <c r="V736" s="16"/>
      <c r="W736" s="209"/>
      <c r="X736" s="215"/>
      <c r="Y736" s="16"/>
      <c r="Z736" s="20"/>
      <c r="AC736" s="16"/>
    </row>
    <row r="737" spans="1:29" ht="12.75" customHeight="1" thickTop="1" thickBot="1" x14ac:dyDescent="0.4">
      <c r="A737" s="574">
        <v>734</v>
      </c>
      <c r="B737" s="696">
        <v>18</v>
      </c>
      <c r="C737" s="575">
        <v>45956</v>
      </c>
      <c r="D737" s="740" t="s">
        <v>1115</v>
      </c>
      <c r="E737" s="798" t="e">
        <f t="shared" ref="E737:F740" si="128">VLOOKUP(M737,Teams,2)</f>
        <v>#N/A</v>
      </c>
      <c r="F737" s="798" t="e">
        <f t="shared" si="128"/>
        <v>#N/A</v>
      </c>
      <c r="G737" s="799"/>
      <c r="H737" s="800" t="e">
        <f>VLOOKUP(E737,START_TIMES,2)</f>
        <v>#N/A</v>
      </c>
      <c r="I737" s="801" t="e">
        <f>VLOOKUP(E737,fields,2)</f>
        <v>#N/A</v>
      </c>
      <c r="J737" s="585"/>
      <c r="K737" s="16"/>
      <c r="M737" s="602"/>
      <c r="N737" s="602"/>
      <c r="O737" s="16">
        <v>47</v>
      </c>
      <c r="S737" s="16"/>
      <c r="T737" s="198"/>
      <c r="U737" s="198"/>
      <c r="V737" s="16"/>
      <c r="W737" s="209"/>
      <c r="X737" s="215"/>
      <c r="Y737" s="16"/>
      <c r="Z737" s="20"/>
      <c r="AC737" s="16"/>
    </row>
    <row r="738" spans="1:29" ht="12.75" customHeight="1" thickTop="1" thickBot="1" x14ac:dyDescent="0.4">
      <c r="A738" s="574">
        <v>735</v>
      </c>
      <c r="B738" s="696">
        <v>18</v>
      </c>
      <c r="C738" s="575">
        <v>45956</v>
      </c>
      <c r="D738" s="740" t="s">
        <v>1115</v>
      </c>
      <c r="E738" s="798" t="e">
        <f t="shared" si="128"/>
        <v>#N/A</v>
      </c>
      <c r="F738" s="798" t="e">
        <f t="shared" si="128"/>
        <v>#N/A</v>
      </c>
      <c r="G738" s="799"/>
      <c r="H738" s="800" t="e">
        <f>VLOOKUP(E738,START_TIMES,2)</f>
        <v>#N/A</v>
      </c>
      <c r="I738" s="801" t="e">
        <f>VLOOKUP(E738,fields,2)</f>
        <v>#N/A</v>
      </c>
      <c r="J738" s="580"/>
      <c r="K738" s="16"/>
      <c r="M738" s="414"/>
      <c r="N738" s="414"/>
      <c r="O738" s="16">
        <v>48</v>
      </c>
      <c r="S738" s="16"/>
      <c r="T738" s="198"/>
      <c r="U738" s="198"/>
      <c r="V738" s="16"/>
      <c r="W738" s="209"/>
      <c r="X738" s="215"/>
      <c r="Y738" s="16"/>
      <c r="Z738" s="20"/>
      <c r="AC738" s="16"/>
    </row>
    <row r="739" spans="1:29" ht="12.75" customHeight="1" thickTop="1" thickBot="1" x14ac:dyDescent="0.4">
      <c r="A739" s="574">
        <v>736</v>
      </c>
      <c r="B739" s="696">
        <v>18</v>
      </c>
      <c r="C739" s="575">
        <v>45956</v>
      </c>
      <c r="D739" s="740" t="s">
        <v>1115</v>
      </c>
      <c r="E739" s="798" t="e">
        <f t="shared" si="128"/>
        <v>#N/A</v>
      </c>
      <c r="F739" s="798" t="e">
        <f t="shared" si="128"/>
        <v>#N/A</v>
      </c>
      <c r="G739" s="799"/>
      <c r="H739" s="800" t="e">
        <f>VLOOKUP(E739,START_TIMES,2)</f>
        <v>#N/A</v>
      </c>
      <c r="I739" s="801" t="e">
        <f>VLOOKUP(E739,fields,2)</f>
        <v>#N/A</v>
      </c>
      <c r="J739" s="580"/>
      <c r="K739" s="16"/>
      <c r="M739" s="5"/>
      <c r="N739" s="5"/>
      <c r="O739" s="16">
        <v>49</v>
      </c>
      <c r="S739" s="16"/>
      <c r="T739" s="198"/>
      <c r="U739" s="198"/>
      <c r="V739" s="16"/>
      <c r="W739" s="209"/>
      <c r="X739" s="215"/>
      <c r="Y739" s="16"/>
      <c r="Z739" s="20"/>
      <c r="AC739" s="16"/>
    </row>
    <row r="740" spans="1:29" ht="18.75" customHeight="1" thickTop="1" x14ac:dyDescent="0.35">
      <c r="A740" s="574">
        <v>737</v>
      </c>
      <c r="B740" s="696">
        <v>18</v>
      </c>
      <c r="C740" s="575">
        <v>45956</v>
      </c>
      <c r="D740" s="740" t="s">
        <v>1115</v>
      </c>
      <c r="E740" s="798" t="e">
        <f t="shared" si="128"/>
        <v>#N/A</v>
      </c>
      <c r="F740" s="798" t="e">
        <f t="shared" si="128"/>
        <v>#N/A</v>
      </c>
      <c r="G740" s="799"/>
      <c r="H740" s="800" t="e">
        <f>VLOOKUP(E740,START_TIMES,2)</f>
        <v>#N/A</v>
      </c>
      <c r="I740" s="801" t="e">
        <f>VLOOKUP(E740,fields,2)</f>
        <v>#N/A</v>
      </c>
      <c r="J740" s="580"/>
      <c r="K740" s="16"/>
      <c r="M740" s="349"/>
      <c r="N740" s="349"/>
      <c r="O740" s="16">
        <v>50</v>
      </c>
    </row>
    <row r="741" spans="1:29" ht="14.5" x14ac:dyDescent="0.35">
      <c r="A741" s="574">
        <v>738</v>
      </c>
      <c r="B741" s="696" t="s">
        <v>0</v>
      </c>
      <c r="C741" s="575" t="s">
        <v>0</v>
      </c>
      <c r="D741" s="582" t="s">
        <v>0</v>
      </c>
      <c r="E741" s="804" t="s">
        <v>0</v>
      </c>
      <c r="F741" s="805" t="s">
        <v>0</v>
      </c>
      <c r="G741" s="799" t="s">
        <v>0</v>
      </c>
      <c r="H741" s="800" t="s">
        <v>0</v>
      </c>
      <c r="I741" s="801" t="s">
        <v>0</v>
      </c>
      <c r="J741" s="585" t="s">
        <v>0</v>
      </c>
      <c r="K741" s="16"/>
      <c r="M741" s="754"/>
      <c r="N741" s="754"/>
    </row>
    <row r="742" spans="1:29" ht="14.5" x14ac:dyDescent="0.35">
      <c r="A742" s="574">
        <v>739</v>
      </c>
      <c r="B742" s="696">
        <v>18</v>
      </c>
      <c r="C742" s="575">
        <v>45956</v>
      </c>
      <c r="D742" s="590" t="s">
        <v>1076</v>
      </c>
      <c r="E742" s="811" t="e">
        <f t="shared" ref="E742:F746" si="129">VLOOKUP(M742,Teams,2)</f>
        <v>#N/A</v>
      </c>
      <c r="F742" s="798" t="e">
        <f t="shared" si="129"/>
        <v>#N/A</v>
      </c>
      <c r="G742" s="803"/>
      <c r="H742" s="800" t="e">
        <f>VLOOKUP(E742,START_TIMES,2)</f>
        <v>#N/A</v>
      </c>
      <c r="I742" s="801" t="e">
        <f>VLOOKUP(E742,fields,2)</f>
        <v>#N/A</v>
      </c>
      <c r="J742" s="580"/>
      <c r="K742" s="16"/>
      <c r="M742" s="781"/>
      <c r="N742" s="781"/>
    </row>
    <row r="743" spans="1:29" ht="14.5" x14ac:dyDescent="0.35">
      <c r="A743" s="574">
        <v>740</v>
      </c>
      <c r="B743" s="696">
        <v>18</v>
      </c>
      <c r="C743" s="575">
        <v>45956</v>
      </c>
      <c r="D743" s="590" t="s">
        <v>1076</v>
      </c>
      <c r="E743" s="798" t="e">
        <f t="shared" si="129"/>
        <v>#N/A</v>
      </c>
      <c r="F743" s="798" t="e">
        <f t="shared" si="129"/>
        <v>#N/A</v>
      </c>
      <c r="G743" s="803"/>
      <c r="H743" s="800" t="e">
        <f>VLOOKUP(E743,START_TIMES,2)</f>
        <v>#N/A</v>
      </c>
      <c r="I743" s="801" t="e">
        <f>VLOOKUP(E743,fields,2)</f>
        <v>#N/A</v>
      </c>
      <c r="J743" s="580"/>
      <c r="K743" s="16"/>
      <c r="M743" s="781"/>
      <c r="N743" s="781"/>
    </row>
    <row r="744" spans="1:29" ht="14.5" x14ac:dyDescent="0.35">
      <c r="A744" s="574">
        <v>741</v>
      </c>
      <c r="B744" s="696">
        <v>18</v>
      </c>
      <c r="C744" s="575">
        <v>45956</v>
      </c>
      <c r="D744" s="590" t="s">
        <v>1076</v>
      </c>
      <c r="E744" s="798" t="e">
        <f t="shared" si="129"/>
        <v>#N/A</v>
      </c>
      <c r="F744" s="798" t="e">
        <f t="shared" si="129"/>
        <v>#N/A</v>
      </c>
      <c r="G744" s="803"/>
      <c r="H744" s="800" t="e">
        <f>VLOOKUP(E744,START_TIMES,2)</f>
        <v>#N/A</v>
      </c>
      <c r="I744" s="801" t="e">
        <f>VLOOKUP(E744,fields,2)</f>
        <v>#N/A</v>
      </c>
      <c r="J744" s="580"/>
      <c r="K744" s="16"/>
      <c r="M744" s="781"/>
      <c r="N744" s="781"/>
    </row>
    <row r="745" spans="1:29" ht="14.5" x14ac:dyDescent="0.35">
      <c r="A745" s="574">
        <v>742</v>
      </c>
      <c r="B745" s="696">
        <v>18</v>
      </c>
      <c r="C745" s="575">
        <v>45956</v>
      </c>
      <c r="D745" s="590" t="s">
        <v>1076</v>
      </c>
      <c r="E745" s="798" t="e">
        <f t="shared" si="129"/>
        <v>#N/A</v>
      </c>
      <c r="F745" s="798" t="e">
        <f t="shared" si="129"/>
        <v>#N/A</v>
      </c>
      <c r="G745" s="803"/>
      <c r="H745" s="800" t="e">
        <f>VLOOKUP(E745,START_TIMES,2)</f>
        <v>#N/A</v>
      </c>
      <c r="I745" s="801" t="e">
        <f>VLOOKUP(E745,fields,2)</f>
        <v>#N/A</v>
      </c>
      <c r="J745" s="580"/>
      <c r="K745" s="16"/>
      <c r="M745" s="781"/>
      <c r="N745" s="781"/>
    </row>
    <row r="746" spans="1:29" ht="14.5" x14ac:dyDescent="0.35">
      <c r="A746" s="574">
        <v>743</v>
      </c>
      <c r="B746" s="696">
        <v>18</v>
      </c>
      <c r="C746" s="575">
        <v>45956</v>
      </c>
      <c r="D746" s="590" t="s">
        <v>1076</v>
      </c>
      <c r="E746" s="798" t="e">
        <f t="shared" si="129"/>
        <v>#N/A</v>
      </c>
      <c r="F746" s="798" t="e">
        <f t="shared" si="129"/>
        <v>#N/A</v>
      </c>
      <c r="G746" s="803"/>
      <c r="H746" s="800" t="e">
        <f>VLOOKUP(E746,START_TIMES,2)</f>
        <v>#N/A</v>
      </c>
      <c r="I746" s="801" t="e">
        <f>VLOOKUP(E746,fields,2)</f>
        <v>#N/A</v>
      </c>
      <c r="J746" s="580"/>
      <c r="K746" s="16"/>
      <c r="M746" s="781"/>
      <c r="N746" s="781"/>
    </row>
    <row r="747" spans="1:29" ht="14.5" x14ac:dyDescent="0.35">
      <c r="A747" s="574">
        <v>744</v>
      </c>
      <c r="B747" s="696" t="s">
        <v>0</v>
      </c>
      <c r="C747" s="575" t="s">
        <v>0</v>
      </c>
      <c r="D747" s="582" t="s">
        <v>0</v>
      </c>
      <c r="E747" s="804" t="s">
        <v>0</v>
      </c>
      <c r="F747" s="805" t="s">
        <v>0</v>
      </c>
      <c r="G747" s="799" t="s">
        <v>0</v>
      </c>
      <c r="H747" s="800" t="s">
        <v>0</v>
      </c>
      <c r="I747" s="801" t="s">
        <v>0</v>
      </c>
      <c r="J747" s="585" t="s">
        <v>0</v>
      </c>
      <c r="K747" s="16"/>
      <c r="M747" s="758"/>
      <c r="N747" s="758"/>
    </row>
    <row r="748" spans="1:29" ht="14.5" x14ac:dyDescent="0.35">
      <c r="A748" s="574">
        <v>745</v>
      </c>
      <c r="B748" s="696">
        <v>18</v>
      </c>
      <c r="C748" s="575">
        <v>45956</v>
      </c>
      <c r="D748" s="591" t="s">
        <v>1113</v>
      </c>
      <c r="E748" s="798" t="str">
        <f t="shared" ref="E748:F752" si="130">VLOOKUP(M748,Teams,2)</f>
        <v>CHESHIRE AZZURRI</v>
      </c>
      <c r="F748" s="798" t="str">
        <f t="shared" si="130"/>
        <v>GREENWICH PFC</v>
      </c>
      <c r="G748" s="803"/>
      <c r="H748" s="800">
        <f>VLOOKUP(E748,START_TIMES,2)</f>
        <v>0.375</v>
      </c>
      <c r="I748" s="801" t="str">
        <f>VLOOKUP(E748,fields,2)</f>
        <v>Quinnipiac Park (G), Cheshire</v>
      </c>
      <c r="J748" s="580"/>
      <c r="K748" s="16"/>
      <c r="M748" s="786" t="s">
        <v>138</v>
      </c>
      <c r="N748" s="786" t="s">
        <v>144</v>
      </c>
    </row>
    <row r="749" spans="1:29" ht="14.5" x14ac:dyDescent="0.35">
      <c r="A749" s="574">
        <v>746</v>
      </c>
      <c r="B749" s="696">
        <v>18</v>
      </c>
      <c r="C749" s="575">
        <v>45956</v>
      </c>
      <c r="D749" s="591" t="s">
        <v>1113</v>
      </c>
      <c r="E749" s="798" t="str">
        <f t="shared" si="130"/>
        <v>SOUTHEAST CT</v>
      </c>
      <c r="F749" s="798" t="str">
        <f t="shared" si="130"/>
        <v>GUILFORD BLACK EAGLES</v>
      </c>
      <c r="G749" s="803"/>
      <c r="H749" s="800">
        <f>VLOOKUP(E749,START_TIMES,2)</f>
        <v>0.41666666666666702</v>
      </c>
      <c r="I749" s="801" t="str">
        <f>VLOOKUP(E749,fields,2)</f>
        <v>Killingworth Rec Park (G), Killingworth</v>
      </c>
      <c r="J749" s="580"/>
      <c r="K749" s="16"/>
      <c r="M749" s="786" t="s">
        <v>149</v>
      </c>
      <c r="N749" s="786" t="s">
        <v>146</v>
      </c>
    </row>
    <row r="750" spans="1:29" ht="14.5" x14ac:dyDescent="0.35">
      <c r="A750" s="574">
        <v>747</v>
      </c>
      <c r="B750" s="696">
        <v>18</v>
      </c>
      <c r="C750" s="575">
        <v>45956</v>
      </c>
      <c r="D750" s="591" t="s">
        <v>1113</v>
      </c>
      <c r="E750" s="798" t="str">
        <f t="shared" si="130"/>
        <v>EAST HAVEN SC</v>
      </c>
      <c r="F750" s="798" t="str">
        <f t="shared" si="130"/>
        <v>VASCO DA GAMA 60</v>
      </c>
      <c r="G750" s="803"/>
      <c r="H750" s="800">
        <f>VLOOKUP(E750,START_TIMES,2)</f>
        <v>0.41666666666666669</v>
      </c>
      <c r="I750" s="801" t="str">
        <f>VLOOKUP(E750,fields,2)</f>
        <v>East Haven MS (G), East Haven</v>
      </c>
      <c r="J750" s="580"/>
      <c r="K750" s="16"/>
      <c r="M750" s="786" t="s">
        <v>142</v>
      </c>
      <c r="N750" s="786" t="s">
        <v>135</v>
      </c>
    </row>
    <row r="751" spans="1:29" ht="14.5" x14ac:dyDescent="0.35">
      <c r="A751" s="574">
        <v>748</v>
      </c>
      <c r="B751" s="696">
        <v>18</v>
      </c>
      <c r="C751" s="575">
        <v>45956</v>
      </c>
      <c r="D751" s="591" t="s">
        <v>1113</v>
      </c>
      <c r="E751" s="798" t="str">
        <f t="shared" si="130"/>
        <v>ZIMMITTI SC</v>
      </c>
      <c r="F751" s="798" t="str">
        <f t="shared" si="130"/>
        <v>NORTH BRANFORD LEGENDS</v>
      </c>
      <c r="G751" s="803"/>
      <c r="H751" s="800">
        <f>VLOOKUP(E751,START_TIMES,2)</f>
        <v>0.41666666666666702</v>
      </c>
      <c r="I751" s="801" t="str">
        <f>VLOOKUP(E751,fields,2)</f>
        <v>Morris Beach Complex (G), Morris</v>
      </c>
      <c r="J751" s="580"/>
      <c r="K751" s="16"/>
      <c r="M751" s="786" t="s">
        <v>137</v>
      </c>
      <c r="N751" s="786" t="s">
        <v>148</v>
      </c>
    </row>
    <row r="752" spans="1:29" ht="14.5" x14ac:dyDescent="0.35">
      <c r="A752" s="574">
        <v>749</v>
      </c>
      <c r="B752" s="696">
        <v>18</v>
      </c>
      <c r="C752" s="575">
        <v>45956</v>
      </c>
      <c r="D752" s="591" t="s">
        <v>1113</v>
      </c>
      <c r="E752" s="798" t="str">
        <f t="shared" si="130"/>
        <v>HAVEN FC</v>
      </c>
      <c r="F752" s="798" t="str">
        <f t="shared" si="130"/>
        <v>CLUB NAPOLI 50</v>
      </c>
      <c r="G752" s="803"/>
      <c r="H752" s="800">
        <f>VLOOKUP(E752,START_TIMES,2)</f>
        <v>0.41666666666666669</v>
      </c>
      <c r="I752" s="801" t="str">
        <f>VLOOKUP(E752,fields,2)</f>
        <v>Woodhouse Field (G), Wallingford</v>
      </c>
      <c r="J752" s="580"/>
      <c r="K752" s="16"/>
      <c r="M752" s="786" t="s">
        <v>147</v>
      </c>
      <c r="N752" s="786" t="s">
        <v>141</v>
      </c>
    </row>
    <row r="753" spans="1:14" ht="14.5" x14ac:dyDescent="0.35">
      <c r="A753" s="574">
        <v>750</v>
      </c>
      <c r="B753" s="696"/>
      <c r="C753" s="575"/>
      <c r="D753" s="591"/>
      <c r="E753" s="577"/>
      <c r="F753" s="577"/>
      <c r="G753" s="589"/>
      <c r="H753" s="645"/>
      <c r="I753" s="614"/>
      <c r="J753" s="580"/>
      <c r="K753" s="16"/>
      <c r="M753" s="599"/>
      <c r="N753" s="599"/>
    </row>
    <row r="754" spans="1:14" ht="14.5" x14ac:dyDescent="0.35">
      <c r="A754" s="574">
        <v>751</v>
      </c>
      <c r="B754" s="696"/>
      <c r="C754" s="575"/>
      <c r="D754" s="591"/>
      <c r="E754" s="577"/>
      <c r="F754" s="577"/>
      <c r="G754" s="675"/>
      <c r="H754" s="645"/>
      <c r="I754" s="614"/>
      <c r="J754" s="580"/>
    </row>
    <row r="755" spans="1:14" ht="14.5" x14ac:dyDescent="0.35">
      <c r="A755" s="574">
        <v>752</v>
      </c>
      <c r="B755" s="696"/>
      <c r="C755" s="575"/>
      <c r="D755" s="582"/>
      <c r="E755" s="583" t="s">
        <v>0</v>
      </c>
      <c r="F755" s="584" t="s">
        <v>0</v>
      </c>
      <c r="G755" s="656" t="s">
        <v>204</v>
      </c>
      <c r="H755" s="645"/>
      <c r="I755" s="614"/>
      <c r="J755" s="580"/>
      <c r="K755" s="16"/>
      <c r="M755" s="85"/>
      <c r="N755" s="85"/>
    </row>
    <row r="756" spans="1:14" ht="14.5" x14ac:dyDescent="0.35">
      <c r="A756" s="574">
        <v>753</v>
      </c>
      <c r="B756" s="581"/>
      <c r="C756" s="575"/>
      <c r="D756" s="582"/>
      <c r="E756" s="583" t="s">
        <v>0</v>
      </c>
      <c r="F756" s="584" t="s">
        <v>0</v>
      </c>
      <c r="G756" s="595" t="s">
        <v>204</v>
      </c>
      <c r="H756" s="645"/>
      <c r="I756" s="614"/>
      <c r="J756" s="580"/>
      <c r="K756" s="16"/>
    </row>
    <row r="757" spans="1:14" ht="14.5" x14ac:dyDescent="0.35">
      <c r="A757" s="574">
        <v>754</v>
      </c>
      <c r="B757" s="581"/>
      <c r="C757" s="575"/>
      <c r="D757" s="582"/>
      <c r="E757" s="583" t="s">
        <v>0</v>
      </c>
      <c r="F757" s="584" t="s">
        <v>0</v>
      </c>
      <c r="G757" s="655" t="s">
        <v>204</v>
      </c>
      <c r="H757" s="645"/>
      <c r="I757" s="614"/>
      <c r="J757" s="580"/>
      <c r="K757" s="16"/>
    </row>
    <row r="760" spans="1:14" x14ac:dyDescent="0.25">
      <c r="K760" s="5" t="s">
        <v>93</v>
      </c>
      <c r="L760" s="5" t="s">
        <v>96</v>
      </c>
    </row>
    <row r="761" spans="1:14" x14ac:dyDescent="0.25">
      <c r="K761" s="5" t="s">
        <v>162</v>
      </c>
      <c r="L761" s="5" t="s">
        <v>161</v>
      </c>
    </row>
    <row r="762" spans="1:14" x14ac:dyDescent="0.25">
      <c r="K762" s="5" t="s">
        <v>93</v>
      </c>
      <c r="L762" s="5" t="s">
        <v>97</v>
      </c>
    </row>
    <row r="763" spans="1:14" x14ac:dyDescent="0.25">
      <c r="K763" s="5" t="s">
        <v>162</v>
      </c>
      <c r="L763" s="5" t="s">
        <v>160</v>
      </c>
    </row>
    <row r="764" spans="1:14" x14ac:dyDescent="0.25">
      <c r="K764" s="85" t="s">
        <v>93</v>
      </c>
      <c r="L764" s="85" t="s">
        <v>99</v>
      </c>
    </row>
    <row r="765" spans="1:14" x14ac:dyDescent="0.25">
      <c r="K765" s="85" t="s">
        <v>162</v>
      </c>
      <c r="L765" s="85" t="s">
        <v>163</v>
      </c>
    </row>
    <row r="766" spans="1:14" x14ac:dyDescent="0.25">
      <c r="K766" s="85" t="s">
        <v>93</v>
      </c>
      <c r="L766" s="85" t="s">
        <v>98</v>
      </c>
    </row>
    <row r="767" spans="1:14" ht="13" thickBot="1" x14ac:dyDescent="0.3">
      <c r="K767" s="85" t="s">
        <v>162</v>
      </c>
      <c r="L767" s="85" t="s">
        <v>106</v>
      </c>
    </row>
    <row r="768" spans="1:14" ht="12.75" customHeight="1" thickTop="1" thickBot="1" x14ac:dyDescent="0.3">
      <c r="K768" s="601" t="s">
        <v>93</v>
      </c>
      <c r="L768" s="601" t="s">
        <v>92</v>
      </c>
    </row>
    <row r="769" spans="11:12" ht="12.75" customHeight="1" thickTop="1" thickBot="1" x14ac:dyDescent="0.3">
      <c r="K769" s="601" t="s">
        <v>162</v>
      </c>
      <c r="L769" s="601" t="s">
        <v>105</v>
      </c>
    </row>
    <row r="770" spans="11:12" ht="13" thickTop="1" x14ac:dyDescent="0.25">
      <c r="K770" s="781" t="s">
        <v>93</v>
      </c>
      <c r="L770" s="781" t="s">
        <v>100</v>
      </c>
    </row>
    <row r="771" spans="11:12" x14ac:dyDescent="0.25">
      <c r="K771" s="781" t="s">
        <v>162</v>
      </c>
      <c r="L771" s="781" t="s">
        <v>107</v>
      </c>
    </row>
    <row r="772" spans="11:12" x14ac:dyDescent="0.25">
      <c r="K772" s="781" t="s">
        <v>93</v>
      </c>
      <c r="L772" s="781" t="s">
        <v>94</v>
      </c>
    </row>
    <row r="773" spans="11:12" x14ac:dyDescent="0.25">
      <c r="K773" s="781" t="s">
        <v>162</v>
      </c>
      <c r="L773" s="781" t="s">
        <v>104</v>
      </c>
    </row>
    <row r="774" spans="11:12" x14ac:dyDescent="0.25">
      <c r="K774" s="5" t="s">
        <v>93</v>
      </c>
      <c r="L774" s="5" t="s">
        <v>101</v>
      </c>
    </row>
    <row r="775" spans="11:12" x14ac:dyDescent="0.25">
      <c r="K775" s="5" t="s">
        <v>162</v>
      </c>
      <c r="L775" s="5" t="s">
        <v>109</v>
      </c>
    </row>
    <row r="776" spans="11:12" x14ac:dyDescent="0.25">
      <c r="K776" s="85" t="s">
        <v>93</v>
      </c>
      <c r="L776" s="85" t="s">
        <v>95</v>
      </c>
    </row>
    <row r="777" spans="11:12" x14ac:dyDescent="0.25">
      <c r="K777" s="85" t="s">
        <v>162</v>
      </c>
      <c r="L777" s="85" t="s">
        <v>108</v>
      </c>
    </row>
  </sheetData>
  <mergeCells count="3">
    <mergeCell ref="E1:H1"/>
    <mergeCell ref="K1:L1"/>
    <mergeCell ref="AF1:AG1"/>
  </mergeCells>
  <pageMargins left="0" right="0" top="0" bottom="0.25" header="0" footer="0.3"/>
  <pageSetup scale="53" orientation="landscape" r:id="rId1"/>
  <headerFooter alignWithMargins="0"/>
  <colBreaks count="1" manualBreakCount="1">
    <brk id="10" max="800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published="0"/>
  <dimension ref="A1:F123"/>
  <sheetViews>
    <sheetView topLeftCell="A48" workbookViewId="0">
      <selection activeCell="M304" sqref="M304"/>
    </sheetView>
  </sheetViews>
  <sheetFormatPr defaultColWidth="9.1796875" defaultRowHeight="14.5" x14ac:dyDescent="0.35"/>
  <cols>
    <col min="1" max="1" width="47.26953125" style="117" customWidth="1"/>
    <col min="2" max="2" width="44.7265625" style="117" bestFit="1" customWidth="1"/>
    <col min="3" max="3" width="8" style="117" customWidth="1"/>
    <col min="4" max="4" width="14.453125" style="117" customWidth="1"/>
    <col min="5" max="5" width="34" style="117" customWidth="1"/>
    <col min="6" max="7" width="9.1796875" style="117" customWidth="1"/>
    <col min="8" max="8" width="27.453125" style="117" customWidth="1"/>
    <col min="9" max="16384" width="9.1796875" style="117"/>
  </cols>
  <sheetData>
    <row r="1" spans="1:6" x14ac:dyDescent="0.35">
      <c r="B1" s="116" t="s">
        <v>332</v>
      </c>
      <c r="C1" s="116"/>
      <c r="D1" s="116" t="s">
        <v>333</v>
      </c>
      <c r="E1" s="116"/>
      <c r="F1" s="116" t="s">
        <v>334</v>
      </c>
    </row>
    <row r="2" spans="1:6" x14ac:dyDescent="0.35">
      <c r="A2" s="124" t="s">
        <v>335</v>
      </c>
      <c r="B2" s="124" t="s">
        <v>335</v>
      </c>
      <c r="C2" s="124" t="s">
        <v>536</v>
      </c>
      <c r="D2" s="118" t="s">
        <v>336</v>
      </c>
      <c r="E2" s="118" t="str">
        <f t="shared" ref="E2:E33" si="0">CONCATENATE(B2,C2,D2)</f>
        <v>Albertus Magnus College, New Haven</v>
      </c>
      <c r="F2" s="118">
        <v>557</v>
      </c>
    </row>
    <row r="3" spans="1:6" x14ac:dyDescent="0.35">
      <c r="A3" s="124" t="s">
        <v>337</v>
      </c>
      <c r="B3" s="124" t="s">
        <v>337</v>
      </c>
      <c r="C3" s="124" t="s">
        <v>536</v>
      </c>
      <c r="D3" s="118" t="s">
        <v>338</v>
      </c>
      <c r="E3" s="118" t="str">
        <f t="shared" si="0"/>
        <v>Ambler Field, Wilton</v>
      </c>
      <c r="F3" s="118">
        <v>710</v>
      </c>
    </row>
    <row r="4" spans="1:6" x14ac:dyDescent="0.35">
      <c r="A4" s="7" t="s">
        <v>203</v>
      </c>
      <c r="B4" s="124" t="s">
        <v>339</v>
      </c>
      <c r="C4" s="124" t="s">
        <v>536</v>
      </c>
      <c r="D4" s="118" t="s">
        <v>340</v>
      </c>
      <c r="E4" s="118" t="str">
        <f t="shared" si="0"/>
        <v>Ansonia HS, Ansonia</v>
      </c>
      <c r="F4" s="118">
        <v>787</v>
      </c>
    </row>
    <row r="5" spans="1:6" x14ac:dyDescent="0.35">
      <c r="A5" s="124" t="s">
        <v>537</v>
      </c>
      <c r="B5" s="124" t="s">
        <v>341</v>
      </c>
      <c r="C5" s="124" t="s">
        <v>536</v>
      </c>
      <c r="D5" s="118" t="s">
        <v>342</v>
      </c>
      <c r="E5" s="118" t="str">
        <f t="shared" si="0"/>
        <v>Bennett Soccer Field, Manchester</v>
      </c>
      <c r="F5" s="118">
        <v>495</v>
      </c>
    </row>
    <row r="6" spans="1:6" x14ac:dyDescent="0.35">
      <c r="A6" s="89" t="s">
        <v>218</v>
      </c>
      <c r="B6" s="118" t="s">
        <v>343</v>
      </c>
      <c r="C6" s="124" t="s">
        <v>536</v>
      </c>
      <c r="D6" s="118" t="s">
        <v>344</v>
      </c>
      <c r="E6" s="118" t="str">
        <f t="shared" si="0"/>
        <v>Bittner, Guilford</v>
      </c>
      <c r="F6" s="118">
        <v>171</v>
      </c>
    </row>
    <row r="7" spans="1:6" x14ac:dyDescent="0.35">
      <c r="A7" s="118" t="s">
        <v>538</v>
      </c>
      <c r="B7" s="118" t="s">
        <v>345</v>
      </c>
      <c r="C7" s="124" t="s">
        <v>536</v>
      </c>
      <c r="D7" s="118" t="s">
        <v>346</v>
      </c>
      <c r="E7" s="118" t="str">
        <f t="shared" si="0"/>
        <v>Bradley Field - Derby, Derby</v>
      </c>
      <c r="F7" s="118">
        <v>786</v>
      </c>
    </row>
    <row r="8" spans="1:6" x14ac:dyDescent="0.35">
      <c r="A8" s="118" t="s">
        <v>539</v>
      </c>
      <c r="B8" s="118" t="s">
        <v>347</v>
      </c>
      <c r="C8" s="124" t="s">
        <v>536</v>
      </c>
      <c r="D8" s="118" t="s">
        <v>348</v>
      </c>
      <c r="E8" s="118" t="str">
        <f t="shared" si="0"/>
        <v>Breen Rotary field, Naugatuck</v>
      </c>
      <c r="F8" s="118">
        <v>588</v>
      </c>
    </row>
    <row r="9" spans="1:6" x14ac:dyDescent="0.35">
      <c r="A9" s="118" t="s">
        <v>540</v>
      </c>
      <c r="B9" s="118" t="s">
        <v>349</v>
      </c>
      <c r="C9" s="124" t="s">
        <v>536</v>
      </c>
      <c r="D9" s="118" t="s">
        <v>350</v>
      </c>
      <c r="E9" s="118" t="str">
        <f t="shared" si="0"/>
        <v>Brien McMahon HS - Norwalk, Norwalk</v>
      </c>
      <c r="F9" s="118">
        <v>491</v>
      </c>
    </row>
    <row r="10" spans="1:6" x14ac:dyDescent="0.35">
      <c r="A10" s="118" t="s">
        <v>541</v>
      </c>
      <c r="B10" s="118" t="s">
        <v>351</v>
      </c>
      <c r="C10" s="124" t="s">
        <v>536</v>
      </c>
      <c r="D10" s="118" t="s">
        <v>350</v>
      </c>
      <c r="E10" s="118" t="str">
        <f t="shared" si="0"/>
        <v>Broad River, Norwalk</v>
      </c>
      <c r="F10" s="118">
        <v>185</v>
      </c>
    </row>
    <row r="11" spans="1:6" x14ac:dyDescent="0.35">
      <c r="A11" s="118" t="s">
        <v>542</v>
      </c>
      <c r="B11" s="118" t="s">
        <v>352</v>
      </c>
      <c r="C11" s="124" t="s">
        <v>536</v>
      </c>
      <c r="D11" s="118" t="s">
        <v>353</v>
      </c>
      <c r="E11" s="118" t="str">
        <f t="shared" si="0"/>
        <v>Buck Hill Park, Waterbury</v>
      </c>
      <c r="F11" s="118">
        <v>76</v>
      </c>
    </row>
    <row r="12" spans="1:6" x14ac:dyDescent="0.35">
      <c r="A12" s="124" t="s">
        <v>202</v>
      </c>
      <c r="B12" s="118" t="s">
        <v>354</v>
      </c>
      <c r="C12" s="124" t="s">
        <v>536</v>
      </c>
      <c r="D12" s="118" t="s">
        <v>344</v>
      </c>
      <c r="E12" s="118" t="str">
        <f t="shared" si="0"/>
        <v>Calvin Leete Field, Guilford</v>
      </c>
      <c r="F12" s="118">
        <v>82</v>
      </c>
    </row>
    <row r="13" spans="1:6" x14ac:dyDescent="0.35">
      <c r="A13" s="118" t="s">
        <v>544</v>
      </c>
      <c r="B13" s="118" t="s">
        <v>357</v>
      </c>
      <c r="C13" s="124" t="s">
        <v>536</v>
      </c>
      <c r="D13" s="118" t="s">
        <v>358</v>
      </c>
      <c r="E13" s="118" t="str">
        <f t="shared" si="0"/>
        <v>Camp Oakdale - Oakdale, Oakdale</v>
      </c>
      <c r="F13" s="118">
        <v>777</v>
      </c>
    </row>
    <row r="14" spans="1:6" x14ac:dyDescent="0.35">
      <c r="A14" s="118" t="s">
        <v>543</v>
      </c>
      <c r="B14" s="118" t="s">
        <v>355</v>
      </c>
      <c r="C14" s="124" t="s">
        <v>536</v>
      </c>
      <c r="D14" s="118" t="s">
        <v>356</v>
      </c>
      <c r="E14" s="118" t="str">
        <f t="shared" si="0"/>
        <v>Camp Oakdale, Montville</v>
      </c>
      <c r="F14" s="118">
        <v>114</v>
      </c>
    </row>
    <row r="15" spans="1:6" x14ac:dyDescent="0.35">
      <c r="A15" s="118" t="s">
        <v>545</v>
      </c>
      <c r="B15" s="118" t="s">
        <v>359</v>
      </c>
      <c r="C15" s="124" t="s">
        <v>536</v>
      </c>
      <c r="D15" s="118" t="s">
        <v>360</v>
      </c>
      <c r="E15" s="118" t="str">
        <f t="shared" si="0"/>
        <v>Capewell Park, Shelton</v>
      </c>
      <c r="F15" s="118">
        <v>643</v>
      </c>
    </row>
    <row r="16" spans="1:6" x14ac:dyDescent="0.35">
      <c r="A16" s="118" t="s">
        <v>546</v>
      </c>
      <c r="B16" s="118" t="s">
        <v>361</v>
      </c>
      <c r="C16" s="124" t="s">
        <v>536</v>
      </c>
      <c r="D16" s="118" t="s">
        <v>362</v>
      </c>
      <c r="E16" s="118" t="str">
        <f t="shared" si="0"/>
        <v>Carrigan Middle School, West Haven</v>
      </c>
      <c r="F16" s="118">
        <v>528</v>
      </c>
    </row>
    <row r="17" spans="1:6" x14ac:dyDescent="0.35">
      <c r="A17" s="118" t="s">
        <v>547</v>
      </c>
      <c r="B17" s="118" t="s">
        <v>363</v>
      </c>
      <c r="C17" s="124" t="s">
        <v>536</v>
      </c>
      <c r="D17" s="118" t="s">
        <v>364</v>
      </c>
      <c r="E17" s="118" t="str">
        <f t="shared" si="0"/>
        <v>Center Field (Woodbridge), Woodbridge</v>
      </c>
      <c r="F17" s="118">
        <v>760</v>
      </c>
    </row>
    <row r="18" spans="1:6" x14ac:dyDescent="0.35">
      <c r="A18" s="124" t="s">
        <v>553</v>
      </c>
      <c r="B18" s="118" t="s">
        <v>403</v>
      </c>
      <c r="C18" s="124" t="s">
        <v>536</v>
      </c>
      <c r="D18" s="118" t="s">
        <v>404</v>
      </c>
      <c r="E18" s="118" t="str">
        <f t="shared" si="0"/>
        <v>Greenwich - Central Middle School, Greenwich</v>
      </c>
      <c r="F18" s="118">
        <v>212</v>
      </c>
    </row>
    <row r="19" spans="1:6" x14ac:dyDescent="0.35">
      <c r="A19" s="118" t="s">
        <v>548</v>
      </c>
      <c r="B19" s="118" t="s">
        <v>365</v>
      </c>
      <c r="C19" s="124" t="s">
        <v>536</v>
      </c>
      <c r="D19" s="118" t="s">
        <v>366</v>
      </c>
      <c r="E19" s="118" t="str">
        <f t="shared" si="0"/>
        <v>Chelsea Piers, Stamford</v>
      </c>
      <c r="F19" s="118">
        <v>758</v>
      </c>
    </row>
    <row r="20" spans="1:6" x14ac:dyDescent="0.35">
      <c r="A20" s="7" t="s">
        <v>533</v>
      </c>
      <c r="B20" s="119" t="s">
        <v>367</v>
      </c>
      <c r="C20" s="124" t="s">
        <v>536</v>
      </c>
      <c r="D20" s="119" t="s">
        <v>348</v>
      </c>
      <c r="E20" s="118" t="str">
        <f t="shared" si="0"/>
        <v>City Hill Middle School, Naugatuck</v>
      </c>
      <c r="F20" s="118">
        <v>77</v>
      </c>
    </row>
    <row r="21" spans="1:6" x14ac:dyDescent="0.35">
      <c r="A21" s="7" t="s">
        <v>532</v>
      </c>
      <c r="B21" s="119" t="s">
        <v>368</v>
      </c>
      <c r="C21" s="124" t="s">
        <v>536</v>
      </c>
      <c r="D21" s="119" t="s">
        <v>369</v>
      </c>
      <c r="E21" s="118" t="str">
        <f t="shared" si="0"/>
        <v>Coginchaug Regional HS - Turf Field, Durham</v>
      </c>
      <c r="F21" s="118">
        <v>106</v>
      </c>
    </row>
    <row r="22" spans="1:6" x14ac:dyDescent="0.35">
      <c r="A22" s="118" t="s">
        <v>549</v>
      </c>
      <c r="B22" s="118" t="s">
        <v>370</v>
      </c>
      <c r="C22" s="124" t="s">
        <v>536</v>
      </c>
      <c r="D22" s="118" t="s">
        <v>371</v>
      </c>
      <c r="E22" s="118" t="str">
        <f t="shared" si="0"/>
        <v>Coleytown Middle School, Westport</v>
      </c>
      <c r="F22" s="118">
        <v>251</v>
      </c>
    </row>
    <row r="23" spans="1:6" x14ac:dyDescent="0.35">
      <c r="A23" s="118" t="s">
        <v>550</v>
      </c>
      <c r="B23" s="118" t="s">
        <v>372</v>
      </c>
      <c r="C23" s="124" t="s">
        <v>536</v>
      </c>
      <c r="D23" s="118" t="s">
        <v>373</v>
      </c>
      <c r="E23" s="118" t="str">
        <f t="shared" si="0"/>
        <v>Cos Cob Park, Cos Cob</v>
      </c>
      <c r="F23" s="118">
        <v>793</v>
      </c>
    </row>
    <row r="24" spans="1:6" x14ac:dyDescent="0.35">
      <c r="A24" s="118" t="s">
        <v>551</v>
      </c>
      <c r="B24" s="118" t="s">
        <v>374</v>
      </c>
      <c r="C24" s="124" t="s">
        <v>536</v>
      </c>
      <c r="D24" s="118" t="s">
        <v>344</v>
      </c>
      <c r="E24" s="118" t="str">
        <f t="shared" si="0"/>
        <v>Cox School, Guilford</v>
      </c>
      <c r="F24" s="118">
        <v>294</v>
      </c>
    </row>
    <row r="25" spans="1:6" x14ac:dyDescent="0.35">
      <c r="A25" s="117" t="s">
        <v>552</v>
      </c>
      <c r="B25" s="118" t="s">
        <v>375</v>
      </c>
      <c r="C25" s="124" t="s">
        <v>536</v>
      </c>
      <c r="D25" s="118" t="s">
        <v>376</v>
      </c>
      <c r="E25" s="118" t="str">
        <f t="shared" si="0"/>
        <v>Cromwell High School, Cromwell</v>
      </c>
      <c r="F25" s="118">
        <v>413</v>
      </c>
    </row>
    <row r="26" spans="1:6" x14ac:dyDescent="0.35">
      <c r="A26" s="7" t="s">
        <v>90</v>
      </c>
      <c r="B26" s="118" t="s">
        <v>377</v>
      </c>
      <c r="C26" s="124" t="s">
        <v>536</v>
      </c>
      <c r="D26" s="118" t="s">
        <v>376</v>
      </c>
      <c r="E26" s="118" t="str">
        <f t="shared" si="0"/>
        <v>Cromwell Middle School, Cromwell</v>
      </c>
      <c r="F26" s="118">
        <v>518</v>
      </c>
    </row>
    <row r="27" spans="1:6" x14ac:dyDescent="0.35">
      <c r="A27" s="14" t="s">
        <v>60</v>
      </c>
      <c r="B27" s="118" t="s">
        <v>378</v>
      </c>
      <c r="C27" s="124" t="s">
        <v>536</v>
      </c>
      <c r="D27" s="118" t="s">
        <v>379</v>
      </c>
      <c r="E27" s="118" t="str">
        <f t="shared" si="0"/>
        <v>Cronin Field, Hartford</v>
      </c>
      <c r="F27" s="118">
        <v>664</v>
      </c>
    </row>
    <row r="28" spans="1:6" x14ac:dyDescent="0.35">
      <c r="A28" s="117" t="s">
        <v>562</v>
      </c>
      <c r="B28" s="118" t="s">
        <v>380</v>
      </c>
      <c r="C28" s="124" t="s">
        <v>536</v>
      </c>
      <c r="D28" s="118" t="s">
        <v>381</v>
      </c>
      <c r="E28" s="118" t="str">
        <f t="shared" si="0"/>
        <v>Danbury High School, Danbury</v>
      </c>
      <c r="F28" s="118">
        <v>256</v>
      </c>
    </row>
    <row r="29" spans="1:6" x14ac:dyDescent="0.35">
      <c r="A29" s="117" t="s">
        <v>561</v>
      </c>
      <c r="B29" s="118" t="s">
        <v>383</v>
      </c>
      <c r="C29" s="124" t="s">
        <v>536</v>
      </c>
      <c r="D29" s="118" t="s">
        <v>384</v>
      </c>
      <c r="E29" s="118" t="str">
        <f t="shared" si="0"/>
        <v>Daniel hand HS, Madison</v>
      </c>
      <c r="F29" s="118">
        <v>789</v>
      </c>
    </row>
    <row r="30" spans="1:6" x14ac:dyDescent="0.35">
      <c r="A30" s="117" t="s">
        <v>560</v>
      </c>
      <c r="B30" s="118" t="s">
        <v>385</v>
      </c>
      <c r="C30" s="124" t="s">
        <v>536</v>
      </c>
      <c r="D30" s="118" t="s">
        <v>386</v>
      </c>
      <c r="E30" s="118" t="str">
        <f t="shared" si="0"/>
        <v>Darien HS, Darien</v>
      </c>
      <c r="F30" s="118">
        <v>729</v>
      </c>
    </row>
    <row r="31" spans="1:6" x14ac:dyDescent="0.35">
      <c r="A31" s="7" t="s">
        <v>65</v>
      </c>
      <c r="B31" s="118" t="s">
        <v>387</v>
      </c>
      <c r="C31" s="124" t="s">
        <v>536</v>
      </c>
      <c r="D31" s="118" t="s">
        <v>388</v>
      </c>
      <c r="E31" s="118" t="str">
        <f t="shared" si="0"/>
        <v>Diniz Field, Ridgefield</v>
      </c>
      <c r="F31" s="118">
        <v>194</v>
      </c>
    </row>
    <row r="32" spans="1:6" x14ac:dyDescent="0.35">
      <c r="A32" s="117" t="s">
        <v>555</v>
      </c>
      <c r="B32" s="118" t="s">
        <v>389</v>
      </c>
      <c r="C32" s="124" t="s">
        <v>536</v>
      </c>
      <c r="D32" s="118" t="s">
        <v>390</v>
      </c>
      <c r="E32" s="118" t="str">
        <f t="shared" si="0"/>
        <v>East Haven HS, East Haven</v>
      </c>
      <c r="F32" s="118">
        <v>222</v>
      </c>
    </row>
    <row r="33" spans="1:6" x14ac:dyDescent="0.35">
      <c r="A33" s="117" t="s">
        <v>556</v>
      </c>
      <c r="B33" s="118" t="s">
        <v>391</v>
      </c>
      <c r="C33" s="124" t="s">
        <v>536</v>
      </c>
      <c r="D33" s="118" t="s">
        <v>336</v>
      </c>
      <c r="E33" s="118" t="str">
        <f t="shared" si="0"/>
        <v>East Shore New Haven, New Haven</v>
      </c>
      <c r="F33" s="118">
        <v>726</v>
      </c>
    </row>
    <row r="34" spans="1:6" x14ac:dyDescent="0.35">
      <c r="A34" s="117" t="s">
        <v>557</v>
      </c>
      <c r="B34" s="118" t="s">
        <v>392</v>
      </c>
      <c r="C34" s="124" t="s">
        <v>536</v>
      </c>
      <c r="D34" s="118" t="s">
        <v>393</v>
      </c>
      <c r="E34" s="118" t="str">
        <f t="shared" ref="E34:E65" si="1">CONCATENATE(B34,C34,D34)</f>
        <v>Eastern Greenwich Civic Center, Old Greenwich</v>
      </c>
      <c r="F34" s="118">
        <v>511</v>
      </c>
    </row>
    <row r="35" spans="1:6" x14ac:dyDescent="0.35">
      <c r="A35" s="117" t="s">
        <v>558</v>
      </c>
      <c r="B35" s="118" t="s">
        <v>394</v>
      </c>
      <c r="C35" s="124" t="s">
        <v>536</v>
      </c>
      <c r="D35" s="118" t="s">
        <v>395</v>
      </c>
      <c r="E35" s="118" t="str">
        <f t="shared" si="1"/>
        <v>Exchange Field, Madsion</v>
      </c>
      <c r="F35" s="118">
        <v>195</v>
      </c>
    </row>
    <row r="36" spans="1:6" x14ac:dyDescent="0.35">
      <c r="A36" s="117" t="s">
        <v>559</v>
      </c>
      <c r="B36" s="118" t="s">
        <v>396</v>
      </c>
      <c r="C36" s="124" t="s">
        <v>536</v>
      </c>
      <c r="D36" s="118" t="s">
        <v>384</v>
      </c>
      <c r="E36" s="118" t="str">
        <f t="shared" si="1"/>
        <v>Exchange North, Madison</v>
      </c>
      <c r="F36" s="118">
        <v>301</v>
      </c>
    </row>
    <row r="37" spans="1:6" x14ac:dyDescent="0.35">
      <c r="A37" s="7" t="s">
        <v>66</v>
      </c>
      <c r="B37" s="118" t="s">
        <v>397</v>
      </c>
      <c r="C37" s="124" t="s">
        <v>536</v>
      </c>
      <c r="D37" s="118" t="s">
        <v>398</v>
      </c>
      <c r="E37" s="118" t="str">
        <f t="shared" si="1"/>
        <v>Falcon Field (New Britain), New Britain</v>
      </c>
      <c r="F37" s="118">
        <v>87</v>
      </c>
    </row>
    <row r="38" spans="1:6" x14ac:dyDescent="0.35">
      <c r="A38" s="125" t="s">
        <v>563</v>
      </c>
      <c r="B38" s="118" t="s">
        <v>399</v>
      </c>
      <c r="C38" s="124" t="s">
        <v>536</v>
      </c>
      <c r="D38" s="118" t="s">
        <v>400</v>
      </c>
      <c r="E38" s="118" t="str">
        <f t="shared" si="1"/>
        <v>Foran HS (Milford), Milford</v>
      </c>
      <c r="F38" s="118">
        <v>524</v>
      </c>
    </row>
    <row r="39" spans="1:6" x14ac:dyDescent="0.35">
      <c r="A39" s="7" t="s">
        <v>67</v>
      </c>
      <c r="B39" s="118" t="s">
        <v>401</v>
      </c>
      <c r="C39" s="124" t="s">
        <v>536</v>
      </c>
      <c r="D39" s="118" t="s">
        <v>402</v>
      </c>
      <c r="E39" s="118" t="str">
        <f t="shared" si="1"/>
        <v>Fred Wolfe Park, Orange</v>
      </c>
      <c r="F39" s="118">
        <v>98</v>
      </c>
    </row>
    <row r="40" spans="1:6" x14ac:dyDescent="0.35">
      <c r="A40" s="14" t="s">
        <v>69</v>
      </c>
      <c r="B40" s="118" t="s">
        <v>407</v>
      </c>
      <c r="C40" s="124" t="s">
        <v>536</v>
      </c>
      <c r="D40" s="118" t="s">
        <v>344</v>
      </c>
      <c r="E40" s="118" t="str">
        <f t="shared" si="1"/>
        <v>Guilford High School, Guilford</v>
      </c>
      <c r="F40" s="118">
        <v>83</v>
      </c>
    </row>
    <row r="41" spans="1:6" x14ac:dyDescent="0.35">
      <c r="A41" s="14" t="s">
        <v>70</v>
      </c>
      <c r="B41" s="118" t="s">
        <v>408</v>
      </c>
      <c r="C41" s="124" t="s">
        <v>536</v>
      </c>
      <c r="D41" s="118" t="s">
        <v>409</v>
      </c>
      <c r="E41" s="118" t="str">
        <f t="shared" si="1"/>
        <v>Hamden Middle School, Hamden</v>
      </c>
      <c r="F41" s="118">
        <v>180</v>
      </c>
    </row>
    <row r="42" spans="1:6" x14ac:dyDescent="0.35">
      <c r="A42" s="117" t="s">
        <v>564</v>
      </c>
      <c r="B42" s="118" t="s">
        <v>410</v>
      </c>
      <c r="C42" s="124" t="s">
        <v>536</v>
      </c>
      <c r="D42" s="118" t="s">
        <v>411</v>
      </c>
      <c r="E42" s="118" t="str">
        <f t="shared" si="1"/>
        <v>Harding HS, Bridgeport</v>
      </c>
      <c r="F42" s="118">
        <v>658</v>
      </c>
    </row>
    <row r="43" spans="1:6" x14ac:dyDescent="0.35">
      <c r="A43" s="117" t="s">
        <v>565</v>
      </c>
      <c r="B43" s="118" t="s">
        <v>412</v>
      </c>
      <c r="C43" s="124" t="s">
        <v>536</v>
      </c>
      <c r="D43" s="118" t="s">
        <v>413</v>
      </c>
      <c r="E43" s="118" t="str">
        <f t="shared" si="1"/>
        <v>Helen Keller School, Easton</v>
      </c>
      <c r="F43" s="118">
        <v>273</v>
      </c>
    </row>
    <row r="44" spans="1:6" x14ac:dyDescent="0.35">
      <c r="A44" s="14" t="s">
        <v>535</v>
      </c>
      <c r="B44" s="119" t="s">
        <v>414</v>
      </c>
      <c r="C44" s="124" t="s">
        <v>536</v>
      </c>
      <c r="D44" s="118" t="s">
        <v>415</v>
      </c>
      <c r="E44" s="118" t="str">
        <f t="shared" si="1"/>
        <v>Indian River Recreation Area, Clinton</v>
      </c>
      <c r="F44" s="118">
        <v>228</v>
      </c>
    </row>
    <row r="45" spans="1:6" x14ac:dyDescent="0.35">
      <c r="A45" s="14" t="s">
        <v>72</v>
      </c>
      <c r="B45" s="119" t="s">
        <v>416</v>
      </c>
      <c r="C45" s="124" t="s">
        <v>536</v>
      </c>
      <c r="D45" s="118" t="s">
        <v>417</v>
      </c>
      <c r="E45" s="118" t="str">
        <f t="shared" si="1"/>
        <v>Irish American Home, Glastonbury</v>
      </c>
      <c r="F45" s="118">
        <v>314</v>
      </c>
    </row>
    <row r="46" spans="1:6" x14ac:dyDescent="0.35">
      <c r="A46" s="14" t="s">
        <v>73</v>
      </c>
      <c r="B46" s="118" t="s">
        <v>418</v>
      </c>
      <c r="C46" s="124" t="s">
        <v>536</v>
      </c>
      <c r="D46" s="118" t="s">
        <v>338</v>
      </c>
      <c r="E46" s="118" t="str">
        <f t="shared" si="1"/>
        <v>Lilly Field, Wilton</v>
      </c>
      <c r="F46" s="118">
        <v>204</v>
      </c>
    </row>
    <row r="47" spans="1:6" x14ac:dyDescent="0.35">
      <c r="A47" s="7" t="s">
        <v>74</v>
      </c>
      <c r="B47" s="118" t="s">
        <v>419</v>
      </c>
      <c r="C47" s="124" t="s">
        <v>536</v>
      </c>
      <c r="D47" s="118" t="s">
        <v>420</v>
      </c>
      <c r="E47" s="118" t="str">
        <f t="shared" si="1"/>
        <v>Ludlowe HS, Fairfield</v>
      </c>
      <c r="F47" s="118">
        <v>207</v>
      </c>
    </row>
    <row r="48" spans="1:6" x14ac:dyDescent="0.35">
      <c r="A48" s="118" t="s">
        <v>75</v>
      </c>
      <c r="B48" s="118" t="s">
        <v>421</v>
      </c>
      <c r="C48" s="124" t="s">
        <v>536</v>
      </c>
      <c r="D48" s="118" t="s">
        <v>422</v>
      </c>
      <c r="E48" s="118" t="str">
        <f t="shared" si="1"/>
        <v>Martin Kellogg, Newington</v>
      </c>
      <c r="F48" s="118">
        <v>191</v>
      </c>
    </row>
    <row r="49" spans="1:6" x14ac:dyDescent="0.35">
      <c r="A49" s="118" t="s">
        <v>566</v>
      </c>
      <c r="B49" s="118" t="s">
        <v>423</v>
      </c>
      <c r="C49" s="124" t="s">
        <v>536</v>
      </c>
      <c r="D49" s="118" t="s">
        <v>424</v>
      </c>
      <c r="E49" s="118" t="str">
        <f t="shared" si="1"/>
        <v>Memorial Field (North Haven), North Haven</v>
      </c>
      <c r="F49" s="118">
        <v>335</v>
      </c>
    </row>
    <row r="50" spans="1:6" x14ac:dyDescent="0.35">
      <c r="A50" s="118" t="s">
        <v>76</v>
      </c>
      <c r="B50" s="118" t="s">
        <v>425</v>
      </c>
      <c r="C50" s="124" t="s">
        <v>536</v>
      </c>
      <c r="D50" s="118" t="s">
        <v>338</v>
      </c>
      <c r="E50" s="118" t="str">
        <f t="shared" si="1"/>
        <v>Middlebrook School, Wilton</v>
      </c>
      <c r="F50" s="118">
        <v>738</v>
      </c>
    </row>
    <row r="51" spans="1:6" x14ac:dyDescent="0.35">
      <c r="A51" s="125" t="s">
        <v>610</v>
      </c>
      <c r="B51" s="118" t="s">
        <v>426</v>
      </c>
      <c r="C51" s="124" t="s">
        <v>536</v>
      </c>
      <c r="D51" s="118" t="s">
        <v>386</v>
      </c>
      <c r="E51" s="118" t="str">
        <f t="shared" si="1"/>
        <v>Middlesex Middle School, Darien</v>
      </c>
      <c r="F51" s="118">
        <v>627</v>
      </c>
    </row>
    <row r="52" spans="1:6" x14ac:dyDescent="0.35">
      <c r="A52" s="117" t="s">
        <v>567</v>
      </c>
      <c r="B52" s="118" t="s">
        <v>427</v>
      </c>
      <c r="C52" s="124" t="s">
        <v>536</v>
      </c>
      <c r="D52" s="118" t="s">
        <v>358</v>
      </c>
      <c r="E52" s="118" t="str">
        <f t="shared" si="1"/>
        <v>Montville HS, Oakdale</v>
      </c>
      <c r="F52" s="118">
        <v>250</v>
      </c>
    </row>
    <row r="53" spans="1:6" x14ac:dyDescent="0.35">
      <c r="A53" s="117" t="s">
        <v>568</v>
      </c>
      <c r="B53" s="118" t="s">
        <v>428</v>
      </c>
      <c r="C53" s="124" t="s">
        <v>536</v>
      </c>
      <c r="D53" s="118" t="s">
        <v>409</v>
      </c>
      <c r="E53" s="118" t="str">
        <f t="shared" si="1"/>
        <v>Morretti Field, Hamden</v>
      </c>
      <c r="F53" s="118">
        <v>105</v>
      </c>
    </row>
    <row r="54" spans="1:6" x14ac:dyDescent="0.35">
      <c r="A54" s="117" t="s">
        <v>569</v>
      </c>
      <c r="B54" s="118" t="s">
        <v>429</v>
      </c>
      <c r="C54" s="124" t="s">
        <v>536</v>
      </c>
      <c r="D54" s="118" t="s">
        <v>430</v>
      </c>
      <c r="E54" s="118" t="str">
        <f t="shared" si="1"/>
        <v>Morris Field, Morris</v>
      </c>
      <c r="F54" s="118">
        <v>74</v>
      </c>
    </row>
    <row r="55" spans="1:6" x14ac:dyDescent="0.35">
      <c r="A55" s="117" t="s">
        <v>71</v>
      </c>
      <c r="B55" s="118" t="s">
        <v>431</v>
      </c>
      <c r="C55" s="124" t="s">
        <v>536</v>
      </c>
      <c r="D55" s="118" t="s">
        <v>390</v>
      </c>
      <c r="E55" s="118" t="str">
        <f t="shared" si="1"/>
        <v>Moulthrop Field, East Haven</v>
      </c>
      <c r="F55" s="118">
        <v>210</v>
      </c>
    </row>
    <row r="56" spans="1:6" x14ac:dyDescent="0.35">
      <c r="A56" s="117" t="s">
        <v>189</v>
      </c>
      <c r="B56" s="118" t="s">
        <v>432</v>
      </c>
      <c r="C56" s="124" t="s">
        <v>536</v>
      </c>
      <c r="D56" s="118" t="s">
        <v>350</v>
      </c>
      <c r="E56" s="118" t="str">
        <f t="shared" si="1"/>
        <v>Nathan Hale Middle School, Norwalk</v>
      </c>
      <c r="F56" s="118">
        <v>504</v>
      </c>
    </row>
    <row r="57" spans="1:6" x14ac:dyDescent="0.35">
      <c r="A57" s="125" t="s">
        <v>570</v>
      </c>
      <c r="B57" s="118" t="s">
        <v>433</v>
      </c>
      <c r="C57" s="124" t="s">
        <v>536</v>
      </c>
      <c r="D57" s="118" t="s">
        <v>434</v>
      </c>
      <c r="E57" s="118" t="str">
        <f t="shared" si="1"/>
        <v>Nathan Hale-Ray High School, Moodus</v>
      </c>
      <c r="F57" s="118">
        <v>711</v>
      </c>
    </row>
    <row r="58" spans="1:6" x14ac:dyDescent="0.35">
      <c r="A58" s="117" t="s">
        <v>571</v>
      </c>
      <c r="B58" s="118" t="s">
        <v>435</v>
      </c>
      <c r="C58" s="124" t="s">
        <v>536</v>
      </c>
      <c r="D58" s="118" t="s">
        <v>436</v>
      </c>
      <c r="E58" s="118" t="str">
        <f t="shared" si="1"/>
        <v>New London HS, New London</v>
      </c>
      <c r="F58" s="118">
        <v>603</v>
      </c>
    </row>
    <row r="59" spans="1:6" x14ac:dyDescent="0.35">
      <c r="A59" s="117" t="s">
        <v>572</v>
      </c>
      <c r="B59" s="118" t="s">
        <v>437</v>
      </c>
      <c r="C59" s="124" t="s">
        <v>536</v>
      </c>
      <c r="D59" s="118" t="s">
        <v>438</v>
      </c>
      <c r="E59" s="118" t="str">
        <f t="shared" si="1"/>
        <v>Newtown HS, Sandy Hook</v>
      </c>
      <c r="F59" s="118">
        <v>285</v>
      </c>
    </row>
    <row r="60" spans="1:6" x14ac:dyDescent="0.35">
      <c r="A60" s="117" t="s">
        <v>77</v>
      </c>
      <c r="B60" s="118" t="s">
        <v>439</v>
      </c>
      <c r="C60" s="124" t="s">
        <v>536</v>
      </c>
      <c r="D60" s="118" t="s">
        <v>360</v>
      </c>
      <c r="E60" s="118" t="str">
        <f t="shared" si="1"/>
        <v>Nike Site, Shelton</v>
      </c>
      <c r="F60" s="118">
        <v>202</v>
      </c>
    </row>
    <row r="61" spans="1:6" x14ac:dyDescent="0.35">
      <c r="A61" s="117" t="s">
        <v>573</v>
      </c>
      <c r="B61" s="118" t="s">
        <v>440</v>
      </c>
      <c r="C61" s="124" t="s">
        <v>536</v>
      </c>
      <c r="D61" s="118" t="s">
        <v>441</v>
      </c>
      <c r="E61" s="118" t="str">
        <f t="shared" si="1"/>
        <v>North Branford HS, north branford</v>
      </c>
      <c r="F61" s="118">
        <v>586</v>
      </c>
    </row>
    <row r="62" spans="1:6" x14ac:dyDescent="0.35">
      <c r="A62" s="117" t="s">
        <v>63</v>
      </c>
      <c r="B62" s="119" t="s">
        <v>442</v>
      </c>
      <c r="C62" s="124" t="s">
        <v>536</v>
      </c>
      <c r="D62" s="118" t="s">
        <v>443</v>
      </c>
      <c r="E62" s="118" t="str">
        <f t="shared" si="1"/>
        <v>North Farms Park, North Branford</v>
      </c>
      <c r="F62" s="118">
        <v>99</v>
      </c>
    </row>
    <row r="63" spans="1:6" x14ac:dyDescent="0.35">
      <c r="A63" s="117" t="s">
        <v>200</v>
      </c>
      <c r="B63" s="118" t="s">
        <v>444</v>
      </c>
      <c r="C63" s="124" t="s">
        <v>536</v>
      </c>
      <c r="D63" s="118" t="s">
        <v>445</v>
      </c>
      <c r="E63" s="118" t="str">
        <f t="shared" si="1"/>
        <v>Northford Park, Northford</v>
      </c>
      <c r="F63" s="118">
        <v>85</v>
      </c>
    </row>
    <row r="64" spans="1:6" x14ac:dyDescent="0.35">
      <c r="A64" s="117" t="s">
        <v>574</v>
      </c>
      <c r="B64" s="118" t="s">
        <v>446</v>
      </c>
      <c r="C64" s="124" t="s">
        <v>536</v>
      </c>
      <c r="D64" s="118" t="s">
        <v>350</v>
      </c>
      <c r="E64" s="118" t="str">
        <f t="shared" si="1"/>
        <v>Norwalk HS, Norwalk</v>
      </c>
      <c r="F64" s="118">
        <v>774</v>
      </c>
    </row>
    <row r="65" spans="1:6" x14ac:dyDescent="0.35">
      <c r="A65" s="117" t="s">
        <v>78</v>
      </c>
      <c r="B65" s="118" t="s">
        <v>447</v>
      </c>
      <c r="C65" s="124" t="s">
        <v>536</v>
      </c>
      <c r="D65" s="118" t="s">
        <v>362</v>
      </c>
      <c r="E65" s="118" t="str">
        <f t="shared" si="1"/>
        <v>Pagels Field, West Haven</v>
      </c>
      <c r="F65" s="118">
        <v>639</v>
      </c>
    </row>
    <row r="66" spans="1:6" x14ac:dyDescent="0.35">
      <c r="A66" s="117" t="s">
        <v>79</v>
      </c>
      <c r="B66" s="118" t="s">
        <v>448</v>
      </c>
      <c r="C66" s="124" t="s">
        <v>536</v>
      </c>
      <c r="D66" s="118" t="s">
        <v>364</v>
      </c>
      <c r="E66" s="118" t="str">
        <f t="shared" ref="E66:E95" si="2">CONCATENATE(B66,C66,D66)</f>
        <v>Pease Rd Field, Woodbridge</v>
      </c>
      <c r="F66" s="118">
        <v>198</v>
      </c>
    </row>
    <row r="67" spans="1:6" x14ac:dyDescent="0.35">
      <c r="A67" s="117" t="s">
        <v>80</v>
      </c>
      <c r="B67" s="118" t="s">
        <v>449</v>
      </c>
      <c r="C67" s="124" t="s">
        <v>536</v>
      </c>
      <c r="D67" s="118" t="s">
        <v>402</v>
      </c>
      <c r="E67" s="118" t="str">
        <f t="shared" si="2"/>
        <v>Peck Place School, Orange</v>
      </c>
      <c r="F67" s="118">
        <v>199</v>
      </c>
    </row>
    <row r="68" spans="1:6" x14ac:dyDescent="0.35">
      <c r="A68" s="117" t="s">
        <v>575</v>
      </c>
      <c r="B68" s="118" t="s">
        <v>450</v>
      </c>
      <c r="C68" s="124" t="s">
        <v>536</v>
      </c>
      <c r="D68" s="118" t="s">
        <v>451</v>
      </c>
      <c r="E68" s="118" t="str">
        <f t="shared" si="2"/>
        <v>Penders Field, Stratford</v>
      </c>
      <c r="F68" s="118">
        <v>721</v>
      </c>
    </row>
    <row r="69" spans="1:6" x14ac:dyDescent="0.35">
      <c r="A69" s="117" t="s">
        <v>576</v>
      </c>
      <c r="B69" s="118" t="s">
        <v>452</v>
      </c>
      <c r="C69" s="124" t="s">
        <v>536</v>
      </c>
      <c r="D69" s="118" t="s">
        <v>362</v>
      </c>
      <c r="E69" s="118" t="str">
        <f t="shared" si="2"/>
        <v>Peterson Soccer Field, West Haven</v>
      </c>
      <c r="F69" s="118">
        <v>623</v>
      </c>
    </row>
    <row r="70" spans="1:6" x14ac:dyDescent="0.35">
      <c r="A70" s="117" t="s">
        <v>68</v>
      </c>
      <c r="B70" s="118" t="s">
        <v>453</v>
      </c>
      <c r="C70" s="124" t="s">
        <v>536</v>
      </c>
      <c r="D70" s="118" t="s">
        <v>400</v>
      </c>
      <c r="E70" s="118" t="str">
        <f t="shared" si="2"/>
        <v>Platt Tech High School, Milford</v>
      </c>
      <c r="F70" s="118">
        <v>548</v>
      </c>
    </row>
    <row r="71" spans="1:6" x14ac:dyDescent="0.35">
      <c r="A71" s="1" t="s">
        <v>81</v>
      </c>
      <c r="B71" s="118" t="s">
        <v>454</v>
      </c>
      <c r="C71" s="124" t="s">
        <v>536</v>
      </c>
      <c r="D71" s="118" t="s">
        <v>353</v>
      </c>
      <c r="E71" s="118" t="str">
        <f t="shared" si="2"/>
        <v>Pontelandolfo Club, Waterbury</v>
      </c>
      <c r="F71" s="118">
        <v>79</v>
      </c>
    </row>
    <row r="72" spans="1:6" x14ac:dyDescent="0.35">
      <c r="A72" s="125" t="s">
        <v>176</v>
      </c>
      <c r="B72" s="119" t="s">
        <v>382</v>
      </c>
      <c r="C72" s="124" t="s">
        <v>536</v>
      </c>
      <c r="D72" s="118" t="s">
        <v>381</v>
      </c>
      <c r="E72" s="118" t="str">
        <f t="shared" si="2"/>
        <v>Danbury Portuguese Cultural Center, Danbury</v>
      </c>
      <c r="F72" s="118">
        <v>132</v>
      </c>
    </row>
    <row r="73" spans="1:6" x14ac:dyDescent="0.35">
      <c r="A73" s="1" t="s">
        <v>577</v>
      </c>
      <c r="B73" s="118" t="s">
        <v>455</v>
      </c>
      <c r="C73" s="124" t="s">
        <v>536</v>
      </c>
      <c r="D73" s="118" t="s">
        <v>353</v>
      </c>
      <c r="E73" s="118" t="str">
        <f t="shared" si="2"/>
        <v>Post University, Waterbury</v>
      </c>
      <c r="F73" s="118">
        <v>617</v>
      </c>
    </row>
    <row r="74" spans="1:6" x14ac:dyDescent="0.35">
      <c r="A74" s="1" t="s">
        <v>578</v>
      </c>
      <c r="B74" s="118" t="s">
        <v>456</v>
      </c>
      <c r="C74" s="124" t="s">
        <v>536</v>
      </c>
      <c r="D74" s="118" t="s">
        <v>457</v>
      </c>
      <c r="E74" s="118" t="str">
        <f t="shared" si="2"/>
        <v>Pragman Park, Wallingford</v>
      </c>
      <c r="F74" s="118">
        <v>102</v>
      </c>
    </row>
    <row r="75" spans="1:6" x14ac:dyDescent="0.35">
      <c r="A75" s="1" t="s">
        <v>62</v>
      </c>
      <c r="B75" s="119" t="s">
        <v>458</v>
      </c>
      <c r="C75" s="124" t="s">
        <v>536</v>
      </c>
      <c r="D75" s="118" t="s">
        <v>459</v>
      </c>
      <c r="E75" s="118" t="str">
        <f t="shared" si="2"/>
        <v>Quinnipiac Park, Cheshire</v>
      </c>
      <c r="F75" s="118">
        <v>97</v>
      </c>
    </row>
    <row r="76" spans="1:6" x14ac:dyDescent="0.35">
      <c r="A76" s="1" t="s">
        <v>579</v>
      </c>
      <c r="B76" s="118" t="s">
        <v>460</v>
      </c>
      <c r="C76" s="124" t="s">
        <v>536</v>
      </c>
      <c r="D76" s="118" t="s">
        <v>461</v>
      </c>
      <c r="E76" s="118" t="str">
        <f t="shared" si="2"/>
        <v>Redding Community Center, Redding</v>
      </c>
      <c r="F76" s="118">
        <v>355</v>
      </c>
    </row>
    <row r="77" spans="1:6" x14ac:dyDescent="0.35">
      <c r="A77" s="1" t="s">
        <v>580</v>
      </c>
      <c r="B77" s="118" t="s">
        <v>462</v>
      </c>
      <c r="C77" s="124" t="s">
        <v>536</v>
      </c>
      <c r="D77" s="118" t="s">
        <v>362</v>
      </c>
      <c r="E77" s="118" t="str">
        <f t="shared" si="2"/>
        <v>Reese Stadium -Yale University, West Haven</v>
      </c>
      <c r="F77" s="118">
        <v>362</v>
      </c>
    </row>
    <row r="78" spans="1:6" x14ac:dyDescent="0.35">
      <c r="A78" s="1" t="s">
        <v>82</v>
      </c>
      <c r="B78" s="118" t="s">
        <v>463</v>
      </c>
      <c r="C78" s="124" t="s">
        <v>536</v>
      </c>
      <c r="D78" s="118" t="s">
        <v>424</v>
      </c>
      <c r="E78" s="118" t="str">
        <f t="shared" si="2"/>
        <v>Ridge Rd School , North Haven</v>
      </c>
      <c r="F78" s="118">
        <v>200</v>
      </c>
    </row>
    <row r="79" spans="1:6" x14ac:dyDescent="0.35">
      <c r="A79" s="1" t="s">
        <v>581</v>
      </c>
      <c r="B79" s="118" t="s">
        <v>464</v>
      </c>
      <c r="C79" s="124" t="s">
        <v>536</v>
      </c>
      <c r="D79" s="118" t="s">
        <v>366</v>
      </c>
      <c r="E79" s="118" t="str">
        <f t="shared" si="2"/>
        <v>Rippowam, Stamford</v>
      </c>
      <c r="F79" s="118">
        <v>72</v>
      </c>
    </row>
    <row r="80" spans="1:6" x14ac:dyDescent="0.35">
      <c r="A80" s="117" t="s">
        <v>582</v>
      </c>
      <c r="B80" s="118" t="s">
        <v>465</v>
      </c>
      <c r="C80" s="124" t="s">
        <v>536</v>
      </c>
      <c r="D80" s="118" t="s">
        <v>466</v>
      </c>
      <c r="E80" s="118" t="str">
        <f t="shared" si="2"/>
        <v>Sacred Heart University, Fairfield, CT</v>
      </c>
      <c r="F80" s="118">
        <v>512</v>
      </c>
    </row>
    <row r="81" spans="1:6" x14ac:dyDescent="0.35">
      <c r="A81" s="117" t="s">
        <v>583</v>
      </c>
      <c r="B81" s="118" t="s">
        <v>467</v>
      </c>
      <c r="C81" s="124" t="s">
        <v>536</v>
      </c>
      <c r="D81" s="118" t="s">
        <v>468</v>
      </c>
      <c r="E81" s="118" t="str">
        <f t="shared" si="2"/>
        <v>Sage Park, Berlin</v>
      </c>
      <c r="F81" s="118">
        <v>103</v>
      </c>
    </row>
    <row r="82" spans="1:6" x14ac:dyDescent="0.35">
      <c r="A82" s="117" t="s">
        <v>584</v>
      </c>
      <c r="B82" s="118" t="s">
        <v>469</v>
      </c>
      <c r="C82" s="124" t="s">
        <v>536</v>
      </c>
      <c r="D82" s="118" t="s">
        <v>413</v>
      </c>
      <c r="E82" s="118" t="str">
        <f t="shared" si="2"/>
        <v>Samuel Staples School, Easton</v>
      </c>
      <c r="F82" s="118">
        <v>205</v>
      </c>
    </row>
    <row r="83" spans="1:6" x14ac:dyDescent="0.35">
      <c r="A83" s="125" t="s">
        <v>197</v>
      </c>
      <c r="B83" s="118" t="s">
        <v>470</v>
      </c>
      <c r="C83" s="124" t="s">
        <v>536</v>
      </c>
      <c r="D83" s="118" t="s">
        <v>388</v>
      </c>
      <c r="E83" s="118" t="str">
        <f t="shared" si="2"/>
        <v>Scotland field, Ridgefield</v>
      </c>
      <c r="F83" s="118">
        <v>267</v>
      </c>
    </row>
    <row r="84" spans="1:6" x14ac:dyDescent="0.35">
      <c r="A84" s="125" t="s">
        <v>587</v>
      </c>
      <c r="B84" s="118" t="s">
        <v>471</v>
      </c>
      <c r="C84" s="124" t="s">
        <v>536</v>
      </c>
      <c r="D84" s="118" t="s">
        <v>388</v>
      </c>
      <c r="E84" s="118" t="str">
        <f t="shared" si="2"/>
        <v>Scotts Ridge Middle School (SRMS), Ridgefield</v>
      </c>
      <c r="F84" s="118">
        <v>221</v>
      </c>
    </row>
    <row r="85" spans="1:6" x14ac:dyDescent="0.35">
      <c r="A85" s="117" t="s">
        <v>585</v>
      </c>
      <c r="B85" s="118" t="s">
        <v>472</v>
      </c>
      <c r="C85" s="124" t="s">
        <v>536</v>
      </c>
      <c r="D85" s="118" t="s">
        <v>411</v>
      </c>
      <c r="E85" s="118" t="str">
        <f t="shared" si="2"/>
        <v>Seaside Park, Bridgeport</v>
      </c>
      <c r="F85" s="118">
        <v>461</v>
      </c>
    </row>
    <row r="86" spans="1:6" x14ac:dyDescent="0.35">
      <c r="A86" s="117" t="s">
        <v>586</v>
      </c>
      <c r="B86" s="118" t="s">
        <v>473</v>
      </c>
      <c r="C86" s="124" t="s">
        <v>536</v>
      </c>
      <c r="D86" s="118" t="s">
        <v>474</v>
      </c>
      <c r="E86" s="118" t="str">
        <f t="shared" si="2"/>
        <v>Semans Park, Southbury</v>
      </c>
      <c r="F86" s="118">
        <v>240</v>
      </c>
    </row>
    <row r="87" spans="1:6" x14ac:dyDescent="0.35">
      <c r="A87" s="117" t="s">
        <v>83</v>
      </c>
      <c r="B87" s="118" t="s">
        <v>475</v>
      </c>
      <c r="C87" s="124" t="s">
        <v>536</v>
      </c>
      <c r="D87" s="118" t="s">
        <v>474</v>
      </c>
      <c r="E87" s="118" t="str">
        <f t="shared" si="2"/>
        <v>Settlers Park, Southbury</v>
      </c>
      <c r="F87" s="118">
        <v>149</v>
      </c>
    </row>
    <row r="88" spans="1:6" x14ac:dyDescent="0.35">
      <c r="A88" s="125" t="s">
        <v>604</v>
      </c>
      <c r="B88" s="118" t="s">
        <v>476</v>
      </c>
      <c r="C88" s="124" t="s">
        <v>536</v>
      </c>
      <c r="D88" s="118" t="s">
        <v>477</v>
      </c>
      <c r="E88" s="118" t="str">
        <f t="shared" si="2"/>
        <v>Seymour Middle School, Seymour</v>
      </c>
      <c r="F88" s="118">
        <v>620</v>
      </c>
    </row>
    <row r="89" spans="1:6" x14ac:dyDescent="0.35">
      <c r="A89" s="125" t="s">
        <v>88</v>
      </c>
      <c r="B89" s="118" t="s">
        <v>478</v>
      </c>
      <c r="C89" s="124" t="s">
        <v>536</v>
      </c>
      <c r="D89" s="118" t="s">
        <v>451</v>
      </c>
      <c r="E89" s="118" t="str">
        <f t="shared" si="2"/>
        <v>Short Beach Park, Stratford</v>
      </c>
      <c r="F89" s="118">
        <v>759</v>
      </c>
    </row>
    <row r="90" spans="1:6" x14ac:dyDescent="0.35">
      <c r="A90" s="117" t="s">
        <v>588</v>
      </c>
      <c r="B90" s="118" t="s">
        <v>479</v>
      </c>
      <c r="C90" s="124" t="s">
        <v>536</v>
      </c>
      <c r="D90" s="118" t="s">
        <v>350</v>
      </c>
      <c r="E90" s="118" t="str">
        <f t="shared" si="2"/>
        <v>Silvermine Elementary School, Norwalk</v>
      </c>
      <c r="F90" s="118">
        <v>732</v>
      </c>
    </row>
    <row r="91" spans="1:6" x14ac:dyDescent="0.35">
      <c r="A91" s="117" t="s">
        <v>589</v>
      </c>
      <c r="B91" s="118" t="s">
        <v>480</v>
      </c>
      <c r="C91" s="124" t="s">
        <v>536</v>
      </c>
      <c r="D91" s="118" t="s">
        <v>420</v>
      </c>
      <c r="E91" s="118" t="str">
        <f t="shared" si="2"/>
        <v>South Pine Creek, Fairfield</v>
      </c>
      <c r="F91" s="118">
        <v>642</v>
      </c>
    </row>
    <row r="92" spans="1:6" x14ac:dyDescent="0.35">
      <c r="A92" s="125" t="s">
        <v>84</v>
      </c>
      <c r="B92" s="118" t="s">
        <v>481</v>
      </c>
      <c r="C92" s="124" t="s">
        <v>536</v>
      </c>
      <c r="D92" s="118" t="s">
        <v>482</v>
      </c>
      <c r="E92" s="118" t="str">
        <f t="shared" si="2"/>
        <v>Spera Field, Waterford</v>
      </c>
      <c r="F92" s="118">
        <v>81</v>
      </c>
    </row>
    <row r="93" spans="1:6" x14ac:dyDescent="0.35">
      <c r="A93" s="117" t="s">
        <v>219</v>
      </c>
      <c r="B93" s="118" t="s">
        <v>483</v>
      </c>
      <c r="C93" s="124" t="s">
        <v>536</v>
      </c>
      <c r="D93" s="118" t="s">
        <v>398</v>
      </c>
      <c r="E93" s="118" t="str">
        <f t="shared" si="2"/>
        <v>Stanley Quarter Park, New Britain</v>
      </c>
      <c r="F93" s="118">
        <v>88</v>
      </c>
    </row>
    <row r="94" spans="1:6" x14ac:dyDescent="0.35">
      <c r="A94" s="117" t="s">
        <v>590</v>
      </c>
      <c r="B94" s="118" t="s">
        <v>484</v>
      </c>
      <c r="C94" s="124" t="s">
        <v>536</v>
      </c>
      <c r="D94" s="118" t="s">
        <v>384</v>
      </c>
      <c r="E94" s="118" t="str">
        <f t="shared" si="2"/>
        <v>Strong Field, Madison</v>
      </c>
      <c r="F94" s="118">
        <v>297</v>
      </c>
    </row>
    <row r="95" spans="1:6" x14ac:dyDescent="0.35">
      <c r="A95" s="117" t="s">
        <v>591</v>
      </c>
      <c r="B95" s="118" t="s">
        <v>485</v>
      </c>
      <c r="C95" s="124" t="s">
        <v>536</v>
      </c>
      <c r="D95" s="118" t="s">
        <v>420</v>
      </c>
      <c r="E95" s="118" t="str">
        <f t="shared" si="2"/>
        <v>Sturges Park, Fairfield</v>
      </c>
      <c r="F95" s="118">
        <v>223</v>
      </c>
    </row>
    <row r="96" spans="1:6" x14ac:dyDescent="0.35">
      <c r="A96" s="125" t="s">
        <v>220</v>
      </c>
      <c r="B96" s="118"/>
      <c r="C96" s="124"/>
      <c r="D96" s="118"/>
      <c r="E96" s="125" t="s">
        <v>220</v>
      </c>
      <c r="F96" s="118"/>
    </row>
    <row r="97" spans="1:6" x14ac:dyDescent="0.35">
      <c r="A97" s="117" t="s">
        <v>592</v>
      </c>
      <c r="B97" s="118" t="s">
        <v>486</v>
      </c>
      <c r="C97" s="124" t="s">
        <v>536</v>
      </c>
      <c r="D97" s="118" t="s">
        <v>487</v>
      </c>
      <c r="E97" s="118" t="str">
        <f t="shared" ref="E97:E112" si="3">CONCATENATE(B97,C97,D97)</f>
        <v>TBD, City</v>
      </c>
      <c r="F97" s="118">
        <v>1</v>
      </c>
    </row>
    <row r="98" spans="1:6" x14ac:dyDescent="0.35">
      <c r="A98" s="117" t="s">
        <v>593</v>
      </c>
      <c r="B98" s="118" t="s">
        <v>488</v>
      </c>
      <c r="C98" s="124" t="s">
        <v>536</v>
      </c>
      <c r="D98" s="118" t="s">
        <v>420</v>
      </c>
      <c r="E98" s="118" t="str">
        <f t="shared" si="3"/>
        <v>Tomlinson Middle School - Fairfield, Fairfield</v>
      </c>
      <c r="F98" s="118">
        <v>621</v>
      </c>
    </row>
    <row r="99" spans="1:6" x14ac:dyDescent="0.35">
      <c r="A99" s="117" t="s">
        <v>594</v>
      </c>
      <c r="B99" s="118" t="s">
        <v>489</v>
      </c>
      <c r="C99" s="124" t="s">
        <v>536</v>
      </c>
      <c r="D99" s="118" t="s">
        <v>384</v>
      </c>
      <c r="E99" s="118" t="str">
        <f t="shared" si="3"/>
        <v>Town Campus, Madison</v>
      </c>
      <c r="F99" s="118">
        <v>219</v>
      </c>
    </row>
    <row r="100" spans="1:6" x14ac:dyDescent="0.35">
      <c r="A100" s="117" t="s">
        <v>595</v>
      </c>
      <c r="B100" s="118" t="s">
        <v>490</v>
      </c>
      <c r="C100" s="124" t="s">
        <v>536</v>
      </c>
      <c r="D100" s="118" t="s">
        <v>491</v>
      </c>
      <c r="E100" s="118" t="str">
        <f t="shared" si="3"/>
        <v>Townwoods Park, Old Lyme</v>
      </c>
      <c r="F100" s="118">
        <v>203</v>
      </c>
    </row>
    <row r="101" spans="1:6" x14ac:dyDescent="0.35">
      <c r="A101" s="125" t="s">
        <v>85</v>
      </c>
      <c r="B101" s="118" t="s">
        <v>492</v>
      </c>
      <c r="C101" s="124" t="s">
        <v>536</v>
      </c>
      <c r="D101" s="118" t="s">
        <v>438</v>
      </c>
      <c r="E101" s="118" t="str">
        <f t="shared" si="3"/>
        <v>Treadwell Park, Sandy Hook</v>
      </c>
      <c r="F101" s="118">
        <v>192</v>
      </c>
    </row>
    <row r="102" spans="1:6" x14ac:dyDescent="0.35">
      <c r="A102" s="117" t="s">
        <v>596</v>
      </c>
      <c r="B102" s="118" t="s">
        <v>493</v>
      </c>
      <c r="C102" s="124" t="s">
        <v>536</v>
      </c>
      <c r="D102" s="118" t="s">
        <v>494</v>
      </c>
      <c r="E102" s="118" t="str">
        <f t="shared" si="3"/>
        <v>Trumbull HS, Trumbull</v>
      </c>
      <c r="F102" s="118">
        <v>241</v>
      </c>
    </row>
    <row r="103" spans="1:6" x14ac:dyDescent="0.35">
      <c r="A103" s="125" t="s">
        <v>609</v>
      </c>
      <c r="B103" s="118" t="s">
        <v>495</v>
      </c>
      <c r="C103" s="124" t="s">
        <v>536</v>
      </c>
      <c r="D103" s="118" t="s">
        <v>496</v>
      </c>
      <c r="E103" s="118" t="str">
        <f t="shared" si="3"/>
        <v>Tunxis Mead, Farmington</v>
      </c>
      <c r="F103" s="118">
        <v>100</v>
      </c>
    </row>
    <row r="104" spans="1:6" x14ac:dyDescent="0.35">
      <c r="A104" s="117" t="s">
        <v>597</v>
      </c>
      <c r="B104" s="118" t="s">
        <v>497</v>
      </c>
      <c r="C104" s="124" t="s">
        <v>536</v>
      </c>
      <c r="D104" s="118" t="s">
        <v>411</v>
      </c>
      <c r="E104" s="118" t="str">
        <f t="shared" si="3"/>
        <v>University of Bridgeport, Bridgeport</v>
      </c>
      <c r="F104" s="118">
        <v>287</v>
      </c>
    </row>
    <row r="105" spans="1:6" x14ac:dyDescent="0.35">
      <c r="A105" s="125" t="s">
        <v>605</v>
      </c>
      <c r="B105" s="118" t="s">
        <v>498</v>
      </c>
      <c r="C105" s="124" t="s">
        <v>536</v>
      </c>
      <c r="D105" s="118" t="s">
        <v>362</v>
      </c>
      <c r="E105" s="118" t="str">
        <f t="shared" si="3"/>
        <v>Veterans Memorial Field (West Haven), West Haven</v>
      </c>
      <c r="F105" s="118">
        <v>118</v>
      </c>
    </row>
    <row r="106" spans="1:6" x14ac:dyDescent="0.35">
      <c r="A106" s="125" t="s">
        <v>186</v>
      </c>
      <c r="B106" s="118" t="s">
        <v>499</v>
      </c>
      <c r="C106" s="124" t="s">
        <v>536</v>
      </c>
      <c r="D106" s="118" t="s">
        <v>411</v>
      </c>
      <c r="E106" s="118" t="str">
        <f t="shared" si="3"/>
        <v>Veterans Memorial Park (BPT), Bridgeport</v>
      </c>
      <c r="F106" s="118">
        <v>193</v>
      </c>
    </row>
    <row r="107" spans="1:6" x14ac:dyDescent="0.35">
      <c r="A107" s="125" t="s">
        <v>608</v>
      </c>
      <c r="B107" s="118" t="s">
        <v>504</v>
      </c>
      <c r="C107" s="124" t="s">
        <v>536</v>
      </c>
      <c r="D107" s="118" t="s">
        <v>350</v>
      </c>
      <c r="E107" s="118" t="str">
        <f t="shared" si="3"/>
        <v>Veterans Park (Norwalk), Norwalk</v>
      </c>
      <c r="F107" s="118">
        <v>310</v>
      </c>
    </row>
    <row r="108" spans="1:6" x14ac:dyDescent="0.35">
      <c r="A108" s="125" t="s">
        <v>606</v>
      </c>
      <c r="B108" s="118" t="s">
        <v>500</v>
      </c>
      <c r="C108" s="124" t="s">
        <v>536</v>
      </c>
      <c r="D108" s="118" t="s">
        <v>457</v>
      </c>
      <c r="E108" s="118" t="str">
        <f t="shared" si="3"/>
        <v>Veterans Memorial Park (Wall), Wallingford</v>
      </c>
      <c r="F108" s="118">
        <v>209</v>
      </c>
    </row>
    <row r="109" spans="1:6" x14ac:dyDescent="0.35">
      <c r="A109" s="125" t="s">
        <v>607</v>
      </c>
      <c r="B109" s="118" t="s">
        <v>501</v>
      </c>
      <c r="C109" s="124" t="s">
        <v>536</v>
      </c>
      <c r="D109" s="118" t="s">
        <v>502</v>
      </c>
      <c r="E109" s="118" t="str">
        <f t="shared" si="3"/>
        <v>Veterans Memorial Park (Watertown), Watertown</v>
      </c>
      <c r="F109" s="118">
        <v>166</v>
      </c>
    </row>
    <row r="110" spans="1:6" x14ac:dyDescent="0.35">
      <c r="A110" s="117" t="s">
        <v>598</v>
      </c>
      <c r="B110" s="118" t="s">
        <v>503</v>
      </c>
      <c r="C110" s="124" t="s">
        <v>536</v>
      </c>
      <c r="D110" s="118" t="s">
        <v>342</v>
      </c>
      <c r="E110" s="118" t="str">
        <f t="shared" si="3"/>
        <v>Veterans Memorial Soccer Field - Manchester CT, Manchester</v>
      </c>
      <c r="F110" s="118">
        <v>333</v>
      </c>
    </row>
    <row r="111" spans="1:6" x14ac:dyDescent="0.35">
      <c r="A111" s="125" t="s">
        <v>59</v>
      </c>
      <c r="B111" s="118" t="s">
        <v>505</v>
      </c>
      <c r="C111" s="124" t="s">
        <v>536</v>
      </c>
      <c r="D111" s="118" t="s">
        <v>366</v>
      </c>
      <c r="E111" s="118" t="str">
        <f t="shared" si="3"/>
        <v>West Beach, Stamford</v>
      </c>
      <c r="F111" s="118">
        <v>71</v>
      </c>
    </row>
    <row r="112" spans="1:6" x14ac:dyDescent="0.35">
      <c r="A112" s="125" t="s">
        <v>61</v>
      </c>
      <c r="B112" s="119" t="s">
        <v>506</v>
      </c>
      <c r="C112" s="124" t="s">
        <v>536</v>
      </c>
      <c r="D112" s="118" t="s">
        <v>362</v>
      </c>
      <c r="E112" s="118" t="str">
        <f t="shared" si="3"/>
        <v>West Haven HS, West Haven</v>
      </c>
      <c r="F112" s="118">
        <v>503</v>
      </c>
    </row>
    <row r="113" spans="1:6" x14ac:dyDescent="0.35">
      <c r="A113" s="125" t="s">
        <v>64</v>
      </c>
      <c r="B113" s="119"/>
      <c r="C113" s="124"/>
      <c r="D113" s="118"/>
      <c r="E113" s="124" t="s">
        <v>64</v>
      </c>
      <c r="F113" s="118"/>
    </row>
    <row r="114" spans="1:6" x14ac:dyDescent="0.35">
      <c r="A114" s="125" t="s">
        <v>554</v>
      </c>
      <c r="B114" s="118" t="s">
        <v>406</v>
      </c>
      <c r="C114" s="124" t="s">
        <v>536</v>
      </c>
      <c r="D114" s="118" t="s">
        <v>404</v>
      </c>
      <c r="E114" s="118" t="str">
        <f t="shared" ref="E114:E123" si="4">CONCATENATE(B114,C114,D114)</f>
        <v>Greenwich Western Middle School, Greenwich</v>
      </c>
      <c r="F114" s="118">
        <v>455</v>
      </c>
    </row>
    <row r="115" spans="1:6" x14ac:dyDescent="0.35">
      <c r="A115" s="117" t="s">
        <v>599</v>
      </c>
      <c r="B115" s="118" t="s">
        <v>507</v>
      </c>
      <c r="C115" s="124" t="s">
        <v>536</v>
      </c>
      <c r="D115" s="118" t="s">
        <v>409</v>
      </c>
      <c r="E115" s="118" t="str">
        <f t="shared" si="4"/>
        <v>Westwood Elementary school, Hamden</v>
      </c>
      <c r="F115" s="118">
        <v>113</v>
      </c>
    </row>
    <row r="116" spans="1:6" x14ac:dyDescent="0.35">
      <c r="A116" s="117" t="s">
        <v>86</v>
      </c>
      <c r="B116" s="118" t="s">
        <v>508</v>
      </c>
      <c r="C116" s="124" t="s">
        <v>536</v>
      </c>
      <c r="D116" s="118" t="s">
        <v>430</v>
      </c>
      <c r="E116" s="118" t="str">
        <f t="shared" si="4"/>
        <v>Whittlesey Harrison, Morris</v>
      </c>
      <c r="F116" s="118">
        <v>189</v>
      </c>
    </row>
    <row r="117" spans="1:6" x14ac:dyDescent="0.35">
      <c r="A117" s="117" t="s">
        <v>87</v>
      </c>
      <c r="B117" s="118" t="s">
        <v>509</v>
      </c>
      <c r="C117" s="124" t="s">
        <v>536</v>
      </c>
      <c r="D117" s="118" t="s">
        <v>353</v>
      </c>
      <c r="E117" s="118" t="str">
        <f t="shared" si="4"/>
        <v>Wilby HS, Waterbury</v>
      </c>
      <c r="F117" s="118">
        <v>184</v>
      </c>
    </row>
    <row r="118" spans="1:6" x14ac:dyDescent="0.35">
      <c r="A118" s="117" t="s">
        <v>600</v>
      </c>
      <c r="B118" s="118" t="s">
        <v>510</v>
      </c>
      <c r="C118" s="124" t="s">
        <v>536</v>
      </c>
      <c r="D118" s="118" t="s">
        <v>496</v>
      </c>
      <c r="E118" s="118" t="str">
        <f t="shared" si="4"/>
        <v>Winding Trails, Farmington</v>
      </c>
      <c r="F118" s="118">
        <v>531</v>
      </c>
    </row>
    <row r="119" spans="1:6" x14ac:dyDescent="0.35">
      <c r="A119" s="117" t="s">
        <v>601</v>
      </c>
      <c r="B119" s="118" t="s">
        <v>511</v>
      </c>
      <c r="C119" s="124" t="s">
        <v>536</v>
      </c>
      <c r="D119" s="118" t="s">
        <v>346</v>
      </c>
      <c r="E119" s="118" t="str">
        <f t="shared" si="4"/>
        <v>Witek Park, Derby</v>
      </c>
      <c r="F119" s="118">
        <v>213</v>
      </c>
    </row>
    <row r="120" spans="1:6" x14ac:dyDescent="0.35">
      <c r="A120" s="125" t="s">
        <v>205</v>
      </c>
      <c r="B120" s="118" t="s">
        <v>512</v>
      </c>
      <c r="C120" s="124" t="s">
        <v>536</v>
      </c>
      <c r="D120" s="118" t="s">
        <v>457</v>
      </c>
      <c r="E120" s="118" t="str">
        <f t="shared" si="4"/>
        <v>Woodhouse, Wallingford</v>
      </c>
      <c r="F120" s="118">
        <v>255</v>
      </c>
    </row>
    <row r="121" spans="1:6" x14ac:dyDescent="0.35">
      <c r="A121" s="117" t="s">
        <v>602</v>
      </c>
      <c r="B121" s="118" t="s">
        <v>513</v>
      </c>
      <c r="C121" s="124" t="s">
        <v>536</v>
      </c>
      <c r="D121" s="118" t="s">
        <v>514</v>
      </c>
      <c r="E121" s="118" t="str">
        <f t="shared" si="4"/>
        <v>Wren Park (Westbrook), Westbrook</v>
      </c>
      <c r="F121" s="118">
        <v>762</v>
      </c>
    </row>
    <row r="122" spans="1:6" x14ac:dyDescent="0.35">
      <c r="A122" s="117" t="s">
        <v>603</v>
      </c>
      <c r="B122" s="118" t="s">
        <v>515</v>
      </c>
      <c r="C122" s="124" t="s">
        <v>536</v>
      </c>
      <c r="D122" s="118" t="s">
        <v>336</v>
      </c>
      <c r="E122" s="118" t="str">
        <f t="shared" si="4"/>
        <v>Yale University, New Haven</v>
      </c>
      <c r="F122" s="118">
        <v>119</v>
      </c>
    </row>
    <row r="123" spans="1:6" x14ac:dyDescent="0.35">
      <c r="A123" s="125" t="s">
        <v>201</v>
      </c>
      <c r="B123" s="118" t="s">
        <v>405</v>
      </c>
      <c r="C123" s="124" t="s">
        <v>536</v>
      </c>
      <c r="D123" s="118" t="s">
        <v>404</v>
      </c>
      <c r="E123" s="118" t="str">
        <f t="shared" si="4"/>
        <v>Greenwich High School, Greenwich</v>
      </c>
      <c r="F123" s="118">
        <v>186</v>
      </c>
    </row>
  </sheetData>
  <sortState xmlns:xlrd2="http://schemas.microsoft.com/office/spreadsheetml/2017/richdata2" ref="A2:F121">
    <sortCondition ref="A2:A121"/>
  </sortState>
  <customSheetViews>
    <customSheetView guid="{7C5E7431-A90F-4AC4-9A07-BA1041730F4D}" topLeftCell="A48">
      <selection activeCell="A52" sqref="A52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published="0" codeName="Sheet17" filterMode="1">
    <tabColor theme="7" tint="-0.249977111117893"/>
  </sheetPr>
  <dimension ref="A1:AG929"/>
  <sheetViews>
    <sheetView zoomScale="80" zoomScaleNormal="80" workbookViewId="0">
      <selection activeCell="M304" sqref="M304"/>
    </sheetView>
  </sheetViews>
  <sheetFormatPr defaultColWidth="9.1796875" defaultRowHeight="12.5" x14ac:dyDescent="0.25"/>
  <cols>
    <col min="1" max="1" width="2.26953125" style="1" customWidth="1"/>
    <col min="2" max="2" width="11.26953125" style="1" customWidth="1"/>
    <col min="3" max="3" width="12.54296875" style="1" customWidth="1"/>
    <col min="4" max="4" width="13" style="1" customWidth="1"/>
    <col min="5" max="5" width="28.1796875" style="1" bestFit="1" customWidth="1"/>
    <col min="6" max="6" width="28.1796875" style="1" customWidth="1"/>
    <col min="7" max="7" width="7.26953125" style="1" customWidth="1"/>
    <col min="8" max="8" width="13.453125" style="1" customWidth="1"/>
    <col min="9" max="9" width="43.81640625" style="16" customWidth="1"/>
    <col min="10" max="10" width="51.1796875" style="1" customWidth="1"/>
    <col min="11" max="12" width="22.54296875" style="1" hidden="1" customWidth="1"/>
    <col min="13" max="14" width="16.81640625" style="1" customWidth="1"/>
    <col min="15" max="15" width="9.1796875" style="1" customWidth="1"/>
    <col min="16" max="17" width="29.81640625" bestFit="1" customWidth="1"/>
    <col min="18" max="18" width="32" bestFit="1" customWidth="1"/>
    <col min="19" max="19" width="10.54296875" bestFit="1" customWidth="1"/>
    <col min="20" max="20" width="18.54296875" bestFit="1" customWidth="1"/>
    <col min="21" max="21" width="29.81640625" bestFit="1" customWidth="1"/>
    <col min="22" max="22" width="3" bestFit="1" customWidth="1"/>
    <col min="23" max="23" width="11.26953125" bestFit="1" customWidth="1"/>
    <col min="24" max="24" width="29.81640625" bestFit="1" customWidth="1"/>
    <col min="25" max="25" width="8.7265625"/>
    <col min="26" max="27" width="29.81640625" bestFit="1" customWidth="1"/>
    <col min="28" max="28" width="32" bestFit="1" customWidth="1"/>
    <col min="29" max="29" width="8.7265625"/>
    <col min="30" max="30" width="14.81640625" customWidth="1"/>
    <col min="31" max="31" width="24.7265625" customWidth="1"/>
    <col min="32" max="32" width="9.26953125" customWidth="1"/>
    <col min="33" max="33" width="9" bestFit="1" customWidth="1"/>
    <col min="34" max="16384" width="9.1796875" style="1"/>
  </cols>
  <sheetData>
    <row r="1" spans="1:33" ht="51" customHeight="1" x14ac:dyDescent="0.4">
      <c r="A1" s="83"/>
      <c r="B1" s="918" t="s">
        <v>208</v>
      </c>
      <c r="C1" s="919"/>
      <c r="D1" s="919"/>
      <c r="E1" s="919"/>
      <c r="F1" s="919"/>
      <c r="G1" s="919"/>
      <c r="H1" s="919"/>
      <c r="I1" s="919"/>
      <c r="J1" s="919"/>
      <c r="K1" s="16"/>
      <c r="M1" s="15" t="s">
        <v>177</v>
      </c>
      <c r="N1" s="15" t="s">
        <v>178</v>
      </c>
      <c r="P1" s="16" t="s">
        <v>179</v>
      </c>
      <c r="Q1" s="17" t="s">
        <v>180</v>
      </c>
      <c r="R1" s="17" t="s">
        <v>206</v>
      </c>
      <c r="S1" s="1"/>
      <c r="T1" s="18" t="s">
        <v>181</v>
      </c>
      <c r="U1" s="19"/>
      <c r="V1" s="6" t="s">
        <v>182</v>
      </c>
      <c r="W1" s="16" t="s">
        <v>183</v>
      </c>
      <c r="X1" s="16" t="s">
        <v>184</v>
      </c>
      <c r="Y1" s="1"/>
      <c r="Z1" s="16" t="s">
        <v>179</v>
      </c>
      <c r="AA1" s="17" t="s">
        <v>180</v>
      </c>
      <c r="AB1" s="17" t="s">
        <v>207</v>
      </c>
      <c r="AC1" s="1"/>
      <c r="AF1" s="913" t="s">
        <v>223</v>
      </c>
      <c r="AG1" s="913"/>
    </row>
    <row r="2" spans="1:33" ht="11.25" customHeight="1" x14ac:dyDescent="0.4">
      <c r="A2" s="29"/>
      <c r="B2" s="30"/>
      <c r="C2" s="30"/>
      <c r="D2" s="30"/>
      <c r="E2" s="30"/>
      <c r="F2" s="30"/>
      <c r="G2" s="30"/>
      <c r="H2" s="30"/>
      <c r="I2" s="30"/>
      <c r="J2" s="30"/>
      <c r="K2" s="16"/>
      <c r="M2" s="15"/>
      <c r="N2" s="15"/>
      <c r="P2" s="16"/>
      <c r="Q2" s="17"/>
      <c r="R2" s="17"/>
      <c r="S2" s="1"/>
      <c r="T2" s="18"/>
      <c r="U2" s="19"/>
      <c r="V2" s="6"/>
      <c r="W2" s="16"/>
      <c r="X2" s="16"/>
      <c r="Y2" s="1"/>
      <c r="AC2" s="1"/>
      <c r="AF2" s="1"/>
      <c r="AG2" s="1"/>
    </row>
    <row r="3" spans="1:33" ht="14.5" thickBot="1" x14ac:dyDescent="0.35">
      <c r="A3" s="78">
        <v>0</v>
      </c>
      <c r="B3" s="79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M3" s="1" t="s">
        <v>177</v>
      </c>
      <c r="N3" s="1" t="s">
        <v>178</v>
      </c>
      <c r="P3" s="1"/>
      <c r="Q3" s="1"/>
      <c r="R3" s="1"/>
      <c r="S3" s="1"/>
      <c r="T3" s="1"/>
      <c r="U3" s="1"/>
      <c r="V3" s="1"/>
      <c r="W3" s="1"/>
      <c r="X3" s="1"/>
      <c r="Y3" s="1"/>
      <c r="AC3" s="1"/>
      <c r="AF3" s="1"/>
      <c r="AG3" s="1"/>
    </row>
    <row r="4" spans="1:33" ht="15.5" hidden="1" thickTop="1" thickBot="1" x14ac:dyDescent="0.4">
      <c r="A4" s="22">
        <v>1</v>
      </c>
      <c r="B4" s="83"/>
      <c r="C4" s="95">
        <v>42827</v>
      </c>
      <c r="D4" s="34" t="s">
        <v>11</v>
      </c>
      <c r="E4" s="23" t="str">
        <f>VLOOKUP(M4,Teams,2)</f>
        <v xml:space="preserve">WILTON WARRIORS </v>
      </c>
      <c r="F4" s="24" t="str">
        <f>VLOOKUP(N4,Teams,2)</f>
        <v>NORWALK MARINERS</v>
      </c>
      <c r="G4" s="71"/>
      <c r="H4" s="94">
        <v>0.33333333333333331</v>
      </c>
      <c r="I4" s="24" t="str">
        <f>VLOOKUP(E4,fields,2)</f>
        <v>Lilly Field, Wilton</v>
      </c>
      <c r="J4" s="73" t="s">
        <v>222</v>
      </c>
      <c r="M4" s="5" t="s">
        <v>109</v>
      </c>
      <c r="N4" s="5" t="s">
        <v>104</v>
      </c>
      <c r="P4" s="1"/>
      <c r="Q4" s="1"/>
      <c r="R4" s="1"/>
      <c r="S4" s="1"/>
      <c r="T4" s="1"/>
      <c r="U4" s="1"/>
      <c r="V4" s="1"/>
      <c r="W4" s="1"/>
      <c r="X4" s="1"/>
      <c r="Y4" s="1"/>
      <c r="AC4" s="1"/>
      <c r="AF4" s="1"/>
      <c r="AG4" s="1"/>
    </row>
    <row r="5" spans="1:33" ht="15" hidden="1" thickBot="1" x14ac:dyDescent="0.4">
      <c r="A5" s="22">
        <v>2</v>
      </c>
      <c r="B5" s="83"/>
      <c r="C5" s="95"/>
      <c r="D5" s="26" t="s">
        <v>0</v>
      </c>
      <c r="E5" s="24"/>
      <c r="F5" s="71"/>
      <c r="G5" s="91"/>
      <c r="H5" s="94"/>
      <c r="I5" s="73"/>
      <c r="J5" s="73"/>
      <c r="M5" s="5"/>
      <c r="N5" s="5"/>
      <c r="P5" s="1"/>
      <c r="Q5" s="1"/>
      <c r="R5" s="1"/>
      <c r="S5" s="1"/>
      <c r="T5" s="1"/>
      <c r="U5" s="1"/>
      <c r="V5" s="1"/>
      <c r="W5" s="1"/>
      <c r="X5" s="1"/>
      <c r="Y5" s="1"/>
      <c r="AC5" s="1"/>
      <c r="AF5" s="1"/>
      <c r="AG5" s="1"/>
    </row>
    <row r="6" spans="1:33" ht="12.75" hidden="1" customHeight="1" thickTop="1" thickBot="1" x14ac:dyDescent="0.4">
      <c r="A6" s="22">
        <v>3</v>
      </c>
      <c r="B6" s="22">
        <v>1</v>
      </c>
      <c r="C6" s="95">
        <v>42834</v>
      </c>
      <c r="D6" s="32" t="s">
        <v>10</v>
      </c>
      <c r="E6" s="23" t="str">
        <f t="shared" ref="E6:F10" si="0">VLOOKUP(M6,Teams,2)</f>
        <v>NEWINGTON PORTUGUESE 30</v>
      </c>
      <c r="F6" s="24" t="str">
        <f t="shared" si="0"/>
        <v>ECUACHAMOS FC</v>
      </c>
      <c r="G6" s="71"/>
      <c r="H6" s="94">
        <v>0.33333333333333331</v>
      </c>
      <c r="I6" s="24" t="str">
        <f>VLOOKUP(E6,fields,2)</f>
        <v>Martin Kellogg, Newington</v>
      </c>
      <c r="J6" s="73"/>
      <c r="M6" s="5" t="s">
        <v>92</v>
      </c>
      <c r="N6" s="5" t="s">
        <v>93</v>
      </c>
      <c r="P6" s="198" t="s">
        <v>56</v>
      </c>
      <c r="Q6" s="232" t="s">
        <v>647</v>
      </c>
      <c r="R6" s="7" t="s">
        <v>87</v>
      </c>
      <c r="S6" s="1"/>
      <c r="T6" s="198" t="s">
        <v>97</v>
      </c>
      <c r="U6" s="198" t="s">
        <v>56</v>
      </c>
      <c r="V6" s="1">
        <v>1</v>
      </c>
      <c r="W6" s="198" t="s">
        <v>97</v>
      </c>
      <c r="X6" s="198" t="s">
        <v>56</v>
      </c>
      <c r="Y6" s="1"/>
      <c r="Z6" s="20" t="s">
        <v>647</v>
      </c>
      <c r="AA6" s="7" t="s">
        <v>647</v>
      </c>
      <c r="AB6" s="14" t="s">
        <v>87</v>
      </c>
      <c r="AC6" s="1"/>
      <c r="AE6" s="20" t="s">
        <v>647</v>
      </c>
      <c r="AF6" s="20" t="s">
        <v>647</v>
      </c>
      <c r="AG6" s="92">
        <v>0.41666666666666669</v>
      </c>
    </row>
    <row r="7" spans="1:33" ht="12.75" hidden="1" customHeight="1" thickTop="1" thickBot="1" x14ac:dyDescent="0.4">
      <c r="A7" s="22">
        <v>4</v>
      </c>
      <c r="B7" s="22">
        <v>1</v>
      </c>
      <c r="C7" s="95">
        <v>42834</v>
      </c>
      <c r="D7" s="32" t="s">
        <v>10</v>
      </c>
      <c r="E7" s="23" t="str">
        <f t="shared" si="0"/>
        <v>SHELTON FC</v>
      </c>
      <c r="F7" s="24" t="str">
        <f t="shared" si="0"/>
        <v>MILFORD TUESDAY</v>
      </c>
      <c r="G7" s="71"/>
      <c r="H7" s="94">
        <f>VLOOKUP(E7,START_TIMES,2)</f>
        <v>0.33333333333333331</v>
      </c>
      <c r="I7" s="24" t="str">
        <f>VLOOKUP(E7,fields,2)</f>
        <v>Nike Site, Shelton</v>
      </c>
      <c r="J7" s="73" t="s">
        <v>0</v>
      </c>
      <c r="M7" s="5" t="s">
        <v>95</v>
      </c>
      <c r="N7" s="5" t="s">
        <v>94</v>
      </c>
      <c r="P7" s="198" t="s">
        <v>21</v>
      </c>
      <c r="Q7" s="199" t="s">
        <v>662</v>
      </c>
      <c r="R7" s="88" t="s">
        <v>91</v>
      </c>
      <c r="S7" s="1"/>
      <c r="T7" s="198" t="s">
        <v>101</v>
      </c>
      <c r="U7" s="198" t="s">
        <v>211</v>
      </c>
      <c r="V7" s="1">
        <v>2</v>
      </c>
      <c r="W7" s="198" t="s">
        <v>96</v>
      </c>
      <c r="X7" s="198" t="s">
        <v>21</v>
      </c>
      <c r="Y7" s="1"/>
      <c r="Z7" s="20" t="s">
        <v>648</v>
      </c>
      <c r="AA7" s="7" t="s">
        <v>648</v>
      </c>
      <c r="AB7" s="255" t="s">
        <v>91</v>
      </c>
      <c r="AC7" s="1"/>
      <c r="AE7" s="20" t="s">
        <v>648</v>
      </c>
      <c r="AF7" s="20" t="s">
        <v>648</v>
      </c>
      <c r="AG7" s="92">
        <v>0.41666666666666669</v>
      </c>
    </row>
    <row r="8" spans="1:33" ht="12.75" hidden="1" customHeight="1" thickTop="1" thickBot="1" x14ac:dyDescent="0.4">
      <c r="A8" s="22">
        <v>5</v>
      </c>
      <c r="B8" s="22">
        <v>1</v>
      </c>
      <c r="C8" s="95">
        <v>42834</v>
      </c>
      <c r="D8" s="32" t="s">
        <v>10</v>
      </c>
      <c r="E8" s="23" t="str">
        <f t="shared" si="0"/>
        <v>CLINTON FC</v>
      </c>
      <c r="F8" s="24" t="str">
        <f t="shared" si="0"/>
        <v>DANBURY UNITED 30</v>
      </c>
      <c r="G8" s="71"/>
      <c r="H8" s="94">
        <f>VLOOKUP(E8,START_TIMES,2)</f>
        <v>0.41666666666666702</v>
      </c>
      <c r="I8" s="24" t="str">
        <f>VLOOKUP(E8,fields,2)</f>
        <v>Indian River Sports Complex, Clinton</v>
      </c>
      <c r="J8" s="73"/>
      <c r="M8" s="5" t="s">
        <v>97</v>
      </c>
      <c r="N8" s="5" t="s">
        <v>96</v>
      </c>
      <c r="P8" s="198" t="s">
        <v>57</v>
      </c>
      <c r="Q8" s="232" t="s">
        <v>663</v>
      </c>
      <c r="R8" s="88" t="s">
        <v>91</v>
      </c>
      <c r="S8" s="1"/>
      <c r="T8" s="200" t="s">
        <v>150</v>
      </c>
      <c r="U8" s="199" t="s">
        <v>662</v>
      </c>
      <c r="V8" s="1">
        <v>3</v>
      </c>
      <c r="W8" s="198" t="s">
        <v>93</v>
      </c>
      <c r="X8" s="198" t="s">
        <v>57</v>
      </c>
      <c r="Y8" s="1"/>
      <c r="Z8" s="20" t="s">
        <v>646</v>
      </c>
      <c r="AA8" s="7" t="s">
        <v>646</v>
      </c>
      <c r="AB8" s="255" t="s">
        <v>91</v>
      </c>
      <c r="AC8" s="1"/>
      <c r="AE8" s="20" t="s">
        <v>646</v>
      </c>
      <c r="AF8" s="20" t="s">
        <v>648</v>
      </c>
      <c r="AG8" s="92">
        <v>0.41666666666666669</v>
      </c>
    </row>
    <row r="9" spans="1:33" ht="12.75" hidden="1" customHeight="1" thickTop="1" thickBot="1" x14ac:dyDescent="0.4">
      <c r="A9" s="22">
        <v>6</v>
      </c>
      <c r="B9" s="22">
        <v>1</v>
      </c>
      <c r="C9" s="95">
        <v>42834</v>
      </c>
      <c r="D9" s="32" t="s">
        <v>10</v>
      </c>
      <c r="E9" s="23" t="str">
        <f t="shared" si="0"/>
        <v>NORTH BRANFORD 30</v>
      </c>
      <c r="F9" s="24" t="str">
        <f t="shared" si="0"/>
        <v>GREENWICH ARSENAL 30</v>
      </c>
      <c r="G9" s="71"/>
      <c r="H9" s="94">
        <f>VLOOKUP(E9,START_TIMES,2)</f>
        <v>0.41666666666666702</v>
      </c>
      <c r="I9" s="24" t="str">
        <f>VLOOKUP(E9,fields,2)</f>
        <v>Northford Park, North Branford</v>
      </c>
      <c r="J9" s="73" t="s">
        <v>0</v>
      </c>
      <c r="M9" s="5" t="s">
        <v>98</v>
      </c>
      <c r="N9" s="5" t="s">
        <v>99</v>
      </c>
      <c r="P9" s="198" t="s">
        <v>196</v>
      </c>
      <c r="Q9" s="199" t="s">
        <v>55</v>
      </c>
      <c r="R9" s="7" t="s">
        <v>61</v>
      </c>
      <c r="S9" s="1"/>
      <c r="T9" s="200" t="s">
        <v>151</v>
      </c>
      <c r="U9" s="200" t="s">
        <v>55</v>
      </c>
      <c r="V9" s="1">
        <v>4</v>
      </c>
      <c r="W9" s="198" t="s">
        <v>99</v>
      </c>
      <c r="X9" s="198" t="s">
        <v>196</v>
      </c>
      <c r="Y9" s="1"/>
      <c r="Z9" s="13" t="s">
        <v>55</v>
      </c>
      <c r="AA9" s="7" t="s">
        <v>55</v>
      </c>
      <c r="AB9" s="7" t="s">
        <v>61</v>
      </c>
      <c r="AC9" s="1"/>
      <c r="AE9" s="13" t="s">
        <v>55</v>
      </c>
      <c r="AF9" s="20" t="s">
        <v>55</v>
      </c>
      <c r="AG9" s="92">
        <v>0.33333333333333331</v>
      </c>
    </row>
    <row r="10" spans="1:33" ht="12.75" hidden="1" customHeight="1" thickTop="1" thickBot="1" x14ac:dyDescent="0.4">
      <c r="A10" s="22">
        <v>7</v>
      </c>
      <c r="B10" s="22">
        <v>1</v>
      </c>
      <c r="C10" s="95">
        <v>42834</v>
      </c>
      <c r="D10" s="32" t="s">
        <v>10</v>
      </c>
      <c r="E10" s="23" t="str">
        <f t="shared" si="0"/>
        <v>POLONEZ UNITED</v>
      </c>
      <c r="F10" s="24" t="str">
        <f t="shared" si="0"/>
        <v>VASCO DA GAMA 30</v>
      </c>
      <c r="G10" s="71"/>
      <c r="H10" s="94">
        <f>VLOOKUP(E10,START_TIMES,2)</f>
        <v>0.375</v>
      </c>
      <c r="I10" s="24" t="str">
        <f>VLOOKUP(E10,fields,2)</f>
        <v>Cromwell MS, Cromwell</v>
      </c>
      <c r="J10" s="73"/>
      <c r="M10" s="5" t="s">
        <v>100</v>
      </c>
      <c r="N10" s="5" t="s">
        <v>101</v>
      </c>
      <c r="P10" s="198" t="s">
        <v>19</v>
      </c>
      <c r="Q10" s="249" t="s">
        <v>198</v>
      </c>
      <c r="R10" s="7" t="s">
        <v>62</v>
      </c>
      <c r="S10" s="1"/>
      <c r="T10" s="200" t="s">
        <v>152</v>
      </c>
      <c r="U10" s="200" t="s">
        <v>20</v>
      </c>
      <c r="V10" s="1">
        <v>5</v>
      </c>
      <c r="W10" s="198" t="s">
        <v>94</v>
      </c>
      <c r="X10" s="198" t="s">
        <v>19</v>
      </c>
      <c r="Y10" s="1"/>
      <c r="Z10" s="13" t="s">
        <v>198</v>
      </c>
      <c r="AA10" s="14" t="s">
        <v>198</v>
      </c>
      <c r="AB10" s="14" t="s">
        <v>62</v>
      </c>
      <c r="AC10" s="1"/>
      <c r="AE10" s="13" t="s">
        <v>198</v>
      </c>
      <c r="AF10" s="20" t="s">
        <v>198</v>
      </c>
      <c r="AG10" s="92">
        <v>0.41666666666666669</v>
      </c>
    </row>
    <row r="11" spans="1:33" ht="12.75" hidden="1" customHeight="1" thickTop="1" thickBot="1" x14ac:dyDescent="0.4">
      <c r="A11" s="22">
        <v>8</v>
      </c>
      <c r="B11" s="22" t="s">
        <v>0</v>
      </c>
      <c r="C11" s="95"/>
      <c r="D11" s="26" t="s">
        <v>0</v>
      </c>
      <c r="E11" s="23"/>
      <c r="F11" s="24"/>
      <c r="G11" s="71"/>
      <c r="H11" s="94"/>
      <c r="I11" s="24"/>
      <c r="J11" s="73"/>
      <c r="M11" s="5"/>
      <c r="N11" s="5"/>
      <c r="O11" s="1" t="s">
        <v>0</v>
      </c>
      <c r="P11" s="198" t="s">
        <v>58</v>
      </c>
      <c r="Q11" s="241" t="s">
        <v>199</v>
      </c>
      <c r="R11" s="7" t="s">
        <v>62</v>
      </c>
      <c r="S11" s="1"/>
      <c r="T11" s="200" t="s">
        <v>153</v>
      </c>
      <c r="U11" s="200" t="s">
        <v>213</v>
      </c>
      <c r="V11" s="1">
        <v>6</v>
      </c>
      <c r="W11" s="198" t="s">
        <v>92</v>
      </c>
      <c r="X11" s="198" t="s">
        <v>58</v>
      </c>
      <c r="Y11" s="1"/>
      <c r="Z11" s="20" t="s">
        <v>199</v>
      </c>
      <c r="AA11" s="7" t="s">
        <v>199</v>
      </c>
      <c r="AB11" s="7" t="s">
        <v>62</v>
      </c>
      <c r="AC11" s="1"/>
      <c r="AE11" s="20" t="s">
        <v>199</v>
      </c>
      <c r="AF11" s="13" t="s">
        <v>199</v>
      </c>
      <c r="AG11" s="92">
        <v>0.41666666666666669</v>
      </c>
    </row>
    <row r="12" spans="1:33" ht="12.75" hidden="1" customHeight="1" thickTop="1" thickBot="1" x14ac:dyDescent="0.4">
      <c r="A12" s="22">
        <v>9</v>
      </c>
      <c r="B12" s="22">
        <v>1</v>
      </c>
      <c r="C12" s="95">
        <v>42834</v>
      </c>
      <c r="D12" s="33" t="s">
        <v>175</v>
      </c>
      <c r="E12" s="23" t="str">
        <f t="shared" ref="E12:F17" si="1">VLOOKUP(M12,Teams,2)</f>
        <v>BYE 30 (NO GAME)</v>
      </c>
      <c r="F12" s="24" t="str">
        <f t="shared" si="1"/>
        <v>STAMFORD FC</v>
      </c>
      <c r="G12" s="71"/>
      <c r="H12" s="94">
        <f t="shared" ref="H12:H17" si="2">VLOOKUP(E12,START_TIMES,2)</f>
        <v>0.41666666666666669</v>
      </c>
      <c r="I12" s="24" t="str">
        <f t="shared" ref="I12:I17" si="3">VLOOKUP(E12,fields,2)</f>
        <v>--</v>
      </c>
      <c r="J12" s="73"/>
      <c r="M12" s="222" t="s">
        <v>150</v>
      </c>
      <c r="N12" s="222" t="s">
        <v>158</v>
      </c>
      <c r="P12" s="198" t="s">
        <v>16</v>
      </c>
      <c r="Q12" s="232" t="s">
        <v>191</v>
      </c>
      <c r="R12" s="7" t="s">
        <v>62</v>
      </c>
      <c r="S12" s="1"/>
      <c r="T12" s="200" t="s">
        <v>154</v>
      </c>
      <c r="U12" s="200" t="s">
        <v>51</v>
      </c>
      <c r="V12" s="1">
        <v>7</v>
      </c>
      <c r="W12" s="198" t="s">
        <v>98</v>
      </c>
      <c r="X12" s="198" t="s">
        <v>16</v>
      </c>
      <c r="Y12" s="1"/>
      <c r="Z12" s="13" t="s">
        <v>191</v>
      </c>
      <c r="AA12" s="7" t="s">
        <v>191</v>
      </c>
      <c r="AB12" s="7" t="s">
        <v>62</v>
      </c>
      <c r="AC12" s="1"/>
      <c r="AE12" s="13" t="s">
        <v>191</v>
      </c>
      <c r="AF12" s="13" t="s">
        <v>191</v>
      </c>
      <c r="AG12" s="92">
        <v>0.41666666666666702</v>
      </c>
    </row>
    <row r="13" spans="1:33" ht="12.75" hidden="1" customHeight="1" thickTop="1" thickBot="1" x14ac:dyDescent="0.4">
      <c r="A13" s="22">
        <v>10</v>
      </c>
      <c r="B13" s="22">
        <v>1</v>
      </c>
      <c r="C13" s="95">
        <v>42834</v>
      </c>
      <c r="D13" s="33" t="s">
        <v>175</v>
      </c>
      <c r="E13" s="23" t="str">
        <f t="shared" si="1"/>
        <v>WATERTOWN GEEZERS</v>
      </c>
      <c r="F13" s="24" t="str">
        <f t="shared" si="1"/>
        <v>NEWTOWN SALTY DOGS</v>
      </c>
      <c r="G13" s="71"/>
      <c r="H13" s="94">
        <f t="shared" si="2"/>
        <v>0.41666666666666702</v>
      </c>
      <c r="I13" s="24" t="str">
        <f t="shared" si="3"/>
        <v>Swift School, Watertown</v>
      </c>
      <c r="J13" s="73"/>
      <c r="M13" s="222" t="s">
        <v>159</v>
      </c>
      <c r="N13" s="222" t="s">
        <v>157</v>
      </c>
      <c r="P13" s="198" t="s">
        <v>17</v>
      </c>
      <c r="Q13" s="198" t="s">
        <v>56</v>
      </c>
      <c r="R13" s="7" t="s">
        <v>535</v>
      </c>
      <c r="S13" s="1"/>
      <c r="T13" s="200" t="s">
        <v>155</v>
      </c>
      <c r="U13" s="200" t="s">
        <v>52</v>
      </c>
      <c r="V13" s="1">
        <v>8</v>
      </c>
      <c r="W13" s="198" t="s">
        <v>100</v>
      </c>
      <c r="X13" s="198" t="s">
        <v>17</v>
      </c>
      <c r="Y13" s="1"/>
      <c r="Z13" s="20" t="s">
        <v>56</v>
      </c>
      <c r="AA13" s="7" t="s">
        <v>56</v>
      </c>
      <c r="AB13" s="7" t="s">
        <v>535</v>
      </c>
      <c r="AC13" s="1"/>
      <c r="AE13" s="20" t="s">
        <v>56</v>
      </c>
      <c r="AF13" s="20" t="s">
        <v>56</v>
      </c>
      <c r="AG13" s="92">
        <v>0.41666666666666702</v>
      </c>
    </row>
    <row r="14" spans="1:33" ht="12.75" hidden="1" customHeight="1" thickTop="1" thickBot="1" x14ac:dyDescent="0.4">
      <c r="A14" s="22">
        <v>11</v>
      </c>
      <c r="B14" s="22">
        <v>1</v>
      </c>
      <c r="C14" s="95">
        <v>42834</v>
      </c>
      <c r="D14" s="33" t="s">
        <v>175</v>
      </c>
      <c r="E14" s="23" t="str">
        <f t="shared" si="1"/>
        <v>NAUGATUCK FUSION</v>
      </c>
      <c r="F14" s="24" t="str">
        <f t="shared" si="1"/>
        <v>PAMPLONA FC</v>
      </c>
      <c r="G14" s="71"/>
      <c r="H14" s="94">
        <f t="shared" si="2"/>
        <v>0.41666666666666702</v>
      </c>
      <c r="I14" s="24" t="str">
        <f t="shared" si="3"/>
        <v>City Hill MS, Naugatuck</v>
      </c>
      <c r="J14" s="73"/>
      <c r="M14" s="222" t="s">
        <v>156</v>
      </c>
      <c r="N14" s="222" t="s">
        <v>651</v>
      </c>
      <c r="P14" s="198" t="s">
        <v>217</v>
      </c>
      <c r="Q14" s="199" t="s">
        <v>20</v>
      </c>
      <c r="R14" s="7" t="s">
        <v>62</v>
      </c>
      <c r="S14" s="1"/>
      <c r="T14" s="200" t="s">
        <v>156</v>
      </c>
      <c r="U14" s="200" t="s">
        <v>53</v>
      </c>
      <c r="V14" s="1">
        <v>9</v>
      </c>
      <c r="W14" s="198" t="s">
        <v>95</v>
      </c>
      <c r="X14" s="198" t="s">
        <v>217</v>
      </c>
      <c r="Y14" s="1"/>
      <c r="Z14" s="16" t="s">
        <v>20</v>
      </c>
      <c r="AA14" s="7" t="s">
        <v>20</v>
      </c>
      <c r="AB14" s="14" t="s">
        <v>62</v>
      </c>
      <c r="AC14" s="1"/>
      <c r="AE14" s="16" t="s">
        <v>20</v>
      </c>
      <c r="AF14" s="13" t="s">
        <v>20</v>
      </c>
      <c r="AG14" s="92">
        <v>0.41666666666666702</v>
      </c>
    </row>
    <row r="15" spans="1:33" ht="12.75" hidden="1" customHeight="1" thickTop="1" thickBot="1" x14ac:dyDescent="0.4">
      <c r="A15" s="22">
        <v>12</v>
      </c>
      <c r="B15" s="22">
        <v>1</v>
      </c>
      <c r="C15" s="95">
        <v>42834</v>
      </c>
      <c r="D15" s="33" t="s">
        <v>175</v>
      </c>
      <c r="E15" s="23" t="str">
        <f t="shared" si="1"/>
        <v>INTERNAZIONALE</v>
      </c>
      <c r="F15" s="24" t="str">
        <f t="shared" si="1"/>
        <v>MILFORD AMIGOS</v>
      </c>
      <c r="G15" s="71"/>
      <c r="H15" s="94">
        <f t="shared" si="2"/>
        <v>0.41666666666666702</v>
      </c>
      <c r="I15" s="24" t="str">
        <f t="shared" si="3"/>
        <v>tbd</v>
      </c>
      <c r="J15" s="73"/>
      <c r="M15" s="222" t="s">
        <v>652</v>
      </c>
      <c r="N15" s="222" t="s">
        <v>155</v>
      </c>
      <c r="P15" s="198" t="s">
        <v>211</v>
      </c>
      <c r="Q15" s="241" t="s">
        <v>173</v>
      </c>
      <c r="R15" s="7" t="s">
        <v>63</v>
      </c>
      <c r="S15" s="1"/>
      <c r="T15" s="200" t="s">
        <v>157</v>
      </c>
      <c r="U15" s="200" t="s">
        <v>14</v>
      </c>
      <c r="V15" s="1">
        <v>10</v>
      </c>
      <c r="W15" s="198" t="s">
        <v>101</v>
      </c>
      <c r="X15" s="198" t="s">
        <v>211</v>
      </c>
      <c r="Y15" s="1"/>
      <c r="Z15" s="13" t="s">
        <v>173</v>
      </c>
      <c r="AA15" s="7" t="s">
        <v>173</v>
      </c>
      <c r="AB15" s="7" t="s">
        <v>63</v>
      </c>
      <c r="AC15" s="1"/>
      <c r="AE15" s="13" t="s">
        <v>173</v>
      </c>
      <c r="AF15" s="13" t="s">
        <v>173</v>
      </c>
      <c r="AG15" s="92">
        <v>0.41666666666666702</v>
      </c>
    </row>
    <row r="16" spans="1:33" ht="12.75" hidden="1" customHeight="1" thickTop="1" thickBot="1" x14ac:dyDescent="0.4">
      <c r="A16" s="22">
        <v>13</v>
      </c>
      <c r="B16" s="22">
        <v>1</v>
      </c>
      <c r="C16" s="95">
        <v>42834</v>
      </c>
      <c r="D16" s="33" t="s">
        <v>175</v>
      </c>
      <c r="E16" s="23" t="str">
        <f t="shared" si="1"/>
        <v>LITCHFIELD COUNTY BLUES</v>
      </c>
      <c r="F16" s="24" t="str">
        <f t="shared" si="1"/>
        <v>CASEUS NEW HAVEN FC</v>
      </c>
      <c r="G16" s="71"/>
      <c r="H16" s="94">
        <f t="shared" si="2"/>
        <v>0.41666666666666702</v>
      </c>
      <c r="I16" s="24" t="str">
        <f t="shared" si="3"/>
        <v>Whittlesey Harrison, Morris</v>
      </c>
      <c r="J16" s="73"/>
      <c r="K16" s="16" t="s">
        <v>0</v>
      </c>
      <c r="M16" s="222" t="s">
        <v>154</v>
      </c>
      <c r="N16" s="222" t="s">
        <v>151</v>
      </c>
      <c r="P16" s="200" t="s">
        <v>648</v>
      </c>
      <c r="Q16" s="201" t="s">
        <v>21</v>
      </c>
      <c r="R16" s="7" t="s">
        <v>176</v>
      </c>
      <c r="S16" s="90" t="s">
        <v>221</v>
      </c>
      <c r="T16" s="200" t="s">
        <v>158</v>
      </c>
      <c r="U16" s="200" t="s">
        <v>54</v>
      </c>
      <c r="V16" s="1">
        <v>11</v>
      </c>
      <c r="W16" s="200" t="s">
        <v>150</v>
      </c>
      <c r="X16" s="200" t="s">
        <v>648</v>
      </c>
      <c r="Y16" s="1"/>
      <c r="Z16" s="13" t="s">
        <v>21</v>
      </c>
      <c r="AA16" s="7" t="s">
        <v>21</v>
      </c>
      <c r="AB16" s="7" t="s">
        <v>176</v>
      </c>
      <c r="AC16" s="1"/>
      <c r="AE16" s="13" t="s">
        <v>21</v>
      </c>
      <c r="AF16" s="20" t="s">
        <v>21</v>
      </c>
      <c r="AG16" s="92">
        <v>0.375</v>
      </c>
    </row>
    <row r="17" spans="1:33" ht="12.75" hidden="1" customHeight="1" thickTop="1" thickBot="1" x14ac:dyDescent="0.4">
      <c r="A17" s="22">
        <v>14</v>
      </c>
      <c r="B17" s="22">
        <v>1</v>
      </c>
      <c r="C17" s="95">
        <v>42834</v>
      </c>
      <c r="D17" s="33" t="s">
        <v>175</v>
      </c>
      <c r="E17" s="23" t="str">
        <f t="shared" si="1"/>
        <v>CLUB NAPOLI 30</v>
      </c>
      <c r="F17" s="24" t="str">
        <f t="shared" si="1"/>
        <v>HENRY  REID FC 30</v>
      </c>
      <c r="G17" s="71"/>
      <c r="H17" s="94">
        <f t="shared" si="2"/>
        <v>0.41666666666666702</v>
      </c>
      <c r="I17" s="24" t="str">
        <f t="shared" si="3"/>
        <v>Quinnipiac Park, Cheshire</v>
      </c>
      <c r="J17" s="73"/>
      <c r="K17" s="16"/>
      <c r="M17" s="222" t="s">
        <v>152</v>
      </c>
      <c r="N17" s="222" t="s">
        <v>153</v>
      </c>
      <c r="P17" s="200" t="s">
        <v>55</v>
      </c>
      <c r="Q17" s="202" t="s">
        <v>27</v>
      </c>
      <c r="R17" s="7" t="s">
        <v>176</v>
      </c>
      <c r="S17" s="1"/>
      <c r="T17" s="198" t="s">
        <v>96</v>
      </c>
      <c r="U17" s="198" t="s">
        <v>21</v>
      </c>
      <c r="V17" s="1">
        <v>12</v>
      </c>
      <c r="W17" s="200" t="s">
        <v>151</v>
      </c>
      <c r="X17" s="200" t="s">
        <v>55</v>
      </c>
      <c r="Y17" s="1"/>
      <c r="Z17" s="13" t="s">
        <v>27</v>
      </c>
      <c r="AA17" s="9" t="s">
        <v>27</v>
      </c>
      <c r="AB17" s="7" t="s">
        <v>176</v>
      </c>
      <c r="AC17" s="1"/>
      <c r="AE17" s="13" t="s">
        <v>27</v>
      </c>
      <c r="AF17" s="13" t="s">
        <v>27</v>
      </c>
      <c r="AG17" s="92">
        <v>0.45833333333333331</v>
      </c>
    </row>
    <row r="18" spans="1:33" ht="12.75" hidden="1" customHeight="1" thickTop="1" thickBot="1" x14ac:dyDescent="0.4">
      <c r="A18" s="22">
        <v>15</v>
      </c>
      <c r="B18" s="22"/>
      <c r="C18" s="95"/>
      <c r="D18" s="26" t="s">
        <v>0</v>
      </c>
      <c r="E18" s="23"/>
      <c r="F18" s="24"/>
      <c r="G18" s="71"/>
      <c r="H18" s="94"/>
      <c r="I18" s="24"/>
      <c r="J18" s="73"/>
      <c r="K18" s="16" t="s">
        <v>0</v>
      </c>
      <c r="M18" s="5"/>
      <c r="N18" s="5"/>
      <c r="P18" s="200" t="s">
        <v>20</v>
      </c>
      <c r="Q18" s="236" t="s">
        <v>40</v>
      </c>
      <c r="R18" s="7" t="s">
        <v>610</v>
      </c>
      <c r="S18" s="1"/>
      <c r="T18" s="200" t="s">
        <v>159</v>
      </c>
      <c r="U18" s="200" t="s">
        <v>210</v>
      </c>
      <c r="V18" s="1">
        <v>13</v>
      </c>
      <c r="W18" s="200" t="s">
        <v>152</v>
      </c>
      <c r="X18" s="200" t="s">
        <v>20</v>
      </c>
      <c r="Y18" s="1"/>
      <c r="Z18" s="13" t="s">
        <v>40</v>
      </c>
      <c r="AA18" s="7" t="s">
        <v>40</v>
      </c>
      <c r="AB18" s="7" t="s">
        <v>610</v>
      </c>
      <c r="AC18" s="1"/>
      <c r="AE18" s="13" t="s">
        <v>40</v>
      </c>
      <c r="AF18" s="13" t="s">
        <v>40</v>
      </c>
      <c r="AG18" s="92">
        <v>0.375</v>
      </c>
    </row>
    <row r="19" spans="1:33" ht="12.75" hidden="1" customHeight="1" thickTop="1" thickBot="1" x14ac:dyDescent="0.4">
      <c r="A19" s="22">
        <v>16</v>
      </c>
      <c r="B19" s="22">
        <v>1</v>
      </c>
      <c r="C19" s="95">
        <v>42834</v>
      </c>
      <c r="D19" s="34" t="s">
        <v>11</v>
      </c>
      <c r="E19" s="23" t="str">
        <f t="shared" ref="E19:F23" si="4">VLOOKUP(M19,Teams,2)</f>
        <v xml:space="preserve">WILTON WARRIORS </v>
      </c>
      <c r="F19" s="24" t="str">
        <f t="shared" si="4"/>
        <v>NORWALK MARINERS</v>
      </c>
      <c r="G19" s="76" t="s">
        <v>204</v>
      </c>
      <c r="H19" s="94">
        <f>VLOOKUP(E19,START_TIMES,2)</f>
        <v>0.41666666666666702</v>
      </c>
      <c r="I19" s="24" t="str">
        <f>VLOOKUP(E19,fields,2)</f>
        <v>Lilly Field, Wilton</v>
      </c>
      <c r="J19" s="73" t="s">
        <v>224</v>
      </c>
      <c r="M19" s="5" t="s">
        <v>109</v>
      </c>
      <c r="N19" s="5" t="s">
        <v>104</v>
      </c>
      <c r="P19" s="200" t="s">
        <v>213</v>
      </c>
      <c r="Q19" s="251" t="s">
        <v>33</v>
      </c>
      <c r="R19" s="14" t="s">
        <v>601</v>
      </c>
      <c r="S19" s="1"/>
      <c r="T19" s="203" t="s">
        <v>160</v>
      </c>
      <c r="U19" s="203" t="s">
        <v>198</v>
      </c>
      <c r="V19" s="1">
        <v>14</v>
      </c>
      <c r="W19" s="200" t="s">
        <v>153</v>
      </c>
      <c r="X19" s="200" t="s">
        <v>213</v>
      </c>
      <c r="Y19" s="1"/>
      <c r="Z19" s="20" t="s">
        <v>33</v>
      </c>
      <c r="AA19" s="7" t="s">
        <v>33</v>
      </c>
      <c r="AB19" s="7" t="s">
        <v>601</v>
      </c>
      <c r="AC19" s="1"/>
      <c r="AE19" s="20" t="s">
        <v>33</v>
      </c>
      <c r="AF19" s="20" t="s">
        <v>33</v>
      </c>
      <c r="AG19" s="92">
        <v>0.41666666666666702</v>
      </c>
    </row>
    <row r="20" spans="1:33" ht="12.75" hidden="1" customHeight="1" thickTop="1" thickBot="1" x14ac:dyDescent="0.4">
      <c r="A20" s="22">
        <v>17</v>
      </c>
      <c r="B20" s="22">
        <v>1</v>
      </c>
      <c r="C20" s="95">
        <v>42834</v>
      </c>
      <c r="D20" s="34" t="s">
        <v>11</v>
      </c>
      <c r="E20" s="23" t="str">
        <f t="shared" si="4"/>
        <v>FAIRFIELD GAC</v>
      </c>
      <c r="F20" s="24" t="str">
        <f t="shared" si="4"/>
        <v>CHESHIRE AZZURRI 40</v>
      </c>
      <c r="G20" s="71"/>
      <c r="H20" s="94">
        <f>VLOOKUP(E20,START_TIMES,2)</f>
        <v>0.41666666666666702</v>
      </c>
      <c r="I20" s="24" t="str">
        <f>VLOOKUP(E20,fields,2)</f>
        <v>Ludlowe HS, Fairfield</v>
      </c>
      <c r="J20" s="73"/>
      <c r="M20" s="5" t="s">
        <v>162</v>
      </c>
      <c r="N20" s="5" t="s">
        <v>160</v>
      </c>
      <c r="P20" s="200" t="s">
        <v>51</v>
      </c>
      <c r="Q20" s="245" t="s">
        <v>45</v>
      </c>
      <c r="R20" s="7" t="s">
        <v>71</v>
      </c>
      <c r="S20" s="1"/>
      <c r="T20" s="203" t="s">
        <v>161</v>
      </c>
      <c r="U20" s="203" t="s">
        <v>27</v>
      </c>
      <c r="V20" s="1">
        <v>15</v>
      </c>
      <c r="W20" s="200" t="s">
        <v>154</v>
      </c>
      <c r="X20" s="200" t="s">
        <v>51</v>
      </c>
      <c r="Y20" s="1"/>
      <c r="Z20" s="13" t="s">
        <v>45</v>
      </c>
      <c r="AA20" s="7" t="s">
        <v>45</v>
      </c>
      <c r="AB20" s="7" t="s">
        <v>71</v>
      </c>
      <c r="AC20" s="1"/>
      <c r="AE20" s="13" t="s">
        <v>45</v>
      </c>
      <c r="AF20" s="20" t="s">
        <v>45</v>
      </c>
      <c r="AG20" s="92">
        <v>0.41666666666666702</v>
      </c>
    </row>
    <row r="21" spans="1:33" ht="12.75" hidden="1" customHeight="1" thickTop="1" thickBot="1" x14ac:dyDescent="0.4">
      <c r="A21" s="22">
        <v>18</v>
      </c>
      <c r="B21" s="22">
        <v>1</v>
      </c>
      <c r="C21" s="95">
        <v>42834</v>
      </c>
      <c r="D21" s="34" t="s">
        <v>11</v>
      </c>
      <c r="E21" s="23" t="str">
        <f t="shared" si="4"/>
        <v>GREENWICH PUMAS</v>
      </c>
      <c r="F21" s="24" t="str">
        <f t="shared" si="4"/>
        <v>VASCO DA GAMA 40</v>
      </c>
      <c r="G21" s="71"/>
      <c r="H21" s="94">
        <v>0.33333333333333331</v>
      </c>
      <c r="I21" s="24" t="str">
        <f>VLOOKUP(E21,fields,2)</f>
        <v>tbd</v>
      </c>
      <c r="J21" s="73"/>
      <c r="M21" s="5" t="s">
        <v>163</v>
      </c>
      <c r="N21" s="5" t="s">
        <v>107</v>
      </c>
      <c r="P21" s="200" t="s">
        <v>52</v>
      </c>
      <c r="Q21" s="201" t="s">
        <v>57</v>
      </c>
      <c r="R21" s="14" t="s">
        <v>601</v>
      </c>
      <c r="S21" s="1"/>
      <c r="T21" s="203" t="s">
        <v>162</v>
      </c>
      <c r="U21" s="203" t="s">
        <v>28</v>
      </c>
      <c r="V21" s="1">
        <v>16</v>
      </c>
      <c r="W21" s="200" t="s">
        <v>155</v>
      </c>
      <c r="X21" s="200" t="s">
        <v>52</v>
      </c>
      <c r="Y21" s="1"/>
      <c r="Z21" s="20" t="s">
        <v>57</v>
      </c>
      <c r="AA21" s="7" t="s">
        <v>57</v>
      </c>
      <c r="AB21" s="7" t="s">
        <v>601</v>
      </c>
      <c r="AC21" s="1"/>
      <c r="AE21" s="20" t="s">
        <v>57</v>
      </c>
      <c r="AF21" s="13" t="s">
        <v>57</v>
      </c>
      <c r="AG21" s="92">
        <v>0.41666666666666702</v>
      </c>
    </row>
    <row r="22" spans="1:33" ht="12.75" hidden="1" customHeight="1" thickTop="1" thickBot="1" x14ac:dyDescent="0.4">
      <c r="A22" s="22">
        <v>19</v>
      </c>
      <c r="B22" s="22">
        <v>1</v>
      </c>
      <c r="C22" s="95">
        <v>42834</v>
      </c>
      <c r="D22" s="34" t="s">
        <v>11</v>
      </c>
      <c r="E22" s="23" t="str">
        <f t="shared" si="4"/>
        <v>WATERBURY ALBANIANS</v>
      </c>
      <c r="F22" s="24" t="str">
        <f t="shared" si="4"/>
        <v>RIDGEFIELD KICKS</v>
      </c>
      <c r="G22" s="71"/>
      <c r="H22" s="94">
        <f>VLOOKUP(E22,START_TIMES,2)</f>
        <v>0.375</v>
      </c>
      <c r="I22" s="24" t="str">
        <f>VLOOKUP(E22,fields,2)</f>
        <v>Wilby HS, Waterbury</v>
      </c>
      <c r="J22" s="73"/>
      <c r="M22" s="5" t="s">
        <v>108</v>
      </c>
      <c r="N22" s="5" t="s">
        <v>105</v>
      </c>
      <c r="P22" s="200" t="s">
        <v>53</v>
      </c>
      <c r="Q22" s="219" t="s">
        <v>171</v>
      </c>
      <c r="R22" s="7" t="s">
        <v>68</v>
      </c>
      <c r="S22" s="1"/>
      <c r="T22" s="203" t="s">
        <v>163</v>
      </c>
      <c r="U22" s="203" t="s">
        <v>22</v>
      </c>
      <c r="V22" s="1">
        <v>17</v>
      </c>
      <c r="W22" s="200" t="s">
        <v>156</v>
      </c>
      <c r="X22" s="200" t="s">
        <v>53</v>
      </c>
      <c r="Y22" s="1"/>
      <c r="Z22" s="13" t="s">
        <v>171</v>
      </c>
      <c r="AA22" s="7" t="s">
        <v>171</v>
      </c>
      <c r="AB22" s="14" t="s">
        <v>68</v>
      </c>
      <c r="AC22" s="1"/>
      <c r="AE22" s="13" t="s">
        <v>171</v>
      </c>
      <c r="AF22" s="13" t="s">
        <v>171</v>
      </c>
      <c r="AG22" s="92">
        <v>0.41666666666666702</v>
      </c>
    </row>
    <row r="23" spans="1:33" ht="12.75" hidden="1" customHeight="1" thickTop="1" thickBot="1" x14ac:dyDescent="0.4">
      <c r="A23" s="22">
        <v>20</v>
      </c>
      <c r="B23" s="22">
        <v>1</v>
      </c>
      <c r="C23" s="95">
        <v>42834</v>
      </c>
      <c r="D23" s="34" t="s">
        <v>11</v>
      </c>
      <c r="E23" s="23" t="str">
        <f t="shared" si="4"/>
        <v>DANBURY UNITED 40</v>
      </c>
      <c r="F23" s="24" t="str">
        <f t="shared" si="4"/>
        <v>STORM FC</v>
      </c>
      <c r="G23" s="71"/>
      <c r="H23" s="94">
        <v>0.41666666666666669</v>
      </c>
      <c r="I23" s="24" t="str">
        <f>VLOOKUP(E23,fields,2)</f>
        <v>Portuguese Cultural Center, Danbury</v>
      </c>
      <c r="J23" s="73"/>
      <c r="M23" s="5" t="s">
        <v>161</v>
      </c>
      <c r="N23" s="5" t="s">
        <v>106</v>
      </c>
      <c r="P23" s="200" t="s">
        <v>14</v>
      </c>
      <c r="Q23" s="202" t="s">
        <v>28</v>
      </c>
      <c r="R23" s="7" t="s">
        <v>74</v>
      </c>
      <c r="S23" s="1"/>
      <c r="T23" s="203" t="s">
        <v>104</v>
      </c>
      <c r="U23" s="203" t="s">
        <v>23</v>
      </c>
      <c r="V23" s="1">
        <v>18</v>
      </c>
      <c r="W23" s="200" t="s">
        <v>157</v>
      </c>
      <c r="X23" s="200" t="s">
        <v>14</v>
      </c>
      <c r="Y23" s="1"/>
      <c r="Z23" s="13" t="s">
        <v>28</v>
      </c>
      <c r="AA23" s="7" t="s">
        <v>28</v>
      </c>
      <c r="AB23" s="7" t="s">
        <v>74</v>
      </c>
      <c r="AC23" s="1"/>
      <c r="AE23" s="13" t="s">
        <v>28</v>
      </c>
      <c r="AF23" s="13" t="s">
        <v>28</v>
      </c>
      <c r="AG23" s="92">
        <v>0.41666666666666702</v>
      </c>
    </row>
    <row r="24" spans="1:33" ht="12.75" hidden="1" customHeight="1" thickTop="1" thickBot="1" x14ac:dyDescent="0.4">
      <c r="A24" s="22">
        <v>21</v>
      </c>
      <c r="B24" s="22"/>
      <c r="C24" s="95"/>
      <c r="D24" s="26" t="s">
        <v>0</v>
      </c>
      <c r="E24" s="23"/>
      <c r="F24" s="24"/>
      <c r="G24" s="71"/>
      <c r="H24" s="94"/>
      <c r="I24" s="24"/>
      <c r="J24" s="73"/>
      <c r="M24" s="5"/>
      <c r="N24" s="5"/>
      <c r="P24" s="200" t="s">
        <v>54</v>
      </c>
      <c r="Q24" s="245" t="s">
        <v>46</v>
      </c>
      <c r="R24" s="7" t="s">
        <v>600</v>
      </c>
      <c r="S24" s="1"/>
      <c r="T24" s="203" t="s">
        <v>105</v>
      </c>
      <c r="U24" s="203" t="s">
        <v>24</v>
      </c>
      <c r="V24" s="1">
        <v>19</v>
      </c>
      <c r="W24" s="200" t="s">
        <v>158</v>
      </c>
      <c r="X24" s="200" t="s">
        <v>54</v>
      </c>
      <c r="Y24" s="1"/>
      <c r="Z24" s="20" t="s">
        <v>46</v>
      </c>
      <c r="AA24" s="7" t="s">
        <v>46</v>
      </c>
      <c r="AB24" s="14" t="s">
        <v>609</v>
      </c>
      <c r="AC24" s="1"/>
      <c r="AE24" s="20" t="s">
        <v>46</v>
      </c>
      <c r="AF24" s="13" t="s">
        <v>46</v>
      </c>
      <c r="AG24" s="92">
        <v>0.41666666666666702</v>
      </c>
    </row>
    <row r="25" spans="1:33" ht="12.75" hidden="1" customHeight="1" thickTop="1" thickBot="1" x14ac:dyDescent="0.4">
      <c r="A25" s="22">
        <v>22</v>
      </c>
      <c r="B25" s="22">
        <v>1</v>
      </c>
      <c r="C25" s="95">
        <v>42834</v>
      </c>
      <c r="D25" s="35" t="s">
        <v>12</v>
      </c>
      <c r="E25" s="23" t="str">
        <f t="shared" ref="E25:F29" si="5">VLOOKUP(M25,Teams,2)</f>
        <v>NEW HAVEN AMERICANS</v>
      </c>
      <c r="F25" s="24" t="str">
        <f t="shared" si="5"/>
        <v>GREENWICH GUNNERS 40</v>
      </c>
      <c r="G25" s="71"/>
      <c r="H25" s="94">
        <f>VLOOKUP(E25,START_TIMES,2)</f>
        <v>0.41666666666666702</v>
      </c>
      <c r="I25" s="24" t="str">
        <f>VLOOKUP(E25,fields,2)</f>
        <v>Peck Place School, Orange</v>
      </c>
      <c r="J25" s="73"/>
      <c r="M25" s="5" t="s">
        <v>115</v>
      </c>
      <c r="N25" s="5" t="s">
        <v>112</v>
      </c>
      <c r="P25" s="200" t="s">
        <v>210</v>
      </c>
      <c r="Q25" s="236" t="s">
        <v>172</v>
      </c>
      <c r="R25" s="7" t="s">
        <v>534</v>
      </c>
      <c r="S25" s="1"/>
      <c r="T25" s="203" t="s">
        <v>106</v>
      </c>
      <c r="U25" s="203" t="s">
        <v>192</v>
      </c>
      <c r="V25" s="1">
        <v>20</v>
      </c>
      <c r="W25" s="200" t="s">
        <v>159</v>
      </c>
      <c r="X25" s="200" t="s">
        <v>210</v>
      </c>
      <c r="Y25" s="1"/>
      <c r="Z25" s="13" t="s">
        <v>172</v>
      </c>
      <c r="AA25" s="7" t="s">
        <v>172</v>
      </c>
      <c r="AB25" s="7" t="s">
        <v>534</v>
      </c>
      <c r="AC25" s="1"/>
      <c r="AE25" s="13" t="s">
        <v>172</v>
      </c>
      <c r="AF25" s="20" t="s">
        <v>172</v>
      </c>
      <c r="AG25" s="92">
        <v>0.41666666666666702</v>
      </c>
    </row>
    <row r="26" spans="1:33" ht="12.75" hidden="1" customHeight="1" thickTop="1" thickBot="1" x14ac:dyDescent="0.4">
      <c r="A26" s="22">
        <v>23</v>
      </c>
      <c r="B26" s="22">
        <v>1</v>
      </c>
      <c r="C26" s="95">
        <v>42834</v>
      </c>
      <c r="D26" s="35" t="s">
        <v>12</v>
      </c>
      <c r="E26" s="23" t="str">
        <f t="shared" si="5"/>
        <v>SOUTHEAST ROVERS</v>
      </c>
      <c r="F26" s="24" t="str">
        <f t="shared" si="5"/>
        <v xml:space="preserve">GUILFORD CELTIC </v>
      </c>
      <c r="G26" s="71"/>
      <c r="H26" s="94">
        <f>VLOOKUP(E26,START_TIMES,2)</f>
        <v>0.41666666666666702</v>
      </c>
      <c r="I26" s="24" t="str">
        <f>VLOOKUP(E26,fields,2)</f>
        <v>Spera Park, Waterford</v>
      </c>
      <c r="J26" s="73"/>
      <c r="M26" s="5" t="s">
        <v>118</v>
      </c>
      <c r="N26" s="5" t="s">
        <v>114</v>
      </c>
      <c r="P26" s="203" t="s">
        <v>198</v>
      </c>
      <c r="Q26" s="204" t="s">
        <v>196</v>
      </c>
      <c r="R26" s="253" t="s">
        <v>201</v>
      </c>
      <c r="S26" s="1"/>
      <c r="T26" s="203" t="s">
        <v>107</v>
      </c>
      <c r="U26" s="203" t="s">
        <v>26</v>
      </c>
      <c r="V26" s="1">
        <v>21</v>
      </c>
      <c r="W26" s="203" t="s">
        <v>160</v>
      </c>
      <c r="X26" s="203" t="s">
        <v>198</v>
      </c>
      <c r="Y26" s="1"/>
      <c r="Z26" s="13" t="s">
        <v>196</v>
      </c>
      <c r="AA26" s="7" t="s">
        <v>196</v>
      </c>
      <c r="AB26" s="7" t="s">
        <v>201</v>
      </c>
      <c r="AC26" s="1"/>
      <c r="AE26" s="13" t="s">
        <v>196</v>
      </c>
      <c r="AF26" s="13" t="s">
        <v>196</v>
      </c>
      <c r="AG26" s="92">
        <v>0.41666666666666702</v>
      </c>
    </row>
    <row r="27" spans="1:33" ht="12.75" hidden="1" customHeight="1" thickTop="1" thickBot="1" x14ac:dyDescent="0.4">
      <c r="A27" s="22">
        <v>24</v>
      </c>
      <c r="B27" s="22">
        <v>1</v>
      </c>
      <c r="C27" s="95">
        <v>42834</v>
      </c>
      <c r="D27" s="35" t="s">
        <v>12</v>
      </c>
      <c r="E27" s="23" t="str">
        <f t="shared" si="5"/>
        <v>GREENWICH ARSENAL 40</v>
      </c>
      <c r="F27" s="24" t="str">
        <f t="shared" si="5"/>
        <v>DERBY QUITUS</v>
      </c>
      <c r="G27" s="71"/>
      <c r="H27" s="94">
        <f>VLOOKUP(E27,START_TIMES,2)</f>
        <v>0.41666666666666702</v>
      </c>
      <c r="I27" s="24" t="str">
        <f>VLOOKUP(E27,fields,2)</f>
        <v>tbd</v>
      </c>
      <c r="J27" s="73" t="s">
        <v>0</v>
      </c>
      <c r="M27" s="5" t="s">
        <v>111</v>
      </c>
      <c r="N27" s="5" t="s">
        <v>110</v>
      </c>
      <c r="P27" s="203" t="s">
        <v>27</v>
      </c>
      <c r="Q27" s="205" t="s">
        <v>170</v>
      </c>
      <c r="R27" s="253" t="s">
        <v>201</v>
      </c>
      <c r="S27" s="1"/>
      <c r="T27" s="203" t="s">
        <v>108</v>
      </c>
      <c r="U27" s="203" t="s">
        <v>18</v>
      </c>
      <c r="V27" s="1">
        <v>22</v>
      </c>
      <c r="W27" s="203" t="s">
        <v>161</v>
      </c>
      <c r="X27" s="203" t="s">
        <v>27</v>
      </c>
      <c r="Y27" s="1"/>
      <c r="Z27" s="13" t="s">
        <v>170</v>
      </c>
      <c r="AA27" s="7" t="s">
        <v>170</v>
      </c>
      <c r="AB27" s="7" t="s">
        <v>201</v>
      </c>
      <c r="AC27" s="1"/>
      <c r="AE27" s="13" t="s">
        <v>170</v>
      </c>
      <c r="AF27" s="13" t="s">
        <v>170</v>
      </c>
      <c r="AG27" s="92">
        <v>0.41666666666666702</v>
      </c>
    </row>
    <row r="28" spans="1:33" ht="12.75" hidden="1" customHeight="1" thickTop="1" thickBot="1" x14ac:dyDescent="0.4">
      <c r="A28" s="22">
        <v>25</v>
      </c>
      <c r="B28" s="22">
        <v>1</v>
      </c>
      <c r="C28" s="95">
        <v>42834</v>
      </c>
      <c r="D28" s="35" t="s">
        <v>12</v>
      </c>
      <c r="E28" s="23" t="str">
        <f t="shared" si="5"/>
        <v>NEWINGTON PORTUGUESE 40</v>
      </c>
      <c r="F28" s="24" t="str">
        <f t="shared" si="5"/>
        <v>GUILFORD BELL CURVE</v>
      </c>
      <c r="G28" s="71"/>
      <c r="H28" s="94">
        <f>VLOOKUP(E28,START_TIMES,2)</f>
        <v>0.41666666666666702</v>
      </c>
      <c r="I28" s="24" t="str">
        <f>VLOOKUP(E28,fields,2)</f>
        <v>Martin Kellogg, Newington</v>
      </c>
      <c r="J28" s="73"/>
      <c r="M28" s="5" t="s">
        <v>116</v>
      </c>
      <c r="N28" s="5" t="s">
        <v>113</v>
      </c>
      <c r="P28" s="203" t="s">
        <v>28</v>
      </c>
      <c r="Q28" s="233" t="s">
        <v>169</v>
      </c>
      <c r="R28" s="253" t="s">
        <v>201</v>
      </c>
      <c r="S28" s="1"/>
      <c r="T28" s="198" t="s">
        <v>93</v>
      </c>
      <c r="U28" s="198" t="s">
        <v>57</v>
      </c>
      <c r="V28" s="1">
        <v>23</v>
      </c>
      <c r="W28" s="203" t="s">
        <v>162</v>
      </c>
      <c r="X28" s="203" t="s">
        <v>28</v>
      </c>
      <c r="Y28" s="1"/>
      <c r="Z28" s="13" t="s">
        <v>169</v>
      </c>
      <c r="AA28" s="7" t="s">
        <v>169</v>
      </c>
      <c r="AB28" s="7" t="s">
        <v>201</v>
      </c>
      <c r="AC28" s="1"/>
      <c r="AE28" s="13" t="s">
        <v>169</v>
      </c>
      <c r="AF28" s="13" t="s">
        <v>169</v>
      </c>
      <c r="AG28" s="92">
        <v>0.41666666666666702</v>
      </c>
    </row>
    <row r="29" spans="1:33" ht="12.75" hidden="1" customHeight="1" thickTop="1" thickBot="1" x14ac:dyDescent="0.4">
      <c r="A29" s="22">
        <v>26</v>
      </c>
      <c r="B29" s="22">
        <v>1</v>
      </c>
      <c r="C29" s="95">
        <v>42834</v>
      </c>
      <c r="D29" s="35" t="s">
        <v>12</v>
      </c>
      <c r="E29" s="23" t="str">
        <f t="shared" si="5"/>
        <v xml:space="preserve">NORWALK SPORT COLOMBIA </v>
      </c>
      <c r="F29" s="24" t="str">
        <f t="shared" si="5"/>
        <v>STAMFORD UNITED</v>
      </c>
      <c r="G29" s="71"/>
      <c r="H29" s="94">
        <f>VLOOKUP(E29,START_TIMES,2)</f>
        <v>0.41666666666666702</v>
      </c>
      <c r="I29" s="24" t="str">
        <f>VLOOKUP(E29,fields,2)</f>
        <v>Nathan Hale MS, Norwalk</v>
      </c>
      <c r="J29" s="73"/>
      <c r="M29" s="5" t="s">
        <v>117</v>
      </c>
      <c r="N29" s="5" t="s">
        <v>119</v>
      </c>
      <c r="P29" s="203" t="s">
        <v>22</v>
      </c>
      <c r="Q29" s="205" t="s">
        <v>188</v>
      </c>
      <c r="R29" s="253" t="s">
        <v>201</v>
      </c>
      <c r="S29" s="1"/>
      <c r="T29" s="203" t="s">
        <v>109</v>
      </c>
      <c r="U29" s="203" t="s">
        <v>193</v>
      </c>
      <c r="V29" s="1">
        <v>24</v>
      </c>
      <c r="W29" s="203" t="s">
        <v>163</v>
      </c>
      <c r="X29" s="203" t="s">
        <v>22</v>
      </c>
      <c r="Y29" s="1"/>
      <c r="Z29" s="20" t="s">
        <v>188</v>
      </c>
      <c r="AA29" s="7" t="s">
        <v>188</v>
      </c>
      <c r="AB29" s="7" t="s">
        <v>201</v>
      </c>
      <c r="AC29" s="1"/>
      <c r="AE29" s="20" t="s">
        <v>188</v>
      </c>
      <c r="AF29" s="20" t="s">
        <v>188</v>
      </c>
      <c r="AG29" s="92">
        <v>0.41666666666666702</v>
      </c>
    </row>
    <row r="30" spans="1:33" ht="12.75" hidden="1" customHeight="1" thickTop="1" thickBot="1" x14ac:dyDescent="0.4">
      <c r="A30" s="22">
        <v>27</v>
      </c>
      <c r="B30" s="22"/>
      <c r="C30" s="95"/>
      <c r="D30" s="26" t="s">
        <v>0</v>
      </c>
      <c r="E30" s="23"/>
      <c r="F30" s="24"/>
      <c r="G30" s="71"/>
      <c r="H30" s="94"/>
      <c r="I30" s="24"/>
      <c r="J30" s="73"/>
      <c r="M30" s="5"/>
      <c r="N30" s="5"/>
      <c r="P30" s="203" t="s">
        <v>23</v>
      </c>
      <c r="Q30" s="243" t="s">
        <v>187</v>
      </c>
      <c r="R30" s="253" t="s">
        <v>201</v>
      </c>
      <c r="S30" s="1"/>
      <c r="T30" s="206" t="s">
        <v>110</v>
      </c>
      <c r="U30" s="206" t="s">
        <v>33</v>
      </c>
      <c r="V30" s="1">
        <v>25</v>
      </c>
      <c r="W30" s="203" t="s">
        <v>104</v>
      </c>
      <c r="X30" s="203" t="s">
        <v>23</v>
      </c>
      <c r="Y30" s="1"/>
      <c r="Z30" s="13" t="s">
        <v>187</v>
      </c>
      <c r="AA30" s="7" t="s">
        <v>187</v>
      </c>
      <c r="AB30" s="7" t="s">
        <v>201</v>
      </c>
      <c r="AC30" s="1"/>
      <c r="AE30" s="13" t="s">
        <v>187</v>
      </c>
      <c r="AF30" s="13" t="s">
        <v>187</v>
      </c>
      <c r="AG30" s="92">
        <v>0.41666666666666702</v>
      </c>
    </row>
    <row r="31" spans="1:33" ht="12.75" customHeight="1" thickTop="1" thickBot="1" x14ac:dyDescent="0.4">
      <c r="A31" s="22">
        <v>28</v>
      </c>
      <c r="B31" s="22">
        <v>1</v>
      </c>
      <c r="C31" s="95">
        <v>42834</v>
      </c>
      <c r="D31" s="36" t="s">
        <v>13</v>
      </c>
      <c r="E31" s="23" t="str">
        <f t="shared" ref="E31:F36" si="6">VLOOKUP(M31,Teams,2)</f>
        <v xml:space="preserve">CHESHIRE UNITED </v>
      </c>
      <c r="F31" s="24" t="str">
        <f t="shared" si="6"/>
        <v>WALLINGFORD MORELIA</v>
      </c>
      <c r="G31" s="71"/>
      <c r="H31" s="94">
        <f>VLOOKUP(E31,START_TIMES,2)</f>
        <v>0.41666666666666702</v>
      </c>
      <c r="I31" s="24" t="str">
        <f>VLOOKUP(E31,fields,2)</f>
        <v>Quinnipiac Park, Cheshire</v>
      </c>
      <c r="J31" s="73"/>
      <c r="M31" s="229" t="s">
        <v>120</v>
      </c>
      <c r="N31" s="229" t="s">
        <v>128</v>
      </c>
      <c r="P31" s="203" t="s">
        <v>24</v>
      </c>
      <c r="Q31" s="203" t="s">
        <v>22</v>
      </c>
      <c r="R31" s="253" t="s">
        <v>201</v>
      </c>
      <c r="S31" s="1"/>
      <c r="T31" s="206" t="s">
        <v>111</v>
      </c>
      <c r="U31" s="206" t="s">
        <v>170</v>
      </c>
      <c r="V31" s="1">
        <v>26</v>
      </c>
      <c r="W31" s="203" t="s">
        <v>105</v>
      </c>
      <c r="X31" s="203" t="s">
        <v>24</v>
      </c>
      <c r="Y31" s="1"/>
      <c r="Z31" s="13" t="s">
        <v>22</v>
      </c>
      <c r="AA31" s="7" t="s">
        <v>22</v>
      </c>
      <c r="AB31" s="7" t="s">
        <v>201</v>
      </c>
      <c r="AC31" s="1"/>
      <c r="AE31" s="13" t="s">
        <v>22</v>
      </c>
      <c r="AF31" s="20" t="s">
        <v>22</v>
      </c>
      <c r="AG31" s="92">
        <v>0.41666666666666702</v>
      </c>
    </row>
    <row r="32" spans="1:33" ht="12.75" hidden="1" customHeight="1" thickTop="1" thickBot="1" x14ac:dyDescent="0.4">
      <c r="A32" s="22">
        <v>29</v>
      </c>
      <c r="B32" s="22">
        <v>1</v>
      </c>
      <c r="C32" s="95">
        <v>42834</v>
      </c>
      <c r="D32" s="36" t="s">
        <v>13</v>
      </c>
      <c r="E32" s="23" t="str">
        <f t="shared" si="6"/>
        <v>WILTON WOLVES</v>
      </c>
      <c r="F32" s="74" t="str">
        <f t="shared" si="6"/>
        <v>STAMFORD CITY</v>
      </c>
      <c r="G32" s="71"/>
      <c r="H32" s="94">
        <f>VLOOKUP(E32,START_TIMES,2)</f>
        <v>0.41666666666666702</v>
      </c>
      <c r="I32" s="24" t="str">
        <f>VLOOKUP(E32,fields,2)</f>
        <v>Middlebrook School, Wilton</v>
      </c>
      <c r="J32" s="73"/>
      <c r="M32" s="229" t="s">
        <v>129</v>
      </c>
      <c r="N32" s="229" t="s">
        <v>127</v>
      </c>
      <c r="P32" s="203" t="s">
        <v>192</v>
      </c>
      <c r="Q32" s="233" t="s">
        <v>215</v>
      </c>
      <c r="R32" s="253" t="s">
        <v>201</v>
      </c>
      <c r="S32" s="1"/>
      <c r="T32" s="206" t="s">
        <v>112</v>
      </c>
      <c r="U32" s="206" t="s">
        <v>188</v>
      </c>
      <c r="V32" s="1">
        <v>27</v>
      </c>
      <c r="W32" s="203" t="s">
        <v>106</v>
      </c>
      <c r="X32" s="203" t="s">
        <v>192</v>
      </c>
      <c r="Y32" s="1"/>
      <c r="Z32" s="20" t="s">
        <v>215</v>
      </c>
      <c r="AA32" s="7" t="s">
        <v>215</v>
      </c>
      <c r="AB32" s="7" t="s">
        <v>201</v>
      </c>
      <c r="AC32" s="1"/>
      <c r="AE32" s="20" t="s">
        <v>215</v>
      </c>
      <c r="AF32" s="20" t="s">
        <v>215</v>
      </c>
      <c r="AG32" s="92">
        <v>0.41666666666666702</v>
      </c>
    </row>
    <row r="33" spans="1:33" ht="12.75" hidden="1" customHeight="1" thickTop="1" thickBot="1" x14ac:dyDescent="0.4">
      <c r="A33" s="22">
        <v>30</v>
      </c>
      <c r="B33" s="22">
        <v>1</v>
      </c>
      <c r="C33" s="95">
        <v>42834</v>
      </c>
      <c r="D33" s="36" t="s">
        <v>13</v>
      </c>
      <c r="E33" s="23" t="str">
        <f t="shared" si="6"/>
        <v>PAN ZONES</v>
      </c>
      <c r="F33" s="24" t="str">
        <f t="shared" si="6"/>
        <v>BYE 40 (NO GAME)</v>
      </c>
      <c r="G33" s="71"/>
      <c r="H33" s="94">
        <f>VLOOKUP(E33,START_TIMES,2)</f>
        <v>0.41666666666666702</v>
      </c>
      <c r="I33" s="256" t="s">
        <v>91</v>
      </c>
      <c r="J33" s="73"/>
      <c r="M33" s="229" t="s">
        <v>126</v>
      </c>
      <c r="N33" s="229" t="s">
        <v>653</v>
      </c>
      <c r="P33" s="203" t="s">
        <v>26</v>
      </c>
      <c r="Q33" s="205" t="s">
        <v>29</v>
      </c>
      <c r="R33" s="7" t="s">
        <v>69</v>
      </c>
      <c r="S33" s="1"/>
      <c r="T33" s="206" t="s">
        <v>113</v>
      </c>
      <c r="U33" s="206" t="s">
        <v>29</v>
      </c>
      <c r="V33" s="1">
        <v>28</v>
      </c>
      <c r="W33" s="203" t="s">
        <v>107</v>
      </c>
      <c r="X33" s="203" t="s">
        <v>26</v>
      </c>
      <c r="Y33" s="1"/>
      <c r="Z33" s="13" t="s">
        <v>29</v>
      </c>
      <c r="AA33" s="7" t="s">
        <v>29</v>
      </c>
      <c r="AB33" s="7" t="s">
        <v>202</v>
      </c>
      <c r="AC33" s="1"/>
      <c r="AE33" s="13" t="s">
        <v>29</v>
      </c>
      <c r="AF33" s="13" t="s">
        <v>29</v>
      </c>
      <c r="AG33" s="92">
        <v>0.41666666666666702</v>
      </c>
    </row>
    <row r="34" spans="1:33" ht="12.75" hidden="1" customHeight="1" thickTop="1" thickBot="1" x14ac:dyDescent="0.4">
      <c r="A34" s="22">
        <v>31</v>
      </c>
      <c r="B34" s="22">
        <v>1</v>
      </c>
      <c r="C34" s="95">
        <v>42834</v>
      </c>
      <c r="D34" s="36" t="s">
        <v>13</v>
      </c>
      <c r="E34" s="23" t="str">
        <f t="shared" si="6"/>
        <v>BESA SC</v>
      </c>
      <c r="F34" s="24" t="str">
        <f t="shared" si="6"/>
        <v>NORTH HAVEN SC</v>
      </c>
      <c r="G34" s="71"/>
      <c r="H34" s="94">
        <f>VLOOKUP(E34,START_TIMES,2)</f>
        <v>0.41666666666666669</v>
      </c>
      <c r="I34" s="24" t="str">
        <f>VLOOKUP(E34,fields,2)</f>
        <v>Wilby HS, Waterbury</v>
      </c>
      <c r="J34" s="73"/>
      <c r="M34" s="229" t="s">
        <v>654</v>
      </c>
      <c r="N34" s="229" t="s">
        <v>125</v>
      </c>
      <c r="P34" s="203" t="s">
        <v>18</v>
      </c>
      <c r="Q34" s="243" t="s">
        <v>47</v>
      </c>
      <c r="R34" s="7" t="s">
        <v>69</v>
      </c>
      <c r="S34" s="1"/>
      <c r="T34" s="206" t="s">
        <v>114</v>
      </c>
      <c r="U34" s="206" t="s">
        <v>216</v>
      </c>
      <c r="V34" s="1">
        <v>29</v>
      </c>
      <c r="W34" s="203" t="s">
        <v>108</v>
      </c>
      <c r="X34" s="203" t="s">
        <v>18</v>
      </c>
      <c r="Y34" s="1"/>
      <c r="Z34" s="20" t="s">
        <v>47</v>
      </c>
      <c r="AA34" s="7" t="s">
        <v>47</v>
      </c>
      <c r="AB34" s="7" t="s">
        <v>202</v>
      </c>
      <c r="AC34" s="1"/>
      <c r="AE34" s="20" t="s">
        <v>47</v>
      </c>
      <c r="AF34" s="20" t="s">
        <v>47</v>
      </c>
      <c r="AG34" s="92">
        <v>0.41666666666666702</v>
      </c>
    </row>
    <row r="35" spans="1:33" ht="12.75" hidden="1" customHeight="1" thickTop="1" thickBot="1" x14ac:dyDescent="0.4">
      <c r="A35" s="22">
        <v>32</v>
      </c>
      <c r="B35" s="22">
        <v>1</v>
      </c>
      <c r="C35" s="95">
        <v>42834</v>
      </c>
      <c r="D35" s="36" t="s">
        <v>13</v>
      </c>
      <c r="E35" s="23" t="str">
        <f t="shared" si="6"/>
        <v>NORTH BRANFORD 40</v>
      </c>
      <c r="F35" s="24" t="str">
        <f t="shared" si="6"/>
        <v>ELI'S FC</v>
      </c>
      <c r="G35" s="71"/>
      <c r="H35" s="94">
        <v>0.33333333333333331</v>
      </c>
      <c r="I35" s="24" t="str">
        <f>VLOOKUP(E35,fields,2)</f>
        <v>Coginchaug HS, Durham</v>
      </c>
      <c r="J35" s="73"/>
      <c r="M35" s="229" t="s">
        <v>124</v>
      </c>
      <c r="N35" s="229" t="s">
        <v>121</v>
      </c>
      <c r="P35" s="203" t="s">
        <v>193</v>
      </c>
      <c r="Q35" s="205" t="s">
        <v>216</v>
      </c>
      <c r="R35" s="89" t="s">
        <v>218</v>
      </c>
      <c r="S35" s="1"/>
      <c r="T35" s="206" t="s">
        <v>115</v>
      </c>
      <c r="U35" s="206" t="s">
        <v>30</v>
      </c>
      <c r="V35" s="12">
        <v>30</v>
      </c>
      <c r="W35" s="203" t="s">
        <v>109</v>
      </c>
      <c r="X35" s="203" t="s">
        <v>193</v>
      </c>
      <c r="Y35" s="1"/>
      <c r="Z35" s="13" t="s">
        <v>216</v>
      </c>
      <c r="AA35" s="7" t="s">
        <v>216</v>
      </c>
      <c r="AB35" s="7" t="s">
        <v>218</v>
      </c>
      <c r="AC35" s="1"/>
      <c r="AE35" s="13" t="s">
        <v>216</v>
      </c>
      <c r="AF35" s="20" t="s">
        <v>216</v>
      </c>
      <c r="AG35" s="92">
        <v>0.41666666666666702</v>
      </c>
    </row>
    <row r="36" spans="1:33" ht="12.75" hidden="1" customHeight="1" thickTop="1" thickBot="1" x14ac:dyDescent="0.4">
      <c r="A36" s="22">
        <v>33</v>
      </c>
      <c r="B36" s="22">
        <v>1</v>
      </c>
      <c r="C36" s="95">
        <v>42834</v>
      </c>
      <c r="D36" s="36" t="s">
        <v>13</v>
      </c>
      <c r="E36" s="23" t="str">
        <f t="shared" si="6"/>
        <v>HAMDEN UNITED</v>
      </c>
      <c r="F36" s="24" t="str">
        <f t="shared" si="6"/>
        <v>HENRY  REID FC 40</v>
      </c>
      <c r="G36" s="71"/>
      <c r="H36" s="94">
        <v>0.375</v>
      </c>
      <c r="I36" s="24" t="str">
        <f>VLOOKUP(E36,fields,2)</f>
        <v>Hamden MS, Hamden</v>
      </c>
      <c r="J36" s="73"/>
      <c r="M36" s="229" t="s">
        <v>122</v>
      </c>
      <c r="N36" s="229" t="s">
        <v>123</v>
      </c>
      <c r="P36" s="206" t="s">
        <v>33</v>
      </c>
      <c r="Q36" s="208" t="s">
        <v>34</v>
      </c>
      <c r="R36" s="7" t="s">
        <v>70</v>
      </c>
      <c r="S36" s="1"/>
      <c r="T36" s="206" t="s">
        <v>116</v>
      </c>
      <c r="U36" s="206" t="s">
        <v>35</v>
      </c>
      <c r="V36" s="1">
        <v>31</v>
      </c>
      <c r="W36" s="206" t="s">
        <v>110</v>
      </c>
      <c r="X36" s="206" t="s">
        <v>33</v>
      </c>
      <c r="Y36" s="1"/>
      <c r="Z36" s="20" t="s">
        <v>34</v>
      </c>
      <c r="AA36" s="7" t="s">
        <v>34</v>
      </c>
      <c r="AB36" s="7" t="s">
        <v>70</v>
      </c>
      <c r="AC36" s="1"/>
      <c r="AE36" s="20" t="s">
        <v>34</v>
      </c>
      <c r="AF36" s="13" t="s">
        <v>34</v>
      </c>
      <c r="AG36" s="92">
        <v>0.41666666666666702</v>
      </c>
    </row>
    <row r="37" spans="1:33" ht="12.75" hidden="1" customHeight="1" thickTop="1" thickBot="1" x14ac:dyDescent="0.4">
      <c r="A37" s="22">
        <v>34</v>
      </c>
      <c r="B37" s="22"/>
      <c r="C37" s="95"/>
      <c r="D37" s="26" t="s">
        <v>0</v>
      </c>
      <c r="E37" s="23"/>
      <c r="F37" s="24"/>
      <c r="G37" s="71"/>
      <c r="H37" s="94"/>
      <c r="I37" s="24"/>
      <c r="J37" s="73"/>
      <c r="M37" s="5"/>
      <c r="N37" s="5"/>
      <c r="P37" s="206" t="s">
        <v>170</v>
      </c>
      <c r="Q37" s="250" t="s">
        <v>48</v>
      </c>
      <c r="R37" s="14" t="s">
        <v>60</v>
      </c>
      <c r="S37" s="1"/>
      <c r="T37" s="206" t="s">
        <v>117</v>
      </c>
      <c r="U37" s="206" t="s">
        <v>174</v>
      </c>
      <c r="V37" s="12">
        <v>32</v>
      </c>
      <c r="W37" s="206" t="s">
        <v>111</v>
      </c>
      <c r="X37" s="206" t="s">
        <v>170</v>
      </c>
      <c r="Y37" s="1"/>
      <c r="Z37" s="13" t="s">
        <v>48</v>
      </c>
      <c r="AA37" s="7" t="s">
        <v>48</v>
      </c>
      <c r="AB37" s="7" t="s">
        <v>60</v>
      </c>
      <c r="AC37" s="1"/>
      <c r="AE37" s="13" t="s">
        <v>48</v>
      </c>
      <c r="AF37" s="20" t="s">
        <v>48</v>
      </c>
      <c r="AG37" s="92">
        <v>0.41666666666666702</v>
      </c>
    </row>
    <row r="38" spans="1:33" ht="12.75" hidden="1" customHeight="1" thickTop="1" thickBot="1" x14ac:dyDescent="0.4">
      <c r="A38" s="22">
        <v>35</v>
      </c>
      <c r="B38" s="22">
        <v>1</v>
      </c>
      <c r="C38" s="95">
        <v>42834</v>
      </c>
      <c r="D38" s="27" t="s">
        <v>102</v>
      </c>
      <c r="E38" s="23" t="str">
        <f t="shared" ref="E38:F42" si="7">VLOOKUP(M38,Teams,2)</f>
        <v>GUILFORD BLACK EAGLES</v>
      </c>
      <c r="F38" s="24" t="str">
        <f t="shared" si="7"/>
        <v>DARIEN BLUE WAVE</v>
      </c>
      <c r="G38" s="71"/>
      <c r="H38" s="94">
        <f>VLOOKUP(E38,START_TIMES,2)</f>
        <v>0.41666666666666702</v>
      </c>
      <c r="I38" s="24" t="str">
        <f>VLOOKUP(E38,fields,2)</f>
        <v>Guilford HS, Guilford</v>
      </c>
      <c r="J38" s="73"/>
      <c r="M38" s="5" t="s">
        <v>136</v>
      </c>
      <c r="N38" s="5" t="s">
        <v>132</v>
      </c>
      <c r="P38" s="206" t="s">
        <v>188</v>
      </c>
      <c r="Q38" s="235" t="s">
        <v>213</v>
      </c>
      <c r="R38" s="7" t="s">
        <v>74</v>
      </c>
      <c r="S38" s="1"/>
      <c r="T38" s="206" t="s">
        <v>118</v>
      </c>
      <c r="U38" s="206" t="s">
        <v>25</v>
      </c>
      <c r="V38" s="1">
        <v>33</v>
      </c>
      <c r="W38" s="206" t="s">
        <v>112</v>
      </c>
      <c r="X38" s="206" t="s">
        <v>188</v>
      </c>
      <c r="Y38" s="1"/>
      <c r="Z38" s="20" t="s">
        <v>190</v>
      </c>
      <c r="AA38" s="14" t="s">
        <v>190</v>
      </c>
      <c r="AB38" s="7" t="s">
        <v>74</v>
      </c>
      <c r="AC38" s="1"/>
      <c r="AE38" s="20" t="s">
        <v>190</v>
      </c>
      <c r="AF38" s="20" t="s">
        <v>213</v>
      </c>
      <c r="AG38" s="92">
        <v>0.41666666666666702</v>
      </c>
    </row>
    <row r="39" spans="1:33" ht="12.75" hidden="1" customHeight="1" thickTop="1" thickBot="1" x14ac:dyDescent="0.4">
      <c r="A39" s="22">
        <v>36</v>
      </c>
      <c r="B39" s="22">
        <v>1</v>
      </c>
      <c r="C39" s="95">
        <v>42834</v>
      </c>
      <c r="D39" s="27" t="s">
        <v>102</v>
      </c>
      <c r="E39" s="23" t="str">
        <f t="shared" si="7"/>
        <v>POLONIA FALCON STARS FC</v>
      </c>
      <c r="F39" s="24" t="str">
        <f t="shared" si="7"/>
        <v>GREENWICH GUNNERS 50</v>
      </c>
      <c r="G39" s="71"/>
      <c r="H39" s="94">
        <f>VLOOKUP(E39,START_TIMES,2)</f>
        <v>0.41666666666666702</v>
      </c>
      <c r="I39" s="24" t="str">
        <f>VLOOKUP(E39,fields,2)</f>
        <v>Falcon Field, New Britain</v>
      </c>
      <c r="J39" s="73"/>
      <c r="M39" s="5" t="s">
        <v>142</v>
      </c>
      <c r="N39" s="5" t="s">
        <v>134</v>
      </c>
      <c r="P39" s="206" t="s">
        <v>29</v>
      </c>
      <c r="Q39" s="208" t="s">
        <v>212</v>
      </c>
      <c r="R39" s="7" t="s">
        <v>74</v>
      </c>
      <c r="S39" s="1"/>
      <c r="T39" s="198" t="s">
        <v>99</v>
      </c>
      <c r="U39" s="198" t="s">
        <v>196</v>
      </c>
      <c r="V39" s="12">
        <v>34</v>
      </c>
      <c r="W39" s="206" t="s">
        <v>113</v>
      </c>
      <c r="X39" s="206" t="s">
        <v>29</v>
      </c>
      <c r="Y39" s="1"/>
      <c r="Z39" s="13" t="s">
        <v>212</v>
      </c>
      <c r="AA39" s="7" t="s">
        <v>212</v>
      </c>
      <c r="AB39" s="7" t="s">
        <v>74</v>
      </c>
      <c r="AC39" s="1"/>
      <c r="AE39" s="13" t="s">
        <v>212</v>
      </c>
      <c r="AF39" s="13" t="s">
        <v>212</v>
      </c>
      <c r="AG39" s="92">
        <v>0.41666666666666702</v>
      </c>
    </row>
    <row r="40" spans="1:33" ht="12.75" hidden="1" customHeight="1" thickTop="1" thickBot="1" x14ac:dyDescent="0.4">
      <c r="A40" s="22">
        <v>37</v>
      </c>
      <c r="B40" s="22">
        <v>1</v>
      </c>
      <c r="C40" s="95">
        <v>42834</v>
      </c>
      <c r="D40" s="27" t="s">
        <v>102</v>
      </c>
      <c r="E40" s="23" t="str">
        <f t="shared" si="7"/>
        <v>CLUB NAPOLI 50</v>
      </c>
      <c r="F40" s="24" t="str">
        <f t="shared" si="7"/>
        <v>CHESHIRE AZZURRI 50</v>
      </c>
      <c r="G40" s="71"/>
      <c r="H40" s="94">
        <f>VLOOKUP(E40,START_TIMES,2)</f>
        <v>0.41666666666666702</v>
      </c>
      <c r="I40" s="24" t="str">
        <f>VLOOKUP(E40,fields,2)</f>
        <v>North Farms Park, North Branford</v>
      </c>
      <c r="J40" s="73"/>
      <c r="M40" s="5" t="s">
        <v>131</v>
      </c>
      <c r="N40" s="5" t="s">
        <v>130</v>
      </c>
      <c r="P40" s="206" t="s">
        <v>216</v>
      </c>
      <c r="Q40" s="235" t="s">
        <v>649</v>
      </c>
      <c r="R40" s="14" t="s">
        <v>201</v>
      </c>
      <c r="S40" s="1"/>
      <c r="T40" s="206" t="s">
        <v>119</v>
      </c>
      <c r="U40" s="206" t="s">
        <v>31</v>
      </c>
      <c r="V40" s="1">
        <v>35</v>
      </c>
      <c r="W40" s="206" t="s">
        <v>114</v>
      </c>
      <c r="X40" s="206" t="s">
        <v>216</v>
      </c>
      <c r="Y40" s="1"/>
      <c r="Z40" s="20" t="s">
        <v>649</v>
      </c>
      <c r="AA40" s="31" t="s">
        <v>649</v>
      </c>
      <c r="AB40" s="7" t="s">
        <v>201</v>
      </c>
      <c r="AC40" s="1"/>
      <c r="AE40" s="20" t="s">
        <v>649</v>
      </c>
      <c r="AF40" s="20" t="s">
        <v>649</v>
      </c>
      <c r="AG40" s="92">
        <v>0.41666666666666702</v>
      </c>
    </row>
    <row r="41" spans="1:33" ht="12.75" hidden="1" customHeight="1" thickTop="1" thickBot="1" x14ac:dyDescent="0.4">
      <c r="A41" s="22">
        <v>38</v>
      </c>
      <c r="B41" s="22">
        <v>1</v>
      </c>
      <c r="C41" s="95">
        <v>42834</v>
      </c>
      <c r="D41" s="27" t="s">
        <v>102</v>
      </c>
      <c r="E41" s="23" t="str">
        <f t="shared" si="7"/>
        <v>HARTFORD CAVALIERS</v>
      </c>
      <c r="F41" s="24" t="str">
        <f t="shared" si="7"/>
        <v xml:space="preserve">GLASTONBURY CELTIC </v>
      </c>
      <c r="G41" s="71"/>
      <c r="H41" s="94">
        <f>VLOOKUP(E41,START_TIMES,2)</f>
        <v>0.41666666666666702</v>
      </c>
      <c r="I41" s="24" t="str">
        <f>VLOOKUP(E41,fields,2)</f>
        <v>Cronin Field, Hartford</v>
      </c>
      <c r="J41" s="73"/>
      <c r="M41" s="5" t="s">
        <v>138</v>
      </c>
      <c r="N41" s="5" t="s">
        <v>133</v>
      </c>
      <c r="P41" s="206" t="s">
        <v>30</v>
      </c>
      <c r="Q41" s="235" t="s">
        <v>51</v>
      </c>
      <c r="R41" s="7" t="s">
        <v>86</v>
      </c>
      <c r="S41" s="1"/>
      <c r="T41" s="209" t="s">
        <v>120</v>
      </c>
      <c r="U41" s="209" t="s">
        <v>191</v>
      </c>
      <c r="V41" s="12">
        <v>36</v>
      </c>
      <c r="W41" s="206" t="s">
        <v>115</v>
      </c>
      <c r="X41" s="206" t="s">
        <v>30</v>
      </c>
      <c r="Y41" s="1"/>
      <c r="Z41" s="13" t="s">
        <v>51</v>
      </c>
      <c r="AA41" s="7" t="s">
        <v>51</v>
      </c>
      <c r="AB41" s="7" t="s">
        <v>86</v>
      </c>
      <c r="AC41" s="1"/>
      <c r="AE41" s="13" t="s">
        <v>51</v>
      </c>
      <c r="AF41" s="16" t="s">
        <v>51</v>
      </c>
      <c r="AG41" s="92">
        <v>0.41666666666666702</v>
      </c>
    </row>
    <row r="42" spans="1:33" ht="12.75" hidden="1" customHeight="1" thickTop="1" thickBot="1" x14ac:dyDescent="0.4">
      <c r="A42" s="22">
        <v>39</v>
      </c>
      <c r="B42" s="22">
        <v>1</v>
      </c>
      <c r="C42" s="95">
        <v>42834</v>
      </c>
      <c r="D42" s="27" t="s">
        <v>102</v>
      </c>
      <c r="E42" s="23" t="str">
        <f t="shared" si="7"/>
        <v>NEW BRITAIN FALCONS FC</v>
      </c>
      <c r="F42" s="24" t="str">
        <f t="shared" si="7"/>
        <v>VASCO DA GAMA 50</v>
      </c>
      <c r="G42" s="71"/>
      <c r="H42" s="94">
        <v>0.33333333333333331</v>
      </c>
      <c r="I42" s="24" t="str">
        <f>VLOOKUP(E42,fields,2)</f>
        <v>Falcon Field, New Britain</v>
      </c>
      <c r="J42" s="73"/>
      <c r="M42" s="5" t="s">
        <v>141</v>
      </c>
      <c r="N42" s="5" t="s">
        <v>144</v>
      </c>
      <c r="P42" s="206" t="s">
        <v>35</v>
      </c>
      <c r="Q42" s="235" t="s">
        <v>52</v>
      </c>
      <c r="R42" s="7" t="s">
        <v>79</v>
      </c>
      <c r="S42" s="1"/>
      <c r="T42" s="209" t="s">
        <v>121</v>
      </c>
      <c r="U42" s="209" t="s">
        <v>171</v>
      </c>
      <c r="V42" s="1">
        <v>37</v>
      </c>
      <c r="W42" s="206" t="s">
        <v>116</v>
      </c>
      <c r="X42" s="206" t="s">
        <v>35</v>
      </c>
      <c r="Y42" s="1"/>
      <c r="Z42" s="13" t="s">
        <v>52</v>
      </c>
      <c r="AA42" s="7" t="s">
        <v>52</v>
      </c>
      <c r="AB42" s="7" t="s">
        <v>79</v>
      </c>
      <c r="AC42" s="1"/>
      <c r="AE42" s="13" t="s">
        <v>52</v>
      </c>
      <c r="AF42" s="13" t="s">
        <v>52</v>
      </c>
      <c r="AG42" s="92">
        <v>0.33333333333333331</v>
      </c>
    </row>
    <row r="43" spans="1:33" ht="12.75" hidden="1" customHeight="1" thickTop="1" thickBot="1" x14ac:dyDescent="0.4">
      <c r="A43" s="22">
        <v>40</v>
      </c>
      <c r="B43" s="22"/>
      <c r="C43" s="95"/>
      <c r="D43" s="26"/>
      <c r="E43" s="23"/>
      <c r="F43" s="24"/>
      <c r="G43" s="71"/>
      <c r="H43" s="94"/>
      <c r="I43" s="24"/>
      <c r="J43" s="73"/>
      <c r="M43" s="5"/>
      <c r="N43" s="5"/>
      <c r="P43" s="206" t="s">
        <v>174</v>
      </c>
      <c r="Q43" s="207" t="s">
        <v>19</v>
      </c>
      <c r="R43" s="7" t="s">
        <v>67</v>
      </c>
      <c r="S43" s="1"/>
      <c r="T43" s="209" t="s">
        <v>122</v>
      </c>
      <c r="U43" s="209" t="s">
        <v>34</v>
      </c>
      <c r="V43" s="12">
        <v>38</v>
      </c>
      <c r="W43" s="206" t="s">
        <v>117</v>
      </c>
      <c r="X43" s="206" t="s">
        <v>174</v>
      </c>
      <c r="Y43" s="1"/>
      <c r="Z43" s="20" t="s">
        <v>19</v>
      </c>
      <c r="AA43" s="7" t="s">
        <v>19</v>
      </c>
      <c r="AB43" s="7" t="s">
        <v>67</v>
      </c>
      <c r="AC43" s="1"/>
      <c r="AE43" s="20" t="s">
        <v>19</v>
      </c>
      <c r="AF43" s="20" t="s">
        <v>19</v>
      </c>
      <c r="AG43" s="92">
        <v>0.41666666666666702</v>
      </c>
    </row>
    <row r="44" spans="1:33" ht="12.75" hidden="1" customHeight="1" thickTop="1" thickBot="1" x14ac:dyDescent="0.4">
      <c r="A44" s="22">
        <v>41</v>
      </c>
      <c r="B44" s="22">
        <v>1</v>
      </c>
      <c r="C44" s="95">
        <v>42834</v>
      </c>
      <c r="D44" s="37" t="s">
        <v>103</v>
      </c>
      <c r="E44" s="23" t="str">
        <f t="shared" ref="E44:F48" si="8">VLOOKUP(M44,Teams,2)</f>
        <v>NAUGATUCK RIVER RATS</v>
      </c>
      <c r="F44" s="24" t="str">
        <f t="shared" si="8"/>
        <v>GREENWICH ARSENAL 50</v>
      </c>
      <c r="G44" s="71"/>
      <c r="H44" s="94">
        <v>0.33333333333333331</v>
      </c>
      <c r="I44" s="24" t="str">
        <f>VLOOKUP(E44,fields,2)</f>
        <v>City Hill MS, Naugatuck</v>
      </c>
      <c r="J44" s="73"/>
      <c r="M44" s="5" t="s">
        <v>137</v>
      </c>
      <c r="N44" s="5" t="s">
        <v>148</v>
      </c>
      <c r="P44" s="206" t="s">
        <v>25</v>
      </c>
      <c r="Q44" s="248" t="s">
        <v>49</v>
      </c>
      <c r="R44" s="7" t="s">
        <v>570</v>
      </c>
      <c r="S44" s="1"/>
      <c r="T44" s="209" t="s">
        <v>123</v>
      </c>
      <c r="U44" s="209" t="s">
        <v>212</v>
      </c>
      <c r="V44" s="1">
        <v>39</v>
      </c>
      <c r="W44" s="206" t="s">
        <v>118</v>
      </c>
      <c r="X44" s="206" t="s">
        <v>25</v>
      </c>
      <c r="Y44" s="1"/>
      <c r="Z44" s="13" t="s">
        <v>49</v>
      </c>
      <c r="AA44" s="7" t="s">
        <v>49</v>
      </c>
      <c r="AB44" s="7" t="s">
        <v>570</v>
      </c>
      <c r="AC44" s="1"/>
      <c r="AE44" s="13" t="s">
        <v>49</v>
      </c>
      <c r="AF44" s="20" t="s">
        <v>49</v>
      </c>
      <c r="AG44" s="92">
        <v>0.41666666666666702</v>
      </c>
    </row>
    <row r="45" spans="1:33" ht="12.75" hidden="1" customHeight="1" thickTop="1" thickBot="1" x14ac:dyDescent="0.4">
      <c r="A45" s="22">
        <v>42</v>
      </c>
      <c r="B45" s="22">
        <v>1</v>
      </c>
      <c r="C45" s="95">
        <v>42834</v>
      </c>
      <c r="D45" s="37" t="s">
        <v>103</v>
      </c>
      <c r="E45" s="23" t="str">
        <f t="shared" si="8"/>
        <v>WATERBURY PONTES</v>
      </c>
      <c r="F45" s="24" t="str">
        <f t="shared" si="8"/>
        <v>MOODUS SC</v>
      </c>
      <c r="G45" s="71"/>
      <c r="H45" s="94">
        <f>VLOOKUP(E45,START_TIMES,2)</f>
        <v>0.41666666666666702</v>
      </c>
      <c r="I45" s="24" t="str">
        <f>VLOOKUP(E45,fields,2)</f>
        <v>Pontelandolfo Club, Waterbury</v>
      </c>
      <c r="J45" s="73"/>
      <c r="M45" s="5" t="s">
        <v>143</v>
      </c>
      <c r="N45" s="5" t="s">
        <v>135</v>
      </c>
      <c r="P45" s="206" t="s">
        <v>31</v>
      </c>
      <c r="Q45" s="235" t="s">
        <v>53</v>
      </c>
      <c r="R45" s="7" t="s">
        <v>533</v>
      </c>
      <c r="S45" s="1"/>
      <c r="T45" s="209" t="s">
        <v>124</v>
      </c>
      <c r="U45" s="209" t="s">
        <v>36</v>
      </c>
      <c r="V45" s="1">
        <v>40</v>
      </c>
      <c r="W45" s="206" t="s">
        <v>119</v>
      </c>
      <c r="X45" s="206" t="s">
        <v>31</v>
      </c>
      <c r="Y45" s="1"/>
      <c r="Z45" s="13" t="s">
        <v>53</v>
      </c>
      <c r="AA45" s="7" t="s">
        <v>53</v>
      </c>
      <c r="AB45" s="7" t="s">
        <v>533</v>
      </c>
      <c r="AC45" s="1"/>
      <c r="AE45" s="13" t="s">
        <v>53</v>
      </c>
      <c r="AF45" s="13" t="s">
        <v>53</v>
      </c>
      <c r="AG45" s="92">
        <v>0.41666666666666702</v>
      </c>
    </row>
    <row r="46" spans="1:33" ht="12.75" hidden="1" customHeight="1" thickTop="1" thickBot="1" x14ac:dyDescent="0.4">
      <c r="A46" s="22">
        <v>43</v>
      </c>
      <c r="B46" s="22">
        <v>1</v>
      </c>
      <c r="C46" s="95">
        <v>42834</v>
      </c>
      <c r="D46" s="37" t="s">
        <v>103</v>
      </c>
      <c r="E46" s="23" t="str">
        <f t="shared" si="8"/>
        <v>FARMINGTON WHITE OWLS</v>
      </c>
      <c r="F46" s="24" t="str">
        <f t="shared" si="8"/>
        <v>EAST HAVEN SC</v>
      </c>
      <c r="G46" s="71"/>
      <c r="H46" s="94">
        <f>VLOOKUP(E46,START_TIMES,2)</f>
        <v>0.41666666666666702</v>
      </c>
      <c r="I46" s="24" t="str">
        <f>VLOOKUP(E46,fields,2)</f>
        <v>Winding Trails, Farmington</v>
      </c>
      <c r="J46" s="73"/>
      <c r="M46" s="5" t="s">
        <v>147</v>
      </c>
      <c r="N46" s="5" t="s">
        <v>146</v>
      </c>
      <c r="P46" s="209" t="s">
        <v>191</v>
      </c>
      <c r="Q46" s="239" t="s">
        <v>41</v>
      </c>
      <c r="R46" s="7" t="s">
        <v>533</v>
      </c>
      <c r="S46" s="1"/>
      <c r="T46" s="209" t="s">
        <v>125</v>
      </c>
      <c r="U46" s="209" t="s">
        <v>37</v>
      </c>
      <c r="V46" s="1">
        <v>41</v>
      </c>
      <c r="W46" s="209" t="s">
        <v>120</v>
      </c>
      <c r="X46" s="209" t="s">
        <v>191</v>
      </c>
      <c r="Y46" s="1"/>
      <c r="Z46" s="13" t="s">
        <v>41</v>
      </c>
      <c r="AA46" s="7" t="s">
        <v>41</v>
      </c>
      <c r="AB46" s="7" t="s">
        <v>533</v>
      </c>
      <c r="AC46" s="1"/>
      <c r="AE46" s="13" t="s">
        <v>41</v>
      </c>
      <c r="AF46" s="13" t="s">
        <v>41</v>
      </c>
      <c r="AG46" s="92">
        <v>0.41666666666666702</v>
      </c>
    </row>
    <row r="47" spans="1:33" ht="12.75" hidden="1" customHeight="1" thickTop="1" thickBot="1" x14ac:dyDescent="0.4">
      <c r="A47" s="22">
        <v>44</v>
      </c>
      <c r="B47" s="22">
        <v>1</v>
      </c>
      <c r="C47" s="95">
        <v>42834</v>
      </c>
      <c r="D47" s="37" t="s">
        <v>103</v>
      </c>
      <c r="E47" s="23" t="str">
        <f t="shared" si="8"/>
        <v>NORTH BRANFORD LEGENDS</v>
      </c>
      <c r="F47" s="24" t="str">
        <f t="shared" si="8"/>
        <v>GREENWICH PUMAS LEGENDS</v>
      </c>
      <c r="G47" s="71"/>
      <c r="H47" s="94">
        <v>0.33333333333333331</v>
      </c>
      <c r="I47" s="24" t="str">
        <f>VLOOKUP(E47,fields,2)</f>
        <v>Northford Park, North Branford</v>
      </c>
      <c r="J47" s="73"/>
      <c r="M47" s="5" t="s">
        <v>139</v>
      </c>
      <c r="N47" s="5" t="s">
        <v>149</v>
      </c>
      <c r="P47" s="209" t="s">
        <v>171</v>
      </c>
      <c r="Q47" s="211" t="s">
        <v>167</v>
      </c>
      <c r="R47" s="14" t="s">
        <v>66</v>
      </c>
      <c r="S47" s="1"/>
      <c r="T47" s="209" t="s">
        <v>126</v>
      </c>
      <c r="U47" s="209" t="s">
        <v>214</v>
      </c>
      <c r="V47" s="1">
        <v>42</v>
      </c>
      <c r="W47" s="209" t="s">
        <v>121</v>
      </c>
      <c r="X47" s="209" t="s">
        <v>171</v>
      </c>
      <c r="Y47" s="1">
        <v>0</v>
      </c>
      <c r="Z47" s="13" t="s">
        <v>167</v>
      </c>
      <c r="AA47" s="7" t="s">
        <v>167</v>
      </c>
      <c r="AB47" s="7" t="s">
        <v>66</v>
      </c>
      <c r="AC47" s="1"/>
      <c r="AE47" s="13" t="s">
        <v>167</v>
      </c>
      <c r="AF47" s="20" t="s">
        <v>167</v>
      </c>
      <c r="AG47" s="92">
        <v>0.41666666666666702</v>
      </c>
    </row>
    <row r="48" spans="1:33" ht="12.75" hidden="1" customHeight="1" thickTop="1" thickBot="1" x14ac:dyDescent="0.4">
      <c r="A48" s="22">
        <v>45</v>
      </c>
      <c r="B48" s="22">
        <v>1</v>
      </c>
      <c r="C48" s="95">
        <v>42834</v>
      </c>
      <c r="D48" s="37" t="s">
        <v>103</v>
      </c>
      <c r="E48" s="23" t="str">
        <f t="shared" si="8"/>
        <v>WEST HAVEN GRAYS</v>
      </c>
      <c r="F48" s="24" t="str">
        <f t="shared" si="8"/>
        <v>SOUTHBURY BOOMERS</v>
      </c>
      <c r="G48" s="71"/>
      <c r="H48" s="94">
        <f>VLOOKUP(E48,START_TIMES,2)</f>
        <v>0.41666666666666702</v>
      </c>
      <c r="I48" s="24" t="str">
        <f>VLOOKUP(E48,fields,2)</f>
        <v>Pagels Field, West Haven</v>
      </c>
      <c r="J48" s="73"/>
      <c r="M48" s="5" t="s">
        <v>145</v>
      </c>
      <c r="N48" s="5" t="s">
        <v>140</v>
      </c>
      <c r="P48" s="209" t="s">
        <v>34</v>
      </c>
      <c r="Q48" s="252" t="s">
        <v>30</v>
      </c>
      <c r="R48" s="7" t="s">
        <v>80</v>
      </c>
      <c r="S48" s="1"/>
      <c r="T48" s="209" t="s">
        <v>127</v>
      </c>
      <c r="U48" s="209" t="s">
        <v>38</v>
      </c>
      <c r="V48" s="1">
        <v>43</v>
      </c>
      <c r="W48" s="209" t="s">
        <v>122</v>
      </c>
      <c r="X48" s="209" t="s">
        <v>34</v>
      </c>
      <c r="Y48" s="1"/>
      <c r="Z48" s="13" t="s">
        <v>30</v>
      </c>
      <c r="AA48" s="7" t="s">
        <v>30</v>
      </c>
      <c r="AB48" s="7" t="s">
        <v>80</v>
      </c>
      <c r="AC48" s="1"/>
      <c r="AE48" s="13" t="s">
        <v>30</v>
      </c>
      <c r="AF48" s="13" t="s">
        <v>30</v>
      </c>
      <c r="AG48" s="92">
        <v>0.41666666666666702</v>
      </c>
    </row>
    <row r="49" spans="1:33" ht="12.75" hidden="1" customHeight="1" thickTop="1" thickBot="1" x14ac:dyDescent="0.4">
      <c r="A49" s="22">
        <v>46</v>
      </c>
      <c r="B49" s="22"/>
      <c r="C49" s="96"/>
      <c r="D49" s="26" t="s">
        <v>0</v>
      </c>
      <c r="E49" s="23"/>
      <c r="F49" s="24"/>
      <c r="G49" s="71"/>
      <c r="H49" s="94"/>
      <c r="I49" s="24"/>
      <c r="J49" s="73"/>
      <c r="M49" s="5"/>
      <c r="N49" s="5"/>
      <c r="P49" s="209" t="s">
        <v>212</v>
      </c>
      <c r="Q49" s="210" t="s">
        <v>58</v>
      </c>
      <c r="R49" s="7" t="s">
        <v>75</v>
      </c>
      <c r="S49" s="1"/>
      <c r="T49" s="209" t="s">
        <v>128</v>
      </c>
      <c r="U49" s="209" t="s">
        <v>166</v>
      </c>
      <c r="V49" s="1">
        <v>44</v>
      </c>
      <c r="W49" s="209" t="s">
        <v>123</v>
      </c>
      <c r="X49" s="209" t="s">
        <v>212</v>
      </c>
      <c r="Y49" s="1"/>
      <c r="Z49" s="13" t="s">
        <v>58</v>
      </c>
      <c r="AA49" s="7" t="s">
        <v>58</v>
      </c>
      <c r="AB49" s="7" t="s">
        <v>75</v>
      </c>
      <c r="AC49" s="1"/>
      <c r="AE49" s="13" t="s">
        <v>58</v>
      </c>
      <c r="AF49" s="13" t="s">
        <v>58</v>
      </c>
      <c r="AG49" s="92">
        <v>0.41666666666666702</v>
      </c>
    </row>
    <row r="50" spans="1:33" ht="12.75" hidden="1" customHeight="1" thickTop="1" thickBot="1" x14ac:dyDescent="0.4">
      <c r="A50" s="22">
        <v>47</v>
      </c>
      <c r="B50" s="22">
        <v>2</v>
      </c>
      <c r="C50" s="96">
        <v>42848</v>
      </c>
      <c r="D50" s="32" t="s">
        <v>10</v>
      </c>
      <c r="E50" s="23" t="str">
        <f t="shared" ref="E50:F54" si="9">VLOOKUP(M50,Teams,2)</f>
        <v>MILFORD TUESDAY</v>
      </c>
      <c r="F50" s="24" t="str">
        <f t="shared" si="9"/>
        <v>NORTH BRANFORD 30</v>
      </c>
      <c r="G50" s="71"/>
      <c r="H50" s="94">
        <f>VLOOKUP(E50,START_TIMES,2)</f>
        <v>0.41666666666666702</v>
      </c>
      <c r="I50" s="24" t="str">
        <f>VLOOKUP(E50,fields,2)</f>
        <v>Fred Wolfe Park, Orange</v>
      </c>
      <c r="J50" s="73"/>
      <c r="M50" s="5" t="s">
        <v>94</v>
      </c>
      <c r="N50" s="5" t="s">
        <v>98</v>
      </c>
      <c r="P50" s="209" t="s">
        <v>36</v>
      </c>
      <c r="Q50" s="252" t="s">
        <v>35</v>
      </c>
      <c r="R50" s="7" t="s">
        <v>75</v>
      </c>
      <c r="S50" s="1"/>
      <c r="T50" s="198" t="s">
        <v>94</v>
      </c>
      <c r="U50" s="198" t="s">
        <v>19</v>
      </c>
      <c r="V50" s="1">
        <v>45</v>
      </c>
      <c r="W50" s="209" t="s">
        <v>124</v>
      </c>
      <c r="X50" s="209" t="s">
        <v>36</v>
      </c>
      <c r="Y50" s="1"/>
      <c r="Z50" s="13" t="s">
        <v>35</v>
      </c>
      <c r="AA50" s="7" t="s">
        <v>35</v>
      </c>
      <c r="AB50" s="7" t="s">
        <v>75</v>
      </c>
      <c r="AC50" s="1"/>
      <c r="AE50" s="13" t="s">
        <v>35</v>
      </c>
      <c r="AF50" s="20" t="s">
        <v>35</v>
      </c>
      <c r="AG50" s="92">
        <v>0.41666666666666702</v>
      </c>
    </row>
    <row r="51" spans="1:33" ht="12.75" hidden="1" customHeight="1" thickTop="1" thickBot="1" x14ac:dyDescent="0.4">
      <c r="A51" s="22">
        <v>48</v>
      </c>
      <c r="B51" s="22">
        <v>2</v>
      </c>
      <c r="C51" s="96">
        <v>42848</v>
      </c>
      <c r="D51" s="32" t="s">
        <v>10</v>
      </c>
      <c r="E51" s="23" t="str">
        <f t="shared" si="9"/>
        <v>NEWINGTON PORTUGUESE 30</v>
      </c>
      <c r="F51" s="24" t="str">
        <f t="shared" si="9"/>
        <v>VASCO DA GAMA 30</v>
      </c>
      <c r="G51" s="71"/>
      <c r="H51" s="94">
        <f>VLOOKUP(E51,START_TIMES,2)</f>
        <v>0.41666666666666702</v>
      </c>
      <c r="I51" s="24" t="str">
        <f>VLOOKUP(E51,fields,2)</f>
        <v>Martin Kellogg, Newington</v>
      </c>
      <c r="J51" s="73"/>
      <c r="M51" s="5" t="s">
        <v>92</v>
      </c>
      <c r="N51" s="5" t="s">
        <v>101</v>
      </c>
      <c r="P51" s="209" t="s">
        <v>37</v>
      </c>
      <c r="Q51" s="220" t="s">
        <v>14</v>
      </c>
      <c r="R51" s="7" t="s">
        <v>85</v>
      </c>
      <c r="S51" s="1"/>
      <c r="T51" s="209" t="s">
        <v>129</v>
      </c>
      <c r="U51" s="209" t="s">
        <v>39</v>
      </c>
      <c r="V51" s="1">
        <v>46</v>
      </c>
      <c r="W51" s="209" t="s">
        <v>125</v>
      </c>
      <c r="X51" s="209" t="s">
        <v>37</v>
      </c>
      <c r="Y51" s="1"/>
      <c r="Z51" s="20" t="s">
        <v>14</v>
      </c>
      <c r="AA51" s="7" t="s">
        <v>14</v>
      </c>
      <c r="AB51" s="7" t="s">
        <v>85</v>
      </c>
      <c r="AC51" s="1"/>
      <c r="AE51" s="20" t="s">
        <v>14</v>
      </c>
      <c r="AF51" s="13" t="s">
        <v>14</v>
      </c>
      <c r="AG51" s="92">
        <v>0.33333333333333331</v>
      </c>
    </row>
    <row r="52" spans="1:33" ht="12.75" hidden="1" customHeight="1" thickTop="1" thickBot="1" x14ac:dyDescent="0.4">
      <c r="A52" s="22">
        <v>49</v>
      </c>
      <c r="B52" s="22">
        <v>2</v>
      </c>
      <c r="C52" s="96">
        <v>42848</v>
      </c>
      <c r="D52" s="32" t="s">
        <v>10</v>
      </c>
      <c r="E52" s="23" t="str">
        <f t="shared" si="9"/>
        <v>ECUACHAMOS FC</v>
      </c>
      <c r="F52" s="24" t="str">
        <f t="shared" si="9"/>
        <v>DANBURY UNITED 30</v>
      </c>
      <c r="G52" s="71"/>
      <c r="H52" s="94">
        <f>VLOOKUP(E52,START_TIMES,2)</f>
        <v>0.41666666666666702</v>
      </c>
      <c r="I52" s="24" t="str">
        <f>VLOOKUP(E52,fields,2)</f>
        <v>Witek Park, Derby</v>
      </c>
      <c r="J52" s="73"/>
      <c r="M52" s="5" t="s">
        <v>93</v>
      </c>
      <c r="N52" s="5" t="s">
        <v>96</v>
      </c>
      <c r="P52" s="209" t="s">
        <v>214</v>
      </c>
      <c r="Q52" s="210" t="s">
        <v>16</v>
      </c>
      <c r="R52" s="7" t="s">
        <v>200</v>
      </c>
      <c r="S52" s="1"/>
      <c r="T52" s="212" t="s">
        <v>130</v>
      </c>
      <c r="U52" s="212" t="s">
        <v>199</v>
      </c>
      <c r="V52" s="1">
        <v>47</v>
      </c>
      <c r="W52" s="209" t="s">
        <v>126</v>
      </c>
      <c r="X52" s="209" t="s">
        <v>214</v>
      </c>
      <c r="Y52" s="1"/>
      <c r="Z52" s="13" t="s">
        <v>16</v>
      </c>
      <c r="AA52" s="7" t="s">
        <v>16</v>
      </c>
      <c r="AB52" s="7" t="s">
        <v>200</v>
      </c>
      <c r="AC52" s="1"/>
      <c r="AE52" s="13" t="s">
        <v>16</v>
      </c>
      <c r="AF52" s="20" t="s">
        <v>16</v>
      </c>
      <c r="AG52" s="92">
        <v>0.41666666666666702</v>
      </c>
    </row>
    <row r="53" spans="1:33" ht="12.75" hidden="1" customHeight="1" thickTop="1" thickBot="1" x14ac:dyDescent="0.4">
      <c r="A53" s="22">
        <v>50</v>
      </c>
      <c r="B53" s="22">
        <v>2</v>
      </c>
      <c r="C53" s="96">
        <v>42848</v>
      </c>
      <c r="D53" s="32" t="s">
        <v>10</v>
      </c>
      <c r="E53" s="23" t="str">
        <f t="shared" si="9"/>
        <v>GREENWICH ARSENAL 30</v>
      </c>
      <c r="F53" s="24" t="str">
        <f t="shared" si="9"/>
        <v>SHELTON FC</v>
      </c>
      <c r="G53" s="71"/>
      <c r="H53" s="94">
        <v>0.33333333333333331</v>
      </c>
      <c r="I53" s="24" t="str">
        <f>VLOOKUP(E53,fields,2)</f>
        <v>tbd</v>
      </c>
      <c r="J53" s="73"/>
      <c r="M53" s="5" t="s">
        <v>99</v>
      </c>
      <c r="N53" s="5" t="s">
        <v>95</v>
      </c>
      <c r="P53" s="209" t="s">
        <v>38</v>
      </c>
      <c r="Q53" s="209" t="s">
        <v>36</v>
      </c>
      <c r="R53" s="7" t="s">
        <v>532</v>
      </c>
      <c r="S53" s="1"/>
      <c r="T53" s="212" t="s">
        <v>131</v>
      </c>
      <c r="U53" s="212" t="s">
        <v>173</v>
      </c>
      <c r="V53" s="1">
        <v>48</v>
      </c>
      <c r="W53" s="209" t="s">
        <v>127</v>
      </c>
      <c r="X53" s="209" t="s">
        <v>38</v>
      </c>
      <c r="Y53" s="1"/>
      <c r="Z53" s="20" t="s">
        <v>36</v>
      </c>
      <c r="AA53" s="7" t="s">
        <v>36</v>
      </c>
      <c r="AB53" s="7" t="s">
        <v>532</v>
      </c>
      <c r="AC53" s="1"/>
      <c r="AE53" s="20" t="s">
        <v>36</v>
      </c>
      <c r="AF53" s="13" t="s">
        <v>36</v>
      </c>
      <c r="AG53" s="92">
        <v>0.41666666666666702</v>
      </c>
    </row>
    <row r="54" spans="1:33" ht="12.75" hidden="1" customHeight="1" thickTop="1" thickBot="1" x14ac:dyDescent="0.4">
      <c r="A54" s="22">
        <v>51</v>
      </c>
      <c r="B54" s="22">
        <v>2</v>
      </c>
      <c r="C54" s="96">
        <v>42848</v>
      </c>
      <c r="D54" s="32" t="s">
        <v>10</v>
      </c>
      <c r="E54" s="23" t="str">
        <f t="shared" si="9"/>
        <v>CLINTON FC</v>
      </c>
      <c r="F54" s="24" t="str">
        <f t="shared" si="9"/>
        <v>POLONEZ UNITED</v>
      </c>
      <c r="G54" s="71"/>
      <c r="H54" s="94">
        <f>VLOOKUP(E54,START_TIMES,2)</f>
        <v>0.41666666666666702</v>
      </c>
      <c r="I54" s="24" t="str">
        <f>VLOOKUP(E54,fields,2)</f>
        <v>Indian River Sports Complex, Clinton</v>
      </c>
      <c r="J54" s="73"/>
      <c r="M54" s="5" t="s">
        <v>97</v>
      </c>
      <c r="N54" s="5" t="s">
        <v>100</v>
      </c>
      <c r="P54" s="209" t="s">
        <v>166</v>
      </c>
      <c r="Q54" s="239" t="s">
        <v>50</v>
      </c>
      <c r="R54" s="7" t="s">
        <v>200</v>
      </c>
      <c r="S54" s="1"/>
      <c r="T54" s="212" t="s">
        <v>132</v>
      </c>
      <c r="U54" s="212" t="s">
        <v>40</v>
      </c>
      <c r="V54" s="1">
        <v>49</v>
      </c>
      <c r="W54" s="209" t="s">
        <v>128</v>
      </c>
      <c r="X54" s="209" t="s">
        <v>166</v>
      </c>
      <c r="Y54" s="1"/>
      <c r="Z54" s="13" t="s">
        <v>50</v>
      </c>
      <c r="AA54" s="7" t="s">
        <v>50</v>
      </c>
      <c r="AB54" s="7" t="s">
        <v>200</v>
      </c>
      <c r="AC54" s="1"/>
      <c r="AE54" s="13" t="s">
        <v>50</v>
      </c>
      <c r="AF54" s="20" t="s">
        <v>50</v>
      </c>
      <c r="AG54" s="92">
        <v>0.41666666666666702</v>
      </c>
    </row>
    <row r="55" spans="1:33" ht="12.75" hidden="1" customHeight="1" thickTop="1" thickBot="1" x14ac:dyDescent="0.4">
      <c r="A55" s="22">
        <v>52</v>
      </c>
      <c r="B55" s="22"/>
      <c r="C55" s="96"/>
      <c r="D55" s="26" t="s">
        <v>0</v>
      </c>
      <c r="E55" s="23"/>
      <c r="F55" s="24"/>
      <c r="G55" s="71"/>
      <c r="H55" s="94"/>
      <c r="I55" s="24"/>
      <c r="J55" s="73"/>
      <c r="M55" s="5"/>
      <c r="N55" s="5"/>
      <c r="P55" s="209" t="s">
        <v>39</v>
      </c>
      <c r="Q55" s="209" t="s">
        <v>37</v>
      </c>
      <c r="R55" s="7" t="s">
        <v>82</v>
      </c>
      <c r="S55" s="1"/>
      <c r="T55" s="212" t="s">
        <v>133</v>
      </c>
      <c r="U55" s="212" t="s">
        <v>172</v>
      </c>
      <c r="V55" s="1">
        <v>50</v>
      </c>
      <c r="W55" s="209" t="s">
        <v>129</v>
      </c>
      <c r="X55" s="209" t="s">
        <v>39</v>
      </c>
      <c r="Y55" s="1"/>
      <c r="Z55" s="13" t="s">
        <v>37</v>
      </c>
      <c r="AA55" s="7" t="s">
        <v>37</v>
      </c>
      <c r="AB55" s="7" t="s">
        <v>82</v>
      </c>
      <c r="AC55" s="1"/>
      <c r="AE55" s="13" t="s">
        <v>37</v>
      </c>
      <c r="AF55" s="13" t="s">
        <v>37</v>
      </c>
      <c r="AG55" s="92">
        <v>0.41666666666666702</v>
      </c>
    </row>
    <row r="56" spans="1:33" ht="12.75" hidden="1" customHeight="1" thickTop="1" thickBot="1" x14ac:dyDescent="0.4">
      <c r="A56" s="22">
        <v>53</v>
      </c>
      <c r="B56" s="22">
        <v>2</v>
      </c>
      <c r="C56" s="96">
        <v>42848</v>
      </c>
      <c r="D56" s="33" t="s">
        <v>175</v>
      </c>
      <c r="E56" s="23" t="str">
        <f t="shared" ref="E56:F61" si="10">VLOOKUP(M56,Teams,2)</f>
        <v>HENRY  REID FC 30</v>
      </c>
      <c r="F56" s="24" t="str">
        <f t="shared" si="10"/>
        <v>LITCHFIELD COUNTY BLUES</v>
      </c>
      <c r="G56" s="71"/>
      <c r="H56" s="94">
        <f>VLOOKUP(E56,START_TIMES,2)</f>
        <v>0.41666666666666702</v>
      </c>
      <c r="I56" s="24" t="str">
        <f t="shared" ref="I56:I61" si="11">VLOOKUP(E56,fields,2)</f>
        <v>Ludlowe HS, Fairfield</v>
      </c>
      <c r="J56" s="73"/>
      <c r="M56" s="222" t="s">
        <v>153</v>
      </c>
      <c r="N56" s="222" t="s">
        <v>154</v>
      </c>
      <c r="P56" s="212" t="s">
        <v>199</v>
      </c>
      <c r="Q56" s="242" t="s">
        <v>23</v>
      </c>
      <c r="R56" s="7" t="s">
        <v>189</v>
      </c>
      <c r="S56" s="1"/>
      <c r="T56" s="212" t="s">
        <v>134</v>
      </c>
      <c r="U56" s="212" t="s">
        <v>187</v>
      </c>
      <c r="V56" s="1">
        <v>51</v>
      </c>
      <c r="W56" s="212" t="s">
        <v>130</v>
      </c>
      <c r="X56" s="212" t="s">
        <v>199</v>
      </c>
      <c r="Y56" s="1"/>
      <c r="Z56" s="13" t="s">
        <v>23</v>
      </c>
      <c r="AA56" s="7" t="s">
        <v>23</v>
      </c>
      <c r="AB56" s="7" t="s">
        <v>189</v>
      </c>
      <c r="AC56" s="1"/>
      <c r="AE56" s="13" t="s">
        <v>23</v>
      </c>
      <c r="AF56" s="13" t="s">
        <v>23</v>
      </c>
      <c r="AG56" s="92">
        <v>0.41666666666666702</v>
      </c>
    </row>
    <row r="57" spans="1:33" ht="12.75" hidden="1" customHeight="1" thickTop="1" thickBot="1" x14ac:dyDescent="0.4">
      <c r="A57" s="22">
        <v>54</v>
      </c>
      <c r="B57" s="22">
        <v>2</v>
      </c>
      <c r="C57" s="96">
        <v>42848</v>
      </c>
      <c r="D57" s="33" t="s">
        <v>175</v>
      </c>
      <c r="E57" s="23" t="str">
        <f t="shared" si="10"/>
        <v>PAMPLONA FC</v>
      </c>
      <c r="F57" s="24" t="str">
        <f t="shared" si="10"/>
        <v>BYE 30 (NO GAME)</v>
      </c>
      <c r="G57" s="71"/>
      <c r="H57" s="94">
        <f>VLOOKUP(E57,START_TIMES,2)</f>
        <v>0.41666666666666702</v>
      </c>
      <c r="I57" s="24" t="str">
        <f t="shared" si="11"/>
        <v>Fontaine Field, Norwich</v>
      </c>
      <c r="J57" s="73"/>
      <c r="M57" s="222" t="s">
        <v>651</v>
      </c>
      <c r="N57" s="222" t="s">
        <v>150</v>
      </c>
      <c r="P57" s="212" t="s">
        <v>173</v>
      </c>
      <c r="Q57" s="247" t="s">
        <v>174</v>
      </c>
      <c r="R57" s="7" t="s">
        <v>189</v>
      </c>
      <c r="S57" s="1"/>
      <c r="T57" s="212" t="s">
        <v>136</v>
      </c>
      <c r="U57" s="212" t="s">
        <v>47</v>
      </c>
      <c r="V57" s="1">
        <v>52</v>
      </c>
      <c r="W57" s="212" t="s">
        <v>131</v>
      </c>
      <c r="X57" s="212" t="s">
        <v>173</v>
      </c>
      <c r="Y57" s="1"/>
      <c r="Z57" s="13" t="s">
        <v>174</v>
      </c>
      <c r="AA57" s="7" t="s">
        <v>174</v>
      </c>
      <c r="AB57" s="7" t="s">
        <v>189</v>
      </c>
      <c r="AC57" s="1"/>
      <c r="AE57" s="13" t="s">
        <v>174</v>
      </c>
      <c r="AF57" s="13" t="s">
        <v>174</v>
      </c>
      <c r="AG57" s="92">
        <v>0.41666666666666702</v>
      </c>
    </row>
    <row r="58" spans="1:33" ht="12.75" hidden="1" customHeight="1" thickTop="1" thickBot="1" x14ac:dyDescent="0.4">
      <c r="A58" s="22">
        <v>55</v>
      </c>
      <c r="B58" s="22">
        <v>2</v>
      </c>
      <c r="C58" s="96">
        <v>42848</v>
      </c>
      <c r="D58" s="33" t="s">
        <v>175</v>
      </c>
      <c r="E58" s="23" t="str">
        <f t="shared" si="10"/>
        <v>NEWTOWN SALTY DOGS</v>
      </c>
      <c r="F58" s="24" t="str">
        <f t="shared" si="10"/>
        <v>INTERNAZIONALE</v>
      </c>
      <c r="G58" s="71"/>
      <c r="H58" s="94">
        <v>0.33333333333333331</v>
      </c>
      <c r="I58" s="24" t="str">
        <f t="shared" si="11"/>
        <v>Treadwell Park, Newtown</v>
      </c>
      <c r="J58" s="73"/>
      <c r="M58" s="222" t="s">
        <v>157</v>
      </c>
      <c r="N58" s="222" t="s">
        <v>652</v>
      </c>
      <c r="P58" s="212" t="s">
        <v>40</v>
      </c>
      <c r="Q58" s="237" t="s">
        <v>650</v>
      </c>
      <c r="R58" s="14" t="s">
        <v>661</v>
      </c>
      <c r="S58" s="1"/>
      <c r="T58" s="212" t="s">
        <v>138</v>
      </c>
      <c r="U58" s="212" t="s">
        <v>48</v>
      </c>
      <c r="V58" s="1">
        <v>53</v>
      </c>
      <c r="W58" s="212" t="s">
        <v>132</v>
      </c>
      <c r="X58" s="212" t="s">
        <v>40</v>
      </c>
      <c r="Y58" s="1"/>
      <c r="Z58" s="20" t="s">
        <v>650</v>
      </c>
      <c r="AA58" s="31" t="s">
        <v>650</v>
      </c>
      <c r="AB58" s="7" t="s">
        <v>661</v>
      </c>
      <c r="AC58" s="1"/>
      <c r="AE58" s="20" t="s">
        <v>650</v>
      </c>
      <c r="AF58" s="20" t="s">
        <v>650</v>
      </c>
      <c r="AG58" s="92">
        <v>0.41666666666666702</v>
      </c>
    </row>
    <row r="59" spans="1:33" ht="12.75" hidden="1" customHeight="1" thickTop="1" thickBot="1" x14ac:dyDescent="0.4">
      <c r="A59" s="22">
        <v>56</v>
      </c>
      <c r="B59" s="22">
        <v>2</v>
      </c>
      <c r="C59" s="96">
        <v>42848</v>
      </c>
      <c r="D59" s="33" t="s">
        <v>175</v>
      </c>
      <c r="E59" s="23" t="str">
        <f t="shared" si="10"/>
        <v>CASEUS NEW HAVEN FC</v>
      </c>
      <c r="F59" s="24" t="str">
        <f t="shared" si="10"/>
        <v>NAUGATUCK FUSION</v>
      </c>
      <c r="G59" s="71"/>
      <c r="H59" s="94">
        <v>0.33333333333333331</v>
      </c>
      <c r="I59" s="24" t="str">
        <f t="shared" si="11"/>
        <v>Strong Stadium, West Haven</v>
      </c>
      <c r="J59" s="73"/>
      <c r="M59" s="222" t="s">
        <v>151</v>
      </c>
      <c r="N59" s="222" t="s">
        <v>156</v>
      </c>
      <c r="P59" s="212" t="s">
        <v>172</v>
      </c>
      <c r="Q59" s="238" t="s">
        <v>214</v>
      </c>
      <c r="R59" s="16" t="s">
        <v>219</v>
      </c>
      <c r="S59" s="1"/>
      <c r="T59" s="212" t="s">
        <v>141</v>
      </c>
      <c r="U59" s="212" t="s">
        <v>167</v>
      </c>
      <c r="V59" s="1">
        <v>54</v>
      </c>
      <c r="W59" s="212" t="s">
        <v>133</v>
      </c>
      <c r="X59" s="212" t="s">
        <v>172</v>
      </c>
      <c r="Y59" s="1"/>
      <c r="Z59" s="20" t="s">
        <v>214</v>
      </c>
      <c r="AA59" s="7" t="s">
        <v>214</v>
      </c>
      <c r="AB59" s="7" t="s">
        <v>219</v>
      </c>
      <c r="AC59" s="1"/>
      <c r="AE59" s="20" t="s">
        <v>214</v>
      </c>
      <c r="AF59" s="13" t="s">
        <v>214</v>
      </c>
      <c r="AG59" s="92">
        <v>0.41666666666666702</v>
      </c>
    </row>
    <row r="60" spans="1:33" ht="12.75" hidden="1" customHeight="1" thickTop="1" thickBot="1" x14ac:dyDescent="0.4">
      <c r="A60" s="22">
        <v>57</v>
      </c>
      <c r="B60" s="22">
        <v>2</v>
      </c>
      <c r="C60" s="96">
        <v>42848</v>
      </c>
      <c r="D60" s="33" t="s">
        <v>175</v>
      </c>
      <c r="E60" s="23" t="str">
        <f t="shared" si="10"/>
        <v>MILFORD AMIGOS</v>
      </c>
      <c r="F60" s="24" t="str">
        <f t="shared" si="10"/>
        <v>CLUB NAPOLI 30</v>
      </c>
      <c r="G60" s="71"/>
      <c r="H60" s="94">
        <f>VLOOKUP(E60,START_TIMES,2)</f>
        <v>0.33333333333333331</v>
      </c>
      <c r="I60" s="24" t="str">
        <f t="shared" si="11"/>
        <v>Pease Road, Woodbridge</v>
      </c>
      <c r="J60" s="73"/>
      <c r="M60" s="222" t="s">
        <v>155</v>
      </c>
      <c r="N60" s="222" t="s">
        <v>152</v>
      </c>
      <c r="P60" s="212" t="s">
        <v>187</v>
      </c>
      <c r="Q60" s="213" t="s">
        <v>17</v>
      </c>
      <c r="R60" s="7" t="s">
        <v>90</v>
      </c>
      <c r="S60" s="1"/>
      <c r="T60" s="212" t="s">
        <v>142</v>
      </c>
      <c r="U60" s="212" t="s">
        <v>168</v>
      </c>
      <c r="V60" s="1">
        <v>55</v>
      </c>
      <c r="W60" s="212" t="s">
        <v>134</v>
      </c>
      <c r="X60" s="212" t="s">
        <v>187</v>
      </c>
      <c r="Y60" s="1"/>
      <c r="Z60" s="13" t="s">
        <v>17</v>
      </c>
      <c r="AA60" s="7" t="s">
        <v>17</v>
      </c>
      <c r="AB60" s="7" t="s">
        <v>90</v>
      </c>
      <c r="AC60" s="1"/>
      <c r="AE60" s="13" t="s">
        <v>17</v>
      </c>
      <c r="AF60" s="20" t="s">
        <v>17</v>
      </c>
      <c r="AG60" s="92">
        <v>0.375</v>
      </c>
    </row>
    <row r="61" spans="1:33" ht="12.75" hidden="1" customHeight="1" thickTop="1" thickBot="1" x14ac:dyDescent="0.4">
      <c r="A61" s="22">
        <v>58</v>
      </c>
      <c r="B61" s="22">
        <v>2</v>
      </c>
      <c r="C61" s="96">
        <v>42848</v>
      </c>
      <c r="D61" s="33" t="s">
        <v>175</v>
      </c>
      <c r="E61" s="23" t="str">
        <f t="shared" si="10"/>
        <v>STAMFORD FC</v>
      </c>
      <c r="F61" s="24" t="str">
        <f t="shared" si="10"/>
        <v>WATERTOWN GEEZERS</v>
      </c>
      <c r="G61" s="71"/>
      <c r="H61" s="94">
        <f>VLOOKUP(E61,START_TIMES,2)</f>
        <v>0.41666666666666702</v>
      </c>
      <c r="I61" s="24" t="str">
        <f t="shared" si="11"/>
        <v>West Beach Fields, Stamford</v>
      </c>
      <c r="J61" s="73"/>
      <c r="M61" s="222" t="s">
        <v>158</v>
      </c>
      <c r="N61" s="222" t="s">
        <v>159</v>
      </c>
      <c r="P61" s="212" t="s">
        <v>47</v>
      </c>
      <c r="Q61" s="212" t="s">
        <v>168</v>
      </c>
      <c r="R61" s="14" t="s">
        <v>66</v>
      </c>
      <c r="S61" s="1"/>
      <c r="T61" s="198" t="s">
        <v>92</v>
      </c>
      <c r="U61" s="198" t="s">
        <v>58</v>
      </c>
      <c r="V61" s="1">
        <v>56</v>
      </c>
      <c r="W61" s="212" t="s">
        <v>136</v>
      </c>
      <c r="X61" s="212" t="s">
        <v>47</v>
      </c>
      <c r="Y61" s="1"/>
      <c r="Z61" s="20" t="s">
        <v>168</v>
      </c>
      <c r="AA61" s="7" t="s">
        <v>168</v>
      </c>
      <c r="AB61" s="7" t="s">
        <v>66</v>
      </c>
      <c r="AC61" s="1"/>
      <c r="AE61" s="20" t="s">
        <v>168</v>
      </c>
      <c r="AF61" s="20" t="s">
        <v>168</v>
      </c>
      <c r="AG61" s="92">
        <v>0.41666666666666702</v>
      </c>
    </row>
    <row r="62" spans="1:33" ht="12.75" hidden="1" customHeight="1" thickTop="1" thickBot="1" x14ac:dyDescent="0.4">
      <c r="A62" s="22">
        <v>59</v>
      </c>
      <c r="B62" s="22"/>
      <c r="C62" s="96"/>
      <c r="D62" s="26" t="s">
        <v>0</v>
      </c>
      <c r="E62" s="23"/>
      <c r="F62" s="24"/>
      <c r="G62" s="71"/>
      <c r="H62" s="94"/>
      <c r="I62" s="24"/>
      <c r="J62" s="73"/>
      <c r="M62" s="5"/>
      <c r="N62" s="5"/>
      <c r="P62" s="212" t="s">
        <v>48</v>
      </c>
      <c r="Q62" s="242" t="s">
        <v>24</v>
      </c>
      <c r="R62" s="14" t="s">
        <v>65</v>
      </c>
      <c r="S62" s="1"/>
      <c r="T62" s="212" t="s">
        <v>144</v>
      </c>
      <c r="U62" s="212" t="s">
        <v>185</v>
      </c>
      <c r="V62" s="1">
        <v>57</v>
      </c>
      <c r="W62" s="212" t="s">
        <v>138</v>
      </c>
      <c r="X62" s="212" t="s">
        <v>48</v>
      </c>
      <c r="Y62" s="1"/>
      <c r="Z62" s="20" t="s">
        <v>24</v>
      </c>
      <c r="AA62" s="7" t="s">
        <v>24</v>
      </c>
      <c r="AB62" s="7" t="s">
        <v>197</v>
      </c>
      <c r="AC62" s="1"/>
      <c r="AE62" s="20" t="s">
        <v>24</v>
      </c>
      <c r="AF62" s="13" t="s">
        <v>24</v>
      </c>
      <c r="AG62" s="92">
        <v>0.41666666666666702</v>
      </c>
    </row>
    <row r="63" spans="1:33" ht="12.75" hidden="1" customHeight="1" thickTop="1" thickBot="1" x14ac:dyDescent="0.4">
      <c r="A63" s="22">
        <v>60</v>
      </c>
      <c r="B63" s="22">
        <v>2</v>
      </c>
      <c r="C63" s="96">
        <v>42848</v>
      </c>
      <c r="D63" s="34" t="s">
        <v>11</v>
      </c>
      <c r="E63" s="23" t="str">
        <f t="shared" ref="E63:F67" si="12">VLOOKUP(M63,Teams,2)</f>
        <v>STORM FC</v>
      </c>
      <c r="F63" s="24" t="str">
        <f t="shared" si="12"/>
        <v>NORWALK MARINERS</v>
      </c>
      <c r="G63" s="71"/>
      <c r="H63" s="94">
        <f>VLOOKUP(E63,START_TIMES,2)</f>
        <v>0.33333333333333331</v>
      </c>
      <c r="I63" s="24" t="str">
        <f>VLOOKUP(E63,fields,2)</f>
        <v>Wakeman Park, Westport</v>
      </c>
      <c r="J63" s="73"/>
      <c r="M63" s="5" t="s">
        <v>106</v>
      </c>
      <c r="N63" s="5" t="s">
        <v>104</v>
      </c>
      <c r="P63" s="212" t="s">
        <v>167</v>
      </c>
      <c r="Q63" s="213" t="s">
        <v>217</v>
      </c>
      <c r="R63" s="7" t="s">
        <v>77</v>
      </c>
      <c r="S63" s="1"/>
      <c r="T63" s="215" t="s">
        <v>146</v>
      </c>
      <c r="U63" s="215" t="s">
        <v>45</v>
      </c>
      <c r="V63" s="1">
        <v>58</v>
      </c>
      <c r="W63" s="212" t="s">
        <v>141</v>
      </c>
      <c r="X63" s="212" t="s">
        <v>167</v>
      </c>
      <c r="Y63" s="1"/>
      <c r="Z63" s="20" t="s">
        <v>217</v>
      </c>
      <c r="AA63" s="7" t="s">
        <v>217</v>
      </c>
      <c r="AB63" s="7" t="s">
        <v>77</v>
      </c>
      <c r="AC63" s="1"/>
      <c r="AE63" s="20" t="s">
        <v>217</v>
      </c>
      <c r="AF63" s="20" t="s">
        <v>217</v>
      </c>
      <c r="AG63" s="92">
        <v>0.33333333333333331</v>
      </c>
    </row>
    <row r="64" spans="1:33" ht="12.75" hidden="1" customHeight="1" thickTop="1" thickBot="1" x14ac:dyDescent="0.4">
      <c r="A64" s="22">
        <v>61</v>
      </c>
      <c r="B64" s="22">
        <v>2</v>
      </c>
      <c r="C64" s="96">
        <v>42848</v>
      </c>
      <c r="D64" s="34" t="s">
        <v>11</v>
      </c>
      <c r="E64" s="23" t="str">
        <f t="shared" si="12"/>
        <v xml:space="preserve">WILTON WARRIORS </v>
      </c>
      <c r="F64" s="24" t="str">
        <f t="shared" si="12"/>
        <v>RIDGEFIELD KICKS</v>
      </c>
      <c r="G64" s="71"/>
      <c r="H64" s="94">
        <f>VLOOKUP(E64,START_TIMES,2)</f>
        <v>0.41666666666666702</v>
      </c>
      <c r="I64" s="24" t="str">
        <f>VLOOKUP(E64,fields,2)</f>
        <v>Lilly Field, Wilton</v>
      </c>
      <c r="J64" s="73"/>
      <c r="M64" s="5" t="s">
        <v>109</v>
      </c>
      <c r="N64" s="5" t="s">
        <v>105</v>
      </c>
      <c r="P64" s="212" t="s">
        <v>168</v>
      </c>
      <c r="Q64" s="214" t="s">
        <v>42</v>
      </c>
      <c r="R64" s="7" t="s">
        <v>83</v>
      </c>
      <c r="S64" s="1"/>
      <c r="T64" s="215" t="s">
        <v>147</v>
      </c>
      <c r="U64" s="215" t="s">
        <v>46</v>
      </c>
      <c r="V64" s="1">
        <v>59</v>
      </c>
      <c r="W64" s="212" t="s">
        <v>142</v>
      </c>
      <c r="X64" s="212" t="s">
        <v>168</v>
      </c>
      <c r="Y64" s="1"/>
      <c r="Z64" s="20" t="s">
        <v>42</v>
      </c>
      <c r="AA64" s="7" t="s">
        <v>42</v>
      </c>
      <c r="AB64" s="7" t="s">
        <v>83</v>
      </c>
      <c r="AC64" s="1"/>
      <c r="AE64" s="20" t="s">
        <v>42</v>
      </c>
      <c r="AF64" s="16" t="s">
        <v>42</v>
      </c>
      <c r="AG64" s="92">
        <v>0.41666666666666702</v>
      </c>
    </row>
    <row r="65" spans="1:33" ht="12.75" hidden="1" customHeight="1" thickTop="1" thickBot="1" x14ac:dyDescent="0.4">
      <c r="A65" s="22">
        <v>62</v>
      </c>
      <c r="B65" s="22">
        <v>2</v>
      </c>
      <c r="C65" s="96">
        <v>42848</v>
      </c>
      <c r="D65" s="34" t="s">
        <v>11</v>
      </c>
      <c r="E65" s="23" t="str">
        <f t="shared" si="12"/>
        <v>FAIRFIELD GAC</v>
      </c>
      <c r="F65" s="24" t="str">
        <f t="shared" si="12"/>
        <v>DANBURY UNITED 40</v>
      </c>
      <c r="G65" s="71"/>
      <c r="H65" s="94">
        <f>VLOOKUP(E65,START_TIMES,2)</f>
        <v>0.41666666666666702</v>
      </c>
      <c r="I65" s="24" t="str">
        <f>VLOOKUP(E65,fields,2)</f>
        <v>Ludlowe HS, Fairfield</v>
      </c>
      <c r="J65" s="73"/>
      <c r="M65" s="5" t="s">
        <v>162</v>
      </c>
      <c r="N65" s="5" t="s">
        <v>161</v>
      </c>
      <c r="P65" s="212" t="s">
        <v>185</v>
      </c>
      <c r="Q65" s="247" t="s">
        <v>25</v>
      </c>
      <c r="R65" s="14" t="s">
        <v>84</v>
      </c>
      <c r="S65" s="1"/>
      <c r="T65" s="215" t="s">
        <v>148</v>
      </c>
      <c r="U65" s="215" t="s">
        <v>169</v>
      </c>
      <c r="V65" s="1">
        <v>60</v>
      </c>
      <c r="W65" s="212" t="s">
        <v>144</v>
      </c>
      <c r="X65" s="212" t="s">
        <v>185</v>
      </c>
      <c r="Y65" s="1"/>
      <c r="Z65" s="13" t="s">
        <v>25</v>
      </c>
      <c r="AA65" s="7" t="s">
        <v>25</v>
      </c>
      <c r="AB65" s="7" t="s">
        <v>84</v>
      </c>
      <c r="AC65" s="1"/>
      <c r="AE65" s="13" t="s">
        <v>25</v>
      </c>
      <c r="AF65" s="13" t="s">
        <v>25</v>
      </c>
      <c r="AG65" s="92">
        <v>0.41666666666666702</v>
      </c>
    </row>
    <row r="66" spans="1:33" ht="12.75" hidden="1" customHeight="1" thickTop="1" thickBot="1" x14ac:dyDescent="0.4">
      <c r="A66" s="22">
        <v>63</v>
      </c>
      <c r="B66" s="22">
        <v>2</v>
      </c>
      <c r="C66" s="96">
        <v>42848</v>
      </c>
      <c r="D66" s="34" t="s">
        <v>11</v>
      </c>
      <c r="E66" s="23" t="str">
        <f t="shared" si="12"/>
        <v>GREENWICH PUMAS</v>
      </c>
      <c r="F66" s="24" t="str">
        <f t="shared" si="12"/>
        <v>WATERBURY ALBANIANS</v>
      </c>
      <c r="G66" s="71"/>
      <c r="H66" s="94">
        <f>VLOOKUP(E66,START_TIMES,2)</f>
        <v>0.41666666666666702</v>
      </c>
      <c r="I66" s="24" t="str">
        <f>VLOOKUP(E66,fields,2)</f>
        <v>tbd</v>
      </c>
      <c r="J66" s="73"/>
      <c r="M66" s="5" t="s">
        <v>163</v>
      </c>
      <c r="N66" s="5" t="s">
        <v>108</v>
      </c>
      <c r="P66" s="215" t="s">
        <v>45</v>
      </c>
      <c r="Q66" s="218" t="s">
        <v>38</v>
      </c>
      <c r="R66" s="7" t="s">
        <v>59</v>
      </c>
      <c r="S66" s="1"/>
      <c r="T66" s="215" t="s">
        <v>149</v>
      </c>
      <c r="U66" s="215" t="s">
        <v>215</v>
      </c>
      <c r="V66" s="1">
        <v>61</v>
      </c>
      <c r="W66" s="215" t="s">
        <v>146</v>
      </c>
      <c r="X66" s="215" t="s">
        <v>45</v>
      </c>
      <c r="Y66" s="1"/>
      <c r="Z66" s="13" t="s">
        <v>38</v>
      </c>
      <c r="AA66" s="7" t="s">
        <v>38</v>
      </c>
      <c r="AB66" s="7" t="s">
        <v>59</v>
      </c>
      <c r="AC66" s="1"/>
      <c r="AE66" s="13" t="s">
        <v>38</v>
      </c>
      <c r="AF66" s="20" t="s">
        <v>38</v>
      </c>
      <c r="AG66" s="92">
        <v>0.41666666666666702</v>
      </c>
    </row>
    <row r="67" spans="1:33" ht="12.75" hidden="1" customHeight="1" thickTop="1" thickBot="1" x14ac:dyDescent="0.4">
      <c r="A67" s="22">
        <v>64</v>
      </c>
      <c r="B67" s="22">
        <v>2</v>
      </c>
      <c r="C67" s="96">
        <v>42848</v>
      </c>
      <c r="D67" s="34" t="s">
        <v>11</v>
      </c>
      <c r="E67" s="23" t="str">
        <f t="shared" si="12"/>
        <v>CHESHIRE AZZURRI 40</v>
      </c>
      <c r="F67" s="24" t="str">
        <f t="shared" si="12"/>
        <v>VASCO DA GAMA 40</v>
      </c>
      <c r="G67" s="71"/>
      <c r="H67" s="94">
        <f>VLOOKUP(E67,START_TIMES,2)</f>
        <v>0.41666666666666669</v>
      </c>
      <c r="I67" s="24" t="str">
        <f>VLOOKUP(E67,fields,2)</f>
        <v>Quinnipiac Park, Cheshire</v>
      </c>
      <c r="J67" s="73"/>
      <c r="M67" s="5" t="s">
        <v>160</v>
      </c>
      <c r="N67" s="5" t="s">
        <v>107</v>
      </c>
      <c r="P67" s="215" t="s">
        <v>46</v>
      </c>
      <c r="Q67" s="217" t="s">
        <v>54</v>
      </c>
      <c r="R67" s="7" t="s">
        <v>59</v>
      </c>
      <c r="S67" s="1"/>
      <c r="T67" s="215" t="s">
        <v>135</v>
      </c>
      <c r="U67" s="215" t="s">
        <v>49</v>
      </c>
      <c r="V67" s="1">
        <v>62</v>
      </c>
      <c r="W67" s="215" t="s">
        <v>147</v>
      </c>
      <c r="X67" s="215" t="s">
        <v>46</v>
      </c>
      <c r="Y67" s="1"/>
      <c r="Z67" s="20" t="s">
        <v>54</v>
      </c>
      <c r="AA67" s="7" t="s">
        <v>54</v>
      </c>
      <c r="AB67" s="7" t="s">
        <v>59</v>
      </c>
      <c r="AC67" s="1"/>
      <c r="AE67" s="20" t="s">
        <v>54</v>
      </c>
      <c r="AF67" s="13" t="s">
        <v>54</v>
      </c>
      <c r="AG67" s="92">
        <v>0.41666666666666702</v>
      </c>
    </row>
    <row r="68" spans="1:33" ht="12.75" hidden="1" customHeight="1" thickTop="1" thickBot="1" x14ac:dyDescent="0.4">
      <c r="A68" s="22">
        <v>65</v>
      </c>
      <c r="B68" s="22" t="s">
        <v>0</v>
      </c>
      <c r="C68" s="96"/>
      <c r="D68" s="26" t="s">
        <v>0</v>
      </c>
      <c r="E68" s="23"/>
      <c r="F68" s="24"/>
      <c r="G68" s="71"/>
      <c r="H68" s="94"/>
      <c r="I68" s="24"/>
      <c r="J68" s="73"/>
      <c r="M68" s="5"/>
      <c r="N68" s="5"/>
      <c r="P68" s="215" t="s">
        <v>169</v>
      </c>
      <c r="Q68" s="234" t="s">
        <v>31</v>
      </c>
      <c r="R68" s="7" t="s">
        <v>59</v>
      </c>
      <c r="S68" s="1"/>
      <c r="T68" s="215" t="s">
        <v>137</v>
      </c>
      <c r="U68" s="215" t="s">
        <v>41</v>
      </c>
      <c r="V68" s="1">
        <v>63</v>
      </c>
      <c r="W68" s="215" t="s">
        <v>148</v>
      </c>
      <c r="X68" s="215" t="s">
        <v>169</v>
      </c>
      <c r="Y68" s="1"/>
      <c r="Z68" s="13" t="s">
        <v>31</v>
      </c>
      <c r="AA68" s="7" t="s">
        <v>31</v>
      </c>
      <c r="AB68" s="7" t="s">
        <v>59</v>
      </c>
      <c r="AC68" s="1"/>
      <c r="AE68" s="13" t="s">
        <v>31</v>
      </c>
      <c r="AF68" s="20" t="s">
        <v>31</v>
      </c>
      <c r="AG68" s="92">
        <v>0.41666666666666702</v>
      </c>
    </row>
    <row r="69" spans="1:33" ht="12.75" hidden="1" customHeight="1" thickTop="1" thickBot="1" x14ac:dyDescent="0.4">
      <c r="A69" s="22">
        <v>66</v>
      </c>
      <c r="B69" s="22">
        <v>2</v>
      </c>
      <c r="C69" s="96">
        <v>42848</v>
      </c>
      <c r="D69" s="35" t="s">
        <v>12</v>
      </c>
      <c r="E69" s="23" t="str">
        <f t="shared" ref="E69:F73" si="13">VLOOKUP(M69,Teams,2)</f>
        <v xml:space="preserve">GUILFORD CELTIC </v>
      </c>
      <c r="F69" s="24" t="str">
        <f t="shared" si="13"/>
        <v>NEWINGTON PORTUGUESE 40</v>
      </c>
      <c r="G69" s="71"/>
      <c r="H69" s="94">
        <f>VLOOKUP(E69,START_TIMES,2)</f>
        <v>0.41666666666666702</v>
      </c>
      <c r="I69" s="24" t="str">
        <f>VLOOKUP(E69,fields,2)</f>
        <v>Bittner Park, Guilford</v>
      </c>
      <c r="J69" s="73"/>
      <c r="M69" s="5" t="s">
        <v>114</v>
      </c>
      <c r="N69" s="5" t="s">
        <v>116</v>
      </c>
      <c r="P69" s="215" t="s">
        <v>215</v>
      </c>
      <c r="Q69" s="240" t="s">
        <v>192</v>
      </c>
      <c r="R69" s="14" t="s">
        <v>64</v>
      </c>
      <c r="S69" s="1"/>
      <c r="T69" s="215" t="s">
        <v>139</v>
      </c>
      <c r="U69" s="215" t="s">
        <v>50</v>
      </c>
      <c r="V69" s="1">
        <v>64</v>
      </c>
      <c r="W69" s="215" t="s">
        <v>149</v>
      </c>
      <c r="X69" s="215" t="s">
        <v>215</v>
      </c>
      <c r="Y69" s="1"/>
      <c r="Z69" s="13" t="s">
        <v>192</v>
      </c>
      <c r="AA69" s="7" t="s">
        <v>192</v>
      </c>
      <c r="AB69" s="14" t="s">
        <v>64</v>
      </c>
      <c r="AC69" s="1"/>
      <c r="AE69" s="13" t="s">
        <v>192</v>
      </c>
      <c r="AF69" s="13" t="s">
        <v>192</v>
      </c>
      <c r="AG69" s="92">
        <v>0.33333333333333331</v>
      </c>
    </row>
    <row r="70" spans="1:33" ht="12.75" hidden="1" customHeight="1" thickTop="1" thickBot="1" x14ac:dyDescent="0.4">
      <c r="A70" s="22">
        <v>67</v>
      </c>
      <c r="B70" s="22">
        <v>2</v>
      </c>
      <c r="C70" s="96">
        <v>42848</v>
      </c>
      <c r="D70" s="35" t="s">
        <v>12</v>
      </c>
      <c r="E70" s="23" t="str">
        <f t="shared" si="13"/>
        <v>NEW HAVEN AMERICANS</v>
      </c>
      <c r="F70" s="24" t="str">
        <f t="shared" si="13"/>
        <v>STAMFORD UNITED</v>
      </c>
      <c r="G70" s="71"/>
      <c r="H70" s="94">
        <f>VLOOKUP(E70,START_TIMES,2)</f>
        <v>0.41666666666666702</v>
      </c>
      <c r="I70" s="24" t="str">
        <f>VLOOKUP(E70,fields,2)</f>
        <v>Peck Place School, Orange</v>
      </c>
      <c r="J70" s="73"/>
      <c r="M70" s="5" t="s">
        <v>115</v>
      </c>
      <c r="N70" s="5" t="s">
        <v>119</v>
      </c>
      <c r="P70" s="215" t="s">
        <v>49</v>
      </c>
      <c r="Q70" s="216" t="s">
        <v>211</v>
      </c>
      <c r="R70" s="7" t="s">
        <v>186</v>
      </c>
      <c r="S70" s="1"/>
      <c r="T70" s="215" t="s">
        <v>140</v>
      </c>
      <c r="U70" s="215" t="s">
        <v>42</v>
      </c>
      <c r="V70" s="1">
        <v>65</v>
      </c>
      <c r="W70" s="215" t="s">
        <v>135</v>
      </c>
      <c r="X70" s="215" t="s">
        <v>49</v>
      </c>
      <c r="Y70" s="1"/>
      <c r="Z70" s="20" t="s">
        <v>211</v>
      </c>
      <c r="AA70" s="7" t="s">
        <v>26</v>
      </c>
      <c r="AB70" s="7" t="s">
        <v>186</v>
      </c>
      <c r="AC70" s="1"/>
      <c r="AE70" s="20" t="s">
        <v>211</v>
      </c>
      <c r="AF70" s="13" t="s">
        <v>211</v>
      </c>
      <c r="AG70" s="92">
        <v>0.33333333333333331</v>
      </c>
    </row>
    <row r="71" spans="1:33" ht="12.75" hidden="1" customHeight="1" thickTop="1" thickBot="1" x14ac:dyDescent="0.4">
      <c r="A71" s="22">
        <v>68</v>
      </c>
      <c r="B71" s="22">
        <v>2</v>
      </c>
      <c r="C71" s="96">
        <v>42848</v>
      </c>
      <c r="D71" s="35" t="s">
        <v>12</v>
      </c>
      <c r="E71" s="23" t="str">
        <f t="shared" si="13"/>
        <v>GREENWICH GUNNERS 40</v>
      </c>
      <c r="F71" s="24" t="str">
        <f t="shared" si="13"/>
        <v>GREENWICH ARSENAL 40</v>
      </c>
      <c r="G71" s="71"/>
      <c r="H71" s="94">
        <v>0.33333333333333331</v>
      </c>
      <c r="I71" s="24" t="str">
        <f>VLOOKUP(E71,fields,2)</f>
        <v>tbd</v>
      </c>
      <c r="J71" s="73"/>
      <c r="M71" s="5" t="s">
        <v>112</v>
      </c>
      <c r="N71" s="5" t="s">
        <v>111</v>
      </c>
      <c r="P71" s="215" t="s">
        <v>41</v>
      </c>
      <c r="Q71" s="240" t="s">
        <v>26</v>
      </c>
      <c r="R71" s="7" t="s">
        <v>186</v>
      </c>
      <c r="S71" s="1"/>
      <c r="T71" s="215" t="s">
        <v>143</v>
      </c>
      <c r="U71" s="215" t="s">
        <v>43</v>
      </c>
      <c r="V71" s="1">
        <v>66</v>
      </c>
      <c r="W71" s="215" t="s">
        <v>137</v>
      </c>
      <c r="X71" s="215" t="s">
        <v>41</v>
      </c>
      <c r="Y71" s="1"/>
      <c r="Z71" s="20" t="s">
        <v>26</v>
      </c>
      <c r="AA71" s="7" t="s">
        <v>185</v>
      </c>
      <c r="AB71" s="7" t="s">
        <v>186</v>
      </c>
      <c r="AC71" s="1"/>
      <c r="AE71" s="20" t="s">
        <v>26</v>
      </c>
      <c r="AF71" s="13" t="s">
        <v>26</v>
      </c>
      <c r="AG71" s="92">
        <v>0.41666666666666702</v>
      </c>
    </row>
    <row r="72" spans="1:33" ht="12.75" hidden="1" customHeight="1" thickTop="1" thickBot="1" x14ac:dyDescent="0.4">
      <c r="A72" s="22">
        <v>69</v>
      </c>
      <c r="B72" s="22">
        <v>2</v>
      </c>
      <c r="C72" s="96">
        <v>42848</v>
      </c>
      <c r="D72" s="35" t="s">
        <v>12</v>
      </c>
      <c r="E72" s="23" t="str">
        <f t="shared" si="13"/>
        <v>GUILFORD BELL CURVE</v>
      </c>
      <c r="F72" s="24" t="str">
        <f t="shared" si="13"/>
        <v>SOUTHEAST ROVERS</v>
      </c>
      <c r="G72" s="71"/>
      <c r="H72" s="94">
        <v>0.33333333333333331</v>
      </c>
      <c r="I72" s="24" t="str">
        <f>VLOOKUP(E72,fields,2)</f>
        <v>Guilford HS, Guilford</v>
      </c>
      <c r="J72" s="73"/>
      <c r="M72" s="5" t="s">
        <v>113</v>
      </c>
      <c r="N72" s="5" t="s">
        <v>118</v>
      </c>
      <c r="P72" s="215" t="s">
        <v>50</v>
      </c>
      <c r="Q72" s="246" t="s">
        <v>185</v>
      </c>
      <c r="R72" s="7" t="s">
        <v>186</v>
      </c>
      <c r="S72" s="1"/>
      <c r="T72" s="198" t="s">
        <v>98</v>
      </c>
      <c r="U72" s="198" t="s">
        <v>16</v>
      </c>
      <c r="V72" s="1">
        <v>67</v>
      </c>
      <c r="W72" s="215" t="s">
        <v>139</v>
      </c>
      <c r="X72" s="215" t="s">
        <v>50</v>
      </c>
      <c r="Y72" s="1"/>
      <c r="Z72" s="13" t="s">
        <v>185</v>
      </c>
      <c r="AA72" s="7" t="s">
        <v>185</v>
      </c>
      <c r="AB72" s="7" t="s">
        <v>186</v>
      </c>
      <c r="AC72" s="1"/>
      <c r="AE72" s="13" t="s">
        <v>185</v>
      </c>
      <c r="AF72" s="13" t="s">
        <v>185</v>
      </c>
      <c r="AG72" s="92">
        <v>0.41666666666666702</v>
      </c>
    </row>
    <row r="73" spans="1:33" ht="12.75" hidden="1" customHeight="1" thickTop="1" thickBot="1" x14ac:dyDescent="0.4">
      <c r="A73" s="22">
        <v>70</v>
      </c>
      <c r="B73" s="22">
        <v>2</v>
      </c>
      <c r="C73" s="96">
        <v>42848</v>
      </c>
      <c r="D73" s="35" t="s">
        <v>12</v>
      </c>
      <c r="E73" s="23" t="str">
        <f t="shared" si="13"/>
        <v>DERBY QUITUS</v>
      </c>
      <c r="F73" s="24" t="str">
        <f t="shared" si="13"/>
        <v xml:space="preserve">NORWALK SPORT COLOMBIA </v>
      </c>
      <c r="G73" s="71"/>
      <c r="H73" s="94">
        <v>0.33333333333333331</v>
      </c>
      <c r="I73" s="24" t="str">
        <f>VLOOKUP(E73,fields,2)</f>
        <v>Witek Park, Derby</v>
      </c>
      <c r="J73" s="73"/>
      <c r="M73" s="5" t="s">
        <v>110</v>
      </c>
      <c r="N73" s="5" t="s">
        <v>117</v>
      </c>
      <c r="P73" s="215" t="s">
        <v>42</v>
      </c>
      <c r="Q73" s="218" t="s">
        <v>166</v>
      </c>
      <c r="R73" s="7" t="s">
        <v>205</v>
      </c>
      <c r="S73" s="1"/>
      <c r="T73" s="215" t="s">
        <v>145</v>
      </c>
      <c r="U73" s="215" t="s">
        <v>44</v>
      </c>
      <c r="V73" s="1">
        <v>68</v>
      </c>
      <c r="W73" s="215" t="s">
        <v>140</v>
      </c>
      <c r="X73" s="215" t="s">
        <v>42</v>
      </c>
      <c r="Y73" s="1"/>
      <c r="Z73" s="20" t="s">
        <v>166</v>
      </c>
      <c r="AA73" s="7" t="s">
        <v>166</v>
      </c>
      <c r="AB73" s="7" t="s">
        <v>205</v>
      </c>
      <c r="AC73" s="1"/>
      <c r="AE73" s="20" t="s">
        <v>166</v>
      </c>
      <c r="AF73" s="13" t="s">
        <v>166</v>
      </c>
      <c r="AG73" s="92">
        <v>0.41666666666666702</v>
      </c>
    </row>
    <row r="74" spans="1:33" ht="12.75" hidden="1" customHeight="1" thickTop="1" thickBot="1" x14ac:dyDescent="0.4">
      <c r="A74" s="22">
        <v>71</v>
      </c>
      <c r="B74" s="22" t="s">
        <v>0</v>
      </c>
      <c r="C74" s="96"/>
      <c r="D74" s="26" t="s">
        <v>0</v>
      </c>
      <c r="E74" s="23"/>
      <c r="F74" s="24"/>
      <c r="G74" s="71"/>
      <c r="H74" s="94"/>
      <c r="I74" s="24"/>
      <c r="J74" s="73"/>
      <c r="M74" s="5"/>
      <c r="N74" s="5"/>
      <c r="P74" s="215" t="s">
        <v>43</v>
      </c>
      <c r="Q74" s="240" t="s">
        <v>18</v>
      </c>
      <c r="R74" s="7" t="s">
        <v>87</v>
      </c>
      <c r="S74" s="1"/>
      <c r="T74" s="200" t="s">
        <v>651</v>
      </c>
      <c r="U74" s="200" t="s">
        <v>650</v>
      </c>
      <c r="V74" s="1">
        <v>69</v>
      </c>
      <c r="W74" s="215" t="s">
        <v>143</v>
      </c>
      <c r="X74" s="215" t="s">
        <v>43</v>
      </c>
      <c r="Y74" s="1"/>
      <c r="Z74" s="16" t="s">
        <v>18</v>
      </c>
      <c r="AA74" s="7" t="s">
        <v>18</v>
      </c>
      <c r="AB74" s="7" t="s">
        <v>87</v>
      </c>
      <c r="AC74" s="1"/>
      <c r="AE74" s="16" t="s">
        <v>18</v>
      </c>
      <c r="AF74" s="20" t="s">
        <v>18</v>
      </c>
      <c r="AG74" s="92">
        <v>0.375</v>
      </c>
    </row>
    <row r="75" spans="1:33" ht="12.75" hidden="1" customHeight="1" thickTop="1" thickBot="1" x14ac:dyDescent="0.4">
      <c r="A75" s="22">
        <v>72</v>
      </c>
      <c r="B75" s="22">
        <v>2</v>
      </c>
      <c r="C75" s="96">
        <v>42848</v>
      </c>
      <c r="D75" s="36" t="s">
        <v>13</v>
      </c>
      <c r="E75" s="23" t="str">
        <f t="shared" ref="E75:F80" si="14">VLOOKUP(M75,Teams,2)</f>
        <v>HENRY  REID FC 40</v>
      </c>
      <c r="F75" s="24" t="str">
        <f t="shared" si="14"/>
        <v>NORTH BRANFORD 40</v>
      </c>
      <c r="G75" s="71"/>
      <c r="H75" s="94">
        <f t="shared" ref="H75:H80" si="15">VLOOKUP(E75,START_TIMES,2)</f>
        <v>0.41666666666666702</v>
      </c>
      <c r="I75" s="24" t="str">
        <f t="shared" ref="I75:I80" si="16">VLOOKUP(E75,fields,2)</f>
        <v>Ludlowe HS, Fairfield</v>
      </c>
      <c r="J75" s="73"/>
      <c r="M75" s="229" t="s">
        <v>123</v>
      </c>
      <c r="N75" s="229" t="s">
        <v>124</v>
      </c>
      <c r="P75" s="215" t="s">
        <v>44</v>
      </c>
      <c r="Q75" s="215" t="s">
        <v>43</v>
      </c>
      <c r="R75" s="7" t="s">
        <v>81</v>
      </c>
      <c r="S75" s="1"/>
      <c r="T75" s="200" t="s">
        <v>652</v>
      </c>
      <c r="U75" s="200" t="s">
        <v>649</v>
      </c>
      <c r="V75" s="1">
        <v>70</v>
      </c>
      <c r="W75" s="215" t="s">
        <v>145</v>
      </c>
      <c r="X75" s="215" t="s">
        <v>44</v>
      </c>
      <c r="Y75" s="1"/>
      <c r="Z75" s="13" t="s">
        <v>43</v>
      </c>
      <c r="AA75" s="7" t="s">
        <v>43</v>
      </c>
      <c r="AB75" s="7" t="s">
        <v>81</v>
      </c>
      <c r="AC75" s="1"/>
      <c r="AE75" s="13" t="s">
        <v>43</v>
      </c>
      <c r="AF75" s="13" t="s">
        <v>43</v>
      </c>
      <c r="AG75" s="92">
        <v>0.41666666666666702</v>
      </c>
    </row>
    <row r="76" spans="1:33" ht="12.75" hidden="1" customHeight="1" thickTop="1" thickBot="1" x14ac:dyDescent="0.4">
      <c r="A76" s="22">
        <v>73</v>
      </c>
      <c r="B76" s="22">
        <v>2</v>
      </c>
      <c r="C76" s="96">
        <v>42848</v>
      </c>
      <c r="D76" s="36" t="s">
        <v>13</v>
      </c>
      <c r="E76" s="23" t="str">
        <f t="shared" si="14"/>
        <v>BYE 40 (NO GAME)</v>
      </c>
      <c r="F76" s="24" t="str">
        <f t="shared" si="14"/>
        <v xml:space="preserve">CHESHIRE UNITED </v>
      </c>
      <c r="G76" s="71"/>
      <c r="H76" s="94">
        <f t="shared" si="15"/>
        <v>0.41666666666666669</v>
      </c>
      <c r="I76" s="24" t="str">
        <f t="shared" si="16"/>
        <v>--</v>
      </c>
      <c r="J76" s="73"/>
      <c r="M76" s="229" t="s">
        <v>653</v>
      </c>
      <c r="N76" s="229" t="s">
        <v>120</v>
      </c>
      <c r="P76" s="200" t="s">
        <v>650</v>
      </c>
      <c r="Q76" s="200" t="s">
        <v>210</v>
      </c>
      <c r="R76" s="254" t="s">
        <v>220</v>
      </c>
      <c r="S76" s="1"/>
      <c r="T76" s="209" t="s">
        <v>653</v>
      </c>
      <c r="U76" s="232" t="s">
        <v>663</v>
      </c>
      <c r="V76" s="1">
        <v>71</v>
      </c>
      <c r="W76" s="200" t="s">
        <v>651</v>
      </c>
      <c r="X76" s="200" t="s">
        <v>650</v>
      </c>
      <c r="Y76" s="1"/>
      <c r="Z76" s="20" t="s">
        <v>210</v>
      </c>
      <c r="AA76" s="7" t="s">
        <v>210</v>
      </c>
      <c r="AB76" s="7" t="s">
        <v>220</v>
      </c>
      <c r="AC76" s="1"/>
      <c r="AE76" s="20" t="s">
        <v>210</v>
      </c>
      <c r="AF76" s="13" t="s">
        <v>210</v>
      </c>
      <c r="AG76" s="92">
        <v>0.41666666666666702</v>
      </c>
    </row>
    <row r="77" spans="1:33" ht="12.75" hidden="1" customHeight="1" thickTop="1" thickBot="1" x14ac:dyDescent="0.4">
      <c r="A77" s="22">
        <v>74</v>
      </c>
      <c r="B77" s="22">
        <v>2</v>
      </c>
      <c r="C77" s="96">
        <v>42848</v>
      </c>
      <c r="D77" s="36" t="s">
        <v>13</v>
      </c>
      <c r="E77" s="23" t="str">
        <f t="shared" si="14"/>
        <v>STAMFORD CITY</v>
      </c>
      <c r="F77" s="24" t="str">
        <f t="shared" si="14"/>
        <v>BESA SC</v>
      </c>
      <c r="G77" s="71"/>
      <c r="H77" s="94">
        <f t="shared" si="15"/>
        <v>0.41666666666666702</v>
      </c>
      <c r="I77" s="24" t="str">
        <f t="shared" si="16"/>
        <v>West Beach Fields, Stamford</v>
      </c>
      <c r="J77" s="73"/>
      <c r="M77" s="229" t="s">
        <v>127</v>
      </c>
      <c r="N77" s="229" t="s">
        <v>654</v>
      </c>
      <c r="P77" s="200" t="s">
        <v>649</v>
      </c>
      <c r="Q77" s="245" t="s">
        <v>44</v>
      </c>
      <c r="R77" s="7" t="s">
        <v>78</v>
      </c>
      <c r="S77" s="1"/>
      <c r="T77" s="209" t="s">
        <v>654</v>
      </c>
      <c r="U77" s="209" t="s">
        <v>647</v>
      </c>
      <c r="V77" s="1">
        <v>72</v>
      </c>
      <c r="W77" s="200" t="s">
        <v>652</v>
      </c>
      <c r="X77" s="200" t="s">
        <v>649</v>
      </c>
      <c r="Y77" s="1"/>
      <c r="Z77" s="13" t="s">
        <v>44</v>
      </c>
      <c r="AA77" s="7" t="s">
        <v>44</v>
      </c>
      <c r="AB77" s="7" t="s">
        <v>78</v>
      </c>
      <c r="AC77" s="1"/>
      <c r="AE77" s="13" t="s">
        <v>44</v>
      </c>
      <c r="AF77" s="13" t="s">
        <v>44</v>
      </c>
      <c r="AG77" s="92">
        <v>0.41666666666666702</v>
      </c>
    </row>
    <row r="78" spans="1:33" ht="12.75" hidden="1" customHeight="1" thickTop="1" thickBot="1" x14ac:dyDescent="0.4">
      <c r="A78" s="22">
        <v>75</v>
      </c>
      <c r="B78" s="22">
        <v>2</v>
      </c>
      <c r="C78" s="96">
        <v>42848</v>
      </c>
      <c r="D78" s="36" t="s">
        <v>13</v>
      </c>
      <c r="E78" s="23" t="str">
        <f t="shared" si="14"/>
        <v>ELI'S FC</v>
      </c>
      <c r="F78" s="24" t="str">
        <f t="shared" si="14"/>
        <v>PAN ZONES</v>
      </c>
      <c r="G78" s="71"/>
      <c r="H78" s="94">
        <f t="shared" si="15"/>
        <v>0.41666666666666702</v>
      </c>
      <c r="I78" s="24" t="str">
        <f t="shared" si="16"/>
        <v>Platt Tech HS, Milford</v>
      </c>
      <c r="J78" s="73"/>
      <c r="M78" s="229" t="s">
        <v>121</v>
      </c>
      <c r="N78" s="229" t="s">
        <v>126</v>
      </c>
      <c r="P78" s="209" t="s">
        <v>646</v>
      </c>
      <c r="Q78" s="244" t="s">
        <v>193</v>
      </c>
      <c r="R78" s="7" t="s">
        <v>73</v>
      </c>
      <c r="S78" s="1"/>
      <c r="T78" s="198" t="s">
        <v>100</v>
      </c>
      <c r="U78" s="198" t="s">
        <v>17</v>
      </c>
      <c r="V78" s="1">
        <v>73</v>
      </c>
      <c r="W78" s="209" t="s">
        <v>653</v>
      </c>
      <c r="X78" s="209" t="s">
        <v>646</v>
      </c>
      <c r="Y78" s="1"/>
      <c r="Z78" s="20" t="s">
        <v>193</v>
      </c>
      <c r="AA78" s="7" t="s">
        <v>193</v>
      </c>
      <c r="AB78" s="7" t="s">
        <v>73</v>
      </c>
      <c r="AC78" s="1"/>
      <c r="AE78" s="20" t="s">
        <v>193</v>
      </c>
      <c r="AF78" s="13" t="s">
        <v>193</v>
      </c>
      <c r="AG78" s="92">
        <v>0.41666666666666702</v>
      </c>
    </row>
    <row r="79" spans="1:33" ht="12.75" hidden="1" customHeight="1" thickTop="1" thickBot="1" x14ac:dyDescent="0.4">
      <c r="A79" s="22">
        <v>76</v>
      </c>
      <c r="B79" s="22">
        <v>2</v>
      </c>
      <c r="C79" s="96">
        <v>42848</v>
      </c>
      <c r="D79" s="36" t="s">
        <v>13</v>
      </c>
      <c r="E79" s="23" t="str">
        <f t="shared" si="14"/>
        <v>NORTH HAVEN SC</v>
      </c>
      <c r="F79" s="24" t="str">
        <f t="shared" si="14"/>
        <v>HAMDEN UNITED</v>
      </c>
      <c r="G79" s="71"/>
      <c r="H79" s="94">
        <f t="shared" si="15"/>
        <v>0.41666666666666702</v>
      </c>
      <c r="I79" s="24" t="str">
        <f t="shared" si="16"/>
        <v>Ridge Road, North Haven</v>
      </c>
      <c r="J79" s="73"/>
      <c r="M79" s="229" t="s">
        <v>125</v>
      </c>
      <c r="N79" s="229" t="s">
        <v>122</v>
      </c>
      <c r="P79" s="209" t="s">
        <v>647</v>
      </c>
      <c r="Q79" s="209" t="s">
        <v>39</v>
      </c>
      <c r="R79" s="14" t="s">
        <v>76</v>
      </c>
      <c r="S79" s="1"/>
      <c r="T79" s="198" t="s">
        <v>95</v>
      </c>
      <c r="U79" s="198" t="s">
        <v>217</v>
      </c>
      <c r="V79" s="1">
        <v>74</v>
      </c>
      <c r="W79" s="209" t="s">
        <v>654</v>
      </c>
      <c r="X79" s="209" t="s">
        <v>647</v>
      </c>
      <c r="Y79" s="1"/>
      <c r="Z79" s="20" t="s">
        <v>39</v>
      </c>
      <c r="AA79" s="7" t="s">
        <v>39</v>
      </c>
      <c r="AB79" s="7" t="s">
        <v>76</v>
      </c>
      <c r="AC79" s="1"/>
      <c r="AE79" s="20" t="s">
        <v>39</v>
      </c>
      <c r="AF79" s="13" t="s">
        <v>39</v>
      </c>
      <c r="AG79" s="92">
        <v>0.41666666666666702</v>
      </c>
    </row>
    <row r="80" spans="1:33" ht="12.75" hidden="1" customHeight="1" thickTop="1" thickBot="1" x14ac:dyDescent="0.4">
      <c r="A80" s="22">
        <v>77</v>
      </c>
      <c r="B80" s="22">
        <v>2</v>
      </c>
      <c r="C80" s="96">
        <v>42848</v>
      </c>
      <c r="D80" s="36" t="s">
        <v>13</v>
      </c>
      <c r="E80" s="23" t="str">
        <f t="shared" si="14"/>
        <v>WALLINGFORD MORELIA</v>
      </c>
      <c r="F80" s="24" t="str">
        <f t="shared" si="14"/>
        <v>WILTON WOLVES</v>
      </c>
      <c r="G80" s="71"/>
      <c r="H80" s="94">
        <f t="shared" si="15"/>
        <v>0.41666666666666702</v>
      </c>
      <c r="I80" s="24" t="str">
        <f t="shared" si="16"/>
        <v>Woodhouse Field, Wallingford</v>
      </c>
      <c r="J80" s="73"/>
      <c r="M80" s="229" t="s">
        <v>128</v>
      </c>
      <c r="N80" s="229" t="s">
        <v>129</v>
      </c>
    </row>
    <row r="81" spans="1:24" ht="12.75" hidden="1" customHeight="1" thickTop="1" thickBot="1" x14ac:dyDescent="0.4">
      <c r="A81" s="22">
        <v>78</v>
      </c>
      <c r="B81" s="22" t="s">
        <v>0</v>
      </c>
      <c r="C81" s="96"/>
      <c r="D81" s="26" t="s">
        <v>0</v>
      </c>
      <c r="E81" s="23"/>
      <c r="F81" s="24"/>
      <c r="G81" s="71"/>
      <c r="H81" s="94"/>
      <c r="I81" s="24"/>
      <c r="J81" s="73"/>
      <c r="M81" s="5"/>
      <c r="N81" s="5"/>
      <c r="X81" s="20"/>
    </row>
    <row r="82" spans="1:24" ht="12.75" hidden="1" customHeight="1" thickTop="1" thickBot="1" x14ac:dyDescent="0.4">
      <c r="A82" s="22">
        <v>79</v>
      </c>
      <c r="B82" s="22">
        <v>2</v>
      </c>
      <c r="C82" s="96">
        <v>42848</v>
      </c>
      <c r="D82" s="27" t="s">
        <v>102</v>
      </c>
      <c r="E82" s="23" t="str">
        <f t="shared" ref="E82:F86" si="17">VLOOKUP(M82,Teams,2)</f>
        <v>GREENWICH GUNNERS 50</v>
      </c>
      <c r="F82" s="24" t="str">
        <f t="shared" si="17"/>
        <v>HARTFORD CAVALIERS</v>
      </c>
      <c r="G82" s="71"/>
      <c r="H82" s="94">
        <f>VLOOKUP(E82,START_TIMES,2)</f>
        <v>0.41666666666666702</v>
      </c>
      <c r="I82" s="24" t="str">
        <f>VLOOKUP(E82,fields,2)</f>
        <v>tbd</v>
      </c>
      <c r="J82" s="73"/>
      <c r="M82" s="5" t="s">
        <v>134</v>
      </c>
      <c r="N82" s="5" t="s">
        <v>138</v>
      </c>
    </row>
    <row r="83" spans="1:24" ht="12.75" hidden="1" customHeight="1" thickTop="1" thickBot="1" x14ac:dyDescent="0.4">
      <c r="A83" s="22">
        <v>80</v>
      </c>
      <c r="B83" s="22">
        <v>2</v>
      </c>
      <c r="C83" s="96">
        <v>42848</v>
      </c>
      <c r="D83" s="27" t="s">
        <v>102</v>
      </c>
      <c r="E83" s="23" t="str">
        <f t="shared" si="17"/>
        <v>GUILFORD BLACK EAGLES</v>
      </c>
      <c r="F83" s="24" t="str">
        <f t="shared" si="17"/>
        <v>VASCO DA GAMA 50</v>
      </c>
      <c r="G83" s="71"/>
      <c r="H83" s="94">
        <f>VLOOKUP(E83,START_TIMES,2)</f>
        <v>0.41666666666666702</v>
      </c>
      <c r="I83" s="24" t="str">
        <f>VLOOKUP(E83,fields,2)</f>
        <v>Guilford HS, Guilford</v>
      </c>
      <c r="J83" s="73"/>
      <c r="M83" s="5" t="s">
        <v>136</v>
      </c>
      <c r="N83" s="5" t="s">
        <v>144</v>
      </c>
    </row>
    <row r="84" spans="1:24" ht="12.75" hidden="1" customHeight="1" thickTop="1" thickBot="1" x14ac:dyDescent="0.4">
      <c r="A84" s="22">
        <v>81</v>
      </c>
      <c r="B84" s="22">
        <v>2</v>
      </c>
      <c r="C84" s="96">
        <v>42848</v>
      </c>
      <c r="D84" s="27" t="s">
        <v>102</v>
      </c>
      <c r="E84" s="23" t="str">
        <f t="shared" si="17"/>
        <v>DARIEN BLUE WAVE</v>
      </c>
      <c r="F84" s="24" t="str">
        <f t="shared" si="17"/>
        <v>CLUB NAPOLI 50</v>
      </c>
      <c r="G84" s="71"/>
      <c r="H84" s="94">
        <f>VLOOKUP(E84,START_TIMES,2)</f>
        <v>0.375</v>
      </c>
      <c r="I84" s="24" t="str">
        <f>VLOOKUP(E84,fields,2)</f>
        <v>Middlesex MS (Lower), Darien</v>
      </c>
      <c r="J84" s="73"/>
      <c r="M84" s="5" t="s">
        <v>132</v>
      </c>
      <c r="N84" s="5" t="s">
        <v>131</v>
      </c>
    </row>
    <row r="85" spans="1:24" ht="12.75" hidden="1" customHeight="1" thickTop="1" thickBot="1" x14ac:dyDescent="0.4">
      <c r="A85" s="22">
        <v>82</v>
      </c>
      <c r="B85" s="22">
        <v>2</v>
      </c>
      <c r="C85" s="96">
        <v>42848</v>
      </c>
      <c r="D85" s="27" t="s">
        <v>102</v>
      </c>
      <c r="E85" s="23" t="str">
        <f t="shared" si="17"/>
        <v xml:space="preserve">GLASTONBURY CELTIC </v>
      </c>
      <c r="F85" s="24" t="str">
        <f t="shared" si="17"/>
        <v>POLONIA FALCON STARS FC</v>
      </c>
      <c r="G85" s="71"/>
      <c r="H85" s="128">
        <v>0.45833333333333331</v>
      </c>
      <c r="I85" s="24" t="str">
        <f>VLOOKUP(E85,fields,2)</f>
        <v>Irish American Club, Glastonbury</v>
      </c>
      <c r="J85" s="73"/>
      <c r="M85" s="5" t="s">
        <v>133</v>
      </c>
      <c r="N85" s="5" t="s">
        <v>142</v>
      </c>
    </row>
    <row r="86" spans="1:24" ht="12.75" hidden="1" customHeight="1" thickTop="1" thickBot="1" x14ac:dyDescent="0.4">
      <c r="A86" s="22">
        <v>83</v>
      </c>
      <c r="B86" s="22">
        <v>2</v>
      </c>
      <c r="C86" s="96">
        <v>42848</v>
      </c>
      <c r="D86" s="27" t="s">
        <v>102</v>
      </c>
      <c r="E86" s="23" t="str">
        <f t="shared" si="17"/>
        <v>CHESHIRE AZZURRI 50</v>
      </c>
      <c r="F86" s="24" t="str">
        <f t="shared" si="17"/>
        <v>NEW BRITAIN FALCONS FC</v>
      </c>
      <c r="G86" s="71"/>
      <c r="H86" s="94">
        <f>VLOOKUP(E86,START_TIMES,2)</f>
        <v>0.41666666666666669</v>
      </c>
      <c r="I86" s="24" t="str">
        <f>VLOOKUP(E86,fields,2)</f>
        <v>Quinnipiac Park, Cheshire</v>
      </c>
      <c r="J86" s="73"/>
      <c r="M86" s="5" t="s">
        <v>130</v>
      </c>
      <c r="N86" s="5" t="s">
        <v>141</v>
      </c>
    </row>
    <row r="87" spans="1:24" ht="12.75" hidden="1" customHeight="1" thickTop="1" thickBot="1" x14ac:dyDescent="0.4">
      <c r="A87" s="22">
        <v>84</v>
      </c>
      <c r="B87" s="22" t="s">
        <v>0</v>
      </c>
      <c r="C87" s="96"/>
      <c r="D87" s="26" t="s">
        <v>0</v>
      </c>
      <c r="E87" s="23"/>
      <c r="F87" s="24"/>
      <c r="G87" s="71"/>
      <c r="H87" s="94"/>
      <c r="I87" s="24"/>
      <c r="J87" s="73"/>
      <c r="M87" s="5"/>
      <c r="N87" s="5"/>
    </row>
    <row r="88" spans="1:24" ht="12.75" hidden="1" customHeight="1" thickTop="1" thickBot="1" x14ac:dyDescent="0.4">
      <c r="A88" s="22">
        <v>85</v>
      </c>
      <c r="B88" s="22">
        <v>2</v>
      </c>
      <c r="C88" s="96">
        <v>42848</v>
      </c>
      <c r="D88" s="37" t="s">
        <v>103</v>
      </c>
      <c r="E88" s="23" t="str">
        <f t="shared" ref="E88:F92" si="18">VLOOKUP(M88,Teams,2)</f>
        <v>MOODUS SC</v>
      </c>
      <c r="F88" s="24" t="str">
        <f t="shared" si="18"/>
        <v>NORTH BRANFORD LEGENDS</v>
      </c>
      <c r="G88" s="71"/>
      <c r="H88" s="94">
        <f>VLOOKUP(E88,START_TIMES,2)</f>
        <v>0.41666666666666702</v>
      </c>
      <c r="I88" s="24" t="str">
        <f>VLOOKUP(E88,fields,2)</f>
        <v>Nathan Hale-Ray HS, Moodus</v>
      </c>
      <c r="J88" s="73"/>
      <c r="M88" s="5" t="s">
        <v>135</v>
      </c>
      <c r="N88" s="5" t="s">
        <v>139</v>
      </c>
    </row>
    <row r="89" spans="1:24" ht="12.75" hidden="1" customHeight="1" thickTop="1" thickBot="1" x14ac:dyDescent="0.4">
      <c r="A89" s="22">
        <v>86</v>
      </c>
      <c r="B89" s="22">
        <v>2</v>
      </c>
      <c r="C89" s="96">
        <v>42848</v>
      </c>
      <c r="D89" s="37" t="s">
        <v>103</v>
      </c>
      <c r="E89" s="23" t="str">
        <f t="shared" si="18"/>
        <v>NAUGATUCK RIVER RATS</v>
      </c>
      <c r="F89" s="24" t="str">
        <f t="shared" si="18"/>
        <v>WEST HAVEN GRAYS</v>
      </c>
      <c r="G89" s="71"/>
      <c r="H89" s="94">
        <f>VLOOKUP(E89,START_TIMES,2)</f>
        <v>0.41666666666666702</v>
      </c>
      <c r="I89" s="24" t="str">
        <f>VLOOKUP(E89,fields,2)</f>
        <v>City Hill MS, Naugatuck</v>
      </c>
      <c r="J89" s="73"/>
      <c r="M89" s="5" t="s">
        <v>137</v>
      </c>
      <c r="N89" s="5" t="s">
        <v>145</v>
      </c>
    </row>
    <row r="90" spans="1:24" ht="12.75" hidden="1" customHeight="1" thickTop="1" thickBot="1" x14ac:dyDescent="0.4">
      <c r="A90" s="22">
        <v>87</v>
      </c>
      <c r="B90" s="22">
        <v>2</v>
      </c>
      <c r="C90" s="96">
        <v>42848</v>
      </c>
      <c r="D90" s="37" t="s">
        <v>103</v>
      </c>
      <c r="E90" s="23" t="str">
        <f t="shared" si="18"/>
        <v>FARMINGTON WHITE OWLS</v>
      </c>
      <c r="F90" s="24" t="str">
        <f t="shared" si="18"/>
        <v>GREENWICH ARSENAL 50</v>
      </c>
      <c r="G90" s="71"/>
      <c r="H90" s="94">
        <f>VLOOKUP(E90,START_TIMES,2)</f>
        <v>0.41666666666666702</v>
      </c>
      <c r="I90" s="24" t="str">
        <f>VLOOKUP(E90,fields,2)</f>
        <v>Winding Trails, Farmington</v>
      </c>
      <c r="J90" s="73"/>
      <c r="M90" s="5" t="s">
        <v>147</v>
      </c>
      <c r="N90" s="5" t="s">
        <v>148</v>
      </c>
    </row>
    <row r="91" spans="1:24" ht="12.75" hidden="1" customHeight="1" thickTop="1" thickBot="1" x14ac:dyDescent="0.4">
      <c r="A91" s="22">
        <v>88</v>
      </c>
      <c r="B91" s="22">
        <v>2</v>
      </c>
      <c r="C91" s="96">
        <v>42848</v>
      </c>
      <c r="D91" s="37" t="s">
        <v>103</v>
      </c>
      <c r="E91" s="23" t="str">
        <f t="shared" si="18"/>
        <v>WATERBURY PONTES</v>
      </c>
      <c r="F91" s="24" t="str">
        <f t="shared" si="18"/>
        <v>GREENWICH PUMAS LEGENDS</v>
      </c>
      <c r="G91" s="71"/>
      <c r="H91" s="94">
        <f>VLOOKUP(E91,START_TIMES,2)</f>
        <v>0.41666666666666702</v>
      </c>
      <c r="I91" s="24" t="str">
        <f>VLOOKUP(E91,fields,2)</f>
        <v>Pontelandolfo Club, Waterbury</v>
      </c>
      <c r="J91" s="73"/>
      <c r="M91" s="5" t="s">
        <v>143</v>
      </c>
      <c r="N91" s="5" t="s">
        <v>149</v>
      </c>
    </row>
    <row r="92" spans="1:24" ht="12.75" hidden="1" customHeight="1" thickTop="1" thickBot="1" x14ac:dyDescent="0.4">
      <c r="A92" s="22">
        <v>89</v>
      </c>
      <c r="B92" s="22">
        <v>2</v>
      </c>
      <c r="C92" s="96">
        <v>42848</v>
      </c>
      <c r="D92" s="37" t="s">
        <v>103</v>
      </c>
      <c r="E92" s="23" t="str">
        <f t="shared" si="18"/>
        <v>EAST HAVEN SC</v>
      </c>
      <c r="F92" s="24" t="str">
        <f t="shared" si="18"/>
        <v>SOUTHBURY BOOMERS</v>
      </c>
      <c r="G92" s="71"/>
      <c r="H92" s="94">
        <f>VLOOKUP(E92,START_TIMES,2)</f>
        <v>0.41666666666666702</v>
      </c>
      <c r="I92" s="24" t="str">
        <f>VLOOKUP(E92,fields,2)</f>
        <v>Moulthrop Field, East Haven</v>
      </c>
      <c r="J92" s="73"/>
      <c r="M92" s="5" t="s">
        <v>146</v>
      </c>
      <c r="N92" s="5" t="s">
        <v>140</v>
      </c>
    </row>
    <row r="93" spans="1:24" ht="12.75" hidden="1" customHeight="1" thickTop="1" thickBot="1" x14ac:dyDescent="0.4">
      <c r="A93" s="22">
        <v>90</v>
      </c>
      <c r="B93" s="22" t="s">
        <v>0</v>
      </c>
      <c r="C93" s="96"/>
      <c r="D93" s="26" t="s">
        <v>0</v>
      </c>
      <c r="E93" s="23"/>
      <c r="F93" s="24"/>
      <c r="G93" s="71"/>
      <c r="H93" s="94"/>
      <c r="I93" s="24"/>
      <c r="J93" s="73"/>
      <c r="M93" s="5"/>
      <c r="N93" s="5"/>
    </row>
    <row r="94" spans="1:24" ht="12.75" hidden="1" customHeight="1" thickTop="1" thickBot="1" x14ac:dyDescent="0.4">
      <c r="A94" s="22">
        <v>91</v>
      </c>
      <c r="B94" s="22">
        <v>3</v>
      </c>
      <c r="C94" s="96">
        <v>42855</v>
      </c>
      <c r="D94" s="32" t="s">
        <v>10</v>
      </c>
      <c r="E94" s="23" t="str">
        <f t="shared" ref="E94:F98" si="19">VLOOKUP(M94,Teams,2)</f>
        <v>DANBURY UNITED 30</v>
      </c>
      <c r="F94" s="24" t="str">
        <f t="shared" si="19"/>
        <v>NEWINGTON PORTUGUESE 30</v>
      </c>
      <c r="G94" s="71"/>
      <c r="H94" s="94">
        <f>VLOOKUP(E94,START_TIMES,2)</f>
        <v>0.375</v>
      </c>
      <c r="I94" s="24" t="str">
        <f>VLOOKUP(E94,fields,2)</f>
        <v>Portuguese Cultural Center, Danbury</v>
      </c>
      <c r="J94" s="73"/>
      <c r="M94" s="5" t="s">
        <v>96</v>
      </c>
      <c r="N94" s="5" t="s">
        <v>92</v>
      </c>
    </row>
    <row r="95" spans="1:24" ht="12.75" hidden="1" customHeight="1" thickTop="1" thickBot="1" x14ac:dyDescent="0.4">
      <c r="A95" s="22">
        <v>92</v>
      </c>
      <c r="B95" s="22">
        <v>3</v>
      </c>
      <c r="C95" s="96">
        <v>42855</v>
      </c>
      <c r="D95" s="32" t="s">
        <v>10</v>
      </c>
      <c r="E95" s="23" t="str">
        <f t="shared" si="19"/>
        <v>MILFORD TUESDAY</v>
      </c>
      <c r="F95" s="24" t="str">
        <f t="shared" si="19"/>
        <v>POLONEZ UNITED</v>
      </c>
      <c r="G95" s="71"/>
      <c r="H95" s="94">
        <f>VLOOKUP(E95,START_TIMES,2)</f>
        <v>0.41666666666666702</v>
      </c>
      <c r="I95" s="24" t="str">
        <f>VLOOKUP(E95,fields,2)</f>
        <v>Fred Wolfe Park, Orange</v>
      </c>
      <c r="J95" s="73"/>
      <c r="M95" s="5" t="s">
        <v>94</v>
      </c>
      <c r="N95" s="5" t="s">
        <v>100</v>
      </c>
    </row>
    <row r="96" spans="1:24" ht="12.75" hidden="1" customHeight="1" thickTop="1" thickBot="1" x14ac:dyDescent="0.4">
      <c r="A96" s="22">
        <v>93</v>
      </c>
      <c r="B96" s="22">
        <v>3</v>
      </c>
      <c r="C96" s="96">
        <v>42855</v>
      </c>
      <c r="D96" s="32" t="s">
        <v>10</v>
      </c>
      <c r="E96" s="23" t="str">
        <f t="shared" si="19"/>
        <v>GREENWICH ARSENAL 30</v>
      </c>
      <c r="F96" s="24" t="str">
        <f t="shared" si="19"/>
        <v>CLINTON FC</v>
      </c>
      <c r="G96" s="71"/>
      <c r="H96" s="94">
        <f>VLOOKUP(E96,START_TIMES,2)</f>
        <v>0.41666666666666702</v>
      </c>
      <c r="I96" s="24" t="str">
        <f>VLOOKUP(E96,fields,2)</f>
        <v>tbd</v>
      </c>
      <c r="J96" s="73"/>
      <c r="M96" s="5" t="s">
        <v>99</v>
      </c>
      <c r="N96" s="5" t="s">
        <v>97</v>
      </c>
    </row>
    <row r="97" spans="1:14" ht="12.75" hidden="1" customHeight="1" thickTop="1" thickBot="1" x14ac:dyDescent="0.4">
      <c r="A97" s="22">
        <v>94</v>
      </c>
      <c r="B97" s="22">
        <v>3</v>
      </c>
      <c r="C97" s="96">
        <v>42855</v>
      </c>
      <c r="D97" s="32" t="s">
        <v>10</v>
      </c>
      <c r="E97" s="23" t="str">
        <f t="shared" si="19"/>
        <v>SHELTON FC</v>
      </c>
      <c r="F97" s="24" t="str">
        <f t="shared" si="19"/>
        <v>ECUACHAMOS FC</v>
      </c>
      <c r="G97" s="71"/>
      <c r="H97" s="94">
        <f>VLOOKUP(E97,START_TIMES,2)</f>
        <v>0.33333333333333331</v>
      </c>
      <c r="I97" s="24" t="str">
        <f>VLOOKUP(E97,fields,2)</f>
        <v>Nike Site, Shelton</v>
      </c>
      <c r="J97" s="73"/>
      <c r="M97" s="5" t="s">
        <v>95</v>
      </c>
      <c r="N97" s="5" t="s">
        <v>93</v>
      </c>
    </row>
    <row r="98" spans="1:14" ht="12.75" hidden="1" customHeight="1" thickTop="1" thickBot="1" x14ac:dyDescent="0.4">
      <c r="A98" s="22">
        <v>95</v>
      </c>
      <c r="B98" s="22">
        <v>3</v>
      </c>
      <c r="C98" s="96">
        <v>42855</v>
      </c>
      <c r="D98" s="32" t="s">
        <v>10</v>
      </c>
      <c r="E98" s="23" t="str">
        <f t="shared" si="19"/>
        <v>NORTH BRANFORD 30</v>
      </c>
      <c r="F98" s="24" t="str">
        <f t="shared" si="19"/>
        <v>VASCO DA GAMA 30</v>
      </c>
      <c r="G98" s="71"/>
      <c r="H98" s="94">
        <f>VLOOKUP(E98,START_TIMES,2)</f>
        <v>0.41666666666666702</v>
      </c>
      <c r="I98" s="24" t="str">
        <f>VLOOKUP(E98,fields,2)</f>
        <v>Northford Park, North Branford</v>
      </c>
      <c r="J98" s="73"/>
      <c r="M98" s="5" t="s">
        <v>98</v>
      </c>
      <c r="N98" s="5" t="s">
        <v>101</v>
      </c>
    </row>
    <row r="99" spans="1:14" ht="12.75" hidden="1" customHeight="1" thickTop="1" thickBot="1" x14ac:dyDescent="0.4">
      <c r="A99" s="22">
        <v>96</v>
      </c>
      <c r="B99" s="22" t="s">
        <v>0</v>
      </c>
      <c r="C99" s="96"/>
      <c r="D99" s="26" t="s">
        <v>0</v>
      </c>
      <c r="E99" s="23"/>
      <c r="F99" s="24"/>
      <c r="G99" s="71"/>
      <c r="H99" s="94"/>
      <c r="I99" s="24"/>
      <c r="J99" s="73"/>
      <c r="M99" s="5"/>
      <c r="N99" s="5"/>
    </row>
    <row r="100" spans="1:14" ht="12.75" hidden="1" customHeight="1" thickTop="1" thickBot="1" x14ac:dyDescent="0.4">
      <c r="A100" s="22">
        <v>97</v>
      </c>
      <c r="B100" s="22">
        <v>3</v>
      </c>
      <c r="C100" s="96">
        <v>42855</v>
      </c>
      <c r="D100" s="33" t="s">
        <v>175</v>
      </c>
      <c r="E100" s="23" t="str">
        <f t="shared" ref="E100:F105" si="20">VLOOKUP(M100,Teams,2)</f>
        <v>LITCHFIELD COUNTY BLUES</v>
      </c>
      <c r="F100" s="24" t="str">
        <f t="shared" si="20"/>
        <v>MILFORD AMIGOS</v>
      </c>
      <c r="G100" s="71"/>
      <c r="H100" s="94">
        <f t="shared" ref="H100:H105" si="21">VLOOKUP(E100,START_TIMES,2)</f>
        <v>0.41666666666666702</v>
      </c>
      <c r="I100" s="24" t="str">
        <f t="shared" ref="I100:I105" si="22">VLOOKUP(E100,fields,2)</f>
        <v>Whittlesey Harrison, Morris</v>
      </c>
      <c r="J100" s="73"/>
      <c r="M100" s="222" t="s">
        <v>154</v>
      </c>
      <c r="N100" s="222" t="s">
        <v>155</v>
      </c>
    </row>
    <row r="101" spans="1:14" ht="12.75" hidden="1" customHeight="1" thickTop="1" thickBot="1" x14ac:dyDescent="0.4">
      <c r="A101" s="22">
        <v>98</v>
      </c>
      <c r="B101" s="22">
        <v>3</v>
      </c>
      <c r="C101" s="96">
        <v>42855</v>
      </c>
      <c r="D101" s="33" t="s">
        <v>175</v>
      </c>
      <c r="E101" s="23" t="str">
        <f t="shared" si="20"/>
        <v>INTERNAZIONALE</v>
      </c>
      <c r="F101" s="24" t="str">
        <f t="shared" si="20"/>
        <v>WATERTOWN GEEZERS</v>
      </c>
      <c r="G101" s="71"/>
      <c r="H101" s="94">
        <f t="shared" si="21"/>
        <v>0.41666666666666702</v>
      </c>
      <c r="I101" s="24" t="str">
        <f t="shared" si="22"/>
        <v>tbd</v>
      </c>
      <c r="J101" s="73"/>
      <c r="M101" s="222" t="s">
        <v>652</v>
      </c>
      <c r="N101" s="222" t="s">
        <v>159</v>
      </c>
    </row>
    <row r="102" spans="1:14" ht="12.75" hidden="1" customHeight="1" thickTop="1" thickBot="1" x14ac:dyDescent="0.4">
      <c r="A102" s="22">
        <v>99</v>
      </c>
      <c r="B102" s="22">
        <v>3</v>
      </c>
      <c r="C102" s="96">
        <v>42855</v>
      </c>
      <c r="D102" s="33" t="s">
        <v>175</v>
      </c>
      <c r="E102" s="23" t="str">
        <f t="shared" si="20"/>
        <v>BYE 30 (NO GAME)</v>
      </c>
      <c r="F102" s="24" t="str">
        <f t="shared" si="20"/>
        <v>CASEUS NEW HAVEN FC</v>
      </c>
      <c r="G102" s="71"/>
      <c r="H102" s="94">
        <f t="shared" si="21"/>
        <v>0.41666666666666669</v>
      </c>
      <c r="I102" s="24" t="str">
        <f t="shared" si="22"/>
        <v>--</v>
      </c>
      <c r="J102" s="73"/>
      <c r="M102" s="222" t="s">
        <v>150</v>
      </c>
      <c r="N102" s="222" t="s">
        <v>151</v>
      </c>
    </row>
    <row r="103" spans="1:14" ht="12.75" hidden="1" customHeight="1" thickTop="1" thickBot="1" x14ac:dyDescent="0.4">
      <c r="A103" s="22">
        <v>100</v>
      </c>
      <c r="B103" s="22">
        <v>3</v>
      </c>
      <c r="C103" s="96">
        <v>42855</v>
      </c>
      <c r="D103" s="33" t="s">
        <v>175</v>
      </c>
      <c r="E103" s="23" t="str">
        <f t="shared" si="20"/>
        <v>CLUB NAPOLI 30</v>
      </c>
      <c r="F103" s="24" t="str">
        <f t="shared" si="20"/>
        <v>NEWTOWN SALTY DOGS</v>
      </c>
      <c r="G103" s="71"/>
      <c r="H103" s="94">
        <f t="shared" si="21"/>
        <v>0.41666666666666702</v>
      </c>
      <c r="I103" s="24" t="str">
        <f t="shared" si="22"/>
        <v>Quinnipiac Park, Cheshire</v>
      </c>
      <c r="J103" s="73"/>
      <c r="M103" s="222" t="s">
        <v>152</v>
      </c>
      <c r="N103" s="222" t="s">
        <v>157</v>
      </c>
    </row>
    <row r="104" spans="1:14" ht="12.75" hidden="1" customHeight="1" thickTop="1" thickBot="1" x14ac:dyDescent="0.4">
      <c r="A104" s="22">
        <v>101</v>
      </c>
      <c r="B104" s="22">
        <v>3</v>
      </c>
      <c r="C104" s="96">
        <v>42855</v>
      </c>
      <c r="D104" s="33" t="s">
        <v>175</v>
      </c>
      <c r="E104" s="23" t="str">
        <f t="shared" si="20"/>
        <v>PAMPLONA FC</v>
      </c>
      <c r="F104" s="24" t="str">
        <f t="shared" si="20"/>
        <v>STAMFORD FC</v>
      </c>
      <c r="G104" s="71"/>
      <c r="H104" s="94">
        <f t="shared" si="21"/>
        <v>0.41666666666666702</v>
      </c>
      <c r="I104" s="24" t="str">
        <f t="shared" si="22"/>
        <v>Fontaine Field, Norwich</v>
      </c>
      <c r="J104" s="73"/>
      <c r="M104" s="222" t="s">
        <v>651</v>
      </c>
      <c r="N104" s="222" t="s">
        <v>158</v>
      </c>
    </row>
    <row r="105" spans="1:14" ht="12.75" hidden="1" customHeight="1" thickTop="1" thickBot="1" x14ac:dyDescent="0.4">
      <c r="A105" s="22">
        <v>102</v>
      </c>
      <c r="B105" s="22">
        <v>3</v>
      </c>
      <c r="C105" s="96">
        <v>42855</v>
      </c>
      <c r="D105" s="33" t="s">
        <v>175</v>
      </c>
      <c r="E105" s="23" t="str">
        <f t="shared" si="20"/>
        <v>NAUGATUCK FUSION</v>
      </c>
      <c r="F105" s="24" t="str">
        <f t="shared" si="20"/>
        <v>HENRY  REID FC 30</v>
      </c>
      <c r="G105" s="71"/>
      <c r="H105" s="94">
        <f t="shared" si="21"/>
        <v>0.41666666666666702</v>
      </c>
      <c r="I105" s="24" t="str">
        <f t="shared" si="22"/>
        <v>City Hill MS, Naugatuck</v>
      </c>
      <c r="J105" s="73"/>
      <c r="M105" s="222" t="s">
        <v>156</v>
      </c>
      <c r="N105" s="222" t="s">
        <v>153</v>
      </c>
    </row>
    <row r="106" spans="1:14" ht="12.75" hidden="1" customHeight="1" thickTop="1" thickBot="1" x14ac:dyDescent="0.4">
      <c r="A106" s="22">
        <v>103</v>
      </c>
      <c r="B106" s="22" t="s">
        <v>0</v>
      </c>
      <c r="C106" s="96"/>
      <c r="D106" s="26" t="s">
        <v>0</v>
      </c>
      <c r="E106" s="23"/>
      <c r="F106" s="24"/>
      <c r="G106" s="71"/>
      <c r="H106" s="94"/>
      <c r="I106" s="24"/>
      <c r="J106" s="73"/>
      <c r="M106" s="2"/>
      <c r="N106" s="2"/>
    </row>
    <row r="107" spans="1:14" ht="12.75" hidden="1" customHeight="1" thickTop="1" thickBot="1" x14ac:dyDescent="0.4">
      <c r="A107" s="22">
        <v>104</v>
      </c>
      <c r="B107" s="22">
        <v>3</v>
      </c>
      <c r="C107" s="96">
        <v>42855</v>
      </c>
      <c r="D107" s="34" t="s">
        <v>11</v>
      </c>
      <c r="E107" s="23" t="str">
        <f t="shared" ref="E107:F111" si="23">VLOOKUP(M107,Teams,2)</f>
        <v>DANBURY UNITED 40</v>
      </c>
      <c r="F107" s="24" t="str">
        <f t="shared" si="23"/>
        <v>RIDGEFIELD KICKS</v>
      </c>
      <c r="G107" s="71"/>
      <c r="H107" s="94">
        <f>VLOOKUP(E107,START_TIMES,2)</f>
        <v>0.45833333333333331</v>
      </c>
      <c r="I107" s="24" t="str">
        <f>VLOOKUP(E107,fields,2)</f>
        <v>Portuguese Cultural Center, Danbury</v>
      </c>
      <c r="J107" s="73"/>
      <c r="M107" s="5" t="s">
        <v>161</v>
      </c>
      <c r="N107" s="5" t="s">
        <v>105</v>
      </c>
    </row>
    <row r="108" spans="1:14" ht="12.75" hidden="1" customHeight="1" thickTop="1" thickBot="1" x14ac:dyDescent="0.4">
      <c r="A108" s="22">
        <v>105</v>
      </c>
      <c r="B108" s="22">
        <v>3</v>
      </c>
      <c r="C108" s="96">
        <v>42855</v>
      </c>
      <c r="D108" s="34" t="s">
        <v>11</v>
      </c>
      <c r="E108" s="23" t="str">
        <f t="shared" si="23"/>
        <v>NORWALK MARINERS</v>
      </c>
      <c r="F108" s="24" t="str">
        <f t="shared" si="23"/>
        <v>VASCO DA GAMA 40</v>
      </c>
      <c r="G108" s="71"/>
      <c r="H108" s="94">
        <f>VLOOKUP(E108,START_TIMES,2)</f>
        <v>0.41666666666666702</v>
      </c>
      <c r="I108" s="24" t="str">
        <f>VLOOKUP(E108,fields,2)</f>
        <v>Nathan Hale MS, Norwalk</v>
      </c>
      <c r="J108" s="73"/>
      <c r="M108" s="5" t="s">
        <v>104</v>
      </c>
      <c r="N108" s="5" t="s">
        <v>107</v>
      </c>
    </row>
    <row r="109" spans="1:14" ht="12.75" hidden="1" customHeight="1" thickTop="1" thickBot="1" x14ac:dyDescent="0.4">
      <c r="A109" s="22">
        <v>106</v>
      </c>
      <c r="B109" s="22">
        <v>3</v>
      </c>
      <c r="C109" s="96">
        <v>42855</v>
      </c>
      <c r="D109" s="34" t="s">
        <v>11</v>
      </c>
      <c r="E109" s="23" t="str">
        <f t="shared" si="23"/>
        <v>CHESHIRE AZZURRI 40</v>
      </c>
      <c r="F109" s="24" t="str">
        <f t="shared" si="23"/>
        <v>GREENWICH PUMAS</v>
      </c>
      <c r="G109" s="71"/>
      <c r="H109" s="94">
        <f>VLOOKUP(E109,START_TIMES,2)</f>
        <v>0.41666666666666669</v>
      </c>
      <c r="I109" s="24" t="str">
        <f>VLOOKUP(E109,fields,2)</f>
        <v>Quinnipiac Park, Cheshire</v>
      </c>
      <c r="J109" s="73"/>
      <c r="M109" s="5" t="s">
        <v>160</v>
      </c>
      <c r="N109" s="5" t="s">
        <v>163</v>
      </c>
    </row>
    <row r="110" spans="1:14" ht="12.75" hidden="1" customHeight="1" thickTop="1" thickBot="1" x14ac:dyDescent="0.4">
      <c r="A110" s="22">
        <v>107</v>
      </c>
      <c r="B110" s="22">
        <v>3</v>
      </c>
      <c r="C110" s="96">
        <v>42855</v>
      </c>
      <c r="D110" s="34" t="s">
        <v>11</v>
      </c>
      <c r="E110" s="23" t="str">
        <f t="shared" si="23"/>
        <v>WATERBURY ALBANIANS</v>
      </c>
      <c r="F110" s="24" t="str">
        <f t="shared" si="23"/>
        <v>FAIRFIELD GAC</v>
      </c>
      <c r="G110" s="71"/>
      <c r="H110" s="94">
        <f>VLOOKUP(E110,START_TIMES,2)</f>
        <v>0.375</v>
      </c>
      <c r="I110" s="24" t="str">
        <f>VLOOKUP(E110,fields,2)</f>
        <v>Wilby HS, Waterbury</v>
      </c>
      <c r="J110" s="73"/>
      <c r="M110" s="5" t="s">
        <v>108</v>
      </c>
      <c r="N110" s="5" t="s">
        <v>162</v>
      </c>
    </row>
    <row r="111" spans="1:14" ht="12.75" hidden="1" customHeight="1" thickTop="1" thickBot="1" x14ac:dyDescent="0.4">
      <c r="A111" s="22">
        <v>108</v>
      </c>
      <c r="B111" s="22">
        <v>3</v>
      </c>
      <c r="C111" s="96">
        <v>42855</v>
      </c>
      <c r="D111" s="34" t="s">
        <v>11</v>
      </c>
      <c r="E111" s="23" t="str">
        <f t="shared" si="23"/>
        <v>STORM FC</v>
      </c>
      <c r="F111" s="24" t="str">
        <f t="shared" si="23"/>
        <v xml:space="preserve">WILTON WARRIORS </v>
      </c>
      <c r="G111" s="71"/>
      <c r="H111" s="94">
        <f>VLOOKUP(E111,START_TIMES,2)</f>
        <v>0.33333333333333331</v>
      </c>
      <c r="I111" s="24" t="str">
        <f>VLOOKUP(E111,fields,2)</f>
        <v>Wakeman Park, Westport</v>
      </c>
      <c r="J111" s="73"/>
      <c r="M111" s="5" t="s">
        <v>106</v>
      </c>
      <c r="N111" s="5" t="s">
        <v>109</v>
      </c>
    </row>
    <row r="112" spans="1:14" ht="12.75" hidden="1" customHeight="1" thickTop="1" thickBot="1" x14ac:dyDescent="0.4">
      <c r="A112" s="22">
        <v>109</v>
      </c>
      <c r="B112" s="22" t="s">
        <v>0</v>
      </c>
      <c r="C112" s="96"/>
      <c r="D112" s="26" t="s">
        <v>0</v>
      </c>
      <c r="E112" s="23"/>
      <c r="F112" s="24"/>
      <c r="G112" s="71"/>
      <c r="H112" s="94"/>
      <c r="I112" s="24"/>
      <c r="J112" s="73"/>
      <c r="M112" s="5"/>
      <c r="N112" s="2"/>
    </row>
    <row r="113" spans="1:14" ht="12.75" hidden="1" customHeight="1" thickTop="1" thickBot="1" x14ac:dyDescent="0.4">
      <c r="A113" s="22">
        <v>110</v>
      </c>
      <c r="B113" s="22">
        <v>3</v>
      </c>
      <c r="C113" s="96">
        <v>42855</v>
      </c>
      <c r="D113" s="35" t="s">
        <v>12</v>
      </c>
      <c r="E113" s="23" t="str">
        <f t="shared" ref="E113:F117" si="24">VLOOKUP(M113,Teams,2)</f>
        <v>NEW HAVEN AMERICANS</v>
      </c>
      <c r="F113" s="24" t="str">
        <f t="shared" si="24"/>
        <v>GREENWICH ARSENAL 40</v>
      </c>
      <c r="G113" s="71"/>
      <c r="H113" s="94">
        <f>VLOOKUP(E113,START_TIMES,2)</f>
        <v>0.41666666666666702</v>
      </c>
      <c r="I113" s="24" t="str">
        <f>VLOOKUP(E113,fields,2)</f>
        <v>Peck Place School, Orange</v>
      </c>
      <c r="J113" s="73"/>
      <c r="M113" s="5" t="s">
        <v>115</v>
      </c>
      <c r="N113" s="5" t="s">
        <v>111</v>
      </c>
    </row>
    <row r="114" spans="1:14" ht="12.75" hidden="1" customHeight="1" thickTop="1" thickBot="1" x14ac:dyDescent="0.4">
      <c r="A114" s="22">
        <v>111</v>
      </c>
      <c r="B114" s="22">
        <v>3</v>
      </c>
      <c r="C114" s="96">
        <v>42855</v>
      </c>
      <c r="D114" s="35" t="s">
        <v>12</v>
      </c>
      <c r="E114" s="23" t="str">
        <f t="shared" si="24"/>
        <v xml:space="preserve">GUILFORD CELTIC </v>
      </c>
      <c r="F114" s="24" t="str">
        <f t="shared" si="24"/>
        <v xml:space="preserve">NORWALK SPORT COLOMBIA </v>
      </c>
      <c r="G114" s="71"/>
      <c r="H114" s="94">
        <f>VLOOKUP(E114,START_TIMES,2)</f>
        <v>0.41666666666666702</v>
      </c>
      <c r="I114" s="24" t="str">
        <f>VLOOKUP(E114,fields,2)</f>
        <v>Bittner Park, Guilford</v>
      </c>
      <c r="J114" s="73"/>
      <c r="M114" s="5" t="s">
        <v>114</v>
      </c>
      <c r="N114" s="5" t="s">
        <v>117</v>
      </c>
    </row>
    <row r="115" spans="1:14" ht="12.75" hidden="1" customHeight="1" thickTop="1" thickBot="1" x14ac:dyDescent="0.4">
      <c r="A115" s="22">
        <v>112</v>
      </c>
      <c r="B115" s="22">
        <v>3</v>
      </c>
      <c r="C115" s="96">
        <v>42855</v>
      </c>
      <c r="D115" s="35" t="s">
        <v>12</v>
      </c>
      <c r="E115" s="23" t="str">
        <f t="shared" si="24"/>
        <v>GUILFORD BELL CURVE</v>
      </c>
      <c r="F115" s="24" t="str">
        <f t="shared" si="24"/>
        <v>DERBY QUITUS</v>
      </c>
      <c r="G115" s="71"/>
      <c r="H115" s="94">
        <f>VLOOKUP(E115,START_TIMES,2)</f>
        <v>0.41666666666666702</v>
      </c>
      <c r="I115" s="24" t="str">
        <f>VLOOKUP(E115,fields,2)</f>
        <v>Guilford HS, Guilford</v>
      </c>
      <c r="J115" s="73"/>
      <c r="M115" s="5" t="s">
        <v>113</v>
      </c>
      <c r="N115" s="5" t="s">
        <v>110</v>
      </c>
    </row>
    <row r="116" spans="1:14" ht="12.75" hidden="1" customHeight="1" thickTop="1" thickBot="1" x14ac:dyDescent="0.4">
      <c r="A116" s="22">
        <v>113</v>
      </c>
      <c r="B116" s="22">
        <v>3</v>
      </c>
      <c r="C116" s="96">
        <v>42855</v>
      </c>
      <c r="D116" s="35" t="s">
        <v>12</v>
      </c>
      <c r="E116" s="23" t="str">
        <f t="shared" si="24"/>
        <v>SOUTHEAST ROVERS</v>
      </c>
      <c r="F116" s="24" t="str">
        <f t="shared" si="24"/>
        <v>GREENWICH GUNNERS 40</v>
      </c>
      <c r="G116" s="71"/>
      <c r="H116" s="94">
        <f>VLOOKUP(E116,START_TIMES,2)</f>
        <v>0.41666666666666702</v>
      </c>
      <c r="I116" s="24" t="str">
        <f>VLOOKUP(E116,fields,2)</f>
        <v>Spera Park, Waterford</v>
      </c>
      <c r="J116" s="73"/>
      <c r="M116" s="5" t="s">
        <v>118</v>
      </c>
      <c r="N116" s="5" t="s">
        <v>112</v>
      </c>
    </row>
    <row r="117" spans="1:14" ht="12.75" hidden="1" customHeight="1" thickTop="1" thickBot="1" x14ac:dyDescent="0.4">
      <c r="A117" s="22">
        <v>114</v>
      </c>
      <c r="B117" s="22">
        <v>3</v>
      </c>
      <c r="C117" s="96">
        <v>42855</v>
      </c>
      <c r="D117" s="35" t="s">
        <v>12</v>
      </c>
      <c r="E117" s="23" t="str">
        <f t="shared" si="24"/>
        <v>NEWINGTON PORTUGUESE 40</v>
      </c>
      <c r="F117" s="24" t="str">
        <f t="shared" si="24"/>
        <v>STAMFORD UNITED</v>
      </c>
      <c r="G117" s="71"/>
      <c r="H117" s="94">
        <f>VLOOKUP(E117,START_TIMES,2)</f>
        <v>0.41666666666666702</v>
      </c>
      <c r="I117" s="24" t="str">
        <f>VLOOKUP(E117,fields,2)</f>
        <v>Martin Kellogg, Newington</v>
      </c>
      <c r="J117" s="73"/>
      <c r="M117" s="5" t="s">
        <v>116</v>
      </c>
      <c r="N117" s="5" t="s">
        <v>119</v>
      </c>
    </row>
    <row r="118" spans="1:14" ht="12.75" hidden="1" customHeight="1" thickTop="1" thickBot="1" x14ac:dyDescent="0.4">
      <c r="A118" s="22">
        <v>115</v>
      </c>
      <c r="B118" s="22" t="s">
        <v>0</v>
      </c>
      <c r="C118" s="96"/>
      <c r="D118" s="26" t="s">
        <v>0</v>
      </c>
      <c r="E118" s="23"/>
      <c r="F118" s="24"/>
      <c r="G118" s="71"/>
      <c r="H118" s="94"/>
      <c r="I118" s="24"/>
      <c r="J118" s="73"/>
      <c r="M118" s="5"/>
      <c r="N118" s="2"/>
    </row>
    <row r="119" spans="1:14" ht="12.75" hidden="1" customHeight="1" thickTop="1" thickBot="1" x14ac:dyDescent="0.4">
      <c r="A119" s="22">
        <v>116</v>
      </c>
      <c r="B119" s="22">
        <v>3</v>
      </c>
      <c r="C119" s="96">
        <v>42855</v>
      </c>
      <c r="D119" s="36" t="s">
        <v>13</v>
      </c>
      <c r="E119" s="23" t="str">
        <f t="shared" ref="E119:F124" si="25">VLOOKUP(M119,Teams,2)</f>
        <v>NORTH BRANFORD 40</v>
      </c>
      <c r="F119" s="24" t="str">
        <f t="shared" si="25"/>
        <v>NORTH HAVEN SC</v>
      </c>
      <c r="G119" s="71"/>
      <c r="H119" s="94">
        <f>VLOOKUP(E119,START_TIMES,2)</f>
        <v>0.41666666666666702</v>
      </c>
      <c r="I119" s="24" t="str">
        <f t="shared" ref="I119:I124" si="26">VLOOKUP(E119,fields,2)</f>
        <v>Coginchaug HS, Durham</v>
      </c>
      <c r="J119" s="73"/>
      <c r="M119" s="229" t="s">
        <v>124</v>
      </c>
      <c r="N119" s="229" t="s">
        <v>125</v>
      </c>
    </row>
    <row r="120" spans="1:14" ht="12.75" hidden="1" customHeight="1" thickTop="1" thickBot="1" x14ac:dyDescent="0.4">
      <c r="A120" s="22">
        <v>117</v>
      </c>
      <c r="B120" s="22">
        <v>3</v>
      </c>
      <c r="C120" s="96">
        <v>42855</v>
      </c>
      <c r="D120" s="36" t="s">
        <v>13</v>
      </c>
      <c r="E120" s="23" t="str">
        <f t="shared" si="25"/>
        <v>BESA SC</v>
      </c>
      <c r="F120" s="24" t="str">
        <f t="shared" si="25"/>
        <v>WILTON WOLVES</v>
      </c>
      <c r="G120" s="71"/>
      <c r="H120" s="94">
        <f>VLOOKUP(E120,START_TIMES,2)</f>
        <v>0.41666666666666669</v>
      </c>
      <c r="I120" s="24" t="str">
        <f t="shared" si="26"/>
        <v>Wilby HS, Waterbury</v>
      </c>
      <c r="J120" s="73"/>
      <c r="M120" s="229" t="s">
        <v>654</v>
      </c>
      <c r="N120" s="229" t="s">
        <v>129</v>
      </c>
    </row>
    <row r="121" spans="1:14" ht="12.75" customHeight="1" thickTop="1" thickBot="1" x14ac:dyDescent="0.4">
      <c r="A121" s="22">
        <v>118</v>
      </c>
      <c r="B121" s="22">
        <v>3</v>
      </c>
      <c r="C121" s="96">
        <v>42855</v>
      </c>
      <c r="D121" s="36" t="s">
        <v>13</v>
      </c>
      <c r="E121" s="23" t="str">
        <f t="shared" si="25"/>
        <v xml:space="preserve">CHESHIRE UNITED </v>
      </c>
      <c r="F121" s="24" t="str">
        <f t="shared" si="25"/>
        <v>ELI'S FC</v>
      </c>
      <c r="G121" s="71"/>
      <c r="H121" s="94">
        <v>0.33333333333333331</v>
      </c>
      <c r="I121" s="24" t="str">
        <f t="shared" si="26"/>
        <v>Quinnipiac Park, Cheshire</v>
      </c>
      <c r="J121" s="73"/>
      <c r="M121" s="229" t="s">
        <v>120</v>
      </c>
      <c r="N121" s="229" t="s">
        <v>121</v>
      </c>
    </row>
    <row r="122" spans="1:14" ht="12.75" hidden="1" customHeight="1" thickTop="1" thickBot="1" x14ac:dyDescent="0.4">
      <c r="A122" s="22">
        <v>119</v>
      </c>
      <c r="B122" s="22">
        <v>3</v>
      </c>
      <c r="C122" s="96">
        <v>42855</v>
      </c>
      <c r="D122" s="36" t="s">
        <v>13</v>
      </c>
      <c r="E122" s="23" t="str">
        <f t="shared" si="25"/>
        <v>HAMDEN UNITED</v>
      </c>
      <c r="F122" s="24" t="str">
        <f t="shared" si="25"/>
        <v>STAMFORD CITY</v>
      </c>
      <c r="G122" s="71"/>
      <c r="H122" s="94">
        <f>VLOOKUP(E122,START_TIMES,2)</f>
        <v>0.41666666666666702</v>
      </c>
      <c r="I122" s="24" t="str">
        <f t="shared" si="26"/>
        <v>Hamden MS, Hamden</v>
      </c>
      <c r="J122" s="73"/>
      <c r="M122" s="229" t="s">
        <v>122</v>
      </c>
      <c r="N122" s="229" t="s">
        <v>127</v>
      </c>
    </row>
    <row r="123" spans="1:14" ht="12.75" hidden="1" customHeight="1" thickTop="1" thickBot="1" x14ac:dyDescent="0.4">
      <c r="A123" s="22">
        <v>120</v>
      </c>
      <c r="B123" s="22">
        <v>3</v>
      </c>
      <c r="C123" s="96">
        <v>42855</v>
      </c>
      <c r="D123" s="36" t="s">
        <v>13</v>
      </c>
      <c r="E123" s="23" t="str">
        <f t="shared" si="25"/>
        <v>BYE 40 (NO GAME)</v>
      </c>
      <c r="F123" s="24" t="str">
        <f t="shared" si="25"/>
        <v>WALLINGFORD MORELIA</v>
      </c>
      <c r="G123" s="71"/>
      <c r="H123" s="94">
        <f>VLOOKUP(E123,START_TIMES,2)</f>
        <v>0.41666666666666669</v>
      </c>
      <c r="I123" s="24" t="str">
        <f t="shared" si="26"/>
        <v>--</v>
      </c>
      <c r="J123" s="73"/>
      <c r="M123" s="229" t="s">
        <v>653</v>
      </c>
      <c r="N123" s="229" t="s">
        <v>128</v>
      </c>
    </row>
    <row r="124" spans="1:14" ht="12.75" hidden="1" customHeight="1" thickTop="1" thickBot="1" x14ac:dyDescent="0.4">
      <c r="A124" s="22">
        <v>121</v>
      </c>
      <c r="B124" s="22">
        <v>3</v>
      </c>
      <c r="C124" s="96">
        <v>42855</v>
      </c>
      <c r="D124" s="36" t="s">
        <v>13</v>
      </c>
      <c r="E124" s="23" t="str">
        <f t="shared" si="25"/>
        <v>PAN ZONES</v>
      </c>
      <c r="F124" s="24" t="str">
        <f t="shared" si="25"/>
        <v>HENRY  REID FC 40</v>
      </c>
      <c r="G124" s="71"/>
      <c r="H124" s="94">
        <f>VLOOKUP(E124,START_TIMES,2)</f>
        <v>0.41666666666666702</v>
      </c>
      <c r="I124" s="24" t="str">
        <f t="shared" si="26"/>
        <v>Stanley Quarter Park, New Britain</v>
      </c>
      <c r="J124" s="73"/>
      <c r="M124" s="229" t="s">
        <v>126</v>
      </c>
      <c r="N124" s="229" t="s">
        <v>123</v>
      </c>
    </row>
    <row r="125" spans="1:14" ht="12.75" hidden="1" customHeight="1" thickTop="1" thickBot="1" x14ac:dyDescent="0.4">
      <c r="A125" s="22">
        <v>122</v>
      </c>
      <c r="B125" s="22" t="s">
        <v>0</v>
      </c>
      <c r="C125" s="96"/>
      <c r="D125" s="26" t="s">
        <v>0</v>
      </c>
      <c r="E125" s="23"/>
      <c r="F125" s="24"/>
      <c r="G125" s="71"/>
      <c r="H125" s="94"/>
      <c r="I125" s="24"/>
      <c r="J125" s="73"/>
      <c r="M125" s="5"/>
      <c r="N125" s="2"/>
    </row>
    <row r="126" spans="1:14" ht="12.75" hidden="1" customHeight="1" thickTop="1" thickBot="1" x14ac:dyDescent="0.4">
      <c r="A126" s="22">
        <v>123</v>
      </c>
      <c r="B126" s="22">
        <v>3</v>
      </c>
      <c r="C126" s="96">
        <v>42855</v>
      </c>
      <c r="D126" s="27" t="s">
        <v>102</v>
      </c>
      <c r="E126" s="23" t="str">
        <f t="shared" ref="E126:F130" si="27">VLOOKUP(M126,Teams,2)</f>
        <v>CLUB NAPOLI 50</v>
      </c>
      <c r="F126" s="24" t="str">
        <f t="shared" si="27"/>
        <v>GUILFORD BLACK EAGLES</v>
      </c>
      <c r="G126" s="71"/>
      <c r="H126" s="94">
        <f>VLOOKUP(E126,START_TIMES,2)</f>
        <v>0.41666666666666702</v>
      </c>
      <c r="I126" s="24" t="str">
        <f>VLOOKUP(E126,fields,2)</f>
        <v>North Farms Park, North Branford</v>
      </c>
      <c r="J126" s="73"/>
      <c r="M126" s="5" t="s">
        <v>131</v>
      </c>
      <c r="N126" s="5" t="s">
        <v>136</v>
      </c>
    </row>
    <row r="127" spans="1:14" ht="12.75" hidden="1" customHeight="1" thickTop="1" thickBot="1" x14ac:dyDescent="0.4">
      <c r="A127" s="22">
        <v>124</v>
      </c>
      <c r="B127" s="22">
        <v>3</v>
      </c>
      <c r="C127" s="96">
        <v>42855</v>
      </c>
      <c r="D127" s="27" t="s">
        <v>102</v>
      </c>
      <c r="E127" s="23" t="str">
        <f t="shared" si="27"/>
        <v>GREENWICH GUNNERS 50</v>
      </c>
      <c r="F127" s="24" t="str">
        <f t="shared" si="27"/>
        <v>NEW BRITAIN FALCONS FC</v>
      </c>
      <c r="G127" s="71"/>
      <c r="H127" s="94">
        <f>VLOOKUP(E127,START_TIMES,2)</f>
        <v>0.41666666666666702</v>
      </c>
      <c r="I127" s="24" t="str">
        <f>VLOOKUP(E127,fields,2)</f>
        <v>tbd</v>
      </c>
      <c r="J127" s="73"/>
      <c r="M127" s="5" t="s">
        <v>134</v>
      </c>
      <c r="N127" s="5" t="s">
        <v>141</v>
      </c>
    </row>
    <row r="128" spans="1:14" ht="12.75" hidden="1" customHeight="1" thickTop="1" thickBot="1" x14ac:dyDescent="0.4">
      <c r="A128" s="22">
        <v>125</v>
      </c>
      <c r="B128" s="22">
        <v>3</v>
      </c>
      <c r="C128" s="96">
        <v>42855</v>
      </c>
      <c r="D128" s="27" t="s">
        <v>102</v>
      </c>
      <c r="E128" s="23" t="str">
        <f t="shared" si="27"/>
        <v>CHESHIRE AZZURRI 50</v>
      </c>
      <c r="F128" s="24" t="str">
        <f t="shared" si="27"/>
        <v xml:space="preserve">GLASTONBURY CELTIC </v>
      </c>
      <c r="G128" s="71"/>
      <c r="H128" s="94">
        <v>0.33333333333333331</v>
      </c>
      <c r="I128" s="24" t="str">
        <f>VLOOKUP(E128,fields,2)</f>
        <v>Quinnipiac Park, Cheshire</v>
      </c>
      <c r="J128" s="73"/>
      <c r="M128" s="5" t="s">
        <v>130</v>
      </c>
      <c r="N128" s="5" t="s">
        <v>133</v>
      </c>
    </row>
    <row r="129" spans="1:14" ht="12.75" hidden="1" customHeight="1" thickTop="1" thickBot="1" x14ac:dyDescent="0.4">
      <c r="A129" s="22">
        <v>126</v>
      </c>
      <c r="B129" s="22">
        <v>3</v>
      </c>
      <c r="C129" s="96">
        <v>42855</v>
      </c>
      <c r="D129" s="27" t="s">
        <v>102</v>
      </c>
      <c r="E129" s="23" t="str">
        <f t="shared" si="27"/>
        <v>POLONIA FALCON STARS FC</v>
      </c>
      <c r="F129" s="24" t="str">
        <f t="shared" si="27"/>
        <v>DARIEN BLUE WAVE</v>
      </c>
      <c r="G129" s="71"/>
      <c r="H129" s="94">
        <f>VLOOKUP(E129,START_TIMES,2)</f>
        <v>0.41666666666666702</v>
      </c>
      <c r="I129" s="24" t="str">
        <f>VLOOKUP(E129,fields,2)</f>
        <v>Falcon Field, New Britain</v>
      </c>
      <c r="J129" s="73"/>
      <c r="M129" s="5" t="s">
        <v>142</v>
      </c>
      <c r="N129" s="5" t="s">
        <v>132</v>
      </c>
    </row>
    <row r="130" spans="1:14" ht="12.75" hidden="1" customHeight="1" thickTop="1" thickBot="1" x14ac:dyDescent="0.4">
      <c r="A130" s="22">
        <v>127</v>
      </c>
      <c r="B130" s="22">
        <v>3</v>
      </c>
      <c r="C130" s="96">
        <v>42855</v>
      </c>
      <c r="D130" s="27" t="s">
        <v>102</v>
      </c>
      <c r="E130" s="23" t="str">
        <f t="shared" si="27"/>
        <v>HARTFORD CAVALIERS</v>
      </c>
      <c r="F130" s="24" t="str">
        <f t="shared" si="27"/>
        <v>VASCO DA GAMA 50</v>
      </c>
      <c r="G130" s="71"/>
      <c r="H130" s="94">
        <f>VLOOKUP(E130,START_TIMES,2)</f>
        <v>0.41666666666666702</v>
      </c>
      <c r="I130" s="24" t="str">
        <f>VLOOKUP(E130,fields,2)</f>
        <v>Cronin Field, Hartford</v>
      </c>
      <c r="J130" s="73"/>
      <c r="M130" s="5" t="s">
        <v>138</v>
      </c>
      <c r="N130" s="5" t="s">
        <v>144</v>
      </c>
    </row>
    <row r="131" spans="1:14" ht="12.75" hidden="1" customHeight="1" thickTop="1" thickBot="1" x14ac:dyDescent="0.4">
      <c r="A131" s="22">
        <v>128</v>
      </c>
      <c r="B131" s="22" t="s">
        <v>0</v>
      </c>
      <c r="C131" s="96"/>
      <c r="D131" s="28" t="s">
        <v>0</v>
      </c>
      <c r="E131" s="23"/>
      <c r="F131" s="24"/>
      <c r="G131" s="71"/>
      <c r="H131" s="94"/>
      <c r="I131" s="24"/>
      <c r="J131" s="73"/>
      <c r="M131" s="5"/>
      <c r="N131" s="2"/>
    </row>
    <row r="132" spans="1:14" ht="12.75" hidden="1" customHeight="1" thickTop="1" thickBot="1" x14ac:dyDescent="0.4">
      <c r="A132" s="22">
        <v>129</v>
      </c>
      <c r="B132" s="22">
        <v>3</v>
      </c>
      <c r="C132" s="96">
        <v>42855</v>
      </c>
      <c r="D132" s="37" t="s">
        <v>103</v>
      </c>
      <c r="E132" s="23" t="str">
        <f t="shared" ref="E132:F136" si="28">VLOOKUP(M132,Teams,2)</f>
        <v>FARMINGTON WHITE OWLS</v>
      </c>
      <c r="F132" s="24" t="str">
        <f t="shared" si="28"/>
        <v>NAUGATUCK RIVER RATS</v>
      </c>
      <c r="G132" s="71"/>
      <c r="H132" s="94">
        <f>VLOOKUP(E132,START_TIMES,2)</f>
        <v>0.41666666666666702</v>
      </c>
      <c r="I132" s="24" t="str">
        <f>VLOOKUP(E132,fields,2)</f>
        <v>Winding Trails, Farmington</v>
      </c>
      <c r="J132" s="73"/>
      <c r="M132" s="5" t="s">
        <v>147</v>
      </c>
      <c r="N132" s="5" t="s">
        <v>137</v>
      </c>
    </row>
    <row r="133" spans="1:14" ht="12.75" hidden="1" customHeight="1" thickTop="1" thickBot="1" x14ac:dyDescent="0.4">
      <c r="A133" s="22">
        <v>130</v>
      </c>
      <c r="B133" s="22">
        <v>3</v>
      </c>
      <c r="C133" s="96">
        <v>42855</v>
      </c>
      <c r="D133" s="37" t="s">
        <v>103</v>
      </c>
      <c r="E133" s="23" t="str">
        <f t="shared" si="28"/>
        <v>MOODUS SC</v>
      </c>
      <c r="F133" s="24" t="str">
        <f t="shared" si="28"/>
        <v>SOUTHBURY BOOMERS</v>
      </c>
      <c r="G133" s="71"/>
      <c r="H133" s="94">
        <f>VLOOKUP(E133,START_TIMES,2)</f>
        <v>0.41666666666666702</v>
      </c>
      <c r="I133" s="24" t="str">
        <f>VLOOKUP(E133,fields,2)</f>
        <v>Nathan Hale-Ray HS, Moodus</v>
      </c>
      <c r="J133" s="73"/>
      <c r="M133" s="5" t="s">
        <v>135</v>
      </c>
      <c r="N133" s="5" t="s">
        <v>140</v>
      </c>
    </row>
    <row r="134" spans="1:14" ht="12.75" hidden="1" customHeight="1" thickTop="1" thickBot="1" x14ac:dyDescent="0.4">
      <c r="A134" s="22">
        <v>131</v>
      </c>
      <c r="B134" s="22">
        <v>3</v>
      </c>
      <c r="C134" s="96">
        <v>42855</v>
      </c>
      <c r="D134" s="37" t="s">
        <v>103</v>
      </c>
      <c r="E134" s="23" t="str">
        <f t="shared" si="28"/>
        <v>GREENWICH PUMAS LEGENDS</v>
      </c>
      <c r="F134" s="24" t="str">
        <f t="shared" si="28"/>
        <v>EAST HAVEN SC</v>
      </c>
      <c r="G134" s="71"/>
      <c r="H134" s="94">
        <v>0.33333333333333331</v>
      </c>
      <c r="I134" s="24" t="str">
        <f>VLOOKUP(E134,fields,2)</f>
        <v>tbd</v>
      </c>
      <c r="J134" s="73"/>
      <c r="M134" s="5" t="s">
        <v>149</v>
      </c>
      <c r="N134" s="5" t="s">
        <v>146</v>
      </c>
    </row>
    <row r="135" spans="1:14" ht="12.75" hidden="1" customHeight="1" thickTop="1" thickBot="1" x14ac:dyDescent="0.4">
      <c r="A135" s="22">
        <v>132</v>
      </c>
      <c r="B135" s="22">
        <v>3</v>
      </c>
      <c r="C135" s="96">
        <v>42855</v>
      </c>
      <c r="D135" s="37" t="s">
        <v>103</v>
      </c>
      <c r="E135" s="23" t="str">
        <f t="shared" si="28"/>
        <v>WATERBURY PONTES</v>
      </c>
      <c r="F135" s="24" t="str">
        <f t="shared" si="28"/>
        <v>GREENWICH ARSENAL 50</v>
      </c>
      <c r="G135" s="71"/>
      <c r="H135" s="94">
        <f>VLOOKUP(E135,START_TIMES,2)</f>
        <v>0.41666666666666702</v>
      </c>
      <c r="I135" s="24" t="str">
        <f>VLOOKUP(E135,fields,2)</f>
        <v>Pontelandolfo Club, Waterbury</v>
      </c>
      <c r="J135" s="73"/>
      <c r="M135" s="5" t="s">
        <v>143</v>
      </c>
      <c r="N135" s="5" t="s">
        <v>148</v>
      </c>
    </row>
    <row r="136" spans="1:14" ht="12.75" hidden="1" customHeight="1" thickTop="1" thickBot="1" x14ac:dyDescent="0.4">
      <c r="A136" s="22">
        <v>133</v>
      </c>
      <c r="B136" s="22">
        <v>3</v>
      </c>
      <c r="C136" s="96">
        <v>42855</v>
      </c>
      <c r="D136" s="37" t="s">
        <v>103</v>
      </c>
      <c r="E136" s="23" t="str">
        <f t="shared" si="28"/>
        <v>NORTH BRANFORD LEGENDS</v>
      </c>
      <c r="F136" s="24" t="str">
        <f t="shared" si="28"/>
        <v>WEST HAVEN GRAYS</v>
      </c>
      <c r="G136" s="71"/>
      <c r="H136" s="94">
        <v>0.33333333333333331</v>
      </c>
      <c r="I136" s="24" t="str">
        <f>VLOOKUP(E136,fields,2)</f>
        <v>Northford Park, North Branford</v>
      </c>
      <c r="J136" s="73"/>
      <c r="M136" s="5" t="s">
        <v>139</v>
      </c>
      <c r="N136" s="5" t="s">
        <v>145</v>
      </c>
    </row>
    <row r="137" spans="1:14" ht="12.75" hidden="1" customHeight="1" thickTop="1" thickBot="1" x14ac:dyDescent="0.4">
      <c r="A137" s="22">
        <v>134</v>
      </c>
      <c r="B137" s="22" t="s">
        <v>0</v>
      </c>
      <c r="C137" s="96"/>
      <c r="D137" s="26" t="s">
        <v>0</v>
      </c>
      <c r="E137" s="23" t="s">
        <v>0</v>
      </c>
      <c r="F137" s="24" t="s">
        <v>0</v>
      </c>
      <c r="G137" s="71"/>
      <c r="H137" s="94"/>
      <c r="I137" s="24" t="s">
        <v>0</v>
      </c>
      <c r="J137" s="73"/>
      <c r="M137" s="5"/>
      <c r="N137" s="5"/>
    </row>
    <row r="138" spans="1:14" ht="12.75" hidden="1" customHeight="1" thickTop="1" thickBot="1" x14ac:dyDescent="0.4">
      <c r="A138" s="22">
        <v>135</v>
      </c>
      <c r="B138" s="22">
        <v>4</v>
      </c>
      <c r="C138" s="96">
        <v>42862</v>
      </c>
      <c r="D138" s="32" t="s">
        <v>10</v>
      </c>
      <c r="E138" s="23" t="str">
        <f t="shared" ref="E138:F142" si="29">VLOOKUP(M138,Teams,2)</f>
        <v>VASCO DA GAMA 30</v>
      </c>
      <c r="F138" s="24" t="str">
        <f t="shared" si="29"/>
        <v>MILFORD TUESDAY</v>
      </c>
      <c r="G138" s="71"/>
      <c r="H138" s="94">
        <f>VLOOKUP(E138,START_TIMES,2)</f>
        <v>0.33333333333333331</v>
      </c>
      <c r="I138" s="24" t="str">
        <f>VLOOKUP(E138,fields,2)</f>
        <v>Veterans Memorial Park, Bridgeport</v>
      </c>
      <c r="J138" s="73"/>
      <c r="M138" s="5" t="s">
        <v>101</v>
      </c>
      <c r="N138" s="5" t="s">
        <v>94</v>
      </c>
    </row>
    <row r="139" spans="1:14" ht="12.75" hidden="1" customHeight="1" thickTop="1" thickBot="1" x14ac:dyDescent="0.4">
      <c r="A139" s="22">
        <v>136</v>
      </c>
      <c r="B139" s="22">
        <v>4</v>
      </c>
      <c r="C139" s="96">
        <v>42862</v>
      </c>
      <c r="D139" s="32" t="s">
        <v>10</v>
      </c>
      <c r="E139" s="23" t="str">
        <f t="shared" si="29"/>
        <v>ECUACHAMOS FC</v>
      </c>
      <c r="F139" s="24" t="str">
        <f t="shared" si="29"/>
        <v>CLINTON FC</v>
      </c>
      <c r="G139" s="71"/>
      <c r="H139" s="94">
        <f>VLOOKUP(E139,START_TIMES,2)</f>
        <v>0.41666666666666702</v>
      </c>
      <c r="I139" s="24" t="str">
        <f>VLOOKUP(E139,fields,2)</f>
        <v>Witek Park, Derby</v>
      </c>
      <c r="J139" s="73"/>
      <c r="M139" s="5" t="s">
        <v>93</v>
      </c>
      <c r="N139" s="5" t="s">
        <v>97</v>
      </c>
    </row>
    <row r="140" spans="1:14" ht="12.75" hidden="1" customHeight="1" thickTop="1" thickBot="1" x14ac:dyDescent="0.4">
      <c r="A140" s="22">
        <v>137</v>
      </c>
      <c r="B140" s="22">
        <v>4</v>
      </c>
      <c r="C140" s="96">
        <v>42862</v>
      </c>
      <c r="D140" s="32" t="s">
        <v>10</v>
      </c>
      <c r="E140" s="23" t="str">
        <f t="shared" si="29"/>
        <v>POLONEZ UNITED</v>
      </c>
      <c r="F140" s="24" t="str">
        <f t="shared" si="29"/>
        <v>GREENWICH ARSENAL 30</v>
      </c>
      <c r="G140" s="71"/>
      <c r="H140" s="94">
        <f>VLOOKUP(E140,START_TIMES,2)</f>
        <v>0.375</v>
      </c>
      <c r="I140" s="24" t="str">
        <f>VLOOKUP(E140,fields,2)</f>
        <v>Cromwell MS, Cromwell</v>
      </c>
      <c r="J140" s="73"/>
      <c r="M140" s="5" t="s">
        <v>100</v>
      </c>
      <c r="N140" s="5" t="s">
        <v>99</v>
      </c>
    </row>
    <row r="141" spans="1:14" ht="12.75" hidden="1" customHeight="1" thickTop="1" thickBot="1" x14ac:dyDescent="0.4">
      <c r="A141" s="22">
        <v>138</v>
      </c>
      <c r="B141" s="22">
        <v>4</v>
      </c>
      <c r="C141" s="96">
        <v>42862</v>
      </c>
      <c r="D141" s="32" t="s">
        <v>10</v>
      </c>
      <c r="E141" s="23" t="str">
        <f t="shared" si="29"/>
        <v>NEWINGTON PORTUGUESE 30</v>
      </c>
      <c r="F141" s="24" t="str">
        <f t="shared" si="29"/>
        <v>SHELTON FC</v>
      </c>
      <c r="G141" s="71"/>
      <c r="H141" s="94">
        <f>VLOOKUP(E141,START_TIMES,2)</f>
        <v>0.41666666666666702</v>
      </c>
      <c r="I141" s="24" t="str">
        <f>VLOOKUP(E141,fields,2)</f>
        <v>Martin Kellogg, Newington</v>
      </c>
      <c r="J141" s="73"/>
      <c r="M141" s="5" t="s">
        <v>92</v>
      </c>
      <c r="N141" s="5" t="s">
        <v>95</v>
      </c>
    </row>
    <row r="142" spans="1:14" ht="12.75" hidden="1" customHeight="1" thickTop="1" thickBot="1" x14ac:dyDescent="0.4">
      <c r="A142" s="22">
        <v>139</v>
      </c>
      <c r="B142" s="22">
        <v>4</v>
      </c>
      <c r="C142" s="96">
        <v>42862</v>
      </c>
      <c r="D142" s="32" t="s">
        <v>10</v>
      </c>
      <c r="E142" s="23" t="str">
        <f t="shared" si="29"/>
        <v>DANBURY UNITED 30</v>
      </c>
      <c r="F142" s="24" t="str">
        <f t="shared" si="29"/>
        <v>NORTH BRANFORD 30</v>
      </c>
      <c r="G142" s="71"/>
      <c r="H142" s="94">
        <f>VLOOKUP(E142,START_TIMES,2)</f>
        <v>0.375</v>
      </c>
      <c r="I142" s="24" t="str">
        <f>VLOOKUP(E142,fields,2)</f>
        <v>Portuguese Cultural Center, Danbury</v>
      </c>
      <c r="J142" s="73"/>
      <c r="K142" s="16" t="s">
        <v>0</v>
      </c>
      <c r="M142" s="5" t="s">
        <v>96</v>
      </c>
      <c r="N142" s="5" t="s">
        <v>98</v>
      </c>
    </row>
    <row r="143" spans="1:14" ht="12.75" hidden="1" customHeight="1" thickTop="1" thickBot="1" x14ac:dyDescent="0.4">
      <c r="A143" s="22">
        <v>140</v>
      </c>
      <c r="B143" s="22" t="s">
        <v>0</v>
      </c>
      <c r="C143" s="96"/>
      <c r="D143" s="26" t="s">
        <v>0</v>
      </c>
      <c r="E143" s="23" t="s">
        <v>0</v>
      </c>
      <c r="F143" s="24" t="s">
        <v>0</v>
      </c>
      <c r="G143" s="71"/>
      <c r="H143" s="94"/>
      <c r="I143" s="24" t="s">
        <v>0</v>
      </c>
      <c r="J143" s="73"/>
      <c r="M143" s="2"/>
      <c r="N143" s="2"/>
    </row>
    <row r="144" spans="1:14" ht="12.75" hidden="1" customHeight="1" thickTop="1" thickBot="1" x14ac:dyDescent="0.4">
      <c r="A144" s="22">
        <v>141</v>
      </c>
      <c r="B144" s="22">
        <v>4</v>
      </c>
      <c r="C144" s="96">
        <v>42862</v>
      </c>
      <c r="D144" s="33" t="s">
        <v>175</v>
      </c>
      <c r="E144" s="23" t="str">
        <f t="shared" ref="E144:F149" si="30">VLOOKUP(M144,Teams,2)</f>
        <v>HENRY  REID FC 30</v>
      </c>
      <c r="F144" s="24" t="str">
        <f t="shared" si="30"/>
        <v>BYE 30 (NO GAME)</v>
      </c>
      <c r="G144" s="71"/>
      <c r="H144" s="94">
        <f>VLOOKUP(E144,START_TIMES,2)</f>
        <v>0.41666666666666702</v>
      </c>
      <c r="I144" s="256" t="s">
        <v>91</v>
      </c>
      <c r="J144" s="73"/>
      <c r="M144" s="222" t="s">
        <v>153</v>
      </c>
      <c r="N144" s="222" t="s">
        <v>150</v>
      </c>
    </row>
    <row r="145" spans="1:14" ht="12.75" hidden="1" customHeight="1" thickTop="1" thickBot="1" x14ac:dyDescent="0.4">
      <c r="A145" s="22">
        <v>142</v>
      </c>
      <c r="B145" s="22">
        <v>4</v>
      </c>
      <c r="C145" s="96">
        <v>42862</v>
      </c>
      <c r="D145" s="33" t="s">
        <v>175</v>
      </c>
      <c r="E145" s="23" t="str">
        <f t="shared" si="30"/>
        <v>CASEUS NEW HAVEN FC</v>
      </c>
      <c r="F145" s="24" t="str">
        <f t="shared" si="30"/>
        <v>PAMPLONA FC</v>
      </c>
      <c r="G145" s="71"/>
      <c r="H145" s="94">
        <f>VLOOKUP(E145,START_TIMES,2)</f>
        <v>0.33333333333333331</v>
      </c>
      <c r="I145" s="24" t="str">
        <f>VLOOKUP(E145,fields,2)</f>
        <v>Strong Stadium, West Haven</v>
      </c>
      <c r="J145" s="73"/>
      <c r="M145" s="222" t="s">
        <v>151</v>
      </c>
      <c r="N145" s="222" t="s">
        <v>651</v>
      </c>
    </row>
    <row r="146" spans="1:14" ht="12.75" hidden="1" customHeight="1" thickTop="1" thickBot="1" x14ac:dyDescent="0.4">
      <c r="A146" s="22">
        <v>143</v>
      </c>
      <c r="B146" s="22">
        <v>4</v>
      </c>
      <c r="C146" s="96">
        <v>42862</v>
      </c>
      <c r="D146" s="33" t="s">
        <v>175</v>
      </c>
      <c r="E146" s="23" t="str">
        <f t="shared" si="30"/>
        <v>WATERTOWN GEEZERS</v>
      </c>
      <c r="F146" s="24" t="str">
        <f t="shared" si="30"/>
        <v>CLUB NAPOLI 30</v>
      </c>
      <c r="G146" s="71"/>
      <c r="H146" s="94">
        <v>0.33333333333333331</v>
      </c>
      <c r="I146" s="24" t="str">
        <f>VLOOKUP(E146,fields,2)</f>
        <v>Swift School, Watertown</v>
      </c>
      <c r="J146" s="73"/>
      <c r="M146" s="222" t="s">
        <v>159</v>
      </c>
      <c r="N146" s="222" t="s">
        <v>152</v>
      </c>
    </row>
    <row r="147" spans="1:14" ht="12.75" hidden="1" customHeight="1" thickTop="1" thickBot="1" x14ac:dyDescent="0.4">
      <c r="A147" s="22">
        <v>144</v>
      </c>
      <c r="B147" s="22">
        <v>4</v>
      </c>
      <c r="C147" s="96">
        <v>42862</v>
      </c>
      <c r="D147" s="33" t="s">
        <v>175</v>
      </c>
      <c r="E147" s="23" t="str">
        <f t="shared" si="30"/>
        <v>STAMFORD FC</v>
      </c>
      <c r="F147" s="24" t="str">
        <f t="shared" si="30"/>
        <v>INTERNAZIONALE</v>
      </c>
      <c r="G147" s="71"/>
      <c r="H147" s="94">
        <f>VLOOKUP(E147,START_TIMES,2)</f>
        <v>0.41666666666666702</v>
      </c>
      <c r="I147" s="24" t="str">
        <f>VLOOKUP(E147,fields,2)</f>
        <v>West Beach Fields, Stamford</v>
      </c>
      <c r="J147" s="73"/>
      <c r="M147" s="222" t="s">
        <v>158</v>
      </c>
      <c r="N147" s="222" t="s">
        <v>652</v>
      </c>
    </row>
    <row r="148" spans="1:14" ht="12.75" hidden="1" customHeight="1" thickTop="1" thickBot="1" x14ac:dyDescent="0.4">
      <c r="A148" s="22">
        <v>145</v>
      </c>
      <c r="B148" s="22">
        <v>4</v>
      </c>
      <c r="C148" s="96">
        <v>42862</v>
      </c>
      <c r="D148" s="33" t="s">
        <v>175</v>
      </c>
      <c r="E148" s="23" t="str">
        <f t="shared" si="30"/>
        <v>NEWTOWN SALTY DOGS</v>
      </c>
      <c r="F148" s="24" t="str">
        <f t="shared" si="30"/>
        <v>LITCHFIELD COUNTY BLUES</v>
      </c>
      <c r="G148" s="71"/>
      <c r="H148" s="94">
        <f>VLOOKUP(E148,START_TIMES,2)</f>
        <v>0.33333333333333331</v>
      </c>
      <c r="I148" s="24" t="str">
        <f>VLOOKUP(E148,fields,2)</f>
        <v>Treadwell Park, Newtown</v>
      </c>
      <c r="J148" s="73"/>
      <c r="M148" s="222" t="s">
        <v>157</v>
      </c>
      <c r="N148" s="222" t="s">
        <v>154</v>
      </c>
    </row>
    <row r="149" spans="1:14" ht="12.75" hidden="1" customHeight="1" thickTop="1" thickBot="1" x14ac:dyDescent="0.4">
      <c r="A149" s="22">
        <v>146</v>
      </c>
      <c r="B149" s="22">
        <v>4</v>
      </c>
      <c r="C149" s="96">
        <v>42862</v>
      </c>
      <c r="D149" s="33" t="s">
        <v>175</v>
      </c>
      <c r="E149" s="23" t="str">
        <f t="shared" si="30"/>
        <v>MILFORD AMIGOS</v>
      </c>
      <c r="F149" s="24" t="str">
        <f t="shared" si="30"/>
        <v>NAUGATUCK FUSION</v>
      </c>
      <c r="G149" s="71"/>
      <c r="H149" s="94">
        <f>VLOOKUP(E149,START_TIMES,2)</f>
        <v>0.33333333333333331</v>
      </c>
      <c r="I149" s="24" t="str">
        <f>VLOOKUP(E149,fields,2)</f>
        <v>Pease Road, Woodbridge</v>
      </c>
      <c r="J149" s="73"/>
      <c r="M149" s="222" t="s">
        <v>155</v>
      </c>
      <c r="N149" s="222" t="s">
        <v>156</v>
      </c>
    </row>
    <row r="150" spans="1:14" ht="12.75" hidden="1" customHeight="1" thickTop="1" thickBot="1" x14ac:dyDescent="0.4">
      <c r="A150" s="22">
        <v>147</v>
      </c>
      <c r="B150" s="22" t="s">
        <v>0</v>
      </c>
      <c r="C150" s="96"/>
      <c r="D150" s="26" t="s">
        <v>0</v>
      </c>
      <c r="E150" s="23"/>
      <c r="F150" s="24"/>
      <c r="G150" s="71"/>
      <c r="H150" s="94"/>
      <c r="I150" s="24"/>
      <c r="J150" s="73"/>
      <c r="M150" s="2"/>
      <c r="N150" s="2"/>
    </row>
    <row r="151" spans="1:14" ht="12.75" hidden="1" customHeight="1" thickTop="1" thickBot="1" x14ac:dyDescent="0.4">
      <c r="A151" s="22">
        <v>148</v>
      </c>
      <c r="B151" s="22">
        <v>4</v>
      </c>
      <c r="C151" s="96">
        <v>42862</v>
      </c>
      <c r="D151" s="34" t="s">
        <v>11</v>
      </c>
      <c r="E151" s="23" t="str">
        <f t="shared" ref="E151:F155" si="31">VLOOKUP(M151,Teams,2)</f>
        <v>RIDGEFIELD KICKS</v>
      </c>
      <c r="F151" s="24" t="str">
        <f t="shared" si="31"/>
        <v>FAIRFIELD GAC</v>
      </c>
      <c r="G151" s="71"/>
      <c r="H151" s="94">
        <f>VLOOKUP(E151,START_TIMES,2)</f>
        <v>0.41666666666666702</v>
      </c>
      <c r="I151" s="24" t="str">
        <f>VLOOKUP(E151,fields,2)</f>
        <v>Diniz Field, Ridgefield</v>
      </c>
      <c r="J151" s="73"/>
      <c r="M151" s="5" t="s">
        <v>105</v>
      </c>
      <c r="N151" s="5" t="s">
        <v>162</v>
      </c>
    </row>
    <row r="152" spans="1:14" ht="12.75" hidden="1" customHeight="1" thickTop="1" thickBot="1" x14ac:dyDescent="0.4">
      <c r="A152" s="22">
        <v>149</v>
      </c>
      <c r="B152" s="22">
        <v>4</v>
      </c>
      <c r="C152" s="96">
        <v>42862</v>
      </c>
      <c r="D152" s="34" t="s">
        <v>11</v>
      </c>
      <c r="E152" s="23" t="str">
        <f t="shared" si="31"/>
        <v>WATERBURY ALBANIANS</v>
      </c>
      <c r="F152" s="24" t="str">
        <f t="shared" si="31"/>
        <v>NORWALK MARINERS</v>
      </c>
      <c r="G152" s="71"/>
      <c r="H152" s="94">
        <f>VLOOKUP(E152,START_TIMES,2)</f>
        <v>0.375</v>
      </c>
      <c r="I152" s="24" t="str">
        <f>VLOOKUP(E152,fields,2)</f>
        <v>Wilby HS, Waterbury</v>
      </c>
      <c r="J152" s="73"/>
      <c r="M152" s="5" t="s">
        <v>108</v>
      </c>
      <c r="N152" s="5" t="s">
        <v>104</v>
      </c>
    </row>
    <row r="153" spans="1:14" ht="12.75" hidden="1" customHeight="1" thickTop="1" thickBot="1" x14ac:dyDescent="0.4">
      <c r="A153" s="22">
        <v>150</v>
      </c>
      <c r="B153" s="22">
        <v>4</v>
      </c>
      <c r="C153" s="96">
        <v>42862</v>
      </c>
      <c r="D153" s="34" t="s">
        <v>11</v>
      </c>
      <c r="E153" s="23" t="str">
        <f t="shared" si="31"/>
        <v>DANBURY UNITED 40</v>
      </c>
      <c r="F153" s="24" t="str">
        <f t="shared" si="31"/>
        <v>CHESHIRE AZZURRI 40</v>
      </c>
      <c r="G153" s="71"/>
      <c r="H153" s="94">
        <f>VLOOKUP(E153,START_TIMES,2)</f>
        <v>0.45833333333333331</v>
      </c>
      <c r="I153" s="24" t="str">
        <f>VLOOKUP(E153,fields,2)</f>
        <v>Portuguese Cultural Center, Danbury</v>
      </c>
      <c r="J153" s="73"/>
      <c r="M153" s="5" t="s">
        <v>161</v>
      </c>
      <c r="N153" s="5" t="s">
        <v>160</v>
      </c>
    </row>
    <row r="154" spans="1:14" ht="12.75" hidden="1" customHeight="1" thickTop="1" thickBot="1" x14ac:dyDescent="0.4">
      <c r="A154" s="22">
        <v>151</v>
      </c>
      <c r="B154" s="22">
        <v>4</v>
      </c>
      <c r="C154" s="96">
        <v>42862</v>
      </c>
      <c r="D154" s="34" t="s">
        <v>11</v>
      </c>
      <c r="E154" s="23" t="str">
        <f t="shared" si="31"/>
        <v>GREENWICH PUMAS</v>
      </c>
      <c r="F154" s="24" t="str">
        <f t="shared" si="31"/>
        <v>STORM FC</v>
      </c>
      <c r="G154" s="71"/>
      <c r="H154" s="94">
        <f>VLOOKUP(E154,START_TIMES,2)</f>
        <v>0.41666666666666702</v>
      </c>
      <c r="I154" s="24" t="str">
        <f>VLOOKUP(E154,fields,2)</f>
        <v>tbd</v>
      </c>
      <c r="J154" s="73"/>
      <c r="M154" s="5" t="s">
        <v>163</v>
      </c>
      <c r="N154" s="5" t="s">
        <v>106</v>
      </c>
    </row>
    <row r="155" spans="1:14" ht="12.75" hidden="1" customHeight="1" thickTop="1" thickBot="1" x14ac:dyDescent="0.4">
      <c r="A155" s="22">
        <v>152</v>
      </c>
      <c r="B155" s="22">
        <v>4</v>
      </c>
      <c r="C155" s="96">
        <v>42862</v>
      </c>
      <c r="D155" s="34" t="s">
        <v>11</v>
      </c>
      <c r="E155" s="23" t="str">
        <f t="shared" si="31"/>
        <v>VASCO DA GAMA 40</v>
      </c>
      <c r="F155" s="24" t="str">
        <f t="shared" si="31"/>
        <v xml:space="preserve">WILTON WARRIORS </v>
      </c>
      <c r="G155" s="71"/>
      <c r="H155" s="94">
        <f>VLOOKUP(E155,START_TIMES,2)</f>
        <v>0.41666666666666702</v>
      </c>
      <c r="I155" s="24" t="str">
        <f>VLOOKUP(E155,fields,2)</f>
        <v>Veterans Memorial Park, Bridgeport</v>
      </c>
      <c r="J155" s="73"/>
      <c r="M155" s="5" t="s">
        <v>107</v>
      </c>
      <c r="N155" s="5" t="s">
        <v>109</v>
      </c>
    </row>
    <row r="156" spans="1:14" ht="12.75" hidden="1" customHeight="1" thickTop="1" thickBot="1" x14ac:dyDescent="0.4">
      <c r="A156" s="22">
        <v>153</v>
      </c>
      <c r="B156" s="22" t="s">
        <v>0</v>
      </c>
      <c r="C156" s="96"/>
      <c r="D156" s="26" t="s">
        <v>0</v>
      </c>
      <c r="E156" s="23"/>
      <c r="F156" s="24"/>
      <c r="G156" s="71"/>
      <c r="H156" s="94"/>
      <c r="I156" s="24"/>
      <c r="J156" s="73"/>
      <c r="M156" s="2"/>
      <c r="N156" s="2"/>
    </row>
    <row r="157" spans="1:14" ht="12.75" hidden="1" customHeight="1" thickTop="1" thickBot="1" x14ac:dyDescent="0.4">
      <c r="A157" s="22">
        <v>154</v>
      </c>
      <c r="B157" s="22">
        <v>4</v>
      </c>
      <c r="C157" s="96">
        <v>42862</v>
      </c>
      <c r="D157" s="35" t="s">
        <v>12</v>
      </c>
      <c r="E157" s="23" t="str">
        <f t="shared" ref="E157:F161" si="32">VLOOKUP(M157,Teams,2)</f>
        <v>STAMFORD UNITED</v>
      </c>
      <c r="F157" s="24" t="str">
        <f t="shared" si="32"/>
        <v xml:space="preserve">GUILFORD CELTIC </v>
      </c>
      <c r="G157" s="71"/>
      <c r="H157" s="94">
        <f>VLOOKUP(E157,START_TIMES,2)</f>
        <v>0.41666666666666702</v>
      </c>
      <c r="I157" s="24" t="str">
        <f>VLOOKUP(E157,fields,2)</f>
        <v>West Beach Fields, Stamford</v>
      </c>
      <c r="J157" s="73"/>
      <c r="M157" s="5" t="s">
        <v>119</v>
      </c>
      <c r="N157" s="5" t="s">
        <v>114</v>
      </c>
    </row>
    <row r="158" spans="1:14" ht="12.75" hidden="1" customHeight="1" thickTop="1" thickBot="1" x14ac:dyDescent="0.4">
      <c r="A158" s="22">
        <v>155</v>
      </c>
      <c r="B158" s="22">
        <v>4</v>
      </c>
      <c r="C158" s="96">
        <v>42862</v>
      </c>
      <c r="D158" s="35" t="s">
        <v>12</v>
      </c>
      <c r="E158" s="23" t="str">
        <f t="shared" si="32"/>
        <v>GREENWICH GUNNERS 40</v>
      </c>
      <c r="F158" s="24" t="str">
        <f t="shared" si="32"/>
        <v>DERBY QUITUS</v>
      </c>
      <c r="G158" s="71"/>
      <c r="H158" s="94">
        <f>VLOOKUP(E158,START_TIMES,2)</f>
        <v>0.41666666666666702</v>
      </c>
      <c r="I158" s="24" t="str">
        <f>VLOOKUP(E158,fields,2)</f>
        <v>tbd</v>
      </c>
      <c r="J158" s="73"/>
      <c r="M158" s="5" t="s">
        <v>112</v>
      </c>
      <c r="N158" s="5" t="s">
        <v>110</v>
      </c>
    </row>
    <row r="159" spans="1:14" ht="12.75" hidden="1" customHeight="1" thickTop="1" thickBot="1" x14ac:dyDescent="0.4">
      <c r="A159" s="22">
        <v>156</v>
      </c>
      <c r="B159" s="22">
        <v>4</v>
      </c>
      <c r="C159" s="96">
        <v>42862</v>
      </c>
      <c r="D159" s="35" t="s">
        <v>12</v>
      </c>
      <c r="E159" s="23" t="str">
        <f t="shared" si="32"/>
        <v>GUILFORD BELL CURVE</v>
      </c>
      <c r="F159" s="24" t="str">
        <f t="shared" si="32"/>
        <v xml:space="preserve">NORWALK SPORT COLOMBIA </v>
      </c>
      <c r="G159" s="71"/>
      <c r="H159" s="94">
        <f>VLOOKUP(E159,START_TIMES,2)</f>
        <v>0.41666666666666702</v>
      </c>
      <c r="I159" s="24" t="str">
        <f>VLOOKUP(E159,fields,2)</f>
        <v>Guilford HS, Guilford</v>
      </c>
      <c r="J159" s="73"/>
      <c r="M159" s="5" t="s">
        <v>113</v>
      </c>
      <c r="N159" s="5" t="s">
        <v>117</v>
      </c>
    </row>
    <row r="160" spans="1:14" ht="12.75" hidden="1" customHeight="1" thickTop="1" thickBot="1" x14ac:dyDescent="0.4">
      <c r="A160" s="22">
        <v>157</v>
      </c>
      <c r="B160" s="22">
        <v>4</v>
      </c>
      <c r="C160" s="96">
        <v>42862</v>
      </c>
      <c r="D160" s="35" t="s">
        <v>12</v>
      </c>
      <c r="E160" s="23" t="str">
        <f t="shared" si="32"/>
        <v>NEW HAVEN AMERICANS</v>
      </c>
      <c r="F160" s="24" t="str">
        <f t="shared" si="32"/>
        <v>SOUTHEAST ROVERS</v>
      </c>
      <c r="G160" s="71"/>
      <c r="H160" s="94">
        <f>VLOOKUP(E160,START_TIMES,2)</f>
        <v>0.41666666666666702</v>
      </c>
      <c r="I160" s="24" t="str">
        <f>VLOOKUP(E160,fields,2)</f>
        <v>Peck Place School, Orange</v>
      </c>
      <c r="J160" s="73"/>
      <c r="M160" s="5" t="s">
        <v>115</v>
      </c>
      <c r="N160" s="5" t="s">
        <v>118</v>
      </c>
    </row>
    <row r="161" spans="1:14" ht="12.75" hidden="1" customHeight="1" thickTop="1" thickBot="1" x14ac:dyDescent="0.4">
      <c r="A161" s="22">
        <v>158</v>
      </c>
      <c r="B161" s="22">
        <v>4</v>
      </c>
      <c r="C161" s="96">
        <v>42862</v>
      </c>
      <c r="D161" s="35" t="s">
        <v>12</v>
      </c>
      <c r="E161" s="23" t="str">
        <f t="shared" si="32"/>
        <v>GREENWICH ARSENAL 40</v>
      </c>
      <c r="F161" s="24" t="str">
        <f t="shared" si="32"/>
        <v>NEWINGTON PORTUGUESE 40</v>
      </c>
      <c r="G161" s="71"/>
      <c r="H161" s="94">
        <f>VLOOKUP(E161,START_TIMES,2)</f>
        <v>0.41666666666666702</v>
      </c>
      <c r="I161" s="24" t="str">
        <f>VLOOKUP(E161,fields,2)</f>
        <v>tbd</v>
      </c>
      <c r="J161" s="73"/>
      <c r="M161" s="5" t="s">
        <v>111</v>
      </c>
      <c r="N161" s="5" t="s">
        <v>116</v>
      </c>
    </row>
    <row r="162" spans="1:14" ht="12.75" hidden="1" customHeight="1" thickTop="1" thickBot="1" x14ac:dyDescent="0.4">
      <c r="A162" s="22">
        <v>159</v>
      </c>
      <c r="B162" s="22" t="s">
        <v>0</v>
      </c>
      <c r="C162" s="96"/>
      <c r="D162" s="26" t="s">
        <v>0</v>
      </c>
      <c r="E162" s="23"/>
      <c r="F162" s="24"/>
      <c r="G162" s="71"/>
      <c r="H162" s="94"/>
      <c r="I162" s="24"/>
      <c r="J162" s="73"/>
      <c r="M162" s="5"/>
      <c r="N162" s="2"/>
    </row>
    <row r="163" spans="1:14" ht="12.75" hidden="1" customHeight="1" thickTop="1" thickBot="1" x14ac:dyDescent="0.4">
      <c r="A163" s="22">
        <v>160</v>
      </c>
      <c r="B163" s="22">
        <v>4</v>
      </c>
      <c r="C163" s="96">
        <v>42862</v>
      </c>
      <c r="D163" s="36" t="s">
        <v>13</v>
      </c>
      <c r="E163" s="23" t="str">
        <f t="shared" ref="E163:F168" si="33">VLOOKUP(M163,Teams,2)</f>
        <v>HENRY  REID FC 40</v>
      </c>
      <c r="F163" s="24" t="str">
        <f t="shared" si="33"/>
        <v xml:space="preserve">CHESHIRE UNITED </v>
      </c>
      <c r="G163" s="71"/>
      <c r="H163" s="94">
        <f t="shared" ref="H163:H168" si="34">VLOOKUP(E163,START_TIMES,2)</f>
        <v>0.41666666666666702</v>
      </c>
      <c r="I163" s="24" t="str">
        <f>VLOOKUP(E163,fields,2)</f>
        <v>Ludlowe HS, Fairfield</v>
      </c>
      <c r="J163" s="73"/>
      <c r="M163" s="229" t="s">
        <v>123</v>
      </c>
      <c r="N163" s="229" t="s">
        <v>120</v>
      </c>
    </row>
    <row r="164" spans="1:14" ht="12.75" hidden="1" customHeight="1" thickTop="1" thickBot="1" x14ac:dyDescent="0.4">
      <c r="A164" s="22">
        <v>161</v>
      </c>
      <c r="B164" s="22">
        <v>4</v>
      </c>
      <c r="C164" s="96">
        <v>42862</v>
      </c>
      <c r="D164" s="36" t="s">
        <v>13</v>
      </c>
      <c r="E164" s="23" t="str">
        <f t="shared" si="33"/>
        <v>ELI'S FC</v>
      </c>
      <c r="F164" s="24" t="str">
        <f t="shared" si="33"/>
        <v>BYE 40 (NO GAME)</v>
      </c>
      <c r="G164" s="71"/>
      <c r="H164" s="94">
        <f t="shared" si="34"/>
        <v>0.41666666666666702</v>
      </c>
      <c r="I164" s="256" t="s">
        <v>91</v>
      </c>
      <c r="J164" s="73"/>
      <c r="M164" s="229" t="s">
        <v>121</v>
      </c>
      <c r="N164" s="229" t="s">
        <v>653</v>
      </c>
    </row>
    <row r="165" spans="1:14" ht="12.75" hidden="1" customHeight="1" thickTop="1" thickBot="1" x14ac:dyDescent="0.4">
      <c r="A165" s="22">
        <v>162</v>
      </c>
      <c r="B165" s="22">
        <v>4</v>
      </c>
      <c r="C165" s="96">
        <v>42862</v>
      </c>
      <c r="D165" s="36" t="s">
        <v>13</v>
      </c>
      <c r="E165" s="23" t="str">
        <f t="shared" si="33"/>
        <v>WILTON WOLVES</v>
      </c>
      <c r="F165" s="24" t="str">
        <f t="shared" si="33"/>
        <v>HAMDEN UNITED</v>
      </c>
      <c r="G165" s="71"/>
      <c r="H165" s="94">
        <f t="shared" si="34"/>
        <v>0.41666666666666702</v>
      </c>
      <c r="I165" s="24" t="str">
        <f>VLOOKUP(E165,fields,2)</f>
        <v>Middlebrook School, Wilton</v>
      </c>
      <c r="J165" s="73"/>
      <c r="M165" s="229" t="s">
        <v>129</v>
      </c>
      <c r="N165" s="229" t="s">
        <v>122</v>
      </c>
    </row>
    <row r="166" spans="1:14" ht="12.75" hidden="1" customHeight="1" thickTop="1" thickBot="1" x14ac:dyDescent="0.4">
      <c r="A166" s="22">
        <v>163</v>
      </c>
      <c r="B166" s="22">
        <v>4</v>
      </c>
      <c r="C166" s="96">
        <v>42862</v>
      </c>
      <c r="D166" s="36" t="s">
        <v>13</v>
      </c>
      <c r="E166" s="23" t="str">
        <f t="shared" si="33"/>
        <v>WALLINGFORD MORELIA</v>
      </c>
      <c r="F166" s="24" t="str">
        <f t="shared" si="33"/>
        <v>BESA SC</v>
      </c>
      <c r="G166" s="71"/>
      <c r="H166" s="94">
        <f t="shared" si="34"/>
        <v>0.41666666666666702</v>
      </c>
      <c r="I166" s="24" t="str">
        <f>VLOOKUP(E166,fields,2)</f>
        <v>Woodhouse Field, Wallingford</v>
      </c>
      <c r="J166" s="73"/>
      <c r="M166" s="229" t="s">
        <v>128</v>
      </c>
      <c r="N166" s="229" t="s">
        <v>654</v>
      </c>
    </row>
    <row r="167" spans="1:14" ht="12.75" hidden="1" customHeight="1" thickTop="1" thickBot="1" x14ac:dyDescent="0.4">
      <c r="A167" s="22">
        <v>164</v>
      </c>
      <c r="B167" s="22">
        <v>4</v>
      </c>
      <c r="C167" s="96">
        <v>42862</v>
      </c>
      <c r="D167" s="36" t="s">
        <v>13</v>
      </c>
      <c r="E167" s="23" t="str">
        <f t="shared" si="33"/>
        <v>STAMFORD CITY</v>
      </c>
      <c r="F167" s="24" t="str">
        <f t="shared" si="33"/>
        <v>NORTH BRANFORD 40</v>
      </c>
      <c r="G167" s="71"/>
      <c r="H167" s="94">
        <f t="shared" si="34"/>
        <v>0.41666666666666702</v>
      </c>
      <c r="I167" s="24" t="str">
        <f>VLOOKUP(E167,fields,2)</f>
        <v>West Beach Fields, Stamford</v>
      </c>
      <c r="J167" s="73"/>
      <c r="M167" s="229" t="s">
        <v>127</v>
      </c>
      <c r="N167" s="229" t="s">
        <v>124</v>
      </c>
    </row>
    <row r="168" spans="1:14" ht="12.75" hidden="1" customHeight="1" thickTop="1" thickBot="1" x14ac:dyDescent="0.4">
      <c r="A168" s="22">
        <v>165</v>
      </c>
      <c r="B168" s="22">
        <v>4</v>
      </c>
      <c r="C168" s="96">
        <v>42862</v>
      </c>
      <c r="D168" s="36" t="s">
        <v>13</v>
      </c>
      <c r="E168" s="23" t="str">
        <f t="shared" si="33"/>
        <v>NORTH HAVEN SC</v>
      </c>
      <c r="F168" s="24" t="str">
        <f t="shared" si="33"/>
        <v>PAN ZONES</v>
      </c>
      <c r="G168" s="71"/>
      <c r="H168" s="94">
        <f t="shared" si="34"/>
        <v>0.41666666666666702</v>
      </c>
      <c r="I168" s="24" t="str">
        <f>VLOOKUP(E168,fields,2)</f>
        <v>Ridge Road, North Haven</v>
      </c>
      <c r="J168" s="73"/>
      <c r="M168" s="229" t="s">
        <v>125</v>
      </c>
      <c r="N168" s="229" t="s">
        <v>126</v>
      </c>
    </row>
    <row r="169" spans="1:14" ht="12.75" hidden="1" customHeight="1" thickTop="1" thickBot="1" x14ac:dyDescent="0.4">
      <c r="A169" s="22">
        <v>166</v>
      </c>
      <c r="B169" s="22" t="s">
        <v>0</v>
      </c>
      <c r="C169" s="96"/>
      <c r="D169" s="26" t="s">
        <v>0</v>
      </c>
      <c r="E169" s="23"/>
      <c r="F169" s="24"/>
      <c r="G169" s="71"/>
      <c r="H169" s="94"/>
      <c r="I169" s="24"/>
      <c r="J169" s="73"/>
      <c r="M169" s="5"/>
      <c r="N169" s="2"/>
    </row>
    <row r="170" spans="1:14" ht="12.75" hidden="1" customHeight="1" thickTop="1" thickBot="1" x14ac:dyDescent="0.4">
      <c r="A170" s="22">
        <v>167</v>
      </c>
      <c r="B170" s="22">
        <v>4</v>
      </c>
      <c r="C170" s="96">
        <v>42862</v>
      </c>
      <c r="D170" s="27" t="s">
        <v>102</v>
      </c>
      <c r="E170" s="23" t="str">
        <f t="shared" ref="E170:F174" si="35">VLOOKUP(M170,Teams,2)</f>
        <v>VASCO DA GAMA 50</v>
      </c>
      <c r="F170" s="24" t="str">
        <f t="shared" si="35"/>
        <v>GREENWICH GUNNERS 50</v>
      </c>
      <c r="G170" s="71"/>
      <c r="H170" s="94">
        <f>VLOOKUP(E170,START_TIMES,2)</f>
        <v>0.41666666666666702</v>
      </c>
      <c r="I170" s="24" t="str">
        <f>VLOOKUP(E170,fields,2)</f>
        <v>Veterans Memorial Park, Bridgeport</v>
      </c>
      <c r="J170" s="73"/>
      <c r="M170" s="5" t="s">
        <v>144</v>
      </c>
      <c r="N170" s="5" t="s">
        <v>134</v>
      </c>
    </row>
    <row r="171" spans="1:14" ht="12.75" hidden="1" customHeight="1" thickTop="1" thickBot="1" x14ac:dyDescent="0.4">
      <c r="A171" s="22">
        <v>168</v>
      </c>
      <c r="B171" s="22">
        <v>4</v>
      </c>
      <c r="C171" s="96">
        <v>42862</v>
      </c>
      <c r="D171" s="27" t="s">
        <v>102</v>
      </c>
      <c r="E171" s="23" t="str">
        <f t="shared" si="35"/>
        <v>DARIEN BLUE WAVE</v>
      </c>
      <c r="F171" s="24" t="str">
        <f t="shared" si="35"/>
        <v>CHESHIRE AZZURRI 50</v>
      </c>
      <c r="G171" s="71"/>
      <c r="H171" s="94">
        <f>VLOOKUP(E171,START_TIMES,2)</f>
        <v>0.375</v>
      </c>
      <c r="I171" s="24" t="str">
        <f>VLOOKUP(E171,fields,2)</f>
        <v>Middlesex MS (Lower), Darien</v>
      </c>
      <c r="J171" s="73"/>
      <c r="M171" s="5" t="s">
        <v>132</v>
      </c>
      <c r="N171" s="5" t="s">
        <v>130</v>
      </c>
    </row>
    <row r="172" spans="1:14" ht="12.75" hidden="1" customHeight="1" thickTop="1" thickBot="1" x14ac:dyDescent="0.4">
      <c r="A172" s="22">
        <v>169</v>
      </c>
      <c r="B172" s="22">
        <v>4</v>
      </c>
      <c r="C172" s="96">
        <v>42862</v>
      </c>
      <c r="D172" s="27" t="s">
        <v>102</v>
      </c>
      <c r="E172" s="23" t="str">
        <f t="shared" si="35"/>
        <v xml:space="preserve">GLASTONBURY CELTIC </v>
      </c>
      <c r="F172" s="24" t="str">
        <f t="shared" si="35"/>
        <v>NEW BRITAIN FALCONS FC</v>
      </c>
      <c r="G172" s="71"/>
      <c r="H172" s="94">
        <f>VLOOKUP(E172,START_TIMES,2)</f>
        <v>0.41666666666666702</v>
      </c>
      <c r="I172" s="24" t="str">
        <f>VLOOKUP(E172,fields,2)</f>
        <v>Irish American Club, Glastonbury</v>
      </c>
      <c r="J172" s="73"/>
      <c r="M172" s="5" t="s">
        <v>133</v>
      </c>
      <c r="N172" s="5" t="s">
        <v>141</v>
      </c>
    </row>
    <row r="173" spans="1:14" ht="12.75" hidden="1" customHeight="1" thickTop="1" thickBot="1" x14ac:dyDescent="0.4">
      <c r="A173" s="22">
        <v>170</v>
      </c>
      <c r="B173" s="22">
        <v>4</v>
      </c>
      <c r="C173" s="96">
        <v>42862</v>
      </c>
      <c r="D173" s="27" t="s">
        <v>102</v>
      </c>
      <c r="E173" s="23" t="str">
        <f t="shared" si="35"/>
        <v>GUILFORD BLACK EAGLES</v>
      </c>
      <c r="F173" s="24" t="str">
        <f t="shared" si="35"/>
        <v>POLONIA FALCON STARS FC</v>
      </c>
      <c r="G173" s="71"/>
      <c r="H173" s="94">
        <v>0.33333333333333331</v>
      </c>
      <c r="I173" s="24" t="str">
        <f>VLOOKUP(E173,fields,2)</f>
        <v>Guilford HS, Guilford</v>
      </c>
      <c r="J173" s="73"/>
      <c r="M173" s="5" t="s">
        <v>136</v>
      </c>
      <c r="N173" s="5" t="s">
        <v>142</v>
      </c>
    </row>
    <row r="174" spans="1:14" ht="12.75" hidden="1" customHeight="1" thickTop="1" thickBot="1" x14ac:dyDescent="0.4">
      <c r="A174" s="22">
        <v>171</v>
      </c>
      <c r="B174" s="22">
        <v>4</v>
      </c>
      <c r="C174" s="96">
        <v>42862</v>
      </c>
      <c r="D174" s="27" t="s">
        <v>102</v>
      </c>
      <c r="E174" s="23" t="str">
        <f t="shared" si="35"/>
        <v>CLUB NAPOLI 50</v>
      </c>
      <c r="F174" s="24" t="str">
        <f t="shared" si="35"/>
        <v>HARTFORD CAVALIERS</v>
      </c>
      <c r="G174" s="71"/>
      <c r="H174" s="94">
        <f>VLOOKUP(E174,START_TIMES,2)</f>
        <v>0.41666666666666702</v>
      </c>
      <c r="I174" s="24" t="str">
        <f>VLOOKUP(E174,fields,2)</f>
        <v>North Farms Park, North Branford</v>
      </c>
      <c r="J174" s="73"/>
      <c r="M174" s="5" t="s">
        <v>131</v>
      </c>
      <c r="N174" s="5" t="s">
        <v>138</v>
      </c>
    </row>
    <row r="175" spans="1:14" ht="12.75" hidden="1" customHeight="1" thickTop="1" thickBot="1" x14ac:dyDescent="0.4">
      <c r="A175" s="22">
        <v>172</v>
      </c>
      <c r="B175" s="22" t="s">
        <v>0</v>
      </c>
      <c r="C175" s="96"/>
      <c r="D175" s="26" t="s">
        <v>0</v>
      </c>
      <c r="E175" s="23"/>
      <c r="F175" s="24"/>
      <c r="G175" s="71"/>
      <c r="H175" s="94"/>
      <c r="I175" s="24"/>
      <c r="J175" s="73"/>
      <c r="M175" s="5"/>
      <c r="N175" s="2"/>
    </row>
    <row r="176" spans="1:14" ht="12.75" hidden="1" customHeight="1" thickTop="1" thickBot="1" x14ac:dyDescent="0.4">
      <c r="A176" s="22">
        <v>173</v>
      </c>
      <c r="B176" s="22">
        <v>4</v>
      </c>
      <c r="C176" s="96">
        <v>42862</v>
      </c>
      <c r="D176" s="37" t="s">
        <v>103</v>
      </c>
      <c r="E176" s="23" t="str">
        <f t="shared" ref="E176:F180" si="36">VLOOKUP(M176,Teams,2)</f>
        <v>WEST HAVEN GRAYS</v>
      </c>
      <c r="F176" s="24" t="str">
        <f t="shared" si="36"/>
        <v>MOODUS SC</v>
      </c>
      <c r="G176" s="71"/>
      <c r="H176" s="94">
        <f>VLOOKUP(E176,START_TIMES,2)</f>
        <v>0.41666666666666702</v>
      </c>
      <c r="I176" s="24" t="str">
        <f>VLOOKUP(E176,fields,2)</f>
        <v>Pagels Field, West Haven</v>
      </c>
      <c r="J176" s="73"/>
      <c r="M176" s="5" t="s">
        <v>145</v>
      </c>
      <c r="N176" s="5" t="s">
        <v>135</v>
      </c>
    </row>
    <row r="177" spans="1:14" ht="12.75" hidden="1" customHeight="1" thickTop="1" thickBot="1" x14ac:dyDescent="0.4">
      <c r="A177" s="22">
        <v>174</v>
      </c>
      <c r="B177" s="22">
        <v>4</v>
      </c>
      <c r="C177" s="96">
        <v>42862</v>
      </c>
      <c r="D177" s="37" t="s">
        <v>103</v>
      </c>
      <c r="E177" s="23" t="str">
        <f t="shared" si="36"/>
        <v>GREENWICH ARSENAL 50</v>
      </c>
      <c r="F177" s="24" t="str">
        <f t="shared" si="36"/>
        <v>EAST HAVEN SC</v>
      </c>
      <c r="G177" s="71"/>
      <c r="H177" s="94">
        <f>VLOOKUP(E177,START_TIMES,2)</f>
        <v>0.41666666666666702</v>
      </c>
      <c r="I177" s="24" t="str">
        <f>VLOOKUP(E177,fields,2)</f>
        <v>tbd</v>
      </c>
      <c r="J177" s="73"/>
      <c r="M177" s="5" t="s">
        <v>148</v>
      </c>
      <c r="N177" s="5" t="s">
        <v>146</v>
      </c>
    </row>
    <row r="178" spans="1:14" ht="12.75" hidden="1" customHeight="1" thickTop="1" thickBot="1" x14ac:dyDescent="0.4">
      <c r="A178" s="22">
        <v>175</v>
      </c>
      <c r="B178" s="22">
        <v>4</v>
      </c>
      <c r="C178" s="96">
        <v>42862</v>
      </c>
      <c r="D178" s="37" t="s">
        <v>103</v>
      </c>
      <c r="E178" s="23" t="str">
        <f t="shared" si="36"/>
        <v>GREENWICH PUMAS LEGENDS</v>
      </c>
      <c r="F178" s="24" t="str">
        <f t="shared" si="36"/>
        <v>SOUTHBURY BOOMERS</v>
      </c>
      <c r="G178" s="71"/>
      <c r="H178" s="94">
        <f>VLOOKUP(E178,START_TIMES,2)</f>
        <v>0.41666666666666702</v>
      </c>
      <c r="I178" s="24" t="str">
        <f>VLOOKUP(E178,fields,2)</f>
        <v>tbd</v>
      </c>
      <c r="J178" s="73"/>
      <c r="M178" s="5" t="s">
        <v>149</v>
      </c>
      <c r="N178" s="5" t="s">
        <v>140</v>
      </c>
    </row>
    <row r="179" spans="1:14" ht="12.75" hidden="1" customHeight="1" thickTop="1" thickBot="1" x14ac:dyDescent="0.4">
      <c r="A179" s="22">
        <v>176</v>
      </c>
      <c r="B179" s="22">
        <v>4</v>
      </c>
      <c r="C179" s="96">
        <v>42862</v>
      </c>
      <c r="D179" s="37" t="s">
        <v>103</v>
      </c>
      <c r="E179" s="23" t="str">
        <f t="shared" si="36"/>
        <v>NAUGATUCK RIVER RATS</v>
      </c>
      <c r="F179" s="24" t="str">
        <f t="shared" si="36"/>
        <v>WATERBURY PONTES</v>
      </c>
      <c r="G179" s="71"/>
      <c r="H179" s="94">
        <f>VLOOKUP(E179,START_TIMES,2)</f>
        <v>0.41666666666666702</v>
      </c>
      <c r="I179" s="24" t="str">
        <f>VLOOKUP(E179,fields,2)</f>
        <v>City Hill MS, Naugatuck</v>
      </c>
      <c r="J179" s="73"/>
      <c r="M179" s="5" t="s">
        <v>137</v>
      </c>
      <c r="N179" s="5" t="s">
        <v>143</v>
      </c>
    </row>
    <row r="180" spans="1:14" ht="12.75" hidden="1" customHeight="1" thickTop="1" thickBot="1" x14ac:dyDescent="0.4">
      <c r="A180" s="22">
        <v>177</v>
      </c>
      <c r="B180" s="22">
        <v>4</v>
      </c>
      <c r="C180" s="96">
        <v>42862</v>
      </c>
      <c r="D180" s="37" t="s">
        <v>103</v>
      </c>
      <c r="E180" s="23" t="str">
        <f t="shared" si="36"/>
        <v>FARMINGTON WHITE OWLS</v>
      </c>
      <c r="F180" s="24" t="str">
        <f t="shared" si="36"/>
        <v>NORTH BRANFORD LEGENDS</v>
      </c>
      <c r="G180" s="71"/>
      <c r="H180" s="94">
        <f>VLOOKUP(E180,START_TIMES,2)</f>
        <v>0.41666666666666702</v>
      </c>
      <c r="I180" s="24" t="str">
        <f>VLOOKUP(E180,fields,2)</f>
        <v>Winding Trails, Farmington</v>
      </c>
      <c r="J180" s="73"/>
      <c r="M180" s="5" t="s">
        <v>147</v>
      </c>
      <c r="N180" s="5" t="s">
        <v>139</v>
      </c>
    </row>
    <row r="181" spans="1:14" ht="12.75" hidden="1" customHeight="1" thickTop="1" x14ac:dyDescent="0.35">
      <c r="A181" s="22">
        <v>178</v>
      </c>
      <c r="B181" s="22" t="s">
        <v>0</v>
      </c>
      <c r="C181" s="96"/>
      <c r="D181" s="26" t="s">
        <v>0</v>
      </c>
      <c r="E181" s="23"/>
      <c r="F181" s="24"/>
      <c r="G181" s="71"/>
      <c r="H181" s="94"/>
      <c r="I181" s="24"/>
      <c r="J181" s="73"/>
      <c r="M181" s="2"/>
      <c r="N181" s="2"/>
    </row>
    <row r="182" spans="1:14" ht="23.5" hidden="1" thickTop="1" thickBot="1" x14ac:dyDescent="0.4">
      <c r="A182" s="22">
        <v>179</v>
      </c>
      <c r="B182" s="100" t="s">
        <v>0</v>
      </c>
      <c r="C182" s="103" t="s">
        <v>228</v>
      </c>
      <c r="D182" s="103"/>
      <c r="E182" s="103"/>
      <c r="F182" s="103"/>
      <c r="G182" s="103"/>
      <c r="H182" s="126"/>
      <c r="I182" s="107"/>
      <c r="J182" s="101"/>
      <c r="M182" s="2"/>
      <c r="N182" s="2"/>
    </row>
    <row r="183" spans="1:14" ht="12.75" hidden="1" customHeight="1" thickBot="1" x14ac:dyDescent="0.4">
      <c r="A183" s="22">
        <v>180</v>
      </c>
      <c r="B183" s="22" t="s">
        <v>0</v>
      </c>
      <c r="C183" s="96"/>
      <c r="D183" s="26" t="s">
        <v>0</v>
      </c>
      <c r="E183" s="23"/>
      <c r="F183" s="24"/>
      <c r="G183" s="71"/>
      <c r="H183" s="94"/>
      <c r="I183" s="24"/>
      <c r="J183" s="73"/>
      <c r="M183" s="2"/>
      <c r="N183" s="2"/>
    </row>
    <row r="184" spans="1:14" ht="13.5" hidden="1" customHeight="1" thickTop="1" thickBot="1" x14ac:dyDescent="0.4">
      <c r="A184" s="22">
        <v>181</v>
      </c>
      <c r="B184" s="22">
        <v>5</v>
      </c>
      <c r="C184" s="96">
        <v>42876</v>
      </c>
      <c r="D184" s="32" t="s">
        <v>10</v>
      </c>
      <c r="E184" s="23" t="str">
        <f t="shared" ref="E184:F188" si="37">VLOOKUP(M184,Teams,2)</f>
        <v>NEWINGTON PORTUGUESE 30</v>
      </c>
      <c r="F184" s="24" t="str">
        <f t="shared" si="37"/>
        <v>CLINTON FC</v>
      </c>
      <c r="G184" s="71"/>
      <c r="H184" s="94">
        <v>0.33333333333333331</v>
      </c>
      <c r="I184" s="24" t="str">
        <f>VLOOKUP(E184,fields,2)</f>
        <v>Martin Kellogg, Newington</v>
      </c>
      <c r="J184" s="73"/>
      <c r="M184" s="5" t="s">
        <v>92</v>
      </c>
      <c r="N184" s="5" t="s">
        <v>97</v>
      </c>
    </row>
    <row r="185" spans="1:14" ht="13.5" hidden="1" customHeight="1" thickTop="1" thickBot="1" x14ac:dyDescent="0.4">
      <c r="A185" s="22">
        <v>182</v>
      </c>
      <c r="B185" s="22">
        <v>5</v>
      </c>
      <c r="C185" s="96">
        <v>42876</v>
      </c>
      <c r="D185" s="32" t="s">
        <v>10</v>
      </c>
      <c r="E185" s="23" t="str">
        <f t="shared" si="37"/>
        <v>VASCO DA GAMA 30</v>
      </c>
      <c r="F185" s="24" t="str">
        <f t="shared" si="37"/>
        <v>DANBURY UNITED 30</v>
      </c>
      <c r="G185" s="71"/>
      <c r="H185" s="94">
        <f>VLOOKUP(E185,START_TIMES,2)</f>
        <v>0.33333333333333331</v>
      </c>
      <c r="I185" s="24" t="str">
        <f>VLOOKUP(E185,fields,2)</f>
        <v>Veterans Memorial Park, Bridgeport</v>
      </c>
      <c r="J185" s="73"/>
      <c r="M185" s="5" t="s">
        <v>101</v>
      </c>
      <c r="N185" s="5" t="s">
        <v>96</v>
      </c>
    </row>
    <row r="186" spans="1:14" ht="13.5" hidden="1" customHeight="1" thickTop="1" thickBot="1" x14ac:dyDescent="0.4">
      <c r="A186" s="22">
        <v>183</v>
      </c>
      <c r="B186" s="22">
        <v>5</v>
      </c>
      <c r="C186" s="96">
        <v>42876</v>
      </c>
      <c r="D186" s="32" t="s">
        <v>10</v>
      </c>
      <c r="E186" s="23" t="str">
        <f t="shared" si="37"/>
        <v>GREENWICH ARSENAL 30</v>
      </c>
      <c r="F186" s="24" t="str">
        <f t="shared" si="37"/>
        <v>MILFORD TUESDAY</v>
      </c>
      <c r="G186" s="71"/>
      <c r="H186" s="94">
        <f>VLOOKUP(E186,START_TIMES,2)</f>
        <v>0.41666666666666702</v>
      </c>
      <c r="I186" s="24" t="str">
        <f>VLOOKUP(E186,fields,2)</f>
        <v>tbd</v>
      </c>
      <c r="J186" s="73"/>
      <c r="M186" s="5" t="s">
        <v>99</v>
      </c>
      <c r="N186" s="5" t="s">
        <v>94</v>
      </c>
    </row>
    <row r="187" spans="1:14" ht="12.75" hidden="1" customHeight="1" thickTop="1" thickBot="1" x14ac:dyDescent="0.4">
      <c r="A187" s="22">
        <v>184</v>
      </c>
      <c r="B187" s="22">
        <v>5</v>
      </c>
      <c r="C187" s="96">
        <v>42876</v>
      </c>
      <c r="D187" s="32" t="s">
        <v>10</v>
      </c>
      <c r="E187" s="23" t="str">
        <f t="shared" si="37"/>
        <v>POLONEZ UNITED</v>
      </c>
      <c r="F187" s="24" t="str">
        <f t="shared" si="37"/>
        <v>ECUACHAMOS FC</v>
      </c>
      <c r="G187" s="71"/>
      <c r="H187" s="94">
        <f>VLOOKUP(E187,START_TIMES,2)</f>
        <v>0.375</v>
      </c>
      <c r="I187" s="24" t="str">
        <f>VLOOKUP(E187,fields,2)</f>
        <v>Cromwell MS, Cromwell</v>
      </c>
      <c r="J187" s="73"/>
      <c r="M187" s="5" t="s">
        <v>100</v>
      </c>
      <c r="N187" s="5" t="s">
        <v>93</v>
      </c>
    </row>
    <row r="188" spans="1:14" ht="13.5" hidden="1" customHeight="1" thickTop="1" thickBot="1" x14ac:dyDescent="0.4">
      <c r="A188" s="22">
        <v>185</v>
      </c>
      <c r="B188" s="22">
        <v>5</v>
      </c>
      <c r="C188" s="96">
        <v>42876</v>
      </c>
      <c r="D188" s="32" t="s">
        <v>10</v>
      </c>
      <c r="E188" s="23" t="str">
        <f t="shared" si="37"/>
        <v>NORTH BRANFORD 30</v>
      </c>
      <c r="F188" s="24" t="str">
        <f t="shared" si="37"/>
        <v>SHELTON FC</v>
      </c>
      <c r="G188" s="71"/>
      <c r="H188" s="94">
        <v>0.33333333333333331</v>
      </c>
      <c r="I188" s="24" t="str">
        <f>VLOOKUP(E188,fields,2)</f>
        <v>Northford Park, North Branford</v>
      </c>
      <c r="J188" s="73"/>
      <c r="M188" s="5" t="s">
        <v>98</v>
      </c>
      <c r="N188" s="5" t="s">
        <v>95</v>
      </c>
    </row>
    <row r="189" spans="1:14" ht="12.75" hidden="1" customHeight="1" thickTop="1" thickBot="1" x14ac:dyDescent="0.4">
      <c r="A189" s="22">
        <v>186</v>
      </c>
      <c r="B189" s="22" t="s">
        <v>0</v>
      </c>
      <c r="C189" s="96"/>
      <c r="D189" s="26" t="s">
        <v>0</v>
      </c>
      <c r="E189" s="23"/>
      <c r="F189" s="24"/>
      <c r="G189" s="71"/>
      <c r="H189" s="94"/>
      <c r="I189" s="24"/>
      <c r="J189" s="73"/>
      <c r="M189" s="5"/>
      <c r="N189" s="5"/>
    </row>
    <row r="190" spans="1:14" ht="13.5" hidden="1" customHeight="1" thickTop="1" thickBot="1" x14ac:dyDescent="0.4">
      <c r="A190" s="22">
        <v>187</v>
      </c>
      <c r="B190" s="22">
        <v>5</v>
      </c>
      <c r="C190" s="96">
        <v>42876</v>
      </c>
      <c r="D190" s="33" t="s">
        <v>175</v>
      </c>
      <c r="E190" s="23" t="str">
        <f t="shared" ref="E190:F195" si="38">VLOOKUP(M190,Teams,2)</f>
        <v>CLUB NAPOLI 30</v>
      </c>
      <c r="F190" s="24" t="str">
        <f t="shared" si="38"/>
        <v>INTERNAZIONALE</v>
      </c>
      <c r="G190" s="71"/>
      <c r="H190" s="94">
        <f t="shared" ref="H190:H195" si="39">VLOOKUP(E190,START_TIMES,2)</f>
        <v>0.41666666666666702</v>
      </c>
      <c r="I190" s="24" t="str">
        <f t="shared" ref="I190:I195" si="40">VLOOKUP(E190,fields,2)</f>
        <v>Quinnipiac Park, Cheshire</v>
      </c>
      <c r="J190" s="73"/>
      <c r="M190" s="222" t="s">
        <v>152</v>
      </c>
      <c r="N190" s="222" t="s">
        <v>652</v>
      </c>
    </row>
    <row r="191" spans="1:14" ht="13.5" hidden="1" customHeight="1" thickTop="1" thickBot="1" x14ac:dyDescent="0.4">
      <c r="A191" s="22">
        <v>188</v>
      </c>
      <c r="B191" s="22">
        <v>5</v>
      </c>
      <c r="C191" s="96">
        <v>42876</v>
      </c>
      <c r="D191" s="33" t="s">
        <v>175</v>
      </c>
      <c r="E191" s="23" t="str">
        <f t="shared" si="38"/>
        <v>CASEUS NEW HAVEN FC</v>
      </c>
      <c r="F191" s="24" t="str">
        <f t="shared" si="38"/>
        <v>STAMFORD FC</v>
      </c>
      <c r="G191" s="71"/>
      <c r="H191" s="94">
        <f t="shared" si="39"/>
        <v>0.33333333333333331</v>
      </c>
      <c r="I191" s="24" t="str">
        <f t="shared" si="40"/>
        <v>Strong Stadium, West Haven</v>
      </c>
      <c r="J191" s="73"/>
      <c r="M191" s="222" t="s">
        <v>151</v>
      </c>
      <c r="N191" s="222" t="s">
        <v>158</v>
      </c>
    </row>
    <row r="192" spans="1:14" ht="12.75" hidden="1" customHeight="1" thickTop="1" thickBot="1" x14ac:dyDescent="0.4">
      <c r="A192" s="22">
        <v>189</v>
      </c>
      <c r="B192" s="22">
        <v>5</v>
      </c>
      <c r="C192" s="96">
        <v>42876</v>
      </c>
      <c r="D192" s="33" t="s">
        <v>175</v>
      </c>
      <c r="E192" s="23" t="str">
        <f t="shared" si="38"/>
        <v>PAMPLONA FC</v>
      </c>
      <c r="F192" s="24" t="str">
        <f t="shared" si="38"/>
        <v>HENRY  REID FC 30</v>
      </c>
      <c r="G192" s="71"/>
      <c r="H192" s="94">
        <f t="shared" si="39"/>
        <v>0.41666666666666702</v>
      </c>
      <c r="I192" s="24" t="str">
        <f t="shared" si="40"/>
        <v>Fontaine Field, Norwich</v>
      </c>
      <c r="J192" s="73"/>
      <c r="M192" s="222" t="s">
        <v>651</v>
      </c>
      <c r="N192" s="222" t="s">
        <v>153</v>
      </c>
    </row>
    <row r="193" spans="1:14" ht="12.75" hidden="1" customHeight="1" thickTop="1" thickBot="1" x14ac:dyDescent="0.4">
      <c r="A193" s="22">
        <v>190</v>
      </c>
      <c r="B193" s="22">
        <v>5</v>
      </c>
      <c r="C193" s="96">
        <v>42876</v>
      </c>
      <c r="D193" s="33" t="s">
        <v>175</v>
      </c>
      <c r="E193" s="23" t="str">
        <f t="shared" si="38"/>
        <v>LITCHFIELD COUNTY BLUES</v>
      </c>
      <c r="F193" s="24" t="str">
        <f t="shared" si="38"/>
        <v>WATERTOWN GEEZERS</v>
      </c>
      <c r="G193" s="71"/>
      <c r="H193" s="94">
        <f t="shared" si="39"/>
        <v>0.41666666666666702</v>
      </c>
      <c r="I193" s="24" t="str">
        <f t="shared" si="40"/>
        <v>Whittlesey Harrison, Morris</v>
      </c>
      <c r="J193" s="73"/>
      <c r="M193" s="222" t="s">
        <v>154</v>
      </c>
      <c r="N193" s="222" t="s">
        <v>159</v>
      </c>
    </row>
    <row r="194" spans="1:14" ht="12.75" hidden="1" customHeight="1" thickTop="1" thickBot="1" x14ac:dyDescent="0.4">
      <c r="A194" s="22">
        <v>191</v>
      </c>
      <c r="B194" s="22">
        <v>5</v>
      </c>
      <c r="C194" s="96">
        <v>42876</v>
      </c>
      <c r="D194" s="33" t="s">
        <v>175</v>
      </c>
      <c r="E194" s="23" t="str">
        <f t="shared" si="38"/>
        <v>BYE 30 (NO GAME)</v>
      </c>
      <c r="F194" s="24" t="str">
        <f t="shared" si="38"/>
        <v>MILFORD AMIGOS</v>
      </c>
      <c r="G194" s="71"/>
      <c r="H194" s="94">
        <f t="shared" si="39"/>
        <v>0.41666666666666669</v>
      </c>
      <c r="I194" s="24" t="str">
        <f t="shared" si="40"/>
        <v>--</v>
      </c>
      <c r="J194" s="73"/>
      <c r="M194" s="222" t="s">
        <v>150</v>
      </c>
      <c r="N194" s="222" t="s">
        <v>155</v>
      </c>
    </row>
    <row r="195" spans="1:14" ht="12.75" hidden="1" customHeight="1" thickTop="1" thickBot="1" x14ac:dyDescent="0.4">
      <c r="A195" s="22">
        <v>192</v>
      </c>
      <c r="B195" s="22">
        <v>5</v>
      </c>
      <c r="C195" s="96">
        <v>42876</v>
      </c>
      <c r="D195" s="33" t="s">
        <v>175</v>
      </c>
      <c r="E195" s="23" t="str">
        <f t="shared" si="38"/>
        <v>NAUGATUCK FUSION</v>
      </c>
      <c r="F195" s="24" t="str">
        <f t="shared" si="38"/>
        <v>NEWTOWN SALTY DOGS</v>
      </c>
      <c r="G195" s="71"/>
      <c r="H195" s="94">
        <f t="shared" si="39"/>
        <v>0.41666666666666702</v>
      </c>
      <c r="I195" s="24" t="str">
        <f t="shared" si="40"/>
        <v>City Hill MS, Naugatuck</v>
      </c>
      <c r="J195" s="73"/>
      <c r="M195" s="222" t="s">
        <v>156</v>
      </c>
      <c r="N195" s="222" t="s">
        <v>157</v>
      </c>
    </row>
    <row r="196" spans="1:14" ht="12.75" hidden="1" customHeight="1" thickTop="1" thickBot="1" x14ac:dyDescent="0.4">
      <c r="A196" s="22">
        <v>193</v>
      </c>
      <c r="B196" s="22" t="s">
        <v>0</v>
      </c>
      <c r="C196" s="96"/>
      <c r="D196" s="26" t="s">
        <v>0</v>
      </c>
      <c r="E196" s="23"/>
      <c r="F196" s="24"/>
      <c r="G196" s="71"/>
      <c r="H196" s="94"/>
      <c r="I196" s="24"/>
      <c r="J196" s="73"/>
      <c r="M196" s="2"/>
      <c r="N196" s="2"/>
    </row>
    <row r="197" spans="1:14" ht="12.75" hidden="1" customHeight="1" thickTop="1" thickBot="1" x14ac:dyDescent="0.4">
      <c r="A197" s="22">
        <v>194</v>
      </c>
      <c r="B197" s="22">
        <v>5</v>
      </c>
      <c r="C197" s="96">
        <v>42876</v>
      </c>
      <c r="D197" s="34" t="s">
        <v>11</v>
      </c>
      <c r="E197" s="23" t="str">
        <f t="shared" ref="E197:F201" si="41">VLOOKUP(M197,Teams,2)</f>
        <v>CHESHIRE AZZURRI 40</v>
      </c>
      <c r="F197" s="24" t="str">
        <f t="shared" si="41"/>
        <v>RIDGEFIELD KICKS</v>
      </c>
      <c r="G197" s="71"/>
      <c r="H197" s="94">
        <f>VLOOKUP(E197,START_TIMES,2)</f>
        <v>0.41666666666666669</v>
      </c>
      <c r="I197" s="24" t="str">
        <f>VLOOKUP(E197,fields,2)</f>
        <v>Quinnipiac Park, Cheshire</v>
      </c>
      <c r="J197" s="73"/>
      <c r="M197" s="5" t="s">
        <v>160</v>
      </c>
      <c r="N197" s="5" t="s">
        <v>105</v>
      </c>
    </row>
    <row r="198" spans="1:14" ht="12.75" hidden="1" customHeight="1" thickTop="1" thickBot="1" x14ac:dyDescent="0.4">
      <c r="A198" s="22">
        <v>195</v>
      </c>
      <c r="B198" s="22">
        <v>5</v>
      </c>
      <c r="C198" s="96">
        <v>42876</v>
      </c>
      <c r="D198" s="34" t="s">
        <v>11</v>
      </c>
      <c r="E198" s="23" t="str">
        <f t="shared" si="41"/>
        <v xml:space="preserve">WILTON WARRIORS </v>
      </c>
      <c r="F198" s="24" t="str">
        <f t="shared" si="41"/>
        <v>DANBURY UNITED 40</v>
      </c>
      <c r="G198" s="71"/>
      <c r="H198" s="94">
        <f>VLOOKUP(E198,START_TIMES,2)</f>
        <v>0.41666666666666702</v>
      </c>
      <c r="I198" s="24" t="str">
        <f>VLOOKUP(E198,fields,2)</f>
        <v>Lilly Field, Wilton</v>
      </c>
      <c r="J198" s="73"/>
      <c r="M198" s="223" t="s">
        <v>109</v>
      </c>
      <c r="N198" s="223" t="s">
        <v>161</v>
      </c>
    </row>
    <row r="199" spans="1:14" ht="12.75" hidden="1" customHeight="1" thickTop="1" thickBot="1" x14ac:dyDescent="0.4">
      <c r="A199" s="22">
        <v>196</v>
      </c>
      <c r="B199" s="22">
        <v>5</v>
      </c>
      <c r="C199" s="96">
        <v>42876</v>
      </c>
      <c r="D199" s="34" t="s">
        <v>11</v>
      </c>
      <c r="E199" s="23" t="str">
        <f t="shared" si="41"/>
        <v>GREENWICH PUMAS</v>
      </c>
      <c r="F199" s="24" t="str">
        <f t="shared" si="41"/>
        <v>NORWALK MARINERS</v>
      </c>
      <c r="G199" s="71"/>
      <c r="H199" s="94">
        <f>VLOOKUP(E199,START_TIMES,2)</f>
        <v>0.41666666666666702</v>
      </c>
      <c r="I199" s="24" t="str">
        <f>VLOOKUP(E199,fields,2)</f>
        <v>tbd</v>
      </c>
      <c r="J199" s="73"/>
      <c r="M199" s="223" t="s">
        <v>163</v>
      </c>
      <c r="N199" s="223" t="s">
        <v>104</v>
      </c>
    </row>
    <row r="200" spans="1:14" ht="12.75" hidden="1" customHeight="1" thickTop="1" thickBot="1" x14ac:dyDescent="0.4">
      <c r="A200" s="22">
        <v>197</v>
      </c>
      <c r="B200" s="22">
        <v>5</v>
      </c>
      <c r="C200" s="96">
        <v>42876</v>
      </c>
      <c r="D200" s="34" t="s">
        <v>11</v>
      </c>
      <c r="E200" s="23" t="str">
        <f t="shared" si="41"/>
        <v>VASCO DA GAMA 40</v>
      </c>
      <c r="F200" s="24" t="str">
        <f t="shared" si="41"/>
        <v>FAIRFIELD GAC</v>
      </c>
      <c r="G200" s="71"/>
      <c r="H200" s="94">
        <f>VLOOKUP(E200,START_TIMES,2)</f>
        <v>0.41666666666666702</v>
      </c>
      <c r="I200" s="24" t="str">
        <f>VLOOKUP(E200,fields,2)</f>
        <v>Veterans Memorial Park, Bridgeport</v>
      </c>
      <c r="J200" s="73"/>
      <c r="M200" s="223" t="s">
        <v>107</v>
      </c>
      <c r="N200" s="223" t="s">
        <v>162</v>
      </c>
    </row>
    <row r="201" spans="1:14" ht="12.75" hidden="1" customHeight="1" thickTop="1" thickBot="1" x14ac:dyDescent="0.4">
      <c r="A201" s="22">
        <v>198</v>
      </c>
      <c r="B201" s="22">
        <v>5</v>
      </c>
      <c r="C201" s="96">
        <v>42876</v>
      </c>
      <c r="D201" s="34" t="s">
        <v>11</v>
      </c>
      <c r="E201" s="23" t="str">
        <f t="shared" si="41"/>
        <v>STORM FC</v>
      </c>
      <c r="F201" s="24" t="str">
        <f t="shared" si="41"/>
        <v>WATERBURY ALBANIANS</v>
      </c>
      <c r="G201" s="71"/>
      <c r="H201" s="94">
        <f>VLOOKUP(E201,START_TIMES,2)</f>
        <v>0.33333333333333331</v>
      </c>
      <c r="I201" s="24" t="str">
        <f>VLOOKUP(E201,fields,2)</f>
        <v>Wakeman Park, Westport</v>
      </c>
      <c r="J201" s="73"/>
      <c r="M201" s="223" t="s">
        <v>106</v>
      </c>
      <c r="N201" s="223" t="s">
        <v>108</v>
      </c>
    </row>
    <row r="202" spans="1:14" ht="12.75" hidden="1" customHeight="1" thickTop="1" thickBot="1" x14ac:dyDescent="0.4">
      <c r="A202" s="22">
        <v>199</v>
      </c>
      <c r="B202" s="22" t="s">
        <v>0</v>
      </c>
      <c r="C202" s="96"/>
      <c r="D202" s="26" t="s">
        <v>0</v>
      </c>
      <c r="E202" s="23"/>
      <c r="F202" s="24"/>
      <c r="G202" s="71"/>
      <c r="H202" s="94"/>
      <c r="I202" s="24"/>
      <c r="J202" s="73"/>
      <c r="M202" s="225"/>
      <c r="N202" s="225"/>
    </row>
    <row r="203" spans="1:14" ht="12.75" hidden="1" customHeight="1" thickTop="1" thickBot="1" x14ac:dyDescent="0.4">
      <c r="A203" s="22">
        <v>200</v>
      </c>
      <c r="B203" s="22">
        <v>5</v>
      </c>
      <c r="C203" s="96">
        <v>42876</v>
      </c>
      <c r="D203" s="35" t="s">
        <v>12</v>
      </c>
      <c r="E203" s="23" t="str">
        <f t="shared" ref="E203:F207" si="42">VLOOKUP(M203,Teams,2)</f>
        <v>DERBY QUITUS</v>
      </c>
      <c r="F203" s="24" t="str">
        <f t="shared" si="42"/>
        <v>NEW HAVEN AMERICANS</v>
      </c>
      <c r="G203" s="71"/>
      <c r="H203" s="94">
        <f>VLOOKUP(E203,START_TIMES,2)</f>
        <v>0.41666666666666702</v>
      </c>
      <c r="I203" s="24" t="str">
        <f>VLOOKUP(E203,fields,2)</f>
        <v>Witek Park, Derby</v>
      </c>
      <c r="J203" s="73"/>
      <c r="M203" s="223" t="s">
        <v>110</v>
      </c>
      <c r="N203" s="223" t="s">
        <v>115</v>
      </c>
    </row>
    <row r="204" spans="1:14" ht="12.75" hidden="1" customHeight="1" thickTop="1" thickBot="1" x14ac:dyDescent="0.4">
      <c r="A204" s="22">
        <v>201</v>
      </c>
      <c r="B204" s="22">
        <v>5</v>
      </c>
      <c r="C204" s="96">
        <v>42876</v>
      </c>
      <c r="D204" s="35" t="s">
        <v>12</v>
      </c>
      <c r="E204" s="23" t="str">
        <f t="shared" si="42"/>
        <v>STAMFORD UNITED</v>
      </c>
      <c r="F204" s="24" t="str">
        <f t="shared" si="42"/>
        <v>GREENWICH ARSENAL 40</v>
      </c>
      <c r="G204" s="71"/>
      <c r="H204" s="94">
        <v>0.33333333333333331</v>
      </c>
      <c r="I204" s="24" t="str">
        <f>VLOOKUP(E204,fields,2)</f>
        <v>West Beach Fields, Stamford</v>
      </c>
      <c r="J204" s="73"/>
      <c r="M204" s="223" t="s">
        <v>119</v>
      </c>
      <c r="N204" s="223" t="s">
        <v>111</v>
      </c>
    </row>
    <row r="205" spans="1:14" ht="12.75" hidden="1" customHeight="1" thickTop="1" thickBot="1" x14ac:dyDescent="0.4">
      <c r="A205" s="22">
        <v>202</v>
      </c>
      <c r="B205" s="22">
        <v>5</v>
      </c>
      <c r="C205" s="96">
        <v>42876</v>
      </c>
      <c r="D205" s="35" t="s">
        <v>12</v>
      </c>
      <c r="E205" s="23" t="str">
        <f t="shared" si="42"/>
        <v>GUILFORD BELL CURVE</v>
      </c>
      <c r="F205" s="24" t="str">
        <f t="shared" si="42"/>
        <v xml:space="preserve">GUILFORD CELTIC </v>
      </c>
      <c r="G205" s="71"/>
      <c r="H205" s="94">
        <f>VLOOKUP(E205,START_TIMES,2)</f>
        <v>0.41666666666666702</v>
      </c>
      <c r="I205" s="24" t="str">
        <f>VLOOKUP(E205,fields,2)</f>
        <v>Guilford HS, Guilford</v>
      </c>
      <c r="J205" s="73"/>
      <c r="M205" s="223" t="s">
        <v>113</v>
      </c>
      <c r="N205" s="223" t="s">
        <v>114</v>
      </c>
    </row>
    <row r="206" spans="1:14" ht="12.75" hidden="1" customHeight="1" thickTop="1" thickBot="1" x14ac:dyDescent="0.4">
      <c r="A206" s="22">
        <v>203</v>
      </c>
      <c r="B206" s="22">
        <v>5</v>
      </c>
      <c r="C206" s="96">
        <v>42876</v>
      </c>
      <c r="D206" s="35" t="s">
        <v>12</v>
      </c>
      <c r="E206" s="23" t="str">
        <f t="shared" si="42"/>
        <v xml:space="preserve">NORWALK SPORT COLOMBIA </v>
      </c>
      <c r="F206" s="24" t="str">
        <f t="shared" si="42"/>
        <v>GREENWICH GUNNERS 40</v>
      </c>
      <c r="G206" s="71"/>
      <c r="H206" s="94">
        <f>VLOOKUP(E206,START_TIMES,2)</f>
        <v>0.41666666666666702</v>
      </c>
      <c r="I206" s="24" t="str">
        <f>VLOOKUP(E206,fields,2)</f>
        <v>Nathan Hale MS, Norwalk</v>
      </c>
      <c r="J206" s="73"/>
      <c r="M206" s="223" t="s">
        <v>117</v>
      </c>
      <c r="N206" s="223" t="s">
        <v>112</v>
      </c>
    </row>
    <row r="207" spans="1:14" ht="12.75" hidden="1" customHeight="1" thickTop="1" thickBot="1" x14ac:dyDescent="0.4">
      <c r="A207" s="22">
        <v>204</v>
      </c>
      <c r="B207" s="22">
        <v>5</v>
      </c>
      <c r="C207" s="96">
        <v>42876</v>
      </c>
      <c r="D207" s="35" t="s">
        <v>12</v>
      </c>
      <c r="E207" s="23" t="str">
        <f t="shared" si="42"/>
        <v>NEWINGTON PORTUGUESE 40</v>
      </c>
      <c r="F207" s="24" t="str">
        <f t="shared" si="42"/>
        <v>SOUTHEAST ROVERS</v>
      </c>
      <c r="G207" s="71"/>
      <c r="H207" s="94">
        <f>VLOOKUP(E207,START_TIMES,2)</f>
        <v>0.41666666666666702</v>
      </c>
      <c r="I207" s="24" t="str">
        <f>VLOOKUP(E207,fields,2)</f>
        <v>Martin Kellogg, Newington</v>
      </c>
      <c r="J207" s="73"/>
      <c r="M207" s="223" t="s">
        <v>116</v>
      </c>
      <c r="N207" s="223" t="s">
        <v>118</v>
      </c>
    </row>
    <row r="208" spans="1:14" ht="12.75" hidden="1" customHeight="1" thickTop="1" thickBot="1" x14ac:dyDescent="0.4">
      <c r="A208" s="22">
        <v>205</v>
      </c>
      <c r="B208" s="22" t="s">
        <v>0</v>
      </c>
      <c r="C208" s="96"/>
      <c r="D208" s="26" t="s">
        <v>0</v>
      </c>
      <c r="E208" s="23"/>
      <c r="F208" s="24"/>
      <c r="G208" s="71"/>
      <c r="H208" s="94"/>
      <c r="I208" s="24"/>
      <c r="J208" s="73"/>
      <c r="M208" s="225"/>
      <c r="N208" s="225"/>
    </row>
    <row r="209" spans="1:14" ht="12.75" hidden="1" customHeight="1" thickTop="1" thickBot="1" x14ac:dyDescent="0.4">
      <c r="A209" s="22">
        <v>206</v>
      </c>
      <c r="B209" s="22">
        <v>5</v>
      </c>
      <c r="C209" s="96">
        <v>42876</v>
      </c>
      <c r="D209" s="36" t="s">
        <v>13</v>
      </c>
      <c r="E209" s="23" t="str">
        <f t="shared" ref="E209:F214" si="43">VLOOKUP(M209,Teams,2)</f>
        <v>HAMDEN UNITED</v>
      </c>
      <c r="F209" s="24" t="str">
        <f t="shared" si="43"/>
        <v>BESA SC</v>
      </c>
      <c r="G209" s="71"/>
      <c r="H209" s="94">
        <f t="shared" ref="H209:H214" si="44">VLOOKUP(E209,START_TIMES,2)</f>
        <v>0.41666666666666702</v>
      </c>
      <c r="I209" s="24" t="str">
        <f t="shared" ref="I209:I214" si="45">VLOOKUP(E209,fields,2)</f>
        <v>Hamden MS, Hamden</v>
      </c>
      <c r="J209" s="73"/>
      <c r="M209" s="219" t="s">
        <v>122</v>
      </c>
      <c r="N209" s="219" t="s">
        <v>654</v>
      </c>
    </row>
    <row r="210" spans="1:14" ht="12.75" hidden="1" customHeight="1" thickTop="1" thickBot="1" x14ac:dyDescent="0.4">
      <c r="A210" s="22">
        <v>207</v>
      </c>
      <c r="B210" s="22">
        <v>5</v>
      </c>
      <c r="C210" s="96">
        <v>42876</v>
      </c>
      <c r="D210" s="36" t="s">
        <v>13</v>
      </c>
      <c r="E210" s="23" t="str">
        <f t="shared" si="43"/>
        <v>ELI'S FC</v>
      </c>
      <c r="F210" s="24" t="str">
        <f t="shared" si="43"/>
        <v>WALLINGFORD MORELIA</v>
      </c>
      <c r="G210" s="71"/>
      <c r="H210" s="94">
        <f t="shared" si="44"/>
        <v>0.41666666666666702</v>
      </c>
      <c r="I210" s="24" t="str">
        <f t="shared" si="45"/>
        <v>Platt Tech HS, Milford</v>
      </c>
      <c r="J210" s="73"/>
      <c r="M210" s="219" t="s">
        <v>121</v>
      </c>
      <c r="N210" s="219" t="s">
        <v>128</v>
      </c>
    </row>
    <row r="211" spans="1:14" ht="12.75" hidden="1" customHeight="1" thickTop="1" thickBot="1" x14ac:dyDescent="0.4">
      <c r="A211" s="22">
        <v>208</v>
      </c>
      <c r="B211" s="22">
        <v>5</v>
      </c>
      <c r="C211" s="96">
        <v>42876</v>
      </c>
      <c r="D211" s="36" t="s">
        <v>13</v>
      </c>
      <c r="E211" s="23" t="str">
        <f t="shared" si="43"/>
        <v>BYE 40 (NO GAME)</v>
      </c>
      <c r="F211" s="24" t="str">
        <f t="shared" si="43"/>
        <v>HENRY  REID FC 40</v>
      </c>
      <c r="G211" s="71"/>
      <c r="H211" s="94">
        <f t="shared" si="44"/>
        <v>0.41666666666666669</v>
      </c>
      <c r="I211" s="24" t="str">
        <f t="shared" si="45"/>
        <v>--</v>
      </c>
      <c r="J211" s="73"/>
      <c r="K211" s="1" t="s">
        <v>0</v>
      </c>
      <c r="M211" s="219" t="s">
        <v>653</v>
      </c>
      <c r="N211" s="219" t="s">
        <v>123</v>
      </c>
    </row>
    <row r="212" spans="1:14" ht="12.75" hidden="1" customHeight="1" thickTop="1" thickBot="1" x14ac:dyDescent="0.4">
      <c r="A212" s="22">
        <v>209</v>
      </c>
      <c r="B212" s="22">
        <v>5</v>
      </c>
      <c r="C212" s="96">
        <v>42876</v>
      </c>
      <c r="D212" s="36" t="s">
        <v>13</v>
      </c>
      <c r="E212" s="23" t="str">
        <f t="shared" si="43"/>
        <v>NORTH BRANFORD 40</v>
      </c>
      <c r="F212" s="24" t="str">
        <f t="shared" si="43"/>
        <v>WILTON WOLVES</v>
      </c>
      <c r="G212" s="71"/>
      <c r="H212" s="94">
        <f t="shared" si="44"/>
        <v>0.41666666666666702</v>
      </c>
      <c r="I212" s="24" t="str">
        <f t="shared" si="45"/>
        <v>Coginchaug HS, Durham</v>
      </c>
      <c r="J212" s="73"/>
      <c r="M212" s="219" t="s">
        <v>124</v>
      </c>
      <c r="N212" s="219" t="s">
        <v>129</v>
      </c>
    </row>
    <row r="213" spans="1:14" ht="12.75" customHeight="1" thickTop="1" thickBot="1" x14ac:dyDescent="0.4">
      <c r="A213" s="22">
        <v>210</v>
      </c>
      <c r="B213" s="22">
        <v>5</v>
      </c>
      <c r="C213" s="96">
        <v>42876</v>
      </c>
      <c r="D213" s="36" t="s">
        <v>13</v>
      </c>
      <c r="E213" s="23" t="str">
        <f t="shared" si="43"/>
        <v xml:space="preserve">CHESHIRE UNITED </v>
      </c>
      <c r="F213" s="24" t="str">
        <f t="shared" si="43"/>
        <v>NORTH HAVEN SC</v>
      </c>
      <c r="G213" s="71"/>
      <c r="H213" s="94">
        <f t="shared" si="44"/>
        <v>0.41666666666666702</v>
      </c>
      <c r="I213" s="24" t="str">
        <f t="shared" si="45"/>
        <v>Quinnipiac Park, Cheshire</v>
      </c>
      <c r="J213" s="73"/>
      <c r="M213" s="219" t="s">
        <v>120</v>
      </c>
      <c r="N213" s="219" t="s">
        <v>125</v>
      </c>
    </row>
    <row r="214" spans="1:14" ht="12.75" hidden="1" customHeight="1" thickTop="1" thickBot="1" x14ac:dyDescent="0.4">
      <c r="A214" s="22">
        <v>211</v>
      </c>
      <c r="B214" s="22">
        <v>5</v>
      </c>
      <c r="C214" s="96">
        <v>42876</v>
      </c>
      <c r="D214" s="36" t="s">
        <v>13</v>
      </c>
      <c r="E214" s="23" t="str">
        <f t="shared" si="43"/>
        <v>PAN ZONES</v>
      </c>
      <c r="F214" s="24" t="str">
        <f t="shared" si="43"/>
        <v>STAMFORD CITY</v>
      </c>
      <c r="G214" s="71"/>
      <c r="H214" s="94">
        <f t="shared" si="44"/>
        <v>0.41666666666666702</v>
      </c>
      <c r="I214" s="24" t="str">
        <f t="shared" si="45"/>
        <v>Stanley Quarter Park, New Britain</v>
      </c>
      <c r="J214" s="73"/>
      <c r="M214" s="219" t="s">
        <v>126</v>
      </c>
      <c r="N214" s="219" t="s">
        <v>127</v>
      </c>
    </row>
    <row r="215" spans="1:14" ht="12.75" hidden="1" customHeight="1" thickTop="1" thickBot="1" x14ac:dyDescent="0.4">
      <c r="A215" s="22">
        <v>212</v>
      </c>
      <c r="B215" s="22" t="s">
        <v>0</v>
      </c>
      <c r="C215" s="96"/>
      <c r="D215" s="26" t="s">
        <v>0</v>
      </c>
      <c r="E215" s="23"/>
      <c r="F215" s="24"/>
      <c r="G215" s="71"/>
      <c r="H215" s="94"/>
      <c r="I215" s="24"/>
      <c r="J215" s="73"/>
      <c r="M215" s="225"/>
      <c r="N215" s="225"/>
    </row>
    <row r="216" spans="1:14" ht="12.75" hidden="1" customHeight="1" thickTop="1" thickBot="1" x14ac:dyDescent="0.4">
      <c r="A216" s="22">
        <v>213</v>
      </c>
      <c r="B216" s="22">
        <v>5</v>
      </c>
      <c r="C216" s="96">
        <v>42876</v>
      </c>
      <c r="D216" s="27" t="s">
        <v>102</v>
      </c>
      <c r="E216" s="23" t="str">
        <f t="shared" ref="E216:F220" si="46">VLOOKUP(M216,Teams,2)</f>
        <v>CHESHIRE AZZURRI 50</v>
      </c>
      <c r="F216" s="24" t="str">
        <f t="shared" si="46"/>
        <v>GUILFORD BLACK EAGLES</v>
      </c>
      <c r="G216" s="71"/>
      <c r="H216" s="94">
        <f>VLOOKUP(E216,START_TIMES,2)</f>
        <v>0.41666666666666669</v>
      </c>
      <c r="I216" s="24" t="str">
        <f>VLOOKUP(E216,fields,2)</f>
        <v>Quinnipiac Park, Cheshire</v>
      </c>
      <c r="J216" s="73"/>
      <c r="M216" s="223" t="s">
        <v>130</v>
      </c>
      <c r="N216" s="223" t="s">
        <v>136</v>
      </c>
    </row>
    <row r="217" spans="1:14" ht="12.75" hidden="1" customHeight="1" thickTop="1" thickBot="1" x14ac:dyDescent="0.4">
      <c r="A217" s="22">
        <v>214</v>
      </c>
      <c r="B217" s="22">
        <v>5</v>
      </c>
      <c r="C217" s="96">
        <v>42876</v>
      </c>
      <c r="D217" s="27" t="s">
        <v>102</v>
      </c>
      <c r="E217" s="23" t="str">
        <f t="shared" si="46"/>
        <v>VASCO DA GAMA 50</v>
      </c>
      <c r="F217" s="24" t="str">
        <f t="shared" si="46"/>
        <v>CLUB NAPOLI 50</v>
      </c>
      <c r="G217" s="71"/>
      <c r="H217" s="94">
        <f>VLOOKUP(E217,START_TIMES,2)</f>
        <v>0.41666666666666702</v>
      </c>
      <c r="I217" s="24" t="str">
        <f>VLOOKUP(E217,fields,2)</f>
        <v>Veterans Memorial Park, Bridgeport</v>
      </c>
      <c r="J217" s="73"/>
      <c r="M217" s="223" t="s">
        <v>144</v>
      </c>
      <c r="N217" s="223" t="s">
        <v>131</v>
      </c>
    </row>
    <row r="218" spans="1:14" ht="12.75" hidden="1" customHeight="1" thickTop="1" thickBot="1" x14ac:dyDescent="0.4">
      <c r="A218" s="22">
        <v>215</v>
      </c>
      <c r="B218" s="22">
        <v>5</v>
      </c>
      <c r="C218" s="96">
        <v>42876</v>
      </c>
      <c r="D218" s="27" t="s">
        <v>102</v>
      </c>
      <c r="E218" s="23" t="str">
        <f t="shared" si="46"/>
        <v xml:space="preserve">GLASTONBURY CELTIC </v>
      </c>
      <c r="F218" s="24" t="str">
        <f t="shared" si="46"/>
        <v>GREENWICH GUNNERS 50</v>
      </c>
      <c r="G218" s="71"/>
      <c r="H218" s="94">
        <f>VLOOKUP(E218,START_TIMES,2)</f>
        <v>0.41666666666666702</v>
      </c>
      <c r="I218" s="24" t="str">
        <f>VLOOKUP(E218,fields,2)</f>
        <v>Irish American Club, Glastonbury</v>
      </c>
      <c r="J218" s="73"/>
      <c r="M218" s="223" t="s">
        <v>133</v>
      </c>
      <c r="N218" s="223" t="s">
        <v>134</v>
      </c>
    </row>
    <row r="219" spans="1:14" ht="12.75" hidden="1" customHeight="1" thickTop="1" thickBot="1" x14ac:dyDescent="0.4">
      <c r="A219" s="22">
        <v>216</v>
      </c>
      <c r="B219" s="22">
        <v>5</v>
      </c>
      <c r="C219" s="96">
        <v>42876</v>
      </c>
      <c r="D219" s="27" t="s">
        <v>102</v>
      </c>
      <c r="E219" s="23" t="str">
        <f t="shared" si="46"/>
        <v>NEW BRITAIN FALCONS FC</v>
      </c>
      <c r="F219" s="24" t="str">
        <f t="shared" si="46"/>
        <v>DARIEN BLUE WAVE</v>
      </c>
      <c r="G219" s="71"/>
      <c r="H219" s="94">
        <f>VLOOKUP(E219,START_TIMES,2)</f>
        <v>0.41666666666666702</v>
      </c>
      <c r="I219" s="24" t="str">
        <f>VLOOKUP(E219,fields,2)</f>
        <v>Falcon Field, New Britain</v>
      </c>
      <c r="J219" s="73"/>
      <c r="M219" s="223" t="s">
        <v>141</v>
      </c>
      <c r="N219" s="223" t="s">
        <v>132</v>
      </c>
    </row>
    <row r="220" spans="1:14" ht="12.75" hidden="1" customHeight="1" thickTop="1" thickBot="1" x14ac:dyDescent="0.4">
      <c r="A220" s="22">
        <v>217</v>
      </c>
      <c r="B220" s="22">
        <v>5</v>
      </c>
      <c r="C220" s="96">
        <v>42876</v>
      </c>
      <c r="D220" s="27" t="s">
        <v>102</v>
      </c>
      <c r="E220" s="23" t="str">
        <f t="shared" si="46"/>
        <v>HARTFORD CAVALIERS</v>
      </c>
      <c r="F220" s="24" t="str">
        <f t="shared" si="46"/>
        <v>POLONIA FALCON STARS FC</v>
      </c>
      <c r="G220" s="71"/>
      <c r="H220" s="94">
        <f>VLOOKUP(E220,START_TIMES,2)</f>
        <v>0.41666666666666702</v>
      </c>
      <c r="I220" s="24" t="str">
        <f>VLOOKUP(E220,fields,2)</f>
        <v>Cronin Field, Hartford</v>
      </c>
      <c r="J220" s="73"/>
      <c r="M220" s="223" t="s">
        <v>138</v>
      </c>
      <c r="N220" s="223" t="s">
        <v>142</v>
      </c>
    </row>
    <row r="221" spans="1:14" ht="12.75" hidden="1" customHeight="1" thickTop="1" thickBot="1" x14ac:dyDescent="0.4">
      <c r="A221" s="22">
        <v>218</v>
      </c>
      <c r="B221" s="22" t="s">
        <v>0</v>
      </c>
      <c r="C221" s="96"/>
      <c r="D221" s="26" t="s">
        <v>0</v>
      </c>
      <c r="E221" s="23"/>
      <c r="F221" s="24"/>
      <c r="G221" s="71"/>
      <c r="H221" s="94"/>
      <c r="I221" s="24"/>
      <c r="J221" s="73"/>
      <c r="M221" s="225"/>
      <c r="N221" s="225"/>
    </row>
    <row r="222" spans="1:14" ht="12.75" hidden="1" customHeight="1" thickTop="1" thickBot="1" x14ac:dyDescent="0.4">
      <c r="A222" s="22">
        <v>219</v>
      </c>
      <c r="B222" s="22">
        <v>5</v>
      </c>
      <c r="C222" s="96">
        <v>42876</v>
      </c>
      <c r="D222" s="37" t="s">
        <v>103</v>
      </c>
      <c r="E222" s="23" t="str">
        <f t="shared" ref="E222:F226" si="47">VLOOKUP(M222,Teams,2)</f>
        <v>EAST HAVEN SC</v>
      </c>
      <c r="F222" s="24" t="str">
        <f t="shared" si="47"/>
        <v>NAUGATUCK RIVER RATS</v>
      </c>
      <c r="G222" s="71"/>
      <c r="H222" s="94">
        <f>VLOOKUP(E222,START_TIMES,2)</f>
        <v>0.41666666666666702</v>
      </c>
      <c r="I222" s="24" t="str">
        <f>VLOOKUP(E222,fields,2)</f>
        <v>Moulthrop Field, East Haven</v>
      </c>
      <c r="J222" s="73"/>
      <c r="M222" s="223" t="s">
        <v>146</v>
      </c>
      <c r="N222" s="223" t="s">
        <v>137</v>
      </c>
    </row>
    <row r="223" spans="1:14" ht="12.75" hidden="1" customHeight="1" thickTop="1" thickBot="1" x14ac:dyDescent="0.4">
      <c r="A223" s="22">
        <v>220</v>
      </c>
      <c r="B223" s="22">
        <v>5</v>
      </c>
      <c r="C223" s="96">
        <v>42876</v>
      </c>
      <c r="D223" s="37" t="s">
        <v>103</v>
      </c>
      <c r="E223" s="23" t="str">
        <f t="shared" si="47"/>
        <v>WEST HAVEN GRAYS</v>
      </c>
      <c r="F223" s="24" t="str">
        <f t="shared" si="47"/>
        <v>FARMINGTON WHITE OWLS</v>
      </c>
      <c r="G223" s="71"/>
      <c r="H223" s="94">
        <f>VLOOKUP(E223,START_TIMES,2)</f>
        <v>0.41666666666666702</v>
      </c>
      <c r="I223" s="24" t="str">
        <f>VLOOKUP(E223,fields,2)</f>
        <v>Pagels Field, West Haven</v>
      </c>
      <c r="J223" s="73"/>
      <c r="M223" s="223" t="s">
        <v>145</v>
      </c>
      <c r="N223" s="223" t="s">
        <v>147</v>
      </c>
    </row>
    <row r="224" spans="1:14" ht="12.75" hidden="1" customHeight="1" thickTop="1" thickBot="1" x14ac:dyDescent="0.4">
      <c r="A224" s="22">
        <v>221</v>
      </c>
      <c r="B224" s="22">
        <v>5</v>
      </c>
      <c r="C224" s="96">
        <v>42876</v>
      </c>
      <c r="D224" s="37" t="s">
        <v>103</v>
      </c>
      <c r="E224" s="23" t="str">
        <f t="shared" si="47"/>
        <v>GREENWICH PUMAS LEGENDS</v>
      </c>
      <c r="F224" s="24" t="str">
        <f t="shared" si="47"/>
        <v>MOODUS SC</v>
      </c>
      <c r="G224" s="71"/>
      <c r="H224" s="94">
        <f>VLOOKUP(E224,START_TIMES,2)</f>
        <v>0.41666666666666702</v>
      </c>
      <c r="I224" s="24" t="str">
        <f>VLOOKUP(E224,fields,2)</f>
        <v>tbd</v>
      </c>
      <c r="J224" s="73"/>
      <c r="M224" s="223" t="s">
        <v>149</v>
      </c>
      <c r="N224" s="223" t="s">
        <v>135</v>
      </c>
    </row>
    <row r="225" spans="1:14" ht="12.75" hidden="1" customHeight="1" thickTop="1" thickBot="1" x14ac:dyDescent="0.4">
      <c r="A225" s="22">
        <v>222</v>
      </c>
      <c r="B225" s="22">
        <v>5</v>
      </c>
      <c r="C225" s="96">
        <v>42876</v>
      </c>
      <c r="D225" s="37" t="s">
        <v>103</v>
      </c>
      <c r="E225" s="23" t="str">
        <f t="shared" si="47"/>
        <v>SOUTHBURY BOOMERS</v>
      </c>
      <c r="F225" s="24" t="str">
        <f t="shared" si="47"/>
        <v>GREENWICH ARSENAL 50</v>
      </c>
      <c r="G225" s="71"/>
      <c r="H225" s="94">
        <f>VLOOKUP(E225,START_TIMES,2)</f>
        <v>0.41666666666666702</v>
      </c>
      <c r="I225" s="24" t="str">
        <f>VLOOKUP(E225,fields,2)</f>
        <v>Settlers Park, Southbury</v>
      </c>
      <c r="J225" s="73"/>
      <c r="M225" s="223" t="s">
        <v>140</v>
      </c>
      <c r="N225" s="223" t="s">
        <v>148</v>
      </c>
    </row>
    <row r="226" spans="1:14" ht="12.75" hidden="1" customHeight="1" thickTop="1" thickBot="1" x14ac:dyDescent="0.4">
      <c r="A226" s="22">
        <v>223</v>
      </c>
      <c r="B226" s="22">
        <v>5</v>
      </c>
      <c r="C226" s="96">
        <v>42876</v>
      </c>
      <c r="D226" s="37" t="s">
        <v>103</v>
      </c>
      <c r="E226" s="23" t="str">
        <f t="shared" si="47"/>
        <v>NORTH BRANFORD LEGENDS</v>
      </c>
      <c r="F226" s="24" t="str">
        <f t="shared" si="47"/>
        <v>WATERBURY PONTES</v>
      </c>
      <c r="G226" s="71"/>
      <c r="H226" s="94">
        <f>VLOOKUP(E226,START_TIMES,2)</f>
        <v>0.41666666666666702</v>
      </c>
      <c r="I226" s="24" t="str">
        <f>VLOOKUP(E226,fields,2)</f>
        <v>Northford Park, North Branford</v>
      </c>
      <c r="J226" s="73"/>
      <c r="M226" s="223" t="s">
        <v>139</v>
      </c>
      <c r="N226" s="223" t="s">
        <v>143</v>
      </c>
    </row>
    <row r="227" spans="1:14" ht="12.75" hidden="1" customHeight="1" thickTop="1" thickBot="1" x14ac:dyDescent="0.4">
      <c r="A227" s="22">
        <v>224</v>
      </c>
      <c r="B227" s="22" t="s">
        <v>0</v>
      </c>
      <c r="C227" s="96"/>
      <c r="D227" s="70" t="s">
        <v>0</v>
      </c>
      <c r="E227" s="23" t="s">
        <v>0</v>
      </c>
      <c r="F227" s="24" t="s">
        <v>0</v>
      </c>
      <c r="G227" s="71"/>
      <c r="H227" s="94"/>
      <c r="I227" s="24" t="s">
        <v>0</v>
      </c>
      <c r="J227" s="73"/>
      <c r="M227" s="223"/>
      <c r="N227" s="223"/>
    </row>
    <row r="228" spans="1:14" ht="23.5" hidden="1" thickTop="1" thickBot="1" x14ac:dyDescent="0.4">
      <c r="A228" s="22">
        <v>225</v>
      </c>
      <c r="B228" s="145" t="s">
        <v>0</v>
      </c>
      <c r="C228" s="103" t="s">
        <v>227</v>
      </c>
      <c r="D228" s="103"/>
      <c r="E228" s="103"/>
      <c r="F228" s="103"/>
      <c r="G228" s="103"/>
      <c r="H228" s="107"/>
      <c r="I228" s="107"/>
      <c r="J228" s="101"/>
      <c r="M228" s="225"/>
      <c r="N228" s="225"/>
    </row>
    <row r="229" spans="1:14" ht="12.75" hidden="1" customHeight="1" thickTop="1" thickBot="1" x14ac:dyDescent="0.4">
      <c r="A229" s="22">
        <v>226</v>
      </c>
      <c r="B229" s="22" t="s">
        <v>0</v>
      </c>
      <c r="C229" s="96"/>
      <c r="D229" s="70" t="s">
        <v>0</v>
      </c>
      <c r="E229" s="23" t="s">
        <v>0</v>
      </c>
      <c r="F229" s="24" t="s">
        <v>0</v>
      </c>
      <c r="G229" s="71"/>
      <c r="H229" s="94"/>
      <c r="I229" s="24" t="s">
        <v>0</v>
      </c>
      <c r="J229" s="73"/>
      <c r="M229" s="225"/>
      <c r="N229" s="225"/>
    </row>
    <row r="230" spans="1:14" ht="12.75" hidden="1" customHeight="1" thickTop="1" thickBot="1" x14ac:dyDescent="0.4">
      <c r="A230" s="22">
        <v>227</v>
      </c>
      <c r="B230" s="22">
        <v>6</v>
      </c>
      <c r="C230" s="96">
        <v>42890</v>
      </c>
      <c r="D230" s="32" t="s">
        <v>10</v>
      </c>
      <c r="E230" s="23" t="str">
        <f t="shared" ref="E230:F234" si="48">VLOOKUP(M230,Teams,2)</f>
        <v>SHELTON FC</v>
      </c>
      <c r="F230" s="24" t="str">
        <f t="shared" si="48"/>
        <v>VASCO DA GAMA 30</v>
      </c>
      <c r="G230" s="71"/>
      <c r="H230" s="94">
        <f>VLOOKUP(E230,START_TIMES,2)</f>
        <v>0.33333333333333331</v>
      </c>
      <c r="I230" s="24" t="str">
        <f>VLOOKUP(E230,fields,2)</f>
        <v>Nike Site, Shelton</v>
      </c>
      <c r="J230" s="73"/>
      <c r="M230" s="223" t="s">
        <v>95</v>
      </c>
      <c r="N230" s="223" t="s">
        <v>101</v>
      </c>
    </row>
    <row r="231" spans="1:14" ht="12.75" hidden="1" customHeight="1" thickTop="1" thickBot="1" x14ac:dyDescent="0.4">
      <c r="A231" s="22">
        <v>228</v>
      </c>
      <c r="B231" s="22">
        <v>6</v>
      </c>
      <c r="C231" s="96">
        <v>42890</v>
      </c>
      <c r="D231" s="32" t="s">
        <v>10</v>
      </c>
      <c r="E231" s="23" t="str">
        <f t="shared" si="48"/>
        <v>MILFORD TUESDAY</v>
      </c>
      <c r="F231" s="24" t="str">
        <f t="shared" si="48"/>
        <v>DANBURY UNITED 30</v>
      </c>
      <c r="G231" s="71"/>
      <c r="H231" s="94">
        <f>VLOOKUP(E231,START_TIMES,2)</f>
        <v>0.41666666666666702</v>
      </c>
      <c r="I231" s="24" t="str">
        <f>VLOOKUP(E231,fields,2)</f>
        <v>Fred Wolfe Park, Orange</v>
      </c>
      <c r="J231" s="73"/>
      <c r="M231" s="223" t="s">
        <v>94</v>
      </c>
      <c r="N231" s="223" t="s">
        <v>96</v>
      </c>
    </row>
    <row r="232" spans="1:14" ht="12.75" hidden="1" customHeight="1" thickTop="1" thickBot="1" x14ac:dyDescent="0.4">
      <c r="A232" s="22">
        <v>229</v>
      </c>
      <c r="B232" s="22">
        <v>6</v>
      </c>
      <c r="C232" s="96">
        <v>42890</v>
      </c>
      <c r="D232" s="32" t="s">
        <v>10</v>
      </c>
      <c r="E232" s="23" t="str">
        <f t="shared" si="48"/>
        <v>CLINTON FC</v>
      </c>
      <c r="F232" s="24" t="str">
        <f t="shared" si="48"/>
        <v>NORTH BRANFORD 30</v>
      </c>
      <c r="G232" s="71"/>
      <c r="H232" s="94">
        <f>VLOOKUP(E232,START_TIMES,2)</f>
        <v>0.41666666666666702</v>
      </c>
      <c r="I232" s="24" t="str">
        <f>VLOOKUP(E232,fields,2)</f>
        <v>Indian River Sports Complex, Clinton</v>
      </c>
      <c r="J232" s="73"/>
      <c r="M232" s="223" t="s">
        <v>97</v>
      </c>
      <c r="N232" s="223" t="s">
        <v>98</v>
      </c>
    </row>
    <row r="233" spans="1:14" ht="12.75" hidden="1" customHeight="1" thickTop="1" thickBot="1" x14ac:dyDescent="0.4">
      <c r="A233" s="22">
        <v>230</v>
      </c>
      <c r="B233" s="22">
        <v>6</v>
      </c>
      <c r="C233" s="96">
        <v>42890</v>
      </c>
      <c r="D233" s="32" t="s">
        <v>10</v>
      </c>
      <c r="E233" s="23" t="str">
        <f t="shared" si="48"/>
        <v>ECUACHAMOS FC</v>
      </c>
      <c r="F233" s="24" t="str">
        <f t="shared" si="48"/>
        <v>GREENWICH ARSENAL 30</v>
      </c>
      <c r="G233" s="71"/>
      <c r="H233" s="94">
        <v>0.33333333333333331</v>
      </c>
      <c r="I233" s="24" t="str">
        <f>VLOOKUP(E233,fields,2)</f>
        <v>Witek Park, Derby</v>
      </c>
      <c r="J233" s="73"/>
      <c r="M233" s="223" t="s">
        <v>93</v>
      </c>
      <c r="N233" s="223" t="s">
        <v>99</v>
      </c>
    </row>
    <row r="234" spans="1:14" ht="12" hidden="1" customHeight="1" thickTop="1" thickBot="1" x14ac:dyDescent="0.4">
      <c r="A234" s="22">
        <v>231</v>
      </c>
      <c r="B234" s="22">
        <v>6</v>
      </c>
      <c r="C234" s="96">
        <v>42890</v>
      </c>
      <c r="D234" s="32" t="s">
        <v>10</v>
      </c>
      <c r="E234" s="23" t="str">
        <f t="shared" si="48"/>
        <v>POLONEZ UNITED</v>
      </c>
      <c r="F234" s="24" t="str">
        <f t="shared" si="48"/>
        <v>NEWINGTON PORTUGUESE 30</v>
      </c>
      <c r="G234" s="71"/>
      <c r="H234" s="94">
        <f>VLOOKUP(E234,START_TIMES,2)</f>
        <v>0.375</v>
      </c>
      <c r="I234" s="24" t="str">
        <f>VLOOKUP(E234,fields,2)</f>
        <v>Cromwell MS, Cromwell</v>
      </c>
      <c r="J234" s="73"/>
      <c r="M234" s="223" t="s">
        <v>100</v>
      </c>
      <c r="N234" s="223" t="s">
        <v>92</v>
      </c>
    </row>
    <row r="235" spans="1:14" ht="12.75" hidden="1" customHeight="1" thickTop="1" thickBot="1" x14ac:dyDescent="0.4">
      <c r="A235" s="22">
        <v>232</v>
      </c>
      <c r="B235" s="22" t="s">
        <v>0</v>
      </c>
      <c r="C235" s="96"/>
      <c r="D235" s="70" t="s">
        <v>0</v>
      </c>
      <c r="E235" s="23" t="s">
        <v>0</v>
      </c>
      <c r="F235" s="24" t="s">
        <v>0</v>
      </c>
      <c r="G235" s="71"/>
      <c r="H235" s="94"/>
      <c r="I235" s="24" t="s">
        <v>0</v>
      </c>
      <c r="J235" s="73"/>
      <c r="M235" s="223"/>
      <c r="N235" s="223"/>
    </row>
    <row r="236" spans="1:14" ht="12.75" hidden="1" customHeight="1" thickTop="1" thickBot="1" x14ac:dyDescent="0.4">
      <c r="A236" s="22">
        <v>233</v>
      </c>
      <c r="B236" s="22">
        <v>6</v>
      </c>
      <c r="C236" s="96">
        <v>42890</v>
      </c>
      <c r="D236" s="33" t="s">
        <v>175</v>
      </c>
      <c r="E236" s="23" t="str">
        <f t="shared" ref="E236:F241" si="49">VLOOKUP(M236,Teams,2)</f>
        <v>HENRY  REID FC 30</v>
      </c>
      <c r="F236" s="24" t="str">
        <f t="shared" si="49"/>
        <v>CASEUS NEW HAVEN FC</v>
      </c>
      <c r="G236" s="71"/>
      <c r="H236" s="94">
        <f t="shared" ref="H236:H241" si="50">VLOOKUP(E236,START_TIMES,2)</f>
        <v>0.41666666666666702</v>
      </c>
      <c r="I236" s="24" t="str">
        <f>VLOOKUP(E236,fields,2)</f>
        <v>Ludlowe HS, Fairfield</v>
      </c>
      <c r="J236" s="73"/>
      <c r="M236" s="200" t="s">
        <v>153</v>
      </c>
      <c r="N236" s="200" t="s">
        <v>151</v>
      </c>
    </row>
    <row r="237" spans="1:14" ht="12.75" hidden="1" customHeight="1" thickTop="1" thickBot="1" x14ac:dyDescent="0.4">
      <c r="A237" s="22">
        <v>234</v>
      </c>
      <c r="B237" s="22">
        <v>6</v>
      </c>
      <c r="C237" s="96">
        <v>42890</v>
      </c>
      <c r="D237" s="33" t="s">
        <v>175</v>
      </c>
      <c r="E237" s="23" t="str">
        <f t="shared" si="49"/>
        <v>STAMFORD FC</v>
      </c>
      <c r="F237" s="24" t="str">
        <f t="shared" si="49"/>
        <v>CLUB NAPOLI 30</v>
      </c>
      <c r="G237" s="71"/>
      <c r="H237" s="94">
        <f t="shared" si="50"/>
        <v>0.41666666666666702</v>
      </c>
      <c r="I237" s="24" t="str">
        <f>VLOOKUP(E237,fields,2)</f>
        <v>West Beach Fields, Stamford</v>
      </c>
      <c r="J237" s="73"/>
      <c r="M237" s="200" t="s">
        <v>158</v>
      </c>
      <c r="N237" s="200" t="s">
        <v>152</v>
      </c>
    </row>
    <row r="238" spans="1:14" ht="12.75" hidden="1" customHeight="1" thickTop="1" thickBot="1" x14ac:dyDescent="0.4">
      <c r="A238" s="22">
        <v>235</v>
      </c>
      <c r="B238" s="22">
        <v>6</v>
      </c>
      <c r="C238" s="96">
        <v>42890</v>
      </c>
      <c r="D238" s="33" t="s">
        <v>175</v>
      </c>
      <c r="E238" s="23" t="str">
        <f t="shared" si="49"/>
        <v>INTERNAZIONALE</v>
      </c>
      <c r="F238" s="24" t="str">
        <f t="shared" si="49"/>
        <v>LITCHFIELD COUNTY BLUES</v>
      </c>
      <c r="G238" s="71"/>
      <c r="H238" s="94">
        <f t="shared" si="50"/>
        <v>0.41666666666666702</v>
      </c>
      <c r="I238" s="24" t="str">
        <f>VLOOKUP(E238,fields,2)</f>
        <v>tbd</v>
      </c>
      <c r="J238" s="73"/>
      <c r="M238" s="200" t="s">
        <v>652</v>
      </c>
      <c r="N238" s="200" t="s">
        <v>154</v>
      </c>
    </row>
    <row r="239" spans="1:14" ht="12.75" hidden="1" customHeight="1" thickTop="1" thickBot="1" x14ac:dyDescent="0.4">
      <c r="A239" s="22">
        <v>236</v>
      </c>
      <c r="B239" s="22">
        <v>6</v>
      </c>
      <c r="C239" s="96">
        <v>42890</v>
      </c>
      <c r="D239" s="33" t="s">
        <v>175</v>
      </c>
      <c r="E239" s="23" t="str">
        <f t="shared" si="49"/>
        <v>MILFORD AMIGOS</v>
      </c>
      <c r="F239" s="24" t="str">
        <f t="shared" si="49"/>
        <v>PAMPLONA FC</v>
      </c>
      <c r="G239" s="71"/>
      <c r="H239" s="94">
        <f t="shared" si="50"/>
        <v>0.33333333333333331</v>
      </c>
      <c r="I239" s="24" t="str">
        <f>VLOOKUP(E239,fields,2)</f>
        <v>Pease Road, Woodbridge</v>
      </c>
      <c r="J239" s="73"/>
      <c r="M239" s="200" t="s">
        <v>155</v>
      </c>
      <c r="N239" s="200" t="s">
        <v>651</v>
      </c>
    </row>
    <row r="240" spans="1:14" ht="12.75" hidden="1" customHeight="1" thickTop="1" thickBot="1" x14ac:dyDescent="0.4">
      <c r="A240" s="22">
        <v>237</v>
      </c>
      <c r="B240" s="22">
        <v>6</v>
      </c>
      <c r="C240" s="96">
        <v>42890</v>
      </c>
      <c r="D240" s="33" t="s">
        <v>175</v>
      </c>
      <c r="E240" s="23" t="str">
        <f t="shared" si="49"/>
        <v>WATERTOWN GEEZERS</v>
      </c>
      <c r="F240" s="24" t="str">
        <f t="shared" si="49"/>
        <v>NAUGATUCK FUSION</v>
      </c>
      <c r="G240" s="71"/>
      <c r="H240" s="94">
        <f t="shared" si="50"/>
        <v>0.41666666666666702</v>
      </c>
      <c r="I240" s="24" t="str">
        <f>VLOOKUP(E240,fields,2)</f>
        <v>Swift School, Watertown</v>
      </c>
      <c r="J240" s="73"/>
      <c r="M240" s="200" t="s">
        <v>159</v>
      </c>
      <c r="N240" s="200" t="s">
        <v>156</v>
      </c>
    </row>
    <row r="241" spans="1:14" ht="12.75" hidden="1" customHeight="1" thickTop="1" thickBot="1" x14ac:dyDescent="0.4">
      <c r="A241" s="22">
        <v>238</v>
      </c>
      <c r="B241" s="22">
        <v>6</v>
      </c>
      <c r="C241" s="96">
        <v>42890</v>
      </c>
      <c r="D241" s="33" t="s">
        <v>175</v>
      </c>
      <c r="E241" s="23" t="str">
        <f t="shared" si="49"/>
        <v>NEWTOWN SALTY DOGS</v>
      </c>
      <c r="F241" s="24" t="str">
        <f t="shared" si="49"/>
        <v>BYE 30 (NO GAME)</v>
      </c>
      <c r="G241" s="71"/>
      <c r="H241" s="94">
        <f t="shared" si="50"/>
        <v>0.33333333333333331</v>
      </c>
      <c r="I241" s="256" t="s">
        <v>91</v>
      </c>
      <c r="J241" s="73"/>
      <c r="M241" s="200" t="s">
        <v>157</v>
      </c>
      <c r="N241" s="200" t="s">
        <v>150</v>
      </c>
    </row>
    <row r="242" spans="1:14" ht="12.75" hidden="1" customHeight="1" thickTop="1" thickBot="1" x14ac:dyDescent="0.4">
      <c r="A242" s="22">
        <v>239</v>
      </c>
      <c r="B242" s="22" t="s">
        <v>0</v>
      </c>
      <c r="C242" s="96"/>
      <c r="D242" s="26" t="s">
        <v>0</v>
      </c>
      <c r="E242" s="23"/>
      <c r="F242" s="24"/>
      <c r="G242" s="71"/>
      <c r="H242" s="94"/>
      <c r="I242" s="24"/>
      <c r="J242" s="73"/>
      <c r="M242" s="225"/>
      <c r="N242" s="225"/>
    </row>
    <row r="243" spans="1:14" ht="12.75" hidden="1" customHeight="1" thickTop="1" thickBot="1" x14ac:dyDescent="0.4">
      <c r="A243" s="22">
        <v>240</v>
      </c>
      <c r="B243" s="22">
        <v>6</v>
      </c>
      <c r="C243" s="96">
        <v>42890</v>
      </c>
      <c r="D243" s="34" t="s">
        <v>11</v>
      </c>
      <c r="E243" s="23" t="str">
        <f t="shared" ref="E243:F247" si="51">VLOOKUP(M243,Teams,2)</f>
        <v>WATERBURY ALBANIANS</v>
      </c>
      <c r="F243" s="24" t="str">
        <f t="shared" si="51"/>
        <v xml:space="preserve">WILTON WARRIORS </v>
      </c>
      <c r="G243" s="71"/>
      <c r="H243" s="94">
        <f>VLOOKUP(E243,START_TIMES,2)</f>
        <v>0.375</v>
      </c>
      <c r="I243" s="24" t="str">
        <f>VLOOKUP(E243,fields,2)</f>
        <v>Wilby HS, Waterbury</v>
      </c>
      <c r="J243" s="73"/>
      <c r="M243" s="223" t="s">
        <v>108</v>
      </c>
      <c r="N243" s="223" t="s">
        <v>109</v>
      </c>
    </row>
    <row r="244" spans="1:14" ht="12.75" hidden="1" customHeight="1" thickTop="1" thickBot="1" x14ac:dyDescent="0.4">
      <c r="A244" s="22">
        <v>241</v>
      </c>
      <c r="B244" s="22">
        <v>6</v>
      </c>
      <c r="C244" s="96">
        <v>42890</v>
      </c>
      <c r="D244" s="34" t="s">
        <v>11</v>
      </c>
      <c r="E244" s="23" t="str">
        <f t="shared" si="51"/>
        <v>NORWALK MARINERS</v>
      </c>
      <c r="F244" s="24" t="str">
        <f t="shared" si="51"/>
        <v>DANBURY UNITED 40</v>
      </c>
      <c r="G244" s="71"/>
      <c r="H244" s="94">
        <f>VLOOKUP(E244,START_TIMES,2)</f>
        <v>0.41666666666666702</v>
      </c>
      <c r="I244" s="24" t="str">
        <f>VLOOKUP(E244,fields,2)</f>
        <v>Nathan Hale MS, Norwalk</v>
      </c>
      <c r="J244" s="73"/>
      <c r="M244" s="223" t="s">
        <v>104</v>
      </c>
      <c r="N244" s="223" t="s">
        <v>161</v>
      </c>
    </row>
    <row r="245" spans="1:14" ht="12.75" hidden="1" customHeight="1" thickTop="1" thickBot="1" x14ac:dyDescent="0.4">
      <c r="A245" s="22">
        <v>242</v>
      </c>
      <c r="B245" s="22">
        <v>6</v>
      </c>
      <c r="C245" s="96">
        <v>42890</v>
      </c>
      <c r="D245" s="34" t="s">
        <v>11</v>
      </c>
      <c r="E245" s="23" t="str">
        <f t="shared" si="51"/>
        <v>STORM FC</v>
      </c>
      <c r="F245" s="24" t="str">
        <f t="shared" si="51"/>
        <v>CHESHIRE AZZURRI 40</v>
      </c>
      <c r="G245" s="71"/>
      <c r="H245" s="94">
        <f>VLOOKUP(E245,START_TIMES,2)</f>
        <v>0.33333333333333331</v>
      </c>
      <c r="I245" s="24" t="str">
        <f>VLOOKUP(E245,fields,2)</f>
        <v>Wakeman Park, Westport</v>
      </c>
      <c r="J245" s="73"/>
      <c r="M245" s="224" t="s">
        <v>106</v>
      </c>
      <c r="N245" s="226" t="s">
        <v>226</v>
      </c>
    </row>
    <row r="246" spans="1:14" ht="12.75" hidden="1" customHeight="1" thickTop="1" thickBot="1" x14ac:dyDescent="0.4">
      <c r="A246" s="22">
        <v>243</v>
      </c>
      <c r="B246" s="22">
        <v>6</v>
      </c>
      <c r="C246" s="96">
        <v>42890</v>
      </c>
      <c r="D246" s="34" t="s">
        <v>11</v>
      </c>
      <c r="E246" s="23" t="str">
        <f t="shared" si="51"/>
        <v>FAIRFIELD GAC</v>
      </c>
      <c r="F246" s="24" t="str">
        <f t="shared" si="51"/>
        <v>GREENWICH PUMAS</v>
      </c>
      <c r="G246" s="71"/>
      <c r="H246" s="94">
        <v>0.33333333333333331</v>
      </c>
      <c r="I246" s="24" t="str">
        <f>VLOOKUP(E246,fields,2)</f>
        <v>Ludlowe HS, Fairfield</v>
      </c>
      <c r="J246" s="73"/>
      <c r="M246" s="223" t="s">
        <v>162</v>
      </c>
      <c r="N246" s="223" t="s">
        <v>163</v>
      </c>
    </row>
    <row r="247" spans="1:14" ht="12.75" hidden="1" customHeight="1" thickTop="1" thickBot="1" x14ac:dyDescent="0.4">
      <c r="A247" s="22">
        <v>244</v>
      </c>
      <c r="B247" s="22">
        <v>6</v>
      </c>
      <c r="C247" s="96">
        <v>42890</v>
      </c>
      <c r="D247" s="34" t="s">
        <v>11</v>
      </c>
      <c r="E247" s="23" t="str">
        <f t="shared" si="51"/>
        <v>VASCO DA GAMA 40</v>
      </c>
      <c r="F247" s="24" t="str">
        <f t="shared" si="51"/>
        <v>RIDGEFIELD KICKS</v>
      </c>
      <c r="G247" s="71"/>
      <c r="H247" s="94">
        <f>VLOOKUP(E247,START_TIMES,2)</f>
        <v>0.41666666666666702</v>
      </c>
      <c r="I247" s="24" t="str">
        <f>VLOOKUP(E247,fields,2)</f>
        <v>Veterans Memorial Park, Bridgeport</v>
      </c>
      <c r="J247" s="73"/>
      <c r="M247" s="223" t="s">
        <v>107</v>
      </c>
      <c r="N247" s="223" t="s">
        <v>105</v>
      </c>
    </row>
    <row r="248" spans="1:14" ht="12.75" hidden="1" customHeight="1" thickTop="1" thickBot="1" x14ac:dyDescent="0.4">
      <c r="A248" s="22">
        <v>245</v>
      </c>
      <c r="B248" s="22" t="s">
        <v>0</v>
      </c>
      <c r="C248" s="96"/>
      <c r="D248" s="26" t="s">
        <v>0</v>
      </c>
      <c r="E248" s="23"/>
      <c r="F248" s="24"/>
      <c r="G248" s="71"/>
      <c r="H248" s="94"/>
      <c r="I248" s="24"/>
      <c r="J248" s="73"/>
      <c r="M248" s="225"/>
      <c r="N248" s="225"/>
    </row>
    <row r="249" spans="1:14" ht="12.75" hidden="1" customHeight="1" thickTop="1" thickBot="1" x14ac:dyDescent="0.4">
      <c r="A249" s="22">
        <v>246</v>
      </c>
      <c r="B249" s="22">
        <v>6</v>
      </c>
      <c r="C249" s="96">
        <v>42890</v>
      </c>
      <c r="D249" s="35" t="s">
        <v>12</v>
      </c>
      <c r="E249" s="23" t="str">
        <f t="shared" ref="E249:F253" si="52">VLOOKUP(M249,Teams,2)</f>
        <v>SOUTHEAST ROVERS</v>
      </c>
      <c r="F249" s="24" t="str">
        <f t="shared" si="52"/>
        <v>STAMFORD UNITED</v>
      </c>
      <c r="G249" s="71"/>
      <c r="H249" s="94">
        <f>VLOOKUP(E249,START_TIMES,2)</f>
        <v>0.41666666666666702</v>
      </c>
      <c r="I249" s="24" t="str">
        <f>VLOOKUP(E249,fields,2)</f>
        <v>Spera Park, Waterford</v>
      </c>
      <c r="J249" s="73"/>
      <c r="M249" s="223" t="s">
        <v>118</v>
      </c>
      <c r="N249" s="223" t="s">
        <v>119</v>
      </c>
    </row>
    <row r="250" spans="1:14" ht="12.75" hidden="1" customHeight="1" thickTop="1" thickBot="1" x14ac:dyDescent="0.4">
      <c r="A250" s="22">
        <v>247</v>
      </c>
      <c r="B250" s="22">
        <v>6</v>
      </c>
      <c r="C250" s="96">
        <v>42890</v>
      </c>
      <c r="D250" s="35" t="s">
        <v>12</v>
      </c>
      <c r="E250" s="23" t="str">
        <f t="shared" si="52"/>
        <v xml:space="preserve">GUILFORD CELTIC </v>
      </c>
      <c r="F250" s="24" t="str">
        <f t="shared" si="52"/>
        <v>GREENWICH ARSENAL 40</v>
      </c>
      <c r="G250" s="71"/>
      <c r="H250" s="94">
        <f>VLOOKUP(E250,START_TIMES,2)</f>
        <v>0.41666666666666702</v>
      </c>
      <c r="I250" s="24" t="str">
        <f>VLOOKUP(E250,fields,2)</f>
        <v>Bittner Park, Guilford</v>
      </c>
      <c r="J250" s="73"/>
      <c r="M250" s="223" t="s">
        <v>114</v>
      </c>
      <c r="N250" s="223" t="s">
        <v>111</v>
      </c>
    </row>
    <row r="251" spans="1:14" ht="12.75" hidden="1" customHeight="1" thickTop="1" thickBot="1" x14ac:dyDescent="0.4">
      <c r="A251" s="22">
        <v>248</v>
      </c>
      <c r="B251" s="22">
        <v>6</v>
      </c>
      <c r="C251" s="96">
        <v>42890</v>
      </c>
      <c r="D251" s="35" t="s">
        <v>12</v>
      </c>
      <c r="E251" s="23" t="str">
        <f t="shared" si="52"/>
        <v>DERBY QUITUS</v>
      </c>
      <c r="F251" s="24" t="str">
        <f t="shared" si="52"/>
        <v>NEWINGTON PORTUGUESE 40</v>
      </c>
      <c r="G251" s="71"/>
      <c r="H251" s="94">
        <f>VLOOKUP(E251,START_TIMES,2)</f>
        <v>0.41666666666666702</v>
      </c>
      <c r="I251" s="24" t="str">
        <f>VLOOKUP(E251,fields,2)</f>
        <v>Witek Park, Derby</v>
      </c>
      <c r="J251" s="73"/>
      <c r="M251" s="223" t="s">
        <v>110</v>
      </c>
      <c r="N251" s="223" t="s">
        <v>116</v>
      </c>
    </row>
    <row r="252" spans="1:14" ht="12.75" hidden="1" customHeight="1" thickTop="1" thickBot="1" x14ac:dyDescent="0.4">
      <c r="A252" s="22">
        <v>249</v>
      </c>
      <c r="B252" s="22">
        <v>6</v>
      </c>
      <c r="C252" s="96">
        <v>42890</v>
      </c>
      <c r="D252" s="35" t="s">
        <v>12</v>
      </c>
      <c r="E252" s="23" t="str">
        <f t="shared" si="52"/>
        <v>GREENWICH GUNNERS 40</v>
      </c>
      <c r="F252" s="24" t="str">
        <f t="shared" si="52"/>
        <v>GUILFORD BELL CURVE</v>
      </c>
      <c r="G252" s="71"/>
      <c r="H252" s="94">
        <f>VLOOKUP(E252,START_TIMES,2)</f>
        <v>0.41666666666666702</v>
      </c>
      <c r="I252" s="24" t="str">
        <f>VLOOKUP(E252,fields,2)</f>
        <v>tbd</v>
      </c>
      <c r="J252" s="73"/>
      <c r="M252" s="223" t="s">
        <v>112</v>
      </c>
      <c r="N252" s="223" t="s">
        <v>113</v>
      </c>
    </row>
    <row r="253" spans="1:14" ht="12.75" hidden="1" customHeight="1" thickTop="1" thickBot="1" x14ac:dyDescent="0.4">
      <c r="A253" s="22">
        <v>250</v>
      </c>
      <c r="B253" s="22">
        <v>6</v>
      </c>
      <c r="C253" s="96">
        <v>42890</v>
      </c>
      <c r="D253" s="35" t="s">
        <v>12</v>
      </c>
      <c r="E253" s="23" t="str">
        <f t="shared" si="52"/>
        <v xml:space="preserve">NORWALK SPORT COLOMBIA </v>
      </c>
      <c r="F253" s="24" t="str">
        <f t="shared" si="52"/>
        <v>NEW HAVEN AMERICANS</v>
      </c>
      <c r="G253" s="71"/>
      <c r="H253" s="94">
        <v>0.33333333333333331</v>
      </c>
      <c r="I253" s="24" t="str">
        <f>VLOOKUP(E253,fields,2)</f>
        <v>Nathan Hale MS, Norwalk</v>
      </c>
      <c r="J253" s="73"/>
      <c r="M253" s="223" t="s">
        <v>117</v>
      </c>
      <c r="N253" s="223" t="s">
        <v>115</v>
      </c>
    </row>
    <row r="254" spans="1:14" ht="12.75" hidden="1" customHeight="1" thickTop="1" thickBot="1" x14ac:dyDescent="0.4">
      <c r="A254" s="22">
        <v>251</v>
      </c>
      <c r="B254" s="22" t="s">
        <v>0</v>
      </c>
      <c r="C254" s="96"/>
      <c r="D254" s="25" t="s">
        <v>0</v>
      </c>
      <c r="E254" s="23"/>
      <c r="F254" s="24"/>
      <c r="G254" s="71"/>
      <c r="H254" s="94"/>
      <c r="I254" s="24"/>
      <c r="J254" s="73"/>
      <c r="M254" s="223"/>
      <c r="N254" s="223"/>
    </row>
    <row r="255" spans="1:14" ht="12.75" hidden="1" customHeight="1" thickTop="1" thickBot="1" x14ac:dyDescent="0.4">
      <c r="A255" s="22">
        <v>252</v>
      </c>
      <c r="B255" s="22">
        <v>6</v>
      </c>
      <c r="C255" s="96">
        <v>42890</v>
      </c>
      <c r="D255" s="36" t="s">
        <v>13</v>
      </c>
      <c r="E255" s="23" t="str">
        <f t="shared" ref="E255:F260" si="53">VLOOKUP(M255,Teams,2)</f>
        <v>HENRY  REID FC 40</v>
      </c>
      <c r="F255" s="24" t="str">
        <f t="shared" si="53"/>
        <v>ELI'S FC</v>
      </c>
      <c r="G255" s="71"/>
      <c r="H255" s="94">
        <f t="shared" ref="H255:H260" si="54">VLOOKUP(E255,START_TIMES,2)</f>
        <v>0.41666666666666702</v>
      </c>
      <c r="I255" s="24" t="str">
        <f>VLOOKUP(E255,fields,2)</f>
        <v>Ludlowe HS, Fairfield</v>
      </c>
      <c r="J255" s="73"/>
      <c r="M255" s="219" t="s">
        <v>123</v>
      </c>
      <c r="N255" s="219" t="s">
        <v>121</v>
      </c>
    </row>
    <row r="256" spans="1:14" ht="12.75" hidden="1" customHeight="1" thickTop="1" thickBot="1" x14ac:dyDescent="0.4">
      <c r="A256" s="22">
        <v>253</v>
      </c>
      <c r="B256" s="22">
        <v>6</v>
      </c>
      <c r="C256" s="96">
        <v>42890</v>
      </c>
      <c r="D256" s="36" t="s">
        <v>13</v>
      </c>
      <c r="E256" s="23" t="str">
        <f t="shared" si="53"/>
        <v>WALLINGFORD MORELIA</v>
      </c>
      <c r="F256" s="24" t="str">
        <f t="shared" si="53"/>
        <v>HAMDEN UNITED</v>
      </c>
      <c r="G256" s="71"/>
      <c r="H256" s="94">
        <f t="shared" si="54"/>
        <v>0.41666666666666702</v>
      </c>
      <c r="I256" s="24" t="str">
        <f>VLOOKUP(E256,fields,2)</f>
        <v>Woodhouse Field, Wallingford</v>
      </c>
      <c r="J256" s="73"/>
      <c r="M256" s="219" t="s">
        <v>128</v>
      </c>
      <c r="N256" s="219" t="s">
        <v>122</v>
      </c>
    </row>
    <row r="257" spans="1:14" ht="12.75" hidden="1" customHeight="1" thickTop="1" thickBot="1" x14ac:dyDescent="0.4">
      <c r="A257" s="22">
        <v>254</v>
      </c>
      <c r="B257" s="22">
        <v>6</v>
      </c>
      <c r="C257" s="96">
        <v>42890</v>
      </c>
      <c r="D257" s="36" t="s">
        <v>13</v>
      </c>
      <c r="E257" s="23" t="str">
        <f t="shared" si="53"/>
        <v>BESA SC</v>
      </c>
      <c r="F257" s="24" t="str">
        <f t="shared" si="53"/>
        <v>NORTH BRANFORD 40</v>
      </c>
      <c r="G257" s="71"/>
      <c r="H257" s="94">
        <f t="shared" si="54"/>
        <v>0.41666666666666669</v>
      </c>
      <c r="I257" s="24" t="str">
        <f>VLOOKUP(E257,fields,2)</f>
        <v>Wilby HS, Waterbury</v>
      </c>
      <c r="J257" s="73"/>
      <c r="M257" s="219" t="s">
        <v>654</v>
      </c>
      <c r="N257" s="219" t="s">
        <v>124</v>
      </c>
    </row>
    <row r="258" spans="1:14" ht="12.75" hidden="1" customHeight="1" thickTop="1" thickBot="1" x14ac:dyDescent="0.4">
      <c r="A258" s="22">
        <v>255</v>
      </c>
      <c r="B258" s="22">
        <v>6</v>
      </c>
      <c r="C258" s="96">
        <v>42890</v>
      </c>
      <c r="D258" s="36" t="s">
        <v>13</v>
      </c>
      <c r="E258" s="23" t="str">
        <f t="shared" si="53"/>
        <v>NORTH HAVEN SC</v>
      </c>
      <c r="F258" s="24" t="str">
        <f t="shared" si="53"/>
        <v>BYE 40 (NO GAME)</v>
      </c>
      <c r="G258" s="71"/>
      <c r="H258" s="94">
        <f t="shared" si="54"/>
        <v>0.41666666666666702</v>
      </c>
      <c r="I258" s="256" t="s">
        <v>91</v>
      </c>
      <c r="J258" s="73"/>
      <c r="M258" s="219" t="s">
        <v>125</v>
      </c>
      <c r="N258" s="219" t="s">
        <v>653</v>
      </c>
    </row>
    <row r="259" spans="1:14" ht="12.75" hidden="1" customHeight="1" thickTop="1" thickBot="1" x14ac:dyDescent="0.4">
      <c r="A259" s="22">
        <v>256</v>
      </c>
      <c r="B259" s="22">
        <v>6</v>
      </c>
      <c r="C259" s="96">
        <v>42890</v>
      </c>
      <c r="D259" s="36" t="s">
        <v>13</v>
      </c>
      <c r="E259" s="23" t="str">
        <f t="shared" si="53"/>
        <v>WILTON WOLVES</v>
      </c>
      <c r="F259" s="24" t="str">
        <f t="shared" si="53"/>
        <v>PAN ZONES</v>
      </c>
      <c r="G259" s="71"/>
      <c r="H259" s="94">
        <f t="shared" si="54"/>
        <v>0.41666666666666702</v>
      </c>
      <c r="I259" s="24" t="str">
        <f>VLOOKUP(E259,fields,2)</f>
        <v>Middlebrook School, Wilton</v>
      </c>
      <c r="J259" s="73"/>
      <c r="M259" s="219" t="s">
        <v>129</v>
      </c>
      <c r="N259" s="219" t="s">
        <v>126</v>
      </c>
    </row>
    <row r="260" spans="1:14" ht="12.75" hidden="1" customHeight="1" thickTop="1" thickBot="1" x14ac:dyDescent="0.4">
      <c r="A260" s="22">
        <v>257</v>
      </c>
      <c r="B260" s="22">
        <v>6</v>
      </c>
      <c r="C260" s="96">
        <v>42890</v>
      </c>
      <c r="D260" s="36" t="s">
        <v>13</v>
      </c>
      <c r="E260" s="23" t="str">
        <f t="shared" si="53"/>
        <v>STAMFORD CITY</v>
      </c>
      <c r="F260" s="24" t="str">
        <f t="shared" si="53"/>
        <v xml:space="preserve">CHESHIRE UNITED </v>
      </c>
      <c r="G260" s="71"/>
      <c r="H260" s="94">
        <f t="shared" si="54"/>
        <v>0.41666666666666702</v>
      </c>
      <c r="I260" s="24" t="str">
        <f>VLOOKUP(E260,fields,2)</f>
        <v>West Beach Fields, Stamford</v>
      </c>
      <c r="J260" s="73"/>
      <c r="M260" s="219" t="s">
        <v>127</v>
      </c>
      <c r="N260" s="219" t="s">
        <v>120</v>
      </c>
    </row>
    <row r="261" spans="1:14" ht="12.75" hidden="1" customHeight="1" thickTop="1" thickBot="1" x14ac:dyDescent="0.4">
      <c r="A261" s="22">
        <v>258</v>
      </c>
      <c r="B261" s="22" t="s">
        <v>0</v>
      </c>
      <c r="C261" s="96"/>
      <c r="D261" s="25" t="s">
        <v>0</v>
      </c>
      <c r="E261" s="23"/>
      <c r="F261" s="24"/>
      <c r="G261" s="71"/>
      <c r="H261" s="94"/>
      <c r="I261" s="24"/>
      <c r="J261" s="73"/>
      <c r="M261" s="225"/>
      <c r="N261" s="225"/>
    </row>
    <row r="262" spans="1:14" ht="12.75" hidden="1" customHeight="1" thickTop="1" thickBot="1" x14ac:dyDescent="0.4">
      <c r="A262" s="22">
        <v>259</v>
      </c>
      <c r="B262" s="22">
        <v>6</v>
      </c>
      <c r="C262" s="96">
        <v>42890</v>
      </c>
      <c r="D262" s="27" t="s">
        <v>102</v>
      </c>
      <c r="E262" s="23" t="str">
        <f t="shared" ref="E262:F266" si="55">VLOOKUP(M262,Teams,2)</f>
        <v>POLONIA FALCON STARS FC</v>
      </c>
      <c r="F262" s="24" t="str">
        <f t="shared" si="55"/>
        <v>VASCO DA GAMA 50</v>
      </c>
      <c r="G262" s="71"/>
      <c r="H262" s="94">
        <v>0.33333333333333331</v>
      </c>
      <c r="I262" s="24" t="str">
        <f>VLOOKUP(E262,fields,2)</f>
        <v>Falcon Field, New Britain</v>
      </c>
      <c r="J262" s="73"/>
      <c r="M262" s="223" t="s">
        <v>142</v>
      </c>
      <c r="N262" s="223" t="s">
        <v>144</v>
      </c>
    </row>
    <row r="263" spans="1:14" ht="12.75" hidden="1" customHeight="1" thickTop="1" thickBot="1" x14ac:dyDescent="0.4">
      <c r="A263" s="22">
        <v>260</v>
      </c>
      <c r="B263" s="22">
        <v>6</v>
      </c>
      <c r="C263" s="96">
        <v>42890</v>
      </c>
      <c r="D263" s="27" t="s">
        <v>102</v>
      </c>
      <c r="E263" s="23" t="str">
        <f t="shared" si="55"/>
        <v>GREENWICH GUNNERS 50</v>
      </c>
      <c r="F263" s="24" t="str">
        <f t="shared" si="55"/>
        <v>CLUB NAPOLI 50</v>
      </c>
      <c r="G263" s="71"/>
      <c r="H263" s="94">
        <f>VLOOKUP(E263,START_TIMES,2)</f>
        <v>0.41666666666666702</v>
      </c>
      <c r="I263" s="24" t="str">
        <f>VLOOKUP(E263,fields,2)</f>
        <v>tbd</v>
      </c>
      <c r="J263" s="73"/>
      <c r="M263" s="223" t="s">
        <v>134</v>
      </c>
      <c r="N263" s="223" t="s">
        <v>131</v>
      </c>
    </row>
    <row r="264" spans="1:14" ht="12.75" hidden="1" customHeight="1" thickTop="1" thickBot="1" x14ac:dyDescent="0.4">
      <c r="A264" s="22">
        <v>261</v>
      </c>
      <c r="B264" s="22">
        <v>6</v>
      </c>
      <c r="C264" s="96">
        <v>42890</v>
      </c>
      <c r="D264" s="27" t="s">
        <v>102</v>
      </c>
      <c r="E264" s="23" t="str">
        <f t="shared" si="55"/>
        <v>HARTFORD CAVALIERS</v>
      </c>
      <c r="F264" s="24" t="str">
        <f t="shared" si="55"/>
        <v>CHESHIRE AZZURRI 50</v>
      </c>
      <c r="G264" s="71"/>
      <c r="H264" s="94">
        <f>VLOOKUP(E264,START_TIMES,2)</f>
        <v>0.41666666666666702</v>
      </c>
      <c r="I264" s="24" t="str">
        <f>VLOOKUP(E264,fields,2)</f>
        <v>Cronin Field, Hartford</v>
      </c>
      <c r="J264" s="73"/>
      <c r="M264" s="224" t="s">
        <v>138</v>
      </c>
      <c r="N264" s="226" t="s">
        <v>130</v>
      </c>
    </row>
    <row r="265" spans="1:14" ht="12.75" hidden="1" customHeight="1" thickTop="1" thickBot="1" x14ac:dyDescent="0.4">
      <c r="A265" s="22">
        <v>262</v>
      </c>
      <c r="B265" s="22">
        <v>6</v>
      </c>
      <c r="C265" s="96">
        <v>42890</v>
      </c>
      <c r="D265" s="27" t="s">
        <v>102</v>
      </c>
      <c r="E265" s="23" t="str">
        <f t="shared" si="55"/>
        <v>DARIEN BLUE WAVE</v>
      </c>
      <c r="F265" s="24" t="str">
        <f t="shared" si="55"/>
        <v xml:space="preserve">GLASTONBURY CELTIC </v>
      </c>
      <c r="G265" s="71"/>
      <c r="H265" s="94">
        <f>VLOOKUP(E265,START_TIMES,2)</f>
        <v>0.375</v>
      </c>
      <c r="I265" s="24" t="str">
        <f>VLOOKUP(E265,fields,2)</f>
        <v>Middlesex MS (Lower), Darien</v>
      </c>
      <c r="J265" s="73"/>
      <c r="M265" s="223" t="s">
        <v>132</v>
      </c>
      <c r="N265" s="223" t="s">
        <v>133</v>
      </c>
    </row>
    <row r="266" spans="1:14" ht="12.75" hidden="1" customHeight="1" thickTop="1" thickBot="1" x14ac:dyDescent="0.4">
      <c r="A266" s="22">
        <v>263</v>
      </c>
      <c r="B266" s="22">
        <v>6</v>
      </c>
      <c r="C266" s="96">
        <v>42890</v>
      </c>
      <c r="D266" s="27" t="s">
        <v>102</v>
      </c>
      <c r="E266" s="23" t="str">
        <f t="shared" si="55"/>
        <v>NEW BRITAIN FALCONS FC</v>
      </c>
      <c r="F266" s="24" t="str">
        <f t="shared" si="55"/>
        <v>GUILFORD BLACK EAGLES</v>
      </c>
      <c r="G266" s="71"/>
      <c r="H266" s="94">
        <f>VLOOKUP(E266,START_TIMES,2)</f>
        <v>0.41666666666666702</v>
      </c>
      <c r="I266" s="24" t="str">
        <f>VLOOKUP(E266,fields,2)</f>
        <v>Falcon Field, New Britain</v>
      </c>
      <c r="J266" s="73"/>
      <c r="M266" s="223" t="s">
        <v>141</v>
      </c>
      <c r="N266" s="223" t="s">
        <v>136</v>
      </c>
    </row>
    <row r="267" spans="1:14" ht="12.75" hidden="1" customHeight="1" thickTop="1" thickBot="1" x14ac:dyDescent="0.4">
      <c r="A267" s="22">
        <v>264</v>
      </c>
      <c r="B267" s="22" t="s">
        <v>0</v>
      </c>
      <c r="C267" s="96"/>
      <c r="D267" s="25" t="s">
        <v>0</v>
      </c>
      <c r="E267" s="23"/>
      <c r="F267" s="24"/>
      <c r="G267" s="71"/>
      <c r="H267" s="94"/>
      <c r="I267" s="24"/>
      <c r="J267" s="73"/>
      <c r="M267" s="223"/>
      <c r="N267" s="223"/>
    </row>
    <row r="268" spans="1:14" ht="12.75" hidden="1" customHeight="1" thickTop="1" thickBot="1" x14ac:dyDescent="0.4">
      <c r="A268" s="22">
        <v>265</v>
      </c>
      <c r="B268" s="22">
        <v>6</v>
      </c>
      <c r="C268" s="96">
        <v>42890</v>
      </c>
      <c r="D268" s="37" t="s">
        <v>103</v>
      </c>
      <c r="E268" s="23" t="str">
        <f t="shared" ref="E268:F272" si="56">VLOOKUP(M268,Teams,2)</f>
        <v>WATERBURY PONTES</v>
      </c>
      <c r="F268" s="24" t="str">
        <f t="shared" si="56"/>
        <v>WEST HAVEN GRAYS</v>
      </c>
      <c r="G268" s="71"/>
      <c r="H268" s="94">
        <f>VLOOKUP(E268,START_TIMES,2)</f>
        <v>0.41666666666666702</v>
      </c>
      <c r="I268" s="24" t="str">
        <f>VLOOKUP(E268,fields,2)</f>
        <v>Pontelandolfo Club, Waterbury</v>
      </c>
      <c r="J268" s="73"/>
      <c r="M268" s="223" t="s">
        <v>143</v>
      </c>
      <c r="N268" s="223" t="s">
        <v>145</v>
      </c>
    </row>
    <row r="269" spans="1:14" ht="12.75" hidden="1" customHeight="1" thickTop="1" thickBot="1" x14ac:dyDescent="0.4">
      <c r="A269" s="22">
        <v>266</v>
      </c>
      <c r="B269" s="22">
        <v>6</v>
      </c>
      <c r="C269" s="96">
        <v>42890</v>
      </c>
      <c r="D269" s="37" t="s">
        <v>103</v>
      </c>
      <c r="E269" s="23" t="str">
        <f t="shared" si="56"/>
        <v>MOODUS SC</v>
      </c>
      <c r="F269" s="24" t="str">
        <f t="shared" si="56"/>
        <v>FARMINGTON WHITE OWLS</v>
      </c>
      <c r="G269" s="71"/>
      <c r="H269" s="94">
        <f>VLOOKUP(E269,START_TIMES,2)</f>
        <v>0.41666666666666702</v>
      </c>
      <c r="I269" s="24" t="str">
        <f>VLOOKUP(E269,fields,2)</f>
        <v>Nathan Hale-Ray HS, Moodus</v>
      </c>
      <c r="J269" s="73"/>
      <c r="M269" s="223" t="s">
        <v>135</v>
      </c>
      <c r="N269" s="223" t="s">
        <v>147</v>
      </c>
    </row>
    <row r="270" spans="1:14" ht="12.75" hidden="1" customHeight="1" thickTop="1" thickBot="1" x14ac:dyDescent="0.4">
      <c r="A270" s="22">
        <v>267</v>
      </c>
      <c r="B270" s="22">
        <v>6</v>
      </c>
      <c r="C270" s="96">
        <v>42890</v>
      </c>
      <c r="D270" s="37" t="s">
        <v>103</v>
      </c>
      <c r="E270" s="23" t="str">
        <f t="shared" si="56"/>
        <v>EAST HAVEN SC</v>
      </c>
      <c r="F270" s="24" t="str">
        <f t="shared" si="56"/>
        <v>NORTH BRANFORD LEGENDS</v>
      </c>
      <c r="G270" s="71"/>
      <c r="H270" s="94">
        <f>VLOOKUP(E270,START_TIMES,2)</f>
        <v>0.41666666666666702</v>
      </c>
      <c r="I270" s="24" t="str">
        <f>VLOOKUP(E270,fields,2)</f>
        <v>Moulthrop Field, East Haven</v>
      </c>
      <c r="J270" s="73"/>
      <c r="M270" s="223" t="s">
        <v>146</v>
      </c>
      <c r="N270" s="223" t="s">
        <v>139</v>
      </c>
    </row>
    <row r="271" spans="1:14" ht="12.75" hidden="1" customHeight="1" thickTop="1" thickBot="1" x14ac:dyDescent="0.4">
      <c r="A271" s="22">
        <v>268</v>
      </c>
      <c r="B271" s="22">
        <v>6</v>
      </c>
      <c r="C271" s="96">
        <v>42890</v>
      </c>
      <c r="D271" s="37" t="s">
        <v>103</v>
      </c>
      <c r="E271" s="23" t="str">
        <f t="shared" si="56"/>
        <v>GREENWICH ARSENAL 50</v>
      </c>
      <c r="F271" s="24" t="str">
        <f t="shared" si="56"/>
        <v>GREENWICH PUMAS LEGENDS</v>
      </c>
      <c r="G271" s="71"/>
      <c r="H271" s="94">
        <f>VLOOKUP(E271,START_TIMES,2)</f>
        <v>0.41666666666666702</v>
      </c>
      <c r="I271" s="24" t="str">
        <f>VLOOKUP(E271,fields,2)</f>
        <v>tbd</v>
      </c>
      <c r="J271" s="73"/>
      <c r="M271" s="223" t="s">
        <v>148</v>
      </c>
      <c r="N271" s="223" t="s">
        <v>149</v>
      </c>
    </row>
    <row r="272" spans="1:14" ht="12.75" hidden="1" customHeight="1" thickTop="1" thickBot="1" x14ac:dyDescent="0.4">
      <c r="A272" s="22">
        <v>269</v>
      </c>
      <c r="B272" s="22">
        <v>6</v>
      </c>
      <c r="C272" s="96">
        <v>42890</v>
      </c>
      <c r="D272" s="37" t="s">
        <v>103</v>
      </c>
      <c r="E272" s="23" t="str">
        <f t="shared" si="56"/>
        <v>SOUTHBURY BOOMERS</v>
      </c>
      <c r="F272" s="24" t="str">
        <f t="shared" si="56"/>
        <v>NAUGATUCK RIVER RATS</v>
      </c>
      <c r="G272" s="71"/>
      <c r="H272" s="94">
        <f>VLOOKUP(E272,START_TIMES,2)</f>
        <v>0.41666666666666702</v>
      </c>
      <c r="I272" s="24" t="str">
        <f>VLOOKUP(E272,fields,2)</f>
        <v>Settlers Park, Southbury</v>
      </c>
      <c r="J272" s="73"/>
      <c r="M272" s="223" t="s">
        <v>140</v>
      </c>
      <c r="N272" s="223" t="s">
        <v>137</v>
      </c>
    </row>
    <row r="273" spans="1:14" ht="12.75" hidden="1" customHeight="1" thickTop="1" thickBot="1" x14ac:dyDescent="0.4">
      <c r="A273" s="22">
        <v>270</v>
      </c>
      <c r="B273" s="22" t="s">
        <v>0</v>
      </c>
      <c r="C273" s="96"/>
      <c r="D273" s="25" t="s">
        <v>0</v>
      </c>
      <c r="E273" s="23"/>
      <c r="F273" s="24"/>
      <c r="G273" s="71"/>
      <c r="H273" s="94"/>
      <c r="I273" s="24"/>
      <c r="J273" s="73"/>
      <c r="M273" s="225"/>
      <c r="N273" s="225"/>
    </row>
    <row r="274" spans="1:14" ht="12.75" hidden="1" customHeight="1" thickTop="1" thickBot="1" x14ac:dyDescent="0.4">
      <c r="A274" s="22">
        <v>271</v>
      </c>
      <c r="B274" s="22">
        <v>7</v>
      </c>
      <c r="C274" s="96">
        <v>42897</v>
      </c>
      <c r="D274" s="32" t="s">
        <v>10</v>
      </c>
      <c r="E274" s="23" t="str">
        <f t="shared" ref="E274:F278" si="57">VLOOKUP(M274,Teams,2)</f>
        <v>MILFORD TUESDAY</v>
      </c>
      <c r="F274" s="24" t="str">
        <f t="shared" si="57"/>
        <v>ECUACHAMOS FC</v>
      </c>
      <c r="G274" s="71"/>
      <c r="H274" s="94">
        <f>VLOOKUP(E274,START_TIMES,2)</f>
        <v>0.41666666666666702</v>
      </c>
      <c r="I274" s="24" t="str">
        <f>VLOOKUP(E274,fields,2)</f>
        <v>Fred Wolfe Park, Orange</v>
      </c>
      <c r="J274" s="73"/>
      <c r="M274" s="223" t="s">
        <v>94</v>
      </c>
      <c r="N274" s="223" t="s">
        <v>93</v>
      </c>
    </row>
    <row r="275" spans="1:14" ht="12.75" hidden="1" customHeight="1" thickTop="1" thickBot="1" x14ac:dyDescent="0.4">
      <c r="A275" s="22">
        <v>272</v>
      </c>
      <c r="B275" s="22">
        <v>7</v>
      </c>
      <c r="C275" s="96">
        <v>42897</v>
      </c>
      <c r="D275" s="32" t="s">
        <v>10</v>
      </c>
      <c r="E275" s="23" t="str">
        <f t="shared" si="57"/>
        <v>DANBURY UNITED 30</v>
      </c>
      <c r="F275" s="24" t="str">
        <f t="shared" si="57"/>
        <v>SHELTON FC</v>
      </c>
      <c r="G275" s="71"/>
      <c r="H275" s="94">
        <f>VLOOKUP(E275,START_TIMES,2)</f>
        <v>0.375</v>
      </c>
      <c r="I275" s="24" t="str">
        <f>VLOOKUP(E275,fields,2)</f>
        <v>Portuguese Cultural Center, Danbury</v>
      </c>
      <c r="J275" s="73"/>
      <c r="M275" s="223" t="s">
        <v>96</v>
      </c>
      <c r="N275" s="223" t="s">
        <v>95</v>
      </c>
    </row>
    <row r="276" spans="1:14" ht="12.75" hidden="1" customHeight="1" thickTop="1" thickBot="1" x14ac:dyDescent="0.4">
      <c r="A276" s="22">
        <v>273</v>
      </c>
      <c r="B276" s="22">
        <v>7</v>
      </c>
      <c r="C276" s="96">
        <v>42897</v>
      </c>
      <c r="D276" s="32" t="s">
        <v>10</v>
      </c>
      <c r="E276" s="23" t="str">
        <f t="shared" si="57"/>
        <v>GREENWICH ARSENAL 30</v>
      </c>
      <c r="F276" s="24" t="str">
        <f t="shared" si="57"/>
        <v>NEWINGTON PORTUGUESE 30</v>
      </c>
      <c r="G276" s="71"/>
      <c r="H276" s="94">
        <f>VLOOKUP(E276,START_TIMES,2)</f>
        <v>0.41666666666666702</v>
      </c>
      <c r="I276" s="24" t="str">
        <f>VLOOKUP(E276,fields,2)</f>
        <v>tbd</v>
      </c>
      <c r="J276" s="73"/>
      <c r="M276" s="223" t="s">
        <v>99</v>
      </c>
      <c r="N276" s="223" t="s">
        <v>92</v>
      </c>
    </row>
    <row r="277" spans="1:14" ht="12.75" hidden="1" customHeight="1" thickTop="1" thickBot="1" x14ac:dyDescent="0.4">
      <c r="A277" s="22">
        <v>274</v>
      </c>
      <c r="B277" s="22">
        <v>7</v>
      </c>
      <c r="C277" s="96">
        <v>42897</v>
      </c>
      <c r="D277" s="32" t="s">
        <v>10</v>
      </c>
      <c r="E277" s="23" t="str">
        <f t="shared" si="57"/>
        <v>NORTH BRANFORD 30</v>
      </c>
      <c r="F277" s="24" t="str">
        <f t="shared" si="57"/>
        <v>POLONEZ UNITED</v>
      </c>
      <c r="G277" s="71"/>
      <c r="H277" s="94">
        <v>0.33333333333333331</v>
      </c>
      <c r="I277" s="24" t="str">
        <f>VLOOKUP(E277,fields,2)</f>
        <v>Northford Park, North Branford</v>
      </c>
      <c r="J277" s="73"/>
      <c r="M277" s="223" t="s">
        <v>98</v>
      </c>
      <c r="N277" s="223" t="s">
        <v>100</v>
      </c>
    </row>
    <row r="278" spans="1:14" ht="12.75" hidden="1" customHeight="1" thickTop="1" thickBot="1" x14ac:dyDescent="0.4">
      <c r="A278" s="22">
        <v>275</v>
      </c>
      <c r="B278" s="22">
        <v>7</v>
      </c>
      <c r="C278" s="96">
        <v>42897</v>
      </c>
      <c r="D278" s="32" t="s">
        <v>10</v>
      </c>
      <c r="E278" s="23" t="str">
        <f t="shared" si="57"/>
        <v>VASCO DA GAMA 30</v>
      </c>
      <c r="F278" s="24" t="str">
        <f t="shared" si="57"/>
        <v>CLINTON FC</v>
      </c>
      <c r="G278" s="71"/>
      <c r="H278" s="94">
        <f>VLOOKUP(E278,START_TIMES,2)</f>
        <v>0.33333333333333331</v>
      </c>
      <c r="I278" s="24" t="str">
        <f>VLOOKUP(E278,fields,2)</f>
        <v>Veterans Memorial Park, Bridgeport</v>
      </c>
      <c r="J278" s="73"/>
      <c r="M278" s="223" t="s">
        <v>101</v>
      </c>
      <c r="N278" s="223" t="s">
        <v>97</v>
      </c>
    </row>
    <row r="279" spans="1:14" ht="12.75" hidden="1" customHeight="1" thickTop="1" thickBot="1" x14ac:dyDescent="0.4">
      <c r="A279" s="22">
        <v>276</v>
      </c>
      <c r="B279" s="22" t="s">
        <v>0</v>
      </c>
      <c r="C279" s="96"/>
      <c r="D279" s="25" t="s">
        <v>0</v>
      </c>
      <c r="E279" s="23"/>
      <c r="F279" s="24"/>
      <c r="G279" s="71"/>
      <c r="H279" s="94"/>
      <c r="I279" s="24"/>
      <c r="J279" s="73"/>
      <c r="M279" s="225"/>
      <c r="N279" s="225"/>
    </row>
    <row r="280" spans="1:14" ht="12.75" hidden="1" customHeight="1" thickTop="1" thickBot="1" x14ac:dyDescent="0.4">
      <c r="A280" s="22">
        <v>277</v>
      </c>
      <c r="B280" s="22">
        <v>7</v>
      </c>
      <c r="C280" s="96">
        <v>42897</v>
      </c>
      <c r="D280" s="33" t="s">
        <v>175</v>
      </c>
      <c r="E280" s="23" t="str">
        <f t="shared" ref="E280:F285" si="58">VLOOKUP(M280,Teams,2)</f>
        <v>NAUGATUCK FUSION</v>
      </c>
      <c r="F280" s="24" t="str">
        <f t="shared" si="58"/>
        <v>INTERNAZIONALE</v>
      </c>
      <c r="G280" s="71"/>
      <c r="H280" s="94">
        <f t="shared" ref="H280:H285" si="59">VLOOKUP(E280,START_TIMES,2)</f>
        <v>0.41666666666666702</v>
      </c>
      <c r="I280" s="24" t="str">
        <f t="shared" ref="I280:I285" si="60">VLOOKUP(E280,fields,2)</f>
        <v>City Hill MS, Naugatuck</v>
      </c>
      <c r="J280" s="73"/>
      <c r="M280" s="200" t="s">
        <v>156</v>
      </c>
      <c r="N280" s="200" t="s">
        <v>652</v>
      </c>
    </row>
    <row r="281" spans="1:14" ht="12.75" hidden="1" customHeight="1" thickTop="1" thickBot="1" x14ac:dyDescent="0.4">
      <c r="A281" s="22">
        <v>278</v>
      </c>
      <c r="B281" s="22">
        <v>7</v>
      </c>
      <c r="C281" s="96">
        <v>42897</v>
      </c>
      <c r="D281" s="33" t="s">
        <v>175</v>
      </c>
      <c r="E281" s="23" t="str">
        <f t="shared" si="58"/>
        <v>LITCHFIELD COUNTY BLUES</v>
      </c>
      <c r="F281" s="24" t="str">
        <f t="shared" si="58"/>
        <v>CLUB NAPOLI 30</v>
      </c>
      <c r="G281" s="71"/>
      <c r="H281" s="94">
        <f t="shared" si="59"/>
        <v>0.41666666666666702</v>
      </c>
      <c r="I281" s="24" t="str">
        <f t="shared" si="60"/>
        <v>Whittlesey Harrison, Morris</v>
      </c>
      <c r="J281" s="73"/>
      <c r="M281" s="200" t="s">
        <v>154</v>
      </c>
      <c r="N281" s="200" t="s">
        <v>152</v>
      </c>
    </row>
    <row r="282" spans="1:14" ht="12.75" hidden="1" customHeight="1" thickTop="1" thickBot="1" x14ac:dyDescent="0.4">
      <c r="A282" s="22">
        <v>279</v>
      </c>
      <c r="B282" s="22">
        <v>7</v>
      </c>
      <c r="C282" s="96">
        <v>42897</v>
      </c>
      <c r="D282" s="33" t="s">
        <v>175</v>
      </c>
      <c r="E282" s="23" t="str">
        <f t="shared" si="58"/>
        <v>MILFORD AMIGOS</v>
      </c>
      <c r="F282" s="24" t="str">
        <f t="shared" si="58"/>
        <v>CASEUS NEW HAVEN FC</v>
      </c>
      <c r="G282" s="71"/>
      <c r="H282" s="94">
        <f t="shared" si="59"/>
        <v>0.33333333333333331</v>
      </c>
      <c r="I282" s="24" t="str">
        <f t="shared" si="60"/>
        <v>Pease Road, Woodbridge</v>
      </c>
      <c r="J282" s="73"/>
      <c r="M282" s="200" t="s">
        <v>155</v>
      </c>
      <c r="N282" s="200" t="s">
        <v>151</v>
      </c>
    </row>
    <row r="283" spans="1:14" ht="12.75" hidden="1" customHeight="1" thickTop="1" thickBot="1" x14ac:dyDescent="0.4">
      <c r="A283" s="22">
        <v>280</v>
      </c>
      <c r="B283" s="22">
        <v>7</v>
      </c>
      <c r="C283" s="96">
        <v>42897</v>
      </c>
      <c r="D283" s="33" t="s">
        <v>175</v>
      </c>
      <c r="E283" s="23" t="str">
        <f t="shared" si="58"/>
        <v>HENRY  REID FC 30</v>
      </c>
      <c r="F283" s="24" t="str">
        <f t="shared" si="58"/>
        <v>STAMFORD FC</v>
      </c>
      <c r="G283" s="71"/>
      <c r="H283" s="94">
        <f t="shared" si="59"/>
        <v>0.41666666666666702</v>
      </c>
      <c r="I283" s="24" t="str">
        <f t="shared" si="60"/>
        <v>Ludlowe HS, Fairfield</v>
      </c>
      <c r="J283" s="73"/>
      <c r="M283" s="200" t="s">
        <v>153</v>
      </c>
      <c r="N283" s="200" t="s">
        <v>158</v>
      </c>
    </row>
    <row r="284" spans="1:14" ht="12.75" hidden="1" customHeight="1" thickTop="1" thickBot="1" x14ac:dyDescent="0.4">
      <c r="A284" s="22">
        <v>281</v>
      </c>
      <c r="B284" s="22">
        <v>7</v>
      </c>
      <c r="C284" s="96">
        <v>42897</v>
      </c>
      <c r="D284" s="33" t="s">
        <v>175</v>
      </c>
      <c r="E284" s="23" t="str">
        <f t="shared" si="58"/>
        <v>PAMPLONA FC</v>
      </c>
      <c r="F284" s="24" t="str">
        <f t="shared" si="58"/>
        <v>NEWTOWN SALTY DOGS</v>
      </c>
      <c r="G284" s="71"/>
      <c r="H284" s="94">
        <f t="shared" si="59"/>
        <v>0.41666666666666702</v>
      </c>
      <c r="I284" s="24" t="str">
        <f t="shared" si="60"/>
        <v>Fontaine Field, Norwich</v>
      </c>
      <c r="J284" s="73"/>
      <c r="M284" s="200" t="s">
        <v>651</v>
      </c>
      <c r="N284" s="200" t="s">
        <v>157</v>
      </c>
    </row>
    <row r="285" spans="1:14" ht="12.75" hidden="1" customHeight="1" thickTop="1" thickBot="1" x14ac:dyDescent="0.4">
      <c r="A285" s="22">
        <v>282</v>
      </c>
      <c r="B285" s="22">
        <v>7</v>
      </c>
      <c r="C285" s="96">
        <v>42897</v>
      </c>
      <c r="D285" s="33" t="s">
        <v>175</v>
      </c>
      <c r="E285" s="23" t="str">
        <f t="shared" si="58"/>
        <v>BYE 30 (NO GAME)</v>
      </c>
      <c r="F285" s="24" t="str">
        <f t="shared" si="58"/>
        <v>WATERTOWN GEEZERS</v>
      </c>
      <c r="G285" s="71"/>
      <c r="H285" s="94">
        <f t="shared" si="59"/>
        <v>0.41666666666666669</v>
      </c>
      <c r="I285" s="24" t="str">
        <f t="shared" si="60"/>
        <v>--</v>
      </c>
      <c r="J285" s="73"/>
      <c r="M285" s="200" t="s">
        <v>150</v>
      </c>
      <c r="N285" s="200" t="s">
        <v>159</v>
      </c>
    </row>
    <row r="286" spans="1:14" ht="12.75" hidden="1" customHeight="1" thickTop="1" thickBot="1" x14ac:dyDescent="0.4">
      <c r="A286" s="22">
        <v>283</v>
      </c>
      <c r="B286" s="22" t="s">
        <v>0</v>
      </c>
      <c r="C286" s="96"/>
      <c r="D286" s="25" t="s">
        <v>0</v>
      </c>
      <c r="E286" s="23"/>
      <c r="F286" s="24"/>
      <c r="G286" s="71"/>
      <c r="H286" s="94"/>
      <c r="I286" s="24"/>
      <c r="J286" s="73"/>
      <c r="M286" s="225"/>
      <c r="N286" s="225"/>
    </row>
    <row r="287" spans="1:14" ht="12.75" hidden="1" customHeight="1" thickTop="1" thickBot="1" x14ac:dyDescent="0.4">
      <c r="A287" s="22">
        <v>284</v>
      </c>
      <c r="B287" s="22">
        <v>7</v>
      </c>
      <c r="C287" s="96">
        <v>42897</v>
      </c>
      <c r="D287" s="34" t="s">
        <v>11</v>
      </c>
      <c r="E287" s="23" t="str">
        <f t="shared" ref="E287:F291" si="61">VLOOKUP(M287,Teams,2)</f>
        <v>NORWALK MARINERS</v>
      </c>
      <c r="F287" s="24" t="str">
        <f t="shared" si="61"/>
        <v>FAIRFIELD GAC</v>
      </c>
      <c r="G287" s="71"/>
      <c r="H287" s="94">
        <f>VLOOKUP(E287,START_TIMES,2)</f>
        <v>0.41666666666666702</v>
      </c>
      <c r="I287" s="24" t="str">
        <f>VLOOKUP(E287,fields,2)</f>
        <v>Nathan Hale MS, Norwalk</v>
      </c>
      <c r="J287" s="73"/>
      <c r="M287" s="223" t="s">
        <v>104</v>
      </c>
      <c r="N287" s="223" t="s">
        <v>162</v>
      </c>
    </row>
    <row r="288" spans="1:14" ht="12.75" hidden="1" customHeight="1" thickTop="1" thickBot="1" x14ac:dyDescent="0.4">
      <c r="A288" s="22">
        <v>285</v>
      </c>
      <c r="B288" s="22">
        <v>7</v>
      </c>
      <c r="C288" s="96">
        <v>42897</v>
      </c>
      <c r="D288" s="34" t="s">
        <v>11</v>
      </c>
      <c r="E288" s="23" t="str">
        <f t="shared" si="61"/>
        <v>DANBURY UNITED 40</v>
      </c>
      <c r="F288" s="24" t="str">
        <f t="shared" si="61"/>
        <v>WATERBURY ALBANIANS</v>
      </c>
      <c r="G288" s="71"/>
      <c r="H288" s="94">
        <f>VLOOKUP(E288,START_TIMES,2)</f>
        <v>0.45833333333333331</v>
      </c>
      <c r="I288" s="24" t="str">
        <f>VLOOKUP(E288,fields,2)</f>
        <v>Portuguese Cultural Center, Danbury</v>
      </c>
      <c r="J288" s="73"/>
      <c r="M288" s="223" t="s">
        <v>161</v>
      </c>
      <c r="N288" s="223" t="s">
        <v>108</v>
      </c>
    </row>
    <row r="289" spans="1:14" ht="12.75" hidden="1" customHeight="1" thickTop="1" thickBot="1" x14ac:dyDescent="0.4">
      <c r="A289" s="22">
        <v>286</v>
      </c>
      <c r="B289" s="22">
        <v>7</v>
      </c>
      <c r="C289" s="96">
        <v>42897</v>
      </c>
      <c r="D289" s="34" t="s">
        <v>11</v>
      </c>
      <c r="E289" s="23" t="str">
        <f t="shared" si="61"/>
        <v>GREENWICH PUMAS</v>
      </c>
      <c r="F289" s="24" t="str">
        <f t="shared" si="61"/>
        <v>RIDGEFIELD KICKS</v>
      </c>
      <c r="G289" s="71"/>
      <c r="H289" s="94">
        <f>VLOOKUP(E289,START_TIMES,2)</f>
        <v>0.41666666666666702</v>
      </c>
      <c r="I289" s="24" t="str">
        <f>VLOOKUP(E289,fields,2)</f>
        <v>tbd</v>
      </c>
      <c r="J289" s="73"/>
      <c r="M289" s="223" t="s">
        <v>163</v>
      </c>
      <c r="N289" s="223" t="s">
        <v>105</v>
      </c>
    </row>
    <row r="290" spans="1:14" ht="12.75" hidden="1" customHeight="1" thickTop="1" thickBot="1" x14ac:dyDescent="0.4">
      <c r="A290" s="22">
        <v>287</v>
      </c>
      <c r="B290" s="22">
        <v>7</v>
      </c>
      <c r="C290" s="96">
        <v>42897</v>
      </c>
      <c r="D290" s="34" t="s">
        <v>11</v>
      </c>
      <c r="E290" s="23" t="str">
        <f t="shared" si="61"/>
        <v>STORM FC</v>
      </c>
      <c r="F290" s="24" t="str">
        <f t="shared" si="61"/>
        <v>VASCO DA GAMA 40</v>
      </c>
      <c r="G290" s="71"/>
      <c r="H290" s="94">
        <f>VLOOKUP(E290,START_TIMES,2)</f>
        <v>0.33333333333333331</v>
      </c>
      <c r="I290" s="24" t="str">
        <f>VLOOKUP(E290,fields,2)</f>
        <v>Wakeman Park, Westport</v>
      </c>
      <c r="J290" s="73"/>
      <c r="M290" s="223" t="s">
        <v>106</v>
      </c>
      <c r="N290" s="223" t="s">
        <v>107</v>
      </c>
    </row>
    <row r="291" spans="1:14" ht="12.75" hidden="1" customHeight="1" thickTop="1" thickBot="1" x14ac:dyDescent="0.4">
      <c r="A291" s="22">
        <v>288</v>
      </c>
      <c r="B291" s="22">
        <v>7</v>
      </c>
      <c r="C291" s="96">
        <v>42897</v>
      </c>
      <c r="D291" s="34" t="s">
        <v>11</v>
      </c>
      <c r="E291" s="23" t="str">
        <f t="shared" si="61"/>
        <v xml:space="preserve">WILTON WARRIORS </v>
      </c>
      <c r="F291" s="24" t="str">
        <f t="shared" si="61"/>
        <v>CHESHIRE AZZURRI 40</v>
      </c>
      <c r="G291" s="71"/>
      <c r="H291" s="94">
        <f>VLOOKUP(E291,START_TIMES,2)</f>
        <v>0.41666666666666702</v>
      </c>
      <c r="I291" s="24" t="str">
        <f>VLOOKUP(E291,fields,2)</f>
        <v>Lilly Field, Wilton</v>
      </c>
      <c r="J291" s="73"/>
      <c r="M291" s="223" t="s">
        <v>109</v>
      </c>
      <c r="N291" s="223" t="s">
        <v>160</v>
      </c>
    </row>
    <row r="292" spans="1:14" ht="12.75" hidden="1" customHeight="1" thickTop="1" thickBot="1" x14ac:dyDescent="0.4">
      <c r="A292" s="22">
        <v>289</v>
      </c>
      <c r="B292" s="22" t="s">
        <v>0</v>
      </c>
      <c r="C292" s="96"/>
      <c r="D292" s="25" t="s">
        <v>0</v>
      </c>
      <c r="E292" s="23"/>
      <c r="F292" s="24"/>
      <c r="G292" s="71"/>
      <c r="H292" s="94"/>
      <c r="I292" s="24"/>
      <c r="J292" s="73"/>
      <c r="M292" s="225"/>
      <c r="N292" s="225"/>
    </row>
    <row r="293" spans="1:14" ht="12.75" hidden="1" customHeight="1" thickTop="1" thickBot="1" x14ac:dyDescent="0.4">
      <c r="A293" s="22">
        <v>290</v>
      </c>
      <c r="B293" s="22">
        <v>7</v>
      </c>
      <c r="C293" s="96">
        <v>42897</v>
      </c>
      <c r="D293" s="35" t="s">
        <v>12</v>
      </c>
      <c r="E293" s="23" t="str">
        <f t="shared" ref="E293:F297" si="62">VLOOKUP(M293,Teams,2)</f>
        <v xml:space="preserve">GUILFORD CELTIC </v>
      </c>
      <c r="F293" s="24" t="str">
        <f t="shared" si="62"/>
        <v>GREENWICH GUNNERS 40</v>
      </c>
      <c r="G293" s="71"/>
      <c r="H293" s="94">
        <f>VLOOKUP(E293,START_TIMES,2)</f>
        <v>0.41666666666666702</v>
      </c>
      <c r="I293" s="24" t="str">
        <f>VLOOKUP(E293,fields,2)</f>
        <v>Bittner Park, Guilford</v>
      </c>
      <c r="J293" s="73"/>
      <c r="M293" s="223" t="s">
        <v>114</v>
      </c>
      <c r="N293" s="223" t="s">
        <v>112</v>
      </c>
    </row>
    <row r="294" spans="1:14" ht="12.75" hidden="1" customHeight="1" thickTop="1" thickBot="1" x14ac:dyDescent="0.4">
      <c r="A294" s="22">
        <v>291</v>
      </c>
      <c r="B294" s="22">
        <v>7</v>
      </c>
      <c r="C294" s="96">
        <v>42897</v>
      </c>
      <c r="D294" s="35" t="s">
        <v>12</v>
      </c>
      <c r="E294" s="23" t="str">
        <f t="shared" si="62"/>
        <v>GREENWICH ARSENAL 40</v>
      </c>
      <c r="F294" s="24" t="str">
        <f t="shared" si="62"/>
        <v>SOUTHEAST ROVERS</v>
      </c>
      <c r="G294" s="71"/>
      <c r="H294" s="94">
        <f>VLOOKUP(E294,START_TIMES,2)</f>
        <v>0.41666666666666702</v>
      </c>
      <c r="I294" s="24" t="str">
        <f>VLOOKUP(E294,fields,2)</f>
        <v>tbd</v>
      </c>
      <c r="J294" s="73"/>
      <c r="M294" s="223" t="s">
        <v>111</v>
      </c>
      <c r="N294" s="223" t="s">
        <v>118</v>
      </c>
    </row>
    <row r="295" spans="1:14" ht="12.75" hidden="1" customHeight="1" thickTop="1" thickBot="1" x14ac:dyDescent="0.4">
      <c r="A295" s="22">
        <v>292</v>
      </c>
      <c r="B295" s="22">
        <v>7</v>
      </c>
      <c r="C295" s="96">
        <v>42897</v>
      </c>
      <c r="D295" s="35" t="s">
        <v>12</v>
      </c>
      <c r="E295" s="23" t="str">
        <f t="shared" si="62"/>
        <v>GUILFORD BELL CURVE</v>
      </c>
      <c r="F295" s="24" t="str">
        <f t="shared" si="62"/>
        <v>NEW HAVEN AMERICANS</v>
      </c>
      <c r="G295" s="71"/>
      <c r="H295" s="94">
        <v>0.33333333333333331</v>
      </c>
      <c r="I295" s="24" t="str">
        <f>VLOOKUP(E295,fields,2)</f>
        <v>Guilford HS, Guilford</v>
      </c>
      <c r="J295" s="73"/>
      <c r="M295" s="223" t="s">
        <v>113</v>
      </c>
      <c r="N295" s="223" t="s">
        <v>115</v>
      </c>
    </row>
    <row r="296" spans="1:14" ht="12.75" hidden="1" customHeight="1" thickTop="1" thickBot="1" x14ac:dyDescent="0.4">
      <c r="A296" s="22">
        <v>293</v>
      </c>
      <c r="B296" s="22">
        <v>7</v>
      </c>
      <c r="C296" s="96">
        <v>42897</v>
      </c>
      <c r="D296" s="35" t="s">
        <v>12</v>
      </c>
      <c r="E296" s="23" t="str">
        <f t="shared" si="62"/>
        <v>NEWINGTON PORTUGUESE 40</v>
      </c>
      <c r="F296" s="24" t="str">
        <f t="shared" si="62"/>
        <v xml:space="preserve">NORWALK SPORT COLOMBIA </v>
      </c>
      <c r="G296" s="71"/>
      <c r="H296" s="94">
        <f>VLOOKUP(E296,START_TIMES,2)</f>
        <v>0.41666666666666702</v>
      </c>
      <c r="I296" s="24" t="str">
        <f>VLOOKUP(E296,fields,2)</f>
        <v>Martin Kellogg, Newington</v>
      </c>
      <c r="J296" s="73"/>
      <c r="M296" s="223" t="s">
        <v>116</v>
      </c>
      <c r="N296" s="223" t="s">
        <v>117</v>
      </c>
    </row>
    <row r="297" spans="1:14" ht="12.75" hidden="1" customHeight="1" thickTop="1" thickBot="1" x14ac:dyDescent="0.4">
      <c r="A297" s="22">
        <v>294</v>
      </c>
      <c r="B297" s="22">
        <v>7</v>
      </c>
      <c r="C297" s="96">
        <v>42897</v>
      </c>
      <c r="D297" s="35" t="s">
        <v>12</v>
      </c>
      <c r="E297" s="23" t="str">
        <f t="shared" si="62"/>
        <v>STAMFORD UNITED</v>
      </c>
      <c r="F297" s="24" t="str">
        <f t="shared" si="62"/>
        <v>DERBY QUITUS</v>
      </c>
      <c r="G297" s="71"/>
      <c r="H297" s="94">
        <v>0.33333333333333331</v>
      </c>
      <c r="I297" s="24" t="str">
        <f>VLOOKUP(E297,fields,2)</f>
        <v>West Beach Fields, Stamford</v>
      </c>
      <c r="J297" s="73"/>
      <c r="M297" s="223" t="s">
        <v>119</v>
      </c>
      <c r="N297" s="223" t="s">
        <v>110</v>
      </c>
    </row>
    <row r="298" spans="1:14" ht="12.75" hidden="1" customHeight="1" thickTop="1" thickBot="1" x14ac:dyDescent="0.4">
      <c r="A298" s="22">
        <v>295</v>
      </c>
      <c r="B298" s="22" t="s">
        <v>0</v>
      </c>
      <c r="C298" s="96"/>
      <c r="D298" s="25" t="s">
        <v>0</v>
      </c>
      <c r="E298" s="23"/>
      <c r="F298" s="24"/>
      <c r="G298" s="71"/>
      <c r="H298" s="94"/>
      <c r="I298" s="24"/>
      <c r="J298" s="73"/>
      <c r="M298" s="225"/>
      <c r="N298" s="225"/>
    </row>
    <row r="299" spans="1:14" ht="12.75" hidden="1" customHeight="1" thickTop="1" thickBot="1" x14ac:dyDescent="0.4">
      <c r="A299" s="22">
        <v>296</v>
      </c>
      <c r="B299" s="22">
        <v>7</v>
      </c>
      <c r="C299" s="96">
        <v>42897</v>
      </c>
      <c r="D299" s="36" t="s">
        <v>13</v>
      </c>
      <c r="E299" s="23" t="str">
        <f t="shared" ref="E299:F304" si="63">VLOOKUP(M299,Teams,2)</f>
        <v>PAN ZONES</v>
      </c>
      <c r="F299" s="24" t="str">
        <f t="shared" si="63"/>
        <v>BESA SC</v>
      </c>
      <c r="G299" s="71"/>
      <c r="H299" s="94">
        <f t="shared" ref="H299:H304" si="64">VLOOKUP(E299,START_TIMES,2)</f>
        <v>0.41666666666666702</v>
      </c>
      <c r="I299" s="24" t="str">
        <f t="shared" ref="I299:I304" si="65">VLOOKUP(E299,fields,2)</f>
        <v>Stanley Quarter Park, New Britain</v>
      </c>
      <c r="J299" s="73"/>
      <c r="M299" s="219" t="s">
        <v>126</v>
      </c>
      <c r="N299" s="219" t="s">
        <v>654</v>
      </c>
    </row>
    <row r="300" spans="1:14" ht="12.75" hidden="1" customHeight="1" thickTop="1" thickBot="1" x14ac:dyDescent="0.4">
      <c r="A300" s="22">
        <v>297</v>
      </c>
      <c r="B300" s="22">
        <v>7</v>
      </c>
      <c r="C300" s="96">
        <v>42897</v>
      </c>
      <c r="D300" s="36" t="s">
        <v>13</v>
      </c>
      <c r="E300" s="23" t="str">
        <f t="shared" si="63"/>
        <v>NORTH BRANFORD 40</v>
      </c>
      <c r="F300" s="24" t="str">
        <f t="shared" si="63"/>
        <v>HAMDEN UNITED</v>
      </c>
      <c r="G300" s="71"/>
      <c r="H300" s="94">
        <f t="shared" si="64"/>
        <v>0.41666666666666702</v>
      </c>
      <c r="I300" s="24" t="str">
        <f t="shared" si="65"/>
        <v>Coginchaug HS, Durham</v>
      </c>
      <c r="J300" s="73"/>
      <c r="M300" s="219" t="s">
        <v>124</v>
      </c>
      <c r="N300" s="219" t="s">
        <v>122</v>
      </c>
    </row>
    <row r="301" spans="1:14" ht="12.75" hidden="1" customHeight="1" thickTop="1" thickBot="1" x14ac:dyDescent="0.4">
      <c r="A301" s="22">
        <v>298</v>
      </c>
      <c r="B301" s="22">
        <v>7</v>
      </c>
      <c r="C301" s="96">
        <v>42897</v>
      </c>
      <c r="D301" s="36" t="s">
        <v>13</v>
      </c>
      <c r="E301" s="23" t="str">
        <f t="shared" si="63"/>
        <v>ELI'S FC</v>
      </c>
      <c r="F301" s="24" t="str">
        <f t="shared" si="63"/>
        <v>NORTH HAVEN SC</v>
      </c>
      <c r="G301" s="71"/>
      <c r="H301" s="94">
        <f t="shared" si="64"/>
        <v>0.41666666666666702</v>
      </c>
      <c r="I301" s="24" t="str">
        <f t="shared" si="65"/>
        <v>Platt Tech HS, Milford</v>
      </c>
      <c r="J301" s="73"/>
      <c r="M301" s="219" t="s">
        <v>121</v>
      </c>
      <c r="N301" s="219" t="s">
        <v>125</v>
      </c>
    </row>
    <row r="302" spans="1:14" ht="12.75" hidden="1" customHeight="1" thickTop="1" thickBot="1" x14ac:dyDescent="0.4">
      <c r="A302" s="22">
        <v>299</v>
      </c>
      <c r="B302" s="22">
        <v>7</v>
      </c>
      <c r="C302" s="96">
        <v>42897</v>
      </c>
      <c r="D302" s="36" t="s">
        <v>13</v>
      </c>
      <c r="E302" s="23" t="str">
        <f t="shared" si="63"/>
        <v>HENRY  REID FC 40</v>
      </c>
      <c r="F302" s="24" t="str">
        <f t="shared" si="63"/>
        <v>WALLINGFORD MORELIA</v>
      </c>
      <c r="G302" s="71"/>
      <c r="H302" s="94">
        <f t="shared" si="64"/>
        <v>0.41666666666666702</v>
      </c>
      <c r="I302" s="24" t="str">
        <f t="shared" si="65"/>
        <v>Ludlowe HS, Fairfield</v>
      </c>
      <c r="J302" s="73"/>
      <c r="M302" s="219" t="s">
        <v>123</v>
      </c>
      <c r="N302" s="219" t="s">
        <v>128</v>
      </c>
    </row>
    <row r="303" spans="1:14" ht="12.75" hidden="1" customHeight="1" thickTop="1" thickBot="1" x14ac:dyDescent="0.4">
      <c r="A303" s="22">
        <v>300</v>
      </c>
      <c r="B303" s="22">
        <v>7</v>
      </c>
      <c r="C303" s="96">
        <v>42897</v>
      </c>
      <c r="D303" s="36" t="s">
        <v>13</v>
      </c>
      <c r="E303" s="23" t="str">
        <f t="shared" si="63"/>
        <v>BYE 40 (NO GAME)</v>
      </c>
      <c r="F303" s="24" t="str">
        <f t="shared" si="63"/>
        <v>STAMFORD CITY</v>
      </c>
      <c r="G303" s="71"/>
      <c r="H303" s="94">
        <f t="shared" si="64"/>
        <v>0.41666666666666669</v>
      </c>
      <c r="I303" s="24" t="str">
        <f t="shared" si="65"/>
        <v>--</v>
      </c>
      <c r="J303" s="73"/>
      <c r="M303" s="219" t="s">
        <v>653</v>
      </c>
      <c r="N303" s="219" t="s">
        <v>127</v>
      </c>
    </row>
    <row r="304" spans="1:14" ht="12.75" customHeight="1" thickTop="1" thickBot="1" x14ac:dyDescent="0.4">
      <c r="A304" s="22">
        <v>301</v>
      </c>
      <c r="B304" s="22">
        <v>7</v>
      </c>
      <c r="C304" s="96">
        <v>42897</v>
      </c>
      <c r="D304" s="36" t="s">
        <v>13</v>
      </c>
      <c r="E304" s="23" t="str">
        <f t="shared" si="63"/>
        <v xml:space="preserve">CHESHIRE UNITED </v>
      </c>
      <c r="F304" s="24" t="str">
        <f t="shared" si="63"/>
        <v>WILTON WOLVES</v>
      </c>
      <c r="G304" s="71"/>
      <c r="H304" s="94">
        <f t="shared" si="64"/>
        <v>0.41666666666666702</v>
      </c>
      <c r="I304" s="24" t="str">
        <f t="shared" si="65"/>
        <v>Quinnipiac Park, Cheshire</v>
      </c>
      <c r="J304" s="73"/>
      <c r="M304" s="219" t="s">
        <v>120</v>
      </c>
      <c r="N304" s="219" t="s">
        <v>129</v>
      </c>
    </row>
    <row r="305" spans="1:14" ht="12.75" hidden="1" customHeight="1" thickTop="1" thickBot="1" x14ac:dyDescent="0.4">
      <c r="A305" s="22">
        <v>302</v>
      </c>
      <c r="B305" s="22" t="s">
        <v>0</v>
      </c>
      <c r="C305" s="96"/>
      <c r="D305" s="25" t="s">
        <v>0</v>
      </c>
      <c r="E305" s="23"/>
      <c r="F305" s="24"/>
      <c r="G305" s="71"/>
      <c r="H305" s="94"/>
      <c r="I305" s="24"/>
      <c r="J305" s="73"/>
      <c r="M305" s="225"/>
      <c r="N305" s="225"/>
    </row>
    <row r="306" spans="1:14" ht="12.75" hidden="1" customHeight="1" thickTop="1" thickBot="1" x14ac:dyDescent="0.4">
      <c r="A306" s="22">
        <v>303</v>
      </c>
      <c r="B306" s="22">
        <v>7</v>
      </c>
      <c r="C306" s="96">
        <v>42897</v>
      </c>
      <c r="D306" s="63" t="s">
        <v>102</v>
      </c>
      <c r="E306" s="23" t="str">
        <f t="shared" ref="E306:F310" si="66">VLOOKUP(M306,Teams,2)</f>
        <v xml:space="preserve">GLASTONBURY CELTIC </v>
      </c>
      <c r="F306" s="24" t="str">
        <f t="shared" si="66"/>
        <v>CLUB NAPOLI 50</v>
      </c>
      <c r="G306" s="71"/>
      <c r="H306" s="128">
        <v>0.45833333333333331</v>
      </c>
      <c r="I306" s="24" t="str">
        <f>VLOOKUP(E306,fields,2)</f>
        <v>Irish American Club, Glastonbury</v>
      </c>
      <c r="J306" s="73"/>
      <c r="M306" s="223" t="s">
        <v>133</v>
      </c>
      <c r="N306" s="223" t="s">
        <v>131</v>
      </c>
    </row>
    <row r="307" spans="1:14" ht="12.75" hidden="1" customHeight="1" thickTop="1" thickBot="1" x14ac:dyDescent="0.4">
      <c r="A307" s="22">
        <v>304</v>
      </c>
      <c r="B307" s="22">
        <v>7</v>
      </c>
      <c r="C307" s="96">
        <v>42897</v>
      </c>
      <c r="D307" s="63" t="s">
        <v>102</v>
      </c>
      <c r="E307" s="23" t="str">
        <f t="shared" si="66"/>
        <v>CHESHIRE AZZURRI 50</v>
      </c>
      <c r="F307" s="24" t="str">
        <f t="shared" si="66"/>
        <v>GREENWICH GUNNERS 50</v>
      </c>
      <c r="G307" s="71"/>
      <c r="H307" s="94">
        <f>VLOOKUP(E307,START_TIMES,2)</f>
        <v>0.41666666666666669</v>
      </c>
      <c r="I307" s="24" t="str">
        <f>VLOOKUP(E307,fields,2)</f>
        <v>Quinnipiac Park, Cheshire</v>
      </c>
      <c r="J307" s="73"/>
      <c r="M307" s="226" t="s">
        <v>130</v>
      </c>
      <c r="N307" s="226" t="s">
        <v>134</v>
      </c>
    </row>
    <row r="308" spans="1:14" ht="12.75" hidden="1" customHeight="1" thickTop="1" thickBot="1" x14ac:dyDescent="0.4">
      <c r="A308" s="22">
        <v>305</v>
      </c>
      <c r="B308" s="22">
        <v>7</v>
      </c>
      <c r="C308" s="96">
        <v>42897</v>
      </c>
      <c r="D308" s="63" t="s">
        <v>102</v>
      </c>
      <c r="E308" s="23" t="str">
        <f t="shared" si="66"/>
        <v>GUILFORD BLACK EAGLES</v>
      </c>
      <c r="F308" s="24" t="str">
        <f t="shared" si="66"/>
        <v>HARTFORD CAVALIERS</v>
      </c>
      <c r="G308" s="71"/>
      <c r="H308" s="94">
        <f>VLOOKUP(E308,START_TIMES,2)</f>
        <v>0.41666666666666702</v>
      </c>
      <c r="I308" s="24" t="str">
        <f>VLOOKUP(E308,fields,2)</f>
        <v>Guilford HS, Guilford</v>
      </c>
      <c r="J308" s="73"/>
      <c r="M308" s="223" t="s">
        <v>136</v>
      </c>
      <c r="N308" s="223" t="s">
        <v>138</v>
      </c>
    </row>
    <row r="309" spans="1:14" ht="12.75" hidden="1" customHeight="1" thickTop="1" thickBot="1" x14ac:dyDescent="0.4">
      <c r="A309" s="22">
        <v>306</v>
      </c>
      <c r="B309" s="22">
        <v>7</v>
      </c>
      <c r="C309" s="96">
        <v>42897</v>
      </c>
      <c r="D309" s="63" t="s">
        <v>102</v>
      </c>
      <c r="E309" s="23" t="str">
        <f t="shared" si="66"/>
        <v>VASCO DA GAMA 50</v>
      </c>
      <c r="F309" s="24" t="str">
        <f t="shared" si="66"/>
        <v>DARIEN BLUE WAVE</v>
      </c>
      <c r="G309" s="71"/>
      <c r="H309" s="94">
        <f>VLOOKUP(E309,START_TIMES,2)</f>
        <v>0.41666666666666702</v>
      </c>
      <c r="I309" s="24" t="str">
        <f>VLOOKUP(E309,fields,2)</f>
        <v>Veterans Memorial Park, Bridgeport</v>
      </c>
      <c r="J309" s="73"/>
      <c r="M309" s="223" t="s">
        <v>144</v>
      </c>
      <c r="N309" s="223" t="s">
        <v>132</v>
      </c>
    </row>
    <row r="310" spans="1:14" ht="12.75" hidden="1" customHeight="1" thickTop="1" thickBot="1" x14ac:dyDescent="0.4">
      <c r="A310" s="22">
        <v>307</v>
      </c>
      <c r="B310" s="22">
        <v>7</v>
      </c>
      <c r="C310" s="96">
        <v>42897</v>
      </c>
      <c r="D310" s="63" t="s">
        <v>102</v>
      </c>
      <c r="E310" s="23" t="str">
        <f t="shared" si="66"/>
        <v>POLONIA FALCON STARS FC</v>
      </c>
      <c r="F310" s="24" t="str">
        <f t="shared" si="66"/>
        <v>NEW BRITAIN FALCONS FC</v>
      </c>
      <c r="G310" s="71"/>
      <c r="H310" s="94">
        <f>VLOOKUP(E310,START_TIMES,2)</f>
        <v>0.41666666666666702</v>
      </c>
      <c r="I310" s="24" t="str">
        <f>VLOOKUP(E310,fields,2)</f>
        <v>Falcon Field, New Britain</v>
      </c>
      <c r="J310" s="73"/>
      <c r="M310" s="223" t="s">
        <v>142</v>
      </c>
      <c r="N310" s="223" t="s">
        <v>141</v>
      </c>
    </row>
    <row r="311" spans="1:14" ht="12.75" hidden="1" customHeight="1" thickTop="1" thickBot="1" x14ac:dyDescent="0.4">
      <c r="A311" s="22">
        <v>308</v>
      </c>
      <c r="B311" s="22" t="s">
        <v>0</v>
      </c>
      <c r="C311" s="96"/>
      <c r="D311" s="25" t="s">
        <v>0</v>
      </c>
      <c r="E311" s="23"/>
      <c r="F311" s="24"/>
      <c r="G311" s="71"/>
      <c r="H311" s="94"/>
      <c r="I311" s="24"/>
      <c r="J311" s="73"/>
      <c r="M311" s="225"/>
      <c r="N311" s="225"/>
    </row>
    <row r="312" spans="1:14" ht="12.75" hidden="1" customHeight="1" thickTop="1" thickBot="1" x14ac:dyDescent="0.4">
      <c r="A312" s="22">
        <v>309</v>
      </c>
      <c r="B312" s="22">
        <v>7</v>
      </c>
      <c r="C312" s="96">
        <v>42897</v>
      </c>
      <c r="D312" s="68" t="s">
        <v>103</v>
      </c>
      <c r="E312" s="23" t="str">
        <f t="shared" ref="E312:F316" si="67">VLOOKUP(M312,Teams,2)</f>
        <v>MOODUS SC</v>
      </c>
      <c r="F312" s="24" t="str">
        <f t="shared" si="67"/>
        <v>GREENWICH ARSENAL 50</v>
      </c>
      <c r="G312" s="71"/>
      <c r="H312" s="94">
        <f>VLOOKUP(E312,START_TIMES,2)</f>
        <v>0.41666666666666702</v>
      </c>
      <c r="I312" s="24" t="str">
        <f>VLOOKUP(E312,fields,2)</f>
        <v>Nathan Hale-Ray HS, Moodus</v>
      </c>
      <c r="J312" s="73"/>
      <c r="M312" s="223" t="s">
        <v>135</v>
      </c>
      <c r="N312" s="223" t="s">
        <v>148</v>
      </c>
    </row>
    <row r="313" spans="1:14" ht="12.75" hidden="1" customHeight="1" thickTop="1" thickBot="1" x14ac:dyDescent="0.4">
      <c r="A313" s="22">
        <v>310</v>
      </c>
      <c r="B313" s="22">
        <v>7</v>
      </c>
      <c r="C313" s="96">
        <v>42897</v>
      </c>
      <c r="D313" s="68" t="s">
        <v>103</v>
      </c>
      <c r="E313" s="23" t="str">
        <f t="shared" si="67"/>
        <v>FARMINGTON WHITE OWLS</v>
      </c>
      <c r="F313" s="24" t="str">
        <f t="shared" si="67"/>
        <v>WATERBURY PONTES</v>
      </c>
      <c r="G313" s="71"/>
      <c r="H313" s="94">
        <f>VLOOKUP(E313,START_TIMES,2)</f>
        <v>0.41666666666666702</v>
      </c>
      <c r="I313" s="24" t="str">
        <f>VLOOKUP(E313,fields,2)</f>
        <v>Winding Trails, Farmington</v>
      </c>
      <c r="J313" s="73"/>
      <c r="M313" s="223" t="s">
        <v>147</v>
      </c>
      <c r="N313" s="223" t="s">
        <v>143</v>
      </c>
    </row>
    <row r="314" spans="1:14" ht="12.75" hidden="1" customHeight="1" thickTop="1" thickBot="1" x14ac:dyDescent="0.4">
      <c r="A314" s="22">
        <v>311</v>
      </c>
      <c r="B314" s="22">
        <v>7</v>
      </c>
      <c r="C314" s="96">
        <v>42897</v>
      </c>
      <c r="D314" s="68" t="s">
        <v>103</v>
      </c>
      <c r="E314" s="23" t="str">
        <f t="shared" si="67"/>
        <v>GREENWICH PUMAS LEGENDS</v>
      </c>
      <c r="F314" s="24" t="str">
        <f t="shared" si="67"/>
        <v>NAUGATUCK RIVER RATS</v>
      </c>
      <c r="G314" s="71"/>
      <c r="H314" s="94">
        <f>VLOOKUP(E314,START_TIMES,2)</f>
        <v>0.41666666666666702</v>
      </c>
      <c r="I314" s="24" t="str">
        <f>VLOOKUP(E314,fields,2)</f>
        <v>tbd</v>
      </c>
      <c r="J314" s="73"/>
      <c r="M314" s="223" t="s">
        <v>149</v>
      </c>
      <c r="N314" s="223" t="s">
        <v>137</v>
      </c>
    </row>
    <row r="315" spans="1:14" ht="12.75" hidden="1" customHeight="1" thickTop="1" thickBot="1" x14ac:dyDescent="0.4">
      <c r="A315" s="22">
        <v>312</v>
      </c>
      <c r="B315" s="22">
        <v>7</v>
      </c>
      <c r="C315" s="96">
        <v>42897</v>
      </c>
      <c r="D315" s="68" t="s">
        <v>103</v>
      </c>
      <c r="E315" s="23" t="str">
        <f t="shared" si="67"/>
        <v>NORTH BRANFORD LEGENDS</v>
      </c>
      <c r="F315" s="24" t="str">
        <f t="shared" si="67"/>
        <v>SOUTHBURY BOOMERS</v>
      </c>
      <c r="G315" s="71"/>
      <c r="H315" s="94">
        <f>VLOOKUP(E315,START_TIMES,2)</f>
        <v>0.41666666666666702</v>
      </c>
      <c r="I315" s="24" t="str">
        <f>VLOOKUP(E315,fields,2)</f>
        <v>Northford Park, North Branford</v>
      </c>
      <c r="J315" s="73"/>
      <c r="M315" s="223" t="s">
        <v>139</v>
      </c>
      <c r="N315" s="223" t="s">
        <v>140</v>
      </c>
    </row>
    <row r="316" spans="1:14" ht="12.75" hidden="1" customHeight="1" thickTop="1" thickBot="1" x14ac:dyDescent="0.4">
      <c r="A316" s="22">
        <v>313</v>
      </c>
      <c r="B316" s="22">
        <v>7</v>
      </c>
      <c r="C316" s="96">
        <v>42897</v>
      </c>
      <c r="D316" s="68" t="s">
        <v>103</v>
      </c>
      <c r="E316" s="23" t="str">
        <f t="shared" si="67"/>
        <v>WEST HAVEN GRAYS</v>
      </c>
      <c r="F316" s="24" t="str">
        <f t="shared" si="67"/>
        <v>EAST HAVEN SC</v>
      </c>
      <c r="G316" s="71"/>
      <c r="H316" s="94">
        <f>VLOOKUP(E316,START_TIMES,2)</f>
        <v>0.41666666666666702</v>
      </c>
      <c r="I316" s="24" t="str">
        <f>VLOOKUP(E316,fields,2)</f>
        <v>Pagels Field, West Haven</v>
      </c>
      <c r="J316" s="73"/>
      <c r="M316" s="223" t="s">
        <v>145</v>
      </c>
      <c r="N316" s="223" t="s">
        <v>146</v>
      </c>
    </row>
    <row r="317" spans="1:14" ht="12.75" hidden="1" customHeight="1" thickTop="1" thickBot="1" x14ac:dyDescent="0.4">
      <c r="A317" s="22">
        <v>314</v>
      </c>
      <c r="B317" s="22" t="s">
        <v>0</v>
      </c>
      <c r="C317" s="96"/>
      <c r="D317" s="25" t="s">
        <v>0</v>
      </c>
      <c r="E317" s="23"/>
      <c r="F317" s="24"/>
      <c r="G317" s="71"/>
      <c r="H317" s="94"/>
      <c r="I317" s="24"/>
      <c r="J317" s="73"/>
      <c r="M317" s="225"/>
      <c r="N317" s="225"/>
    </row>
    <row r="318" spans="1:14" ht="12.75" hidden="1" customHeight="1" thickTop="1" thickBot="1" x14ac:dyDescent="0.4">
      <c r="A318" s="22">
        <v>315</v>
      </c>
      <c r="B318" s="22">
        <v>8</v>
      </c>
      <c r="C318" s="96">
        <v>42904</v>
      </c>
      <c r="D318" s="69" t="s">
        <v>10</v>
      </c>
      <c r="E318" s="23" t="str">
        <f t="shared" ref="E318:F322" si="68">VLOOKUP(M318,Teams,2)</f>
        <v>DANBURY UNITED 30</v>
      </c>
      <c r="F318" s="24" t="str">
        <f t="shared" si="68"/>
        <v>GREENWICH ARSENAL 30</v>
      </c>
      <c r="G318" s="71"/>
      <c r="H318" s="94">
        <f>VLOOKUP(E318,START_TIMES,2)</f>
        <v>0.375</v>
      </c>
      <c r="I318" s="24" t="str">
        <f>VLOOKUP(E318,fields,2)</f>
        <v>Portuguese Cultural Center, Danbury</v>
      </c>
      <c r="J318" s="73"/>
      <c r="M318" s="223" t="s">
        <v>96</v>
      </c>
      <c r="N318" s="223" t="s">
        <v>99</v>
      </c>
    </row>
    <row r="319" spans="1:14" ht="12.75" hidden="1" customHeight="1" thickTop="1" thickBot="1" x14ac:dyDescent="0.4">
      <c r="A319" s="22">
        <v>316</v>
      </c>
      <c r="B319" s="22">
        <v>8</v>
      </c>
      <c r="C319" s="96">
        <v>42904</v>
      </c>
      <c r="D319" s="69" t="s">
        <v>10</v>
      </c>
      <c r="E319" s="23" t="str">
        <f t="shared" si="68"/>
        <v>CLINTON FC</v>
      </c>
      <c r="F319" s="24" t="str">
        <f t="shared" si="68"/>
        <v>MILFORD TUESDAY</v>
      </c>
      <c r="G319" s="71"/>
      <c r="H319" s="94">
        <f>VLOOKUP(E319,START_TIMES,2)</f>
        <v>0.41666666666666702</v>
      </c>
      <c r="I319" s="24" t="str">
        <f>VLOOKUP(E319,fields,2)</f>
        <v>Indian River Sports Complex, Clinton</v>
      </c>
      <c r="J319" s="73"/>
      <c r="M319" s="223" t="s">
        <v>97</v>
      </c>
      <c r="N319" s="223" t="s">
        <v>94</v>
      </c>
    </row>
    <row r="320" spans="1:14" ht="12.75" hidden="1" customHeight="1" thickTop="1" thickBot="1" x14ac:dyDescent="0.4">
      <c r="A320" s="22">
        <v>317</v>
      </c>
      <c r="B320" s="22">
        <v>8</v>
      </c>
      <c r="C320" s="96">
        <v>42904</v>
      </c>
      <c r="D320" s="69" t="s">
        <v>10</v>
      </c>
      <c r="E320" s="23" t="str">
        <f t="shared" si="68"/>
        <v>NEWINGTON PORTUGUESE 30</v>
      </c>
      <c r="F320" s="24" t="str">
        <f t="shared" si="68"/>
        <v>NORTH BRANFORD 30</v>
      </c>
      <c r="G320" s="71"/>
      <c r="H320" s="94">
        <f>VLOOKUP(E320,START_TIMES,2)</f>
        <v>0.41666666666666702</v>
      </c>
      <c r="I320" s="24" t="str">
        <f>VLOOKUP(E320,fields,2)</f>
        <v>Martin Kellogg, Newington</v>
      </c>
      <c r="J320" s="73"/>
      <c r="M320" s="223" t="s">
        <v>92</v>
      </c>
      <c r="N320" s="223" t="s">
        <v>98</v>
      </c>
    </row>
    <row r="321" spans="1:14" ht="12.75" hidden="1" customHeight="1" thickTop="1" thickBot="1" x14ac:dyDescent="0.4">
      <c r="A321" s="22">
        <v>318</v>
      </c>
      <c r="B321" s="22">
        <v>8</v>
      </c>
      <c r="C321" s="96">
        <v>42904</v>
      </c>
      <c r="D321" s="69" t="s">
        <v>10</v>
      </c>
      <c r="E321" s="23" t="str">
        <f t="shared" si="68"/>
        <v>VASCO DA GAMA 30</v>
      </c>
      <c r="F321" s="24" t="str">
        <f t="shared" si="68"/>
        <v>ECUACHAMOS FC</v>
      </c>
      <c r="G321" s="71"/>
      <c r="H321" s="94">
        <f>VLOOKUP(E321,START_TIMES,2)</f>
        <v>0.33333333333333331</v>
      </c>
      <c r="I321" s="24" t="str">
        <f>VLOOKUP(E321,fields,2)</f>
        <v>Veterans Memorial Park, Bridgeport</v>
      </c>
      <c r="J321" s="73"/>
      <c r="M321" s="223" t="s">
        <v>101</v>
      </c>
      <c r="N321" s="223" t="s">
        <v>93</v>
      </c>
    </row>
    <row r="322" spans="1:14" ht="12.75" hidden="1" customHeight="1" thickTop="1" thickBot="1" x14ac:dyDescent="0.4">
      <c r="A322" s="22">
        <v>319</v>
      </c>
      <c r="B322" s="22">
        <v>8</v>
      </c>
      <c r="C322" s="96">
        <v>42904</v>
      </c>
      <c r="D322" s="69" t="s">
        <v>10</v>
      </c>
      <c r="E322" s="23" t="str">
        <f t="shared" si="68"/>
        <v>SHELTON FC</v>
      </c>
      <c r="F322" s="24" t="str">
        <f t="shared" si="68"/>
        <v>POLONEZ UNITED</v>
      </c>
      <c r="G322" s="71"/>
      <c r="H322" s="94">
        <f>VLOOKUP(E322,START_TIMES,2)</f>
        <v>0.33333333333333331</v>
      </c>
      <c r="I322" s="24" t="str">
        <f>VLOOKUP(E322,fields,2)</f>
        <v>Nike Site, Shelton</v>
      </c>
      <c r="J322" s="73"/>
      <c r="M322" s="223" t="s">
        <v>95</v>
      </c>
      <c r="N322" s="223" t="s">
        <v>100</v>
      </c>
    </row>
    <row r="323" spans="1:14" ht="12.75" hidden="1" customHeight="1" thickTop="1" thickBot="1" x14ac:dyDescent="0.4">
      <c r="A323" s="22">
        <v>320</v>
      </c>
      <c r="B323" s="22" t="s">
        <v>0</v>
      </c>
      <c r="C323" s="96"/>
      <c r="D323" s="25" t="s">
        <v>0</v>
      </c>
      <c r="E323" s="23"/>
      <c r="F323" s="24"/>
      <c r="G323" s="71"/>
      <c r="H323" s="94"/>
      <c r="I323" s="24"/>
      <c r="J323" s="73"/>
      <c r="M323" s="225"/>
      <c r="N323" s="225"/>
    </row>
    <row r="324" spans="1:14" ht="12.75" hidden="1" customHeight="1" thickTop="1" thickBot="1" x14ac:dyDescent="0.4">
      <c r="A324" s="22">
        <v>321</v>
      </c>
      <c r="B324" s="22">
        <v>8</v>
      </c>
      <c r="C324" s="96">
        <v>42904</v>
      </c>
      <c r="D324" s="66" t="s">
        <v>175</v>
      </c>
      <c r="E324" s="23" t="str">
        <f t="shared" ref="E324:F329" si="69">VLOOKUP(M324,Teams,2)</f>
        <v>WATERTOWN GEEZERS</v>
      </c>
      <c r="F324" s="24" t="str">
        <f t="shared" si="69"/>
        <v>PAMPLONA FC</v>
      </c>
      <c r="G324" s="71"/>
      <c r="H324" s="94">
        <f t="shared" ref="H324:H329" si="70">VLOOKUP(E324,START_TIMES,2)</f>
        <v>0.41666666666666702</v>
      </c>
      <c r="I324" s="24" t="str">
        <f>VLOOKUP(E324,fields,2)</f>
        <v>Swift School, Watertown</v>
      </c>
      <c r="J324" s="73"/>
      <c r="M324" s="200" t="s">
        <v>159</v>
      </c>
      <c r="N324" s="200" t="s">
        <v>651</v>
      </c>
    </row>
    <row r="325" spans="1:14" ht="12.75" hidden="1" customHeight="1" thickTop="1" thickBot="1" x14ac:dyDescent="0.4">
      <c r="A325" s="22">
        <v>322</v>
      </c>
      <c r="B325" s="22">
        <v>8</v>
      </c>
      <c r="C325" s="96">
        <v>42904</v>
      </c>
      <c r="D325" s="66" t="s">
        <v>175</v>
      </c>
      <c r="E325" s="23" t="str">
        <f t="shared" si="69"/>
        <v>MILFORD AMIGOS</v>
      </c>
      <c r="F325" s="24" t="str">
        <f t="shared" si="69"/>
        <v>HENRY  REID FC 30</v>
      </c>
      <c r="G325" s="71"/>
      <c r="H325" s="94">
        <f t="shared" si="70"/>
        <v>0.33333333333333331</v>
      </c>
      <c r="I325" s="24" t="str">
        <f>VLOOKUP(E325,fields,2)</f>
        <v>Pease Road, Woodbridge</v>
      </c>
      <c r="J325" s="73"/>
      <c r="M325" s="200" t="s">
        <v>155</v>
      </c>
      <c r="N325" s="200" t="s">
        <v>153</v>
      </c>
    </row>
    <row r="326" spans="1:14" ht="12.75" hidden="1" customHeight="1" thickTop="1" thickBot="1" x14ac:dyDescent="0.4">
      <c r="A326" s="22">
        <v>323</v>
      </c>
      <c r="B326" s="22">
        <v>8</v>
      </c>
      <c r="C326" s="96">
        <v>42904</v>
      </c>
      <c r="D326" s="66" t="s">
        <v>175</v>
      </c>
      <c r="E326" s="23" t="str">
        <f t="shared" si="69"/>
        <v>CLUB NAPOLI 30</v>
      </c>
      <c r="F326" s="24" t="str">
        <f t="shared" si="69"/>
        <v>NAUGATUCK FUSION</v>
      </c>
      <c r="G326" s="71"/>
      <c r="H326" s="94">
        <f t="shared" si="70"/>
        <v>0.41666666666666702</v>
      </c>
      <c r="I326" s="24" t="str">
        <f>VLOOKUP(E326,fields,2)</f>
        <v>Quinnipiac Park, Cheshire</v>
      </c>
      <c r="J326" s="73"/>
      <c r="M326" s="200" t="s">
        <v>152</v>
      </c>
      <c r="N326" s="200" t="s">
        <v>156</v>
      </c>
    </row>
    <row r="327" spans="1:14" ht="12.75" hidden="1" customHeight="1" thickTop="1" thickBot="1" x14ac:dyDescent="0.4">
      <c r="A327" s="22">
        <v>324</v>
      </c>
      <c r="B327" s="22">
        <v>8</v>
      </c>
      <c r="C327" s="96">
        <v>42904</v>
      </c>
      <c r="D327" s="66" t="s">
        <v>175</v>
      </c>
      <c r="E327" s="23" t="str">
        <f t="shared" si="69"/>
        <v>NEWTOWN SALTY DOGS</v>
      </c>
      <c r="F327" s="24" t="str">
        <f t="shared" si="69"/>
        <v>CASEUS NEW HAVEN FC</v>
      </c>
      <c r="G327" s="71"/>
      <c r="H327" s="94">
        <f t="shared" si="70"/>
        <v>0.33333333333333331</v>
      </c>
      <c r="I327" s="24" t="str">
        <f>VLOOKUP(E327,fields,2)</f>
        <v>Treadwell Park, Newtown</v>
      </c>
      <c r="J327" s="73"/>
      <c r="M327" s="200" t="s">
        <v>157</v>
      </c>
      <c r="N327" s="200" t="s">
        <v>151</v>
      </c>
    </row>
    <row r="328" spans="1:14" ht="12.75" hidden="1" customHeight="1" thickTop="1" thickBot="1" x14ac:dyDescent="0.4">
      <c r="A328" s="22">
        <v>325</v>
      </c>
      <c r="B328" s="22">
        <v>8</v>
      </c>
      <c r="C328" s="96">
        <v>42904</v>
      </c>
      <c r="D328" s="66" t="s">
        <v>175</v>
      </c>
      <c r="E328" s="23" t="str">
        <f t="shared" si="69"/>
        <v>INTERNAZIONALE</v>
      </c>
      <c r="F328" s="24" t="str">
        <f t="shared" si="69"/>
        <v>BYE 30 (NO GAME)</v>
      </c>
      <c r="G328" s="71"/>
      <c r="H328" s="94">
        <f t="shared" si="70"/>
        <v>0.41666666666666702</v>
      </c>
      <c r="I328" s="256" t="s">
        <v>91</v>
      </c>
      <c r="J328" s="73"/>
      <c r="M328" s="200" t="s">
        <v>652</v>
      </c>
      <c r="N328" s="200" t="s">
        <v>150</v>
      </c>
    </row>
    <row r="329" spans="1:14" ht="12.75" hidden="1" customHeight="1" thickTop="1" thickBot="1" x14ac:dyDescent="0.4">
      <c r="A329" s="22">
        <v>326</v>
      </c>
      <c r="B329" s="22">
        <v>8</v>
      </c>
      <c r="C329" s="96">
        <v>42904</v>
      </c>
      <c r="D329" s="66" t="s">
        <v>175</v>
      </c>
      <c r="E329" s="23" t="str">
        <f t="shared" si="69"/>
        <v>STAMFORD FC</v>
      </c>
      <c r="F329" s="24" t="str">
        <f t="shared" si="69"/>
        <v>LITCHFIELD COUNTY BLUES</v>
      </c>
      <c r="G329" s="71"/>
      <c r="H329" s="94">
        <f t="shared" si="70"/>
        <v>0.41666666666666702</v>
      </c>
      <c r="I329" s="24" t="str">
        <f>VLOOKUP(E329,fields,2)</f>
        <v>West Beach Fields, Stamford</v>
      </c>
      <c r="J329" s="73"/>
      <c r="M329" s="200" t="s">
        <v>158</v>
      </c>
      <c r="N329" s="200" t="s">
        <v>154</v>
      </c>
    </row>
    <row r="330" spans="1:14" ht="12.75" hidden="1" customHeight="1" thickTop="1" x14ac:dyDescent="0.35">
      <c r="A330" s="22">
        <v>327</v>
      </c>
      <c r="B330" s="22"/>
      <c r="C330" s="96"/>
      <c r="D330" s="28" t="s">
        <v>0</v>
      </c>
      <c r="E330" s="23"/>
      <c r="F330" s="24"/>
      <c r="G330" s="71"/>
      <c r="H330" s="94"/>
      <c r="I330" s="24"/>
      <c r="J330" s="73"/>
      <c r="M330" s="86"/>
      <c r="N330" s="86"/>
    </row>
    <row r="331" spans="1:14" ht="12.75" hidden="1" customHeight="1" x14ac:dyDescent="0.35">
      <c r="A331" s="22">
        <v>328</v>
      </c>
      <c r="B331" s="22">
        <v>8</v>
      </c>
      <c r="C331" s="96">
        <v>42904</v>
      </c>
      <c r="D331" s="65" t="s">
        <v>11</v>
      </c>
      <c r="E331" s="23" t="str">
        <f t="shared" ref="E331:F335" si="71">VLOOKUP(M331,Teams,2)</f>
        <v>DANBURY UNITED 40</v>
      </c>
      <c r="F331" s="24" t="str">
        <f t="shared" si="71"/>
        <v>GREENWICH PUMAS</v>
      </c>
      <c r="G331" s="71"/>
      <c r="H331" s="94">
        <f>VLOOKUP(E331,START_TIMES,2)</f>
        <v>0.45833333333333331</v>
      </c>
      <c r="I331" s="24" t="str">
        <f>VLOOKUP(E331,fields,2)</f>
        <v>Portuguese Cultural Center, Danbury</v>
      </c>
      <c r="J331" s="73"/>
      <c r="M331" s="85" t="s">
        <v>161</v>
      </c>
      <c r="N331" s="85" t="s">
        <v>163</v>
      </c>
    </row>
    <row r="332" spans="1:14" ht="12.75" hidden="1" customHeight="1" x14ac:dyDescent="0.35">
      <c r="A332" s="22">
        <v>329</v>
      </c>
      <c r="B332" s="22">
        <v>8</v>
      </c>
      <c r="C332" s="96">
        <v>42904</v>
      </c>
      <c r="D332" s="65" t="s">
        <v>11</v>
      </c>
      <c r="E332" s="23" t="str">
        <f t="shared" si="71"/>
        <v>NORWALK MARINERS</v>
      </c>
      <c r="F332" s="24" t="str">
        <f t="shared" si="71"/>
        <v>CHESHIRE AZZURRI 40</v>
      </c>
      <c r="G332" s="71"/>
      <c r="H332" s="94">
        <f>VLOOKUP(E332,START_TIMES,2)</f>
        <v>0.41666666666666702</v>
      </c>
      <c r="I332" s="24" t="str">
        <f>VLOOKUP(E332,fields,2)</f>
        <v>Nathan Hale MS, Norwalk</v>
      </c>
      <c r="J332" s="73"/>
      <c r="M332" s="99" t="s">
        <v>104</v>
      </c>
      <c r="N332" s="97" t="s">
        <v>226</v>
      </c>
    </row>
    <row r="333" spans="1:14" ht="12.75" hidden="1" customHeight="1" x14ac:dyDescent="0.35">
      <c r="A333" s="22">
        <v>330</v>
      </c>
      <c r="B333" s="22">
        <v>8</v>
      </c>
      <c r="C333" s="96">
        <v>42904</v>
      </c>
      <c r="D333" s="65" t="s">
        <v>11</v>
      </c>
      <c r="E333" s="23" t="str">
        <f t="shared" si="71"/>
        <v>RIDGEFIELD KICKS</v>
      </c>
      <c r="F333" s="24" t="str">
        <f t="shared" si="71"/>
        <v>STORM FC</v>
      </c>
      <c r="G333" s="71"/>
      <c r="H333" s="94">
        <f>VLOOKUP(E333,START_TIMES,2)</f>
        <v>0.41666666666666702</v>
      </c>
      <c r="I333" s="24" t="str">
        <f>VLOOKUP(E333,fields,2)</f>
        <v>Diniz Field, Ridgefield</v>
      </c>
      <c r="J333" s="73"/>
      <c r="M333" s="85" t="s">
        <v>105</v>
      </c>
      <c r="N333" s="85" t="s">
        <v>106</v>
      </c>
    </row>
    <row r="334" spans="1:14" ht="12.75" hidden="1" customHeight="1" x14ac:dyDescent="0.35">
      <c r="A334" s="22">
        <v>331</v>
      </c>
      <c r="B334" s="22">
        <v>8</v>
      </c>
      <c r="C334" s="96">
        <v>42904</v>
      </c>
      <c r="D334" s="65" t="s">
        <v>11</v>
      </c>
      <c r="E334" s="23" t="str">
        <f t="shared" si="71"/>
        <v>FAIRFIELD GAC</v>
      </c>
      <c r="F334" s="24" t="str">
        <f t="shared" si="71"/>
        <v xml:space="preserve">WILTON WARRIORS </v>
      </c>
      <c r="G334" s="71"/>
      <c r="H334" s="94">
        <f>VLOOKUP(E334,START_TIMES,2)</f>
        <v>0.41666666666666702</v>
      </c>
      <c r="I334" s="24" t="str">
        <f>VLOOKUP(E334,fields,2)</f>
        <v>Ludlowe HS, Fairfield</v>
      </c>
      <c r="J334" s="73"/>
      <c r="M334" s="197" t="s">
        <v>162</v>
      </c>
      <c r="N334" s="197" t="s">
        <v>109</v>
      </c>
    </row>
    <row r="335" spans="1:14" ht="12.75" hidden="1" customHeight="1" x14ac:dyDescent="0.35">
      <c r="A335" s="22">
        <v>332</v>
      </c>
      <c r="B335" s="22">
        <v>8</v>
      </c>
      <c r="C335" s="96">
        <v>42904</v>
      </c>
      <c r="D335" s="65" t="s">
        <v>11</v>
      </c>
      <c r="E335" s="23" t="str">
        <f t="shared" si="71"/>
        <v>WATERBURY ALBANIANS</v>
      </c>
      <c r="F335" s="24" t="str">
        <f t="shared" si="71"/>
        <v>VASCO DA GAMA 40</v>
      </c>
      <c r="G335" s="71"/>
      <c r="H335" s="94">
        <f>VLOOKUP(E335,START_TIMES,2)</f>
        <v>0.375</v>
      </c>
      <c r="I335" s="24" t="str">
        <f>VLOOKUP(E335,fields,2)</f>
        <v>Wilby HS, Waterbury</v>
      </c>
      <c r="J335" s="73"/>
      <c r="M335" s="85" t="s">
        <v>108</v>
      </c>
      <c r="N335" s="85" t="s">
        <v>107</v>
      </c>
    </row>
    <row r="336" spans="1:14" ht="12.75" hidden="1" customHeight="1" x14ac:dyDescent="0.35">
      <c r="A336" s="22">
        <v>333</v>
      </c>
      <c r="B336" s="22" t="s">
        <v>0</v>
      </c>
      <c r="C336" s="96"/>
      <c r="D336" s="25" t="s">
        <v>0</v>
      </c>
      <c r="E336" s="23"/>
      <c r="F336" s="24"/>
      <c r="G336" s="71"/>
      <c r="H336" s="94"/>
      <c r="I336" s="24"/>
      <c r="J336" s="73"/>
      <c r="M336" s="86"/>
      <c r="N336" s="86"/>
    </row>
    <row r="337" spans="1:14" ht="12.75" hidden="1" customHeight="1" x14ac:dyDescent="0.35">
      <c r="A337" s="22">
        <v>334</v>
      </c>
      <c r="B337" s="22">
        <v>8</v>
      </c>
      <c r="C337" s="96">
        <v>42904</v>
      </c>
      <c r="D337" s="64" t="s">
        <v>12</v>
      </c>
      <c r="E337" s="23" t="str">
        <f t="shared" ref="E337:F341" si="72">VLOOKUP(M337,Teams,2)</f>
        <v>GREENWICH ARSENAL 40</v>
      </c>
      <c r="F337" s="24" t="str">
        <f t="shared" si="72"/>
        <v>GUILFORD BELL CURVE</v>
      </c>
      <c r="G337" s="71"/>
      <c r="H337" s="94">
        <f>VLOOKUP(E337,START_TIMES,2)</f>
        <v>0.41666666666666702</v>
      </c>
      <c r="I337" s="24" t="str">
        <f>VLOOKUP(E337,fields,2)</f>
        <v>tbd</v>
      </c>
      <c r="J337" s="73"/>
      <c r="M337" s="85" t="s">
        <v>111</v>
      </c>
      <c r="N337" s="85" t="s">
        <v>113</v>
      </c>
    </row>
    <row r="338" spans="1:14" ht="12.75" hidden="1" customHeight="1" x14ac:dyDescent="0.35">
      <c r="A338" s="22">
        <v>335</v>
      </c>
      <c r="B338" s="22">
        <v>8</v>
      </c>
      <c r="C338" s="96">
        <v>42904</v>
      </c>
      <c r="D338" s="64" t="s">
        <v>12</v>
      </c>
      <c r="E338" s="23" t="str">
        <f t="shared" si="72"/>
        <v>DERBY QUITUS</v>
      </c>
      <c r="F338" s="24" t="str">
        <f t="shared" si="72"/>
        <v xml:space="preserve">GUILFORD CELTIC </v>
      </c>
      <c r="G338" s="71"/>
      <c r="H338" s="94">
        <f>VLOOKUP(E338,START_TIMES,2)</f>
        <v>0.41666666666666702</v>
      </c>
      <c r="I338" s="24" t="str">
        <f>VLOOKUP(E338,fields,2)</f>
        <v>Witek Park, Derby</v>
      </c>
      <c r="J338" s="73"/>
      <c r="M338" s="85" t="s">
        <v>110</v>
      </c>
      <c r="N338" s="85" t="s">
        <v>114</v>
      </c>
    </row>
    <row r="339" spans="1:14" ht="12.75" hidden="1" customHeight="1" x14ac:dyDescent="0.35">
      <c r="A339" s="22">
        <v>336</v>
      </c>
      <c r="B339" s="22">
        <v>8</v>
      </c>
      <c r="C339" s="96">
        <v>42904</v>
      </c>
      <c r="D339" s="64" t="s">
        <v>12</v>
      </c>
      <c r="E339" s="23" t="str">
        <f t="shared" si="72"/>
        <v>NEW HAVEN AMERICANS</v>
      </c>
      <c r="F339" s="24" t="str">
        <f t="shared" si="72"/>
        <v>NEWINGTON PORTUGUESE 40</v>
      </c>
      <c r="G339" s="71"/>
      <c r="H339" s="94">
        <f>VLOOKUP(E339,START_TIMES,2)</f>
        <v>0.41666666666666702</v>
      </c>
      <c r="I339" s="24" t="str">
        <f>VLOOKUP(E339,fields,2)</f>
        <v>Peck Place School, Orange</v>
      </c>
      <c r="J339" s="73"/>
      <c r="M339" s="85" t="s">
        <v>115</v>
      </c>
      <c r="N339" s="85" t="s">
        <v>116</v>
      </c>
    </row>
    <row r="340" spans="1:14" ht="12.75" hidden="1" customHeight="1" x14ac:dyDescent="0.35">
      <c r="A340" s="22">
        <v>337</v>
      </c>
      <c r="B340" s="22">
        <v>8</v>
      </c>
      <c r="C340" s="96">
        <v>42904</v>
      </c>
      <c r="D340" s="64" t="s">
        <v>12</v>
      </c>
      <c r="E340" s="23" t="str">
        <f t="shared" si="72"/>
        <v>STAMFORD UNITED</v>
      </c>
      <c r="F340" s="24" t="str">
        <f t="shared" si="72"/>
        <v>GREENWICH GUNNERS 40</v>
      </c>
      <c r="G340" s="71"/>
      <c r="H340" s="94">
        <v>0.33333333333333331</v>
      </c>
      <c r="I340" s="24" t="str">
        <f>VLOOKUP(E340,fields,2)</f>
        <v>West Beach Fields, Stamford</v>
      </c>
      <c r="J340" s="73"/>
      <c r="M340" s="85" t="s">
        <v>119</v>
      </c>
      <c r="N340" s="85" t="s">
        <v>112</v>
      </c>
    </row>
    <row r="341" spans="1:14" ht="12.75" hidden="1" customHeight="1" x14ac:dyDescent="0.35">
      <c r="A341" s="22">
        <v>338</v>
      </c>
      <c r="B341" s="22">
        <v>8</v>
      </c>
      <c r="C341" s="96">
        <v>42904</v>
      </c>
      <c r="D341" s="64" t="s">
        <v>12</v>
      </c>
      <c r="E341" s="23" t="str">
        <f t="shared" si="72"/>
        <v>SOUTHEAST ROVERS</v>
      </c>
      <c r="F341" s="24" t="str">
        <f t="shared" si="72"/>
        <v xml:space="preserve">NORWALK SPORT COLOMBIA </v>
      </c>
      <c r="G341" s="71"/>
      <c r="H341" s="94">
        <f>VLOOKUP(E341,START_TIMES,2)</f>
        <v>0.41666666666666702</v>
      </c>
      <c r="I341" s="24" t="str">
        <f>VLOOKUP(E341,fields,2)</f>
        <v>Spera Park, Waterford</v>
      </c>
      <c r="J341" s="73"/>
      <c r="M341" s="85" t="s">
        <v>118</v>
      </c>
      <c r="N341" s="85" t="s">
        <v>117</v>
      </c>
    </row>
    <row r="342" spans="1:14" ht="12.75" hidden="1" customHeight="1" x14ac:dyDescent="0.35">
      <c r="A342" s="22">
        <v>339</v>
      </c>
      <c r="B342" s="22" t="s">
        <v>0</v>
      </c>
      <c r="C342" s="96"/>
      <c r="D342" s="28" t="s">
        <v>0</v>
      </c>
      <c r="E342" s="23"/>
      <c r="F342" s="24"/>
      <c r="G342" s="71"/>
      <c r="H342" s="94"/>
      <c r="I342" s="24"/>
      <c r="J342" s="73"/>
      <c r="M342" s="86"/>
      <c r="N342" s="86"/>
    </row>
    <row r="343" spans="1:14" ht="12.75" hidden="1" customHeight="1" x14ac:dyDescent="0.35">
      <c r="A343" s="22">
        <v>340</v>
      </c>
      <c r="B343" s="22">
        <v>8</v>
      </c>
      <c r="C343" s="96">
        <v>42904</v>
      </c>
      <c r="D343" s="67" t="s">
        <v>13</v>
      </c>
      <c r="E343" s="23" t="str">
        <f t="shared" ref="E343:F348" si="73">VLOOKUP(M343,Teams,2)</f>
        <v>WILTON WOLVES</v>
      </c>
      <c r="F343" s="24" t="str">
        <f t="shared" si="73"/>
        <v>BYE 40 (NO GAME)</v>
      </c>
      <c r="G343" s="71"/>
      <c r="H343" s="94">
        <f t="shared" ref="H343:H348" si="74">VLOOKUP(E343,START_TIMES,2)</f>
        <v>0.41666666666666702</v>
      </c>
      <c r="I343" s="256" t="s">
        <v>91</v>
      </c>
      <c r="J343" s="73"/>
      <c r="M343" s="227" t="s">
        <v>129</v>
      </c>
      <c r="N343" s="227" t="s">
        <v>653</v>
      </c>
    </row>
    <row r="344" spans="1:14" ht="12.75" hidden="1" customHeight="1" x14ac:dyDescent="0.35">
      <c r="A344" s="22">
        <v>341</v>
      </c>
      <c r="B344" s="22">
        <v>8</v>
      </c>
      <c r="C344" s="96">
        <v>42904</v>
      </c>
      <c r="D344" s="67" t="s">
        <v>13</v>
      </c>
      <c r="E344" s="23" t="str">
        <f t="shared" si="73"/>
        <v>NORTH HAVEN SC</v>
      </c>
      <c r="F344" s="24" t="str">
        <f t="shared" si="73"/>
        <v>HENRY  REID FC 40</v>
      </c>
      <c r="G344" s="71"/>
      <c r="H344" s="94">
        <f t="shared" si="74"/>
        <v>0.41666666666666702</v>
      </c>
      <c r="I344" s="24" t="str">
        <f>VLOOKUP(E344,fields,2)</f>
        <v>Ridge Road, North Haven</v>
      </c>
      <c r="J344" s="73"/>
      <c r="M344" s="227" t="s">
        <v>125</v>
      </c>
      <c r="N344" s="227" t="s">
        <v>123</v>
      </c>
    </row>
    <row r="345" spans="1:14" ht="12.75" hidden="1" customHeight="1" x14ac:dyDescent="0.35">
      <c r="A345" s="22">
        <v>342</v>
      </c>
      <c r="B345" s="22">
        <v>8</v>
      </c>
      <c r="C345" s="96">
        <v>42904</v>
      </c>
      <c r="D345" s="67" t="s">
        <v>13</v>
      </c>
      <c r="E345" s="23" t="str">
        <f t="shared" si="73"/>
        <v>HAMDEN UNITED</v>
      </c>
      <c r="F345" s="24" t="str">
        <f t="shared" si="73"/>
        <v>PAN ZONES</v>
      </c>
      <c r="G345" s="71"/>
      <c r="H345" s="94">
        <f t="shared" si="74"/>
        <v>0.41666666666666702</v>
      </c>
      <c r="I345" s="24" t="str">
        <f>VLOOKUP(E345,fields,2)</f>
        <v>Hamden MS, Hamden</v>
      </c>
      <c r="J345" s="73"/>
      <c r="M345" s="227" t="s">
        <v>122</v>
      </c>
      <c r="N345" s="227" t="s">
        <v>126</v>
      </c>
    </row>
    <row r="346" spans="1:14" ht="12.75" hidden="1" customHeight="1" x14ac:dyDescent="0.35">
      <c r="A346" s="22">
        <v>343</v>
      </c>
      <c r="B346" s="22">
        <v>8</v>
      </c>
      <c r="C346" s="96">
        <v>42904</v>
      </c>
      <c r="D346" s="67" t="s">
        <v>13</v>
      </c>
      <c r="E346" s="23" t="str">
        <f t="shared" si="73"/>
        <v>STAMFORD CITY</v>
      </c>
      <c r="F346" s="24" t="str">
        <f t="shared" si="73"/>
        <v>ELI'S FC</v>
      </c>
      <c r="G346" s="71"/>
      <c r="H346" s="94">
        <f t="shared" si="74"/>
        <v>0.41666666666666702</v>
      </c>
      <c r="I346" s="24" t="str">
        <f>VLOOKUP(E346,fields,2)</f>
        <v>West Beach Fields, Stamford</v>
      </c>
      <c r="J346" s="73"/>
      <c r="M346" s="227" t="s">
        <v>127</v>
      </c>
      <c r="N346" s="227" t="s">
        <v>121</v>
      </c>
    </row>
    <row r="347" spans="1:14" ht="12.75" hidden="1" customHeight="1" x14ac:dyDescent="0.35">
      <c r="A347" s="22">
        <v>344</v>
      </c>
      <c r="B347" s="22">
        <v>8</v>
      </c>
      <c r="C347" s="96">
        <v>42904</v>
      </c>
      <c r="D347" s="67" t="s">
        <v>13</v>
      </c>
      <c r="E347" s="23" t="str">
        <f t="shared" si="73"/>
        <v>BESA SC</v>
      </c>
      <c r="F347" s="24" t="str">
        <f t="shared" si="73"/>
        <v xml:space="preserve">CHESHIRE UNITED </v>
      </c>
      <c r="G347" s="71"/>
      <c r="H347" s="94">
        <f t="shared" si="74"/>
        <v>0.41666666666666669</v>
      </c>
      <c r="I347" s="24" t="str">
        <f>VLOOKUP(E347,fields,2)</f>
        <v>Wilby HS, Waterbury</v>
      </c>
      <c r="J347" s="73"/>
      <c r="M347" s="227" t="s">
        <v>654</v>
      </c>
      <c r="N347" s="227" t="s">
        <v>120</v>
      </c>
    </row>
    <row r="348" spans="1:14" ht="12.75" hidden="1" customHeight="1" x14ac:dyDescent="0.35">
      <c r="A348" s="22">
        <v>345</v>
      </c>
      <c r="B348" s="22">
        <v>8</v>
      </c>
      <c r="C348" s="96">
        <v>42904</v>
      </c>
      <c r="D348" s="67" t="s">
        <v>13</v>
      </c>
      <c r="E348" s="23" t="str">
        <f t="shared" si="73"/>
        <v>WALLINGFORD MORELIA</v>
      </c>
      <c r="F348" s="24" t="str">
        <f t="shared" si="73"/>
        <v>NORTH BRANFORD 40</v>
      </c>
      <c r="G348" s="71"/>
      <c r="H348" s="94">
        <f t="shared" si="74"/>
        <v>0.41666666666666702</v>
      </c>
      <c r="I348" s="24" t="str">
        <f>VLOOKUP(E348,fields,2)</f>
        <v>Woodhouse Field, Wallingford</v>
      </c>
      <c r="J348" s="73"/>
      <c r="M348" s="227" t="s">
        <v>128</v>
      </c>
      <c r="N348" s="227" t="s">
        <v>124</v>
      </c>
    </row>
    <row r="349" spans="1:14" ht="12.75" hidden="1" customHeight="1" thickBot="1" x14ac:dyDescent="0.4">
      <c r="A349" s="22">
        <v>346</v>
      </c>
      <c r="B349" s="22" t="s">
        <v>0</v>
      </c>
      <c r="C349" s="96"/>
      <c r="D349" s="28" t="s">
        <v>0</v>
      </c>
      <c r="E349" s="23"/>
      <c r="F349" s="24"/>
      <c r="G349" s="71"/>
      <c r="H349" s="94"/>
      <c r="I349" s="24"/>
      <c r="J349" s="73"/>
      <c r="M349" s="86"/>
      <c r="N349" s="86"/>
    </row>
    <row r="350" spans="1:14" ht="12.75" hidden="1" customHeight="1" thickTop="1" thickBot="1" x14ac:dyDescent="0.4">
      <c r="A350" s="22">
        <v>347</v>
      </c>
      <c r="B350" s="22">
        <v>8</v>
      </c>
      <c r="C350" s="96">
        <v>42904</v>
      </c>
      <c r="D350" s="27" t="s">
        <v>102</v>
      </c>
      <c r="E350" s="23" t="str">
        <f t="shared" ref="E350:F354" si="75">VLOOKUP(M350,Teams,2)</f>
        <v>GREENWICH GUNNERS 50</v>
      </c>
      <c r="F350" s="24" t="str">
        <f t="shared" si="75"/>
        <v>DARIEN BLUE WAVE</v>
      </c>
      <c r="G350" s="71"/>
      <c r="H350" s="94">
        <f>VLOOKUP(E350,START_TIMES,2)</f>
        <v>0.41666666666666702</v>
      </c>
      <c r="I350" s="24" t="str">
        <f>VLOOKUP(E350,fields,2)</f>
        <v>tbd</v>
      </c>
      <c r="J350" s="73"/>
      <c r="M350" s="5" t="s">
        <v>134</v>
      </c>
      <c r="N350" s="5" t="s">
        <v>132</v>
      </c>
    </row>
    <row r="351" spans="1:14" ht="12.75" hidden="1" customHeight="1" thickTop="1" thickBot="1" x14ac:dyDescent="0.4">
      <c r="A351" s="22">
        <v>348</v>
      </c>
      <c r="B351" s="22">
        <v>8</v>
      </c>
      <c r="C351" s="96">
        <v>42904</v>
      </c>
      <c r="D351" s="27" t="s">
        <v>102</v>
      </c>
      <c r="E351" s="23" t="str">
        <f t="shared" si="75"/>
        <v>CLUB NAPOLI 50</v>
      </c>
      <c r="F351" s="24" t="str">
        <f t="shared" si="75"/>
        <v>POLONIA FALCON STARS FC</v>
      </c>
      <c r="G351" s="71"/>
      <c r="H351" s="94">
        <f>VLOOKUP(E351,START_TIMES,2)</f>
        <v>0.41666666666666702</v>
      </c>
      <c r="I351" s="24" t="str">
        <f>VLOOKUP(E351,fields,2)</f>
        <v>North Farms Park, North Branford</v>
      </c>
      <c r="J351" s="73"/>
      <c r="M351" s="85" t="s">
        <v>131</v>
      </c>
      <c r="N351" s="85" t="s">
        <v>142</v>
      </c>
    </row>
    <row r="352" spans="1:14" ht="12.75" hidden="1" customHeight="1" thickTop="1" thickBot="1" x14ac:dyDescent="0.4">
      <c r="A352" s="22">
        <v>349</v>
      </c>
      <c r="B352" s="22">
        <v>8</v>
      </c>
      <c r="C352" s="96">
        <v>42904</v>
      </c>
      <c r="D352" s="27" t="s">
        <v>102</v>
      </c>
      <c r="E352" s="23" t="str">
        <f t="shared" si="75"/>
        <v xml:space="preserve">GLASTONBURY CELTIC </v>
      </c>
      <c r="F352" s="24" t="str">
        <f t="shared" si="75"/>
        <v>GUILFORD BLACK EAGLES</v>
      </c>
      <c r="G352" s="71"/>
      <c r="H352" s="94">
        <f>VLOOKUP(E352,START_TIMES,2)</f>
        <v>0.41666666666666702</v>
      </c>
      <c r="I352" s="24" t="str">
        <f>VLOOKUP(E352,fields,2)</f>
        <v>Irish American Club, Glastonbury</v>
      </c>
      <c r="J352" s="73"/>
      <c r="M352" s="5" t="s">
        <v>133</v>
      </c>
      <c r="N352" s="5" t="s">
        <v>136</v>
      </c>
    </row>
    <row r="353" spans="1:14" ht="12.75" hidden="1" customHeight="1" thickTop="1" thickBot="1" x14ac:dyDescent="0.4">
      <c r="A353" s="22">
        <v>350</v>
      </c>
      <c r="B353" s="22">
        <v>8</v>
      </c>
      <c r="C353" s="96">
        <v>42904</v>
      </c>
      <c r="D353" s="27" t="s">
        <v>102</v>
      </c>
      <c r="E353" s="23" t="str">
        <f t="shared" si="75"/>
        <v>HARTFORD CAVALIERS</v>
      </c>
      <c r="F353" s="24" t="str">
        <f t="shared" si="75"/>
        <v>NEW BRITAIN FALCONS FC</v>
      </c>
      <c r="G353" s="71"/>
      <c r="H353" s="94">
        <f>VLOOKUP(E353,START_TIMES,2)</f>
        <v>0.41666666666666702</v>
      </c>
      <c r="I353" s="24" t="str">
        <f>VLOOKUP(E353,fields,2)</f>
        <v>Cronin Field, Hartford</v>
      </c>
      <c r="J353" s="73"/>
      <c r="M353" s="5" t="s">
        <v>138</v>
      </c>
      <c r="N353" s="5" t="s">
        <v>141</v>
      </c>
    </row>
    <row r="354" spans="1:14" ht="12.75" hidden="1" customHeight="1" thickTop="1" x14ac:dyDescent="0.35">
      <c r="A354" s="22">
        <v>351</v>
      </c>
      <c r="B354" s="22">
        <v>8</v>
      </c>
      <c r="C354" s="96">
        <v>42904</v>
      </c>
      <c r="D354" s="63" t="s">
        <v>102</v>
      </c>
      <c r="E354" s="23" t="str">
        <f t="shared" si="75"/>
        <v>VASCO DA GAMA 50</v>
      </c>
      <c r="F354" s="24" t="str">
        <f t="shared" si="75"/>
        <v>CHESHIRE AZZURRI 50</v>
      </c>
      <c r="G354" s="71"/>
      <c r="H354" s="94">
        <f>VLOOKUP(E354,START_TIMES,2)</f>
        <v>0.41666666666666702</v>
      </c>
      <c r="I354" s="24" t="str">
        <f>VLOOKUP(E354,fields,2)</f>
        <v>Veterans Memorial Park, Bridgeport</v>
      </c>
      <c r="J354" s="73"/>
      <c r="M354" s="5" t="s">
        <v>144</v>
      </c>
      <c r="N354" s="5" t="s">
        <v>130</v>
      </c>
    </row>
    <row r="355" spans="1:14" ht="12.75" hidden="1" customHeight="1" thickBot="1" x14ac:dyDescent="0.4">
      <c r="A355" s="22">
        <v>352</v>
      </c>
      <c r="B355" s="22" t="s">
        <v>0</v>
      </c>
      <c r="C355" s="96"/>
      <c r="D355" s="28" t="s">
        <v>0</v>
      </c>
      <c r="E355" s="23"/>
      <c r="F355" s="24"/>
      <c r="G355" s="71"/>
      <c r="H355" s="94"/>
      <c r="I355" s="24"/>
      <c r="J355" s="73"/>
      <c r="M355" s="2"/>
      <c r="N355" s="2"/>
    </row>
    <row r="356" spans="1:14" ht="12.75" hidden="1" customHeight="1" thickTop="1" thickBot="1" x14ac:dyDescent="0.4">
      <c r="A356" s="22">
        <v>353</v>
      </c>
      <c r="B356" s="22">
        <v>8</v>
      </c>
      <c r="C356" s="96">
        <v>42904</v>
      </c>
      <c r="D356" s="37" t="s">
        <v>103</v>
      </c>
      <c r="E356" s="23" t="str">
        <f t="shared" ref="E356:F360" si="76">VLOOKUP(M356,Teams,2)</f>
        <v>FARMINGTON WHITE OWLS</v>
      </c>
      <c r="F356" s="74" t="str">
        <f t="shared" si="76"/>
        <v>GREENWICH PUMAS LEGENDS</v>
      </c>
      <c r="G356" s="71"/>
      <c r="H356" s="94">
        <f>VLOOKUP(E356,START_TIMES,2)</f>
        <v>0.41666666666666702</v>
      </c>
      <c r="I356" s="24" t="str">
        <f>VLOOKUP(E356,fields,2)</f>
        <v>Winding Trails, Farmington</v>
      </c>
      <c r="J356" s="73"/>
      <c r="M356" s="5" t="s">
        <v>147</v>
      </c>
      <c r="N356" s="5" t="s">
        <v>149</v>
      </c>
    </row>
    <row r="357" spans="1:14" ht="12.75" hidden="1" customHeight="1" thickTop="1" thickBot="1" x14ac:dyDescent="0.4">
      <c r="A357" s="22">
        <v>354</v>
      </c>
      <c r="B357" s="22">
        <v>8</v>
      </c>
      <c r="C357" s="96">
        <v>42904</v>
      </c>
      <c r="D357" s="37" t="s">
        <v>103</v>
      </c>
      <c r="E357" s="23" t="str">
        <f t="shared" si="76"/>
        <v>EAST HAVEN SC</v>
      </c>
      <c r="F357" s="24" t="str">
        <f t="shared" si="76"/>
        <v>MOODUS SC</v>
      </c>
      <c r="G357" s="71"/>
      <c r="H357" s="94">
        <f>VLOOKUP(E357,START_TIMES,2)</f>
        <v>0.41666666666666702</v>
      </c>
      <c r="I357" s="24" t="str">
        <f>VLOOKUP(E357,fields,2)</f>
        <v>Moulthrop Field, East Haven</v>
      </c>
      <c r="J357" s="73"/>
      <c r="M357" s="5" t="s">
        <v>146</v>
      </c>
      <c r="N357" s="5" t="s">
        <v>135</v>
      </c>
    </row>
    <row r="358" spans="1:14" ht="12.75" hidden="1" customHeight="1" thickTop="1" thickBot="1" x14ac:dyDescent="0.4">
      <c r="A358" s="22">
        <v>355</v>
      </c>
      <c r="B358" s="22">
        <v>8</v>
      </c>
      <c r="C358" s="96">
        <v>42904</v>
      </c>
      <c r="D358" s="37" t="s">
        <v>103</v>
      </c>
      <c r="E358" s="23" t="str">
        <f t="shared" si="76"/>
        <v>NAUGATUCK RIVER RATS</v>
      </c>
      <c r="F358" s="24" t="str">
        <f t="shared" si="76"/>
        <v>NORTH BRANFORD LEGENDS</v>
      </c>
      <c r="G358" s="71"/>
      <c r="H358" s="94">
        <f>VLOOKUP(E358,START_TIMES,2)</f>
        <v>0.41666666666666702</v>
      </c>
      <c r="I358" s="24" t="str">
        <f>VLOOKUP(E358,fields,2)</f>
        <v>City Hill MS, Naugatuck</v>
      </c>
      <c r="J358" s="73"/>
      <c r="M358" s="5" t="s">
        <v>137</v>
      </c>
      <c r="N358" s="5" t="s">
        <v>139</v>
      </c>
    </row>
    <row r="359" spans="1:14" ht="12.75" hidden="1" customHeight="1" thickTop="1" thickBot="1" x14ac:dyDescent="0.4">
      <c r="A359" s="22">
        <v>356</v>
      </c>
      <c r="B359" s="22">
        <v>8</v>
      </c>
      <c r="C359" s="96">
        <v>42904</v>
      </c>
      <c r="D359" s="37" t="s">
        <v>103</v>
      </c>
      <c r="E359" s="23" t="str">
        <f t="shared" si="76"/>
        <v>WEST HAVEN GRAYS</v>
      </c>
      <c r="F359" s="24" t="str">
        <f t="shared" si="76"/>
        <v>GREENWICH ARSENAL 50</v>
      </c>
      <c r="G359" s="71"/>
      <c r="H359" s="94">
        <f>VLOOKUP(E359,START_TIMES,2)</f>
        <v>0.41666666666666702</v>
      </c>
      <c r="I359" s="24" t="str">
        <f>VLOOKUP(E359,fields,2)</f>
        <v>Pagels Field, West Haven</v>
      </c>
      <c r="J359" s="73"/>
      <c r="M359" s="5" t="s">
        <v>145</v>
      </c>
      <c r="N359" s="5" t="s">
        <v>148</v>
      </c>
    </row>
    <row r="360" spans="1:14" ht="12.75" hidden="1" customHeight="1" thickTop="1" thickBot="1" x14ac:dyDescent="0.4">
      <c r="A360" s="22">
        <v>357</v>
      </c>
      <c r="B360" s="22">
        <v>8</v>
      </c>
      <c r="C360" s="96">
        <v>42904</v>
      </c>
      <c r="D360" s="37" t="s">
        <v>103</v>
      </c>
      <c r="E360" s="23" t="str">
        <f t="shared" si="76"/>
        <v>WATERBURY PONTES</v>
      </c>
      <c r="F360" s="24" t="str">
        <f t="shared" si="76"/>
        <v>SOUTHBURY BOOMERS</v>
      </c>
      <c r="G360" s="71"/>
      <c r="H360" s="94">
        <f>VLOOKUP(E360,START_TIMES,2)</f>
        <v>0.41666666666666702</v>
      </c>
      <c r="I360" s="24" t="str">
        <f>VLOOKUP(E360,fields,2)</f>
        <v>Pontelandolfo Club, Waterbury</v>
      </c>
      <c r="J360" s="73"/>
      <c r="M360" s="5" t="s">
        <v>143</v>
      </c>
      <c r="N360" s="5" t="s">
        <v>140</v>
      </c>
    </row>
    <row r="361" spans="1:14" ht="12.75" hidden="1" customHeight="1" thickTop="1" thickBot="1" x14ac:dyDescent="0.4">
      <c r="A361" s="22">
        <v>358</v>
      </c>
      <c r="B361" s="22" t="s">
        <v>0</v>
      </c>
      <c r="C361" s="96"/>
      <c r="D361" s="28" t="s">
        <v>0</v>
      </c>
      <c r="E361" s="23"/>
      <c r="F361" s="24"/>
      <c r="G361" s="71"/>
      <c r="H361" s="94"/>
      <c r="I361" s="24"/>
      <c r="J361" s="73"/>
      <c r="M361" s="2"/>
      <c r="N361" s="2"/>
    </row>
    <row r="362" spans="1:14" ht="12.75" hidden="1" customHeight="1" thickTop="1" thickBot="1" x14ac:dyDescent="0.4">
      <c r="A362" s="22">
        <v>359</v>
      </c>
      <c r="B362" s="22">
        <v>9</v>
      </c>
      <c r="C362" s="96">
        <v>42911</v>
      </c>
      <c r="D362" s="32" t="s">
        <v>10</v>
      </c>
      <c r="E362" s="23" t="str">
        <f t="shared" ref="E362:F366" si="77">VLOOKUP(M362,Teams,2)</f>
        <v>CLINTON FC</v>
      </c>
      <c r="F362" s="24" t="str">
        <f t="shared" si="77"/>
        <v>SHELTON FC</v>
      </c>
      <c r="G362" s="71"/>
      <c r="H362" s="94">
        <f>VLOOKUP(E362,START_TIMES,2)</f>
        <v>0.41666666666666702</v>
      </c>
      <c r="I362" s="24" t="str">
        <f>VLOOKUP(E362,fields,2)</f>
        <v>Indian River Sports Complex, Clinton</v>
      </c>
      <c r="J362" s="73"/>
      <c r="M362" s="5" t="s">
        <v>97</v>
      </c>
      <c r="N362" s="5" t="s">
        <v>95</v>
      </c>
    </row>
    <row r="363" spans="1:14" ht="12.75" hidden="1" customHeight="1" thickTop="1" thickBot="1" x14ac:dyDescent="0.4">
      <c r="A363" s="22">
        <v>360</v>
      </c>
      <c r="B363" s="22">
        <v>9</v>
      </c>
      <c r="C363" s="96">
        <v>42911</v>
      </c>
      <c r="D363" s="32" t="s">
        <v>10</v>
      </c>
      <c r="E363" s="23" t="str">
        <f t="shared" si="77"/>
        <v>POLONEZ UNITED</v>
      </c>
      <c r="F363" s="24" t="str">
        <f t="shared" si="77"/>
        <v>DANBURY UNITED 30</v>
      </c>
      <c r="G363" s="71"/>
      <c r="H363" s="94">
        <f>VLOOKUP(E363,START_TIMES,2)</f>
        <v>0.375</v>
      </c>
      <c r="I363" s="24" t="str">
        <f>VLOOKUP(E363,fields,2)</f>
        <v>Cromwell MS, Cromwell</v>
      </c>
      <c r="J363" s="73"/>
      <c r="M363" s="5" t="s">
        <v>100</v>
      </c>
      <c r="N363" s="5" t="s">
        <v>96</v>
      </c>
    </row>
    <row r="364" spans="1:14" ht="12.75" hidden="1" customHeight="1" thickTop="1" thickBot="1" x14ac:dyDescent="0.4">
      <c r="A364" s="22">
        <v>361</v>
      </c>
      <c r="B364" s="22">
        <v>9</v>
      </c>
      <c r="C364" s="96">
        <v>42911</v>
      </c>
      <c r="D364" s="32" t="s">
        <v>10</v>
      </c>
      <c r="E364" s="23" t="str">
        <f t="shared" si="77"/>
        <v>VASCO DA GAMA 30</v>
      </c>
      <c r="F364" s="24" t="str">
        <f t="shared" si="77"/>
        <v>GREENWICH ARSENAL 30</v>
      </c>
      <c r="G364" s="71"/>
      <c r="H364" s="94">
        <f>VLOOKUP(E364,START_TIMES,2)</f>
        <v>0.33333333333333331</v>
      </c>
      <c r="I364" s="24" t="str">
        <f>VLOOKUP(E364,fields,2)</f>
        <v>Veterans Memorial Park, Bridgeport</v>
      </c>
      <c r="J364" s="73"/>
      <c r="M364" s="5" t="s">
        <v>101</v>
      </c>
      <c r="N364" s="5" t="s">
        <v>99</v>
      </c>
    </row>
    <row r="365" spans="1:14" ht="12.75" hidden="1" customHeight="1" thickTop="1" thickBot="1" x14ac:dyDescent="0.4">
      <c r="A365" s="22">
        <v>362</v>
      </c>
      <c r="B365" s="22">
        <v>9</v>
      </c>
      <c r="C365" s="96">
        <v>42911</v>
      </c>
      <c r="D365" s="32" t="s">
        <v>10</v>
      </c>
      <c r="E365" s="23" t="str">
        <f t="shared" si="77"/>
        <v>ECUACHAMOS FC</v>
      </c>
      <c r="F365" s="24" t="str">
        <f t="shared" si="77"/>
        <v>NORTH BRANFORD 30</v>
      </c>
      <c r="G365" s="71"/>
      <c r="H365" s="94">
        <v>0.33333333333333331</v>
      </c>
      <c r="I365" s="24" t="str">
        <f>VLOOKUP(E365,fields,2)</f>
        <v>Witek Park, Derby</v>
      </c>
      <c r="J365" s="73"/>
      <c r="M365" s="5" t="s">
        <v>93</v>
      </c>
      <c r="N365" s="5" t="s">
        <v>98</v>
      </c>
    </row>
    <row r="366" spans="1:14" ht="12.75" hidden="1" customHeight="1" thickTop="1" thickBot="1" x14ac:dyDescent="0.4">
      <c r="A366" s="22">
        <v>363</v>
      </c>
      <c r="B366" s="22">
        <v>9</v>
      </c>
      <c r="C366" s="96">
        <v>42911</v>
      </c>
      <c r="D366" s="32" t="s">
        <v>10</v>
      </c>
      <c r="E366" s="23" t="str">
        <f t="shared" si="77"/>
        <v>MILFORD TUESDAY</v>
      </c>
      <c r="F366" s="24" t="str">
        <f t="shared" si="77"/>
        <v>NEWINGTON PORTUGUESE 30</v>
      </c>
      <c r="G366" s="71"/>
      <c r="H366" s="94">
        <f>VLOOKUP(E366,START_TIMES,2)</f>
        <v>0.41666666666666702</v>
      </c>
      <c r="I366" s="24" t="str">
        <f>VLOOKUP(E366,fields,2)</f>
        <v>Fred Wolfe Park, Orange</v>
      </c>
      <c r="J366" s="73"/>
      <c r="M366" s="5" t="s">
        <v>94</v>
      </c>
      <c r="N366" s="5" t="s">
        <v>92</v>
      </c>
    </row>
    <row r="367" spans="1:14" ht="12.75" hidden="1" customHeight="1" thickTop="1" thickBot="1" x14ac:dyDescent="0.4">
      <c r="A367" s="22">
        <v>364</v>
      </c>
      <c r="B367" s="22" t="s">
        <v>0</v>
      </c>
      <c r="C367" s="96"/>
      <c r="D367" s="28" t="s">
        <v>0</v>
      </c>
      <c r="E367" s="23"/>
      <c r="F367" s="24"/>
      <c r="G367" s="71"/>
      <c r="H367" s="94"/>
      <c r="I367" s="24"/>
      <c r="J367" s="73"/>
      <c r="M367" s="5"/>
      <c r="N367" s="5"/>
    </row>
    <row r="368" spans="1:14" ht="12.75" hidden="1" customHeight="1" thickTop="1" thickBot="1" x14ac:dyDescent="0.4">
      <c r="A368" s="22">
        <v>365</v>
      </c>
      <c r="B368" s="22">
        <v>9</v>
      </c>
      <c r="C368" s="96">
        <v>42911</v>
      </c>
      <c r="D368" s="33" t="s">
        <v>175</v>
      </c>
      <c r="E368" s="23" t="str">
        <f t="shared" ref="E368:F373" si="78">VLOOKUP(M368,Teams,2)</f>
        <v>CASEUS NEW HAVEN FC</v>
      </c>
      <c r="F368" s="24" t="str">
        <f t="shared" si="78"/>
        <v>WATERTOWN GEEZERS</v>
      </c>
      <c r="G368" s="71"/>
      <c r="H368" s="94">
        <f t="shared" ref="H368:H373" si="79">VLOOKUP(E368,START_TIMES,2)</f>
        <v>0.33333333333333331</v>
      </c>
      <c r="I368" s="24" t="str">
        <f t="shared" ref="I368:I373" si="80">VLOOKUP(E368,fields,2)</f>
        <v>Strong Stadium, West Haven</v>
      </c>
      <c r="J368" s="73"/>
      <c r="M368" s="222" t="s">
        <v>151</v>
      </c>
      <c r="N368" s="222" t="s">
        <v>159</v>
      </c>
    </row>
    <row r="369" spans="1:14" ht="12.75" hidden="1" customHeight="1" thickTop="1" thickBot="1" x14ac:dyDescent="0.4">
      <c r="A369" s="22">
        <v>366</v>
      </c>
      <c r="B369" s="22">
        <v>9</v>
      </c>
      <c r="C369" s="96">
        <v>42911</v>
      </c>
      <c r="D369" s="33" t="s">
        <v>175</v>
      </c>
      <c r="E369" s="23" t="str">
        <f t="shared" si="78"/>
        <v>NAUGATUCK FUSION</v>
      </c>
      <c r="F369" s="24" t="str">
        <f t="shared" si="78"/>
        <v>LITCHFIELD COUNTY BLUES</v>
      </c>
      <c r="G369" s="71"/>
      <c r="H369" s="94">
        <f t="shared" si="79"/>
        <v>0.41666666666666702</v>
      </c>
      <c r="I369" s="24" t="str">
        <f t="shared" si="80"/>
        <v>City Hill MS, Naugatuck</v>
      </c>
      <c r="J369" s="73"/>
      <c r="M369" s="222" t="s">
        <v>156</v>
      </c>
      <c r="N369" s="222" t="s">
        <v>154</v>
      </c>
    </row>
    <row r="370" spans="1:14" ht="12.75" hidden="1" customHeight="1" thickTop="1" thickBot="1" x14ac:dyDescent="0.4">
      <c r="A370" s="22">
        <v>367</v>
      </c>
      <c r="B370" s="22">
        <v>9</v>
      </c>
      <c r="C370" s="96">
        <v>42911</v>
      </c>
      <c r="D370" s="33" t="s">
        <v>175</v>
      </c>
      <c r="E370" s="23" t="str">
        <f t="shared" si="78"/>
        <v>HENRY  REID FC 30</v>
      </c>
      <c r="F370" s="24" t="str">
        <f t="shared" si="78"/>
        <v>NEWTOWN SALTY DOGS</v>
      </c>
      <c r="G370" s="71"/>
      <c r="H370" s="94">
        <f t="shared" si="79"/>
        <v>0.41666666666666702</v>
      </c>
      <c r="I370" s="24" t="str">
        <f t="shared" si="80"/>
        <v>Ludlowe HS, Fairfield</v>
      </c>
      <c r="J370" s="73"/>
      <c r="M370" s="222" t="s">
        <v>153</v>
      </c>
      <c r="N370" s="222" t="s">
        <v>157</v>
      </c>
    </row>
    <row r="371" spans="1:14" ht="12.75" hidden="1" customHeight="1" thickTop="1" thickBot="1" x14ac:dyDescent="0.4">
      <c r="A371" s="22">
        <v>368</v>
      </c>
      <c r="B371" s="22">
        <v>9</v>
      </c>
      <c r="C371" s="96">
        <v>42911</v>
      </c>
      <c r="D371" s="33" t="s">
        <v>175</v>
      </c>
      <c r="E371" s="23" t="str">
        <f t="shared" si="78"/>
        <v>BYE 30 (NO GAME)</v>
      </c>
      <c r="F371" s="24" t="str">
        <f t="shared" si="78"/>
        <v>CLUB NAPOLI 30</v>
      </c>
      <c r="G371" s="71"/>
      <c r="H371" s="94">
        <f t="shared" si="79"/>
        <v>0.41666666666666669</v>
      </c>
      <c r="I371" s="24" t="str">
        <f t="shared" si="80"/>
        <v>--</v>
      </c>
      <c r="J371" s="73"/>
      <c r="M371" s="222" t="s">
        <v>150</v>
      </c>
      <c r="N371" s="222" t="s">
        <v>152</v>
      </c>
    </row>
    <row r="372" spans="1:14" ht="12.75" hidden="1" customHeight="1" thickTop="1" thickBot="1" x14ac:dyDescent="0.4">
      <c r="A372" s="22">
        <v>369</v>
      </c>
      <c r="B372" s="22">
        <v>9</v>
      </c>
      <c r="C372" s="96">
        <v>42911</v>
      </c>
      <c r="D372" s="33" t="s">
        <v>175</v>
      </c>
      <c r="E372" s="23" t="str">
        <f t="shared" si="78"/>
        <v>STAMFORD FC</v>
      </c>
      <c r="F372" s="24" t="str">
        <f t="shared" si="78"/>
        <v>MILFORD AMIGOS</v>
      </c>
      <c r="G372" s="71"/>
      <c r="H372" s="94">
        <f t="shared" si="79"/>
        <v>0.41666666666666702</v>
      </c>
      <c r="I372" s="24" t="str">
        <f t="shared" si="80"/>
        <v>West Beach Fields, Stamford</v>
      </c>
      <c r="J372" s="73"/>
      <c r="M372" s="222" t="s">
        <v>158</v>
      </c>
      <c r="N372" s="222" t="s">
        <v>155</v>
      </c>
    </row>
    <row r="373" spans="1:14" ht="12.75" hidden="1" customHeight="1" thickTop="1" thickBot="1" x14ac:dyDescent="0.4">
      <c r="A373" s="22">
        <v>370</v>
      </c>
      <c r="B373" s="22">
        <v>9</v>
      </c>
      <c r="C373" s="96">
        <v>42911</v>
      </c>
      <c r="D373" s="33" t="s">
        <v>175</v>
      </c>
      <c r="E373" s="23" t="str">
        <f t="shared" si="78"/>
        <v>PAMPLONA FC</v>
      </c>
      <c r="F373" s="24" t="str">
        <f t="shared" si="78"/>
        <v>INTERNAZIONALE</v>
      </c>
      <c r="G373" s="71"/>
      <c r="H373" s="94">
        <f t="shared" si="79"/>
        <v>0.41666666666666702</v>
      </c>
      <c r="I373" s="24" t="str">
        <f t="shared" si="80"/>
        <v>Fontaine Field, Norwich</v>
      </c>
      <c r="J373" s="73"/>
      <c r="M373" s="222" t="s">
        <v>651</v>
      </c>
      <c r="N373" s="222" t="s">
        <v>652</v>
      </c>
    </row>
    <row r="374" spans="1:14" ht="12.75" hidden="1" customHeight="1" thickTop="1" thickBot="1" x14ac:dyDescent="0.4">
      <c r="A374" s="22">
        <v>371</v>
      </c>
      <c r="B374" s="22" t="s">
        <v>0</v>
      </c>
      <c r="C374" s="96"/>
      <c r="D374" s="26" t="s">
        <v>0</v>
      </c>
      <c r="E374" s="23"/>
      <c r="F374" s="24"/>
      <c r="G374" s="71"/>
      <c r="H374" s="94"/>
      <c r="I374" s="24"/>
      <c r="J374" s="73"/>
      <c r="M374" s="2"/>
      <c r="N374" s="2"/>
    </row>
    <row r="375" spans="1:14" ht="12.75" hidden="1" customHeight="1" thickTop="1" thickBot="1" x14ac:dyDescent="0.4">
      <c r="A375" s="22">
        <v>372</v>
      </c>
      <c r="B375" s="22">
        <v>9</v>
      </c>
      <c r="C375" s="96">
        <v>42911</v>
      </c>
      <c r="D375" s="34" t="s">
        <v>11</v>
      </c>
      <c r="E375" s="23" t="str">
        <f t="shared" ref="E375:F379" si="81">VLOOKUP(M375,Teams,2)</f>
        <v>CHESHIRE AZZURRI 40</v>
      </c>
      <c r="F375" s="24" t="str">
        <f t="shared" si="81"/>
        <v>WATERBURY ALBANIANS</v>
      </c>
      <c r="G375" s="71"/>
      <c r="H375" s="94">
        <v>0.33333333333333331</v>
      </c>
      <c r="I375" s="24" t="str">
        <f>VLOOKUP(E375,fields,2)</f>
        <v>Quinnipiac Park, Cheshire</v>
      </c>
      <c r="J375" s="73"/>
      <c r="M375" s="5" t="s">
        <v>160</v>
      </c>
      <c r="N375" s="5" t="s">
        <v>108</v>
      </c>
    </row>
    <row r="376" spans="1:14" ht="12.75" hidden="1" customHeight="1" thickTop="1" thickBot="1" x14ac:dyDescent="0.4">
      <c r="A376" s="22">
        <v>373</v>
      </c>
      <c r="B376" s="22">
        <v>9</v>
      </c>
      <c r="C376" s="96">
        <v>42911</v>
      </c>
      <c r="D376" s="34" t="s">
        <v>11</v>
      </c>
      <c r="E376" s="23" t="str">
        <f t="shared" si="81"/>
        <v>VASCO DA GAMA 40</v>
      </c>
      <c r="F376" s="24" t="str">
        <f t="shared" si="81"/>
        <v>DANBURY UNITED 40</v>
      </c>
      <c r="G376" s="71"/>
      <c r="H376" s="94">
        <f>VLOOKUP(E376,START_TIMES,2)</f>
        <v>0.41666666666666702</v>
      </c>
      <c r="I376" s="24" t="str">
        <f>VLOOKUP(E376,fields,2)</f>
        <v>Veterans Memorial Park, Bridgeport</v>
      </c>
      <c r="J376" s="73"/>
      <c r="M376" s="85" t="s">
        <v>107</v>
      </c>
      <c r="N376" s="85" t="s">
        <v>161</v>
      </c>
    </row>
    <row r="377" spans="1:14" ht="12.75" hidden="1" customHeight="1" thickTop="1" thickBot="1" x14ac:dyDescent="0.4">
      <c r="A377" s="22">
        <v>374</v>
      </c>
      <c r="B377" s="22">
        <v>9</v>
      </c>
      <c r="C377" s="96">
        <v>42911</v>
      </c>
      <c r="D377" s="34" t="s">
        <v>11</v>
      </c>
      <c r="E377" s="23" t="str">
        <f t="shared" si="81"/>
        <v xml:space="preserve">WILTON WARRIORS </v>
      </c>
      <c r="F377" s="24" t="str">
        <f t="shared" si="81"/>
        <v>GREENWICH PUMAS</v>
      </c>
      <c r="G377" s="71"/>
      <c r="H377" s="94">
        <f>VLOOKUP(E377,START_TIMES,2)</f>
        <v>0.41666666666666702</v>
      </c>
      <c r="I377" s="24" t="str">
        <f>VLOOKUP(E377,fields,2)</f>
        <v>Lilly Field, Wilton</v>
      </c>
      <c r="J377" s="73"/>
      <c r="M377" s="5" t="s">
        <v>109</v>
      </c>
      <c r="N377" s="5" t="s">
        <v>163</v>
      </c>
    </row>
    <row r="378" spans="1:14" ht="12.75" hidden="1" customHeight="1" thickTop="1" thickBot="1" x14ac:dyDescent="0.4">
      <c r="A378" s="22">
        <v>375</v>
      </c>
      <c r="B378" s="22">
        <v>9</v>
      </c>
      <c r="C378" s="96">
        <v>42911</v>
      </c>
      <c r="D378" s="34" t="s">
        <v>11</v>
      </c>
      <c r="E378" s="23" t="str">
        <f t="shared" si="81"/>
        <v>FAIRFIELD GAC</v>
      </c>
      <c r="F378" s="24" t="str">
        <f t="shared" si="81"/>
        <v>STORM FC</v>
      </c>
      <c r="G378" s="71"/>
      <c r="H378" s="94">
        <f>VLOOKUP(E378,START_TIMES,2)</f>
        <v>0.41666666666666702</v>
      </c>
      <c r="I378" s="24" t="str">
        <f>VLOOKUP(E378,fields,2)</f>
        <v>Ludlowe HS, Fairfield</v>
      </c>
      <c r="J378" s="73"/>
      <c r="M378" s="5" t="s">
        <v>162</v>
      </c>
      <c r="N378" s="5" t="s">
        <v>106</v>
      </c>
    </row>
    <row r="379" spans="1:14" ht="12.75" hidden="1" customHeight="1" thickTop="1" thickBot="1" x14ac:dyDescent="0.4">
      <c r="A379" s="22">
        <v>376</v>
      </c>
      <c r="B379" s="22">
        <v>9</v>
      </c>
      <c r="C379" s="96">
        <v>42911</v>
      </c>
      <c r="D379" s="34" t="s">
        <v>11</v>
      </c>
      <c r="E379" s="23" t="str">
        <f t="shared" si="81"/>
        <v>NORWALK MARINERS</v>
      </c>
      <c r="F379" s="24" t="str">
        <f t="shared" si="81"/>
        <v>RIDGEFIELD KICKS</v>
      </c>
      <c r="G379" s="71"/>
      <c r="H379" s="94">
        <f>VLOOKUP(E379,START_TIMES,2)</f>
        <v>0.41666666666666702</v>
      </c>
      <c r="I379" s="24" t="str">
        <f>VLOOKUP(E379,fields,2)</f>
        <v>Nathan Hale MS, Norwalk</v>
      </c>
      <c r="J379" s="73"/>
      <c r="M379" s="5" t="s">
        <v>104</v>
      </c>
      <c r="N379" s="5" t="s">
        <v>105</v>
      </c>
    </row>
    <row r="380" spans="1:14" ht="12.75" hidden="1" customHeight="1" thickTop="1" thickBot="1" x14ac:dyDescent="0.4">
      <c r="A380" s="22">
        <v>377</v>
      </c>
      <c r="B380" s="22" t="s">
        <v>0</v>
      </c>
      <c r="C380" s="96"/>
      <c r="D380" s="28" t="s">
        <v>0</v>
      </c>
      <c r="E380" s="23"/>
      <c r="F380" s="24"/>
      <c r="G380" s="71"/>
      <c r="H380" s="94"/>
      <c r="I380" s="24"/>
      <c r="J380" s="73"/>
      <c r="M380" s="2"/>
      <c r="N380" s="2"/>
    </row>
    <row r="381" spans="1:14" ht="12.75" hidden="1" customHeight="1" thickTop="1" thickBot="1" x14ac:dyDescent="0.4">
      <c r="A381" s="22">
        <v>378</v>
      </c>
      <c r="B381" s="22">
        <v>9</v>
      </c>
      <c r="C381" s="96">
        <v>42911</v>
      </c>
      <c r="D381" s="35" t="s">
        <v>12</v>
      </c>
      <c r="E381" s="23" t="str">
        <f t="shared" ref="E381:F385" si="82">VLOOKUP(M381,Teams,2)</f>
        <v>DERBY QUITUS</v>
      </c>
      <c r="F381" s="24" t="str">
        <f t="shared" si="82"/>
        <v>SOUTHEAST ROVERS</v>
      </c>
      <c r="G381" s="71"/>
      <c r="H381" s="94">
        <f>VLOOKUP(E381,START_TIMES,2)</f>
        <v>0.41666666666666702</v>
      </c>
      <c r="I381" s="24" t="str">
        <f>VLOOKUP(E381,fields,2)</f>
        <v>Witek Park, Derby</v>
      </c>
      <c r="J381" s="73"/>
      <c r="M381" s="5" t="s">
        <v>110</v>
      </c>
      <c r="N381" s="5" t="s">
        <v>118</v>
      </c>
    </row>
    <row r="382" spans="1:14" ht="12.75" hidden="1" customHeight="1" thickTop="1" thickBot="1" x14ac:dyDescent="0.4">
      <c r="A382" s="22">
        <v>379</v>
      </c>
      <c r="B382" s="22">
        <v>9</v>
      </c>
      <c r="C382" s="96">
        <v>42911</v>
      </c>
      <c r="D382" s="35" t="s">
        <v>12</v>
      </c>
      <c r="E382" s="23" t="str">
        <f t="shared" si="82"/>
        <v xml:space="preserve">NORWALK SPORT COLOMBIA </v>
      </c>
      <c r="F382" s="24" t="str">
        <f t="shared" si="82"/>
        <v>GREENWICH ARSENAL 40</v>
      </c>
      <c r="G382" s="71"/>
      <c r="H382" s="94">
        <v>0.33333333333333331</v>
      </c>
      <c r="I382" s="24" t="str">
        <f>VLOOKUP(E382,fields,2)</f>
        <v>Nathan Hale MS, Norwalk</v>
      </c>
      <c r="J382" s="73"/>
      <c r="M382" s="5" t="s">
        <v>117</v>
      </c>
      <c r="N382" s="5" t="s">
        <v>111</v>
      </c>
    </row>
    <row r="383" spans="1:14" ht="12.75" hidden="1" customHeight="1" thickTop="1" thickBot="1" x14ac:dyDescent="0.4">
      <c r="A383" s="22">
        <v>380</v>
      </c>
      <c r="B383" s="22">
        <v>9</v>
      </c>
      <c r="C383" s="96">
        <v>42911</v>
      </c>
      <c r="D383" s="35" t="s">
        <v>12</v>
      </c>
      <c r="E383" s="23" t="str">
        <f t="shared" si="82"/>
        <v>STAMFORD UNITED</v>
      </c>
      <c r="F383" s="24" t="str">
        <f t="shared" si="82"/>
        <v>GUILFORD BELL CURVE</v>
      </c>
      <c r="G383" s="71"/>
      <c r="H383" s="94">
        <f>VLOOKUP(E383,START_TIMES,2)</f>
        <v>0.41666666666666702</v>
      </c>
      <c r="I383" s="24" t="str">
        <f>VLOOKUP(E383,fields,2)</f>
        <v>West Beach Fields, Stamford</v>
      </c>
      <c r="J383" s="73"/>
      <c r="M383" s="5" t="s">
        <v>119</v>
      </c>
      <c r="N383" s="5" t="s">
        <v>113</v>
      </c>
    </row>
    <row r="384" spans="1:14" ht="12.75" hidden="1" customHeight="1" thickTop="1" thickBot="1" x14ac:dyDescent="0.4">
      <c r="A384" s="22">
        <v>381</v>
      </c>
      <c r="B384" s="22">
        <v>9</v>
      </c>
      <c r="C384" s="96">
        <v>42911</v>
      </c>
      <c r="D384" s="35" t="s">
        <v>12</v>
      </c>
      <c r="E384" s="23" t="str">
        <f t="shared" si="82"/>
        <v>GREENWICH GUNNERS 40</v>
      </c>
      <c r="F384" s="24" t="str">
        <f t="shared" si="82"/>
        <v>NEWINGTON PORTUGUESE 40</v>
      </c>
      <c r="G384" s="71"/>
      <c r="H384" s="94">
        <f>VLOOKUP(E384,START_TIMES,2)</f>
        <v>0.41666666666666702</v>
      </c>
      <c r="I384" s="24" t="str">
        <f>VLOOKUP(E384,fields,2)</f>
        <v>tbd</v>
      </c>
      <c r="J384" s="73"/>
      <c r="M384" s="5" t="s">
        <v>112</v>
      </c>
      <c r="N384" s="5" t="s">
        <v>116</v>
      </c>
    </row>
    <row r="385" spans="1:14" ht="12.75" hidden="1" customHeight="1" thickTop="1" thickBot="1" x14ac:dyDescent="0.4">
      <c r="A385" s="22">
        <v>382</v>
      </c>
      <c r="B385" s="22">
        <v>9</v>
      </c>
      <c r="C385" s="96">
        <v>42911</v>
      </c>
      <c r="D385" s="35" t="s">
        <v>12</v>
      </c>
      <c r="E385" s="23" t="str">
        <f t="shared" si="82"/>
        <v xml:space="preserve">GUILFORD CELTIC </v>
      </c>
      <c r="F385" s="24" t="str">
        <f t="shared" si="82"/>
        <v>NEW HAVEN AMERICANS</v>
      </c>
      <c r="G385" s="71"/>
      <c r="H385" s="94">
        <f>VLOOKUP(E385,START_TIMES,2)</f>
        <v>0.41666666666666702</v>
      </c>
      <c r="I385" s="24" t="str">
        <f>VLOOKUP(E385,fields,2)</f>
        <v>Bittner Park, Guilford</v>
      </c>
      <c r="J385" s="73"/>
      <c r="M385" s="5" t="s">
        <v>114</v>
      </c>
      <c r="N385" s="5" t="s">
        <v>115</v>
      </c>
    </row>
    <row r="386" spans="1:14" ht="12.75" hidden="1" customHeight="1" thickTop="1" thickBot="1" x14ac:dyDescent="0.4">
      <c r="A386" s="22">
        <v>383</v>
      </c>
      <c r="B386" s="22" t="s">
        <v>0</v>
      </c>
      <c r="C386" s="96"/>
      <c r="D386" s="26" t="s">
        <v>0</v>
      </c>
      <c r="E386" s="23"/>
      <c r="F386" s="24"/>
      <c r="G386" s="71"/>
      <c r="H386" s="94"/>
      <c r="I386" s="24"/>
      <c r="J386" s="73"/>
      <c r="M386" s="5"/>
      <c r="N386" s="5"/>
    </row>
    <row r="387" spans="1:14" ht="12.75" hidden="1" customHeight="1" thickTop="1" thickBot="1" x14ac:dyDescent="0.4">
      <c r="A387" s="22">
        <v>384</v>
      </c>
      <c r="B387" s="22">
        <v>9</v>
      </c>
      <c r="C387" s="96">
        <v>42911</v>
      </c>
      <c r="D387" s="36" t="s">
        <v>13</v>
      </c>
      <c r="E387" s="23" t="str">
        <f t="shared" ref="E387:F392" si="83">VLOOKUP(M387,Teams,2)</f>
        <v>ELI'S FC</v>
      </c>
      <c r="F387" s="24" t="str">
        <f t="shared" si="83"/>
        <v>WILTON WOLVES</v>
      </c>
      <c r="G387" s="71"/>
      <c r="H387" s="94">
        <f t="shared" ref="H387:H392" si="84">VLOOKUP(E387,START_TIMES,2)</f>
        <v>0.41666666666666702</v>
      </c>
      <c r="I387" s="24" t="str">
        <f t="shared" ref="I387:I392" si="85">VLOOKUP(E387,fields,2)</f>
        <v>Platt Tech HS, Milford</v>
      </c>
      <c r="J387" s="73"/>
      <c r="M387" s="229" t="s">
        <v>121</v>
      </c>
      <c r="N387" s="229" t="s">
        <v>129</v>
      </c>
    </row>
    <row r="388" spans="1:14" ht="12.75" hidden="1" customHeight="1" thickTop="1" thickBot="1" x14ac:dyDescent="0.4">
      <c r="A388" s="22">
        <v>385</v>
      </c>
      <c r="B388" s="22">
        <v>9</v>
      </c>
      <c r="C388" s="96">
        <v>42911</v>
      </c>
      <c r="D388" s="36" t="s">
        <v>13</v>
      </c>
      <c r="E388" s="23" t="str">
        <f t="shared" si="83"/>
        <v>PAN ZONES</v>
      </c>
      <c r="F388" s="24" t="str">
        <f t="shared" si="83"/>
        <v>NORTH BRANFORD 40</v>
      </c>
      <c r="G388" s="71"/>
      <c r="H388" s="94">
        <f t="shared" si="84"/>
        <v>0.41666666666666702</v>
      </c>
      <c r="I388" s="24" t="str">
        <f t="shared" si="85"/>
        <v>Stanley Quarter Park, New Britain</v>
      </c>
      <c r="J388" s="73"/>
      <c r="M388" s="227" t="s">
        <v>126</v>
      </c>
      <c r="N388" s="227" t="s">
        <v>124</v>
      </c>
    </row>
    <row r="389" spans="1:14" ht="12.75" hidden="1" customHeight="1" thickTop="1" thickBot="1" x14ac:dyDescent="0.4">
      <c r="A389" s="22">
        <v>386</v>
      </c>
      <c r="B389" s="22">
        <v>9</v>
      </c>
      <c r="C389" s="96">
        <v>42911</v>
      </c>
      <c r="D389" s="36" t="s">
        <v>13</v>
      </c>
      <c r="E389" s="23" t="str">
        <f t="shared" si="83"/>
        <v>HENRY  REID FC 40</v>
      </c>
      <c r="F389" s="24" t="str">
        <f t="shared" si="83"/>
        <v>STAMFORD CITY</v>
      </c>
      <c r="G389" s="71"/>
      <c r="H389" s="94">
        <f t="shared" si="84"/>
        <v>0.41666666666666702</v>
      </c>
      <c r="I389" s="24" t="str">
        <f t="shared" si="85"/>
        <v>Ludlowe HS, Fairfield</v>
      </c>
      <c r="J389" s="73"/>
      <c r="M389" s="229" t="s">
        <v>123</v>
      </c>
      <c r="N389" s="229" t="s">
        <v>127</v>
      </c>
    </row>
    <row r="390" spans="1:14" ht="12.75" customHeight="1" thickTop="1" thickBot="1" x14ac:dyDescent="0.4">
      <c r="A390" s="22">
        <v>387</v>
      </c>
      <c r="B390" s="22">
        <v>9</v>
      </c>
      <c r="C390" s="96">
        <v>42911</v>
      </c>
      <c r="D390" s="36" t="s">
        <v>13</v>
      </c>
      <c r="E390" s="23" t="str">
        <f t="shared" si="83"/>
        <v xml:space="preserve">CHESHIRE UNITED </v>
      </c>
      <c r="F390" s="24" t="str">
        <f t="shared" si="83"/>
        <v>HAMDEN UNITED</v>
      </c>
      <c r="G390" s="71"/>
      <c r="H390" s="94">
        <f t="shared" si="84"/>
        <v>0.41666666666666702</v>
      </c>
      <c r="I390" s="24" t="str">
        <f t="shared" si="85"/>
        <v>Quinnipiac Park, Cheshire</v>
      </c>
      <c r="J390" s="73"/>
      <c r="M390" s="229" t="s">
        <v>120</v>
      </c>
      <c r="N390" s="229" t="s">
        <v>122</v>
      </c>
    </row>
    <row r="391" spans="1:14" ht="12.75" hidden="1" customHeight="1" thickTop="1" x14ac:dyDescent="0.35">
      <c r="A391" s="22">
        <v>388</v>
      </c>
      <c r="B391" s="22">
        <v>9</v>
      </c>
      <c r="C391" s="96">
        <v>42911</v>
      </c>
      <c r="D391" s="67" t="s">
        <v>13</v>
      </c>
      <c r="E391" s="23" t="str">
        <f t="shared" si="83"/>
        <v>WALLINGFORD MORELIA</v>
      </c>
      <c r="F391" s="24" t="str">
        <f t="shared" si="83"/>
        <v>NORTH HAVEN SC</v>
      </c>
      <c r="G391" s="71"/>
      <c r="H391" s="94">
        <f t="shared" si="84"/>
        <v>0.41666666666666702</v>
      </c>
      <c r="I391" s="24" t="str">
        <f t="shared" si="85"/>
        <v>Woodhouse Field, Wallingford</v>
      </c>
      <c r="J391" s="73"/>
      <c r="M391" s="229" t="s">
        <v>128</v>
      </c>
      <c r="N391" s="229" t="s">
        <v>125</v>
      </c>
    </row>
    <row r="392" spans="1:14" ht="12.75" hidden="1" customHeight="1" x14ac:dyDescent="0.35">
      <c r="A392" s="22">
        <v>389</v>
      </c>
      <c r="B392" s="22">
        <v>9</v>
      </c>
      <c r="C392" s="96">
        <v>42911</v>
      </c>
      <c r="D392" s="67" t="s">
        <v>13</v>
      </c>
      <c r="E392" s="23" t="str">
        <f t="shared" si="83"/>
        <v>BYE 40 (NO GAME)</v>
      </c>
      <c r="F392" s="24" t="str">
        <f t="shared" si="83"/>
        <v>BESA SC</v>
      </c>
      <c r="G392" s="71"/>
      <c r="H392" s="94">
        <f t="shared" si="84"/>
        <v>0.41666666666666669</v>
      </c>
      <c r="I392" s="24" t="str">
        <f t="shared" si="85"/>
        <v>--</v>
      </c>
      <c r="J392" s="73"/>
      <c r="M392" s="229" t="s">
        <v>653</v>
      </c>
      <c r="N392" s="229" t="s">
        <v>654</v>
      </c>
    </row>
    <row r="393" spans="1:14" ht="12.75" hidden="1" customHeight="1" thickBot="1" x14ac:dyDescent="0.4">
      <c r="A393" s="22">
        <v>390</v>
      </c>
      <c r="B393" s="22" t="s">
        <v>0</v>
      </c>
      <c r="C393" s="96"/>
      <c r="D393" s="26" t="s">
        <v>0</v>
      </c>
      <c r="E393" s="23"/>
      <c r="F393" s="24"/>
      <c r="G393" s="71"/>
      <c r="H393" s="94"/>
      <c r="I393" s="24"/>
      <c r="J393" s="73"/>
      <c r="M393" s="2"/>
      <c r="N393" s="2"/>
    </row>
    <row r="394" spans="1:14" ht="12.75" hidden="1" customHeight="1" thickTop="1" thickBot="1" x14ac:dyDescent="0.4">
      <c r="A394" s="22">
        <v>391</v>
      </c>
      <c r="B394" s="22">
        <v>9</v>
      </c>
      <c r="C394" s="96">
        <v>42911</v>
      </c>
      <c r="D394" s="27" t="s">
        <v>102</v>
      </c>
      <c r="E394" s="23" t="str">
        <f t="shared" ref="E394:F398" si="86">VLOOKUP(M394,Teams,2)</f>
        <v>CHESHIRE AZZURRI 50</v>
      </c>
      <c r="F394" s="24" t="str">
        <f t="shared" si="86"/>
        <v>POLONIA FALCON STARS FC</v>
      </c>
      <c r="G394" s="71"/>
      <c r="H394" s="94">
        <f>VLOOKUP(E394,START_TIMES,2)</f>
        <v>0.41666666666666669</v>
      </c>
      <c r="I394" s="24" t="str">
        <f>VLOOKUP(E394,fields,2)</f>
        <v>Quinnipiac Park, Cheshire</v>
      </c>
      <c r="J394" s="73"/>
      <c r="M394" s="5" t="s">
        <v>130</v>
      </c>
      <c r="N394" s="5" t="s">
        <v>142</v>
      </c>
    </row>
    <row r="395" spans="1:14" ht="12.75" hidden="1" customHeight="1" thickTop="1" thickBot="1" x14ac:dyDescent="0.4">
      <c r="A395" s="22">
        <v>392</v>
      </c>
      <c r="B395" s="22">
        <v>9</v>
      </c>
      <c r="C395" s="96">
        <v>42911</v>
      </c>
      <c r="D395" s="27" t="s">
        <v>102</v>
      </c>
      <c r="E395" s="23" t="str">
        <f t="shared" si="86"/>
        <v>NEW BRITAIN FALCONS FC</v>
      </c>
      <c r="F395" s="24" t="str">
        <f t="shared" si="86"/>
        <v>CLUB NAPOLI 50</v>
      </c>
      <c r="G395" s="71"/>
      <c r="H395" s="94">
        <f>VLOOKUP(E395,START_TIMES,2)</f>
        <v>0.41666666666666702</v>
      </c>
      <c r="I395" s="24" t="str">
        <f>VLOOKUP(E395,fields,2)</f>
        <v>Falcon Field, New Britain</v>
      </c>
      <c r="J395" s="73"/>
      <c r="M395" s="5" t="s">
        <v>141</v>
      </c>
      <c r="N395" s="5" t="s">
        <v>131</v>
      </c>
    </row>
    <row r="396" spans="1:14" ht="12.75" hidden="1" customHeight="1" thickTop="1" thickBot="1" x14ac:dyDescent="0.4">
      <c r="A396" s="22">
        <v>393</v>
      </c>
      <c r="B396" s="22">
        <v>9</v>
      </c>
      <c r="C396" s="96">
        <v>42911</v>
      </c>
      <c r="D396" s="27" t="s">
        <v>102</v>
      </c>
      <c r="E396" s="23" t="str">
        <f t="shared" si="86"/>
        <v>VASCO DA GAMA 50</v>
      </c>
      <c r="F396" s="24" t="str">
        <f t="shared" si="86"/>
        <v xml:space="preserve">GLASTONBURY CELTIC </v>
      </c>
      <c r="G396" s="71"/>
      <c r="H396" s="94">
        <f>VLOOKUP(E396,START_TIMES,2)</f>
        <v>0.41666666666666702</v>
      </c>
      <c r="I396" s="24" t="str">
        <f>VLOOKUP(E396,fields,2)</f>
        <v>Veterans Memorial Park, Bridgeport</v>
      </c>
      <c r="J396" s="73"/>
      <c r="M396" s="5" t="s">
        <v>144</v>
      </c>
      <c r="N396" s="5" t="s">
        <v>133</v>
      </c>
    </row>
    <row r="397" spans="1:14" ht="12.75" hidden="1" customHeight="1" thickTop="1" thickBot="1" x14ac:dyDescent="0.4">
      <c r="A397" s="22">
        <v>394</v>
      </c>
      <c r="B397" s="22">
        <v>9</v>
      </c>
      <c r="C397" s="96">
        <v>42911</v>
      </c>
      <c r="D397" s="27" t="s">
        <v>102</v>
      </c>
      <c r="E397" s="23" t="str">
        <f t="shared" si="86"/>
        <v>DARIEN BLUE WAVE</v>
      </c>
      <c r="F397" s="24" t="str">
        <f t="shared" si="86"/>
        <v>HARTFORD CAVALIERS</v>
      </c>
      <c r="G397" s="71"/>
      <c r="H397" s="94">
        <f>VLOOKUP(E397,START_TIMES,2)</f>
        <v>0.375</v>
      </c>
      <c r="I397" s="24" t="str">
        <f>VLOOKUP(E397,fields,2)</f>
        <v>Middlesex MS (Lower), Darien</v>
      </c>
      <c r="J397" s="73"/>
      <c r="M397" s="5" t="s">
        <v>132</v>
      </c>
      <c r="N397" s="5" t="s">
        <v>138</v>
      </c>
    </row>
    <row r="398" spans="1:14" ht="12.75" hidden="1" customHeight="1" thickTop="1" thickBot="1" x14ac:dyDescent="0.4">
      <c r="A398" s="22">
        <v>395</v>
      </c>
      <c r="B398" s="22">
        <v>9</v>
      </c>
      <c r="C398" s="96">
        <v>42911</v>
      </c>
      <c r="D398" s="27" t="s">
        <v>102</v>
      </c>
      <c r="E398" s="23" t="str">
        <f t="shared" si="86"/>
        <v>GREENWICH GUNNERS 50</v>
      </c>
      <c r="F398" s="24" t="str">
        <f t="shared" si="86"/>
        <v>GUILFORD BLACK EAGLES</v>
      </c>
      <c r="G398" s="71"/>
      <c r="H398" s="94">
        <f>VLOOKUP(E398,START_TIMES,2)</f>
        <v>0.41666666666666702</v>
      </c>
      <c r="I398" s="24" t="str">
        <f>VLOOKUP(E398,fields,2)</f>
        <v>tbd</v>
      </c>
      <c r="J398" s="73"/>
      <c r="M398" s="5" t="s">
        <v>134</v>
      </c>
      <c r="N398" s="5" t="s">
        <v>136</v>
      </c>
    </row>
    <row r="399" spans="1:14" ht="12.75" hidden="1" customHeight="1" thickTop="1" thickBot="1" x14ac:dyDescent="0.4">
      <c r="A399" s="22">
        <v>396</v>
      </c>
      <c r="B399" s="22" t="s">
        <v>0</v>
      </c>
      <c r="C399" s="96"/>
      <c r="D399" s="26" t="s">
        <v>0</v>
      </c>
      <c r="E399" s="23"/>
      <c r="F399" s="24"/>
      <c r="G399" s="71"/>
      <c r="H399" s="94"/>
      <c r="I399" s="24"/>
      <c r="J399" s="73"/>
      <c r="M399" s="2"/>
      <c r="N399" s="2"/>
    </row>
    <row r="400" spans="1:14" ht="12.75" hidden="1" customHeight="1" thickTop="1" thickBot="1" x14ac:dyDescent="0.4">
      <c r="A400" s="22">
        <v>397</v>
      </c>
      <c r="B400" s="22">
        <v>9</v>
      </c>
      <c r="C400" s="96">
        <v>42911</v>
      </c>
      <c r="D400" s="37" t="s">
        <v>103</v>
      </c>
      <c r="E400" s="23" t="str">
        <f t="shared" ref="E400:F404" si="87">VLOOKUP(M400,Teams,2)</f>
        <v>EAST HAVEN SC</v>
      </c>
      <c r="F400" s="24" t="str">
        <f t="shared" si="87"/>
        <v>WATERBURY PONTES</v>
      </c>
      <c r="G400" s="71"/>
      <c r="H400" s="94">
        <f>VLOOKUP(E400,START_TIMES,2)</f>
        <v>0.41666666666666702</v>
      </c>
      <c r="I400" s="24" t="str">
        <f>VLOOKUP(E400,fields,2)</f>
        <v>Moulthrop Field, East Haven</v>
      </c>
      <c r="J400" s="73"/>
      <c r="M400" s="5" t="s">
        <v>146</v>
      </c>
      <c r="N400" s="5" t="s">
        <v>143</v>
      </c>
    </row>
    <row r="401" spans="1:14" ht="12.75" hidden="1" customHeight="1" thickTop="1" thickBot="1" x14ac:dyDescent="0.4">
      <c r="A401" s="22">
        <v>398</v>
      </c>
      <c r="B401" s="22">
        <v>9</v>
      </c>
      <c r="C401" s="96">
        <v>42911</v>
      </c>
      <c r="D401" s="37" t="s">
        <v>103</v>
      </c>
      <c r="E401" s="23" t="str">
        <f t="shared" si="87"/>
        <v>SOUTHBURY BOOMERS</v>
      </c>
      <c r="F401" s="24" t="str">
        <f t="shared" si="87"/>
        <v>FARMINGTON WHITE OWLS</v>
      </c>
      <c r="G401" s="71"/>
      <c r="H401" s="94">
        <f>VLOOKUP(E401,START_TIMES,2)</f>
        <v>0.41666666666666702</v>
      </c>
      <c r="I401" s="24" t="str">
        <f>VLOOKUP(E401,fields,2)</f>
        <v>Settlers Park, Southbury</v>
      </c>
      <c r="J401" s="73"/>
      <c r="M401" s="5" t="s">
        <v>140</v>
      </c>
      <c r="N401" s="5" t="s">
        <v>147</v>
      </c>
    </row>
    <row r="402" spans="1:14" ht="12.75" hidden="1" customHeight="1" thickTop="1" thickBot="1" x14ac:dyDescent="0.4">
      <c r="A402" s="22">
        <v>399</v>
      </c>
      <c r="B402" s="22">
        <v>9</v>
      </c>
      <c r="C402" s="96">
        <v>42911</v>
      </c>
      <c r="D402" s="37" t="s">
        <v>103</v>
      </c>
      <c r="E402" s="23" t="str">
        <f t="shared" si="87"/>
        <v>WEST HAVEN GRAYS</v>
      </c>
      <c r="F402" s="24" t="str">
        <f t="shared" si="87"/>
        <v>GREENWICH PUMAS LEGENDS</v>
      </c>
      <c r="G402" s="71"/>
      <c r="H402" s="94">
        <f>VLOOKUP(E402,START_TIMES,2)</f>
        <v>0.41666666666666702</v>
      </c>
      <c r="I402" s="24" t="str">
        <f>VLOOKUP(E402,fields,2)</f>
        <v>Pagels Field, West Haven</v>
      </c>
      <c r="J402" s="73"/>
      <c r="M402" s="5" t="s">
        <v>145</v>
      </c>
      <c r="N402" s="5" t="s">
        <v>149</v>
      </c>
    </row>
    <row r="403" spans="1:14" ht="12.75" hidden="1" customHeight="1" thickTop="1" thickBot="1" x14ac:dyDescent="0.4">
      <c r="A403" s="22">
        <v>400</v>
      </c>
      <c r="B403" s="22">
        <v>9</v>
      </c>
      <c r="C403" s="96">
        <v>42911</v>
      </c>
      <c r="D403" s="37" t="s">
        <v>103</v>
      </c>
      <c r="E403" s="23" t="str">
        <f t="shared" si="87"/>
        <v>GREENWICH ARSENAL 50</v>
      </c>
      <c r="F403" s="24" t="str">
        <f t="shared" si="87"/>
        <v>NORTH BRANFORD LEGENDS</v>
      </c>
      <c r="G403" s="71"/>
      <c r="H403" s="94">
        <f>VLOOKUP(E403,START_TIMES,2)</f>
        <v>0.41666666666666702</v>
      </c>
      <c r="I403" s="24" t="str">
        <f>VLOOKUP(E403,fields,2)</f>
        <v>tbd</v>
      </c>
      <c r="J403" s="73"/>
      <c r="M403" s="5" t="s">
        <v>148</v>
      </c>
      <c r="N403" s="5" t="s">
        <v>139</v>
      </c>
    </row>
    <row r="404" spans="1:14" ht="12.75" hidden="1" customHeight="1" thickTop="1" x14ac:dyDescent="0.35">
      <c r="A404" s="22">
        <v>401</v>
      </c>
      <c r="B404" s="22">
        <v>9</v>
      </c>
      <c r="C404" s="96">
        <v>42911</v>
      </c>
      <c r="D404" s="68" t="s">
        <v>103</v>
      </c>
      <c r="E404" s="23" t="str">
        <f t="shared" si="87"/>
        <v>MOODUS SC</v>
      </c>
      <c r="F404" s="24" t="str">
        <f t="shared" si="87"/>
        <v>NAUGATUCK RIVER RATS</v>
      </c>
      <c r="G404" s="71"/>
      <c r="H404" s="94">
        <f>VLOOKUP(E404,START_TIMES,2)</f>
        <v>0.41666666666666702</v>
      </c>
      <c r="I404" s="24" t="str">
        <f>VLOOKUP(E404,fields,2)</f>
        <v>Nathan Hale-Ray HS, Moodus</v>
      </c>
      <c r="J404" s="73"/>
      <c r="M404" s="5" t="s">
        <v>135</v>
      </c>
      <c r="N404" s="5" t="s">
        <v>137</v>
      </c>
    </row>
    <row r="405" spans="1:14" ht="12.75" hidden="1" customHeight="1" thickBot="1" x14ac:dyDescent="0.4">
      <c r="A405" s="22">
        <v>402</v>
      </c>
      <c r="B405" s="22"/>
      <c r="C405" s="96"/>
      <c r="D405" s="173"/>
      <c r="E405" s="23"/>
      <c r="F405" s="24"/>
      <c r="G405" s="71"/>
      <c r="H405" s="94"/>
      <c r="I405" s="24"/>
      <c r="J405" s="73"/>
      <c r="M405" s="5"/>
      <c r="N405" s="5"/>
    </row>
    <row r="406" spans="1:14" ht="12.75" hidden="1" customHeight="1" thickTop="1" thickBot="1" x14ac:dyDescent="0.4">
      <c r="A406" s="22">
        <v>403</v>
      </c>
      <c r="B406" s="22" t="s">
        <v>642</v>
      </c>
      <c r="C406" s="96">
        <v>42918</v>
      </c>
      <c r="D406" s="33" t="s">
        <v>175</v>
      </c>
      <c r="E406" s="23" t="str">
        <f t="shared" ref="E406:F411" si="88">VLOOKUP(M406,Teams,2)</f>
        <v>CLUB NAPOLI 30</v>
      </c>
      <c r="F406" s="24" t="str">
        <f t="shared" si="88"/>
        <v>PAMPLONA FC</v>
      </c>
      <c r="G406" s="71"/>
      <c r="H406" s="94">
        <f t="shared" ref="H406:H411" si="89">VLOOKUP(E406,START_TIMES,2)</f>
        <v>0.41666666666666702</v>
      </c>
      <c r="I406" s="24" t="str">
        <f>VLOOKUP(E406,fields,2)</f>
        <v>Quinnipiac Park, Cheshire</v>
      </c>
      <c r="J406" s="73"/>
      <c r="M406" s="222" t="s">
        <v>152</v>
      </c>
      <c r="N406" s="222" t="s">
        <v>651</v>
      </c>
    </row>
    <row r="407" spans="1:14" ht="12.75" hidden="1" customHeight="1" thickTop="1" thickBot="1" x14ac:dyDescent="0.4">
      <c r="A407" s="22">
        <v>404</v>
      </c>
      <c r="B407" s="22" t="s">
        <v>642</v>
      </c>
      <c r="C407" s="96">
        <v>42918</v>
      </c>
      <c r="D407" s="33" t="s">
        <v>175</v>
      </c>
      <c r="E407" s="23" t="str">
        <f t="shared" si="88"/>
        <v>NEWTOWN SALTY DOGS</v>
      </c>
      <c r="F407" s="24" t="str">
        <f t="shared" si="88"/>
        <v>MILFORD AMIGOS</v>
      </c>
      <c r="G407" s="71"/>
      <c r="H407" s="94">
        <f t="shared" si="89"/>
        <v>0.33333333333333331</v>
      </c>
      <c r="I407" s="24" t="str">
        <f>VLOOKUP(E407,fields,2)</f>
        <v>Treadwell Park, Newtown</v>
      </c>
      <c r="J407" s="73"/>
      <c r="M407" s="222" t="s">
        <v>157</v>
      </c>
      <c r="N407" s="222" t="s">
        <v>155</v>
      </c>
    </row>
    <row r="408" spans="1:14" ht="12.75" hidden="1" customHeight="1" thickTop="1" thickBot="1" x14ac:dyDescent="0.4">
      <c r="A408" s="22">
        <v>405</v>
      </c>
      <c r="B408" s="22" t="s">
        <v>642</v>
      </c>
      <c r="C408" s="96">
        <v>42918</v>
      </c>
      <c r="D408" s="33" t="s">
        <v>175</v>
      </c>
      <c r="E408" s="23" t="str">
        <f t="shared" si="88"/>
        <v>LITCHFIELD COUNTY BLUES</v>
      </c>
      <c r="F408" s="24" t="str">
        <f t="shared" si="88"/>
        <v>BYE 30 (NO GAME)</v>
      </c>
      <c r="G408" s="71"/>
      <c r="H408" s="94">
        <f t="shared" si="89"/>
        <v>0.41666666666666702</v>
      </c>
      <c r="I408" s="256" t="s">
        <v>91</v>
      </c>
      <c r="J408" s="73"/>
      <c r="M408" s="222" t="s">
        <v>154</v>
      </c>
      <c r="N408" s="222" t="s">
        <v>150</v>
      </c>
    </row>
    <row r="409" spans="1:14" ht="12.75" hidden="1" customHeight="1" thickTop="1" thickBot="1" x14ac:dyDescent="0.4">
      <c r="A409" s="22">
        <v>406</v>
      </c>
      <c r="B409" s="22" t="s">
        <v>642</v>
      </c>
      <c r="C409" s="96">
        <v>42918</v>
      </c>
      <c r="D409" s="33" t="s">
        <v>175</v>
      </c>
      <c r="E409" s="23" t="str">
        <f t="shared" si="88"/>
        <v>NAUGATUCK FUSION</v>
      </c>
      <c r="F409" s="24" t="str">
        <f t="shared" si="88"/>
        <v>STAMFORD FC</v>
      </c>
      <c r="G409" s="71"/>
      <c r="H409" s="94">
        <f t="shared" si="89"/>
        <v>0.41666666666666702</v>
      </c>
      <c r="I409" s="24" t="str">
        <f>VLOOKUP(E409,fields,2)</f>
        <v>City Hill MS, Naugatuck</v>
      </c>
      <c r="J409" s="73"/>
      <c r="M409" s="222" t="s">
        <v>156</v>
      </c>
      <c r="N409" s="222" t="s">
        <v>158</v>
      </c>
    </row>
    <row r="410" spans="1:14" ht="12.75" hidden="1" customHeight="1" thickTop="1" thickBot="1" x14ac:dyDescent="0.4">
      <c r="A410" s="22">
        <v>407</v>
      </c>
      <c r="B410" s="22" t="s">
        <v>642</v>
      </c>
      <c r="C410" s="96">
        <v>42918</v>
      </c>
      <c r="D410" s="33" t="s">
        <v>175</v>
      </c>
      <c r="E410" s="23" t="str">
        <f t="shared" si="88"/>
        <v>WATERTOWN GEEZERS</v>
      </c>
      <c r="F410" s="24" t="str">
        <f t="shared" si="88"/>
        <v>HENRY  REID FC 30</v>
      </c>
      <c r="G410" s="71"/>
      <c r="H410" s="94">
        <f t="shared" si="89"/>
        <v>0.41666666666666702</v>
      </c>
      <c r="I410" s="24" t="str">
        <f>VLOOKUP(E410,fields,2)</f>
        <v>Swift School, Watertown</v>
      </c>
      <c r="J410" s="73"/>
      <c r="M410" s="222" t="s">
        <v>159</v>
      </c>
      <c r="N410" s="222" t="s">
        <v>153</v>
      </c>
    </row>
    <row r="411" spans="1:14" ht="12.75" hidden="1" customHeight="1" thickTop="1" thickBot="1" x14ac:dyDescent="0.4">
      <c r="A411" s="22">
        <v>408</v>
      </c>
      <c r="B411" s="22" t="s">
        <v>642</v>
      </c>
      <c r="C411" s="96">
        <v>42918</v>
      </c>
      <c r="D411" s="33" t="s">
        <v>175</v>
      </c>
      <c r="E411" s="23" t="str">
        <f t="shared" si="88"/>
        <v>INTERNAZIONALE</v>
      </c>
      <c r="F411" s="24" t="str">
        <f t="shared" si="88"/>
        <v>CASEUS NEW HAVEN FC</v>
      </c>
      <c r="G411" s="71"/>
      <c r="H411" s="94">
        <f t="shared" si="89"/>
        <v>0.41666666666666702</v>
      </c>
      <c r="I411" s="24" t="str">
        <f>VLOOKUP(E411,fields,2)</f>
        <v>tbd</v>
      </c>
      <c r="J411" s="73"/>
      <c r="M411" s="222" t="s">
        <v>652</v>
      </c>
      <c r="N411" s="222" t="s">
        <v>151</v>
      </c>
    </row>
    <row r="412" spans="1:14" ht="12.75" hidden="1" customHeight="1" thickTop="1" thickBot="1" x14ac:dyDescent="0.4">
      <c r="A412" s="22">
        <v>409</v>
      </c>
      <c r="B412" s="22"/>
      <c r="C412" s="96"/>
      <c r="D412" s="174"/>
      <c r="E412" s="23"/>
      <c r="F412" s="24"/>
      <c r="G412" s="71"/>
      <c r="H412" s="94"/>
      <c r="I412" s="24"/>
      <c r="J412" s="73"/>
      <c r="M412" s="196"/>
      <c r="N412" s="196"/>
    </row>
    <row r="413" spans="1:14" ht="12.75" hidden="1" customHeight="1" thickTop="1" thickBot="1" x14ac:dyDescent="0.4">
      <c r="A413" s="22">
        <v>410</v>
      </c>
      <c r="B413" s="22" t="s">
        <v>642</v>
      </c>
      <c r="C413" s="96">
        <v>42918</v>
      </c>
      <c r="D413" s="36" t="s">
        <v>13</v>
      </c>
      <c r="E413" s="23" t="str">
        <f t="shared" ref="E413:F418" si="90">VLOOKUP(M413,Teams,2)</f>
        <v>HAMDEN UNITED</v>
      </c>
      <c r="F413" s="24" t="str">
        <f t="shared" si="90"/>
        <v>BYE 40 (NO GAME)</v>
      </c>
      <c r="G413" s="71"/>
      <c r="H413" s="94">
        <f t="shared" ref="H413:H418" si="91">VLOOKUP(E413,START_TIMES,2)</f>
        <v>0.41666666666666702</v>
      </c>
      <c r="I413" s="256" t="s">
        <v>91</v>
      </c>
      <c r="J413" s="73"/>
      <c r="M413" s="229" t="s">
        <v>122</v>
      </c>
      <c r="N413" s="229" t="s">
        <v>653</v>
      </c>
    </row>
    <row r="414" spans="1:14" ht="12.75" hidden="1" customHeight="1" thickTop="1" thickBot="1" x14ac:dyDescent="0.4">
      <c r="A414" s="22">
        <v>411</v>
      </c>
      <c r="B414" s="22" t="s">
        <v>642</v>
      </c>
      <c r="C414" s="96">
        <v>42918</v>
      </c>
      <c r="D414" s="36" t="s">
        <v>13</v>
      </c>
      <c r="E414" s="23" t="str">
        <f t="shared" si="90"/>
        <v>STAMFORD CITY</v>
      </c>
      <c r="F414" s="24" t="str">
        <f t="shared" si="90"/>
        <v>NORTH HAVEN SC</v>
      </c>
      <c r="G414" s="71"/>
      <c r="H414" s="94">
        <f t="shared" si="91"/>
        <v>0.41666666666666702</v>
      </c>
      <c r="I414" s="24" t="str">
        <f>VLOOKUP(E414,fields,2)</f>
        <v>West Beach Fields, Stamford</v>
      </c>
      <c r="J414" s="73"/>
      <c r="M414" s="227" t="s">
        <v>127</v>
      </c>
      <c r="N414" s="227" t="s">
        <v>125</v>
      </c>
    </row>
    <row r="415" spans="1:14" ht="12.75" hidden="1" customHeight="1" thickTop="1" thickBot="1" x14ac:dyDescent="0.4">
      <c r="A415" s="22">
        <v>412</v>
      </c>
      <c r="B415" s="22" t="s">
        <v>642</v>
      </c>
      <c r="C415" s="96">
        <v>42918</v>
      </c>
      <c r="D415" s="36" t="s">
        <v>13</v>
      </c>
      <c r="E415" s="23" t="str">
        <f t="shared" si="90"/>
        <v>NORTH BRANFORD 40</v>
      </c>
      <c r="F415" s="24" t="str">
        <f t="shared" si="90"/>
        <v xml:space="preserve">CHESHIRE UNITED </v>
      </c>
      <c r="G415" s="71"/>
      <c r="H415" s="94">
        <f t="shared" si="91"/>
        <v>0.41666666666666702</v>
      </c>
      <c r="I415" s="24" t="str">
        <f>VLOOKUP(E415,fields,2)</f>
        <v>Coginchaug HS, Durham</v>
      </c>
      <c r="J415" s="73"/>
      <c r="M415" s="229" t="s">
        <v>124</v>
      </c>
      <c r="N415" s="229" t="s">
        <v>120</v>
      </c>
    </row>
    <row r="416" spans="1:14" ht="12.75" hidden="1" customHeight="1" thickTop="1" thickBot="1" x14ac:dyDescent="0.4">
      <c r="A416" s="22">
        <v>413</v>
      </c>
      <c r="B416" s="22" t="s">
        <v>642</v>
      </c>
      <c r="C416" s="96">
        <v>42918</v>
      </c>
      <c r="D416" s="36" t="s">
        <v>13</v>
      </c>
      <c r="E416" s="23" t="str">
        <f t="shared" si="90"/>
        <v>PAN ZONES</v>
      </c>
      <c r="F416" s="24" t="str">
        <f t="shared" si="90"/>
        <v>WALLINGFORD MORELIA</v>
      </c>
      <c r="G416" s="71"/>
      <c r="H416" s="94">
        <f t="shared" si="91"/>
        <v>0.41666666666666702</v>
      </c>
      <c r="I416" s="24" t="str">
        <f>VLOOKUP(E416,fields,2)</f>
        <v>Stanley Quarter Park, New Britain</v>
      </c>
      <c r="J416" s="73"/>
      <c r="M416" s="229" t="s">
        <v>126</v>
      </c>
      <c r="N416" s="229" t="s">
        <v>128</v>
      </c>
    </row>
    <row r="417" spans="1:14" ht="12.75" hidden="1" customHeight="1" thickTop="1" x14ac:dyDescent="0.35">
      <c r="A417" s="22">
        <v>414</v>
      </c>
      <c r="B417" s="22" t="s">
        <v>642</v>
      </c>
      <c r="C417" s="96">
        <v>42918</v>
      </c>
      <c r="D417" s="67" t="s">
        <v>13</v>
      </c>
      <c r="E417" s="23" t="str">
        <f t="shared" si="90"/>
        <v>WILTON WOLVES</v>
      </c>
      <c r="F417" s="24" t="str">
        <f t="shared" si="90"/>
        <v>HENRY  REID FC 40</v>
      </c>
      <c r="G417" s="71"/>
      <c r="H417" s="94">
        <f t="shared" si="91"/>
        <v>0.41666666666666702</v>
      </c>
      <c r="I417" s="24" t="str">
        <f>VLOOKUP(E417,fields,2)</f>
        <v>Middlebrook School, Wilton</v>
      </c>
      <c r="J417" s="73"/>
      <c r="M417" s="229" t="s">
        <v>129</v>
      </c>
      <c r="N417" s="229" t="s">
        <v>123</v>
      </c>
    </row>
    <row r="418" spans="1:14" ht="12.75" hidden="1" customHeight="1" x14ac:dyDescent="0.35">
      <c r="A418" s="22">
        <v>415</v>
      </c>
      <c r="B418" s="22" t="s">
        <v>642</v>
      </c>
      <c r="C418" s="96">
        <v>42918</v>
      </c>
      <c r="D418" s="67" t="s">
        <v>13</v>
      </c>
      <c r="E418" s="23" t="str">
        <f t="shared" si="90"/>
        <v>BESA SC</v>
      </c>
      <c r="F418" s="24" t="str">
        <f t="shared" si="90"/>
        <v>ELI'S FC</v>
      </c>
      <c r="G418" s="71"/>
      <c r="H418" s="94">
        <f t="shared" si="91"/>
        <v>0.41666666666666669</v>
      </c>
      <c r="I418" s="24" t="str">
        <f>VLOOKUP(E418,fields,2)</f>
        <v>Wilby HS, Waterbury</v>
      </c>
      <c r="J418" s="73"/>
      <c r="M418" s="229" t="s">
        <v>654</v>
      </c>
      <c r="N418" s="229" t="s">
        <v>121</v>
      </c>
    </row>
    <row r="419" spans="1:14" ht="12.75" hidden="1" customHeight="1" thickBot="1" x14ac:dyDescent="0.4">
      <c r="A419" s="22">
        <v>416</v>
      </c>
      <c r="B419" s="22"/>
      <c r="C419" s="96"/>
      <c r="D419" s="70"/>
      <c r="E419" s="23"/>
      <c r="F419" s="24"/>
      <c r="G419" s="71"/>
      <c r="H419" s="94"/>
      <c r="I419" s="24"/>
      <c r="J419" s="73"/>
      <c r="M419" s="5"/>
      <c r="N419" s="5"/>
    </row>
    <row r="420" spans="1:14" ht="12.75" hidden="1" customHeight="1" thickTop="1" thickBot="1" x14ac:dyDescent="0.4">
      <c r="A420" s="22">
        <v>417</v>
      </c>
      <c r="B420" s="22" t="s">
        <v>643</v>
      </c>
      <c r="C420" s="96">
        <v>42925</v>
      </c>
      <c r="D420" s="33" t="s">
        <v>175</v>
      </c>
      <c r="E420" s="23" t="str">
        <f t="shared" ref="E420:F425" si="92">VLOOKUP(M420,Teams,2)</f>
        <v>STAMFORD FC</v>
      </c>
      <c r="F420" s="24" t="str">
        <f t="shared" si="92"/>
        <v>NEWTOWN SALTY DOGS</v>
      </c>
      <c r="G420" s="71"/>
      <c r="H420" s="94">
        <f t="shared" ref="H420:H425" si="93">VLOOKUP(E420,START_TIMES,2)</f>
        <v>0.41666666666666702</v>
      </c>
      <c r="I420" s="24" t="str">
        <f t="shared" ref="I420:I425" si="94">VLOOKUP(E420,fields,2)</f>
        <v>West Beach Fields, Stamford</v>
      </c>
      <c r="J420" s="73"/>
      <c r="M420" s="222" t="s">
        <v>158</v>
      </c>
      <c r="N420" s="222" t="s">
        <v>157</v>
      </c>
    </row>
    <row r="421" spans="1:14" ht="12.75" hidden="1" customHeight="1" thickTop="1" thickBot="1" x14ac:dyDescent="0.4">
      <c r="A421" s="22">
        <v>418</v>
      </c>
      <c r="B421" s="22" t="s">
        <v>643</v>
      </c>
      <c r="C421" s="96">
        <v>42925</v>
      </c>
      <c r="D421" s="33" t="s">
        <v>175</v>
      </c>
      <c r="E421" s="23" t="str">
        <f t="shared" si="92"/>
        <v>BYE 30 (NO GAME)</v>
      </c>
      <c r="F421" s="24" t="str">
        <f t="shared" si="92"/>
        <v>NAUGATUCK FUSION</v>
      </c>
      <c r="G421" s="71"/>
      <c r="H421" s="94">
        <f t="shared" si="93"/>
        <v>0.41666666666666669</v>
      </c>
      <c r="I421" s="24" t="str">
        <f t="shared" si="94"/>
        <v>--</v>
      </c>
      <c r="J421" s="73"/>
      <c r="M421" s="222" t="s">
        <v>150</v>
      </c>
      <c r="N421" s="222" t="s">
        <v>156</v>
      </c>
    </row>
    <row r="422" spans="1:14" ht="12.75" hidden="1" customHeight="1" thickTop="1" thickBot="1" x14ac:dyDescent="0.4">
      <c r="A422" s="22">
        <v>419</v>
      </c>
      <c r="B422" s="22" t="s">
        <v>643</v>
      </c>
      <c r="C422" s="96">
        <v>42925</v>
      </c>
      <c r="D422" s="33" t="s">
        <v>175</v>
      </c>
      <c r="E422" s="23" t="str">
        <f t="shared" si="92"/>
        <v>MILFORD AMIGOS</v>
      </c>
      <c r="F422" s="24" t="str">
        <f t="shared" si="92"/>
        <v>WATERTOWN GEEZERS</v>
      </c>
      <c r="G422" s="71"/>
      <c r="H422" s="94">
        <f t="shared" si="93"/>
        <v>0.33333333333333331</v>
      </c>
      <c r="I422" s="24" t="str">
        <f t="shared" si="94"/>
        <v>Pease Road, Woodbridge</v>
      </c>
      <c r="J422" s="73"/>
      <c r="M422" s="222" t="s">
        <v>155</v>
      </c>
      <c r="N422" s="222" t="s">
        <v>159</v>
      </c>
    </row>
    <row r="423" spans="1:14" ht="12.75" hidden="1" customHeight="1" thickTop="1" thickBot="1" x14ac:dyDescent="0.4">
      <c r="A423" s="22">
        <v>420</v>
      </c>
      <c r="B423" s="22" t="s">
        <v>643</v>
      </c>
      <c r="C423" s="96">
        <v>42925</v>
      </c>
      <c r="D423" s="33" t="s">
        <v>175</v>
      </c>
      <c r="E423" s="23" t="str">
        <f t="shared" si="92"/>
        <v>PAMPLONA FC</v>
      </c>
      <c r="F423" s="24" t="str">
        <f t="shared" si="92"/>
        <v>LITCHFIELD COUNTY BLUES</v>
      </c>
      <c r="G423" s="71"/>
      <c r="H423" s="94">
        <f t="shared" si="93"/>
        <v>0.41666666666666702</v>
      </c>
      <c r="I423" s="24" t="str">
        <f t="shared" si="94"/>
        <v>Fontaine Field, Norwich</v>
      </c>
      <c r="J423" s="73"/>
      <c r="M423" s="222" t="s">
        <v>651</v>
      </c>
      <c r="N423" s="222" t="s">
        <v>154</v>
      </c>
    </row>
    <row r="424" spans="1:14" ht="12.75" hidden="1" customHeight="1" thickTop="1" thickBot="1" x14ac:dyDescent="0.4">
      <c r="A424" s="22">
        <v>421</v>
      </c>
      <c r="B424" s="22" t="s">
        <v>643</v>
      </c>
      <c r="C424" s="96">
        <v>42925</v>
      </c>
      <c r="D424" s="33" t="s">
        <v>175</v>
      </c>
      <c r="E424" s="23" t="str">
        <f t="shared" si="92"/>
        <v>HENRY  REID FC 30</v>
      </c>
      <c r="F424" s="24" t="str">
        <f t="shared" si="92"/>
        <v>INTERNAZIONALE</v>
      </c>
      <c r="G424" s="71"/>
      <c r="H424" s="94">
        <f t="shared" si="93"/>
        <v>0.41666666666666702</v>
      </c>
      <c r="I424" s="24" t="str">
        <f t="shared" si="94"/>
        <v>Ludlowe HS, Fairfield</v>
      </c>
      <c r="J424" s="73"/>
      <c r="M424" s="222" t="s">
        <v>153</v>
      </c>
      <c r="N424" s="222" t="s">
        <v>652</v>
      </c>
    </row>
    <row r="425" spans="1:14" ht="12.75" hidden="1" customHeight="1" thickTop="1" thickBot="1" x14ac:dyDescent="0.4">
      <c r="A425" s="22">
        <v>422</v>
      </c>
      <c r="B425" s="22" t="s">
        <v>643</v>
      </c>
      <c r="C425" s="96">
        <v>42925</v>
      </c>
      <c r="D425" s="33" t="s">
        <v>175</v>
      </c>
      <c r="E425" s="23" t="str">
        <f t="shared" si="92"/>
        <v>CASEUS NEW HAVEN FC</v>
      </c>
      <c r="F425" s="24" t="str">
        <f t="shared" si="92"/>
        <v>CLUB NAPOLI 30</v>
      </c>
      <c r="G425" s="71"/>
      <c r="H425" s="94">
        <f t="shared" si="93"/>
        <v>0.33333333333333331</v>
      </c>
      <c r="I425" s="24" t="str">
        <f t="shared" si="94"/>
        <v>Strong Stadium, West Haven</v>
      </c>
      <c r="J425" s="73"/>
      <c r="M425" s="222" t="s">
        <v>151</v>
      </c>
      <c r="N425" s="222" t="s">
        <v>152</v>
      </c>
    </row>
    <row r="426" spans="1:14" ht="12.75" hidden="1" customHeight="1" thickTop="1" thickBot="1" x14ac:dyDescent="0.4">
      <c r="A426" s="22">
        <v>423</v>
      </c>
      <c r="B426" s="22"/>
      <c r="C426" s="96"/>
      <c r="D426" s="174"/>
      <c r="E426" s="23"/>
      <c r="F426" s="24"/>
      <c r="G426" s="71"/>
      <c r="H426" s="94"/>
      <c r="I426" s="24"/>
      <c r="J426" s="73"/>
      <c r="M426" s="196"/>
      <c r="N426" s="196"/>
    </row>
    <row r="427" spans="1:14" ht="12.75" hidden="1" customHeight="1" thickTop="1" thickBot="1" x14ac:dyDescent="0.4">
      <c r="A427" s="22">
        <v>424</v>
      </c>
      <c r="B427" s="22" t="s">
        <v>643</v>
      </c>
      <c r="C427" s="96">
        <v>42925</v>
      </c>
      <c r="D427" s="36" t="s">
        <v>13</v>
      </c>
      <c r="E427" s="23" t="str">
        <f t="shared" ref="E427:F432" si="95">VLOOKUP(M427,Teams,2)</f>
        <v>WALLINGFORD MORELIA</v>
      </c>
      <c r="F427" s="24" t="str">
        <f t="shared" si="95"/>
        <v>STAMFORD CITY</v>
      </c>
      <c r="G427" s="71"/>
      <c r="H427" s="94">
        <f t="shared" ref="H427:H432" si="96">VLOOKUP(E427,START_TIMES,2)</f>
        <v>0.41666666666666702</v>
      </c>
      <c r="I427" s="24" t="str">
        <f t="shared" ref="I427:I432" si="97">VLOOKUP(E427,fields,2)</f>
        <v>Woodhouse Field, Wallingford</v>
      </c>
      <c r="J427" s="73"/>
      <c r="M427" s="229" t="s">
        <v>128</v>
      </c>
      <c r="N427" s="229" t="s">
        <v>127</v>
      </c>
    </row>
    <row r="428" spans="1:14" ht="12.75" customHeight="1" thickTop="1" thickBot="1" x14ac:dyDescent="0.4">
      <c r="A428" s="22">
        <v>425</v>
      </c>
      <c r="B428" s="22" t="s">
        <v>643</v>
      </c>
      <c r="C428" s="96">
        <v>42925</v>
      </c>
      <c r="D428" s="36" t="s">
        <v>13</v>
      </c>
      <c r="E428" s="23" t="str">
        <f t="shared" si="95"/>
        <v xml:space="preserve">CHESHIRE UNITED </v>
      </c>
      <c r="F428" s="24" t="str">
        <f t="shared" si="95"/>
        <v>PAN ZONES</v>
      </c>
      <c r="G428" s="71"/>
      <c r="H428" s="94">
        <f t="shared" si="96"/>
        <v>0.41666666666666702</v>
      </c>
      <c r="I428" s="24" t="str">
        <f t="shared" si="97"/>
        <v>Quinnipiac Park, Cheshire</v>
      </c>
      <c r="J428" s="73"/>
      <c r="M428" s="227" t="s">
        <v>120</v>
      </c>
      <c r="N428" s="227" t="s">
        <v>126</v>
      </c>
    </row>
    <row r="429" spans="1:14" ht="12.75" hidden="1" customHeight="1" thickTop="1" thickBot="1" x14ac:dyDescent="0.4">
      <c r="A429" s="22">
        <v>426</v>
      </c>
      <c r="B429" s="22" t="s">
        <v>643</v>
      </c>
      <c r="C429" s="96">
        <v>42925</v>
      </c>
      <c r="D429" s="36" t="s">
        <v>13</v>
      </c>
      <c r="E429" s="23" t="str">
        <f t="shared" si="95"/>
        <v>NORTH HAVEN SC</v>
      </c>
      <c r="F429" s="24" t="str">
        <f t="shared" si="95"/>
        <v>WILTON WOLVES</v>
      </c>
      <c r="G429" s="71"/>
      <c r="H429" s="94">
        <f t="shared" si="96"/>
        <v>0.41666666666666702</v>
      </c>
      <c r="I429" s="24" t="str">
        <f t="shared" si="97"/>
        <v>Ridge Road, North Haven</v>
      </c>
      <c r="J429" s="73"/>
      <c r="M429" s="229" t="s">
        <v>125</v>
      </c>
      <c r="N429" s="229" t="s">
        <v>129</v>
      </c>
    </row>
    <row r="430" spans="1:14" ht="12.75" hidden="1" customHeight="1" thickTop="1" thickBot="1" x14ac:dyDescent="0.4">
      <c r="A430" s="22">
        <v>427</v>
      </c>
      <c r="B430" s="22" t="s">
        <v>643</v>
      </c>
      <c r="C430" s="96">
        <v>42925</v>
      </c>
      <c r="D430" s="36" t="s">
        <v>13</v>
      </c>
      <c r="E430" s="23" t="str">
        <f t="shared" si="95"/>
        <v>BYE 40 (NO GAME)</v>
      </c>
      <c r="F430" s="24" t="str">
        <f t="shared" si="95"/>
        <v>NORTH BRANFORD 40</v>
      </c>
      <c r="G430" s="71"/>
      <c r="H430" s="94">
        <f t="shared" si="96"/>
        <v>0.41666666666666669</v>
      </c>
      <c r="I430" s="24" t="str">
        <f t="shared" si="97"/>
        <v>--</v>
      </c>
      <c r="J430" s="73"/>
      <c r="M430" s="229" t="s">
        <v>653</v>
      </c>
      <c r="N430" s="229" t="s">
        <v>124</v>
      </c>
    </row>
    <row r="431" spans="1:14" ht="12.75" hidden="1" customHeight="1" thickTop="1" x14ac:dyDescent="0.35">
      <c r="A431" s="22">
        <v>428</v>
      </c>
      <c r="B431" s="22" t="s">
        <v>643</v>
      </c>
      <c r="C431" s="96">
        <v>42925</v>
      </c>
      <c r="D431" s="67" t="s">
        <v>13</v>
      </c>
      <c r="E431" s="23" t="str">
        <f t="shared" si="95"/>
        <v>HENRY  REID FC 40</v>
      </c>
      <c r="F431" s="24" t="str">
        <f t="shared" si="95"/>
        <v>BESA SC</v>
      </c>
      <c r="G431" s="71"/>
      <c r="H431" s="94">
        <f t="shared" si="96"/>
        <v>0.41666666666666702</v>
      </c>
      <c r="I431" s="24" t="str">
        <f t="shared" si="97"/>
        <v>Ludlowe HS, Fairfield</v>
      </c>
      <c r="J431" s="73"/>
      <c r="M431" s="229" t="s">
        <v>123</v>
      </c>
      <c r="N431" s="229" t="s">
        <v>654</v>
      </c>
    </row>
    <row r="432" spans="1:14" ht="12.75" hidden="1" customHeight="1" x14ac:dyDescent="0.35">
      <c r="A432" s="22">
        <v>429</v>
      </c>
      <c r="B432" s="22" t="s">
        <v>643</v>
      </c>
      <c r="C432" s="96">
        <v>42925</v>
      </c>
      <c r="D432" s="67" t="s">
        <v>13</v>
      </c>
      <c r="E432" s="23" t="str">
        <f t="shared" si="95"/>
        <v>ELI'S FC</v>
      </c>
      <c r="F432" s="24" t="str">
        <f t="shared" si="95"/>
        <v>HAMDEN UNITED</v>
      </c>
      <c r="G432" s="71"/>
      <c r="H432" s="94">
        <f t="shared" si="96"/>
        <v>0.41666666666666702</v>
      </c>
      <c r="I432" s="24" t="str">
        <f t="shared" si="97"/>
        <v>Platt Tech HS, Milford</v>
      </c>
      <c r="J432" s="73"/>
      <c r="M432" s="229" t="s">
        <v>121</v>
      </c>
      <c r="N432" s="229" t="s">
        <v>122</v>
      </c>
    </row>
    <row r="433" spans="1:14" ht="12.75" hidden="1" customHeight="1" x14ac:dyDescent="0.35">
      <c r="A433" s="22">
        <v>430</v>
      </c>
      <c r="B433" s="22" t="s">
        <v>0</v>
      </c>
      <c r="C433" s="96"/>
      <c r="D433" s="96"/>
      <c r="E433" s="23" t="s">
        <v>0</v>
      </c>
      <c r="F433" s="24" t="s">
        <v>0</v>
      </c>
      <c r="G433" s="71"/>
      <c r="H433" s="94"/>
      <c r="I433" s="24" t="s">
        <v>0</v>
      </c>
      <c r="J433" s="73"/>
      <c r="M433" s="2"/>
      <c r="N433" s="2"/>
    </row>
    <row r="434" spans="1:14" ht="12.75" hidden="1" customHeight="1" x14ac:dyDescent="0.25">
      <c r="A434" s="22">
        <v>431</v>
      </c>
      <c r="B434" s="147" t="s">
        <v>0</v>
      </c>
      <c r="C434" s="150"/>
      <c r="D434" s="150"/>
      <c r="E434" s="178" t="s">
        <v>611</v>
      </c>
      <c r="F434" s="179"/>
      <c r="G434" s="182"/>
      <c r="H434" s="104"/>
      <c r="I434" s="104"/>
      <c r="J434" s="104"/>
      <c r="K434" s="187"/>
      <c r="L434" s="187"/>
      <c r="M434" s="104"/>
      <c r="N434" s="104"/>
    </row>
    <row r="435" spans="1:14" ht="12.75" hidden="1" customHeight="1" thickBot="1" x14ac:dyDescent="0.4">
      <c r="A435" s="22">
        <v>432</v>
      </c>
      <c r="B435" s="22" t="s">
        <v>0</v>
      </c>
      <c r="C435" s="96"/>
      <c r="D435" s="96"/>
      <c r="E435" s="23" t="s">
        <v>0</v>
      </c>
      <c r="F435" s="24" t="s">
        <v>0</v>
      </c>
      <c r="G435" s="71"/>
      <c r="H435" s="94"/>
      <c r="I435" s="24" t="s">
        <v>0</v>
      </c>
      <c r="J435" s="73"/>
      <c r="M435" s="2"/>
      <c r="N435" s="2"/>
    </row>
    <row r="436" spans="1:14" ht="12.75" hidden="1" customHeight="1" thickTop="1" thickBot="1" x14ac:dyDescent="0.4">
      <c r="A436" s="22">
        <v>433</v>
      </c>
      <c r="B436" s="22">
        <v>10</v>
      </c>
      <c r="C436" s="96">
        <v>42967</v>
      </c>
      <c r="D436" s="32" t="s">
        <v>10</v>
      </c>
      <c r="E436" s="23" t="str">
        <f t="shared" ref="E436:F440" si="98">VLOOKUP(M436,Teams,2)</f>
        <v>ECUACHAMOS FC</v>
      </c>
      <c r="F436" s="24" t="str">
        <f t="shared" si="98"/>
        <v>NEWINGTON PORTUGUESE 30</v>
      </c>
      <c r="G436" s="71"/>
      <c r="H436" s="94">
        <f>VLOOKUP(E436,START_TIMES,2)</f>
        <v>0.41666666666666702</v>
      </c>
      <c r="I436" s="24" t="str">
        <f>VLOOKUP(E436,FallFields1,2)</f>
        <v>Witek Park, Derby</v>
      </c>
      <c r="J436" s="73"/>
      <c r="M436" s="5" t="s">
        <v>93</v>
      </c>
      <c r="N436" s="5" t="s">
        <v>92</v>
      </c>
    </row>
    <row r="437" spans="1:14" ht="12.75" hidden="1" customHeight="1" thickTop="1" x14ac:dyDescent="0.35">
      <c r="A437" s="22">
        <v>434</v>
      </c>
      <c r="B437" s="22">
        <v>10</v>
      </c>
      <c r="C437" s="96">
        <v>42967</v>
      </c>
      <c r="D437" s="69" t="s">
        <v>10</v>
      </c>
      <c r="E437" s="23" t="str">
        <f t="shared" si="98"/>
        <v>MILFORD TUESDAY</v>
      </c>
      <c r="F437" s="24" t="str">
        <f t="shared" si="98"/>
        <v>SHELTON FC</v>
      </c>
      <c r="G437" s="71"/>
      <c r="H437" s="94">
        <f>VLOOKUP(E437,START_TIMES,2)</f>
        <v>0.41666666666666702</v>
      </c>
      <c r="I437" s="24" t="str">
        <f>VLOOKUP(E437,FallFields1,2)</f>
        <v>Fred Wolfe Park, Orange</v>
      </c>
      <c r="J437" s="73"/>
      <c r="M437" s="5" t="s">
        <v>94</v>
      </c>
      <c r="N437" s="5" t="s">
        <v>95</v>
      </c>
    </row>
    <row r="438" spans="1:14" ht="12.75" hidden="1" customHeight="1" thickBot="1" x14ac:dyDescent="0.4">
      <c r="A438" s="22">
        <v>435</v>
      </c>
      <c r="B438" s="22">
        <v>10</v>
      </c>
      <c r="C438" s="96">
        <v>42967</v>
      </c>
      <c r="D438" s="153" t="s">
        <v>10</v>
      </c>
      <c r="E438" s="23" t="str">
        <f t="shared" si="98"/>
        <v>DANBURY UNITED 30</v>
      </c>
      <c r="F438" s="24" t="str">
        <f t="shared" si="98"/>
        <v>CLINTON FC</v>
      </c>
      <c r="G438" s="71"/>
      <c r="H438" s="94">
        <v>0.41666666666666669</v>
      </c>
      <c r="I438" s="24" t="str">
        <f>VLOOKUP(E438,FallFields1,2)</f>
        <v>Portuguese Cultural Center, Danbury</v>
      </c>
      <c r="J438" s="73"/>
      <c r="K438" s="1" t="s">
        <v>0</v>
      </c>
      <c r="M438" s="5" t="s">
        <v>96</v>
      </c>
      <c r="N438" s="5" t="s">
        <v>97</v>
      </c>
    </row>
    <row r="439" spans="1:14" ht="12.75" hidden="1" customHeight="1" thickTop="1" thickBot="1" x14ac:dyDescent="0.4">
      <c r="A439" s="22">
        <v>436</v>
      </c>
      <c r="B439" s="22">
        <v>10</v>
      </c>
      <c r="C439" s="96">
        <v>42967</v>
      </c>
      <c r="D439" s="171" t="s">
        <v>10</v>
      </c>
      <c r="E439" s="23" t="str">
        <f t="shared" si="98"/>
        <v>GREENWICH ARSENAL 30</v>
      </c>
      <c r="F439" s="24" t="str">
        <f t="shared" si="98"/>
        <v>NORTH BRANFORD 30</v>
      </c>
      <c r="G439" s="71"/>
      <c r="H439" s="94">
        <f>VLOOKUP(E439,START_TIMES,2)</f>
        <v>0.41666666666666702</v>
      </c>
      <c r="I439" s="24" t="str">
        <f>VLOOKUP(E439,FallFields1,2)</f>
        <v>tbd</v>
      </c>
      <c r="J439" s="73"/>
      <c r="M439" s="5" t="s">
        <v>99</v>
      </c>
      <c r="N439" s="5" t="s">
        <v>98</v>
      </c>
    </row>
    <row r="440" spans="1:14" ht="12.75" hidden="1" customHeight="1" thickTop="1" thickBot="1" x14ac:dyDescent="0.4">
      <c r="A440" s="22">
        <v>437</v>
      </c>
      <c r="B440" s="22">
        <v>10</v>
      </c>
      <c r="C440" s="96">
        <v>42967</v>
      </c>
      <c r="D440" s="171" t="s">
        <v>10</v>
      </c>
      <c r="E440" s="23" t="str">
        <f t="shared" si="98"/>
        <v>VASCO DA GAMA 30</v>
      </c>
      <c r="F440" s="24" t="str">
        <f t="shared" si="98"/>
        <v>POLONEZ UNITED</v>
      </c>
      <c r="G440" s="71"/>
      <c r="H440" s="94">
        <f>VLOOKUP(E440,START_TIMES,2)</f>
        <v>0.33333333333333331</v>
      </c>
      <c r="I440" s="24" t="str">
        <f>VLOOKUP(E440,FallFields1,2)</f>
        <v>Wakeman Park, Westport</v>
      </c>
      <c r="J440" s="73"/>
      <c r="M440" s="5" t="s">
        <v>101</v>
      </c>
      <c r="N440" s="5" t="s">
        <v>100</v>
      </c>
    </row>
    <row r="441" spans="1:14" ht="12.75" hidden="1" customHeight="1" thickTop="1" thickBot="1" x14ac:dyDescent="0.4">
      <c r="A441" s="22">
        <v>438</v>
      </c>
      <c r="B441" s="22" t="s">
        <v>0</v>
      </c>
      <c r="C441" s="96"/>
      <c r="D441" s="160" t="s">
        <v>0</v>
      </c>
      <c r="E441" s="23"/>
      <c r="F441" s="24"/>
      <c r="G441" s="71"/>
      <c r="H441" s="94"/>
      <c r="I441" s="24"/>
      <c r="J441" s="73"/>
      <c r="M441" s="2"/>
      <c r="N441" s="2"/>
    </row>
    <row r="442" spans="1:14" ht="12.75" hidden="1" customHeight="1" thickTop="1" thickBot="1" x14ac:dyDescent="0.4">
      <c r="A442" s="22">
        <v>439</v>
      </c>
      <c r="B442" s="22">
        <v>10</v>
      </c>
      <c r="C442" s="96">
        <v>42967</v>
      </c>
      <c r="D442" s="33" t="s">
        <v>175</v>
      </c>
      <c r="E442" s="23" t="str">
        <f t="shared" ref="E442:F447" si="99">VLOOKUP(M442,Teams,2)</f>
        <v>INTERNAZIONALE</v>
      </c>
      <c r="F442" s="24" t="str">
        <f t="shared" si="99"/>
        <v>CASEUS NEW HAVEN FC</v>
      </c>
      <c r="G442" s="71"/>
      <c r="H442" s="94">
        <f t="shared" ref="H442:H447" si="100">VLOOKUP(E442,START_TIMES,2)</f>
        <v>0.41666666666666702</v>
      </c>
      <c r="I442" s="24" t="str">
        <f>VLOOKUP(E442,fields,2)</f>
        <v>tbd</v>
      </c>
      <c r="J442" s="73"/>
      <c r="M442" s="222" t="s">
        <v>652</v>
      </c>
      <c r="N442" s="222" t="s">
        <v>151</v>
      </c>
    </row>
    <row r="443" spans="1:14" ht="12.75" hidden="1" customHeight="1" thickTop="1" x14ac:dyDescent="0.35">
      <c r="A443" s="22">
        <v>440</v>
      </c>
      <c r="B443" s="22">
        <v>10</v>
      </c>
      <c r="C443" s="96">
        <v>42967</v>
      </c>
      <c r="D443" s="66" t="s">
        <v>175</v>
      </c>
      <c r="E443" s="23" t="str">
        <f t="shared" si="99"/>
        <v>PAMPLONA FC</v>
      </c>
      <c r="F443" s="24" t="str">
        <f t="shared" si="99"/>
        <v>CASEUS NEW HAVEN FC</v>
      </c>
      <c r="G443" s="71"/>
      <c r="H443" s="94">
        <f t="shared" si="100"/>
        <v>0.41666666666666702</v>
      </c>
      <c r="I443" s="24" t="str">
        <f>VLOOKUP(E443,FallFields1,2)</f>
        <v>Fontaine Field, Norwich</v>
      </c>
      <c r="J443" s="73"/>
      <c r="M443" s="222" t="s">
        <v>651</v>
      </c>
      <c r="N443" s="222" t="s">
        <v>151</v>
      </c>
    </row>
    <row r="444" spans="1:14" ht="12.75" hidden="1" customHeight="1" thickBot="1" x14ac:dyDescent="0.4">
      <c r="A444" s="22">
        <v>441</v>
      </c>
      <c r="B444" s="22">
        <v>10</v>
      </c>
      <c r="C444" s="96">
        <v>42967</v>
      </c>
      <c r="D444" s="172" t="s">
        <v>175</v>
      </c>
      <c r="E444" s="23" t="str">
        <f t="shared" si="99"/>
        <v>CLUB NAPOLI 30</v>
      </c>
      <c r="F444" s="24" t="str">
        <f t="shared" si="99"/>
        <v>WATERTOWN GEEZERS</v>
      </c>
      <c r="G444" s="71"/>
      <c r="H444" s="94">
        <f t="shared" si="100"/>
        <v>0.41666666666666702</v>
      </c>
      <c r="I444" s="24" t="str">
        <f>VLOOKUP(E444,FallFields1,2)</f>
        <v>Quinnipiac Park, Cheshire</v>
      </c>
      <c r="J444" s="73"/>
      <c r="M444" s="222" t="s">
        <v>152</v>
      </c>
      <c r="N444" s="222" t="s">
        <v>159</v>
      </c>
    </row>
    <row r="445" spans="1:14" ht="12.75" hidden="1" customHeight="1" thickTop="1" thickBot="1" x14ac:dyDescent="0.4">
      <c r="A445" s="22">
        <v>442</v>
      </c>
      <c r="B445" s="22">
        <v>10</v>
      </c>
      <c r="C445" s="96">
        <v>42967</v>
      </c>
      <c r="D445" s="157" t="s">
        <v>175</v>
      </c>
      <c r="E445" s="23" t="str">
        <f t="shared" si="99"/>
        <v>STAMFORD FC</v>
      </c>
      <c r="F445" s="24" t="str">
        <f t="shared" si="99"/>
        <v>HENRY  REID FC 30</v>
      </c>
      <c r="G445" s="71"/>
      <c r="H445" s="94">
        <f t="shared" si="100"/>
        <v>0.41666666666666702</v>
      </c>
      <c r="I445" s="24" t="str">
        <f>VLOOKUP(E445,FallFields1,2)</f>
        <v>West Beach Fields, Stamford</v>
      </c>
      <c r="J445" s="73"/>
      <c r="M445" s="222" t="s">
        <v>158</v>
      </c>
      <c r="N445" s="222" t="s">
        <v>153</v>
      </c>
    </row>
    <row r="446" spans="1:14" ht="12.75" hidden="1" customHeight="1" thickTop="1" thickBot="1" x14ac:dyDescent="0.4">
      <c r="A446" s="22">
        <v>443</v>
      </c>
      <c r="B446" s="22">
        <v>10</v>
      </c>
      <c r="C446" s="96">
        <v>42967</v>
      </c>
      <c r="D446" s="157" t="s">
        <v>175</v>
      </c>
      <c r="E446" s="23" t="str">
        <f t="shared" si="99"/>
        <v>LITCHFIELD COUNTY BLUES</v>
      </c>
      <c r="F446" s="24" t="str">
        <f t="shared" si="99"/>
        <v>NEWTOWN SALTY DOGS</v>
      </c>
      <c r="G446" s="71"/>
      <c r="H446" s="94">
        <f t="shared" si="100"/>
        <v>0.41666666666666702</v>
      </c>
      <c r="I446" s="24" t="str">
        <f>VLOOKUP(E446,FallFields1,2)</f>
        <v>Whittlesey Harrison, Morris</v>
      </c>
      <c r="J446" s="73"/>
      <c r="M446" s="222" t="s">
        <v>154</v>
      </c>
      <c r="N446" s="222" t="s">
        <v>157</v>
      </c>
    </row>
    <row r="447" spans="1:14" ht="12.75" hidden="1" customHeight="1" thickTop="1" thickBot="1" x14ac:dyDescent="0.4">
      <c r="A447" s="22">
        <v>444</v>
      </c>
      <c r="B447" s="22">
        <v>10</v>
      </c>
      <c r="C447" s="96">
        <v>42967</v>
      </c>
      <c r="D447" s="157" t="s">
        <v>175</v>
      </c>
      <c r="E447" s="23" t="str">
        <f t="shared" si="99"/>
        <v>NAUGATUCK FUSION</v>
      </c>
      <c r="F447" s="24" t="str">
        <f t="shared" si="99"/>
        <v>MILFORD AMIGOS</v>
      </c>
      <c r="G447" s="71"/>
      <c r="H447" s="94">
        <f t="shared" si="100"/>
        <v>0.41666666666666702</v>
      </c>
      <c r="I447" s="24" t="str">
        <f>VLOOKUP(E447,fields,2)</f>
        <v>City Hill MS, Naugatuck</v>
      </c>
      <c r="J447" s="73"/>
      <c r="M447" s="222" t="s">
        <v>156</v>
      </c>
      <c r="N447" s="222" t="s">
        <v>155</v>
      </c>
    </row>
    <row r="448" spans="1:14" ht="12.75" hidden="1" customHeight="1" thickTop="1" thickBot="1" x14ac:dyDescent="0.4">
      <c r="A448" s="22">
        <v>445</v>
      </c>
      <c r="B448" s="22" t="s">
        <v>0</v>
      </c>
      <c r="C448" s="96"/>
      <c r="D448" s="151" t="s">
        <v>0</v>
      </c>
      <c r="E448" s="23"/>
      <c r="F448" s="24"/>
      <c r="G448" s="71"/>
      <c r="H448" s="94"/>
      <c r="I448" s="24"/>
      <c r="J448" s="73"/>
      <c r="M448" s="2"/>
      <c r="N448" s="2"/>
    </row>
    <row r="449" spans="1:14" ht="12.75" hidden="1" customHeight="1" thickTop="1" thickBot="1" x14ac:dyDescent="0.4">
      <c r="A449" s="22">
        <v>446</v>
      </c>
      <c r="B449" s="22">
        <v>10</v>
      </c>
      <c r="C449" s="96">
        <v>42967</v>
      </c>
      <c r="D449" s="34" t="s">
        <v>11</v>
      </c>
      <c r="E449" s="23" t="str">
        <f t="shared" ref="E449:F453" si="101">VLOOKUP(M449,Teams,2)</f>
        <v>FAIRFIELD GAC</v>
      </c>
      <c r="F449" s="24" t="str">
        <f t="shared" si="101"/>
        <v>RIDGEFIELD KICKS</v>
      </c>
      <c r="G449" s="71"/>
      <c r="H449" s="94">
        <v>0.33333333333333331</v>
      </c>
      <c r="I449" s="24" t="str">
        <f>VLOOKUP(E449,FallFields1,2)</f>
        <v>Ludlowe HS, Fairfield</v>
      </c>
      <c r="J449" s="73"/>
      <c r="M449" s="5" t="s">
        <v>162</v>
      </c>
      <c r="N449" s="5" t="s">
        <v>105</v>
      </c>
    </row>
    <row r="450" spans="1:14" ht="12.75" hidden="1" customHeight="1" thickTop="1" x14ac:dyDescent="0.35">
      <c r="A450" s="22">
        <v>447</v>
      </c>
      <c r="B450" s="22">
        <v>10</v>
      </c>
      <c r="C450" s="96">
        <v>42967</v>
      </c>
      <c r="D450" s="65" t="s">
        <v>11</v>
      </c>
      <c r="E450" s="23" t="str">
        <f t="shared" si="101"/>
        <v>NORWALK MARINERS</v>
      </c>
      <c r="F450" s="24" t="str">
        <f t="shared" si="101"/>
        <v>WATERBURY ALBANIANS</v>
      </c>
      <c r="G450" s="71"/>
      <c r="H450" s="94">
        <f>VLOOKUP(E450,START_TIMES,2)</f>
        <v>0.41666666666666702</v>
      </c>
      <c r="I450" s="24" t="str">
        <f>VLOOKUP(E450,FallFields1,2)</f>
        <v>Nathan Hale MS, Norwalk</v>
      </c>
      <c r="J450" s="73"/>
      <c r="M450" s="5" t="s">
        <v>104</v>
      </c>
      <c r="N450" s="5" t="s">
        <v>108</v>
      </c>
    </row>
    <row r="451" spans="1:14" ht="12.75" hidden="1" customHeight="1" thickBot="1" x14ac:dyDescent="0.4">
      <c r="A451" s="22">
        <v>448</v>
      </c>
      <c r="B451" s="22">
        <v>10</v>
      </c>
      <c r="C451" s="96">
        <v>42967</v>
      </c>
      <c r="D451" s="170" t="s">
        <v>11</v>
      </c>
      <c r="E451" s="23" t="str">
        <f t="shared" si="101"/>
        <v>CHESHIRE AZZURRI 40</v>
      </c>
      <c r="F451" s="24" t="str">
        <f t="shared" si="101"/>
        <v>DANBURY UNITED 40</v>
      </c>
      <c r="G451" s="71"/>
      <c r="H451" s="94">
        <f>VLOOKUP(E451,START_TIMES,2)</f>
        <v>0.41666666666666669</v>
      </c>
      <c r="I451" s="24" t="str">
        <f>VLOOKUP(E451,FallFields1,2)</f>
        <v>Quinnipiac Park, Cheshire</v>
      </c>
      <c r="J451" s="73"/>
      <c r="M451" s="5" t="s">
        <v>160</v>
      </c>
      <c r="N451" s="5" t="s">
        <v>161</v>
      </c>
    </row>
    <row r="452" spans="1:14" ht="12.75" hidden="1" customHeight="1" thickTop="1" thickBot="1" x14ac:dyDescent="0.4">
      <c r="A452" s="22">
        <v>449</v>
      </c>
      <c r="B452" s="22">
        <v>10</v>
      </c>
      <c r="C452" s="96">
        <v>42967</v>
      </c>
      <c r="D452" s="156" t="s">
        <v>11</v>
      </c>
      <c r="E452" s="23" t="str">
        <f t="shared" si="101"/>
        <v>STORM FC</v>
      </c>
      <c r="F452" s="24" t="str">
        <f t="shared" si="101"/>
        <v>GREENWICH PUMAS</v>
      </c>
      <c r="G452" s="71"/>
      <c r="H452" s="94">
        <f>VLOOKUP(E452,START_TIMES,2)</f>
        <v>0.33333333333333331</v>
      </c>
      <c r="I452" s="24" t="str">
        <f>VLOOKUP(E452,FallFields1,2)</f>
        <v>Wakeman Park, Westport</v>
      </c>
      <c r="J452" s="73"/>
      <c r="M452" s="5" t="s">
        <v>106</v>
      </c>
      <c r="N452" s="5" t="s">
        <v>163</v>
      </c>
    </row>
    <row r="453" spans="1:14" ht="12.75" hidden="1" customHeight="1" thickTop="1" thickBot="1" x14ac:dyDescent="0.4">
      <c r="A453" s="22">
        <v>450</v>
      </c>
      <c r="B453" s="22">
        <v>10</v>
      </c>
      <c r="C453" s="96">
        <v>42967</v>
      </c>
      <c r="D453" s="156" t="s">
        <v>11</v>
      </c>
      <c r="E453" s="23" t="str">
        <f t="shared" si="101"/>
        <v xml:space="preserve">WILTON WARRIORS </v>
      </c>
      <c r="F453" s="24" t="str">
        <f t="shared" si="101"/>
        <v>VASCO DA GAMA 40</v>
      </c>
      <c r="G453" s="71"/>
      <c r="H453" s="94">
        <f>VLOOKUP(E453,START_TIMES,2)</f>
        <v>0.41666666666666702</v>
      </c>
      <c r="I453" s="24" t="str">
        <f>VLOOKUP(E453,FallFields1,2)</f>
        <v>Lilly Field, Wilton</v>
      </c>
      <c r="J453" s="73"/>
      <c r="M453" s="5" t="s">
        <v>109</v>
      </c>
      <c r="N453" s="5" t="s">
        <v>107</v>
      </c>
    </row>
    <row r="454" spans="1:14" ht="12.75" hidden="1" customHeight="1" thickTop="1" thickBot="1" x14ac:dyDescent="0.4">
      <c r="A454" s="22">
        <v>451</v>
      </c>
      <c r="B454" s="22" t="s">
        <v>0</v>
      </c>
      <c r="C454" s="96"/>
      <c r="D454" s="158" t="s">
        <v>0</v>
      </c>
      <c r="E454" s="23"/>
      <c r="F454" s="24"/>
      <c r="G454" s="71"/>
      <c r="H454" s="94"/>
      <c r="I454" s="24"/>
      <c r="J454" s="73"/>
      <c r="M454" s="5"/>
      <c r="N454" s="5"/>
    </row>
    <row r="455" spans="1:14" ht="12.75" hidden="1" customHeight="1" thickTop="1" thickBot="1" x14ac:dyDescent="0.4">
      <c r="A455" s="22">
        <v>452</v>
      </c>
      <c r="B455" s="22">
        <v>10</v>
      </c>
      <c r="C455" s="96">
        <v>42967</v>
      </c>
      <c r="D455" s="35" t="s">
        <v>12</v>
      </c>
      <c r="E455" s="23" t="str">
        <f t="shared" ref="E455:F459" si="102">VLOOKUP(M455,Teams,2)</f>
        <v>GREENWICH GUNNERS 40</v>
      </c>
      <c r="F455" s="24" t="str">
        <f t="shared" si="102"/>
        <v>NEW HAVEN AMERICANS</v>
      </c>
      <c r="G455" s="71"/>
      <c r="H455" s="94">
        <f>VLOOKUP(E455,START_TIMES,2)</f>
        <v>0.41666666666666702</v>
      </c>
      <c r="I455" s="24" t="str">
        <f>VLOOKUP(E455,FallFields1,2)</f>
        <v>tbd</v>
      </c>
      <c r="J455" s="73"/>
      <c r="M455" s="5" t="s">
        <v>112</v>
      </c>
      <c r="N455" s="5" t="s">
        <v>115</v>
      </c>
    </row>
    <row r="456" spans="1:14" ht="12.75" hidden="1" customHeight="1" thickTop="1" x14ac:dyDescent="0.35">
      <c r="A456" s="22">
        <v>453</v>
      </c>
      <c r="B456" s="22">
        <v>10</v>
      </c>
      <c r="C456" s="96">
        <v>42967</v>
      </c>
      <c r="D456" s="64" t="s">
        <v>12</v>
      </c>
      <c r="E456" s="23" t="str">
        <f t="shared" si="102"/>
        <v xml:space="preserve">GUILFORD CELTIC </v>
      </c>
      <c r="F456" s="24" t="str">
        <f t="shared" si="102"/>
        <v>SOUTHEAST ROVERS</v>
      </c>
      <c r="G456" s="71"/>
      <c r="H456" s="94">
        <f>VLOOKUP(E456,START_TIMES,2)</f>
        <v>0.41666666666666702</v>
      </c>
      <c r="I456" s="24" t="str">
        <f>VLOOKUP(E456,FallFields1,2)</f>
        <v>Bittner Park, Guilford</v>
      </c>
      <c r="J456" s="73"/>
      <c r="M456" s="5" t="s">
        <v>114</v>
      </c>
      <c r="N456" s="5" t="s">
        <v>118</v>
      </c>
    </row>
    <row r="457" spans="1:14" ht="12.75" hidden="1" customHeight="1" thickBot="1" x14ac:dyDescent="0.4">
      <c r="A457" s="22">
        <v>454</v>
      </c>
      <c r="B457" s="22">
        <v>10</v>
      </c>
      <c r="C457" s="96">
        <v>42967</v>
      </c>
      <c r="D457" s="161" t="s">
        <v>12</v>
      </c>
      <c r="E457" s="23" t="str">
        <f t="shared" si="102"/>
        <v>DERBY QUITUS</v>
      </c>
      <c r="F457" s="24" t="str">
        <f t="shared" si="102"/>
        <v>GREENWICH ARSENAL 40</v>
      </c>
      <c r="G457" s="71"/>
      <c r="H457" s="94">
        <v>0.33333333333333331</v>
      </c>
      <c r="I457" s="24" t="str">
        <f>VLOOKUP(E457,FallFields1,2)</f>
        <v>Witek Park, Derby</v>
      </c>
      <c r="J457" s="73"/>
      <c r="M457" s="5" t="s">
        <v>110</v>
      </c>
      <c r="N457" s="5" t="s">
        <v>111</v>
      </c>
    </row>
    <row r="458" spans="1:14" ht="12.75" hidden="1" customHeight="1" thickTop="1" thickBot="1" x14ac:dyDescent="0.4">
      <c r="A458" s="22">
        <v>455</v>
      </c>
      <c r="B458" s="22">
        <v>10</v>
      </c>
      <c r="C458" s="96">
        <v>42967</v>
      </c>
      <c r="D458" s="168" t="s">
        <v>12</v>
      </c>
      <c r="E458" s="23" t="str">
        <f t="shared" si="102"/>
        <v>GUILFORD BELL CURVE</v>
      </c>
      <c r="F458" s="24" t="str">
        <f t="shared" si="102"/>
        <v>NEWINGTON PORTUGUESE 40</v>
      </c>
      <c r="G458" s="71"/>
      <c r="H458" s="94">
        <f>VLOOKUP(E458,START_TIMES,2)</f>
        <v>0.41666666666666702</v>
      </c>
      <c r="I458" s="24" t="str">
        <f>VLOOKUP(E458,FallFields1,2)</f>
        <v>Calvin Leete School, Guilford</v>
      </c>
      <c r="J458" s="73"/>
      <c r="M458" s="5" t="s">
        <v>113</v>
      </c>
      <c r="N458" s="5" t="s">
        <v>116</v>
      </c>
    </row>
    <row r="459" spans="1:14" ht="12.75" hidden="1" customHeight="1" thickTop="1" thickBot="1" x14ac:dyDescent="0.4">
      <c r="A459" s="22">
        <v>456</v>
      </c>
      <c r="B459" s="22">
        <v>10</v>
      </c>
      <c r="C459" s="96">
        <v>42967</v>
      </c>
      <c r="D459" s="168" t="s">
        <v>12</v>
      </c>
      <c r="E459" s="23" t="str">
        <f t="shared" si="102"/>
        <v>STAMFORD UNITED</v>
      </c>
      <c r="F459" s="24" t="str">
        <f t="shared" si="102"/>
        <v xml:space="preserve">NORWALK SPORT COLOMBIA </v>
      </c>
      <c r="G459" s="71"/>
      <c r="H459" s="94">
        <f>VLOOKUP(E459,START_TIMES,2)</f>
        <v>0.41666666666666702</v>
      </c>
      <c r="I459" s="24" t="str">
        <f>VLOOKUP(E459,FallFields1,2)</f>
        <v>West Beach Fields, Stamford</v>
      </c>
      <c r="J459" s="73"/>
      <c r="M459" s="5" t="s">
        <v>119</v>
      </c>
      <c r="N459" s="5" t="s">
        <v>117</v>
      </c>
    </row>
    <row r="460" spans="1:14" ht="12.75" hidden="1" customHeight="1" thickTop="1" thickBot="1" x14ac:dyDescent="0.4">
      <c r="A460" s="22">
        <v>457</v>
      </c>
      <c r="B460" s="22" t="s">
        <v>0</v>
      </c>
      <c r="C460" s="96"/>
      <c r="D460" s="162" t="s">
        <v>0</v>
      </c>
      <c r="E460" s="23"/>
      <c r="F460" s="24"/>
      <c r="G460" s="71"/>
      <c r="H460" s="94"/>
      <c r="I460" s="24"/>
      <c r="J460" s="73"/>
      <c r="M460" s="5"/>
      <c r="N460" s="5"/>
    </row>
    <row r="461" spans="1:14" ht="12.75" hidden="1" customHeight="1" thickTop="1" thickBot="1" x14ac:dyDescent="0.4">
      <c r="A461" s="22">
        <v>458</v>
      </c>
      <c r="B461" s="22">
        <v>10</v>
      </c>
      <c r="C461" s="96">
        <v>42967</v>
      </c>
      <c r="D461" s="36" t="s">
        <v>13</v>
      </c>
      <c r="E461" s="23" t="str">
        <f t="shared" ref="E461:F466" si="103">VLOOKUP(M461,Teams,2)</f>
        <v>BESA SC</v>
      </c>
      <c r="F461" s="24" t="str">
        <f t="shared" si="103"/>
        <v>ELI'S FC</v>
      </c>
      <c r="G461" s="71"/>
      <c r="H461" s="94">
        <f t="shared" ref="H461:H466" si="104">VLOOKUP(E461,START_TIMES,2)</f>
        <v>0.41666666666666669</v>
      </c>
      <c r="I461" s="24" t="str">
        <f t="shared" ref="I461:I466" si="105">VLOOKUP(E461,fields,2)</f>
        <v>Wilby HS, Waterbury</v>
      </c>
      <c r="J461" s="73"/>
      <c r="M461" s="229" t="s">
        <v>654</v>
      </c>
      <c r="N461" s="229" t="s">
        <v>121</v>
      </c>
    </row>
    <row r="462" spans="1:14" ht="12.75" hidden="1" customHeight="1" thickTop="1" x14ac:dyDescent="0.35">
      <c r="A462" s="22">
        <v>459</v>
      </c>
      <c r="B462" s="22">
        <v>10</v>
      </c>
      <c r="C462" s="96">
        <v>42967</v>
      </c>
      <c r="D462" s="67" t="s">
        <v>13</v>
      </c>
      <c r="E462" s="23" t="str">
        <f t="shared" si="103"/>
        <v>BYE 40 (NO GAME)</v>
      </c>
      <c r="F462" s="24" t="str">
        <f t="shared" si="103"/>
        <v>ELI'S FC</v>
      </c>
      <c r="G462" s="71"/>
      <c r="H462" s="94">
        <f t="shared" si="104"/>
        <v>0.41666666666666669</v>
      </c>
      <c r="I462" s="24" t="str">
        <f t="shared" si="105"/>
        <v>--</v>
      </c>
      <c r="J462" s="73"/>
      <c r="M462" s="229" t="s">
        <v>653</v>
      </c>
      <c r="N462" s="229" t="s">
        <v>121</v>
      </c>
    </row>
    <row r="463" spans="1:14" ht="12.75" hidden="1" customHeight="1" thickBot="1" x14ac:dyDescent="0.4">
      <c r="A463" s="22">
        <v>460</v>
      </c>
      <c r="B463" s="22">
        <v>10</v>
      </c>
      <c r="C463" s="96">
        <v>42967</v>
      </c>
      <c r="D463" s="190" t="s">
        <v>13</v>
      </c>
      <c r="E463" s="23" t="str">
        <f t="shared" si="103"/>
        <v>HAMDEN UNITED</v>
      </c>
      <c r="F463" s="24" t="str">
        <f t="shared" si="103"/>
        <v>WILTON WOLVES</v>
      </c>
      <c r="G463" s="71"/>
      <c r="H463" s="94">
        <f t="shared" si="104"/>
        <v>0.41666666666666702</v>
      </c>
      <c r="I463" s="24" t="str">
        <f t="shared" si="105"/>
        <v>Hamden MS, Hamden</v>
      </c>
      <c r="J463" s="73"/>
      <c r="M463" s="229" t="s">
        <v>122</v>
      </c>
      <c r="N463" s="229" t="s">
        <v>129</v>
      </c>
    </row>
    <row r="464" spans="1:14" ht="12.75" hidden="1" customHeight="1" thickTop="1" thickBot="1" x14ac:dyDescent="0.4">
      <c r="A464" s="22">
        <v>461</v>
      </c>
      <c r="B464" s="22">
        <v>10</v>
      </c>
      <c r="C464" s="96">
        <v>42967</v>
      </c>
      <c r="D464" s="163" t="s">
        <v>13</v>
      </c>
      <c r="E464" s="23" t="str">
        <f t="shared" si="103"/>
        <v>WALLINGFORD MORELIA</v>
      </c>
      <c r="F464" s="24" t="str">
        <f t="shared" si="103"/>
        <v>HENRY  REID FC 40</v>
      </c>
      <c r="G464" s="71"/>
      <c r="H464" s="94">
        <f t="shared" si="104"/>
        <v>0.41666666666666702</v>
      </c>
      <c r="I464" s="24" t="str">
        <f t="shared" si="105"/>
        <v>Woodhouse Field, Wallingford</v>
      </c>
      <c r="J464" s="73"/>
      <c r="M464" s="229" t="s">
        <v>128</v>
      </c>
      <c r="N464" s="229" t="s">
        <v>123</v>
      </c>
    </row>
    <row r="465" spans="1:14" ht="12.75" hidden="1" customHeight="1" thickTop="1" thickBot="1" x14ac:dyDescent="0.4">
      <c r="A465" s="22">
        <v>462</v>
      </c>
      <c r="B465" s="22">
        <v>10</v>
      </c>
      <c r="C465" s="96">
        <v>42967</v>
      </c>
      <c r="D465" s="163" t="s">
        <v>13</v>
      </c>
      <c r="E465" s="23" t="str">
        <f t="shared" si="103"/>
        <v>NORTH BRANFORD 40</v>
      </c>
      <c r="F465" s="24" t="str">
        <f t="shared" si="103"/>
        <v>STAMFORD CITY</v>
      </c>
      <c r="G465" s="71"/>
      <c r="H465" s="94">
        <f t="shared" si="104"/>
        <v>0.41666666666666702</v>
      </c>
      <c r="I465" s="24" t="str">
        <f t="shared" si="105"/>
        <v>Coginchaug HS, Durham</v>
      </c>
      <c r="J465" s="73"/>
      <c r="M465" s="229" t="s">
        <v>124</v>
      </c>
      <c r="N465" s="229" t="s">
        <v>127</v>
      </c>
    </row>
    <row r="466" spans="1:14" ht="12.75" hidden="1" customHeight="1" thickTop="1" thickBot="1" x14ac:dyDescent="0.4">
      <c r="A466" s="22">
        <v>463</v>
      </c>
      <c r="B466" s="22">
        <v>10</v>
      </c>
      <c r="C466" s="96">
        <v>42967</v>
      </c>
      <c r="D466" s="163" t="s">
        <v>13</v>
      </c>
      <c r="E466" s="23" t="str">
        <f t="shared" si="103"/>
        <v>PAN ZONES</v>
      </c>
      <c r="F466" s="24" t="str">
        <f t="shared" si="103"/>
        <v>NORTH HAVEN SC</v>
      </c>
      <c r="G466" s="71"/>
      <c r="H466" s="94">
        <f t="shared" si="104"/>
        <v>0.41666666666666702</v>
      </c>
      <c r="I466" s="24" t="str">
        <f t="shared" si="105"/>
        <v>Stanley Quarter Park, New Britain</v>
      </c>
      <c r="J466" s="73"/>
      <c r="M466" s="229" t="s">
        <v>126</v>
      </c>
      <c r="N466" s="229" t="s">
        <v>125</v>
      </c>
    </row>
    <row r="467" spans="1:14" ht="12.75" hidden="1" customHeight="1" thickTop="1" thickBot="1" x14ac:dyDescent="0.4">
      <c r="A467" s="22">
        <v>464</v>
      </c>
      <c r="B467" s="22" t="s">
        <v>0</v>
      </c>
      <c r="C467" s="96"/>
      <c r="D467" s="167" t="s">
        <v>0</v>
      </c>
      <c r="E467" s="23"/>
      <c r="F467" s="24"/>
      <c r="G467" s="71"/>
      <c r="H467" s="94"/>
      <c r="I467" s="24"/>
      <c r="J467" s="73"/>
      <c r="M467" s="2"/>
      <c r="N467" s="2"/>
    </row>
    <row r="468" spans="1:14" ht="12.75" hidden="1" customHeight="1" thickTop="1" thickBot="1" x14ac:dyDescent="0.4">
      <c r="A468" s="22">
        <v>465</v>
      </c>
      <c r="B468" s="22">
        <v>10</v>
      </c>
      <c r="C468" s="96">
        <v>42967</v>
      </c>
      <c r="D468" s="27" t="s">
        <v>102</v>
      </c>
      <c r="E468" s="23" t="str">
        <f t="shared" ref="E468:F472" si="106">VLOOKUP(M468,Teams,2)</f>
        <v>DARIEN BLUE WAVE</v>
      </c>
      <c r="F468" s="24" t="str">
        <f t="shared" si="106"/>
        <v>GUILFORD BLACK EAGLES</v>
      </c>
      <c r="G468" s="71"/>
      <c r="H468" s="94">
        <f>VLOOKUP(E468,START_TIMES,2)</f>
        <v>0.375</v>
      </c>
      <c r="I468" s="24" t="str">
        <f>VLOOKUP(E468,FallFields1,2)</f>
        <v>Middlesex MS (Lower), Darien</v>
      </c>
      <c r="J468" s="73"/>
      <c r="M468" s="5" t="s">
        <v>132</v>
      </c>
      <c r="N468" s="5" t="s">
        <v>136</v>
      </c>
    </row>
    <row r="469" spans="1:14" ht="12.75" hidden="1" customHeight="1" thickTop="1" x14ac:dyDescent="0.35">
      <c r="A469" s="22">
        <v>466</v>
      </c>
      <c r="B469" s="22">
        <v>10</v>
      </c>
      <c r="C469" s="96">
        <v>42967</v>
      </c>
      <c r="D469" s="63" t="s">
        <v>102</v>
      </c>
      <c r="E469" s="23" t="str">
        <f t="shared" si="106"/>
        <v>GREENWICH GUNNERS 50</v>
      </c>
      <c r="F469" s="24" t="str">
        <f t="shared" si="106"/>
        <v>POLONIA FALCON STARS FC</v>
      </c>
      <c r="G469" s="71"/>
      <c r="H469" s="94">
        <f>VLOOKUP(E469,START_TIMES,2)</f>
        <v>0.41666666666666702</v>
      </c>
      <c r="I469" s="24" t="str">
        <f>VLOOKUP(E469,FallFields1,2)</f>
        <v>tbd</v>
      </c>
      <c r="J469" s="73"/>
      <c r="M469" s="5" t="s">
        <v>134</v>
      </c>
      <c r="N469" s="5" t="s">
        <v>142</v>
      </c>
    </row>
    <row r="470" spans="1:14" ht="12.75" hidden="1" customHeight="1" thickBot="1" x14ac:dyDescent="0.4">
      <c r="A470" s="22">
        <v>467</v>
      </c>
      <c r="B470" s="22">
        <v>10</v>
      </c>
      <c r="C470" s="96">
        <v>42967</v>
      </c>
      <c r="D470" s="195" t="s">
        <v>102</v>
      </c>
      <c r="E470" s="23" t="str">
        <f t="shared" si="106"/>
        <v>CHESHIRE AZZURRI 50</v>
      </c>
      <c r="F470" s="24" t="str">
        <f t="shared" si="106"/>
        <v>CLUB NAPOLI 50</v>
      </c>
      <c r="G470" s="71"/>
      <c r="H470" s="94">
        <v>0.33333333333333331</v>
      </c>
      <c r="I470" s="24" t="str">
        <f>VLOOKUP(E470,FallFields1,2)</f>
        <v>Quinnipiac Park, Cheshire</v>
      </c>
      <c r="J470" s="73"/>
      <c r="M470" s="5" t="s">
        <v>130</v>
      </c>
      <c r="N470" s="5" t="s">
        <v>131</v>
      </c>
    </row>
    <row r="471" spans="1:14" ht="12.75" hidden="1" customHeight="1" thickTop="1" thickBot="1" x14ac:dyDescent="0.4">
      <c r="A471" s="22">
        <v>468</v>
      </c>
      <c r="B471" s="22">
        <v>10</v>
      </c>
      <c r="C471" s="96">
        <v>42967</v>
      </c>
      <c r="D471" s="155" t="s">
        <v>102</v>
      </c>
      <c r="E471" s="23" t="str">
        <f t="shared" si="106"/>
        <v xml:space="preserve">GLASTONBURY CELTIC </v>
      </c>
      <c r="F471" s="24" t="str">
        <f t="shared" si="106"/>
        <v>HARTFORD CAVALIERS</v>
      </c>
      <c r="G471" s="71"/>
      <c r="H471" s="94">
        <f>VLOOKUP(E471,START_TIMES,2)</f>
        <v>0.41666666666666702</v>
      </c>
      <c r="I471" s="24" t="str">
        <f>VLOOKUP(E471,FallFields1,2)</f>
        <v>Irish American Club, Glastonbury</v>
      </c>
      <c r="J471" s="73"/>
      <c r="M471" s="5" t="s">
        <v>133</v>
      </c>
      <c r="N471" s="5" t="s">
        <v>138</v>
      </c>
    </row>
    <row r="472" spans="1:14" ht="12.75" hidden="1" customHeight="1" thickTop="1" thickBot="1" x14ac:dyDescent="0.4">
      <c r="A472" s="22">
        <v>469</v>
      </c>
      <c r="B472" s="22">
        <v>10</v>
      </c>
      <c r="C472" s="96">
        <v>42967</v>
      </c>
      <c r="D472" s="155" t="s">
        <v>102</v>
      </c>
      <c r="E472" s="23" t="str">
        <f t="shared" si="106"/>
        <v>VASCO DA GAMA 50</v>
      </c>
      <c r="F472" s="24" t="str">
        <f t="shared" si="106"/>
        <v>NEW BRITAIN FALCONS FC</v>
      </c>
      <c r="G472" s="71"/>
      <c r="H472" s="94">
        <f>VLOOKUP(E472,START_TIMES,2)</f>
        <v>0.41666666666666702</v>
      </c>
      <c r="I472" s="24" t="str">
        <f>VLOOKUP(E472,FallFields1,2)</f>
        <v>Veterans Memorial Park, Bridgeport</v>
      </c>
      <c r="J472" s="73"/>
      <c r="M472" s="5" t="s">
        <v>144</v>
      </c>
      <c r="N472" s="5" t="s">
        <v>141</v>
      </c>
    </row>
    <row r="473" spans="1:14" ht="12.75" hidden="1" customHeight="1" thickTop="1" thickBot="1" x14ac:dyDescent="0.4">
      <c r="A473" s="22">
        <v>470</v>
      </c>
      <c r="B473" s="22" t="s">
        <v>0</v>
      </c>
      <c r="C473" s="96"/>
      <c r="D473" s="154" t="s">
        <v>0</v>
      </c>
      <c r="E473" s="23"/>
      <c r="F473" s="24"/>
      <c r="G473" s="71"/>
      <c r="H473" s="94"/>
      <c r="I473" s="24"/>
      <c r="J473" s="73"/>
      <c r="M473" s="5"/>
      <c r="N473" s="5"/>
    </row>
    <row r="474" spans="1:14" ht="12.75" hidden="1" customHeight="1" thickTop="1" thickBot="1" x14ac:dyDescent="0.4">
      <c r="A474" s="22">
        <v>471</v>
      </c>
      <c r="B474" s="22">
        <v>10</v>
      </c>
      <c r="C474" s="96">
        <v>42967</v>
      </c>
      <c r="D474" s="37" t="s">
        <v>103</v>
      </c>
      <c r="E474" s="23" t="str">
        <f t="shared" ref="E474:F478" si="107">VLOOKUP(M474,Teams,2)</f>
        <v>NORTH BRANFORD LEGENDS</v>
      </c>
      <c r="F474" s="24" t="str">
        <f t="shared" si="107"/>
        <v>MOODUS SC</v>
      </c>
      <c r="G474" s="71"/>
      <c r="H474" s="94">
        <f>VLOOKUP(E474,START_TIMES,2)</f>
        <v>0.41666666666666702</v>
      </c>
      <c r="I474" s="24" t="str">
        <f>VLOOKUP(E474,FallFields1,2)</f>
        <v>Northford Park, North Branford</v>
      </c>
      <c r="J474" s="73"/>
      <c r="M474" s="5" t="s">
        <v>139</v>
      </c>
      <c r="N474" s="5" t="s">
        <v>135</v>
      </c>
    </row>
    <row r="475" spans="1:14" ht="12.75" hidden="1" customHeight="1" thickTop="1" x14ac:dyDescent="0.35">
      <c r="A475" s="22">
        <v>472</v>
      </c>
      <c r="B475" s="22">
        <v>10</v>
      </c>
      <c r="C475" s="96">
        <v>42967</v>
      </c>
      <c r="D475" s="68" t="s">
        <v>103</v>
      </c>
      <c r="E475" s="23" t="str">
        <f t="shared" si="107"/>
        <v>WEST HAVEN GRAYS</v>
      </c>
      <c r="F475" s="24" t="str">
        <f t="shared" si="107"/>
        <v>NAUGATUCK RIVER RATS</v>
      </c>
      <c r="G475" s="71"/>
      <c r="H475" s="94">
        <f>VLOOKUP(E475,START_TIMES,2)</f>
        <v>0.41666666666666702</v>
      </c>
      <c r="I475" s="24" t="str">
        <f>VLOOKUP(E475,FallFields1,2)</f>
        <v>Pagels Field, West Haven</v>
      </c>
      <c r="J475" s="73"/>
      <c r="M475" s="5" t="s">
        <v>145</v>
      </c>
      <c r="N475" s="5" t="s">
        <v>137</v>
      </c>
    </row>
    <row r="476" spans="1:14" ht="12.75" hidden="1" customHeight="1" x14ac:dyDescent="0.35">
      <c r="A476" s="22">
        <v>473</v>
      </c>
      <c r="B476" s="22">
        <v>10</v>
      </c>
      <c r="C476" s="96">
        <v>42967</v>
      </c>
      <c r="D476" s="68" t="s">
        <v>103</v>
      </c>
      <c r="E476" s="77" t="str">
        <f t="shared" si="107"/>
        <v>FARMINGTON WHITE OWLS</v>
      </c>
      <c r="F476" s="24" t="str">
        <f t="shared" si="107"/>
        <v>GREENWICH ARSENAL 50</v>
      </c>
      <c r="G476" s="71"/>
      <c r="H476" s="94">
        <f>VLOOKUP(E476,START_TIMES,2)</f>
        <v>0.41666666666666702</v>
      </c>
      <c r="I476" s="24" t="str">
        <f>VLOOKUP(E476,FallFields1,2)</f>
        <v>Tunxis Mead #9, Farmington</v>
      </c>
      <c r="J476" s="73"/>
      <c r="M476" s="5" t="s">
        <v>147</v>
      </c>
      <c r="N476" s="5" t="s">
        <v>148</v>
      </c>
    </row>
    <row r="477" spans="1:14" ht="12.75" hidden="1" customHeight="1" x14ac:dyDescent="0.35">
      <c r="A477" s="22">
        <v>474</v>
      </c>
      <c r="B477" s="22">
        <v>10</v>
      </c>
      <c r="C477" s="96">
        <v>42967</v>
      </c>
      <c r="D477" s="68" t="s">
        <v>103</v>
      </c>
      <c r="E477" s="23" t="str">
        <f t="shared" si="107"/>
        <v>GREENWICH PUMAS LEGENDS</v>
      </c>
      <c r="F477" s="74" t="str">
        <f t="shared" si="107"/>
        <v>WATERBURY PONTES</v>
      </c>
      <c r="G477" s="71"/>
      <c r="H477" s="94">
        <f>VLOOKUP(E477,START_TIMES,2)</f>
        <v>0.41666666666666702</v>
      </c>
      <c r="I477" s="24" t="str">
        <f>VLOOKUP(E477,FallFields1,2)</f>
        <v>tbd</v>
      </c>
      <c r="J477" s="73"/>
      <c r="M477" s="5" t="s">
        <v>149</v>
      </c>
      <c r="N477" s="5" t="s">
        <v>143</v>
      </c>
    </row>
    <row r="478" spans="1:14" ht="15.5" hidden="1" thickTop="1" thickBot="1" x14ac:dyDescent="0.4">
      <c r="A478" s="22">
        <v>475</v>
      </c>
      <c r="B478" s="22">
        <v>10</v>
      </c>
      <c r="C478" s="149">
        <v>42967</v>
      </c>
      <c r="D478" s="191" t="s">
        <v>103</v>
      </c>
      <c r="E478" s="177" t="str">
        <f t="shared" si="107"/>
        <v>SOUTHBURY BOOMERS</v>
      </c>
      <c r="F478" s="177" t="str">
        <f t="shared" si="107"/>
        <v>EAST HAVEN SC</v>
      </c>
      <c r="G478" s="181"/>
      <c r="H478" s="94">
        <f>VLOOKUP(E478,START_TIMES,2)</f>
        <v>0.41666666666666702</v>
      </c>
      <c r="I478" s="24" t="str">
        <f>VLOOKUP(E478,FallFields1,2)</f>
        <v>Settlers Park, Southbury</v>
      </c>
      <c r="J478" s="73"/>
      <c r="K478" s="188"/>
      <c r="L478" s="188"/>
      <c r="M478" s="5" t="s">
        <v>140</v>
      </c>
      <c r="N478" s="5" t="s">
        <v>146</v>
      </c>
    </row>
    <row r="479" spans="1:14" ht="12" hidden="1" customHeight="1" thickBot="1" x14ac:dyDescent="0.4">
      <c r="A479" s="22">
        <v>476</v>
      </c>
      <c r="B479" s="22" t="s">
        <v>0</v>
      </c>
      <c r="C479" s="96"/>
      <c r="D479" s="25" t="s">
        <v>0</v>
      </c>
      <c r="E479" s="23"/>
      <c r="F479" s="74"/>
      <c r="G479" s="71"/>
      <c r="H479" s="94"/>
      <c r="I479" s="24"/>
      <c r="J479" s="73"/>
      <c r="M479" s="2"/>
      <c r="N479" s="2"/>
    </row>
    <row r="480" spans="1:14" ht="12.75" hidden="1" customHeight="1" thickTop="1" thickBot="1" x14ac:dyDescent="0.4">
      <c r="A480" s="22">
        <v>477</v>
      </c>
      <c r="B480" s="22">
        <v>11</v>
      </c>
      <c r="C480" s="96">
        <v>42974</v>
      </c>
      <c r="D480" s="32" t="s">
        <v>10</v>
      </c>
      <c r="E480" s="23" t="str">
        <f t="shared" ref="E480:F484" si="108">VLOOKUP(M480,Teams,2)</f>
        <v>NORTH BRANFORD 30</v>
      </c>
      <c r="F480" s="24" t="str">
        <f t="shared" si="108"/>
        <v>MILFORD TUESDAY</v>
      </c>
      <c r="G480" s="71"/>
      <c r="H480" s="94">
        <f>VLOOKUP(E480,START_TIMES,2)</f>
        <v>0.41666666666666702</v>
      </c>
      <c r="I480" s="24" t="str">
        <f>VLOOKUP(E480,FallFields1,2)</f>
        <v>Northford Park, North Branford</v>
      </c>
      <c r="J480" s="73"/>
      <c r="M480" s="5" t="s">
        <v>98</v>
      </c>
      <c r="N480" s="5" t="s">
        <v>94</v>
      </c>
    </row>
    <row r="481" spans="1:14" ht="12.75" hidden="1" customHeight="1" thickTop="1" thickBot="1" x14ac:dyDescent="0.4">
      <c r="A481" s="22">
        <v>478</v>
      </c>
      <c r="B481" s="22">
        <v>11</v>
      </c>
      <c r="C481" s="96">
        <v>42974</v>
      </c>
      <c r="D481" s="32" t="s">
        <v>10</v>
      </c>
      <c r="E481" s="23" t="str">
        <f t="shared" si="108"/>
        <v>VASCO DA GAMA 30</v>
      </c>
      <c r="F481" s="24" t="str">
        <f t="shared" si="108"/>
        <v>NEWINGTON PORTUGUESE 30</v>
      </c>
      <c r="G481" s="71"/>
      <c r="H481" s="94">
        <f>VLOOKUP(E481,START_TIMES,2)</f>
        <v>0.33333333333333331</v>
      </c>
      <c r="I481" s="24" t="str">
        <f>VLOOKUP(E481,FallFields1,2)</f>
        <v>Wakeman Park, Westport</v>
      </c>
      <c r="J481" s="73"/>
      <c r="M481" s="5" t="s">
        <v>101</v>
      </c>
      <c r="N481" s="5" t="s">
        <v>92</v>
      </c>
    </row>
    <row r="482" spans="1:14" ht="12.75" hidden="1" customHeight="1" thickTop="1" thickBot="1" x14ac:dyDescent="0.4">
      <c r="A482" s="22">
        <v>479</v>
      </c>
      <c r="B482" s="22">
        <v>11</v>
      </c>
      <c r="C482" s="96">
        <v>42974</v>
      </c>
      <c r="D482" s="32" t="s">
        <v>10</v>
      </c>
      <c r="E482" s="23" t="str">
        <f t="shared" si="108"/>
        <v>DANBURY UNITED 30</v>
      </c>
      <c r="F482" s="24" t="str">
        <f t="shared" si="108"/>
        <v>ECUACHAMOS FC</v>
      </c>
      <c r="G482" s="71"/>
      <c r="H482" s="94">
        <f>VLOOKUP(E482,START_TIMES,2)</f>
        <v>0.375</v>
      </c>
      <c r="I482" s="24" t="str">
        <f>VLOOKUP(E482,FallFields1,2)</f>
        <v>Portuguese Cultural Center, Danbury</v>
      </c>
      <c r="J482" s="73"/>
      <c r="M482" s="5" t="s">
        <v>96</v>
      </c>
      <c r="N482" s="5" t="s">
        <v>93</v>
      </c>
    </row>
    <row r="483" spans="1:14" ht="12.75" hidden="1" customHeight="1" thickTop="1" thickBot="1" x14ac:dyDescent="0.4">
      <c r="A483" s="22">
        <v>480</v>
      </c>
      <c r="B483" s="22">
        <v>11</v>
      </c>
      <c r="C483" s="96">
        <v>42974</v>
      </c>
      <c r="D483" s="32" t="s">
        <v>10</v>
      </c>
      <c r="E483" s="23" t="str">
        <f t="shared" si="108"/>
        <v>SHELTON FC</v>
      </c>
      <c r="F483" s="24" t="str">
        <f t="shared" si="108"/>
        <v>GREENWICH ARSENAL 30</v>
      </c>
      <c r="G483" s="71"/>
      <c r="H483" s="94">
        <f>VLOOKUP(E483,START_TIMES,2)</f>
        <v>0.33333333333333331</v>
      </c>
      <c r="I483" s="24" t="str">
        <f>VLOOKUP(E483,FallFields1,2)</f>
        <v>Nike Site, Shelton</v>
      </c>
      <c r="J483" s="73"/>
      <c r="M483" s="5" t="s">
        <v>95</v>
      </c>
      <c r="N483" s="5" t="s">
        <v>99</v>
      </c>
    </row>
    <row r="484" spans="1:14" ht="12.75" hidden="1" customHeight="1" thickTop="1" x14ac:dyDescent="0.35">
      <c r="A484" s="22">
        <v>481</v>
      </c>
      <c r="B484" s="22">
        <v>11</v>
      </c>
      <c r="C484" s="96">
        <v>42974</v>
      </c>
      <c r="D484" s="69" t="s">
        <v>10</v>
      </c>
      <c r="E484" s="23" t="str">
        <f t="shared" si="108"/>
        <v>POLONEZ UNITED</v>
      </c>
      <c r="F484" s="24" t="str">
        <f t="shared" si="108"/>
        <v>CLINTON FC</v>
      </c>
      <c r="G484" s="71"/>
      <c r="H484" s="94">
        <f>VLOOKUP(E484,START_TIMES,2)</f>
        <v>0.375</v>
      </c>
      <c r="I484" s="24" t="str">
        <f>VLOOKUP(E484,FallFields1,2)</f>
        <v>Cromwell MS, Cromwell</v>
      </c>
      <c r="J484" s="73"/>
      <c r="M484" s="5" t="s">
        <v>100</v>
      </c>
      <c r="N484" s="5" t="s">
        <v>97</v>
      </c>
    </row>
    <row r="485" spans="1:14" ht="12.75" hidden="1" customHeight="1" thickBot="1" x14ac:dyDescent="0.4">
      <c r="A485" s="22">
        <v>482</v>
      </c>
      <c r="B485" s="22" t="s">
        <v>0</v>
      </c>
      <c r="C485" s="96"/>
      <c r="D485" s="152" t="s">
        <v>0</v>
      </c>
      <c r="E485" s="23"/>
      <c r="F485" s="24"/>
      <c r="G485" s="71"/>
      <c r="H485" s="94"/>
      <c r="I485" s="24"/>
      <c r="J485" s="73"/>
      <c r="M485" s="5"/>
      <c r="N485" s="5"/>
    </row>
    <row r="486" spans="1:14" ht="12.75" hidden="1" customHeight="1" thickTop="1" thickBot="1" x14ac:dyDescent="0.4">
      <c r="A486" s="22">
        <v>483</v>
      </c>
      <c r="B486" s="22">
        <v>11</v>
      </c>
      <c r="C486" s="96">
        <v>42974</v>
      </c>
      <c r="D486" s="33" t="s">
        <v>175</v>
      </c>
      <c r="E486" s="23" t="str">
        <f t="shared" ref="E486:F491" si="109">VLOOKUP(M486,Teams,2)</f>
        <v>NEWTOWN SALTY DOGS</v>
      </c>
      <c r="F486" s="24" t="str">
        <f t="shared" si="109"/>
        <v>NAUGATUCK FUSION</v>
      </c>
      <c r="G486" s="71"/>
      <c r="H486" s="94">
        <f>VLOOKUP(E486,START_TIMES,2)</f>
        <v>0.33333333333333331</v>
      </c>
      <c r="I486" s="24" t="str">
        <f>VLOOKUP(E486,FallFields1,2)</f>
        <v>Treadwell Park, Newtown</v>
      </c>
      <c r="J486" s="73"/>
      <c r="M486" s="222" t="s">
        <v>157</v>
      </c>
      <c r="N486" s="222" t="s">
        <v>156</v>
      </c>
    </row>
    <row r="487" spans="1:14" ht="12.75" hidden="1" customHeight="1" thickTop="1" thickBot="1" x14ac:dyDescent="0.4">
      <c r="A487" s="22">
        <v>484</v>
      </c>
      <c r="B487" s="22">
        <v>11</v>
      </c>
      <c r="C487" s="96">
        <v>42974</v>
      </c>
      <c r="D487" s="33" t="s">
        <v>175</v>
      </c>
      <c r="E487" s="23" t="str">
        <f t="shared" si="109"/>
        <v>BYE 30 (NO GAME)</v>
      </c>
      <c r="F487" s="24" t="str">
        <f t="shared" si="109"/>
        <v>CLUB NAPOLI 30</v>
      </c>
      <c r="G487" s="71"/>
      <c r="H487" s="94">
        <f>VLOOKUP(E487,START_TIMES,2)</f>
        <v>0.41666666666666669</v>
      </c>
      <c r="I487" s="24" t="str">
        <f>VLOOKUP(E487,FallFields1,2)</f>
        <v>--</v>
      </c>
      <c r="J487" s="73"/>
      <c r="M487" s="222" t="s">
        <v>150</v>
      </c>
      <c r="N487" s="222" t="s">
        <v>152</v>
      </c>
    </row>
    <row r="488" spans="1:14" ht="12.75" hidden="1" customHeight="1" thickTop="1" thickBot="1" x14ac:dyDescent="0.4">
      <c r="A488" s="22">
        <v>485</v>
      </c>
      <c r="B488" s="22">
        <v>11</v>
      </c>
      <c r="C488" s="96">
        <v>42974</v>
      </c>
      <c r="D488" s="33" t="s">
        <v>175</v>
      </c>
      <c r="E488" s="23" t="str">
        <f t="shared" si="109"/>
        <v>HENRY  REID FC 30</v>
      </c>
      <c r="F488" s="24" t="str">
        <f t="shared" si="109"/>
        <v>PAMPLONA FC</v>
      </c>
      <c r="G488" s="71"/>
      <c r="H488" s="94">
        <f>VLOOKUP(E488,START_TIMES,2)</f>
        <v>0.41666666666666702</v>
      </c>
      <c r="I488" s="24" t="str">
        <f>VLOOKUP(E488,fields,2)</f>
        <v>Ludlowe HS, Fairfield</v>
      </c>
      <c r="J488" s="73"/>
      <c r="M488" s="222" t="s">
        <v>153</v>
      </c>
      <c r="N488" s="222" t="s">
        <v>651</v>
      </c>
    </row>
    <row r="489" spans="1:14" ht="12.75" hidden="1" customHeight="1" thickTop="1" thickBot="1" x14ac:dyDescent="0.4">
      <c r="A489" s="22">
        <v>486</v>
      </c>
      <c r="B489" s="22">
        <v>11</v>
      </c>
      <c r="C489" s="96">
        <v>42974</v>
      </c>
      <c r="D489" s="33" t="s">
        <v>175</v>
      </c>
      <c r="E489" s="23" t="str">
        <f t="shared" si="109"/>
        <v>WATERTOWN GEEZERS</v>
      </c>
      <c r="F489" s="24" t="str">
        <f t="shared" si="109"/>
        <v>LITCHFIELD COUNTY BLUES</v>
      </c>
      <c r="G489" s="71"/>
      <c r="H489" s="94">
        <v>0.33333333333333331</v>
      </c>
      <c r="I489" s="24" t="str">
        <f>VLOOKUP(E489,FallFields1,2)</f>
        <v>Swift School, Watertown</v>
      </c>
      <c r="J489" s="73"/>
      <c r="M489" s="222" t="s">
        <v>159</v>
      </c>
      <c r="N489" s="222" t="s">
        <v>154</v>
      </c>
    </row>
    <row r="490" spans="1:14" ht="12.75" hidden="1" customHeight="1" thickTop="1" x14ac:dyDescent="0.35">
      <c r="A490" s="22">
        <v>487</v>
      </c>
      <c r="B490" s="22">
        <v>11</v>
      </c>
      <c r="C490" s="96">
        <v>42974</v>
      </c>
      <c r="D490" s="66" t="s">
        <v>175</v>
      </c>
      <c r="E490" s="23" t="str">
        <f t="shared" si="109"/>
        <v>MILFORD AMIGOS</v>
      </c>
      <c r="F490" s="24" t="str">
        <f t="shared" si="109"/>
        <v>STAMFORD FC</v>
      </c>
      <c r="G490" s="71"/>
      <c r="H490" s="94">
        <f>VLOOKUP(E490,START_TIMES,2)</f>
        <v>0.33333333333333331</v>
      </c>
      <c r="I490" s="24" t="str">
        <f>VLOOKUP(E490,FallFields1,2)</f>
        <v>Pease Road, Woodbridge</v>
      </c>
      <c r="J490" s="73"/>
      <c r="M490" s="222" t="s">
        <v>155</v>
      </c>
      <c r="N490" s="222" t="s">
        <v>158</v>
      </c>
    </row>
    <row r="491" spans="1:14" ht="12.75" hidden="1" customHeight="1" x14ac:dyDescent="0.35">
      <c r="A491" s="22">
        <v>488</v>
      </c>
      <c r="B491" s="22">
        <v>11</v>
      </c>
      <c r="C491" s="96">
        <v>42974</v>
      </c>
      <c r="D491" s="66" t="s">
        <v>175</v>
      </c>
      <c r="E491" s="23" t="str">
        <f t="shared" si="109"/>
        <v>CASEUS NEW HAVEN FC</v>
      </c>
      <c r="F491" s="24" t="str">
        <f t="shared" si="109"/>
        <v>INTERNAZIONALE</v>
      </c>
      <c r="G491" s="71"/>
      <c r="H491" s="94">
        <f>VLOOKUP(E491,START_TIMES,2)</f>
        <v>0.33333333333333331</v>
      </c>
      <c r="I491" s="24" t="str">
        <f>VLOOKUP(E491,fields,2)</f>
        <v>Strong Stadium, West Haven</v>
      </c>
      <c r="J491" s="73"/>
      <c r="M491" s="222" t="s">
        <v>151</v>
      </c>
      <c r="N491" s="222" t="s">
        <v>652</v>
      </c>
    </row>
    <row r="492" spans="1:14" ht="12.75" hidden="1" customHeight="1" thickBot="1" x14ac:dyDescent="0.4">
      <c r="A492" s="22">
        <v>489</v>
      </c>
      <c r="B492" s="22"/>
      <c r="C492" s="96"/>
      <c r="D492" s="152" t="s">
        <v>0</v>
      </c>
      <c r="E492" s="23"/>
      <c r="F492" s="24"/>
      <c r="G492" s="71"/>
      <c r="H492" s="94"/>
      <c r="I492" s="24"/>
      <c r="J492" s="73"/>
      <c r="M492" s="5"/>
      <c r="N492" s="5"/>
    </row>
    <row r="493" spans="1:14" ht="12.75" hidden="1" customHeight="1" thickTop="1" thickBot="1" x14ac:dyDescent="0.4">
      <c r="A493" s="22">
        <v>490</v>
      </c>
      <c r="B493" s="22">
        <v>11</v>
      </c>
      <c r="C493" s="96">
        <v>42974</v>
      </c>
      <c r="D493" s="34" t="s">
        <v>11</v>
      </c>
      <c r="E493" s="23" t="str">
        <f t="shared" ref="E493:F497" si="110">VLOOKUP(M493,Teams,2)</f>
        <v>NORWALK MARINERS</v>
      </c>
      <c r="F493" s="24" t="str">
        <f t="shared" si="110"/>
        <v>STORM FC</v>
      </c>
      <c r="G493" s="71"/>
      <c r="H493" s="94">
        <v>0.33333333333333331</v>
      </c>
      <c r="I493" s="24" t="str">
        <f>VLOOKUP(E493,FallFields1,2)</f>
        <v>Nathan Hale MS, Norwalk</v>
      </c>
      <c r="J493" s="73"/>
      <c r="M493" s="5" t="s">
        <v>104</v>
      </c>
      <c r="N493" s="5" t="s">
        <v>106</v>
      </c>
    </row>
    <row r="494" spans="1:14" ht="12.75" hidden="1" customHeight="1" thickTop="1" thickBot="1" x14ac:dyDescent="0.4">
      <c r="A494" s="22">
        <v>491</v>
      </c>
      <c r="B494" s="22">
        <v>11</v>
      </c>
      <c r="C494" s="96">
        <v>42974</v>
      </c>
      <c r="D494" s="34" t="s">
        <v>11</v>
      </c>
      <c r="E494" s="23" t="str">
        <f t="shared" si="110"/>
        <v>RIDGEFIELD KICKS</v>
      </c>
      <c r="F494" s="24" t="str">
        <f t="shared" si="110"/>
        <v xml:space="preserve">WILTON WARRIORS </v>
      </c>
      <c r="G494" s="71"/>
      <c r="H494" s="94">
        <f>VLOOKUP(E494,START_TIMES,2)</f>
        <v>0.41666666666666702</v>
      </c>
      <c r="I494" s="24" t="str">
        <f>VLOOKUP(E494,FallFields1,2)</f>
        <v>Scotland Field, Ridgefield</v>
      </c>
      <c r="J494" s="73"/>
      <c r="M494" s="5" t="s">
        <v>105</v>
      </c>
      <c r="N494" s="5" t="s">
        <v>109</v>
      </c>
    </row>
    <row r="495" spans="1:14" ht="12.75" hidden="1" customHeight="1" thickTop="1" thickBot="1" x14ac:dyDescent="0.4">
      <c r="A495" s="22">
        <v>492</v>
      </c>
      <c r="B495" s="22">
        <v>11</v>
      </c>
      <c r="C495" s="96">
        <v>42974</v>
      </c>
      <c r="D495" s="34" t="s">
        <v>11</v>
      </c>
      <c r="E495" s="23" t="str">
        <f t="shared" si="110"/>
        <v>DANBURY UNITED 40</v>
      </c>
      <c r="F495" s="24" t="str">
        <f t="shared" si="110"/>
        <v>FAIRFIELD GAC</v>
      </c>
      <c r="G495" s="71"/>
      <c r="H495" s="94">
        <f>VLOOKUP(E495,START_TIMES,2)</f>
        <v>0.45833333333333331</v>
      </c>
      <c r="I495" s="24" t="str">
        <f>VLOOKUP(E495,FallFields1,2)</f>
        <v>Portuguese Cultural Center, Danbury</v>
      </c>
      <c r="J495" s="73"/>
      <c r="M495" s="5" t="s">
        <v>161</v>
      </c>
      <c r="N495" s="5" t="s">
        <v>162</v>
      </c>
    </row>
    <row r="496" spans="1:14" ht="12.75" hidden="1" customHeight="1" thickTop="1" thickBot="1" x14ac:dyDescent="0.4">
      <c r="A496" s="22">
        <v>493</v>
      </c>
      <c r="B496" s="22">
        <v>11</v>
      </c>
      <c r="C496" s="96">
        <v>42974</v>
      </c>
      <c r="D496" s="34" t="s">
        <v>11</v>
      </c>
      <c r="E496" s="23" t="str">
        <f t="shared" si="110"/>
        <v>WATERBURY ALBANIANS</v>
      </c>
      <c r="F496" s="24" t="str">
        <f t="shared" si="110"/>
        <v>GREENWICH PUMAS</v>
      </c>
      <c r="G496" s="71"/>
      <c r="H496" s="94">
        <f>VLOOKUP(E496,START_TIMES,2)</f>
        <v>0.375</v>
      </c>
      <c r="I496" s="24" t="str">
        <f>VLOOKUP(E496,FallFields1,2)</f>
        <v>Wilby HS, Waterbury</v>
      </c>
      <c r="J496" s="73"/>
      <c r="M496" s="5" t="s">
        <v>108</v>
      </c>
      <c r="N496" s="5" t="s">
        <v>163</v>
      </c>
    </row>
    <row r="497" spans="1:14" ht="12.75" hidden="1" customHeight="1" thickTop="1" x14ac:dyDescent="0.35">
      <c r="A497" s="22">
        <v>494</v>
      </c>
      <c r="B497" s="22">
        <v>11</v>
      </c>
      <c r="C497" s="96">
        <v>42974</v>
      </c>
      <c r="D497" s="65" t="s">
        <v>11</v>
      </c>
      <c r="E497" s="23" t="str">
        <f t="shared" si="110"/>
        <v>VASCO DA GAMA 40</v>
      </c>
      <c r="F497" s="24" t="str">
        <f t="shared" si="110"/>
        <v>CHESHIRE AZZURRI 40</v>
      </c>
      <c r="G497" s="71"/>
      <c r="H497" s="94">
        <f>VLOOKUP(E497,START_TIMES,2)</f>
        <v>0.41666666666666702</v>
      </c>
      <c r="I497" s="24" t="str">
        <f>VLOOKUP(E497,FallFields1,2)</f>
        <v>Veterans Memorial Park, Bridgeport</v>
      </c>
      <c r="J497" s="73"/>
      <c r="M497" s="5" t="s">
        <v>107</v>
      </c>
      <c r="N497" s="5" t="s">
        <v>160</v>
      </c>
    </row>
    <row r="498" spans="1:14" ht="12.75" hidden="1" customHeight="1" thickBot="1" x14ac:dyDescent="0.4">
      <c r="A498" s="22">
        <v>495</v>
      </c>
      <c r="B498" s="22"/>
      <c r="C498" s="96"/>
      <c r="D498" s="152" t="s">
        <v>0</v>
      </c>
      <c r="E498" s="23"/>
      <c r="F498" s="24"/>
      <c r="G498" s="71"/>
      <c r="H498" s="94"/>
      <c r="I498" s="24"/>
      <c r="J498" s="73"/>
      <c r="M498" s="2"/>
      <c r="N498" s="2"/>
    </row>
    <row r="499" spans="1:14" ht="12.75" hidden="1" customHeight="1" thickTop="1" thickBot="1" x14ac:dyDescent="0.4">
      <c r="A499" s="22">
        <v>496</v>
      </c>
      <c r="B499" s="22">
        <v>11</v>
      </c>
      <c r="C499" s="96">
        <v>42974</v>
      </c>
      <c r="D499" s="35" t="s">
        <v>12</v>
      </c>
      <c r="E499" s="23" t="str">
        <f t="shared" ref="E499:F503" si="111">VLOOKUP(M499,Teams,2)</f>
        <v>NEWINGTON PORTUGUESE 40</v>
      </c>
      <c r="F499" s="24" t="str">
        <f t="shared" si="111"/>
        <v xml:space="preserve">GUILFORD CELTIC </v>
      </c>
      <c r="G499" s="71"/>
      <c r="H499" s="94">
        <f>VLOOKUP(E499,START_TIMES,2)</f>
        <v>0.41666666666666702</v>
      </c>
      <c r="I499" s="24" t="str">
        <f>VLOOKUP(E499,FallFields1,2)</f>
        <v>Martin Kellogg, Newington</v>
      </c>
      <c r="J499" s="73"/>
      <c r="M499" s="5" t="s">
        <v>116</v>
      </c>
      <c r="N499" s="5" t="s">
        <v>114</v>
      </c>
    </row>
    <row r="500" spans="1:14" ht="12.75" hidden="1" customHeight="1" thickTop="1" thickBot="1" x14ac:dyDescent="0.4">
      <c r="A500" s="22">
        <v>497</v>
      </c>
      <c r="B500" s="22">
        <v>11</v>
      </c>
      <c r="C500" s="96">
        <v>42974</v>
      </c>
      <c r="D500" s="35" t="s">
        <v>12</v>
      </c>
      <c r="E500" s="23" t="str">
        <f t="shared" si="111"/>
        <v>STAMFORD UNITED</v>
      </c>
      <c r="F500" s="24" t="str">
        <f t="shared" si="111"/>
        <v>NEW HAVEN AMERICANS</v>
      </c>
      <c r="G500" s="71"/>
      <c r="H500" s="94">
        <v>0.33333333333333331</v>
      </c>
      <c r="I500" s="24" t="str">
        <f>VLOOKUP(E500,FallFields1,2)</f>
        <v>West Beach Fields, Stamford</v>
      </c>
      <c r="J500" s="73"/>
      <c r="M500" s="5" t="s">
        <v>119</v>
      </c>
      <c r="N500" s="5" t="s">
        <v>115</v>
      </c>
    </row>
    <row r="501" spans="1:14" ht="12.75" hidden="1" customHeight="1" thickTop="1" thickBot="1" x14ac:dyDescent="0.4">
      <c r="A501" s="22">
        <v>498</v>
      </c>
      <c r="B501" s="22">
        <v>11</v>
      </c>
      <c r="C501" s="96">
        <v>42974</v>
      </c>
      <c r="D501" s="35" t="s">
        <v>12</v>
      </c>
      <c r="E501" s="23" t="str">
        <f t="shared" si="111"/>
        <v>GREENWICH ARSENAL 40</v>
      </c>
      <c r="F501" s="24" t="str">
        <f t="shared" si="111"/>
        <v>GREENWICH GUNNERS 40</v>
      </c>
      <c r="G501" s="71"/>
      <c r="H501" s="94">
        <f>VLOOKUP(E501,START_TIMES,2)</f>
        <v>0.41666666666666702</v>
      </c>
      <c r="I501" s="24" t="str">
        <f>VLOOKUP(E501,FallFields1,2)</f>
        <v>tbd</v>
      </c>
      <c r="J501" s="73"/>
      <c r="M501" s="5" t="s">
        <v>111</v>
      </c>
      <c r="N501" s="5" t="s">
        <v>112</v>
      </c>
    </row>
    <row r="502" spans="1:14" ht="12.75" hidden="1" customHeight="1" thickTop="1" thickBot="1" x14ac:dyDescent="0.4">
      <c r="A502" s="22">
        <v>499</v>
      </c>
      <c r="B502" s="22">
        <v>11</v>
      </c>
      <c r="C502" s="96">
        <v>42974</v>
      </c>
      <c r="D502" s="35" t="s">
        <v>12</v>
      </c>
      <c r="E502" s="23" t="str">
        <f t="shared" si="111"/>
        <v>SOUTHEAST ROVERS</v>
      </c>
      <c r="F502" s="24" t="str">
        <f t="shared" si="111"/>
        <v>GUILFORD BELL CURVE</v>
      </c>
      <c r="G502" s="71"/>
      <c r="H502" s="94">
        <f>VLOOKUP(E502,START_TIMES,2)</f>
        <v>0.41666666666666702</v>
      </c>
      <c r="I502" s="24" t="str">
        <f>VLOOKUP(E502,FallFields1,2)</f>
        <v>Spera Park, Waterford</v>
      </c>
      <c r="J502" s="73"/>
      <c r="M502" s="5" t="s">
        <v>118</v>
      </c>
      <c r="N502" s="5" t="s">
        <v>113</v>
      </c>
    </row>
    <row r="503" spans="1:14" ht="12.75" hidden="1" customHeight="1" thickTop="1" x14ac:dyDescent="0.35">
      <c r="A503" s="22">
        <v>500</v>
      </c>
      <c r="B503" s="22">
        <v>11</v>
      </c>
      <c r="C503" s="96">
        <v>42974</v>
      </c>
      <c r="D503" s="64" t="s">
        <v>12</v>
      </c>
      <c r="E503" s="23" t="str">
        <f t="shared" si="111"/>
        <v xml:space="preserve">NORWALK SPORT COLOMBIA </v>
      </c>
      <c r="F503" s="24" t="str">
        <f t="shared" si="111"/>
        <v>DERBY QUITUS</v>
      </c>
      <c r="G503" s="71"/>
      <c r="H503" s="94">
        <f>VLOOKUP(E503,START_TIMES,2)</f>
        <v>0.41666666666666702</v>
      </c>
      <c r="I503" s="24" t="str">
        <f>VLOOKUP(E503,FallFields1,2)</f>
        <v>Nathan Hale MS, Norwalk</v>
      </c>
      <c r="J503" s="73"/>
      <c r="M503" s="5" t="s">
        <v>117</v>
      </c>
      <c r="N503" s="5" t="s">
        <v>110</v>
      </c>
    </row>
    <row r="504" spans="1:14" ht="12.75" hidden="1" customHeight="1" thickBot="1" x14ac:dyDescent="0.4">
      <c r="A504" s="22">
        <v>501</v>
      </c>
      <c r="B504" s="22"/>
      <c r="C504" s="96"/>
      <c r="D504" s="152" t="s">
        <v>0</v>
      </c>
      <c r="E504" s="23"/>
      <c r="F504" s="24"/>
      <c r="G504" s="71"/>
      <c r="H504" s="94"/>
      <c r="I504" s="24"/>
      <c r="J504" s="73"/>
      <c r="M504" s="2"/>
      <c r="N504" s="2"/>
    </row>
    <row r="505" spans="1:14" ht="12.75" hidden="1" customHeight="1" thickTop="1" thickBot="1" x14ac:dyDescent="0.4">
      <c r="A505" s="22">
        <v>502</v>
      </c>
      <c r="B505" s="22">
        <v>11</v>
      </c>
      <c r="C505" s="96">
        <v>42974</v>
      </c>
      <c r="D505" s="36" t="s">
        <v>13</v>
      </c>
      <c r="E505" s="23" t="str">
        <f t="shared" ref="E505:F510" si="112">VLOOKUP(M505,Teams,2)</f>
        <v>STAMFORD CITY</v>
      </c>
      <c r="F505" s="24" t="str">
        <f t="shared" si="112"/>
        <v>PAN ZONES</v>
      </c>
      <c r="G505" s="71"/>
      <c r="H505" s="94">
        <f t="shared" ref="H505:H510" si="113">VLOOKUP(E505,START_TIMES,2)</f>
        <v>0.41666666666666702</v>
      </c>
      <c r="I505" s="24" t="str">
        <f>VLOOKUP(E505,fields,2)</f>
        <v>West Beach Fields, Stamford</v>
      </c>
      <c r="J505" s="73"/>
      <c r="M505" s="229" t="s">
        <v>127</v>
      </c>
      <c r="N505" s="229" t="s">
        <v>126</v>
      </c>
    </row>
    <row r="506" spans="1:14" ht="12.75" customHeight="1" thickTop="1" thickBot="1" x14ac:dyDescent="0.4">
      <c r="A506" s="22">
        <v>503</v>
      </c>
      <c r="B506" s="22">
        <v>11</v>
      </c>
      <c r="C506" s="96">
        <v>42974</v>
      </c>
      <c r="D506" s="36" t="s">
        <v>13</v>
      </c>
      <c r="E506" s="23" t="str">
        <f t="shared" si="112"/>
        <v xml:space="preserve">CHESHIRE UNITED </v>
      </c>
      <c r="F506" s="24" t="str">
        <f t="shared" si="112"/>
        <v>HAMDEN UNITED</v>
      </c>
      <c r="G506" s="71"/>
      <c r="H506" s="94">
        <f t="shared" si="113"/>
        <v>0.41666666666666702</v>
      </c>
      <c r="I506" s="24" t="str">
        <f>VLOOKUP(E506,fields,2)</f>
        <v>Quinnipiac Park, Cheshire</v>
      </c>
      <c r="J506" s="73"/>
      <c r="M506" s="229" t="s">
        <v>120</v>
      </c>
      <c r="N506" s="229" t="s">
        <v>122</v>
      </c>
    </row>
    <row r="507" spans="1:14" ht="12.75" hidden="1" customHeight="1" thickTop="1" thickBot="1" x14ac:dyDescent="0.4">
      <c r="A507" s="22">
        <v>504</v>
      </c>
      <c r="B507" s="22">
        <v>11</v>
      </c>
      <c r="C507" s="96">
        <v>42974</v>
      </c>
      <c r="D507" s="36" t="s">
        <v>13</v>
      </c>
      <c r="E507" s="23" t="str">
        <f t="shared" si="112"/>
        <v>HENRY  REID FC 40</v>
      </c>
      <c r="F507" s="24" t="str">
        <f t="shared" si="112"/>
        <v>BYE 40 (NO GAME)</v>
      </c>
      <c r="G507" s="71"/>
      <c r="H507" s="94">
        <f t="shared" si="113"/>
        <v>0.41666666666666702</v>
      </c>
      <c r="I507" s="256" t="s">
        <v>91</v>
      </c>
      <c r="J507" s="73"/>
      <c r="M507" s="229" t="s">
        <v>123</v>
      </c>
      <c r="N507" s="229" t="s">
        <v>653</v>
      </c>
    </row>
    <row r="508" spans="1:14" ht="12.75" hidden="1" customHeight="1" thickTop="1" thickBot="1" x14ac:dyDescent="0.4">
      <c r="A508" s="22">
        <v>505</v>
      </c>
      <c r="B508" s="22">
        <v>11</v>
      </c>
      <c r="C508" s="96">
        <v>42974</v>
      </c>
      <c r="D508" s="36" t="s">
        <v>13</v>
      </c>
      <c r="E508" s="23" t="str">
        <f t="shared" si="112"/>
        <v>WILTON WOLVES</v>
      </c>
      <c r="F508" s="24" t="str">
        <f t="shared" si="112"/>
        <v>NORTH BRANFORD 40</v>
      </c>
      <c r="G508" s="71"/>
      <c r="H508" s="94">
        <f t="shared" si="113"/>
        <v>0.41666666666666702</v>
      </c>
      <c r="I508" s="24" t="str">
        <f>VLOOKUP(E508,fields,2)</f>
        <v>Middlebrook School, Wilton</v>
      </c>
      <c r="J508" s="73"/>
      <c r="M508" s="229" t="s">
        <v>129</v>
      </c>
      <c r="N508" s="229" t="s">
        <v>124</v>
      </c>
    </row>
    <row r="509" spans="1:14" ht="12.75" hidden="1" customHeight="1" thickTop="1" x14ac:dyDescent="0.35">
      <c r="A509" s="22">
        <v>506</v>
      </c>
      <c r="B509" s="22">
        <v>11</v>
      </c>
      <c r="C509" s="96">
        <v>42974</v>
      </c>
      <c r="D509" s="67" t="s">
        <v>13</v>
      </c>
      <c r="E509" s="23" t="str">
        <f t="shared" si="112"/>
        <v>NORTH HAVEN SC</v>
      </c>
      <c r="F509" s="24" t="str">
        <f t="shared" si="112"/>
        <v>WALLINGFORD MORELIA</v>
      </c>
      <c r="G509" s="71"/>
      <c r="H509" s="94">
        <f t="shared" si="113"/>
        <v>0.41666666666666702</v>
      </c>
      <c r="I509" s="24" t="str">
        <f>VLOOKUP(E509,fields,2)</f>
        <v>Ridge Road, North Haven</v>
      </c>
      <c r="J509" s="73"/>
      <c r="M509" s="229" t="s">
        <v>125</v>
      </c>
      <c r="N509" s="229" t="s">
        <v>128</v>
      </c>
    </row>
    <row r="510" spans="1:14" ht="12.75" hidden="1" customHeight="1" thickBot="1" x14ac:dyDescent="0.4">
      <c r="A510" s="22">
        <v>507</v>
      </c>
      <c r="B510" s="22">
        <v>11</v>
      </c>
      <c r="C510" s="96">
        <v>42974</v>
      </c>
      <c r="D510" s="67" t="s">
        <v>13</v>
      </c>
      <c r="E510" s="23" t="str">
        <f t="shared" si="112"/>
        <v>ELI'S FC</v>
      </c>
      <c r="F510" s="24" t="str">
        <f t="shared" si="112"/>
        <v>BESA SC</v>
      </c>
      <c r="G510" s="71"/>
      <c r="H510" s="94">
        <f t="shared" si="113"/>
        <v>0.41666666666666702</v>
      </c>
      <c r="I510" s="24" t="str">
        <f>VLOOKUP(E510,fields,2)</f>
        <v>Platt Tech HS, Milford</v>
      </c>
      <c r="J510" s="73"/>
      <c r="M510" s="229" t="s">
        <v>121</v>
      </c>
      <c r="N510" s="229" t="s">
        <v>654</v>
      </c>
    </row>
    <row r="511" spans="1:14" ht="12.75" hidden="1" customHeight="1" thickTop="1" thickBot="1" x14ac:dyDescent="0.4">
      <c r="A511" s="22">
        <v>508</v>
      </c>
      <c r="B511" s="22"/>
      <c r="C511" s="96"/>
      <c r="D511" s="152" t="s">
        <v>0</v>
      </c>
      <c r="E511" s="23"/>
      <c r="F511" s="24"/>
      <c r="G511" s="71"/>
      <c r="H511" s="94"/>
      <c r="I511" s="24"/>
      <c r="J511" s="73"/>
      <c r="M511" s="230"/>
      <c r="N511" s="230"/>
    </row>
    <row r="512" spans="1:14" ht="12.75" hidden="1" customHeight="1" thickTop="1" thickBot="1" x14ac:dyDescent="0.4">
      <c r="A512" s="22">
        <v>509</v>
      </c>
      <c r="B512" s="22">
        <v>11</v>
      </c>
      <c r="C512" s="96">
        <v>42974</v>
      </c>
      <c r="D512" s="27" t="s">
        <v>102</v>
      </c>
      <c r="E512" s="23" t="str">
        <f t="shared" ref="E512:F516" si="114">VLOOKUP(M512,Teams,2)</f>
        <v>HARTFORD CAVALIERS</v>
      </c>
      <c r="F512" s="24" t="str">
        <f t="shared" si="114"/>
        <v>GREENWICH GUNNERS 50</v>
      </c>
      <c r="G512" s="71"/>
      <c r="H512" s="94">
        <f>VLOOKUP(E512,START_TIMES,2)</f>
        <v>0.41666666666666702</v>
      </c>
      <c r="I512" s="24" t="str">
        <f>VLOOKUP(E512,FallFields1,2)</f>
        <v>Cronin Field, Hartford</v>
      </c>
      <c r="J512" s="73"/>
      <c r="M512" s="228" t="s">
        <v>138</v>
      </c>
      <c r="N512" s="228" t="s">
        <v>134</v>
      </c>
    </row>
    <row r="513" spans="1:14" ht="12.75" hidden="1" customHeight="1" thickTop="1" thickBot="1" x14ac:dyDescent="0.4">
      <c r="A513" s="22">
        <v>510</v>
      </c>
      <c r="B513" s="22">
        <v>11</v>
      </c>
      <c r="C513" s="96">
        <v>42974</v>
      </c>
      <c r="D513" s="27" t="s">
        <v>102</v>
      </c>
      <c r="E513" s="23" t="str">
        <f t="shared" si="114"/>
        <v>VASCO DA GAMA 50</v>
      </c>
      <c r="F513" s="24" t="str">
        <f t="shared" si="114"/>
        <v>GUILFORD BLACK EAGLES</v>
      </c>
      <c r="G513" s="71"/>
      <c r="H513" s="94">
        <f>VLOOKUP(E513,START_TIMES,2)</f>
        <v>0.41666666666666702</v>
      </c>
      <c r="I513" s="24" t="str">
        <f>VLOOKUP(E513,FallFields1,2)</f>
        <v>Veterans Memorial Park, Bridgeport</v>
      </c>
      <c r="J513" s="73"/>
      <c r="M513" s="228" t="s">
        <v>144</v>
      </c>
      <c r="N513" s="228" t="s">
        <v>136</v>
      </c>
    </row>
    <row r="514" spans="1:14" ht="12.75" hidden="1" customHeight="1" thickTop="1" thickBot="1" x14ac:dyDescent="0.4">
      <c r="A514" s="22">
        <v>511</v>
      </c>
      <c r="B514" s="22">
        <v>11</v>
      </c>
      <c r="C514" s="96">
        <v>42974</v>
      </c>
      <c r="D514" s="27" t="s">
        <v>102</v>
      </c>
      <c r="E514" s="23" t="str">
        <f t="shared" si="114"/>
        <v>CLUB NAPOLI 50</v>
      </c>
      <c r="F514" s="24" t="str">
        <f t="shared" si="114"/>
        <v>DARIEN BLUE WAVE</v>
      </c>
      <c r="G514" s="71"/>
      <c r="H514" s="94">
        <f>VLOOKUP(E514,START_TIMES,2)</f>
        <v>0.41666666666666702</v>
      </c>
      <c r="I514" s="24" t="str">
        <f>VLOOKUP(E514,FallFields1,2)</f>
        <v>North Farms Park, North Branford</v>
      </c>
      <c r="J514" s="73"/>
      <c r="M514" s="228" t="s">
        <v>131</v>
      </c>
      <c r="N514" s="228" t="s">
        <v>132</v>
      </c>
    </row>
    <row r="515" spans="1:14" ht="12.75" hidden="1" customHeight="1" thickTop="1" thickBot="1" x14ac:dyDescent="0.4">
      <c r="A515" s="22">
        <v>512</v>
      </c>
      <c r="B515" s="22">
        <v>11</v>
      </c>
      <c r="C515" s="96">
        <v>42974</v>
      </c>
      <c r="D515" s="27" t="s">
        <v>102</v>
      </c>
      <c r="E515" s="23" t="str">
        <f t="shared" si="114"/>
        <v>POLONIA FALCON STARS FC</v>
      </c>
      <c r="F515" s="24" t="str">
        <f t="shared" si="114"/>
        <v xml:space="preserve">GLASTONBURY CELTIC </v>
      </c>
      <c r="G515" s="71"/>
      <c r="H515" s="94">
        <f>VLOOKUP(E515,START_TIMES,2)</f>
        <v>0.41666666666666702</v>
      </c>
      <c r="I515" s="24" t="str">
        <f>VLOOKUP(E515,FallFields1,2)</f>
        <v>Falcon Field, New Britain</v>
      </c>
      <c r="J515" s="73"/>
      <c r="M515" s="228" t="s">
        <v>142</v>
      </c>
      <c r="N515" s="228" t="s">
        <v>133</v>
      </c>
    </row>
    <row r="516" spans="1:14" ht="12.75" hidden="1" customHeight="1" thickTop="1" thickBot="1" x14ac:dyDescent="0.4">
      <c r="A516" s="22">
        <v>513</v>
      </c>
      <c r="B516" s="22">
        <v>11</v>
      </c>
      <c r="C516" s="96">
        <v>42974</v>
      </c>
      <c r="D516" s="63" t="s">
        <v>102</v>
      </c>
      <c r="E516" s="23" t="str">
        <f t="shared" si="114"/>
        <v>NEW BRITAIN FALCONS FC</v>
      </c>
      <c r="F516" s="24" t="str">
        <f t="shared" si="114"/>
        <v>CHESHIRE AZZURRI 50</v>
      </c>
      <c r="G516" s="71"/>
      <c r="H516" s="94">
        <v>0.33333333333333331</v>
      </c>
      <c r="I516" s="24" t="str">
        <f>VLOOKUP(E516,FallFields1,2)</f>
        <v>Falcon Field, New Britain</v>
      </c>
      <c r="J516" s="73"/>
      <c r="M516" s="228" t="s">
        <v>141</v>
      </c>
      <c r="N516" s="228" t="s">
        <v>130</v>
      </c>
    </row>
    <row r="517" spans="1:14" ht="12.75" hidden="1" customHeight="1" thickTop="1" thickBot="1" x14ac:dyDescent="0.4">
      <c r="A517" s="22">
        <v>514</v>
      </c>
      <c r="B517" s="22"/>
      <c r="C517" s="96"/>
      <c r="D517" s="25" t="s">
        <v>0</v>
      </c>
      <c r="E517" s="23"/>
      <c r="F517" s="24"/>
      <c r="G517" s="71"/>
      <c r="H517" s="94"/>
      <c r="I517" s="24"/>
      <c r="J517" s="73"/>
      <c r="M517" s="230"/>
      <c r="N517" s="230"/>
    </row>
    <row r="518" spans="1:14" ht="12.75" hidden="1" customHeight="1" thickTop="1" thickBot="1" x14ac:dyDescent="0.4">
      <c r="A518" s="22">
        <v>515</v>
      </c>
      <c r="B518" s="22">
        <v>11</v>
      </c>
      <c r="C518" s="96">
        <v>42974</v>
      </c>
      <c r="D518" s="37" t="s">
        <v>103</v>
      </c>
      <c r="E518" s="23" t="str">
        <f t="shared" ref="E518:F522" si="115">VLOOKUP(M518,Teams,2)</f>
        <v>GREENWICH ARSENAL 50</v>
      </c>
      <c r="F518" s="24" t="str">
        <f t="shared" si="115"/>
        <v>NAUGATUCK RIVER RATS</v>
      </c>
      <c r="G518" s="71"/>
      <c r="H518" s="94">
        <f>VLOOKUP(E518,START_TIMES,2)</f>
        <v>0.41666666666666702</v>
      </c>
      <c r="I518" s="24" t="str">
        <f>VLOOKUP(E518,FallFields1,2)</f>
        <v>tbd</v>
      </c>
      <c r="J518" s="73"/>
      <c r="M518" s="228" t="s">
        <v>148</v>
      </c>
      <c r="N518" s="228" t="s">
        <v>137</v>
      </c>
    </row>
    <row r="519" spans="1:14" ht="12.75" hidden="1" customHeight="1" thickTop="1" thickBot="1" x14ac:dyDescent="0.4">
      <c r="A519" s="22">
        <v>516</v>
      </c>
      <c r="B519" s="22">
        <v>11</v>
      </c>
      <c r="C519" s="96">
        <v>42974</v>
      </c>
      <c r="D519" s="37" t="s">
        <v>103</v>
      </c>
      <c r="E519" s="23" t="str">
        <f t="shared" si="115"/>
        <v>MOODUS SC</v>
      </c>
      <c r="F519" s="24" t="str">
        <f t="shared" si="115"/>
        <v>WATERBURY PONTES</v>
      </c>
      <c r="G519" s="71"/>
      <c r="H519" s="94">
        <f>VLOOKUP(E519,START_TIMES,2)</f>
        <v>0.41666666666666702</v>
      </c>
      <c r="I519" s="24" t="str">
        <f>VLOOKUP(E519,FallFields1,2)</f>
        <v>Nathan Hale-Ray HS, Moodus</v>
      </c>
      <c r="J519" s="73"/>
      <c r="M519" s="228" t="s">
        <v>135</v>
      </c>
      <c r="N519" s="228" t="s">
        <v>143</v>
      </c>
    </row>
    <row r="520" spans="1:14" ht="12.75" hidden="1" customHeight="1" thickTop="1" thickBot="1" x14ac:dyDescent="0.4">
      <c r="A520" s="22">
        <v>517</v>
      </c>
      <c r="B520" s="22">
        <v>11</v>
      </c>
      <c r="C520" s="96">
        <v>42974</v>
      </c>
      <c r="D520" s="37" t="s">
        <v>103</v>
      </c>
      <c r="E520" s="23" t="str">
        <f t="shared" si="115"/>
        <v>EAST HAVEN SC</v>
      </c>
      <c r="F520" s="24" t="str">
        <f t="shared" si="115"/>
        <v>FARMINGTON WHITE OWLS</v>
      </c>
      <c r="G520" s="71"/>
      <c r="H520" s="94">
        <f>VLOOKUP(E520,START_TIMES,2)</f>
        <v>0.41666666666666702</v>
      </c>
      <c r="I520" s="24" t="str">
        <f>VLOOKUP(E520,FallFields1,2)</f>
        <v>Moulthrop Field, East Haven</v>
      </c>
      <c r="J520" s="73"/>
      <c r="M520" s="228" t="s">
        <v>146</v>
      </c>
      <c r="N520" s="228" t="s">
        <v>147</v>
      </c>
    </row>
    <row r="521" spans="1:14" ht="12.75" hidden="1" customHeight="1" thickTop="1" thickBot="1" x14ac:dyDescent="0.4">
      <c r="A521" s="22">
        <v>518</v>
      </c>
      <c r="B521" s="22">
        <v>11</v>
      </c>
      <c r="C521" s="96">
        <v>42974</v>
      </c>
      <c r="D521" s="37" t="s">
        <v>103</v>
      </c>
      <c r="E521" s="23" t="str">
        <f t="shared" si="115"/>
        <v>GREENWICH PUMAS LEGENDS</v>
      </c>
      <c r="F521" s="24" t="str">
        <f t="shared" si="115"/>
        <v>NORTH BRANFORD LEGENDS</v>
      </c>
      <c r="G521" s="71"/>
      <c r="H521" s="94">
        <f>VLOOKUP(E521,START_TIMES,2)</f>
        <v>0.41666666666666702</v>
      </c>
      <c r="I521" s="24" t="str">
        <f>VLOOKUP(E521,FallFields1,2)</f>
        <v>tbd</v>
      </c>
      <c r="J521" s="73"/>
      <c r="M521" s="228" t="s">
        <v>149</v>
      </c>
      <c r="N521" s="228" t="s">
        <v>139</v>
      </c>
    </row>
    <row r="522" spans="1:14" ht="12.75" hidden="1" customHeight="1" thickTop="1" thickBot="1" x14ac:dyDescent="0.4">
      <c r="A522" s="22">
        <v>519</v>
      </c>
      <c r="B522" s="22">
        <v>11</v>
      </c>
      <c r="C522" s="96">
        <v>42974</v>
      </c>
      <c r="D522" s="68" t="s">
        <v>103</v>
      </c>
      <c r="E522" s="23" t="str">
        <f t="shared" si="115"/>
        <v>SOUTHBURY BOOMERS</v>
      </c>
      <c r="F522" s="24" t="str">
        <f t="shared" si="115"/>
        <v>WEST HAVEN GRAYS</v>
      </c>
      <c r="G522" s="71"/>
      <c r="H522" s="94">
        <f>VLOOKUP(E522,START_TIMES,2)</f>
        <v>0.41666666666666702</v>
      </c>
      <c r="I522" s="24" t="str">
        <f>VLOOKUP(E522,FallFields1,2)</f>
        <v>Settlers Park, Southbury</v>
      </c>
      <c r="J522" s="73"/>
      <c r="M522" s="228" t="s">
        <v>140</v>
      </c>
      <c r="N522" s="228" t="s">
        <v>145</v>
      </c>
    </row>
    <row r="523" spans="1:14" ht="12.75" hidden="1" customHeight="1" thickTop="1" thickBot="1" x14ac:dyDescent="0.4">
      <c r="A523" s="22">
        <v>520</v>
      </c>
      <c r="B523" s="22" t="s">
        <v>0</v>
      </c>
      <c r="C523" s="96"/>
      <c r="D523" s="68" t="s">
        <v>0</v>
      </c>
      <c r="E523" s="23" t="s">
        <v>0</v>
      </c>
      <c r="F523" s="24" t="s">
        <v>0</v>
      </c>
      <c r="G523" s="71"/>
      <c r="H523" s="94"/>
      <c r="I523" s="24" t="s">
        <v>0</v>
      </c>
      <c r="J523" s="73"/>
      <c r="M523" s="228"/>
      <c r="N523" s="228"/>
    </row>
    <row r="524" spans="1:14" ht="17.25" hidden="1" customHeight="1" thickTop="1" thickBot="1" x14ac:dyDescent="0.3">
      <c r="A524" s="22">
        <v>521</v>
      </c>
      <c r="B524" s="145" t="s">
        <v>0</v>
      </c>
      <c r="C524" s="148"/>
      <c r="D524" s="194" t="s">
        <v>229</v>
      </c>
      <c r="E524" s="107"/>
      <c r="F524" s="148"/>
      <c r="G524" s="180"/>
      <c r="H524" s="148"/>
      <c r="I524" s="148"/>
      <c r="J524" s="148"/>
      <c r="K524" s="185"/>
      <c r="L524" s="185"/>
      <c r="M524" s="221"/>
      <c r="N524" s="221"/>
    </row>
    <row r="525" spans="1:14" ht="12.75" hidden="1" customHeight="1" thickTop="1" thickBot="1" x14ac:dyDescent="0.4">
      <c r="A525" s="22">
        <v>522</v>
      </c>
      <c r="B525" s="22" t="s">
        <v>0</v>
      </c>
      <c r="C525" s="96"/>
      <c r="D525" s="169" t="s">
        <v>0</v>
      </c>
      <c r="E525" s="23" t="s">
        <v>0</v>
      </c>
      <c r="F525" s="24" t="s">
        <v>0</v>
      </c>
      <c r="G525" s="71"/>
      <c r="H525" s="94"/>
      <c r="I525" s="24" t="s">
        <v>0</v>
      </c>
      <c r="J525" s="73"/>
      <c r="M525" s="230"/>
      <c r="N525" s="230"/>
    </row>
    <row r="526" spans="1:14" ht="12.75" hidden="1" customHeight="1" thickTop="1" thickBot="1" x14ac:dyDescent="0.4">
      <c r="A526" s="22">
        <v>523</v>
      </c>
      <c r="B526" s="22">
        <v>12</v>
      </c>
      <c r="C526" s="96">
        <v>42988</v>
      </c>
      <c r="D526" s="32" t="s">
        <v>10</v>
      </c>
      <c r="E526" s="23" t="str">
        <f t="shared" ref="E526:F530" si="116">VLOOKUP(M526,Teams,2)</f>
        <v>MILFORD TUESDAY</v>
      </c>
      <c r="F526" s="24" t="str">
        <f t="shared" si="116"/>
        <v>VASCO DA GAMA 30</v>
      </c>
      <c r="G526" s="71"/>
      <c r="H526" s="94">
        <f>VLOOKUP(E526,START_TIMES,2)</f>
        <v>0.41666666666666702</v>
      </c>
      <c r="I526" s="24" t="str">
        <f>VLOOKUP(E526,FallFields1,2)</f>
        <v>Fred Wolfe Park, Orange</v>
      </c>
      <c r="J526" s="73"/>
      <c r="M526" s="228" t="s">
        <v>94</v>
      </c>
      <c r="N526" s="228" t="s">
        <v>101</v>
      </c>
    </row>
    <row r="527" spans="1:14" ht="12.75" hidden="1" customHeight="1" thickTop="1" thickBot="1" x14ac:dyDescent="0.4">
      <c r="A527" s="22">
        <v>524</v>
      </c>
      <c r="B527" s="22">
        <v>12</v>
      </c>
      <c r="C527" s="96">
        <v>42988</v>
      </c>
      <c r="D527" s="32" t="s">
        <v>10</v>
      </c>
      <c r="E527" s="23" t="str">
        <f t="shared" si="116"/>
        <v>CLINTON FC</v>
      </c>
      <c r="F527" s="24" t="str">
        <f t="shared" si="116"/>
        <v>ECUACHAMOS FC</v>
      </c>
      <c r="G527" s="71"/>
      <c r="H527" s="94">
        <f>VLOOKUP(E527,START_TIMES,2)</f>
        <v>0.41666666666666702</v>
      </c>
      <c r="I527" s="24" t="str">
        <f>VLOOKUP(E527,FallFields1,2)</f>
        <v>Indian River Sports Complex, Clinton</v>
      </c>
      <c r="J527" s="73"/>
      <c r="M527" s="228" t="s">
        <v>97</v>
      </c>
      <c r="N527" s="228" t="s">
        <v>93</v>
      </c>
    </row>
    <row r="528" spans="1:14" ht="12.75" hidden="1" customHeight="1" thickTop="1" thickBot="1" x14ac:dyDescent="0.4">
      <c r="A528" s="22">
        <v>525</v>
      </c>
      <c r="B528" s="22">
        <v>12</v>
      </c>
      <c r="C528" s="96">
        <v>42988</v>
      </c>
      <c r="D528" s="69" t="s">
        <v>10</v>
      </c>
      <c r="E528" s="23" t="str">
        <f t="shared" si="116"/>
        <v>GREENWICH ARSENAL 30</v>
      </c>
      <c r="F528" s="24" t="str">
        <f t="shared" si="116"/>
        <v>POLONEZ UNITED</v>
      </c>
      <c r="G528" s="71"/>
      <c r="H528" s="94">
        <f>VLOOKUP(E528,START_TIMES,2)</f>
        <v>0.41666666666666702</v>
      </c>
      <c r="I528" s="24" t="str">
        <f>VLOOKUP(E528,FallFields1,2)</f>
        <v>tbd</v>
      </c>
      <c r="J528" s="73"/>
      <c r="M528" s="228" t="s">
        <v>99</v>
      </c>
      <c r="N528" s="228" t="s">
        <v>100</v>
      </c>
    </row>
    <row r="529" spans="1:14" ht="12.75" hidden="1" customHeight="1" thickTop="1" thickBot="1" x14ac:dyDescent="0.4">
      <c r="A529" s="22">
        <v>526</v>
      </c>
      <c r="B529" s="22">
        <v>12</v>
      </c>
      <c r="C529" s="96">
        <v>42988</v>
      </c>
      <c r="D529" s="69" t="s">
        <v>10</v>
      </c>
      <c r="E529" s="23" t="str">
        <f t="shared" si="116"/>
        <v>SHELTON FC</v>
      </c>
      <c r="F529" s="24" t="str">
        <f t="shared" si="116"/>
        <v>NEWINGTON PORTUGUESE 30</v>
      </c>
      <c r="G529" s="71"/>
      <c r="H529" s="94">
        <f>VLOOKUP(E529,START_TIMES,2)</f>
        <v>0.33333333333333331</v>
      </c>
      <c r="I529" s="24" t="str">
        <f>VLOOKUP(E529,FallFields1,2)</f>
        <v>Nike Site, Shelton</v>
      </c>
      <c r="J529" s="73"/>
      <c r="M529" s="228" t="s">
        <v>95</v>
      </c>
      <c r="N529" s="228" t="s">
        <v>92</v>
      </c>
    </row>
    <row r="530" spans="1:14" ht="12.75" hidden="1" customHeight="1" thickTop="1" thickBot="1" x14ac:dyDescent="0.4">
      <c r="A530" s="22">
        <v>527</v>
      </c>
      <c r="B530" s="22">
        <v>12</v>
      </c>
      <c r="C530" s="96">
        <v>42988</v>
      </c>
      <c r="D530" s="171" t="s">
        <v>10</v>
      </c>
      <c r="E530" s="23" t="str">
        <f t="shared" si="116"/>
        <v>NORTH BRANFORD 30</v>
      </c>
      <c r="F530" s="24" t="str">
        <f t="shared" si="116"/>
        <v>DANBURY UNITED 30</v>
      </c>
      <c r="G530" s="71"/>
      <c r="H530" s="94">
        <f>VLOOKUP(E530,START_TIMES,2)</f>
        <v>0.41666666666666702</v>
      </c>
      <c r="I530" s="24" t="str">
        <f>VLOOKUP(E530,FallFields1,2)</f>
        <v>Northford Park, North Branford</v>
      </c>
      <c r="J530" s="73"/>
      <c r="M530" s="228" t="s">
        <v>98</v>
      </c>
      <c r="N530" s="228" t="s">
        <v>96</v>
      </c>
    </row>
    <row r="531" spans="1:14" ht="12.75" hidden="1" customHeight="1" thickTop="1" thickBot="1" x14ac:dyDescent="0.4">
      <c r="A531" s="22">
        <v>528</v>
      </c>
      <c r="B531" s="22"/>
      <c r="C531" s="96"/>
      <c r="D531" s="166" t="s">
        <v>0</v>
      </c>
      <c r="E531" s="23"/>
      <c r="F531" s="24"/>
      <c r="G531" s="71"/>
      <c r="H531" s="94"/>
      <c r="I531" s="24"/>
      <c r="J531" s="73"/>
      <c r="M531" s="230"/>
      <c r="N531" s="230"/>
    </row>
    <row r="532" spans="1:14" ht="12.75" hidden="1" customHeight="1" thickTop="1" thickBot="1" x14ac:dyDescent="0.4">
      <c r="A532" s="22">
        <v>529</v>
      </c>
      <c r="B532" s="22">
        <v>12</v>
      </c>
      <c r="C532" s="96">
        <v>42988</v>
      </c>
      <c r="D532" s="33" t="s">
        <v>175</v>
      </c>
      <c r="E532" s="23" t="str">
        <f t="shared" ref="E532:F537" si="117">VLOOKUP(M532,Teams,2)</f>
        <v>STAMFORD FC</v>
      </c>
      <c r="F532" s="24" t="str">
        <f t="shared" si="117"/>
        <v>NEWTOWN SALTY DOGS</v>
      </c>
      <c r="G532" s="71"/>
      <c r="H532" s="94">
        <f t="shared" ref="H532:H537" si="118">VLOOKUP(E532,START_TIMES,2)</f>
        <v>0.41666666666666702</v>
      </c>
      <c r="I532" s="24" t="str">
        <f>VLOOKUP(E532,FallFields1,2)</f>
        <v>West Beach Fields, Stamford</v>
      </c>
      <c r="J532" s="73"/>
      <c r="M532" s="220" t="s">
        <v>158</v>
      </c>
      <c r="N532" s="220" t="s">
        <v>157</v>
      </c>
    </row>
    <row r="533" spans="1:14" ht="12.75" hidden="1" customHeight="1" thickTop="1" thickBot="1" x14ac:dyDescent="0.4">
      <c r="A533" s="22">
        <v>530</v>
      </c>
      <c r="B533" s="22">
        <v>12</v>
      </c>
      <c r="C533" s="96">
        <v>42988</v>
      </c>
      <c r="D533" s="33" t="s">
        <v>175</v>
      </c>
      <c r="E533" s="23" t="str">
        <f t="shared" si="117"/>
        <v>CASEUS NEW HAVEN FC</v>
      </c>
      <c r="F533" s="24" t="str">
        <f t="shared" si="117"/>
        <v>HENRY  REID FC 30</v>
      </c>
      <c r="G533" s="71"/>
      <c r="H533" s="94">
        <f t="shared" si="118"/>
        <v>0.33333333333333331</v>
      </c>
      <c r="I533" s="24" t="str">
        <f>VLOOKUP(E533,FallFields1,2)</f>
        <v>Strong Stadium, West Haven</v>
      </c>
      <c r="J533" s="73"/>
      <c r="M533" s="220" t="s">
        <v>151</v>
      </c>
      <c r="N533" s="220" t="s">
        <v>153</v>
      </c>
    </row>
    <row r="534" spans="1:14" ht="12.75" hidden="1" customHeight="1" thickTop="1" thickBot="1" x14ac:dyDescent="0.4">
      <c r="A534" s="22">
        <v>531</v>
      </c>
      <c r="B534" s="22">
        <v>12</v>
      </c>
      <c r="C534" s="96">
        <v>42988</v>
      </c>
      <c r="D534" s="66" t="s">
        <v>175</v>
      </c>
      <c r="E534" s="23" t="str">
        <f t="shared" si="117"/>
        <v>LITCHFIELD COUNTY BLUES</v>
      </c>
      <c r="F534" s="24" t="str">
        <f t="shared" si="117"/>
        <v>BYE 30 (NO GAME)</v>
      </c>
      <c r="G534" s="71"/>
      <c r="H534" s="94">
        <f t="shared" si="118"/>
        <v>0.41666666666666702</v>
      </c>
      <c r="I534" s="256" t="s">
        <v>91</v>
      </c>
      <c r="J534" s="73"/>
      <c r="M534" s="220" t="s">
        <v>154</v>
      </c>
      <c r="N534" s="220" t="s">
        <v>150</v>
      </c>
    </row>
    <row r="535" spans="1:14" ht="12.75" hidden="1" customHeight="1" thickTop="1" thickBot="1" x14ac:dyDescent="0.4">
      <c r="A535" s="22">
        <v>532</v>
      </c>
      <c r="B535" s="22">
        <v>12</v>
      </c>
      <c r="C535" s="96">
        <v>42988</v>
      </c>
      <c r="D535" s="66" t="s">
        <v>175</v>
      </c>
      <c r="E535" s="23" t="str">
        <f t="shared" si="117"/>
        <v>PAMPLONA FC</v>
      </c>
      <c r="F535" s="24" t="str">
        <f t="shared" si="117"/>
        <v>MILFORD AMIGOS</v>
      </c>
      <c r="G535" s="71"/>
      <c r="H535" s="94">
        <f t="shared" si="118"/>
        <v>0.41666666666666702</v>
      </c>
      <c r="I535" s="24" t="str">
        <f>VLOOKUP(E535,FallFields1,2)</f>
        <v>Fontaine Field, Norwich</v>
      </c>
      <c r="J535" s="73"/>
      <c r="M535" s="220" t="s">
        <v>651</v>
      </c>
      <c r="N535" s="220" t="s">
        <v>155</v>
      </c>
    </row>
    <row r="536" spans="1:14" ht="12.75" hidden="1" customHeight="1" thickTop="1" thickBot="1" x14ac:dyDescent="0.4">
      <c r="A536" s="22">
        <v>533</v>
      </c>
      <c r="B536" s="22">
        <v>12</v>
      </c>
      <c r="C536" s="96">
        <v>42988</v>
      </c>
      <c r="D536" s="157" t="s">
        <v>175</v>
      </c>
      <c r="E536" s="23" t="str">
        <f t="shared" si="117"/>
        <v>INTERNAZIONALE</v>
      </c>
      <c r="F536" s="24" t="str">
        <f t="shared" si="117"/>
        <v>CLUB NAPOLI 30</v>
      </c>
      <c r="G536" s="71"/>
      <c r="H536" s="94">
        <f t="shared" si="118"/>
        <v>0.41666666666666702</v>
      </c>
      <c r="I536" s="24" t="str">
        <f>VLOOKUP(E536,fields,2)</f>
        <v>tbd</v>
      </c>
      <c r="J536" s="73"/>
      <c r="M536" s="220" t="s">
        <v>652</v>
      </c>
      <c r="N536" s="220" t="s">
        <v>152</v>
      </c>
    </row>
    <row r="537" spans="1:14" ht="12.75" hidden="1" customHeight="1" thickTop="1" thickBot="1" x14ac:dyDescent="0.4">
      <c r="A537" s="22">
        <v>534</v>
      </c>
      <c r="B537" s="22">
        <v>12</v>
      </c>
      <c r="C537" s="96">
        <v>42988</v>
      </c>
      <c r="D537" s="66" t="s">
        <v>175</v>
      </c>
      <c r="E537" s="23" t="str">
        <f t="shared" si="117"/>
        <v>NAUGATUCK FUSION</v>
      </c>
      <c r="F537" s="24" t="str">
        <f t="shared" si="117"/>
        <v>WATERTOWN GEEZERS</v>
      </c>
      <c r="G537" s="71"/>
      <c r="H537" s="94">
        <f t="shared" si="118"/>
        <v>0.41666666666666702</v>
      </c>
      <c r="I537" s="24" t="str">
        <f>VLOOKUP(E537,fields,2)</f>
        <v>City Hill MS, Naugatuck</v>
      </c>
      <c r="J537" s="73"/>
      <c r="M537" s="220" t="s">
        <v>156</v>
      </c>
      <c r="N537" s="220" t="s">
        <v>159</v>
      </c>
    </row>
    <row r="538" spans="1:14" ht="12.75" hidden="1" customHeight="1" thickTop="1" thickBot="1" x14ac:dyDescent="0.4">
      <c r="A538" s="22">
        <v>535</v>
      </c>
      <c r="B538" s="22"/>
      <c r="C538" s="96"/>
      <c r="D538" s="165" t="s">
        <v>0</v>
      </c>
      <c r="E538" s="23"/>
      <c r="F538" s="24"/>
      <c r="G538" s="71"/>
      <c r="H538" s="94"/>
      <c r="I538" s="24"/>
      <c r="J538" s="73"/>
      <c r="M538" s="230"/>
      <c r="N538" s="230"/>
    </row>
    <row r="539" spans="1:14" ht="12.75" hidden="1" customHeight="1" thickTop="1" thickBot="1" x14ac:dyDescent="0.4">
      <c r="A539" s="22">
        <v>536</v>
      </c>
      <c r="B539" s="22">
        <v>12</v>
      </c>
      <c r="C539" s="96">
        <v>42988</v>
      </c>
      <c r="D539" s="34" t="s">
        <v>11</v>
      </c>
      <c r="E539" s="23" t="str">
        <f t="shared" ref="E539:F543" si="119">VLOOKUP(M539,Teams,2)</f>
        <v>NORWALK MARINERS</v>
      </c>
      <c r="F539" s="24" t="str">
        <f t="shared" si="119"/>
        <v xml:space="preserve">WILTON WARRIORS </v>
      </c>
      <c r="G539" s="71"/>
      <c r="H539" s="94">
        <v>0.33333333333333331</v>
      </c>
      <c r="I539" s="24" t="str">
        <f>VLOOKUP(E539,FallFields1,2)</f>
        <v>Nathan Hale MS, Norwalk</v>
      </c>
      <c r="J539" s="73"/>
      <c r="M539" s="228" t="s">
        <v>104</v>
      </c>
      <c r="N539" s="228" t="s">
        <v>109</v>
      </c>
    </row>
    <row r="540" spans="1:14" ht="12.75" hidden="1" customHeight="1" thickTop="1" thickBot="1" x14ac:dyDescent="0.4">
      <c r="A540" s="22">
        <v>537</v>
      </c>
      <c r="B540" s="22">
        <v>12</v>
      </c>
      <c r="C540" s="96">
        <v>42988</v>
      </c>
      <c r="D540" s="34" t="s">
        <v>11</v>
      </c>
      <c r="E540" s="23" t="str">
        <f t="shared" si="119"/>
        <v>CHESHIRE AZZURRI 40</v>
      </c>
      <c r="F540" s="24" t="str">
        <f t="shared" si="119"/>
        <v>FAIRFIELD GAC</v>
      </c>
      <c r="G540" s="71"/>
      <c r="H540" s="94">
        <f>VLOOKUP(E540,START_TIMES,2)</f>
        <v>0.41666666666666669</v>
      </c>
      <c r="I540" s="24" t="str">
        <f>VLOOKUP(E540,FallFields1,2)</f>
        <v>Quinnipiac Park, Cheshire</v>
      </c>
      <c r="J540" s="73"/>
      <c r="L540" s="1" t="s">
        <v>0</v>
      </c>
      <c r="M540" s="228" t="s">
        <v>160</v>
      </c>
      <c r="N540" s="228" t="s">
        <v>162</v>
      </c>
    </row>
    <row r="541" spans="1:14" ht="12.75" hidden="1" customHeight="1" thickTop="1" thickBot="1" x14ac:dyDescent="0.4">
      <c r="A541" s="22">
        <v>538</v>
      </c>
      <c r="B541" s="22">
        <v>12</v>
      </c>
      <c r="C541" s="96">
        <v>42988</v>
      </c>
      <c r="D541" s="65" t="s">
        <v>11</v>
      </c>
      <c r="E541" s="23" t="str">
        <f t="shared" si="119"/>
        <v>VASCO DA GAMA 40</v>
      </c>
      <c r="F541" s="24" t="str">
        <f t="shared" si="119"/>
        <v>GREENWICH PUMAS</v>
      </c>
      <c r="G541" s="71"/>
      <c r="H541" s="94">
        <f>VLOOKUP(E541,START_TIMES,2)</f>
        <v>0.41666666666666702</v>
      </c>
      <c r="I541" s="24" t="str">
        <f>VLOOKUP(E541,FallFields1,2)</f>
        <v>Veterans Memorial Park, Bridgeport</v>
      </c>
      <c r="J541" s="73"/>
      <c r="M541" s="228" t="s">
        <v>107</v>
      </c>
      <c r="N541" s="228" t="s">
        <v>163</v>
      </c>
    </row>
    <row r="542" spans="1:14" ht="12.75" hidden="1" customHeight="1" thickTop="1" thickBot="1" x14ac:dyDescent="0.4">
      <c r="A542" s="22">
        <v>539</v>
      </c>
      <c r="B542" s="22">
        <v>12</v>
      </c>
      <c r="C542" s="96">
        <v>42988</v>
      </c>
      <c r="D542" s="65" t="s">
        <v>11</v>
      </c>
      <c r="E542" s="23" t="str">
        <f t="shared" si="119"/>
        <v>RIDGEFIELD KICKS</v>
      </c>
      <c r="F542" s="24" t="str">
        <f t="shared" si="119"/>
        <v>WATERBURY ALBANIANS</v>
      </c>
      <c r="G542" s="71"/>
      <c r="H542" s="94">
        <f>VLOOKUP(E542,START_TIMES,2)</f>
        <v>0.41666666666666702</v>
      </c>
      <c r="I542" s="24" t="str">
        <f>VLOOKUP(E542,FallFields1,2)</f>
        <v>Scotland Field, Ridgefield</v>
      </c>
      <c r="J542" s="73"/>
      <c r="M542" s="228" t="s">
        <v>105</v>
      </c>
      <c r="N542" s="228" t="s">
        <v>108</v>
      </c>
    </row>
    <row r="543" spans="1:14" ht="12.75" hidden="1" customHeight="1" thickTop="1" thickBot="1" x14ac:dyDescent="0.4">
      <c r="A543" s="22">
        <v>540</v>
      </c>
      <c r="B543" s="22">
        <v>12</v>
      </c>
      <c r="C543" s="96">
        <v>42988</v>
      </c>
      <c r="D543" s="156" t="s">
        <v>11</v>
      </c>
      <c r="E543" s="23" t="str">
        <f t="shared" si="119"/>
        <v>STORM FC</v>
      </c>
      <c r="F543" s="24" t="str">
        <f t="shared" si="119"/>
        <v>DANBURY UNITED 40</v>
      </c>
      <c r="G543" s="71"/>
      <c r="H543" s="94">
        <f>VLOOKUP(E543,START_TIMES,2)</f>
        <v>0.33333333333333331</v>
      </c>
      <c r="I543" s="24" t="str">
        <f>VLOOKUP(E543,FallFields1,2)</f>
        <v>Wakeman Park, Westport</v>
      </c>
      <c r="J543" s="73"/>
      <c r="M543" s="228" t="s">
        <v>106</v>
      </c>
      <c r="N543" s="228" t="s">
        <v>161</v>
      </c>
    </row>
    <row r="544" spans="1:14" ht="12.75" hidden="1" customHeight="1" thickTop="1" thickBot="1" x14ac:dyDescent="0.4">
      <c r="A544" s="22">
        <v>541</v>
      </c>
      <c r="B544" s="22"/>
      <c r="C544" s="96"/>
      <c r="D544" s="176" t="s">
        <v>0</v>
      </c>
      <c r="E544" s="23"/>
      <c r="F544" s="24"/>
      <c r="G544" s="71"/>
      <c r="H544" s="94"/>
      <c r="I544" s="24"/>
      <c r="J544" s="73"/>
      <c r="M544" s="230"/>
      <c r="N544" s="230"/>
    </row>
    <row r="545" spans="1:14" ht="12.75" hidden="1" customHeight="1" thickTop="1" thickBot="1" x14ac:dyDescent="0.4">
      <c r="A545" s="22">
        <v>542</v>
      </c>
      <c r="B545" s="22">
        <v>12</v>
      </c>
      <c r="C545" s="96">
        <v>42988</v>
      </c>
      <c r="D545" s="35" t="s">
        <v>12</v>
      </c>
      <c r="E545" s="23" t="str">
        <f t="shared" ref="E545:F549" si="120">VLOOKUP(M545,Teams,2)</f>
        <v xml:space="preserve">GUILFORD CELTIC </v>
      </c>
      <c r="F545" s="24" t="str">
        <f t="shared" si="120"/>
        <v>STAMFORD UNITED</v>
      </c>
      <c r="G545" s="71"/>
      <c r="H545" s="94">
        <f>VLOOKUP(E545,START_TIMES,2)</f>
        <v>0.41666666666666702</v>
      </c>
      <c r="I545" s="24" t="str">
        <f>VLOOKUP(E545,FallFields1,2)</f>
        <v>Bittner Park, Guilford</v>
      </c>
      <c r="J545" s="73"/>
      <c r="M545" s="228" t="s">
        <v>114</v>
      </c>
      <c r="N545" s="228" t="s">
        <v>119</v>
      </c>
    </row>
    <row r="546" spans="1:14" ht="12.75" hidden="1" customHeight="1" thickTop="1" thickBot="1" x14ac:dyDescent="0.4">
      <c r="A546" s="22">
        <v>543</v>
      </c>
      <c r="B546" s="22">
        <v>12</v>
      </c>
      <c r="C546" s="96">
        <v>42988</v>
      </c>
      <c r="D546" s="35" t="s">
        <v>12</v>
      </c>
      <c r="E546" s="23" t="str">
        <f t="shared" si="120"/>
        <v>DERBY QUITUS</v>
      </c>
      <c r="F546" s="24" t="str">
        <f t="shared" si="120"/>
        <v>GREENWICH GUNNERS 40</v>
      </c>
      <c r="G546" s="71"/>
      <c r="H546" s="94">
        <f>VLOOKUP(E546,START_TIMES,2)</f>
        <v>0.41666666666666702</v>
      </c>
      <c r="I546" s="24" t="str">
        <f>VLOOKUP(E546,FallFields1,2)</f>
        <v>Witek Park, Derby</v>
      </c>
      <c r="J546" s="73"/>
      <c r="M546" s="228" t="s">
        <v>110</v>
      </c>
      <c r="N546" s="228" t="s">
        <v>112</v>
      </c>
    </row>
    <row r="547" spans="1:14" ht="12.75" hidden="1" customHeight="1" thickTop="1" thickBot="1" x14ac:dyDescent="0.4">
      <c r="A547" s="22">
        <v>544</v>
      </c>
      <c r="B547" s="22">
        <v>12</v>
      </c>
      <c r="C547" s="96">
        <v>42988</v>
      </c>
      <c r="D547" s="64" t="s">
        <v>12</v>
      </c>
      <c r="E547" s="23" t="str">
        <f t="shared" si="120"/>
        <v xml:space="preserve">NORWALK SPORT COLOMBIA </v>
      </c>
      <c r="F547" s="24" t="str">
        <f t="shared" si="120"/>
        <v>GUILFORD BELL CURVE</v>
      </c>
      <c r="G547" s="71"/>
      <c r="H547" s="94">
        <f>VLOOKUP(E547,START_TIMES,2)</f>
        <v>0.41666666666666702</v>
      </c>
      <c r="I547" s="24" t="str">
        <f>VLOOKUP(E547,FallFields1,2)</f>
        <v>Nathan Hale MS, Norwalk</v>
      </c>
      <c r="J547" s="73"/>
      <c r="M547" s="228" t="s">
        <v>117</v>
      </c>
      <c r="N547" s="228" t="s">
        <v>113</v>
      </c>
    </row>
    <row r="548" spans="1:14" ht="12.75" hidden="1" customHeight="1" thickTop="1" thickBot="1" x14ac:dyDescent="0.4">
      <c r="A548" s="22">
        <v>545</v>
      </c>
      <c r="B548" s="22">
        <v>12</v>
      </c>
      <c r="C548" s="96">
        <v>42988</v>
      </c>
      <c r="D548" s="64" t="s">
        <v>12</v>
      </c>
      <c r="E548" s="23" t="str">
        <f t="shared" si="120"/>
        <v>SOUTHEAST ROVERS</v>
      </c>
      <c r="F548" s="24" t="str">
        <f t="shared" si="120"/>
        <v>NEW HAVEN AMERICANS</v>
      </c>
      <c r="G548" s="71"/>
      <c r="H548" s="94">
        <f>VLOOKUP(E548,START_TIMES,2)</f>
        <v>0.41666666666666702</v>
      </c>
      <c r="I548" s="24" t="str">
        <f>VLOOKUP(E548,FallFields1,2)</f>
        <v>Spera Park, Waterford</v>
      </c>
      <c r="J548" s="73"/>
      <c r="M548" s="228" t="s">
        <v>118</v>
      </c>
      <c r="N548" s="228" t="s">
        <v>115</v>
      </c>
    </row>
    <row r="549" spans="1:14" ht="12.75" hidden="1" customHeight="1" thickTop="1" thickBot="1" x14ac:dyDescent="0.4">
      <c r="A549" s="22">
        <v>546</v>
      </c>
      <c r="B549" s="22">
        <v>12</v>
      </c>
      <c r="C549" s="96">
        <v>42988</v>
      </c>
      <c r="D549" s="168" t="s">
        <v>12</v>
      </c>
      <c r="E549" s="23" t="str">
        <f t="shared" si="120"/>
        <v>NEWINGTON PORTUGUESE 40</v>
      </c>
      <c r="F549" s="24" t="str">
        <f t="shared" si="120"/>
        <v>GREENWICH ARSENAL 40</v>
      </c>
      <c r="G549" s="71"/>
      <c r="H549" s="94">
        <f>VLOOKUP(E549,START_TIMES,2)</f>
        <v>0.41666666666666702</v>
      </c>
      <c r="I549" s="24" t="str">
        <f>VLOOKUP(E549,FallFields1,2)</f>
        <v>Martin Kellogg, Newington</v>
      </c>
      <c r="J549" s="73"/>
      <c r="M549" s="228" t="s">
        <v>116</v>
      </c>
      <c r="N549" s="228" t="s">
        <v>111</v>
      </c>
    </row>
    <row r="550" spans="1:14" ht="12.75" hidden="1" customHeight="1" thickTop="1" thickBot="1" x14ac:dyDescent="0.4">
      <c r="A550" s="22">
        <v>547</v>
      </c>
      <c r="B550" s="22"/>
      <c r="C550" s="96"/>
      <c r="D550" s="175" t="s">
        <v>0</v>
      </c>
      <c r="E550" s="23"/>
      <c r="F550" s="24"/>
      <c r="G550" s="71"/>
      <c r="H550" s="94"/>
      <c r="I550" s="24"/>
      <c r="J550" s="73"/>
      <c r="M550" s="230"/>
      <c r="N550" s="230"/>
    </row>
    <row r="551" spans="1:14" ht="12.75" hidden="1" customHeight="1" thickTop="1" thickBot="1" x14ac:dyDescent="0.4">
      <c r="A551" s="22">
        <v>548</v>
      </c>
      <c r="B551" s="22">
        <v>12</v>
      </c>
      <c r="C551" s="96">
        <v>42988</v>
      </c>
      <c r="D551" s="36" t="s">
        <v>13</v>
      </c>
      <c r="E551" s="23" t="str">
        <f t="shared" ref="E551:F556" si="121">VLOOKUP(M551,Teams,2)</f>
        <v>WALLINGFORD MORELIA</v>
      </c>
      <c r="F551" s="24" t="str">
        <f t="shared" si="121"/>
        <v>STAMFORD CITY</v>
      </c>
      <c r="G551" s="71"/>
      <c r="H551" s="94">
        <f t="shared" ref="H551:H556" si="122">VLOOKUP(E551,START_TIMES,2)</f>
        <v>0.41666666666666702</v>
      </c>
      <c r="I551" s="24" t="str">
        <f t="shared" ref="I551:I556" si="123">VLOOKUP(E551,fields,2)</f>
        <v>Woodhouse Field, Wallingford</v>
      </c>
      <c r="J551" s="73"/>
      <c r="M551" s="209" t="s">
        <v>128</v>
      </c>
      <c r="N551" s="209" t="s">
        <v>127</v>
      </c>
    </row>
    <row r="552" spans="1:14" ht="12.75" hidden="1" customHeight="1" thickTop="1" thickBot="1" x14ac:dyDescent="0.4">
      <c r="A552" s="22">
        <v>549</v>
      </c>
      <c r="B552" s="22">
        <v>12</v>
      </c>
      <c r="C552" s="96">
        <v>42988</v>
      </c>
      <c r="D552" s="36" t="s">
        <v>13</v>
      </c>
      <c r="E552" s="23" t="str">
        <f t="shared" si="121"/>
        <v>ELI'S FC</v>
      </c>
      <c r="F552" s="24" t="str">
        <f t="shared" si="121"/>
        <v>HENRY  REID FC 40</v>
      </c>
      <c r="G552" s="71"/>
      <c r="H552" s="94">
        <f t="shared" si="122"/>
        <v>0.41666666666666702</v>
      </c>
      <c r="I552" s="24" t="str">
        <f t="shared" si="123"/>
        <v>Platt Tech HS, Milford</v>
      </c>
      <c r="J552" s="73"/>
      <c r="M552" s="209" t="s">
        <v>121</v>
      </c>
      <c r="N552" s="209" t="s">
        <v>123</v>
      </c>
    </row>
    <row r="553" spans="1:14" ht="12.75" hidden="1" customHeight="1" thickTop="1" thickBot="1" x14ac:dyDescent="0.4">
      <c r="A553" s="22">
        <v>550</v>
      </c>
      <c r="B553" s="22">
        <v>12</v>
      </c>
      <c r="C553" s="96">
        <v>42988</v>
      </c>
      <c r="D553" s="67" t="s">
        <v>13</v>
      </c>
      <c r="E553" s="23" t="str">
        <f t="shared" si="121"/>
        <v>NORTH BRANFORD 40</v>
      </c>
      <c r="F553" s="24" t="str">
        <f t="shared" si="121"/>
        <v xml:space="preserve">CHESHIRE UNITED </v>
      </c>
      <c r="G553" s="71"/>
      <c r="H553" s="94">
        <f t="shared" si="122"/>
        <v>0.41666666666666702</v>
      </c>
      <c r="I553" s="24" t="str">
        <f t="shared" si="123"/>
        <v>Coginchaug HS, Durham</v>
      </c>
      <c r="J553" s="73"/>
      <c r="M553" s="209" t="s">
        <v>124</v>
      </c>
      <c r="N553" s="209" t="s">
        <v>120</v>
      </c>
    </row>
    <row r="554" spans="1:14" ht="12.75" hidden="1" customHeight="1" thickTop="1" thickBot="1" x14ac:dyDescent="0.4">
      <c r="A554" s="22">
        <v>551</v>
      </c>
      <c r="B554" s="22">
        <v>12</v>
      </c>
      <c r="C554" s="96">
        <v>42988</v>
      </c>
      <c r="D554" s="67" t="s">
        <v>13</v>
      </c>
      <c r="E554" s="23" t="str">
        <f t="shared" si="121"/>
        <v>BYE 40 (NO GAME)</v>
      </c>
      <c r="F554" s="24" t="str">
        <f t="shared" si="121"/>
        <v>NORTH HAVEN SC</v>
      </c>
      <c r="G554" s="71"/>
      <c r="H554" s="94">
        <f t="shared" si="122"/>
        <v>0.41666666666666669</v>
      </c>
      <c r="I554" s="24" t="str">
        <f t="shared" si="123"/>
        <v>--</v>
      </c>
      <c r="J554" s="73"/>
      <c r="M554" s="209" t="s">
        <v>653</v>
      </c>
      <c r="N554" s="209" t="s">
        <v>125</v>
      </c>
    </row>
    <row r="555" spans="1:14" ht="12.75" hidden="1" customHeight="1" thickTop="1" thickBot="1" x14ac:dyDescent="0.4">
      <c r="A555" s="22">
        <v>552</v>
      </c>
      <c r="B555" s="22">
        <v>12</v>
      </c>
      <c r="C555" s="96">
        <v>42988</v>
      </c>
      <c r="D555" s="163" t="s">
        <v>13</v>
      </c>
      <c r="E555" s="23" t="str">
        <f t="shared" si="121"/>
        <v>BESA SC</v>
      </c>
      <c r="F555" s="24" t="str">
        <f t="shared" si="121"/>
        <v>HAMDEN UNITED</v>
      </c>
      <c r="G555" s="71"/>
      <c r="H555" s="94">
        <f t="shared" si="122"/>
        <v>0.41666666666666669</v>
      </c>
      <c r="I555" s="24" t="str">
        <f t="shared" si="123"/>
        <v>Wilby HS, Waterbury</v>
      </c>
      <c r="J555" s="73"/>
      <c r="M555" s="209" t="s">
        <v>654</v>
      </c>
      <c r="N555" s="209" t="s">
        <v>122</v>
      </c>
    </row>
    <row r="556" spans="1:14" ht="12.75" hidden="1" customHeight="1" thickTop="1" thickBot="1" x14ac:dyDescent="0.4">
      <c r="A556" s="22">
        <v>553</v>
      </c>
      <c r="B556" s="22">
        <v>12</v>
      </c>
      <c r="C556" s="96">
        <v>42988</v>
      </c>
      <c r="D556" s="163" t="s">
        <v>13</v>
      </c>
      <c r="E556" s="23" t="str">
        <f t="shared" si="121"/>
        <v>PAN ZONES</v>
      </c>
      <c r="F556" s="24" t="str">
        <f t="shared" si="121"/>
        <v>WILTON WOLVES</v>
      </c>
      <c r="G556" s="71"/>
      <c r="H556" s="94">
        <f t="shared" si="122"/>
        <v>0.41666666666666702</v>
      </c>
      <c r="I556" s="24" t="str">
        <f t="shared" si="123"/>
        <v>Stanley Quarter Park, New Britain</v>
      </c>
      <c r="J556" s="73"/>
      <c r="M556" s="209" t="s">
        <v>126</v>
      </c>
      <c r="N556" s="209" t="s">
        <v>129</v>
      </c>
    </row>
    <row r="557" spans="1:14" ht="12.75" hidden="1" customHeight="1" thickTop="1" thickBot="1" x14ac:dyDescent="0.4">
      <c r="A557" s="22">
        <v>554</v>
      </c>
      <c r="B557" s="22"/>
      <c r="C557" s="96"/>
      <c r="D557" s="164" t="s">
        <v>0</v>
      </c>
      <c r="E557" s="23"/>
      <c r="F557" s="24"/>
      <c r="G557" s="71"/>
      <c r="H557" s="94"/>
      <c r="I557" s="24"/>
      <c r="J557" s="73"/>
      <c r="M557" s="230"/>
      <c r="N557" s="230"/>
    </row>
    <row r="558" spans="1:14" ht="12.75" hidden="1" customHeight="1" thickTop="1" thickBot="1" x14ac:dyDescent="0.4">
      <c r="A558" s="22">
        <v>555</v>
      </c>
      <c r="B558" s="22">
        <v>12</v>
      </c>
      <c r="C558" s="96">
        <v>42988</v>
      </c>
      <c r="D558" s="27" t="s">
        <v>102</v>
      </c>
      <c r="E558" s="23" t="str">
        <f t="shared" ref="E558:F562" si="124">VLOOKUP(M558,Teams,2)</f>
        <v>GREENWICH GUNNERS 50</v>
      </c>
      <c r="F558" s="24" t="str">
        <f t="shared" si="124"/>
        <v>VASCO DA GAMA 50</v>
      </c>
      <c r="G558" s="71"/>
      <c r="H558" s="94">
        <f>VLOOKUP(E558,START_TIMES,2)</f>
        <v>0.41666666666666702</v>
      </c>
      <c r="I558" s="24" t="str">
        <f>VLOOKUP(E558,FallFields1,2)</f>
        <v>tbd</v>
      </c>
      <c r="J558" s="73"/>
      <c r="M558" s="228" t="s">
        <v>134</v>
      </c>
      <c r="N558" s="228" t="s">
        <v>144</v>
      </c>
    </row>
    <row r="559" spans="1:14" ht="12.75" hidden="1" customHeight="1" thickTop="1" thickBot="1" x14ac:dyDescent="0.4">
      <c r="A559" s="22">
        <v>556</v>
      </c>
      <c r="B559" s="22">
        <v>12</v>
      </c>
      <c r="C559" s="96">
        <v>42988</v>
      </c>
      <c r="D559" s="27" t="s">
        <v>102</v>
      </c>
      <c r="E559" s="23" t="str">
        <f t="shared" si="124"/>
        <v>CHESHIRE AZZURRI 50</v>
      </c>
      <c r="F559" s="24" t="str">
        <f t="shared" si="124"/>
        <v>DARIEN BLUE WAVE</v>
      </c>
      <c r="G559" s="71"/>
      <c r="H559" s="94">
        <f>VLOOKUP(E559,START_TIMES,2)</f>
        <v>0.41666666666666669</v>
      </c>
      <c r="I559" s="24" t="str">
        <f>VLOOKUP(E559,FallFields1,2)</f>
        <v>Quinnipiac Park, Cheshire</v>
      </c>
      <c r="J559" s="73"/>
      <c r="M559" s="228" t="s">
        <v>130</v>
      </c>
      <c r="N559" s="228" t="s">
        <v>132</v>
      </c>
    </row>
    <row r="560" spans="1:14" ht="12.75" hidden="1" customHeight="1" thickTop="1" thickBot="1" x14ac:dyDescent="0.4">
      <c r="A560" s="22">
        <v>557</v>
      </c>
      <c r="B560" s="22">
        <v>12</v>
      </c>
      <c r="C560" s="96">
        <v>42988</v>
      </c>
      <c r="D560" s="63" t="s">
        <v>102</v>
      </c>
      <c r="E560" s="23" t="str">
        <f t="shared" si="124"/>
        <v>NEW BRITAIN FALCONS FC</v>
      </c>
      <c r="F560" s="24" t="str">
        <f t="shared" si="124"/>
        <v xml:space="preserve">GLASTONBURY CELTIC </v>
      </c>
      <c r="G560" s="71"/>
      <c r="H560" s="94">
        <v>0.33333333333333331</v>
      </c>
      <c r="I560" s="24" t="str">
        <f>VLOOKUP(E560,FallFields1,2)</f>
        <v>Falcon Field, New Britain</v>
      </c>
      <c r="J560" s="73"/>
      <c r="M560" s="228" t="s">
        <v>141</v>
      </c>
      <c r="N560" s="228" t="s">
        <v>133</v>
      </c>
    </row>
    <row r="561" spans="1:14" ht="12.75" hidden="1" customHeight="1" thickTop="1" thickBot="1" x14ac:dyDescent="0.4">
      <c r="A561" s="22">
        <v>558</v>
      </c>
      <c r="B561" s="22">
        <v>12</v>
      </c>
      <c r="C561" s="96">
        <v>42988</v>
      </c>
      <c r="D561" s="63" t="s">
        <v>102</v>
      </c>
      <c r="E561" s="23" t="str">
        <f t="shared" si="124"/>
        <v>POLONIA FALCON STARS FC</v>
      </c>
      <c r="F561" s="24" t="str">
        <f t="shared" si="124"/>
        <v>GUILFORD BLACK EAGLES</v>
      </c>
      <c r="G561" s="71"/>
      <c r="H561" s="94">
        <f>VLOOKUP(E561,START_TIMES,2)</f>
        <v>0.41666666666666702</v>
      </c>
      <c r="I561" s="24" t="str">
        <f>VLOOKUP(E561,FallFields1,2)</f>
        <v>Falcon Field, New Britain</v>
      </c>
      <c r="J561" s="73"/>
      <c r="M561" s="228" t="s">
        <v>142</v>
      </c>
      <c r="N561" s="228" t="s">
        <v>136</v>
      </c>
    </row>
    <row r="562" spans="1:14" ht="12.75" hidden="1" customHeight="1" thickTop="1" thickBot="1" x14ac:dyDescent="0.4">
      <c r="A562" s="22">
        <v>559</v>
      </c>
      <c r="B562" s="22">
        <v>12</v>
      </c>
      <c r="C562" s="96">
        <v>42988</v>
      </c>
      <c r="D562" s="155" t="s">
        <v>102</v>
      </c>
      <c r="E562" s="23" t="str">
        <f t="shared" si="124"/>
        <v>HARTFORD CAVALIERS</v>
      </c>
      <c r="F562" s="24" t="str">
        <f t="shared" si="124"/>
        <v>CLUB NAPOLI 50</v>
      </c>
      <c r="G562" s="71"/>
      <c r="H562" s="94">
        <f>VLOOKUP(E562,START_TIMES,2)</f>
        <v>0.41666666666666702</v>
      </c>
      <c r="I562" s="24" t="str">
        <f>VLOOKUP(E562,FallFields1,2)</f>
        <v>Cronin Field, Hartford</v>
      </c>
      <c r="J562" s="73"/>
      <c r="M562" s="228" t="s">
        <v>138</v>
      </c>
      <c r="N562" s="228" t="s">
        <v>131</v>
      </c>
    </row>
    <row r="563" spans="1:14" ht="12.75" hidden="1" customHeight="1" thickTop="1" thickBot="1" x14ac:dyDescent="0.4">
      <c r="A563" s="22">
        <v>560</v>
      </c>
      <c r="B563" s="22"/>
      <c r="C563" s="96"/>
      <c r="D563" s="154" t="s">
        <v>0</v>
      </c>
      <c r="E563" s="23"/>
      <c r="F563" s="24"/>
      <c r="G563" s="71"/>
      <c r="H563" s="94"/>
      <c r="I563" s="24"/>
      <c r="J563" s="73"/>
      <c r="M563" s="228"/>
      <c r="N563" s="228"/>
    </row>
    <row r="564" spans="1:14" ht="12.75" hidden="1" customHeight="1" thickTop="1" thickBot="1" x14ac:dyDescent="0.4">
      <c r="A564" s="22">
        <v>561</v>
      </c>
      <c r="B564" s="22">
        <v>12</v>
      </c>
      <c r="C564" s="96">
        <v>42988</v>
      </c>
      <c r="D564" s="37" t="s">
        <v>103</v>
      </c>
      <c r="E564" s="23" t="str">
        <f t="shared" ref="E564:F568" si="125">VLOOKUP(M564,Teams,2)</f>
        <v>GREENWICH PUMAS LEGENDS</v>
      </c>
      <c r="F564" s="24" t="str">
        <f t="shared" si="125"/>
        <v>FARMINGTON WHITE OWLS</v>
      </c>
      <c r="G564" s="71"/>
      <c r="H564" s="94">
        <f>VLOOKUP(E564,START_TIMES,2)</f>
        <v>0.41666666666666702</v>
      </c>
      <c r="I564" s="24" t="str">
        <f>VLOOKUP(E564,FallFields1,2)</f>
        <v>tbd</v>
      </c>
      <c r="J564" s="73"/>
      <c r="M564" s="228" t="s">
        <v>149</v>
      </c>
      <c r="N564" s="228" t="s">
        <v>147</v>
      </c>
    </row>
    <row r="565" spans="1:14" ht="12.75" hidden="1" customHeight="1" thickTop="1" thickBot="1" x14ac:dyDescent="0.4">
      <c r="A565" s="22">
        <v>562</v>
      </c>
      <c r="B565" s="22">
        <v>12</v>
      </c>
      <c r="C565" s="96">
        <v>42988</v>
      </c>
      <c r="D565" s="37" t="s">
        <v>103</v>
      </c>
      <c r="E565" s="23" t="str">
        <f t="shared" si="125"/>
        <v>MOODUS SC</v>
      </c>
      <c r="F565" s="24" t="str">
        <f t="shared" si="125"/>
        <v>EAST HAVEN SC</v>
      </c>
      <c r="G565" s="71"/>
      <c r="H565" s="94">
        <f>VLOOKUP(E565,START_TIMES,2)</f>
        <v>0.41666666666666702</v>
      </c>
      <c r="I565" s="24" t="str">
        <f>VLOOKUP(E565,FallFields1,2)</f>
        <v>Nathan Hale-Ray HS, Moodus</v>
      </c>
      <c r="J565" s="73"/>
      <c r="M565" s="228" t="s">
        <v>135</v>
      </c>
      <c r="N565" s="228" t="s">
        <v>146</v>
      </c>
    </row>
    <row r="566" spans="1:14" ht="12.75" hidden="1" customHeight="1" thickTop="1" thickBot="1" x14ac:dyDescent="0.4">
      <c r="A566" s="22">
        <v>563</v>
      </c>
      <c r="B566" s="22">
        <v>12</v>
      </c>
      <c r="C566" s="96">
        <v>42988</v>
      </c>
      <c r="D566" s="68" t="s">
        <v>103</v>
      </c>
      <c r="E566" s="23" t="str">
        <f t="shared" si="125"/>
        <v>NORTH BRANFORD LEGENDS</v>
      </c>
      <c r="F566" s="24" t="str">
        <f t="shared" si="125"/>
        <v>NAUGATUCK RIVER RATS</v>
      </c>
      <c r="G566" s="71"/>
      <c r="H566" s="94">
        <v>0.33333333333333331</v>
      </c>
      <c r="I566" s="24" t="str">
        <f>VLOOKUP(E566,FallFields1,2)</f>
        <v>Northford Park, North Branford</v>
      </c>
      <c r="J566" s="73"/>
      <c r="M566" s="228" t="s">
        <v>139</v>
      </c>
      <c r="N566" s="228" t="s">
        <v>137</v>
      </c>
    </row>
    <row r="567" spans="1:14" ht="12.75" hidden="1" customHeight="1" thickTop="1" thickBot="1" x14ac:dyDescent="0.4">
      <c r="A567" s="22">
        <v>564</v>
      </c>
      <c r="B567" s="22">
        <v>12</v>
      </c>
      <c r="C567" s="96">
        <v>42988</v>
      </c>
      <c r="D567" s="70" t="s">
        <v>103</v>
      </c>
      <c r="E567" s="23" t="str">
        <f t="shared" si="125"/>
        <v>GREENWICH ARSENAL 50</v>
      </c>
      <c r="F567" s="24" t="str">
        <f t="shared" si="125"/>
        <v>WEST HAVEN GRAYS</v>
      </c>
      <c r="G567" s="71"/>
      <c r="H567" s="94">
        <f>VLOOKUP(E567,START_TIMES,2)</f>
        <v>0.41666666666666702</v>
      </c>
      <c r="I567" s="24" t="str">
        <f>VLOOKUP(E567,FallFields1,2)</f>
        <v>tbd</v>
      </c>
      <c r="J567" s="73"/>
      <c r="M567" s="228" t="s">
        <v>148</v>
      </c>
      <c r="N567" s="228" t="s">
        <v>145</v>
      </c>
    </row>
    <row r="568" spans="1:14" ht="15.5" hidden="1" thickTop="1" thickBot="1" x14ac:dyDescent="0.4">
      <c r="A568" s="22">
        <v>565</v>
      </c>
      <c r="B568" s="146">
        <v>12</v>
      </c>
      <c r="C568" s="149">
        <v>42988</v>
      </c>
      <c r="D568" s="191" t="s">
        <v>103</v>
      </c>
      <c r="E568" s="23" t="str">
        <f t="shared" si="125"/>
        <v>SOUTHBURY BOOMERS</v>
      </c>
      <c r="F568" s="24" t="str">
        <f t="shared" si="125"/>
        <v>WATERBURY PONTES</v>
      </c>
      <c r="G568" s="71"/>
      <c r="H568" s="94">
        <f>VLOOKUP(E568,START_TIMES,2)</f>
        <v>0.41666666666666702</v>
      </c>
      <c r="I568" s="24" t="str">
        <f>VLOOKUP(E568,FallFields1,2)</f>
        <v>Settlers Park, Southbury</v>
      </c>
      <c r="J568" s="184"/>
      <c r="K568" s="186"/>
      <c r="L568" s="186"/>
      <c r="M568" s="228" t="s">
        <v>140</v>
      </c>
      <c r="N568" s="228" t="s">
        <v>143</v>
      </c>
    </row>
    <row r="569" spans="1:14" ht="12.75" hidden="1" customHeight="1" thickTop="1" thickBot="1" x14ac:dyDescent="0.4">
      <c r="A569" s="22">
        <v>566</v>
      </c>
      <c r="B569" s="22" t="s">
        <v>0</v>
      </c>
      <c r="C569" s="96"/>
      <c r="D569" s="192" t="s">
        <v>0</v>
      </c>
      <c r="E569" s="23"/>
      <c r="F569" s="24"/>
      <c r="G569" s="71"/>
      <c r="H569" s="94"/>
      <c r="I569" s="24"/>
      <c r="J569" s="73"/>
      <c r="M569" s="230"/>
      <c r="N569" s="230"/>
    </row>
    <row r="570" spans="1:14" ht="13.5" hidden="1" customHeight="1" thickTop="1" thickBot="1" x14ac:dyDescent="0.4">
      <c r="A570" s="22">
        <v>567</v>
      </c>
      <c r="B570" s="22">
        <v>13</v>
      </c>
      <c r="C570" s="96">
        <v>42995</v>
      </c>
      <c r="D570" s="32" t="s">
        <v>10</v>
      </c>
      <c r="E570" s="23" t="str">
        <f t="shared" ref="E570:F574" si="126">VLOOKUP(M570,Teams,2)</f>
        <v>CLINTON FC</v>
      </c>
      <c r="F570" s="24" t="str">
        <f t="shared" si="126"/>
        <v>NEWINGTON PORTUGUESE 30</v>
      </c>
      <c r="G570" s="71"/>
      <c r="H570" s="94">
        <f>VLOOKUP(E570,START_TIMES,2)</f>
        <v>0.41666666666666702</v>
      </c>
      <c r="I570" s="24" t="str">
        <f>VLOOKUP(E570,FallFields1,2)</f>
        <v>Indian River Sports Complex, Clinton</v>
      </c>
      <c r="J570" s="73"/>
      <c r="M570" s="228" t="s">
        <v>97</v>
      </c>
      <c r="N570" s="228" t="s">
        <v>92</v>
      </c>
    </row>
    <row r="571" spans="1:14" ht="12.75" hidden="1" customHeight="1" thickTop="1" thickBot="1" x14ac:dyDescent="0.4">
      <c r="A571" s="22">
        <v>568</v>
      </c>
      <c r="B571" s="22">
        <v>13</v>
      </c>
      <c r="C571" s="96">
        <v>42995</v>
      </c>
      <c r="D571" s="32" t="s">
        <v>10</v>
      </c>
      <c r="E571" s="23" t="str">
        <f t="shared" si="126"/>
        <v>DANBURY UNITED 30</v>
      </c>
      <c r="F571" s="24" t="str">
        <f t="shared" si="126"/>
        <v>VASCO DA GAMA 30</v>
      </c>
      <c r="G571" s="71"/>
      <c r="H571" s="94">
        <f>VLOOKUP(E571,START_TIMES,2)</f>
        <v>0.375</v>
      </c>
      <c r="I571" s="24" t="str">
        <f>VLOOKUP(E571,FallFields1,2)</f>
        <v>Portuguese Cultural Center, Danbury</v>
      </c>
      <c r="J571" s="73"/>
      <c r="M571" s="228" t="s">
        <v>96</v>
      </c>
      <c r="N571" s="228" t="s">
        <v>101</v>
      </c>
    </row>
    <row r="572" spans="1:14" ht="12.75" hidden="1" customHeight="1" thickTop="1" thickBot="1" x14ac:dyDescent="0.4">
      <c r="A572" s="22">
        <v>569</v>
      </c>
      <c r="B572" s="22">
        <v>13</v>
      </c>
      <c r="C572" s="96">
        <v>42995</v>
      </c>
      <c r="D572" s="32" t="s">
        <v>10</v>
      </c>
      <c r="E572" s="23" t="str">
        <f t="shared" si="126"/>
        <v>MILFORD TUESDAY</v>
      </c>
      <c r="F572" s="24" t="str">
        <f t="shared" si="126"/>
        <v>GREENWICH ARSENAL 30</v>
      </c>
      <c r="G572" s="71"/>
      <c r="H572" s="94">
        <f>VLOOKUP(E572,START_TIMES,2)</f>
        <v>0.41666666666666702</v>
      </c>
      <c r="I572" s="24" t="str">
        <f>VLOOKUP(E572,FallFields1,2)</f>
        <v>Fred Wolfe Park, Orange</v>
      </c>
      <c r="J572" s="73"/>
      <c r="M572" s="228" t="s">
        <v>94</v>
      </c>
      <c r="N572" s="228" t="s">
        <v>99</v>
      </c>
    </row>
    <row r="573" spans="1:14" ht="12.75" hidden="1" customHeight="1" thickTop="1" thickBot="1" x14ac:dyDescent="0.4">
      <c r="A573" s="22">
        <v>570</v>
      </c>
      <c r="B573" s="22">
        <v>13</v>
      </c>
      <c r="C573" s="96">
        <v>42995</v>
      </c>
      <c r="D573" s="32" t="s">
        <v>10</v>
      </c>
      <c r="E573" s="23" t="str">
        <f t="shared" si="126"/>
        <v>ECUACHAMOS FC</v>
      </c>
      <c r="F573" s="24" t="str">
        <f t="shared" si="126"/>
        <v>POLONEZ UNITED</v>
      </c>
      <c r="G573" s="71"/>
      <c r="H573" s="94">
        <f>VLOOKUP(E573,START_TIMES,2)</f>
        <v>0.41666666666666702</v>
      </c>
      <c r="I573" s="24" t="str">
        <f>VLOOKUP(E573,FallFields1,2)</f>
        <v>Witek Park, Derby</v>
      </c>
      <c r="J573" s="73"/>
      <c r="M573" s="228" t="s">
        <v>93</v>
      </c>
      <c r="N573" s="228" t="s">
        <v>100</v>
      </c>
    </row>
    <row r="574" spans="1:14" ht="12.75" hidden="1" customHeight="1" thickTop="1" thickBot="1" x14ac:dyDescent="0.4">
      <c r="A574" s="22">
        <v>571</v>
      </c>
      <c r="B574" s="22">
        <v>13</v>
      </c>
      <c r="C574" s="96">
        <v>42995</v>
      </c>
      <c r="D574" s="69" t="s">
        <v>10</v>
      </c>
      <c r="E574" s="23" t="str">
        <f t="shared" si="126"/>
        <v>SHELTON FC</v>
      </c>
      <c r="F574" s="24" t="str">
        <f t="shared" si="126"/>
        <v>NORTH BRANFORD 30</v>
      </c>
      <c r="G574" s="71"/>
      <c r="H574" s="94">
        <f>VLOOKUP(E574,START_TIMES,2)</f>
        <v>0.33333333333333331</v>
      </c>
      <c r="I574" s="24" t="str">
        <f>VLOOKUP(E574,FallFields1,2)</f>
        <v>Nike Site, Shelton</v>
      </c>
      <c r="J574" s="73"/>
      <c r="M574" s="228" t="s">
        <v>95</v>
      </c>
      <c r="N574" s="228" t="s">
        <v>98</v>
      </c>
    </row>
    <row r="575" spans="1:14" ht="12.75" hidden="1" customHeight="1" thickTop="1" thickBot="1" x14ac:dyDescent="0.4">
      <c r="A575" s="22">
        <v>572</v>
      </c>
      <c r="B575" s="22"/>
      <c r="C575" s="96"/>
      <c r="D575" s="28"/>
      <c r="E575" s="23"/>
      <c r="F575" s="24"/>
      <c r="G575" s="71"/>
      <c r="H575" s="94"/>
      <c r="I575" s="24"/>
      <c r="J575" s="73"/>
      <c r="M575" s="228"/>
      <c r="N575" s="228"/>
    </row>
    <row r="576" spans="1:14" ht="12.75" hidden="1" customHeight="1" thickTop="1" thickBot="1" x14ac:dyDescent="0.4">
      <c r="A576" s="22">
        <v>573</v>
      </c>
      <c r="B576" s="22">
        <v>13</v>
      </c>
      <c r="C576" s="96">
        <v>42995</v>
      </c>
      <c r="D576" s="33" t="s">
        <v>175</v>
      </c>
      <c r="E576" s="23" t="str">
        <f t="shared" ref="E576:F581" si="127">VLOOKUP(M576,Teams,2)</f>
        <v>BYE 30 (NO GAME)</v>
      </c>
      <c r="F576" s="24" t="str">
        <f t="shared" si="127"/>
        <v>NAUGATUCK FUSION</v>
      </c>
      <c r="G576" s="71"/>
      <c r="H576" s="94">
        <f t="shared" ref="H576:H581" si="128">VLOOKUP(E576,START_TIMES,2)</f>
        <v>0.41666666666666669</v>
      </c>
      <c r="I576" s="24" t="str">
        <f>VLOOKUP(E576,FallFields1,2)</f>
        <v>--</v>
      </c>
      <c r="J576" s="73"/>
      <c r="M576" s="220" t="s">
        <v>150</v>
      </c>
      <c r="N576" s="220" t="s">
        <v>156</v>
      </c>
    </row>
    <row r="577" spans="1:14" ht="12.75" hidden="1" customHeight="1" thickTop="1" thickBot="1" x14ac:dyDescent="0.4">
      <c r="A577" s="22">
        <v>574</v>
      </c>
      <c r="B577" s="22">
        <v>13</v>
      </c>
      <c r="C577" s="96">
        <v>42995</v>
      </c>
      <c r="D577" s="33" t="s">
        <v>175</v>
      </c>
      <c r="E577" s="23" t="str">
        <f t="shared" si="127"/>
        <v>CLUB NAPOLI 30</v>
      </c>
      <c r="F577" s="24" t="str">
        <f t="shared" si="127"/>
        <v>LITCHFIELD COUNTY BLUES</v>
      </c>
      <c r="G577" s="71"/>
      <c r="H577" s="94">
        <f t="shared" si="128"/>
        <v>0.41666666666666702</v>
      </c>
      <c r="I577" s="24" t="str">
        <f>VLOOKUP(E577,FallFields1,2)</f>
        <v>Quinnipiac Park, Cheshire</v>
      </c>
      <c r="J577" s="73"/>
      <c r="M577" s="220" t="s">
        <v>152</v>
      </c>
      <c r="N577" s="220" t="s">
        <v>154</v>
      </c>
    </row>
    <row r="578" spans="1:14" ht="12.75" hidden="1" customHeight="1" thickTop="1" thickBot="1" x14ac:dyDescent="0.4">
      <c r="A578" s="22">
        <v>575</v>
      </c>
      <c r="B578" s="22">
        <v>13</v>
      </c>
      <c r="C578" s="96">
        <v>42995</v>
      </c>
      <c r="D578" s="33" t="s">
        <v>175</v>
      </c>
      <c r="E578" s="23" t="str">
        <f t="shared" si="127"/>
        <v>CASEUS NEW HAVEN FC</v>
      </c>
      <c r="F578" s="24" t="str">
        <f t="shared" si="127"/>
        <v>MILFORD AMIGOS</v>
      </c>
      <c r="G578" s="71"/>
      <c r="H578" s="94">
        <f t="shared" si="128"/>
        <v>0.33333333333333331</v>
      </c>
      <c r="I578" s="24" t="str">
        <f>VLOOKUP(E578,FallFields1,2)</f>
        <v>Strong Stadium, West Haven</v>
      </c>
      <c r="J578" s="73"/>
      <c r="M578" s="220" t="s">
        <v>151</v>
      </c>
      <c r="N578" s="220" t="s">
        <v>155</v>
      </c>
    </row>
    <row r="579" spans="1:14" ht="12.75" hidden="1" customHeight="1" thickTop="1" thickBot="1" x14ac:dyDescent="0.4">
      <c r="A579" s="22">
        <v>576</v>
      </c>
      <c r="B579" s="22">
        <v>13</v>
      </c>
      <c r="C579" s="96">
        <v>42995</v>
      </c>
      <c r="D579" s="33" t="s">
        <v>175</v>
      </c>
      <c r="E579" s="23" t="str">
        <f t="shared" si="127"/>
        <v>HENRY  REID FC 30</v>
      </c>
      <c r="F579" s="24" t="str">
        <f t="shared" si="127"/>
        <v>INTERNAZIONALE</v>
      </c>
      <c r="G579" s="71"/>
      <c r="H579" s="94">
        <f t="shared" si="128"/>
        <v>0.41666666666666702</v>
      </c>
      <c r="I579" s="24" t="str">
        <f>VLOOKUP(E579,FallFields1,2)</f>
        <v>Ludlowe HS, Fairfield</v>
      </c>
      <c r="J579" s="73"/>
      <c r="M579" s="220" t="s">
        <v>153</v>
      </c>
      <c r="N579" s="220" t="s">
        <v>652</v>
      </c>
    </row>
    <row r="580" spans="1:14" ht="12.75" hidden="1" customHeight="1" thickTop="1" thickBot="1" x14ac:dyDescent="0.4">
      <c r="A580" s="22">
        <v>577</v>
      </c>
      <c r="B580" s="22">
        <v>13</v>
      </c>
      <c r="C580" s="96">
        <v>42995</v>
      </c>
      <c r="D580" s="66" t="s">
        <v>175</v>
      </c>
      <c r="E580" s="23" t="str">
        <f t="shared" si="127"/>
        <v>NEWTOWN SALTY DOGS</v>
      </c>
      <c r="F580" s="24" t="str">
        <f t="shared" si="127"/>
        <v>PAMPLONA FC</v>
      </c>
      <c r="G580" s="71"/>
      <c r="H580" s="94">
        <f t="shared" si="128"/>
        <v>0.33333333333333331</v>
      </c>
      <c r="I580" s="24" t="str">
        <f>VLOOKUP(E580,FallFields1,2)</f>
        <v>Treadwell Park, Newtown</v>
      </c>
      <c r="J580" s="73"/>
      <c r="M580" s="220" t="s">
        <v>157</v>
      </c>
      <c r="N580" s="220" t="s">
        <v>651</v>
      </c>
    </row>
    <row r="581" spans="1:14" ht="12.75" hidden="1" customHeight="1" thickTop="1" thickBot="1" x14ac:dyDescent="0.4">
      <c r="A581" s="22">
        <v>578</v>
      </c>
      <c r="B581" s="22">
        <v>13</v>
      </c>
      <c r="C581" s="96">
        <v>42995</v>
      </c>
      <c r="D581" s="33" t="s">
        <v>175</v>
      </c>
      <c r="E581" s="23" t="str">
        <f t="shared" si="127"/>
        <v>WATERTOWN GEEZERS</v>
      </c>
      <c r="F581" s="24" t="str">
        <f t="shared" si="127"/>
        <v>STAMFORD FC</v>
      </c>
      <c r="G581" s="71"/>
      <c r="H581" s="94">
        <f t="shared" si="128"/>
        <v>0.41666666666666702</v>
      </c>
      <c r="I581" s="24" t="str">
        <f>VLOOKUP(E581,fields,2)</f>
        <v>Swift School, Watertown</v>
      </c>
      <c r="J581" s="73"/>
      <c r="M581" s="220" t="s">
        <v>159</v>
      </c>
      <c r="N581" s="220" t="s">
        <v>158</v>
      </c>
    </row>
    <row r="582" spans="1:14" ht="12.75" hidden="1" customHeight="1" thickTop="1" thickBot="1" x14ac:dyDescent="0.4">
      <c r="A582" s="22">
        <v>579</v>
      </c>
      <c r="B582" s="22"/>
      <c r="C582" s="96"/>
      <c r="D582" s="28"/>
      <c r="E582" s="23"/>
      <c r="F582" s="24"/>
      <c r="G582" s="71"/>
      <c r="H582" s="94"/>
      <c r="I582" s="24"/>
      <c r="J582" s="73"/>
      <c r="M582" s="230"/>
      <c r="N582" s="230"/>
    </row>
    <row r="583" spans="1:14" ht="12.75" hidden="1" customHeight="1" thickTop="1" thickBot="1" x14ac:dyDescent="0.4">
      <c r="A583" s="22">
        <v>580</v>
      </c>
      <c r="B583" s="22">
        <v>13</v>
      </c>
      <c r="C583" s="96">
        <v>42995</v>
      </c>
      <c r="D583" s="34" t="s">
        <v>11</v>
      </c>
      <c r="E583" s="23" t="str">
        <f t="shared" ref="E583:F587" si="129">VLOOKUP(M583,Teams,2)</f>
        <v>RIDGEFIELD KICKS</v>
      </c>
      <c r="F583" s="24" t="str">
        <f t="shared" si="129"/>
        <v>CHESHIRE AZZURRI 40</v>
      </c>
      <c r="G583" s="71"/>
      <c r="H583" s="94">
        <f>VLOOKUP(E583,START_TIMES,2)</f>
        <v>0.41666666666666702</v>
      </c>
      <c r="I583" s="24" t="str">
        <f>VLOOKUP(E583,FallFields1,2)</f>
        <v>Scotland Field, Ridgefield</v>
      </c>
      <c r="J583" s="73"/>
      <c r="M583" s="228" t="s">
        <v>105</v>
      </c>
      <c r="N583" s="228" t="s">
        <v>160</v>
      </c>
    </row>
    <row r="584" spans="1:14" ht="12.75" hidden="1" customHeight="1" thickTop="1" thickBot="1" x14ac:dyDescent="0.4">
      <c r="A584" s="22">
        <v>581</v>
      </c>
      <c r="B584" s="22">
        <v>13</v>
      </c>
      <c r="C584" s="96">
        <v>42995</v>
      </c>
      <c r="D584" s="34" t="s">
        <v>11</v>
      </c>
      <c r="E584" s="23" t="str">
        <f t="shared" si="129"/>
        <v>DANBURY UNITED 40</v>
      </c>
      <c r="F584" s="24" t="str">
        <f t="shared" si="129"/>
        <v xml:space="preserve">WILTON WARRIORS </v>
      </c>
      <c r="G584" s="71"/>
      <c r="H584" s="94">
        <f>VLOOKUP(E584,START_TIMES,2)</f>
        <v>0.45833333333333331</v>
      </c>
      <c r="I584" s="24" t="str">
        <f>VLOOKUP(E584,FallFields1,2)</f>
        <v>Portuguese Cultural Center, Danbury</v>
      </c>
      <c r="J584" s="73"/>
      <c r="M584" s="228" t="s">
        <v>161</v>
      </c>
      <c r="N584" s="228" t="s">
        <v>109</v>
      </c>
    </row>
    <row r="585" spans="1:14" ht="12.75" hidden="1" customHeight="1" thickTop="1" thickBot="1" x14ac:dyDescent="0.4">
      <c r="A585" s="22">
        <v>582</v>
      </c>
      <c r="B585" s="22">
        <v>13</v>
      </c>
      <c r="C585" s="96">
        <v>42995</v>
      </c>
      <c r="D585" s="34" t="s">
        <v>11</v>
      </c>
      <c r="E585" s="23" t="str">
        <f t="shared" si="129"/>
        <v>NORWALK MARINERS</v>
      </c>
      <c r="F585" s="24" t="str">
        <f t="shared" si="129"/>
        <v>GREENWICH PUMAS</v>
      </c>
      <c r="G585" s="71"/>
      <c r="H585" s="94">
        <f>VLOOKUP(E585,START_TIMES,2)</f>
        <v>0.41666666666666702</v>
      </c>
      <c r="I585" s="24" t="str">
        <f>VLOOKUP(E585,FallFields1,2)</f>
        <v>Nathan Hale MS, Norwalk</v>
      </c>
      <c r="J585" s="73"/>
      <c r="M585" s="228" t="s">
        <v>104</v>
      </c>
      <c r="N585" s="228" t="s">
        <v>163</v>
      </c>
    </row>
    <row r="586" spans="1:14" ht="12.75" hidden="1" customHeight="1" thickTop="1" thickBot="1" x14ac:dyDescent="0.4">
      <c r="A586" s="22">
        <v>583</v>
      </c>
      <c r="B586" s="22">
        <v>13</v>
      </c>
      <c r="C586" s="96">
        <v>42995</v>
      </c>
      <c r="D586" s="34" t="s">
        <v>11</v>
      </c>
      <c r="E586" s="23" t="str">
        <f t="shared" si="129"/>
        <v>FAIRFIELD GAC</v>
      </c>
      <c r="F586" s="24" t="str">
        <f t="shared" si="129"/>
        <v>VASCO DA GAMA 40</v>
      </c>
      <c r="G586" s="71"/>
      <c r="H586" s="94">
        <f>VLOOKUP(E586,START_TIMES,2)</f>
        <v>0.41666666666666702</v>
      </c>
      <c r="I586" s="24" t="str">
        <f>VLOOKUP(E586,FallFields1,2)</f>
        <v>Ludlowe HS, Fairfield</v>
      </c>
      <c r="J586" s="73"/>
      <c r="M586" s="228" t="s">
        <v>162</v>
      </c>
      <c r="N586" s="228" t="s">
        <v>107</v>
      </c>
    </row>
    <row r="587" spans="1:14" ht="12.75" hidden="1" customHeight="1" thickTop="1" thickBot="1" x14ac:dyDescent="0.4">
      <c r="A587" s="22">
        <v>584</v>
      </c>
      <c r="B587" s="22">
        <v>13</v>
      </c>
      <c r="C587" s="96">
        <v>42995</v>
      </c>
      <c r="D587" s="65" t="s">
        <v>11</v>
      </c>
      <c r="E587" s="23" t="str">
        <f t="shared" si="129"/>
        <v>WATERBURY ALBANIANS</v>
      </c>
      <c r="F587" s="24" t="str">
        <f t="shared" si="129"/>
        <v>STORM FC</v>
      </c>
      <c r="G587" s="71"/>
      <c r="H587" s="94">
        <f>VLOOKUP(E587,START_TIMES,2)</f>
        <v>0.375</v>
      </c>
      <c r="I587" s="24" t="str">
        <f>VLOOKUP(E587,FallFields1,2)</f>
        <v>Wilby HS, Waterbury</v>
      </c>
      <c r="J587" s="73"/>
      <c r="M587" s="228" t="s">
        <v>108</v>
      </c>
      <c r="N587" s="228" t="s">
        <v>106</v>
      </c>
    </row>
    <row r="588" spans="1:14" ht="12.75" hidden="1" customHeight="1" thickTop="1" thickBot="1" x14ac:dyDescent="0.4">
      <c r="A588" s="22">
        <v>585</v>
      </c>
      <c r="B588" s="22"/>
      <c r="C588" s="96"/>
      <c r="D588" s="28"/>
      <c r="E588" s="23"/>
      <c r="F588" s="24"/>
      <c r="G588" s="71"/>
      <c r="H588" s="94"/>
      <c r="I588" s="24"/>
      <c r="J588" s="73"/>
      <c r="M588" s="230"/>
      <c r="N588" s="230"/>
    </row>
    <row r="589" spans="1:14" ht="12.75" hidden="1" customHeight="1" thickTop="1" thickBot="1" x14ac:dyDescent="0.4">
      <c r="A589" s="22">
        <v>586</v>
      </c>
      <c r="B589" s="22">
        <v>13</v>
      </c>
      <c r="C589" s="96">
        <v>42995</v>
      </c>
      <c r="D589" s="35" t="s">
        <v>12</v>
      </c>
      <c r="E589" s="23" t="str">
        <f t="shared" ref="E589:F593" si="130">VLOOKUP(M589,Teams,2)</f>
        <v>NEW HAVEN AMERICANS</v>
      </c>
      <c r="F589" s="24" t="str">
        <f t="shared" si="130"/>
        <v>DERBY QUITUS</v>
      </c>
      <c r="G589" s="71"/>
      <c r="H589" s="94">
        <f>VLOOKUP(E589,START_TIMES,2)</f>
        <v>0.41666666666666702</v>
      </c>
      <c r="I589" s="24" t="str">
        <f>VLOOKUP(E589,FallFields1,2)</f>
        <v>Peck Place School, Orange</v>
      </c>
      <c r="J589" s="73"/>
      <c r="M589" s="228" t="s">
        <v>115</v>
      </c>
      <c r="N589" s="228" t="s">
        <v>110</v>
      </c>
    </row>
    <row r="590" spans="1:14" ht="12.75" hidden="1" customHeight="1" thickTop="1" thickBot="1" x14ac:dyDescent="0.4">
      <c r="A590" s="22">
        <v>587</v>
      </c>
      <c r="B590" s="22">
        <v>13</v>
      </c>
      <c r="C590" s="96">
        <v>42995</v>
      </c>
      <c r="D590" s="35" t="s">
        <v>12</v>
      </c>
      <c r="E590" s="23" t="str">
        <f t="shared" si="130"/>
        <v>GREENWICH ARSENAL 40</v>
      </c>
      <c r="F590" s="24" t="str">
        <f t="shared" si="130"/>
        <v>STAMFORD UNITED</v>
      </c>
      <c r="G590" s="71"/>
      <c r="H590" s="94">
        <f>VLOOKUP(E590,START_TIMES,2)</f>
        <v>0.41666666666666702</v>
      </c>
      <c r="I590" s="24" t="str">
        <f>VLOOKUP(E590,FallFields1,2)</f>
        <v>tbd</v>
      </c>
      <c r="J590" s="73"/>
      <c r="M590" s="228" t="s">
        <v>111</v>
      </c>
      <c r="N590" s="228" t="s">
        <v>119</v>
      </c>
    </row>
    <row r="591" spans="1:14" ht="12.75" hidden="1" customHeight="1" thickTop="1" thickBot="1" x14ac:dyDescent="0.4">
      <c r="A591" s="22">
        <v>588</v>
      </c>
      <c r="B591" s="22">
        <v>13</v>
      </c>
      <c r="C591" s="96">
        <v>42995</v>
      </c>
      <c r="D591" s="35" t="s">
        <v>12</v>
      </c>
      <c r="E591" s="23" t="str">
        <f t="shared" si="130"/>
        <v xml:space="preserve">GUILFORD CELTIC </v>
      </c>
      <c r="F591" s="24" t="str">
        <f t="shared" si="130"/>
        <v>GUILFORD BELL CURVE</v>
      </c>
      <c r="G591" s="71"/>
      <c r="H591" s="94">
        <f>VLOOKUP(E591,START_TIMES,2)</f>
        <v>0.41666666666666702</v>
      </c>
      <c r="I591" s="24" t="str">
        <f>VLOOKUP(E591,FallFields1,2)</f>
        <v>Bittner Park, Guilford</v>
      </c>
      <c r="J591" s="73"/>
      <c r="M591" s="228" t="s">
        <v>114</v>
      </c>
      <c r="N591" s="228" t="s">
        <v>113</v>
      </c>
    </row>
    <row r="592" spans="1:14" ht="12.75" hidden="1" customHeight="1" thickTop="1" thickBot="1" x14ac:dyDescent="0.4">
      <c r="A592" s="22">
        <v>589</v>
      </c>
      <c r="B592" s="22">
        <v>13</v>
      </c>
      <c r="C592" s="96">
        <v>42995</v>
      </c>
      <c r="D592" s="35" t="s">
        <v>12</v>
      </c>
      <c r="E592" s="23" t="str">
        <f t="shared" si="130"/>
        <v>GREENWICH GUNNERS 40</v>
      </c>
      <c r="F592" s="24" t="str">
        <f t="shared" si="130"/>
        <v xml:space="preserve">NORWALK SPORT COLOMBIA </v>
      </c>
      <c r="G592" s="71"/>
      <c r="H592" s="94">
        <f>VLOOKUP(E592,START_TIMES,2)</f>
        <v>0.41666666666666702</v>
      </c>
      <c r="I592" s="24" t="str">
        <f>VLOOKUP(E592,FallFields1,2)</f>
        <v>tbd</v>
      </c>
      <c r="J592" s="73"/>
      <c r="M592" s="228" t="s">
        <v>112</v>
      </c>
      <c r="N592" s="228" t="s">
        <v>117</v>
      </c>
    </row>
    <row r="593" spans="1:33" ht="12.75" hidden="1" customHeight="1" thickTop="1" thickBot="1" x14ac:dyDescent="0.4">
      <c r="A593" s="22">
        <v>590</v>
      </c>
      <c r="B593" s="22">
        <v>13</v>
      </c>
      <c r="C593" s="96">
        <v>42995</v>
      </c>
      <c r="D593" s="35" t="s">
        <v>12</v>
      </c>
      <c r="E593" s="23" t="str">
        <f t="shared" si="130"/>
        <v>SOUTHEAST ROVERS</v>
      </c>
      <c r="F593" s="24" t="str">
        <f t="shared" si="130"/>
        <v>NEWINGTON PORTUGUESE 40</v>
      </c>
      <c r="G593" s="71"/>
      <c r="H593" s="94">
        <f>VLOOKUP(E593,START_TIMES,2)</f>
        <v>0.41666666666666702</v>
      </c>
      <c r="I593" s="24" t="str">
        <f>VLOOKUP(E593,FallFields1,2)</f>
        <v>Spera Park, Waterford</v>
      </c>
      <c r="J593" s="73"/>
      <c r="M593" s="228" t="s">
        <v>118</v>
      </c>
      <c r="N593" s="228" t="s">
        <v>116</v>
      </c>
    </row>
    <row r="594" spans="1:33" ht="12.75" hidden="1" customHeight="1" thickTop="1" thickBot="1" x14ac:dyDescent="0.4">
      <c r="A594" s="22">
        <v>591</v>
      </c>
      <c r="B594" s="22"/>
      <c r="C594" s="96"/>
      <c r="D594" s="28"/>
      <c r="E594" s="23"/>
      <c r="F594" s="24"/>
      <c r="G594" s="71"/>
      <c r="H594" s="94"/>
      <c r="I594" s="24"/>
      <c r="J594" s="73"/>
      <c r="M594" s="230"/>
      <c r="N594" s="230"/>
    </row>
    <row r="595" spans="1:33" ht="12.75" customHeight="1" thickTop="1" thickBot="1" x14ac:dyDescent="0.4">
      <c r="A595" s="22">
        <v>592</v>
      </c>
      <c r="B595" s="22">
        <v>13</v>
      </c>
      <c r="C595" s="96">
        <v>42995</v>
      </c>
      <c r="D595" s="36" t="s">
        <v>13</v>
      </c>
      <c r="E595" s="23" t="str">
        <f t="shared" ref="E595:F600" si="131">VLOOKUP(M595,Teams,2)</f>
        <v xml:space="preserve">CHESHIRE UNITED </v>
      </c>
      <c r="F595" s="24" t="str">
        <f t="shared" si="131"/>
        <v>PAN ZONES</v>
      </c>
      <c r="G595" s="71"/>
      <c r="H595" s="94">
        <f t="shared" ref="H595:H600" si="132">VLOOKUP(E595,START_TIMES,2)</f>
        <v>0.41666666666666702</v>
      </c>
      <c r="I595" s="24" t="str">
        <f>VLOOKUP(E595,fields,2)</f>
        <v>Quinnipiac Park, Cheshire</v>
      </c>
      <c r="J595" s="73"/>
      <c r="M595" s="209" t="s">
        <v>120</v>
      </c>
      <c r="N595" s="209" t="s">
        <v>126</v>
      </c>
    </row>
    <row r="596" spans="1:33" ht="12.75" hidden="1" customHeight="1" thickTop="1" thickBot="1" x14ac:dyDescent="0.4">
      <c r="A596" s="22">
        <v>593</v>
      </c>
      <c r="B596" s="22">
        <v>13</v>
      </c>
      <c r="C596" s="96">
        <v>42995</v>
      </c>
      <c r="D596" s="36" t="s">
        <v>13</v>
      </c>
      <c r="E596" s="23" t="str">
        <f t="shared" si="131"/>
        <v>HAMDEN UNITED</v>
      </c>
      <c r="F596" s="24" t="str">
        <f t="shared" si="131"/>
        <v>NORTH BRANFORD 40</v>
      </c>
      <c r="G596" s="71"/>
      <c r="H596" s="94">
        <f t="shared" si="132"/>
        <v>0.41666666666666702</v>
      </c>
      <c r="I596" s="24" t="str">
        <f>VLOOKUP(E596,fields,2)</f>
        <v>Hamden MS, Hamden</v>
      </c>
      <c r="J596" s="73"/>
      <c r="M596" s="209" t="s">
        <v>122</v>
      </c>
      <c r="N596" s="209" t="s">
        <v>124</v>
      </c>
    </row>
    <row r="597" spans="1:33" ht="12.75" hidden="1" customHeight="1" thickTop="1" thickBot="1" x14ac:dyDescent="0.4">
      <c r="A597" s="22">
        <v>594</v>
      </c>
      <c r="B597" s="22">
        <v>13</v>
      </c>
      <c r="C597" s="96">
        <v>42995</v>
      </c>
      <c r="D597" s="36" t="s">
        <v>13</v>
      </c>
      <c r="E597" s="23" t="str">
        <f t="shared" si="131"/>
        <v>NORTH HAVEN SC</v>
      </c>
      <c r="F597" s="24" t="str">
        <f t="shared" si="131"/>
        <v>ELI'S FC</v>
      </c>
      <c r="G597" s="71"/>
      <c r="H597" s="94">
        <f t="shared" si="132"/>
        <v>0.41666666666666702</v>
      </c>
      <c r="I597" s="24" t="str">
        <f>VLOOKUP(E597,fields,2)</f>
        <v>Ridge Road, North Haven</v>
      </c>
      <c r="J597" s="73"/>
      <c r="M597" s="209" t="s">
        <v>125</v>
      </c>
      <c r="N597" s="209" t="s">
        <v>121</v>
      </c>
    </row>
    <row r="598" spans="1:33" ht="12.75" hidden="1" customHeight="1" thickTop="1" thickBot="1" x14ac:dyDescent="0.4">
      <c r="A598" s="22">
        <v>595</v>
      </c>
      <c r="B598" s="22">
        <v>13</v>
      </c>
      <c r="C598" s="96">
        <v>42995</v>
      </c>
      <c r="D598" s="36" t="s">
        <v>13</v>
      </c>
      <c r="E598" s="23" t="str">
        <f t="shared" si="131"/>
        <v>HENRY  REID FC 40</v>
      </c>
      <c r="F598" s="24" t="str">
        <f t="shared" si="131"/>
        <v>BESA SC</v>
      </c>
      <c r="G598" s="71"/>
      <c r="H598" s="94">
        <f t="shared" si="132"/>
        <v>0.41666666666666702</v>
      </c>
      <c r="I598" s="24" t="str">
        <f>VLOOKUP(E598,fields,2)</f>
        <v>Ludlowe HS, Fairfield</v>
      </c>
      <c r="J598" s="73"/>
      <c r="M598" s="209" t="s">
        <v>123</v>
      </c>
      <c r="N598" s="209" t="s">
        <v>654</v>
      </c>
    </row>
    <row r="599" spans="1:33" ht="12.75" hidden="1" customHeight="1" thickTop="1" thickBot="1" x14ac:dyDescent="0.4">
      <c r="A599" s="22">
        <v>596</v>
      </c>
      <c r="B599" s="22">
        <v>13</v>
      </c>
      <c r="C599" s="96">
        <v>42995</v>
      </c>
      <c r="D599" s="67" t="s">
        <v>13</v>
      </c>
      <c r="E599" s="23" t="str">
        <f t="shared" si="131"/>
        <v>STAMFORD CITY</v>
      </c>
      <c r="F599" s="24" t="str">
        <f t="shared" si="131"/>
        <v>BYE 40 (NO GAME)</v>
      </c>
      <c r="G599" s="71"/>
      <c r="H599" s="94">
        <f t="shared" si="132"/>
        <v>0.41666666666666702</v>
      </c>
      <c r="I599" s="256" t="s">
        <v>91</v>
      </c>
      <c r="J599" s="73"/>
      <c r="M599" s="209" t="s">
        <v>127</v>
      </c>
      <c r="N599" s="209" t="s">
        <v>653</v>
      </c>
    </row>
    <row r="600" spans="1:33" ht="12.75" hidden="1" customHeight="1" thickTop="1" thickBot="1" x14ac:dyDescent="0.4">
      <c r="A600" s="22">
        <v>597</v>
      </c>
      <c r="B600" s="22">
        <v>13</v>
      </c>
      <c r="C600" s="96">
        <v>42995</v>
      </c>
      <c r="D600" s="67" t="s">
        <v>13</v>
      </c>
      <c r="E600" s="23" t="str">
        <f t="shared" si="131"/>
        <v>WILTON WOLVES</v>
      </c>
      <c r="F600" s="24" t="str">
        <f t="shared" si="131"/>
        <v>WALLINGFORD MORELIA</v>
      </c>
      <c r="G600" s="71"/>
      <c r="H600" s="94">
        <f t="shared" si="132"/>
        <v>0.41666666666666702</v>
      </c>
      <c r="I600" s="24" t="str">
        <f>VLOOKUP(E600,fields,2)</f>
        <v>Middlebrook School, Wilton</v>
      </c>
      <c r="J600" s="73"/>
      <c r="M600" s="209" t="s">
        <v>129</v>
      </c>
      <c r="N600" s="209" t="s">
        <v>128</v>
      </c>
    </row>
    <row r="601" spans="1:33" ht="12.75" hidden="1" customHeight="1" thickTop="1" thickBot="1" x14ac:dyDescent="0.4">
      <c r="A601" s="22">
        <v>598</v>
      </c>
      <c r="B601" s="22"/>
      <c r="C601" s="96"/>
      <c r="D601" s="28"/>
      <c r="E601" s="23"/>
      <c r="F601" s="24"/>
      <c r="G601" s="71"/>
      <c r="H601" s="94"/>
      <c r="I601" s="24"/>
      <c r="J601" s="73"/>
      <c r="M601" s="230"/>
      <c r="N601" s="230"/>
    </row>
    <row r="602" spans="1:33" ht="12.75" hidden="1" customHeight="1" thickTop="1" thickBot="1" x14ac:dyDescent="0.4">
      <c r="A602" s="22">
        <v>599</v>
      </c>
      <c r="B602" s="22">
        <v>13</v>
      </c>
      <c r="C602" s="96">
        <v>42995</v>
      </c>
      <c r="D602" s="27" t="s">
        <v>102</v>
      </c>
      <c r="E602" s="23" t="str">
        <f t="shared" ref="E602:F606" si="133">VLOOKUP(M602,Teams,2)</f>
        <v>GUILFORD BLACK EAGLES</v>
      </c>
      <c r="F602" s="24" t="str">
        <f t="shared" si="133"/>
        <v>CHESHIRE AZZURRI 50</v>
      </c>
      <c r="G602" s="71"/>
      <c r="H602" s="94">
        <f>VLOOKUP(E602,START_TIMES,2)</f>
        <v>0.41666666666666702</v>
      </c>
      <c r="I602" s="24" t="str">
        <f>VLOOKUP(E602,FallFields1,2)</f>
        <v>Calvin Leete School, Guilford</v>
      </c>
      <c r="J602" s="73"/>
      <c r="M602" s="228" t="s">
        <v>136</v>
      </c>
      <c r="N602" s="228" t="s">
        <v>130</v>
      </c>
    </row>
    <row r="603" spans="1:33" ht="12.75" hidden="1" customHeight="1" thickTop="1" thickBot="1" x14ac:dyDescent="0.4">
      <c r="A603" s="22">
        <v>600</v>
      </c>
      <c r="B603" s="22">
        <v>13</v>
      </c>
      <c r="C603" s="96">
        <v>42995</v>
      </c>
      <c r="D603" s="27" t="s">
        <v>102</v>
      </c>
      <c r="E603" s="23" t="str">
        <f t="shared" si="133"/>
        <v>CLUB NAPOLI 50</v>
      </c>
      <c r="F603" s="24" t="str">
        <f t="shared" si="133"/>
        <v>VASCO DA GAMA 50</v>
      </c>
      <c r="G603" s="71"/>
      <c r="H603" s="94">
        <f>VLOOKUP(E603,START_TIMES,2)</f>
        <v>0.41666666666666702</v>
      </c>
      <c r="I603" s="24" t="str">
        <f>VLOOKUP(E603,FallFields1,2)</f>
        <v>North Farms Park, North Branford</v>
      </c>
      <c r="J603" s="73"/>
      <c r="M603" s="228" t="s">
        <v>131</v>
      </c>
      <c r="N603" s="228" t="s">
        <v>144</v>
      </c>
    </row>
    <row r="604" spans="1:33" ht="12.75" hidden="1" customHeight="1" thickTop="1" thickBot="1" x14ac:dyDescent="0.4">
      <c r="A604" s="22">
        <v>601</v>
      </c>
      <c r="B604" s="22">
        <v>13</v>
      </c>
      <c r="C604" s="96">
        <v>42995</v>
      </c>
      <c r="D604" s="27" t="s">
        <v>102</v>
      </c>
      <c r="E604" s="23" t="str">
        <f t="shared" si="133"/>
        <v>GREENWICH GUNNERS 50</v>
      </c>
      <c r="F604" s="24" t="str">
        <f t="shared" si="133"/>
        <v xml:space="preserve">GLASTONBURY CELTIC </v>
      </c>
      <c r="G604" s="71"/>
      <c r="H604" s="94">
        <f>VLOOKUP(E604,START_TIMES,2)</f>
        <v>0.41666666666666702</v>
      </c>
      <c r="I604" s="24" t="str">
        <f>VLOOKUP(E604,FallFields1,2)</f>
        <v>tbd</v>
      </c>
      <c r="J604" s="73"/>
      <c r="M604" s="228" t="s">
        <v>134</v>
      </c>
      <c r="N604" s="228" t="s">
        <v>133</v>
      </c>
    </row>
    <row r="605" spans="1:33" ht="12.75" hidden="1" customHeight="1" thickTop="1" thickBot="1" x14ac:dyDescent="0.4">
      <c r="A605" s="22">
        <v>602</v>
      </c>
      <c r="B605" s="22">
        <v>13</v>
      </c>
      <c r="C605" s="96">
        <v>42995</v>
      </c>
      <c r="D605" s="27" t="s">
        <v>102</v>
      </c>
      <c r="E605" s="23" t="str">
        <f t="shared" si="133"/>
        <v>DARIEN BLUE WAVE</v>
      </c>
      <c r="F605" s="24" t="str">
        <f t="shared" si="133"/>
        <v>NEW BRITAIN FALCONS FC</v>
      </c>
      <c r="G605" s="71"/>
      <c r="H605" s="94">
        <f>VLOOKUP(E605,START_TIMES,2)</f>
        <v>0.375</v>
      </c>
      <c r="I605" s="24" t="str">
        <f>VLOOKUP(E605,FallFields1,2)</f>
        <v>Middlesex MS (Lower), Darien</v>
      </c>
      <c r="J605" s="73"/>
      <c r="M605" s="228" t="s">
        <v>132</v>
      </c>
      <c r="N605" s="228" t="s">
        <v>141</v>
      </c>
    </row>
    <row r="606" spans="1:33" ht="12.75" hidden="1" customHeight="1" thickTop="1" thickBot="1" x14ac:dyDescent="0.4">
      <c r="A606" s="22">
        <v>603</v>
      </c>
      <c r="B606" s="22">
        <v>13</v>
      </c>
      <c r="C606" s="96">
        <v>42995</v>
      </c>
      <c r="D606" s="63" t="s">
        <v>102</v>
      </c>
      <c r="E606" s="23" t="str">
        <f t="shared" si="133"/>
        <v>POLONIA FALCON STARS FC</v>
      </c>
      <c r="F606" s="24" t="str">
        <f t="shared" si="133"/>
        <v>HARTFORD CAVALIERS</v>
      </c>
      <c r="G606" s="71"/>
      <c r="H606" s="94">
        <f>VLOOKUP(E606,START_TIMES,2)</f>
        <v>0.41666666666666702</v>
      </c>
      <c r="I606" s="24" t="str">
        <f>VLOOKUP(E606,FallFields1,2)</f>
        <v>Falcon Field, New Britain</v>
      </c>
      <c r="J606" s="73"/>
      <c r="M606" s="228" t="s">
        <v>142</v>
      </c>
      <c r="N606" s="228" t="s">
        <v>138</v>
      </c>
    </row>
    <row r="607" spans="1:33" ht="12.75" hidden="1" customHeight="1" thickTop="1" thickBot="1" x14ac:dyDescent="0.4">
      <c r="A607" s="22">
        <v>604</v>
      </c>
      <c r="B607" s="22"/>
      <c r="C607" s="96"/>
      <c r="D607" s="28"/>
      <c r="E607" s="23"/>
      <c r="F607" s="24"/>
      <c r="G607" s="71"/>
      <c r="H607" s="94"/>
      <c r="I607" s="24"/>
      <c r="J607" s="73"/>
      <c r="M607" s="228"/>
      <c r="N607" s="228"/>
    </row>
    <row r="608" spans="1:33" s="127" customFormat="1" ht="12.75" hidden="1" customHeight="1" thickTop="1" thickBot="1" x14ac:dyDescent="0.4">
      <c r="A608" s="22">
        <v>605</v>
      </c>
      <c r="B608" s="22">
        <v>13</v>
      </c>
      <c r="C608" s="96">
        <v>42995</v>
      </c>
      <c r="D608" s="37" t="s">
        <v>103</v>
      </c>
      <c r="E608" s="23" t="str">
        <f t="shared" ref="E608:F612" si="134">VLOOKUP(M608,Teams,2)</f>
        <v>NAUGATUCK RIVER RATS</v>
      </c>
      <c r="F608" s="24" t="str">
        <f t="shared" si="134"/>
        <v>EAST HAVEN SC</v>
      </c>
      <c r="G608" s="71"/>
      <c r="H608" s="94">
        <f>VLOOKUP(E608,START_TIMES,2)</f>
        <v>0.41666666666666702</v>
      </c>
      <c r="I608" s="24" t="str">
        <f>VLOOKUP(E608,FallFields1,2)</f>
        <v>City Hill MS, Naugatuck</v>
      </c>
      <c r="J608" s="73"/>
      <c r="K608" s="1"/>
      <c r="L608" s="1"/>
      <c r="M608" s="228" t="s">
        <v>137</v>
      </c>
      <c r="N608" s="228" t="s">
        <v>146</v>
      </c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F608"/>
      <c r="AG608"/>
    </row>
    <row r="609" spans="1:33" ht="12.75" hidden="1" customHeight="1" thickTop="1" thickBot="1" x14ac:dyDescent="0.4">
      <c r="A609" s="22">
        <v>606</v>
      </c>
      <c r="B609" s="22">
        <v>13</v>
      </c>
      <c r="C609" s="96">
        <v>42995</v>
      </c>
      <c r="D609" s="37" t="s">
        <v>103</v>
      </c>
      <c r="E609" s="23" t="str">
        <f t="shared" si="134"/>
        <v>FARMINGTON WHITE OWLS</v>
      </c>
      <c r="F609" s="24" t="str">
        <f t="shared" si="134"/>
        <v>WEST HAVEN GRAYS</v>
      </c>
      <c r="G609" s="71"/>
      <c r="H609" s="94">
        <f>VLOOKUP(E609,START_TIMES,2)</f>
        <v>0.41666666666666702</v>
      </c>
      <c r="I609" s="24" t="str">
        <f>VLOOKUP(E609,FallFields1,2)</f>
        <v>Tunxis Mead #9, Farmington</v>
      </c>
      <c r="J609" s="73"/>
      <c r="M609" s="228" t="s">
        <v>147</v>
      </c>
      <c r="N609" s="228" t="s">
        <v>145</v>
      </c>
    </row>
    <row r="610" spans="1:33" ht="12.75" hidden="1" customHeight="1" thickTop="1" thickBot="1" x14ac:dyDescent="0.4">
      <c r="A610" s="22">
        <v>607</v>
      </c>
      <c r="B610" s="22">
        <v>13</v>
      </c>
      <c r="C610" s="96">
        <v>42995</v>
      </c>
      <c r="D610" s="37" t="s">
        <v>103</v>
      </c>
      <c r="E610" s="23" t="str">
        <f t="shared" si="134"/>
        <v>MOODUS SC</v>
      </c>
      <c r="F610" s="24" t="str">
        <f t="shared" si="134"/>
        <v>GREENWICH PUMAS LEGENDS</v>
      </c>
      <c r="G610" s="71"/>
      <c r="H610" s="94">
        <f>VLOOKUP(E610,START_TIMES,2)</f>
        <v>0.41666666666666702</v>
      </c>
      <c r="I610" s="24" t="str">
        <f>VLOOKUP(E610,FallFields1,2)</f>
        <v>Nathan Hale-Ray HS, Moodus</v>
      </c>
      <c r="J610" s="73"/>
      <c r="M610" s="228" t="s">
        <v>135</v>
      </c>
      <c r="N610" s="228" t="s">
        <v>149</v>
      </c>
    </row>
    <row r="611" spans="1:33" s="127" customFormat="1" ht="12.75" hidden="1" customHeight="1" thickTop="1" thickBot="1" x14ac:dyDescent="0.4">
      <c r="A611" s="22">
        <v>608</v>
      </c>
      <c r="B611" s="22">
        <v>13</v>
      </c>
      <c r="C611" s="96">
        <v>42995</v>
      </c>
      <c r="D611" s="37" t="s">
        <v>103</v>
      </c>
      <c r="E611" s="23" t="str">
        <f t="shared" si="134"/>
        <v>GREENWICH ARSENAL 50</v>
      </c>
      <c r="F611" s="24" t="str">
        <f t="shared" si="134"/>
        <v>SOUTHBURY BOOMERS</v>
      </c>
      <c r="G611" s="71"/>
      <c r="H611" s="94">
        <f>VLOOKUP(E611,START_TIMES,2)</f>
        <v>0.41666666666666702</v>
      </c>
      <c r="I611" s="24" t="str">
        <f>VLOOKUP(E611,FallFields1,2)</f>
        <v>tbd</v>
      </c>
      <c r="J611" s="73"/>
      <c r="K611" s="1"/>
      <c r="L611" s="1"/>
      <c r="M611" s="228" t="s">
        <v>148</v>
      </c>
      <c r="N611" s="228" t="s">
        <v>140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F611"/>
      <c r="AG611"/>
    </row>
    <row r="612" spans="1:33" ht="12.75" hidden="1" customHeight="1" thickTop="1" thickBot="1" x14ac:dyDescent="0.4">
      <c r="A612" s="22">
        <v>609</v>
      </c>
      <c r="B612" s="22">
        <v>13</v>
      </c>
      <c r="C612" s="96">
        <v>42995</v>
      </c>
      <c r="D612" s="37" t="s">
        <v>103</v>
      </c>
      <c r="E612" s="23" t="str">
        <f t="shared" si="134"/>
        <v>WATERBURY PONTES</v>
      </c>
      <c r="F612" s="24" t="str">
        <f t="shared" si="134"/>
        <v>NORTH BRANFORD LEGENDS</v>
      </c>
      <c r="G612" s="71"/>
      <c r="H612" s="94">
        <f>VLOOKUP(E612,START_TIMES,2)</f>
        <v>0.41666666666666702</v>
      </c>
      <c r="I612" s="24" t="str">
        <f>VLOOKUP(E612,FallFields1,2)</f>
        <v>Pontelandolfo Club, Waterbury</v>
      </c>
      <c r="J612" s="73"/>
      <c r="M612" s="228" t="s">
        <v>143</v>
      </c>
      <c r="N612" s="228" t="s">
        <v>139</v>
      </c>
    </row>
    <row r="613" spans="1:33" ht="12.75" hidden="1" customHeight="1" thickTop="1" thickBot="1" x14ac:dyDescent="0.4">
      <c r="A613" s="22">
        <v>610</v>
      </c>
      <c r="B613" s="22"/>
      <c r="C613" s="96"/>
      <c r="D613" s="28"/>
      <c r="E613" s="23"/>
      <c r="F613" s="24"/>
      <c r="G613" s="71"/>
      <c r="H613" s="94"/>
      <c r="I613" s="24"/>
      <c r="J613" s="73"/>
      <c r="M613" s="230"/>
      <c r="N613" s="230"/>
    </row>
    <row r="614" spans="1:33" ht="12.75" hidden="1" customHeight="1" thickTop="1" thickBot="1" x14ac:dyDescent="0.4">
      <c r="A614" s="22">
        <v>611</v>
      </c>
      <c r="B614" s="22">
        <v>14</v>
      </c>
      <c r="C614" s="96">
        <v>43002</v>
      </c>
      <c r="D614" s="32" t="s">
        <v>10</v>
      </c>
      <c r="E614" s="23" t="str">
        <f t="shared" ref="E614:F618" si="135">VLOOKUP(M614,Teams,2)</f>
        <v>VASCO DA GAMA 30</v>
      </c>
      <c r="F614" s="24" t="str">
        <f t="shared" si="135"/>
        <v>SHELTON FC</v>
      </c>
      <c r="G614" s="71"/>
      <c r="H614" s="94">
        <f>VLOOKUP(E614,START_TIMES,2)</f>
        <v>0.33333333333333331</v>
      </c>
      <c r="I614" s="24" t="str">
        <f>VLOOKUP(E614,FallFields1,2)</f>
        <v>Wakeman Park, Westport</v>
      </c>
      <c r="J614" s="73"/>
      <c r="M614" s="228" t="s">
        <v>101</v>
      </c>
      <c r="N614" s="228" t="s">
        <v>95</v>
      </c>
    </row>
    <row r="615" spans="1:33" ht="12.75" hidden="1" customHeight="1" thickTop="1" thickBot="1" x14ac:dyDescent="0.4">
      <c r="A615" s="22">
        <v>612</v>
      </c>
      <c r="B615" s="22">
        <v>14</v>
      </c>
      <c r="C615" s="96">
        <v>43002</v>
      </c>
      <c r="D615" s="32" t="s">
        <v>10</v>
      </c>
      <c r="E615" s="23" t="str">
        <f t="shared" si="135"/>
        <v>DANBURY UNITED 30</v>
      </c>
      <c r="F615" s="24" t="str">
        <f t="shared" si="135"/>
        <v>MILFORD TUESDAY</v>
      </c>
      <c r="G615" s="71"/>
      <c r="H615" s="94">
        <f>VLOOKUP(E615,START_TIMES,2)</f>
        <v>0.375</v>
      </c>
      <c r="I615" s="24" t="str">
        <f>VLOOKUP(E615,FallFields1,2)</f>
        <v>Portuguese Cultural Center, Danbury</v>
      </c>
      <c r="J615" s="73"/>
      <c r="M615" s="228" t="s">
        <v>96</v>
      </c>
      <c r="N615" s="228" t="s">
        <v>94</v>
      </c>
    </row>
    <row r="616" spans="1:33" ht="12.75" hidden="1" customHeight="1" thickTop="1" thickBot="1" x14ac:dyDescent="0.4">
      <c r="A616" s="22">
        <v>613</v>
      </c>
      <c r="B616" s="22">
        <v>14</v>
      </c>
      <c r="C616" s="96">
        <v>43002</v>
      </c>
      <c r="D616" s="32" t="s">
        <v>10</v>
      </c>
      <c r="E616" s="23" t="str">
        <f t="shared" si="135"/>
        <v>NORTH BRANFORD 30</v>
      </c>
      <c r="F616" s="24" t="str">
        <f t="shared" si="135"/>
        <v>CLINTON FC</v>
      </c>
      <c r="G616" s="71"/>
      <c r="H616" s="94">
        <f>VLOOKUP(E616,START_TIMES,2)</f>
        <v>0.41666666666666702</v>
      </c>
      <c r="I616" s="24" t="str">
        <f>VLOOKUP(E616,FallFields1,2)</f>
        <v>Northford Park, North Branford</v>
      </c>
      <c r="J616" s="73"/>
      <c r="M616" s="228" t="s">
        <v>98</v>
      </c>
      <c r="N616" s="228" t="s">
        <v>97</v>
      </c>
    </row>
    <row r="617" spans="1:33" ht="12.75" hidden="1" customHeight="1" thickTop="1" thickBot="1" x14ac:dyDescent="0.4">
      <c r="A617" s="22">
        <v>614</v>
      </c>
      <c r="B617" s="22">
        <v>14</v>
      </c>
      <c r="C617" s="96">
        <v>43002</v>
      </c>
      <c r="D617" s="32" t="s">
        <v>10</v>
      </c>
      <c r="E617" s="23" t="str">
        <f t="shared" si="135"/>
        <v>GREENWICH ARSENAL 30</v>
      </c>
      <c r="F617" s="24" t="str">
        <f t="shared" si="135"/>
        <v>ECUACHAMOS FC</v>
      </c>
      <c r="G617" s="71"/>
      <c r="H617" s="94">
        <f>VLOOKUP(E617,START_TIMES,2)</f>
        <v>0.41666666666666702</v>
      </c>
      <c r="I617" s="24" t="str">
        <f>VLOOKUP(E617,FallFields1,2)</f>
        <v>tbd</v>
      </c>
      <c r="J617" s="73"/>
      <c r="M617" s="228" t="s">
        <v>99</v>
      </c>
      <c r="N617" s="228" t="s">
        <v>93</v>
      </c>
    </row>
    <row r="618" spans="1:33" ht="12.75" hidden="1" customHeight="1" thickTop="1" thickBot="1" x14ac:dyDescent="0.4">
      <c r="A618" s="22">
        <v>615</v>
      </c>
      <c r="B618" s="22">
        <v>14</v>
      </c>
      <c r="C618" s="96">
        <v>43002</v>
      </c>
      <c r="D618" s="32" t="s">
        <v>10</v>
      </c>
      <c r="E618" s="23" t="str">
        <f t="shared" si="135"/>
        <v>NEWINGTON PORTUGUESE 30</v>
      </c>
      <c r="F618" s="24" t="str">
        <f t="shared" si="135"/>
        <v>POLONEZ UNITED</v>
      </c>
      <c r="G618" s="71"/>
      <c r="H618" s="94">
        <v>0.33333333333333331</v>
      </c>
      <c r="I618" s="24" t="str">
        <f>VLOOKUP(E618,FallFields1,2)</f>
        <v>Martin Kellogg, Newington</v>
      </c>
      <c r="J618" s="73"/>
      <c r="M618" s="228" t="s">
        <v>92</v>
      </c>
      <c r="N618" s="228" t="s">
        <v>100</v>
      </c>
    </row>
    <row r="619" spans="1:33" ht="12.75" hidden="1" customHeight="1" thickTop="1" thickBot="1" x14ac:dyDescent="0.4">
      <c r="A619" s="22">
        <v>616</v>
      </c>
      <c r="B619" s="22"/>
      <c r="C619" s="96"/>
      <c r="D619" s="28"/>
      <c r="E619" s="23"/>
      <c r="F619" s="24"/>
      <c r="G619" s="71"/>
      <c r="H619" s="94"/>
      <c r="I619" s="24"/>
      <c r="J619" s="73"/>
      <c r="M619" s="228"/>
      <c r="N619" s="228"/>
    </row>
    <row r="620" spans="1:33" ht="12.75" hidden="1" customHeight="1" thickTop="1" thickBot="1" x14ac:dyDescent="0.4">
      <c r="A620" s="22">
        <v>617</v>
      </c>
      <c r="B620" s="22">
        <v>14</v>
      </c>
      <c r="C620" s="96">
        <v>43002</v>
      </c>
      <c r="D620" s="33" t="s">
        <v>175</v>
      </c>
      <c r="E620" s="23" t="str">
        <f t="shared" ref="E620:F625" si="136">VLOOKUP(M620,Teams,2)</f>
        <v>HENRY  REID FC 30</v>
      </c>
      <c r="F620" s="24" t="str">
        <f t="shared" si="136"/>
        <v>MILFORD AMIGOS</v>
      </c>
      <c r="G620" s="71"/>
      <c r="H620" s="94">
        <f>VLOOKUP(E620,START_TIMES,2)</f>
        <v>0.41666666666666702</v>
      </c>
      <c r="I620" s="24" t="str">
        <f>VLOOKUP(E620,FallFields1,2)</f>
        <v>Ludlowe HS, Fairfield</v>
      </c>
      <c r="J620" s="73"/>
      <c r="M620" s="220" t="s">
        <v>153</v>
      </c>
      <c r="N620" s="220" t="s">
        <v>155</v>
      </c>
    </row>
    <row r="621" spans="1:33" ht="12.75" hidden="1" customHeight="1" thickTop="1" thickBot="1" x14ac:dyDescent="0.4">
      <c r="A621" s="22">
        <v>618</v>
      </c>
      <c r="B621" s="22">
        <v>14</v>
      </c>
      <c r="C621" s="96">
        <v>43002</v>
      </c>
      <c r="D621" s="33" t="s">
        <v>175</v>
      </c>
      <c r="E621" s="23" t="str">
        <f t="shared" si="136"/>
        <v>INTERNAZIONALE</v>
      </c>
      <c r="F621" s="24" t="str">
        <f t="shared" si="136"/>
        <v>LITCHFIELD COUNTY BLUES</v>
      </c>
      <c r="G621" s="71"/>
      <c r="H621" s="94">
        <f>VLOOKUP(E621,START_TIMES,2)</f>
        <v>0.41666666666666702</v>
      </c>
      <c r="I621" s="24" t="str">
        <f>VLOOKUP(E621,fields,2)</f>
        <v>tbd</v>
      </c>
      <c r="J621" s="73"/>
      <c r="M621" s="220" t="s">
        <v>652</v>
      </c>
      <c r="N621" s="220" t="s">
        <v>154</v>
      </c>
    </row>
    <row r="622" spans="1:33" ht="12.75" hidden="1" customHeight="1" thickTop="1" thickBot="1" x14ac:dyDescent="0.4">
      <c r="A622" s="22">
        <v>619</v>
      </c>
      <c r="B622" s="22">
        <v>14</v>
      </c>
      <c r="C622" s="96">
        <v>43002</v>
      </c>
      <c r="D622" s="33" t="s">
        <v>175</v>
      </c>
      <c r="E622" s="23" t="str">
        <f t="shared" si="136"/>
        <v>NAUGATUCK FUSION</v>
      </c>
      <c r="F622" s="24" t="str">
        <f t="shared" si="136"/>
        <v>CLUB NAPOLI 30</v>
      </c>
      <c r="G622" s="71"/>
      <c r="H622" s="94">
        <v>0.33333333333333331</v>
      </c>
      <c r="I622" s="24" t="str">
        <f>VLOOKUP(E622,FallFields1,2)</f>
        <v>City Hill MS, Naugatuck</v>
      </c>
      <c r="J622" s="73"/>
      <c r="M622" s="220" t="s">
        <v>156</v>
      </c>
      <c r="N622" s="220" t="s">
        <v>152</v>
      </c>
    </row>
    <row r="623" spans="1:33" ht="12.75" hidden="1" customHeight="1" thickTop="1" thickBot="1" x14ac:dyDescent="0.4">
      <c r="A623" s="22">
        <v>620</v>
      </c>
      <c r="B623" s="22">
        <v>14</v>
      </c>
      <c r="C623" s="96">
        <v>43002</v>
      </c>
      <c r="D623" s="33" t="s">
        <v>175</v>
      </c>
      <c r="E623" s="23" t="str">
        <f t="shared" si="136"/>
        <v>CASEUS NEW HAVEN FC</v>
      </c>
      <c r="F623" s="24" t="str">
        <f t="shared" si="136"/>
        <v>NEWTOWN SALTY DOGS</v>
      </c>
      <c r="G623" s="71"/>
      <c r="H623" s="94">
        <f>VLOOKUP(E623,START_TIMES,2)</f>
        <v>0.33333333333333331</v>
      </c>
      <c r="I623" s="24" t="str">
        <f>VLOOKUP(E623,FallFields1,2)</f>
        <v>Strong Stadium, West Haven</v>
      </c>
      <c r="J623" s="73"/>
      <c r="M623" s="220" t="s">
        <v>151</v>
      </c>
      <c r="N623" s="220" t="s">
        <v>157</v>
      </c>
    </row>
    <row r="624" spans="1:33" ht="12.75" hidden="1" customHeight="1" thickTop="1" thickBot="1" x14ac:dyDescent="0.4">
      <c r="A624" s="22">
        <v>621</v>
      </c>
      <c r="B624" s="22">
        <v>14</v>
      </c>
      <c r="C624" s="96">
        <v>43002</v>
      </c>
      <c r="D624" s="33" t="s">
        <v>175</v>
      </c>
      <c r="E624" s="23" t="str">
        <f t="shared" si="136"/>
        <v>STAMFORD FC</v>
      </c>
      <c r="F624" s="24" t="str">
        <f t="shared" si="136"/>
        <v>BYE 30 (NO GAME)</v>
      </c>
      <c r="G624" s="71"/>
      <c r="H624" s="94">
        <f>VLOOKUP(E624,START_TIMES,2)</f>
        <v>0.41666666666666702</v>
      </c>
      <c r="I624" s="256" t="s">
        <v>91</v>
      </c>
      <c r="J624" s="73"/>
      <c r="M624" s="220" t="s">
        <v>158</v>
      </c>
      <c r="N624" s="220" t="s">
        <v>150</v>
      </c>
    </row>
    <row r="625" spans="1:14" ht="12.75" hidden="1" customHeight="1" thickTop="1" thickBot="1" x14ac:dyDescent="0.4">
      <c r="A625" s="22">
        <v>622</v>
      </c>
      <c r="B625" s="22">
        <v>14</v>
      </c>
      <c r="C625" s="96">
        <v>43002</v>
      </c>
      <c r="D625" s="33" t="s">
        <v>175</v>
      </c>
      <c r="E625" s="23" t="str">
        <f t="shared" si="136"/>
        <v>PAMPLONA FC</v>
      </c>
      <c r="F625" s="24" t="str">
        <f t="shared" si="136"/>
        <v>WATERTOWN GEEZERS</v>
      </c>
      <c r="G625" s="71"/>
      <c r="H625" s="94">
        <f>VLOOKUP(E625,START_TIMES,2)</f>
        <v>0.41666666666666702</v>
      </c>
      <c r="I625" s="24" t="str">
        <f>VLOOKUP(E625,fields,2)</f>
        <v>Fontaine Field, Norwich</v>
      </c>
      <c r="J625" s="73"/>
      <c r="M625" s="220" t="s">
        <v>651</v>
      </c>
      <c r="N625" s="220" t="s">
        <v>159</v>
      </c>
    </row>
    <row r="626" spans="1:14" ht="12.75" hidden="1" customHeight="1" thickTop="1" thickBot="1" x14ac:dyDescent="0.4">
      <c r="A626" s="22">
        <v>623</v>
      </c>
      <c r="B626" s="22"/>
      <c r="C626" s="96"/>
      <c r="D626" s="28"/>
      <c r="E626" s="23"/>
      <c r="F626" s="24"/>
      <c r="G626" s="71"/>
      <c r="H626" s="94"/>
      <c r="I626" s="24"/>
      <c r="J626" s="73"/>
      <c r="M626" s="228"/>
      <c r="N626" s="228"/>
    </row>
    <row r="627" spans="1:14" ht="12.75" hidden="1" customHeight="1" thickTop="1" thickBot="1" x14ac:dyDescent="0.4">
      <c r="A627" s="22">
        <v>624</v>
      </c>
      <c r="B627" s="22">
        <v>14</v>
      </c>
      <c r="C627" s="96">
        <v>43002</v>
      </c>
      <c r="D627" s="34" t="s">
        <v>11</v>
      </c>
      <c r="E627" s="23" t="str">
        <f t="shared" ref="E627:F631" si="137">VLOOKUP(M627,Teams,2)</f>
        <v xml:space="preserve">WILTON WARRIORS </v>
      </c>
      <c r="F627" s="24" t="str">
        <f t="shared" si="137"/>
        <v>WATERBURY ALBANIANS</v>
      </c>
      <c r="G627" s="71"/>
      <c r="H627" s="94">
        <f>VLOOKUP(E627,START_TIMES,2)</f>
        <v>0.41666666666666702</v>
      </c>
      <c r="I627" s="24" t="str">
        <f>VLOOKUP(E627,FallFields1,2)</f>
        <v>Lilly Field, Wilton</v>
      </c>
      <c r="J627" s="73"/>
      <c r="M627" s="228" t="s">
        <v>109</v>
      </c>
      <c r="N627" s="228" t="s">
        <v>108</v>
      </c>
    </row>
    <row r="628" spans="1:14" ht="12.75" hidden="1" customHeight="1" thickTop="1" thickBot="1" x14ac:dyDescent="0.4">
      <c r="A628" s="22">
        <v>625</v>
      </c>
      <c r="B628" s="22">
        <v>14</v>
      </c>
      <c r="C628" s="96">
        <v>43002</v>
      </c>
      <c r="D628" s="34" t="s">
        <v>11</v>
      </c>
      <c r="E628" s="23" t="str">
        <f t="shared" si="137"/>
        <v>DANBURY UNITED 40</v>
      </c>
      <c r="F628" s="24" t="str">
        <f t="shared" si="137"/>
        <v>NORWALK MARINERS</v>
      </c>
      <c r="G628" s="71"/>
      <c r="H628" s="94">
        <f>VLOOKUP(E628,START_TIMES,2)</f>
        <v>0.45833333333333331</v>
      </c>
      <c r="I628" s="24" t="str">
        <f>VLOOKUP(E628,FallFields1,2)</f>
        <v>Portuguese Cultural Center, Danbury</v>
      </c>
      <c r="J628" s="73"/>
      <c r="M628" s="228" t="s">
        <v>161</v>
      </c>
      <c r="N628" s="228" t="s">
        <v>104</v>
      </c>
    </row>
    <row r="629" spans="1:14" ht="12.75" hidden="1" customHeight="1" thickTop="1" thickBot="1" x14ac:dyDescent="0.4">
      <c r="A629" s="22">
        <v>626</v>
      </c>
      <c r="B629" s="22">
        <v>14</v>
      </c>
      <c r="C629" s="96">
        <v>43002</v>
      </c>
      <c r="D629" s="34" t="s">
        <v>11</v>
      </c>
      <c r="E629" s="23" t="str">
        <f t="shared" si="137"/>
        <v>CHESHIRE AZZURRI 40</v>
      </c>
      <c r="F629" s="24" t="str">
        <f t="shared" si="137"/>
        <v>STORM FC</v>
      </c>
      <c r="G629" s="71"/>
      <c r="H629" s="94">
        <f>VLOOKUP(E629,START_TIMES,2)</f>
        <v>0.41666666666666669</v>
      </c>
      <c r="I629" s="24" t="str">
        <f>VLOOKUP(E629,FallFields1,2)</f>
        <v>Quinnipiac Park, Cheshire</v>
      </c>
      <c r="J629" s="73"/>
      <c r="M629" s="231" t="s">
        <v>160</v>
      </c>
      <c r="N629" s="231" t="s">
        <v>106</v>
      </c>
    </row>
    <row r="630" spans="1:14" ht="12.75" hidden="1" customHeight="1" thickTop="1" thickBot="1" x14ac:dyDescent="0.4">
      <c r="A630" s="22">
        <v>627</v>
      </c>
      <c r="B630" s="22">
        <v>14</v>
      </c>
      <c r="C630" s="96">
        <v>43002</v>
      </c>
      <c r="D630" s="34" t="s">
        <v>11</v>
      </c>
      <c r="E630" s="23" t="str">
        <f t="shared" si="137"/>
        <v>GREENWICH PUMAS</v>
      </c>
      <c r="F630" s="24" t="str">
        <f t="shared" si="137"/>
        <v>FAIRFIELD GAC</v>
      </c>
      <c r="G630" s="71"/>
      <c r="H630" s="94">
        <f>VLOOKUP(E630,START_TIMES,2)</f>
        <v>0.41666666666666702</v>
      </c>
      <c r="I630" s="24" t="str">
        <f>VLOOKUP(E630,FallFields1,2)</f>
        <v>tbd</v>
      </c>
      <c r="J630" s="73"/>
      <c r="M630" s="228" t="s">
        <v>163</v>
      </c>
      <c r="N630" s="228" t="s">
        <v>162</v>
      </c>
    </row>
    <row r="631" spans="1:14" ht="12.75" hidden="1" customHeight="1" thickTop="1" thickBot="1" x14ac:dyDescent="0.4">
      <c r="A631" s="22">
        <v>628</v>
      </c>
      <c r="B631" s="22">
        <v>14</v>
      </c>
      <c r="C631" s="96">
        <v>43002</v>
      </c>
      <c r="D631" s="34" t="s">
        <v>11</v>
      </c>
      <c r="E631" s="23" t="str">
        <f t="shared" si="137"/>
        <v>RIDGEFIELD KICKS</v>
      </c>
      <c r="F631" s="24" t="str">
        <f t="shared" si="137"/>
        <v>VASCO DA GAMA 40</v>
      </c>
      <c r="G631" s="71"/>
      <c r="H631" s="94">
        <f>VLOOKUP(E631,START_TIMES,2)</f>
        <v>0.41666666666666702</v>
      </c>
      <c r="I631" s="24" t="str">
        <f>VLOOKUP(E631,FallFields1,2)</f>
        <v>Scotland Field, Ridgefield</v>
      </c>
      <c r="J631" s="73"/>
      <c r="M631" s="228" t="s">
        <v>105</v>
      </c>
      <c r="N631" s="228" t="s">
        <v>107</v>
      </c>
    </row>
    <row r="632" spans="1:14" ht="12.75" hidden="1" customHeight="1" thickTop="1" thickBot="1" x14ac:dyDescent="0.4">
      <c r="A632" s="22">
        <v>629</v>
      </c>
      <c r="B632" s="22"/>
      <c r="C632" s="96"/>
      <c r="D632" s="28"/>
      <c r="E632" s="23"/>
      <c r="F632" s="24"/>
      <c r="G632" s="71"/>
      <c r="H632" s="94"/>
      <c r="I632" s="24"/>
      <c r="J632" s="73"/>
      <c r="M632" s="230"/>
      <c r="N632" s="230"/>
    </row>
    <row r="633" spans="1:14" ht="12.75" hidden="1" customHeight="1" thickTop="1" thickBot="1" x14ac:dyDescent="0.4">
      <c r="A633" s="22">
        <v>630</v>
      </c>
      <c r="B633" s="22">
        <v>14</v>
      </c>
      <c r="C633" s="96">
        <v>43002</v>
      </c>
      <c r="D633" s="35" t="s">
        <v>12</v>
      </c>
      <c r="E633" s="23" t="str">
        <f t="shared" ref="E633:F637" si="138">VLOOKUP(M633,Teams,2)</f>
        <v>STAMFORD UNITED</v>
      </c>
      <c r="F633" s="24" t="str">
        <f t="shared" si="138"/>
        <v>SOUTHEAST ROVERS</v>
      </c>
      <c r="G633" s="71"/>
      <c r="H633" s="94">
        <f>VLOOKUP(E633,START_TIMES,2)</f>
        <v>0.41666666666666702</v>
      </c>
      <c r="I633" s="24" t="str">
        <f>VLOOKUP(E633,FallFields1,2)</f>
        <v>West Beach Fields, Stamford</v>
      </c>
      <c r="J633" s="73"/>
      <c r="M633" s="228" t="s">
        <v>119</v>
      </c>
      <c r="N633" s="228" t="s">
        <v>118</v>
      </c>
    </row>
    <row r="634" spans="1:14" ht="12.75" hidden="1" customHeight="1" thickTop="1" thickBot="1" x14ac:dyDescent="0.4">
      <c r="A634" s="22">
        <v>631</v>
      </c>
      <c r="B634" s="22">
        <v>14</v>
      </c>
      <c r="C634" s="96">
        <v>43002</v>
      </c>
      <c r="D634" s="35" t="s">
        <v>12</v>
      </c>
      <c r="E634" s="23" t="str">
        <f t="shared" si="138"/>
        <v>GREENWICH ARSENAL 40</v>
      </c>
      <c r="F634" s="24" t="str">
        <f t="shared" si="138"/>
        <v xml:space="preserve">GUILFORD CELTIC </v>
      </c>
      <c r="G634" s="71"/>
      <c r="H634" s="94">
        <f>VLOOKUP(E634,START_TIMES,2)</f>
        <v>0.41666666666666702</v>
      </c>
      <c r="I634" s="24" t="str">
        <f>VLOOKUP(E634,FallFields1,2)</f>
        <v>tbd</v>
      </c>
      <c r="J634" s="73"/>
      <c r="M634" s="228" t="s">
        <v>111</v>
      </c>
      <c r="N634" s="228" t="s">
        <v>114</v>
      </c>
    </row>
    <row r="635" spans="1:14" ht="12.75" hidden="1" customHeight="1" thickTop="1" thickBot="1" x14ac:dyDescent="0.4">
      <c r="A635" s="22">
        <v>632</v>
      </c>
      <c r="B635" s="22">
        <v>14</v>
      </c>
      <c r="C635" s="96">
        <v>43002</v>
      </c>
      <c r="D635" s="35" t="s">
        <v>12</v>
      </c>
      <c r="E635" s="23" t="str">
        <f t="shared" si="138"/>
        <v>NEWINGTON PORTUGUESE 40</v>
      </c>
      <c r="F635" s="24" t="str">
        <f t="shared" si="138"/>
        <v>DERBY QUITUS</v>
      </c>
      <c r="G635" s="71"/>
      <c r="H635" s="94">
        <f>VLOOKUP(E635,START_TIMES,2)</f>
        <v>0.41666666666666702</v>
      </c>
      <c r="I635" s="24" t="str">
        <f>VLOOKUP(E635,FallFields1,2)</f>
        <v>Martin Kellogg, Newington</v>
      </c>
      <c r="J635" s="73"/>
      <c r="M635" s="228" t="s">
        <v>116</v>
      </c>
      <c r="N635" s="228" t="s">
        <v>110</v>
      </c>
    </row>
    <row r="636" spans="1:14" ht="12.75" hidden="1" customHeight="1" thickTop="1" thickBot="1" x14ac:dyDescent="0.4">
      <c r="A636" s="22">
        <v>633</v>
      </c>
      <c r="B636" s="22">
        <v>14</v>
      </c>
      <c r="C636" s="96">
        <v>43002</v>
      </c>
      <c r="D636" s="35" t="s">
        <v>12</v>
      </c>
      <c r="E636" s="23" t="str">
        <f t="shared" si="138"/>
        <v>GUILFORD BELL CURVE</v>
      </c>
      <c r="F636" s="24" t="str">
        <f t="shared" si="138"/>
        <v>GREENWICH GUNNERS 40</v>
      </c>
      <c r="G636" s="71"/>
      <c r="H636" s="94">
        <f>VLOOKUP(E636,START_TIMES,2)</f>
        <v>0.41666666666666702</v>
      </c>
      <c r="I636" s="24" t="str">
        <f>VLOOKUP(E636,FallFields1,2)</f>
        <v>Calvin Leete School, Guilford</v>
      </c>
      <c r="J636" s="73"/>
      <c r="M636" s="228" t="s">
        <v>113</v>
      </c>
      <c r="N636" s="228" t="s">
        <v>112</v>
      </c>
    </row>
    <row r="637" spans="1:14" ht="12.75" hidden="1" customHeight="1" thickTop="1" thickBot="1" x14ac:dyDescent="0.4">
      <c r="A637" s="22">
        <v>634</v>
      </c>
      <c r="B637" s="22">
        <v>14</v>
      </c>
      <c r="C637" s="96">
        <v>43002</v>
      </c>
      <c r="D637" s="35" t="s">
        <v>12</v>
      </c>
      <c r="E637" s="23" t="str">
        <f t="shared" si="138"/>
        <v>NEW HAVEN AMERICANS</v>
      </c>
      <c r="F637" s="24" t="str">
        <f t="shared" si="138"/>
        <v xml:space="preserve">NORWALK SPORT COLOMBIA </v>
      </c>
      <c r="G637" s="71"/>
      <c r="H637" s="94">
        <f>VLOOKUP(E637,START_TIMES,2)</f>
        <v>0.41666666666666702</v>
      </c>
      <c r="I637" s="24" t="str">
        <f>VLOOKUP(E637,FallFields1,2)</f>
        <v>Peck Place School, Orange</v>
      </c>
      <c r="J637" s="73"/>
      <c r="M637" s="228" t="s">
        <v>115</v>
      </c>
      <c r="N637" s="228" t="s">
        <v>117</v>
      </c>
    </row>
    <row r="638" spans="1:14" ht="12.75" hidden="1" customHeight="1" thickTop="1" thickBot="1" x14ac:dyDescent="0.4">
      <c r="A638" s="22">
        <v>635</v>
      </c>
      <c r="B638" s="22"/>
      <c r="C638" s="96"/>
      <c r="D638" s="28"/>
      <c r="E638" s="23"/>
      <c r="F638" s="24"/>
      <c r="G638" s="71"/>
      <c r="H638" s="94"/>
      <c r="I638" s="24"/>
      <c r="J638" s="73"/>
      <c r="M638" s="228"/>
      <c r="N638" s="228"/>
    </row>
    <row r="639" spans="1:14" ht="12.75" hidden="1" customHeight="1" thickTop="1" thickBot="1" x14ac:dyDescent="0.4">
      <c r="A639" s="22">
        <v>636</v>
      </c>
      <c r="B639" s="22">
        <v>14</v>
      </c>
      <c r="C639" s="96">
        <v>43002</v>
      </c>
      <c r="D639" s="36" t="s">
        <v>13</v>
      </c>
      <c r="E639" s="23" t="str">
        <f t="shared" ref="E639:F644" si="139">VLOOKUP(M639,Teams,2)</f>
        <v>HENRY  REID FC 40</v>
      </c>
      <c r="F639" s="24" t="str">
        <f t="shared" si="139"/>
        <v>NORTH HAVEN SC</v>
      </c>
      <c r="G639" s="71"/>
      <c r="H639" s="94">
        <f t="shared" ref="H639:H644" si="140">VLOOKUP(E639,START_TIMES,2)</f>
        <v>0.41666666666666702</v>
      </c>
      <c r="I639" s="24" t="str">
        <f t="shared" ref="I639:I644" si="141">VLOOKUP(E639,fields,2)</f>
        <v>Ludlowe HS, Fairfield</v>
      </c>
      <c r="J639" s="73"/>
      <c r="M639" s="209" t="s">
        <v>123</v>
      </c>
      <c r="N639" s="209" t="s">
        <v>125</v>
      </c>
    </row>
    <row r="640" spans="1:14" ht="12.75" hidden="1" customHeight="1" thickTop="1" thickBot="1" x14ac:dyDescent="0.4">
      <c r="A640" s="22">
        <v>637</v>
      </c>
      <c r="B640" s="22">
        <v>14</v>
      </c>
      <c r="C640" s="96">
        <v>43002</v>
      </c>
      <c r="D640" s="36" t="s">
        <v>13</v>
      </c>
      <c r="E640" s="23" t="str">
        <f t="shared" si="139"/>
        <v>BESA SC</v>
      </c>
      <c r="F640" s="24" t="str">
        <f t="shared" si="139"/>
        <v>NORTH BRANFORD 40</v>
      </c>
      <c r="G640" s="71"/>
      <c r="H640" s="94">
        <f t="shared" si="140"/>
        <v>0.41666666666666669</v>
      </c>
      <c r="I640" s="24" t="str">
        <f t="shared" si="141"/>
        <v>Wilby HS, Waterbury</v>
      </c>
      <c r="J640" s="73"/>
      <c r="M640" s="209" t="s">
        <v>654</v>
      </c>
      <c r="N640" s="209" t="s">
        <v>124</v>
      </c>
    </row>
    <row r="641" spans="1:14" ht="12.75" hidden="1" customHeight="1" thickTop="1" thickBot="1" x14ac:dyDescent="0.4">
      <c r="A641" s="22">
        <v>638</v>
      </c>
      <c r="B641" s="22">
        <v>14</v>
      </c>
      <c r="C641" s="96">
        <v>43002</v>
      </c>
      <c r="D641" s="36" t="s">
        <v>13</v>
      </c>
      <c r="E641" s="23" t="str">
        <f t="shared" si="139"/>
        <v>PAN ZONES</v>
      </c>
      <c r="F641" s="24" t="str">
        <f t="shared" si="139"/>
        <v>HAMDEN UNITED</v>
      </c>
      <c r="G641" s="71"/>
      <c r="H641" s="94">
        <f t="shared" si="140"/>
        <v>0.41666666666666702</v>
      </c>
      <c r="I641" s="24" t="str">
        <f t="shared" si="141"/>
        <v>Stanley Quarter Park, New Britain</v>
      </c>
      <c r="J641" s="73"/>
      <c r="M641" s="209" t="s">
        <v>126</v>
      </c>
      <c r="N641" s="209" t="s">
        <v>122</v>
      </c>
    </row>
    <row r="642" spans="1:14" ht="12.75" hidden="1" customHeight="1" thickTop="1" thickBot="1" x14ac:dyDescent="0.4">
      <c r="A642" s="22">
        <v>639</v>
      </c>
      <c r="B642" s="22">
        <v>14</v>
      </c>
      <c r="C642" s="96">
        <v>43002</v>
      </c>
      <c r="D642" s="36" t="s">
        <v>13</v>
      </c>
      <c r="E642" s="23" t="str">
        <f t="shared" si="139"/>
        <v>ELI'S FC</v>
      </c>
      <c r="F642" s="24" t="str">
        <f t="shared" si="139"/>
        <v>STAMFORD CITY</v>
      </c>
      <c r="G642" s="71"/>
      <c r="H642" s="94">
        <f t="shared" si="140"/>
        <v>0.41666666666666702</v>
      </c>
      <c r="I642" s="24" t="str">
        <f t="shared" si="141"/>
        <v>Platt Tech HS, Milford</v>
      </c>
      <c r="J642" s="73"/>
      <c r="M642" s="209" t="s">
        <v>121</v>
      </c>
      <c r="N642" s="209" t="s">
        <v>127</v>
      </c>
    </row>
    <row r="643" spans="1:14" ht="12.75" hidden="1" customHeight="1" thickTop="1" thickBot="1" x14ac:dyDescent="0.4">
      <c r="A643" s="22">
        <v>640</v>
      </c>
      <c r="B643" s="22">
        <v>14</v>
      </c>
      <c r="C643" s="96">
        <v>43002</v>
      </c>
      <c r="D643" s="36" t="s">
        <v>13</v>
      </c>
      <c r="E643" s="23" t="str">
        <f t="shared" si="139"/>
        <v>WALLINGFORD MORELIA</v>
      </c>
      <c r="F643" s="24" t="str">
        <f t="shared" si="139"/>
        <v xml:space="preserve">CHESHIRE UNITED </v>
      </c>
      <c r="G643" s="71"/>
      <c r="H643" s="94">
        <f t="shared" si="140"/>
        <v>0.41666666666666702</v>
      </c>
      <c r="I643" s="24" t="str">
        <f t="shared" si="141"/>
        <v>Woodhouse Field, Wallingford</v>
      </c>
      <c r="J643" s="73"/>
      <c r="M643" s="229" t="s">
        <v>128</v>
      </c>
      <c r="N643" s="229" t="s">
        <v>120</v>
      </c>
    </row>
    <row r="644" spans="1:14" ht="12.75" hidden="1" customHeight="1" thickTop="1" thickBot="1" x14ac:dyDescent="0.4">
      <c r="A644" s="22">
        <v>641</v>
      </c>
      <c r="B644" s="22">
        <v>14</v>
      </c>
      <c r="C644" s="96">
        <v>43002</v>
      </c>
      <c r="D644" s="36" t="s">
        <v>13</v>
      </c>
      <c r="E644" s="23" t="str">
        <f t="shared" si="139"/>
        <v>BYE 40 (NO GAME)</v>
      </c>
      <c r="F644" s="24" t="str">
        <f t="shared" si="139"/>
        <v>WILTON WOLVES</v>
      </c>
      <c r="G644" s="71"/>
      <c r="H644" s="94">
        <f t="shared" si="140"/>
        <v>0.41666666666666669</v>
      </c>
      <c r="I644" s="24" t="str">
        <f t="shared" si="141"/>
        <v>--</v>
      </c>
      <c r="J644" s="73"/>
      <c r="M644" s="229" t="s">
        <v>653</v>
      </c>
      <c r="N644" s="229" t="s">
        <v>129</v>
      </c>
    </row>
    <row r="645" spans="1:14" ht="12.75" hidden="1" customHeight="1" thickTop="1" thickBot="1" x14ac:dyDescent="0.4">
      <c r="A645" s="22">
        <v>642</v>
      </c>
      <c r="B645" s="22"/>
      <c r="C645" s="96"/>
      <c r="D645" s="28"/>
      <c r="E645" s="23"/>
      <c r="F645" s="24"/>
      <c r="G645" s="71"/>
      <c r="H645" s="94"/>
      <c r="I645" s="24"/>
      <c r="J645" s="73"/>
      <c r="M645" s="2"/>
      <c r="N645" s="2"/>
    </row>
    <row r="646" spans="1:14" ht="12.75" hidden="1" customHeight="1" thickTop="1" thickBot="1" x14ac:dyDescent="0.4">
      <c r="A646" s="22">
        <v>643</v>
      </c>
      <c r="B646" s="22">
        <v>14</v>
      </c>
      <c r="C646" s="96">
        <v>43002</v>
      </c>
      <c r="D646" s="27" t="s">
        <v>102</v>
      </c>
      <c r="E646" s="23" t="str">
        <f t="shared" ref="E646:F650" si="142">VLOOKUP(M646,Teams,2)</f>
        <v>VASCO DA GAMA 50</v>
      </c>
      <c r="F646" s="24" t="str">
        <f t="shared" si="142"/>
        <v>POLONIA FALCON STARS FC</v>
      </c>
      <c r="G646" s="71"/>
      <c r="H646" s="94">
        <f>VLOOKUP(E646,START_TIMES,2)</f>
        <v>0.41666666666666702</v>
      </c>
      <c r="I646" s="24" t="str">
        <f>VLOOKUP(E646,FallFields1,2)</f>
        <v>Veterans Memorial Park, Bridgeport</v>
      </c>
      <c r="J646" s="73"/>
      <c r="M646" s="5" t="s">
        <v>144</v>
      </c>
      <c r="N646" s="5" t="s">
        <v>142</v>
      </c>
    </row>
    <row r="647" spans="1:14" ht="12.75" hidden="1" customHeight="1" thickTop="1" thickBot="1" x14ac:dyDescent="0.4">
      <c r="A647" s="22">
        <v>644</v>
      </c>
      <c r="B647" s="22">
        <v>14</v>
      </c>
      <c r="C647" s="96">
        <v>43002</v>
      </c>
      <c r="D647" s="27" t="s">
        <v>102</v>
      </c>
      <c r="E647" s="23" t="str">
        <f t="shared" si="142"/>
        <v>CLUB NAPOLI 50</v>
      </c>
      <c r="F647" s="24" t="str">
        <f t="shared" si="142"/>
        <v>GREENWICH GUNNERS 50</v>
      </c>
      <c r="G647" s="71"/>
      <c r="H647" s="94">
        <f>VLOOKUP(E647,START_TIMES,2)</f>
        <v>0.41666666666666702</v>
      </c>
      <c r="I647" s="24" t="str">
        <f>VLOOKUP(E647,FallFields1,2)</f>
        <v>North Farms Park, North Branford</v>
      </c>
      <c r="J647" s="73"/>
      <c r="M647" s="5" t="s">
        <v>131</v>
      </c>
      <c r="N647" s="5" t="s">
        <v>134</v>
      </c>
    </row>
    <row r="648" spans="1:14" ht="12.75" hidden="1" customHeight="1" thickTop="1" thickBot="1" x14ac:dyDescent="0.4">
      <c r="A648" s="22">
        <v>645</v>
      </c>
      <c r="B648" s="22">
        <v>14</v>
      </c>
      <c r="C648" s="96">
        <v>43002</v>
      </c>
      <c r="D648" s="27" t="s">
        <v>102</v>
      </c>
      <c r="E648" s="23" t="str">
        <f t="shared" si="142"/>
        <v>CHESHIRE AZZURRI 50</v>
      </c>
      <c r="F648" s="24" t="str">
        <f t="shared" si="142"/>
        <v>HARTFORD CAVALIERS</v>
      </c>
      <c r="G648" s="71"/>
      <c r="H648" s="94">
        <v>0.33333333333333331</v>
      </c>
      <c r="I648" s="24" t="str">
        <f>VLOOKUP(E648,FallFields1,2)</f>
        <v>Quinnipiac Park, Cheshire</v>
      </c>
      <c r="J648" s="73"/>
      <c r="M648" s="5" t="s">
        <v>130</v>
      </c>
      <c r="N648" s="5" t="s">
        <v>138</v>
      </c>
    </row>
    <row r="649" spans="1:14" ht="12.75" hidden="1" customHeight="1" thickTop="1" thickBot="1" x14ac:dyDescent="0.4">
      <c r="A649" s="22">
        <v>646</v>
      </c>
      <c r="B649" s="22">
        <v>14</v>
      </c>
      <c r="C649" s="96">
        <v>43002</v>
      </c>
      <c r="D649" s="27" t="s">
        <v>102</v>
      </c>
      <c r="E649" s="23" t="str">
        <f t="shared" si="142"/>
        <v xml:space="preserve">GLASTONBURY CELTIC </v>
      </c>
      <c r="F649" s="24" t="str">
        <f t="shared" si="142"/>
        <v>DARIEN BLUE WAVE</v>
      </c>
      <c r="G649" s="71"/>
      <c r="H649" s="94">
        <f>VLOOKUP(E649,START_TIMES,2)</f>
        <v>0.41666666666666702</v>
      </c>
      <c r="I649" s="24" t="str">
        <f>VLOOKUP(E649,FallFields1,2)</f>
        <v>Irish American Club, Glastonbury</v>
      </c>
      <c r="J649" s="73"/>
      <c r="M649" s="5" t="s">
        <v>133</v>
      </c>
      <c r="N649" s="5" t="s">
        <v>132</v>
      </c>
    </row>
    <row r="650" spans="1:14" ht="12.75" hidden="1" customHeight="1" thickTop="1" thickBot="1" x14ac:dyDescent="0.4">
      <c r="A650" s="22">
        <v>647</v>
      </c>
      <c r="B650" s="22">
        <v>14</v>
      </c>
      <c r="C650" s="96">
        <v>43002</v>
      </c>
      <c r="D650" s="27" t="s">
        <v>102</v>
      </c>
      <c r="E650" s="23" t="str">
        <f t="shared" si="142"/>
        <v>GUILFORD BLACK EAGLES</v>
      </c>
      <c r="F650" s="24" t="str">
        <f t="shared" si="142"/>
        <v>NEW BRITAIN FALCONS FC</v>
      </c>
      <c r="G650" s="71"/>
      <c r="H650" s="94">
        <v>0.33333333333333331</v>
      </c>
      <c r="I650" s="24" t="str">
        <f>VLOOKUP(E650,FallFields1,2)</f>
        <v>Calvin Leete School, Guilford</v>
      </c>
      <c r="J650" s="73"/>
      <c r="M650" s="5" t="s">
        <v>136</v>
      </c>
      <c r="N650" s="5" t="s">
        <v>141</v>
      </c>
    </row>
    <row r="651" spans="1:14" ht="12.75" hidden="1" customHeight="1" thickTop="1" thickBot="1" x14ac:dyDescent="0.4">
      <c r="A651" s="22">
        <v>648</v>
      </c>
      <c r="B651" s="22"/>
      <c r="C651" s="96"/>
      <c r="D651" s="28"/>
      <c r="E651" s="23"/>
      <c r="F651" s="24"/>
      <c r="G651" s="71"/>
      <c r="H651" s="94"/>
      <c r="I651" s="24"/>
      <c r="J651" s="73"/>
      <c r="M651" s="2"/>
      <c r="N651" s="2"/>
    </row>
    <row r="652" spans="1:14" ht="12.75" hidden="1" customHeight="1" thickTop="1" thickBot="1" x14ac:dyDescent="0.4">
      <c r="A652" s="22">
        <v>649</v>
      </c>
      <c r="B652" s="22">
        <v>14</v>
      </c>
      <c r="C652" s="96">
        <v>43002</v>
      </c>
      <c r="D652" s="37" t="s">
        <v>103</v>
      </c>
      <c r="E652" s="23" t="str">
        <f t="shared" ref="E652:F656" si="143">VLOOKUP(M652,Teams,2)</f>
        <v>WEST HAVEN GRAYS</v>
      </c>
      <c r="F652" s="24" t="str">
        <f t="shared" si="143"/>
        <v>WATERBURY PONTES</v>
      </c>
      <c r="G652" s="71"/>
      <c r="H652" s="94">
        <f>VLOOKUP(E652,START_TIMES,2)</f>
        <v>0.41666666666666702</v>
      </c>
      <c r="I652" s="24" t="str">
        <f>VLOOKUP(E652,FallFields1,2)</f>
        <v>Pagels Field, West Haven</v>
      </c>
      <c r="J652" s="73"/>
      <c r="M652" s="5" t="s">
        <v>145</v>
      </c>
      <c r="N652" s="5" t="s">
        <v>143</v>
      </c>
    </row>
    <row r="653" spans="1:14" ht="12.75" hidden="1" customHeight="1" thickTop="1" thickBot="1" x14ac:dyDescent="0.4">
      <c r="A653" s="22">
        <v>650</v>
      </c>
      <c r="B653" s="22">
        <v>14</v>
      </c>
      <c r="C653" s="96">
        <v>43002</v>
      </c>
      <c r="D653" s="37" t="s">
        <v>103</v>
      </c>
      <c r="E653" s="23" t="str">
        <f t="shared" si="143"/>
        <v>FARMINGTON WHITE OWLS</v>
      </c>
      <c r="F653" s="24" t="str">
        <f t="shared" si="143"/>
        <v>MOODUS SC</v>
      </c>
      <c r="G653" s="71"/>
      <c r="H653" s="94">
        <f>VLOOKUP(E653,START_TIMES,2)</f>
        <v>0.41666666666666702</v>
      </c>
      <c r="I653" s="24" t="str">
        <f>VLOOKUP(E653,FallFields1,2)</f>
        <v>Tunxis Mead #9, Farmington</v>
      </c>
      <c r="J653" s="73"/>
      <c r="M653" s="5" t="s">
        <v>147</v>
      </c>
      <c r="N653" s="5" t="s">
        <v>135</v>
      </c>
    </row>
    <row r="654" spans="1:14" ht="12.75" hidden="1" customHeight="1" thickTop="1" thickBot="1" x14ac:dyDescent="0.4">
      <c r="A654" s="22">
        <v>651</v>
      </c>
      <c r="B654" s="22">
        <v>14</v>
      </c>
      <c r="C654" s="96">
        <v>43002</v>
      </c>
      <c r="D654" s="37" t="s">
        <v>103</v>
      </c>
      <c r="E654" s="23" t="str">
        <f t="shared" si="143"/>
        <v>NORTH BRANFORD LEGENDS</v>
      </c>
      <c r="F654" s="24" t="str">
        <f t="shared" si="143"/>
        <v>EAST HAVEN SC</v>
      </c>
      <c r="G654" s="71"/>
      <c r="H654" s="94">
        <v>0.33333333333333331</v>
      </c>
      <c r="I654" s="24" t="str">
        <f>VLOOKUP(E654,FallFields1,2)</f>
        <v>Northford Park, North Branford</v>
      </c>
      <c r="J654" s="73"/>
      <c r="M654" s="5" t="s">
        <v>139</v>
      </c>
      <c r="N654" s="5" t="s">
        <v>146</v>
      </c>
    </row>
    <row r="655" spans="1:14" ht="12.75" hidden="1" customHeight="1" thickTop="1" thickBot="1" x14ac:dyDescent="0.4">
      <c r="A655" s="22">
        <v>652</v>
      </c>
      <c r="B655" s="22">
        <v>14</v>
      </c>
      <c r="C655" s="96">
        <v>43002</v>
      </c>
      <c r="D655" s="37" t="s">
        <v>103</v>
      </c>
      <c r="E655" s="23" t="str">
        <f t="shared" si="143"/>
        <v>GREENWICH PUMAS LEGENDS</v>
      </c>
      <c r="F655" s="24" t="str">
        <f t="shared" si="143"/>
        <v>GREENWICH ARSENAL 50</v>
      </c>
      <c r="G655" s="71"/>
      <c r="H655" s="94">
        <f>VLOOKUP(E655,START_TIMES,2)</f>
        <v>0.41666666666666702</v>
      </c>
      <c r="I655" s="24" t="str">
        <f>VLOOKUP(E655,FallFields1,2)</f>
        <v>tbd</v>
      </c>
      <c r="J655" s="73"/>
      <c r="M655" s="5" t="s">
        <v>149</v>
      </c>
      <c r="N655" s="5" t="s">
        <v>148</v>
      </c>
    </row>
    <row r="656" spans="1:14" ht="12.75" hidden="1" customHeight="1" thickTop="1" thickBot="1" x14ac:dyDescent="0.4">
      <c r="A656" s="22">
        <v>653</v>
      </c>
      <c r="B656" s="22">
        <v>14</v>
      </c>
      <c r="C656" s="96">
        <v>43002</v>
      </c>
      <c r="D656" s="37" t="s">
        <v>103</v>
      </c>
      <c r="E656" s="23" t="str">
        <f t="shared" si="143"/>
        <v>NAUGATUCK RIVER RATS</v>
      </c>
      <c r="F656" s="24" t="str">
        <f t="shared" si="143"/>
        <v>SOUTHBURY BOOMERS</v>
      </c>
      <c r="G656" s="71"/>
      <c r="H656" s="94">
        <f>VLOOKUP(E656,START_TIMES,2)</f>
        <v>0.41666666666666702</v>
      </c>
      <c r="I656" s="24" t="str">
        <f>VLOOKUP(E656,FallFields1,2)</f>
        <v>City Hill MS, Naugatuck</v>
      </c>
      <c r="J656" s="73"/>
      <c r="M656" s="5" t="s">
        <v>137</v>
      </c>
      <c r="N656" s="5" t="s">
        <v>140</v>
      </c>
    </row>
    <row r="657" spans="1:14" ht="12.75" hidden="1" customHeight="1" thickTop="1" thickBot="1" x14ac:dyDescent="0.4">
      <c r="A657" s="22">
        <v>654</v>
      </c>
      <c r="B657" s="22"/>
      <c r="C657" s="96"/>
      <c r="D657" s="28"/>
      <c r="E657" s="23"/>
      <c r="F657" s="24"/>
      <c r="G657" s="71"/>
      <c r="H657" s="94"/>
      <c r="I657" s="24"/>
      <c r="J657" s="73"/>
      <c r="M657" s="2"/>
      <c r="N657" s="2"/>
    </row>
    <row r="658" spans="1:14" ht="12.75" hidden="1" customHeight="1" thickTop="1" thickBot="1" x14ac:dyDescent="0.4">
      <c r="A658" s="22">
        <v>655</v>
      </c>
      <c r="B658" s="22">
        <v>15</v>
      </c>
      <c r="C658" s="96">
        <v>43009</v>
      </c>
      <c r="D658" s="32" t="s">
        <v>10</v>
      </c>
      <c r="E658" s="23" t="str">
        <f t="shared" ref="E658:F662" si="144">VLOOKUP(M658,Teams,2)</f>
        <v>ECUACHAMOS FC</v>
      </c>
      <c r="F658" s="24" t="str">
        <f t="shared" si="144"/>
        <v>MILFORD TUESDAY</v>
      </c>
      <c r="G658" s="71"/>
      <c r="H658" s="94">
        <v>0.33333333333333331</v>
      </c>
      <c r="I658" s="24" t="str">
        <f>VLOOKUP(E658,FallFields1,2)</f>
        <v>Witek Park, Derby</v>
      </c>
      <c r="J658" s="73"/>
      <c r="M658" s="5" t="s">
        <v>93</v>
      </c>
      <c r="N658" s="5" t="s">
        <v>94</v>
      </c>
    </row>
    <row r="659" spans="1:14" ht="12.75" hidden="1" customHeight="1" thickTop="1" thickBot="1" x14ac:dyDescent="0.4">
      <c r="A659" s="22">
        <v>656</v>
      </c>
      <c r="B659" s="22">
        <v>15</v>
      </c>
      <c r="C659" s="96">
        <v>43009</v>
      </c>
      <c r="D659" s="32" t="s">
        <v>10</v>
      </c>
      <c r="E659" s="23" t="str">
        <f t="shared" si="144"/>
        <v>SHELTON FC</v>
      </c>
      <c r="F659" s="24" t="str">
        <f t="shared" si="144"/>
        <v>DANBURY UNITED 30</v>
      </c>
      <c r="G659" s="71"/>
      <c r="H659" s="94">
        <f>VLOOKUP(E659,START_TIMES,2)</f>
        <v>0.33333333333333331</v>
      </c>
      <c r="I659" s="24" t="str">
        <f>VLOOKUP(E659,FallFields1,2)</f>
        <v>Nike Site, Shelton</v>
      </c>
      <c r="J659" s="73"/>
      <c r="M659" s="5" t="s">
        <v>95</v>
      </c>
      <c r="N659" s="5" t="s">
        <v>96</v>
      </c>
    </row>
    <row r="660" spans="1:14" ht="12.75" hidden="1" customHeight="1" thickTop="1" thickBot="1" x14ac:dyDescent="0.4">
      <c r="A660" s="22">
        <v>657</v>
      </c>
      <c r="B660" s="22">
        <v>15</v>
      </c>
      <c r="C660" s="96">
        <v>43009</v>
      </c>
      <c r="D660" s="32" t="s">
        <v>10</v>
      </c>
      <c r="E660" s="23" t="str">
        <f t="shared" si="144"/>
        <v>NEWINGTON PORTUGUESE 30</v>
      </c>
      <c r="F660" s="24" t="str">
        <f t="shared" si="144"/>
        <v>GREENWICH ARSENAL 30</v>
      </c>
      <c r="G660" s="71"/>
      <c r="H660" s="94">
        <f>VLOOKUP(E660,START_TIMES,2)</f>
        <v>0.41666666666666702</v>
      </c>
      <c r="I660" s="24" t="str">
        <f>VLOOKUP(E660,FallFields1,2)</f>
        <v>Martin Kellogg, Newington</v>
      </c>
      <c r="J660" s="73"/>
      <c r="M660" s="5" t="s">
        <v>92</v>
      </c>
      <c r="N660" s="5" t="s">
        <v>99</v>
      </c>
    </row>
    <row r="661" spans="1:14" ht="12.75" hidden="1" customHeight="1" thickTop="1" thickBot="1" x14ac:dyDescent="0.4">
      <c r="A661" s="22">
        <v>658</v>
      </c>
      <c r="B661" s="22">
        <v>15</v>
      </c>
      <c r="C661" s="96">
        <v>43009</v>
      </c>
      <c r="D661" s="32" t="s">
        <v>10</v>
      </c>
      <c r="E661" s="23" t="str">
        <f t="shared" si="144"/>
        <v>POLONEZ UNITED</v>
      </c>
      <c r="F661" s="24" t="str">
        <f t="shared" si="144"/>
        <v>NORTH BRANFORD 30</v>
      </c>
      <c r="G661" s="71"/>
      <c r="H661" s="94">
        <f>VLOOKUP(E661,START_TIMES,2)</f>
        <v>0.375</v>
      </c>
      <c r="I661" s="24" t="str">
        <f>VLOOKUP(E661,FallFields1,2)</f>
        <v>Cromwell MS, Cromwell</v>
      </c>
      <c r="J661" s="73"/>
      <c r="M661" s="5" t="s">
        <v>100</v>
      </c>
      <c r="N661" s="5" t="s">
        <v>98</v>
      </c>
    </row>
    <row r="662" spans="1:14" ht="12.75" hidden="1" customHeight="1" thickTop="1" thickBot="1" x14ac:dyDescent="0.4">
      <c r="A662" s="22">
        <v>659</v>
      </c>
      <c r="B662" s="22">
        <v>15</v>
      </c>
      <c r="C662" s="96">
        <v>43009</v>
      </c>
      <c r="D662" s="32" t="s">
        <v>10</v>
      </c>
      <c r="E662" s="23" t="str">
        <f t="shared" si="144"/>
        <v>CLINTON FC</v>
      </c>
      <c r="F662" s="24" t="str">
        <f t="shared" si="144"/>
        <v>VASCO DA GAMA 30</v>
      </c>
      <c r="G662" s="71"/>
      <c r="H662" s="94">
        <f>VLOOKUP(E662,START_TIMES,2)</f>
        <v>0.41666666666666702</v>
      </c>
      <c r="I662" s="24" t="str">
        <f>VLOOKUP(E662,FallFields1,2)</f>
        <v>Indian River Sports Complex, Clinton</v>
      </c>
      <c r="J662" s="73"/>
      <c r="M662" s="5" t="s">
        <v>97</v>
      </c>
      <c r="N662" s="5" t="s">
        <v>101</v>
      </c>
    </row>
    <row r="663" spans="1:14" ht="12.75" hidden="1" customHeight="1" thickTop="1" thickBot="1" x14ac:dyDescent="0.4">
      <c r="A663" s="22">
        <v>660</v>
      </c>
      <c r="B663" s="22"/>
      <c r="C663" s="96"/>
      <c r="D663" s="28"/>
      <c r="E663" s="23"/>
      <c r="F663" s="24"/>
      <c r="G663" s="71"/>
      <c r="H663" s="94"/>
      <c r="I663" s="24"/>
      <c r="J663" s="73"/>
      <c r="M663" s="5"/>
      <c r="N663" s="5"/>
    </row>
    <row r="664" spans="1:14" ht="12.75" hidden="1" customHeight="1" thickTop="1" thickBot="1" x14ac:dyDescent="0.4">
      <c r="A664" s="22">
        <v>661</v>
      </c>
      <c r="B664" s="22">
        <v>15</v>
      </c>
      <c r="C664" s="96">
        <v>43009</v>
      </c>
      <c r="D664" s="33" t="s">
        <v>175</v>
      </c>
      <c r="E664" s="23" t="str">
        <f t="shared" ref="E664:F669" si="145">VLOOKUP(M664,Teams,2)</f>
        <v>LITCHFIELD COUNTY BLUES</v>
      </c>
      <c r="F664" s="24" t="str">
        <f t="shared" si="145"/>
        <v>NAUGATUCK FUSION</v>
      </c>
      <c r="G664" s="71"/>
      <c r="H664" s="94">
        <f>VLOOKUP(E664,START_TIMES,2)</f>
        <v>0.41666666666666702</v>
      </c>
      <c r="I664" s="24" t="str">
        <f>VLOOKUP(E664,FallFields1,2)</f>
        <v>Whittlesey Harrison, Morris</v>
      </c>
      <c r="J664" s="73"/>
      <c r="M664" s="222" t="s">
        <v>154</v>
      </c>
      <c r="N664" s="222" t="s">
        <v>156</v>
      </c>
    </row>
    <row r="665" spans="1:14" ht="12.75" hidden="1" customHeight="1" thickTop="1" thickBot="1" x14ac:dyDescent="0.4">
      <c r="A665" s="22">
        <v>662</v>
      </c>
      <c r="B665" s="22">
        <v>15</v>
      </c>
      <c r="C665" s="96">
        <v>43009</v>
      </c>
      <c r="D665" s="33" t="s">
        <v>175</v>
      </c>
      <c r="E665" s="23" t="str">
        <f t="shared" si="145"/>
        <v>MILFORD AMIGOS</v>
      </c>
      <c r="F665" s="24" t="str">
        <f t="shared" si="145"/>
        <v>INTERNAZIONALE</v>
      </c>
      <c r="G665" s="71"/>
      <c r="H665" s="94">
        <f>VLOOKUP(E665,START_TIMES,2)</f>
        <v>0.33333333333333331</v>
      </c>
      <c r="I665" s="24" t="str">
        <f>VLOOKUP(E665,FallFields1,2)</f>
        <v>Pease Road, Woodbridge</v>
      </c>
      <c r="J665" s="73"/>
      <c r="M665" s="222" t="s">
        <v>155</v>
      </c>
      <c r="N665" s="222" t="s">
        <v>652</v>
      </c>
    </row>
    <row r="666" spans="1:14" ht="12.75" hidden="1" customHeight="1" thickTop="1" thickBot="1" x14ac:dyDescent="0.4">
      <c r="A666" s="22">
        <v>663</v>
      </c>
      <c r="B666" s="22">
        <v>15</v>
      </c>
      <c r="C666" s="96">
        <v>43009</v>
      </c>
      <c r="D666" s="33" t="s">
        <v>175</v>
      </c>
      <c r="E666" s="23" t="str">
        <f t="shared" si="145"/>
        <v>NEWTOWN SALTY DOGS</v>
      </c>
      <c r="F666" s="24" t="str">
        <f t="shared" si="145"/>
        <v>HENRY  REID FC 30</v>
      </c>
      <c r="G666" s="71"/>
      <c r="H666" s="94">
        <v>0.33333333333333331</v>
      </c>
      <c r="I666" s="24" t="str">
        <f>VLOOKUP(E666,FallFields1,2)</f>
        <v>Treadwell Park, Newtown</v>
      </c>
      <c r="J666" s="73"/>
      <c r="M666" s="222" t="s">
        <v>157</v>
      </c>
      <c r="N666" s="222" t="s">
        <v>153</v>
      </c>
    </row>
    <row r="667" spans="1:14" ht="12.75" hidden="1" customHeight="1" thickTop="1" thickBot="1" x14ac:dyDescent="0.4">
      <c r="A667" s="22">
        <v>664</v>
      </c>
      <c r="B667" s="22">
        <v>15</v>
      </c>
      <c r="C667" s="96">
        <v>43009</v>
      </c>
      <c r="D667" s="33" t="s">
        <v>175</v>
      </c>
      <c r="E667" s="23" t="str">
        <f t="shared" si="145"/>
        <v>CLUB NAPOLI 30</v>
      </c>
      <c r="F667" s="24" t="str">
        <f t="shared" si="145"/>
        <v>STAMFORD FC</v>
      </c>
      <c r="G667" s="71"/>
      <c r="H667" s="94">
        <f>VLOOKUP(E667,START_TIMES,2)</f>
        <v>0.41666666666666702</v>
      </c>
      <c r="I667" s="24" t="str">
        <f>VLOOKUP(E667,FallFields1,2)</f>
        <v>Quinnipiac Park, Cheshire</v>
      </c>
      <c r="J667" s="73"/>
      <c r="M667" s="222" t="s">
        <v>152</v>
      </c>
      <c r="N667" s="222" t="s">
        <v>158</v>
      </c>
    </row>
    <row r="668" spans="1:14" ht="12.75" hidden="1" customHeight="1" thickTop="1" thickBot="1" x14ac:dyDescent="0.4">
      <c r="A668" s="22">
        <v>665</v>
      </c>
      <c r="B668" s="22">
        <v>15</v>
      </c>
      <c r="C668" s="96">
        <v>43009</v>
      </c>
      <c r="D668" s="33" t="s">
        <v>175</v>
      </c>
      <c r="E668" s="23" t="str">
        <f t="shared" si="145"/>
        <v>WATERTOWN GEEZERS</v>
      </c>
      <c r="F668" s="24" t="str">
        <f t="shared" si="145"/>
        <v>CASEUS NEW HAVEN FC</v>
      </c>
      <c r="G668" s="71"/>
      <c r="H668" s="94">
        <f>VLOOKUP(E668,START_TIMES,2)</f>
        <v>0.41666666666666702</v>
      </c>
      <c r="I668" s="24" t="str">
        <f>VLOOKUP(E668,FallFields1,2)</f>
        <v>Swift School, Watertown</v>
      </c>
      <c r="J668" s="73"/>
      <c r="M668" s="222" t="s">
        <v>159</v>
      </c>
      <c r="N668" s="222" t="s">
        <v>151</v>
      </c>
    </row>
    <row r="669" spans="1:14" ht="12.75" hidden="1" customHeight="1" thickTop="1" thickBot="1" x14ac:dyDescent="0.4">
      <c r="A669" s="22">
        <v>666</v>
      </c>
      <c r="B669" s="22">
        <v>15</v>
      </c>
      <c r="C669" s="96">
        <v>43009</v>
      </c>
      <c r="D669" s="33" t="s">
        <v>175</v>
      </c>
      <c r="E669" s="23" t="str">
        <f t="shared" si="145"/>
        <v>BYE 30 (NO GAME)</v>
      </c>
      <c r="F669" s="24" t="str">
        <f t="shared" si="145"/>
        <v>PAMPLONA FC</v>
      </c>
      <c r="G669" s="71"/>
      <c r="H669" s="94">
        <f>VLOOKUP(E669,START_TIMES,2)</f>
        <v>0.41666666666666669</v>
      </c>
      <c r="I669" s="24" t="str">
        <f>VLOOKUP(E669,fields,2)</f>
        <v>--</v>
      </c>
      <c r="J669" s="73"/>
      <c r="M669" s="222" t="s">
        <v>150</v>
      </c>
      <c r="N669" s="222" t="s">
        <v>651</v>
      </c>
    </row>
    <row r="670" spans="1:14" ht="12.75" hidden="1" customHeight="1" thickTop="1" thickBot="1" x14ac:dyDescent="0.4">
      <c r="A670" s="22">
        <v>667</v>
      </c>
      <c r="B670" s="22"/>
      <c r="C670" s="96"/>
      <c r="D670" s="28"/>
      <c r="E670" s="23"/>
      <c r="F670" s="24"/>
      <c r="G670" s="71"/>
      <c r="H670" s="94"/>
      <c r="I670" s="24"/>
      <c r="J670" s="73"/>
      <c r="M670" s="21"/>
      <c r="N670" s="21"/>
    </row>
    <row r="671" spans="1:14" ht="12.75" hidden="1" customHeight="1" thickTop="1" thickBot="1" x14ac:dyDescent="0.4">
      <c r="A671" s="22">
        <v>668</v>
      </c>
      <c r="B671" s="22">
        <v>15</v>
      </c>
      <c r="C671" s="96">
        <v>43009</v>
      </c>
      <c r="D671" s="34" t="s">
        <v>11</v>
      </c>
      <c r="E671" s="23" t="str">
        <f t="shared" ref="E671:F675" si="146">VLOOKUP(M671,Teams,2)</f>
        <v>NORWALK MARINERS</v>
      </c>
      <c r="F671" s="24" t="str">
        <f t="shared" si="146"/>
        <v>FAIRFIELD GAC</v>
      </c>
      <c r="G671" s="71"/>
      <c r="H671" s="94">
        <v>0.33333333333333331</v>
      </c>
      <c r="I671" s="24" t="str">
        <f>VLOOKUP(E671,FallFields1,2)</f>
        <v>Nathan Hale MS, Norwalk</v>
      </c>
      <c r="J671" s="73"/>
      <c r="M671" s="129" t="s">
        <v>104</v>
      </c>
      <c r="N671" s="129" t="s">
        <v>162</v>
      </c>
    </row>
    <row r="672" spans="1:14" ht="12.75" hidden="1" customHeight="1" thickTop="1" thickBot="1" x14ac:dyDescent="0.4">
      <c r="A672" s="22">
        <v>669</v>
      </c>
      <c r="B672" s="22">
        <v>15</v>
      </c>
      <c r="C672" s="96">
        <v>43009</v>
      </c>
      <c r="D672" s="34" t="s">
        <v>11</v>
      </c>
      <c r="E672" s="23" t="str">
        <f t="shared" si="146"/>
        <v>WATERBURY ALBANIANS</v>
      </c>
      <c r="F672" s="24" t="str">
        <f t="shared" si="146"/>
        <v>DANBURY UNITED 40</v>
      </c>
      <c r="G672" s="71"/>
      <c r="H672" s="94">
        <f>VLOOKUP(E672,START_TIMES,2)</f>
        <v>0.375</v>
      </c>
      <c r="I672" s="24" t="str">
        <f>VLOOKUP(E672,FallFields1,2)</f>
        <v>Wilby HS, Waterbury</v>
      </c>
      <c r="J672" s="73"/>
      <c r="M672" s="5" t="s">
        <v>108</v>
      </c>
      <c r="N672" s="5" t="s">
        <v>161</v>
      </c>
    </row>
    <row r="673" spans="1:14" ht="12.75" hidden="1" customHeight="1" thickTop="1" thickBot="1" x14ac:dyDescent="0.4">
      <c r="A673" s="22">
        <v>670</v>
      </c>
      <c r="B673" s="22">
        <v>15</v>
      </c>
      <c r="C673" s="96">
        <v>43009</v>
      </c>
      <c r="D673" s="34" t="s">
        <v>11</v>
      </c>
      <c r="E673" s="23" t="str">
        <f t="shared" si="146"/>
        <v>RIDGEFIELD KICKS</v>
      </c>
      <c r="F673" s="24" t="str">
        <f t="shared" si="146"/>
        <v>GREENWICH PUMAS</v>
      </c>
      <c r="G673" s="71"/>
      <c r="H673" s="94">
        <f>VLOOKUP(E673,START_TIMES,2)</f>
        <v>0.41666666666666702</v>
      </c>
      <c r="I673" s="24" t="str">
        <f>VLOOKUP(E673,FallFields1,2)</f>
        <v>Scotland Field, Ridgefield</v>
      </c>
      <c r="J673" s="73"/>
      <c r="M673" s="5" t="s">
        <v>105</v>
      </c>
      <c r="N673" s="5" t="s">
        <v>163</v>
      </c>
    </row>
    <row r="674" spans="1:14" ht="12.75" hidden="1" customHeight="1" thickTop="1" thickBot="1" x14ac:dyDescent="0.4">
      <c r="A674" s="22">
        <v>671</v>
      </c>
      <c r="B674" s="22">
        <v>15</v>
      </c>
      <c r="C674" s="96">
        <v>43009</v>
      </c>
      <c r="D674" s="34" t="s">
        <v>11</v>
      </c>
      <c r="E674" s="23" t="str">
        <f t="shared" si="146"/>
        <v>VASCO DA GAMA 40</v>
      </c>
      <c r="F674" s="24" t="str">
        <f t="shared" si="146"/>
        <v>STORM FC</v>
      </c>
      <c r="G674" s="71"/>
      <c r="H674" s="94">
        <f>VLOOKUP(E674,START_TIMES,2)</f>
        <v>0.41666666666666702</v>
      </c>
      <c r="I674" s="24" t="str">
        <f>VLOOKUP(E674,FallFields1,2)</f>
        <v>Veterans Memorial Park, Bridgeport</v>
      </c>
      <c r="J674" s="73"/>
      <c r="K674" s="1" t="s">
        <v>0</v>
      </c>
      <c r="M674" s="5" t="s">
        <v>107</v>
      </c>
      <c r="N674" s="5" t="s">
        <v>106</v>
      </c>
    </row>
    <row r="675" spans="1:14" ht="12.75" hidden="1" customHeight="1" thickTop="1" thickBot="1" x14ac:dyDescent="0.4">
      <c r="A675" s="22">
        <v>672</v>
      </c>
      <c r="B675" s="22">
        <v>15</v>
      </c>
      <c r="C675" s="96">
        <v>43009</v>
      </c>
      <c r="D675" s="34" t="s">
        <v>11</v>
      </c>
      <c r="E675" s="23" t="str">
        <f t="shared" si="146"/>
        <v>CHESHIRE AZZURRI 40</v>
      </c>
      <c r="F675" s="24" t="str">
        <f t="shared" si="146"/>
        <v xml:space="preserve">WILTON WARRIORS </v>
      </c>
      <c r="G675" s="71"/>
      <c r="H675" s="94">
        <f>VLOOKUP(E675,START_TIMES,2)</f>
        <v>0.41666666666666669</v>
      </c>
      <c r="I675" s="24" t="str">
        <f>VLOOKUP(E675,FallFields1,2)</f>
        <v>Quinnipiac Park, Cheshire</v>
      </c>
      <c r="J675" s="73"/>
      <c r="M675" s="5" t="s">
        <v>160</v>
      </c>
      <c r="N675" s="5" t="s">
        <v>109</v>
      </c>
    </row>
    <row r="676" spans="1:14" ht="12.75" hidden="1" customHeight="1" thickTop="1" thickBot="1" x14ac:dyDescent="0.4">
      <c r="A676" s="22">
        <v>673</v>
      </c>
      <c r="B676" s="22"/>
      <c r="C676" s="96"/>
      <c r="D676" s="25" t="s">
        <v>0</v>
      </c>
      <c r="E676" s="23"/>
      <c r="F676" s="24"/>
      <c r="G676" s="71"/>
      <c r="H676" s="94"/>
      <c r="I676" s="24"/>
      <c r="J676" s="73"/>
      <c r="M676" s="2"/>
      <c r="N676" s="2"/>
    </row>
    <row r="677" spans="1:14" ht="12.75" hidden="1" customHeight="1" thickTop="1" thickBot="1" x14ac:dyDescent="0.4">
      <c r="A677" s="22">
        <v>674</v>
      </c>
      <c r="B677" s="22">
        <v>15</v>
      </c>
      <c r="C677" s="96">
        <v>43009</v>
      </c>
      <c r="D677" s="35" t="s">
        <v>12</v>
      </c>
      <c r="E677" s="23" t="str">
        <f t="shared" ref="E677:F681" si="147">VLOOKUP(M677,Teams,2)</f>
        <v>GREENWICH GUNNERS 40</v>
      </c>
      <c r="F677" s="24" t="str">
        <f t="shared" si="147"/>
        <v xml:space="preserve">GUILFORD CELTIC </v>
      </c>
      <c r="G677" s="71"/>
      <c r="H677" s="94">
        <f>VLOOKUP(E677,START_TIMES,2)</f>
        <v>0.41666666666666702</v>
      </c>
      <c r="I677" s="24" t="str">
        <f>VLOOKUP(E677,FallFields1,2)</f>
        <v>tbd</v>
      </c>
      <c r="J677" s="73"/>
      <c r="M677" s="5" t="s">
        <v>112</v>
      </c>
      <c r="N677" s="5" t="s">
        <v>114</v>
      </c>
    </row>
    <row r="678" spans="1:14" ht="12.75" hidden="1" customHeight="1" thickTop="1" thickBot="1" x14ac:dyDescent="0.4">
      <c r="A678" s="22">
        <v>675</v>
      </c>
      <c r="B678" s="22">
        <v>15</v>
      </c>
      <c r="C678" s="96">
        <v>43009</v>
      </c>
      <c r="D678" s="35" t="s">
        <v>12</v>
      </c>
      <c r="E678" s="23" t="str">
        <f t="shared" si="147"/>
        <v>SOUTHEAST ROVERS</v>
      </c>
      <c r="F678" s="24" t="str">
        <f t="shared" si="147"/>
        <v>GREENWICH ARSENAL 40</v>
      </c>
      <c r="G678" s="71"/>
      <c r="H678" s="94">
        <f>VLOOKUP(E678,START_TIMES,2)</f>
        <v>0.41666666666666702</v>
      </c>
      <c r="I678" s="24" t="str">
        <f>VLOOKUP(E678,FallFields1,2)</f>
        <v>Spera Park, Waterford</v>
      </c>
      <c r="J678" s="73"/>
      <c r="M678" s="5" t="s">
        <v>118</v>
      </c>
      <c r="N678" s="5" t="s">
        <v>111</v>
      </c>
    </row>
    <row r="679" spans="1:14" ht="12.75" hidden="1" customHeight="1" thickTop="1" thickBot="1" x14ac:dyDescent="0.4">
      <c r="A679" s="22">
        <v>676</v>
      </c>
      <c r="B679" s="22">
        <v>15</v>
      </c>
      <c r="C679" s="96">
        <v>43009</v>
      </c>
      <c r="D679" s="35" t="s">
        <v>12</v>
      </c>
      <c r="E679" s="23" t="str">
        <f t="shared" si="147"/>
        <v>NEW HAVEN AMERICANS</v>
      </c>
      <c r="F679" s="24" t="str">
        <f t="shared" si="147"/>
        <v>GUILFORD BELL CURVE</v>
      </c>
      <c r="G679" s="71"/>
      <c r="H679" s="94">
        <f>VLOOKUP(E679,START_TIMES,2)</f>
        <v>0.41666666666666702</v>
      </c>
      <c r="I679" s="24" t="str">
        <f>VLOOKUP(E679,FallFields1,2)</f>
        <v>Peck Place School, Orange</v>
      </c>
      <c r="J679" s="73"/>
      <c r="M679" s="5" t="s">
        <v>115</v>
      </c>
      <c r="N679" s="5" t="s">
        <v>113</v>
      </c>
    </row>
    <row r="680" spans="1:14" ht="12.75" hidden="1" customHeight="1" thickTop="1" thickBot="1" x14ac:dyDescent="0.4">
      <c r="A680" s="22">
        <v>677</v>
      </c>
      <c r="B680" s="22">
        <v>15</v>
      </c>
      <c r="C680" s="96">
        <v>43009</v>
      </c>
      <c r="D680" s="35" t="s">
        <v>12</v>
      </c>
      <c r="E680" s="23" t="str">
        <f t="shared" si="147"/>
        <v xml:space="preserve">NORWALK SPORT COLOMBIA </v>
      </c>
      <c r="F680" s="24" t="str">
        <f t="shared" si="147"/>
        <v>NEWINGTON PORTUGUESE 40</v>
      </c>
      <c r="G680" s="71"/>
      <c r="H680" s="94">
        <f>VLOOKUP(E680,START_TIMES,2)</f>
        <v>0.41666666666666702</v>
      </c>
      <c r="I680" s="24" t="str">
        <f>VLOOKUP(E680,FallFields1,2)</f>
        <v>Nathan Hale MS, Norwalk</v>
      </c>
      <c r="J680" s="73"/>
      <c r="M680" s="5" t="s">
        <v>117</v>
      </c>
      <c r="N680" s="5" t="s">
        <v>116</v>
      </c>
    </row>
    <row r="681" spans="1:14" ht="12.75" hidden="1" customHeight="1" thickTop="1" thickBot="1" x14ac:dyDescent="0.4">
      <c r="A681" s="22">
        <v>678</v>
      </c>
      <c r="B681" s="22">
        <v>15</v>
      </c>
      <c r="C681" s="96">
        <v>43009</v>
      </c>
      <c r="D681" s="35" t="s">
        <v>12</v>
      </c>
      <c r="E681" s="23" t="str">
        <f t="shared" si="147"/>
        <v>DERBY QUITUS</v>
      </c>
      <c r="F681" s="24" t="str">
        <f t="shared" si="147"/>
        <v>STAMFORD UNITED</v>
      </c>
      <c r="G681" s="71"/>
      <c r="H681" s="94">
        <f>VLOOKUP(E681,START_TIMES,2)</f>
        <v>0.41666666666666702</v>
      </c>
      <c r="I681" s="24" t="str">
        <f>VLOOKUP(E681,FallFields1,2)</f>
        <v>Witek Park, Derby</v>
      </c>
      <c r="J681" s="73"/>
      <c r="M681" s="5" t="s">
        <v>110</v>
      </c>
      <c r="N681" s="5" t="s">
        <v>119</v>
      </c>
    </row>
    <row r="682" spans="1:14" ht="12.75" hidden="1" customHeight="1" thickTop="1" thickBot="1" x14ac:dyDescent="0.4">
      <c r="A682" s="22">
        <v>679</v>
      </c>
      <c r="B682" s="22"/>
      <c r="C682" s="96"/>
      <c r="D682" s="25" t="s">
        <v>0</v>
      </c>
      <c r="E682" s="23"/>
      <c r="F682" s="24"/>
      <c r="G682" s="71"/>
      <c r="H682" s="94"/>
      <c r="I682" s="24"/>
      <c r="J682" s="73"/>
      <c r="M682" s="2"/>
      <c r="N682" s="2"/>
    </row>
    <row r="683" spans="1:14" ht="12.75" hidden="1" customHeight="1" thickTop="1" thickBot="1" x14ac:dyDescent="0.4">
      <c r="A683" s="22">
        <v>680</v>
      </c>
      <c r="B683" s="22">
        <v>15</v>
      </c>
      <c r="C683" s="96">
        <v>43009</v>
      </c>
      <c r="D683" s="36" t="s">
        <v>13</v>
      </c>
      <c r="E683" s="23" t="str">
        <f t="shared" ref="E683:F688" si="148">VLOOKUP(M683,Teams,2)</f>
        <v>NORTH BRANFORD 40</v>
      </c>
      <c r="F683" s="24" t="str">
        <f t="shared" si="148"/>
        <v>PAN ZONES</v>
      </c>
      <c r="G683" s="71"/>
      <c r="H683" s="94">
        <f t="shared" ref="H683:H688" si="149">VLOOKUP(E683,START_TIMES,2)</f>
        <v>0.41666666666666702</v>
      </c>
      <c r="I683" s="24" t="str">
        <f>VLOOKUP(E683,fields,2)</f>
        <v>Coginchaug HS, Durham</v>
      </c>
      <c r="J683" s="73"/>
      <c r="M683" s="229" t="s">
        <v>124</v>
      </c>
      <c r="N683" s="229" t="s">
        <v>126</v>
      </c>
    </row>
    <row r="684" spans="1:14" ht="12.75" hidden="1" customHeight="1" thickTop="1" thickBot="1" x14ac:dyDescent="0.4">
      <c r="A684" s="22">
        <v>681</v>
      </c>
      <c r="B684" s="22">
        <v>15</v>
      </c>
      <c r="C684" s="96">
        <v>43009</v>
      </c>
      <c r="D684" s="36" t="s">
        <v>13</v>
      </c>
      <c r="E684" s="23" t="str">
        <f t="shared" si="148"/>
        <v>NORTH HAVEN SC</v>
      </c>
      <c r="F684" s="24" t="str">
        <f t="shared" si="148"/>
        <v>BESA SC</v>
      </c>
      <c r="G684" s="71"/>
      <c r="H684" s="94">
        <f t="shared" si="149"/>
        <v>0.41666666666666702</v>
      </c>
      <c r="I684" s="24" t="str">
        <f>VLOOKUP(E684,fields,2)</f>
        <v>Ridge Road, North Haven</v>
      </c>
      <c r="J684" s="73"/>
      <c r="M684" s="229" t="s">
        <v>125</v>
      </c>
      <c r="N684" s="229" t="s">
        <v>654</v>
      </c>
    </row>
    <row r="685" spans="1:14" ht="12.75" hidden="1" customHeight="1" thickTop="1" thickBot="1" x14ac:dyDescent="0.4">
      <c r="A685" s="22">
        <v>682</v>
      </c>
      <c r="B685" s="22">
        <v>15</v>
      </c>
      <c r="C685" s="96">
        <v>43009</v>
      </c>
      <c r="D685" s="36" t="s">
        <v>13</v>
      </c>
      <c r="E685" s="23" t="str">
        <f t="shared" si="148"/>
        <v>STAMFORD CITY</v>
      </c>
      <c r="F685" s="24" t="str">
        <f t="shared" si="148"/>
        <v>HENRY  REID FC 40</v>
      </c>
      <c r="G685" s="71"/>
      <c r="H685" s="94">
        <f t="shared" si="149"/>
        <v>0.41666666666666702</v>
      </c>
      <c r="I685" s="24" t="str">
        <f>VLOOKUP(E685,fields,2)</f>
        <v>West Beach Fields, Stamford</v>
      </c>
      <c r="J685" s="73"/>
      <c r="M685" s="229" t="s">
        <v>127</v>
      </c>
      <c r="N685" s="229" t="s">
        <v>123</v>
      </c>
    </row>
    <row r="686" spans="1:14" ht="12.75" hidden="1" customHeight="1" thickTop="1" thickBot="1" x14ac:dyDescent="0.4">
      <c r="A686" s="22">
        <v>683</v>
      </c>
      <c r="B686" s="22">
        <v>15</v>
      </c>
      <c r="C686" s="96">
        <v>43009</v>
      </c>
      <c r="D686" s="36" t="s">
        <v>13</v>
      </c>
      <c r="E686" s="23" t="str">
        <f t="shared" si="148"/>
        <v>HAMDEN UNITED</v>
      </c>
      <c r="F686" s="24" t="str">
        <f t="shared" si="148"/>
        <v>WALLINGFORD MORELIA</v>
      </c>
      <c r="G686" s="71"/>
      <c r="H686" s="94">
        <f t="shared" si="149"/>
        <v>0.41666666666666702</v>
      </c>
      <c r="I686" s="24" t="str">
        <f>VLOOKUP(E686,fields,2)</f>
        <v>Hamden MS, Hamden</v>
      </c>
      <c r="J686" s="73"/>
      <c r="M686" s="229" t="s">
        <v>122</v>
      </c>
      <c r="N686" s="229" t="s">
        <v>128</v>
      </c>
    </row>
    <row r="687" spans="1:14" ht="12.75" hidden="1" customHeight="1" thickTop="1" thickBot="1" x14ac:dyDescent="0.4">
      <c r="A687" s="22">
        <v>684</v>
      </c>
      <c r="B687" s="22">
        <v>15</v>
      </c>
      <c r="C687" s="96">
        <v>43009</v>
      </c>
      <c r="D687" s="36" t="s">
        <v>13</v>
      </c>
      <c r="E687" s="23" t="str">
        <f t="shared" si="148"/>
        <v>WILTON WOLVES</v>
      </c>
      <c r="F687" s="24" t="str">
        <f t="shared" si="148"/>
        <v>ELI'S FC</v>
      </c>
      <c r="G687" s="71"/>
      <c r="H687" s="94">
        <f t="shared" si="149"/>
        <v>0.41666666666666702</v>
      </c>
      <c r="I687" s="24" t="str">
        <f>VLOOKUP(E687,fields,2)</f>
        <v>Middlebrook School, Wilton</v>
      </c>
      <c r="J687" s="73"/>
      <c r="M687" s="229" t="s">
        <v>129</v>
      </c>
      <c r="N687" s="229" t="s">
        <v>121</v>
      </c>
    </row>
    <row r="688" spans="1:14" ht="12.75" customHeight="1" thickTop="1" thickBot="1" x14ac:dyDescent="0.4">
      <c r="A688" s="22">
        <v>685</v>
      </c>
      <c r="B688" s="22">
        <v>15</v>
      </c>
      <c r="C688" s="96">
        <v>43009</v>
      </c>
      <c r="D688" s="36" t="s">
        <v>13</v>
      </c>
      <c r="E688" s="23" t="str">
        <f t="shared" si="148"/>
        <v xml:space="preserve">CHESHIRE UNITED </v>
      </c>
      <c r="F688" s="24" t="str">
        <f t="shared" si="148"/>
        <v>BYE 40 (NO GAME)</v>
      </c>
      <c r="G688" s="71"/>
      <c r="H688" s="94">
        <f t="shared" si="149"/>
        <v>0.41666666666666702</v>
      </c>
      <c r="I688" s="256" t="s">
        <v>91</v>
      </c>
      <c r="J688" s="73"/>
      <c r="M688" s="229" t="s">
        <v>120</v>
      </c>
      <c r="N688" s="229" t="s">
        <v>653</v>
      </c>
    </row>
    <row r="689" spans="1:14" ht="12.75" hidden="1" customHeight="1" thickTop="1" thickBot="1" x14ac:dyDescent="0.4">
      <c r="A689" s="22">
        <v>686</v>
      </c>
      <c r="B689" s="22"/>
      <c r="C689" s="96"/>
      <c r="D689" s="25" t="s">
        <v>0</v>
      </c>
      <c r="E689" s="23"/>
      <c r="F689" s="24"/>
      <c r="G689" s="71"/>
      <c r="H689" s="94"/>
      <c r="I689" s="24"/>
      <c r="J689" s="73"/>
      <c r="M689" s="2"/>
      <c r="N689" s="2"/>
    </row>
    <row r="690" spans="1:14" ht="12.75" hidden="1" customHeight="1" thickTop="1" thickBot="1" x14ac:dyDescent="0.4">
      <c r="A690" s="22">
        <v>687</v>
      </c>
      <c r="B690" s="22">
        <v>15</v>
      </c>
      <c r="C690" s="96">
        <v>43009</v>
      </c>
      <c r="D690" s="27" t="s">
        <v>102</v>
      </c>
      <c r="E690" s="23" t="str">
        <f t="shared" ref="E690:F694" si="150">VLOOKUP(M690,Teams,2)</f>
        <v>DARIEN BLUE WAVE</v>
      </c>
      <c r="F690" s="24" t="str">
        <f t="shared" si="150"/>
        <v>GREENWICH GUNNERS 50</v>
      </c>
      <c r="G690" s="71"/>
      <c r="H690" s="94">
        <f>VLOOKUP(E690,START_TIMES,2)</f>
        <v>0.375</v>
      </c>
      <c r="I690" s="24" t="str">
        <f>VLOOKUP(E690,FallFields1,2)</f>
        <v>Middlesex MS (Lower), Darien</v>
      </c>
      <c r="J690" s="73"/>
      <c r="M690" s="5" t="s">
        <v>132</v>
      </c>
      <c r="N690" s="5" t="s">
        <v>134</v>
      </c>
    </row>
    <row r="691" spans="1:14" ht="12.75" hidden="1" customHeight="1" thickTop="1" thickBot="1" x14ac:dyDescent="0.4">
      <c r="A691" s="22">
        <v>688</v>
      </c>
      <c r="B691" s="22">
        <v>15</v>
      </c>
      <c r="C691" s="96">
        <v>43009</v>
      </c>
      <c r="D691" s="27" t="s">
        <v>102</v>
      </c>
      <c r="E691" s="23" t="str">
        <f t="shared" si="150"/>
        <v>POLONIA FALCON STARS FC</v>
      </c>
      <c r="F691" s="24" t="str">
        <f t="shared" si="150"/>
        <v>CLUB NAPOLI 50</v>
      </c>
      <c r="G691" s="71"/>
      <c r="H691" s="94">
        <f>VLOOKUP(E691,START_TIMES,2)</f>
        <v>0.41666666666666702</v>
      </c>
      <c r="I691" s="24" t="str">
        <f>VLOOKUP(E691,FallFields1,2)</f>
        <v>Falcon Field, New Britain</v>
      </c>
      <c r="J691" s="73"/>
      <c r="M691" s="5" t="s">
        <v>142</v>
      </c>
      <c r="N691" s="5" t="s">
        <v>131</v>
      </c>
    </row>
    <row r="692" spans="1:14" ht="12.75" hidden="1" customHeight="1" thickTop="1" thickBot="1" x14ac:dyDescent="0.4">
      <c r="A692" s="22">
        <v>689</v>
      </c>
      <c r="B692" s="22">
        <v>15</v>
      </c>
      <c r="C692" s="96">
        <v>43009</v>
      </c>
      <c r="D692" s="27" t="s">
        <v>102</v>
      </c>
      <c r="E692" s="23" t="str">
        <f t="shared" si="150"/>
        <v>GUILFORD BLACK EAGLES</v>
      </c>
      <c r="F692" s="24" t="str">
        <f t="shared" si="150"/>
        <v xml:space="preserve">GLASTONBURY CELTIC </v>
      </c>
      <c r="G692" s="71"/>
      <c r="H692" s="94">
        <f>VLOOKUP(E692,START_TIMES,2)</f>
        <v>0.41666666666666702</v>
      </c>
      <c r="I692" s="24" t="str">
        <f>VLOOKUP(E692,FallFields1,2)</f>
        <v>Calvin Leete School, Guilford</v>
      </c>
      <c r="J692" s="73"/>
      <c r="M692" s="5" t="s">
        <v>136</v>
      </c>
      <c r="N692" s="5" t="s">
        <v>133</v>
      </c>
    </row>
    <row r="693" spans="1:14" ht="12.75" hidden="1" customHeight="1" thickTop="1" thickBot="1" x14ac:dyDescent="0.4">
      <c r="A693" s="22">
        <v>690</v>
      </c>
      <c r="B693" s="22">
        <v>15</v>
      </c>
      <c r="C693" s="96">
        <v>43009</v>
      </c>
      <c r="D693" s="27" t="s">
        <v>102</v>
      </c>
      <c r="E693" s="23" t="str">
        <f t="shared" si="150"/>
        <v>NEW BRITAIN FALCONS FC</v>
      </c>
      <c r="F693" s="24" t="str">
        <f t="shared" si="150"/>
        <v>HARTFORD CAVALIERS</v>
      </c>
      <c r="G693" s="71"/>
      <c r="H693" s="94">
        <v>0.33333333333333331</v>
      </c>
      <c r="I693" s="24" t="str">
        <f>VLOOKUP(E693,FallFields1,2)</f>
        <v>Falcon Field, New Britain</v>
      </c>
      <c r="J693" s="73"/>
      <c r="M693" s="5" t="s">
        <v>141</v>
      </c>
      <c r="N693" s="5" t="s">
        <v>138</v>
      </c>
    </row>
    <row r="694" spans="1:14" ht="12.75" hidden="1" customHeight="1" thickTop="1" thickBot="1" x14ac:dyDescent="0.4">
      <c r="A694" s="22">
        <v>691</v>
      </c>
      <c r="B694" s="22">
        <v>15</v>
      </c>
      <c r="C694" s="96">
        <v>43009</v>
      </c>
      <c r="D694" s="27" t="s">
        <v>102</v>
      </c>
      <c r="E694" s="23" t="str">
        <f t="shared" si="150"/>
        <v>CHESHIRE AZZURRI 50</v>
      </c>
      <c r="F694" s="24" t="str">
        <f t="shared" si="150"/>
        <v>VASCO DA GAMA 50</v>
      </c>
      <c r="G694" s="71"/>
      <c r="H694" s="94">
        <v>0.33333333333333331</v>
      </c>
      <c r="I694" s="24" t="str">
        <f>VLOOKUP(E694,FallFields1,2)</f>
        <v>Quinnipiac Park, Cheshire</v>
      </c>
      <c r="J694" s="73"/>
      <c r="M694" s="5" t="s">
        <v>130</v>
      </c>
      <c r="N694" s="5" t="s">
        <v>144</v>
      </c>
    </row>
    <row r="695" spans="1:14" ht="12.75" hidden="1" customHeight="1" thickTop="1" thickBot="1" x14ac:dyDescent="0.4">
      <c r="A695" s="22">
        <v>692</v>
      </c>
      <c r="B695" s="22"/>
      <c r="C695" s="96"/>
      <c r="D695" s="25" t="s">
        <v>0</v>
      </c>
      <c r="E695" s="23"/>
      <c r="F695" s="24"/>
      <c r="G695" s="71"/>
      <c r="H695" s="94"/>
      <c r="I695" s="24"/>
      <c r="J695" s="73"/>
      <c r="M695" s="2"/>
      <c r="N695" s="2"/>
    </row>
    <row r="696" spans="1:14" ht="12.75" hidden="1" customHeight="1" thickTop="1" thickBot="1" x14ac:dyDescent="0.4">
      <c r="A696" s="22">
        <v>693</v>
      </c>
      <c r="B696" s="22">
        <v>15</v>
      </c>
      <c r="C696" s="96">
        <v>43009</v>
      </c>
      <c r="D696" s="37" t="s">
        <v>103</v>
      </c>
      <c r="E696" s="23" t="str">
        <f t="shared" ref="E696:F700" si="151">VLOOKUP(M696,Teams,2)</f>
        <v>GREENWICH ARSENAL 50</v>
      </c>
      <c r="F696" s="24" t="str">
        <f t="shared" si="151"/>
        <v>MOODUS SC</v>
      </c>
      <c r="G696" s="71"/>
      <c r="H696" s="94">
        <f>VLOOKUP(E696,START_TIMES,2)</f>
        <v>0.41666666666666702</v>
      </c>
      <c r="I696" s="24" t="str">
        <f>VLOOKUP(E696,FallFields1,2)</f>
        <v>tbd</v>
      </c>
      <c r="J696" s="73"/>
      <c r="M696" s="5" t="s">
        <v>148</v>
      </c>
      <c r="N696" s="5" t="s">
        <v>135</v>
      </c>
    </row>
    <row r="697" spans="1:14" ht="12.75" hidden="1" customHeight="1" thickTop="1" thickBot="1" x14ac:dyDescent="0.4">
      <c r="A697" s="22">
        <v>694</v>
      </c>
      <c r="B697" s="22">
        <v>15</v>
      </c>
      <c r="C697" s="96">
        <v>43009</v>
      </c>
      <c r="D697" s="37" t="s">
        <v>103</v>
      </c>
      <c r="E697" s="23" t="str">
        <f t="shared" si="151"/>
        <v>WATERBURY PONTES</v>
      </c>
      <c r="F697" s="24" t="str">
        <f t="shared" si="151"/>
        <v>FARMINGTON WHITE OWLS</v>
      </c>
      <c r="G697" s="71"/>
      <c r="H697" s="94">
        <f>VLOOKUP(E697,START_TIMES,2)</f>
        <v>0.41666666666666702</v>
      </c>
      <c r="I697" s="24" t="str">
        <f>VLOOKUP(E697,FallFields1,2)</f>
        <v>Pontelandolfo Club, Waterbury</v>
      </c>
      <c r="J697" s="73"/>
      <c r="M697" s="5" t="s">
        <v>143</v>
      </c>
      <c r="N697" s="5" t="s">
        <v>147</v>
      </c>
    </row>
    <row r="698" spans="1:14" ht="12.75" hidden="1" customHeight="1" thickTop="1" thickBot="1" x14ac:dyDescent="0.4">
      <c r="A698" s="22">
        <v>695</v>
      </c>
      <c r="B698" s="22">
        <v>15</v>
      </c>
      <c r="C698" s="96">
        <v>43009</v>
      </c>
      <c r="D698" s="37" t="s">
        <v>103</v>
      </c>
      <c r="E698" s="23" t="str">
        <f t="shared" si="151"/>
        <v>NAUGATUCK RIVER RATS</v>
      </c>
      <c r="F698" s="24" t="str">
        <f t="shared" si="151"/>
        <v>GREENWICH PUMAS LEGENDS</v>
      </c>
      <c r="G698" s="71"/>
      <c r="H698" s="94">
        <f>VLOOKUP(E698,START_TIMES,2)</f>
        <v>0.41666666666666702</v>
      </c>
      <c r="I698" s="24" t="str">
        <f>VLOOKUP(E698,FallFields1,2)</f>
        <v>City Hill MS, Naugatuck</v>
      </c>
      <c r="J698" s="73"/>
      <c r="M698" s="5" t="s">
        <v>137</v>
      </c>
      <c r="N698" s="5" t="s">
        <v>149</v>
      </c>
    </row>
    <row r="699" spans="1:14" ht="12.75" hidden="1" customHeight="1" thickTop="1" thickBot="1" x14ac:dyDescent="0.4">
      <c r="A699" s="22">
        <v>696</v>
      </c>
      <c r="B699" s="22">
        <v>15</v>
      </c>
      <c r="C699" s="96">
        <v>43009</v>
      </c>
      <c r="D699" s="37" t="s">
        <v>103</v>
      </c>
      <c r="E699" s="23" t="str">
        <f t="shared" si="151"/>
        <v>SOUTHBURY BOOMERS</v>
      </c>
      <c r="F699" s="24" t="str">
        <f t="shared" si="151"/>
        <v>NORTH BRANFORD LEGENDS</v>
      </c>
      <c r="G699" s="71"/>
      <c r="H699" s="94">
        <f>VLOOKUP(E699,START_TIMES,2)</f>
        <v>0.41666666666666702</v>
      </c>
      <c r="I699" s="24" t="str">
        <f>VLOOKUP(E699,FallFields1,2)</f>
        <v>Settlers Park, Southbury</v>
      </c>
      <c r="J699" s="73"/>
      <c r="M699" s="5" t="s">
        <v>140</v>
      </c>
      <c r="N699" s="5" t="s">
        <v>139</v>
      </c>
    </row>
    <row r="700" spans="1:14" ht="12.75" hidden="1" customHeight="1" thickTop="1" thickBot="1" x14ac:dyDescent="0.4">
      <c r="A700" s="22">
        <v>697</v>
      </c>
      <c r="B700" s="22">
        <v>15</v>
      </c>
      <c r="C700" s="96">
        <v>43009</v>
      </c>
      <c r="D700" s="37" t="s">
        <v>103</v>
      </c>
      <c r="E700" s="23" t="str">
        <f t="shared" si="151"/>
        <v>EAST HAVEN SC</v>
      </c>
      <c r="F700" s="24" t="str">
        <f t="shared" si="151"/>
        <v>WEST HAVEN GRAYS</v>
      </c>
      <c r="G700" s="71"/>
      <c r="H700" s="94">
        <f>VLOOKUP(E700,START_TIMES,2)</f>
        <v>0.41666666666666702</v>
      </c>
      <c r="I700" s="24" t="str">
        <f>VLOOKUP(E700,FallFields1,2)</f>
        <v>Moulthrop Field, East Haven</v>
      </c>
      <c r="J700" s="73"/>
      <c r="M700" s="5" t="s">
        <v>146</v>
      </c>
      <c r="N700" s="5" t="s">
        <v>145</v>
      </c>
    </row>
    <row r="701" spans="1:14" ht="12.75" hidden="1" customHeight="1" thickTop="1" thickBot="1" x14ac:dyDescent="0.4">
      <c r="A701" s="22">
        <v>698</v>
      </c>
      <c r="B701" s="22"/>
      <c r="C701" s="96"/>
      <c r="D701" s="25" t="s">
        <v>0</v>
      </c>
      <c r="E701" s="23"/>
      <c r="F701" s="24"/>
      <c r="G701" s="71"/>
      <c r="H701" s="94"/>
      <c r="I701" s="24"/>
      <c r="J701" s="73"/>
      <c r="M701" s="5"/>
      <c r="N701" s="5"/>
    </row>
    <row r="702" spans="1:14" ht="18.75" hidden="1" customHeight="1" thickTop="1" thickBot="1" x14ac:dyDescent="0.4">
      <c r="A702" s="22">
        <v>699</v>
      </c>
      <c r="B702" s="145" t="s">
        <v>0</v>
      </c>
      <c r="C702" s="145"/>
      <c r="D702" s="194" t="s">
        <v>230</v>
      </c>
      <c r="E702" s="107"/>
      <c r="F702" s="148"/>
      <c r="G702" s="180"/>
      <c r="H702" s="148"/>
      <c r="I702" s="148"/>
      <c r="J702" s="101"/>
      <c r="M702" s="5"/>
      <c r="N702" s="5"/>
    </row>
    <row r="703" spans="1:14" ht="12.75" hidden="1" customHeight="1" thickTop="1" thickBot="1" x14ac:dyDescent="0.4">
      <c r="A703" s="22">
        <v>700</v>
      </c>
      <c r="B703" s="22" t="s">
        <v>0</v>
      </c>
      <c r="C703" s="96"/>
      <c r="D703" s="169" t="s">
        <v>0</v>
      </c>
      <c r="E703" s="23" t="s">
        <v>0</v>
      </c>
      <c r="F703" s="24" t="s">
        <v>0</v>
      </c>
      <c r="G703" s="71"/>
      <c r="H703" s="94"/>
      <c r="I703" s="24" t="s">
        <v>0</v>
      </c>
      <c r="J703" s="73"/>
      <c r="M703" s="2"/>
      <c r="N703" s="2"/>
    </row>
    <row r="704" spans="1:14" ht="12.75" hidden="1" customHeight="1" thickTop="1" thickBot="1" x14ac:dyDescent="0.4">
      <c r="A704" s="22">
        <v>701</v>
      </c>
      <c r="B704" s="22">
        <v>16</v>
      </c>
      <c r="C704" s="96">
        <v>43023</v>
      </c>
      <c r="D704" s="32" t="s">
        <v>10</v>
      </c>
      <c r="E704" s="23" t="str">
        <f t="shared" ref="E704:F708" si="152">VLOOKUP(M704,Teams,2)</f>
        <v>GREENWICH ARSENAL 30</v>
      </c>
      <c r="F704" s="24" t="str">
        <f t="shared" si="152"/>
        <v>DANBURY UNITED 30</v>
      </c>
      <c r="G704" s="71"/>
      <c r="H704" s="94">
        <f>VLOOKUP(E704,START_TIMES,2)</f>
        <v>0.41666666666666702</v>
      </c>
      <c r="I704" s="24" t="str">
        <f>VLOOKUP(E704,FallFields1,2)</f>
        <v>tbd</v>
      </c>
      <c r="J704" s="73"/>
      <c r="M704" s="5" t="s">
        <v>99</v>
      </c>
      <c r="N704" s="5" t="s">
        <v>96</v>
      </c>
    </row>
    <row r="705" spans="1:14" ht="12.75" hidden="1" customHeight="1" thickTop="1" thickBot="1" x14ac:dyDescent="0.4">
      <c r="A705" s="22">
        <v>702</v>
      </c>
      <c r="B705" s="22">
        <v>16</v>
      </c>
      <c r="C705" s="96">
        <v>43023</v>
      </c>
      <c r="D705" s="32" t="s">
        <v>10</v>
      </c>
      <c r="E705" s="23" t="str">
        <f t="shared" si="152"/>
        <v>MILFORD TUESDAY</v>
      </c>
      <c r="F705" s="24" t="str">
        <f t="shared" si="152"/>
        <v>CLINTON FC</v>
      </c>
      <c r="G705" s="71"/>
      <c r="H705" s="94">
        <f>VLOOKUP(E705,START_TIMES,2)</f>
        <v>0.41666666666666702</v>
      </c>
      <c r="I705" s="24" t="str">
        <f>VLOOKUP(E705,FallFields1,2)</f>
        <v>Fred Wolfe Park, Orange</v>
      </c>
      <c r="J705" s="73"/>
      <c r="M705" s="5" t="s">
        <v>94</v>
      </c>
      <c r="N705" s="5" t="s">
        <v>97</v>
      </c>
    </row>
    <row r="706" spans="1:14" ht="12.75" hidden="1" customHeight="1" thickTop="1" thickBot="1" x14ac:dyDescent="0.4">
      <c r="A706" s="22">
        <v>703</v>
      </c>
      <c r="B706" s="22">
        <v>16</v>
      </c>
      <c r="C706" s="96">
        <v>43023</v>
      </c>
      <c r="D706" s="32" t="s">
        <v>10</v>
      </c>
      <c r="E706" s="23" t="str">
        <f t="shared" si="152"/>
        <v>NORTH BRANFORD 30</v>
      </c>
      <c r="F706" s="24" t="str">
        <f t="shared" si="152"/>
        <v>NEWINGTON PORTUGUESE 30</v>
      </c>
      <c r="G706" s="71"/>
      <c r="H706" s="94">
        <v>0.33333333333333331</v>
      </c>
      <c r="I706" s="24" t="str">
        <f>VLOOKUP(E706,FallFields1,2)</f>
        <v>Northford Park, North Branford</v>
      </c>
      <c r="J706" s="73"/>
      <c r="M706" s="5" t="s">
        <v>98</v>
      </c>
      <c r="N706" s="5" t="s">
        <v>92</v>
      </c>
    </row>
    <row r="707" spans="1:14" ht="12.75" hidden="1" customHeight="1" thickTop="1" thickBot="1" x14ac:dyDescent="0.4">
      <c r="A707" s="22">
        <v>704</v>
      </c>
      <c r="B707" s="22">
        <v>16</v>
      </c>
      <c r="C707" s="96">
        <v>43023</v>
      </c>
      <c r="D707" s="69" t="s">
        <v>10</v>
      </c>
      <c r="E707" s="23" t="str">
        <f t="shared" si="152"/>
        <v>ECUACHAMOS FC</v>
      </c>
      <c r="F707" s="24" t="str">
        <f t="shared" si="152"/>
        <v>VASCO DA GAMA 30</v>
      </c>
      <c r="G707" s="71"/>
      <c r="H707" s="94">
        <f>VLOOKUP(E707,START_TIMES,2)</f>
        <v>0.41666666666666702</v>
      </c>
      <c r="I707" s="24" t="str">
        <f>VLOOKUP(E707,FallFields1,2)</f>
        <v>Witek Park, Derby</v>
      </c>
      <c r="J707" s="73"/>
      <c r="M707" s="5" t="s">
        <v>93</v>
      </c>
      <c r="N707" s="5" t="s">
        <v>101</v>
      </c>
    </row>
    <row r="708" spans="1:14" ht="12.75" hidden="1" customHeight="1" thickTop="1" thickBot="1" x14ac:dyDescent="0.4">
      <c r="A708" s="22">
        <v>705</v>
      </c>
      <c r="B708" s="22">
        <v>16</v>
      </c>
      <c r="C708" s="96">
        <v>43023</v>
      </c>
      <c r="D708" s="171" t="s">
        <v>10</v>
      </c>
      <c r="E708" s="23" t="str">
        <f t="shared" si="152"/>
        <v>POLONEZ UNITED</v>
      </c>
      <c r="F708" s="24" t="str">
        <f t="shared" si="152"/>
        <v>SHELTON FC</v>
      </c>
      <c r="G708" s="71"/>
      <c r="H708" s="94">
        <f>VLOOKUP(E708,START_TIMES,2)</f>
        <v>0.375</v>
      </c>
      <c r="I708" s="24" t="str">
        <f>VLOOKUP(E708,FallFields1,2)</f>
        <v>Cromwell MS, Cromwell</v>
      </c>
      <c r="J708" s="73"/>
      <c r="M708" s="5" t="s">
        <v>100</v>
      </c>
      <c r="N708" s="5" t="s">
        <v>95</v>
      </c>
    </row>
    <row r="709" spans="1:14" ht="12.75" hidden="1" customHeight="1" thickTop="1" thickBot="1" x14ac:dyDescent="0.4">
      <c r="A709" s="22">
        <v>706</v>
      </c>
      <c r="B709" s="22"/>
      <c r="C709" s="96"/>
      <c r="D709" s="166" t="s">
        <v>0</v>
      </c>
      <c r="E709" s="23"/>
      <c r="F709" s="24"/>
      <c r="G709" s="71"/>
      <c r="H709" s="94"/>
      <c r="I709" s="24"/>
      <c r="J709" s="73"/>
      <c r="M709" s="2"/>
      <c r="N709" s="2"/>
    </row>
    <row r="710" spans="1:14" ht="12.75" hidden="1" customHeight="1" thickTop="1" thickBot="1" x14ac:dyDescent="0.4">
      <c r="A710" s="22">
        <v>707</v>
      </c>
      <c r="B710" s="22">
        <v>16</v>
      </c>
      <c r="C710" s="96">
        <v>43023</v>
      </c>
      <c r="D710" s="33" t="s">
        <v>175</v>
      </c>
      <c r="E710" s="23" t="str">
        <f t="shared" ref="E710:F715" si="153">VLOOKUP(M710,Teams,2)</f>
        <v>HENRY  REID FC 30</v>
      </c>
      <c r="F710" s="24" t="str">
        <f t="shared" si="153"/>
        <v>WATERTOWN GEEZERS</v>
      </c>
      <c r="G710" s="71"/>
      <c r="H710" s="94">
        <f t="shared" ref="H710:H715" si="154">VLOOKUP(E710,START_TIMES,2)</f>
        <v>0.41666666666666702</v>
      </c>
      <c r="I710" s="24" t="str">
        <f>VLOOKUP(E710,FallFields1,2)</f>
        <v>Ludlowe HS, Fairfield</v>
      </c>
      <c r="J710" s="73"/>
      <c r="M710" s="222" t="s">
        <v>153</v>
      </c>
      <c r="N710" s="222" t="s">
        <v>159</v>
      </c>
    </row>
    <row r="711" spans="1:14" ht="12.75" hidden="1" customHeight="1" thickTop="1" thickBot="1" x14ac:dyDescent="0.4">
      <c r="A711" s="22">
        <v>708</v>
      </c>
      <c r="B711" s="22">
        <v>16</v>
      </c>
      <c r="C711" s="96">
        <v>43023</v>
      </c>
      <c r="D711" s="33" t="s">
        <v>175</v>
      </c>
      <c r="E711" s="23" t="str">
        <f t="shared" si="153"/>
        <v>MILFORD AMIGOS</v>
      </c>
      <c r="F711" s="24" t="str">
        <f t="shared" si="153"/>
        <v>NEWTOWN SALTY DOGS</v>
      </c>
      <c r="G711" s="71"/>
      <c r="H711" s="94">
        <f t="shared" si="154"/>
        <v>0.33333333333333331</v>
      </c>
      <c r="I711" s="24" t="str">
        <f>VLOOKUP(E711,FallFields1,2)</f>
        <v>Pease Road, Woodbridge</v>
      </c>
      <c r="J711" s="73"/>
      <c r="M711" s="222" t="s">
        <v>155</v>
      </c>
      <c r="N711" s="222" t="s">
        <v>157</v>
      </c>
    </row>
    <row r="712" spans="1:14" ht="12.75" hidden="1" customHeight="1" thickTop="1" thickBot="1" x14ac:dyDescent="0.4">
      <c r="A712" s="22">
        <v>709</v>
      </c>
      <c r="B712" s="22">
        <v>16</v>
      </c>
      <c r="C712" s="96">
        <v>43023</v>
      </c>
      <c r="D712" s="33" t="s">
        <v>175</v>
      </c>
      <c r="E712" s="23" t="str">
        <f t="shared" si="153"/>
        <v>STAMFORD FC</v>
      </c>
      <c r="F712" s="24" t="str">
        <f t="shared" si="153"/>
        <v>LITCHFIELD COUNTY BLUES</v>
      </c>
      <c r="G712" s="71"/>
      <c r="H712" s="94">
        <f t="shared" si="154"/>
        <v>0.41666666666666702</v>
      </c>
      <c r="I712" s="24" t="str">
        <f>VLOOKUP(E712,FallFields1,2)</f>
        <v>West Beach Fields, Stamford</v>
      </c>
      <c r="J712" s="73"/>
      <c r="M712" s="222" t="s">
        <v>158</v>
      </c>
      <c r="N712" s="222" t="s">
        <v>154</v>
      </c>
    </row>
    <row r="713" spans="1:14" ht="12.75" hidden="1" customHeight="1" thickTop="1" thickBot="1" x14ac:dyDescent="0.4">
      <c r="A713" s="22">
        <v>710</v>
      </c>
      <c r="B713" s="22">
        <v>16</v>
      </c>
      <c r="C713" s="96">
        <v>43023</v>
      </c>
      <c r="D713" s="66" t="s">
        <v>175</v>
      </c>
      <c r="E713" s="23" t="str">
        <f t="shared" si="153"/>
        <v>INTERNAZIONALE</v>
      </c>
      <c r="F713" s="24" t="str">
        <f t="shared" si="153"/>
        <v>NAUGATUCK FUSION</v>
      </c>
      <c r="G713" s="71"/>
      <c r="H713" s="94">
        <f t="shared" si="154"/>
        <v>0.41666666666666702</v>
      </c>
      <c r="I713" s="24" t="str">
        <f>VLOOKUP(E713,FallFields1,2)</f>
        <v>tbd</v>
      </c>
      <c r="J713" s="73"/>
      <c r="M713" s="222" t="s">
        <v>652</v>
      </c>
      <c r="N713" s="222" t="s">
        <v>156</v>
      </c>
    </row>
    <row r="714" spans="1:14" ht="12.75" hidden="1" customHeight="1" thickTop="1" thickBot="1" x14ac:dyDescent="0.4">
      <c r="A714" s="22">
        <v>711</v>
      </c>
      <c r="B714" s="22">
        <v>16</v>
      </c>
      <c r="C714" s="96">
        <v>43023</v>
      </c>
      <c r="D714" s="157" t="s">
        <v>175</v>
      </c>
      <c r="E714" s="23" t="str">
        <f t="shared" si="153"/>
        <v>PAMPLONA FC</v>
      </c>
      <c r="F714" s="24" t="str">
        <f t="shared" si="153"/>
        <v>CLUB NAPOLI 30</v>
      </c>
      <c r="G714" s="71"/>
      <c r="H714" s="94">
        <f t="shared" si="154"/>
        <v>0.41666666666666702</v>
      </c>
      <c r="I714" s="24" t="str">
        <f>VLOOKUP(E714,FallFields1,2)</f>
        <v>Fontaine Field, Norwich</v>
      </c>
      <c r="J714" s="73"/>
      <c r="M714" s="222" t="s">
        <v>651</v>
      </c>
      <c r="N714" s="222" t="s">
        <v>152</v>
      </c>
    </row>
    <row r="715" spans="1:14" ht="12.75" hidden="1" customHeight="1" thickTop="1" thickBot="1" x14ac:dyDescent="0.4">
      <c r="A715" s="22">
        <v>712</v>
      </c>
      <c r="B715" s="22">
        <v>16</v>
      </c>
      <c r="C715" s="96">
        <v>43023</v>
      </c>
      <c r="D715" s="157" t="s">
        <v>175</v>
      </c>
      <c r="E715" s="23" t="str">
        <f t="shared" si="153"/>
        <v>CASEUS NEW HAVEN FC</v>
      </c>
      <c r="F715" s="24" t="str">
        <f t="shared" si="153"/>
        <v>BYE 30 (NO GAME)</v>
      </c>
      <c r="G715" s="71"/>
      <c r="H715" s="94">
        <f t="shared" si="154"/>
        <v>0.33333333333333331</v>
      </c>
      <c r="I715" s="256" t="s">
        <v>91</v>
      </c>
      <c r="J715" s="73"/>
      <c r="M715" s="222" t="s">
        <v>151</v>
      </c>
      <c r="N715" s="222" t="s">
        <v>150</v>
      </c>
    </row>
    <row r="716" spans="1:14" ht="12.75" hidden="1" customHeight="1" thickTop="1" thickBot="1" x14ac:dyDescent="0.4">
      <c r="A716" s="22">
        <v>713</v>
      </c>
      <c r="B716" s="22"/>
      <c r="C716" s="96"/>
      <c r="D716" s="165" t="s">
        <v>0</v>
      </c>
      <c r="E716" s="23"/>
      <c r="F716" s="24"/>
      <c r="G716" s="71"/>
      <c r="H716" s="94"/>
      <c r="I716" s="24"/>
      <c r="J716" s="73"/>
      <c r="M716" s="5"/>
      <c r="N716" s="5"/>
    </row>
    <row r="717" spans="1:14" ht="12.75" hidden="1" customHeight="1" thickTop="1" thickBot="1" x14ac:dyDescent="0.4">
      <c r="A717" s="22">
        <v>714</v>
      </c>
      <c r="B717" s="22">
        <v>16</v>
      </c>
      <c r="C717" s="96">
        <v>43023</v>
      </c>
      <c r="D717" s="34" t="s">
        <v>11</v>
      </c>
      <c r="E717" s="23" t="str">
        <f t="shared" ref="E717:F721" si="155">VLOOKUP(M717,Teams,2)</f>
        <v>GREENWICH PUMAS</v>
      </c>
      <c r="F717" s="24" t="str">
        <f t="shared" si="155"/>
        <v>DANBURY UNITED 40</v>
      </c>
      <c r="G717" s="71"/>
      <c r="H717" s="94">
        <f>VLOOKUP(E717,START_TIMES,2)</f>
        <v>0.41666666666666702</v>
      </c>
      <c r="I717" s="24" t="str">
        <f>VLOOKUP(E717,FallFields1,2)</f>
        <v>tbd</v>
      </c>
      <c r="J717" s="73"/>
      <c r="M717" s="5" t="s">
        <v>163</v>
      </c>
      <c r="N717" s="5" t="s">
        <v>161</v>
      </c>
    </row>
    <row r="718" spans="1:14" ht="12.75" hidden="1" customHeight="1" thickTop="1" thickBot="1" x14ac:dyDescent="0.4">
      <c r="A718" s="22">
        <v>715</v>
      </c>
      <c r="B718" s="22">
        <v>16</v>
      </c>
      <c r="C718" s="96">
        <v>43023</v>
      </c>
      <c r="D718" s="34" t="s">
        <v>11</v>
      </c>
      <c r="E718" s="23" t="str">
        <f t="shared" si="155"/>
        <v>CHESHIRE AZZURRI 40</v>
      </c>
      <c r="F718" s="24" t="str">
        <f t="shared" si="155"/>
        <v>NORWALK MARINERS</v>
      </c>
      <c r="G718" s="71"/>
      <c r="H718" s="94">
        <v>0.33333333333333331</v>
      </c>
      <c r="I718" s="24" t="str">
        <f>VLOOKUP(E718,FallFields1,2)</f>
        <v>Quinnipiac Park, Cheshire</v>
      </c>
      <c r="J718" s="73"/>
      <c r="M718" s="98" t="s">
        <v>160</v>
      </c>
      <c r="N718" s="98" t="s">
        <v>104</v>
      </c>
    </row>
    <row r="719" spans="1:14" ht="12.75" hidden="1" customHeight="1" thickTop="1" x14ac:dyDescent="0.35">
      <c r="A719" s="22">
        <v>716</v>
      </c>
      <c r="B719" s="22">
        <v>16</v>
      </c>
      <c r="C719" s="96">
        <v>43023</v>
      </c>
      <c r="D719" s="65" t="s">
        <v>11</v>
      </c>
      <c r="E719" s="23" t="str">
        <f t="shared" si="155"/>
        <v>STORM FC</v>
      </c>
      <c r="F719" s="24" t="str">
        <f t="shared" si="155"/>
        <v>RIDGEFIELD KICKS</v>
      </c>
      <c r="G719" s="71"/>
      <c r="H719" s="94">
        <f>VLOOKUP(E719,START_TIMES,2)</f>
        <v>0.33333333333333331</v>
      </c>
      <c r="I719" s="24" t="str">
        <f>VLOOKUP(E719,FallFields1,2)</f>
        <v>Wakeman Park, Westport</v>
      </c>
      <c r="J719" s="73"/>
      <c r="M719" s="5" t="s">
        <v>106</v>
      </c>
      <c r="N719" s="5" t="s">
        <v>105</v>
      </c>
    </row>
    <row r="720" spans="1:14" ht="12.75" hidden="1" customHeight="1" thickBot="1" x14ac:dyDescent="0.4">
      <c r="A720" s="22">
        <v>717</v>
      </c>
      <c r="B720" s="22">
        <v>16</v>
      </c>
      <c r="C720" s="96">
        <v>43023</v>
      </c>
      <c r="D720" s="65" t="s">
        <v>11</v>
      </c>
      <c r="E720" s="23" t="str">
        <f t="shared" si="155"/>
        <v xml:space="preserve">WILTON WARRIORS </v>
      </c>
      <c r="F720" s="24" t="str">
        <f t="shared" si="155"/>
        <v>FAIRFIELD GAC</v>
      </c>
      <c r="G720" s="71"/>
      <c r="H720" s="94">
        <f>VLOOKUP(E720,START_TIMES,2)</f>
        <v>0.41666666666666702</v>
      </c>
      <c r="I720" s="24" t="str">
        <f>VLOOKUP(E720,FallFields1,2)</f>
        <v>Lilly Field, Wilton</v>
      </c>
      <c r="J720" s="73"/>
      <c r="M720" s="129" t="s">
        <v>109</v>
      </c>
      <c r="N720" s="129" t="s">
        <v>162</v>
      </c>
    </row>
    <row r="721" spans="1:14" ht="12.75" hidden="1" customHeight="1" thickTop="1" thickBot="1" x14ac:dyDescent="0.4">
      <c r="A721" s="22">
        <v>718</v>
      </c>
      <c r="B721" s="22">
        <v>16</v>
      </c>
      <c r="C721" s="96">
        <v>43023</v>
      </c>
      <c r="D721" s="156" t="s">
        <v>11</v>
      </c>
      <c r="E721" s="23" t="str">
        <f t="shared" si="155"/>
        <v>VASCO DA GAMA 40</v>
      </c>
      <c r="F721" s="24" t="str">
        <f t="shared" si="155"/>
        <v>WATERBURY ALBANIANS</v>
      </c>
      <c r="G721" s="71"/>
      <c r="H721" s="94">
        <f>VLOOKUP(E721,START_TIMES,2)</f>
        <v>0.41666666666666702</v>
      </c>
      <c r="I721" s="24" t="str">
        <f>VLOOKUP(E721,FallFields1,2)</f>
        <v>Veterans Memorial Park, Bridgeport</v>
      </c>
      <c r="J721" s="73"/>
      <c r="M721" s="5" t="s">
        <v>107</v>
      </c>
      <c r="N721" s="5" t="s">
        <v>108</v>
      </c>
    </row>
    <row r="722" spans="1:14" ht="12.75" hidden="1" customHeight="1" thickTop="1" thickBot="1" x14ac:dyDescent="0.4">
      <c r="A722" s="22">
        <v>719</v>
      </c>
      <c r="B722" s="22"/>
      <c r="C722" s="96"/>
      <c r="D722" s="176" t="s">
        <v>0</v>
      </c>
      <c r="E722" s="23"/>
      <c r="F722" s="24"/>
      <c r="G722" s="71"/>
      <c r="H722" s="94"/>
      <c r="I722" s="24"/>
      <c r="J722" s="73"/>
      <c r="M722" s="2"/>
      <c r="N722" s="2"/>
    </row>
    <row r="723" spans="1:14" ht="12.75" hidden="1" customHeight="1" thickTop="1" thickBot="1" x14ac:dyDescent="0.4">
      <c r="A723" s="22">
        <v>720</v>
      </c>
      <c r="B723" s="22">
        <v>16</v>
      </c>
      <c r="C723" s="96">
        <v>43023</v>
      </c>
      <c r="D723" s="35" t="s">
        <v>12</v>
      </c>
      <c r="E723" s="23" t="str">
        <f t="shared" ref="E723:F727" si="156">VLOOKUP(M723,Teams,2)</f>
        <v>GUILFORD BELL CURVE</v>
      </c>
      <c r="F723" s="24" t="str">
        <f t="shared" si="156"/>
        <v>GREENWICH ARSENAL 40</v>
      </c>
      <c r="G723" s="71"/>
      <c r="H723" s="94">
        <f>VLOOKUP(E723,START_TIMES,2)</f>
        <v>0.41666666666666702</v>
      </c>
      <c r="I723" s="24" t="str">
        <f>VLOOKUP(E723,FallFields1,2)</f>
        <v>Calvin Leete School, Guilford</v>
      </c>
      <c r="J723" s="73"/>
      <c r="M723" s="5" t="s">
        <v>113</v>
      </c>
      <c r="N723" s="5" t="s">
        <v>111</v>
      </c>
    </row>
    <row r="724" spans="1:14" ht="12.75" hidden="1" customHeight="1" thickTop="1" thickBot="1" x14ac:dyDescent="0.4">
      <c r="A724" s="22">
        <v>721</v>
      </c>
      <c r="B724" s="22">
        <v>16</v>
      </c>
      <c r="C724" s="96">
        <v>43023</v>
      </c>
      <c r="D724" s="35" t="s">
        <v>12</v>
      </c>
      <c r="E724" s="23" t="str">
        <f t="shared" si="156"/>
        <v xml:space="preserve">GUILFORD CELTIC </v>
      </c>
      <c r="F724" s="24" t="str">
        <f t="shared" si="156"/>
        <v>DERBY QUITUS</v>
      </c>
      <c r="G724" s="71"/>
      <c r="H724" s="94">
        <f>VLOOKUP(E724,START_TIMES,2)</f>
        <v>0.41666666666666702</v>
      </c>
      <c r="I724" s="24" t="str">
        <f>VLOOKUP(E724,FallFields1,2)</f>
        <v>Bittner Park, Guilford</v>
      </c>
      <c r="J724" s="73"/>
      <c r="M724" s="5" t="s">
        <v>114</v>
      </c>
      <c r="N724" s="5" t="s">
        <v>110</v>
      </c>
    </row>
    <row r="725" spans="1:14" ht="12.75" hidden="1" customHeight="1" thickTop="1" x14ac:dyDescent="0.35">
      <c r="A725" s="22">
        <v>722</v>
      </c>
      <c r="B725" s="22">
        <v>16</v>
      </c>
      <c r="C725" s="96">
        <v>43023</v>
      </c>
      <c r="D725" s="64" t="s">
        <v>12</v>
      </c>
      <c r="E725" s="23" t="str">
        <f t="shared" si="156"/>
        <v>NEWINGTON PORTUGUESE 40</v>
      </c>
      <c r="F725" s="24" t="str">
        <f t="shared" si="156"/>
        <v>NEW HAVEN AMERICANS</v>
      </c>
      <c r="G725" s="71"/>
      <c r="H725" s="94">
        <f>VLOOKUP(E725,START_TIMES,2)</f>
        <v>0.41666666666666702</v>
      </c>
      <c r="I725" s="24" t="str">
        <f>VLOOKUP(E725,FallFields1,2)</f>
        <v>Martin Kellogg, Newington</v>
      </c>
      <c r="J725" s="73"/>
      <c r="M725" s="5" t="s">
        <v>116</v>
      </c>
      <c r="N725" s="5" t="s">
        <v>115</v>
      </c>
    </row>
    <row r="726" spans="1:14" ht="12.75" hidden="1" customHeight="1" thickBot="1" x14ac:dyDescent="0.4">
      <c r="A726" s="22">
        <v>723</v>
      </c>
      <c r="B726" s="22">
        <v>16</v>
      </c>
      <c r="C726" s="96">
        <v>43023</v>
      </c>
      <c r="D726" s="64" t="s">
        <v>12</v>
      </c>
      <c r="E726" s="23" t="str">
        <f t="shared" si="156"/>
        <v>GREENWICH GUNNERS 40</v>
      </c>
      <c r="F726" s="24" t="str">
        <f t="shared" si="156"/>
        <v>STAMFORD UNITED</v>
      </c>
      <c r="G726" s="71"/>
      <c r="H726" s="94">
        <f>VLOOKUP(E726,START_TIMES,2)</f>
        <v>0.41666666666666702</v>
      </c>
      <c r="I726" s="24" t="str">
        <f>VLOOKUP(E726,FallFields1,2)</f>
        <v>tbd</v>
      </c>
      <c r="J726" s="73"/>
      <c r="M726" s="5" t="s">
        <v>112</v>
      </c>
      <c r="N726" s="5" t="s">
        <v>119</v>
      </c>
    </row>
    <row r="727" spans="1:14" ht="12.75" hidden="1" customHeight="1" thickTop="1" thickBot="1" x14ac:dyDescent="0.4">
      <c r="A727" s="22">
        <v>724</v>
      </c>
      <c r="B727" s="22">
        <v>16</v>
      </c>
      <c r="C727" s="96">
        <v>43023</v>
      </c>
      <c r="D727" s="168" t="s">
        <v>12</v>
      </c>
      <c r="E727" s="23" t="str">
        <f t="shared" si="156"/>
        <v xml:space="preserve">NORWALK SPORT COLOMBIA </v>
      </c>
      <c r="F727" s="24" t="str">
        <f t="shared" si="156"/>
        <v>SOUTHEAST ROVERS</v>
      </c>
      <c r="G727" s="71"/>
      <c r="H727" s="94">
        <f>VLOOKUP(E727,START_TIMES,2)</f>
        <v>0.41666666666666702</v>
      </c>
      <c r="I727" s="24" t="str">
        <f>VLOOKUP(E727,FallFields1,2)</f>
        <v>Nathan Hale MS, Norwalk</v>
      </c>
      <c r="J727" s="73"/>
      <c r="M727" s="5" t="s">
        <v>117</v>
      </c>
      <c r="N727" s="5" t="s">
        <v>118</v>
      </c>
    </row>
    <row r="728" spans="1:14" ht="12.75" hidden="1" customHeight="1" thickTop="1" thickBot="1" x14ac:dyDescent="0.4">
      <c r="A728" s="22">
        <v>725</v>
      </c>
      <c r="B728" s="22"/>
      <c r="C728" s="96"/>
      <c r="D728" s="175" t="s">
        <v>0</v>
      </c>
      <c r="E728" s="23"/>
      <c r="F728" s="24"/>
      <c r="G728" s="71"/>
      <c r="H728" s="94"/>
      <c r="I728" s="24"/>
      <c r="J728" s="73"/>
      <c r="M728" s="2"/>
      <c r="N728" s="2"/>
    </row>
    <row r="729" spans="1:14" ht="12.75" hidden="1" customHeight="1" thickTop="1" thickBot="1" x14ac:dyDescent="0.4">
      <c r="A729" s="22">
        <v>726</v>
      </c>
      <c r="B729" s="22">
        <v>16</v>
      </c>
      <c r="C729" s="96">
        <v>43023</v>
      </c>
      <c r="D729" s="36" t="s">
        <v>13</v>
      </c>
      <c r="E729" s="23" t="str">
        <f t="shared" ref="E729:F734" si="157">VLOOKUP(M729,Teams,2)</f>
        <v>HENRY  REID FC 40</v>
      </c>
      <c r="F729" s="24" t="str">
        <f t="shared" si="157"/>
        <v>WILTON WOLVES</v>
      </c>
      <c r="G729" s="71"/>
      <c r="H729" s="94">
        <f t="shared" ref="H729:H734" si="158">VLOOKUP(E729,START_TIMES,2)</f>
        <v>0.41666666666666702</v>
      </c>
      <c r="I729" s="24" t="str">
        <f t="shared" ref="I729:I734" si="159">VLOOKUP(E729,fields,2)</f>
        <v>Ludlowe HS, Fairfield</v>
      </c>
      <c r="J729" s="73"/>
      <c r="M729" s="229" t="s">
        <v>123</v>
      </c>
      <c r="N729" s="229" t="s">
        <v>129</v>
      </c>
    </row>
    <row r="730" spans="1:14" ht="12.75" hidden="1" customHeight="1" thickTop="1" thickBot="1" x14ac:dyDescent="0.4">
      <c r="A730" s="22">
        <v>727</v>
      </c>
      <c r="B730" s="22">
        <v>16</v>
      </c>
      <c r="C730" s="96">
        <v>43023</v>
      </c>
      <c r="D730" s="36" t="s">
        <v>13</v>
      </c>
      <c r="E730" s="23" t="str">
        <f t="shared" si="157"/>
        <v>NORTH HAVEN SC</v>
      </c>
      <c r="F730" s="24" t="str">
        <f t="shared" si="157"/>
        <v>STAMFORD CITY</v>
      </c>
      <c r="G730" s="71"/>
      <c r="H730" s="94">
        <f t="shared" si="158"/>
        <v>0.41666666666666702</v>
      </c>
      <c r="I730" s="24" t="str">
        <f t="shared" si="159"/>
        <v>Ridge Road, North Haven</v>
      </c>
      <c r="J730" s="73"/>
      <c r="M730" s="229" t="s">
        <v>125</v>
      </c>
      <c r="N730" s="229" t="s">
        <v>127</v>
      </c>
    </row>
    <row r="731" spans="1:14" ht="12.75" hidden="1" customHeight="1" thickTop="1" x14ac:dyDescent="0.35">
      <c r="A731" s="22">
        <v>728</v>
      </c>
      <c r="B731" s="22">
        <v>16</v>
      </c>
      <c r="C731" s="96">
        <v>43023</v>
      </c>
      <c r="D731" s="67" t="s">
        <v>13</v>
      </c>
      <c r="E731" s="23" t="str">
        <f t="shared" si="157"/>
        <v>WALLINGFORD MORELIA</v>
      </c>
      <c r="F731" s="24" t="str">
        <f t="shared" si="157"/>
        <v>NORTH BRANFORD 40</v>
      </c>
      <c r="G731" s="71"/>
      <c r="H731" s="94">
        <f t="shared" si="158"/>
        <v>0.41666666666666702</v>
      </c>
      <c r="I731" s="24" t="str">
        <f t="shared" si="159"/>
        <v>Woodhouse Field, Wallingford</v>
      </c>
      <c r="J731" s="73"/>
      <c r="M731" s="229" t="s">
        <v>128</v>
      </c>
      <c r="N731" s="229" t="s">
        <v>124</v>
      </c>
    </row>
    <row r="732" spans="1:14" ht="12.75" hidden="1" customHeight="1" thickBot="1" x14ac:dyDescent="0.4">
      <c r="A732" s="22">
        <v>729</v>
      </c>
      <c r="B732" s="22">
        <v>16</v>
      </c>
      <c r="C732" s="96">
        <v>43023</v>
      </c>
      <c r="D732" s="67" t="s">
        <v>13</v>
      </c>
      <c r="E732" s="23" t="str">
        <f t="shared" si="157"/>
        <v>BESA SC</v>
      </c>
      <c r="F732" s="24" t="str">
        <f t="shared" si="157"/>
        <v>PAN ZONES</v>
      </c>
      <c r="G732" s="71"/>
      <c r="H732" s="94">
        <f t="shared" si="158"/>
        <v>0.41666666666666669</v>
      </c>
      <c r="I732" s="24" t="str">
        <f t="shared" si="159"/>
        <v>Wilby HS, Waterbury</v>
      </c>
      <c r="J732" s="73"/>
      <c r="M732" s="229" t="s">
        <v>654</v>
      </c>
      <c r="N732" s="229" t="s">
        <v>126</v>
      </c>
    </row>
    <row r="733" spans="1:14" ht="12.75" hidden="1" customHeight="1" thickTop="1" thickBot="1" x14ac:dyDescent="0.4">
      <c r="A733" s="22">
        <v>730</v>
      </c>
      <c r="B733" s="22">
        <v>16</v>
      </c>
      <c r="C733" s="96">
        <v>43023</v>
      </c>
      <c r="D733" s="163" t="s">
        <v>13</v>
      </c>
      <c r="E733" s="23" t="str">
        <f t="shared" si="157"/>
        <v>BYE 40 (NO GAME)</v>
      </c>
      <c r="F733" s="24" t="str">
        <f t="shared" si="157"/>
        <v>HAMDEN UNITED</v>
      </c>
      <c r="G733" s="71"/>
      <c r="H733" s="94">
        <f t="shared" si="158"/>
        <v>0.41666666666666669</v>
      </c>
      <c r="I733" s="24" t="str">
        <f t="shared" si="159"/>
        <v>--</v>
      </c>
      <c r="J733" s="73"/>
      <c r="M733" s="229" t="s">
        <v>653</v>
      </c>
      <c r="N733" s="229" t="s">
        <v>122</v>
      </c>
    </row>
    <row r="734" spans="1:14" ht="12.75" hidden="1" customHeight="1" thickTop="1" thickBot="1" x14ac:dyDescent="0.4">
      <c r="A734" s="22">
        <v>731</v>
      </c>
      <c r="B734" s="22">
        <v>16</v>
      </c>
      <c r="C734" s="96">
        <v>43023</v>
      </c>
      <c r="D734" s="163" t="s">
        <v>13</v>
      </c>
      <c r="E734" s="23" t="str">
        <f t="shared" si="157"/>
        <v>ELI'S FC</v>
      </c>
      <c r="F734" s="24" t="str">
        <f t="shared" si="157"/>
        <v xml:space="preserve">CHESHIRE UNITED </v>
      </c>
      <c r="G734" s="71"/>
      <c r="H734" s="94">
        <f t="shared" si="158"/>
        <v>0.41666666666666702</v>
      </c>
      <c r="I734" s="24" t="str">
        <f t="shared" si="159"/>
        <v>Platt Tech HS, Milford</v>
      </c>
      <c r="J734" s="73"/>
      <c r="M734" s="229" t="s">
        <v>121</v>
      </c>
      <c r="N734" s="229" t="s">
        <v>120</v>
      </c>
    </row>
    <row r="735" spans="1:14" ht="12.75" hidden="1" customHeight="1" thickTop="1" thickBot="1" x14ac:dyDescent="0.4">
      <c r="A735" s="22">
        <v>732</v>
      </c>
      <c r="B735" s="22"/>
      <c r="C735" s="96"/>
      <c r="D735" s="164" t="s">
        <v>0</v>
      </c>
      <c r="E735" s="23"/>
      <c r="F735" s="24"/>
      <c r="G735" s="71"/>
      <c r="H735" s="94"/>
      <c r="I735" s="24"/>
      <c r="J735" s="73"/>
      <c r="M735" s="2"/>
      <c r="N735" s="2"/>
    </row>
    <row r="736" spans="1:14" ht="12.75" hidden="1" customHeight="1" thickTop="1" thickBot="1" x14ac:dyDescent="0.4">
      <c r="A736" s="22">
        <v>733</v>
      </c>
      <c r="B736" s="22">
        <v>16</v>
      </c>
      <c r="C736" s="96">
        <v>43023</v>
      </c>
      <c r="D736" s="27" t="s">
        <v>102</v>
      </c>
      <c r="E736" s="23" t="str">
        <f t="shared" ref="E736:F740" si="160">VLOOKUP(M736,Teams,2)</f>
        <v>CLUB NAPOLI 50</v>
      </c>
      <c r="F736" s="24" t="str">
        <f t="shared" si="160"/>
        <v xml:space="preserve">GLASTONBURY CELTIC </v>
      </c>
      <c r="G736" s="71"/>
      <c r="H736" s="94">
        <f>VLOOKUP(E736,START_TIMES,2)</f>
        <v>0.41666666666666702</v>
      </c>
      <c r="I736" s="24" t="str">
        <f>VLOOKUP(E736,FallFields1,2)</f>
        <v>North Farms Park, North Branford</v>
      </c>
      <c r="J736" s="73"/>
      <c r="M736" s="5" t="s">
        <v>131</v>
      </c>
      <c r="N736" s="5" t="s">
        <v>133</v>
      </c>
    </row>
    <row r="737" spans="1:33" ht="12.75" hidden="1" customHeight="1" thickTop="1" thickBot="1" x14ac:dyDescent="0.4">
      <c r="A737" s="22">
        <v>734</v>
      </c>
      <c r="B737" s="22">
        <v>16</v>
      </c>
      <c r="C737" s="96">
        <v>43023</v>
      </c>
      <c r="D737" s="27" t="s">
        <v>102</v>
      </c>
      <c r="E737" s="23" t="str">
        <f t="shared" si="160"/>
        <v>GREENWICH GUNNERS 50</v>
      </c>
      <c r="F737" s="24" t="str">
        <f t="shared" si="160"/>
        <v>CHESHIRE AZZURRI 50</v>
      </c>
      <c r="G737" s="71"/>
      <c r="H737" s="94">
        <f>VLOOKUP(E737,START_TIMES,2)</f>
        <v>0.41666666666666702</v>
      </c>
      <c r="I737" s="24" t="str">
        <f>VLOOKUP(E737,FallFields1,2)</f>
        <v>tbd</v>
      </c>
      <c r="J737" s="73"/>
      <c r="M737" s="5" t="s">
        <v>134</v>
      </c>
      <c r="N737" s="5" t="s">
        <v>130</v>
      </c>
    </row>
    <row r="738" spans="1:33" ht="12.75" hidden="1" customHeight="1" thickTop="1" x14ac:dyDescent="0.35">
      <c r="A738" s="22">
        <v>735</v>
      </c>
      <c r="B738" s="22">
        <v>16</v>
      </c>
      <c r="C738" s="96">
        <v>43023</v>
      </c>
      <c r="D738" s="63" t="s">
        <v>102</v>
      </c>
      <c r="E738" s="23" t="str">
        <f t="shared" si="160"/>
        <v>HARTFORD CAVALIERS</v>
      </c>
      <c r="F738" s="24" t="str">
        <f t="shared" si="160"/>
        <v>GUILFORD BLACK EAGLES</v>
      </c>
      <c r="G738" s="71"/>
      <c r="H738" s="94">
        <f>VLOOKUP(E738,START_TIMES,2)</f>
        <v>0.41666666666666702</v>
      </c>
      <c r="I738" s="24" t="str">
        <f>VLOOKUP(E738,FallFields1,2)</f>
        <v>Cronin Field, Hartford</v>
      </c>
      <c r="J738" s="73"/>
      <c r="M738" s="5" t="s">
        <v>138</v>
      </c>
      <c r="N738" s="5" t="s">
        <v>136</v>
      </c>
    </row>
    <row r="739" spans="1:33" ht="12.75" hidden="1" customHeight="1" thickBot="1" x14ac:dyDescent="0.4">
      <c r="A739" s="22">
        <v>736</v>
      </c>
      <c r="B739" s="22">
        <v>16</v>
      </c>
      <c r="C739" s="96">
        <v>43023</v>
      </c>
      <c r="D739" s="63" t="s">
        <v>102</v>
      </c>
      <c r="E739" s="23" t="str">
        <f t="shared" si="160"/>
        <v>DARIEN BLUE WAVE</v>
      </c>
      <c r="F739" s="24" t="str">
        <f t="shared" si="160"/>
        <v>VASCO DA GAMA 50</v>
      </c>
      <c r="G739" s="71"/>
      <c r="H739" s="94">
        <f>VLOOKUP(E739,START_TIMES,2)</f>
        <v>0.375</v>
      </c>
      <c r="I739" s="24" t="str">
        <f>VLOOKUP(E739,FallFields1,2)</f>
        <v>Middlesex MS (Lower), Darien</v>
      </c>
      <c r="J739" s="73"/>
      <c r="M739" s="5" t="s">
        <v>132</v>
      </c>
      <c r="N739" s="5" t="s">
        <v>144</v>
      </c>
    </row>
    <row r="740" spans="1:33" ht="12.75" hidden="1" customHeight="1" thickTop="1" thickBot="1" x14ac:dyDescent="0.4">
      <c r="A740" s="22">
        <v>737</v>
      </c>
      <c r="B740" s="22">
        <v>16</v>
      </c>
      <c r="C740" s="96">
        <v>43023</v>
      </c>
      <c r="D740" s="155" t="s">
        <v>102</v>
      </c>
      <c r="E740" s="23" t="str">
        <f t="shared" si="160"/>
        <v>NEW BRITAIN FALCONS FC</v>
      </c>
      <c r="F740" s="24" t="str">
        <f t="shared" si="160"/>
        <v>POLONIA FALCON STARS FC</v>
      </c>
      <c r="G740" s="71"/>
      <c r="H740" s="94">
        <f>VLOOKUP(E740,START_TIMES,2)</f>
        <v>0.41666666666666702</v>
      </c>
      <c r="I740" s="24" t="str">
        <f>VLOOKUP(E740,FallFields1,2)</f>
        <v>Falcon Field, New Britain</v>
      </c>
      <c r="J740" s="73"/>
      <c r="M740" s="5" t="s">
        <v>141</v>
      </c>
      <c r="N740" s="5" t="s">
        <v>142</v>
      </c>
    </row>
    <row r="741" spans="1:33" ht="12.75" hidden="1" customHeight="1" thickTop="1" thickBot="1" x14ac:dyDescent="0.4">
      <c r="A741" s="22">
        <v>738</v>
      </c>
      <c r="B741" s="22"/>
      <c r="C741" s="96"/>
      <c r="D741" s="154" t="s">
        <v>0</v>
      </c>
      <c r="E741" s="23"/>
      <c r="F741" s="24"/>
      <c r="G741" s="71"/>
      <c r="H741" s="94"/>
      <c r="I741" s="24"/>
      <c r="J741" s="73"/>
      <c r="M741" s="2"/>
      <c r="N741" s="2"/>
    </row>
    <row r="742" spans="1:33" ht="12.75" hidden="1" customHeight="1" thickTop="1" thickBot="1" x14ac:dyDescent="0.4">
      <c r="A742" s="22">
        <v>739</v>
      </c>
      <c r="B742" s="22">
        <v>16</v>
      </c>
      <c r="C742" s="96">
        <v>43023</v>
      </c>
      <c r="D742" s="37" t="s">
        <v>103</v>
      </c>
      <c r="E742" s="23" t="str">
        <f t="shared" ref="E742:F746" si="161">VLOOKUP(M742,Teams,2)</f>
        <v>MOODUS SC</v>
      </c>
      <c r="F742" s="24" t="str">
        <f t="shared" si="161"/>
        <v>WEST HAVEN GRAYS</v>
      </c>
      <c r="G742" s="71"/>
      <c r="H742" s="94">
        <f>VLOOKUP(E742,START_TIMES,2)</f>
        <v>0.41666666666666702</v>
      </c>
      <c r="I742" s="24" t="str">
        <f>VLOOKUP(E742,FallFields1,2)</f>
        <v>Nathan Hale-Ray HS, Moodus</v>
      </c>
      <c r="J742" s="73"/>
      <c r="M742" s="5" t="s">
        <v>135</v>
      </c>
      <c r="N742" s="5" t="s">
        <v>145</v>
      </c>
    </row>
    <row r="743" spans="1:33" ht="12.75" hidden="1" customHeight="1" thickTop="1" thickBot="1" x14ac:dyDescent="0.4">
      <c r="A743" s="22">
        <v>740</v>
      </c>
      <c r="B743" s="22">
        <v>16</v>
      </c>
      <c r="C743" s="96">
        <v>43023</v>
      </c>
      <c r="D743" s="37" t="s">
        <v>103</v>
      </c>
      <c r="E743" s="23" t="str">
        <f t="shared" si="161"/>
        <v>EAST HAVEN SC</v>
      </c>
      <c r="F743" s="24" t="str">
        <f t="shared" si="161"/>
        <v>GREENWICH ARSENAL 50</v>
      </c>
      <c r="G743" s="71"/>
      <c r="H743" s="94">
        <f>VLOOKUP(E743,START_TIMES,2)</f>
        <v>0.41666666666666702</v>
      </c>
      <c r="I743" s="24" t="str">
        <f>VLOOKUP(E743,FallFields1,2)</f>
        <v>Moulthrop Field, East Haven</v>
      </c>
      <c r="J743" s="73"/>
      <c r="M743" s="5" t="s">
        <v>146</v>
      </c>
      <c r="N743" s="5" t="s">
        <v>148</v>
      </c>
    </row>
    <row r="744" spans="1:33" ht="12.75" hidden="1" customHeight="1" thickTop="1" x14ac:dyDescent="0.35">
      <c r="A744" s="22">
        <v>741</v>
      </c>
      <c r="B744" s="22">
        <v>16</v>
      </c>
      <c r="C744" s="96">
        <v>43023</v>
      </c>
      <c r="D744" s="68" t="s">
        <v>103</v>
      </c>
      <c r="E744" s="23" t="str">
        <f t="shared" si="161"/>
        <v>SOUTHBURY BOOMERS</v>
      </c>
      <c r="F744" s="24" t="str">
        <f t="shared" si="161"/>
        <v>GREENWICH PUMAS LEGENDS</v>
      </c>
      <c r="G744" s="71"/>
      <c r="H744" s="94">
        <f>VLOOKUP(E744,START_TIMES,2)</f>
        <v>0.41666666666666702</v>
      </c>
      <c r="I744" s="24" t="str">
        <f>VLOOKUP(E744,FallFields1,2)</f>
        <v>Settlers Park, Southbury</v>
      </c>
      <c r="J744" s="73"/>
      <c r="M744" s="5" t="s">
        <v>140</v>
      </c>
      <c r="N744" s="5" t="s">
        <v>149</v>
      </c>
    </row>
    <row r="745" spans="1:33" ht="12.75" hidden="1" customHeight="1" x14ac:dyDescent="0.35">
      <c r="A745" s="22">
        <v>742</v>
      </c>
      <c r="B745" s="22">
        <v>16</v>
      </c>
      <c r="C745" s="96">
        <v>43023</v>
      </c>
      <c r="D745" s="68" t="s">
        <v>103</v>
      </c>
      <c r="E745" s="23" t="str">
        <f t="shared" si="161"/>
        <v>WATERBURY PONTES</v>
      </c>
      <c r="F745" s="24" t="str">
        <f t="shared" si="161"/>
        <v>NAUGATUCK RIVER RATS</v>
      </c>
      <c r="G745" s="71"/>
      <c r="H745" s="94">
        <f>VLOOKUP(E745,START_TIMES,2)</f>
        <v>0.41666666666666702</v>
      </c>
      <c r="I745" s="24" t="str">
        <f>VLOOKUP(E745,FallFields1,2)</f>
        <v>Pontelandolfo Club, Waterbury</v>
      </c>
      <c r="J745" s="73"/>
      <c r="M745" s="5" t="s">
        <v>143</v>
      </c>
      <c r="N745" s="5" t="s">
        <v>137</v>
      </c>
    </row>
    <row r="746" spans="1:33" ht="15" hidden="1" thickTop="1" x14ac:dyDescent="0.35">
      <c r="A746" s="22">
        <v>743</v>
      </c>
      <c r="B746" s="146">
        <v>16</v>
      </c>
      <c r="C746" s="149">
        <v>43023</v>
      </c>
      <c r="D746" s="189" t="s">
        <v>103</v>
      </c>
      <c r="E746" s="177" t="str">
        <f t="shared" si="161"/>
        <v>NORTH BRANFORD LEGENDS</v>
      </c>
      <c r="F746" s="177" t="str">
        <f t="shared" si="161"/>
        <v>FARMINGTON WHITE OWLS</v>
      </c>
      <c r="G746" s="181"/>
      <c r="H746" s="183">
        <f>VLOOKUP(E746,START_TIMES,2)</f>
        <v>0.41666666666666702</v>
      </c>
      <c r="I746" s="23" t="str">
        <f>VLOOKUP(E746,FallFields1,2)</f>
        <v>Northford Park, North Branford</v>
      </c>
      <c r="J746" s="73"/>
      <c r="M746" s="5" t="s">
        <v>139</v>
      </c>
      <c r="N746" s="5" t="s">
        <v>147</v>
      </c>
    </row>
    <row r="747" spans="1:33" ht="12.75" hidden="1" customHeight="1" thickBot="1" x14ac:dyDescent="0.4">
      <c r="A747" s="22">
        <v>744</v>
      </c>
      <c r="B747" s="22"/>
      <c r="C747" s="96"/>
      <c r="D747" s="193" t="s">
        <v>0</v>
      </c>
      <c r="E747" s="23"/>
      <c r="F747" s="24"/>
      <c r="G747" s="71"/>
      <c r="H747" s="94"/>
      <c r="I747" s="24"/>
      <c r="J747" s="73"/>
      <c r="M747" s="2"/>
      <c r="N747" s="2"/>
    </row>
    <row r="748" spans="1:33" s="127" customFormat="1" ht="12.75" hidden="1" customHeight="1" thickTop="1" thickBot="1" x14ac:dyDescent="0.4">
      <c r="A748" s="22">
        <v>745</v>
      </c>
      <c r="B748" s="22"/>
      <c r="C748" s="96"/>
      <c r="D748" s="159"/>
      <c r="E748" s="23"/>
      <c r="F748" s="24"/>
      <c r="G748" s="71"/>
      <c r="H748" s="94"/>
      <c r="I748" s="24"/>
      <c r="J748" s="73"/>
      <c r="K748" s="1"/>
      <c r="L748" s="1"/>
      <c r="M748" s="2"/>
      <c r="N748" s="2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F748"/>
      <c r="AG748"/>
    </row>
    <row r="749" spans="1:33" ht="12.75" hidden="1" customHeight="1" thickTop="1" thickBot="1" x14ac:dyDescent="0.4">
      <c r="A749" s="22">
        <v>746</v>
      </c>
      <c r="B749" s="22">
        <v>17</v>
      </c>
      <c r="C749" s="96">
        <v>43030</v>
      </c>
      <c r="D749" s="32" t="s">
        <v>10</v>
      </c>
      <c r="E749" s="23" t="str">
        <f t="shared" ref="E749:F753" si="162">VLOOKUP(M749,Teams,2)</f>
        <v>SHELTON FC</v>
      </c>
      <c r="F749" s="24" t="str">
        <f t="shared" si="162"/>
        <v>CLINTON FC</v>
      </c>
      <c r="G749" s="71"/>
      <c r="H749" s="94">
        <f>VLOOKUP(E749,START_TIMES,2)</f>
        <v>0.33333333333333331</v>
      </c>
      <c r="I749" s="24" t="str">
        <f>VLOOKUP(E749,FallFields1,2)</f>
        <v>Nike Site, Shelton</v>
      </c>
      <c r="J749" s="73"/>
      <c r="M749" s="5" t="s">
        <v>95</v>
      </c>
      <c r="N749" s="5" t="s">
        <v>97</v>
      </c>
    </row>
    <row r="750" spans="1:33" ht="12.75" hidden="1" customHeight="1" thickTop="1" thickBot="1" x14ac:dyDescent="0.4">
      <c r="A750" s="22">
        <v>747</v>
      </c>
      <c r="B750" s="22">
        <v>17</v>
      </c>
      <c r="C750" s="96">
        <v>43030</v>
      </c>
      <c r="D750" s="32" t="s">
        <v>10</v>
      </c>
      <c r="E750" s="23" t="str">
        <f t="shared" si="162"/>
        <v>DANBURY UNITED 30</v>
      </c>
      <c r="F750" s="24" t="str">
        <f t="shared" si="162"/>
        <v>POLONEZ UNITED</v>
      </c>
      <c r="G750" s="71"/>
      <c r="H750" s="94">
        <f>VLOOKUP(E750,START_TIMES,2)</f>
        <v>0.375</v>
      </c>
      <c r="I750" s="24" t="str">
        <f>VLOOKUP(E750,FallFields1,2)</f>
        <v>Portuguese Cultural Center, Danbury</v>
      </c>
      <c r="J750" s="73"/>
      <c r="M750" s="5" t="s">
        <v>96</v>
      </c>
      <c r="N750" s="5" t="s">
        <v>100</v>
      </c>
    </row>
    <row r="751" spans="1:33" ht="12.75" hidden="1" customHeight="1" thickTop="1" thickBot="1" x14ac:dyDescent="0.4">
      <c r="A751" s="22">
        <v>748</v>
      </c>
      <c r="B751" s="22">
        <v>17</v>
      </c>
      <c r="C751" s="96">
        <v>43030</v>
      </c>
      <c r="D751" s="32" t="s">
        <v>10</v>
      </c>
      <c r="E751" s="23" t="str">
        <f t="shared" si="162"/>
        <v>GREENWICH ARSENAL 30</v>
      </c>
      <c r="F751" s="24" t="str">
        <f t="shared" si="162"/>
        <v>VASCO DA GAMA 30</v>
      </c>
      <c r="G751" s="71"/>
      <c r="H751" s="94">
        <f>VLOOKUP(E751,START_TIMES,2)</f>
        <v>0.41666666666666702</v>
      </c>
      <c r="I751" s="24" t="str">
        <f>VLOOKUP(E751,FallFields1,2)</f>
        <v>tbd</v>
      </c>
      <c r="J751" s="73"/>
      <c r="M751" s="5" t="s">
        <v>99</v>
      </c>
      <c r="N751" s="5" t="s">
        <v>101</v>
      </c>
    </row>
    <row r="752" spans="1:33" ht="12.75" hidden="1" customHeight="1" thickTop="1" x14ac:dyDescent="0.35">
      <c r="A752" s="22">
        <v>749</v>
      </c>
      <c r="B752" s="22">
        <v>17</v>
      </c>
      <c r="C752" s="96">
        <v>43030</v>
      </c>
      <c r="D752" s="69" t="s">
        <v>10</v>
      </c>
      <c r="E752" s="23" t="str">
        <f t="shared" si="162"/>
        <v>NORTH BRANFORD 30</v>
      </c>
      <c r="F752" s="24" t="str">
        <f t="shared" si="162"/>
        <v>ECUACHAMOS FC</v>
      </c>
      <c r="G752" s="71"/>
      <c r="H752" s="94">
        <v>0.33333333333333331</v>
      </c>
      <c r="I752" s="24" t="str">
        <f>VLOOKUP(E752,FallFields1,2)</f>
        <v>Northford Park, North Branford</v>
      </c>
      <c r="J752" s="73"/>
      <c r="M752" s="5" t="s">
        <v>98</v>
      </c>
      <c r="N752" s="5" t="s">
        <v>93</v>
      </c>
    </row>
    <row r="753" spans="1:33" ht="12.75" hidden="1" customHeight="1" x14ac:dyDescent="0.35">
      <c r="A753" s="22">
        <v>750</v>
      </c>
      <c r="B753" s="22">
        <v>17</v>
      </c>
      <c r="C753" s="96">
        <v>43030</v>
      </c>
      <c r="D753" s="69" t="s">
        <v>10</v>
      </c>
      <c r="E753" s="23" t="str">
        <f t="shared" si="162"/>
        <v>NEWINGTON PORTUGUESE 30</v>
      </c>
      <c r="F753" s="24" t="str">
        <f t="shared" si="162"/>
        <v>MILFORD TUESDAY</v>
      </c>
      <c r="G753" s="71"/>
      <c r="H753" s="94">
        <v>0.33333333333333331</v>
      </c>
      <c r="I753" s="24" t="str">
        <f>VLOOKUP(E753,FallFields1,2)</f>
        <v>Martin Kellogg, Newington</v>
      </c>
      <c r="J753" s="73"/>
      <c r="M753" s="5" t="s">
        <v>92</v>
      </c>
      <c r="N753" s="5" t="s">
        <v>94</v>
      </c>
    </row>
    <row r="754" spans="1:33" ht="12.75" hidden="1" customHeight="1" thickBot="1" x14ac:dyDescent="0.4">
      <c r="A754" s="22">
        <v>751</v>
      </c>
      <c r="B754" s="22"/>
      <c r="C754" s="96"/>
      <c r="D754" s="22"/>
      <c r="E754" s="23"/>
      <c r="F754" s="24"/>
      <c r="G754" s="71"/>
      <c r="H754" s="94"/>
      <c r="I754" s="24"/>
      <c r="J754" s="73"/>
      <c r="M754" s="5"/>
      <c r="N754" s="5"/>
    </row>
    <row r="755" spans="1:33" ht="12.75" hidden="1" customHeight="1" thickTop="1" thickBot="1" x14ac:dyDescent="0.4">
      <c r="A755" s="22">
        <v>752</v>
      </c>
      <c r="B755" s="22">
        <v>17</v>
      </c>
      <c r="C755" s="96">
        <v>43030</v>
      </c>
      <c r="D755" s="33" t="s">
        <v>175</v>
      </c>
      <c r="E755" s="23" t="str">
        <f t="shared" ref="E755:F760" si="163">VLOOKUP(M755,Teams,2)</f>
        <v>CLUB NAPOLI 30</v>
      </c>
      <c r="F755" s="24" t="str">
        <f t="shared" si="163"/>
        <v>CASEUS NEW HAVEN FC</v>
      </c>
      <c r="G755" s="71"/>
      <c r="H755" s="94">
        <f>VLOOKUP(E755,START_TIMES,2)</f>
        <v>0.41666666666666702</v>
      </c>
      <c r="I755" s="24" t="str">
        <f>VLOOKUP(E755,FallFields1,2)</f>
        <v>Quinnipiac Park, Cheshire</v>
      </c>
      <c r="J755" s="73"/>
      <c r="M755" s="222" t="s">
        <v>152</v>
      </c>
      <c r="N755" s="222" t="s">
        <v>151</v>
      </c>
    </row>
    <row r="756" spans="1:33" ht="12.75" hidden="1" customHeight="1" thickTop="1" thickBot="1" x14ac:dyDescent="0.4">
      <c r="A756" s="22">
        <v>753</v>
      </c>
      <c r="B756" s="22">
        <v>17</v>
      </c>
      <c r="C756" s="96">
        <v>43030</v>
      </c>
      <c r="D756" s="33" t="s">
        <v>175</v>
      </c>
      <c r="E756" s="23" t="str">
        <f t="shared" si="163"/>
        <v>NAUGATUCK FUSION</v>
      </c>
      <c r="F756" s="24" t="str">
        <f t="shared" si="163"/>
        <v>STAMFORD FC</v>
      </c>
      <c r="G756" s="71"/>
      <c r="H756" s="94">
        <f>VLOOKUP(E756,START_TIMES,2)</f>
        <v>0.41666666666666702</v>
      </c>
      <c r="I756" s="24" t="str">
        <f>VLOOKUP(E756,FallFields1,2)</f>
        <v>City Hill MS, Naugatuck</v>
      </c>
      <c r="J756" s="73"/>
      <c r="M756" s="222" t="s">
        <v>156</v>
      </c>
      <c r="N756" s="222" t="s">
        <v>158</v>
      </c>
    </row>
    <row r="757" spans="1:33" ht="12.75" hidden="1" customHeight="1" thickTop="1" thickBot="1" x14ac:dyDescent="0.4">
      <c r="A757" s="22">
        <v>754</v>
      </c>
      <c r="B757" s="22">
        <v>17</v>
      </c>
      <c r="C757" s="96">
        <v>43030</v>
      </c>
      <c r="D757" s="33" t="s">
        <v>175</v>
      </c>
      <c r="E757" s="23" t="str">
        <f t="shared" si="163"/>
        <v>WATERTOWN GEEZERS</v>
      </c>
      <c r="F757" s="24" t="str">
        <f t="shared" si="163"/>
        <v>MILFORD AMIGOS</v>
      </c>
      <c r="G757" s="71"/>
      <c r="H757" s="94">
        <f>VLOOKUP(E757,START_TIMES,2)</f>
        <v>0.41666666666666702</v>
      </c>
      <c r="I757" s="24" t="str">
        <f>VLOOKUP(E757,FallFields1,2)</f>
        <v>Swift School, Watertown</v>
      </c>
      <c r="J757" s="73"/>
      <c r="M757" s="222" t="s">
        <v>159</v>
      </c>
      <c r="N757" s="222" t="s">
        <v>155</v>
      </c>
    </row>
    <row r="758" spans="1:33" ht="12.75" hidden="1" customHeight="1" thickTop="1" thickBot="1" x14ac:dyDescent="0.4">
      <c r="A758" s="22">
        <v>755</v>
      </c>
      <c r="B758" s="22">
        <v>17</v>
      </c>
      <c r="C758" s="96">
        <v>43030</v>
      </c>
      <c r="D758" s="33" t="s">
        <v>175</v>
      </c>
      <c r="E758" s="23" t="str">
        <f t="shared" si="163"/>
        <v>LITCHFIELD COUNTY BLUES</v>
      </c>
      <c r="F758" s="24" t="str">
        <f t="shared" si="163"/>
        <v>PAMPLONA FC</v>
      </c>
      <c r="G758" s="71"/>
      <c r="H758" s="94">
        <v>0.33333333333333331</v>
      </c>
      <c r="I758" s="24" t="str">
        <f>VLOOKUP(E758,FallFields1,2)</f>
        <v>Whittlesey Harrison, Morris</v>
      </c>
      <c r="J758" s="73"/>
      <c r="M758" s="222" t="s">
        <v>154</v>
      </c>
      <c r="N758" s="222" t="s">
        <v>651</v>
      </c>
    </row>
    <row r="759" spans="1:33" ht="12.75" hidden="1" customHeight="1" thickTop="1" thickBot="1" x14ac:dyDescent="0.4">
      <c r="A759" s="22">
        <v>756</v>
      </c>
      <c r="B759" s="22">
        <v>17</v>
      </c>
      <c r="C759" s="96">
        <v>43030</v>
      </c>
      <c r="D759" s="33" t="s">
        <v>175</v>
      </c>
      <c r="E759" s="23" t="str">
        <f t="shared" si="163"/>
        <v>BYE 30 (NO GAME)</v>
      </c>
      <c r="F759" s="24" t="str">
        <f t="shared" si="163"/>
        <v>HENRY  REID FC 30</v>
      </c>
      <c r="G759" s="71"/>
      <c r="H759" s="94">
        <f>VLOOKUP(E759,START_TIMES,2)</f>
        <v>0.41666666666666669</v>
      </c>
      <c r="I759" s="24" t="str">
        <f>VLOOKUP(E759,FallFields1,2)</f>
        <v>--</v>
      </c>
      <c r="J759" s="73"/>
      <c r="M759" s="222" t="s">
        <v>150</v>
      </c>
      <c r="N759" s="222" t="s">
        <v>153</v>
      </c>
    </row>
    <row r="760" spans="1:33" ht="12.75" hidden="1" customHeight="1" thickTop="1" thickBot="1" x14ac:dyDescent="0.4">
      <c r="A760" s="22">
        <v>757</v>
      </c>
      <c r="B760" s="22">
        <v>18</v>
      </c>
      <c r="C760" s="96">
        <v>43031</v>
      </c>
      <c r="D760" s="33" t="s">
        <v>175</v>
      </c>
      <c r="E760" s="23" t="str">
        <f t="shared" si="163"/>
        <v>NEWTOWN SALTY DOGS</v>
      </c>
      <c r="F760" s="24" t="str">
        <f t="shared" si="163"/>
        <v>INTERNAZIONALE</v>
      </c>
      <c r="G760" s="71"/>
      <c r="H760" s="94">
        <f>VLOOKUP(E760,START_TIMES,2)</f>
        <v>0.33333333333333331</v>
      </c>
      <c r="I760" s="24" t="str">
        <f>VLOOKUP(E760,fields,2)</f>
        <v>Treadwell Park, Newtown</v>
      </c>
      <c r="J760" s="73"/>
      <c r="M760" s="222" t="s">
        <v>157</v>
      </c>
      <c r="N760" s="222" t="s">
        <v>652</v>
      </c>
    </row>
    <row r="761" spans="1:33" s="127" customFormat="1" ht="12.75" hidden="1" customHeight="1" thickTop="1" thickBot="1" x14ac:dyDescent="0.4">
      <c r="A761" s="22">
        <v>758</v>
      </c>
      <c r="B761" s="22"/>
      <c r="C761" s="96"/>
      <c r="D761" s="22"/>
      <c r="E761" s="23"/>
      <c r="F761" s="24"/>
      <c r="G761" s="71"/>
      <c r="H761" s="94"/>
      <c r="I761" s="24"/>
      <c r="J761" s="73"/>
      <c r="K761" s="1"/>
      <c r="L761" s="1"/>
      <c r="M761" s="2"/>
      <c r="N761" s="2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F761"/>
      <c r="AG761"/>
    </row>
    <row r="762" spans="1:33" ht="12.75" hidden="1" customHeight="1" thickTop="1" thickBot="1" x14ac:dyDescent="0.4">
      <c r="A762" s="22">
        <v>759</v>
      </c>
      <c r="B762" s="22">
        <v>17</v>
      </c>
      <c r="C762" s="96">
        <v>43030</v>
      </c>
      <c r="D762" s="34" t="s">
        <v>11</v>
      </c>
      <c r="E762" s="23" t="str">
        <f t="shared" ref="E762:F766" si="164">VLOOKUP(M762,Teams,2)</f>
        <v>WATERBURY ALBANIANS</v>
      </c>
      <c r="F762" s="24" t="str">
        <f t="shared" si="164"/>
        <v>CHESHIRE AZZURRI 40</v>
      </c>
      <c r="G762" s="71"/>
      <c r="H762" s="94">
        <f>VLOOKUP(E762,START_TIMES,2)</f>
        <v>0.375</v>
      </c>
      <c r="I762" s="24" t="str">
        <f>VLOOKUP(E762,FallFields1,2)</f>
        <v>Wilby HS, Waterbury</v>
      </c>
      <c r="J762" s="73"/>
      <c r="M762" s="5" t="s">
        <v>108</v>
      </c>
      <c r="N762" s="5" t="s">
        <v>160</v>
      </c>
    </row>
    <row r="763" spans="1:33" ht="12.75" hidden="1" customHeight="1" thickTop="1" thickBot="1" x14ac:dyDescent="0.4">
      <c r="A763" s="22">
        <v>760</v>
      </c>
      <c r="B763" s="22">
        <v>17</v>
      </c>
      <c r="C763" s="96">
        <v>43030</v>
      </c>
      <c r="D763" s="34" t="s">
        <v>11</v>
      </c>
      <c r="E763" s="23" t="str">
        <f t="shared" si="164"/>
        <v>DANBURY UNITED 40</v>
      </c>
      <c r="F763" s="24" t="str">
        <f t="shared" si="164"/>
        <v>VASCO DA GAMA 40</v>
      </c>
      <c r="G763" s="71"/>
      <c r="H763" s="94">
        <f>VLOOKUP(E763,START_TIMES,2)</f>
        <v>0.45833333333333331</v>
      </c>
      <c r="I763" s="24" t="str">
        <f>VLOOKUP(E763,FallFields1,2)</f>
        <v>Portuguese Cultural Center, Danbury</v>
      </c>
      <c r="J763" s="73"/>
      <c r="M763" s="5" t="s">
        <v>161</v>
      </c>
      <c r="N763" s="5" t="s">
        <v>107</v>
      </c>
    </row>
    <row r="764" spans="1:33" ht="12.75" hidden="1" customHeight="1" thickTop="1" thickBot="1" x14ac:dyDescent="0.4">
      <c r="A764" s="22">
        <v>761</v>
      </c>
      <c r="B764" s="22">
        <v>17</v>
      </c>
      <c r="C764" s="96">
        <v>43030</v>
      </c>
      <c r="D764" s="34" t="s">
        <v>11</v>
      </c>
      <c r="E764" s="23" t="str">
        <f t="shared" si="164"/>
        <v>GREENWICH PUMAS</v>
      </c>
      <c r="F764" s="24" t="str">
        <f t="shared" si="164"/>
        <v xml:space="preserve">WILTON WARRIORS </v>
      </c>
      <c r="G764" s="71"/>
      <c r="H764" s="94">
        <f>VLOOKUP(E764,START_TIMES,2)</f>
        <v>0.41666666666666702</v>
      </c>
      <c r="I764" s="24" t="str">
        <f>VLOOKUP(E764,FallFields1,2)</f>
        <v>tbd</v>
      </c>
      <c r="J764" s="73"/>
      <c r="M764" s="5" t="s">
        <v>163</v>
      </c>
      <c r="N764" s="5" t="s">
        <v>109</v>
      </c>
    </row>
    <row r="765" spans="1:33" ht="12.75" hidden="1" customHeight="1" thickTop="1" thickBot="1" x14ac:dyDescent="0.4">
      <c r="A765" s="22">
        <v>762</v>
      </c>
      <c r="B765" s="22">
        <v>17</v>
      </c>
      <c r="C765" s="96">
        <v>43030</v>
      </c>
      <c r="D765" s="34" t="s">
        <v>11</v>
      </c>
      <c r="E765" s="23" t="str">
        <f t="shared" si="164"/>
        <v>STORM FC</v>
      </c>
      <c r="F765" s="24" t="str">
        <f t="shared" si="164"/>
        <v>FAIRFIELD GAC</v>
      </c>
      <c r="G765" s="71"/>
      <c r="H765" s="94">
        <f>VLOOKUP(E765,START_TIMES,2)</f>
        <v>0.33333333333333331</v>
      </c>
      <c r="I765" s="24" t="str">
        <f>VLOOKUP(E765,FallFields1,2)</f>
        <v>Wakeman Park, Westport</v>
      </c>
      <c r="J765" s="73"/>
      <c r="M765" s="5" t="s">
        <v>106</v>
      </c>
      <c r="N765" s="5" t="s">
        <v>162</v>
      </c>
    </row>
    <row r="766" spans="1:33" ht="12.75" hidden="1" customHeight="1" thickTop="1" thickBot="1" x14ac:dyDescent="0.4">
      <c r="A766" s="22">
        <v>763</v>
      </c>
      <c r="B766" s="22">
        <v>17</v>
      </c>
      <c r="C766" s="96">
        <v>43030</v>
      </c>
      <c r="D766" s="34" t="s">
        <v>11</v>
      </c>
      <c r="E766" s="23" t="str">
        <f t="shared" si="164"/>
        <v>RIDGEFIELD KICKS</v>
      </c>
      <c r="F766" s="24" t="str">
        <f t="shared" si="164"/>
        <v>NORWALK MARINERS</v>
      </c>
      <c r="G766" s="71"/>
      <c r="H766" s="94">
        <f>VLOOKUP(E766,START_TIMES,2)</f>
        <v>0.41666666666666702</v>
      </c>
      <c r="I766" s="24" t="str">
        <f>VLOOKUP(E766,FallFields1,2)</f>
        <v>Scotland Field, Ridgefield</v>
      </c>
      <c r="J766" s="73"/>
      <c r="M766" s="5" t="s">
        <v>105</v>
      </c>
      <c r="N766" s="5" t="s">
        <v>104</v>
      </c>
    </row>
    <row r="767" spans="1:33" ht="12.75" hidden="1" customHeight="1" thickTop="1" thickBot="1" x14ac:dyDescent="0.4">
      <c r="A767" s="22">
        <v>764</v>
      </c>
      <c r="B767" s="22"/>
      <c r="C767" s="96"/>
      <c r="D767" s="22"/>
      <c r="E767" s="23"/>
      <c r="F767" s="24"/>
      <c r="G767" s="71"/>
      <c r="H767" s="94"/>
      <c r="I767" s="24"/>
      <c r="J767" s="73"/>
      <c r="M767" s="2"/>
      <c r="N767" s="2"/>
    </row>
    <row r="768" spans="1:33" ht="12.75" hidden="1" customHeight="1" thickTop="1" thickBot="1" x14ac:dyDescent="0.4">
      <c r="A768" s="22">
        <v>765</v>
      </c>
      <c r="B768" s="22">
        <v>17</v>
      </c>
      <c r="C768" s="96">
        <v>43030</v>
      </c>
      <c r="D768" s="35" t="s">
        <v>12</v>
      </c>
      <c r="E768" s="23" t="str">
        <f t="shared" ref="E768:F772" si="165">VLOOKUP(M768,Teams,2)</f>
        <v>SOUTHEAST ROVERS</v>
      </c>
      <c r="F768" s="24" t="str">
        <f t="shared" si="165"/>
        <v>DERBY QUITUS</v>
      </c>
      <c r="G768" s="71"/>
      <c r="H768" s="94">
        <f>VLOOKUP(E768,START_TIMES,2)</f>
        <v>0.41666666666666702</v>
      </c>
      <c r="I768" s="24" t="str">
        <f>VLOOKUP(E768,FallFields1,2)</f>
        <v>Spera Park, Waterford</v>
      </c>
      <c r="J768" s="73"/>
      <c r="M768" s="5" t="s">
        <v>118</v>
      </c>
      <c r="N768" s="5" t="s">
        <v>110</v>
      </c>
    </row>
    <row r="769" spans="1:33" ht="12.75" hidden="1" customHeight="1" thickTop="1" thickBot="1" x14ac:dyDescent="0.4">
      <c r="A769" s="22">
        <v>766</v>
      </c>
      <c r="B769" s="22">
        <v>17</v>
      </c>
      <c r="C769" s="96">
        <v>43030</v>
      </c>
      <c r="D769" s="35" t="s">
        <v>12</v>
      </c>
      <c r="E769" s="23" t="str">
        <f t="shared" si="165"/>
        <v>GREENWICH ARSENAL 40</v>
      </c>
      <c r="F769" s="23" t="str">
        <f t="shared" si="165"/>
        <v xml:space="preserve">NORWALK SPORT COLOMBIA </v>
      </c>
      <c r="G769" s="71"/>
      <c r="H769" s="94">
        <f>VLOOKUP(E769,START_TIMES,2)</f>
        <v>0.41666666666666702</v>
      </c>
      <c r="I769" s="24" t="str">
        <f>VLOOKUP(E769,FallFields1,2)</f>
        <v>tbd</v>
      </c>
      <c r="J769" s="73"/>
      <c r="M769" s="5" t="s">
        <v>111</v>
      </c>
      <c r="N769" s="5" t="s">
        <v>117</v>
      </c>
    </row>
    <row r="770" spans="1:33" s="127" customFormat="1" ht="12.75" hidden="1" customHeight="1" thickTop="1" thickBot="1" x14ac:dyDescent="0.4">
      <c r="A770" s="22">
        <v>767</v>
      </c>
      <c r="B770" s="22">
        <v>17</v>
      </c>
      <c r="C770" s="96">
        <v>43030</v>
      </c>
      <c r="D770" s="35" t="s">
        <v>12</v>
      </c>
      <c r="E770" s="23" t="str">
        <f t="shared" si="165"/>
        <v>GUILFORD BELL CURVE</v>
      </c>
      <c r="F770" s="23" t="str">
        <f t="shared" si="165"/>
        <v>STAMFORD UNITED</v>
      </c>
      <c r="G770" s="71"/>
      <c r="H770" s="94">
        <v>0.33333333333333331</v>
      </c>
      <c r="I770" s="24" t="str">
        <f>VLOOKUP(E770,FallFields1,2)</f>
        <v>Calvin Leete School, Guilford</v>
      </c>
      <c r="J770" s="73"/>
      <c r="K770" s="1"/>
      <c r="L770" s="1"/>
      <c r="M770" s="5" t="s">
        <v>113</v>
      </c>
      <c r="N770" s="5" t="s">
        <v>119</v>
      </c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F770"/>
      <c r="AG770"/>
    </row>
    <row r="771" spans="1:33" ht="12.75" hidden="1" customHeight="1" thickTop="1" x14ac:dyDescent="0.35">
      <c r="A771" s="22">
        <v>768</v>
      </c>
      <c r="B771" s="22">
        <v>17</v>
      </c>
      <c r="C771" s="96">
        <v>43030</v>
      </c>
      <c r="D771" s="64" t="s">
        <v>12</v>
      </c>
      <c r="E771" s="23" t="str">
        <f t="shared" si="165"/>
        <v>NEWINGTON PORTUGUESE 40</v>
      </c>
      <c r="F771" s="23" t="str">
        <f t="shared" si="165"/>
        <v>GREENWICH GUNNERS 40</v>
      </c>
      <c r="G771" s="71"/>
      <c r="H771" s="94">
        <f>VLOOKUP(E771,START_TIMES,2)</f>
        <v>0.41666666666666702</v>
      </c>
      <c r="I771" s="24" t="str">
        <f>VLOOKUP(E771,FallFields1,2)</f>
        <v>Martin Kellogg, Newington</v>
      </c>
      <c r="J771" s="73"/>
      <c r="M771" s="5" t="s">
        <v>116</v>
      </c>
      <c r="N771" s="5" t="s">
        <v>112</v>
      </c>
    </row>
    <row r="772" spans="1:33" ht="12.75" hidden="1" customHeight="1" x14ac:dyDescent="0.35">
      <c r="A772" s="22">
        <v>769</v>
      </c>
      <c r="B772" s="22">
        <v>17</v>
      </c>
      <c r="C772" s="96">
        <v>43030</v>
      </c>
      <c r="D772" s="64" t="s">
        <v>12</v>
      </c>
      <c r="E772" s="23" t="str">
        <f t="shared" si="165"/>
        <v>NEW HAVEN AMERICANS</v>
      </c>
      <c r="F772" s="23" t="str">
        <f t="shared" si="165"/>
        <v xml:space="preserve">GUILFORD CELTIC </v>
      </c>
      <c r="G772" s="71"/>
      <c r="H772" s="94">
        <f>VLOOKUP(E772,START_TIMES,2)</f>
        <v>0.41666666666666702</v>
      </c>
      <c r="I772" s="24" t="str">
        <f>VLOOKUP(E772,FallFields1,2)</f>
        <v>Peck Place School, Orange</v>
      </c>
      <c r="J772" s="73"/>
      <c r="M772" s="5" t="s">
        <v>115</v>
      </c>
      <c r="N772" s="5" t="s">
        <v>114</v>
      </c>
    </row>
    <row r="773" spans="1:33" ht="12.75" hidden="1" customHeight="1" thickBot="1" x14ac:dyDescent="0.4">
      <c r="A773" s="22">
        <v>770</v>
      </c>
      <c r="B773" s="22"/>
      <c r="C773" s="96"/>
      <c r="D773" s="22"/>
      <c r="E773" s="23"/>
      <c r="F773" s="23"/>
      <c r="G773" s="71"/>
      <c r="H773" s="94"/>
      <c r="I773" s="24"/>
      <c r="J773" s="73"/>
      <c r="M773" s="5"/>
      <c r="N773" s="5"/>
    </row>
    <row r="774" spans="1:33" ht="12.75" hidden="1" customHeight="1" thickTop="1" thickBot="1" x14ac:dyDescent="0.4">
      <c r="A774" s="22">
        <v>771</v>
      </c>
      <c r="B774" s="22">
        <v>17</v>
      </c>
      <c r="C774" s="96">
        <v>43030</v>
      </c>
      <c r="D774" s="36" t="s">
        <v>13</v>
      </c>
      <c r="E774" s="23" t="str">
        <f t="shared" ref="E774:F779" si="166">VLOOKUP(M774,Teams,2)</f>
        <v>HAMDEN UNITED</v>
      </c>
      <c r="F774" s="23" t="str">
        <f t="shared" si="166"/>
        <v>ELI'S FC</v>
      </c>
      <c r="G774" s="71"/>
      <c r="H774" s="94">
        <f t="shared" ref="H774:H779" si="167">VLOOKUP(E774,START_TIMES,2)</f>
        <v>0.41666666666666702</v>
      </c>
      <c r="I774" s="24" t="str">
        <f>VLOOKUP(E774,fields,2)</f>
        <v>Hamden MS, Hamden</v>
      </c>
      <c r="J774" s="73"/>
      <c r="M774" s="229" t="s">
        <v>122</v>
      </c>
      <c r="N774" s="229" t="s">
        <v>121</v>
      </c>
    </row>
    <row r="775" spans="1:33" ht="12.75" hidden="1" customHeight="1" thickTop="1" thickBot="1" x14ac:dyDescent="0.4">
      <c r="A775" s="22">
        <v>772</v>
      </c>
      <c r="B775" s="22">
        <v>17</v>
      </c>
      <c r="C775" s="96">
        <v>43030</v>
      </c>
      <c r="D775" s="36" t="s">
        <v>13</v>
      </c>
      <c r="E775" s="23" t="str">
        <f t="shared" si="166"/>
        <v>PAN ZONES</v>
      </c>
      <c r="F775" s="23" t="str">
        <f t="shared" si="166"/>
        <v>WALLINGFORD MORELIA</v>
      </c>
      <c r="G775" s="71"/>
      <c r="H775" s="94">
        <f t="shared" si="167"/>
        <v>0.41666666666666702</v>
      </c>
      <c r="I775" s="24" t="str">
        <f>VLOOKUP(E775,fields,2)</f>
        <v>Stanley Quarter Park, New Britain</v>
      </c>
      <c r="J775" s="73"/>
      <c r="M775" s="229" t="s">
        <v>126</v>
      </c>
      <c r="N775" s="229" t="s">
        <v>128</v>
      </c>
    </row>
    <row r="776" spans="1:33" ht="12.75" hidden="1" customHeight="1" thickTop="1" thickBot="1" x14ac:dyDescent="0.4">
      <c r="A776" s="22">
        <v>773</v>
      </c>
      <c r="B776" s="22">
        <v>17</v>
      </c>
      <c r="C776" s="96">
        <v>43030</v>
      </c>
      <c r="D776" s="36" t="s">
        <v>13</v>
      </c>
      <c r="E776" s="23" t="str">
        <f t="shared" si="166"/>
        <v>WILTON WOLVES</v>
      </c>
      <c r="F776" s="23" t="str">
        <f t="shared" si="166"/>
        <v>NORTH HAVEN SC</v>
      </c>
      <c r="G776" s="71"/>
      <c r="H776" s="94">
        <f t="shared" si="167"/>
        <v>0.41666666666666702</v>
      </c>
      <c r="I776" s="24" t="str">
        <f>VLOOKUP(E776,fields,2)</f>
        <v>Middlebrook School, Wilton</v>
      </c>
      <c r="J776" s="73"/>
      <c r="M776" s="229" t="s">
        <v>129</v>
      </c>
      <c r="N776" s="229" t="s">
        <v>125</v>
      </c>
    </row>
    <row r="777" spans="1:33" ht="12.75" hidden="1" customHeight="1" thickTop="1" x14ac:dyDescent="0.35">
      <c r="A777" s="22">
        <v>774</v>
      </c>
      <c r="B777" s="22">
        <v>17</v>
      </c>
      <c r="C777" s="96">
        <v>43030</v>
      </c>
      <c r="D777" s="67" t="s">
        <v>13</v>
      </c>
      <c r="E777" s="23" t="str">
        <f t="shared" si="166"/>
        <v>NORTH BRANFORD 40</v>
      </c>
      <c r="F777" s="23" t="str">
        <f t="shared" si="166"/>
        <v>BYE 40 (NO GAME)</v>
      </c>
      <c r="G777" s="71"/>
      <c r="H777" s="94">
        <f t="shared" si="167"/>
        <v>0.41666666666666702</v>
      </c>
      <c r="I777" s="256" t="s">
        <v>91</v>
      </c>
      <c r="J777" s="73"/>
      <c r="M777" s="229" t="s">
        <v>124</v>
      </c>
      <c r="N777" s="229" t="s">
        <v>653</v>
      </c>
    </row>
    <row r="778" spans="1:33" ht="12.75" customHeight="1" thickTop="1" thickBot="1" x14ac:dyDescent="0.4">
      <c r="A778" s="22">
        <v>775</v>
      </c>
      <c r="B778" s="22">
        <v>17</v>
      </c>
      <c r="C778" s="96">
        <v>43030</v>
      </c>
      <c r="D778" s="67" t="s">
        <v>13</v>
      </c>
      <c r="E778" s="23" t="str">
        <f t="shared" si="166"/>
        <v xml:space="preserve">CHESHIRE UNITED </v>
      </c>
      <c r="F778" s="23" t="str">
        <f t="shared" si="166"/>
        <v>HENRY  REID FC 40</v>
      </c>
      <c r="G778" s="71"/>
      <c r="H778" s="94">
        <f t="shared" si="167"/>
        <v>0.41666666666666702</v>
      </c>
      <c r="I778" s="24" t="str">
        <f>VLOOKUP(E778,fields,2)</f>
        <v>Quinnipiac Park, Cheshire</v>
      </c>
      <c r="J778" s="73"/>
      <c r="M778" s="229" t="s">
        <v>120</v>
      </c>
      <c r="N778" s="229" t="s">
        <v>123</v>
      </c>
    </row>
    <row r="779" spans="1:33" ht="12.75" hidden="1" customHeight="1" x14ac:dyDescent="0.35">
      <c r="A779" s="22">
        <v>776</v>
      </c>
      <c r="B779" s="22">
        <v>17</v>
      </c>
      <c r="C779" s="96">
        <v>43030</v>
      </c>
      <c r="D779" s="67" t="s">
        <v>13</v>
      </c>
      <c r="E779" s="23" t="str">
        <f t="shared" si="166"/>
        <v>STAMFORD CITY</v>
      </c>
      <c r="F779" s="23" t="str">
        <f t="shared" si="166"/>
        <v>BESA SC</v>
      </c>
      <c r="G779" s="71"/>
      <c r="H779" s="94">
        <f t="shared" si="167"/>
        <v>0.41666666666666702</v>
      </c>
      <c r="I779" s="24" t="str">
        <f>VLOOKUP(E779,fields,2)</f>
        <v>West Beach Fields, Stamford</v>
      </c>
      <c r="J779" s="73"/>
      <c r="M779" s="229" t="s">
        <v>127</v>
      </c>
      <c r="N779" s="229" t="s">
        <v>654</v>
      </c>
    </row>
    <row r="780" spans="1:33" ht="12.75" hidden="1" customHeight="1" thickBot="1" x14ac:dyDescent="0.4">
      <c r="A780" s="22">
        <v>777</v>
      </c>
      <c r="B780" s="22"/>
      <c r="C780" s="96"/>
      <c r="D780" s="22"/>
      <c r="E780" s="23"/>
      <c r="F780" s="23"/>
      <c r="G780" s="71"/>
      <c r="H780" s="94"/>
      <c r="I780" s="24"/>
      <c r="J780" s="73"/>
      <c r="M780" s="2"/>
      <c r="N780" s="2"/>
    </row>
    <row r="781" spans="1:33" s="127" customFormat="1" ht="12.75" hidden="1" customHeight="1" thickTop="1" thickBot="1" x14ac:dyDescent="0.4">
      <c r="A781" s="22">
        <v>778</v>
      </c>
      <c r="B781" s="22">
        <v>17</v>
      </c>
      <c r="C781" s="96">
        <v>43030</v>
      </c>
      <c r="D781" s="27" t="s">
        <v>102</v>
      </c>
      <c r="E781" s="23" t="str">
        <f t="shared" ref="E781:F785" si="168">VLOOKUP(M781,Teams,2)</f>
        <v>POLONIA FALCON STARS FC</v>
      </c>
      <c r="F781" s="23" t="str">
        <f t="shared" si="168"/>
        <v>CHESHIRE AZZURRI 50</v>
      </c>
      <c r="G781" s="71"/>
      <c r="H781" s="94">
        <f>VLOOKUP(E781,START_TIMES,2)</f>
        <v>0.41666666666666702</v>
      </c>
      <c r="I781" s="24" t="str">
        <f>VLOOKUP(E781,FallFields1,2)</f>
        <v>Falcon Field, New Britain</v>
      </c>
      <c r="J781" s="73"/>
      <c r="K781" s="1"/>
      <c r="L781" s="1"/>
      <c r="M781" s="5" t="s">
        <v>142</v>
      </c>
      <c r="N781" s="5" t="s">
        <v>130</v>
      </c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F781"/>
      <c r="AG781"/>
    </row>
    <row r="782" spans="1:33" ht="12.75" hidden="1" customHeight="1" thickTop="1" thickBot="1" x14ac:dyDescent="0.4">
      <c r="A782" s="22">
        <v>779</v>
      </c>
      <c r="B782" s="22">
        <v>17</v>
      </c>
      <c r="C782" s="96">
        <v>43030</v>
      </c>
      <c r="D782" s="27" t="s">
        <v>102</v>
      </c>
      <c r="E782" s="23" t="str">
        <f t="shared" si="168"/>
        <v>CLUB NAPOLI 50</v>
      </c>
      <c r="F782" s="24" t="str">
        <f t="shared" si="168"/>
        <v>NEW BRITAIN FALCONS FC</v>
      </c>
      <c r="G782" s="71"/>
      <c r="H782" s="94">
        <f>VLOOKUP(E782,START_TIMES,2)</f>
        <v>0.41666666666666702</v>
      </c>
      <c r="I782" s="24" t="str">
        <f>VLOOKUP(E782,FallFields1,2)</f>
        <v>North Farms Park, North Branford</v>
      </c>
      <c r="J782" s="73"/>
      <c r="M782" s="5" t="s">
        <v>131</v>
      </c>
      <c r="N782" s="5" t="s">
        <v>141</v>
      </c>
    </row>
    <row r="783" spans="1:33" ht="12.75" hidden="1" customHeight="1" thickTop="1" thickBot="1" x14ac:dyDescent="0.4">
      <c r="A783" s="22">
        <v>780</v>
      </c>
      <c r="B783" s="22">
        <v>17</v>
      </c>
      <c r="C783" s="96">
        <v>43030</v>
      </c>
      <c r="D783" s="27" t="s">
        <v>102</v>
      </c>
      <c r="E783" s="23" t="str">
        <f t="shared" si="168"/>
        <v xml:space="preserve">GLASTONBURY CELTIC </v>
      </c>
      <c r="F783" s="24" t="str">
        <f t="shared" si="168"/>
        <v>VASCO DA GAMA 50</v>
      </c>
      <c r="G783" s="71"/>
      <c r="H783" s="94">
        <f>VLOOKUP(E783,START_TIMES,2)</f>
        <v>0.41666666666666702</v>
      </c>
      <c r="I783" s="24" t="str">
        <f>VLOOKUP(E783,FallFields1,2)</f>
        <v>Irish American Club, Glastonbury</v>
      </c>
      <c r="J783" s="73"/>
      <c r="M783" s="5" t="s">
        <v>133</v>
      </c>
      <c r="N783" s="5" t="s">
        <v>144</v>
      </c>
    </row>
    <row r="784" spans="1:33" ht="12.75" hidden="1" customHeight="1" thickTop="1" thickBot="1" x14ac:dyDescent="0.4">
      <c r="A784" s="22">
        <v>781</v>
      </c>
      <c r="B784" s="22">
        <v>17</v>
      </c>
      <c r="C784" s="96">
        <v>43030</v>
      </c>
      <c r="D784" s="27" t="s">
        <v>102</v>
      </c>
      <c r="E784" s="23" t="str">
        <f t="shared" si="168"/>
        <v>HARTFORD CAVALIERS</v>
      </c>
      <c r="F784" s="24" t="str">
        <f t="shared" si="168"/>
        <v>DARIEN BLUE WAVE</v>
      </c>
      <c r="G784" s="71"/>
      <c r="H784" s="94">
        <f>VLOOKUP(E784,START_TIMES,2)</f>
        <v>0.41666666666666702</v>
      </c>
      <c r="I784" s="24" t="str">
        <f>VLOOKUP(E784,FallFields1,2)</f>
        <v>Cronin Field, Hartford</v>
      </c>
      <c r="J784" s="73"/>
      <c r="M784" s="5" t="s">
        <v>138</v>
      </c>
      <c r="N784" s="5" t="s">
        <v>132</v>
      </c>
    </row>
    <row r="785" spans="1:14" ht="12.75" hidden="1" customHeight="1" thickTop="1" x14ac:dyDescent="0.35">
      <c r="A785" s="22">
        <v>782</v>
      </c>
      <c r="B785" s="22">
        <v>17</v>
      </c>
      <c r="C785" s="96">
        <v>43030</v>
      </c>
      <c r="D785" s="63" t="s">
        <v>102</v>
      </c>
      <c r="E785" s="23" t="str">
        <f t="shared" si="168"/>
        <v>GUILFORD BLACK EAGLES</v>
      </c>
      <c r="F785" s="24" t="str">
        <f t="shared" si="168"/>
        <v>GREENWICH GUNNERS 50</v>
      </c>
      <c r="G785" s="71"/>
      <c r="H785" s="94">
        <f>VLOOKUP(E785,START_TIMES,2)</f>
        <v>0.41666666666666702</v>
      </c>
      <c r="I785" s="24" t="str">
        <f>VLOOKUP(E785,FallFields1,2)</f>
        <v>Calvin Leete School, Guilford</v>
      </c>
      <c r="J785" s="73"/>
      <c r="M785" s="5" t="s">
        <v>136</v>
      </c>
      <c r="N785" s="5" t="s">
        <v>134</v>
      </c>
    </row>
    <row r="786" spans="1:14" ht="12.75" hidden="1" customHeight="1" thickBot="1" x14ac:dyDescent="0.4">
      <c r="A786" s="22">
        <v>783</v>
      </c>
      <c r="B786" s="22"/>
      <c r="C786" s="96"/>
      <c r="D786" s="22"/>
      <c r="E786" s="23"/>
      <c r="F786" s="24"/>
      <c r="G786" s="71"/>
      <c r="H786" s="94"/>
      <c r="I786" s="24"/>
      <c r="J786" s="73"/>
      <c r="M786" s="2"/>
      <c r="N786" s="2"/>
    </row>
    <row r="787" spans="1:14" ht="12.75" hidden="1" customHeight="1" thickTop="1" thickBot="1" x14ac:dyDescent="0.4">
      <c r="A787" s="22">
        <v>784</v>
      </c>
      <c r="B787" s="22">
        <v>17</v>
      </c>
      <c r="C787" s="96">
        <v>43030</v>
      </c>
      <c r="D787" s="37" t="s">
        <v>103</v>
      </c>
      <c r="E787" s="23" t="str">
        <f t="shared" ref="E787:F791" si="169">VLOOKUP(M787,Teams,2)</f>
        <v>WATERBURY PONTES</v>
      </c>
      <c r="F787" s="24" t="str">
        <f t="shared" si="169"/>
        <v>EAST HAVEN SC</v>
      </c>
      <c r="G787" s="71"/>
      <c r="H787" s="94">
        <f>VLOOKUP(E787,START_TIMES,2)</f>
        <v>0.41666666666666702</v>
      </c>
      <c r="I787" s="24" t="str">
        <f>VLOOKUP(E787,FallFields1,2)</f>
        <v>Pontelandolfo Club, Waterbury</v>
      </c>
      <c r="J787" s="73"/>
      <c r="M787" s="5" t="s">
        <v>143</v>
      </c>
      <c r="N787" s="5" t="s">
        <v>146</v>
      </c>
    </row>
    <row r="788" spans="1:14" ht="12.75" hidden="1" customHeight="1" thickTop="1" thickBot="1" x14ac:dyDescent="0.4">
      <c r="A788" s="22">
        <v>785</v>
      </c>
      <c r="B788" s="22">
        <v>17</v>
      </c>
      <c r="C788" s="96">
        <v>43030</v>
      </c>
      <c r="D788" s="37" t="s">
        <v>103</v>
      </c>
      <c r="E788" s="23" t="str">
        <f t="shared" si="169"/>
        <v>FARMINGTON WHITE OWLS</v>
      </c>
      <c r="F788" s="24" t="str">
        <f t="shared" si="169"/>
        <v>SOUTHBURY BOOMERS</v>
      </c>
      <c r="G788" s="71"/>
      <c r="H788" s="94">
        <f>VLOOKUP(E788,START_TIMES,2)</f>
        <v>0.41666666666666702</v>
      </c>
      <c r="I788" s="24" t="str">
        <f>VLOOKUP(E788,FallFields1,2)</f>
        <v>Tunxis Mead #9, Farmington</v>
      </c>
      <c r="J788" s="73"/>
      <c r="M788" s="5" t="s">
        <v>147</v>
      </c>
      <c r="N788" s="5" t="s">
        <v>140</v>
      </c>
    </row>
    <row r="789" spans="1:14" ht="12.75" hidden="1" customHeight="1" thickTop="1" thickBot="1" x14ac:dyDescent="0.4">
      <c r="A789" s="22">
        <v>786</v>
      </c>
      <c r="B789" s="22">
        <v>17</v>
      </c>
      <c r="C789" s="96">
        <v>43030</v>
      </c>
      <c r="D789" s="37" t="s">
        <v>103</v>
      </c>
      <c r="E789" s="23" t="str">
        <f t="shared" si="169"/>
        <v>GREENWICH PUMAS LEGENDS</v>
      </c>
      <c r="F789" s="24" t="str">
        <f t="shared" si="169"/>
        <v>WEST HAVEN GRAYS</v>
      </c>
      <c r="G789" s="71"/>
      <c r="H789" s="94">
        <f>VLOOKUP(E789,START_TIMES,2)</f>
        <v>0.41666666666666702</v>
      </c>
      <c r="I789" s="24" t="str">
        <f>VLOOKUP(E789,FallFields1,2)</f>
        <v>tbd</v>
      </c>
      <c r="J789" s="73"/>
      <c r="M789" s="5" t="s">
        <v>149</v>
      </c>
      <c r="N789" s="5" t="s">
        <v>145</v>
      </c>
    </row>
    <row r="790" spans="1:14" ht="12.75" hidden="1" customHeight="1" thickTop="1" x14ac:dyDescent="0.35">
      <c r="A790" s="22">
        <v>787</v>
      </c>
      <c r="B790" s="22">
        <v>17</v>
      </c>
      <c r="C790" s="96">
        <v>43030</v>
      </c>
      <c r="D790" s="68" t="s">
        <v>103</v>
      </c>
      <c r="E790" s="23" t="str">
        <f t="shared" si="169"/>
        <v>NORTH BRANFORD LEGENDS</v>
      </c>
      <c r="F790" s="24" t="str">
        <f t="shared" si="169"/>
        <v>GREENWICH ARSENAL 50</v>
      </c>
      <c r="G790" s="71"/>
      <c r="H790" s="94">
        <f>VLOOKUP(E790,START_TIMES,2)</f>
        <v>0.41666666666666702</v>
      </c>
      <c r="I790" s="24" t="str">
        <f>VLOOKUP(E790,FallFields1,2)</f>
        <v>Northford Park, North Branford</v>
      </c>
      <c r="J790" s="73"/>
      <c r="M790" s="5" t="s">
        <v>139</v>
      </c>
      <c r="N790" s="5" t="s">
        <v>148</v>
      </c>
    </row>
    <row r="791" spans="1:14" ht="12.75" hidden="1" customHeight="1" x14ac:dyDescent="0.35">
      <c r="A791" s="22">
        <v>788</v>
      </c>
      <c r="B791" s="22">
        <v>17</v>
      </c>
      <c r="C791" s="96">
        <v>43030</v>
      </c>
      <c r="D791" s="68" t="s">
        <v>103</v>
      </c>
      <c r="E791" s="23" t="str">
        <f t="shared" si="169"/>
        <v>NAUGATUCK RIVER RATS</v>
      </c>
      <c r="F791" s="24" t="str">
        <f t="shared" si="169"/>
        <v>MOODUS SC</v>
      </c>
      <c r="G791" s="71"/>
      <c r="H791" s="94">
        <f>VLOOKUP(E791,START_TIMES,2)</f>
        <v>0.41666666666666702</v>
      </c>
      <c r="I791" s="24" t="str">
        <f>VLOOKUP(E791,FallFields1,2)</f>
        <v>City Hill MS, Naugatuck</v>
      </c>
      <c r="J791" s="73"/>
      <c r="M791" s="5" t="s">
        <v>137</v>
      </c>
      <c r="N791" s="5" t="s">
        <v>135</v>
      </c>
    </row>
    <row r="792" spans="1:14" ht="12.75" hidden="1" customHeight="1" thickBot="1" x14ac:dyDescent="0.4">
      <c r="A792" s="22">
        <v>789</v>
      </c>
      <c r="B792" s="22"/>
      <c r="C792" s="96"/>
      <c r="D792" s="28"/>
      <c r="E792" s="23"/>
      <c r="F792" s="24"/>
      <c r="G792" s="71"/>
      <c r="H792" s="94"/>
      <c r="I792" s="24"/>
      <c r="J792" s="73"/>
      <c r="M792" s="2"/>
      <c r="N792" s="2"/>
    </row>
    <row r="793" spans="1:14" ht="12.75" hidden="1" customHeight="1" thickTop="1" thickBot="1" x14ac:dyDescent="0.4">
      <c r="A793" s="22">
        <v>790</v>
      </c>
      <c r="B793" s="22">
        <v>18</v>
      </c>
      <c r="C793" s="96">
        <v>43037</v>
      </c>
      <c r="D793" s="32" t="s">
        <v>10</v>
      </c>
      <c r="E793" s="23" t="str">
        <f t="shared" ref="E793:F797" si="170">VLOOKUP(M793,Teams,2)</f>
        <v>CLINTON FC</v>
      </c>
      <c r="F793" s="24" t="str">
        <f t="shared" si="170"/>
        <v>GREENWICH ARSENAL 30</v>
      </c>
      <c r="G793" s="71"/>
      <c r="H793" s="94">
        <f>VLOOKUP(E793,START_TIMES,2)</f>
        <v>0.41666666666666702</v>
      </c>
      <c r="I793" s="24" t="str">
        <f>VLOOKUP(E793,FallFields1,2)</f>
        <v>Indian River Sports Complex, Clinton</v>
      </c>
      <c r="J793" s="73"/>
      <c r="M793" s="5" t="s">
        <v>97</v>
      </c>
      <c r="N793" s="5" t="s">
        <v>99</v>
      </c>
    </row>
    <row r="794" spans="1:14" ht="12.75" hidden="1" customHeight="1" thickTop="1" thickBot="1" x14ac:dyDescent="0.4">
      <c r="A794" s="22">
        <v>791</v>
      </c>
      <c r="B794" s="22">
        <v>18</v>
      </c>
      <c r="C794" s="96">
        <v>43037</v>
      </c>
      <c r="D794" s="32" t="s">
        <v>10</v>
      </c>
      <c r="E794" s="23" t="str">
        <f t="shared" si="170"/>
        <v>POLONEZ UNITED</v>
      </c>
      <c r="F794" s="24" t="str">
        <f t="shared" si="170"/>
        <v>MILFORD TUESDAY</v>
      </c>
      <c r="G794" s="71"/>
      <c r="H794" s="94">
        <f>VLOOKUP(E794,START_TIMES,2)</f>
        <v>0.375</v>
      </c>
      <c r="I794" s="24" t="str">
        <f>VLOOKUP(E794,FallFields1,2)</f>
        <v>Cromwell MS, Cromwell</v>
      </c>
      <c r="J794" s="73"/>
      <c r="M794" s="5" t="s">
        <v>100</v>
      </c>
      <c r="N794" s="5" t="s">
        <v>94</v>
      </c>
    </row>
    <row r="795" spans="1:14" ht="12.75" hidden="1" customHeight="1" thickTop="1" thickBot="1" x14ac:dyDescent="0.4">
      <c r="A795" s="22">
        <v>792</v>
      </c>
      <c r="B795" s="22">
        <v>18</v>
      </c>
      <c r="C795" s="96">
        <v>43037</v>
      </c>
      <c r="D795" s="32" t="s">
        <v>10</v>
      </c>
      <c r="E795" s="23" t="str">
        <f t="shared" si="170"/>
        <v>ECUACHAMOS FC</v>
      </c>
      <c r="F795" s="24" t="str">
        <f t="shared" si="170"/>
        <v>SHELTON FC</v>
      </c>
      <c r="G795" s="71"/>
      <c r="H795" s="94">
        <v>0.33333333333333331</v>
      </c>
      <c r="I795" s="24" t="str">
        <f>VLOOKUP(E795,FallFields1,2)</f>
        <v>Witek Park, Derby</v>
      </c>
      <c r="J795" s="73"/>
      <c r="M795" s="5" t="s">
        <v>93</v>
      </c>
      <c r="N795" s="5" t="s">
        <v>95</v>
      </c>
    </row>
    <row r="796" spans="1:14" ht="12.75" hidden="1" customHeight="1" thickTop="1" thickBot="1" x14ac:dyDescent="0.4">
      <c r="A796" s="22">
        <v>793</v>
      </c>
      <c r="B796" s="22">
        <v>18</v>
      </c>
      <c r="C796" s="96">
        <v>43037</v>
      </c>
      <c r="D796" s="32" t="s">
        <v>10</v>
      </c>
      <c r="E796" s="23" t="str">
        <f t="shared" si="170"/>
        <v>VASCO DA GAMA 30</v>
      </c>
      <c r="F796" s="24" t="str">
        <f t="shared" si="170"/>
        <v>NORTH BRANFORD 30</v>
      </c>
      <c r="G796" s="71"/>
      <c r="H796" s="94">
        <f>VLOOKUP(E796,START_TIMES,2)</f>
        <v>0.33333333333333331</v>
      </c>
      <c r="I796" s="24" t="str">
        <f>VLOOKUP(E796,FallFields1,2)</f>
        <v>Wakeman Park, Westport</v>
      </c>
      <c r="J796" s="73"/>
      <c r="M796" s="5" t="s">
        <v>101</v>
      </c>
      <c r="N796" s="5" t="s">
        <v>98</v>
      </c>
    </row>
    <row r="797" spans="1:14" ht="12.75" hidden="1" customHeight="1" thickTop="1" thickBot="1" x14ac:dyDescent="0.4">
      <c r="A797" s="22">
        <v>794</v>
      </c>
      <c r="B797" s="22">
        <v>18</v>
      </c>
      <c r="C797" s="96">
        <v>43037</v>
      </c>
      <c r="D797" s="32" t="s">
        <v>10</v>
      </c>
      <c r="E797" s="23" t="str">
        <f t="shared" si="170"/>
        <v>NEWINGTON PORTUGUESE 30</v>
      </c>
      <c r="F797" s="24" t="str">
        <f t="shared" si="170"/>
        <v>DANBURY UNITED 30</v>
      </c>
      <c r="G797" s="71"/>
      <c r="H797" s="94">
        <f>VLOOKUP(E797,START_TIMES,2)</f>
        <v>0.41666666666666702</v>
      </c>
      <c r="I797" s="24" t="str">
        <f>VLOOKUP(E797,FallFields1,2)</f>
        <v>Martin Kellogg, Newington</v>
      </c>
      <c r="J797" s="73"/>
      <c r="M797" s="5" t="s">
        <v>92</v>
      </c>
      <c r="N797" s="5" t="s">
        <v>96</v>
      </c>
    </row>
    <row r="798" spans="1:14" ht="12.75" hidden="1" customHeight="1" thickTop="1" thickBot="1" x14ac:dyDescent="0.4">
      <c r="A798" s="22">
        <v>795</v>
      </c>
      <c r="B798" s="22" t="s">
        <v>0</v>
      </c>
      <c r="C798" s="96"/>
      <c r="D798" s="28" t="s">
        <v>0</v>
      </c>
      <c r="E798" s="23"/>
      <c r="F798" s="24"/>
      <c r="G798" s="71"/>
      <c r="H798" s="94"/>
      <c r="I798" s="24"/>
      <c r="J798" s="73"/>
      <c r="M798" s="2"/>
      <c r="N798" s="2"/>
    </row>
    <row r="799" spans="1:14" ht="12.75" hidden="1" customHeight="1" thickTop="1" thickBot="1" x14ac:dyDescent="0.4">
      <c r="A799" s="22">
        <v>796</v>
      </c>
      <c r="B799" s="22">
        <v>18</v>
      </c>
      <c r="C799" s="96">
        <v>43037</v>
      </c>
      <c r="D799" s="33" t="s">
        <v>175</v>
      </c>
      <c r="E799" s="23" t="str">
        <f t="shared" ref="E799:F804" si="171">VLOOKUP(M799,Teams,2)</f>
        <v>CASEUS NEW HAVEN FC</v>
      </c>
      <c r="F799" s="24" t="str">
        <f t="shared" si="171"/>
        <v>LITCHFIELD COUNTY BLUES</v>
      </c>
      <c r="G799" s="71"/>
      <c r="H799" s="94">
        <f t="shared" ref="H799:H804" si="172">VLOOKUP(E799,START_TIMES,2)</f>
        <v>0.33333333333333331</v>
      </c>
      <c r="I799" s="24" t="str">
        <f>VLOOKUP(E799,FallFields1,2)</f>
        <v>Strong Stadium, West Haven</v>
      </c>
      <c r="J799" s="73"/>
      <c r="M799" s="222" t="s">
        <v>151</v>
      </c>
      <c r="N799" s="222" t="s">
        <v>154</v>
      </c>
    </row>
    <row r="800" spans="1:14" ht="12.75" hidden="1" customHeight="1" thickTop="1" thickBot="1" x14ac:dyDescent="0.4">
      <c r="A800" s="22">
        <v>797</v>
      </c>
      <c r="B800" s="22">
        <v>18</v>
      </c>
      <c r="C800" s="96">
        <v>43037</v>
      </c>
      <c r="D800" s="33" t="s">
        <v>175</v>
      </c>
      <c r="E800" s="23" t="str">
        <f t="shared" si="171"/>
        <v>NEWTOWN SALTY DOGS</v>
      </c>
      <c r="F800" s="24" t="str">
        <f t="shared" si="171"/>
        <v>WATERTOWN GEEZERS</v>
      </c>
      <c r="G800" s="71"/>
      <c r="H800" s="94">
        <f t="shared" si="172"/>
        <v>0.33333333333333331</v>
      </c>
      <c r="I800" s="24" t="str">
        <f>VLOOKUP(E800,FallFields1,2)</f>
        <v>Treadwell Park, Newtown</v>
      </c>
      <c r="J800" s="73"/>
      <c r="M800" s="222" t="s">
        <v>157</v>
      </c>
      <c r="N800" s="222" t="s">
        <v>159</v>
      </c>
    </row>
    <row r="801" spans="1:14" ht="12.75" hidden="1" customHeight="1" thickTop="1" thickBot="1" x14ac:dyDescent="0.4">
      <c r="A801" s="22">
        <v>798</v>
      </c>
      <c r="B801" s="22">
        <v>18</v>
      </c>
      <c r="C801" s="96">
        <v>43037</v>
      </c>
      <c r="D801" s="33" t="s">
        <v>175</v>
      </c>
      <c r="E801" s="23" t="str">
        <f t="shared" si="171"/>
        <v>PAMPLONA FC</v>
      </c>
      <c r="F801" s="24" t="str">
        <f t="shared" si="171"/>
        <v>NAUGATUCK FUSION</v>
      </c>
      <c r="G801" s="71"/>
      <c r="H801" s="94">
        <f t="shared" si="172"/>
        <v>0.41666666666666702</v>
      </c>
      <c r="I801" s="24" t="str">
        <f>VLOOKUP(E801,FallFields1,2)</f>
        <v>Fontaine Field, Norwich</v>
      </c>
      <c r="J801" s="73"/>
      <c r="M801" s="222" t="s">
        <v>651</v>
      </c>
      <c r="N801" s="222" t="s">
        <v>156</v>
      </c>
    </row>
    <row r="802" spans="1:14" ht="12.75" hidden="1" customHeight="1" thickTop="1" thickBot="1" x14ac:dyDescent="0.4">
      <c r="A802" s="22">
        <v>799</v>
      </c>
      <c r="B802" s="22">
        <v>18</v>
      </c>
      <c r="C802" s="96">
        <v>43037</v>
      </c>
      <c r="D802" s="33" t="s">
        <v>175</v>
      </c>
      <c r="E802" s="23" t="str">
        <f t="shared" si="171"/>
        <v>MILFORD AMIGOS</v>
      </c>
      <c r="F802" s="24" t="str">
        <f t="shared" si="171"/>
        <v>BYE 30 (NO GAME)</v>
      </c>
      <c r="G802" s="71"/>
      <c r="H802" s="94">
        <f t="shared" si="172"/>
        <v>0.33333333333333331</v>
      </c>
      <c r="I802" s="256" t="s">
        <v>91</v>
      </c>
      <c r="J802" s="73"/>
      <c r="M802" s="222" t="s">
        <v>155</v>
      </c>
      <c r="N802" s="222" t="s">
        <v>150</v>
      </c>
    </row>
    <row r="803" spans="1:14" ht="12.75" hidden="1" customHeight="1" thickTop="1" thickBot="1" x14ac:dyDescent="0.4">
      <c r="A803" s="22">
        <v>800</v>
      </c>
      <c r="B803" s="22">
        <v>18</v>
      </c>
      <c r="C803" s="96">
        <v>43037</v>
      </c>
      <c r="D803" s="33" t="s">
        <v>175</v>
      </c>
      <c r="E803" s="23" t="str">
        <f t="shared" si="171"/>
        <v>STAMFORD FC</v>
      </c>
      <c r="F803" s="24" t="str">
        <f t="shared" si="171"/>
        <v>INTERNAZIONALE</v>
      </c>
      <c r="G803" s="71"/>
      <c r="H803" s="94">
        <f t="shared" si="172"/>
        <v>0.41666666666666702</v>
      </c>
      <c r="I803" s="24" t="str">
        <f>VLOOKUP(E803,FallFields1,2)</f>
        <v>West Beach Fields, Stamford</v>
      </c>
      <c r="J803" s="73"/>
      <c r="M803" s="222" t="s">
        <v>158</v>
      </c>
      <c r="N803" s="222" t="s">
        <v>652</v>
      </c>
    </row>
    <row r="804" spans="1:14" ht="12.75" hidden="1" customHeight="1" thickTop="1" thickBot="1" x14ac:dyDescent="0.4">
      <c r="A804" s="22">
        <v>801</v>
      </c>
      <c r="B804" s="22">
        <v>18</v>
      </c>
      <c r="C804" s="96">
        <v>43037</v>
      </c>
      <c r="D804" s="33" t="s">
        <v>175</v>
      </c>
      <c r="E804" s="23" t="str">
        <f t="shared" si="171"/>
        <v>HENRY  REID FC 30</v>
      </c>
      <c r="F804" s="24" t="str">
        <f t="shared" si="171"/>
        <v>CLUB NAPOLI 30</v>
      </c>
      <c r="G804" s="71"/>
      <c r="H804" s="94">
        <f t="shared" si="172"/>
        <v>0.41666666666666702</v>
      </c>
      <c r="I804" s="24" t="str">
        <f>VLOOKUP(E804,FallFields1,2)</f>
        <v>Ludlowe HS, Fairfield</v>
      </c>
      <c r="J804" s="73"/>
      <c r="M804" s="222" t="s">
        <v>153</v>
      </c>
      <c r="N804" s="222" t="s">
        <v>152</v>
      </c>
    </row>
    <row r="805" spans="1:14" ht="12.75" hidden="1" customHeight="1" thickTop="1" thickBot="1" x14ac:dyDescent="0.4">
      <c r="A805" s="22">
        <v>802</v>
      </c>
      <c r="B805" s="22" t="s">
        <v>0</v>
      </c>
      <c r="C805" s="96"/>
      <c r="D805" s="28" t="s">
        <v>0</v>
      </c>
      <c r="E805" s="23"/>
      <c r="F805" s="24"/>
      <c r="G805" s="71"/>
      <c r="H805" s="94"/>
      <c r="I805" s="24"/>
      <c r="J805" s="73"/>
      <c r="M805" s="2"/>
      <c r="N805" s="2"/>
    </row>
    <row r="806" spans="1:14" ht="12.75" hidden="1" customHeight="1" thickTop="1" thickBot="1" x14ac:dyDescent="0.4">
      <c r="A806" s="22">
        <v>803</v>
      </c>
      <c r="B806" s="22">
        <v>18</v>
      </c>
      <c r="C806" s="96">
        <v>43037</v>
      </c>
      <c r="D806" s="34" t="s">
        <v>11</v>
      </c>
      <c r="E806" s="23" t="str">
        <f t="shared" ref="E806:F810" si="173">VLOOKUP(M806,Teams,2)</f>
        <v>GREENWICH PUMAS</v>
      </c>
      <c r="F806" s="24" t="str">
        <f t="shared" si="173"/>
        <v>CHESHIRE AZZURRI 40</v>
      </c>
      <c r="G806" s="71"/>
      <c r="H806" s="94">
        <f>VLOOKUP(E806,START_TIMES,2)</f>
        <v>0.41666666666666702</v>
      </c>
      <c r="I806" s="24" t="str">
        <f>VLOOKUP(E806,FallFields1,2)</f>
        <v>tbd</v>
      </c>
      <c r="J806" s="73"/>
      <c r="M806" s="5" t="s">
        <v>163</v>
      </c>
      <c r="N806" s="5" t="s">
        <v>160</v>
      </c>
    </row>
    <row r="807" spans="1:14" ht="12.75" hidden="1" customHeight="1" thickTop="1" thickBot="1" x14ac:dyDescent="0.4">
      <c r="A807" s="22">
        <v>804</v>
      </c>
      <c r="B807" s="22">
        <v>18</v>
      </c>
      <c r="C807" s="96">
        <v>43037</v>
      </c>
      <c r="D807" s="34" t="s">
        <v>11</v>
      </c>
      <c r="E807" s="23" t="str">
        <f t="shared" si="173"/>
        <v>VASCO DA GAMA 40</v>
      </c>
      <c r="F807" s="24" t="str">
        <f t="shared" si="173"/>
        <v>NORWALK MARINERS</v>
      </c>
      <c r="G807" s="71"/>
      <c r="H807" s="94">
        <f>VLOOKUP(E807,START_TIMES,2)</f>
        <v>0.41666666666666702</v>
      </c>
      <c r="I807" s="24" t="str">
        <f>VLOOKUP(E807,FallFields1,2)</f>
        <v>Veterans Memorial Park, Bridgeport</v>
      </c>
      <c r="J807" s="73"/>
      <c r="M807" s="5" t="s">
        <v>107</v>
      </c>
      <c r="N807" s="5" t="s">
        <v>104</v>
      </c>
    </row>
    <row r="808" spans="1:14" ht="12.75" hidden="1" customHeight="1" thickTop="1" thickBot="1" x14ac:dyDescent="0.4">
      <c r="A808" s="22">
        <v>805</v>
      </c>
      <c r="B808" s="22">
        <v>18</v>
      </c>
      <c r="C808" s="96">
        <v>43037</v>
      </c>
      <c r="D808" s="34" t="s">
        <v>11</v>
      </c>
      <c r="E808" s="23" t="str">
        <f t="shared" si="173"/>
        <v>FAIRFIELD GAC</v>
      </c>
      <c r="F808" s="24" t="str">
        <f t="shared" si="173"/>
        <v>WATERBURY ALBANIANS</v>
      </c>
      <c r="G808" s="71"/>
      <c r="H808" s="94">
        <f>VLOOKUP(E808,START_TIMES,2)</f>
        <v>0.41666666666666702</v>
      </c>
      <c r="I808" s="24" t="str">
        <f>VLOOKUP(E808,FallFields1,2)</f>
        <v>Ludlowe HS, Fairfield</v>
      </c>
      <c r="J808" s="73"/>
      <c r="M808" s="5" t="s">
        <v>162</v>
      </c>
      <c r="N808" s="5" t="s">
        <v>108</v>
      </c>
    </row>
    <row r="809" spans="1:14" ht="12.75" hidden="1" customHeight="1" thickTop="1" thickBot="1" x14ac:dyDescent="0.4">
      <c r="A809" s="22">
        <v>806</v>
      </c>
      <c r="B809" s="22">
        <v>18</v>
      </c>
      <c r="C809" s="96">
        <v>43037</v>
      </c>
      <c r="D809" s="34" t="s">
        <v>11</v>
      </c>
      <c r="E809" s="23" t="str">
        <f t="shared" si="173"/>
        <v xml:space="preserve">WILTON WARRIORS </v>
      </c>
      <c r="F809" s="24" t="str">
        <f t="shared" si="173"/>
        <v>STORM FC</v>
      </c>
      <c r="G809" s="71"/>
      <c r="H809" s="94">
        <f>VLOOKUP(E809,START_TIMES,2)</f>
        <v>0.41666666666666702</v>
      </c>
      <c r="I809" s="24" t="str">
        <f>VLOOKUP(E809,FallFields1,2)</f>
        <v>Lilly Field, Wilton</v>
      </c>
      <c r="J809" s="73"/>
      <c r="M809" s="5" t="s">
        <v>109</v>
      </c>
      <c r="N809" s="5" t="s">
        <v>106</v>
      </c>
    </row>
    <row r="810" spans="1:14" ht="12.75" hidden="1" customHeight="1" thickTop="1" thickBot="1" x14ac:dyDescent="0.4">
      <c r="A810" s="22">
        <v>807</v>
      </c>
      <c r="B810" s="22">
        <v>18</v>
      </c>
      <c r="C810" s="96">
        <v>43037</v>
      </c>
      <c r="D810" s="34" t="s">
        <v>11</v>
      </c>
      <c r="E810" s="23" t="str">
        <f t="shared" si="173"/>
        <v>RIDGEFIELD KICKS</v>
      </c>
      <c r="F810" s="24" t="str">
        <f t="shared" si="173"/>
        <v>DANBURY UNITED 40</v>
      </c>
      <c r="G810" s="71"/>
      <c r="H810" s="94">
        <f>VLOOKUP(E810,START_TIMES,2)</f>
        <v>0.41666666666666702</v>
      </c>
      <c r="I810" s="24" t="str">
        <f>VLOOKUP(E810,FallFields1,2)</f>
        <v>Scotland Field, Ridgefield</v>
      </c>
      <c r="J810" s="73"/>
      <c r="M810" s="5" t="s">
        <v>105</v>
      </c>
      <c r="N810" s="5" t="s">
        <v>161</v>
      </c>
    </row>
    <row r="811" spans="1:14" ht="12.75" hidden="1" customHeight="1" thickTop="1" thickBot="1" x14ac:dyDescent="0.4">
      <c r="A811" s="22">
        <v>808</v>
      </c>
      <c r="B811" s="22" t="s">
        <v>0</v>
      </c>
      <c r="C811" s="96"/>
      <c r="D811" s="28" t="s">
        <v>0</v>
      </c>
      <c r="E811" s="23"/>
      <c r="F811" s="24"/>
      <c r="G811" s="71"/>
      <c r="H811" s="94"/>
      <c r="I811" s="24"/>
      <c r="J811" s="73"/>
      <c r="M811" s="2"/>
      <c r="N811" s="2"/>
    </row>
    <row r="812" spans="1:14" ht="12.75" hidden="1" customHeight="1" thickTop="1" thickBot="1" x14ac:dyDescent="0.4">
      <c r="A812" s="22">
        <v>809</v>
      </c>
      <c r="B812" s="22">
        <v>18</v>
      </c>
      <c r="C812" s="96">
        <v>43037</v>
      </c>
      <c r="D812" s="35" t="s">
        <v>12</v>
      </c>
      <c r="E812" s="23" t="str">
        <f t="shared" ref="E812:F816" si="174">VLOOKUP(M812,Teams,2)</f>
        <v>DERBY QUITUS</v>
      </c>
      <c r="F812" s="24" t="str">
        <f t="shared" si="174"/>
        <v>GUILFORD BELL CURVE</v>
      </c>
      <c r="G812" s="71"/>
      <c r="H812" s="94">
        <f>VLOOKUP(E812,START_TIMES,2)</f>
        <v>0.41666666666666702</v>
      </c>
      <c r="I812" s="24" t="str">
        <f>VLOOKUP(E812,FallFields1,2)</f>
        <v>Witek Park, Derby</v>
      </c>
      <c r="J812" s="73"/>
      <c r="M812" s="5" t="s">
        <v>110</v>
      </c>
      <c r="N812" s="5" t="s">
        <v>113</v>
      </c>
    </row>
    <row r="813" spans="1:14" ht="12.75" hidden="1" customHeight="1" thickTop="1" thickBot="1" x14ac:dyDescent="0.4">
      <c r="A813" s="22">
        <v>810</v>
      </c>
      <c r="B813" s="22">
        <v>18</v>
      </c>
      <c r="C813" s="96">
        <v>43037</v>
      </c>
      <c r="D813" s="35" t="s">
        <v>12</v>
      </c>
      <c r="E813" s="23" t="str">
        <f t="shared" si="174"/>
        <v xml:space="preserve">NORWALK SPORT COLOMBIA </v>
      </c>
      <c r="F813" s="24" t="str">
        <f t="shared" si="174"/>
        <v xml:space="preserve">GUILFORD CELTIC </v>
      </c>
      <c r="G813" s="71"/>
      <c r="H813" s="94">
        <f>VLOOKUP(E813,START_TIMES,2)</f>
        <v>0.41666666666666702</v>
      </c>
      <c r="I813" s="24" t="str">
        <f>VLOOKUP(E813,FallFields1,2)</f>
        <v>Nathan Hale MS, Norwalk</v>
      </c>
      <c r="J813" s="73"/>
      <c r="M813" s="5" t="s">
        <v>117</v>
      </c>
      <c r="N813" s="5" t="s">
        <v>114</v>
      </c>
    </row>
    <row r="814" spans="1:14" ht="12.75" hidden="1" customHeight="1" thickTop="1" thickBot="1" x14ac:dyDescent="0.4">
      <c r="A814" s="22">
        <v>811</v>
      </c>
      <c r="B814" s="22">
        <v>18</v>
      </c>
      <c r="C814" s="96">
        <v>43037</v>
      </c>
      <c r="D814" s="35" t="s">
        <v>12</v>
      </c>
      <c r="E814" s="23" t="str">
        <f t="shared" si="174"/>
        <v>GREENWICH GUNNERS 40</v>
      </c>
      <c r="F814" s="24" t="str">
        <f t="shared" si="174"/>
        <v>SOUTHEAST ROVERS</v>
      </c>
      <c r="G814" s="71"/>
      <c r="H814" s="94">
        <f>VLOOKUP(E814,START_TIMES,2)</f>
        <v>0.41666666666666702</v>
      </c>
      <c r="I814" s="24" t="str">
        <f>VLOOKUP(E814,FallFields1,2)</f>
        <v>tbd</v>
      </c>
      <c r="J814" s="73"/>
      <c r="M814" s="5" t="s">
        <v>112</v>
      </c>
      <c r="N814" s="5" t="s">
        <v>118</v>
      </c>
    </row>
    <row r="815" spans="1:14" ht="12.75" hidden="1" customHeight="1" thickTop="1" thickBot="1" x14ac:dyDescent="0.4">
      <c r="A815" s="22">
        <v>812</v>
      </c>
      <c r="B815" s="22">
        <v>18</v>
      </c>
      <c r="C815" s="96">
        <v>43037</v>
      </c>
      <c r="D815" s="35" t="s">
        <v>12</v>
      </c>
      <c r="E815" s="23" t="str">
        <f t="shared" si="174"/>
        <v>STAMFORD UNITED</v>
      </c>
      <c r="F815" s="24" t="str">
        <f t="shared" si="174"/>
        <v>NEWINGTON PORTUGUESE 40</v>
      </c>
      <c r="G815" s="71"/>
      <c r="H815" s="94">
        <f>VLOOKUP(E815,START_TIMES,2)</f>
        <v>0.41666666666666702</v>
      </c>
      <c r="I815" s="24" t="str">
        <f>VLOOKUP(E815,FallFields1,2)</f>
        <v>West Beach Fields, Stamford</v>
      </c>
      <c r="J815" s="73"/>
      <c r="M815" s="5" t="s">
        <v>119</v>
      </c>
      <c r="N815" s="5" t="s">
        <v>116</v>
      </c>
    </row>
    <row r="816" spans="1:14" ht="12.75" hidden="1" customHeight="1" thickTop="1" thickBot="1" x14ac:dyDescent="0.4">
      <c r="A816" s="22">
        <v>813</v>
      </c>
      <c r="B816" s="22">
        <v>18</v>
      </c>
      <c r="C816" s="96">
        <v>43037</v>
      </c>
      <c r="D816" s="35" t="s">
        <v>12</v>
      </c>
      <c r="E816" s="23" t="str">
        <f t="shared" si="174"/>
        <v>GREENWICH ARSENAL 40</v>
      </c>
      <c r="F816" s="24" t="str">
        <f t="shared" si="174"/>
        <v>NEW HAVEN AMERICANS</v>
      </c>
      <c r="G816" s="71"/>
      <c r="H816" s="94">
        <f>VLOOKUP(E816,START_TIMES,2)</f>
        <v>0.41666666666666702</v>
      </c>
      <c r="I816" s="24" t="str">
        <f>VLOOKUP(E816,FallFields1,2)</f>
        <v>tbd</v>
      </c>
      <c r="J816" s="73"/>
      <c r="M816" s="5" t="s">
        <v>111</v>
      </c>
      <c r="N816" s="5" t="s">
        <v>115</v>
      </c>
    </row>
    <row r="817" spans="1:14" ht="12.75" hidden="1" customHeight="1" thickTop="1" thickBot="1" x14ac:dyDescent="0.4">
      <c r="A817" s="22">
        <v>814</v>
      </c>
      <c r="B817" s="22" t="s">
        <v>0</v>
      </c>
      <c r="C817" s="96"/>
      <c r="D817" s="28"/>
      <c r="E817" s="23"/>
      <c r="F817" s="24"/>
      <c r="G817" s="71"/>
      <c r="H817" s="94"/>
      <c r="I817" s="24"/>
      <c r="J817" s="73"/>
      <c r="M817" s="2"/>
      <c r="N817" s="2"/>
    </row>
    <row r="818" spans="1:14" ht="12.75" hidden="1" customHeight="1" thickTop="1" thickBot="1" x14ac:dyDescent="0.4">
      <c r="A818" s="22">
        <v>815</v>
      </c>
      <c r="B818" s="22">
        <v>18</v>
      </c>
      <c r="C818" s="96">
        <v>43037</v>
      </c>
      <c r="D818" s="36" t="s">
        <v>13</v>
      </c>
      <c r="E818" s="23" t="str">
        <f t="shared" ref="E818:F823" si="175">VLOOKUP(M818,Teams,2)</f>
        <v>ELI'S FC</v>
      </c>
      <c r="F818" s="24" t="str">
        <f t="shared" si="175"/>
        <v>NORTH BRANFORD 40</v>
      </c>
      <c r="G818" s="71"/>
      <c r="H818" s="94">
        <f t="shared" ref="H818:H823" si="176">VLOOKUP(E818,START_TIMES,2)</f>
        <v>0.41666666666666702</v>
      </c>
      <c r="I818" s="24" t="str">
        <f t="shared" ref="I818:I823" si="177">VLOOKUP(E818,fields,2)</f>
        <v>Platt Tech HS, Milford</v>
      </c>
      <c r="J818" s="73"/>
      <c r="M818" s="229" t="s">
        <v>121</v>
      </c>
      <c r="N818" s="229" t="s">
        <v>124</v>
      </c>
    </row>
    <row r="819" spans="1:14" ht="12.75" hidden="1" customHeight="1" thickTop="1" thickBot="1" x14ac:dyDescent="0.4">
      <c r="A819" s="22">
        <v>816</v>
      </c>
      <c r="B819" s="22">
        <v>18</v>
      </c>
      <c r="C819" s="96">
        <v>43037</v>
      </c>
      <c r="D819" s="36" t="s">
        <v>13</v>
      </c>
      <c r="E819" s="23" t="str">
        <f t="shared" si="175"/>
        <v>STAMFORD CITY</v>
      </c>
      <c r="F819" s="24" t="str">
        <f t="shared" si="175"/>
        <v>WILTON WOLVES</v>
      </c>
      <c r="G819" s="71"/>
      <c r="H819" s="94">
        <f t="shared" si="176"/>
        <v>0.41666666666666702</v>
      </c>
      <c r="I819" s="24" t="str">
        <f t="shared" si="177"/>
        <v>West Beach Fields, Stamford</v>
      </c>
      <c r="J819" s="73"/>
      <c r="M819" s="229" t="s">
        <v>127</v>
      </c>
      <c r="N819" s="229" t="s">
        <v>129</v>
      </c>
    </row>
    <row r="820" spans="1:14" ht="12.75" hidden="1" customHeight="1" thickTop="1" thickBot="1" x14ac:dyDescent="0.4">
      <c r="A820" s="22">
        <v>817</v>
      </c>
      <c r="B820" s="22">
        <v>18</v>
      </c>
      <c r="C820" s="96">
        <v>43037</v>
      </c>
      <c r="D820" s="36" t="s">
        <v>13</v>
      </c>
      <c r="E820" s="23" t="str">
        <f t="shared" si="175"/>
        <v>BYE 40 (NO GAME)</v>
      </c>
      <c r="F820" s="24" t="str">
        <f t="shared" si="175"/>
        <v>PAN ZONES</v>
      </c>
      <c r="G820" s="71"/>
      <c r="H820" s="94">
        <f t="shared" si="176"/>
        <v>0.41666666666666669</v>
      </c>
      <c r="I820" s="24" t="str">
        <f t="shared" si="177"/>
        <v>--</v>
      </c>
      <c r="J820" s="73"/>
      <c r="M820" s="229" t="s">
        <v>653</v>
      </c>
      <c r="N820" s="229" t="s">
        <v>126</v>
      </c>
    </row>
    <row r="821" spans="1:14" ht="12.75" hidden="1" customHeight="1" thickTop="1" thickBot="1" x14ac:dyDescent="0.4">
      <c r="A821" s="22">
        <v>818</v>
      </c>
      <c r="B821" s="22">
        <v>18</v>
      </c>
      <c r="C821" s="96">
        <v>43037</v>
      </c>
      <c r="D821" s="36" t="s">
        <v>13</v>
      </c>
      <c r="E821" s="23" t="str">
        <f t="shared" si="175"/>
        <v>NORTH HAVEN SC</v>
      </c>
      <c r="F821" s="24" t="str">
        <f t="shared" si="175"/>
        <v xml:space="preserve">CHESHIRE UNITED </v>
      </c>
      <c r="G821" s="71"/>
      <c r="H821" s="94">
        <f t="shared" si="176"/>
        <v>0.41666666666666702</v>
      </c>
      <c r="I821" s="24" t="str">
        <f t="shared" si="177"/>
        <v>Ridge Road, North Haven</v>
      </c>
      <c r="J821" s="73"/>
      <c r="M821" s="229" t="s">
        <v>125</v>
      </c>
      <c r="N821" s="229" t="s">
        <v>120</v>
      </c>
    </row>
    <row r="822" spans="1:14" ht="12.75" hidden="1" customHeight="1" thickTop="1" thickBot="1" x14ac:dyDescent="0.4">
      <c r="A822" s="22">
        <v>819</v>
      </c>
      <c r="B822" s="22">
        <v>18</v>
      </c>
      <c r="C822" s="96">
        <v>43037</v>
      </c>
      <c r="D822" s="36" t="s">
        <v>13</v>
      </c>
      <c r="E822" s="23" t="str">
        <f t="shared" si="175"/>
        <v>WALLINGFORD MORELIA</v>
      </c>
      <c r="F822" s="24" t="str">
        <f t="shared" si="175"/>
        <v>BESA SC</v>
      </c>
      <c r="G822" s="71"/>
      <c r="H822" s="94">
        <f t="shared" si="176"/>
        <v>0.41666666666666702</v>
      </c>
      <c r="I822" s="24" t="str">
        <f t="shared" si="177"/>
        <v>Woodhouse Field, Wallingford</v>
      </c>
      <c r="J822" s="73"/>
      <c r="M822" s="229" t="s">
        <v>128</v>
      </c>
      <c r="N822" s="229" t="s">
        <v>654</v>
      </c>
    </row>
    <row r="823" spans="1:14" ht="12.75" hidden="1" customHeight="1" thickTop="1" thickBot="1" x14ac:dyDescent="0.4">
      <c r="A823" s="22">
        <v>820</v>
      </c>
      <c r="B823" s="22">
        <v>18</v>
      </c>
      <c r="C823" s="96">
        <v>43037</v>
      </c>
      <c r="D823" s="36" t="s">
        <v>13</v>
      </c>
      <c r="E823" s="23" t="str">
        <f t="shared" si="175"/>
        <v>HENRY  REID FC 40</v>
      </c>
      <c r="F823" s="24" t="str">
        <f t="shared" si="175"/>
        <v>HAMDEN UNITED</v>
      </c>
      <c r="G823" s="71"/>
      <c r="H823" s="94">
        <f t="shared" si="176"/>
        <v>0.41666666666666702</v>
      </c>
      <c r="I823" s="24" t="str">
        <f t="shared" si="177"/>
        <v>Ludlowe HS, Fairfield</v>
      </c>
      <c r="J823" s="73"/>
      <c r="M823" s="229" t="s">
        <v>123</v>
      </c>
      <c r="N823" s="229" t="s">
        <v>122</v>
      </c>
    </row>
    <row r="824" spans="1:14" ht="12.75" hidden="1" customHeight="1" thickTop="1" thickBot="1" x14ac:dyDescent="0.4">
      <c r="A824" s="22">
        <v>821</v>
      </c>
      <c r="B824" s="22" t="s">
        <v>0</v>
      </c>
      <c r="C824" s="96"/>
      <c r="D824" s="28"/>
      <c r="E824" s="23"/>
      <c r="F824" s="24"/>
      <c r="G824" s="71"/>
      <c r="H824" s="94"/>
      <c r="I824" s="24"/>
      <c r="J824" s="73"/>
      <c r="M824" s="2"/>
      <c r="N824" s="2"/>
    </row>
    <row r="825" spans="1:14" ht="12.75" hidden="1" customHeight="1" thickTop="1" thickBot="1" x14ac:dyDescent="0.4">
      <c r="A825" s="22">
        <v>822</v>
      </c>
      <c r="B825" s="22">
        <v>18</v>
      </c>
      <c r="C825" s="96">
        <v>43037</v>
      </c>
      <c r="D825" s="27" t="s">
        <v>102</v>
      </c>
      <c r="E825" s="23" t="str">
        <f t="shared" ref="E825:F829" si="178">VLOOKUP(M825,Teams,2)</f>
        <v xml:space="preserve">GLASTONBURY CELTIC </v>
      </c>
      <c r="F825" s="24" t="str">
        <f t="shared" si="178"/>
        <v>CHESHIRE AZZURRI 50</v>
      </c>
      <c r="G825" s="71"/>
      <c r="H825" s="94">
        <f>VLOOKUP(E825,START_TIMES,2)</f>
        <v>0.41666666666666702</v>
      </c>
      <c r="I825" s="24" t="str">
        <f>VLOOKUP(E825,FallFields1,2)</f>
        <v>Irish American Club, Glastonbury</v>
      </c>
      <c r="J825" s="73"/>
      <c r="M825" s="5" t="s">
        <v>133</v>
      </c>
      <c r="N825" s="5" t="s">
        <v>130</v>
      </c>
    </row>
    <row r="826" spans="1:14" ht="12.75" hidden="1" customHeight="1" thickTop="1" thickBot="1" x14ac:dyDescent="0.4">
      <c r="A826" s="22">
        <v>823</v>
      </c>
      <c r="B826" s="22">
        <v>18</v>
      </c>
      <c r="C826" s="96">
        <v>43037</v>
      </c>
      <c r="D826" s="27" t="s">
        <v>102</v>
      </c>
      <c r="E826" s="23" t="str">
        <f t="shared" si="178"/>
        <v>NEW BRITAIN FALCONS FC</v>
      </c>
      <c r="F826" s="24" t="str">
        <f t="shared" si="178"/>
        <v>GREENWICH GUNNERS 50</v>
      </c>
      <c r="G826" s="71"/>
      <c r="H826" s="94">
        <f>VLOOKUP(E826,START_TIMES,2)</f>
        <v>0.41666666666666702</v>
      </c>
      <c r="I826" s="24" t="str">
        <f>VLOOKUP(E826,FallFields1,2)</f>
        <v>Falcon Field, New Britain</v>
      </c>
      <c r="J826" s="73"/>
      <c r="M826" s="5" t="s">
        <v>141</v>
      </c>
      <c r="N826" s="5" t="s">
        <v>134</v>
      </c>
    </row>
    <row r="827" spans="1:14" ht="12.75" hidden="1" customHeight="1" thickTop="1" thickBot="1" x14ac:dyDescent="0.4">
      <c r="A827" s="22">
        <v>824</v>
      </c>
      <c r="B827" s="22">
        <v>18</v>
      </c>
      <c r="C827" s="96">
        <v>43037</v>
      </c>
      <c r="D827" s="27" t="s">
        <v>102</v>
      </c>
      <c r="E827" s="23" t="str">
        <f t="shared" si="178"/>
        <v>DARIEN BLUE WAVE</v>
      </c>
      <c r="F827" s="24" t="str">
        <f t="shared" si="178"/>
        <v>POLONIA FALCON STARS FC</v>
      </c>
      <c r="G827" s="71"/>
      <c r="H827" s="94">
        <f>VLOOKUP(E827,START_TIMES,2)</f>
        <v>0.375</v>
      </c>
      <c r="I827" s="24" t="str">
        <f>VLOOKUP(E827,FallFields1,2)</f>
        <v>Middlesex MS (Lower), Darien</v>
      </c>
      <c r="J827" s="73"/>
      <c r="M827" s="5" t="s">
        <v>132</v>
      </c>
      <c r="N827" s="5" t="s">
        <v>142</v>
      </c>
    </row>
    <row r="828" spans="1:14" ht="12.75" hidden="1" customHeight="1" thickTop="1" thickBot="1" x14ac:dyDescent="0.4">
      <c r="A828" s="22">
        <v>825</v>
      </c>
      <c r="B828" s="22">
        <v>18</v>
      </c>
      <c r="C828" s="96">
        <v>43037</v>
      </c>
      <c r="D828" s="27" t="s">
        <v>102</v>
      </c>
      <c r="E828" s="23" t="str">
        <f t="shared" si="178"/>
        <v>VASCO DA GAMA 50</v>
      </c>
      <c r="F828" s="24" t="str">
        <f t="shared" si="178"/>
        <v>HARTFORD CAVALIERS</v>
      </c>
      <c r="G828" s="71"/>
      <c r="H828" s="94">
        <f>VLOOKUP(E828,START_TIMES,2)</f>
        <v>0.41666666666666702</v>
      </c>
      <c r="I828" s="24" t="str">
        <f>VLOOKUP(E828,FallFields1,2)</f>
        <v>Veterans Memorial Park, Bridgeport</v>
      </c>
      <c r="J828" s="73"/>
      <c r="M828" s="5" t="s">
        <v>144</v>
      </c>
      <c r="N828" s="5" t="s">
        <v>138</v>
      </c>
    </row>
    <row r="829" spans="1:14" ht="12.75" hidden="1" customHeight="1" thickTop="1" thickBot="1" x14ac:dyDescent="0.4">
      <c r="A829" s="22">
        <v>826</v>
      </c>
      <c r="B829" s="22">
        <v>18</v>
      </c>
      <c r="C829" s="96">
        <v>43037</v>
      </c>
      <c r="D829" s="27" t="s">
        <v>102</v>
      </c>
      <c r="E829" s="23" t="str">
        <f t="shared" si="178"/>
        <v>GUILFORD BLACK EAGLES</v>
      </c>
      <c r="F829" s="24" t="str">
        <f t="shared" si="178"/>
        <v>CLUB NAPOLI 50</v>
      </c>
      <c r="G829" s="71"/>
      <c r="H829" s="94">
        <f>VLOOKUP(E829,START_TIMES,2)</f>
        <v>0.41666666666666702</v>
      </c>
      <c r="I829" s="24" t="str">
        <f>VLOOKUP(E829,FallFields1,2)</f>
        <v>Calvin Leete School, Guilford</v>
      </c>
      <c r="J829" s="73"/>
      <c r="M829" s="5" t="s">
        <v>136</v>
      </c>
      <c r="N829" s="5" t="s">
        <v>131</v>
      </c>
    </row>
    <row r="830" spans="1:14" ht="12.75" hidden="1" customHeight="1" thickTop="1" thickBot="1" x14ac:dyDescent="0.4">
      <c r="A830" s="22">
        <v>827</v>
      </c>
      <c r="B830" s="22" t="s">
        <v>0</v>
      </c>
      <c r="C830" s="96"/>
      <c r="D830" s="28"/>
      <c r="E830" s="23"/>
      <c r="F830" s="24"/>
      <c r="G830" s="71"/>
      <c r="H830" s="94"/>
      <c r="I830" s="24"/>
      <c r="J830" s="73"/>
      <c r="M830" s="5"/>
      <c r="N830" s="5"/>
    </row>
    <row r="831" spans="1:14" ht="12.75" hidden="1" customHeight="1" thickTop="1" thickBot="1" x14ac:dyDescent="0.4">
      <c r="A831" s="22">
        <v>828</v>
      </c>
      <c r="B831" s="22">
        <v>18</v>
      </c>
      <c r="C831" s="96">
        <v>43037</v>
      </c>
      <c r="D831" s="37" t="s">
        <v>103</v>
      </c>
      <c r="E831" s="23" t="str">
        <f t="shared" ref="E831:F835" si="179">VLOOKUP(M831,Teams,2)</f>
        <v>EAST HAVEN SC</v>
      </c>
      <c r="F831" s="24" t="str">
        <f t="shared" si="179"/>
        <v>GREENWICH PUMAS LEGENDS</v>
      </c>
      <c r="G831" s="71"/>
      <c r="H831" s="94">
        <f>VLOOKUP(E831,START_TIMES,2)</f>
        <v>0.41666666666666702</v>
      </c>
      <c r="I831" s="24" t="str">
        <f>VLOOKUP(E831,FallFields1,2)</f>
        <v>Moulthrop Field, East Haven</v>
      </c>
      <c r="J831" s="73"/>
      <c r="M831" s="5" t="s">
        <v>146</v>
      </c>
      <c r="N831" s="5" t="s">
        <v>149</v>
      </c>
    </row>
    <row r="832" spans="1:14" ht="12.75" hidden="1" customHeight="1" thickTop="1" thickBot="1" x14ac:dyDescent="0.4">
      <c r="A832" s="22">
        <v>829</v>
      </c>
      <c r="B832" s="22">
        <v>18</v>
      </c>
      <c r="C832" s="96">
        <v>43037</v>
      </c>
      <c r="D832" s="37" t="s">
        <v>103</v>
      </c>
      <c r="E832" s="23" t="str">
        <f t="shared" si="179"/>
        <v>SOUTHBURY BOOMERS</v>
      </c>
      <c r="F832" s="24" t="str">
        <f t="shared" si="179"/>
        <v>MOODUS SC</v>
      </c>
      <c r="G832" s="71"/>
      <c r="H832" s="94">
        <f>VLOOKUP(E832,START_TIMES,2)</f>
        <v>0.41666666666666702</v>
      </c>
      <c r="I832" s="24" t="str">
        <f>VLOOKUP(E832,FallFields1,2)</f>
        <v>Settlers Park, Southbury</v>
      </c>
      <c r="J832" s="73"/>
      <c r="M832" s="5" t="s">
        <v>140</v>
      </c>
      <c r="N832" s="5" t="s">
        <v>135</v>
      </c>
    </row>
    <row r="833" spans="1:14" ht="12.75" hidden="1" customHeight="1" thickTop="1" thickBot="1" x14ac:dyDescent="0.4">
      <c r="A833" s="22">
        <v>830</v>
      </c>
      <c r="B833" s="22">
        <v>18</v>
      </c>
      <c r="C833" s="96">
        <v>43037</v>
      </c>
      <c r="D833" s="37" t="s">
        <v>103</v>
      </c>
      <c r="E833" s="23" t="str">
        <f t="shared" si="179"/>
        <v>GREENWICH ARSENAL 50</v>
      </c>
      <c r="F833" s="24" t="str">
        <f t="shared" si="179"/>
        <v>WATERBURY PONTES</v>
      </c>
      <c r="G833" s="71"/>
      <c r="H833" s="94">
        <f>VLOOKUP(E833,START_TIMES,2)</f>
        <v>0.41666666666666702</v>
      </c>
      <c r="I833" s="24" t="str">
        <f>VLOOKUP(E833,FallFields1,2)</f>
        <v>tbd</v>
      </c>
      <c r="J833" s="73"/>
      <c r="M833" s="5" t="s">
        <v>148</v>
      </c>
      <c r="N833" s="5" t="s">
        <v>143</v>
      </c>
    </row>
    <row r="834" spans="1:14" ht="12.75" hidden="1" customHeight="1" thickTop="1" thickBot="1" x14ac:dyDescent="0.4">
      <c r="A834" s="22">
        <v>831</v>
      </c>
      <c r="B834" s="22">
        <v>18</v>
      </c>
      <c r="C834" s="96">
        <v>43037</v>
      </c>
      <c r="D834" s="37" t="s">
        <v>103</v>
      </c>
      <c r="E834" s="23" t="str">
        <f t="shared" si="179"/>
        <v>WEST HAVEN GRAYS</v>
      </c>
      <c r="F834" s="24" t="str">
        <f t="shared" si="179"/>
        <v>NORTH BRANFORD LEGENDS</v>
      </c>
      <c r="G834" s="71"/>
      <c r="H834" s="94">
        <f>VLOOKUP(E834,START_TIMES,2)</f>
        <v>0.41666666666666702</v>
      </c>
      <c r="I834" s="24" t="str">
        <f>VLOOKUP(E834,FallFields1,2)</f>
        <v>Pagels Field, West Haven</v>
      </c>
      <c r="J834" s="73"/>
      <c r="M834" s="5" t="s">
        <v>145</v>
      </c>
      <c r="N834" s="5" t="s">
        <v>139</v>
      </c>
    </row>
    <row r="835" spans="1:14" ht="12.75" hidden="1" customHeight="1" thickTop="1" thickBot="1" x14ac:dyDescent="0.4">
      <c r="A835" s="22">
        <v>832</v>
      </c>
      <c r="B835" s="22">
        <v>18</v>
      </c>
      <c r="C835" s="96">
        <v>43037</v>
      </c>
      <c r="D835" s="37" t="s">
        <v>103</v>
      </c>
      <c r="E835" s="23" t="str">
        <f t="shared" si="179"/>
        <v>NAUGATUCK RIVER RATS</v>
      </c>
      <c r="F835" s="24" t="str">
        <f t="shared" si="179"/>
        <v>FARMINGTON WHITE OWLS</v>
      </c>
      <c r="G835" s="71"/>
      <c r="H835" s="94">
        <f>VLOOKUP(E835,START_TIMES,2)</f>
        <v>0.41666666666666702</v>
      </c>
      <c r="I835" s="24" t="str">
        <f>VLOOKUP(E835,FallFields1,2)</f>
        <v>City Hill MS, Naugatuck</v>
      </c>
      <c r="J835" s="73"/>
      <c r="M835" s="5" t="s">
        <v>137</v>
      </c>
      <c r="N835" s="5" t="s">
        <v>147</v>
      </c>
    </row>
    <row r="836" spans="1:14" ht="12.75" hidden="1" customHeight="1" thickTop="1" thickBot="1" x14ac:dyDescent="0.4">
      <c r="A836" s="22">
        <v>833</v>
      </c>
      <c r="B836" s="22"/>
      <c r="C836" s="96"/>
      <c r="D836" s="28"/>
      <c r="E836" s="23"/>
      <c r="F836" s="24"/>
      <c r="G836" s="71"/>
      <c r="H836" s="94"/>
      <c r="I836" s="24"/>
      <c r="J836" s="73"/>
      <c r="M836" s="2"/>
      <c r="N836" s="2"/>
    </row>
    <row r="837" spans="1:14" ht="12.75" hidden="1" customHeight="1" thickTop="1" thickBot="1" x14ac:dyDescent="0.4">
      <c r="A837" s="22">
        <v>834</v>
      </c>
      <c r="B837" s="22" t="s">
        <v>644</v>
      </c>
      <c r="C837" s="96">
        <v>43044</v>
      </c>
      <c r="D837" s="33" t="s">
        <v>175</v>
      </c>
      <c r="E837" s="23" t="str">
        <f t="shared" ref="E837:F842" si="180">VLOOKUP(M837,Teams,2)</f>
        <v>CLUB NAPOLI 30</v>
      </c>
      <c r="F837" s="24" t="str">
        <f t="shared" si="180"/>
        <v>MILFORD AMIGOS</v>
      </c>
      <c r="G837" s="71"/>
      <c r="H837" s="94">
        <f t="shared" ref="H837:H842" si="181">VLOOKUP(E837,START_TIMES,2)</f>
        <v>0.41666666666666702</v>
      </c>
      <c r="I837" s="24" t="str">
        <f>VLOOKUP(E837,FallFields1,2)</f>
        <v>Quinnipiac Park, Cheshire</v>
      </c>
      <c r="J837" s="73"/>
      <c r="M837" s="222" t="s">
        <v>152</v>
      </c>
      <c r="N837" s="222" t="s">
        <v>155</v>
      </c>
    </row>
    <row r="838" spans="1:14" ht="12.75" hidden="1" customHeight="1" thickTop="1" thickBot="1" x14ac:dyDescent="0.4">
      <c r="A838" s="22">
        <v>835</v>
      </c>
      <c r="B838" s="22" t="s">
        <v>644</v>
      </c>
      <c r="C838" s="96">
        <v>43044</v>
      </c>
      <c r="D838" s="33" t="s">
        <v>175</v>
      </c>
      <c r="E838" s="23" t="str">
        <f t="shared" si="180"/>
        <v>STAMFORD FC</v>
      </c>
      <c r="F838" s="24" t="str">
        <f t="shared" si="180"/>
        <v>PAMPLONA FC</v>
      </c>
      <c r="G838" s="71"/>
      <c r="H838" s="94">
        <f t="shared" si="181"/>
        <v>0.41666666666666702</v>
      </c>
      <c r="I838" s="24" t="str">
        <f>VLOOKUP(E838,fields,2)</f>
        <v>West Beach Fields, Stamford</v>
      </c>
      <c r="J838" s="73"/>
      <c r="M838" s="222" t="s">
        <v>158</v>
      </c>
      <c r="N838" s="222" t="s">
        <v>651</v>
      </c>
    </row>
    <row r="839" spans="1:14" ht="12.75" hidden="1" customHeight="1" thickTop="1" thickBot="1" x14ac:dyDescent="0.4">
      <c r="A839" s="22">
        <v>836</v>
      </c>
      <c r="B839" s="22" t="s">
        <v>644</v>
      </c>
      <c r="C839" s="96">
        <v>43044</v>
      </c>
      <c r="D839" s="33" t="s">
        <v>175</v>
      </c>
      <c r="E839" s="23" t="str">
        <f t="shared" si="180"/>
        <v>BYE 30 (NO GAME)</v>
      </c>
      <c r="F839" s="24" t="str">
        <f t="shared" si="180"/>
        <v>NEWTOWN SALTY DOGS</v>
      </c>
      <c r="G839" s="71"/>
      <c r="H839" s="94">
        <f t="shared" si="181"/>
        <v>0.41666666666666669</v>
      </c>
      <c r="I839" s="24" t="str">
        <f>VLOOKUP(E839,FallFields1,2)</f>
        <v>--</v>
      </c>
      <c r="J839" s="73"/>
      <c r="M839" s="222" t="s">
        <v>150</v>
      </c>
      <c r="N839" s="222" t="s">
        <v>157</v>
      </c>
    </row>
    <row r="840" spans="1:14" ht="12.75" hidden="1" customHeight="1" thickTop="1" thickBot="1" x14ac:dyDescent="0.4">
      <c r="A840" s="22">
        <v>837</v>
      </c>
      <c r="B840" s="22" t="s">
        <v>644</v>
      </c>
      <c r="C840" s="96">
        <v>43044</v>
      </c>
      <c r="D840" s="33" t="s">
        <v>175</v>
      </c>
      <c r="E840" s="23" t="str">
        <f t="shared" si="180"/>
        <v>INTERNAZIONALE</v>
      </c>
      <c r="F840" s="24" t="str">
        <f t="shared" si="180"/>
        <v>WATERTOWN GEEZERS</v>
      </c>
      <c r="G840" s="71"/>
      <c r="H840" s="94">
        <f t="shared" si="181"/>
        <v>0.41666666666666702</v>
      </c>
      <c r="I840" s="24" t="str">
        <f>VLOOKUP(E840,FallFields1,2)</f>
        <v>tbd</v>
      </c>
      <c r="J840" s="73"/>
      <c r="M840" s="222" t="s">
        <v>652</v>
      </c>
      <c r="N840" s="222" t="s">
        <v>159</v>
      </c>
    </row>
    <row r="841" spans="1:14" ht="12.75" hidden="1" customHeight="1" thickTop="1" thickBot="1" x14ac:dyDescent="0.4">
      <c r="A841" s="22">
        <v>838</v>
      </c>
      <c r="B841" s="22" t="s">
        <v>644</v>
      </c>
      <c r="C841" s="96">
        <v>43044</v>
      </c>
      <c r="D841" s="33" t="s">
        <v>175</v>
      </c>
      <c r="E841" s="23" t="str">
        <f t="shared" si="180"/>
        <v>NAUGATUCK FUSION</v>
      </c>
      <c r="F841" s="24" t="str">
        <f t="shared" si="180"/>
        <v>CASEUS NEW HAVEN FC</v>
      </c>
      <c r="G841" s="71"/>
      <c r="H841" s="94">
        <f t="shared" si="181"/>
        <v>0.41666666666666702</v>
      </c>
      <c r="I841" s="24" t="str">
        <f>VLOOKUP(E841,FallFields1,2)</f>
        <v>City Hill MS, Naugatuck</v>
      </c>
      <c r="J841" s="73"/>
      <c r="M841" s="222" t="s">
        <v>156</v>
      </c>
      <c r="N841" s="222" t="s">
        <v>151</v>
      </c>
    </row>
    <row r="842" spans="1:14" ht="12.75" hidden="1" customHeight="1" thickTop="1" thickBot="1" x14ac:dyDescent="0.4">
      <c r="A842" s="22">
        <v>839</v>
      </c>
      <c r="B842" s="22" t="s">
        <v>644</v>
      </c>
      <c r="C842" s="96">
        <v>43044</v>
      </c>
      <c r="D842" s="33" t="s">
        <v>175</v>
      </c>
      <c r="E842" s="23" t="str">
        <f t="shared" si="180"/>
        <v>LITCHFIELD COUNTY BLUES</v>
      </c>
      <c r="F842" s="24" t="str">
        <f t="shared" si="180"/>
        <v>HENRY  REID FC 30</v>
      </c>
      <c r="G842" s="71"/>
      <c r="H842" s="94">
        <f t="shared" si="181"/>
        <v>0.41666666666666702</v>
      </c>
      <c r="I842" s="24" t="str">
        <f>VLOOKUP(E842,FallFields1,2)</f>
        <v>Whittlesey Harrison, Morris</v>
      </c>
      <c r="J842" s="73"/>
      <c r="M842" s="222" t="s">
        <v>154</v>
      </c>
      <c r="N842" s="222" t="s">
        <v>153</v>
      </c>
    </row>
    <row r="843" spans="1:14" ht="12.75" hidden="1" customHeight="1" thickTop="1" thickBot="1" x14ac:dyDescent="0.4">
      <c r="A843" s="22">
        <v>840</v>
      </c>
      <c r="B843" s="22" t="s">
        <v>0</v>
      </c>
      <c r="C843" s="96"/>
      <c r="D843" s="28"/>
      <c r="E843" s="23"/>
      <c r="F843" s="24"/>
      <c r="G843" s="71"/>
      <c r="H843" s="94"/>
      <c r="I843" s="24"/>
      <c r="J843" s="73"/>
      <c r="M843" s="2"/>
      <c r="N843" s="2"/>
    </row>
    <row r="844" spans="1:14" ht="12.75" hidden="1" customHeight="1" thickTop="1" thickBot="1" x14ac:dyDescent="0.4">
      <c r="A844" s="22">
        <v>841</v>
      </c>
      <c r="B844" s="22" t="s">
        <v>644</v>
      </c>
      <c r="C844" s="96">
        <v>43044</v>
      </c>
      <c r="D844" s="36" t="s">
        <v>13</v>
      </c>
      <c r="E844" s="23" t="str">
        <f t="shared" ref="E844:F849" si="182">VLOOKUP(M844,Teams,2)</f>
        <v>HAMDEN UNITED</v>
      </c>
      <c r="F844" s="24" t="str">
        <f t="shared" si="182"/>
        <v>NORTH HAVEN SC</v>
      </c>
      <c r="G844" s="71"/>
      <c r="H844" s="94">
        <f t="shared" ref="H844:H849" si="183">VLOOKUP(E844,START_TIMES,2)</f>
        <v>0.41666666666666702</v>
      </c>
      <c r="I844" s="24" t="str">
        <f>VLOOKUP(E844,fields,2)</f>
        <v>Hamden MS, Hamden</v>
      </c>
      <c r="J844" s="73"/>
      <c r="M844" s="229" t="s">
        <v>122</v>
      </c>
      <c r="N844" s="229" t="s">
        <v>125</v>
      </c>
    </row>
    <row r="845" spans="1:14" ht="12.75" hidden="1" customHeight="1" thickTop="1" thickBot="1" x14ac:dyDescent="0.4">
      <c r="A845" s="22">
        <v>842</v>
      </c>
      <c r="B845" s="22" t="s">
        <v>644</v>
      </c>
      <c r="C845" s="96">
        <v>43044</v>
      </c>
      <c r="D845" s="36" t="s">
        <v>13</v>
      </c>
      <c r="E845" s="23" t="str">
        <f t="shared" si="182"/>
        <v>WALLINGFORD MORELIA</v>
      </c>
      <c r="F845" s="24" t="str">
        <f t="shared" si="182"/>
        <v>BYE 40 (NO GAME)</v>
      </c>
      <c r="G845" s="71"/>
      <c r="H845" s="94">
        <f t="shared" si="183"/>
        <v>0.41666666666666702</v>
      </c>
      <c r="I845" s="24" t="s">
        <v>91</v>
      </c>
      <c r="J845" s="73"/>
      <c r="M845" s="229" t="s">
        <v>128</v>
      </c>
      <c r="N845" s="229" t="s">
        <v>653</v>
      </c>
    </row>
    <row r="846" spans="1:14" ht="12.75" customHeight="1" thickTop="1" thickBot="1" x14ac:dyDescent="0.4">
      <c r="A846" s="22">
        <v>843</v>
      </c>
      <c r="B846" s="22" t="s">
        <v>644</v>
      </c>
      <c r="C846" s="96">
        <v>43044</v>
      </c>
      <c r="D846" s="36" t="s">
        <v>13</v>
      </c>
      <c r="E846" s="23" t="str">
        <f t="shared" si="182"/>
        <v xml:space="preserve">CHESHIRE UNITED </v>
      </c>
      <c r="F846" s="24" t="str">
        <f t="shared" si="182"/>
        <v>STAMFORD CITY</v>
      </c>
      <c r="G846" s="71"/>
      <c r="H846" s="94">
        <f t="shared" si="183"/>
        <v>0.41666666666666702</v>
      </c>
      <c r="I846" s="24" t="str">
        <f>VLOOKUP(E846,fields,2)</f>
        <v>Quinnipiac Park, Cheshire</v>
      </c>
      <c r="J846" s="73"/>
      <c r="M846" s="229" t="s">
        <v>120</v>
      </c>
      <c r="N846" s="229" t="s">
        <v>127</v>
      </c>
    </row>
    <row r="847" spans="1:14" ht="12.75" hidden="1" customHeight="1" thickTop="1" thickBot="1" x14ac:dyDescent="0.4">
      <c r="A847" s="22">
        <v>844</v>
      </c>
      <c r="B847" s="22" t="s">
        <v>644</v>
      </c>
      <c r="C847" s="96">
        <v>43044</v>
      </c>
      <c r="D847" s="36" t="s">
        <v>13</v>
      </c>
      <c r="E847" s="23" t="str">
        <f t="shared" si="182"/>
        <v>BESA SC</v>
      </c>
      <c r="F847" s="24" t="str">
        <f t="shared" si="182"/>
        <v>WILTON WOLVES</v>
      </c>
      <c r="G847" s="71"/>
      <c r="H847" s="94">
        <f t="shared" si="183"/>
        <v>0.41666666666666669</v>
      </c>
      <c r="I847" s="24" t="str">
        <f>VLOOKUP(E847,fields,2)</f>
        <v>Wilby HS, Waterbury</v>
      </c>
      <c r="J847" s="73"/>
      <c r="M847" s="229" t="s">
        <v>654</v>
      </c>
      <c r="N847" s="229" t="s">
        <v>129</v>
      </c>
    </row>
    <row r="848" spans="1:14" ht="12.75" hidden="1" customHeight="1" thickTop="1" thickBot="1" x14ac:dyDescent="0.4">
      <c r="A848" s="22">
        <v>845</v>
      </c>
      <c r="B848" s="22" t="s">
        <v>644</v>
      </c>
      <c r="C848" s="96">
        <v>43044</v>
      </c>
      <c r="D848" s="36" t="s">
        <v>13</v>
      </c>
      <c r="E848" s="23" t="str">
        <f t="shared" si="182"/>
        <v>PAN ZONES</v>
      </c>
      <c r="F848" s="24" t="str">
        <f t="shared" si="182"/>
        <v>ELI'S FC</v>
      </c>
      <c r="G848" s="71"/>
      <c r="H848" s="94">
        <f t="shared" si="183"/>
        <v>0.41666666666666702</v>
      </c>
      <c r="I848" s="24" t="str">
        <f>VLOOKUP(E848,fields,2)</f>
        <v>Stanley Quarter Park, New Britain</v>
      </c>
      <c r="J848" s="73"/>
      <c r="M848" s="229" t="s">
        <v>126</v>
      </c>
      <c r="N848" s="229" t="s">
        <v>121</v>
      </c>
    </row>
    <row r="849" spans="1:14" ht="12.75" hidden="1" customHeight="1" thickTop="1" thickBot="1" x14ac:dyDescent="0.4">
      <c r="A849" s="22">
        <v>846</v>
      </c>
      <c r="B849" s="22" t="s">
        <v>644</v>
      </c>
      <c r="C849" s="96">
        <v>43044</v>
      </c>
      <c r="D849" s="36" t="s">
        <v>13</v>
      </c>
      <c r="E849" s="23" t="str">
        <f t="shared" si="182"/>
        <v>NORTH BRANFORD 40</v>
      </c>
      <c r="F849" s="24" t="str">
        <f t="shared" si="182"/>
        <v>HENRY  REID FC 40</v>
      </c>
      <c r="G849" s="71"/>
      <c r="H849" s="94">
        <f t="shared" si="183"/>
        <v>0.41666666666666702</v>
      </c>
      <c r="I849" s="24" t="str">
        <f>VLOOKUP(E849,fields,2)</f>
        <v>Coginchaug HS, Durham</v>
      </c>
      <c r="J849" s="73"/>
      <c r="M849" s="229" t="s">
        <v>124</v>
      </c>
      <c r="N849" s="229" t="s">
        <v>123</v>
      </c>
    </row>
    <row r="850" spans="1:14" ht="12.75" hidden="1" customHeight="1" thickTop="1" thickBot="1" x14ac:dyDescent="0.4">
      <c r="A850" s="22">
        <v>847</v>
      </c>
      <c r="B850" s="22" t="s">
        <v>0</v>
      </c>
      <c r="C850" s="96"/>
      <c r="D850" s="28"/>
      <c r="E850" s="23"/>
      <c r="F850" s="24"/>
      <c r="G850" s="71"/>
      <c r="H850" s="94"/>
      <c r="I850" s="24"/>
      <c r="J850" s="73"/>
      <c r="M850" s="2"/>
      <c r="N850" s="2"/>
    </row>
    <row r="851" spans="1:14" ht="12.75" hidden="1" customHeight="1" thickTop="1" thickBot="1" x14ac:dyDescent="0.4">
      <c r="A851" s="22">
        <v>848</v>
      </c>
      <c r="B851" s="22" t="s">
        <v>645</v>
      </c>
      <c r="C851" s="96">
        <v>43051</v>
      </c>
      <c r="D851" s="33" t="s">
        <v>175</v>
      </c>
      <c r="E851" s="23" t="str">
        <f t="shared" ref="E851:F856" si="184">VLOOKUP(M851,Teams,2)</f>
        <v>PAMPLONA FC</v>
      </c>
      <c r="F851" s="24" t="str">
        <f t="shared" si="184"/>
        <v>INTERNAZIONALE</v>
      </c>
      <c r="G851" s="71"/>
      <c r="H851" s="94">
        <f t="shared" ref="H851:H856" si="185">VLOOKUP(E851,START_TIMES,2)</f>
        <v>0.41666666666666702</v>
      </c>
      <c r="I851" s="24" t="str">
        <f>VLOOKUP(E851,FallFields1,2)</f>
        <v>Fontaine Field, Norwich</v>
      </c>
      <c r="J851" s="73"/>
      <c r="M851" s="222" t="s">
        <v>651</v>
      </c>
      <c r="N851" s="222" t="s">
        <v>652</v>
      </c>
    </row>
    <row r="852" spans="1:14" ht="12.75" hidden="1" customHeight="1" thickTop="1" thickBot="1" x14ac:dyDescent="0.4">
      <c r="A852" s="22">
        <v>849</v>
      </c>
      <c r="B852" s="22" t="s">
        <v>645</v>
      </c>
      <c r="C852" s="96">
        <v>43051</v>
      </c>
      <c r="D852" s="33" t="s">
        <v>175</v>
      </c>
      <c r="E852" s="23" t="str">
        <f t="shared" si="184"/>
        <v>WATERTOWN GEEZERS</v>
      </c>
      <c r="F852" s="24" t="str">
        <f t="shared" si="184"/>
        <v>BYE 30 (NO GAME)</v>
      </c>
      <c r="G852" s="71"/>
      <c r="H852" s="94">
        <f t="shared" si="185"/>
        <v>0.41666666666666702</v>
      </c>
      <c r="I852" s="24" t="s">
        <v>91</v>
      </c>
      <c r="J852" s="73"/>
      <c r="M852" s="222" t="s">
        <v>159</v>
      </c>
      <c r="N852" s="222" t="s">
        <v>150</v>
      </c>
    </row>
    <row r="853" spans="1:14" ht="12.75" hidden="1" customHeight="1" thickTop="1" thickBot="1" x14ac:dyDescent="0.4">
      <c r="A853" s="22">
        <v>850</v>
      </c>
      <c r="B853" s="22" t="s">
        <v>645</v>
      </c>
      <c r="C853" s="96">
        <v>43051</v>
      </c>
      <c r="D853" s="33" t="s">
        <v>175</v>
      </c>
      <c r="E853" s="23" t="str">
        <f t="shared" si="184"/>
        <v>CASEUS NEW HAVEN FC</v>
      </c>
      <c r="F853" s="24" t="str">
        <f t="shared" si="184"/>
        <v>STAMFORD FC</v>
      </c>
      <c r="G853" s="71"/>
      <c r="H853" s="94">
        <f t="shared" si="185"/>
        <v>0.33333333333333331</v>
      </c>
      <c r="I853" s="24" t="str">
        <f>VLOOKUP(E853,FallFields1,2)</f>
        <v>Strong Stadium, West Haven</v>
      </c>
      <c r="J853" s="73"/>
      <c r="M853" s="222" t="s">
        <v>151</v>
      </c>
      <c r="N853" s="222" t="s">
        <v>158</v>
      </c>
    </row>
    <row r="854" spans="1:14" ht="12.75" hidden="1" customHeight="1" thickTop="1" thickBot="1" x14ac:dyDescent="0.4">
      <c r="A854" s="22">
        <v>851</v>
      </c>
      <c r="B854" s="22" t="s">
        <v>645</v>
      </c>
      <c r="C854" s="96">
        <v>43051</v>
      </c>
      <c r="D854" s="33" t="s">
        <v>175</v>
      </c>
      <c r="E854" s="23" t="str">
        <f t="shared" si="184"/>
        <v>NEWTOWN SALTY DOGS</v>
      </c>
      <c r="F854" s="24" t="str">
        <f t="shared" si="184"/>
        <v>CLUB NAPOLI 30</v>
      </c>
      <c r="G854" s="71"/>
      <c r="H854" s="94">
        <f t="shared" si="185"/>
        <v>0.33333333333333331</v>
      </c>
      <c r="I854" s="24" t="str">
        <f>VLOOKUP(E854,FallFields1,2)</f>
        <v>Treadwell Park, Newtown</v>
      </c>
      <c r="J854" s="73"/>
      <c r="M854" s="222" t="s">
        <v>157</v>
      </c>
      <c r="N854" s="222" t="s">
        <v>152</v>
      </c>
    </row>
    <row r="855" spans="1:14" ht="12.75" hidden="1" customHeight="1" thickTop="1" thickBot="1" x14ac:dyDescent="0.4">
      <c r="A855" s="22">
        <v>852</v>
      </c>
      <c r="B855" s="22" t="s">
        <v>645</v>
      </c>
      <c r="C855" s="96">
        <v>43051</v>
      </c>
      <c r="D855" s="33" t="s">
        <v>175</v>
      </c>
      <c r="E855" s="23" t="str">
        <f t="shared" si="184"/>
        <v>HENRY  REID FC 30</v>
      </c>
      <c r="F855" s="24" t="str">
        <f t="shared" si="184"/>
        <v>NAUGATUCK FUSION</v>
      </c>
      <c r="G855" s="71"/>
      <c r="H855" s="94">
        <f t="shared" si="185"/>
        <v>0.41666666666666702</v>
      </c>
      <c r="I855" s="24" t="str">
        <f>VLOOKUP(E855,FallFields1,2)</f>
        <v>Ludlowe HS, Fairfield</v>
      </c>
      <c r="J855" s="73"/>
      <c r="M855" s="222" t="s">
        <v>153</v>
      </c>
      <c r="N855" s="222" t="s">
        <v>156</v>
      </c>
    </row>
    <row r="856" spans="1:14" ht="12.75" hidden="1" customHeight="1" thickTop="1" thickBot="1" x14ac:dyDescent="0.4">
      <c r="A856" s="22">
        <v>853</v>
      </c>
      <c r="B856" s="22" t="s">
        <v>645</v>
      </c>
      <c r="C856" s="96">
        <v>43051</v>
      </c>
      <c r="D856" s="33" t="s">
        <v>175</v>
      </c>
      <c r="E856" s="23" t="str">
        <f t="shared" si="184"/>
        <v>MILFORD AMIGOS</v>
      </c>
      <c r="F856" s="24" t="str">
        <f t="shared" si="184"/>
        <v>LITCHFIELD COUNTY BLUES</v>
      </c>
      <c r="G856" s="71"/>
      <c r="H856" s="94">
        <f t="shared" si="185"/>
        <v>0.33333333333333331</v>
      </c>
      <c r="I856" s="24" t="str">
        <f>VLOOKUP(E856,FallFields1,2)</f>
        <v>Pease Road, Woodbridge</v>
      </c>
      <c r="J856" s="73"/>
      <c r="M856" s="222" t="s">
        <v>155</v>
      </c>
      <c r="N856" s="222" t="s">
        <v>154</v>
      </c>
    </row>
    <row r="857" spans="1:14" ht="12.75" hidden="1" customHeight="1" thickTop="1" thickBot="1" x14ac:dyDescent="0.4">
      <c r="A857" s="22">
        <v>854</v>
      </c>
      <c r="B857" s="22" t="s">
        <v>0</v>
      </c>
      <c r="C857" s="96"/>
      <c r="D857" s="28"/>
      <c r="E857" s="23"/>
      <c r="F857" s="24"/>
      <c r="G857" s="71"/>
      <c r="H857" s="94"/>
      <c r="I857" s="24"/>
      <c r="J857" s="73"/>
      <c r="M857" s="2"/>
      <c r="N857" s="2"/>
    </row>
    <row r="858" spans="1:14" ht="12.75" hidden="1" customHeight="1" thickTop="1" thickBot="1" x14ac:dyDescent="0.4">
      <c r="A858" s="22">
        <v>855</v>
      </c>
      <c r="B858" s="22" t="s">
        <v>645</v>
      </c>
      <c r="C858" s="96">
        <v>43051</v>
      </c>
      <c r="D858" s="36" t="s">
        <v>13</v>
      </c>
      <c r="E858" s="23" t="str">
        <f t="shared" ref="E858:F863" si="186">VLOOKUP(M858,Teams,2)</f>
        <v>BYE 40 (NO GAME)</v>
      </c>
      <c r="F858" s="24" t="str">
        <f t="shared" si="186"/>
        <v>BESA SC</v>
      </c>
      <c r="G858" s="71"/>
      <c r="H858" s="94">
        <f t="shared" ref="H858:H863" si="187">VLOOKUP(E858,START_TIMES,2)</f>
        <v>0.41666666666666669</v>
      </c>
      <c r="I858" s="24" t="str">
        <f t="shared" ref="I858:I863" si="188">VLOOKUP(E858,fields,2)</f>
        <v>--</v>
      </c>
      <c r="J858" s="73"/>
      <c r="M858" s="229" t="s">
        <v>653</v>
      </c>
      <c r="N858" s="229" t="s">
        <v>654</v>
      </c>
    </row>
    <row r="859" spans="1:14" ht="12.75" hidden="1" customHeight="1" thickTop="1" thickBot="1" x14ac:dyDescent="0.4">
      <c r="A859" s="22">
        <v>856</v>
      </c>
      <c r="B859" s="22" t="s">
        <v>645</v>
      </c>
      <c r="C859" s="96">
        <v>43051</v>
      </c>
      <c r="D859" s="36" t="s">
        <v>13</v>
      </c>
      <c r="E859" s="23" t="str">
        <f t="shared" si="186"/>
        <v>WILTON WOLVES</v>
      </c>
      <c r="F859" s="24" t="str">
        <f t="shared" si="186"/>
        <v xml:space="preserve">CHESHIRE UNITED </v>
      </c>
      <c r="G859" s="71"/>
      <c r="H859" s="94">
        <f t="shared" si="187"/>
        <v>0.41666666666666702</v>
      </c>
      <c r="I859" s="24" t="str">
        <f t="shared" si="188"/>
        <v>Middlebrook School, Wilton</v>
      </c>
      <c r="J859" s="73"/>
      <c r="M859" s="229" t="s">
        <v>129</v>
      </c>
      <c r="N859" s="229" t="s">
        <v>120</v>
      </c>
    </row>
    <row r="860" spans="1:14" ht="12.75" hidden="1" customHeight="1" thickTop="1" thickBot="1" x14ac:dyDescent="0.4">
      <c r="A860" s="22">
        <v>857</v>
      </c>
      <c r="B860" s="22" t="s">
        <v>645</v>
      </c>
      <c r="C860" s="96">
        <v>43051</v>
      </c>
      <c r="D860" s="36" t="s">
        <v>13</v>
      </c>
      <c r="E860" s="23" t="str">
        <f t="shared" si="186"/>
        <v>ELI'S FC</v>
      </c>
      <c r="F860" s="24" t="str">
        <f t="shared" si="186"/>
        <v>WALLINGFORD MORELIA</v>
      </c>
      <c r="G860" s="71"/>
      <c r="H860" s="94">
        <f t="shared" si="187"/>
        <v>0.41666666666666702</v>
      </c>
      <c r="I860" s="24" t="str">
        <f t="shared" si="188"/>
        <v>Platt Tech HS, Milford</v>
      </c>
      <c r="J860" s="73"/>
      <c r="M860" s="229" t="s">
        <v>121</v>
      </c>
      <c r="N860" s="229" t="s">
        <v>128</v>
      </c>
    </row>
    <row r="861" spans="1:14" ht="12.75" hidden="1" customHeight="1" thickTop="1" thickBot="1" x14ac:dyDescent="0.4">
      <c r="A861" s="22">
        <v>858</v>
      </c>
      <c r="B861" s="22" t="s">
        <v>645</v>
      </c>
      <c r="C861" s="96">
        <v>43051</v>
      </c>
      <c r="D861" s="36" t="s">
        <v>13</v>
      </c>
      <c r="E861" s="23" t="str">
        <f t="shared" si="186"/>
        <v>STAMFORD CITY</v>
      </c>
      <c r="F861" s="24" t="str">
        <f t="shared" si="186"/>
        <v>HAMDEN UNITED</v>
      </c>
      <c r="G861" s="71"/>
      <c r="H861" s="94">
        <f t="shared" si="187"/>
        <v>0.41666666666666702</v>
      </c>
      <c r="I861" s="24" t="str">
        <f t="shared" si="188"/>
        <v>West Beach Fields, Stamford</v>
      </c>
      <c r="J861" s="73"/>
      <c r="M861" s="229" t="s">
        <v>127</v>
      </c>
      <c r="N861" s="229" t="s">
        <v>122</v>
      </c>
    </row>
    <row r="862" spans="1:14" ht="12.75" hidden="1" customHeight="1" thickTop="1" thickBot="1" x14ac:dyDescent="0.4">
      <c r="A862" s="22">
        <v>859</v>
      </c>
      <c r="B862" s="22" t="s">
        <v>645</v>
      </c>
      <c r="C862" s="96">
        <v>43051</v>
      </c>
      <c r="D862" s="36" t="s">
        <v>13</v>
      </c>
      <c r="E862" s="23" t="str">
        <f t="shared" si="186"/>
        <v>HENRY  REID FC 40</v>
      </c>
      <c r="F862" s="24" t="str">
        <f t="shared" si="186"/>
        <v>PAN ZONES</v>
      </c>
      <c r="G862" s="71"/>
      <c r="H862" s="94">
        <f t="shared" si="187"/>
        <v>0.41666666666666702</v>
      </c>
      <c r="I862" s="24" t="str">
        <f t="shared" si="188"/>
        <v>Ludlowe HS, Fairfield</v>
      </c>
      <c r="J862" s="73"/>
      <c r="M862" s="229" t="s">
        <v>123</v>
      </c>
      <c r="N862" s="229" t="s">
        <v>126</v>
      </c>
    </row>
    <row r="863" spans="1:14" ht="12.75" hidden="1" customHeight="1" thickTop="1" thickBot="1" x14ac:dyDescent="0.4">
      <c r="A863" s="22">
        <v>860</v>
      </c>
      <c r="B863" s="22" t="s">
        <v>645</v>
      </c>
      <c r="C863" s="96">
        <v>43051</v>
      </c>
      <c r="D863" s="36" t="s">
        <v>13</v>
      </c>
      <c r="E863" s="23" t="str">
        <f t="shared" si="186"/>
        <v>NORTH HAVEN SC</v>
      </c>
      <c r="F863" s="24" t="str">
        <f t="shared" si="186"/>
        <v>NORTH BRANFORD 40</v>
      </c>
      <c r="G863" s="71"/>
      <c r="H863" s="94">
        <f t="shared" si="187"/>
        <v>0.41666666666666702</v>
      </c>
      <c r="I863" s="24" t="str">
        <f t="shared" si="188"/>
        <v>Ridge Road, North Haven</v>
      </c>
      <c r="J863" s="73"/>
      <c r="M863" s="229" t="s">
        <v>125</v>
      </c>
      <c r="N863" s="229" t="s">
        <v>124</v>
      </c>
    </row>
    <row r="864" spans="1:14" ht="13" thickTop="1" x14ac:dyDescent="0.25">
      <c r="H864" s="93"/>
    </row>
    <row r="865" spans="8:8" x14ac:dyDescent="0.25">
      <c r="H865" s="93"/>
    </row>
    <row r="866" spans="8:8" x14ac:dyDescent="0.25">
      <c r="H866" s="93"/>
    </row>
    <row r="867" spans="8:8" x14ac:dyDescent="0.25">
      <c r="H867" s="93"/>
    </row>
    <row r="868" spans="8:8" x14ac:dyDescent="0.25">
      <c r="H868" s="93"/>
    </row>
    <row r="869" spans="8:8" x14ac:dyDescent="0.25">
      <c r="H869" s="93"/>
    </row>
    <row r="870" spans="8:8" x14ac:dyDescent="0.25">
      <c r="H870" s="93"/>
    </row>
    <row r="871" spans="8:8" x14ac:dyDescent="0.25">
      <c r="H871" s="93"/>
    </row>
    <row r="872" spans="8:8" x14ac:dyDescent="0.25">
      <c r="H872" s="93"/>
    </row>
    <row r="873" spans="8:8" x14ac:dyDescent="0.25">
      <c r="H873" s="93"/>
    </row>
    <row r="874" spans="8:8" x14ac:dyDescent="0.25">
      <c r="H874" s="93"/>
    </row>
    <row r="875" spans="8:8" x14ac:dyDescent="0.25">
      <c r="H875" s="93"/>
    </row>
    <row r="876" spans="8:8" x14ac:dyDescent="0.25">
      <c r="H876" s="93"/>
    </row>
    <row r="877" spans="8:8" x14ac:dyDescent="0.25">
      <c r="H877" s="93"/>
    </row>
    <row r="878" spans="8:8" x14ac:dyDescent="0.25">
      <c r="H878" s="93"/>
    </row>
    <row r="879" spans="8:8" x14ac:dyDescent="0.25">
      <c r="H879" s="93"/>
    </row>
    <row r="880" spans="8:8" x14ac:dyDescent="0.25">
      <c r="H880" s="93"/>
    </row>
    <row r="881" spans="8:8" x14ac:dyDescent="0.25">
      <c r="H881" s="93"/>
    </row>
    <row r="882" spans="8:8" x14ac:dyDescent="0.25">
      <c r="H882" s="93"/>
    </row>
    <row r="883" spans="8:8" x14ac:dyDescent="0.25">
      <c r="H883" s="93"/>
    </row>
    <row r="884" spans="8:8" x14ac:dyDescent="0.25">
      <c r="H884" s="93"/>
    </row>
    <row r="885" spans="8:8" x14ac:dyDescent="0.25">
      <c r="H885" s="93"/>
    </row>
    <row r="886" spans="8:8" x14ac:dyDescent="0.25">
      <c r="H886" s="93"/>
    </row>
    <row r="887" spans="8:8" x14ac:dyDescent="0.25">
      <c r="H887" s="93"/>
    </row>
    <row r="888" spans="8:8" x14ac:dyDescent="0.25">
      <c r="H888" s="93"/>
    </row>
    <row r="889" spans="8:8" x14ac:dyDescent="0.25">
      <c r="H889" s="93"/>
    </row>
    <row r="890" spans="8:8" x14ac:dyDescent="0.25">
      <c r="H890" s="93"/>
    </row>
    <row r="891" spans="8:8" x14ac:dyDescent="0.25">
      <c r="H891" s="93"/>
    </row>
    <row r="892" spans="8:8" x14ac:dyDescent="0.25">
      <c r="H892" s="93"/>
    </row>
    <row r="893" spans="8:8" x14ac:dyDescent="0.25">
      <c r="H893" s="93"/>
    </row>
    <row r="894" spans="8:8" x14ac:dyDescent="0.25">
      <c r="H894" s="93"/>
    </row>
    <row r="895" spans="8:8" x14ac:dyDescent="0.25">
      <c r="H895" s="93"/>
    </row>
    <row r="896" spans="8:8" x14ac:dyDescent="0.25">
      <c r="H896" s="93"/>
    </row>
    <row r="897" spans="8:8" x14ac:dyDescent="0.25">
      <c r="H897" s="93"/>
    </row>
    <row r="898" spans="8:8" x14ac:dyDescent="0.25">
      <c r="H898" s="93"/>
    </row>
    <row r="899" spans="8:8" x14ac:dyDescent="0.25">
      <c r="H899" s="93"/>
    </row>
    <row r="900" spans="8:8" x14ac:dyDescent="0.25">
      <c r="H900" s="93"/>
    </row>
    <row r="901" spans="8:8" x14ac:dyDescent="0.25">
      <c r="H901" s="93"/>
    </row>
    <row r="902" spans="8:8" x14ac:dyDescent="0.25">
      <c r="H902" s="93"/>
    </row>
    <row r="903" spans="8:8" x14ac:dyDescent="0.25">
      <c r="H903" s="93"/>
    </row>
    <row r="904" spans="8:8" x14ac:dyDescent="0.25">
      <c r="H904" s="93"/>
    </row>
    <row r="905" spans="8:8" x14ac:dyDescent="0.25">
      <c r="H905" s="93"/>
    </row>
    <row r="906" spans="8:8" x14ac:dyDescent="0.25">
      <c r="H906" s="93"/>
    </row>
    <row r="907" spans="8:8" x14ac:dyDescent="0.25">
      <c r="H907" s="93"/>
    </row>
    <row r="908" spans="8:8" x14ac:dyDescent="0.25">
      <c r="H908" s="93"/>
    </row>
    <row r="909" spans="8:8" x14ac:dyDescent="0.25">
      <c r="H909" s="93"/>
    </row>
    <row r="910" spans="8:8" x14ac:dyDescent="0.25">
      <c r="H910" s="93"/>
    </row>
    <row r="911" spans="8:8" x14ac:dyDescent="0.25">
      <c r="H911" s="93"/>
    </row>
    <row r="912" spans="8:8" x14ac:dyDescent="0.25">
      <c r="H912" s="93"/>
    </row>
    <row r="913" spans="8:8" x14ac:dyDescent="0.25">
      <c r="H913" s="93"/>
    </row>
    <row r="914" spans="8:8" x14ac:dyDescent="0.25">
      <c r="H914" s="93"/>
    </row>
    <row r="915" spans="8:8" x14ac:dyDescent="0.25">
      <c r="H915" s="93"/>
    </row>
    <row r="916" spans="8:8" x14ac:dyDescent="0.25">
      <c r="H916" s="93"/>
    </row>
    <row r="917" spans="8:8" x14ac:dyDescent="0.25">
      <c r="H917" s="93"/>
    </row>
    <row r="918" spans="8:8" x14ac:dyDescent="0.25">
      <c r="H918" s="93"/>
    </row>
    <row r="919" spans="8:8" x14ac:dyDescent="0.25">
      <c r="H919" s="93"/>
    </row>
    <row r="920" spans="8:8" x14ac:dyDescent="0.25">
      <c r="H920" s="93"/>
    </row>
    <row r="921" spans="8:8" x14ac:dyDescent="0.25">
      <c r="H921" s="93"/>
    </row>
    <row r="922" spans="8:8" x14ac:dyDescent="0.25">
      <c r="H922" s="93"/>
    </row>
    <row r="923" spans="8:8" x14ac:dyDescent="0.25">
      <c r="H923" s="93"/>
    </row>
    <row r="924" spans="8:8" x14ac:dyDescent="0.25">
      <c r="H924" s="93"/>
    </row>
    <row r="925" spans="8:8" x14ac:dyDescent="0.25">
      <c r="H925" s="93"/>
    </row>
    <row r="926" spans="8:8" x14ac:dyDescent="0.25">
      <c r="H926" s="93"/>
    </row>
    <row r="927" spans="8:8" x14ac:dyDescent="0.25">
      <c r="H927" s="93"/>
    </row>
    <row r="928" spans="8:8" x14ac:dyDescent="0.25">
      <c r="H928" s="93"/>
    </row>
    <row r="929" spans="8:8" x14ac:dyDescent="0.25">
      <c r="H929" s="93"/>
    </row>
  </sheetData>
  <autoFilter ref="A3:AB863" xr:uid="{00000000-0009-0000-0000-00000A000000}">
    <filterColumn colId="4">
      <filters>
        <filter val="CHESHIRE UNITED"/>
      </filters>
    </filterColumn>
  </autoFilter>
  <customSheetViews>
    <customSheetView guid="{7C5E7431-A90F-4AC4-9A07-BA1041730F4D}" scale="80" showPageBreaks="1" printArea="1" filter="1" showAutoFilter="1" hiddenColumns="1">
      <selection activeCell="M304" sqref="M304"/>
      <colBreaks count="1" manualBreakCount="1">
        <brk id="10" max="800" man="1"/>
      </colBreaks>
      <pageMargins left="0.75" right="0.75" top="1" bottom="1" header="0.5" footer="0.5"/>
      <pageSetup scale="53" orientation="landscape" r:id="rId1"/>
      <headerFooter alignWithMargins="0"/>
      <autoFilter ref="A3:AB863" xr:uid="{F0BFCAFB-9495-42D4-B9FA-567A347802AB}">
        <filterColumn colId="4">
          <filters>
            <filter val="CHESHIRE UNITED"/>
          </filters>
        </filterColumn>
      </autoFilter>
    </customSheetView>
  </customSheetViews>
  <mergeCells count="2">
    <mergeCell ref="B1:J1"/>
    <mergeCell ref="AF1:AG1"/>
  </mergeCells>
  <pageMargins left="0.75" right="0.75" top="1" bottom="1" header="0.5" footer="0.5"/>
  <pageSetup scale="53" orientation="landscape" r:id="rId2"/>
  <headerFooter alignWithMargins="0"/>
  <colBreaks count="1" manualBreakCount="1">
    <brk id="10" max="80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6DDB7-E3A1-4F50-A620-EBE8054B0EAA}">
  <sheetPr filterMode="1">
    <tabColor rgb="FF00EBE6"/>
  </sheetPr>
  <dimension ref="A1:AG790"/>
  <sheetViews>
    <sheetView zoomScale="84" zoomScaleNormal="84" workbookViewId="0">
      <selection activeCell="A30" sqref="A30:I717"/>
    </sheetView>
  </sheetViews>
  <sheetFormatPr defaultColWidth="9.1796875" defaultRowHeight="12.5" x14ac:dyDescent="0.25"/>
  <cols>
    <col min="1" max="1" width="4.1796875" style="16" customWidth="1"/>
    <col min="2" max="2" width="6.81640625" style="598" customWidth="1"/>
    <col min="3" max="3" width="9" style="16" customWidth="1"/>
    <col min="4" max="4" width="13" style="16" customWidth="1"/>
    <col min="5" max="5" width="33.453125" style="16" customWidth="1"/>
    <col min="6" max="6" width="33" style="16" customWidth="1"/>
    <col min="7" max="7" width="8.81640625" style="16" customWidth="1"/>
    <col min="8" max="8" width="13.453125" style="16" customWidth="1"/>
    <col min="9" max="9" width="47.26953125" style="16" customWidth="1"/>
    <col min="10" max="10" width="49.26953125" style="16" customWidth="1"/>
    <col min="11" max="11" width="19.7265625" style="72" hidden="1" customWidth="1"/>
    <col min="12" max="12" width="16.7265625" style="16" hidden="1" customWidth="1"/>
    <col min="13" max="14" width="10.453125" style="16" customWidth="1"/>
    <col min="15" max="15" width="9.1796875" style="16" customWidth="1"/>
    <col min="16" max="16" width="29.81640625" style="253" customWidth="1"/>
    <col min="17" max="17" width="33.453125" style="253" customWidth="1"/>
    <col min="18" max="18" width="32" style="253" customWidth="1"/>
    <col min="19" max="19" width="10.54296875" style="253" customWidth="1"/>
    <col min="20" max="20" width="18.54296875" style="253" customWidth="1"/>
    <col min="21" max="21" width="29.81640625" style="253" customWidth="1"/>
    <col min="22" max="22" width="3" style="253" customWidth="1"/>
    <col min="23" max="23" width="13.1796875" style="253" customWidth="1"/>
    <col min="24" max="24" width="29.81640625" style="253" customWidth="1"/>
    <col min="25" max="25" width="9.1796875" style="253" customWidth="1"/>
    <col min="26" max="27" width="29.81640625" style="253" customWidth="1"/>
    <col min="28" max="28" width="32" style="253" customWidth="1"/>
    <col min="29" max="29" width="9.1796875" style="253" customWidth="1"/>
    <col min="30" max="30" width="14.81640625" style="253" customWidth="1"/>
    <col min="31" max="31" width="29.1796875" style="258" customWidth="1"/>
    <col min="32" max="32" width="25" style="253" customWidth="1"/>
    <col min="33" max="33" width="9" style="253" customWidth="1"/>
    <col min="34" max="34" width="9.1796875" style="16" customWidth="1"/>
    <col min="35" max="16384" width="9.1796875" style="16"/>
  </cols>
  <sheetData>
    <row r="1" spans="1:33" ht="51" customHeight="1" x14ac:dyDescent="0.4">
      <c r="A1" s="761"/>
      <c r="B1" s="762" t="s">
        <v>1090</v>
      </c>
      <c r="C1" s="763">
        <f ca="1">TODAY()</f>
        <v>45743</v>
      </c>
      <c r="D1" s="764">
        <f ca="1">NOW()</f>
        <v>45743.663757638889</v>
      </c>
      <c r="E1" s="910" t="s">
        <v>1111</v>
      </c>
      <c r="F1" s="910"/>
      <c r="G1" s="910"/>
      <c r="H1" s="910"/>
      <c r="I1" s="765"/>
      <c r="J1" s="765"/>
      <c r="K1" s="911"/>
      <c r="L1" s="912"/>
      <c r="M1" s="16" t="s">
        <v>624</v>
      </c>
      <c r="N1" s="16" t="s">
        <v>625</v>
      </c>
      <c r="P1" s="16" t="s">
        <v>179</v>
      </c>
      <c r="Q1" s="17" t="s">
        <v>180</v>
      </c>
      <c r="R1" s="17" t="s">
        <v>206</v>
      </c>
      <c r="S1" s="16"/>
      <c r="T1" s="18" t="s">
        <v>181</v>
      </c>
      <c r="U1" s="282"/>
      <c r="V1" s="6" t="s">
        <v>182</v>
      </c>
      <c r="W1" s="16" t="s">
        <v>183</v>
      </c>
      <c r="X1" s="16" t="s">
        <v>184</v>
      </c>
      <c r="Y1" s="16"/>
      <c r="Z1" s="16" t="s">
        <v>179</v>
      </c>
      <c r="AA1" s="17" t="s">
        <v>180</v>
      </c>
      <c r="AB1" s="17" t="s">
        <v>207</v>
      </c>
      <c r="AC1" s="16"/>
      <c r="AF1" s="913" t="s">
        <v>223</v>
      </c>
      <c r="AG1" s="913"/>
    </row>
    <row r="2" spans="1:33" ht="11.25" customHeight="1" x14ac:dyDescent="0.4">
      <c r="A2" s="766"/>
      <c r="B2" s="767"/>
      <c r="C2" s="768"/>
      <c r="D2" s="768"/>
      <c r="E2" s="769"/>
      <c r="F2" s="770"/>
      <c r="G2" s="771"/>
      <c r="H2" s="772"/>
      <c r="I2" s="768"/>
      <c r="J2" s="768"/>
      <c r="K2" s="30"/>
      <c r="L2" s="30"/>
      <c r="M2" s="30"/>
      <c r="N2" s="30"/>
      <c r="P2" s="16"/>
      <c r="Q2" s="17"/>
      <c r="R2" s="17"/>
      <c r="S2" s="16"/>
      <c r="T2" s="18"/>
      <c r="U2" s="282"/>
      <c r="V2" s="6"/>
      <c r="W2" s="16"/>
      <c r="X2" s="16"/>
      <c r="Y2" s="16"/>
      <c r="AC2" s="16"/>
      <c r="AF2" s="16"/>
      <c r="AG2" s="16"/>
    </row>
    <row r="3" spans="1:33" ht="14.5" thickBot="1" x14ac:dyDescent="0.35">
      <c r="A3" s="299">
        <v>0</v>
      </c>
      <c r="B3" s="597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K3" s="275" t="s">
        <v>720</v>
      </c>
      <c r="L3" s="275" t="s">
        <v>721</v>
      </c>
      <c r="M3" s="80" t="s">
        <v>177</v>
      </c>
      <c r="N3" s="80" t="s">
        <v>178</v>
      </c>
      <c r="P3" s="16"/>
      <c r="Q3" s="16"/>
      <c r="R3" s="16"/>
      <c r="S3" s="16"/>
      <c r="T3" s="16"/>
      <c r="U3" s="16"/>
      <c r="V3" s="16"/>
      <c r="W3" s="16"/>
      <c r="X3" s="16"/>
      <c r="Y3" s="16"/>
      <c r="AC3" s="16"/>
      <c r="AF3" s="16"/>
      <c r="AG3" s="16"/>
    </row>
    <row r="4" spans="1:33" ht="15" hidden="1" thickBot="1" x14ac:dyDescent="0.4">
      <c r="A4" s="574">
        <v>1</v>
      </c>
      <c r="B4" s="696">
        <v>1</v>
      </c>
      <c r="C4" s="575">
        <v>45760</v>
      </c>
      <c r="D4" s="576" t="s">
        <v>10</v>
      </c>
      <c r="E4" s="577" t="str">
        <f t="shared" ref="E4:F8" si="0">VLOOKUP(M4,Teams,2)</f>
        <v>HAMDEN ALL STARS</v>
      </c>
      <c r="F4" s="577" t="str">
        <f t="shared" si="0"/>
        <v>DANBURY UNITED</v>
      </c>
      <c r="G4" s="578"/>
      <c r="H4" s="645">
        <f>VLOOKUP(E4,START_TIMES,2)</f>
        <v>0.41666666666666669</v>
      </c>
      <c r="I4" s="614" t="str">
        <f>VLOOKUP(E4,fields,2)</f>
        <v>Westwoods HS (G), Hamden</v>
      </c>
      <c r="J4" s="580"/>
      <c r="K4" s="16"/>
      <c r="M4" s="85" t="s">
        <v>92</v>
      </c>
      <c r="N4" s="85" t="s">
        <v>93</v>
      </c>
      <c r="P4" s="16"/>
      <c r="Q4" s="16"/>
      <c r="R4" s="16"/>
      <c r="S4" s="16"/>
      <c r="T4" s="16"/>
      <c r="U4" s="16"/>
      <c r="V4" s="16"/>
      <c r="W4" s="16"/>
      <c r="X4" s="16"/>
      <c r="Y4" s="16"/>
      <c r="AC4" s="16"/>
      <c r="AF4" s="16"/>
      <c r="AG4" s="16"/>
    </row>
    <row r="5" spans="1:33" ht="15" hidden="1" thickBot="1" x14ac:dyDescent="0.4">
      <c r="A5" s="574">
        <v>2</v>
      </c>
      <c r="B5" s="696">
        <v>1</v>
      </c>
      <c r="C5" s="575">
        <v>45760</v>
      </c>
      <c r="D5" s="576" t="s">
        <v>10</v>
      </c>
      <c r="E5" s="577" t="str">
        <f t="shared" si="0"/>
        <v>SALTY DOGS</v>
      </c>
      <c r="F5" s="577" t="str">
        <f t="shared" si="0"/>
        <v>GREENWICH FC 30</v>
      </c>
      <c r="G5" s="578"/>
      <c r="H5" s="645">
        <f>VLOOKUP(E5,START_TIMES,2)</f>
        <v>0.33333333333333331</v>
      </c>
      <c r="I5" s="614" t="str">
        <f>VLOOKUP(E5,fields,2)</f>
        <v>Nonnewaug HS  (T), Woodbury</v>
      </c>
      <c r="J5" s="580"/>
      <c r="K5" s="16"/>
      <c r="M5" s="5" t="s">
        <v>95</v>
      </c>
      <c r="N5" s="5" t="s">
        <v>94</v>
      </c>
      <c r="P5" s="16"/>
      <c r="Q5" s="16"/>
      <c r="R5" s="16"/>
      <c r="S5" s="16"/>
      <c r="T5" s="16"/>
      <c r="U5" s="16"/>
      <c r="V5" s="16"/>
      <c r="W5" s="16"/>
      <c r="X5" s="16"/>
      <c r="Y5" s="16"/>
      <c r="AC5" s="16"/>
      <c r="AF5" s="16"/>
      <c r="AG5" s="16"/>
    </row>
    <row r="6" spans="1:33" ht="15" hidden="1" thickBot="1" x14ac:dyDescent="0.4">
      <c r="A6" s="574">
        <v>3</v>
      </c>
      <c r="B6" s="697">
        <v>1</v>
      </c>
      <c r="C6" s="575">
        <v>45760</v>
      </c>
      <c r="D6" s="576" t="s">
        <v>10</v>
      </c>
      <c r="E6" s="577" t="str">
        <f t="shared" si="0"/>
        <v>CLINTON FC 30</v>
      </c>
      <c r="F6" s="577" t="str">
        <f t="shared" si="0"/>
        <v>CHESHIRE SC UNITED</v>
      </c>
      <c r="G6" s="578"/>
      <c r="H6" s="645">
        <f>VLOOKUP(E6,START_TIMES,2)</f>
        <v>0.33333333333333331</v>
      </c>
      <c r="I6" s="614" t="str">
        <f>VLOOKUP(E6,fields,2)</f>
        <v>Strong Field (T), Madison</v>
      </c>
      <c r="J6" s="580"/>
      <c r="K6" s="16"/>
      <c r="M6" s="5" t="s">
        <v>96</v>
      </c>
      <c r="N6" s="5" t="s">
        <v>97</v>
      </c>
      <c r="P6" s="16"/>
      <c r="Q6" s="16"/>
      <c r="R6" s="16"/>
      <c r="S6" s="16"/>
      <c r="T6" s="16"/>
      <c r="U6" s="16"/>
      <c r="V6" s="16"/>
      <c r="W6" s="16"/>
      <c r="X6" s="16"/>
      <c r="Y6" s="16"/>
      <c r="AC6" s="16"/>
      <c r="AF6" s="16"/>
      <c r="AG6" s="16"/>
    </row>
    <row r="7" spans="1:33" ht="12.75" hidden="1" customHeight="1" thickTop="1" thickBot="1" x14ac:dyDescent="0.4">
      <c r="A7" s="574">
        <v>4</v>
      </c>
      <c r="B7" s="696">
        <v>1</v>
      </c>
      <c r="C7" s="575">
        <v>45760</v>
      </c>
      <c r="D7" s="576" t="s">
        <v>10</v>
      </c>
      <c r="E7" s="577" t="str">
        <f t="shared" si="0"/>
        <v>MILFORD AMIGOS</v>
      </c>
      <c r="F7" s="577" t="str">
        <f t="shared" si="0"/>
        <v xml:space="preserve">FC SHELTON </v>
      </c>
      <c r="G7" s="578"/>
      <c r="H7" s="645">
        <f>VLOOKUP(E7,START_TIMES,2)</f>
        <v>0.33333333333333331</v>
      </c>
      <c r="I7" s="614" t="str">
        <f>VLOOKUP(E7,fields,2)</f>
        <v>Pease Road (G), Woodbridge</v>
      </c>
      <c r="J7" s="580"/>
      <c r="K7" s="16"/>
      <c r="M7" s="5" t="s">
        <v>98</v>
      </c>
      <c r="N7" s="5" t="s">
        <v>99</v>
      </c>
      <c r="P7" s="546" t="s">
        <v>1072</v>
      </c>
      <c r="Q7" s="705" t="s">
        <v>647</v>
      </c>
      <c r="R7" s="7" t="s">
        <v>678</v>
      </c>
      <c r="S7" s="16"/>
      <c r="T7" s="198" t="s">
        <v>97</v>
      </c>
      <c r="U7" s="546" t="s">
        <v>1072</v>
      </c>
      <c r="V7" s="16">
        <v>1</v>
      </c>
      <c r="W7" s="198" t="s">
        <v>97</v>
      </c>
      <c r="X7" s="546" t="s">
        <v>1072</v>
      </c>
      <c r="Y7" s="16"/>
      <c r="Z7" s="546" t="s">
        <v>1072</v>
      </c>
      <c r="AA7" s="705" t="s">
        <v>647</v>
      </c>
      <c r="AB7" s="7" t="s">
        <v>678</v>
      </c>
      <c r="AF7" s="705" t="s">
        <v>647</v>
      </c>
      <c r="AG7" s="283">
        <v>0.41666666666666669</v>
      </c>
    </row>
    <row r="8" spans="1:33" ht="12.75" hidden="1" customHeight="1" thickTop="1" thickBot="1" x14ac:dyDescent="0.4">
      <c r="A8" s="574">
        <v>5</v>
      </c>
      <c r="B8" s="696">
        <v>1</v>
      </c>
      <c r="C8" s="575">
        <v>45760</v>
      </c>
      <c r="D8" s="576" t="s">
        <v>10</v>
      </c>
      <c r="E8" s="577" t="str">
        <f t="shared" si="0"/>
        <v>MILFORD TUESDAY</v>
      </c>
      <c r="F8" s="577" t="str">
        <f t="shared" si="0"/>
        <v>STAMFORD FC</v>
      </c>
      <c r="G8" s="578"/>
      <c r="H8" s="645">
        <f>VLOOKUP(E8,START_TIMES,2)</f>
        <v>0.33333333333333331</v>
      </c>
      <c r="I8" s="614" t="str">
        <f>VLOOKUP(E8,fields,2)</f>
        <v>Witek Park (G), Derby</v>
      </c>
      <c r="J8" s="580"/>
      <c r="K8" s="16"/>
      <c r="M8" s="5" t="s">
        <v>100</v>
      </c>
      <c r="N8" s="5" t="s">
        <v>101</v>
      </c>
      <c r="P8" s="546" t="s">
        <v>881</v>
      </c>
      <c r="Q8" s="730" t="s">
        <v>648</v>
      </c>
      <c r="R8" s="88" t="s">
        <v>91</v>
      </c>
      <c r="S8" s="16"/>
      <c r="T8" s="198" t="s">
        <v>101</v>
      </c>
      <c r="U8" s="546" t="s">
        <v>54</v>
      </c>
      <c r="V8" s="16">
        <v>2</v>
      </c>
      <c r="W8" s="198" t="s">
        <v>96</v>
      </c>
      <c r="X8" s="546" t="s">
        <v>881</v>
      </c>
      <c r="Y8" s="16"/>
      <c r="Z8" s="546" t="s">
        <v>881</v>
      </c>
      <c r="AA8" s="730" t="s">
        <v>648</v>
      </c>
      <c r="AB8" s="88" t="s">
        <v>91</v>
      </c>
      <c r="AF8" s="730" t="s">
        <v>648</v>
      </c>
      <c r="AG8" s="361" t="s">
        <v>91</v>
      </c>
    </row>
    <row r="9" spans="1:33" ht="12.75" hidden="1" customHeight="1" thickTop="1" thickBot="1" x14ac:dyDescent="0.4">
      <c r="A9" s="574">
        <v>6</v>
      </c>
      <c r="B9" s="696"/>
      <c r="C9" s="575"/>
      <c r="D9" s="576"/>
      <c r="E9" s="577"/>
      <c r="F9" s="577"/>
      <c r="G9" s="578"/>
      <c r="H9" s="645"/>
      <c r="I9" s="614"/>
      <c r="J9" s="580"/>
      <c r="K9" s="16"/>
      <c r="M9" s="5"/>
      <c r="N9" s="5"/>
      <c r="P9" s="546" t="s">
        <v>878</v>
      </c>
      <c r="Q9" s="760" t="s">
        <v>1121</v>
      </c>
      <c r="R9" s="88" t="s">
        <v>91</v>
      </c>
      <c r="S9" s="16"/>
      <c r="T9" s="199" t="s">
        <v>150</v>
      </c>
      <c r="U9" s="730" t="s">
        <v>648</v>
      </c>
      <c r="V9" s="16">
        <v>3</v>
      </c>
      <c r="W9" s="198" t="s">
        <v>93</v>
      </c>
      <c r="X9" s="546" t="s">
        <v>878</v>
      </c>
      <c r="Y9" s="16"/>
      <c r="Z9" s="546" t="s">
        <v>878</v>
      </c>
      <c r="AA9" s="760" t="s">
        <v>1121</v>
      </c>
      <c r="AB9" s="88" t="s">
        <v>91</v>
      </c>
      <c r="AF9" s="760" t="s">
        <v>1121</v>
      </c>
      <c r="AG9" s="361" t="s">
        <v>91</v>
      </c>
    </row>
    <row r="10" spans="1:33" ht="12.75" hidden="1" customHeight="1" thickTop="1" thickBot="1" x14ac:dyDescent="0.4">
      <c r="A10" s="574">
        <v>7</v>
      </c>
      <c r="B10" s="696">
        <v>1</v>
      </c>
      <c r="C10" s="575">
        <v>45760</v>
      </c>
      <c r="D10" s="586" t="s">
        <v>175</v>
      </c>
      <c r="E10" s="577" t="str">
        <f t="shared" ref="E10:F14" si="1">VLOOKUP(M10,Teams,2)</f>
        <v>LITCHFIELD COUNTY BLUES 30</v>
      </c>
      <c r="F10" s="577" t="str">
        <f t="shared" si="1"/>
        <v>ECUA-ANDES 30</v>
      </c>
      <c r="G10" s="578"/>
      <c r="H10" s="645">
        <f>VLOOKUP(E10,START_TIMES,2)</f>
        <v>0.33333333333333331</v>
      </c>
      <c r="I10" s="614" t="str">
        <f>VLOOKUP(E10,fields,2)</f>
        <v>New Milford HS (T), New Milford</v>
      </c>
      <c r="J10" s="580"/>
      <c r="K10" s="16"/>
      <c r="M10" s="5" t="s">
        <v>155</v>
      </c>
      <c r="N10" s="5" t="s">
        <v>152</v>
      </c>
      <c r="O10" s="16" t="s">
        <v>0</v>
      </c>
      <c r="P10" s="546" t="s">
        <v>1073</v>
      </c>
      <c r="Q10" s="705" t="s">
        <v>1122</v>
      </c>
      <c r="R10" s="88" t="s">
        <v>91</v>
      </c>
      <c r="S10" s="16"/>
      <c r="T10" s="199" t="s">
        <v>151</v>
      </c>
      <c r="U10" s="730" t="s">
        <v>676</v>
      </c>
      <c r="V10" s="16">
        <v>4</v>
      </c>
      <c r="W10" s="198" t="s">
        <v>99</v>
      </c>
      <c r="X10" s="546" t="s">
        <v>1073</v>
      </c>
      <c r="Y10" s="16"/>
      <c r="Z10" s="546" t="s">
        <v>1073</v>
      </c>
      <c r="AA10" s="705" t="s">
        <v>1122</v>
      </c>
      <c r="AB10" s="88" t="s">
        <v>91</v>
      </c>
      <c r="AF10" s="705" t="s">
        <v>1122</v>
      </c>
      <c r="AG10" s="361" t="s">
        <v>91</v>
      </c>
    </row>
    <row r="11" spans="1:33" ht="12.75" hidden="1" customHeight="1" thickTop="1" thickBot="1" x14ac:dyDescent="0.4">
      <c r="A11" s="574">
        <v>8</v>
      </c>
      <c r="B11" s="696">
        <v>1</v>
      </c>
      <c r="C11" s="575">
        <v>45760</v>
      </c>
      <c r="D11" s="586" t="s">
        <v>175</v>
      </c>
      <c r="E11" s="577" t="str">
        <f t="shared" si="1"/>
        <v>FC CELTA</v>
      </c>
      <c r="F11" s="577" t="str">
        <f t="shared" si="1"/>
        <v>QPR</v>
      </c>
      <c r="G11" s="578"/>
      <c r="H11" s="645">
        <f>VLOOKUP(E11,START_TIMES,2)</f>
        <v>0.33333333333333331</v>
      </c>
      <c r="I11" s="614" t="str">
        <f>VLOOKUP(E11,fields,2)</f>
        <v>Foran HS KMT (T), Milford</v>
      </c>
      <c r="J11" s="580"/>
      <c r="K11" s="16"/>
      <c r="M11" s="5" t="s">
        <v>154</v>
      </c>
      <c r="N11" s="5" t="s">
        <v>158</v>
      </c>
      <c r="P11" s="546" t="s">
        <v>880</v>
      </c>
      <c r="Q11" s="553" t="s">
        <v>1080</v>
      </c>
      <c r="R11" s="88" t="s">
        <v>91</v>
      </c>
      <c r="S11" s="16"/>
      <c r="T11" s="199" t="s">
        <v>152</v>
      </c>
      <c r="U11" s="730" t="s">
        <v>1131</v>
      </c>
      <c r="V11" s="16">
        <v>5</v>
      </c>
      <c r="W11" s="198" t="s">
        <v>94</v>
      </c>
      <c r="X11" s="546" t="s">
        <v>880</v>
      </c>
      <c r="Y11" s="16"/>
      <c r="Z11" s="546" t="s">
        <v>880</v>
      </c>
      <c r="AA11" s="553" t="s">
        <v>1080</v>
      </c>
      <c r="AB11" s="88" t="s">
        <v>91</v>
      </c>
      <c r="AF11" s="553" t="s">
        <v>1080</v>
      </c>
      <c r="AG11" s="361" t="s">
        <v>91</v>
      </c>
    </row>
    <row r="12" spans="1:33" ht="12.75" hidden="1" customHeight="1" thickTop="1" thickBot="1" x14ac:dyDescent="0.4">
      <c r="A12" s="574">
        <v>9</v>
      </c>
      <c r="B12" s="696">
        <v>1</v>
      </c>
      <c r="C12" s="575">
        <v>45760</v>
      </c>
      <c r="D12" s="586" t="s">
        <v>175</v>
      </c>
      <c r="E12" s="577" t="str">
        <f t="shared" si="1"/>
        <v>COYOTES FC</v>
      </c>
      <c r="F12" s="773" t="str">
        <f t="shared" si="1"/>
        <v>BYE 30</v>
      </c>
      <c r="G12" s="589"/>
      <c r="H12" s="645">
        <f>VLOOKUP(E12,START_TIMES,2)</f>
        <v>0.41666666666666669</v>
      </c>
      <c r="I12" s="614" t="str">
        <f>VLOOKUP(E12,fields,2)</f>
        <v>Pragemann  Park (G), Wallingford</v>
      </c>
      <c r="J12" s="580"/>
      <c r="K12" s="16"/>
      <c r="M12" s="5" t="s">
        <v>151</v>
      </c>
      <c r="N12" s="5" t="s">
        <v>150</v>
      </c>
      <c r="P12" s="546" t="s">
        <v>668</v>
      </c>
      <c r="Q12" s="713" t="s">
        <v>884</v>
      </c>
      <c r="R12" s="7" t="s">
        <v>681</v>
      </c>
      <c r="S12" s="16"/>
      <c r="T12" s="199" t="s">
        <v>153</v>
      </c>
      <c r="U12" s="730" t="s">
        <v>904</v>
      </c>
      <c r="V12" s="16">
        <v>6</v>
      </c>
      <c r="W12" s="198" t="s">
        <v>92</v>
      </c>
      <c r="X12" s="546" t="s">
        <v>668</v>
      </c>
      <c r="Y12" s="16"/>
      <c r="Z12" s="546" t="s">
        <v>668</v>
      </c>
      <c r="AA12" s="713" t="s">
        <v>884</v>
      </c>
      <c r="AB12" s="7" t="s">
        <v>681</v>
      </c>
      <c r="AF12" s="713" t="s">
        <v>884</v>
      </c>
      <c r="AG12" s="283">
        <v>0.375</v>
      </c>
    </row>
    <row r="13" spans="1:33" ht="12.75" hidden="1" customHeight="1" thickTop="1" thickBot="1" x14ac:dyDescent="0.4">
      <c r="A13" s="574">
        <v>10</v>
      </c>
      <c r="B13" s="696">
        <v>1</v>
      </c>
      <c r="C13" s="575">
        <v>45760</v>
      </c>
      <c r="D13" s="586" t="s">
        <v>175</v>
      </c>
      <c r="E13" s="577" t="str">
        <f t="shared" si="1"/>
        <v>NAUGATUCK FUSION</v>
      </c>
      <c r="F13" s="577" t="str">
        <f t="shared" si="1"/>
        <v>FC CALDO VERDE</v>
      </c>
      <c r="G13" s="578"/>
      <c r="H13" s="645">
        <f>VLOOKUP(E13,START_TIMES,2)</f>
        <v>0.41666666666666669</v>
      </c>
      <c r="I13" s="614" t="str">
        <f>VLOOKUP(E13,fields,2)</f>
        <v>City Hill MS (G), Naugatuck</v>
      </c>
      <c r="J13" s="580"/>
      <c r="K13" s="16"/>
      <c r="M13" s="5" t="s">
        <v>156</v>
      </c>
      <c r="N13" s="5" t="s">
        <v>153</v>
      </c>
      <c r="P13" s="546" t="s">
        <v>52</v>
      </c>
      <c r="Q13" s="546" t="s">
        <v>1072</v>
      </c>
      <c r="R13" s="7" t="s">
        <v>927</v>
      </c>
      <c r="S13" s="16"/>
      <c r="T13" s="199" t="s">
        <v>154</v>
      </c>
      <c r="U13" s="730" t="s">
        <v>1125</v>
      </c>
      <c r="V13" s="16">
        <v>7</v>
      </c>
      <c r="W13" s="198" t="s">
        <v>98</v>
      </c>
      <c r="X13" s="546" t="s">
        <v>52</v>
      </c>
      <c r="Y13" s="16"/>
      <c r="Z13" s="546" t="s">
        <v>52</v>
      </c>
      <c r="AA13" s="546" t="s">
        <v>1072</v>
      </c>
      <c r="AB13" s="7" t="s">
        <v>927</v>
      </c>
      <c r="AF13" s="546" t="s">
        <v>1072</v>
      </c>
      <c r="AG13" s="283">
        <v>0.33333333333333331</v>
      </c>
    </row>
    <row r="14" spans="1:33" ht="12.75" hidden="1" customHeight="1" thickTop="1" thickBot="1" x14ac:dyDescent="0.4">
      <c r="A14" s="574">
        <v>11</v>
      </c>
      <c r="B14" s="696">
        <v>1</v>
      </c>
      <c r="C14" s="575">
        <v>45760</v>
      </c>
      <c r="D14" s="586" t="s">
        <v>175</v>
      </c>
      <c r="E14" s="577" t="str">
        <f t="shared" si="1"/>
        <v>NORWALK FC</v>
      </c>
      <c r="F14" s="577" t="str">
        <f t="shared" si="1"/>
        <v>TRINITY FC</v>
      </c>
      <c r="G14" s="578"/>
      <c r="H14" s="645">
        <f>VLOOKUP(E14,START_TIMES,2)</f>
        <v>0.41666666666666702</v>
      </c>
      <c r="I14" s="614" t="str">
        <f>VLOOKUP(E14,fields,2)</f>
        <v>Nathan Hale MS (T), Norwalk</v>
      </c>
      <c r="J14" s="580"/>
      <c r="K14" s="16"/>
      <c r="M14" s="5" t="s">
        <v>157</v>
      </c>
      <c r="N14" s="5" t="s">
        <v>159</v>
      </c>
      <c r="P14" s="546" t="s">
        <v>19</v>
      </c>
      <c r="Q14" s="546" t="s">
        <v>881</v>
      </c>
      <c r="R14" s="7" t="s">
        <v>901</v>
      </c>
      <c r="S14" s="16"/>
      <c r="T14" s="199" t="s">
        <v>155</v>
      </c>
      <c r="U14" s="730" t="s">
        <v>937</v>
      </c>
      <c r="V14" s="16">
        <v>8</v>
      </c>
      <c r="W14" s="198" t="s">
        <v>100</v>
      </c>
      <c r="X14" s="546" t="s">
        <v>19</v>
      </c>
      <c r="Y14" s="16"/>
      <c r="Z14" s="546" t="s">
        <v>19</v>
      </c>
      <c r="AA14" s="546" t="s">
        <v>881</v>
      </c>
      <c r="AB14" s="7" t="s">
        <v>901</v>
      </c>
      <c r="AF14" s="546" t="s">
        <v>881</v>
      </c>
      <c r="AG14" s="283">
        <v>0.33333333333333331</v>
      </c>
    </row>
    <row r="15" spans="1:33" ht="12.75" hidden="1" customHeight="1" thickTop="1" thickBot="1" x14ac:dyDescent="0.4">
      <c r="A15" s="574">
        <v>12</v>
      </c>
      <c r="B15" s="696" t="s">
        <v>0</v>
      </c>
      <c r="C15" s="575" t="s">
        <v>0</v>
      </c>
      <c r="D15" s="582" t="s">
        <v>0</v>
      </c>
      <c r="E15" s="583" t="s">
        <v>0</v>
      </c>
      <c r="F15" s="584" t="s">
        <v>0</v>
      </c>
      <c r="G15" s="578" t="s">
        <v>0</v>
      </c>
      <c r="H15" s="645" t="s">
        <v>0</v>
      </c>
      <c r="I15" s="614" t="s">
        <v>0</v>
      </c>
      <c r="J15" s="585" t="s">
        <v>0</v>
      </c>
      <c r="K15" s="16"/>
      <c r="M15" s="5"/>
      <c r="N15" s="5"/>
      <c r="P15" s="546" t="s">
        <v>1112</v>
      </c>
      <c r="Q15" s="723" t="s">
        <v>882</v>
      </c>
      <c r="R15" s="7" t="s">
        <v>679</v>
      </c>
      <c r="S15" s="16"/>
      <c r="T15" s="199" t="s">
        <v>156</v>
      </c>
      <c r="U15" s="730" t="s">
        <v>53</v>
      </c>
      <c r="V15" s="16">
        <v>9</v>
      </c>
      <c r="W15" s="198" t="s">
        <v>95</v>
      </c>
      <c r="X15" s="546" t="s">
        <v>1112</v>
      </c>
      <c r="Y15" s="16"/>
      <c r="Z15" s="546" t="s">
        <v>1112</v>
      </c>
      <c r="AA15" s="723" t="s">
        <v>882</v>
      </c>
      <c r="AB15" s="7" t="s">
        <v>679</v>
      </c>
      <c r="AF15" s="723" t="s">
        <v>882</v>
      </c>
      <c r="AG15" s="283">
        <v>0.41666666666666702</v>
      </c>
    </row>
    <row r="16" spans="1:33" ht="12.75" hidden="1" customHeight="1" thickTop="1" thickBot="1" x14ac:dyDescent="0.4">
      <c r="A16" s="574">
        <v>13</v>
      </c>
      <c r="B16" s="696">
        <v>1</v>
      </c>
      <c r="C16" s="575">
        <v>45760</v>
      </c>
      <c r="D16" s="587" t="s">
        <v>11</v>
      </c>
      <c r="E16" s="577" t="str">
        <f t="shared" ref="E16:F20" si="2">VLOOKUP(M16,Teams,2)</f>
        <v>GREENWICH PUMAS FC 40</v>
      </c>
      <c r="F16" s="577" t="str">
        <f t="shared" si="2"/>
        <v>DANBURY UNITED 40</v>
      </c>
      <c r="G16" s="578"/>
      <c r="H16" s="645">
        <f>VLOOKUP(E16,START_TIMES,2)</f>
        <v>0.41666666666666669</v>
      </c>
      <c r="I16" s="614" t="str">
        <f>VLOOKUP(E16,fields,2)</f>
        <v>Greenwich Fields</v>
      </c>
      <c r="J16" s="580"/>
      <c r="K16" s="16"/>
      <c r="M16" s="5" t="s">
        <v>105</v>
      </c>
      <c r="N16" s="5" t="s">
        <v>162</v>
      </c>
      <c r="P16" s="546" t="s">
        <v>54</v>
      </c>
      <c r="Q16" s="723" t="s">
        <v>743</v>
      </c>
      <c r="R16" s="7" t="s">
        <v>916</v>
      </c>
      <c r="S16" s="16"/>
      <c r="T16" s="199" t="s">
        <v>157</v>
      </c>
      <c r="U16" s="730" t="s">
        <v>879</v>
      </c>
      <c r="V16" s="16">
        <v>10</v>
      </c>
      <c r="W16" s="198" t="s">
        <v>101</v>
      </c>
      <c r="X16" s="546" t="s">
        <v>54</v>
      </c>
      <c r="Y16" s="16"/>
      <c r="Z16" s="546" t="s">
        <v>54</v>
      </c>
      <c r="AA16" s="723" t="s">
        <v>743</v>
      </c>
      <c r="AB16" s="7" t="s">
        <v>916</v>
      </c>
      <c r="AF16" s="723" t="s">
        <v>743</v>
      </c>
      <c r="AG16" s="283">
        <v>0.33333333333333331</v>
      </c>
    </row>
    <row r="17" spans="1:33" ht="12.75" hidden="1" customHeight="1" thickTop="1" thickBot="1" x14ac:dyDescent="0.4">
      <c r="A17" s="574">
        <v>14</v>
      </c>
      <c r="B17" s="697">
        <v>1</v>
      </c>
      <c r="C17" s="575">
        <v>45760</v>
      </c>
      <c r="D17" s="587" t="s">
        <v>11</v>
      </c>
      <c r="E17" s="577" t="str">
        <f t="shared" si="2"/>
        <v>STORM FC</v>
      </c>
      <c r="F17" s="577" t="str">
        <f t="shared" si="2"/>
        <v>GREENWICH FC 40</v>
      </c>
      <c r="G17" s="578"/>
      <c r="H17" s="645">
        <f>VLOOKUP(E17,START_TIMES,2)</f>
        <v>0.33333333333333331</v>
      </c>
      <c r="I17" s="614" t="str">
        <f>VLOOKUP(E17,fields,2)</f>
        <v>Wakeman Park (T), Westport</v>
      </c>
      <c r="J17" s="580"/>
      <c r="K17" s="16"/>
      <c r="M17" s="5" t="s">
        <v>108</v>
      </c>
      <c r="N17" s="5" t="s">
        <v>104</v>
      </c>
      <c r="P17" s="547" t="s">
        <v>648</v>
      </c>
      <c r="Q17" s="726" t="s">
        <v>173</v>
      </c>
      <c r="R17" s="7" t="s">
        <v>682</v>
      </c>
      <c r="S17" s="16"/>
      <c r="T17" s="200" t="s">
        <v>158</v>
      </c>
      <c r="U17" s="547" t="s">
        <v>677</v>
      </c>
      <c r="V17" s="16">
        <v>11</v>
      </c>
      <c r="W17" s="200" t="s">
        <v>150</v>
      </c>
      <c r="X17" s="547" t="s">
        <v>648</v>
      </c>
      <c r="Y17" s="16"/>
      <c r="Z17" s="547" t="s">
        <v>648</v>
      </c>
      <c r="AA17" s="726" t="s">
        <v>173</v>
      </c>
      <c r="AB17" s="7" t="s">
        <v>682</v>
      </c>
      <c r="AF17" s="726" t="s">
        <v>173</v>
      </c>
      <c r="AG17" s="283">
        <v>0.375</v>
      </c>
    </row>
    <row r="18" spans="1:33" ht="12.75" hidden="1" customHeight="1" thickTop="1" thickBot="1" x14ac:dyDescent="0.4">
      <c r="A18" s="574">
        <v>15</v>
      </c>
      <c r="B18" s="696">
        <v>1</v>
      </c>
      <c r="C18" s="575">
        <v>45760</v>
      </c>
      <c r="D18" s="587" t="s">
        <v>11</v>
      </c>
      <c r="E18" s="577" t="str">
        <f t="shared" si="2"/>
        <v>CLUB NAPOLI 40</v>
      </c>
      <c r="F18" s="577" t="str">
        <f t="shared" si="2"/>
        <v>CLINTON FC 40</v>
      </c>
      <c r="G18" s="578"/>
      <c r="H18" s="645">
        <f>VLOOKUP(E18,START_TIMES,2)</f>
        <v>0.33333333333333331</v>
      </c>
      <c r="I18" s="614" t="str">
        <f>VLOOKUP(E18,fields,2)</f>
        <v>Sportsplex (T), North Branford</v>
      </c>
      <c r="J18" s="580"/>
      <c r="K18" s="16"/>
      <c r="M18" s="5" t="s">
        <v>161</v>
      </c>
      <c r="N18" s="5" t="s">
        <v>160</v>
      </c>
      <c r="P18" s="547" t="s">
        <v>676</v>
      </c>
      <c r="Q18" s="547" t="s">
        <v>676</v>
      </c>
      <c r="R18" s="7" t="s">
        <v>956</v>
      </c>
      <c r="S18" s="16"/>
      <c r="T18" s="201" t="s">
        <v>96</v>
      </c>
      <c r="U18" s="712" t="s">
        <v>881</v>
      </c>
      <c r="V18" s="16">
        <v>12</v>
      </c>
      <c r="W18" s="200" t="s">
        <v>151</v>
      </c>
      <c r="X18" s="547" t="s">
        <v>676</v>
      </c>
      <c r="Y18" s="16"/>
      <c r="Z18" s="547" t="s">
        <v>676</v>
      </c>
      <c r="AA18" s="547" t="s">
        <v>676</v>
      </c>
      <c r="AB18" s="7" t="s">
        <v>956</v>
      </c>
      <c r="AF18" s="547" t="s">
        <v>676</v>
      </c>
      <c r="AG18" s="283">
        <v>0.41666666666666669</v>
      </c>
    </row>
    <row r="19" spans="1:33" ht="12.75" hidden="1" customHeight="1" thickTop="1" thickBot="1" x14ac:dyDescent="0.4">
      <c r="A19" s="574">
        <v>16</v>
      </c>
      <c r="B19" s="696">
        <v>1</v>
      </c>
      <c r="C19" s="575">
        <v>45760</v>
      </c>
      <c r="D19" s="587" t="s">
        <v>11</v>
      </c>
      <c r="E19" s="577" t="str">
        <f t="shared" si="2"/>
        <v xml:space="preserve">GUILFORD CELTIC </v>
      </c>
      <c r="F19" s="577" t="str">
        <f t="shared" si="2"/>
        <v>FAIRFIELD GAC 40</v>
      </c>
      <c r="G19" s="578"/>
      <c r="H19" s="645">
        <f>VLOOKUP(E19,START_TIMES,2)</f>
        <v>0.41666666666666702</v>
      </c>
      <c r="I19" s="614" t="str">
        <f>VLOOKUP(E19,fields,2)</f>
        <v>Guilford HS (T), Guilford</v>
      </c>
      <c r="J19" s="580"/>
      <c r="K19" s="16"/>
      <c r="M19" s="5" t="s">
        <v>106</v>
      </c>
      <c r="N19" s="5" t="s">
        <v>163</v>
      </c>
      <c r="P19" s="547" t="s">
        <v>1131</v>
      </c>
      <c r="Q19" s="712" t="s">
        <v>878</v>
      </c>
      <c r="R19" s="7" t="s">
        <v>683</v>
      </c>
      <c r="S19" s="16"/>
      <c r="T19" s="200" t="s">
        <v>159</v>
      </c>
      <c r="U19" s="547" t="s">
        <v>717</v>
      </c>
      <c r="V19" s="16">
        <v>13</v>
      </c>
      <c r="W19" s="200" t="s">
        <v>152</v>
      </c>
      <c r="X19" s="547" t="s">
        <v>1131</v>
      </c>
      <c r="Y19" s="16"/>
      <c r="Z19" s="547" t="s">
        <v>1131</v>
      </c>
      <c r="AA19" s="712" t="s">
        <v>878</v>
      </c>
      <c r="AB19" s="7" t="s">
        <v>683</v>
      </c>
      <c r="AF19" s="712" t="s">
        <v>878</v>
      </c>
      <c r="AG19" s="283">
        <v>0.375</v>
      </c>
    </row>
    <row r="20" spans="1:33" ht="12.75" hidden="1" customHeight="1" thickTop="1" thickBot="1" x14ac:dyDescent="0.4">
      <c r="A20" s="574">
        <v>17</v>
      </c>
      <c r="B20" s="696">
        <v>1</v>
      </c>
      <c r="C20" s="575">
        <v>45760</v>
      </c>
      <c r="D20" s="587" t="s">
        <v>11</v>
      </c>
      <c r="E20" s="577" t="str">
        <f t="shared" si="2"/>
        <v>SHEBEEN FC</v>
      </c>
      <c r="F20" s="577" t="str">
        <f t="shared" si="2"/>
        <v>VASCO DA GAMA 40</v>
      </c>
      <c r="G20" s="578"/>
      <c r="H20" s="645">
        <f>VLOOKUP(E20,START_TIMES,2)</f>
        <v>0.41666666666666702</v>
      </c>
      <c r="I20" s="614" t="str">
        <f>VLOOKUP(E20,fields,2)</f>
        <v>Ludlowe HS (T), Fairfield</v>
      </c>
      <c r="J20" s="580"/>
      <c r="K20" s="16"/>
      <c r="M20" s="5" t="s">
        <v>107</v>
      </c>
      <c r="N20" s="5" t="s">
        <v>109</v>
      </c>
      <c r="P20" s="547" t="s">
        <v>904</v>
      </c>
      <c r="Q20" s="731" t="s">
        <v>27</v>
      </c>
      <c r="R20" s="7" t="s">
        <v>683</v>
      </c>
      <c r="S20" s="16"/>
      <c r="T20" s="202" t="s">
        <v>160</v>
      </c>
      <c r="U20" s="549" t="s">
        <v>882</v>
      </c>
      <c r="V20" s="16">
        <v>14</v>
      </c>
      <c r="W20" s="200" t="s">
        <v>153</v>
      </c>
      <c r="X20" s="548" t="s">
        <v>904</v>
      </c>
      <c r="Y20" s="16"/>
      <c r="Z20" s="547" t="s">
        <v>904</v>
      </c>
      <c r="AA20" s="731" t="s">
        <v>27</v>
      </c>
      <c r="AB20" s="7" t="s">
        <v>683</v>
      </c>
      <c r="AF20" s="731" t="s">
        <v>27</v>
      </c>
      <c r="AG20" s="283">
        <v>0.45833333333333331</v>
      </c>
    </row>
    <row r="21" spans="1:33" ht="12.75" hidden="1" customHeight="1" thickTop="1" thickBot="1" x14ac:dyDescent="0.4">
      <c r="A21" s="574">
        <v>18</v>
      </c>
      <c r="B21" s="696" t="s">
        <v>0</v>
      </c>
      <c r="C21" s="575" t="s">
        <v>0</v>
      </c>
      <c r="D21" s="582" t="s">
        <v>0</v>
      </c>
      <c r="E21" s="583" t="s">
        <v>0</v>
      </c>
      <c r="F21" s="584" t="s">
        <v>0</v>
      </c>
      <c r="G21" s="578" t="s">
        <v>0</v>
      </c>
      <c r="H21" s="645" t="s">
        <v>0</v>
      </c>
      <c r="I21" s="614" t="s">
        <v>0</v>
      </c>
      <c r="J21" s="585" t="s">
        <v>0</v>
      </c>
      <c r="K21" s="16"/>
      <c r="M21" s="319"/>
      <c r="N21" s="319"/>
      <c r="P21" s="547" t="s">
        <v>1125</v>
      </c>
      <c r="Q21" s="725" t="s">
        <v>33</v>
      </c>
      <c r="R21" s="7" t="s">
        <v>684</v>
      </c>
      <c r="S21" s="16"/>
      <c r="T21" s="202" t="s">
        <v>161</v>
      </c>
      <c r="U21" s="731" t="s">
        <v>743</v>
      </c>
      <c r="V21" s="16">
        <v>15</v>
      </c>
      <c r="W21" s="200" t="s">
        <v>154</v>
      </c>
      <c r="X21" s="547" t="s">
        <v>1125</v>
      </c>
      <c r="Y21" s="16"/>
      <c r="Z21" s="547" t="s">
        <v>1125</v>
      </c>
      <c r="AA21" s="725" t="s">
        <v>33</v>
      </c>
      <c r="AB21" s="7" t="s">
        <v>684</v>
      </c>
      <c r="AF21" s="725" t="s">
        <v>33</v>
      </c>
      <c r="AG21" s="283">
        <v>0.33333333333333331</v>
      </c>
    </row>
    <row r="22" spans="1:33" ht="12.75" hidden="1" customHeight="1" thickTop="1" thickBot="1" x14ac:dyDescent="0.4">
      <c r="A22" s="574">
        <v>19</v>
      </c>
      <c r="B22" s="696">
        <v>1</v>
      </c>
      <c r="C22" s="575">
        <v>45760</v>
      </c>
      <c r="D22" s="588" t="s">
        <v>1114</v>
      </c>
      <c r="E22" s="788" t="str">
        <f t="shared" ref="E22" si="3">VLOOKUP(M22,Teams,2)</f>
        <v>BYE 40N</v>
      </c>
      <c r="F22" s="789" t="str">
        <f t="shared" ref="F22" si="4">VLOOKUP(N22,Teams,2)</f>
        <v>SOUTHEAST ROVERS</v>
      </c>
      <c r="G22" s="589"/>
      <c r="H22" s="645" t="str">
        <f>VLOOKUP(E22,START_TIMES,2)</f>
        <v>--</v>
      </c>
      <c r="I22" s="614"/>
      <c r="J22" s="580"/>
      <c r="K22" s="16"/>
      <c r="M22" s="736" t="s">
        <v>110</v>
      </c>
      <c r="N22" s="736" t="s">
        <v>117</v>
      </c>
      <c r="P22" s="548" t="s">
        <v>937</v>
      </c>
      <c r="Q22" s="715" t="s">
        <v>45</v>
      </c>
      <c r="R22" s="7" t="s">
        <v>952</v>
      </c>
      <c r="S22" s="16"/>
      <c r="T22" s="202" t="s">
        <v>162</v>
      </c>
      <c r="U22" s="549" t="s">
        <v>27</v>
      </c>
      <c r="V22" s="16">
        <v>16</v>
      </c>
      <c r="W22" s="200" t="s">
        <v>155</v>
      </c>
      <c r="X22" s="548" t="s">
        <v>937</v>
      </c>
      <c r="Y22" s="16"/>
      <c r="Z22" s="548" t="s">
        <v>937</v>
      </c>
      <c r="AA22" s="715" t="s">
        <v>45</v>
      </c>
      <c r="AB22" s="7" t="s">
        <v>952</v>
      </c>
      <c r="AF22" s="715" t="s">
        <v>45</v>
      </c>
      <c r="AG22" s="283">
        <v>0.41666666666666669</v>
      </c>
    </row>
    <row r="23" spans="1:33" ht="12.75" hidden="1" customHeight="1" thickTop="1" thickBot="1" x14ac:dyDescent="0.4">
      <c r="A23" s="574">
        <v>20</v>
      </c>
      <c r="B23" s="696">
        <v>1</v>
      </c>
      <c r="C23" s="575">
        <v>45760</v>
      </c>
      <c r="D23" s="588" t="s">
        <v>1114</v>
      </c>
      <c r="E23" s="415" t="str">
        <f t="shared" ref="E23:F25" si="5">VLOOKUP(M23,Teams,2)</f>
        <v>NORTH BRANFORD 40</v>
      </c>
      <c r="F23" s="415" t="str">
        <f t="shared" si="5"/>
        <v>GUILFORD BELL CURVE</v>
      </c>
      <c r="G23" s="578"/>
      <c r="H23" s="645">
        <f>VLOOKUP(E23,START_TIMES,2)</f>
        <v>0.41666666666666702</v>
      </c>
      <c r="I23" s="614" t="str">
        <f>VLOOKUP(E23,fields,2)</f>
        <v>North Farms Park (G), North Branford</v>
      </c>
      <c r="J23" s="580"/>
      <c r="K23" s="16"/>
      <c r="M23" s="736" t="s">
        <v>115</v>
      </c>
      <c r="N23" s="736" t="s">
        <v>112</v>
      </c>
      <c r="P23" s="547" t="s">
        <v>53</v>
      </c>
      <c r="Q23" s="547" t="s">
        <v>1131</v>
      </c>
      <c r="R23" s="7" t="s">
        <v>684</v>
      </c>
      <c r="S23" s="16"/>
      <c r="T23" s="202" t="s">
        <v>163</v>
      </c>
      <c r="U23" s="731" t="s">
        <v>740</v>
      </c>
      <c r="V23" s="16">
        <v>17</v>
      </c>
      <c r="W23" s="200" t="s">
        <v>156</v>
      </c>
      <c r="X23" s="547" t="s">
        <v>53</v>
      </c>
      <c r="Y23" s="16"/>
      <c r="Z23" s="547" t="s">
        <v>53</v>
      </c>
      <c r="AA23" s="547" t="s">
        <v>1131</v>
      </c>
      <c r="AB23" s="7" t="s">
        <v>684</v>
      </c>
      <c r="AF23" s="547" t="s">
        <v>1131</v>
      </c>
      <c r="AG23" s="283">
        <v>0.33333333333333331</v>
      </c>
    </row>
    <row r="24" spans="1:33" ht="12.75" hidden="1" customHeight="1" thickTop="1" thickBot="1" x14ac:dyDescent="0.4">
      <c r="A24" s="574">
        <v>21</v>
      </c>
      <c r="B24" s="696">
        <v>1</v>
      </c>
      <c r="C24" s="575">
        <v>45760</v>
      </c>
      <c r="D24" s="588" t="s">
        <v>1114</v>
      </c>
      <c r="E24" s="415" t="str">
        <f t="shared" si="5"/>
        <v>LITCHFIELD COUNTY BLUES 40</v>
      </c>
      <c r="F24" s="415" t="str">
        <f t="shared" si="5"/>
        <v>NEW HAVEN AMERICANS</v>
      </c>
      <c r="G24" s="578"/>
      <c r="H24" s="645">
        <f>VLOOKUP(E24,START_TIMES,2)</f>
        <v>0.41666666666666702</v>
      </c>
      <c r="I24" s="614" t="str">
        <f>VLOOKUP(E24,fields,2)</f>
        <v xml:space="preserve">White Field (G), Litchfield </v>
      </c>
      <c r="J24" s="580"/>
      <c r="K24" s="16"/>
      <c r="M24" s="736" t="s">
        <v>113</v>
      </c>
      <c r="N24" s="736" t="s">
        <v>114</v>
      </c>
      <c r="P24" s="547" t="s">
        <v>879</v>
      </c>
      <c r="Q24" s="725" t="s">
        <v>1130</v>
      </c>
      <c r="R24" s="7" t="s">
        <v>684</v>
      </c>
      <c r="S24" s="16"/>
      <c r="T24" s="202" t="s">
        <v>104</v>
      </c>
      <c r="U24" s="731" t="s">
        <v>883</v>
      </c>
      <c r="V24" s="16">
        <v>18</v>
      </c>
      <c r="W24" s="200" t="s">
        <v>157</v>
      </c>
      <c r="X24" s="547" t="s">
        <v>879</v>
      </c>
      <c r="Y24" s="16"/>
      <c r="Z24" s="547" t="s">
        <v>879</v>
      </c>
      <c r="AA24" s="725" t="s">
        <v>1130</v>
      </c>
      <c r="AB24" s="7" t="s">
        <v>684</v>
      </c>
      <c r="AF24" s="725" t="s">
        <v>1130</v>
      </c>
      <c r="AG24" s="283">
        <v>0.33333333333333331</v>
      </c>
    </row>
    <row r="25" spans="1:33" ht="12.75" hidden="1" customHeight="1" thickTop="1" thickBot="1" x14ac:dyDescent="0.4">
      <c r="A25" s="574">
        <v>22</v>
      </c>
      <c r="B25" s="696">
        <v>1</v>
      </c>
      <c r="C25" s="575">
        <v>45760</v>
      </c>
      <c r="D25" s="588" t="s">
        <v>1114</v>
      </c>
      <c r="E25" s="415" t="str">
        <f t="shared" si="5"/>
        <v>PAN ZONES</v>
      </c>
      <c r="F25" s="415" t="str">
        <f t="shared" si="5"/>
        <v>FC LEONE</v>
      </c>
      <c r="G25" s="578"/>
      <c r="H25" s="645">
        <f>VLOOKUP(E25,START_TIMES,2)</f>
        <v>0.41666666666666669</v>
      </c>
      <c r="I25" s="614" t="str">
        <f>VLOOKUP(E25,fields,2)</f>
        <v>Stanley Quarter Park (G), New Britain</v>
      </c>
      <c r="J25" s="580"/>
      <c r="K25" s="16"/>
      <c r="M25" s="754" t="s">
        <v>116</v>
      </c>
      <c r="N25" s="754" t="s">
        <v>111</v>
      </c>
      <c r="P25" s="547" t="s">
        <v>677</v>
      </c>
      <c r="Q25" s="731" t="s">
        <v>740</v>
      </c>
      <c r="R25" s="7" t="s">
        <v>691</v>
      </c>
      <c r="S25" s="16"/>
      <c r="T25" s="202" t="s">
        <v>105</v>
      </c>
      <c r="U25" s="731" t="s">
        <v>899</v>
      </c>
      <c r="V25" s="16">
        <v>19</v>
      </c>
      <c r="W25" s="200" t="s">
        <v>158</v>
      </c>
      <c r="X25" s="547" t="s">
        <v>677</v>
      </c>
      <c r="Y25" s="16"/>
      <c r="Z25" s="547" t="s">
        <v>677</v>
      </c>
      <c r="AA25" s="731" t="s">
        <v>740</v>
      </c>
      <c r="AB25" s="7" t="s">
        <v>691</v>
      </c>
      <c r="AF25" s="731" t="s">
        <v>740</v>
      </c>
      <c r="AG25" s="283">
        <v>0.33333333333333331</v>
      </c>
    </row>
    <row r="26" spans="1:33" ht="12.75" hidden="1" customHeight="1" thickTop="1" thickBot="1" x14ac:dyDescent="0.4">
      <c r="A26" s="574">
        <v>23</v>
      </c>
      <c r="B26" s="696" t="s">
        <v>0</v>
      </c>
      <c r="C26" s="575" t="s">
        <v>0</v>
      </c>
      <c r="D26" s="582" t="s">
        <v>0</v>
      </c>
      <c r="E26" s="583" t="s">
        <v>0</v>
      </c>
      <c r="F26" s="584" t="s">
        <v>0</v>
      </c>
      <c r="G26" s="578" t="s">
        <v>0</v>
      </c>
      <c r="H26" s="645" t="s">
        <v>0</v>
      </c>
      <c r="I26" s="614" t="s">
        <v>0</v>
      </c>
      <c r="J26" s="585" t="s">
        <v>0</v>
      </c>
      <c r="K26" s="16"/>
      <c r="M26" s="281"/>
      <c r="N26" s="281"/>
      <c r="P26" s="547" t="s">
        <v>717</v>
      </c>
      <c r="Q26" s="718" t="s">
        <v>741</v>
      </c>
      <c r="R26" s="7" t="s">
        <v>691</v>
      </c>
      <c r="S26" s="16"/>
      <c r="T26" s="202" t="s">
        <v>106</v>
      </c>
      <c r="U26" s="731" t="s">
        <v>216</v>
      </c>
      <c r="V26" s="16">
        <v>20</v>
      </c>
      <c r="W26" s="200" t="s">
        <v>159</v>
      </c>
      <c r="X26" s="547" t="s">
        <v>717</v>
      </c>
      <c r="Y26" s="16"/>
      <c r="Z26" s="547" t="s">
        <v>717</v>
      </c>
      <c r="AA26" s="718" t="s">
        <v>741</v>
      </c>
      <c r="AB26" s="7" t="s">
        <v>691</v>
      </c>
      <c r="AF26" s="718" t="s">
        <v>741</v>
      </c>
      <c r="AG26" s="283">
        <v>0.33333333333333331</v>
      </c>
    </row>
    <row r="27" spans="1:33" ht="12.75" hidden="1" customHeight="1" thickTop="1" thickBot="1" x14ac:dyDescent="0.4">
      <c r="A27" s="574">
        <v>24</v>
      </c>
      <c r="B27" s="696">
        <v>1</v>
      </c>
      <c r="C27" s="575">
        <v>45760</v>
      </c>
      <c r="D27" s="740" t="s">
        <v>1115</v>
      </c>
      <c r="E27" s="577" t="str">
        <f t="shared" ref="E27:F30" si="6">VLOOKUP(M27,Teams,2)</f>
        <v>BESA SC</v>
      </c>
      <c r="F27" s="577" t="str">
        <f t="shared" si="6"/>
        <v>WILTON WOLVES</v>
      </c>
      <c r="G27" s="589"/>
      <c r="H27" s="645">
        <f>VLOOKUP(E27,START_TIMES,2)</f>
        <v>0.41666666666666669</v>
      </c>
      <c r="I27" s="614" t="str">
        <f>VLOOKUP(E27,fields,2)</f>
        <v>Bucks Hill Park (G), Waterbury</v>
      </c>
      <c r="J27" s="580"/>
      <c r="K27" s="16"/>
      <c r="M27" s="775" t="s">
        <v>118</v>
      </c>
      <c r="N27" s="775" t="s">
        <v>125</v>
      </c>
      <c r="P27" s="549" t="s">
        <v>882</v>
      </c>
      <c r="Q27" s="548" t="s">
        <v>904</v>
      </c>
      <c r="R27" s="7" t="s">
        <v>979</v>
      </c>
      <c r="S27" s="16"/>
      <c r="T27" s="203" t="s">
        <v>107</v>
      </c>
      <c r="U27" s="549" t="s">
        <v>888</v>
      </c>
      <c r="V27" s="16">
        <v>21</v>
      </c>
      <c r="W27" s="203" t="s">
        <v>160</v>
      </c>
      <c r="X27" s="549" t="s">
        <v>882</v>
      </c>
      <c r="Y27" s="16"/>
      <c r="Z27" s="549" t="s">
        <v>882</v>
      </c>
      <c r="AA27" s="548" t="s">
        <v>904</v>
      </c>
      <c r="AB27" s="7" t="s">
        <v>979</v>
      </c>
      <c r="AF27" s="548" t="s">
        <v>904</v>
      </c>
      <c r="AG27" s="283">
        <v>0.33333333333333331</v>
      </c>
    </row>
    <row r="28" spans="1:33" ht="12.75" hidden="1" customHeight="1" thickTop="1" thickBot="1" x14ac:dyDescent="0.4">
      <c r="A28" s="574">
        <v>25</v>
      </c>
      <c r="B28" s="696">
        <v>1</v>
      </c>
      <c r="C28" s="575">
        <v>45760</v>
      </c>
      <c r="D28" s="740" t="s">
        <v>1115</v>
      </c>
      <c r="E28" s="577" t="str">
        <f t="shared" si="6"/>
        <v>RIDGEFIELD KICKS</v>
      </c>
      <c r="F28" s="577" t="str">
        <f t="shared" si="6"/>
        <v>DERBY QUITUS</v>
      </c>
      <c r="G28" s="578"/>
      <c r="H28" s="645">
        <f>VLOOKUP(E28,START_TIMES,2)</f>
        <v>0.33333333333333331</v>
      </c>
      <c r="I28" s="614" t="str">
        <f>VLOOKUP(E28,fields,2)</f>
        <v>Wooster School (T), Danbury</v>
      </c>
      <c r="J28" s="580"/>
      <c r="K28" s="16"/>
      <c r="M28" s="775" t="s">
        <v>123</v>
      </c>
      <c r="N28" s="775" t="s">
        <v>120</v>
      </c>
      <c r="P28" s="549" t="s">
        <v>743</v>
      </c>
      <c r="Q28" s="548" t="s">
        <v>1125</v>
      </c>
      <c r="R28" s="7" t="s">
        <v>900</v>
      </c>
      <c r="S28" s="16"/>
      <c r="T28" s="203" t="s">
        <v>108</v>
      </c>
      <c r="U28" s="549" t="s">
        <v>192</v>
      </c>
      <c r="V28" s="16">
        <v>22</v>
      </c>
      <c r="W28" s="203" t="s">
        <v>161</v>
      </c>
      <c r="X28" s="549" t="s">
        <v>743</v>
      </c>
      <c r="Y28" s="16"/>
      <c r="Z28" s="549" t="s">
        <v>743</v>
      </c>
      <c r="AA28" s="548" t="s">
        <v>1125</v>
      </c>
      <c r="AB28" s="7" t="s">
        <v>900</v>
      </c>
      <c r="AF28" s="548" t="s">
        <v>1125</v>
      </c>
      <c r="AG28" s="283">
        <v>0.33333333333333331</v>
      </c>
    </row>
    <row r="29" spans="1:33" ht="12.75" hidden="1" customHeight="1" thickTop="1" thickBot="1" x14ac:dyDescent="0.4">
      <c r="A29" s="574">
        <v>26</v>
      </c>
      <c r="B29" s="696">
        <v>1</v>
      </c>
      <c r="C29" s="575">
        <v>45760</v>
      </c>
      <c r="D29" s="740" t="s">
        <v>1115</v>
      </c>
      <c r="E29" s="577" t="str">
        <f t="shared" si="6"/>
        <v>ECUA-ANDES 40</v>
      </c>
      <c r="F29" s="577" t="str">
        <f t="shared" si="6"/>
        <v>LUSITANOS FC</v>
      </c>
      <c r="G29" s="578"/>
      <c r="H29" s="645">
        <f>VLOOKUP(E29,START_TIMES,2)</f>
        <v>0.33333333333333331</v>
      </c>
      <c r="I29" s="614" t="str">
        <f>VLOOKUP(E29,fields,2)</f>
        <v>Witek Park (G), Derby</v>
      </c>
      <c r="J29" s="580"/>
      <c r="K29" s="16"/>
      <c r="M29" s="775" t="s">
        <v>121</v>
      </c>
      <c r="N29" s="775" t="s">
        <v>122</v>
      </c>
      <c r="P29" s="549" t="s">
        <v>27</v>
      </c>
      <c r="Q29" s="722" t="s">
        <v>1126</v>
      </c>
      <c r="R29" s="7" t="s">
        <v>957</v>
      </c>
      <c r="S29" s="16"/>
      <c r="T29" s="204" t="s">
        <v>93</v>
      </c>
      <c r="U29" s="724" t="s">
        <v>878</v>
      </c>
      <c r="V29" s="16">
        <v>23</v>
      </c>
      <c r="W29" s="203" t="s">
        <v>162</v>
      </c>
      <c r="X29" s="549" t="s">
        <v>27</v>
      </c>
      <c r="Y29" s="16"/>
      <c r="Z29" s="549" t="s">
        <v>27</v>
      </c>
      <c r="AA29" s="722" t="s">
        <v>1126</v>
      </c>
      <c r="AB29" s="7" t="s">
        <v>957</v>
      </c>
      <c r="AF29" s="722" t="s">
        <v>1126</v>
      </c>
      <c r="AG29" s="283">
        <v>0.33333333333333331</v>
      </c>
    </row>
    <row r="30" spans="1:33" ht="12.75" customHeight="1" thickTop="1" thickBot="1" x14ac:dyDescent="0.4">
      <c r="A30" s="574">
        <v>27</v>
      </c>
      <c r="B30" s="696">
        <v>1</v>
      </c>
      <c r="C30" s="575">
        <v>45760</v>
      </c>
      <c r="D30" s="740" t="s">
        <v>1115</v>
      </c>
      <c r="E30" s="634" t="str">
        <f t="shared" si="6"/>
        <v>STAMFORD UNITED</v>
      </c>
      <c r="F30" s="759" t="s">
        <v>25</v>
      </c>
      <c r="G30" s="578"/>
      <c r="H30" s="645">
        <v>0.41666666666666669</v>
      </c>
      <c r="I30" s="614" t="str">
        <f>VLOOKUP(E30,fields,2)</f>
        <v>West Beach Fields (T), Stamford</v>
      </c>
      <c r="J30" s="580"/>
      <c r="K30" s="16"/>
      <c r="M30" s="776" t="s">
        <v>124</v>
      </c>
      <c r="N30" s="776" t="s">
        <v>119</v>
      </c>
      <c r="P30" s="549" t="s">
        <v>740</v>
      </c>
      <c r="Q30" s="724" t="s">
        <v>1073</v>
      </c>
      <c r="R30" s="7" t="s">
        <v>689</v>
      </c>
      <c r="S30" s="16"/>
      <c r="T30" s="203" t="s">
        <v>109</v>
      </c>
      <c r="U30" s="549" t="s">
        <v>26</v>
      </c>
      <c r="V30" s="16">
        <v>24</v>
      </c>
      <c r="W30" s="203" t="s">
        <v>163</v>
      </c>
      <c r="X30" s="549" t="s">
        <v>740</v>
      </c>
      <c r="Y30" s="16"/>
      <c r="Z30" s="549" t="s">
        <v>740</v>
      </c>
      <c r="AA30" s="724" t="s">
        <v>1073</v>
      </c>
      <c r="AB30" s="7" t="s">
        <v>689</v>
      </c>
      <c r="AF30" s="724" t="s">
        <v>1073</v>
      </c>
      <c r="AG30" s="283">
        <v>0.33333333333333331</v>
      </c>
    </row>
    <row r="31" spans="1:33" ht="12.75" hidden="1" customHeight="1" thickTop="1" thickBot="1" x14ac:dyDescent="0.4">
      <c r="A31" s="574">
        <v>28</v>
      </c>
      <c r="B31" s="696" t="s">
        <v>0</v>
      </c>
      <c r="C31" s="575" t="s">
        <v>0</v>
      </c>
      <c r="D31" s="582" t="s">
        <v>0</v>
      </c>
      <c r="E31" s="583" t="s">
        <v>0</v>
      </c>
      <c r="F31" s="584" t="s">
        <v>0</v>
      </c>
      <c r="G31" s="578" t="s">
        <v>0</v>
      </c>
      <c r="H31" s="645" t="s">
        <v>0</v>
      </c>
      <c r="I31" s="614" t="s">
        <v>0</v>
      </c>
      <c r="J31" s="585" t="s">
        <v>0</v>
      </c>
      <c r="K31" s="16"/>
      <c r="M31" s="281"/>
      <c r="N31" s="281"/>
      <c r="P31" s="549" t="s">
        <v>883</v>
      </c>
      <c r="Q31" s="724" t="s">
        <v>880</v>
      </c>
      <c r="R31" s="7" t="s">
        <v>1129</v>
      </c>
      <c r="S31" s="16"/>
      <c r="T31" s="205" t="s">
        <v>110</v>
      </c>
      <c r="U31" s="722" t="s">
        <v>1121</v>
      </c>
      <c r="V31" s="16">
        <v>25</v>
      </c>
      <c r="W31" s="203" t="s">
        <v>104</v>
      </c>
      <c r="X31" s="549" t="s">
        <v>883</v>
      </c>
      <c r="Y31" s="16"/>
      <c r="Z31" s="549" t="s">
        <v>883</v>
      </c>
      <c r="AA31" s="724" t="s">
        <v>880</v>
      </c>
      <c r="AB31" s="7" t="s">
        <v>1129</v>
      </c>
      <c r="AF31" s="724" t="s">
        <v>880</v>
      </c>
      <c r="AG31" s="283">
        <v>0.41666666666666702</v>
      </c>
    </row>
    <row r="32" spans="1:33" ht="12.75" hidden="1" customHeight="1" thickTop="1" thickBot="1" x14ac:dyDescent="0.4">
      <c r="A32" s="574">
        <v>29</v>
      </c>
      <c r="B32" s="696">
        <v>1</v>
      </c>
      <c r="C32" s="575">
        <v>45760</v>
      </c>
      <c r="D32" s="590" t="s">
        <v>1076</v>
      </c>
      <c r="E32" s="577" t="str">
        <f t="shared" ref="E32:F36" si="7">VLOOKUP(M32,Teams,2)</f>
        <v>NORWALK SPORT COLOMBIA 50</v>
      </c>
      <c r="F32" s="577" t="str">
        <f t="shared" si="7"/>
        <v>GREENWICH FC 50</v>
      </c>
      <c r="G32" s="589"/>
      <c r="H32" s="645">
        <f>VLOOKUP(E32,START_TIMES,2)</f>
        <v>0.41666666666666669</v>
      </c>
      <c r="I32" s="614" t="str">
        <f>VLOOKUP(E32,fields,2)</f>
        <v>Nathan Hale MS (T), Norwalk</v>
      </c>
      <c r="J32" s="580"/>
      <c r="K32" s="16"/>
      <c r="M32" s="782" t="s">
        <v>131</v>
      </c>
      <c r="N32" s="782" t="s">
        <v>128</v>
      </c>
      <c r="P32" s="549" t="s">
        <v>899</v>
      </c>
      <c r="Q32" s="549" t="s">
        <v>883</v>
      </c>
      <c r="R32" s="7" t="s">
        <v>1129</v>
      </c>
      <c r="S32" s="16"/>
      <c r="T32" s="205" t="s">
        <v>111</v>
      </c>
      <c r="U32" s="722" t="s">
        <v>1126</v>
      </c>
      <c r="V32" s="16">
        <v>26</v>
      </c>
      <c r="W32" s="203" t="s">
        <v>105</v>
      </c>
      <c r="X32" s="549" t="s">
        <v>899</v>
      </c>
      <c r="Y32" s="16"/>
      <c r="Z32" s="549" t="s">
        <v>899</v>
      </c>
      <c r="AA32" s="549" t="s">
        <v>883</v>
      </c>
      <c r="AB32" s="7" t="s">
        <v>1129</v>
      </c>
      <c r="AF32" s="549" t="s">
        <v>883</v>
      </c>
      <c r="AG32" s="283">
        <v>0.41666666666666702</v>
      </c>
    </row>
    <row r="33" spans="1:33" ht="12.75" hidden="1" customHeight="1" thickTop="1" thickBot="1" x14ac:dyDescent="0.4">
      <c r="A33" s="574">
        <v>30</v>
      </c>
      <c r="B33" s="696">
        <v>1</v>
      </c>
      <c r="C33" s="575">
        <v>45760</v>
      </c>
      <c r="D33" s="590" t="s">
        <v>1076</v>
      </c>
      <c r="E33" s="577" t="str">
        <f t="shared" si="7"/>
        <v>VASCO DA GAMA 50</v>
      </c>
      <c r="F33" s="577" t="str">
        <f t="shared" si="7"/>
        <v>NORWALK MARINERS LEGENDS</v>
      </c>
      <c r="G33" s="589"/>
      <c r="H33" s="645">
        <f>VLOOKUP(E33,START_TIMES,2)</f>
        <v>0.41666666666666702</v>
      </c>
      <c r="I33" s="614" t="str">
        <f>VLOOKUP(E33,fields,2)</f>
        <v>Veterans Memorial Park (T), Bridgeport</v>
      </c>
      <c r="J33" s="580"/>
      <c r="K33" s="16"/>
      <c r="M33" s="779" t="s">
        <v>134</v>
      </c>
      <c r="N33" s="779" t="s">
        <v>130</v>
      </c>
      <c r="P33" s="549" t="s">
        <v>216</v>
      </c>
      <c r="Q33" s="711" t="s">
        <v>902</v>
      </c>
      <c r="R33" s="7" t="s">
        <v>1129</v>
      </c>
      <c r="S33" s="16"/>
      <c r="T33" s="205" t="s">
        <v>112</v>
      </c>
      <c r="U33" s="722" t="s">
        <v>29</v>
      </c>
      <c r="V33" s="16">
        <v>27</v>
      </c>
      <c r="W33" s="203" t="s">
        <v>106</v>
      </c>
      <c r="X33" s="549" t="s">
        <v>216</v>
      </c>
      <c r="Y33" s="16"/>
      <c r="Z33" s="549" t="s">
        <v>216</v>
      </c>
      <c r="AA33" s="711" t="s">
        <v>902</v>
      </c>
      <c r="AB33" s="7" t="s">
        <v>1129</v>
      </c>
      <c r="AF33" s="711" t="s">
        <v>902</v>
      </c>
      <c r="AG33" s="283">
        <v>0.41666666666666702</v>
      </c>
    </row>
    <row r="34" spans="1:33" ht="12.75" hidden="1" customHeight="1" thickTop="1" thickBot="1" x14ac:dyDescent="0.4">
      <c r="A34" s="574">
        <v>31</v>
      </c>
      <c r="B34" s="696">
        <v>1</v>
      </c>
      <c r="C34" s="575">
        <v>45760</v>
      </c>
      <c r="D34" s="590" t="s">
        <v>1076</v>
      </c>
      <c r="E34" s="577" t="str">
        <f t="shared" si="7"/>
        <v>FAIRFIELD GAC 50</v>
      </c>
      <c r="F34" s="774" t="str">
        <f t="shared" si="7"/>
        <v>BYE 50</v>
      </c>
      <c r="G34" s="589"/>
      <c r="H34" s="645">
        <f>VLOOKUP(E34,START_TIMES,2)</f>
        <v>0.33333333333333331</v>
      </c>
      <c r="I34" s="614" t="str">
        <f>VLOOKUP(E34,fields,2)</f>
        <v>Ludlowe HS (T), Fairfield</v>
      </c>
      <c r="J34" s="580"/>
      <c r="K34" s="16"/>
      <c r="M34" s="780" t="s">
        <v>127</v>
      </c>
      <c r="N34" s="780" t="s">
        <v>126</v>
      </c>
      <c r="P34" s="549" t="s">
        <v>888</v>
      </c>
      <c r="Q34" s="715" t="s">
        <v>906</v>
      </c>
      <c r="R34" s="7" t="s">
        <v>1129</v>
      </c>
      <c r="S34" s="16"/>
      <c r="T34" s="205" t="s">
        <v>113</v>
      </c>
      <c r="U34" s="722" t="s">
        <v>938</v>
      </c>
      <c r="V34" s="16">
        <v>28</v>
      </c>
      <c r="W34" s="203" t="s">
        <v>107</v>
      </c>
      <c r="X34" s="549" t="s">
        <v>888</v>
      </c>
      <c r="Y34" s="16"/>
      <c r="Z34" s="549" t="s">
        <v>888</v>
      </c>
      <c r="AA34" s="715" t="s">
        <v>906</v>
      </c>
      <c r="AB34" s="7" t="s">
        <v>1129</v>
      </c>
      <c r="AF34" s="715" t="s">
        <v>906</v>
      </c>
      <c r="AG34" s="283">
        <v>0.41666666666666702</v>
      </c>
    </row>
    <row r="35" spans="1:33" ht="12.75" hidden="1" customHeight="1" thickTop="1" thickBot="1" x14ac:dyDescent="0.4">
      <c r="A35" s="574">
        <v>32</v>
      </c>
      <c r="B35" s="697">
        <v>1</v>
      </c>
      <c r="C35" s="575">
        <v>45760</v>
      </c>
      <c r="D35" s="590" t="s">
        <v>1076</v>
      </c>
      <c r="E35" s="577" t="str">
        <f t="shared" si="7"/>
        <v>REBELS UNITED</v>
      </c>
      <c r="F35" s="577" t="str">
        <f t="shared" si="7"/>
        <v>GREENWICH PUMAS FC 50</v>
      </c>
      <c r="G35" s="589"/>
      <c r="H35" s="645">
        <f>VLOOKUP(E35,START_TIMES,2)</f>
        <v>0.41666666666666669</v>
      </c>
      <c r="I35" s="614" t="str">
        <f>VLOOKUP(E35,fields,2)</f>
        <v>New Fairfield HS (T), New Fairfield</v>
      </c>
      <c r="J35" s="580"/>
      <c r="K35" s="16"/>
      <c r="M35" s="780" t="s">
        <v>132</v>
      </c>
      <c r="N35" s="780" t="s">
        <v>129</v>
      </c>
      <c r="P35" s="549" t="s">
        <v>192</v>
      </c>
      <c r="Q35" s="549" t="s">
        <v>899</v>
      </c>
      <c r="R35" s="7" t="s">
        <v>1129</v>
      </c>
      <c r="S35" s="16"/>
      <c r="T35" s="205" t="s">
        <v>114</v>
      </c>
      <c r="U35" s="722" t="s">
        <v>30</v>
      </c>
      <c r="V35" s="16">
        <v>29</v>
      </c>
      <c r="W35" s="203" t="s">
        <v>108</v>
      </c>
      <c r="X35" s="549" t="s">
        <v>192</v>
      </c>
      <c r="Y35" s="16"/>
      <c r="Z35" s="549" t="s">
        <v>192</v>
      </c>
      <c r="AA35" s="549" t="s">
        <v>899</v>
      </c>
      <c r="AB35" s="7" t="s">
        <v>1129</v>
      </c>
      <c r="AF35" s="549" t="s">
        <v>899</v>
      </c>
      <c r="AG35" s="283">
        <v>0.41666666666666669</v>
      </c>
    </row>
    <row r="36" spans="1:33" ht="12.75" customHeight="1" thickTop="1" thickBot="1" x14ac:dyDescent="0.4">
      <c r="A36" s="574">
        <v>33</v>
      </c>
      <c r="B36" s="696">
        <v>1</v>
      </c>
      <c r="C36" s="575">
        <v>45760</v>
      </c>
      <c r="D36" s="590" t="s">
        <v>1076</v>
      </c>
      <c r="E36" s="577" t="str">
        <f t="shared" si="7"/>
        <v>STAMFORD CITY</v>
      </c>
      <c r="F36" s="577" t="str">
        <f t="shared" si="7"/>
        <v>WESTPORT FC</v>
      </c>
      <c r="G36" s="589"/>
      <c r="H36" s="645">
        <v>0.33333333333333331</v>
      </c>
      <c r="I36" s="614" t="str">
        <f>VLOOKUP(E36,fields,2)</f>
        <v>West Beach Fields (T), Stamford</v>
      </c>
      <c r="J36" s="580"/>
      <c r="K36" s="16"/>
      <c r="M36" s="780" t="s">
        <v>133</v>
      </c>
      <c r="N36" s="780" t="s">
        <v>136</v>
      </c>
      <c r="P36" s="549" t="s">
        <v>26</v>
      </c>
      <c r="Q36" s="711" t="s">
        <v>898</v>
      </c>
      <c r="R36" s="7" t="s">
        <v>1129</v>
      </c>
      <c r="S36" s="16"/>
      <c r="T36" s="205" t="s">
        <v>115</v>
      </c>
      <c r="U36" s="722" t="s">
        <v>36</v>
      </c>
      <c r="V36" s="16">
        <v>30</v>
      </c>
      <c r="W36" s="203" t="s">
        <v>109</v>
      </c>
      <c r="X36" s="549" t="s">
        <v>26</v>
      </c>
      <c r="Y36" s="16"/>
      <c r="Z36" s="549" t="s">
        <v>26</v>
      </c>
      <c r="AA36" s="711" t="s">
        <v>898</v>
      </c>
      <c r="AB36" s="7" t="s">
        <v>1129</v>
      </c>
      <c r="AF36" s="711" t="s">
        <v>898</v>
      </c>
      <c r="AG36" s="283">
        <v>0.41666666666666669</v>
      </c>
    </row>
    <row r="37" spans="1:33" ht="12.75" hidden="1" customHeight="1" thickTop="1" thickBot="1" x14ac:dyDescent="0.4">
      <c r="A37" s="574">
        <v>34</v>
      </c>
      <c r="B37" s="696"/>
      <c r="C37" s="575"/>
      <c r="D37" s="590"/>
      <c r="E37" s="577"/>
      <c r="F37" s="577"/>
      <c r="G37" s="589"/>
      <c r="H37" s="649"/>
      <c r="I37" s="642"/>
      <c r="J37" s="585"/>
      <c r="K37" s="16"/>
      <c r="M37" s="250"/>
      <c r="N37" s="250"/>
      <c r="P37" s="703" t="s">
        <v>1121</v>
      </c>
      <c r="Q37" s="703" t="s">
        <v>29</v>
      </c>
      <c r="R37" s="7" t="s">
        <v>692</v>
      </c>
      <c r="S37" s="16"/>
      <c r="T37" s="206" t="s">
        <v>116</v>
      </c>
      <c r="U37" s="703" t="s">
        <v>214</v>
      </c>
      <c r="V37" s="16">
        <v>31</v>
      </c>
      <c r="W37" s="206" t="s">
        <v>110</v>
      </c>
      <c r="X37" s="703" t="s">
        <v>1121</v>
      </c>
      <c r="Y37" s="16"/>
      <c r="Z37" s="703" t="s">
        <v>1121</v>
      </c>
      <c r="AA37" s="703" t="s">
        <v>29</v>
      </c>
      <c r="AB37" s="7" t="s">
        <v>692</v>
      </c>
      <c r="AF37" s="703" t="s">
        <v>29</v>
      </c>
      <c r="AG37" s="283">
        <v>0.41666666666666669</v>
      </c>
    </row>
    <row r="38" spans="1:33" ht="12.75" hidden="1" customHeight="1" thickTop="1" thickBot="1" x14ac:dyDescent="0.4">
      <c r="A38" s="574">
        <v>35</v>
      </c>
      <c r="B38" s="696">
        <v>1</v>
      </c>
      <c r="C38" s="575">
        <v>45760</v>
      </c>
      <c r="D38" s="591" t="s">
        <v>1113</v>
      </c>
      <c r="E38" s="577" t="str">
        <f t="shared" ref="E38:F42" si="8">VLOOKUP(M38,Teams,2)</f>
        <v>HAVEN FC</v>
      </c>
      <c r="F38" s="577" t="str">
        <f t="shared" si="8"/>
        <v>EAST HAVEN SC</v>
      </c>
      <c r="G38" s="589"/>
      <c r="H38" s="645">
        <f>VLOOKUP(E38,START_TIMES,2)</f>
        <v>0.33333333333333331</v>
      </c>
      <c r="I38" s="614" t="str">
        <f>VLOOKUP(E38,fields,2)</f>
        <v>Foran HS KMT (T), Milford</v>
      </c>
      <c r="J38" s="580"/>
      <c r="K38" s="16"/>
      <c r="M38" s="753" t="s">
        <v>147</v>
      </c>
      <c r="N38" s="753" t="s">
        <v>142</v>
      </c>
      <c r="P38" s="703" t="s">
        <v>1126</v>
      </c>
      <c r="Q38" s="707" t="s">
        <v>47</v>
      </c>
      <c r="R38" s="7" t="s">
        <v>943</v>
      </c>
      <c r="S38" s="16"/>
      <c r="T38" s="206" t="s">
        <v>117</v>
      </c>
      <c r="U38" s="703" t="s">
        <v>25</v>
      </c>
      <c r="V38" s="16">
        <v>32</v>
      </c>
      <c r="W38" s="206" t="s">
        <v>111</v>
      </c>
      <c r="X38" s="703" t="s">
        <v>1126</v>
      </c>
      <c r="Y38" s="16"/>
      <c r="Z38" s="703" t="s">
        <v>1126</v>
      </c>
      <c r="AA38" s="707" t="s">
        <v>47</v>
      </c>
      <c r="AB38" s="7" t="s">
        <v>943</v>
      </c>
      <c r="AF38" s="707" t="s">
        <v>47</v>
      </c>
      <c r="AG38" s="283">
        <v>0.375</v>
      </c>
    </row>
    <row r="39" spans="1:33" ht="12.75" hidden="1" customHeight="1" thickTop="1" thickBot="1" x14ac:dyDescent="0.4">
      <c r="A39" s="574">
        <v>36</v>
      </c>
      <c r="B39" s="697">
        <v>1</v>
      </c>
      <c r="C39" s="575">
        <v>45760</v>
      </c>
      <c r="D39" s="591" t="s">
        <v>1113</v>
      </c>
      <c r="E39" s="577" t="str">
        <f t="shared" si="8"/>
        <v>VASCO DA GAMA 60</v>
      </c>
      <c r="F39" s="577" t="str">
        <f t="shared" si="8"/>
        <v>GUILFORD BLACK EAGLES</v>
      </c>
      <c r="G39" s="589"/>
      <c r="H39" s="645">
        <f>VLOOKUP(E39,START_TIMES,2)</f>
        <v>0.33333333333333331</v>
      </c>
      <c r="I39" s="614" t="str">
        <f>VLOOKUP(E39,fields,2)</f>
        <v>Veterans Memorial Park (T), Bridgeport</v>
      </c>
      <c r="J39" s="580"/>
      <c r="K39" s="16"/>
      <c r="M39" s="753" t="s">
        <v>135</v>
      </c>
      <c r="N39" s="753" t="s">
        <v>146</v>
      </c>
      <c r="P39" s="703" t="s">
        <v>29</v>
      </c>
      <c r="Q39" s="738" t="s">
        <v>216</v>
      </c>
      <c r="R39" s="7" t="s">
        <v>692</v>
      </c>
      <c r="S39" s="16"/>
      <c r="T39" s="733" t="s">
        <v>118</v>
      </c>
      <c r="U39" s="704" t="s">
        <v>647</v>
      </c>
      <c r="V39" s="16">
        <v>33</v>
      </c>
      <c r="W39" s="206" t="s">
        <v>112</v>
      </c>
      <c r="X39" s="703" t="s">
        <v>29</v>
      </c>
      <c r="Y39" s="16"/>
      <c r="Z39" s="703" t="s">
        <v>29</v>
      </c>
      <c r="AA39" s="738" t="s">
        <v>216</v>
      </c>
      <c r="AB39" s="7" t="s">
        <v>692</v>
      </c>
      <c r="AF39" s="738" t="s">
        <v>216</v>
      </c>
      <c r="AG39" s="283">
        <v>0.41666666666666702</v>
      </c>
    </row>
    <row r="40" spans="1:33" ht="12.75" hidden="1" customHeight="1" thickTop="1" thickBot="1" x14ac:dyDescent="0.4">
      <c r="A40" s="574">
        <v>37</v>
      </c>
      <c r="B40" s="696">
        <v>1</v>
      </c>
      <c r="C40" s="575">
        <v>45760</v>
      </c>
      <c r="D40" s="591" t="s">
        <v>1113</v>
      </c>
      <c r="E40" s="577" t="str">
        <f t="shared" si="8"/>
        <v>CLUB NAPOLI 50</v>
      </c>
      <c r="F40" s="577" t="str">
        <f t="shared" si="8"/>
        <v>CHESHIRE AZZURRI</v>
      </c>
      <c r="G40" s="589"/>
      <c r="H40" s="645">
        <f>VLOOKUP(E40,START_TIMES,2)</f>
        <v>0.375</v>
      </c>
      <c r="I40" s="614" t="str">
        <f>VLOOKUP(E40,fields,2)</f>
        <v>North Farms Park (G), North Branford</v>
      </c>
      <c r="J40" s="585"/>
      <c r="K40" s="16"/>
      <c r="M40" s="747" t="s">
        <v>141</v>
      </c>
      <c r="N40" s="747" t="s">
        <v>138</v>
      </c>
      <c r="P40" s="703" t="s">
        <v>938</v>
      </c>
      <c r="Q40" s="720" t="s">
        <v>668</v>
      </c>
      <c r="R40" s="7" t="s">
        <v>1127</v>
      </c>
      <c r="S40" s="16"/>
      <c r="T40" s="207" t="s">
        <v>99</v>
      </c>
      <c r="U40" s="720" t="s">
        <v>1073</v>
      </c>
      <c r="V40" s="16">
        <v>34</v>
      </c>
      <c r="W40" s="206" t="s">
        <v>113</v>
      </c>
      <c r="X40" s="703" t="s">
        <v>938</v>
      </c>
      <c r="Y40" s="16"/>
      <c r="Z40" s="703" t="s">
        <v>938</v>
      </c>
      <c r="AA40" s="720" t="s">
        <v>668</v>
      </c>
      <c r="AB40" s="7" t="s">
        <v>1127</v>
      </c>
      <c r="AF40" s="720" t="s">
        <v>668</v>
      </c>
      <c r="AG40" s="283">
        <v>0.41666666666666669</v>
      </c>
    </row>
    <row r="41" spans="1:33" ht="12.75" hidden="1" customHeight="1" thickTop="1" thickBot="1" x14ac:dyDescent="0.4">
      <c r="A41" s="574">
        <v>38</v>
      </c>
      <c r="B41" s="696">
        <v>1</v>
      </c>
      <c r="C41" s="575">
        <v>45760</v>
      </c>
      <c r="D41" s="591" t="s">
        <v>1113</v>
      </c>
      <c r="E41" s="577" t="str">
        <f t="shared" si="8"/>
        <v>NORTH BRANFORD LEGENDS</v>
      </c>
      <c r="F41" s="577" t="str">
        <f t="shared" si="8"/>
        <v>GREENWICH PFC</v>
      </c>
      <c r="G41" s="589"/>
      <c r="H41" s="645">
        <f>VLOOKUP(E41,START_TIMES,2)</f>
        <v>0.41666666666666702</v>
      </c>
      <c r="I41" s="614" t="str">
        <f>VLOOKUP(E41,fields,2)</f>
        <v>Northford Park (G), Northford</v>
      </c>
      <c r="J41" s="580"/>
      <c r="K41" s="16"/>
      <c r="M41" s="747" t="s">
        <v>148</v>
      </c>
      <c r="N41" s="747" t="s">
        <v>144</v>
      </c>
      <c r="P41" s="703" t="s">
        <v>30</v>
      </c>
      <c r="Q41" s="707" t="s">
        <v>1120</v>
      </c>
      <c r="R41" s="7" t="s">
        <v>900</v>
      </c>
      <c r="S41" s="16"/>
      <c r="T41" s="733" t="s">
        <v>119</v>
      </c>
      <c r="U41" s="704" t="s">
        <v>1122</v>
      </c>
      <c r="V41" s="16">
        <v>35</v>
      </c>
      <c r="W41" s="206" t="s">
        <v>114</v>
      </c>
      <c r="X41" s="703" t="s">
        <v>30</v>
      </c>
      <c r="Y41" s="16"/>
      <c r="Z41" s="703" t="s">
        <v>30</v>
      </c>
      <c r="AA41" s="707" t="s">
        <v>1120</v>
      </c>
      <c r="AB41" s="7" t="s">
        <v>900</v>
      </c>
      <c r="AF41" s="707" t="s">
        <v>1120</v>
      </c>
      <c r="AG41" s="283">
        <v>0.33333333333333331</v>
      </c>
    </row>
    <row r="42" spans="1:33" ht="12.75" hidden="1" customHeight="1" thickTop="1" thickBot="1" x14ac:dyDescent="0.4">
      <c r="A42" s="574">
        <v>39</v>
      </c>
      <c r="B42" s="696">
        <v>1</v>
      </c>
      <c r="C42" s="575">
        <v>45760</v>
      </c>
      <c r="D42" s="591" t="s">
        <v>1113</v>
      </c>
      <c r="E42" s="577" t="str">
        <f t="shared" si="8"/>
        <v>SOUTHEAST CT</v>
      </c>
      <c r="F42" s="577" t="str">
        <f t="shared" si="8"/>
        <v>ZIMMITTI SC</v>
      </c>
      <c r="G42" s="589"/>
      <c r="H42" s="645">
        <f>VLOOKUP(E42,START_TIMES,2)</f>
        <v>0.41666666666666702</v>
      </c>
      <c r="I42" s="614" t="str">
        <f>VLOOKUP(E42,fields,2)</f>
        <v>Killingworth Rec Park (G), Killingworth</v>
      </c>
      <c r="J42" s="580"/>
      <c r="K42" s="16"/>
      <c r="M42" s="747" t="s">
        <v>149</v>
      </c>
      <c r="N42" s="747" t="s">
        <v>137</v>
      </c>
      <c r="P42" s="703" t="s">
        <v>36</v>
      </c>
      <c r="Q42" s="706" t="s">
        <v>937</v>
      </c>
      <c r="R42" s="7" t="s">
        <v>940</v>
      </c>
      <c r="S42" s="16"/>
      <c r="T42" s="733" t="s">
        <v>120</v>
      </c>
      <c r="U42" s="704" t="s">
        <v>33</v>
      </c>
      <c r="V42" s="16">
        <v>36</v>
      </c>
      <c r="W42" s="206" t="s">
        <v>115</v>
      </c>
      <c r="X42" s="703" t="s">
        <v>36</v>
      </c>
      <c r="Y42" s="16"/>
      <c r="Z42" s="703" t="s">
        <v>36</v>
      </c>
      <c r="AA42" s="706" t="s">
        <v>937</v>
      </c>
      <c r="AB42" s="7" t="s">
        <v>940</v>
      </c>
      <c r="AF42" s="706" t="s">
        <v>937</v>
      </c>
      <c r="AG42" s="283">
        <v>0.33333333333333331</v>
      </c>
    </row>
    <row r="43" spans="1:33" ht="12.75" hidden="1" customHeight="1" thickTop="1" thickBot="1" x14ac:dyDescent="0.4">
      <c r="A43" s="574">
        <v>40</v>
      </c>
      <c r="B43" s="696"/>
      <c r="C43" s="575"/>
      <c r="D43" s="590"/>
      <c r="E43" s="577"/>
      <c r="F43" s="577"/>
      <c r="G43" s="589"/>
      <c r="H43" s="649"/>
      <c r="I43" s="642"/>
      <c r="J43" s="585"/>
      <c r="K43" s="16"/>
      <c r="M43" s="641"/>
      <c r="N43" s="641"/>
      <c r="P43" s="703" t="s">
        <v>214</v>
      </c>
      <c r="Q43" s="703" t="s">
        <v>938</v>
      </c>
      <c r="R43" s="7" t="s">
        <v>1128</v>
      </c>
      <c r="S43" s="16"/>
      <c r="T43" s="733" t="s">
        <v>121</v>
      </c>
      <c r="U43" s="704" t="s">
        <v>1130</v>
      </c>
      <c r="V43" s="16">
        <v>37</v>
      </c>
      <c r="W43" s="206" t="s">
        <v>116</v>
      </c>
      <c r="X43" s="703" t="s">
        <v>214</v>
      </c>
      <c r="Y43" s="16"/>
      <c r="Z43" s="703" t="s">
        <v>214</v>
      </c>
      <c r="AA43" s="703" t="s">
        <v>938</v>
      </c>
      <c r="AB43" s="7" t="s">
        <v>1128</v>
      </c>
      <c r="AF43" s="703" t="s">
        <v>938</v>
      </c>
      <c r="AG43" s="283">
        <v>0.41666666666666702</v>
      </c>
    </row>
    <row r="44" spans="1:33" ht="12.75" hidden="1" customHeight="1" thickTop="1" thickBot="1" x14ac:dyDescent="0.35">
      <c r="A44" s="574">
        <v>41</v>
      </c>
      <c r="B44" s="698" t="s">
        <v>0</v>
      </c>
      <c r="C44" s="396" t="s">
        <v>1116</v>
      </c>
      <c r="D44" s="660"/>
      <c r="E44" s="660"/>
      <c r="F44" s="660"/>
      <c r="G44" s="668"/>
      <c r="H44" s="677"/>
      <c r="I44" s="660"/>
      <c r="J44" s="321"/>
      <c r="K44" s="16"/>
      <c r="M44" s="350"/>
      <c r="N44" s="459"/>
      <c r="P44" s="703" t="s">
        <v>25</v>
      </c>
      <c r="Q44" s="704" t="s">
        <v>1079</v>
      </c>
      <c r="R44" s="7" t="s">
        <v>695</v>
      </c>
      <c r="S44" s="16"/>
      <c r="T44" s="733" t="s">
        <v>122</v>
      </c>
      <c r="U44" s="704" t="s">
        <v>1079</v>
      </c>
      <c r="V44" s="16">
        <v>38</v>
      </c>
      <c r="W44" s="206" t="s">
        <v>117</v>
      </c>
      <c r="X44" s="703" t="s">
        <v>25</v>
      </c>
      <c r="Y44" s="16"/>
      <c r="Z44" s="703" t="s">
        <v>25</v>
      </c>
      <c r="AA44" s="704" t="s">
        <v>1079</v>
      </c>
      <c r="AB44" s="7" t="s">
        <v>695</v>
      </c>
      <c r="AF44" s="704" t="s">
        <v>1079</v>
      </c>
      <c r="AG44" s="283">
        <v>0.41666666666666669</v>
      </c>
    </row>
    <row r="45" spans="1:33" ht="12.5" hidden="1" customHeight="1" thickTop="1" thickBot="1" x14ac:dyDescent="0.4">
      <c r="A45" s="574">
        <v>42</v>
      </c>
      <c r="B45" s="696"/>
      <c r="C45" s="575"/>
      <c r="D45" s="590"/>
      <c r="E45" s="577"/>
      <c r="F45" s="577"/>
      <c r="G45" s="589"/>
      <c r="H45" s="649"/>
      <c r="I45" s="642"/>
      <c r="J45" s="585"/>
      <c r="K45" s="16"/>
      <c r="M45" s="459"/>
      <c r="N45" s="459"/>
      <c r="P45" s="704" t="s">
        <v>647</v>
      </c>
      <c r="Q45" s="720" t="s">
        <v>52</v>
      </c>
      <c r="R45" s="7" t="s">
        <v>685</v>
      </c>
      <c r="S45" s="16"/>
      <c r="T45" s="733" t="s">
        <v>123</v>
      </c>
      <c r="U45" s="704" t="s">
        <v>24</v>
      </c>
      <c r="V45" s="16">
        <v>39</v>
      </c>
      <c r="W45" s="733" t="s">
        <v>118</v>
      </c>
      <c r="X45" s="704" t="s">
        <v>647</v>
      </c>
      <c r="Y45" s="16"/>
      <c r="Z45" s="704" t="s">
        <v>647</v>
      </c>
      <c r="AA45" s="720" t="s">
        <v>52</v>
      </c>
      <c r="AB45" s="7" t="s">
        <v>685</v>
      </c>
      <c r="AF45" s="720" t="s">
        <v>52</v>
      </c>
      <c r="AG45" s="283">
        <v>0.33333333333333331</v>
      </c>
    </row>
    <row r="46" spans="1:33" ht="12.75" hidden="1" customHeight="1" thickTop="1" thickBot="1" x14ac:dyDescent="0.4">
      <c r="A46" s="574">
        <v>43</v>
      </c>
      <c r="B46" s="696">
        <v>2</v>
      </c>
      <c r="C46" s="791">
        <v>45774</v>
      </c>
      <c r="D46" s="576" t="s">
        <v>10</v>
      </c>
      <c r="E46" s="577" t="str">
        <f t="shared" ref="E46:F50" si="9">VLOOKUP(M46,Teams,2)</f>
        <v>GREENWICH FC 30</v>
      </c>
      <c r="F46" s="577" t="str">
        <f t="shared" si="9"/>
        <v>MILFORD AMIGOS</v>
      </c>
      <c r="G46" s="578"/>
      <c r="H46" s="645">
        <f>VLOOKUP(E46,START_TIMES,2)</f>
        <v>0.41666666666666702</v>
      </c>
      <c r="I46" s="792" t="str">
        <f>VLOOKUP(E46,fields,2)</f>
        <v>Greenwich Fields</v>
      </c>
      <c r="J46" s="580"/>
      <c r="K46" s="16"/>
      <c r="M46" s="5" t="s">
        <v>94</v>
      </c>
      <c r="N46" s="5" t="s">
        <v>98</v>
      </c>
      <c r="P46" s="704" t="s">
        <v>1122</v>
      </c>
      <c r="Q46" s="720" t="s">
        <v>19</v>
      </c>
      <c r="R46" s="7" t="s">
        <v>684</v>
      </c>
      <c r="S46" s="16"/>
      <c r="T46" s="733" t="s">
        <v>124</v>
      </c>
      <c r="U46" s="704" t="s">
        <v>31</v>
      </c>
      <c r="V46" s="16">
        <v>40</v>
      </c>
      <c r="W46" s="733" t="s">
        <v>119</v>
      </c>
      <c r="X46" s="704" t="s">
        <v>1122</v>
      </c>
      <c r="Y46" s="16"/>
      <c r="Z46" s="704" t="s">
        <v>1122</v>
      </c>
      <c r="AA46" s="720" t="s">
        <v>19</v>
      </c>
      <c r="AB46" s="7" t="s">
        <v>684</v>
      </c>
      <c r="AF46" s="720" t="s">
        <v>19</v>
      </c>
      <c r="AG46" s="283">
        <v>0.33333333333333331</v>
      </c>
    </row>
    <row r="47" spans="1:33" ht="12.5" hidden="1" customHeight="1" thickTop="1" thickBot="1" x14ac:dyDescent="0.4">
      <c r="A47" s="574">
        <v>44</v>
      </c>
      <c r="B47" s="696">
        <v>2</v>
      </c>
      <c r="C47" s="575">
        <v>45774</v>
      </c>
      <c r="D47" s="576" t="s">
        <v>10</v>
      </c>
      <c r="E47" s="577" t="str">
        <f t="shared" si="9"/>
        <v>HAMDEN ALL STARS</v>
      </c>
      <c r="F47" s="577" t="str">
        <f t="shared" si="9"/>
        <v>STAMFORD FC</v>
      </c>
      <c r="G47" s="578"/>
      <c r="H47" s="645">
        <f>VLOOKUP(E47,START_TIMES,2)</f>
        <v>0.41666666666666669</v>
      </c>
      <c r="I47" s="614" t="str">
        <f>VLOOKUP(E47,fields,2)</f>
        <v>Westwoods HS (G), Hamden</v>
      </c>
      <c r="J47" s="580"/>
      <c r="K47" s="16"/>
      <c r="M47" s="5" t="s">
        <v>92</v>
      </c>
      <c r="N47" s="5" t="s">
        <v>101</v>
      </c>
      <c r="P47" s="704" t="s">
        <v>33</v>
      </c>
      <c r="Q47" s="706" t="s">
        <v>53</v>
      </c>
      <c r="R47" s="7" t="s">
        <v>686</v>
      </c>
      <c r="S47" s="16"/>
      <c r="T47" s="733" t="s">
        <v>125</v>
      </c>
      <c r="U47" s="704" t="s">
        <v>39</v>
      </c>
      <c r="V47" s="16">
        <v>41</v>
      </c>
      <c r="W47" s="733" t="s">
        <v>120</v>
      </c>
      <c r="X47" s="704" t="s">
        <v>33</v>
      </c>
      <c r="Y47" s="16"/>
      <c r="Z47" s="704" t="s">
        <v>33</v>
      </c>
      <c r="AA47" s="706" t="s">
        <v>53</v>
      </c>
      <c r="AB47" s="7" t="s">
        <v>686</v>
      </c>
      <c r="AF47" s="706" t="s">
        <v>53</v>
      </c>
      <c r="AG47" s="283">
        <v>0.41666666666666669</v>
      </c>
    </row>
    <row r="48" spans="1:33" ht="20.5" hidden="1" customHeight="1" thickTop="1" thickBot="1" x14ac:dyDescent="0.4">
      <c r="A48" s="574">
        <v>45</v>
      </c>
      <c r="B48" s="696">
        <v>2</v>
      </c>
      <c r="C48" s="575">
        <v>45774</v>
      </c>
      <c r="D48" s="576" t="s">
        <v>10</v>
      </c>
      <c r="E48" s="577" t="str">
        <f t="shared" si="9"/>
        <v>DANBURY UNITED</v>
      </c>
      <c r="F48" s="577" t="str">
        <f t="shared" si="9"/>
        <v>CLINTON FC 30</v>
      </c>
      <c r="G48" s="578"/>
      <c r="H48" s="645">
        <f>VLOOKUP(E48,START_TIMES,2)</f>
        <v>0.375</v>
      </c>
      <c r="I48" s="614" t="str">
        <f>VLOOKUP(E48,fields,2)</f>
        <v>Portuguese Cultural Center (G), Danbury</v>
      </c>
      <c r="J48" s="580"/>
      <c r="K48" s="16"/>
      <c r="M48" s="5" t="s">
        <v>93</v>
      </c>
      <c r="N48" s="5" t="s">
        <v>96</v>
      </c>
      <c r="P48" s="704" t="s">
        <v>1130</v>
      </c>
      <c r="Q48" s="703" t="s">
        <v>30</v>
      </c>
      <c r="R48" s="7" t="s">
        <v>688</v>
      </c>
      <c r="S48" s="16"/>
      <c r="T48" s="250" t="s">
        <v>126</v>
      </c>
      <c r="U48" s="709" t="s">
        <v>1080</v>
      </c>
      <c r="V48" s="16">
        <v>42</v>
      </c>
      <c r="W48" s="733" t="s">
        <v>121</v>
      </c>
      <c r="X48" s="704" t="s">
        <v>1130</v>
      </c>
      <c r="Y48" s="16">
        <v>0</v>
      </c>
      <c r="Z48" s="704" t="s">
        <v>1130</v>
      </c>
      <c r="AA48" s="703" t="s">
        <v>30</v>
      </c>
      <c r="AB48" s="7" t="s">
        <v>688</v>
      </c>
      <c r="AF48" s="703" t="s">
        <v>30</v>
      </c>
      <c r="AG48" s="283">
        <v>0.41666666666666702</v>
      </c>
    </row>
    <row r="49" spans="1:33" ht="12.75" hidden="1" customHeight="1" thickTop="1" thickBot="1" x14ac:dyDescent="0.4">
      <c r="A49" s="574">
        <v>46</v>
      </c>
      <c r="B49" s="696">
        <v>2</v>
      </c>
      <c r="C49" s="575">
        <v>45774</v>
      </c>
      <c r="D49" s="576" t="s">
        <v>10</v>
      </c>
      <c r="E49" s="577" t="str">
        <f t="shared" si="9"/>
        <v xml:space="preserve">FC SHELTON </v>
      </c>
      <c r="F49" s="577" t="str">
        <f t="shared" si="9"/>
        <v>SALTY DOGS</v>
      </c>
      <c r="G49" s="578"/>
      <c r="H49" s="645">
        <f>VLOOKUP(E49,START_TIMES,2)</f>
        <v>0.33333333333333331</v>
      </c>
      <c r="I49" s="614" t="str">
        <f>VLOOKUP(E49,fields,2)</f>
        <v>Nike Site (G), Shelton</v>
      </c>
      <c r="J49" s="580"/>
      <c r="K49" s="16"/>
      <c r="M49" s="5" t="s">
        <v>99</v>
      </c>
      <c r="N49" s="5" t="s">
        <v>95</v>
      </c>
      <c r="P49" s="704" t="s">
        <v>1079</v>
      </c>
      <c r="Q49" s="703" t="s">
        <v>36</v>
      </c>
      <c r="R49" s="7" t="s">
        <v>682</v>
      </c>
      <c r="S49" s="16"/>
      <c r="T49" s="250" t="s">
        <v>127</v>
      </c>
      <c r="U49" s="709" t="s">
        <v>741</v>
      </c>
      <c r="V49" s="16">
        <v>43</v>
      </c>
      <c r="W49" s="733" t="s">
        <v>122</v>
      </c>
      <c r="X49" s="704" t="s">
        <v>1079</v>
      </c>
      <c r="Y49" s="16"/>
      <c r="Z49" s="704" t="s">
        <v>1079</v>
      </c>
      <c r="AA49" s="703" t="s">
        <v>36</v>
      </c>
      <c r="AB49" s="7" t="s">
        <v>682</v>
      </c>
      <c r="AF49" s="703" t="s">
        <v>36</v>
      </c>
      <c r="AG49" s="283">
        <v>0.41666666666666702</v>
      </c>
    </row>
    <row r="50" spans="1:33" ht="12.75" hidden="1" customHeight="1" thickTop="1" thickBot="1" x14ac:dyDescent="0.4">
      <c r="A50" s="574">
        <v>47</v>
      </c>
      <c r="B50" s="696">
        <v>2</v>
      </c>
      <c r="C50" s="575">
        <v>45774</v>
      </c>
      <c r="D50" s="576" t="s">
        <v>10</v>
      </c>
      <c r="E50" s="577" t="str">
        <f t="shared" si="9"/>
        <v>CHESHIRE SC UNITED</v>
      </c>
      <c r="F50" s="577" t="str">
        <f t="shared" si="9"/>
        <v>MILFORD TUESDAY</v>
      </c>
      <c r="G50" s="578"/>
      <c r="H50" s="645">
        <f>VLOOKUP(E50,START_TIMES,2)</f>
        <v>0.33333333333333331</v>
      </c>
      <c r="I50" s="614" t="str">
        <f>VLOOKUP(E50,fields,2)</f>
        <v>Choate Rosemary Hall (T), Wallingford</v>
      </c>
      <c r="J50" s="580"/>
      <c r="K50" s="16"/>
      <c r="M50" s="5" t="s">
        <v>97</v>
      </c>
      <c r="N50" s="5" t="s">
        <v>100</v>
      </c>
      <c r="P50" s="704" t="s">
        <v>24</v>
      </c>
      <c r="Q50" s="707" t="s">
        <v>50</v>
      </c>
      <c r="R50" s="7" t="s">
        <v>877</v>
      </c>
      <c r="S50" s="16"/>
      <c r="T50" s="250" t="s">
        <v>128</v>
      </c>
      <c r="U50" s="709" t="s">
        <v>902</v>
      </c>
      <c r="V50" s="16">
        <v>44</v>
      </c>
      <c r="W50" s="733" t="s">
        <v>123</v>
      </c>
      <c r="X50" s="704" t="s">
        <v>24</v>
      </c>
      <c r="Y50" s="16"/>
      <c r="Z50" s="704" t="s">
        <v>24</v>
      </c>
      <c r="AA50" s="707" t="s">
        <v>50</v>
      </c>
      <c r="AB50" s="7" t="s">
        <v>877</v>
      </c>
      <c r="AF50" s="707" t="s">
        <v>50</v>
      </c>
      <c r="AG50" s="283">
        <v>0.41666666666666702</v>
      </c>
    </row>
    <row r="51" spans="1:33" ht="12.75" hidden="1" customHeight="1" thickTop="1" thickBot="1" x14ac:dyDescent="0.4">
      <c r="A51" s="574">
        <v>48</v>
      </c>
      <c r="B51" s="696" t="s">
        <v>0</v>
      </c>
      <c r="C51" s="575" t="s">
        <v>0</v>
      </c>
      <c r="D51" s="582" t="s">
        <v>0</v>
      </c>
      <c r="E51" s="583" t="s">
        <v>0</v>
      </c>
      <c r="F51" s="584" t="s">
        <v>0</v>
      </c>
      <c r="G51" s="578" t="s">
        <v>0</v>
      </c>
      <c r="H51" s="645" t="s">
        <v>0</v>
      </c>
      <c r="I51" s="614" t="s">
        <v>0</v>
      </c>
      <c r="J51" s="585" t="s">
        <v>0</v>
      </c>
      <c r="K51" s="16"/>
      <c r="M51" s="643"/>
      <c r="N51" s="643"/>
      <c r="P51" s="704" t="s">
        <v>31</v>
      </c>
      <c r="Q51" s="706" t="s">
        <v>879</v>
      </c>
      <c r="R51" s="7" t="s">
        <v>696</v>
      </c>
      <c r="S51" s="16"/>
      <c r="T51" s="207" t="s">
        <v>94</v>
      </c>
      <c r="U51" s="720" t="s">
        <v>880</v>
      </c>
      <c r="V51" s="16">
        <v>45</v>
      </c>
      <c r="W51" s="733" t="s">
        <v>124</v>
      </c>
      <c r="X51" s="704" t="s">
        <v>31</v>
      </c>
      <c r="Y51" s="16"/>
      <c r="Z51" s="704" t="s">
        <v>31</v>
      </c>
      <c r="AA51" s="706" t="s">
        <v>879</v>
      </c>
      <c r="AB51" s="7" t="s">
        <v>696</v>
      </c>
      <c r="AF51" s="706" t="s">
        <v>879</v>
      </c>
      <c r="AG51" s="283">
        <v>0.41666666666666702</v>
      </c>
    </row>
    <row r="52" spans="1:33" ht="12.75" hidden="1" customHeight="1" thickTop="1" thickBot="1" x14ac:dyDescent="0.4">
      <c r="A52" s="574">
        <v>49</v>
      </c>
      <c r="B52" s="696">
        <v>2</v>
      </c>
      <c r="C52" s="575">
        <v>45774</v>
      </c>
      <c r="D52" s="586" t="s">
        <v>175</v>
      </c>
      <c r="E52" s="577" t="str">
        <f t="shared" ref="E52:F56" si="10">VLOOKUP(M52,Teams,2)</f>
        <v>FC CELTA</v>
      </c>
      <c r="F52" s="577" t="str">
        <f t="shared" si="10"/>
        <v>NAUGATUCK FUSION</v>
      </c>
      <c r="G52" s="578"/>
      <c r="H52" s="645">
        <f>VLOOKUP(E52,START_TIMES,2)</f>
        <v>0.33333333333333331</v>
      </c>
      <c r="I52" s="614" t="str">
        <f>VLOOKUP(E52,fields,2)</f>
        <v>Foran HS KMT (T), Milford</v>
      </c>
      <c r="J52" s="580"/>
      <c r="K52" s="16"/>
      <c r="M52" s="5" t="s">
        <v>154</v>
      </c>
      <c r="N52" s="5" t="s">
        <v>156</v>
      </c>
      <c r="P52" s="704" t="s">
        <v>39</v>
      </c>
      <c r="Q52" s="709" t="s">
        <v>885</v>
      </c>
      <c r="R52" s="7" t="s">
        <v>696</v>
      </c>
      <c r="S52" s="16"/>
      <c r="T52" s="250" t="s">
        <v>129</v>
      </c>
      <c r="U52" s="709" t="s">
        <v>898</v>
      </c>
      <c r="V52" s="16">
        <v>46</v>
      </c>
      <c r="W52" s="733" t="s">
        <v>125</v>
      </c>
      <c r="X52" s="704" t="s">
        <v>39</v>
      </c>
      <c r="Y52" s="16"/>
      <c r="Z52" s="704" t="s">
        <v>39</v>
      </c>
      <c r="AA52" s="709" t="s">
        <v>885</v>
      </c>
      <c r="AB52" s="7" t="s">
        <v>696</v>
      </c>
      <c r="AF52" s="709" t="s">
        <v>885</v>
      </c>
      <c r="AG52" s="283">
        <v>0.33333333333333331</v>
      </c>
    </row>
    <row r="53" spans="1:33" ht="12.75" hidden="1" customHeight="1" thickTop="1" thickBot="1" x14ac:dyDescent="0.4">
      <c r="A53" s="574">
        <v>50</v>
      </c>
      <c r="B53" s="696">
        <v>2</v>
      </c>
      <c r="C53" s="575">
        <v>45774</v>
      </c>
      <c r="D53" s="586" t="s">
        <v>175</v>
      </c>
      <c r="E53" s="577" t="str">
        <f t="shared" si="10"/>
        <v>LITCHFIELD COUNTY BLUES 30</v>
      </c>
      <c r="F53" s="577" t="str">
        <f t="shared" si="10"/>
        <v>TRINITY FC</v>
      </c>
      <c r="G53" s="578"/>
      <c r="H53" s="645">
        <f>VLOOKUP(E53,START_TIMES,2)</f>
        <v>0.33333333333333331</v>
      </c>
      <c r="I53" s="614" t="str">
        <f>VLOOKUP(E53,fields,2)</f>
        <v>New Milford HS (T), New Milford</v>
      </c>
      <c r="J53" s="580"/>
      <c r="K53" s="16"/>
      <c r="M53" s="5" t="s">
        <v>155</v>
      </c>
      <c r="N53" s="5" t="s">
        <v>159</v>
      </c>
      <c r="P53" s="552" t="s">
        <v>1080</v>
      </c>
      <c r="Q53" s="552" t="s">
        <v>926</v>
      </c>
      <c r="R53" s="7" t="s">
        <v>696</v>
      </c>
      <c r="S53" s="16"/>
      <c r="T53" s="212" t="s">
        <v>130</v>
      </c>
      <c r="U53" s="552" t="s">
        <v>885</v>
      </c>
      <c r="V53" s="16">
        <v>47</v>
      </c>
      <c r="W53" s="212" t="s">
        <v>126</v>
      </c>
      <c r="X53" s="552" t="s">
        <v>1080</v>
      </c>
      <c r="Y53" s="16"/>
      <c r="Z53" s="552" t="s">
        <v>1080</v>
      </c>
      <c r="AA53" s="552" t="s">
        <v>926</v>
      </c>
      <c r="AB53" s="7" t="s">
        <v>696</v>
      </c>
      <c r="AF53" s="552" t="s">
        <v>926</v>
      </c>
      <c r="AG53" s="283">
        <v>0.41666666666666669</v>
      </c>
    </row>
    <row r="54" spans="1:33" ht="12.75" hidden="1" customHeight="1" thickTop="1" thickBot="1" x14ac:dyDescent="0.4">
      <c r="A54" s="574">
        <v>51</v>
      </c>
      <c r="B54" s="696">
        <v>2</v>
      </c>
      <c r="C54" s="575">
        <v>45774</v>
      </c>
      <c r="D54" s="586" t="s">
        <v>175</v>
      </c>
      <c r="E54" s="577" t="str">
        <f t="shared" si="10"/>
        <v>ECUA-ANDES 30</v>
      </c>
      <c r="F54" s="577" t="str">
        <f t="shared" si="10"/>
        <v>COYOTES FC</v>
      </c>
      <c r="G54" s="589"/>
      <c r="H54" s="645">
        <f>VLOOKUP(E54,START_TIMES,2)</f>
        <v>0.33333333333333331</v>
      </c>
      <c r="I54" s="614" t="str">
        <f>VLOOKUP(E54,fields,2)</f>
        <v>Witek Park (G), Derby</v>
      </c>
      <c r="J54" s="580"/>
      <c r="K54" s="16"/>
      <c r="M54" s="5" t="s">
        <v>152</v>
      </c>
      <c r="N54" s="5" t="s">
        <v>151</v>
      </c>
      <c r="P54" s="552" t="s">
        <v>741</v>
      </c>
      <c r="Q54" s="719" t="s">
        <v>214</v>
      </c>
      <c r="R54" s="7" t="s">
        <v>962</v>
      </c>
      <c r="S54" s="16"/>
      <c r="T54" s="212" t="s">
        <v>131</v>
      </c>
      <c r="U54" s="552" t="s">
        <v>926</v>
      </c>
      <c r="V54" s="16">
        <v>48</v>
      </c>
      <c r="W54" s="212" t="s">
        <v>127</v>
      </c>
      <c r="X54" s="552" t="s">
        <v>741</v>
      </c>
      <c r="Y54" s="16"/>
      <c r="Z54" s="552" t="s">
        <v>741</v>
      </c>
      <c r="AA54" s="719" t="s">
        <v>214</v>
      </c>
      <c r="AB54" s="7" t="s">
        <v>962</v>
      </c>
      <c r="AF54" s="719" t="s">
        <v>214</v>
      </c>
      <c r="AG54" s="283">
        <v>0.41666666666666669</v>
      </c>
    </row>
    <row r="55" spans="1:33" ht="12.75" hidden="1" customHeight="1" thickTop="1" thickBot="1" x14ac:dyDescent="0.4">
      <c r="A55" s="574">
        <v>52</v>
      </c>
      <c r="B55" s="696">
        <v>2</v>
      </c>
      <c r="C55" s="575">
        <v>45774</v>
      </c>
      <c r="D55" s="586" t="s">
        <v>175</v>
      </c>
      <c r="E55" s="577" t="str">
        <f t="shared" si="10"/>
        <v>FC CALDO VERDE</v>
      </c>
      <c r="F55" s="577" t="str">
        <f t="shared" si="10"/>
        <v>QPR</v>
      </c>
      <c r="G55" s="578"/>
      <c r="H55" s="645">
        <f>VLOOKUP(E55,START_TIMES,2)</f>
        <v>0.33333333333333331</v>
      </c>
      <c r="I55" s="614" t="str">
        <f>VLOOKUP(E55,fields,2)</f>
        <v>Naugatuck HS (G), Naugatuck</v>
      </c>
      <c r="J55" s="580"/>
      <c r="K55" s="16"/>
      <c r="M55" s="5" t="s">
        <v>153</v>
      </c>
      <c r="N55" s="5" t="s">
        <v>158</v>
      </c>
      <c r="P55" s="552" t="s">
        <v>902</v>
      </c>
      <c r="Q55" s="717" t="s">
        <v>677</v>
      </c>
      <c r="R55" s="7" t="s">
        <v>681</v>
      </c>
      <c r="S55" s="16"/>
      <c r="T55" s="212" t="s">
        <v>132</v>
      </c>
      <c r="U55" s="552" t="s">
        <v>905</v>
      </c>
      <c r="V55" s="16">
        <v>49</v>
      </c>
      <c r="W55" s="212" t="s">
        <v>128</v>
      </c>
      <c r="X55" s="552" t="s">
        <v>902</v>
      </c>
      <c r="Y55" s="16"/>
      <c r="Z55" s="552" t="s">
        <v>902</v>
      </c>
      <c r="AA55" s="717" t="s">
        <v>677</v>
      </c>
      <c r="AB55" s="7" t="s">
        <v>681</v>
      </c>
      <c r="AF55" s="717" t="s">
        <v>677</v>
      </c>
      <c r="AG55" s="283">
        <v>0.375</v>
      </c>
    </row>
    <row r="56" spans="1:33" ht="12.75" hidden="1" customHeight="1" thickTop="1" thickBot="1" x14ac:dyDescent="0.4">
      <c r="A56" s="574">
        <v>53</v>
      </c>
      <c r="B56" s="696">
        <v>2</v>
      </c>
      <c r="C56" s="575">
        <v>45774</v>
      </c>
      <c r="D56" s="586" t="s">
        <v>175</v>
      </c>
      <c r="E56" s="773" t="str">
        <f t="shared" si="10"/>
        <v>BYE 30</v>
      </c>
      <c r="F56" s="577" t="str">
        <f t="shared" si="10"/>
        <v>NORWALK FC</v>
      </c>
      <c r="G56" s="578"/>
      <c r="H56" s="645" t="str">
        <f>VLOOKUP(E56,START_TIMES,2)</f>
        <v>--</v>
      </c>
      <c r="I56" s="614" t="str">
        <f>VLOOKUP(E56,fields,2)</f>
        <v>--</v>
      </c>
      <c r="J56" s="580"/>
      <c r="K56" s="16"/>
      <c r="M56" s="5" t="s">
        <v>150</v>
      </c>
      <c r="N56" s="5" t="s">
        <v>157</v>
      </c>
      <c r="P56" s="552" t="s">
        <v>898</v>
      </c>
      <c r="Q56" s="552" t="s">
        <v>905</v>
      </c>
      <c r="R56" s="7" t="s">
        <v>921</v>
      </c>
      <c r="S56" s="16"/>
      <c r="T56" s="212" t="s">
        <v>133</v>
      </c>
      <c r="U56" s="552" t="s">
        <v>38</v>
      </c>
      <c r="V56" s="16">
        <v>50</v>
      </c>
      <c r="W56" s="212" t="s">
        <v>129</v>
      </c>
      <c r="X56" s="552" t="s">
        <v>898</v>
      </c>
      <c r="Y56" s="16"/>
      <c r="Z56" s="552" t="s">
        <v>898</v>
      </c>
      <c r="AA56" s="552" t="s">
        <v>905</v>
      </c>
      <c r="AB56" s="7" t="s">
        <v>921</v>
      </c>
      <c r="AF56" s="552" t="s">
        <v>905</v>
      </c>
      <c r="AG56" s="283">
        <v>0.41666666666666669</v>
      </c>
    </row>
    <row r="57" spans="1:33" ht="12.75" hidden="1" customHeight="1" thickTop="1" thickBot="1" x14ac:dyDescent="0.4">
      <c r="A57" s="574">
        <v>54</v>
      </c>
      <c r="B57" s="696" t="s">
        <v>0</v>
      </c>
      <c r="C57" s="575" t="s">
        <v>0</v>
      </c>
      <c r="D57" s="582" t="s">
        <v>0</v>
      </c>
      <c r="E57" s="583" t="s">
        <v>0</v>
      </c>
      <c r="F57" s="584" t="s">
        <v>0</v>
      </c>
      <c r="G57" s="578" t="s">
        <v>0</v>
      </c>
      <c r="H57" s="645" t="s">
        <v>0</v>
      </c>
      <c r="I57" s="614" t="s">
        <v>0</v>
      </c>
      <c r="J57" s="585" t="s">
        <v>0</v>
      </c>
      <c r="K57" s="16"/>
      <c r="M57" s="643"/>
      <c r="N57" s="643"/>
      <c r="P57" s="552" t="s">
        <v>885</v>
      </c>
      <c r="Q57" s="710" t="s">
        <v>24</v>
      </c>
      <c r="R57" s="7" t="s">
        <v>951</v>
      </c>
      <c r="S57" s="16"/>
      <c r="T57" s="212" t="s">
        <v>134</v>
      </c>
      <c r="U57" s="552" t="s">
        <v>185</v>
      </c>
      <c r="V57" s="16">
        <v>51</v>
      </c>
      <c r="W57" s="212" t="s">
        <v>130</v>
      </c>
      <c r="X57" s="552" t="s">
        <v>885</v>
      </c>
      <c r="Y57" s="16"/>
      <c r="Z57" s="552" t="s">
        <v>885</v>
      </c>
      <c r="AA57" s="710" t="s">
        <v>24</v>
      </c>
      <c r="AB57" s="7" t="s">
        <v>951</v>
      </c>
      <c r="AF57" s="710" t="s">
        <v>24</v>
      </c>
      <c r="AG57" s="283">
        <v>0.33333333333333331</v>
      </c>
    </row>
    <row r="58" spans="1:33" ht="12.75" hidden="1" customHeight="1" thickTop="1" thickBot="1" x14ac:dyDescent="0.4">
      <c r="A58" s="574">
        <v>55</v>
      </c>
      <c r="B58" s="696">
        <v>2</v>
      </c>
      <c r="C58" s="791">
        <v>45774</v>
      </c>
      <c r="D58" s="587" t="s">
        <v>11</v>
      </c>
      <c r="E58" s="577" t="str">
        <f t="shared" ref="E58:F62" si="11">VLOOKUP(M58,Teams,2)</f>
        <v>GREENWICH FC 40</v>
      </c>
      <c r="F58" s="577" t="str">
        <f t="shared" si="11"/>
        <v xml:space="preserve">GUILFORD CELTIC </v>
      </c>
      <c r="G58" s="578"/>
      <c r="H58" s="645">
        <f>VLOOKUP(E58,START_TIMES,2)</f>
        <v>0.41666666666666702</v>
      </c>
      <c r="I58" s="792" t="str">
        <f>VLOOKUP(E58,fields,2)</f>
        <v>Greenwich Fields</v>
      </c>
      <c r="J58" s="580"/>
      <c r="K58" s="16"/>
      <c r="M58" s="5" t="s">
        <v>104</v>
      </c>
      <c r="N58" s="5" t="s">
        <v>106</v>
      </c>
      <c r="P58" s="552" t="s">
        <v>926</v>
      </c>
      <c r="Q58" s="732" t="s">
        <v>1112</v>
      </c>
      <c r="R58" s="7" t="s">
        <v>1081</v>
      </c>
      <c r="S58" s="16"/>
      <c r="T58" s="212" t="s">
        <v>136</v>
      </c>
      <c r="U58" s="552" t="s">
        <v>907</v>
      </c>
      <c r="V58" s="16">
        <v>52</v>
      </c>
      <c r="W58" s="212" t="s">
        <v>131</v>
      </c>
      <c r="X58" s="552" t="s">
        <v>926</v>
      </c>
      <c r="Y58" s="16"/>
      <c r="Z58" s="552" t="s">
        <v>926</v>
      </c>
      <c r="AA58" s="732" t="s">
        <v>1112</v>
      </c>
      <c r="AB58" s="7" t="s">
        <v>1081</v>
      </c>
      <c r="AF58" s="732" t="s">
        <v>1112</v>
      </c>
      <c r="AG58" s="283">
        <v>0.33333333333333331</v>
      </c>
    </row>
    <row r="59" spans="1:33" ht="12.75" hidden="1" customHeight="1" thickTop="1" thickBot="1" x14ac:dyDescent="0.4">
      <c r="A59" s="574">
        <v>56</v>
      </c>
      <c r="B59" s="696">
        <v>2</v>
      </c>
      <c r="C59" s="791">
        <v>45774</v>
      </c>
      <c r="D59" s="587" t="s">
        <v>11</v>
      </c>
      <c r="E59" s="577" t="str">
        <f t="shared" si="11"/>
        <v>GREENWICH PUMAS FC 40</v>
      </c>
      <c r="F59" s="577" t="str">
        <f t="shared" si="11"/>
        <v>VASCO DA GAMA 40</v>
      </c>
      <c r="G59" s="578"/>
      <c r="H59" s="645">
        <f>VLOOKUP(E59,START_TIMES,2)</f>
        <v>0.41666666666666669</v>
      </c>
      <c r="I59" s="792" t="str">
        <f>VLOOKUP(E59,fields,2)</f>
        <v>Greenwich Fields</v>
      </c>
      <c r="J59" s="580"/>
      <c r="K59" s="16"/>
      <c r="M59" s="5" t="s">
        <v>105</v>
      </c>
      <c r="N59" s="5" t="s">
        <v>109</v>
      </c>
      <c r="P59" s="552" t="s">
        <v>905</v>
      </c>
      <c r="Q59" s="721" t="s">
        <v>888</v>
      </c>
      <c r="R59" s="7" t="s">
        <v>691</v>
      </c>
      <c r="S59" s="16"/>
      <c r="T59" s="308" t="s">
        <v>138</v>
      </c>
      <c r="U59" s="729" t="s">
        <v>884</v>
      </c>
      <c r="V59" s="16">
        <v>53</v>
      </c>
      <c r="W59" s="212" t="s">
        <v>132</v>
      </c>
      <c r="X59" s="552" t="s">
        <v>905</v>
      </c>
      <c r="Y59" s="16"/>
      <c r="Z59" s="552" t="s">
        <v>905</v>
      </c>
      <c r="AA59" s="721" t="s">
        <v>888</v>
      </c>
      <c r="AB59" s="7" t="s">
        <v>691</v>
      </c>
      <c r="AF59" s="721" t="s">
        <v>888</v>
      </c>
      <c r="AG59" s="283">
        <v>0.41666666666666702</v>
      </c>
    </row>
    <row r="60" spans="1:33" ht="12.75" hidden="1" customHeight="1" thickTop="1" thickBot="1" x14ac:dyDescent="0.4">
      <c r="A60" s="574">
        <v>57</v>
      </c>
      <c r="B60" s="696">
        <v>2</v>
      </c>
      <c r="C60" s="575">
        <v>45774</v>
      </c>
      <c r="D60" s="587" t="s">
        <v>11</v>
      </c>
      <c r="E60" s="577" t="str">
        <f t="shared" si="11"/>
        <v>DANBURY UNITED 40</v>
      </c>
      <c r="F60" s="577" t="str">
        <f t="shared" si="11"/>
        <v>CLUB NAPOLI 40</v>
      </c>
      <c r="G60" s="578"/>
      <c r="H60" s="645">
        <f>VLOOKUP(E60,START_TIMES,2)</f>
        <v>0.45833333333333331</v>
      </c>
      <c r="I60" s="614" t="str">
        <f>VLOOKUP(E60,fields,2)</f>
        <v>Portuguese Cultural Center (G), Danbury</v>
      </c>
      <c r="J60" s="580"/>
      <c r="K60" s="16"/>
      <c r="M60" s="5" t="s">
        <v>162</v>
      </c>
      <c r="N60" s="5" t="s">
        <v>161</v>
      </c>
      <c r="P60" s="552" t="s">
        <v>38</v>
      </c>
      <c r="Q60" s="729" t="s">
        <v>896</v>
      </c>
      <c r="R60" s="7" t="s">
        <v>897</v>
      </c>
      <c r="S60" s="16"/>
      <c r="T60" s="308" t="s">
        <v>141</v>
      </c>
      <c r="U60" s="729" t="s">
        <v>173</v>
      </c>
      <c r="V60" s="16">
        <v>54</v>
      </c>
      <c r="W60" s="212" t="s">
        <v>133</v>
      </c>
      <c r="X60" s="552" t="s">
        <v>38</v>
      </c>
      <c r="Y60" s="16"/>
      <c r="Z60" s="552" t="s">
        <v>38</v>
      </c>
      <c r="AA60" s="729" t="s">
        <v>896</v>
      </c>
      <c r="AB60" s="7" t="s">
        <v>897</v>
      </c>
      <c r="AF60" s="729" t="s">
        <v>896</v>
      </c>
      <c r="AG60" s="283">
        <v>0.41666666666666702</v>
      </c>
    </row>
    <row r="61" spans="1:33" ht="12.75" hidden="1" customHeight="1" thickTop="1" thickBot="1" x14ac:dyDescent="0.4">
      <c r="A61" s="574">
        <v>58</v>
      </c>
      <c r="B61" s="696">
        <v>2</v>
      </c>
      <c r="C61" s="575">
        <v>45774</v>
      </c>
      <c r="D61" s="587" t="s">
        <v>11</v>
      </c>
      <c r="E61" s="577" t="str">
        <f t="shared" si="11"/>
        <v>FAIRFIELD GAC 40</v>
      </c>
      <c r="F61" s="577" t="str">
        <f t="shared" si="11"/>
        <v>STORM FC</v>
      </c>
      <c r="G61" s="578"/>
      <c r="H61" s="645">
        <f>VLOOKUP(E61,START_TIMES,2)</f>
        <v>0.33333333333333331</v>
      </c>
      <c r="I61" s="614" t="str">
        <f>VLOOKUP(E61,fields,2)</f>
        <v>Ludlowe HS (T), Fairfield</v>
      </c>
      <c r="J61" s="580"/>
      <c r="K61" s="16"/>
      <c r="M61" s="5" t="s">
        <v>163</v>
      </c>
      <c r="N61" s="5" t="s">
        <v>108</v>
      </c>
      <c r="P61" s="552" t="s">
        <v>185</v>
      </c>
      <c r="Q61" s="719" t="s">
        <v>25</v>
      </c>
      <c r="R61" s="357" t="s">
        <v>968</v>
      </c>
      <c r="S61" s="16"/>
      <c r="T61" s="308" t="s">
        <v>142</v>
      </c>
      <c r="U61" s="729" t="s">
        <v>45</v>
      </c>
      <c r="V61" s="16">
        <v>55</v>
      </c>
      <c r="W61" s="212" t="s">
        <v>134</v>
      </c>
      <c r="X61" s="552" t="s">
        <v>185</v>
      </c>
      <c r="Y61" s="16"/>
      <c r="Z61" s="552" t="s">
        <v>185</v>
      </c>
      <c r="AA61" s="719" t="s">
        <v>25</v>
      </c>
      <c r="AB61" s="357" t="s">
        <v>968</v>
      </c>
      <c r="AF61" s="719" t="s">
        <v>25</v>
      </c>
      <c r="AG61" s="283">
        <v>0.41666666666666702</v>
      </c>
    </row>
    <row r="62" spans="1:33" ht="12.75" hidden="1" customHeight="1" thickTop="1" thickBot="1" x14ac:dyDescent="0.4">
      <c r="A62" s="574">
        <v>59</v>
      </c>
      <c r="B62" s="696">
        <v>2</v>
      </c>
      <c r="C62" s="575">
        <v>45774</v>
      </c>
      <c r="D62" s="587" t="s">
        <v>11</v>
      </c>
      <c r="E62" s="577" t="str">
        <f t="shared" si="11"/>
        <v>CLINTON FC 40</v>
      </c>
      <c r="F62" s="577" t="str">
        <f t="shared" si="11"/>
        <v>SHEBEEN FC</v>
      </c>
      <c r="G62" s="578"/>
      <c r="H62" s="645">
        <f>VLOOKUP(E62,START_TIMES,2)</f>
        <v>0.41666666666666702</v>
      </c>
      <c r="I62" s="614" t="str">
        <f>VLOOKUP(E62,fields,2)</f>
        <v>Indian River Sports Complex (T), Clinton</v>
      </c>
      <c r="J62" s="580"/>
      <c r="K62" s="16"/>
      <c r="M62" s="5" t="s">
        <v>160</v>
      </c>
      <c r="N62" s="5" t="s">
        <v>107</v>
      </c>
      <c r="P62" s="552" t="s">
        <v>907</v>
      </c>
      <c r="Q62" s="552" t="s">
        <v>38</v>
      </c>
      <c r="R62" s="7" t="s">
        <v>693</v>
      </c>
      <c r="S62" s="16"/>
      <c r="T62" s="213" t="s">
        <v>92</v>
      </c>
      <c r="U62" s="732" t="s">
        <v>668</v>
      </c>
      <c r="V62" s="16">
        <v>56</v>
      </c>
      <c r="W62" s="212" t="s">
        <v>136</v>
      </c>
      <c r="X62" s="552" t="s">
        <v>907</v>
      </c>
      <c r="Y62" s="16"/>
      <c r="Z62" s="552" t="s">
        <v>907</v>
      </c>
      <c r="AA62" s="552" t="s">
        <v>38</v>
      </c>
      <c r="AB62" s="7" t="s">
        <v>693</v>
      </c>
      <c r="AF62" s="552" t="s">
        <v>38</v>
      </c>
      <c r="AG62" s="283">
        <v>0.41666666666666702</v>
      </c>
    </row>
    <row r="63" spans="1:33" ht="12.75" hidden="1" customHeight="1" thickTop="1" thickBot="1" x14ac:dyDescent="0.4">
      <c r="A63" s="574">
        <v>60</v>
      </c>
      <c r="B63" s="696" t="s">
        <v>0</v>
      </c>
      <c r="C63" s="575" t="s">
        <v>0</v>
      </c>
      <c r="D63" s="582" t="s">
        <v>0</v>
      </c>
      <c r="E63" s="583" t="s">
        <v>0</v>
      </c>
      <c r="F63" s="584" t="s">
        <v>0</v>
      </c>
      <c r="G63" s="578" t="s">
        <v>0</v>
      </c>
      <c r="H63" s="645" t="s">
        <v>0</v>
      </c>
      <c r="I63" s="614" t="s">
        <v>0</v>
      </c>
      <c r="J63" s="585" t="s">
        <v>0</v>
      </c>
      <c r="K63" s="16"/>
      <c r="M63" s="643"/>
      <c r="N63" s="643"/>
      <c r="P63" s="554" t="s">
        <v>884</v>
      </c>
      <c r="Q63" s="714" t="s">
        <v>54</v>
      </c>
      <c r="R63" s="7" t="s">
        <v>693</v>
      </c>
      <c r="S63" s="16"/>
      <c r="T63" s="304" t="s">
        <v>144</v>
      </c>
      <c r="U63" s="554" t="s">
        <v>906</v>
      </c>
      <c r="V63" s="16">
        <v>57</v>
      </c>
      <c r="W63" s="304" t="s">
        <v>138</v>
      </c>
      <c r="X63" s="554" t="s">
        <v>884</v>
      </c>
      <c r="Y63" s="16"/>
      <c r="Z63" s="554" t="s">
        <v>884</v>
      </c>
      <c r="AA63" s="714" t="s">
        <v>54</v>
      </c>
      <c r="AB63" s="7" t="s">
        <v>693</v>
      </c>
      <c r="AF63" s="714" t="s">
        <v>54</v>
      </c>
      <c r="AG63" s="283">
        <v>0.41666666666666702</v>
      </c>
    </row>
    <row r="64" spans="1:33" ht="12.75" hidden="1" customHeight="1" thickTop="1" thickBot="1" x14ac:dyDescent="0.4">
      <c r="A64" s="574">
        <v>61</v>
      </c>
      <c r="B64" s="696">
        <v>2</v>
      </c>
      <c r="C64" s="575">
        <v>45774</v>
      </c>
      <c r="D64" s="588" t="s">
        <v>1114</v>
      </c>
      <c r="E64" s="788" t="str">
        <f t="shared" ref="E64" si="12">VLOOKUP(M64,Teams,2)</f>
        <v>BYE 40N</v>
      </c>
      <c r="F64" s="789" t="str">
        <f t="shared" ref="E64:F67" si="13">VLOOKUP(N64,Teams,2)</f>
        <v>FC LEONE</v>
      </c>
      <c r="G64" s="578"/>
      <c r="H64" s="645" t="str">
        <f>VLOOKUP(E64,START_TIMES,2)</f>
        <v>--</v>
      </c>
      <c r="I64" s="614" t="str">
        <f>VLOOKUP(E64,fields,2)</f>
        <v>--</v>
      </c>
      <c r="J64" s="580"/>
      <c r="K64" s="16"/>
      <c r="M64" s="754" t="s">
        <v>110</v>
      </c>
      <c r="N64" s="754" t="s">
        <v>111</v>
      </c>
      <c r="P64" s="554" t="s">
        <v>173</v>
      </c>
      <c r="Q64" s="708" t="s">
        <v>31</v>
      </c>
      <c r="R64" s="7" t="s">
        <v>693</v>
      </c>
      <c r="S64" s="16"/>
      <c r="T64" s="304" t="s">
        <v>146</v>
      </c>
      <c r="U64" s="554" t="s">
        <v>47</v>
      </c>
      <c r="V64" s="16">
        <v>58</v>
      </c>
      <c r="W64" s="304" t="s">
        <v>141</v>
      </c>
      <c r="X64" s="554" t="s">
        <v>173</v>
      </c>
      <c r="Y64" s="16"/>
      <c r="Z64" s="554" t="s">
        <v>173</v>
      </c>
      <c r="AA64" s="708" t="s">
        <v>31</v>
      </c>
      <c r="AB64" s="7" t="s">
        <v>693</v>
      </c>
      <c r="AF64" s="708" t="s">
        <v>31</v>
      </c>
      <c r="AG64" s="283">
        <v>0.41666666666666702</v>
      </c>
    </row>
    <row r="65" spans="1:33" ht="12.75" hidden="1" customHeight="1" thickTop="1" thickBot="1" x14ac:dyDescent="0.4">
      <c r="A65" s="574">
        <v>62</v>
      </c>
      <c r="B65" s="696">
        <v>2</v>
      </c>
      <c r="C65" s="575">
        <v>45774</v>
      </c>
      <c r="D65" s="588" t="s">
        <v>1114</v>
      </c>
      <c r="E65" s="415" t="str">
        <f t="shared" si="13"/>
        <v>GUILFORD BELL CURVE</v>
      </c>
      <c r="F65" s="415" t="str">
        <f t="shared" si="13"/>
        <v>PAN ZONES</v>
      </c>
      <c r="G65" s="578"/>
      <c r="H65" s="645">
        <f>VLOOKUP(E65,START_TIMES,2)</f>
        <v>0.41666666666666669</v>
      </c>
      <c r="I65" s="614" t="str">
        <f>VLOOKUP(E65,fields,2)</f>
        <v>Guilford HS (T), Guilford</v>
      </c>
      <c r="J65" s="580"/>
      <c r="K65" s="16"/>
      <c r="M65" s="754" t="s">
        <v>112</v>
      </c>
      <c r="N65" s="754" t="s">
        <v>116</v>
      </c>
      <c r="P65" s="554" t="s">
        <v>45</v>
      </c>
      <c r="Q65" s="716" t="s">
        <v>192</v>
      </c>
      <c r="R65" s="14" t="s">
        <v>694</v>
      </c>
      <c r="S65" s="16"/>
      <c r="T65" s="304" t="s">
        <v>147</v>
      </c>
      <c r="U65" s="554" t="s">
        <v>1120</v>
      </c>
      <c r="V65" s="16">
        <v>59</v>
      </c>
      <c r="W65" s="304" t="s">
        <v>142</v>
      </c>
      <c r="X65" s="554" t="s">
        <v>45</v>
      </c>
      <c r="Y65" s="16"/>
      <c r="Z65" s="554" t="s">
        <v>45</v>
      </c>
      <c r="AA65" s="716" t="s">
        <v>192</v>
      </c>
      <c r="AB65" s="14" t="s">
        <v>694</v>
      </c>
      <c r="AF65" s="716" t="s">
        <v>192</v>
      </c>
      <c r="AG65" s="283">
        <v>0.33333333333333331</v>
      </c>
    </row>
    <row r="66" spans="1:33" ht="12.75" hidden="1" customHeight="1" thickTop="1" thickBot="1" x14ac:dyDescent="0.4">
      <c r="A66" s="574">
        <v>63</v>
      </c>
      <c r="B66" s="696">
        <v>2</v>
      </c>
      <c r="C66" s="575">
        <v>45774</v>
      </c>
      <c r="D66" s="588" t="s">
        <v>1114</v>
      </c>
      <c r="E66" s="415" t="str">
        <f t="shared" si="13"/>
        <v>NORTH BRANFORD 40</v>
      </c>
      <c r="F66" s="415" t="str">
        <f t="shared" si="13"/>
        <v>LITCHFIELD COUNTY BLUES 40</v>
      </c>
      <c r="G66" s="589"/>
      <c r="H66" s="645">
        <f>VLOOKUP(E66,START_TIMES,2)</f>
        <v>0.41666666666666702</v>
      </c>
      <c r="I66" s="614" t="str">
        <f>VLOOKUP(E66,fields,2)</f>
        <v>North Farms Park (G), North Branford</v>
      </c>
      <c r="J66" s="580"/>
      <c r="K66" s="16"/>
      <c r="M66" s="736" t="s">
        <v>115</v>
      </c>
      <c r="N66" s="736" t="s">
        <v>113</v>
      </c>
      <c r="P66" s="554" t="s">
        <v>906</v>
      </c>
      <c r="Q66" s="728" t="s">
        <v>717</v>
      </c>
      <c r="R66" s="7" t="s">
        <v>685</v>
      </c>
      <c r="S66" s="16"/>
      <c r="T66" s="304" t="s">
        <v>148</v>
      </c>
      <c r="U66" s="554" t="s">
        <v>50</v>
      </c>
      <c r="V66" s="16">
        <v>60</v>
      </c>
      <c r="W66" s="304" t="s">
        <v>144</v>
      </c>
      <c r="X66" s="554" t="s">
        <v>906</v>
      </c>
      <c r="Y66" s="16"/>
      <c r="Z66" s="554" t="s">
        <v>906</v>
      </c>
      <c r="AA66" s="728" t="s">
        <v>717</v>
      </c>
      <c r="AB66" s="7" t="s">
        <v>685</v>
      </c>
      <c r="AF66" s="728" t="s">
        <v>717</v>
      </c>
      <c r="AG66" s="283">
        <v>0.33333333333333331</v>
      </c>
    </row>
    <row r="67" spans="1:33" ht="12.75" hidden="1" customHeight="1" thickTop="1" thickBot="1" x14ac:dyDescent="0.4">
      <c r="A67" s="574">
        <v>64</v>
      </c>
      <c r="B67" s="696">
        <v>2</v>
      </c>
      <c r="C67" s="575">
        <v>45774</v>
      </c>
      <c r="D67" s="588" t="s">
        <v>1114</v>
      </c>
      <c r="E67" s="415" t="str">
        <f t="shared" si="13"/>
        <v>NEW HAVEN AMERICANS</v>
      </c>
      <c r="F67" s="415" t="str">
        <f t="shared" si="13"/>
        <v>SOUTHEAST ROVERS</v>
      </c>
      <c r="G67" s="578"/>
      <c r="H67" s="645">
        <f>VLOOKUP(E67,START_TIMES,2)</f>
        <v>0.41666666666666702</v>
      </c>
      <c r="I67" s="614" t="str">
        <f>VLOOKUP(E67,fields,2)</f>
        <v>Peck Place School (G), Orange</v>
      </c>
      <c r="J67" s="580"/>
      <c r="K67" s="16"/>
      <c r="M67" s="736" t="s">
        <v>114</v>
      </c>
      <c r="N67" s="736" t="s">
        <v>117</v>
      </c>
      <c r="P67" s="554" t="s">
        <v>47</v>
      </c>
      <c r="Q67" s="716" t="s">
        <v>26</v>
      </c>
      <c r="R67" s="7" t="s">
        <v>695</v>
      </c>
      <c r="S67" s="16"/>
      <c r="T67" s="304" t="s">
        <v>149</v>
      </c>
      <c r="U67" s="554" t="s">
        <v>896</v>
      </c>
      <c r="V67" s="16">
        <v>61</v>
      </c>
      <c r="W67" s="304" t="s">
        <v>146</v>
      </c>
      <c r="X67" s="554" t="s">
        <v>47</v>
      </c>
      <c r="Y67" s="16"/>
      <c r="Z67" s="554" t="s">
        <v>47</v>
      </c>
      <c r="AA67" s="716" t="s">
        <v>26</v>
      </c>
      <c r="AB67" s="7" t="s">
        <v>695</v>
      </c>
      <c r="AF67" s="716" t="s">
        <v>26</v>
      </c>
      <c r="AG67" s="283">
        <v>0.41666666666666702</v>
      </c>
    </row>
    <row r="68" spans="1:33" ht="12.75" hidden="1" customHeight="1" thickTop="1" thickBot="1" x14ac:dyDescent="0.4">
      <c r="A68" s="574">
        <v>65</v>
      </c>
      <c r="B68" s="696" t="s">
        <v>0</v>
      </c>
      <c r="C68" s="575" t="s">
        <v>0</v>
      </c>
      <c r="D68" s="582" t="s">
        <v>0</v>
      </c>
      <c r="E68" s="583" t="s">
        <v>0</v>
      </c>
      <c r="F68" s="584" t="s">
        <v>0</v>
      </c>
      <c r="G68" s="578" t="s">
        <v>0</v>
      </c>
      <c r="H68" s="645" t="s">
        <v>0</v>
      </c>
      <c r="I68" s="614" t="s">
        <v>0</v>
      </c>
      <c r="J68" s="585" t="s">
        <v>0</v>
      </c>
      <c r="K68" s="16"/>
      <c r="M68" s="281"/>
      <c r="N68" s="281"/>
      <c r="P68" s="554" t="s">
        <v>1120</v>
      </c>
      <c r="Q68" s="727" t="s">
        <v>185</v>
      </c>
      <c r="R68" s="7" t="s">
        <v>695</v>
      </c>
      <c r="S68" s="16"/>
      <c r="T68" s="304" t="s">
        <v>135</v>
      </c>
      <c r="U68" s="554" t="s">
        <v>887</v>
      </c>
      <c r="V68" s="16">
        <v>62</v>
      </c>
      <c r="W68" s="304" t="s">
        <v>147</v>
      </c>
      <c r="X68" s="554" t="s">
        <v>1120</v>
      </c>
      <c r="Y68" s="16"/>
      <c r="Z68" s="554" t="s">
        <v>1120</v>
      </c>
      <c r="AA68" s="727" t="s">
        <v>185</v>
      </c>
      <c r="AB68" s="7" t="s">
        <v>695</v>
      </c>
      <c r="AF68" s="727" t="s">
        <v>185</v>
      </c>
      <c r="AG68" s="283">
        <v>0.41666666666666702</v>
      </c>
    </row>
    <row r="69" spans="1:33" ht="12.75" hidden="1" customHeight="1" thickTop="1" thickBot="1" x14ac:dyDescent="0.4">
      <c r="A69" s="574">
        <v>66</v>
      </c>
      <c r="B69" s="696">
        <v>2</v>
      </c>
      <c r="C69" s="575">
        <v>45774</v>
      </c>
      <c r="D69" s="740" t="s">
        <v>1115</v>
      </c>
      <c r="E69" s="634" t="str">
        <f t="shared" ref="E69:F72" si="14">VLOOKUP(M69,Teams,2)</f>
        <v>BESA SC</v>
      </c>
      <c r="F69" s="759" t="s">
        <v>1126</v>
      </c>
      <c r="G69" s="578"/>
      <c r="H69" s="645">
        <f>VLOOKUP(E69,START_TIMES,2)</f>
        <v>0.41666666666666669</v>
      </c>
      <c r="I69" s="614" t="str">
        <f>VLOOKUP(E69,fields,2)</f>
        <v>Bucks Hill Park (G), Waterbury</v>
      </c>
      <c r="J69" s="580"/>
      <c r="K69" s="16"/>
      <c r="M69" s="777" t="s">
        <v>118</v>
      </c>
      <c r="N69" s="787" t="s">
        <v>119</v>
      </c>
      <c r="P69" s="554" t="s">
        <v>50</v>
      </c>
      <c r="Q69" s="554" t="s">
        <v>887</v>
      </c>
      <c r="R69" s="7" t="s">
        <v>695</v>
      </c>
      <c r="S69" s="16"/>
      <c r="T69" s="304" t="s">
        <v>137</v>
      </c>
      <c r="U69" s="554" t="s">
        <v>744</v>
      </c>
      <c r="V69" s="16">
        <v>63</v>
      </c>
      <c r="W69" s="304" t="s">
        <v>148</v>
      </c>
      <c r="X69" s="554" t="s">
        <v>50</v>
      </c>
      <c r="Y69" s="16"/>
      <c r="Z69" s="554" t="s">
        <v>50</v>
      </c>
      <c r="AA69" s="554" t="s">
        <v>887</v>
      </c>
      <c r="AB69" s="7" t="s">
        <v>695</v>
      </c>
      <c r="AF69" s="554" t="s">
        <v>887</v>
      </c>
      <c r="AG69" s="283">
        <v>0.33333333333333331</v>
      </c>
    </row>
    <row r="70" spans="1:33" ht="12.75" hidden="1" customHeight="1" thickTop="1" thickBot="1" x14ac:dyDescent="0.4">
      <c r="A70" s="574">
        <v>67</v>
      </c>
      <c r="B70" s="696">
        <v>2</v>
      </c>
      <c r="C70" s="575">
        <v>45774</v>
      </c>
      <c r="D70" s="740" t="s">
        <v>1115</v>
      </c>
      <c r="E70" s="577" t="str">
        <f t="shared" si="14"/>
        <v>DERBY QUITUS</v>
      </c>
      <c r="F70" s="577" t="str">
        <f t="shared" si="14"/>
        <v>STAMFORD UNITED</v>
      </c>
      <c r="G70" s="578"/>
      <c r="H70" s="645">
        <f>VLOOKUP(E70,START_TIMES,2)</f>
        <v>0.33333333333333331</v>
      </c>
      <c r="I70" s="614" t="str">
        <f>VLOOKUP(E70,fields,2)</f>
        <v>Witek Park (G), Derby</v>
      </c>
      <c r="J70" s="580"/>
      <c r="K70" s="16"/>
      <c r="M70" s="777" t="s">
        <v>120</v>
      </c>
      <c r="N70" s="777" t="s">
        <v>124</v>
      </c>
      <c r="P70" s="554" t="s">
        <v>896</v>
      </c>
      <c r="Q70" s="727" t="s">
        <v>907</v>
      </c>
      <c r="R70" s="14" t="s">
        <v>694</v>
      </c>
      <c r="S70" s="16"/>
      <c r="T70" s="309" t="s">
        <v>98</v>
      </c>
      <c r="U70" s="714" t="s">
        <v>52</v>
      </c>
      <c r="V70" s="16">
        <v>64</v>
      </c>
      <c r="W70" s="304" t="s">
        <v>149</v>
      </c>
      <c r="X70" s="554" t="s">
        <v>896</v>
      </c>
      <c r="Y70" s="16"/>
      <c r="Z70" s="554" t="s">
        <v>896</v>
      </c>
      <c r="AA70" s="727" t="s">
        <v>907</v>
      </c>
      <c r="AB70" s="14" t="s">
        <v>694</v>
      </c>
      <c r="AF70" s="727" t="s">
        <v>907</v>
      </c>
      <c r="AG70" s="283">
        <v>0.33333333333333331</v>
      </c>
    </row>
    <row r="71" spans="1:33" ht="12.75" hidden="1" customHeight="1" thickTop="1" thickBot="1" x14ac:dyDescent="0.4">
      <c r="A71" s="574">
        <v>68</v>
      </c>
      <c r="B71" s="696">
        <v>2</v>
      </c>
      <c r="C71" s="575">
        <v>45774</v>
      </c>
      <c r="D71" s="740" t="s">
        <v>1115</v>
      </c>
      <c r="E71" s="577" t="str">
        <f t="shared" si="14"/>
        <v>RIDGEFIELD KICKS</v>
      </c>
      <c r="F71" s="577" t="str">
        <f t="shared" si="14"/>
        <v>ECUA-ANDES 40</v>
      </c>
      <c r="G71" s="589"/>
      <c r="H71" s="645">
        <f>VLOOKUP(E71,START_TIMES,2)</f>
        <v>0.33333333333333331</v>
      </c>
      <c r="I71" s="614" t="str">
        <f>VLOOKUP(E71,fields,2)</f>
        <v>Wooster School (T), Danbury</v>
      </c>
      <c r="J71" s="580"/>
      <c r="K71" s="16"/>
      <c r="M71" s="778" t="s">
        <v>123</v>
      </c>
      <c r="N71" s="778" t="s">
        <v>121</v>
      </c>
      <c r="P71" s="554" t="s">
        <v>887</v>
      </c>
      <c r="Q71" s="708" t="s">
        <v>39</v>
      </c>
      <c r="R71" s="7" t="s">
        <v>718</v>
      </c>
      <c r="S71" s="16"/>
      <c r="T71" s="309" t="s">
        <v>100</v>
      </c>
      <c r="U71" s="714" t="s">
        <v>19</v>
      </c>
      <c r="V71" s="16">
        <v>65</v>
      </c>
      <c r="W71" s="304" t="s">
        <v>135</v>
      </c>
      <c r="X71" s="554" t="s">
        <v>887</v>
      </c>
      <c r="Y71" s="16"/>
      <c r="Z71" s="554" t="s">
        <v>887</v>
      </c>
      <c r="AA71" s="708" t="s">
        <v>39</v>
      </c>
      <c r="AB71" s="7" t="s">
        <v>718</v>
      </c>
      <c r="AF71" s="708" t="s">
        <v>39</v>
      </c>
      <c r="AG71" s="283">
        <v>0.41666666666666702</v>
      </c>
    </row>
    <row r="72" spans="1:33" ht="12.75" hidden="1" customHeight="1" thickTop="1" thickBot="1" x14ac:dyDescent="0.4">
      <c r="A72" s="574">
        <v>69</v>
      </c>
      <c r="B72" s="696">
        <v>2</v>
      </c>
      <c r="C72" s="575">
        <v>45774</v>
      </c>
      <c r="D72" s="740" t="s">
        <v>1115</v>
      </c>
      <c r="E72" s="577" t="str">
        <f t="shared" si="14"/>
        <v>LUSITANOS FC</v>
      </c>
      <c r="F72" s="577" t="str">
        <f t="shared" si="14"/>
        <v>WILTON WOLVES</v>
      </c>
      <c r="G72" s="578"/>
      <c r="H72" s="645">
        <f>VLOOKUP(E72,START_TIMES,2)</f>
        <v>0.41666666666666669</v>
      </c>
      <c r="I72" s="614" t="str">
        <f>VLOOKUP(E72,fields,2)</f>
        <v>Veterans Memorial Park (T), Bridgeport</v>
      </c>
      <c r="J72" s="580"/>
      <c r="K72" s="16"/>
      <c r="M72" s="778" t="s">
        <v>122</v>
      </c>
      <c r="N72" s="778" t="s">
        <v>125</v>
      </c>
      <c r="P72" s="554" t="s">
        <v>744</v>
      </c>
      <c r="Q72" s="554" t="s">
        <v>744</v>
      </c>
      <c r="R72" s="7" t="s">
        <v>1104</v>
      </c>
      <c r="S72" s="16"/>
      <c r="T72" s="309" t="s">
        <v>95</v>
      </c>
      <c r="U72" s="714" t="s">
        <v>1112</v>
      </c>
      <c r="V72" s="16">
        <v>66</v>
      </c>
      <c r="W72" s="304" t="s">
        <v>137</v>
      </c>
      <c r="X72" s="554" t="s">
        <v>744</v>
      </c>
      <c r="Y72" s="16"/>
      <c r="Z72" s="554" t="s">
        <v>744</v>
      </c>
      <c r="AA72" s="554" t="s">
        <v>744</v>
      </c>
      <c r="AB72" s="7" t="s">
        <v>1104</v>
      </c>
      <c r="AF72" s="554" t="s">
        <v>744</v>
      </c>
      <c r="AG72" s="283">
        <v>0.41666666666666702</v>
      </c>
    </row>
    <row r="73" spans="1:33" ht="12.75" hidden="1" customHeight="1" thickTop="1" thickBot="1" x14ac:dyDescent="0.4">
      <c r="A73" s="574">
        <v>70</v>
      </c>
      <c r="B73" s="696" t="s">
        <v>0</v>
      </c>
      <c r="C73" s="575" t="s">
        <v>0</v>
      </c>
      <c r="D73" s="582" t="s">
        <v>0</v>
      </c>
      <c r="E73" s="583" t="s">
        <v>0</v>
      </c>
      <c r="F73" s="584" t="s">
        <v>0</v>
      </c>
      <c r="G73" s="578" t="s">
        <v>0</v>
      </c>
      <c r="H73" s="645" t="s">
        <v>0</v>
      </c>
      <c r="I73" s="614" t="s">
        <v>0</v>
      </c>
      <c r="J73" s="585" t="s">
        <v>0</v>
      </c>
      <c r="K73" s="16"/>
      <c r="M73" s="281"/>
      <c r="N73" s="281"/>
      <c r="S73" s="16"/>
      <c r="T73" s="216"/>
      <c r="U73" s="216"/>
      <c r="V73" s="16"/>
      <c r="Y73" s="16"/>
      <c r="AB73" s="7" t="s">
        <v>718</v>
      </c>
      <c r="AC73" s="16"/>
      <c r="AF73" s="13"/>
      <c r="AG73" s="283"/>
    </row>
    <row r="74" spans="1:33" ht="12.75" hidden="1" customHeight="1" thickTop="1" thickBot="1" x14ac:dyDescent="0.4">
      <c r="A74" s="574">
        <v>71</v>
      </c>
      <c r="B74" s="696">
        <v>2</v>
      </c>
      <c r="C74" s="575">
        <v>45774</v>
      </c>
      <c r="D74" s="590" t="s">
        <v>1076</v>
      </c>
      <c r="E74" s="577" t="str">
        <f t="shared" ref="E74:F78" si="15">VLOOKUP(M74,Teams,2)</f>
        <v>NORWALK MARINERS LEGENDS</v>
      </c>
      <c r="F74" s="577" t="str">
        <f t="shared" si="15"/>
        <v>REBELS UNITED</v>
      </c>
      <c r="G74" s="589"/>
      <c r="H74" s="645">
        <f>VLOOKUP(E74,START_TIMES,2)</f>
        <v>0.33333333333333331</v>
      </c>
      <c r="I74" s="614" t="str">
        <f>VLOOKUP(E74,fields,2)</f>
        <v>Nathan Hale MS (T), Norwalk</v>
      </c>
      <c r="J74" s="580"/>
      <c r="K74" s="16"/>
      <c r="M74" s="781" t="s">
        <v>130</v>
      </c>
      <c r="N74" s="781" t="s">
        <v>132</v>
      </c>
      <c r="S74" s="16"/>
      <c r="T74" s="215"/>
      <c r="U74" s="215"/>
      <c r="V74" s="16"/>
      <c r="Y74" s="16"/>
      <c r="AB74" s="7" t="s">
        <v>1104</v>
      </c>
      <c r="AC74" s="16"/>
      <c r="AF74" s="20"/>
      <c r="AG74" s="283"/>
    </row>
    <row r="75" spans="1:33" ht="12.75" hidden="1" customHeight="1" thickTop="1" thickBot="1" x14ac:dyDescent="0.4">
      <c r="A75" s="574">
        <v>72</v>
      </c>
      <c r="B75" s="696">
        <v>2</v>
      </c>
      <c r="C75" s="575">
        <v>45774</v>
      </c>
      <c r="D75" s="590" t="s">
        <v>1076</v>
      </c>
      <c r="E75" s="577" t="str">
        <f t="shared" si="15"/>
        <v>NORWALK SPORT COLOMBIA 50</v>
      </c>
      <c r="F75" s="577" t="str">
        <f t="shared" si="15"/>
        <v>WESTPORT FC</v>
      </c>
      <c r="G75" s="589"/>
      <c r="H75" s="645">
        <f>VLOOKUP(E75,START_TIMES,2)</f>
        <v>0.41666666666666669</v>
      </c>
      <c r="I75" s="614" t="str">
        <f>VLOOKUP(E75,fields,2)</f>
        <v>Nathan Hale MS (T), Norwalk</v>
      </c>
      <c r="J75" s="580"/>
      <c r="K75" s="16"/>
      <c r="M75" s="781" t="s">
        <v>131</v>
      </c>
      <c r="N75" s="781" t="s">
        <v>136</v>
      </c>
      <c r="S75" s="16"/>
      <c r="T75" s="216"/>
      <c r="U75" s="216"/>
      <c r="V75" s="16"/>
      <c r="Y75" s="16"/>
      <c r="Z75" s="13"/>
      <c r="AC75" s="16"/>
      <c r="AF75" s="16"/>
      <c r="AG75" s="283"/>
    </row>
    <row r="76" spans="1:33" ht="12.75" hidden="1" customHeight="1" thickTop="1" thickBot="1" x14ac:dyDescent="0.4">
      <c r="A76" s="574">
        <v>73</v>
      </c>
      <c r="B76" s="696">
        <v>2</v>
      </c>
      <c r="C76" s="791">
        <v>45774</v>
      </c>
      <c r="D76" s="590" t="s">
        <v>1076</v>
      </c>
      <c r="E76" s="577" t="str">
        <f t="shared" si="15"/>
        <v>GREENWICH FC 50</v>
      </c>
      <c r="F76" s="577" t="str">
        <f t="shared" si="15"/>
        <v>FAIRFIELD GAC 50</v>
      </c>
      <c r="G76" s="589"/>
      <c r="H76" s="645">
        <f>VLOOKUP(E76,START_TIMES,2)</f>
        <v>0.41666666666666702</v>
      </c>
      <c r="I76" s="792" t="str">
        <f>VLOOKUP(E76,fields,2)</f>
        <v>Greenwich Fields</v>
      </c>
      <c r="J76" s="580"/>
      <c r="K76" s="16"/>
      <c r="M76" s="781" t="s">
        <v>128</v>
      </c>
      <c r="N76" s="781" t="s">
        <v>127</v>
      </c>
      <c r="S76" s="16"/>
      <c r="T76" s="216"/>
      <c r="U76" s="216"/>
      <c r="V76" s="16"/>
      <c r="Y76" s="16"/>
      <c r="Z76" s="13"/>
      <c r="AC76" s="16"/>
      <c r="AF76" s="13"/>
      <c r="AG76" s="283"/>
    </row>
    <row r="77" spans="1:33" ht="12.75" hidden="1" customHeight="1" thickTop="1" thickBot="1" x14ac:dyDescent="0.4">
      <c r="A77" s="574">
        <v>74</v>
      </c>
      <c r="B77" s="696">
        <v>2</v>
      </c>
      <c r="C77" s="791">
        <v>45774</v>
      </c>
      <c r="D77" s="590" t="s">
        <v>1076</v>
      </c>
      <c r="E77" s="577" t="str">
        <f t="shared" si="15"/>
        <v>GREENWICH PUMAS FC 50</v>
      </c>
      <c r="F77" s="577" t="str">
        <f t="shared" si="15"/>
        <v>VASCO DA GAMA 50</v>
      </c>
      <c r="G77" s="589"/>
      <c r="H77" s="645">
        <f>VLOOKUP(E77,START_TIMES,2)</f>
        <v>0.41666666666666669</v>
      </c>
      <c r="I77" s="792" t="str">
        <f>VLOOKUP(E77,fields,2)</f>
        <v>Greenwich Fields</v>
      </c>
      <c r="J77" s="580"/>
      <c r="K77" s="16"/>
      <c r="M77" s="781" t="s">
        <v>129</v>
      </c>
      <c r="N77" s="781" t="s">
        <v>134</v>
      </c>
      <c r="S77" s="16"/>
      <c r="T77" s="209"/>
      <c r="U77" s="232"/>
      <c r="V77" s="16"/>
      <c r="Y77" s="16"/>
      <c r="Z77" s="13"/>
      <c r="AC77" s="16"/>
    </row>
    <row r="78" spans="1:33" ht="12.75" hidden="1" customHeight="1" thickTop="1" thickBot="1" x14ac:dyDescent="0.4">
      <c r="A78" s="574">
        <v>75</v>
      </c>
      <c r="B78" s="696">
        <v>2</v>
      </c>
      <c r="C78" s="575">
        <v>45774</v>
      </c>
      <c r="D78" s="590" t="s">
        <v>1076</v>
      </c>
      <c r="E78" s="774" t="str">
        <f t="shared" si="15"/>
        <v>BYE 50</v>
      </c>
      <c r="F78" s="577" t="str">
        <f t="shared" si="15"/>
        <v>STAMFORD CITY</v>
      </c>
      <c r="G78" s="589"/>
      <c r="H78" s="645" t="str">
        <f>VLOOKUP(E78,START_TIMES,2)</f>
        <v>--</v>
      </c>
      <c r="I78" s="614" t="str">
        <f>VLOOKUP(E78,fields,2)</f>
        <v>--</v>
      </c>
      <c r="J78" s="580"/>
      <c r="M78" s="781" t="s">
        <v>126</v>
      </c>
      <c r="N78" s="781" t="s">
        <v>133</v>
      </c>
      <c r="S78" s="16"/>
      <c r="T78" s="209"/>
      <c r="U78" s="209"/>
      <c r="V78" s="16"/>
      <c r="Y78" s="16"/>
      <c r="Z78" s="13"/>
      <c r="AC78" s="16"/>
    </row>
    <row r="79" spans="1:33" ht="12.75" hidden="1" customHeight="1" thickTop="1" thickBot="1" x14ac:dyDescent="0.4">
      <c r="A79" s="574">
        <v>76</v>
      </c>
      <c r="B79" s="696" t="s">
        <v>0</v>
      </c>
      <c r="C79" s="575" t="s">
        <v>0</v>
      </c>
      <c r="D79" s="582" t="s">
        <v>0</v>
      </c>
      <c r="E79" s="583" t="s">
        <v>0</v>
      </c>
      <c r="F79" s="584" t="s">
        <v>0</v>
      </c>
      <c r="G79" s="578" t="s">
        <v>0</v>
      </c>
      <c r="H79" s="645" t="s">
        <v>0</v>
      </c>
      <c r="I79" s="614" t="s">
        <v>0</v>
      </c>
      <c r="J79" s="585" t="s">
        <v>0</v>
      </c>
      <c r="M79" s="350"/>
      <c r="N79" s="350"/>
      <c r="S79" s="16"/>
      <c r="T79" s="198"/>
      <c r="U79" s="198"/>
      <c r="V79" s="16"/>
      <c r="Y79" s="16"/>
      <c r="Z79" s="20"/>
      <c r="AC79" s="16"/>
    </row>
    <row r="80" spans="1:33" ht="12.75" hidden="1" customHeight="1" thickTop="1" thickBot="1" x14ac:dyDescent="0.4">
      <c r="A80" s="574">
        <v>77</v>
      </c>
      <c r="B80" s="696" t="s">
        <v>0</v>
      </c>
      <c r="C80" s="575" t="s">
        <v>0</v>
      </c>
      <c r="D80" s="582" t="s">
        <v>0</v>
      </c>
      <c r="E80" s="583" t="s">
        <v>0</v>
      </c>
      <c r="F80" s="584" t="s">
        <v>0</v>
      </c>
      <c r="G80" s="578" t="s">
        <v>0</v>
      </c>
      <c r="H80" s="645" t="s">
        <v>0</v>
      </c>
      <c r="I80" s="614" t="s">
        <v>0</v>
      </c>
      <c r="J80" s="585" t="s">
        <v>0</v>
      </c>
      <c r="M80" s="350"/>
      <c r="N80" s="350"/>
      <c r="S80" s="16"/>
      <c r="T80" s="198"/>
      <c r="U80" s="198"/>
      <c r="V80" s="16"/>
      <c r="Y80" s="16"/>
      <c r="Z80" s="20"/>
      <c r="AC80" s="16"/>
    </row>
    <row r="81" spans="1:29" ht="12.75" hidden="1" customHeight="1" thickTop="1" thickBot="1" x14ac:dyDescent="0.4">
      <c r="A81" s="574">
        <v>78</v>
      </c>
      <c r="B81" s="696">
        <v>2</v>
      </c>
      <c r="C81" s="575">
        <v>45774</v>
      </c>
      <c r="D81" s="591" t="s">
        <v>1113</v>
      </c>
      <c r="E81" s="577" t="str">
        <f t="shared" ref="E81:F85" si="16">VLOOKUP(M81,Teams,2)</f>
        <v>GUILFORD BLACK EAGLES</v>
      </c>
      <c r="F81" s="577" t="str">
        <f t="shared" si="16"/>
        <v>NORTH BRANFORD LEGENDS</v>
      </c>
      <c r="G81" s="589"/>
      <c r="H81" s="645">
        <f>VLOOKUP(E81,START_TIMES,2)</f>
        <v>0.375</v>
      </c>
      <c r="I81" s="614" t="str">
        <f>VLOOKUP(E81,fields,2)</f>
        <v>Bittner Park (G), Guilford</v>
      </c>
      <c r="J81" s="580"/>
      <c r="K81" s="16"/>
      <c r="M81" s="783" t="s">
        <v>146</v>
      </c>
      <c r="N81" s="783" t="s">
        <v>148</v>
      </c>
      <c r="S81" s="16"/>
      <c r="T81" s="198"/>
      <c r="U81" s="198"/>
      <c r="V81" s="16"/>
      <c r="Y81" s="16"/>
      <c r="Z81" s="20"/>
      <c r="AC81" s="16"/>
    </row>
    <row r="82" spans="1:29" ht="12.75" hidden="1" customHeight="1" thickTop="1" x14ac:dyDescent="0.35">
      <c r="A82" s="574">
        <v>79</v>
      </c>
      <c r="B82" s="696">
        <v>2</v>
      </c>
      <c r="C82" s="575">
        <v>45774</v>
      </c>
      <c r="D82" s="591" t="s">
        <v>1113</v>
      </c>
      <c r="E82" s="577" t="str">
        <f t="shared" si="16"/>
        <v>HAVEN FC</v>
      </c>
      <c r="F82" s="577" t="str">
        <f t="shared" si="16"/>
        <v>ZIMMITTI SC</v>
      </c>
      <c r="G82" s="589"/>
      <c r="H82" s="645">
        <f>VLOOKUP(E82,START_TIMES,2)</f>
        <v>0.33333333333333331</v>
      </c>
      <c r="I82" s="614" t="str">
        <f>VLOOKUP(E82,fields,2)</f>
        <v>Foran HS KMT (T), Milford</v>
      </c>
      <c r="J82" s="580"/>
      <c r="M82" s="783" t="s">
        <v>147</v>
      </c>
      <c r="N82" s="783" t="s">
        <v>137</v>
      </c>
    </row>
    <row r="83" spans="1:29" ht="12.75" hidden="1" customHeight="1" x14ac:dyDescent="0.35">
      <c r="A83" s="574">
        <v>80</v>
      </c>
      <c r="B83" s="696">
        <v>2</v>
      </c>
      <c r="C83" s="575">
        <v>45774</v>
      </c>
      <c r="D83" s="591" t="s">
        <v>1113</v>
      </c>
      <c r="E83" s="577" t="str">
        <f t="shared" si="16"/>
        <v>EAST HAVEN SC</v>
      </c>
      <c r="F83" s="577" t="str">
        <f t="shared" si="16"/>
        <v>CLUB NAPOLI 50</v>
      </c>
      <c r="G83" s="589"/>
      <c r="H83" s="645">
        <f>VLOOKUP(E83,START_TIMES,2)</f>
        <v>0.41666666666666669</v>
      </c>
      <c r="I83" s="614" t="str">
        <f>VLOOKUP(E83,fields,2)</f>
        <v>East Haven MS (G), East Haven</v>
      </c>
      <c r="J83" s="585"/>
      <c r="M83" s="783" t="s">
        <v>142</v>
      </c>
      <c r="N83" s="783" t="s">
        <v>141</v>
      </c>
    </row>
    <row r="84" spans="1:29" ht="12.75" hidden="1" customHeight="1" x14ac:dyDescent="0.35">
      <c r="A84" s="574">
        <v>81</v>
      </c>
      <c r="B84" s="696">
        <v>2</v>
      </c>
      <c r="C84" s="791">
        <v>45774</v>
      </c>
      <c r="D84" s="591" t="s">
        <v>1113</v>
      </c>
      <c r="E84" s="577" t="str">
        <f t="shared" si="16"/>
        <v>GREENWICH PFC</v>
      </c>
      <c r="F84" s="577" t="str">
        <f t="shared" si="16"/>
        <v>VASCO DA GAMA 60</v>
      </c>
      <c r="G84" s="589"/>
      <c r="H84" s="645">
        <f>VLOOKUP(E84,START_TIMES,2)</f>
        <v>0.41666666666666702</v>
      </c>
      <c r="I84" s="792" t="str">
        <f>VLOOKUP(E84,fields,2)</f>
        <v>Greenwich Fields</v>
      </c>
      <c r="J84" s="580"/>
      <c r="M84" s="783" t="s">
        <v>144</v>
      </c>
      <c r="N84" s="783" t="s">
        <v>135</v>
      </c>
    </row>
    <row r="85" spans="1:29" ht="12.75" hidden="1" customHeight="1" thickTop="1" x14ac:dyDescent="0.35">
      <c r="A85" s="574">
        <v>82</v>
      </c>
      <c r="B85" s="696">
        <v>2</v>
      </c>
      <c r="C85" s="575">
        <v>45774</v>
      </c>
      <c r="D85" s="591" t="s">
        <v>1113</v>
      </c>
      <c r="E85" s="577" t="str">
        <f t="shared" si="16"/>
        <v>CHESHIRE AZZURRI</v>
      </c>
      <c r="F85" s="577" t="str">
        <f t="shared" si="16"/>
        <v>SOUTHEAST CT</v>
      </c>
      <c r="G85" s="589"/>
      <c r="H85" s="645">
        <f>VLOOKUP(E85,START_TIMES,2)</f>
        <v>0.375</v>
      </c>
      <c r="I85" s="614" t="str">
        <f>VLOOKUP(E85,fields,2)</f>
        <v>Quinnipiac Park (G), Cheshire</v>
      </c>
      <c r="J85" s="580"/>
      <c r="M85" s="783" t="s">
        <v>138</v>
      </c>
      <c r="N85" s="783" t="s">
        <v>149</v>
      </c>
    </row>
    <row r="86" spans="1:29" ht="12.75" hidden="1" customHeight="1" x14ac:dyDescent="0.35">
      <c r="A86" s="574">
        <v>83</v>
      </c>
      <c r="B86" s="696"/>
      <c r="C86" s="575"/>
      <c r="D86" s="591"/>
      <c r="E86" s="577"/>
      <c r="F86" s="577"/>
      <c r="G86" s="589"/>
      <c r="H86" s="645"/>
      <c r="I86" s="614"/>
      <c r="J86" s="580"/>
      <c r="M86" s="643"/>
      <c r="N86" s="643"/>
    </row>
    <row r="87" spans="1:29" ht="13.5" hidden="1" customHeight="1" thickTop="1" x14ac:dyDescent="0.35">
      <c r="A87" s="574">
        <v>84</v>
      </c>
      <c r="B87" s="696">
        <v>3</v>
      </c>
      <c r="C87" s="575">
        <v>45781</v>
      </c>
      <c r="D87" s="576" t="s">
        <v>10</v>
      </c>
      <c r="E87" s="577" t="str">
        <f t="shared" ref="E87:F91" si="17">VLOOKUP(M87,Teams,2)</f>
        <v>CLINTON FC 30</v>
      </c>
      <c r="F87" s="577" t="str">
        <f t="shared" si="17"/>
        <v>HAMDEN ALL STARS</v>
      </c>
      <c r="G87" s="578"/>
      <c r="H87" s="645">
        <f>VLOOKUP(E87,START_TIMES,2)</f>
        <v>0.33333333333333331</v>
      </c>
      <c r="I87" s="614" t="str">
        <f>VLOOKUP(E87,fields,2)</f>
        <v>Strong Field (T), Madison</v>
      </c>
      <c r="J87" s="580"/>
      <c r="K87" s="16"/>
      <c r="M87" s="5" t="s">
        <v>96</v>
      </c>
      <c r="N87" s="5" t="s">
        <v>92</v>
      </c>
      <c r="S87" s="16"/>
      <c r="T87" s="288"/>
      <c r="U87" s="288"/>
      <c r="V87" s="16"/>
      <c r="W87" s="227"/>
      <c r="X87" s="289"/>
      <c r="Y87" s="16"/>
      <c r="Z87" s="20"/>
      <c r="AC87" s="16"/>
    </row>
    <row r="88" spans="1:29" ht="13.5" hidden="1" customHeight="1" x14ac:dyDescent="0.35">
      <c r="A88" s="574">
        <v>85</v>
      </c>
      <c r="B88" s="696">
        <v>3</v>
      </c>
      <c r="C88" s="575">
        <v>45781</v>
      </c>
      <c r="D88" s="576" t="s">
        <v>10</v>
      </c>
      <c r="E88" s="577" t="str">
        <f t="shared" si="17"/>
        <v>GREENWICH FC 30</v>
      </c>
      <c r="F88" s="577" t="str">
        <f t="shared" si="17"/>
        <v>MILFORD TUESDAY</v>
      </c>
      <c r="G88" s="578"/>
      <c r="H88" s="645">
        <f>VLOOKUP(E88,START_TIMES,2)</f>
        <v>0.41666666666666702</v>
      </c>
      <c r="I88" s="614" t="str">
        <f>VLOOKUP(E88,fields,2)</f>
        <v>Greenwich Fields</v>
      </c>
      <c r="J88" s="580"/>
      <c r="K88" s="16"/>
      <c r="M88" s="5" t="s">
        <v>94</v>
      </c>
      <c r="N88" s="5" t="s">
        <v>100</v>
      </c>
      <c r="S88" s="16"/>
      <c r="T88" s="288"/>
      <c r="U88" s="288"/>
      <c r="V88" s="16"/>
      <c r="W88" s="227"/>
      <c r="X88" s="289"/>
      <c r="Y88" s="16"/>
      <c r="Z88" s="20"/>
      <c r="AC88" s="16"/>
    </row>
    <row r="89" spans="1:29" ht="13.5" hidden="1" customHeight="1" x14ac:dyDescent="0.35">
      <c r="A89" s="574">
        <v>86</v>
      </c>
      <c r="B89" s="696">
        <v>3</v>
      </c>
      <c r="C89" s="575">
        <v>45781</v>
      </c>
      <c r="D89" s="576" t="s">
        <v>10</v>
      </c>
      <c r="E89" s="577" t="str">
        <f t="shared" si="17"/>
        <v xml:space="preserve">FC SHELTON </v>
      </c>
      <c r="F89" s="577" t="str">
        <f t="shared" si="17"/>
        <v>CHESHIRE SC UNITED</v>
      </c>
      <c r="G89" s="578"/>
      <c r="H89" s="645">
        <f>VLOOKUP(E89,START_TIMES,2)</f>
        <v>0.33333333333333331</v>
      </c>
      <c r="I89" s="614" t="str">
        <f>VLOOKUP(E89,fields,2)</f>
        <v>Nike Site (G), Shelton</v>
      </c>
      <c r="J89" s="585"/>
      <c r="K89" s="16"/>
      <c r="M89" s="5" t="s">
        <v>99</v>
      </c>
      <c r="N89" s="5" t="s">
        <v>97</v>
      </c>
      <c r="S89" s="16"/>
      <c r="T89" s="288"/>
      <c r="U89" s="288"/>
      <c r="V89" s="16"/>
      <c r="W89" s="227"/>
      <c r="X89" s="289"/>
      <c r="Y89" s="16"/>
      <c r="Z89" s="20"/>
      <c r="AC89" s="16"/>
    </row>
    <row r="90" spans="1:29" ht="13.5" hidden="1" customHeight="1" x14ac:dyDescent="0.35">
      <c r="A90" s="574">
        <v>87</v>
      </c>
      <c r="B90" s="696">
        <v>3</v>
      </c>
      <c r="C90" s="575">
        <v>45781</v>
      </c>
      <c r="D90" s="576" t="s">
        <v>10</v>
      </c>
      <c r="E90" s="577" t="str">
        <f t="shared" si="17"/>
        <v>SALTY DOGS</v>
      </c>
      <c r="F90" s="577" t="str">
        <f t="shared" si="17"/>
        <v>DANBURY UNITED</v>
      </c>
      <c r="G90" s="578"/>
      <c r="H90" s="645">
        <f>VLOOKUP(E90,START_TIMES,2)</f>
        <v>0.33333333333333331</v>
      </c>
      <c r="I90" s="614" t="str">
        <f>VLOOKUP(E90,fields,2)</f>
        <v>Nonnewaug HS  (T), Woodbury</v>
      </c>
      <c r="J90" s="585"/>
      <c r="K90" s="16"/>
      <c r="M90" s="5" t="s">
        <v>95</v>
      </c>
      <c r="N90" s="5" t="s">
        <v>93</v>
      </c>
      <c r="S90" s="16"/>
      <c r="T90" s="288"/>
      <c r="U90" s="288"/>
      <c r="V90" s="16"/>
      <c r="W90" s="227"/>
      <c r="X90" s="289"/>
      <c r="Y90" s="16"/>
      <c r="Z90" s="20"/>
      <c r="AC90" s="16"/>
    </row>
    <row r="91" spans="1:29" ht="13.5" hidden="1" customHeight="1" thickTop="1" x14ac:dyDescent="0.35">
      <c r="A91" s="574">
        <v>88</v>
      </c>
      <c r="B91" s="696">
        <v>3</v>
      </c>
      <c r="C91" s="575">
        <v>45781</v>
      </c>
      <c r="D91" s="576" t="s">
        <v>10</v>
      </c>
      <c r="E91" s="577" t="str">
        <f t="shared" si="17"/>
        <v>MILFORD AMIGOS</v>
      </c>
      <c r="F91" s="577" t="str">
        <f t="shared" si="17"/>
        <v>STAMFORD FC</v>
      </c>
      <c r="G91" s="578"/>
      <c r="H91" s="645">
        <f>VLOOKUP(E91,START_TIMES,2)</f>
        <v>0.33333333333333331</v>
      </c>
      <c r="I91" s="614" t="str">
        <f>VLOOKUP(E91,fields,2)</f>
        <v>Pease Road (G), Woodbridge</v>
      </c>
      <c r="J91" s="580"/>
      <c r="K91" s="16"/>
      <c r="M91" s="5" t="s">
        <v>98</v>
      </c>
      <c r="N91" s="5" t="s">
        <v>101</v>
      </c>
      <c r="S91" s="16"/>
      <c r="T91" s="288"/>
      <c r="U91" s="288"/>
      <c r="V91" s="16"/>
      <c r="W91" s="227"/>
      <c r="X91" s="289"/>
      <c r="Y91" s="16"/>
      <c r="Z91" s="20"/>
      <c r="AC91" s="16"/>
    </row>
    <row r="92" spans="1:29" ht="13.5" hidden="1" customHeight="1" x14ac:dyDescent="0.35">
      <c r="A92" s="574">
        <v>89</v>
      </c>
      <c r="B92" s="696" t="s">
        <v>0</v>
      </c>
      <c r="C92" s="575" t="s">
        <v>0</v>
      </c>
      <c r="D92" s="582" t="s">
        <v>0</v>
      </c>
      <c r="E92" s="583" t="s">
        <v>0</v>
      </c>
      <c r="F92" s="584" t="s">
        <v>0</v>
      </c>
      <c r="G92" s="578" t="s">
        <v>0</v>
      </c>
      <c r="H92" s="645" t="s">
        <v>0</v>
      </c>
      <c r="I92" s="614" t="s">
        <v>0</v>
      </c>
      <c r="J92" s="585" t="s">
        <v>0</v>
      </c>
      <c r="K92" s="89"/>
      <c r="L92" s="89"/>
      <c r="M92" s="641"/>
      <c r="N92" s="641"/>
      <c r="S92" s="16"/>
      <c r="T92" s="288"/>
      <c r="U92" s="288"/>
      <c r="V92" s="16"/>
      <c r="W92" s="227"/>
      <c r="X92" s="289"/>
      <c r="Y92" s="16"/>
      <c r="Z92" s="20"/>
      <c r="AC92" s="16"/>
    </row>
    <row r="93" spans="1:29" ht="13.5" hidden="1" customHeight="1" x14ac:dyDescent="0.35">
      <c r="A93" s="574">
        <v>90</v>
      </c>
      <c r="B93" s="696">
        <v>3</v>
      </c>
      <c r="C93" s="575">
        <v>45781</v>
      </c>
      <c r="D93" s="586" t="s">
        <v>175</v>
      </c>
      <c r="E93" s="577" t="str">
        <f t="shared" ref="E93:F97" si="18">VLOOKUP(M93,Teams,2)</f>
        <v>COYOTES FC</v>
      </c>
      <c r="F93" s="577" t="str">
        <f t="shared" si="18"/>
        <v>LITCHFIELD COUNTY BLUES 30</v>
      </c>
      <c r="G93" s="578"/>
      <c r="H93" s="645">
        <f>VLOOKUP(E93,START_TIMES,2)</f>
        <v>0.41666666666666669</v>
      </c>
      <c r="I93" s="614" t="str">
        <f>VLOOKUP(E93,fields,2)</f>
        <v>Pragemann  Park (G), Wallingford</v>
      </c>
      <c r="J93" s="580"/>
      <c r="K93" s="16"/>
      <c r="M93" s="5" t="s">
        <v>151</v>
      </c>
      <c r="N93" s="5" t="s">
        <v>155</v>
      </c>
      <c r="S93" s="16"/>
      <c r="T93" s="288"/>
      <c r="U93" s="288"/>
      <c r="V93" s="16"/>
      <c r="W93" s="227"/>
      <c r="X93" s="289"/>
      <c r="Y93" s="16"/>
      <c r="Z93" s="20"/>
      <c r="AC93" s="16"/>
    </row>
    <row r="94" spans="1:29" ht="13.5" hidden="1" customHeight="1" x14ac:dyDescent="0.35">
      <c r="A94" s="574">
        <v>91</v>
      </c>
      <c r="B94" s="696">
        <v>3</v>
      </c>
      <c r="C94" s="575">
        <v>45781</v>
      </c>
      <c r="D94" s="586" t="s">
        <v>175</v>
      </c>
      <c r="E94" s="577" t="str">
        <f t="shared" si="18"/>
        <v>FC CELTA</v>
      </c>
      <c r="F94" s="577" t="str">
        <f t="shared" si="18"/>
        <v>NORWALK FC</v>
      </c>
      <c r="G94" s="578"/>
      <c r="H94" s="645">
        <f>VLOOKUP(E94,START_TIMES,2)</f>
        <v>0.33333333333333331</v>
      </c>
      <c r="I94" s="614" t="str">
        <f>VLOOKUP(E94,fields,2)</f>
        <v>Foran HS KMT (T), Milford</v>
      </c>
      <c r="J94" s="580"/>
      <c r="K94" s="16"/>
      <c r="M94" s="5" t="s">
        <v>154</v>
      </c>
      <c r="N94" s="5" t="s">
        <v>157</v>
      </c>
      <c r="S94" s="16"/>
      <c r="T94" s="288"/>
      <c r="U94" s="288"/>
      <c r="V94" s="16"/>
      <c r="W94" s="227"/>
      <c r="X94" s="289"/>
      <c r="Y94" s="16"/>
      <c r="Z94" s="20"/>
      <c r="AC94" s="16"/>
    </row>
    <row r="95" spans="1:29" ht="13.5" hidden="1" customHeight="1" x14ac:dyDescent="0.35">
      <c r="A95" s="574">
        <v>92</v>
      </c>
      <c r="B95" s="696">
        <v>3</v>
      </c>
      <c r="C95" s="575">
        <v>45781</v>
      </c>
      <c r="D95" s="586" t="s">
        <v>175</v>
      </c>
      <c r="E95" s="577" t="str">
        <f t="shared" si="18"/>
        <v>FC CALDO VERDE</v>
      </c>
      <c r="F95" s="773" t="str">
        <f t="shared" si="18"/>
        <v>BYE 30</v>
      </c>
      <c r="G95" s="589"/>
      <c r="H95" s="645">
        <f>VLOOKUP(E95,START_TIMES,2)</f>
        <v>0.33333333333333331</v>
      </c>
      <c r="I95" s="614" t="str">
        <f>VLOOKUP(E95,fields,2)</f>
        <v>Naugatuck HS (G), Naugatuck</v>
      </c>
      <c r="J95" s="580"/>
      <c r="K95" s="16"/>
      <c r="M95" s="5" t="s">
        <v>153</v>
      </c>
      <c r="N95" s="5" t="s">
        <v>150</v>
      </c>
      <c r="S95" s="16"/>
      <c r="T95" s="288"/>
      <c r="U95" s="288"/>
      <c r="V95" s="16"/>
      <c r="W95" s="227"/>
      <c r="X95" s="289"/>
      <c r="Y95" s="16"/>
      <c r="Z95" s="20"/>
      <c r="AC95" s="16"/>
    </row>
    <row r="96" spans="1:29" ht="13.5" hidden="1" customHeight="1" x14ac:dyDescent="0.35">
      <c r="A96" s="574">
        <v>93</v>
      </c>
      <c r="B96" s="696">
        <v>3</v>
      </c>
      <c r="C96" s="575">
        <v>45781</v>
      </c>
      <c r="D96" s="586" t="s">
        <v>175</v>
      </c>
      <c r="E96" s="577" t="str">
        <f t="shared" si="18"/>
        <v>QPR</v>
      </c>
      <c r="F96" s="577" t="str">
        <f t="shared" si="18"/>
        <v>ECUA-ANDES 30</v>
      </c>
      <c r="G96" s="578"/>
      <c r="H96" s="645">
        <f>VLOOKUP(E96,START_TIMES,2)</f>
        <v>0.375</v>
      </c>
      <c r="I96" s="614" t="str">
        <f>VLOOKUP(E96,fields,2)</f>
        <v>Quinnipiac Park (G), Cheshire</v>
      </c>
      <c r="J96" s="585"/>
      <c r="K96" s="16"/>
      <c r="M96" s="5" t="s">
        <v>158</v>
      </c>
      <c r="N96" s="5" t="s">
        <v>152</v>
      </c>
      <c r="S96" s="16"/>
      <c r="T96" s="288"/>
      <c r="U96" s="288"/>
      <c r="V96" s="16"/>
      <c r="W96" s="227"/>
      <c r="X96" s="289"/>
      <c r="Y96" s="16"/>
      <c r="Z96" s="20"/>
      <c r="AC96" s="16"/>
    </row>
    <row r="97" spans="1:33" ht="13.5" hidden="1" customHeight="1" x14ac:dyDescent="0.35">
      <c r="A97" s="574">
        <v>94</v>
      </c>
      <c r="B97" s="696">
        <v>3</v>
      </c>
      <c r="C97" s="575">
        <v>45781</v>
      </c>
      <c r="D97" s="586" t="s">
        <v>175</v>
      </c>
      <c r="E97" s="577" t="str">
        <f t="shared" si="18"/>
        <v>NAUGATUCK FUSION</v>
      </c>
      <c r="F97" s="577" t="str">
        <f t="shared" si="18"/>
        <v>TRINITY FC</v>
      </c>
      <c r="G97" s="578"/>
      <c r="H97" s="645">
        <f>VLOOKUP(E97,START_TIMES,2)</f>
        <v>0.41666666666666669</v>
      </c>
      <c r="I97" s="614" t="str">
        <f>VLOOKUP(E97,fields,2)</f>
        <v>City Hill MS (G), Naugatuck</v>
      </c>
      <c r="J97" s="580"/>
      <c r="K97" s="16"/>
      <c r="M97" s="5" t="s">
        <v>156</v>
      </c>
      <c r="N97" s="5" t="s">
        <v>159</v>
      </c>
      <c r="S97" s="16"/>
      <c r="T97" s="288"/>
      <c r="U97" s="288"/>
      <c r="V97" s="16"/>
      <c r="W97" s="227"/>
      <c r="X97" s="289"/>
      <c r="Y97" s="16"/>
      <c r="Z97" s="20"/>
      <c r="AC97" s="16"/>
    </row>
    <row r="98" spans="1:33" ht="12.65" hidden="1" customHeight="1" x14ac:dyDescent="0.35">
      <c r="A98" s="574">
        <v>95</v>
      </c>
      <c r="B98" s="696" t="s">
        <v>0</v>
      </c>
      <c r="C98" s="575" t="s">
        <v>0</v>
      </c>
      <c r="D98" s="582" t="s">
        <v>0</v>
      </c>
      <c r="E98" s="583" t="s">
        <v>0</v>
      </c>
      <c r="F98" s="584" t="s">
        <v>0</v>
      </c>
      <c r="G98" s="578" t="s">
        <v>0</v>
      </c>
      <c r="H98" s="645" t="s">
        <v>0</v>
      </c>
      <c r="I98" s="614" t="s">
        <v>0</v>
      </c>
      <c r="J98" s="585" t="s">
        <v>0</v>
      </c>
      <c r="K98" s="16"/>
      <c r="M98" s="641"/>
      <c r="N98" s="641"/>
      <c r="S98" s="16"/>
      <c r="T98" s="288"/>
      <c r="U98" s="288"/>
      <c r="V98" s="16"/>
      <c r="W98" s="227"/>
      <c r="X98" s="289"/>
      <c r="Y98" s="16"/>
      <c r="Z98" s="20"/>
      <c r="AC98" s="16"/>
    </row>
    <row r="99" spans="1:33" ht="13.5" hidden="1" customHeight="1" thickTop="1" x14ac:dyDescent="0.35">
      <c r="A99" s="574">
        <v>96</v>
      </c>
      <c r="B99" s="696">
        <v>3</v>
      </c>
      <c r="C99" s="575">
        <v>45781</v>
      </c>
      <c r="D99" s="587" t="s">
        <v>11</v>
      </c>
      <c r="E99" s="577" t="str">
        <f t="shared" ref="E99:F103" si="19">VLOOKUP(M99,Teams,2)</f>
        <v>CLUB NAPOLI 40</v>
      </c>
      <c r="F99" s="577" t="str">
        <f t="shared" si="19"/>
        <v>GREENWICH PUMAS FC 40</v>
      </c>
      <c r="G99" s="578"/>
      <c r="H99" s="645">
        <f>VLOOKUP(E99,START_TIMES,2)</f>
        <v>0.33333333333333331</v>
      </c>
      <c r="I99" s="614" t="str">
        <f>VLOOKUP(E99,fields,2)</f>
        <v>Sportsplex (T), North Branford</v>
      </c>
      <c r="J99" s="580"/>
      <c r="K99" s="16"/>
      <c r="M99" s="5" t="s">
        <v>161</v>
      </c>
      <c r="N99" s="5" t="s">
        <v>105</v>
      </c>
      <c r="S99" s="16"/>
      <c r="T99" s="288"/>
      <c r="U99" s="288"/>
      <c r="V99" s="16"/>
      <c r="W99" s="227"/>
      <c r="X99" s="289"/>
      <c r="Y99" s="16"/>
      <c r="Z99" s="20"/>
      <c r="AC99" s="16"/>
    </row>
    <row r="100" spans="1:33" ht="13.5" hidden="1" customHeight="1" x14ac:dyDescent="0.35">
      <c r="A100" s="574">
        <v>97</v>
      </c>
      <c r="B100" s="696">
        <v>3</v>
      </c>
      <c r="C100" s="575">
        <v>45781</v>
      </c>
      <c r="D100" s="587" t="s">
        <v>11</v>
      </c>
      <c r="E100" s="577" t="str">
        <f t="shared" si="19"/>
        <v>GREENWICH FC 40</v>
      </c>
      <c r="F100" s="577" t="str">
        <f t="shared" si="19"/>
        <v>SHEBEEN FC</v>
      </c>
      <c r="G100" s="578"/>
      <c r="H100" s="645">
        <f>VLOOKUP(E100,START_TIMES,2)</f>
        <v>0.41666666666666702</v>
      </c>
      <c r="I100" s="614" t="str">
        <f>VLOOKUP(E100,fields,2)</f>
        <v>Greenwich Fields</v>
      </c>
      <c r="J100" s="580"/>
      <c r="K100" s="16"/>
      <c r="M100" s="5" t="s">
        <v>104</v>
      </c>
      <c r="N100" s="5" t="s">
        <v>107</v>
      </c>
      <c r="S100" s="16"/>
      <c r="T100" s="288"/>
      <c r="U100" s="288"/>
      <c r="V100" s="16"/>
      <c r="W100" s="227"/>
      <c r="X100" s="289"/>
      <c r="Y100" s="16"/>
      <c r="Z100" s="20"/>
      <c r="AC100" s="16"/>
    </row>
    <row r="101" spans="1:33" ht="13.5" hidden="1" customHeight="1" x14ac:dyDescent="0.35">
      <c r="A101" s="574">
        <v>98</v>
      </c>
      <c r="B101" s="696">
        <v>3</v>
      </c>
      <c r="C101" s="575">
        <v>45781</v>
      </c>
      <c r="D101" s="587" t="s">
        <v>11</v>
      </c>
      <c r="E101" s="577" t="str">
        <f t="shared" si="19"/>
        <v>FAIRFIELD GAC 40</v>
      </c>
      <c r="F101" s="577" t="str">
        <f t="shared" si="19"/>
        <v>CLINTON FC 40</v>
      </c>
      <c r="G101" s="578"/>
      <c r="H101" s="645">
        <f>VLOOKUP(E101,START_TIMES,2)</f>
        <v>0.33333333333333331</v>
      </c>
      <c r="I101" s="614" t="str">
        <f>VLOOKUP(E101,fields,2)</f>
        <v>Ludlowe HS (T), Fairfield</v>
      </c>
      <c r="J101" s="580"/>
      <c r="K101" s="16"/>
      <c r="M101" s="5" t="s">
        <v>163</v>
      </c>
      <c r="N101" s="5" t="s">
        <v>160</v>
      </c>
      <c r="S101" s="16"/>
      <c r="T101" s="288"/>
      <c r="U101" s="288"/>
      <c r="V101" s="16"/>
      <c r="W101" s="227"/>
      <c r="X101" s="289"/>
      <c r="Y101" s="16"/>
      <c r="Z101" s="20"/>
      <c r="AC101" s="16"/>
    </row>
    <row r="102" spans="1:33" ht="13.5" hidden="1" customHeight="1" x14ac:dyDescent="0.35">
      <c r="A102" s="574">
        <v>99</v>
      </c>
      <c r="B102" s="696">
        <v>3</v>
      </c>
      <c r="C102" s="575">
        <v>45781</v>
      </c>
      <c r="D102" s="587" t="s">
        <v>11</v>
      </c>
      <c r="E102" s="577" t="str">
        <f t="shared" si="19"/>
        <v>STORM FC</v>
      </c>
      <c r="F102" s="577" t="str">
        <f t="shared" si="19"/>
        <v>DANBURY UNITED 40</v>
      </c>
      <c r="G102" s="578"/>
      <c r="H102" s="645">
        <f>VLOOKUP(E102,START_TIMES,2)</f>
        <v>0.33333333333333331</v>
      </c>
      <c r="I102" s="614" t="str">
        <f>VLOOKUP(E102,fields,2)</f>
        <v>Wakeman Park (T), Westport</v>
      </c>
      <c r="J102" s="585"/>
      <c r="K102" s="16"/>
      <c r="M102" s="5" t="s">
        <v>108</v>
      </c>
      <c r="N102" s="5" t="s">
        <v>162</v>
      </c>
      <c r="S102" s="16"/>
      <c r="T102" s="288"/>
      <c r="U102" s="288"/>
      <c r="V102" s="16"/>
      <c r="W102" s="227"/>
      <c r="X102" s="289"/>
      <c r="Y102" s="16"/>
      <c r="Z102" s="20"/>
      <c r="AC102" s="16"/>
    </row>
    <row r="103" spans="1:33" ht="13.5" hidden="1" customHeight="1" x14ac:dyDescent="0.35">
      <c r="A103" s="574">
        <v>100</v>
      </c>
      <c r="B103" s="696">
        <v>3</v>
      </c>
      <c r="C103" s="575">
        <v>45781</v>
      </c>
      <c r="D103" s="587" t="s">
        <v>11</v>
      </c>
      <c r="E103" s="577" t="str">
        <f t="shared" si="19"/>
        <v xml:space="preserve">GUILFORD CELTIC </v>
      </c>
      <c r="F103" s="577" t="str">
        <f t="shared" si="19"/>
        <v>VASCO DA GAMA 40</v>
      </c>
      <c r="G103" s="578"/>
      <c r="H103" s="645">
        <f>VLOOKUP(E103,START_TIMES,2)</f>
        <v>0.41666666666666702</v>
      </c>
      <c r="I103" s="614" t="str">
        <f>VLOOKUP(E103,fields,2)</f>
        <v>Guilford HS (T), Guilford</v>
      </c>
      <c r="J103" s="580"/>
      <c r="K103" s="16"/>
      <c r="M103" s="5" t="s">
        <v>106</v>
      </c>
      <c r="N103" s="5" t="s">
        <v>109</v>
      </c>
      <c r="S103" s="16"/>
      <c r="T103" s="288"/>
      <c r="U103" s="288"/>
      <c r="V103" s="16"/>
      <c r="W103" s="227"/>
      <c r="X103" s="289"/>
      <c r="Y103" s="16"/>
      <c r="Z103" s="20"/>
      <c r="AC103" s="16"/>
    </row>
    <row r="104" spans="1:33" s="1" customFormat="1" ht="13.5" hidden="1" customHeight="1" x14ac:dyDescent="0.35">
      <c r="A104" s="574">
        <v>101</v>
      </c>
      <c r="B104" s="696" t="s">
        <v>0</v>
      </c>
      <c r="C104" s="575" t="s">
        <v>0</v>
      </c>
      <c r="D104" s="582" t="s">
        <v>0</v>
      </c>
      <c r="E104" s="583" t="s">
        <v>0</v>
      </c>
      <c r="F104" s="584" t="s">
        <v>0</v>
      </c>
      <c r="G104" s="578" t="s">
        <v>0</v>
      </c>
      <c r="H104" s="645" t="s">
        <v>0</v>
      </c>
      <c r="I104" s="614" t="s">
        <v>0</v>
      </c>
      <c r="J104" s="585" t="s">
        <v>0</v>
      </c>
      <c r="K104" s="16"/>
      <c r="L104" s="16"/>
      <c r="M104" s="641"/>
      <c r="N104" s="641"/>
      <c r="O104" s="16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 s="258"/>
      <c r="AF104"/>
      <c r="AG104"/>
    </row>
    <row r="105" spans="1:33" ht="13.5" hidden="1" customHeight="1" x14ac:dyDescent="0.35">
      <c r="A105" s="574">
        <v>102</v>
      </c>
      <c r="B105" s="696">
        <v>3</v>
      </c>
      <c r="C105" s="575">
        <v>45781</v>
      </c>
      <c r="D105" s="588" t="s">
        <v>1114</v>
      </c>
      <c r="E105" s="415" t="str">
        <f t="shared" ref="E105:F108" si="20">VLOOKUP(M105,Teams,2)</f>
        <v>NEW HAVEN AMERICANS</v>
      </c>
      <c r="F105" s="415" t="str">
        <f t="shared" si="20"/>
        <v>NORTH BRANFORD 40</v>
      </c>
      <c r="G105" s="578"/>
      <c r="H105" s="645">
        <f>VLOOKUP(E105,START_TIMES,2)</f>
        <v>0.41666666666666702</v>
      </c>
      <c r="I105" s="614" t="str">
        <f>VLOOKUP(E105,fields,2)</f>
        <v>Peck Place School (G), Orange</v>
      </c>
      <c r="J105" s="580"/>
      <c r="K105" s="16"/>
      <c r="M105" s="736" t="s">
        <v>114</v>
      </c>
      <c r="N105" s="736" t="s">
        <v>115</v>
      </c>
      <c r="S105" s="16"/>
      <c r="T105" s="288"/>
      <c r="U105" s="288"/>
      <c r="V105" s="16"/>
      <c r="W105" s="227"/>
      <c r="X105" s="289"/>
      <c r="Y105" s="16"/>
      <c r="Z105" s="20"/>
      <c r="AC105" s="16"/>
    </row>
    <row r="106" spans="1:33" ht="13.5" hidden="1" customHeight="1" x14ac:dyDescent="0.35">
      <c r="A106" s="574">
        <v>103</v>
      </c>
      <c r="B106" s="696">
        <v>3</v>
      </c>
      <c r="C106" s="575">
        <v>45781</v>
      </c>
      <c r="D106" s="588" t="s">
        <v>1114</v>
      </c>
      <c r="E106" s="789" t="str">
        <f t="shared" si="20"/>
        <v>GUILFORD BELL CURVE</v>
      </c>
      <c r="F106" s="788" t="str">
        <f t="shared" si="20"/>
        <v>BYE 40N</v>
      </c>
      <c r="G106" s="578"/>
      <c r="H106" s="645"/>
      <c r="I106" s="614"/>
      <c r="J106" s="580"/>
      <c r="K106" s="16"/>
      <c r="M106" s="736" t="s">
        <v>112</v>
      </c>
      <c r="N106" s="736" t="s">
        <v>110</v>
      </c>
      <c r="S106" s="16"/>
      <c r="T106" s="288"/>
      <c r="U106" s="288"/>
      <c r="V106" s="16"/>
      <c r="W106" s="227"/>
      <c r="X106" s="289"/>
      <c r="Y106" s="16"/>
      <c r="Z106" s="20"/>
      <c r="AC106" s="16"/>
    </row>
    <row r="107" spans="1:33" ht="13.5" hidden="1" customHeight="1" x14ac:dyDescent="0.35">
      <c r="A107" s="574">
        <v>104</v>
      </c>
      <c r="B107" s="696">
        <v>3</v>
      </c>
      <c r="C107" s="575">
        <v>45781</v>
      </c>
      <c r="D107" s="588" t="s">
        <v>1114</v>
      </c>
      <c r="E107" s="415" t="str">
        <f t="shared" si="20"/>
        <v>SOUTHEAST ROVERS</v>
      </c>
      <c r="F107" s="415" t="str">
        <f t="shared" si="20"/>
        <v>FC LEONE</v>
      </c>
      <c r="G107" s="578"/>
      <c r="H107" s="645">
        <f>VLOOKUP(E107,START_TIMES,2)</f>
        <v>0.41666666666666702</v>
      </c>
      <c r="I107" s="614" t="str">
        <f>VLOOKUP(E107,fields,2)</f>
        <v>East Lyme HS (T), East Lyme</v>
      </c>
      <c r="J107" s="580"/>
      <c r="K107" s="16"/>
      <c r="M107" s="736" t="s">
        <v>117</v>
      </c>
      <c r="N107" s="736" t="s">
        <v>111</v>
      </c>
      <c r="S107" s="16"/>
      <c r="T107" s="288"/>
      <c r="U107" s="288"/>
      <c r="V107" s="16"/>
      <c r="W107" s="227"/>
      <c r="X107" s="289"/>
      <c r="Y107" s="16"/>
      <c r="Z107" s="20"/>
      <c r="AC107" s="16"/>
    </row>
    <row r="108" spans="1:33" ht="13.5" hidden="1" customHeight="1" x14ac:dyDescent="0.35">
      <c r="A108" s="574">
        <v>105</v>
      </c>
      <c r="B108" s="696">
        <v>3</v>
      </c>
      <c r="C108" s="575">
        <v>45781</v>
      </c>
      <c r="D108" s="588" t="s">
        <v>1114</v>
      </c>
      <c r="E108" s="415" t="str">
        <f t="shared" si="20"/>
        <v>LITCHFIELD COUNTY BLUES 40</v>
      </c>
      <c r="F108" s="415" t="str">
        <f t="shared" si="20"/>
        <v>PAN ZONES</v>
      </c>
      <c r="G108" s="578"/>
      <c r="H108" s="645">
        <f>VLOOKUP(E108,START_TIMES,2)</f>
        <v>0.41666666666666702</v>
      </c>
      <c r="I108" s="614" t="str">
        <f>VLOOKUP(E108,fields,2)</f>
        <v xml:space="preserve">White Field (G), Litchfield </v>
      </c>
      <c r="J108" s="580"/>
      <c r="K108" s="16"/>
      <c r="M108" s="736" t="s">
        <v>113</v>
      </c>
      <c r="N108" s="736" t="s">
        <v>116</v>
      </c>
      <c r="S108" s="16"/>
      <c r="T108" s="288"/>
      <c r="U108" s="288"/>
      <c r="V108" s="16"/>
      <c r="W108" s="227"/>
      <c r="X108" s="289"/>
      <c r="Y108" s="16"/>
      <c r="Z108" s="20"/>
      <c r="AC108" s="16"/>
    </row>
    <row r="109" spans="1:33" ht="13.5" hidden="1" customHeight="1" thickBot="1" x14ac:dyDescent="0.4">
      <c r="A109" s="574">
        <v>106</v>
      </c>
      <c r="B109" s="696" t="s">
        <v>0</v>
      </c>
      <c r="C109" s="575" t="s">
        <v>0</v>
      </c>
      <c r="D109" s="582" t="s">
        <v>0</v>
      </c>
      <c r="E109" s="583" t="s">
        <v>0</v>
      </c>
      <c r="F109" s="584" t="s">
        <v>0</v>
      </c>
      <c r="G109" s="578" t="s">
        <v>0</v>
      </c>
      <c r="H109" s="645" t="s">
        <v>0</v>
      </c>
      <c r="I109" s="614" t="s">
        <v>0</v>
      </c>
      <c r="J109" s="585" t="s">
        <v>0</v>
      </c>
      <c r="K109" s="16"/>
      <c r="M109" s="643"/>
      <c r="N109" s="643"/>
      <c r="S109" s="16"/>
      <c r="T109" s="288"/>
      <c r="U109" s="288"/>
      <c r="V109" s="16"/>
      <c r="W109" s="227"/>
      <c r="X109" s="289"/>
      <c r="Y109" s="16"/>
      <c r="Z109" s="20"/>
      <c r="AC109" s="16"/>
    </row>
    <row r="110" spans="1:33" ht="13.5" hidden="1" customHeight="1" thickTop="1" thickBot="1" x14ac:dyDescent="0.4">
      <c r="A110" s="574">
        <v>107</v>
      </c>
      <c r="B110" s="696">
        <v>3</v>
      </c>
      <c r="C110" s="575">
        <v>45781</v>
      </c>
      <c r="D110" s="734" t="s">
        <v>1115</v>
      </c>
      <c r="E110" s="577" t="str">
        <f t="shared" ref="E110:F113" si="21">VLOOKUP(M110,Teams,2)</f>
        <v>LUSITANOS FC</v>
      </c>
      <c r="F110" s="577" t="str">
        <f t="shared" si="21"/>
        <v>RIDGEFIELD KICKS</v>
      </c>
      <c r="G110" s="578"/>
      <c r="H110" s="645">
        <f>VLOOKUP(E110,START_TIMES,2)</f>
        <v>0.41666666666666669</v>
      </c>
      <c r="I110" s="614" t="str">
        <f>VLOOKUP(E110,fields,2)</f>
        <v>Veterans Memorial Park (T), Bridgeport</v>
      </c>
      <c r="J110" s="580"/>
      <c r="K110" s="16"/>
      <c r="M110" s="775" t="s">
        <v>122</v>
      </c>
      <c r="N110" s="775" t="s">
        <v>123</v>
      </c>
      <c r="S110" s="16"/>
      <c r="T110" s="288"/>
      <c r="U110" s="288"/>
      <c r="V110" s="16"/>
      <c r="W110" s="227"/>
      <c r="X110" s="289"/>
      <c r="Y110" s="16"/>
      <c r="Z110" s="20"/>
      <c r="AC110" s="16"/>
    </row>
    <row r="111" spans="1:33" ht="13.5" hidden="1" customHeight="1" thickTop="1" thickBot="1" x14ac:dyDescent="0.4">
      <c r="A111" s="574">
        <v>108</v>
      </c>
      <c r="B111" s="696">
        <v>3</v>
      </c>
      <c r="C111" s="575">
        <v>45781</v>
      </c>
      <c r="D111" s="734" t="s">
        <v>1115</v>
      </c>
      <c r="E111" s="577" t="str">
        <f t="shared" si="21"/>
        <v>DERBY QUITUS</v>
      </c>
      <c r="F111" s="577" t="str">
        <f t="shared" si="21"/>
        <v>BESA SC</v>
      </c>
      <c r="G111" s="578"/>
      <c r="H111" s="645">
        <f>VLOOKUP(E111,START_TIMES,2)</f>
        <v>0.33333333333333331</v>
      </c>
      <c r="I111" s="614" t="str">
        <f>VLOOKUP(E111,fields,2)</f>
        <v>Witek Park (G), Derby</v>
      </c>
      <c r="J111" s="580"/>
      <c r="K111" s="16"/>
      <c r="M111" s="775" t="s">
        <v>120</v>
      </c>
      <c r="N111" s="775" t="s">
        <v>118</v>
      </c>
      <c r="S111" s="16"/>
      <c r="T111" s="288"/>
      <c r="U111" s="288"/>
      <c r="V111" s="16"/>
      <c r="W111" s="227"/>
      <c r="X111" s="289"/>
      <c r="Y111" s="16"/>
      <c r="Z111" s="20"/>
      <c r="AC111" s="16"/>
    </row>
    <row r="112" spans="1:33" ht="13.5" hidden="1" customHeight="1" thickTop="1" thickBot="1" x14ac:dyDescent="0.4">
      <c r="A112" s="574">
        <v>109</v>
      </c>
      <c r="B112" s="696">
        <v>3</v>
      </c>
      <c r="C112" s="575">
        <v>45781</v>
      </c>
      <c r="D112" s="734" t="s">
        <v>1115</v>
      </c>
      <c r="E112" s="759" t="str">
        <f t="shared" si="21"/>
        <v>WILTON WOLVES</v>
      </c>
      <c r="F112" s="634" t="s">
        <v>29</v>
      </c>
      <c r="G112" s="578"/>
      <c r="H112" s="645">
        <f>VLOOKUP(E112,START_TIMES,2)</f>
        <v>0.41666666666666702</v>
      </c>
      <c r="I112" s="614" t="str">
        <f>VLOOKUP(E112,fields,2)</f>
        <v>Lily Field (T), Wilton</v>
      </c>
      <c r="J112" s="580"/>
      <c r="K112" s="16"/>
      <c r="M112" s="775" t="s">
        <v>125</v>
      </c>
      <c r="N112" s="775" t="s">
        <v>119</v>
      </c>
      <c r="S112" s="16"/>
      <c r="T112" s="288"/>
      <c r="U112" s="288"/>
      <c r="V112" s="16"/>
      <c r="W112" s="227"/>
      <c r="X112" s="289"/>
      <c r="Y112" s="16"/>
      <c r="Z112" s="20"/>
      <c r="AC112" s="16"/>
    </row>
    <row r="113" spans="1:29" ht="13.5" hidden="1" customHeight="1" thickTop="1" thickBot="1" x14ac:dyDescent="0.4">
      <c r="A113" s="574">
        <v>110</v>
      </c>
      <c r="B113" s="696">
        <v>3</v>
      </c>
      <c r="C113" s="575">
        <v>45781</v>
      </c>
      <c r="D113" s="734" t="s">
        <v>1115</v>
      </c>
      <c r="E113" s="577" t="str">
        <f t="shared" si="21"/>
        <v>ECUA-ANDES 40</v>
      </c>
      <c r="F113" s="577" t="str">
        <f t="shared" si="21"/>
        <v>STAMFORD UNITED</v>
      </c>
      <c r="G113" s="578"/>
      <c r="H113" s="645">
        <f>VLOOKUP(E113,START_TIMES,2)</f>
        <v>0.33333333333333331</v>
      </c>
      <c r="I113" s="614" t="str">
        <f>VLOOKUP(E113,fields,2)</f>
        <v>Witek Park (G), Derby</v>
      </c>
      <c r="J113" s="580"/>
      <c r="K113" s="16"/>
      <c r="M113" s="775" t="s">
        <v>121</v>
      </c>
      <c r="N113" s="775" t="s">
        <v>124</v>
      </c>
      <c r="S113" s="16"/>
      <c r="T113" s="288"/>
      <c r="U113" s="288"/>
      <c r="V113" s="16"/>
      <c r="W113" s="227"/>
      <c r="X113" s="289"/>
      <c r="Y113" s="16"/>
      <c r="Z113" s="20"/>
      <c r="AC113" s="16"/>
    </row>
    <row r="114" spans="1:29" ht="16" hidden="1" customHeight="1" thickTop="1" x14ac:dyDescent="0.35">
      <c r="A114" s="574">
        <v>111</v>
      </c>
      <c r="B114" s="696" t="s">
        <v>0</v>
      </c>
      <c r="C114" s="575" t="s">
        <v>0</v>
      </c>
      <c r="D114" s="582" t="s">
        <v>0</v>
      </c>
      <c r="E114" s="583" t="s">
        <v>0</v>
      </c>
      <c r="F114" s="584" t="s">
        <v>0</v>
      </c>
      <c r="G114" s="578" t="s">
        <v>0</v>
      </c>
      <c r="H114" s="645" t="s">
        <v>0</v>
      </c>
      <c r="I114" s="614" t="s">
        <v>0</v>
      </c>
      <c r="J114" s="585" t="s">
        <v>0</v>
      </c>
      <c r="K114" s="16"/>
      <c r="M114" s="643"/>
      <c r="N114" s="643"/>
    </row>
    <row r="115" spans="1:29" ht="13.5" hidden="1" customHeight="1" x14ac:dyDescent="0.35">
      <c r="A115" s="574">
        <v>112</v>
      </c>
      <c r="B115" s="696">
        <v>3</v>
      </c>
      <c r="C115" s="575">
        <v>45781</v>
      </c>
      <c r="D115" s="590" t="s">
        <v>1076</v>
      </c>
      <c r="E115" s="577" t="str">
        <f t="shared" ref="E115:F119" si="22">VLOOKUP(M115,Teams,2)</f>
        <v>FAIRFIELD GAC 50</v>
      </c>
      <c r="F115" s="577" t="str">
        <f t="shared" si="22"/>
        <v>NORWALK SPORT COLOMBIA 50</v>
      </c>
      <c r="G115" s="589"/>
      <c r="H115" s="645">
        <f>VLOOKUP(E115,START_TIMES,2)</f>
        <v>0.33333333333333331</v>
      </c>
      <c r="I115" s="614" t="str">
        <f>VLOOKUP(E115,fields,2)</f>
        <v>Ludlowe HS (T), Fairfield</v>
      </c>
      <c r="J115" s="580"/>
      <c r="K115" s="16"/>
      <c r="M115" s="779" t="s">
        <v>127</v>
      </c>
      <c r="N115" s="779" t="s">
        <v>131</v>
      </c>
    </row>
    <row r="116" spans="1:29" ht="13.5" hidden="1" customHeight="1" x14ac:dyDescent="0.35">
      <c r="A116" s="574">
        <v>113</v>
      </c>
      <c r="B116" s="696">
        <v>3</v>
      </c>
      <c r="C116" s="575">
        <v>45781</v>
      </c>
      <c r="D116" s="590" t="s">
        <v>1076</v>
      </c>
      <c r="E116" s="577" t="str">
        <f t="shared" si="22"/>
        <v>NORWALK MARINERS LEGENDS</v>
      </c>
      <c r="F116" s="577" t="str">
        <f t="shared" si="22"/>
        <v>STAMFORD CITY</v>
      </c>
      <c r="G116" s="589"/>
      <c r="H116" s="645">
        <f>VLOOKUP(E116,START_TIMES,2)</f>
        <v>0.33333333333333331</v>
      </c>
      <c r="I116" s="614" t="str">
        <f>VLOOKUP(E116,fields,2)</f>
        <v>Nathan Hale MS (T), Norwalk</v>
      </c>
      <c r="J116" s="580"/>
      <c r="K116" s="16"/>
      <c r="M116" s="779" t="s">
        <v>130</v>
      </c>
      <c r="N116" s="779" t="s">
        <v>133</v>
      </c>
    </row>
    <row r="117" spans="1:29" ht="13.5" hidden="1" customHeight="1" x14ac:dyDescent="0.35">
      <c r="A117" s="574">
        <v>114</v>
      </c>
      <c r="B117" s="696">
        <v>3</v>
      </c>
      <c r="C117" s="575">
        <v>45781</v>
      </c>
      <c r="D117" s="590" t="s">
        <v>1076</v>
      </c>
      <c r="E117" s="577" t="str">
        <f t="shared" si="22"/>
        <v>GREENWICH PUMAS FC 50</v>
      </c>
      <c r="F117" s="774" t="str">
        <f t="shared" si="22"/>
        <v>BYE 50</v>
      </c>
      <c r="G117" s="589"/>
      <c r="H117" s="645">
        <f>VLOOKUP(E117,START_TIMES,2)</f>
        <v>0.41666666666666669</v>
      </c>
      <c r="I117" s="614" t="str">
        <f>VLOOKUP(E117,fields,2)</f>
        <v>Greenwich Fields</v>
      </c>
      <c r="J117" s="580"/>
      <c r="K117" s="16"/>
      <c r="M117" s="779" t="s">
        <v>129</v>
      </c>
      <c r="N117" s="779" t="s">
        <v>126</v>
      </c>
    </row>
    <row r="118" spans="1:29" ht="13.5" hidden="1" customHeight="1" x14ac:dyDescent="0.35">
      <c r="A118" s="574">
        <v>115</v>
      </c>
      <c r="B118" s="696">
        <v>3</v>
      </c>
      <c r="C118" s="575">
        <v>45781</v>
      </c>
      <c r="D118" s="590" t="s">
        <v>1076</v>
      </c>
      <c r="E118" s="577" t="str">
        <f t="shared" si="22"/>
        <v>VASCO DA GAMA 50</v>
      </c>
      <c r="F118" s="577" t="str">
        <f t="shared" si="22"/>
        <v>GREENWICH FC 50</v>
      </c>
      <c r="G118" s="589"/>
      <c r="H118" s="645">
        <f>VLOOKUP(E118,START_TIMES,2)</f>
        <v>0.41666666666666702</v>
      </c>
      <c r="I118" s="614" t="str">
        <f>VLOOKUP(E118,fields,2)</f>
        <v>Veterans Memorial Park (T), Bridgeport</v>
      </c>
      <c r="J118" s="580"/>
      <c r="K118" s="16"/>
      <c r="M118" s="779" t="s">
        <v>134</v>
      </c>
      <c r="N118" s="779" t="s">
        <v>128</v>
      </c>
    </row>
    <row r="119" spans="1:29" ht="13.5" hidden="1" customHeight="1" x14ac:dyDescent="0.35">
      <c r="A119" s="574">
        <v>116</v>
      </c>
      <c r="B119" s="696">
        <v>3</v>
      </c>
      <c r="C119" s="575">
        <v>45781</v>
      </c>
      <c r="D119" s="590" t="s">
        <v>1076</v>
      </c>
      <c r="E119" s="577" t="str">
        <f t="shared" si="22"/>
        <v>REBELS UNITED</v>
      </c>
      <c r="F119" s="577" t="str">
        <f t="shared" si="22"/>
        <v>WESTPORT FC</v>
      </c>
      <c r="G119" s="589"/>
      <c r="H119" s="645">
        <f>VLOOKUP(E119,START_TIMES,2)</f>
        <v>0.41666666666666669</v>
      </c>
      <c r="I119" s="614" t="str">
        <f>VLOOKUP(E119,fields,2)</f>
        <v>New Fairfield HS (T), New Fairfield</v>
      </c>
      <c r="J119" s="580"/>
      <c r="K119" s="16"/>
      <c r="M119" s="779" t="s">
        <v>132</v>
      </c>
      <c r="N119" s="779" t="s">
        <v>136</v>
      </c>
    </row>
    <row r="120" spans="1:29" ht="13.5" hidden="1" customHeight="1" x14ac:dyDescent="0.35">
      <c r="A120" s="574">
        <v>117</v>
      </c>
      <c r="B120" s="696" t="s">
        <v>0</v>
      </c>
      <c r="C120" s="575" t="s">
        <v>0</v>
      </c>
      <c r="D120" s="582" t="s">
        <v>0</v>
      </c>
      <c r="E120" s="583" t="s">
        <v>0</v>
      </c>
      <c r="F120" s="584" t="s">
        <v>0</v>
      </c>
      <c r="G120" s="578" t="s">
        <v>0</v>
      </c>
      <c r="H120" s="645" t="s">
        <v>0</v>
      </c>
      <c r="I120" s="614" t="s">
        <v>0</v>
      </c>
      <c r="J120" s="585" t="s">
        <v>0</v>
      </c>
      <c r="K120" s="16"/>
      <c r="M120" s="350"/>
      <c r="N120" s="350"/>
    </row>
    <row r="121" spans="1:29" ht="13.5" hidden="1" customHeight="1" x14ac:dyDescent="0.35">
      <c r="A121" s="574">
        <v>118</v>
      </c>
      <c r="B121" s="696">
        <v>3</v>
      </c>
      <c r="C121" s="575">
        <v>45781</v>
      </c>
      <c r="D121" s="591" t="s">
        <v>1113</v>
      </c>
      <c r="E121" s="577" t="str">
        <f t="shared" ref="E121:F125" si="23">VLOOKUP(M121,Teams,2)</f>
        <v>CLUB NAPOLI 50</v>
      </c>
      <c r="F121" s="577" t="str">
        <f t="shared" si="23"/>
        <v>HAVEN FC</v>
      </c>
      <c r="G121" s="589"/>
      <c r="H121" s="645">
        <f>VLOOKUP(E121,START_TIMES,2)</f>
        <v>0.375</v>
      </c>
      <c r="I121" s="614" t="str">
        <f>VLOOKUP(E121,fields,2)</f>
        <v>North Farms Park (G), North Branford</v>
      </c>
      <c r="J121" s="580"/>
      <c r="K121" s="16"/>
      <c r="M121" s="747" t="s">
        <v>141</v>
      </c>
      <c r="N121" s="747" t="s">
        <v>147</v>
      </c>
    </row>
    <row r="122" spans="1:29" ht="13.5" hidden="1" customHeight="1" x14ac:dyDescent="0.35">
      <c r="A122" s="574">
        <v>119</v>
      </c>
      <c r="B122" s="696">
        <v>3</v>
      </c>
      <c r="C122" s="575">
        <v>45781</v>
      </c>
      <c r="D122" s="591" t="s">
        <v>1113</v>
      </c>
      <c r="E122" s="577" t="str">
        <f t="shared" si="23"/>
        <v>GUILFORD BLACK EAGLES</v>
      </c>
      <c r="F122" s="577" t="str">
        <f t="shared" si="23"/>
        <v>SOUTHEAST CT</v>
      </c>
      <c r="G122" s="589"/>
      <c r="H122" s="645">
        <f>VLOOKUP(E122,START_TIMES,2)</f>
        <v>0.375</v>
      </c>
      <c r="I122" s="614" t="str">
        <f>VLOOKUP(E122,fields,2)</f>
        <v>Bittner Park (G), Guilford</v>
      </c>
      <c r="J122" s="580"/>
      <c r="K122" s="16"/>
      <c r="M122" s="747" t="s">
        <v>146</v>
      </c>
      <c r="N122" s="747" t="s">
        <v>149</v>
      </c>
    </row>
    <row r="123" spans="1:29" ht="13.5" hidden="1" customHeight="1" x14ac:dyDescent="0.35">
      <c r="A123" s="574">
        <v>120</v>
      </c>
      <c r="B123" s="696">
        <v>3</v>
      </c>
      <c r="C123" s="575">
        <v>45781</v>
      </c>
      <c r="D123" s="591" t="s">
        <v>1113</v>
      </c>
      <c r="E123" s="577" t="str">
        <f t="shared" si="23"/>
        <v>GREENWICH PFC</v>
      </c>
      <c r="F123" s="577" t="str">
        <f t="shared" si="23"/>
        <v>CHESHIRE AZZURRI</v>
      </c>
      <c r="G123" s="589"/>
      <c r="H123" s="645">
        <f>VLOOKUP(E123,START_TIMES,2)</f>
        <v>0.41666666666666702</v>
      </c>
      <c r="I123" s="614" t="str">
        <f>VLOOKUP(E123,fields,2)</f>
        <v>Greenwich Fields</v>
      </c>
      <c r="J123" s="580"/>
      <c r="K123" s="16"/>
      <c r="M123" s="747" t="s">
        <v>144</v>
      </c>
      <c r="N123" s="747" t="s">
        <v>138</v>
      </c>
    </row>
    <row r="124" spans="1:29" ht="13.5" hidden="1" customHeight="1" x14ac:dyDescent="0.35">
      <c r="A124" s="574">
        <v>121</v>
      </c>
      <c r="B124" s="696">
        <v>3</v>
      </c>
      <c r="C124" s="575">
        <v>45781</v>
      </c>
      <c r="D124" s="591" t="s">
        <v>1113</v>
      </c>
      <c r="E124" s="577" t="str">
        <f t="shared" si="23"/>
        <v>VASCO DA GAMA 60</v>
      </c>
      <c r="F124" s="577" t="str">
        <f t="shared" si="23"/>
        <v>EAST HAVEN SC</v>
      </c>
      <c r="G124" s="589"/>
      <c r="H124" s="645">
        <f>VLOOKUP(E124,START_TIMES,2)</f>
        <v>0.33333333333333331</v>
      </c>
      <c r="I124" s="614" t="str">
        <f>VLOOKUP(E124,fields,2)</f>
        <v>Veterans Memorial Park (T), Bridgeport</v>
      </c>
      <c r="J124" s="580"/>
      <c r="K124" s="16"/>
      <c r="M124" s="747" t="s">
        <v>135</v>
      </c>
      <c r="N124" s="747" t="s">
        <v>142</v>
      </c>
    </row>
    <row r="125" spans="1:29" ht="13.5" hidden="1" customHeight="1" x14ac:dyDescent="0.35">
      <c r="A125" s="574">
        <v>122</v>
      </c>
      <c r="B125" s="696">
        <v>3</v>
      </c>
      <c r="C125" s="575">
        <v>45781</v>
      </c>
      <c r="D125" s="591" t="s">
        <v>1113</v>
      </c>
      <c r="E125" s="577" t="str">
        <f t="shared" si="23"/>
        <v>NORTH BRANFORD LEGENDS</v>
      </c>
      <c r="F125" s="577" t="str">
        <f t="shared" si="23"/>
        <v>ZIMMITTI SC</v>
      </c>
      <c r="G125" s="589"/>
      <c r="H125" s="645">
        <f>VLOOKUP(E125,START_TIMES,2)</f>
        <v>0.41666666666666702</v>
      </c>
      <c r="I125" s="614" t="str">
        <f>VLOOKUP(E125,fields,2)</f>
        <v>Northford Park (G), Northford</v>
      </c>
      <c r="J125" s="580"/>
      <c r="K125" s="16"/>
      <c r="M125" s="747" t="s">
        <v>148</v>
      </c>
      <c r="N125" s="747" t="s">
        <v>137</v>
      </c>
    </row>
    <row r="126" spans="1:29" ht="13.5" hidden="1" customHeight="1" x14ac:dyDescent="0.35">
      <c r="A126" s="574">
        <v>123</v>
      </c>
      <c r="B126" s="696"/>
      <c r="C126" s="575"/>
      <c r="D126" s="662"/>
      <c r="E126" s="577"/>
      <c r="F126" s="577"/>
      <c r="G126" s="735"/>
      <c r="H126" s="678"/>
      <c r="I126" s="638"/>
      <c r="J126" s="580"/>
      <c r="K126" s="16"/>
      <c r="M126" s="643"/>
      <c r="N126" s="643"/>
    </row>
    <row r="127" spans="1:29" ht="13.5" hidden="1" customHeight="1" x14ac:dyDescent="0.3">
      <c r="A127" s="574">
        <v>124</v>
      </c>
      <c r="B127" s="698" t="s">
        <v>0</v>
      </c>
      <c r="C127" s="396" t="s">
        <v>1117</v>
      </c>
      <c r="D127" s="397"/>
      <c r="E127" s="660"/>
      <c r="F127" s="660"/>
      <c r="G127" s="397"/>
      <c r="H127" s="752"/>
      <c r="I127" s="398"/>
      <c r="J127" s="321"/>
      <c r="K127" s="16"/>
      <c r="M127" s="602"/>
      <c r="N127" s="602"/>
    </row>
    <row r="128" spans="1:29" ht="13.5" hidden="1" customHeight="1" x14ac:dyDescent="0.35">
      <c r="A128" s="574">
        <v>125</v>
      </c>
      <c r="B128" s="696"/>
      <c r="C128" s="575"/>
      <c r="D128" s="662"/>
      <c r="E128" s="577"/>
      <c r="F128" s="577"/>
      <c r="G128" s="735"/>
      <c r="H128" s="678"/>
      <c r="I128" s="638"/>
      <c r="J128" s="580"/>
      <c r="K128" s="16"/>
      <c r="M128" s="643"/>
      <c r="N128" s="643"/>
    </row>
    <row r="129" spans="1:29" ht="13.5" customHeight="1" thickTop="1" thickBot="1" x14ac:dyDescent="0.4">
      <c r="A129" s="574">
        <v>126</v>
      </c>
      <c r="B129" s="696">
        <v>4</v>
      </c>
      <c r="C129" s="575">
        <v>45795</v>
      </c>
      <c r="D129" s="576" t="s">
        <v>10</v>
      </c>
      <c r="E129" s="577" t="str">
        <f t="shared" ref="E129:F133" si="24">VLOOKUP(M129,Teams,2)</f>
        <v>STAMFORD FC</v>
      </c>
      <c r="F129" s="577" t="str">
        <f t="shared" si="24"/>
        <v>GREENWICH FC 30</v>
      </c>
      <c r="G129" s="578"/>
      <c r="H129" s="645">
        <v>0.33333333333333331</v>
      </c>
      <c r="I129" s="614" t="str">
        <f>VLOOKUP(E129,fields,2)</f>
        <v>West Beach Fields (T), Stamford</v>
      </c>
      <c r="J129" s="580"/>
      <c r="K129" s="1"/>
      <c r="L129" s="1"/>
      <c r="M129" s="5" t="s">
        <v>101</v>
      </c>
      <c r="N129" s="5" t="s">
        <v>94</v>
      </c>
    </row>
    <row r="130" spans="1:29" ht="13.5" hidden="1" customHeight="1" x14ac:dyDescent="0.35">
      <c r="A130" s="574">
        <v>127</v>
      </c>
      <c r="B130" s="696">
        <v>4</v>
      </c>
      <c r="C130" s="575">
        <v>45795</v>
      </c>
      <c r="D130" s="576" t="s">
        <v>10</v>
      </c>
      <c r="E130" s="577" t="str">
        <f t="shared" si="24"/>
        <v>DANBURY UNITED</v>
      </c>
      <c r="F130" s="577" t="str">
        <f t="shared" si="24"/>
        <v>CHESHIRE SC UNITED</v>
      </c>
      <c r="G130" s="578"/>
      <c r="H130" s="645">
        <f>VLOOKUP(E130,START_TIMES,2)</f>
        <v>0.375</v>
      </c>
      <c r="I130" s="614" t="str">
        <f>VLOOKUP(E130,fields,2)</f>
        <v>Portuguese Cultural Center (G), Danbury</v>
      </c>
      <c r="J130" s="580"/>
      <c r="K130" s="16"/>
      <c r="M130" s="5" t="s">
        <v>93</v>
      </c>
      <c r="N130" s="5" t="s">
        <v>97</v>
      </c>
    </row>
    <row r="131" spans="1:29" ht="13.5" hidden="1" customHeight="1" x14ac:dyDescent="0.35">
      <c r="A131" s="574">
        <v>128</v>
      </c>
      <c r="B131" s="696">
        <v>4</v>
      </c>
      <c r="C131" s="575">
        <v>45795</v>
      </c>
      <c r="D131" s="576" t="s">
        <v>10</v>
      </c>
      <c r="E131" s="577" t="str">
        <f t="shared" si="24"/>
        <v xml:space="preserve">FC SHELTON </v>
      </c>
      <c r="F131" s="577" t="str">
        <f t="shared" si="24"/>
        <v>MILFORD TUESDAY</v>
      </c>
      <c r="G131" s="578"/>
      <c r="H131" s="645">
        <f>VLOOKUP(E131,START_TIMES,2)</f>
        <v>0.33333333333333331</v>
      </c>
      <c r="I131" s="614" t="str">
        <f>VLOOKUP(E131,fields,2)</f>
        <v>Nike Site (G), Shelton</v>
      </c>
      <c r="J131" s="585"/>
      <c r="K131" s="16"/>
      <c r="M131" s="5" t="s">
        <v>99</v>
      </c>
      <c r="N131" s="5" t="s">
        <v>100</v>
      </c>
    </row>
    <row r="132" spans="1:29" ht="13.5" hidden="1" customHeight="1" x14ac:dyDescent="0.35">
      <c r="A132" s="574">
        <v>129</v>
      </c>
      <c r="B132" s="696">
        <v>4</v>
      </c>
      <c r="C132" s="575">
        <v>45795</v>
      </c>
      <c r="D132" s="576" t="s">
        <v>10</v>
      </c>
      <c r="E132" s="577" t="str">
        <f t="shared" si="24"/>
        <v>HAMDEN ALL STARS</v>
      </c>
      <c r="F132" s="577" t="str">
        <f t="shared" si="24"/>
        <v>SALTY DOGS</v>
      </c>
      <c r="G132" s="578"/>
      <c r="H132" s="645">
        <f>VLOOKUP(E132,START_TIMES,2)</f>
        <v>0.41666666666666669</v>
      </c>
      <c r="I132" s="614" t="str">
        <f>VLOOKUP(E132,fields,2)</f>
        <v>Westwoods HS (G), Hamden</v>
      </c>
      <c r="J132" s="585"/>
      <c r="K132" s="16"/>
      <c r="M132" s="5" t="s">
        <v>92</v>
      </c>
      <c r="N132" s="5" t="s">
        <v>95</v>
      </c>
      <c r="S132" s="16"/>
      <c r="T132" s="288"/>
      <c r="U132" s="288"/>
      <c r="V132" s="16"/>
      <c r="W132" s="227"/>
      <c r="X132" s="289"/>
      <c r="Y132" s="16"/>
      <c r="Z132" s="20"/>
      <c r="AC132" s="16"/>
    </row>
    <row r="133" spans="1:29" ht="13.5" hidden="1" customHeight="1" x14ac:dyDescent="0.35">
      <c r="A133" s="574">
        <v>130</v>
      </c>
      <c r="B133" s="696">
        <v>4</v>
      </c>
      <c r="C133" s="575">
        <v>45795</v>
      </c>
      <c r="D133" s="576" t="s">
        <v>10</v>
      </c>
      <c r="E133" s="577" t="str">
        <f t="shared" si="24"/>
        <v>CLINTON FC 30</v>
      </c>
      <c r="F133" s="577" t="str">
        <f t="shared" si="24"/>
        <v>MILFORD AMIGOS</v>
      </c>
      <c r="G133" s="578"/>
      <c r="H133" s="645">
        <f>VLOOKUP(E133,START_TIMES,2)</f>
        <v>0.33333333333333331</v>
      </c>
      <c r="I133" s="614" t="str">
        <f>VLOOKUP(E133,fields,2)</f>
        <v>Strong Field (T), Madison</v>
      </c>
      <c r="J133" s="580"/>
      <c r="K133" s="16"/>
      <c r="M133" s="5" t="s">
        <v>96</v>
      </c>
      <c r="N133" s="5" t="s">
        <v>98</v>
      </c>
    </row>
    <row r="134" spans="1:29" ht="13.5" hidden="1" customHeight="1" x14ac:dyDescent="0.35">
      <c r="A134" s="574">
        <v>131</v>
      </c>
      <c r="B134" s="696" t="s">
        <v>0</v>
      </c>
      <c r="C134" s="575" t="s">
        <v>0</v>
      </c>
      <c r="D134" s="582" t="s">
        <v>0</v>
      </c>
      <c r="E134" s="583" t="s">
        <v>0</v>
      </c>
      <c r="F134" s="584" t="s">
        <v>0</v>
      </c>
      <c r="G134" s="578" t="s">
        <v>0</v>
      </c>
      <c r="H134" s="645" t="s">
        <v>0</v>
      </c>
      <c r="I134" s="614" t="s">
        <v>0</v>
      </c>
      <c r="J134" s="585" t="s">
        <v>0</v>
      </c>
      <c r="K134" s="16"/>
      <c r="M134" s="5"/>
      <c r="N134" s="5"/>
    </row>
    <row r="135" spans="1:29" ht="13.5" hidden="1" customHeight="1" x14ac:dyDescent="0.35">
      <c r="A135" s="574">
        <v>132</v>
      </c>
      <c r="B135" s="696">
        <v>4</v>
      </c>
      <c r="C135" s="575">
        <v>45795</v>
      </c>
      <c r="D135" s="586" t="s">
        <v>175</v>
      </c>
      <c r="E135" s="577" t="str">
        <f t="shared" ref="E135:F139" si="25">VLOOKUP(M135,Teams,2)</f>
        <v>TRINITY FC</v>
      </c>
      <c r="F135" s="577" t="str">
        <f t="shared" si="25"/>
        <v>FC CELTA</v>
      </c>
      <c r="G135" s="578"/>
      <c r="H135" s="645">
        <f>VLOOKUP(E135,START_TIMES,2)</f>
        <v>0.33333333333333331</v>
      </c>
      <c r="I135" s="614" t="str">
        <f>VLOOKUP(E135,fields,2)</f>
        <v>Pease Road (G), Woodbridge</v>
      </c>
      <c r="J135" s="580"/>
      <c r="K135" s="16"/>
      <c r="M135" s="5" t="s">
        <v>159</v>
      </c>
      <c r="N135" s="5" t="s">
        <v>154</v>
      </c>
    </row>
    <row r="136" spans="1:29" ht="13.5" hidden="1" customHeight="1" x14ac:dyDescent="0.35">
      <c r="A136" s="574">
        <v>133</v>
      </c>
      <c r="B136" s="696">
        <v>4</v>
      </c>
      <c r="C136" s="575">
        <v>45795</v>
      </c>
      <c r="D136" s="586" t="s">
        <v>175</v>
      </c>
      <c r="E136" s="577" t="str">
        <f t="shared" si="25"/>
        <v>ECUA-ANDES 30</v>
      </c>
      <c r="F136" s="773" t="str">
        <f t="shared" si="25"/>
        <v>BYE 30</v>
      </c>
      <c r="G136" s="578"/>
      <c r="H136" s="649" t="s">
        <v>91</v>
      </c>
      <c r="I136" s="642" t="s">
        <v>91</v>
      </c>
      <c r="J136" s="580"/>
      <c r="K136" s="16"/>
      <c r="M136" s="5" t="s">
        <v>152</v>
      </c>
      <c r="N136" s="5" t="s">
        <v>150</v>
      </c>
    </row>
    <row r="137" spans="1:29" ht="13.5" hidden="1" customHeight="1" x14ac:dyDescent="0.35">
      <c r="A137" s="574">
        <v>134</v>
      </c>
      <c r="B137" s="696">
        <v>4</v>
      </c>
      <c r="C137" s="575">
        <v>45795</v>
      </c>
      <c r="D137" s="586" t="s">
        <v>175</v>
      </c>
      <c r="E137" s="577" t="str">
        <f t="shared" si="25"/>
        <v>FC CALDO VERDE</v>
      </c>
      <c r="F137" s="577" t="str">
        <f t="shared" si="25"/>
        <v>NORWALK FC</v>
      </c>
      <c r="G137" s="589"/>
      <c r="H137" s="645">
        <f>VLOOKUP(E137,START_TIMES,2)</f>
        <v>0.33333333333333331</v>
      </c>
      <c r="I137" s="614" t="str">
        <f>VLOOKUP(E137,fields,2)</f>
        <v>Naugatuck HS (G), Naugatuck</v>
      </c>
      <c r="J137" s="580"/>
      <c r="K137" s="16"/>
      <c r="M137" s="5" t="s">
        <v>153</v>
      </c>
      <c r="N137" s="5" t="s">
        <v>157</v>
      </c>
    </row>
    <row r="138" spans="1:29" ht="13.5" hidden="1" customHeight="1" x14ac:dyDescent="0.35">
      <c r="A138" s="574">
        <v>135</v>
      </c>
      <c r="B138" s="696">
        <v>4</v>
      </c>
      <c r="C138" s="575">
        <v>45795</v>
      </c>
      <c r="D138" s="586" t="s">
        <v>175</v>
      </c>
      <c r="E138" s="577" t="str">
        <f t="shared" si="25"/>
        <v>LITCHFIELD COUNTY BLUES 30</v>
      </c>
      <c r="F138" s="577" t="str">
        <f t="shared" si="25"/>
        <v>QPR</v>
      </c>
      <c r="G138" s="578"/>
      <c r="H138" s="645">
        <f>VLOOKUP(E138,START_TIMES,2)</f>
        <v>0.33333333333333331</v>
      </c>
      <c r="I138" s="614" t="str">
        <f>VLOOKUP(E138,fields,2)</f>
        <v>New Milford HS (T), New Milford</v>
      </c>
      <c r="J138" s="585"/>
      <c r="K138" s="16"/>
      <c r="M138" s="5" t="s">
        <v>155</v>
      </c>
      <c r="N138" s="5" t="s">
        <v>158</v>
      </c>
    </row>
    <row r="139" spans="1:29" ht="13.5" hidden="1" customHeight="1" x14ac:dyDescent="0.35">
      <c r="A139" s="574">
        <v>136</v>
      </c>
      <c r="B139" s="696">
        <v>4</v>
      </c>
      <c r="C139" s="575">
        <v>45795</v>
      </c>
      <c r="D139" s="586" t="s">
        <v>175</v>
      </c>
      <c r="E139" s="577" t="str">
        <f t="shared" si="25"/>
        <v>COYOTES FC</v>
      </c>
      <c r="F139" s="577" t="str">
        <f t="shared" si="25"/>
        <v>NAUGATUCK FUSION</v>
      </c>
      <c r="G139" s="578"/>
      <c r="H139" s="645">
        <f>VLOOKUP(E139,START_TIMES,2)</f>
        <v>0.41666666666666669</v>
      </c>
      <c r="I139" s="614" t="str">
        <f>VLOOKUP(E139,fields,2)</f>
        <v>Pragemann  Park (G), Wallingford</v>
      </c>
      <c r="J139" s="580"/>
      <c r="K139" s="16"/>
      <c r="M139" s="5" t="s">
        <v>151</v>
      </c>
      <c r="N139" s="5" t="s">
        <v>156</v>
      </c>
    </row>
    <row r="140" spans="1:29" ht="13.5" hidden="1" customHeight="1" x14ac:dyDescent="0.35">
      <c r="A140" s="574">
        <v>137</v>
      </c>
      <c r="B140" s="696" t="s">
        <v>0</v>
      </c>
      <c r="C140" s="575" t="s">
        <v>0</v>
      </c>
      <c r="D140" s="582" t="s">
        <v>0</v>
      </c>
      <c r="E140" s="583" t="s">
        <v>0</v>
      </c>
      <c r="F140" s="584" t="s">
        <v>0</v>
      </c>
      <c r="G140" s="578" t="s">
        <v>0</v>
      </c>
      <c r="H140" s="645" t="s">
        <v>0</v>
      </c>
      <c r="I140" s="614" t="s">
        <v>0</v>
      </c>
      <c r="J140" s="585" t="s">
        <v>0</v>
      </c>
      <c r="K140" s="16"/>
      <c r="M140" s="5"/>
      <c r="N140" s="5"/>
    </row>
    <row r="141" spans="1:29" ht="13.5" hidden="1" customHeight="1" x14ac:dyDescent="0.35">
      <c r="A141" s="574">
        <v>138</v>
      </c>
      <c r="B141" s="696">
        <v>4</v>
      </c>
      <c r="C141" s="575">
        <v>45795</v>
      </c>
      <c r="D141" s="587" t="s">
        <v>11</v>
      </c>
      <c r="E141" s="577" t="str">
        <f t="shared" ref="E141:F145" si="26">VLOOKUP(M141,Teams,2)</f>
        <v>VASCO DA GAMA 40</v>
      </c>
      <c r="F141" s="577" t="str">
        <f t="shared" si="26"/>
        <v>GREENWICH FC 40</v>
      </c>
      <c r="G141" s="578"/>
      <c r="H141" s="645">
        <f>VLOOKUP(E141,START_TIMES,2)</f>
        <v>0.41666666666666702</v>
      </c>
      <c r="I141" s="614" t="str">
        <f>VLOOKUP(E141,fields,2)</f>
        <v>Veterans Memorial Park (T), Bridgeport</v>
      </c>
      <c r="J141" s="580"/>
      <c r="K141" s="16"/>
      <c r="M141" s="5" t="s">
        <v>109</v>
      </c>
      <c r="N141" s="5" t="s">
        <v>104</v>
      </c>
    </row>
    <row r="142" spans="1:29" ht="13.5" hidden="1" customHeight="1" x14ac:dyDescent="0.35">
      <c r="A142" s="574">
        <v>139</v>
      </c>
      <c r="B142" s="696">
        <v>4</v>
      </c>
      <c r="C142" s="575">
        <v>45795</v>
      </c>
      <c r="D142" s="587" t="s">
        <v>11</v>
      </c>
      <c r="E142" s="577" t="str">
        <f t="shared" si="26"/>
        <v>DANBURY UNITED 40</v>
      </c>
      <c r="F142" s="577" t="str">
        <f t="shared" si="26"/>
        <v>CLINTON FC 40</v>
      </c>
      <c r="G142" s="578"/>
      <c r="H142" s="645">
        <f>VLOOKUP(E142,START_TIMES,2)</f>
        <v>0.45833333333333331</v>
      </c>
      <c r="I142" s="614" t="str">
        <f>VLOOKUP(E142,fields,2)</f>
        <v>Portuguese Cultural Center (G), Danbury</v>
      </c>
      <c r="J142" s="580"/>
      <c r="K142" s="16"/>
      <c r="M142" s="5" t="s">
        <v>162</v>
      </c>
      <c r="N142" s="5" t="s">
        <v>160</v>
      </c>
    </row>
    <row r="143" spans="1:29" ht="13.5" hidden="1" customHeight="1" x14ac:dyDescent="0.35">
      <c r="A143" s="574">
        <v>140</v>
      </c>
      <c r="B143" s="696">
        <v>4</v>
      </c>
      <c r="C143" s="575">
        <v>45795</v>
      </c>
      <c r="D143" s="587" t="s">
        <v>11</v>
      </c>
      <c r="E143" s="577" t="str">
        <f t="shared" si="26"/>
        <v>FAIRFIELD GAC 40</v>
      </c>
      <c r="F143" s="577" t="str">
        <f t="shared" si="26"/>
        <v>SHEBEEN FC</v>
      </c>
      <c r="G143" s="578"/>
      <c r="H143" s="645">
        <f>VLOOKUP(E143,START_TIMES,2)</f>
        <v>0.33333333333333331</v>
      </c>
      <c r="I143" s="614" t="str">
        <f>VLOOKUP(E143,fields,2)</f>
        <v>Ludlowe HS (T), Fairfield</v>
      </c>
      <c r="J143" s="580"/>
      <c r="K143" s="16"/>
      <c r="M143" s="5" t="s">
        <v>163</v>
      </c>
      <c r="N143" s="5" t="s">
        <v>107</v>
      </c>
    </row>
    <row r="144" spans="1:29" ht="13.5" hidden="1" customHeight="1" x14ac:dyDescent="0.35">
      <c r="A144" s="574">
        <v>141</v>
      </c>
      <c r="B144" s="696">
        <v>4</v>
      </c>
      <c r="C144" s="575">
        <v>45795</v>
      </c>
      <c r="D144" s="587" t="s">
        <v>11</v>
      </c>
      <c r="E144" s="577" t="str">
        <f t="shared" si="26"/>
        <v>GREENWICH PUMAS FC 40</v>
      </c>
      <c r="F144" s="577" t="str">
        <f t="shared" si="26"/>
        <v>STORM FC</v>
      </c>
      <c r="G144" s="578"/>
      <c r="H144" s="645">
        <f>VLOOKUP(E144,START_TIMES,2)</f>
        <v>0.41666666666666669</v>
      </c>
      <c r="I144" s="614" t="str">
        <f>VLOOKUP(E144,fields,2)</f>
        <v>Greenwich Fields</v>
      </c>
      <c r="J144" s="585"/>
      <c r="K144" s="16"/>
      <c r="M144" s="5" t="s">
        <v>105</v>
      </c>
      <c r="N144" s="5" t="s">
        <v>108</v>
      </c>
    </row>
    <row r="145" spans="1:15" ht="13.5" hidden="1" customHeight="1" x14ac:dyDescent="0.35">
      <c r="A145" s="574">
        <v>142</v>
      </c>
      <c r="B145" s="696">
        <v>4</v>
      </c>
      <c r="C145" s="575">
        <v>45795</v>
      </c>
      <c r="D145" s="587" t="s">
        <v>11</v>
      </c>
      <c r="E145" s="577" t="str">
        <f t="shared" si="26"/>
        <v>CLUB NAPOLI 40</v>
      </c>
      <c r="F145" s="577" t="str">
        <f t="shared" si="26"/>
        <v xml:space="preserve">GUILFORD CELTIC </v>
      </c>
      <c r="G145" s="578"/>
      <c r="H145" s="645">
        <f>VLOOKUP(E145,START_TIMES,2)</f>
        <v>0.33333333333333331</v>
      </c>
      <c r="I145" s="614" t="str">
        <f>VLOOKUP(E145,fields,2)</f>
        <v>Sportsplex (T), North Branford</v>
      </c>
      <c r="J145" s="580"/>
      <c r="K145" s="16"/>
      <c r="M145" s="5" t="s">
        <v>161</v>
      </c>
      <c r="N145" s="5" t="s">
        <v>106</v>
      </c>
    </row>
    <row r="146" spans="1:15" ht="13.5" hidden="1" customHeight="1" x14ac:dyDescent="0.35">
      <c r="A146" s="574">
        <v>143</v>
      </c>
      <c r="B146" s="696" t="s">
        <v>0</v>
      </c>
      <c r="C146" s="575" t="s">
        <v>0</v>
      </c>
      <c r="D146" s="582" t="s">
        <v>0</v>
      </c>
      <c r="E146" s="583" t="s">
        <v>0</v>
      </c>
      <c r="F146" s="584" t="s">
        <v>0</v>
      </c>
      <c r="G146" s="578" t="s">
        <v>0</v>
      </c>
      <c r="H146" s="645" t="s">
        <v>0</v>
      </c>
      <c r="I146" s="614" t="s">
        <v>0</v>
      </c>
      <c r="J146" s="585" t="s">
        <v>0</v>
      </c>
      <c r="K146" s="16"/>
      <c r="M146" s="644"/>
      <c r="N146" s="644"/>
    </row>
    <row r="147" spans="1:15" ht="13.5" hidden="1" customHeight="1" x14ac:dyDescent="0.35">
      <c r="A147" s="574">
        <v>144</v>
      </c>
      <c r="B147" s="696">
        <v>4</v>
      </c>
      <c r="C147" s="575">
        <v>45795</v>
      </c>
      <c r="D147" s="588" t="s">
        <v>1114</v>
      </c>
      <c r="E147" s="415" t="str">
        <f t="shared" ref="E147:F150" si="27">VLOOKUP(M147,Teams,2)</f>
        <v>GUILFORD BELL CURVE</v>
      </c>
      <c r="F147" s="415" t="str">
        <f t="shared" si="27"/>
        <v>FC LEONE</v>
      </c>
      <c r="G147" s="589"/>
      <c r="H147" s="645">
        <f>VLOOKUP(E147,START_TIMES,2)</f>
        <v>0.41666666666666669</v>
      </c>
      <c r="I147" s="614" t="str">
        <f>VLOOKUP(E147,fields,2)</f>
        <v>Guilford HS (T), Guilford</v>
      </c>
      <c r="J147" s="580"/>
      <c r="K147" s="16"/>
      <c r="M147" s="736" t="s">
        <v>112</v>
      </c>
      <c r="N147" s="736" t="s">
        <v>111</v>
      </c>
    </row>
    <row r="148" spans="1:15" ht="13.5" hidden="1" customHeight="1" x14ac:dyDescent="0.35">
      <c r="A148" s="574">
        <v>145</v>
      </c>
      <c r="B148" s="696">
        <v>4</v>
      </c>
      <c r="C148" s="575">
        <v>45795</v>
      </c>
      <c r="D148" s="588" t="s">
        <v>1114</v>
      </c>
      <c r="E148" s="415" t="str">
        <f t="shared" si="27"/>
        <v>SOUTHEAST ROVERS</v>
      </c>
      <c r="F148" s="415" t="str">
        <f t="shared" si="27"/>
        <v>NORTH BRANFORD 40</v>
      </c>
      <c r="G148" s="578"/>
      <c r="H148" s="645">
        <f>VLOOKUP(E148,START_TIMES,2)</f>
        <v>0.41666666666666702</v>
      </c>
      <c r="I148" s="614" t="str">
        <f>VLOOKUP(E148,fields,2)</f>
        <v>East Lyme HS (T), East Lyme</v>
      </c>
      <c r="J148" s="580"/>
      <c r="K148" s="16"/>
      <c r="M148" s="736" t="s">
        <v>117</v>
      </c>
      <c r="N148" s="736" t="s">
        <v>115</v>
      </c>
      <c r="O148" s="1"/>
    </row>
    <row r="149" spans="1:15" ht="13.5" hidden="1" customHeight="1" x14ac:dyDescent="0.35">
      <c r="A149" s="574">
        <v>146</v>
      </c>
      <c r="B149" s="696">
        <v>4</v>
      </c>
      <c r="C149" s="575">
        <v>45795</v>
      </c>
      <c r="D149" s="588" t="s">
        <v>1114</v>
      </c>
      <c r="E149" s="788" t="str">
        <f t="shared" si="27"/>
        <v>BYE 40N</v>
      </c>
      <c r="F149" s="789" t="str">
        <f t="shared" si="27"/>
        <v>LITCHFIELD COUNTY BLUES 40</v>
      </c>
      <c r="G149" s="578"/>
      <c r="H149" s="645" t="str">
        <f>VLOOKUP(E149,START_TIMES,2)</f>
        <v>--</v>
      </c>
      <c r="I149" s="614" t="str">
        <f>VLOOKUP(E149,fields,2)</f>
        <v>--</v>
      </c>
      <c r="J149" s="580"/>
      <c r="K149" s="16"/>
      <c r="M149" s="736" t="s">
        <v>110</v>
      </c>
      <c r="N149" s="736" t="s">
        <v>113</v>
      </c>
    </row>
    <row r="150" spans="1:15" ht="13.5" hidden="1" customHeight="1" x14ac:dyDescent="0.35">
      <c r="A150" s="574">
        <v>147</v>
      </c>
      <c r="B150" s="696">
        <v>4</v>
      </c>
      <c r="C150" s="575">
        <v>45795</v>
      </c>
      <c r="D150" s="588" t="s">
        <v>1114</v>
      </c>
      <c r="E150" s="415" t="str">
        <f t="shared" si="27"/>
        <v>PAN ZONES</v>
      </c>
      <c r="F150" s="415" t="str">
        <f t="shared" si="27"/>
        <v>NEW HAVEN AMERICANS</v>
      </c>
      <c r="G150" s="578"/>
      <c r="H150" s="645">
        <f>VLOOKUP(E150,START_TIMES,2)</f>
        <v>0.41666666666666669</v>
      </c>
      <c r="I150" s="614" t="str">
        <f>VLOOKUP(E150,fields,2)</f>
        <v>Stanley Quarter Park (G), New Britain</v>
      </c>
      <c r="J150" s="585"/>
      <c r="K150" s="16"/>
      <c r="M150" s="754" t="s">
        <v>116</v>
      </c>
      <c r="N150" s="754" t="s">
        <v>114</v>
      </c>
    </row>
    <row r="151" spans="1:15" ht="13.5" hidden="1" customHeight="1" thickBot="1" x14ac:dyDescent="0.4">
      <c r="A151" s="574">
        <v>148</v>
      </c>
      <c r="B151" s="696" t="s">
        <v>0</v>
      </c>
      <c r="C151" s="575" t="s">
        <v>0</v>
      </c>
      <c r="D151" s="582" t="s">
        <v>0</v>
      </c>
      <c r="E151" s="583" t="s">
        <v>0</v>
      </c>
      <c r="F151" s="584" t="s">
        <v>0</v>
      </c>
      <c r="G151" s="578" t="s">
        <v>0</v>
      </c>
      <c r="H151" s="645" t="s">
        <v>0</v>
      </c>
      <c r="I151" s="614" t="s">
        <v>0</v>
      </c>
      <c r="J151" s="585" t="s">
        <v>0</v>
      </c>
      <c r="K151" s="16"/>
      <c r="M151" s="281"/>
      <c r="N151" s="281"/>
    </row>
    <row r="152" spans="1:15" ht="13.5" hidden="1" customHeight="1" thickTop="1" thickBot="1" x14ac:dyDescent="0.4">
      <c r="A152" s="574">
        <v>149</v>
      </c>
      <c r="B152" s="696">
        <v>4</v>
      </c>
      <c r="C152" s="575">
        <v>45795</v>
      </c>
      <c r="D152" s="734" t="s">
        <v>1115</v>
      </c>
      <c r="E152" s="759" t="str">
        <f t="shared" ref="E152:F155" si="28">VLOOKUP(M152,Teams,2)</f>
        <v>DERBY QUITUS</v>
      </c>
      <c r="F152" s="634" t="s">
        <v>938</v>
      </c>
      <c r="G152" s="589"/>
      <c r="H152" s="645">
        <f>VLOOKUP(E152,START_TIMES,2)</f>
        <v>0.33333333333333331</v>
      </c>
      <c r="I152" s="614" t="str">
        <f>VLOOKUP(E152,fields,2)</f>
        <v>Witek Park (G), Derby</v>
      </c>
      <c r="J152" s="580"/>
      <c r="K152" s="16"/>
      <c r="M152" s="777" t="s">
        <v>120</v>
      </c>
      <c r="N152" s="777" t="s">
        <v>119</v>
      </c>
    </row>
    <row r="153" spans="1:15" ht="13.5" hidden="1" customHeight="1" thickTop="1" thickBot="1" x14ac:dyDescent="0.4">
      <c r="A153" s="574">
        <v>150</v>
      </c>
      <c r="B153" s="696">
        <v>4</v>
      </c>
      <c r="C153" s="575">
        <v>45795</v>
      </c>
      <c r="D153" s="734" t="s">
        <v>1115</v>
      </c>
      <c r="E153" s="577" t="str">
        <f t="shared" si="28"/>
        <v>WILTON WOLVES</v>
      </c>
      <c r="F153" s="577" t="str">
        <f t="shared" si="28"/>
        <v>RIDGEFIELD KICKS</v>
      </c>
      <c r="G153" s="578"/>
      <c r="H153" s="645">
        <f>VLOOKUP(E153,START_TIMES,2)</f>
        <v>0.41666666666666702</v>
      </c>
      <c r="I153" s="614" t="str">
        <f>VLOOKUP(E153,fields,2)</f>
        <v>Lily Field (T), Wilton</v>
      </c>
      <c r="J153" s="580"/>
      <c r="K153" s="16"/>
      <c r="M153" s="777" t="s">
        <v>125</v>
      </c>
      <c r="N153" s="777" t="s">
        <v>123</v>
      </c>
    </row>
    <row r="154" spans="1:15" ht="13.5" hidden="1" customHeight="1" thickTop="1" thickBot="1" x14ac:dyDescent="0.4">
      <c r="A154" s="574">
        <v>151</v>
      </c>
      <c r="B154" s="696">
        <v>4</v>
      </c>
      <c r="C154" s="575">
        <v>45795</v>
      </c>
      <c r="D154" s="734" t="s">
        <v>1115</v>
      </c>
      <c r="E154" s="577" t="str">
        <f t="shared" si="28"/>
        <v>BESA SC</v>
      </c>
      <c r="F154" s="577" t="str">
        <f t="shared" si="28"/>
        <v>ECUA-ANDES 40</v>
      </c>
      <c r="G154" s="578"/>
      <c r="H154" s="645">
        <f>VLOOKUP(E154,START_TIMES,2)</f>
        <v>0.41666666666666669</v>
      </c>
      <c r="I154" s="614" t="str">
        <f>VLOOKUP(E154,fields,2)</f>
        <v>Bucks Hill Park (G), Waterbury</v>
      </c>
      <c r="J154" s="585"/>
      <c r="K154" s="16"/>
      <c r="M154" s="777" t="s">
        <v>118</v>
      </c>
      <c r="N154" s="777" t="s">
        <v>121</v>
      </c>
    </row>
    <row r="155" spans="1:15" ht="13.5" customHeight="1" thickTop="1" thickBot="1" x14ac:dyDescent="0.4">
      <c r="A155" s="574">
        <v>152</v>
      </c>
      <c r="B155" s="696">
        <v>4</v>
      </c>
      <c r="C155" s="575">
        <v>45795</v>
      </c>
      <c r="D155" s="734" t="s">
        <v>1115</v>
      </c>
      <c r="E155" s="577" t="str">
        <f t="shared" si="28"/>
        <v>STAMFORD UNITED</v>
      </c>
      <c r="F155" s="577" t="str">
        <f t="shared" si="28"/>
        <v>LUSITANOS FC</v>
      </c>
      <c r="G155" s="578"/>
      <c r="H155" s="645">
        <v>0.41666666666666669</v>
      </c>
      <c r="I155" s="614" t="str">
        <f>VLOOKUP(E155,fields,2)</f>
        <v>West Beach Fields (T), Stamford</v>
      </c>
      <c r="J155" s="580"/>
      <c r="K155" s="16"/>
      <c r="M155" s="777" t="s">
        <v>124</v>
      </c>
      <c r="N155" s="777" t="s">
        <v>122</v>
      </c>
    </row>
    <row r="156" spans="1:15" ht="13.5" hidden="1" customHeight="1" thickTop="1" x14ac:dyDescent="0.35">
      <c r="A156" s="574">
        <v>153</v>
      </c>
      <c r="B156" s="696" t="s">
        <v>0</v>
      </c>
      <c r="C156" s="575" t="s">
        <v>0</v>
      </c>
      <c r="D156" s="582" t="s">
        <v>0</v>
      </c>
      <c r="E156" s="583" t="s">
        <v>0</v>
      </c>
      <c r="F156" s="584" t="s">
        <v>0</v>
      </c>
      <c r="G156" s="578" t="s">
        <v>0</v>
      </c>
      <c r="H156" s="645" t="s">
        <v>0</v>
      </c>
      <c r="I156" s="614" t="s">
        <v>0</v>
      </c>
      <c r="J156" s="585" t="s">
        <v>0</v>
      </c>
      <c r="K156" s="16"/>
      <c r="M156" s="602"/>
      <c r="N156" s="602"/>
    </row>
    <row r="157" spans="1:15" ht="13.5" hidden="1" customHeight="1" x14ac:dyDescent="0.35">
      <c r="A157" s="574">
        <v>154</v>
      </c>
      <c r="B157" s="696" t="s">
        <v>0</v>
      </c>
      <c r="C157" s="575">
        <v>45795</v>
      </c>
      <c r="D157" s="590" t="s">
        <v>1076</v>
      </c>
      <c r="E157" s="577" t="str">
        <f t="shared" ref="E157:F161" si="29">VLOOKUP(M157,Teams,2)</f>
        <v>WESTPORT FC</v>
      </c>
      <c r="F157" s="577" t="str">
        <f t="shared" si="29"/>
        <v>NORWALK MARINERS LEGENDS</v>
      </c>
      <c r="G157" s="589"/>
      <c r="H157" s="645">
        <f>VLOOKUP(E157,START_TIMES,2)</f>
        <v>0.33333333333333331</v>
      </c>
      <c r="I157" s="614" t="str">
        <f>VLOOKUP(E157,fields,2)</f>
        <v>Wakeman Park (T), Westport</v>
      </c>
      <c r="J157" s="580"/>
      <c r="K157" s="16"/>
      <c r="M157" s="781" t="s">
        <v>136</v>
      </c>
      <c r="N157" s="781" t="s">
        <v>130</v>
      </c>
    </row>
    <row r="158" spans="1:15" ht="13.5" hidden="1" customHeight="1" x14ac:dyDescent="0.35">
      <c r="A158" s="574">
        <v>155</v>
      </c>
      <c r="B158" s="696">
        <v>4</v>
      </c>
      <c r="C158" s="575">
        <v>45795</v>
      </c>
      <c r="D158" s="590" t="s">
        <v>1076</v>
      </c>
      <c r="E158" s="577" t="str">
        <f t="shared" si="29"/>
        <v>GREENWICH FC 50</v>
      </c>
      <c r="F158" s="774" t="str">
        <f t="shared" si="29"/>
        <v>BYE 50</v>
      </c>
      <c r="G158" s="589"/>
      <c r="H158" s="645">
        <f>VLOOKUP(E158,START_TIMES,2)</f>
        <v>0.41666666666666702</v>
      </c>
      <c r="I158" s="614" t="str">
        <f>VLOOKUP(E158,fields,2)</f>
        <v>Greenwich Fields</v>
      </c>
      <c r="J158" s="580"/>
      <c r="K158" s="16"/>
      <c r="M158" s="781" t="s">
        <v>128</v>
      </c>
      <c r="N158" s="781" t="s">
        <v>126</v>
      </c>
    </row>
    <row r="159" spans="1:15" ht="13.5" hidden="1" customHeight="1" x14ac:dyDescent="0.35">
      <c r="A159" s="574">
        <v>156</v>
      </c>
      <c r="B159" s="696">
        <v>4</v>
      </c>
      <c r="C159" s="575">
        <v>45795</v>
      </c>
      <c r="D159" s="590" t="s">
        <v>1076</v>
      </c>
      <c r="E159" s="577" t="str">
        <f t="shared" si="29"/>
        <v>GREENWICH PUMAS FC 50</v>
      </c>
      <c r="F159" s="577" t="str">
        <f t="shared" si="29"/>
        <v>STAMFORD CITY</v>
      </c>
      <c r="G159" s="589"/>
      <c r="H159" s="645">
        <f>VLOOKUP(E159,START_TIMES,2)</f>
        <v>0.41666666666666669</v>
      </c>
      <c r="I159" s="614" t="str">
        <f>VLOOKUP(E159,fields,2)</f>
        <v>Greenwich Fields</v>
      </c>
      <c r="J159" s="580"/>
      <c r="K159" s="16"/>
      <c r="M159" s="781" t="s">
        <v>129</v>
      </c>
      <c r="N159" s="781" t="s">
        <v>133</v>
      </c>
    </row>
    <row r="160" spans="1:15" ht="13.5" hidden="1" customHeight="1" x14ac:dyDescent="0.35">
      <c r="A160" s="574">
        <v>157</v>
      </c>
      <c r="B160" s="696">
        <v>4</v>
      </c>
      <c r="C160" s="575">
        <v>45795</v>
      </c>
      <c r="D160" s="590" t="s">
        <v>1076</v>
      </c>
      <c r="E160" s="577" t="str">
        <f t="shared" si="29"/>
        <v>NORWALK SPORT COLOMBIA 50</v>
      </c>
      <c r="F160" s="577" t="str">
        <f t="shared" si="29"/>
        <v>VASCO DA GAMA 50</v>
      </c>
      <c r="G160" s="589"/>
      <c r="H160" s="645">
        <f>VLOOKUP(E160,START_TIMES,2)</f>
        <v>0.41666666666666669</v>
      </c>
      <c r="I160" s="614" t="str">
        <f>VLOOKUP(E160,fields,2)</f>
        <v>Nathan Hale MS (T), Norwalk</v>
      </c>
      <c r="J160" s="580"/>
      <c r="K160" s="16"/>
      <c r="M160" s="781" t="s">
        <v>131</v>
      </c>
      <c r="N160" s="781" t="s">
        <v>134</v>
      </c>
    </row>
    <row r="161" spans="1:14" ht="13.5" hidden="1" customHeight="1" x14ac:dyDescent="0.35">
      <c r="A161" s="574">
        <v>158</v>
      </c>
      <c r="B161" s="696">
        <v>4</v>
      </c>
      <c r="C161" s="575">
        <v>45795</v>
      </c>
      <c r="D161" s="590" t="s">
        <v>1076</v>
      </c>
      <c r="E161" s="577" t="str">
        <f t="shared" si="29"/>
        <v>FAIRFIELD GAC 50</v>
      </c>
      <c r="F161" s="577" t="str">
        <f t="shared" si="29"/>
        <v>REBELS UNITED</v>
      </c>
      <c r="G161" s="589"/>
      <c r="H161" s="645">
        <f>VLOOKUP(E161,START_TIMES,2)</f>
        <v>0.33333333333333331</v>
      </c>
      <c r="I161" s="614" t="str">
        <f>VLOOKUP(E161,fields,2)</f>
        <v>Ludlowe HS (T), Fairfield</v>
      </c>
      <c r="J161" s="580"/>
      <c r="K161" s="16"/>
      <c r="M161" s="781" t="s">
        <v>127</v>
      </c>
      <c r="N161" s="781" t="s">
        <v>132</v>
      </c>
    </row>
    <row r="162" spans="1:14" ht="13.5" hidden="1" customHeight="1" x14ac:dyDescent="0.35">
      <c r="A162" s="574">
        <v>159</v>
      </c>
      <c r="B162" s="696" t="s">
        <v>0</v>
      </c>
      <c r="C162" s="575" t="s">
        <v>0</v>
      </c>
      <c r="D162" s="582" t="s">
        <v>0</v>
      </c>
      <c r="E162" s="583" t="s">
        <v>0</v>
      </c>
      <c r="F162" s="584" t="s">
        <v>0</v>
      </c>
      <c r="G162" s="578" t="s">
        <v>0</v>
      </c>
      <c r="H162" s="645" t="s">
        <v>0</v>
      </c>
      <c r="I162" s="614" t="s">
        <v>0</v>
      </c>
      <c r="J162" s="585" t="s">
        <v>0</v>
      </c>
      <c r="K162" s="16"/>
      <c r="M162" s="351"/>
      <c r="N162" s="351"/>
    </row>
    <row r="163" spans="1:14" ht="13.5" hidden="1" customHeight="1" x14ac:dyDescent="0.35">
      <c r="A163" s="574">
        <v>160</v>
      </c>
      <c r="B163" s="696">
        <v>4</v>
      </c>
      <c r="C163" s="575">
        <v>45795</v>
      </c>
      <c r="D163" s="591" t="s">
        <v>1113</v>
      </c>
      <c r="E163" s="577" t="str">
        <f t="shared" ref="E163:F167" si="30">VLOOKUP(M163,Teams,2)</f>
        <v>ZIMMITTI SC</v>
      </c>
      <c r="F163" s="577" t="str">
        <f t="shared" si="30"/>
        <v>GUILFORD BLACK EAGLES</v>
      </c>
      <c r="G163" s="589"/>
      <c r="H163" s="645">
        <f>VLOOKUP(E163,START_TIMES,2)</f>
        <v>0.41666666666666702</v>
      </c>
      <c r="I163" s="614" t="str">
        <f>VLOOKUP(E163,fields,2)</f>
        <v>Morris Beach Complex (G), Morris</v>
      </c>
      <c r="J163" s="580"/>
      <c r="K163" s="16"/>
      <c r="M163" s="783" t="s">
        <v>137</v>
      </c>
      <c r="N163" s="783" t="s">
        <v>146</v>
      </c>
    </row>
    <row r="164" spans="1:14" ht="13.5" hidden="1" customHeight="1" x14ac:dyDescent="0.35">
      <c r="A164" s="574">
        <v>161</v>
      </c>
      <c r="B164" s="696">
        <v>4</v>
      </c>
      <c r="C164" s="575">
        <v>45795</v>
      </c>
      <c r="D164" s="591" t="s">
        <v>1113</v>
      </c>
      <c r="E164" s="577" t="str">
        <f t="shared" si="30"/>
        <v>EAST HAVEN SC</v>
      </c>
      <c r="F164" s="577" t="str">
        <f t="shared" si="30"/>
        <v>CHESHIRE AZZURRI</v>
      </c>
      <c r="G164" s="589"/>
      <c r="H164" s="645">
        <f>VLOOKUP(E164,START_TIMES,2)</f>
        <v>0.41666666666666669</v>
      </c>
      <c r="I164" s="614" t="str">
        <f>VLOOKUP(E164,fields,2)</f>
        <v>East Haven MS (G), East Haven</v>
      </c>
      <c r="J164" s="580"/>
      <c r="K164" s="16"/>
      <c r="M164" s="783" t="s">
        <v>142</v>
      </c>
      <c r="N164" s="783" t="s">
        <v>138</v>
      </c>
    </row>
    <row r="165" spans="1:14" ht="13.5" hidden="1" customHeight="1" x14ac:dyDescent="0.35">
      <c r="A165" s="574">
        <v>162</v>
      </c>
      <c r="B165" s="696">
        <v>4</v>
      </c>
      <c r="C165" s="575">
        <v>45795</v>
      </c>
      <c r="D165" s="591" t="s">
        <v>1113</v>
      </c>
      <c r="E165" s="577" t="str">
        <f t="shared" si="30"/>
        <v>GREENWICH PFC</v>
      </c>
      <c r="F165" s="577" t="str">
        <f t="shared" si="30"/>
        <v>SOUTHEAST CT</v>
      </c>
      <c r="G165" s="589"/>
      <c r="H165" s="645">
        <f>VLOOKUP(E165,START_TIMES,2)</f>
        <v>0.41666666666666702</v>
      </c>
      <c r="I165" s="614" t="str">
        <f>VLOOKUP(E165,fields,2)</f>
        <v>Greenwich Fields</v>
      </c>
      <c r="J165" s="580"/>
      <c r="K165" s="16"/>
      <c r="M165" s="783" t="s">
        <v>144</v>
      </c>
      <c r="N165" s="783" t="s">
        <v>149</v>
      </c>
    </row>
    <row r="166" spans="1:14" ht="13.5" hidden="1" customHeight="1" x14ac:dyDescent="0.35">
      <c r="A166" s="574">
        <v>163</v>
      </c>
      <c r="B166" s="696">
        <v>4</v>
      </c>
      <c r="C166" s="575">
        <v>45795</v>
      </c>
      <c r="D166" s="591" t="s">
        <v>1113</v>
      </c>
      <c r="E166" s="577" t="str">
        <f t="shared" si="30"/>
        <v>HAVEN FC</v>
      </c>
      <c r="F166" s="577" t="str">
        <f t="shared" si="30"/>
        <v>VASCO DA GAMA 60</v>
      </c>
      <c r="G166" s="589"/>
      <c r="H166" s="645">
        <f>VLOOKUP(E166,START_TIMES,2)</f>
        <v>0.33333333333333331</v>
      </c>
      <c r="I166" s="614" t="str">
        <f>VLOOKUP(E166,fields,2)</f>
        <v>Foran HS KMT (T), Milford</v>
      </c>
      <c r="J166" s="580"/>
      <c r="K166" s="1"/>
      <c r="L166" s="1"/>
      <c r="M166" s="783" t="s">
        <v>147</v>
      </c>
      <c r="N166" s="783" t="s">
        <v>135</v>
      </c>
    </row>
    <row r="167" spans="1:14" ht="13.5" hidden="1" customHeight="1" x14ac:dyDescent="0.35">
      <c r="A167" s="574">
        <v>164</v>
      </c>
      <c r="B167" s="696">
        <v>4</v>
      </c>
      <c r="C167" s="575">
        <v>45795</v>
      </c>
      <c r="D167" s="591" t="s">
        <v>1113</v>
      </c>
      <c r="E167" s="577" t="str">
        <f t="shared" si="30"/>
        <v>CLUB NAPOLI 50</v>
      </c>
      <c r="F167" s="577" t="str">
        <f t="shared" si="30"/>
        <v>NORTH BRANFORD LEGENDS</v>
      </c>
      <c r="G167" s="589"/>
      <c r="H167" s="645">
        <f>VLOOKUP(E167,START_TIMES,2)</f>
        <v>0.375</v>
      </c>
      <c r="I167" s="614" t="str">
        <f>VLOOKUP(E167,fields,2)</f>
        <v>North Farms Park (G), North Branford</v>
      </c>
      <c r="J167" s="580"/>
      <c r="K167" s="16"/>
      <c r="M167" s="783" t="s">
        <v>141</v>
      </c>
      <c r="N167" s="783" t="s">
        <v>148</v>
      </c>
    </row>
    <row r="168" spans="1:14" ht="13.5" hidden="1" customHeight="1" x14ac:dyDescent="0.35">
      <c r="A168" s="574">
        <v>165</v>
      </c>
      <c r="B168" s="696" t="s">
        <v>0</v>
      </c>
      <c r="C168" s="575" t="s">
        <v>0</v>
      </c>
      <c r="D168" s="582" t="s">
        <v>0</v>
      </c>
      <c r="E168" s="583" t="s">
        <v>0</v>
      </c>
      <c r="F168" s="584" t="s">
        <v>0</v>
      </c>
      <c r="G168" s="578" t="s">
        <v>0</v>
      </c>
      <c r="H168" s="645" t="s">
        <v>0</v>
      </c>
      <c r="I168" s="614" t="s">
        <v>0</v>
      </c>
      <c r="J168" s="585" t="s">
        <v>0</v>
      </c>
      <c r="K168" s="16"/>
      <c r="M168" s="5"/>
      <c r="N168" s="5"/>
    </row>
    <row r="169" spans="1:14" ht="17.5" hidden="1" customHeight="1" x14ac:dyDescent="0.3">
      <c r="A169" s="574">
        <v>166</v>
      </c>
      <c r="B169" s="698" t="s">
        <v>0</v>
      </c>
      <c r="C169" s="396" t="s">
        <v>1118</v>
      </c>
      <c r="D169" s="397"/>
      <c r="E169" s="660"/>
      <c r="F169" s="660"/>
      <c r="G169" s="397"/>
      <c r="H169" s="752"/>
      <c r="I169" s="752"/>
      <c r="J169" s="321"/>
      <c r="K169" s="16"/>
      <c r="M169" s="602"/>
      <c r="N169" s="602"/>
    </row>
    <row r="170" spans="1:14" ht="12.75" hidden="1" customHeight="1" x14ac:dyDescent="0.35">
      <c r="A170" s="574">
        <v>167</v>
      </c>
      <c r="B170" s="696"/>
      <c r="C170" s="575"/>
      <c r="D170" s="582"/>
      <c r="E170" s="583"/>
      <c r="F170" s="584"/>
      <c r="G170" s="578"/>
      <c r="H170" s="645"/>
      <c r="I170" s="614"/>
      <c r="J170" s="580"/>
      <c r="K170" s="16"/>
      <c r="M170" s="5"/>
      <c r="N170" s="5"/>
    </row>
    <row r="171" spans="1:14" ht="12.75" hidden="1" customHeight="1" x14ac:dyDescent="0.35">
      <c r="A171" s="574">
        <v>168</v>
      </c>
      <c r="B171" s="696">
        <v>5</v>
      </c>
      <c r="C171" s="575">
        <v>45809</v>
      </c>
      <c r="D171" s="576" t="s">
        <v>10</v>
      </c>
      <c r="E171" s="577" t="str">
        <f t="shared" ref="E171:F175" si="31">VLOOKUP(M171,Teams,2)</f>
        <v>CHESHIRE SC UNITED</v>
      </c>
      <c r="F171" s="577" t="str">
        <f t="shared" si="31"/>
        <v>HAMDEN ALL STARS</v>
      </c>
      <c r="G171" s="578"/>
      <c r="H171" s="645">
        <f>VLOOKUP(E171,START_TIMES,2)</f>
        <v>0.33333333333333331</v>
      </c>
      <c r="I171" s="614" t="str">
        <f>VLOOKUP(E171,fields,2)</f>
        <v>Choate Rosemary Hall (T), Wallingford</v>
      </c>
      <c r="J171" s="580"/>
      <c r="K171" s="16"/>
      <c r="M171" s="5" t="s">
        <v>97</v>
      </c>
      <c r="N171" s="5" t="s">
        <v>92</v>
      </c>
    </row>
    <row r="172" spans="1:14" ht="12.75" customHeight="1" thickTop="1" x14ac:dyDescent="0.35">
      <c r="A172" s="574">
        <v>169</v>
      </c>
      <c r="B172" s="696">
        <v>5</v>
      </c>
      <c r="C172" s="575">
        <v>45809</v>
      </c>
      <c r="D172" s="576" t="s">
        <v>10</v>
      </c>
      <c r="E172" s="577" t="str">
        <f t="shared" si="31"/>
        <v>STAMFORD FC</v>
      </c>
      <c r="F172" s="577" t="str">
        <f t="shared" si="31"/>
        <v>CLINTON FC 30</v>
      </c>
      <c r="G172" s="578"/>
      <c r="H172" s="645">
        <f>VLOOKUP(E172,START_TIMES,2)</f>
        <v>0.41666666666666702</v>
      </c>
      <c r="I172" s="614" t="str">
        <f>VLOOKUP(E172,fields,2)</f>
        <v>West Beach Fields (T), Stamford</v>
      </c>
      <c r="J172" s="580"/>
      <c r="K172" s="16"/>
      <c r="M172" s="5" t="s">
        <v>101</v>
      </c>
      <c r="N172" s="5" t="s">
        <v>96</v>
      </c>
    </row>
    <row r="173" spans="1:14" ht="12.75" hidden="1" customHeight="1" x14ac:dyDescent="0.35">
      <c r="A173" s="574">
        <v>170</v>
      </c>
      <c r="B173" s="696">
        <v>5</v>
      </c>
      <c r="C173" s="575">
        <v>45809</v>
      </c>
      <c r="D173" s="576" t="s">
        <v>10</v>
      </c>
      <c r="E173" s="577" t="str">
        <f t="shared" si="31"/>
        <v xml:space="preserve">FC SHELTON </v>
      </c>
      <c r="F173" s="577" t="str">
        <f t="shared" si="31"/>
        <v>GREENWICH FC 30</v>
      </c>
      <c r="G173" s="578"/>
      <c r="H173" s="645">
        <f>VLOOKUP(E173,START_TIMES,2)</f>
        <v>0.33333333333333331</v>
      </c>
      <c r="I173" s="614" t="str">
        <f>VLOOKUP(E173,fields,2)</f>
        <v>Nike Site (G), Shelton</v>
      </c>
      <c r="J173" s="585"/>
      <c r="K173" s="16"/>
      <c r="M173" s="5" t="s">
        <v>99</v>
      </c>
      <c r="N173" s="5" t="s">
        <v>94</v>
      </c>
    </row>
    <row r="174" spans="1:14" ht="12.75" hidden="1" customHeight="1" x14ac:dyDescent="0.35">
      <c r="A174" s="574">
        <v>171</v>
      </c>
      <c r="B174" s="696">
        <v>5</v>
      </c>
      <c r="C174" s="575">
        <v>45809</v>
      </c>
      <c r="D174" s="576" t="s">
        <v>10</v>
      </c>
      <c r="E174" s="577" t="str">
        <f t="shared" si="31"/>
        <v>MILFORD TUESDAY</v>
      </c>
      <c r="F174" s="577" t="str">
        <f t="shared" si="31"/>
        <v>DANBURY UNITED</v>
      </c>
      <c r="G174" s="578"/>
      <c r="H174" s="645">
        <f>VLOOKUP(E174,START_TIMES,2)</f>
        <v>0.33333333333333331</v>
      </c>
      <c r="I174" s="614" t="str">
        <f>VLOOKUP(E174,fields,2)</f>
        <v>Witek Park (G), Derby</v>
      </c>
      <c r="J174" s="585"/>
      <c r="K174" s="16"/>
      <c r="M174" s="5" t="s">
        <v>100</v>
      </c>
      <c r="N174" s="5" t="s">
        <v>93</v>
      </c>
    </row>
    <row r="175" spans="1:14" ht="12.75" hidden="1" customHeight="1" x14ac:dyDescent="0.35">
      <c r="A175" s="574">
        <v>172</v>
      </c>
      <c r="B175" s="696">
        <v>5</v>
      </c>
      <c r="C175" s="575">
        <v>45809</v>
      </c>
      <c r="D175" s="576" t="s">
        <v>10</v>
      </c>
      <c r="E175" s="577" t="str">
        <f t="shared" si="31"/>
        <v>SALTY DOGS</v>
      </c>
      <c r="F175" s="577" t="str">
        <f t="shared" si="31"/>
        <v>MILFORD AMIGOS</v>
      </c>
      <c r="G175" s="578"/>
      <c r="H175" s="645">
        <f>VLOOKUP(E175,START_TIMES,2)</f>
        <v>0.33333333333333331</v>
      </c>
      <c r="I175" s="614" t="str">
        <f>VLOOKUP(E175,fields,2)</f>
        <v>Nonnewaug HS  (T), Woodbury</v>
      </c>
      <c r="J175" s="580"/>
      <c r="K175" s="16"/>
      <c r="M175" s="5" t="s">
        <v>95</v>
      </c>
      <c r="N175" s="5" t="s">
        <v>98</v>
      </c>
    </row>
    <row r="176" spans="1:14" ht="12.75" hidden="1" customHeight="1" x14ac:dyDescent="0.35">
      <c r="A176" s="574">
        <v>173</v>
      </c>
      <c r="B176" s="696" t="s">
        <v>0</v>
      </c>
      <c r="C176" s="575" t="s">
        <v>0</v>
      </c>
      <c r="D176" s="582" t="s">
        <v>0</v>
      </c>
      <c r="E176" s="583" t="s">
        <v>0</v>
      </c>
      <c r="F176" s="584" t="s">
        <v>0</v>
      </c>
      <c r="G176" s="578" t="s">
        <v>0</v>
      </c>
      <c r="H176" s="645" t="s">
        <v>0</v>
      </c>
      <c r="I176" s="614" t="s">
        <v>0</v>
      </c>
      <c r="J176" s="585" t="s">
        <v>0</v>
      </c>
      <c r="K176" s="16"/>
      <c r="M176" s="5"/>
      <c r="N176" s="5"/>
    </row>
    <row r="177" spans="1:29" ht="12.75" hidden="1" customHeight="1" x14ac:dyDescent="0.35">
      <c r="A177" s="574">
        <v>174</v>
      </c>
      <c r="B177" s="696">
        <v>5</v>
      </c>
      <c r="C177" s="575">
        <v>45809</v>
      </c>
      <c r="D177" s="586" t="s">
        <v>175</v>
      </c>
      <c r="E177" s="773" t="str">
        <f t="shared" ref="E177:F181" si="32">VLOOKUP(M177,Teams,2)</f>
        <v>BYE 30</v>
      </c>
      <c r="F177" s="577" t="str">
        <f t="shared" si="32"/>
        <v>LITCHFIELD COUNTY BLUES 30</v>
      </c>
      <c r="G177" s="578"/>
      <c r="H177" s="645" t="str">
        <f>VLOOKUP(E177,START_TIMES,2)</f>
        <v>--</v>
      </c>
      <c r="I177" s="614" t="str">
        <f>VLOOKUP(E177,fields,2)</f>
        <v>--</v>
      </c>
      <c r="J177" s="580"/>
      <c r="K177" s="16"/>
      <c r="M177" s="5" t="s">
        <v>150</v>
      </c>
      <c r="N177" s="5" t="s">
        <v>155</v>
      </c>
    </row>
    <row r="178" spans="1:29" ht="12.75" hidden="1" customHeight="1" x14ac:dyDescent="0.35">
      <c r="A178" s="574">
        <v>175</v>
      </c>
      <c r="B178" s="696">
        <v>5</v>
      </c>
      <c r="C178" s="575">
        <v>45809</v>
      </c>
      <c r="D178" s="586" t="s">
        <v>175</v>
      </c>
      <c r="E178" s="577" t="str">
        <f t="shared" si="32"/>
        <v>TRINITY FC</v>
      </c>
      <c r="F178" s="577" t="str">
        <f t="shared" si="32"/>
        <v>COYOTES FC</v>
      </c>
      <c r="G178" s="578"/>
      <c r="H178" s="645">
        <f>VLOOKUP(E178,START_TIMES,2)</f>
        <v>0.33333333333333331</v>
      </c>
      <c r="I178" s="614" t="str">
        <f>VLOOKUP(E178,fields,2)</f>
        <v>Pease Road (G), Woodbridge</v>
      </c>
      <c r="J178" s="580"/>
      <c r="K178" s="16"/>
      <c r="M178" s="5" t="s">
        <v>159</v>
      </c>
      <c r="N178" s="5" t="s">
        <v>151</v>
      </c>
    </row>
    <row r="179" spans="1:29" ht="12.75" hidden="1" customHeight="1" x14ac:dyDescent="0.35">
      <c r="A179" s="574">
        <v>176</v>
      </c>
      <c r="B179" s="696">
        <v>5</v>
      </c>
      <c r="C179" s="575">
        <v>45809</v>
      </c>
      <c r="D179" s="586" t="s">
        <v>175</v>
      </c>
      <c r="E179" s="577" t="str">
        <f t="shared" si="32"/>
        <v>FC CALDO VERDE</v>
      </c>
      <c r="F179" s="577" t="str">
        <f t="shared" si="32"/>
        <v>FC CELTA</v>
      </c>
      <c r="G179" s="589"/>
      <c r="H179" s="645">
        <f>VLOOKUP(E179,START_TIMES,2)</f>
        <v>0.33333333333333331</v>
      </c>
      <c r="I179" s="614" t="str">
        <f>VLOOKUP(E179,fields,2)</f>
        <v>Naugatuck HS (G), Naugatuck</v>
      </c>
      <c r="J179" s="580"/>
      <c r="K179" s="16"/>
      <c r="M179" s="5" t="s">
        <v>153</v>
      </c>
      <c r="N179" s="5" t="s">
        <v>154</v>
      </c>
    </row>
    <row r="180" spans="1:29" ht="12.75" hidden="1" customHeight="1" x14ac:dyDescent="0.35">
      <c r="A180" s="574">
        <v>177</v>
      </c>
      <c r="B180" s="696">
        <v>5</v>
      </c>
      <c r="C180" s="575">
        <v>45809</v>
      </c>
      <c r="D180" s="586" t="s">
        <v>175</v>
      </c>
      <c r="E180" s="577" t="str">
        <f t="shared" si="32"/>
        <v>NORWALK FC</v>
      </c>
      <c r="F180" s="577" t="str">
        <f t="shared" si="32"/>
        <v>ECUA-ANDES 30</v>
      </c>
      <c r="G180" s="578"/>
      <c r="H180" s="645">
        <f>VLOOKUP(E180,START_TIMES,2)</f>
        <v>0.41666666666666702</v>
      </c>
      <c r="I180" s="614" t="str">
        <f>VLOOKUP(E180,fields,2)</f>
        <v>Nathan Hale MS (T), Norwalk</v>
      </c>
      <c r="J180" s="585"/>
      <c r="K180" s="16"/>
      <c r="M180" s="5" t="s">
        <v>157</v>
      </c>
      <c r="N180" s="5" t="s">
        <v>152</v>
      </c>
    </row>
    <row r="181" spans="1:29" ht="12.75" hidden="1" customHeight="1" x14ac:dyDescent="0.35">
      <c r="A181" s="574">
        <v>178</v>
      </c>
      <c r="B181" s="696">
        <v>5</v>
      </c>
      <c r="C181" s="575">
        <v>45809</v>
      </c>
      <c r="D181" s="586" t="s">
        <v>175</v>
      </c>
      <c r="E181" s="577" t="str">
        <f t="shared" si="32"/>
        <v>NAUGATUCK FUSION</v>
      </c>
      <c r="F181" s="577" t="str">
        <f t="shared" si="32"/>
        <v>QPR</v>
      </c>
      <c r="G181" s="578"/>
      <c r="H181" s="645">
        <f>VLOOKUP(E181,START_TIMES,2)</f>
        <v>0.41666666666666669</v>
      </c>
      <c r="I181" s="614" t="str">
        <f>VLOOKUP(E181,fields,2)</f>
        <v>City Hill MS (G), Naugatuck</v>
      </c>
      <c r="J181" s="580"/>
      <c r="K181" s="16"/>
      <c r="M181" s="5" t="s">
        <v>156</v>
      </c>
      <c r="N181" s="5" t="s">
        <v>158</v>
      </c>
    </row>
    <row r="182" spans="1:29" ht="12.75" hidden="1" customHeight="1" x14ac:dyDescent="0.35">
      <c r="A182" s="574">
        <v>179</v>
      </c>
      <c r="B182" s="696" t="s">
        <v>0</v>
      </c>
      <c r="C182" s="575" t="s">
        <v>0</v>
      </c>
      <c r="D182" s="582" t="s">
        <v>0</v>
      </c>
      <c r="E182" s="583" t="s">
        <v>0</v>
      </c>
      <c r="F182" s="584" t="s">
        <v>0</v>
      </c>
      <c r="G182" s="578" t="s">
        <v>0</v>
      </c>
      <c r="H182" s="645" t="s">
        <v>0</v>
      </c>
      <c r="I182" s="614" t="s">
        <v>0</v>
      </c>
      <c r="J182" s="585" t="s">
        <v>0</v>
      </c>
      <c r="K182" s="16"/>
      <c r="M182" s="5"/>
      <c r="N182" s="5"/>
    </row>
    <row r="183" spans="1:29" ht="12.75" hidden="1" customHeight="1" x14ac:dyDescent="0.35">
      <c r="A183" s="574">
        <v>180</v>
      </c>
      <c r="B183" s="696">
        <v>5</v>
      </c>
      <c r="C183" s="575">
        <v>45809</v>
      </c>
      <c r="D183" s="587" t="s">
        <v>11</v>
      </c>
      <c r="E183" s="577" t="str">
        <f t="shared" ref="E183:F187" si="33">VLOOKUP(M183,Teams,2)</f>
        <v>CLINTON FC 40</v>
      </c>
      <c r="F183" s="577" t="str">
        <f t="shared" si="33"/>
        <v>GREENWICH PUMAS FC 40</v>
      </c>
      <c r="G183" s="578"/>
      <c r="H183" s="645">
        <f>VLOOKUP(E183,START_TIMES,2)</f>
        <v>0.41666666666666702</v>
      </c>
      <c r="I183" s="614" t="str">
        <f>VLOOKUP(E183,fields,2)</f>
        <v>Indian River Sports Complex (T), Clinton</v>
      </c>
      <c r="J183" s="580"/>
      <c r="K183" s="16"/>
      <c r="M183" s="5" t="s">
        <v>160</v>
      </c>
      <c r="N183" s="5" t="s">
        <v>105</v>
      </c>
    </row>
    <row r="184" spans="1:29" ht="12.75" hidden="1" customHeight="1" x14ac:dyDescent="0.35">
      <c r="A184" s="574">
        <v>181</v>
      </c>
      <c r="B184" s="696">
        <v>5</v>
      </c>
      <c r="C184" s="575">
        <v>45809</v>
      </c>
      <c r="D184" s="587" t="s">
        <v>11</v>
      </c>
      <c r="E184" s="577" t="str">
        <f t="shared" si="33"/>
        <v>VASCO DA GAMA 40</v>
      </c>
      <c r="F184" s="577" t="str">
        <f t="shared" si="33"/>
        <v>CLUB NAPOLI 40</v>
      </c>
      <c r="G184" s="578"/>
      <c r="H184" s="645">
        <f>VLOOKUP(E184,START_TIMES,2)</f>
        <v>0.41666666666666702</v>
      </c>
      <c r="I184" s="614" t="str">
        <f>VLOOKUP(E184,fields,2)</f>
        <v>Veterans Memorial Park (T), Bridgeport</v>
      </c>
      <c r="J184" s="580"/>
      <c r="K184" s="16"/>
      <c r="M184" s="5" t="s">
        <v>109</v>
      </c>
      <c r="N184" s="5" t="s">
        <v>161</v>
      </c>
    </row>
    <row r="185" spans="1:29" ht="12.75" hidden="1" customHeight="1" x14ac:dyDescent="0.35">
      <c r="A185" s="574">
        <v>182</v>
      </c>
      <c r="B185" s="696">
        <v>5</v>
      </c>
      <c r="C185" s="575">
        <v>45809</v>
      </c>
      <c r="D185" s="587" t="s">
        <v>11</v>
      </c>
      <c r="E185" s="577" t="str">
        <f t="shared" si="33"/>
        <v>FAIRFIELD GAC 40</v>
      </c>
      <c r="F185" s="577" t="str">
        <f t="shared" si="33"/>
        <v>GREENWICH FC 40</v>
      </c>
      <c r="G185" s="578"/>
      <c r="H185" s="645">
        <f>VLOOKUP(E185,START_TIMES,2)</f>
        <v>0.33333333333333331</v>
      </c>
      <c r="I185" s="614" t="str">
        <f>VLOOKUP(E185,fields,2)</f>
        <v>Ludlowe HS (T), Fairfield</v>
      </c>
      <c r="J185" s="580"/>
      <c r="K185" s="16"/>
      <c r="M185" s="5" t="s">
        <v>163</v>
      </c>
      <c r="N185" s="5" t="s">
        <v>104</v>
      </c>
    </row>
    <row r="186" spans="1:29" ht="12.75" hidden="1" customHeight="1" thickBot="1" x14ac:dyDescent="0.4">
      <c r="A186" s="574">
        <v>183</v>
      </c>
      <c r="B186" s="696">
        <v>5</v>
      </c>
      <c r="C186" s="575">
        <v>45809</v>
      </c>
      <c r="D186" s="587" t="s">
        <v>11</v>
      </c>
      <c r="E186" s="577" t="str">
        <f t="shared" si="33"/>
        <v>SHEBEEN FC</v>
      </c>
      <c r="F186" s="577" t="str">
        <f t="shared" si="33"/>
        <v>DANBURY UNITED 40</v>
      </c>
      <c r="G186" s="578"/>
      <c r="H186" s="645">
        <f>VLOOKUP(E186,START_TIMES,2)</f>
        <v>0.41666666666666702</v>
      </c>
      <c r="I186" s="614" t="str">
        <f>VLOOKUP(E186,fields,2)</f>
        <v>Ludlowe HS (T), Fairfield</v>
      </c>
      <c r="J186" s="585"/>
      <c r="K186" s="16"/>
      <c r="M186" s="5" t="s">
        <v>107</v>
      </c>
      <c r="N186" s="5" t="s">
        <v>162</v>
      </c>
    </row>
    <row r="187" spans="1:29" ht="12.75" hidden="1" customHeight="1" thickTop="1" thickBot="1" x14ac:dyDescent="0.4">
      <c r="A187" s="574">
        <v>184</v>
      </c>
      <c r="B187" s="696">
        <v>5</v>
      </c>
      <c r="C187" s="575">
        <v>45809</v>
      </c>
      <c r="D187" s="587" t="s">
        <v>11</v>
      </c>
      <c r="E187" s="577" t="str">
        <f t="shared" si="33"/>
        <v xml:space="preserve">GUILFORD CELTIC </v>
      </c>
      <c r="F187" s="577" t="str">
        <f t="shared" si="33"/>
        <v>STORM FC</v>
      </c>
      <c r="G187" s="578"/>
      <c r="H187" s="645">
        <f>VLOOKUP(E187,START_TIMES,2)</f>
        <v>0.41666666666666702</v>
      </c>
      <c r="I187" s="614" t="str">
        <f>VLOOKUP(E187,fields,2)</f>
        <v>Guilford HS (T), Guilford</v>
      </c>
      <c r="J187" s="580"/>
      <c r="K187" s="16"/>
      <c r="M187" s="5" t="s">
        <v>106</v>
      </c>
      <c r="N187" s="5" t="s">
        <v>108</v>
      </c>
      <c r="S187" s="16"/>
      <c r="T187" s="198"/>
      <c r="U187" s="198"/>
      <c r="V187" s="16">
        <v>73</v>
      </c>
      <c r="W187" s="209"/>
      <c r="X187" s="215"/>
      <c r="Y187" s="16"/>
      <c r="Z187" s="20"/>
      <c r="AC187" s="16"/>
    </row>
    <row r="188" spans="1:29" ht="12.75" hidden="1" customHeight="1" thickTop="1" thickBot="1" x14ac:dyDescent="0.4">
      <c r="A188" s="574">
        <v>185</v>
      </c>
      <c r="B188" s="696" t="s">
        <v>0</v>
      </c>
      <c r="C188" s="575" t="s">
        <v>0</v>
      </c>
      <c r="D188" s="582" t="s">
        <v>0</v>
      </c>
      <c r="E188" s="583" t="s">
        <v>0</v>
      </c>
      <c r="F188" s="584" t="s">
        <v>0</v>
      </c>
      <c r="G188" s="578" t="s">
        <v>0</v>
      </c>
      <c r="H188" s="645" t="s">
        <v>0</v>
      </c>
      <c r="I188" s="614" t="s">
        <v>0</v>
      </c>
      <c r="J188" s="585" t="s">
        <v>0</v>
      </c>
      <c r="K188" s="16"/>
      <c r="M188" s="5"/>
      <c r="N188" s="5"/>
      <c r="S188" s="16"/>
      <c r="T188" s="198"/>
      <c r="U188" s="198"/>
      <c r="V188" s="16"/>
      <c r="W188" s="209"/>
      <c r="X188" s="215"/>
      <c r="Y188" s="16"/>
      <c r="Z188" s="20"/>
      <c r="AC188" s="16"/>
    </row>
    <row r="189" spans="1:29" ht="13.5" hidden="1" customHeight="1" thickTop="1" x14ac:dyDescent="0.35">
      <c r="A189" s="574">
        <v>186</v>
      </c>
      <c r="B189" s="696">
        <v>5</v>
      </c>
      <c r="C189" s="575">
        <v>45809</v>
      </c>
      <c r="D189" s="588" t="s">
        <v>1114</v>
      </c>
      <c r="E189" s="415" t="str">
        <f t="shared" ref="E189:F192" si="34">VLOOKUP(M189,Teams,2)</f>
        <v>SOUTHEAST ROVERS</v>
      </c>
      <c r="F189" s="415" t="str">
        <f t="shared" si="34"/>
        <v>GUILFORD BELL CURVE</v>
      </c>
      <c r="G189" s="578"/>
      <c r="H189" s="645">
        <f>VLOOKUP(E189,START_TIMES,2)</f>
        <v>0.41666666666666702</v>
      </c>
      <c r="I189" s="614" t="str">
        <f>VLOOKUP(E189,fields,2)</f>
        <v>East Lyme HS (T), East Lyme</v>
      </c>
      <c r="J189" s="585"/>
      <c r="K189" s="16"/>
      <c r="M189" s="754" t="s">
        <v>117</v>
      </c>
      <c r="N189" s="754" t="s">
        <v>112</v>
      </c>
    </row>
    <row r="190" spans="1:29" ht="13.5" hidden="1" customHeight="1" thickBot="1" x14ac:dyDescent="0.4">
      <c r="A190" s="574">
        <v>187</v>
      </c>
      <c r="B190" s="696">
        <v>5</v>
      </c>
      <c r="C190" s="575">
        <v>45809</v>
      </c>
      <c r="D190" s="588" t="s">
        <v>1114</v>
      </c>
      <c r="E190" s="415" t="str">
        <f t="shared" si="34"/>
        <v>PAN ZONES</v>
      </c>
      <c r="F190" s="415" t="str">
        <f t="shared" si="34"/>
        <v>NORTH BRANFORD 40</v>
      </c>
      <c r="G190" s="578"/>
      <c r="H190" s="645">
        <f>VLOOKUP(E190,START_TIMES,2)</f>
        <v>0.41666666666666669</v>
      </c>
      <c r="I190" s="614" t="str">
        <f>VLOOKUP(E190,fields,2)</f>
        <v>Stanley Quarter Park (G), New Britain</v>
      </c>
      <c r="J190" s="580"/>
      <c r="K190" s="16"/>
      <c r="M190" s="754" t="s">
        <v>116</v>
      </c>
      <c r="N190" s="754" t="s">
        <v>115</v>
      </c>
    </row>
    <row r="191" spans="1:29" ht="13.5" hidden="1" customHeight="1" x14ac:dyDescent="0.35">
      <c r="A191" s="574">
        <v>188</v>
      </c>
      <c r="B191" s="696">
        <v>5</v>
      </c>
      <c r="C191" s="575">
        <v>45809</v>
      </c>
      <c r="D191" s="588" t="s">
        <v>1114</v>
      </c>
      <c r="E191" s="415" t="str">
        <f t="shared" si="34"/>
        <v>FC LEONE</v>
      </c>
      <c r="F191" s="415" t="str">
        <f t="shared" si="34"/>
        <v>LITCHFIELD COUNTY BLUES 40</v>
      </c>
      <c r="G191" s="589"/>
      <c r="H191" s="645">
        <f>VLOOKUP(E191,START_TIMES,2)</f>
        <v>0.33333333333333331</v>
      </c>
      <c r="I191" s="614" t="str">
        <f>VLOOKUP(E191,fields,2)</f>
        <v>Memorial Field (G), North Haven</v>
      </c>
      <c r="J191" s="580"/>
      <c r="K191" s="16"/>
      <c r="M191" s="736" t="s">
        <v>111</v>
      </c>
      <c r="N191" s="736" t="s">
        <v>113</v>
      </c>
    </row>
    <row r="192" spans="1:29" ht="13.5" hidden="1" customHeight="1" x14ac:dyDescent="0.35">
      <c r="A192" s="574">
        <v>189</v>
      </c>
      <c r="B192" s="696">
        <v>5</v>
      </c>
      <c r="C192" s="575">
        <v>45809</v>
      </c>
      <c r="D192" s="588" t="s">
        <v>1114</v>
      </c>
      <c r="E192" s="634" t="str">
        <f t="shared" si="34"/>
        <v>NEW HAVEN AMERICANS</v>
      </c>
      <c r="F192" s="759" t="s">
        <v>1130</v>
      </c>
      <c r="G192" s="578"/>
      <c r="H192" s="645">
        <f>VLOOKUP(E192,START_TIMES,2)</f>
        <v>0.41666666666666702</v>
      </c>
      <c r="I192" s="614" t="str">
        <f>VLOOKUP(E192,fields,2)</f>
        <v>Peck Place School (G), Orange</v>
      </c>
      <c r="J192" s="580"/>
      <c r="K192" s="16"/>
      <c r="M192" s="736" t="s">
        <v>114</v>
      </c>
      <c r="N192" s="736" t="s">
        <v>110</v>
      </c>
    </row>
    <row r="193" spans="1:14" ht="13.5" hidden="1" customHeight="1" thickBot="1" x14ac:dyDescent="0.4">
      <c r="A193" s="574">
        <v>190</v>
      </c>
      <c r="B193" s="696" t="s">
        <v>0</v>
      </c>
      <c r="C193" s="575" t="s">
        <v>0</v>
      </c>
      <c r="D193" s="582" t="s">
        <v>0</v>
      </c>
      <c r="E193" s="583" t="s">
        <v>0</v>
      </c>
      <c r="F193" s="584" t="s">
        <v>0</v>
      </c>
      <c r="G193" s="578" t="s">
        <v>0</v>
      </c>
      <c r="H193" s="645" t="s">
        <v>0</v>
      </c>
      <c r="I193" s="614" t="s">
        <v>0</v>
      </c>
      <c r="J193" s="585" t="s">
        <v>0</v>
      </c>
      <c r="K193" s="16"/>
      <c r="M193" s="602"/>
      <c r="N193" s="602"/>
    </row>
    <row r="194" spans="1:14" ht="13.5" hidden="1" customHeight="1" thickTop="1" thickBot="1" x14ac:dyDescent="0.4">
      <c r="A194" s="574">
        <v>191</v>
      </c>
      <c r="B194" s="696">
        <v>5</v>
      </c>
      <c r="C194" s="575">
        <v>45809</v>
      </c>
      <c r="D194" s="734" t="s">
        <v>1115</v>
      </c>
      <c r="E194" s="577" t="str">
        <f t="shared" ref="E194:F197" si="35">VLOOKUP(M194,Teams,2)</f>
        <v>WILTON WOLVES</v>
      </c>
      <c r="F194" s="577" t="str">
        <f t="shared" si="35"/>
        <v>DERBY QUITUS</v>
      </c>
      <c r="G194" s="578"/>
      <c r="H194" s="645">
        <f>VLOOKUP(E194,START_TIMES,2)</f>
        <v>0.41666666666666702</v>
      </c>
      <c r="I194" s="614" t="str">
        <f>VLOOKUP(E194,fields,2)</f>
        <v>Lily Field (T), Wilton</v>
      </c>
      <c r="J194" s="580"/>
      <c r="K194" s="16"/>
      <c r="M194" s="775" t="s">
        <v>125</v>
      </c>
      <c r="N194" s="775" t="s">
        <v>120</v>
      </c>
    </row>
    <row r="195" spans="1:14" ht="13.5" hidden="1" customHeight="1" thickTop="1" thickBot="1" x14ac:dyDescent="0.4">
      <c r="A195" s="574">
        <v>192</v>
      </c>
      <c r="B195" s="696">
        <v>5</v>
      </c>
      <c r="C195" s="575">
        <v>45809</v>
      </c>
      <c r="D195" s="734" t="s">
        <v>1115</v>
      </c>
      <c r="E195" s="797" t="str">
        <f t="shared" si="35"/>
        <v>RIDGEFIELD KICKS</v>
      </c>
      <c r="F195" s="797" t="str">
        <f t="shared" si="35"/>
        <v>STAMFORD UNITED</v>
      </c>
      <c r="G195" s="578"/>
      <c r="H195" s="645">
        <f>VLOOKUP(E195,START_TIMES,2)</f>
        <v>0.33333333333333331</v>
      </c>
      <c r="I195" s="614" t="str">
        <f>VLOOKUP(E195,fields,2)</f>
        <v>Wooster School (T), Danbury</v>
      </c>
      <c r="J195" s="580"/>
      <c r="K195" s="16"/>
      <c r="M195" s="775" t="s">
        <v>123</v>
      </c>
      <c r="N195" s="775" t="s">
        <v>124</v>
      </c>
    </row>
    <row r="196" spans="1:14" ht="13.5" hidden="1" customHeight="1" thickTop="1" thickBot="1" x14ac:dyDescent="0.4">
      <c r="A196" s="574">
        <v>193</v>
      </c>
      <c r="B196" s="696">
        <v>5</v>
      </c>
      <c r="C196" s="575">
        <v>45809</v>
      </c>
      <c r="D196" s="734" t="s">
        <v>1115</v>
      </c>
      <c r="E196" s="790" t="str">
        <f t="shared" si="35"/>
        <v>BYE 40S</v>
      </c>
      <c r="F196" s="693" t="str">
        <f t="shared" si="35"/>
        <v>ECUA-ANDES 40</v>
      </c>
      <c r="G196" s="589"/>
      <c r="H196" s="645" t="str">
        <f>VLOOKUP(E196,START_TIMES,2)</f>
        <v>--</v>
      </c>
      <c r="I196" s="614" t="str">
        <f>VLOOKUP(E196,fields,2)</f>
        <v>--</v>
      </c>
      <c r="J196" s="580"/>
      <c r="K196" s="16"/>
      <c r="M196" s="775" t="s">
        <v>119</v>
      </c>
      <c r="N196" s="775" t="s">
        <v>121</v>
      </c>
    </row>
    <row r="197" spans="1:14" ht="13.5" hidden="1" customHeight="1" thickTop="1" thickBot="1" x14ac:dyDescent="0.4">
      <c r="A197" s="574">
        <v>194</v>
      </c>
      <c r="B197" s="696">
        <v>5</v>
      </c>
      <c r="C197" s="575">
        <v>45809</v>
      </c>
      <c r="D197" s="734" t="s">
        <v>1115</v>
      </c>
      <c r="E197" s="577" t="str">
        <f t="shared" si="35"/>
        <v>LUSITANOS FC</v>
      </c>
      <c r="F197" s="577" t="str">
        <f t="shared" si="35"/>
        <v>BESA SC</v>
      </c>
      <c r="G197" s="578"/>
      <c r="H197" s="645">
        <f>VLOOKUP(E197,START_TIMES,2)</f>
        <v>0.41666666666666669</v>
      </c>
      <c r="I197" s="614" t="str">
        <f>VLOOKUP(E197,fields,2)</f>
        <v>Veterans Memorial Park (T), Bridgeport</v>
      </c>
      <c r="J197" s="580"/>
      <c r="K197" s="16"/>
      <c r="M197" s="775" t="s">
        <v>122</v>
      </c>
      <c r="N197" s="775" t="s">
        <v>118</v>
      </c>
    </row>
    <row r="198" spans="1:14" ht="12.75" hidden="1" customHeight="1" thickTop="1" x14ac:dyDescent="0.35">
      <c r="A198" s="574">
        <v>195</v>
      </c>
      <c r="B198" s="696" t="s">
        <v>0</v>
      </c>
      <c r="C198" s="575" t="s">
        <v>0</v>
      </c>
      <c r="D198" s="582" t="s">
        <v>0</v>
      </c>
      <c r="E198" s="583" t="s">
        <v>0</v>
      </c>
      <c r="F198" s="584" t="s">
        <v>0</v>
      </c>
      <c r="G198" s="578" t="s">
        <v>0</v>
      </c>
      <c r="H198" s="645" t="s">
        <v>0</v>
      </c>
      <c r="I198" s="614" t="s">
        <v>0</v>
      </c>
      <c r="J198" s="585" t="s">
        <v>0</v>
      </c>
      <c r="K198" s="16"/>
      <c r="M198" s="599"/>
      <c r="N198" s="599"/>
    </row>
    <row r="199" spans="1:14" ht="12.75" hidden="1" customHeight="1" x14ac:dyDescent="0.35">
      <c r="A199" s="574">
        <v>196</v>
      </c>
      <c r="B199" s="696">
        <v>5</v>
      </c>
      <c r="C199" s="575">
        <v>45809</v>
      </c>
      <c r="D199" s="590" t="s">
        <v>1076</v>
      </c>
      <c r="E199" s="774" t="str">
        <f t="shared" ref="E199:F203" si="36">VLOOKUP(M199,Teams,2)</f>
        <v>BYE 50</v>
      </c>
      <c r="F199" s="577" t="str">
        <f t="shared" si="36"/>
        <v>NORWALK SPORT COLOMBIA 50</v>
      </c>
      <c r="G199" s="589"/>
      <c r="H199" s="645" t="str">
        <f>VLOOKUP(E199,START_TIMES,2)</f>
        <v>--</v>
      </c>
      <c r="I199" s="614" t="str">
        <f>VLOOKUP(E199,fields,2)</f>
        <v>--</v>
      </c>
      <c r="J199" s="580"/>
      <c r="K199" s="16"/>
      <c r="M199" s="782" t="s">
        <v>126</v>
      </c>
      <c r="N199" s="782" t="s">
        <v>131</v>
      </c>
    </row>
    <row r="200" spans="1:14" ht="12.75" hidden="1" customHeight="1" x14ac:dyDescent="0.35">
      <c r="A200" s="574">
        <v>197</v>
      </c>
      <c r="B200" s="696">
        <v>5</v>
      </c>
      <c r="C200" s="575">
        <v>45809</v>
      </c>
      <c r="D200" s="590" t="s">
        <v>1076</v>
      </c>
      <c r="E200" s="577" t="str">
        <f t="shared" si="36"/>
        <v>WESTPORT FC</v>
      </c>
      <c r="F200" s="577" t="str">
        <f t="shared" si="36"/>
        <v>FAIRFIELD GAC 50</v>
      </c>
      <c r="G200" s="589"/>
      <c r="H200" s="645">
        <f>VLOOKUP(E200,START_TIMES,2)</f>
        <v>0.33333333333333331</v>
      </c>
      <c r="I200" s="614" t="str">
        <f>VLOOKUP(E200,fields,2)</f>
        <v>Wakeman Park (T), Westport</v>
      </c>
      <c r="J200" s="580"/>
      <c r="K200" s="16"/>
      <c r="M200" s="782" t="s">
        <v>136</v>
      </c>
      <c r="N200" s="782" t="s">
        <v>127</v>
      </c>
    </row>
    <row r="201" spans="1:14" ht="12.75" hidden="1" customHeight="1" x14ac:dyDescent="0.35">
      <c r="A201" s="574">
        <v>198</v>
      </c>
      <c r="B201" s="696">
        <v>5</v>
      </c>
      <c r="C201" s="575">
        <v>45809</v>
      </c>
      <c r="D201" s="590" t="s">
        <v>1076</v>
      </c>
      <c r="E201" s="577" t="str">
        <f t="shared" si="36"/>
        <v>GREENWICH PUMAS FC 50</v>
      </c>
      <c r="F201" s="577" t="str">
        <f t="shared" si="36"/>
        <v>NORWALK MARINERS LEGENDS</v>
      </c>
      <c r="G201" s="589"/>
      <c r="H201" s="645">
        <f>VLOOKUP(E201,START_TIMES,2)</f>
        <v>0.41666666666666669</v>
      </c>
      <c r="I201" s="614" t="str">
        <f>VLOOKUP(E201,fields,2)</f>
        <v>Greenwich Fields</v>
      </c>
      <c r="J201" s="580"/>
      <c r="K201" s="16"/>
      <c r="M201" s="782" t="s">
        <v>129</v>
      </c>
      <c r="N201" s="782" t="s">
        <v>130</v>
      </c>
    </row>
    <row r="202" spans="1:14" ht="12.75" customHeight="1" thickBot="1" x14ac:dyDescent="0.4">
      <c r="A202" s="574">
        <v>199</v>
      </c>
      <c r="B202" s="696">
        <v>5</v>
      </c>
      <c r="C202" s="575">
        <v>45809</v>
      </c>
      <c r="D202" s="590" t="s">
        <v>1076</v>
      </c>
      <c r="E202" s="577" t="str">
        <f t="shared" si="36"/>
        <v>STAMFORD CITY</v>
      </c>
      <c r="F202" s="577" t="str">
        <f t="shared" si="36"/>
        <v>GREENWICH FC 50</v>
      </c>
      <c r="G202" s="589"/>
      <c r="H202" s="645">
        <v>0.33333333333333331</v>
      </c>
      <c r="I202" s="614" t="str">
        <f>VLOOKUP(E202,fields,2)</f>
        <v>West Beach Fields (T), Stamford</v>
      </c>
      <c r="J202" s="580"/>
      <c r="K202" s="16"/>
      <c r="M202" s="782" t="s">
        <v>133</v>
      </c>
      <c r="N202" s="782" t="s">
        <v>128</v>
      </c>
    </row>
    <row r="203" spans="1:14" ht="12.75" hidden="1" customHeight="1" x14ac:dyDescent="0.35">
      <c r="A203" s="574">
        <v>200</v>
      </c>
      <c r="B203" s="696">
        <v>5</v>
      </c>
      <c r="C203" s="575">
        <v>45809</v>
      </c>
      <c r="D203" s="590" t="s">
        <v>1076</v>
      </c>
      <c r="E203" s="577" t="str">
        <f t="shared" si="36"/>
        <v>REBELS UNITED</v>
      </c>
      <c r="F203" s="577" t="str">
        <f t="shared" si="36"/>
        <v>VASCO DA GAMA 50</v>
      </c>
      <c r="G203" s="589"/>
      <c r="H203" s="645">
        <f>VLOOKUP(E203,START_TIMES,2)</f>
        <v>0.41666666666666669</v>
      </c>
      <c r="I203" s="614" t="str">
        <f>VLOOKUP(E203,fields,2)</f>
        <v>New Fairfield HS (T), New Fairfield</v>
      </c>
      <c r="J203" s="580"/>
      <c r="K203" s="16"/>
      <c r="M203" s="782" t="s">
        <v>132</v>
      </c>
      <c r="N203" s="782" t="s">
        <v>134</v>
      </c>
    </row>
    <row r="204" spans="1:14" ht="12.75" hidden="1" customHeight="1" x14ac:dyDescent="0.35">
      <c r="A204" s="574">
        <v>201</v>
      </c>
      <c r="B204" s="696" t="s">
        <v>0</v>
      </c>
      <c r="C204" s="575" t="s">
        <v>0</v>
      </c>
      <c r="D204" s="582" t="s">
        <v>0</v>
      </c>
      <c r="E204" s="583" t="s">
        <v>0</v>
      </c>
      <c r="F204" s="584" t="s">
        <v>0</v>
      </c>
      <c r="G204" s="578" t="s">
        <v>0</v>
      </c>
      <c r="H204" s="645" t="s">
        <v>0</v>
      </c>
      <c r="I204" s="614" t="s">
        <v>0</v>
      </c>
      <c r="J204" s="585" t="s">
        <v>0</v>
      </c>
      <c r="K204" s="16"/>
      <c r="M204" s="359"/>
      <c r="N204" s="359"/>
    </row>
    <row r="205" spans="1:14" ht="12.75" hidden="1" customHeight="1" x14ac:dyDescent="0.35">
      <c r="A205" s="574">
        <v>202</v>
      </c>
      <c r="B205" s="696">
        <v>5</v>
      </c>
      <c r="C205" s="575">
        <v>45809</v>
      </c>
      <c r="D205" s="591" t="s">
        <v>1113</v>
      </c>
      <c r="E205" s="577" t="str">
        <f t="shared" ref="E205:F209" si="37">VLOOKUP(M205,Teams,2)</f>
        <v>CHESHIRE AZZURRI</v>
      </c>
      <c r="F205" s="577" t="str">
        <f t="shared" si="37"/>
        <v>HAVEN FC</v>
      </c>
      <c r="G205" s="589"/>
      <c r="H205" s="645">
        <f>VLOOKUP(E205,START_TIMES,2)</f>
        <v>0.375</v>
      </c>
      <c r="I205" s="614" t="str">
        <f>VLOOKUP(E205,fields,2)</f>
        <v>Quinnipiac Park (G), Cheshire</v>
      </c>
      <c r="J205" s="580"/>
      <c r="K205" s="16"/>
      <c r="M205" s="338" t="s">
        <v>138</v>
      </c>
      <c r="N205" s="338" t="s">
        <v>147</v>
      </c>
    </row>
    <row r="206" spans="1:14" ht="12.75" hidden="1" customHeight="1" x14ac:dyDescent="0.35">
      <c r="A206" s="574">
        <v>203</v>
      </c>
      <c r="B206" s="696">
        <v>5</v>
      </c>
      <c r="C206" s="575">
        <v>45809</v>
      </c>
      <c r="D206" s="591" t="s">
        <v>1113</v>
      </c>
      <c r="E206" s="577" t="str">
        <f t="shared" si="37"/>
        <v>ZIMMITTI SC</v>
      </c>
      <c r="F206" s="577" t="str">
        <f t="shared" si="37"/>
        <v>CLUB NAPOLI 50</v>
      </c>
      <c r="G206" s="589"/>
      <c r="H206" s="645">
        <f>VLOOKUP(E206,START_TIMES,2)</f>
        <v>0.41666666666666702</v>
      </c>
      <c r="I206" s="614" t="str">
        <f>VLOOKUP(E206,fields,2)</f>
        <v>Morris Beach Complex (G), Morris</v>
      </c>
      <c r="J206" s="580"/>
      <c r="K206" s="16"/>
      <c r="M206" s="338" t="s">
        <v>137</v>
      </c>
      <c r="N206" s="338" t="s">
        <v>141</v>
      </c>
    </row>
    <row r="207" spans="1:14" ht="12.75" hidden="1" customHeight="1" x14ac:dyDescent="0.35">
      <c r="A207" s="574">
        <v>204</v>
      </c>
      <c r="B207" s="696">
        <v>5</v>
      </c>
      <c r="C207" s="575">
        <v>45809</v>
      </c>
      <c r="D207" s="591" t="s">
        <v>1113</v>
      </c>
      <c r="E207" s="577" t="str">
        <f t="shared" si="37"/>
        <v>GREENWICH PFC</v>
      </c>
      <c r="F207" s="577" t="str">
        <f t="shared" si="37"/>
        <v>GUILFORD BLACK EAGLES</v>
      </c>
      <c r="G207" s="589"/>
      <c r="H207" s="645">
        <f>VLOOKUP(E207,START_TIMES,2)</f>
        <v>0.41666666666666702</v>
      </c>
      <c r="I207" s="614" t="str">
        <f>VLOOKUP(E207,fields,2)</f>
        <v>Greenwich Fields</v>
      </c>
      <c r="J207" s="580"/>
      <c r="K207" s="16"/>
      <c r="M207" s="338" t="s">
        <v>144</v>
      </c>
      <c r="N207" s="338" t="s">
        <v>146</v>
      </c>
    </row>
    <row r="208" spans="1:14" ht="12.75" hidden="1" customHeight="1" x14ac:dyDescent="0.35">
      <c r="A208" s="574">
        <v>205</v>
      </c>
      <c r="B208" s="696">
        <v>5</v>
      </c>
      <c r="C208" s="575">
        <v>45809</v>
      </c>
      <c r="D208" s="591" t="s">
        <v>1113</v>
      </c>
      <c r="E208" s="577" t="str">
        <f t="shared" si="37"/>
        <v>SOUTHEAST CT</v>
      </c>
      <c r="F208" s="577" t="str">
        <f t="shared" si="37"/>
        <v>EAST HAVEN SC</v>
      </c>
      <c r="G208" s="589"/>
      <c r="H208" s="645">
        <f>VLOOKUP(E208,START_TIMES,2)</f>
        <v>0.41666666666666702</v>
      </c>
      <c r="I208" s="614" t="str">
        <f>VLOOKUP(E208,fields,2)</f>
        <v>Killingworth Rec Park (G), Killingworth</v>
      </c>
      <c r="J208" s="580"/>
      <c r="K208" s="16"/>
      <c r="M208" s="338" t="s">
        <v>149</v>
      </c>
      <c r="N208" s="338" t="s">
        <v>142</v>
      </c>
    </row>
    <row r="209" spans="1:14" ht="12.75" hidden="1" customHeight="1" x14ac:dyDescent="0.35">
      <c r="A209" s="574">
        <v>206</v>
      </c>
      <c r="B209" s="696">
        <v>5</v>
      </c>
      <c r="C209" s="575">
        <v>45809</v>
      </c>
      <c r="D209" s="591" t="s">
        <v>1113</v>
      </c>
      <c r="E209" s="577" t="str">
        <f t="shared" si="37"/>
        <v>NORTH BRANFORD LEGENDS</v>
      </c>
      <c r="F209" s="577" t="str">
        <f t="shared" si="37"/>
        <v>VASCO DA GAMA 60</v>
      </c>
      <c r="G209" s="589"/>
      <c r="H209" s="645">
        <f>VLOOKUP(E209,START_TIMES,2)</f>
        <v>0.41666666666666702</v>
      </c>
      <c r="I209" s="614" t="str">
        <f>VLOOKUP(E209,fields,2)</f>
        <v>Northford Park (G), Northford</v>
      </c>
      <c r="J209" s="580"/>
      <c r="K209" s="16"/>
      <c r="M209" s="338" t="s">
        <v>148</v>
      </c>
      <c r="N209" s="338" t="s">
        <v>135</v>
      </c>
    </row>
    <row r="210" spans="1:14" ht="12.75" hidden="1" customHeight="1" x14ac:dyDescent="0.35">
      <c r="A210" s="574">
        <v>207</v>
      </c>
      <c r="B210" s="696" t="s">
        <v>0</v>
      </c>
      <c r="C210" s="575" t="s">
        <v>0</v>
      </c>
      <c r="D210" s="582" t="s">
        <v>0</v>
      </c>
      <c r="E210" s="583" t="s">
        <v>0</v>
      </c>
      <c r="F210" s="584" t="s">
        <v>0</v>
      </c>
      <c r="G210" s="578" t="s">
        <v>0</v>
      </c>
      <c r="H210" s="645" t="s">
        <v>0</v>
      </c>
      <c r="I210" s="614" t="s">
        <v>0</v>
      </c>
      <c r="J210" s="585" t="s">
        <v>0</v>
      </c>
      <c r="K210" s="16"/>
      <c r="M210" s="85"/>
      <c r="N210" s="85"/>
    </row>
    <row r="211" spans="1:14" ht="12.75" hidden="1" customHeight="1" x14ac:dyDescent="0.35">
      <c r="A211" s="574">
        <v>208</v>
      </c>
      <c r="B211" s="696">
        <v>6</v>
      </c>
      <c r="C211" s="575">
        <v>45816</v>
      </c>
      <c r="D211" s="576" t="s">
        <v>10</v>
      </c>
      <c r="E211" s="577" t="str">
        <f t="shared" ref="E211:F215" si="38">VLOOKUP(M211,Teams,2)</f>
        <v>SALTY DOGS</v>
      </c>
      <c r="F211" s="577" t="str">
        <f t="shared" si="38"/>
        <v>STAMFORD FC</v>
      </c>
      <c r="G211" s="578"/>
      <c r="H211" s="645">
        <f>VLOOKUP(E211,START_TIMES,2)</f>
        <v>0.33333333333333331</v>
      </c>
      <c r="I211" s="614" t="str">
        <f>VLOOKUP(E211,fields,2)</f>
        <v>Nonnewaug HS  (T), Woodbury</v>
      </c>
      <c r="J211" s="580"/>
      <c r="K211" s="16"/>
      <c r="M211" s="85" t="s">
        <v>95</v>
      </c>
      <c r="N211" s="85" t="s">
        <v>101</v>
      </c>
    </row>
    <row r="212" spans="1:14" ht="12.75" hidden="1" customHeight="1" x14ac:dyDescent="0.35">
      <c r="A212" s="574">
        <v>209</v>
      </c>
      <c r="B212" s="696">
        <v>6</v>
      </c>
      <c r="C212" s="575">
        <v>45816</v>
      </c>
      <c r="D212" s="576" t="s">
        <v>10</v>
      </c>
      <c r="E212" s="577" t="str">
        <f t="shared" si="38"/>
        <v>GREENWICH FC 30</v>
      </c>
      <c r="F212" s="577" t="str">
        <f t="shared" si="38"/>
        <v>CLINTON FC 30</v>
      </c>
      <c r="G212" s="578"/>
      <c r="H212" s="645">
        <f>VLOOKUP(E212,START_TIMES,2)</f>
        <v>0.41666666666666702</v>
      </c>
      <c r="I212" s="614" t="str">
        <f>VLOOKUP(E212,fields,2)</f>
        <v>Greenwich Fields</v>
      </c>
      <c r="J212" s="580"/>
      <c r="K212" s="16"/>
      <c r="M212" s="85" t="s">
        <v>94</v>
      </c>
      <c r="N212" s="85" t="s">
        <v>96</v>
      </c>
    </row>
    <row r="213" spans="1:14" ht="12.75" hidden="1" customHeight="1" x14ac:dyDescent="0.35">
      <c r="A213" s="574">
        <v>210</v>
      </c>
      <c r="B213" s="696">
        <v>6</v>
      </c>
      <c r="C213" s="575">
        <v>45816</v>
      </c>
      <c r="D213" s="576" t="s">
        <v>10</v>
      </c>
      <c r="E213" s="577" t="str">
        <f t="shared" si="38"/>
        <v>CHESHIRE SC UNITED</v>
      </c>
      <c r="F213" s="577" t="str">
        <f t="shared" si="38"/>
        <v>MILFORD AMIGOS</v>
      </c>
      <c r="G213" s="578"/>
      <c r="H213" s="645">
        <f>VLOOKUP(E213,START_TIMES,2)</f>
        <v>0.33333333333333331</v>
      </c>
      <c r="I213" s="614" t="str">
        <f>VLOOKUP(E213,fields,2)</f>
        <v>Choate Rosemary Hall (T), Wallingford</v>
      </c>
      <c r="J213" s="580"/>
      <c r="K213" s="16"/>
      <c r="M213" s="85" t="s">
        <v>97</v>
      </c>
      <c r="N213" s="85" t="s">
        <v>98</v>
      </c>
    </row>
    <row r="214" spans="1:14" ht="12.75" hidden="1" customHeight="1" x14ac:dyDescent="0.35">
      <c r="A214" s="574">
        <v>211</v>
      </c>
      <c r="B214" s="696">
        <v>6</v>
      </c>
      <c r="C214" s="575">
        <v>45816</v>
      </c>
      <c r="D214" s="576" t="s">
        <v>10</v>
      </c>
      <c r="E214" s="577" t="str">
        <f t="shared" si="38"/>
        <v>DANBURY UNITED</v>
      </c>
      <c r="F214" s="577" t="str">
        <f t="shared" si="38"/>
        <v xml:space="preserve">FC SHELTON </v>
      </c>
      <c r="G214" s="578"/>
      <c r="H214" s="645">
        <f>VLOOKUP(E214,START_TIMES,2)</f>
        <v>0.375</v>
      </c>
      <c r="I214" s="614" t="str">
        <f>VLOOKUP(E214,fields,2)</f>
        <v>Portuguese Cultural Center (G), Danbury</v>
      </c>
      <c r="J214" s="580"/>
      <c r="K214" s="16"/>
      <c r="M214" s="85" t="s">
        <v>93</v>
      </c>
      <c r="N214" s="85" t="s">
        <v>99</v>
      </c>
    </row>
    <row r="215" spans="1:14" ht="12.75" hidden="1" customHeight="1" x14ac:dyDescent="0.35">
      <c r="A215" s="574">
        <v>212</v>
      </c>
      <c r="B215" s="696">
        <v>6</v>
      </c>
      <c r="C215" s="575">
        <v>45816</v>
      </c>
      <c r="D215" s="576" t="s">
        <v>10</v>
      </c>
      <c r="E215" s="577" t="str">
        <f t="shared" si="38"/>
        <v>MILFORD TUESDAY</v>
      </c>
      <c r="F215" s="577" t="str">
        <f t="shared" si="38"/>
        <v>HAMDEN ALL STARS</v>
      </c>
      <c r="G215" s="578"/>
      <c r="H215" s="645">
        <f>VLOOKUP(E215,START_TIMES,2)</f>
        <v>0.33333333333333331</v>
      </c>
      <c r="I215" s="614" t="str">
        <f>VLOOKUP(E215,fields,2)</f>
        <v>Witek Park (G), Derby</v>
      </c>
      <c r="J215" s="580"/>
      <c r="K215" s="16"/>
      <c r="M215" s="85" t="s">
        <v>100</v>
      </c>
      <c r="N215" s="85" t="s">
        <v>92</v>
      </c>
    </row>
    <row r="216" spans="1:14" ht="12.75" hidden="1" customHeight="1" x14ac:dyDescent="0.35">
      <c r="A216" s="574">
        <v>213</v>
      </c>
      <c r="B216" s="696" t="s">
        <v>0</v>
      </c>
      <c r="C216" s="575" t="s">
        <v>0</v>
      </c>
      <c r="D216" s="582" t="s">
        <v>0</v>
      </c>
      <c r="E216" s="583" t="s">
        <v>0</v>
      </c>
      <c r="F216" s="584" t="s">
        <v>0</v>
      </c>
      <c r="G216" s="578" t="s">
        <v>0</v>
      </c>
      <c r="H216" s="645" t="s">
        <v>0</v>
      </c>
      <c r="I216" s="614" t="s">
        <v>0</v>
      </c>
      <c r="J216" s="585" t="s">
        <v>0</v>
      </c>
      <c r="K216" s="16"/>
      <c r="M216" s="85"/>
      <c r="N216" s="85"/>
    </row>
    <row r="217" spans="1:14" ht="12.75" hidden="1" customHeight="1" x14ac:dyDescent="0.35">
      <c r="A217" s="574">
        <v>214</v>
      </c>
      <c r="B217" s="696">
        <v>6</v>
      </c>
      <c r="C217" s="575">
        <v>45816</v>
      </c>
      <c r="D217" s="586" t="s">
        <v>175</v>
      </c>
      <c r="E217" s="577" t="str">
        <f t="shared" ref="E217:F221" si="39">VLOOKUP(M217,Teams,2)</f>
        <v>QPR</v>
      </c>
      <c r="F217" s="577" t="str">
        <f t="shared" si="39"/>
        <v>TRINITY FC</v>
      </c>
      <c r="G217" s="578"/>
      <c r="H217" s="645">
        <f>VLOOKUP(E217,START_TIMES,2)</f>
        <v>0.375</v>
      </c>
      <c r="I217" s="614" t="str">
        <f>VLOOKUP(E217,fields,2)</f>
        <v>Quinnipiac Park (G), Cheshire</v>
      </c>
      <c r="J217" s="580"/>
      <c r="K217" s="16"/>
      <c r="M217" s="85" t="s">
        <v>158</v>
      </c>
      <c r="N217" s="85" t="s">
        <v>159</v>
      </c>
    </row>
    <row r="218" spans="1:14" ht="12.75" hidden="1" customHeight="1" x14ac:dyDescent="0.35">
      <c r="A218" s="574">
        <v>215</v>
      </c>
      <c r="B218" s="696">
        <v>6</v>
      </c>
      <c r="C218" s="575">
        <v>45816</v>
      </c>
      <c r="D218" s="586" t="s">
        <v>175</v>
      </c>
      <c r="E218" s="577" t="str">
        <f t="shared" si="39"/>
        <v>FC CELTA</v>
      </c>
      <c r="F218" s="577" t="str">
        <f t="shared" si="39"/>
        <v>COYOTES FC</v>
      </c>
      <c r="G218" s="578"/>
      <c r="H218" s="645">
        <f>VLOOKUP(E218,START_TIMES,2)</f>
        <v>0.33333333333333331</v>
      </c>
      <c r="I218" s="614" t="str">
        <f>VLOOKUP(E218,fields,2)</f>
        <v>Foran HS KMT (T), Milford</v>
      </c>
      <c r="J218" s="580"/>
      <c r="K218" s="16"/>
      <c r="M218" s="85" t="s">
        <v>154</v>
      </c>
      <c r="N218" s="85" t="s">
        <v>151</v>
      </c>
    </row>
    <row r="219" spans="1:14" ht="12.75" hidden="1" customHeight="1" x14ac:dyDescent="0.35">
      <c r="A219" s="574">
        <v>216</v>
      </c>
      <c r="B219" s="696">
        <v>6</v>
      </c>
      <c r="C219" s="575">
        <v>45816</v>
      </c>
      <c r="D219" s="586" t="s">
        <v>175</v>
      </c>
      <c r="E219" s="773" t="str">
        <f t="shared" si="39"/>
        <v>BYE 30</v>
      </c>
      <c r="F219" s="577" t="str">
        <f t="shared" si="39"/>
        <v>NAUGATUCK FUSION</v>
      </c>
      <c r="G219" s="589"/>
      <c r="H219" s="645" t="str">
        <f>VLOOKUP(E219,START_TIMES,2)</f>
        <v>--</v>
      </c>
      <c r="I219" s="614" t="str">
        <f>VLOOKUP(E219,fields,2)</f>
        <v>--</v>
      </c>
      <c r="J219" s="580"/>
      <c r="K219" s="16"/>
      <c r="M219" s="85" t="s">
        <v>150</v>
      </c>
      <c r="N219" s="85" t="s">
        <v>156</v>
      </c>
    </row>
    <row r="220" spans="1:14" ht="12.75" hidden="1" customHeight="1" x14ac:dyDescent="0.35">
      <c r="A220" s="574">
        <v>217</v>
      </c>
      <c r="B220" s="696">
        <v>6</v>
      </c>
      <c r="C220" s="575">
        <v>45816</v>
      </c>
      <c r="D220" s="586" t="s">
        <v>175</v>
      </c>
      <c r="E220" s="577" t="str">
        <f t="shared" si="39"/>
        <v>ECUA-ANDES 30</v>
      </c>
      <c r="F220" s="577" t="str">
        <f t="shared" si="39"/>
        <v>FC CALDO VERDE</v>
      </c>
      <c r="G220" s="578"/>
      <c r="H220" s="645">
        <f>VLOOKUP(E220,START_TIMES,2)</f>
        <v>0.33333333333333331</v>
      </c>
      <c r="I220" s="614" t="str">
        <f>VLOOKUP(E220,fields,2)</f>
        <v>Witek Park (G), Derby</v>
      </c>
      <c r="J220" s="580"/>
      <c r="K220" s="16"/>
      <c r="M220" s="85" t="s">
        <v>152</v>
      </c>
      <c r="N220" s="85" t="s">
        <v>153</v>
      </c>
    </row>
    <row r="221" spans="1:14" ht="12.75" hidden="1" customHeight="1" x14ac:dyDescent="0.35">
      <c r="A221" s="574">
        <v>218</v>
      </c>
      <c r="B221" s="696">
        <v>6</v>
      </c>
      <c r="C221" s="575">
        <v>45816</v>
      </c>
      <c r="D221" s="586" t="s">
        <v>175</v>
      </c>
      <c r="E221" s="577" t="str">
        <f t="shared" si="39"/>
        <v>NORWALK FC</v>
      </c>
      <c r="F221" s="577" t="str">
        <f t="shared" si="39"/>
        <v>LITCHFIELD COUNTY BLUES 30</v>
      </c>
      <c r="G221" s="578"/>
      <c r="H221" s="645">
        <f>VLOOKUP(E221,START_TIMES,2)</f>
        <v>0.41666666666666702</v>
      </c>
      <c r="I221" s="614" t="str">
        <f>VLOOKUP(E221,fields,2)</f>
        <v>Nathan Hale MS (T), Norwalk</v>
      </c>
      <c r="J221" s="580"/>
      <c r="K221" s="16"/>
      <c r="M221" s="85" t="s">
        <v>157</v>
      </c>
      <c r="N221" s="85" t="s">
        <v>155</v>
      </c>
    </row>
    <row r="222" spans="1:14" ht="12.75" hidden="1" customHeight="1" x14ac:dyDescent="0.35">
      <c r="A222" s="574">
        <v>219</v>
      </c>
      <c r="B222" s="696" t="s">
        <v>0</v>
      </c>
      <c r="C222" s="575" t="s">
        <v>0</v>
      </c>
      <c r="D222" s="582" t="s">
        <v>0</v>
      </c>
      <c r="E222" s="583" t="s">
        <v>0</v>
      </c>
      <c r="F222" s="584" t="s">
        <v>0</v>
      </c>
      <c r="G222" s="578" t="s">
        <v>0</v>
      </c>
      <c r="H222" s="645" t="s">
        <v>0</v>
      </c>
      <c r="I222" s="614" t="s">
        <v>0</v>
      </c>
      <c r="J222" s="585" t="s">
        <v>0</v>
      </c>
      <c r="K222" s="16"/>
      <c r="M222" s="340"/>
      <c r="N222" s="340"/>
    </row>
    <row r="223" spans="1:14" ht="12.75" hidden="1" customHeight="1" x14ac:dyDescent="0.35">
      <c r="A223" s="574">
        <v>220</v>
      </c>
      <c r="B223" s="696">
        <v>6</v>
      </c>
      <c r="C223" s="575">
        <v>45816</v>
      </c>
      <c r="D223" s="587" t="s">
        <v>11</v>
      </c>
      <c r="E223" s="577" t="str">
        <f t="shared" ref="E223:F227" si="40">VLOOKUP(M223,Teams,2)</f>
        <v>STORM FC</v>
      </c>
      <c r="F223" s="577" t="str">
        <f t="shared" si="40"/>
        <v>VASCO DA GAMA 40</v>
      </c>
      <c r="G223" s="578"/>
      <c r="H223" s="645">
        <f>VLOOKUP(E223,START_TIMES,2)</f>
        <v>0.33333333333333331</v>
      </c>
      <c r="I223" s="614" t="str">
        <f>VLOOKUP(E223,fields,2)</f>
        <v>Wakeman Park (T), Westport</v>
      </c>
      <c r="J223" s="580"/>
      <c r="K223" s="16"/>
      <c r="M223" s="85" t="s">
        <v>108</v>
      </c>
      <c r="N223" s="85" t="s">
        <v>109</v>
      </c>
    </row>
    <row r="224" spans="1:14" ht="12.75" hidden="1" customHeight="1" x14ac:dyDescent="0.35">
      <c r="A224" s="574">
        <v>221</v>
      </c>
      <c r="B224" s="696">
        <v>6</v>
      </c>
      <c r="C224" s="575">
        <v>45816</v>
      </c>
      <c r="D224" s="587" t="s">
        <v>11</v>
      </c>
      <c r="E224" s="577" t="str">
        <f t="shared" si="40"/>
        <v>GREENWICH FC 40</v>
      </c>
      <c r="F224" s="577" t="str">
        <f t="shared" si="40"/>
        <v>CLUB NAPOLI 40</v>
      </c>
      <c r="G224" s="578"/>
      <c r="H224" s="645">
        <f>VLOOKUP(E224,START_TIMES,2)</f>
        <v>0.41666666666666702</v>
      </c>
      <c r="I224" s="614" t="str">
        <f>VLOOKUP(E224,fields,2)</f>
        <v>Greenwich Fields</v>
      </c>
      <c r="J224" s="580"/>
      <c r="K224" s="16"/>
      <c r="M224" s="85" t="s">
        <v>104</v>
      </c>
      <c r="N224" s="85" t="s">
        <v>161</v>
      </c>
    </row>
    <row r="225" spans="1:29" ht="12.75" hidden="1" customHeight="1" x14ac:dyDescent="0.35">
      <c r="A225" s="574">
        <v>222</v>
      </c>
      <c r="B225" s="696">
        <v>6</v>
      </c>
      <c r="C225" s="575">
        <v>45816</v>
      </c>
      <c r="D225" s="587" t="s">
        <v>11</v>
      </c>
      <c r="E225" s="577" t="str">
        <f t="shared" si="40"/>
        <v>CLINTON FC 40</v>
      </c>
      <c r="F225" s="577" t="str">
        <f t="shared" si="40"/>
        <v xml:space="preserve">GUILFORD CELTIC </v>
      </c>
      <c r="G225" s="578"/>
      <c r="H225" s="645">
        <f>VLOOKUP(E225,START_TIMES,2)</f>
        <v>0.41666666666666702</v>
      </c>
      <c r="I225" s="614" t="str">
        <f>VLOOKUP(E225,fields,2)</f>
        <v>Indian River Sports Complex (T), Clinton</v>
      </c>
      <c r="J225" s="580"/>
      <c r="K225" s="16"/>
      <c r="M225" s="85" t="s">
        <v>160</v>
      </c>
      <c r="N225" s="85" t="s">
        <v>106</v>
      </c>
    </row>
    <row r="226" spans="1:29" ht="12.75" hidden="1" customHeight="1" thickBot="1" x14ac:dyDescent="0.4">
      <c r="A226" s="574">
        <v>223</v>
      </c>
      <c r="B226" s="696">
        <v>6</v>
      </c>
      <c r="C226" s="575">
        <v>45816</v>
      </c>
      <c r="D226" s="587" t="s">
        <v>11</v>
      </c>
      <c r="E226" s="577" t="str">
        <f t="shared" si="40"/>
        <v>DANBURY UNITED 40</v>
      </c>
      <c r="F226" s="577" t="str">
        <f t="shared" si="40"/>
        <v>FAIRFIELD GAC 40</v>
      </c>
      <c r="G226" s="578"/>
      <c r="H226" s="645">
        <f>VLOOKUP(E226,START_TIMES,2)</f>
        <v>0.45833333333333331</v>
      </c>
      <c r="I226" s="614" t="str">
        <f>VLOOKUP(E226,fields,2)</f>
        <v>Portuguese Cultural Center (G), Danbury</v>
      </c>
      <c r="J226" s="580"/>
      <c r="K226" s="16"/>
      <c r="M226" s="85" t="s">
        <v>162</v>
      </c>
      <c r="N226" s="85" t="s">
        <v>163</v>
      </c>
    </row>
    <row r="227" spans="1:29" ht="12.75" hidden="1" customHeight="1" x14ac:dyDescent="0.35">
      <c r="A227" s="574">
        <v>224</v>
      </c>
      <c r="B227" s="696">
        <v>6</v>
      </c>
      <c r="C227" s="575">
        <v>45816</v>
      </c>
      <c r="D227" s="587" t="s">
        <v>11</v>
      </c>
      <c r="E227" s="577" t="str">
        <f t="shared" si="40"/>
        <v>SHEBEEN FC</v>
      </c>
      <c r="F227" s="577" t="str">
        <f t="shared" si="40"/>
        <v>GREENWICH PUMAS FC 40</v>
      </c>
      <c r="G227" s="578"/>
      <c r="H227" s="645">
        <f>VLOOKUP(E227,START_TIMES,2)</f>
        <v>0.41666666666666702</v>
      </c>
      <c r="I227" s="614" t="str">
        <f>VLOOKUP(E227,fields,2)</f>
        <v>Ludlowe HS (T), Fairfield</v>
      </c>
      <c r="J227" s="580"/>
      <c r="K227" s="16"/>
      <c r="M227" s="85" t="s">
        <v>107</v>
      </c>
      <c r="N227" s="85" t="s">
        <v>105</v>
      </c>
    </row>
    <row r="228" spans="1:29" ht="12.75" hidden="1" customHeight="1" x14ac:dyDescent="0.35">
      <c r="A228" s="574">
        <v>225</v>
      </c>
      <c r="B228" s="696" t="s">
        <v>0</v>
      </c>
      <c r="C228" s="575" t="s">
        <v>0</v>
      </c>
      <c r="D228" s="582" t="s">
        <v>0</v>
      </c>
      <c r="E228" s="583" t="s">
        <v>0</v>
      </c>
      <c r="F228" s="584" t="s">
        <v>0</v>
      </c>
      <c r="G228" s="578" t="s">
        <v>0</v>
      </c>
      <c r="H228" s="645" t="s">
        <v>0</v>
      </c>
      <c r="I228" s="614" t="s">
        <v>0</v>
      </c>
      <c r="J228" s="585" t="s">
        <v>0</v>
      </c>
      <c r="K228" s="16"/>
      <c r="M228" s="281"/>
      <c r="N228" s="281"/>
    </row>
    <row r="229" spans="1:29" ht="16" hidden="1" customHeight="1" x14ac:dyDescent="0.35">
      <c r="A229" s="574">
        <v>226</v>
      </c>
      <c r="B229" s="696">
        <v>6</v>
      </c>
      <c r="C229" s="575">
        <v>45816</v>
      </c>
      <c r="D229" s="588" t="s">
        <v>1114</v>
      </c>
      <c r="E229" s="415" t="str">
        <f t="shared" ref="E229:F232" si="41">VLOOKUP(M229,Teams,2)</f>
        <v>SOUTHEAST ROVERS</v>
      </c>
      <c r="F229" s="415" t="str">
        <f t="shared" si="41"/>
        <v>PAN ZONES</v>
      </c>
      <c r="G229" s="578"/>
      <c r="H229" s="645">
        <f>VLOOKUP(E229,START_TIMES,2)</f>
        <v>0.41666666666666702</v>
      </c>
      <c r="I229" s="614" t="str">
        <f>VLOOKUP(E229,fields,2)</f>
        <v>East Lyme HS (T), East Lyme</v>
      </c>
      <c r="J229" s="580"/>
      <c r="K229" s="16"/>
      <c r="M229" s="736" t="s">
        <v>117</v>
      </c>
      <c r="N229" s="736" t="s">
        <v>116</v>
      </c>
    </row>
    <row r="230" spans="1:29" ht="13.5" hidden="1" customHeight="1" x14ac:dyDescent="0.35">
      <c r="A230" s="574">
        <v>227</v>
      </c>
      <c r="B230" s="696">
        <v>6</v>
      </c>
      <c r="C230" s="575">
        <v>45816</v>
      </c>
      <c r="D230" s="588" t="s">
        <v>1114</v>
      </c>
      <c r="E230" s="415" t="str">
        <f t="shared" si="41"/>
        <v>NEW HAVEN AMERICANS</v>
      </c>
      <c r="F230" s="415" t="str">
        <f t="shared" si="41"/>
        <v>FC LEONE</v>
      </c>
      <c r="G230" s="578"/>
      <c r="H230" s="645">
        <f>VLOOKUP(E230,START_TIMES,2)</f>
        <v>0.41666666666666702</v>
      </c>
      <c r="I230" s="614" t="str">
        <f>VLOOKUP(E230,fields,2)</f>
        <v>Peck Place School (G), Orange</v>
      </c>
      <c r="J230" s="585"/>
      <c r="K230" s="16"/>
      <c r="M230" s="736" t="s">
        <v>114</v>
      </c>
      <c r="N230" s="736" t="s">
        <v>111</v>
      </c>
    </row>
    <row r="231" spans="1:29" ht="13.5" hidden="1" customHeight="1" x14ac:dyDescent="0.35">
      <c r="A231" s="574">
        <v>228</v>
      </c>
      <c r="B231" s="696">
        <v>6</v>
      </c>
      <c r="C231" s="575">
        <v>45816</v>
      </c>
      <c r="D231" s="588" t="s">
        <v>1114</v>
      </c>
      <c r="E231" s="788" t="str">
        <f t="shared" si="41"/>
        <v>BYE 40N</v>
      </c>
      <c r="F231" s="789" t="str">
        <f t="shared" si="41"/>
        <v>NORTH BRANFORD 40</v>
      </c>
      <c r="G231" s="578"/>
      <c r="H231" s="645" t="str">
        <f>VLOOKUP(E231,START_TIMES,2)</f>
        <v>--</v>
      </c>
      <c r="I231" s="614" t="str">
        <f>VLOOKUP(E231,fields,2)</f>
        <v>--</v>
      </c>
      <c r="J231" s="585"/>
      <c r="K231" s="16"/>
      <c r="M231" s="736" t="s">
        <v>110</v>
      </c>
      <c r="N231" s="736" t="s">
        <v>115</v>
      </c>
    </row>
    <row r="232" spans="1:29" ht="13.5" hidden="1" customHeight="1" x14ac:dyDescent="0.35">
      <c r="A232" s="574">
        <v>229</v>
      </c>
      <c r="B232" s="696">
        <v>6</v>
      </c>
      <c r="C232" s="575">
        <v>45816</v>
      </c>
      <c r="D232" s="588" t="s">
        <v>1114</v>
      </c>
      <c r="E232" s="415" t="str">
        <f t="shared" si="41"/>
        <v>LITCHFIELD COUNTY BLUES 40</v>
      </c>
      <c r="F232" s="415" t="str">
        <f t="shared" si="41"/>
        <v>GUILFORD BELL CURVE</v>
      </c>
      <c r="G232" s="578"/>
      <c r="H232" s="645">
        <f>VLOOKUP(E232,START_TIMES,2)</f>
        <v>0.41666666666666702</v>
      </c>
      <c r="I232" s="614" t="str">
        <f>VLOOKUP(E232,fields,2)</f>
        <v xml:space="preserve">White Field (G), Litchfield </v>
      </c>
      <c r="J232" s="580"/>
      <c r="K232" s="16"/>
      <c r="M232" s="736" t="s">
        <v>113</v>
      </c>
      <c r="N232" s="736" t="s">
        <v>112</v>
      </c>
    </row>
    <row r="233" spans="1:29" ht="13.5" hidden="1" customHeight="1" thickBot="1" x14ac:dyDescent="0.4">
      <c r="A233" s="574">
        <v>230</v>
      </c>
      <c r="B233" s="696" t="s">
        <v>0</v>
      </c>
      <c r="C233" s="575" t="s">
        <v>0</v>
      </c>
      <c r="D233" s="582" t="s">
        <v>0</v>
      </c>
      <c r="E233" s="583" t="s">
        <v>0</v>
      </c>
      <c r="F233" s="584" t="s">
        <v>0</v>
      </c>
      <c r="G233" s="578" t="s">
        <v>0</v>
      </c>
      <c r="H233" s="645" t="s">
        <v>0</v>
      </c>
      <c r="I233" s="614" t="s">
        <v>0</v>
      </c>
      <c r="J233" s="585" t="s">
        <v>0</v>
      </c>
      <c r="K233" s="16"/>
      <c r="M233" s="644"/>
      <c r="N233" s="644"/>
    </row>
    <row r="234" spans="1:29" ht="13.5" hidden="1" customHeight="1" thickTop="1" thickBot="1" x14ac:dyDescent="0.4">
      <c r="A234" s="574">
        <v>231</v>
      </c>
      <c r="B234" s="696">
        <v>6</v>
      </c>
      <c r="C234" s="575">
        <v>45816</v>
      </c>
      <c r="D234" s="734" t="s">
        <v>1115</v>
      </c>
      <c r="E234" s="577" t="str">
        <f t="shared" ref="E234:F237" si="42">VLOOKUP(M234,Teams,2)</f>
        <v>WILTON WOLVES</v>
      </c>
      <c r="F234" s="577" t="str">
        <f t="shared" si="42"/>
        <v>STAMFORD UNITED</v>
      </c>
      <c r="G234" s="578"/>
      <c r="H234" s="645">
        <f>VLOOKUP(E234,START_TIMES,2)</f>
        <v>0.41666666666666702</v>
      </c>
      <c r="I234" s="614" t="str">
        <f>VLOOKUP(E234,fields,2)</f>
        <v>Lily Field (T), Wilton</v>
      </c>
      <c r="J234" s="585"/>
      <c r="K234" s="16"/>
      <c r="M234" s="777" t="s">
        <v>125</v>
      </c>
      <c r="N234" s="777" t="s">
        <v>124</v>
      </c>
      <c r="S234" s="16"/>
      <c r="T234" s="198"/>
      <c r="U234" s="198"/>
      <c r="V234" s="16">
        <v>73</v>
      </c>
      <c r="W234" s="209"/>
      <c r="X234" s="215"/>
      <c r="Y234" s="16"/>
      <c r="Z234" s="20"/>
      <c r="AC234" s="16"/>
    </row>
    <row r="235" spans="1:29" ht="13.5" hidden="1" customHeight="1" thickTop="1" thickBot="1" x14ac:dyDescent="0.4">
      <c r="A235" s="574">
        <v>232</v>
      </c>
      <c r="B235" s="696">
        <v>6</v>
      </c>
      <c r="C235" s="575">
        <v>45816</v>
      </c>
      <c r="D235" s="734" t="s">
        <v>1115</v>
      </c>
      <c r="E235" s="759" t="str">
        <f t="shared" si="42"/>
        <v>LUSITANOS FC</v>
      </c>
      <c r="F235" s="634" t="s">
        <v>36</v>
      </c>
      <c r="G235" s="578"/>
      <c r="H235" s="645">
        <f>VLOOKUP(E235,START_TIMES,2)</f>
        <v>0.41666666666666669</v>
      </c>
      <c r="I235" s="614" t="str">
        <f>VLOOKUP(E235,fields,2)</f>
        <v>Veterans Memorial Park (T), Bridgeport</v>
      </c>
      <c r="J235" s="580"/>
      <c r="K235" s="16"/>
      <c r="M235" s="777" t="s">
        <v>122</v>
      </c>
      <c r="N235" s="777" t="s">
        <v>119</v>
      </c>
      <c r="S235" s="16"/>
      <c r="T235" s="198"/>
      <c r="U235" s="198"/>
      <c r="V235" s="16">
        <v>74</v>
      </c>
      <c r="W235" s="209"/>
      <c r="X235" s="215"/>
      <c r="Y235" s="16"/>
      <c r="Z235" s="20"/>
      <c r="AC235" s="16"/>
    </row>
    <row r="236" spans="1:29" ht="13.5" hidden="1" customHeight="1" thickTop="1" thickBot="1" x14ac:dyDescent="0.4">
      <c r="A236" s="574">
        <v>233</v>
      </c>
      <c r="B236" s="696">
        <v>6</v>
      </c>
      <c r="C236" s="575">
        <v>45816</v>
      </c>
      <c r="D236" s="734" t="s">
        <v>1115</v>
      </c>
      <c r="E236" s="577" t="str">
        <f t="shared" si="42"/>
        <v>BESA SC</v>
      </c>
      <c r="F236" s="577" t="str">
        <f t="shared" si="42"/>
        <v>RIDGEFIELD KICKS</v>
      </c>
      <c r="G236" s="578"/>
      <c r="H236" s="645">
        <f>VLOOKUP(E236,START_TIMES,2)</f>
        <v>0.41666666666666669</v>
      </c>
      <c r="I236" s="614" t="str">
        <f>VLOOKUP(E236,fields,2)</f>
        <v>Bucks Hill Park (G), Waterbury</v>
      </c>
      <c r="J236" s="580"/>
      <c r="K236" s="16"/>
      <c r="M236" s="777" t="s">
        <v>118</v>
      </c>
      <c r="N236" s="777" t="s">
        <v>123</v>
      </c>
      <c r="S236" s="16"/>
      <c r="T236" s="288"/>
      <c r="U236" s="288"/>
      <c r="V236" s="16"/>
      <c r="W236" s="227"/>
      <c r="X236" s="289"/>
      <c r="Y236" s="16"/>
      <c r="Z236" s="20"/>
      <c r="AC236" s="16"/>
    </row>
    <row r="237" spans="1:29" ht="13.5" hidden="1" customHeight="1" thickTop="1" thickBot="1" x14ac:dyDescent="0.4">
      <c r="A237" s="574">
        <v>234</v>
      </c>
      <c r="B237" s="696">
        <v>6</v>
      </c>
      <c r="C237" s="575">
        <v>45816</v>
      </c>
      <c r="D237" s="734" t="s">
        <v>1115</v>
      </c>
      <c r="E237" s="577" t="str">
        <f t="shared" si="42"/>
        <v>ECUA-ANDES 40</v>
      </c>
      <c r="F237" s="577" t="str">
        <f t="shared" si="42"/>
        <v>DERBY QUITUS</v>
      </c>
      <c r="G237" s="578"/>
      <c r="H237" s="645">
        <f>VLOOKUP(E237,START_TIMES,2)</f>
        <v>0.33333333333333331</v>
      </c>
      <c r="I237" s="614" t="str">
        <f>VLOOKUP(E237,fields,2)</f>
        <v>Witek Park (G), Derby</v>
      </c>
      <c r="J237" s="580"/>
      <c r="K237" s="16"/>
      <c r="M237" s="777" t="s">
        <v>121</v>
      </c>
      <c r="N237" s="777" t="s">
        <v>120</v>
      </c>
    </row>
    <row r="238" spans="1:29" ht="13.5" hidden="1" customHeight="1" thickTop="1" x14ac:dyDescent="0.35">
      <c r="A238" s="574">
        <v>235</v>
      </c>
      <c r="B238" s="696"/>
      <c r="C238" s="575"/>
      <c r="D238" s="662"/>
      <c r="E238" s="577"/>
      <c r="F238" s="577"/>
      <c r="G238" s="735"/>
      <c r="H238" s="678"/>
      <c r="I238" s="638"/>
      <c r="J238" s="580"/>
      <c r="M238" s="602"/>
      <c r="N238" s="602"/>
    </row>
    <row r="239" spans="1:29" ht="12.75" hidden="1" customHeight="1" x14ac:dyDescent="0.35">
      <c r="A239" s="574">
        <v>236</v>
      </c>
      <c r="B239" s="696">
        <v>6</v>
      </c>
      <c r="C239" s="575">
        <v>45816</v>
      </c>
      <c r="D239" s="590" t="s">
        <v>1076</v>
      </c>
      <c r="E239" s="577" t="str">
        <f t="shared" ref="E239:F243" si="43">VLOOKUP(M239,Teams,2)</f>
        <v>VASCO DA GAMA 50</v>
      </c>
      <c r="F239" s="577" t="str">
        <f t="shared" si="43"/>
        <v>WESTPORT FC</v>
      </c>
      <c r="G239" s="589"/>
      <c r="H239" s="645">
        <f>VLOOKUP(E239,START_TIMES,2)</f>
        <v>0.41666666666666702</v>
      </c>
      <c r="I239" s="614" t="str">
        <f>VLOOKUP(E239,fields,2)</f>
        <v>Veterans Memorial Park (T), Bridgeport</v>
      </c>
      <c r="J239" s="580"/>
      <c r="K239" s="16"/>
      <c r="M239" s="781" t="s">
        <v>134</v>
      </c>
      <c r="N239" s="781" t="s">
        <v>136</v>
      </c>
    </row>
    <row r="240" spans="1:29" ht="12.75" hidden="1" customHeight="1" x14ac:dyDescent="0.35">
      <c r="A240" s="574">
        <v>237</v>
      </c>
      <c r="B240" s="696">
        <v>6</v>
      </c>
      <c r="C240" s="575">
        <v>45816</v>
      </c>
      <c r="D240" s="590" t="s">
        <v>1076</v>
      </c>
      <c r="E240" s="577" t="str">
        <f t="shared" si="43"/>
        <v>NORWALK MARINERS LEGENDS</v>
      </c>
      <c r="F240" s="577" t="str">
        <f t="shared" si="43"/>
        <v>FAIRFIELD GAC 50</v>
      </c>
      <c r="G240" s="589"/>
      <c r="H240" s="645">
        <f>VLOOKUP(E240,START_TIMES,2)</f>
        <v>0.33333333333333331</v>
      </c>
      <c r="I240" s="614" t="str">
        <f>VLOOKUP(E240,fields,2)</f>
        <v>Nathan Hale MS (T), Norwalk</v>
      </c>
      <c r="J240" s="580"/>
      <c r="K240" s="16"/>
      <c r="M240" s="781" t="s">
        <v>130</v>
      </c>
      <c r="N240" s="781" t="s">
        <v>127</v>
      </c>
    </row>
    <row r="241" spans="1:29" ht="12.75" hidden="1" customHeight="1" thickBot="1" x14ac:dyDescent="0.4">
      <c r="A241" s="574">
        <v>238</v>
      </c>
      <c r="B241" s="696">
        <v>6</v>
      </c>
      <c r="C241" s="575">
        <v>45816</v>
      </c>
      <c r="D241" s="590" t="s">
        <v>1076</v>
      </c>
      <c r="E241" s="774" t="str">
        <f t="shared" si="43"/>
        <v>BYE 50</v>
      </c>
      <c r="F241" s="577" t="str">
        <f t="shared" si="43"/>
        <v>REBELS UNITED</v>
      </c>
      <c r="G241" s="589"/>
      <c r="H241" s="645" t="str">
        <f>VLOOKUP(E241,START_TIMES,2)</f>
        <v>--</v>
      </c>
      <c r="I241" s="614" t="str">
        <f>VLOOKUP(E241,fields,2)</f>
        <v>--</v>
      </c>
      <c r="J241" s="580"/>
      <c r="K241" s="16"/>
      <c r="M241" s="781" t="s">
        <v>126</v>
      </c>
      <c r="N241" s="781" t="s">
        <v>132</v>
      </c>
    </row>
    <row r="242" spans="1:29" ht="12.75" hidden="1" customHeight="1" thickTop="1" thickBot="1" x14ac:dyDescent="0.4">
      <c r="A242" s="574">
        <v>239</v>
      </c>
      <c r="B242" s="696">
        <v>6</v>
      </c>
      <c r="C242" s="575">
        <v>45816</v>
      </c>
      <c r="D242" s="590" t="s">
        <v>1076</v>
      </c>
      <c r="E242" s="577" t="str">
        <f t="shared" si="43"/>
        <v>GREENWICH FC 50</v>
      </c>
      <c r="F242" s="577" t="str">
        <f t="shared" si="43"/>
        <v>GREENWICH PUMAS FC 50</v>
      </c>
      <c r="G242" s="589"/>
      <c r="H242" s="645">
        <f>VLOOKUP(E242,START_TIMES,2)</f>
        <v>0.41666666666666702</v>
      </c>
      <c r="I242" s="614" t="str">
        <f>VLOOKUP(E242,fields,2)</f>
        <v>Greenwich Fields</v>
      </c>
      <c r="J242" s="580"/>
      <c r="K242" s="16"/>
      <c r="M242" s="781" t="s">
        <v>128</v>
      </c>
      <c r="N242" s="781" t="s">
        <v>129</v>
      </c>
      <c r="S242" s="16"/>
      <c r="T242" s="198"/>
      <c r="U242" s="198"/>
      <c r="V242" s="16">
        <v>73</v>
      </c>
      <c r="W242" s="209"/>
      <c r="X242" s="215"/>
      <c r="Y242" s="16"/>
      <c r="Z242" s="20"/>
      <c r="AC242" s="16"/>
    </row>
    <row r="243" spans="1:29" ht="12.75" customHeight="1" thickTop="1" thickBot="1" x14ac:dyDescent="0.4">
      <c r="A243" s="574">
        <v>240</v>
      </c>
      <c r="B243" s="696">
        <v>6</v>
      </c>
      <c r="C243" s="575">
        <v>45816</v>
      </c>
      <c r="D243" s="590" t="s">
        <v>1076</v>
      </c>
      <c r="E243" s="577" t="str">
        <f t="shared" si="43"/>
        <v>STAMFORD CITY</v>
      </c>
      <c r="F243" s="577" t="str">
        <f t="shared" si="43"/>
        <v>NORWALK SPORT COLOMBIA 50</v>
      </c>
      <c r="G243" s="589"/>
      <c r="H243" s="645">
        <f>VLOOKUP(E243,START_TIMES,2)</f>
        <v>0.41666666666666702</v>
      </c>
      <c r="I243" s="614" t="str">
        <f>VLOOKUP(E243,fields,2)</f>
        <v>West Beach Fields (T), Stamford</v>
      </c>
      <c r="J243" s="580"/>
      <c r="K243" s="16"/>
      <c r="M243" s="781" t="s">
        <v>133</v>
      </c>
      <c r="N243" s="781" t="s">
        <v>131</v>
      </c>
      <c r="S243" s="16"/>
      <c r="T243" s="198"/>
      <c r="U243" s="198"/>
      <c r="V243" s="16">
        <v>74</v>
      </c>
      <c r="W243" s="209"/>
      <c r="X243" s="215"/>
      <c r="Y243" s="16"/>
      <c r="Z243" s="20"/>
      <c r="AC243" s="16"/>
    </row>
    <row r="244" spans="1:29" ht="12.75" hidden="1" customHeight="1" thickTop="1" x14ac:dyDescent="0.35">
      <c r="A244" s="574">
        <v>241</v>
      </c>
      <c r="B244" s="696" t="s">
        <v>0</v>
      </c>
      <c r="C244" s="575" t="s">
        <v>0</v>
      </c>
      <c r="D244" s="582" t="s">
        <v>0</v>
      </c>
      <c r="E244" s="583" t="s">
        <v>0</v>
      </c>
      <c r="F244" s="584" t="s">
        <v>0</v>
      </c>
      <c r="G244" s="578" t="s">
        <v>0</v>
      </c>
      <c r="H244" s="645" t="s">
        <v>0</v>
      </c>
      <c r="I244" s="614" t="s">
        <v>0</v>
      </c>
      <c r="J244" s="585" t="s">
        <v>0</v>
      </c>
      <c r="K244" s="16"/>
      <c r="M244" s="85"/>
      <c r="N244" s="85"/>
      <c r="S244" s="16"/>
      <c r="T244" s="288"/>
      <c r="U244" s="288"/>
      <c r="V244" s="16"/>
      <c r="W244" s="227"/>
      <c r="X244" s="289"/>
      <c r="Y244" s="16"/>
      <c r="Z244" s="20"/>
      <c r="AC244" s="16"/>
    </row>
    <row r="245" spans="1:29" ht="12.75" hidden="1" customHeight="1" x14ac:dyDescent="0.35">
      <c r="A245" s="574">
        <v>242</v>
      </c>
      <c r="B245" s="696">
        <v>6</v>
      </c>
      <c r="C245" s="575">
        <v>45816</v>
      </c>
      <c r="D245" s="591" t="s">
        <v>1113</v>
      </c>
      <c r="E245" s="577" t="str">
        <f t="shared" ref="E245:F249" si="44">VLOOKUP(M245,Teams,2)</f>
        <v>VASCO DA GAMA 60</v>
      </c>
      <c r="F245" s="577" t="str">
        <f t="shared" si="44"/>
        <v>ZIMMITTI SC</v>
      </c>
      <c r="G245" s="589"/>
      <c r="H245" s="645">
        <f>VLOOKUP(E245,START_TIMES,2)</f>
        <v>0.33333333333333331</v>
      </c>
      <c r="I245" s="614" t="str">
        <f>VLOOKUP(E245,fields,2)</f>
        <v>Veterans Memorial Park (T), Bridgeport</v>
      </c>
      <c r="J245" s="580"/>
      <c r="K245" s="16"/>
      <c r="M245" s="786" t="s">
        <v>135</v>
      </c>
      <c r="N245" s="786" t="s">
        <v>137</v>
      </c>
    </row>
    <row r="246" spans="1:29" ht="12.75" hidden="1" customHeight="1" x14ac:dyDescent="0.35">
      <c r="A246" s="574">
        <v>243</v>
      </c>
      <c r="B246" s="696">
        <v>6</v>
      </c>
      <c r="C246" s="575">
        <v>45816</v>
      </c>
      <c r="D246" s="591" t="s">
        <v>1113</v>
      </c>
      <c r="E246" s="577" t="str">
        <f t="shared" si="44"/>
        <v>GUILFORD BLACK EAGLES</v>
      </c>
      <c r="F246" s="577" t="str">
        <f t="shared" si="44"/>
        <v>CLUB NAPOLI 50</v>
      </c>
      <c r="G246" s="589"/>
      <c r="H246" s="645">
        <f>VLOOKUP(E246,START_TIMES,2)</f>
        <v>0.375</v>
      </c>
      <c r="I246" s="614" t="str">
        <f>VLOOKUP(E246,fields,2)</f>
        <v>Bittner Park (G), Guilford</v>
      </c>
      <c r="J246" s="580"/>
      <c r="K246" s="16"/>
      <c r="M246" s="786" t="s">
        <v>146</v>
      </c>
      <c r="N246" s="786" t="s">
        <v>141</v>
      </c>
    </row>
    <row r="247" spans="1:29" ht="12.75" hidden="1" customHeight="1" x14ac:dyDescent="0.35">
      <c r="A247" s="574">
        <v>244</v>
      </c>
      <c r="B247" s="696">
        <v>6</v>
      </c>
      <c r="C247" s="575">
        <v>45816</v>
      </c>
      <c r="D247" s="591" t="s">
        <v>1113</v>
      </c>
      <c r="E247" s="577" t="str">
        <f t="shared" si="44"/>
        <v>CHESHIRE AZZURRI</v>
      </c>
      <c r="F247" s="577" t="str">
        <f t="shared" si="44"/>
        <v>NORTH BRANFORD LEGENDS</v>
      </c>
      <c r="G247" s="589"/>
      <c r="H247" s="645">
        <v>0.45833333333333331</v>
      </c>
      <c r="I247" s="614" t="str">
        <f>VLOOKUP(E247,fields,2)</f>
        <v>Quinnipiac Park (G), Cheshire</v>
      </c>
      <c r="J247" s="580"/>
      <c r="K247" s="16"/>
      <c r="M247" s="786" t="s">
        <v>138</v>
      </c>
      <c r="N247" s="786" t="s">
        <v>148</v>
      </c>
    </row>
    <row r="248" spans="1:29" ht="12.75" hidden="1" customHeight="1" x14ac:dyDescent="0.35">
      <c r="A248" s="574">
        <v>245</v>
      </c>
      <c r="B248" s="696">
        <v>6</v>
      </c>
      <c r="C248" s="575">
        <v>45816</v>
      </c>
      <c r="D248" s="591" t="s">
        <v>1113</v>
      </c>
      <c r="E248" s="577" t="str">
        <f t="shared" si="44"/>
        <v>EAST HAVEN SC</v>
      </c>
      <c r="F248" s="577" t="str">
        <f t="shared" si="44"/>
        <v>GREENWICH PFC</v>
      </c>
      <c r="G248" s="589"/>
      <c r="H248" s="645">
        <f>VLOOKUP(E248,START_TIMES,2)</f>
        <v>0.41666666666666669</v>
      </c>
      <c r="I248" s="614" t="str">
        <f>VLOOKUP(E248,fields,2)</f>
        <v>East Haven MS (G), East Haven</v>
      </c>
      <c r="J248" s="580"/>
      <c r="K248" s="16"/>
      <c r="M248" s="786" t="s">
        <v>142</v>
      </c>
      <c r="N248" s="786" t="s">
        <v>144</v>
      </c>
    </row>
    <row r="249" spans="1:29" ht="12.75" hidden="1" customHeight="1" x14ac:dyDescent="0.35">
      <c r="A249" s="574">
        <v>246</v>
      </c>
      <c r="B249" s="696">
        <v>6</v>
      </c>
      <c r="C249" s="575">
        <v>45816</v>
      </c>
      <c r="D249" s="591" t="s">
        <v>1113</v>
      </c>
      <c r="E249" s="577" t="str">
        <f t="shared" si="44"/>
        <v>SOUTHEAST CT</v>
      </c>
      <c r="F249" s="577" t="str">
        <f t="shared" si="44"/>
        <v>HAVEN FC</v>
      </c>
      <c r="G249" s="589"/>
      <c r="H249" s="645">
        <f>VLOOKUP(E249,START_TIMES,2)</f>
        <v>0.41666666666666702</v>
      </c>
      <c r="I249" s="614" t="str">
        <f>VLOOKUP(E249,fields,2)</f>
        <v>Killingworth Rec Park (G), Killingworth</v>
      </c>
      <c r="J249" s="580"/>
      <c r="K249" s="16"/>
      <c r="M249" s="786" t="s">
        <v>149</v>
      </c>
      <c r="N249" s="786" t="s">
        <v>147</v>
      </c>
    </row>
    <row r="250" spans="1:29" ht="12.75" hidden="1" customHeight="1" x14ac:dyDescent="0.35">
      <c r="A250" s="574">
        <v>247</v>
      </c>
      <c r="B250" s="696"/>
      <c r="C250" s="575"/>
      <c r="D250" s="591"/>
      <c r="E250" s="693"/>
      <c r="F250" s="693"/>
      <c r="G250" s="749"/>
      <c r="H250" s="694"/>
      <c r="I250" s="695"/>
      <c r="J250" s="580"/>
      <c r="K250" s="16"/>
      <c r="M250" s="85"/>
      <c r="N250" s="85"/>
    </row>
    <row r="251" spans="1:29" ht="12.75" hidden="1" customHeight="1" x14ac:dyDescent="0.35">
      <c r="A251" s="574">
        <v>248</v>
      </c>
      <c r="B251" s="696" t="s">
        <v>794</v>
      </c>
      <c r="C251" s="575">
        <v>45823</v>
      </c>
      <c r="D251" s="576" t="s">
        <v>10</v>
      </c>
      <c r="E251" s="577" t="str">
        <f t="shared" ref="E251:F255" si="45">VLOOKUP(M251,Teams,2)</f>
        <v>GREENWICH FC 30</v>
      </c>
      <c r="F251" s="577" t="str">
        <f t="shared" si="45"/>
        <v>DANBURY UNITED</v>
      </c>
      <c r="G251" s="578"/>
      <c r="H251" s="645">
        <f>VLOOKUP(E251,START_TIMES,2)</f>
        <v>0.41666666666666702</v>
      </c>
      <c r="I251" s="614" t="str">
        <f>VLOOKUP(E251,fields,2)</f>
        <v>Greenwich Fields</v>
      </c>
      <c r="J251" s="580"/>
      <c r="K251" s="16"/>
      <c r="M251" s="85" t="s">
        <v>94</v>
      </c>
      <c r="N251" s="85" t="s">
        <v>93</v>
      </c>
    </row>
    <row r="252" spans="1:29" ht="12.75" hidden="1" customHeight="1" thickTop="1" x14ac:dyDescent="0.35">
      <c r="A252" s="574">
        <v>249</v>
      </c>
      <c r="B252" s="696" t="s">
        <v>794</v>
      </c>
      <c r="C252" s="575">
        <v>45823</v>
      </c>
      <c r="D252" s="576" t="s">
        <v>10</v>
      </c>
      <c r="E252" s="577" t="str">
        <f t="shared" si="45"/>
        <v>CLINTON FC 30</v>
      </c>
      <c r="F252" s="577" t="str">
        <f t="shared" si="45"/>
        <v>SALTY DOGS</v>
      </c>
      <c r="G252" s="578"/>
      <c r="H252" s="645">
        <f>VLOOKUP(E252,START_TIMES,2)</f>
        <v>0.33333333333333331</v>
      </c>
      <c r="I252" s="614" t="str">
        <f>VLOOKUP(E252,fields,2)</f>
        <v>Strong Field (T), Madison</v>
      </c>
      <c r="J252" s="580"/>
      <c r="K252" s="16"/>
      <c r="M252" s="85" t="s">
        <v>96</v>
      </c>
      <c r="N252" s="85" t="s">
        <v>95</v>
      </c>
    </row>
    <row r="253" spans="1:29" ht="12.75" hidden="1" customHeight="1" x14ac:dyDescent="0.35">
      <c r="A253" s="574">
        <v>250</v>
      </c>
      <c r="B253" s="696" t="s">
        <v>794</v>
      </c>
      <c r="C253" s="575">
        <v>45823</v>
      </c>
      <c r="D253" s="576" t="s">
        <v>10</v>
      </c>
      <c r="E253" s="577" t="str">
        <f t="shared" si="45"/>
        <v xml:space="preserve">FC SHELTON </v>
      </c>
      <c r="F253" s="577" t="str">
        <f t="shared" si="45"/>
        <v>HAMDEN ALL STARS</v>
      </c>
      <c r="G253" s="578"/>
      <c r="H253" s="645">
        <f>VLOOKUP(E253,START_TIMES,2)</f>
        <v>0.33333333333333331</v>
      </c>
      <c r="I253" s="614" t="str">
        <f>VLOOKUP(E253,fields,2)</f>
        <v>Nike Site (G), Shelton</v>
      </c>
      <c r="J253" s="580"/>
      <c r="K253" s="16"/>
      <c r="M253" s="85" t="s">
        <v>99</v>
      </c>
      <c r="N253" s="85" t="s">
        <v>92</v>
      </c>
    </row>
    <row r="254" spans="1:29" ht="12.75" hidden="1" customHeight="1" x14ac:dyDescent="0.35">
      <c r="A254" s="574">
        <v>251</v>
      </c>
      <c r="B254" s="696" t="s">
        <v>794</v>
      </c>
      <c r="C254" s="575">
        <v>45823</v>
      </c>
      <c r="D254" s="576" t="s">
        <v>10</v>
      </c>
      <c r="E254" s="577" t="str">
        <f t="shared" si="45"/>
        <v>MILFORD AMIGOS</v>
      </c>
      <c r="F254" s="577" t="str">
        <f t="shared" si="45"/>
        <v>MILFORD TUESDAY</v>
      </c>
      <c r="G254" s="578"/>
      <c r="H254" s="645">
        <f>VLOOKUP(E254,START_TIMES,2)</f>
        <v>0.33333333333333331</v>
      </c>
      <c r="I254" s="614" t="str">
        <f>VLOOKUP(E254,fields,2)</f>
        <v>Pease Road (G), Woodbridge</v>
      </c>
      <c r="J254" s="580"/>
      <c r="K254" s="16"/>
      <c r="M254" s="85" t="s">
        <v>98</v>
      </c>
      <c r="N254" s="85" t="s">
        <v>100</v>
      </c>
    </row>
    <row r="255" spans="1:29" ht="12.75" customHeight="1" thickTop="1" thickBot="1" x14ac:dyDescent="0.4">
      <c r="A255" s="574">
        <v>252</v>
      </c>
      <c r="B255" s="696" t="s">
        <v>794</v>
      </c>
      <c r="C255" s="575">
        <v>45823</v>
      </c>
      <c r="D255" s="576" t="s">
        <v>10</v>
      </c>
      <c r="E255" s="577" t="str">
        <f t="shared" si="45"/>
        <v>STAMFORD FC</v>
      </c>
      <c r="F255" s="577" t="str">
        <f t="shared" si="45"/>
        <v>CHESHIRE SC UNITED</v>
      </c>
      <c r="G255" s="578"/>
      <c r="H255" s="645">
        <f>VLOOKUP(E255,START_TIMES,2)</f>
        <v>0.41666666666666702</v>
      </c>
      <c r="I255" s="614" t="str">
        <f>VLOOKUP(E255,fields,2)</f>
        <v>West Beach Fields (T), Stamford</v>
      </c>
      <c r="J255" s="580"/>
      <c r="K255" s="16"/>
      <c r="M255" s="85" t="s">
        <v>101</v>
      </c>
      <c r="N255" s="85" t="s">
        <v>97</v>
      </c>
    </row>
    <row r="256" spans="1:29" ht="12.75" hidden="1" customHeight="1" x14ac:dyDescent="0.35">
      <c r="A256" s="574">
        <v>253</v>
      </c>
      <c r="B256" s="696" t="s">
        <v>0</v>
      </c>
      <c r="C256" s="575" t="s">
        <v>0</v>
      </c>
      <c r="D256" s="582" t="s">
        <v>0</v>
      </c>
      <c r="E256" s="583" t="s">
        <v>0</v>
      </c>
      <c r="F256" s="584" t="s">
        <v>0</v>
      </c>
      <c r="G256" s="578" t="s">
        <v>0</v>
      </c>
      <c r="H256" s="645" t="s">
        <v>0</v>
      </c>
      <c r="I256" s="614" t="s">
        <v>0</v>
      </c>
      <c r="J256" s="585" t="s">
        <v>0</v>
      </c>
      <c r="K256" s="16"/>
      <c r="M256" s="85"/>
      <c r="N256" s="85"/>
    </row>
    <row r="257" spans="1:29" ht="12.75" hidden="1" customHeight="1" x14ac:dyDescent="0.35">
      <c r="A257" s="574">
        <v>254</v>
      </c>
      <c r="B257" s="696" t="s">
        <v>794</v>
      </c>
      <c r="C257" s="575">
        <v>45823</v>
      </c>
      <c r="D257" s="586" t="s">
        <v>175</v>
      </c>
      <c r="E257" s="577" t="str">
        <f t="shared" ref="E257:F261" si="46">VLOOKUP(M257,Teams,2)</f>
        <v>FC CELTA</v>
      </c>
      <c r="F257" s="577" t="str">
        <f t="shared" si="46"/>
        <v>ECUA-ANDES 30</v>
      </c>
      <c r="G257" s="578"/>
      <c r="H257" s="645">
        <f>VLOOKUP(E257,START_TIMES,2)</f>
        <v>0.33333333333333331</v>
      </c>
      <c r="I257" s="614" t="str">
        <f>VLOOKUP(E257,fields,2)</f>
        <v>Foran HS KMT (T), Milford</v>
      </c>
      <c r="J257" s="580"/>
      <c r="K257" s="16"/>
      <c r="M257" s="85" t="s">
        <v>154</v>
      </c>
      <c r="N257" s="85" t="s">
        <v>152</v>
      </c>
    </row>
    <row r="258" spans="1:29" ht="12.65" hidden="1" customHeight="1" x14ac:dyDescent="0.35">
      <c r="A258" s="574">
        <v>255</v>
      </c>
      <c r="B258" s="696" t="s">
        <v>794</v>
      </c>
      <c r="C258" s="575">
        <v>45823</v>
      </c>
      <c r="D258" s="586" t="s">
        <v>175</v>
      </c>
      <c r="E258" s="577" t="str">
        <f t="shared" si="46"/>
        <v>COYOTES FC</v>
      </c>
      <c r="F258" s="577" t="str">
        <f t="shared" si="46"/>
        <v>QPR</v>
      </c>
      <c r="G258" s="578"/>
      <c r="H258" s="645">
        <f>VLOOKUP(E258,START_TIMES,2)</f>
        <v>0.41666666666666669</v>
      </c>
      <c r="I258" s="614" t="str">
        <f>VLOOKUP(E258,fields,2)</f>
        <v>Pragemann  Park (G), Wallingford</v>
      </c>
      <c r="J258" s="580"/>
      <c r="K258" s="16"/>
      <c r="M258" s="85" t="s">
        <v>151</v>
      </c>
      <c r="N258" s="85" t="s">
        <v>158</v>
      </c>
    </row>
    <row r="259" spans="1:29" ht="12.75" hidden="1" customHeight="1" x14ac:dyDescent="0.35">
      <c r="A259" s="574">
        <v>256</v>
      </c>
      <c r="B259" s="696" t="s">
        <v>794</v>
      </c>
      <c r="C259" s="575">
        <v>45823</v>
      </c>
      <c r="D259" s="586" t="s">
        <v>175</v>
      </c>
      <c r="E259" s="577" t="str">
        <f t="shared" si="46"/>
        <v>FC CALDO VERDE</v>
      </c>
      <c r="F259" s="577" t="str">
        <f t="shared" si="46"/>
        <v>LITCHFIELD COUNTY BLUES 30</v>
      </c>
      <c r="G259" s="589"/>
      <c r="H259" s="645">
        <f>VLOOKUP(E259,START_TIMES,2)</f>
        <v>0.33333333333333331</v>
      </c>
      <c r="I259" s="614" t="str">
        <f>VLOOKUP(E259,fields,2)</f>
        <v>Naugatuck HS (G), Naugatuck</v>
      </c>
      <c r="J259" s="580"/>
      <c r="K259" s="16"/>
      <c r="M259" s="85" t="s">
        <v>153</v>
      </c>
      <c r="N259" s="85" t="s">
        <v>155</v>
      </c>
    </row>
    <row r="260" spans="1:29" ht="12.75" hidden="1" customHeight="1" x14ac:dyDescent="0.35">
      <c r="A260" s="574">
        <v>257</v>
      </c>
      <c r="B260" s="696" t="s">
        <v>794</v>
      </c>
      <c r="C260" s="575">
        <v>45823</v>
      </c>
      <c r="D260" s="586" t="s">
        <v>175</v>
      </c>
      <c r="E260" s="577" t="str">
        <f t="shared" si="46"/>
        <v>NAUGATUCK FUSION</v>
      </c>
      <c r="F260" s="577" t="str">
        <f t="shared" si="46"/>
        <v>NORWALK FC</v>
      </c>
      <c r="G260" s="578"/>
      <c r="H260" s="645">
        <f>VLOOKUP(E260,START_TIMES,2)</f>
        <v>0.41666666666666669</v>
      </c>
      <c r="I260" s="614" t="str">
        <f>VLOOKUP(E260,fields,2)</f>
        <v>City Hill MS (G), Naugatuck</v>
      </c>
      <c r="J260" s="580"/>
      <c r="K260" s="16"/>
      <c r="M260" s="85" t="s">
        <v>156</v>
      </c>
      <c r="N260" s="85" t="s">
        <v>157</v>
      </c>
    </row>
    <row r="261" spans="1:29" ht="12.75" hidden="1" customHeight="1" x14ac:dyDescent="0.35">
      <c r="A261" s="574">
        <v>258</v>
      </c>
      <c r="B261" s="696" t="s">
        <v>794</v>
      </c>
      <c r="C261" s="575">
        <v>45823</v>
      </c>
      <c r="D261" s="586" t="s">
        <v>175</v>
      </c>
      <c r="E261" s="577" t="str">
        <f t="shared" si="46"/>
        <v>TRINITY FC</v>
      </c>
      <c r="F261" s="773" t="str">
        <f t="shared" si="46"/>
        <v>BYE 30</v>
      </c>
      <c r="G261" s="578"/>
      <c r="H261" s="649" t="s">
        <v>91</v>
      </c>
      <c r="I261" s="642" t="s">
        <v>91</v>
      </c>
      <c r="J261" s="580"/>
      <c r="K261" s="16"/>
      <c r="M261" s="85" t="s">
        <v>159</v>
      </c>
      <c r="N261" s="85" t="s">
        <v>150</v>
      </c>
    </row>
    <row r="262" spans="1:29" ht="12.75" hidden="1" customHeight="1" x14ac:dyDescent="0.35">
      <c r="A262" s="574">
        <v>259</v>
      </c>
      <c r="B262" s="696" t="s">
        <v>0</v>
      </c>
      <c r="C262" s="575" t="s">
        <v>0</v>
      </c>
      <c r="D262" s="582" t="s">
        <v>0</v>
      </c>
      <c r="E262" s="583" t="s">
        <v>0</v>
      </c>
      <c r="F262" s="584" t="s">
        <v>0</v>
      </c>
      <c r="G262" s="578" t="s">
        <v>0</v>
      </c>
      <c r="H262" s="645" t="s">
        <v>0</v>
      </c>
      <c r="I262" s="614" t="s">
        <v>0</v>
      </c>
      <c r="J262" s="585" t="s">
        <v>0</v>
      </c>
      <c r="K262" s="16"/>
      <c r="M262" s="85"/>
      <c r="N262" s="85"/>
    </row>
    <row r="263" spans="1:29" ht="12.75" hidden="1" customHeight="1" x14ac:dyDescent="0.35">
      <c r="A263" s="574">
        <v>260</v>
      </c>
      <c r="B263" s="696" t="s">
        <v>794</v>
      </c>
      <c r="C263" s="575">
        <v>45823</v>
      </c>
      <c r="D263" s="587" t="s">
        <v>11</v>
      </c>
      <c r="E263" s="577" t="str">
        <f t="shared" ref="E263:F267" si="47">VLOOKUP(M263,Teams,2)</f>
        <v>GREENWICH FC 40</v>
      </c>
      <c r="F263" s="577" t="str">
        <f t="shared" si="47"/>
        <v>DANBURY UNITED 40</v>
      </c>
      <c r="G263" s="578"/>
      <c r="H263" s="645">
        <f>VLOOKUP(E263,START_TIMES,2)</f>
        <v>0.41666666666666702</v>
      </c>
      <c r="I263" s="614" t="str">
        <f>VLOOKUP(E263,fields,2)</f>
        <v>Greenwich Fields</v>
      </c>
      <c r="J263" s="580"/>
      <c r="K263" s="16"/>
      <c r="M263" s="85" t="s">
        <v>104</v>
      </c>
      <c r="N263" s="85" t="s">
        <v>162</v>
      </c>
    </row>
    <row r="264" spans="1:29" ht="12.75" hidden="1" customHeight="1" thickBot="1" x14ac:dyDescent="0.4">
      <c r="A264" s="574">
        <v>261</v>
      </c>
      <c r="B264" s="696" t="s">
        <v>794</v>
      </c>
      <c r="C264" s="575">
        <v>45823</v>
      </c>
      <c r="D264" s="587" t="s">
        <v>11</v>
      </c>
      <c r="E264" s="577" t="str">
        <f t="shared" si="47"/>
        <v>CLUB NAPOLI 40</v>
      </c>
      <c r="F264" s="577" t="str">
        <f t="shared" si="47"/>
        <v>STORM FC</v>
      </c>
      <c r="G264" s="578"/>
      <c r="H264" s="645">
        <f>VLOOKUP(E264,START_TIMES,2)</f>
        <v>0.33333333333333331</v>
      </c>
      <c r="I264" s="614" t="str">
        <f>VLOOKUP(E264,fields,2)</f>
        <v>Sportsplex (T), North Branford</v>
      </c>
      <c r="J264" s="580"/>
      <c r="K264" s="16"/>
      <c r="M264" s="85" t="s">
        <v>161</v>
      </c>
      <c r="N264" s="85" t="s">
        <v>108</v>
      </c>
    </row>
    <row r="265" spans="1:29" ht="15" hidden="1" thickBot="1" x14ac:dyDescent="0.4">
      <c r="A265" s="574">
        <v>262</v>
      </c>
      <c r="B265" s="696" t="s">
        <v>794</v>
      </c>
      <c r="C265" s="575">
        <v>45823</v>
      </c>
      <c r="D265" s="587" t="s">
        <v>11</v>
      </c>
      <c r="E265" s="577" t="str">
        <f t="shared" si="47"/>
        <v>FAIRFIELD GAC 40</v>
      </c>
      <c r="F265" s="577" t="str">
        <f t="shared" si="47"/>
        <v>GREENWICH PUMAS FC 40</v>
      </c>
      <c r="G265" s="578"/>
      <c r="H265" s="645">
        <f>VLOOKUP(E265,START_TIMES,2)</f>
        <v>0.33333333333333331</v>
      </c>
      <c r="I265" s="614" t="str">
        <f>VLOOKUP(E265,fields,2)</f>
        <v>Ludlowe HS (T), Fairfield</v>
      </c>
      <c r="J265" s="580"/>
      <c r="K265" s="16"/>
      <c r="M265" s="85" t="s">
        <v>163</v>
      </c>
      <c r="N265" s="85" t="s">
        <v>105</v>
      </c>
    </row>
    <row r="266" spans="1:29" ht="15" hidden="1" thickBot="1" x14ac:dyDescent="0.4">
      <c r="A266" s="574">
        <v>263</v>
      </c>
      <c r="B266" s="696" t="s">
        <v>794</v>
      </c>
      <c r="C266" s="575">
        <v>45823</v>
      </c>
      <c r="D266" s="587" t="s">
        <v>11</v>
      </c>
      <c r="E266" s="577" t="str">
        <f t="shared" si="47"/>
        <v xml:space="preserve">GUILFORD CELTIC </v>
      </c>
      <c r="F266" s="577" t="str">
        <f t="shared" si="47"/>
        <v>SHEBEEN FC</v>
      </c>
      <c r="G266" s="578"/>
      <c r="H266" s="645">
        <f>VLOOKUP(E266,START_TIMES,2)</f>
        <v>0.41666666666666702</v>
      </c>
      <c r="I266" s="614" t="str">
        <f>VLOOKUP(E266,fields,2)</f>
        <v>Guilford HS (T), Guilford</v>
      </c>
      <c r="J266" s="580"/>
      <c r="K266" s="16"/>
      <c r="M266" s="85" t="s">
        <v>106</v>
      </c>
      <c r="N266" s="85" t="s">
        <v>107</v>
      </c>
    </row>
    <row r="267" spans="1:29" ht="12.75" hidden="1" customHeight="1" x14ac:dyDescent="0.35">
      <c r="A267" s="574">
        <v>264</v>
      </c>
      <c r="B267" s="696" t="s">
        <v>794</v>
      </c>
      <c r="C267" s="575">
        <v>45823</v>
      </c>
      <c r="D267" s="587" t="s">
        <v>11</v>
      </c>
      <c r="E267" s="577" t="str">
        <f t="shared" si="47"/>
        <v>VASCO DA GAMA 40</v>
      </c>
      <c r="F267" s="577" t="str">
        <f t="shared" si="47"/>
        <v>CLINTON FC 40</v>
      </c>
      <c r="G267" s="578"/>
      <c r="H267" s="645">
        <f>VLOOKUP(E267,START_TIMES,2)</f>
        <v>0.41666666666666702</v>
      </c>
      <c r="I267" s="614" t="str">
        <f>VLOOKUP(E267,fields,2)</f>
        <v>Veterans Memorial Park (T), Bridgeport</v>
      </c>
      <c r="J267" s="580"/>
      <c r="K267" s="16"/>
      <c r="M267" s="85" t="s">
        <v>109</v>
      </c>
      <c r="N267" s="85" t="s">
        <v>160</v>
      </c>
    </row>
    <row r="268" spans="1:29" ht="12.75" hidden="1" customHeight="1" thickBot="1" x14ac:dyDescent="0.4">
      <c r="A268" s="574">
        <v>265</v>
      </c>
      <c r="B268" s="696" t="s">
        <v>0</v>
      </c>
      <c r="C268" s="575" t="s">
        <v>0</v>
      </c>
      <c r="D268" s="582" t="s">
        <v>0</v>
      </c>
      <c r="E268" s="583" t="s">
        <v>0</v>
      </c>
      <c r="F268" s="584" t="s">
        <v>0</v>
      </c>
      <c r="G268" s="578" t="s">
        <v>0</v>
      </c>
      <c r="H268" s="645" t="s">
        <v>0</v>
      </c>
      <c r="I268" s="614" t="s">
        <v>0</v>
      </c>
      <c r="J268" s="585" t="s">
        <v>0</v>
      </c>
      <c r="K268" s="16"/>
      <c r="M268" s="281"/>
      <c r="N268" s="281"/>
    </row>
    <row r="269" spans="1:29" ht="12.75" hidden="1" customHeight="1" thickTop="1" thickBot="1" x14ac:dyDescent="0.4">
      <c r="A269" s="574">
        <v>266</v>
      </c>
      <c r="B269" s="696">
        <v>7</v>
      </c>
      <c r="C269" s="575">
        <v>45823</v>
      </c>
      <c r="D269" s="588" t="s">
        <v>1114</v>
      </c>
      <c r="E269" s="415" t="str">
        <f t="shared" ref="E269:F272" si="48">VLOOKUP(M269,Teams,2)</f>
        <v>LITCHFIELD COUNTY BLUES 40</v>
      </c>
      <c r="F269" s="415" t="str">
        <f t="shared" si="48"/>
        <v>SOUTHEAST ROVERS</v>
      </c>
      <c r="G269" s="589"/>
      <c r="H269" s="645">
        <f>VLOOKUP(E269,START_TIMES,2)</f>
        <v>0.41666666666666702</v>
      </c>
      <c r="I269" s="614" t="str">
        <f>VLOOKUP(E269,fields,2)</f>
        <v xml:space="preserve">White Field (G), Litchfield </v>
      </c>
      <c r="J269" s="580"/>
      <c r="K269" s="16"/>
      <c r="M269" s="736" t="s">
        <v>113</v>
      </c>
      <c r="N269" s="736" t="s">
        <v>117</v>
      </c>
      <c r="S269" s="16"/>
      <c r="T269" s="198"/>
      <c r="U269" s="198"/>
      <c r="V269" s="16"/>
      <c r="W269" s="209"/>
      <c r="X269" s="215"/>
      <c r="Y269" s="16"/>
      <c r="Z269" s="20"/>
      <c r="AC269" s="16"/>
    </row>
    <row r="270" spans="1:29" ht="12.75" hidden="1" customHeight="1" thickTop="1" thickBot="1" x14ac:dyDescent="0.4">
      <c r="A270" s="574">
        <v>267</v>
      </c>
      <c r="B270" s="696">
        <v>7</v>
      </c>
      <c r="C270" s="575">
        <v>45823</v>
      </c>
      <c r="D270" s="588" t="s">
        <v>1114</v>
      </c>
      <c r="E270" s="415" t="str">
        <f t="shared" si="48"/>
        <v>FC LEONE</v>
      </c>
      <c r="F270" s="415" t="str">
        <f t="shared" si="48"/>
        <v>NORTH BRANFORD 40</v>
      </c>
      <c r="G270" s="578"/>
      <c r="H270" s="645">
        <f>VLOOKUP(E270,START_TIMES,2)</f>
        <v>0.33333333333333331</v>
      </c>
      <c r="I270" s="614" t="str">
        <f>VLOOKUP(E270,fields,2)</f>
        <v>Memorial Field (G), North Haven</v>
      </c>
      <c r="J270" s="580"/>
      <c r="K270" s="16"/>
      <c r="M270" s="736" t="s">
        <v>111</v>
      </c>
      <c r="N270" s="736" t="s">
        <v>115</v>
      </c>
      <c r="S270" s="16"/>
      <c r="T270" s="198"/>
      <c r="U270" s="198"/>
      <c r="V270" s="16"/>
      <c r="W270" s="209"/>
      <c r="X270" s="215"/>
      <c r="Y270" s="16"/>
      <c r="Z270" s="20"/>
      <c r="AC270" s="16"/>
    </row>
    <row r="271" spans="1:29" ht="12.75" hidden="1" customHeight="1" thickTop="1" thickBot="1" x14ac:dyDescent="0.4">
      <c r="A271" s="574">
        <v>268</v>
      </c>
      <c r="B271" s="696">
        <v>7</v>
      </c>
      <c r="C271" s="575">
        <v>45823</v>
      </c>
      <c r="D271" s="588" t="s">
        <v>1114</v>
      </c>
      <c r="E271" s="634" t="str">
        <f t="shared" si="48"/>
        <v>PAN ZONES</v>
      </c>
      <c r="F271" s="759" t="s">
        <v>24</v>
      </c>
      <c r="G271" s="578"/>
      <c r="H271" s="645">
        <f>VLOOKUP(E271,START_TIMES,2)</f>
        <v>0.41666666666666669</v>
      </c>
      <c r="I271" s="614" t="str">
        <f>VLOOKUP(E271,fields,2)</f>
        <v>Stanley Quarter Park (G), New Britain</v>
      </c>
      <c r="J271" s="580"/>
      <c r="K271" s="16"/>
      <c r="M271" s="736" t="s">
        <v>116</v>
      </c>
      <c r="N271" s="736" t="s">
        <v>110</v>
      </c>
      <c r="S271" s="16"/>
      <c r="T271" s="198"/>
      <c r="U271" s="198"/>
      <c r="V271" s="16"/>
      <c r="W271" s="209"/>
      <c r="X271" s="215"/>
      <c r="Y271" s="16"/>
      <c r="Z271" s="20"/>
      <c r="AC271" s="16"/>
    </row>
    <row r="272" spans="1:29" ht="12.75" hidden="1" customHeight="1" thickTop="1" thickBot="1" x14ac:dyDescent="0.4">
      <c r="A272" s="574">
        <v>269</v>
      </c>
      <c r="B272" s="696">
        <v>7</v>
      </c>
      <c r="C272" s="575">
        <v>45823</v>
      </c>
      <c r="D272" s="588" t="s">
        <v>1114</v>
      </c>
      <c r="E272" s="415" t="str">
        <f t="shared" si="48"/>
        <v>GUILFORD BELL CURVE</v>
      </c>
      <c r="F272" s="415" t="str">
        <f t="shared" si="48"/>
        <v>NEW HAVEN AMERICANS</v>
      </c>
      <c r="G272" s="578"/>
      <c r="H272" s="645">
        <f>VLOOKUP(E272,START_TIMES,2)</f>
        <v>0.41666666666666669</v>
      </c>
      <c r="I272" s="614" t="str">
        <f>VLOOKUP(E272,fields,2)</f>
        <v>Guilford HS (T), Guilford</v>
      </c>
      <c r="J272" s="585"/>
      <c r="K272" s="1"/>
      <c r="L272" s="1"/>
      <c r="M272" s="736" t="s">
        <v>112</v>
      </c>
      <c r="N272" s="736" t="s">
        <v>114</v>
      </c>
      <c r="S272" s="16"/>
      <c r="T272" s="198"/>
      <c r="U272" s="198"/>
      <c r="V272" s="16"/>
      <c r="W272" s="209"/>
      <c r="X272" s="215"/>
      <c r="Y272" s="16"/>
      <c r="Z272" s="20"/>
      <c r="AC272" s="16"/>
    </row>
    <row r="273" spans="1:33" s="1" customFormat="1" ht="12" hidden="1" customHeight="1" thickTop="1" thickBot="1" x14ac:dyDescent="0.4">
      <c r="A273" s="574">
        <v>270</v>
      </c>
      <c r="B273" s="696" t="s">
        <v>0</v>
      </c>
      <c r="C273" s="575" t="s">
        <v>0</v>
      </c>
      <c r="D273" s="582" t="s">
        <v>0</v>
      </c>
      <c r="E273" s="583" t="s">
        <v>0</v>
      </c>
      <c r="F273" s="584" t="s">
        <v>0</v>
      </c>
      <c r="G273" s="578" t="s">
        <v>0</v>
      </c>
      <c r="H273" s="645" t="s">
        <v>0</v>
      </c>
      <c r="I273" s="614" t="s">
        <v>0</v>
      </c>
      <c r="J273" s="585" t="s">
        <v>0</v>
      </c>
      <c r="K273" s="16"/>
      <c r="L273" s="16"/>
      <c r="M273" s="349"/>
      <c r="N273" s="349"/>
      <c r="O273" s="16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 s="258"/>
      <c r="AF273"/>
      <c r="AG273"/>
    </row>
    <row r="274" spans="1:33" ht="12.75" hidden="1" customHeight="1" thickTop="1" thickBot="1" x14ac:dyDescent="0.4">
      <c r="A274" s="574">
        <v>271</v>
      </c>
      <c r="B274" s="696">
        <v>7</v>
      </c>
      <c r="C274" s="575">
        <v>45823</v>
      </c>
      <c r="D274" s="734" t="s">
        <v>1115</v>
      </c>
      <c r="E274" s="577" t="str">
        <f t="shared" ref="E274:F277" si="49">VLOOKUP(M274,Teams,2)</f>
        <v>ECUA-ANDES 40</v>
      </c>
      <c r="F274" s="577" t="str">
        <f t="shared" si="49"/>
        <v>WILTON WOLVES</v>
      </c>
      <c r="G274" s="589"/>
      <c r="H274" s="645">
        <f>VLOOKUP(E274,START_TIMES,2)</f>
        <v>0.33333333333333331</v>
      </c>
      <c r="I274" s="614" t="str">
        <f>VLOOKUP(E274,fields,2)</f>
        <v>Witek Park (G), Derby</v>
      </c>
      <c r="J274" s="580"/>
      <c r="K274" s="16"/>
      <c r="M274" s="776" t="s">
        <v>121</v>
      </c>
      <c r="N274" s="776" t="s">
        <v>125</v>
      </c>
      <c r="S274" s="16"/>
      <c r="T274" s="198"/>
      <c r="U274" s="198"/>
      <c r="V274" s="16"/>
      <c r="W274" s="209"/>
      <c r="X274" s="215"/>
      <c r="Y274" s="16"/>
      <c r="Z274" s="20"/>
      <c r="AC274" s="16"/>
    </row>
    <row r="275" spans="1:33" ht="12.75" hidden="1" customHeight="1" thickTop="1" thickBot="1" x14ac:dyDescent="0.4">
      <c r="A275" s="574">
        <v>272</v>
      </c>
      <c r="B275" s="696">
        <v>7</v>
      </c>
      <c r="C275" s="575">
        <v>45823</v>
      </c>
      <c r="D275" s="734" t="s">
        <v>1115</v>
      </c>
      <c r="E275" s="790" t="str">
        <f t="shared" si="49"/>
        <v>BYE 40S</v>
      </c>
      <c r="F275" s="693" t="str">
        <f t="shared" si="49"/>
        <v>RIDGEFIELD KICKS</v>
      </c>
      <c r="G275" s="578"/>
      <c r="H275" s="645" t="str">
        <f>VLOOKUP(E275,START_TIMES,2)</f>
        <v>--</v>
      </c>
      <c r="I275" s="614" t="str">
        <f>VLOOKUP(E275,fields,2)</f>
        <v>--</v>
      </c>
      <c r="J275" s="580"/>
      <c r="K275" s="16"/>
      <c r="M275" s="776" t="s">
        <v>119</v>
      </c>
      <c r="N275" s="776" t="s">
        <v>123</v>
      </c>
      <c r="O275" s="1"/>
    </row>
    <row r="276" spans="1:33" ht="12.75" customHeight="1" thickTop="1" thickBot="1" x14ac:dyDescent="0.4">
      <c r="A276" s="574">
        <v>273</v>
      </c>
      <c r="B276" s="696">
        <v>7</v>
      </c>
      <c r="C276" s="575">
        <v>45823</v>
      </c>
      <c r="D276" s="734" t="s">
        <v>1115</v>
      </c>
      <c r="E276" s="577" t="str">
        <f t="shared" si="49"/>
        <v>STAMFORD UNITED</v>
      </c>
      <c r="F276" s="577" t="str">
        <f t="shared" si="49"/>
        <v>BESA SC</v>
      </c>
      <c r="G276" s="578"/>
      <c r="H276" s="645">
        <v>0.33333333333333331</v>
      </c>
      <c r="I276" s="614" t="str">
        <f>VLOOKUP(E276,fields,2)</f>
        <v>West Beach Fields (T), Stamford</v>
      </c>
      <c r="J276" s="585"/>
      <c r="K276" s="16"/>
      <c r="M276" s="776" t="s">
        <v>124</v>
      </c>
      <c r="N276" s="776" t="s">
        <v>118</v>
      </c>
    </row>
    <row r="277" spans="1:33" ht="12.75" hidden="1" customHeight="1" thickTop="1" thickBot="1" x14ac:dyDescent="0.4">
      <c r="A277" s="574">
        <v>274</v>
      </c>
      <c r="B277" s="696">
        <v>7</v>
      </c>
      <c r="C277" s="575">
        <v>45823</v>
      </c>
      <c r="D277" s="734" t="s">
        <v>1115</v>
      </c>
      <c r="E277" s="577" t="str">
        <f t="shared" si="49"/>
        <v>DERBY QUITUS</v>
      </c>
      <c r="F277" s="577" t="str">
        <f t="shared" si="49"/>
        <v>LUSITANOS FC</v>
      </c>
      <c r="G277" s="578"/>
      <c r="H277" s="645">
        <f>VLOOKUP(E277,START_TIMES,2)</f>
        <v>0.33333333333333331</v>
      </c>
      <c r="I277" s="614" t="str">
        <f>VLOOKUP(E277,fields,2)</f>
        <v>Witek Park (G), Derby</v>
      </c>
      <c r="J277" s="580"/>
      <c r="K277" s="16"/>
      <c r="M277" s="776" t="s">
        <v>120</v>
      </c>
      <c r="N277" s="776" t="s">
        <v>122</v>
      </c>
    </row>
    <row r="278" spans="1:33" ht="12.75" hidden="1" customHeight="1" thickTop="1" x14ac:dyDescent="0.35">
      <c r="A278" s="574">
        <v>275</v>
      </c>
      <c r="B278" s="696" t="s">
        <v>0</v>
      </c>
      <c r="C278" s="575" t="s">
        <v>0</v>
      </c>
      <c r="D278" s="582" t="s">
        <v>0</v>
      </c>
      <c r="E278" s="583" t="s">
        <v>0</v>
      </c>
      <c r="F278" s="584" t="s">
        <v>0</v>
      </c>
      <c r="G278" s="578" t="s">
        <v>0</v>
      </c>
      <c r="H278" s="645" t="s">
        <v>0</v>
      </c>
      <c r="I278" s="614" t="s">
        <v>0</v>
      </c>
      <c r="J278" s="585" t="s">
        <v>0</v>
      </c>
      <c r="K278" s="16"/>
      <c r="M278" s="599"/>
      <c r="N278" s="599"/>
    </row>
    <row r="279" spans="1:33" ht="12.75" hidden="1" customHeight="1" x14ac:dyDescent="0.35">
      <c r="A279" s="574">
        <v>276</v>
      </c>
      <c r="B279" s="696" t="s">
        <v>794</v>
      </c>
      <c r="C279" s="575">
        <v>45823</v>
      </c>
      <c r="D279" s="590" t="s">
        <v>1076</v>
      </c>
      <c r="E279" s="577" t="str">
        <f t="shared" ref="E279:F283" si="50">VLOOKUP(M279,Teams,2)</f>
        <v>NORWALK MARINERS LEGENDS</v>
      </c>
      <c r="F279" s="577" t="str">
        <f t="shared" si="50"/>
        <v>GREENWICH FC 50</v>
      </c>
      <c r="G279" s="589"/>
      <c r="H279" s="645">
        <f>VLOOKUP(E279,START_TIMES,2)</f>
        <v>0.33333333333333331</v>
      </c>
      <c r="I279" s="614" t="str">
        <f>VLOOKUP(E279,fields,2)</f>
        <v>Nathan Hale MS (T), Norwalk</v>
      </c>
      <c r="J279" s="580"/>
      <c r="K279" s="16"/>
      <c r="M279" s="782" t="s">
        <v>130</v>
      </c>
      <c r="N279" s="782" t="s">
        <v>128</v>
      </c>
    </row>
    <row r="280" spans="1:33" ht="12.75" hidden="1" customHeight="1" x14ac:dyDescent="0.35">
      <c r="A280" s="574">
        <v>277</v>
      </c>
      <c r="B280" s="696" t="s">
        <v>794</v>
      </c>
      <c r="C280" s="575">
        <v>45823</v>
      </c>
      <c r="D280" s="590" t="s">
        <v>1076</v>
      </c>
      <c r="E280" s="577" t="str">
        <f t="shared" si="50"/>
        <v>FAIRFIELD GAC 50</v>
      </c>
      <c r="F280" s="577" t="str">
        <f t="shared" si="50"/>
        <v>VASCO DA GAMA 50</v>
      </c>
      <c r="G280" s="589"/>
      <c r="H280" s="645">
        <f>VLOOKUP(E280,START_TIMES,2)</f>
        <v>0.33333333333333331</v>
      </c>
      <c r="I280" s="614" t="str">
        <f>VLOOKUP(E280,fields,2)</f>
        <v>Ludlowe HS (T), Fairfield</v>
      </c>
      <c r="J280" s="580"/>
      <c r="K280" s="16"/>
      <c r="M280" s="782" t="s">
        <v>127</v>
      </c>
      <c r="N280" s="782" t="s">
        <v>134</v>
      </c>
    </row>
    <row r="281" spans="1:33" ht="12.75" hidden="1" customHeight="1" x14ac:dyDescent="0.35">
      <c r="A281" s="574">
        <v>278</v>
      </c>
      <c r="B281" s="696" t="s">
        <v>794</v>
      </c>
      <c r="C281" s="575">
        <v>45823</v>
      </c>
      <c r="D281" s="590" t="s">
        <v>1076</v>
      </c>
      <c r="E281" s="577" t="str">
        <f t="shared" si="50"/>
        <v>GREENWICH PUMAS FC 50</v>
      </c>
      <c r="F281" s="577" t="str">
        <f t="shared" si="50"/>
        <v>NORWALK SPORT COLOMBIA 50</v>
      </c>
      <c r="G281" s="589"/>
      <c r="H281" s="645">
        <f>VLOOKUP(E281,START_TIMES,2)</f>
        <v>0.41666666666666669</v>
      </c>
      <c r="I281" s="614" t="str">
        <f>VLOOKUP(E281,fields,2)</f>
        <v>Greenwich Fields</v>
      </c>
      <c r="J281" s="580"/>
      <c r="K281" s="16"/>
      <c r="M281" s="782" t="s">
        <v>129</v>
      </c>
      <c r="N281" s="782" t="s">
        <v>131</v>
      </c>
    </row>
    <row r="282" spans="1:33" ht="12.75" hidden="1" customHeight="1" x14ac:dyDescent="0.35">
      <c r="A282" s="574">
        <v>279</v>
      </c>
      <c r="B282" s="696" t="s">
        <v>794</v>
      </c>
      <c r="C282" s="575">
        <v>45823</v>
      </c>
      <c r="D282" s="590" t="s">
        <v>1076</v>
      </c>
      <c r="E282" s="577" t="str">
        <f t="shared" si="50"/>
        <v>REBELS UNITED</v>
      </c>
      <c r="F282" s="577" t="str">
        <f t="shared" si="50"/>
        <v>STAMFORD CITY</v>
      </c>
      <c r="G282" s="589"/>
      <c r="H282" s="645">
        <f>VLOOKUP(E282,START_TIMES,2)</f>
        <v>0.41666666666666669</v>
      </c>
      <c r="I282" s="614" t="str">
        <f>VLOOKUP(E282,fields,2)</f>
        <v>New Fairfield HS (T), New Fairfield</v>
      </c>
      <c r="J282" s="580"/>
      <c r="K282" s="16"/>
      <c r="M282" s="782" t="s">
        <v>132</v>
      </c>
      <c r="N282" s="782" t="s">
        <v>133</v>
      </c>
    </row>
    <row r="283" spans="1:33" ht="12.75" hidden="1" customHeight="1" x14ac:dyDescent="0.35">
      <c r="A283" s="574">
        <v>280</v>
      </c>
      <c r="B283" s="696" t="s">
        <v>794</v>
      </c>
      <c r="C283" s="575">
        <v>45823</v>
      </c>
      <c r="D283" s="590" t="s">
        <v>1076</v>
      </c>
      <c r="E283" s="577" t="str">
        <f t="shared" si="50"/>
        <v>WESTPORT FC</v>
      </c>
      <c r="F283" s="774" t="str">
        <f t="shared" si="50"/>
        <v>BYE 50</v>
      </c>
      <c r="G283" s="589"/>
      <c r="H283" s="649" t="s">
        <v>91</v>
      </c>
      <c r="I283" s="642" t="s">
        <v>91</v>
      </c>
      <c r="J283" s="580"/>
      <c r="K283" s="16"/>
      <c r="M283" s="782" t="s">
        <v>136</v>
      </c>
      <c r="N283" s="782" t="s">
        <v>126</v>
      </c>
    </row>
    <row r="284" spans="1:33" ht="12.75" hidden="1" customHeight="1" x14ac:dyDescent="0.35">
      <c r="A284" s="574">
        <v>281</v>
      </c>
      <c r="B284" s="696" t="s">
        <v>0</v>
      </c>
      <c r="C284" s="575" t="s">
        <v>0</v>
      </c>
      <c r="D284" s="582" t="s">
        <v>0</v>
      </c>
      <c r="E284" s="583" t="s">
        <v>0</v>
      </c>
      <c r="F284" s="584" t="s">
        <v>0</v>
      </c>
      <c r="G284" s="578" t="s">
        <v>0</v>
      </c>
      <c r="H284" s="645" t="s">
        <v>0</v>
      </c>
      <c r="I284" s="614" t="s">
        <v>0</v>
      </c>
      <c r="J284" s="585" t="s">
        <v>0</v>
      </c>
      <c r="K284" s="16"/>
      <c r="M284" s="85"/>
      <c r="N284" s="85"/>
    </row>
    <row r="285" spans="1:33" ht="12.75" hidden="1" customHeight="1" x14ac:dyDescent="0.35">
      <c r="A285" s="574">
        <v>282</v>
      </c>
      <c r="B285" s="696" t="s">
        <v>794</v>
      </c>
      <c r="C285" s="575">
        <v>45823</v>
      </c>
      <c r="D285" s="591" t="s">
        <v>1113</v>
      </c>
      <c r="E285" s="577" t="str">
        <f t="shared" ref="E285:F289" si="51">VLOOKUP(M285,Teams,2)</f>
        <v>GUILFORD BLACK EAGLES</v>
      </c>
      <c r="F285" s="577" t="str">
        <f t="shared" si="51"/>
        <v>EAST HAVEN SC</v>
      </c>
      <c r="G285" s="589"/>
      <c r="H285" s="645">
        <f>VLOOKUP(E285,START_TIMES,2)</f>
        <v>0.375</v>
      </c>
      <c r="I285" s="614" t="str">
        <f>VLOOKUP(E285,fields,2)</f>
        <v>Bittner Park (G), Guilford</v>
      </c>
      <c r="J285" s="580"/>
      <c r="K285" s="16"/>
      <c r="M285" s="338" t="s">
        <v>146</v>
      </c>
      <c r="N285" s="338" t="s">
        <v>142</v>
      </c>
    </row>
    <row r="286" spans="1:33" ht="12.75" hidden="1" customHeight="1" x14ac:dyDescent="0.35">
      <c r="A286" s="574">
        <v>283</v>
      </c>
      <c r="B286" s="696" t="s">
        <v>794</v>
      </c>
      <c r="C286" s="575">
        <v>45823</v>
      </c>
      <c r="D286" s="591" t="s">
        <v>1113</v>
      </c>
      <c r="E286" s="577" t="str">
        <f t="shared" si="51"/>
        <v>CLUB NAPOLI 50</v>
      </c>
      <c r="F286" s="577" t="str">
        <f t="shared" si="51"/>
        <v>VASCO DA GAMA 60</v>
      </c>
      <c r="G286" s="589"/>
      <c r="H286" s="645">
        <f>VLOOKUP(E286,START_TIMES,2)</f>
        <v>0.375</v>
      </c>
      <c r="I286" s="614" t="str">
        <f>VLOOKUP(E286,fields,2)</f>
        <v>North Farms Park (G), North Branford</v>
      </c>
      <c r="J286" s="580"/>
      <c r="K286" s="16"/>
      <c r="M286" s="338" t="s">
        <v>141</v>
      </c>
      <c r="N286" s="338" t="s">
        <v>135</v>
      </c>
    </row>
    <row r="287" spans="1:33" ht="12.75" hidden="1" customHeight="1" x14ac:dyDescent="0.35">
      <c r="A287" s="574">
        <v>284</v>
      </c>
      <c r="B287" s="696" t="s">
        <v>794</v>
      </c>
      <c r="C287" s="575">
        <v>45823</v>
      </c>
      <c r="D287" s="591" t="s">
        <v>1113</v>
      </c>
      <c r="E287" s="577" t="str">
        <f t="shared" si="51"/>
        <v>GREENWICH PFC</v>
      </c>
      <c r="F287" s="577" t="str">
        <f t="shared" si="51"/>
        <v>HAVEN FC</v>
      </c>
      <c r="G287" s="589"/>
      <c r="H287" s="645">
        <f>VLOOKUP(E287,START_TIMES,2)</f>
        <v>0.41666666666666702</v>
      </c>
      <c r="I287" s="614" t="str">
        <f>VLOOKUP(E287,fields,2)</f>
        <v>Greenwich Fields</v>
      </c>
      <c r="J287" s="580"/>
      <c r="K287" s="16"/>
      <c r="M287" s="338" t="s">
        <v>144</v>
      </c>
      <c r="N287" s="338" t="s">
        <v>147</v>
      </c>
    </row>
    <row r="288" spans="1:33" ht="12.75" hidden="1" customHeight="1" x14ac:dyDescent="0.35">
      <c r="A288" s="574">
        <v>285</v>
      </c>
      <c r="B288" s="696" t="s">
        <v>794</v>
      </c>
      <c r="C288" s="575">
        <v>45823</v>
      </c>
      <c r="D288" s="591" t="s">
        <v>1113</v>
      </c>
      <c r="E288" s="577" t="str">
        <f t="shared" si="51"/>
        <v>NORTH BRANFORD LEGENDS</v>
      </c>
      <c r="F288" s="577" t="str">
        <f t="shared" si="51"/>
        <v>SOUTHEAST CT</v>
      </c>
      <c r="G288" s="589"/>
      <c r="H288" s="645">
        <f>VLOOKUP(E288,START_TIMES,2)</f>
        <v>0.41666666666666702</v>
      </c>
      <c r="I288" s="614" t="str">
        <f>VLOOKUP(E288,fields,2)</f>
        <v>Northford Park (G), Northford</v>
      </c>
      <c r="J288" s="580"/>
      <c r="K288" s="16"/>
      <c r="M288" s="338" t="s">
        <v>148</v>
      </c>
      <c r="N288" s="338" t="s">
        <v>149</v>
      </c>
    </row>
    <row r="289" spans="1:33" ht="12.75" hidden="1" customHeight="1" x14ac:dyDescent="0.35">
      <c r="A289" s="574">
        <v>286</v>
      </c>
      <c r="B289" s="696" t="s">
        <v>794</v>
      </c>
      <c r="C289" s="575">
        <v>45823</v>
      </c>
      <c r="D289" s="591" t="s">
        <v>1113</v>
      </c>
      <c r="E289" s="577" t="str">
        <f t="shared" si="51"/>
        <v>ZIMMITTI SC</v>
      </c>
      <c r="F289" s="577" t="str">
        <f t="shared" si="51"/>
        <v>CHESHIRE AZZURRI</v>
      </c>
      <c r="G289" s="589"/>
      <c r="H289" s="645">
        <f>VLOOKUP(E289,START_TIMES,2)</f>
        <v>0.41666666666666702</v>
      </c>
      <c r="I289" s="614" t="str">
        <f>VLOOKUP(E289,fields,2)</f>
        <v>Morris Beach Complex (G), Morris</v>
      </c>
      <c r="J289" s="580"/>
      <c r="K289" s="16"/>
      <c r="M289" s="338" t="s">
        <v>137</v>
      </c>
      <c r="N289" s="338" t="s">
        <v>138</v>
      </c>
    </row>
    <row r="290" spans="1:33" ht="12.75" hidden="1" customHeight="1" x14ac:dyDescent="0.35">
      <c r="A290" s="574">
        <v>287</v>
      </c>
      <c r="B290" s="696" t="s">
        <v>0</v>
      </c>
      <c r="C290" s="575" t="s">
        <v>0</v>
      </c>
      <c r="D290" s="582" t="s">
        <v>0</v>
      </c>
      <c r="E290" s="583" t="s">
        <v>0</v>
      </c>
      <c r="F290" s="584" t="s">
        <v>0</v>
      </c>
      <c r="G290" s="578" t="s">
        <v>0</v>
      </c>
      <c r="H290" s="645" t="s">
        <v>0</v>
      </c>
      <c r="I290" s="614" t="s">
        <v>0</v>
      </c>
      <c r="J290" s="585" t="s">
        <v>0</v>
      </c>
      <c r="K290" s="16"/>
      <c r="M290" s="85"/>
      <c r="N290" s="85"/>
      <c r="O290" s="253"/>
      <c r="AC290" s="258"/>
      <c r="AE290" s="253"/>
      <c r="AF290" s="16"/>
      <c r="AG290" s="16"/>
    </row>
    <row r="291" spans="1:33" ht="12.5" hidden="1" customHeight="1" thickTop="1" thickBot="1" x14ac:dyDescent="0.4">
      <c r="A291" s="574">
        <v>288</v>
      </c>
      <c r="B291" s="696">
        <v>8</v>
      </c>
      <c r="C291" s="575">
        <v>45830</v>
      </c>
      <c r="D291" s="576" t="s">
        <v>10</v>
      </c>
      <c r="E291" s="577" t="str">
        <f t="shared" ref="E291:F295" si="52">VLOOKUP(M291,Teams,2)</f>
        <v>CLINTON FC 30</v>
      </c>
      <c r="F291" s="577" t="str">
        <f t="shared" si="52"/>
        <v xml:space="preserve">FC SHELTON </v>
      </c>
      <c r="G291" s="578"/>
      <c r="H291" s="645">
        <f>VLOOKUP(E291,START_TIMES,2)</f>
        <v>0.33333333333333331</v>
      </c>
      <c r="I291" s="614" t="str">
        <f>VLOOKUP(E291,fields,2)</f>
        <v>Strong Field (T), Madison</v>
      </c>
      <c r="J291" s="580"/>
      <c r="K291" s="16"/>
      <c r="M291" s="85" t="s">
        <v>96</v>
      </c>
      <c r="N291" s="85" t="s">
        <v>99</v>
      </c>
      <c r="P291" s="85"/>
      <c r="Q291" s="85"/>
    </row>
    <row r="292" spans="1:33" ht="12.75" hidden="1" customHeight="1" x14ac:dyDescent="0.35">
      <c r="A292" s="574">
        <v>289</v>
      </c>
      <c r="B292" s="696">
        <v>8</v>
      </c>
      <c r="C292" s="575">
        <v>45830</v>
      </c>
      <c r="D292" s="576" t="s">
        <v>10</v>
      </c>
      <c r="E292" s="577" t="str">
        <f t="shared" si="52"/>
        <v>CHESHIRE SC UNITED</v>
      </c>
      <c r="F292" s="577" t="str">
        <f t="shared" si="52"/>
        <v>GREENWICH FC 30</v>
      </c>
      <c r="G292" s="578"/>
      <c r="H292" s="645">
        <f>VLOOKUP(E292,START_TIMES,2)</f>
        <v>0.33333333333333331</v>
      </c>
      <c r="I292" s="614" t="str">
        <f>VLOOKUP(E292,fields,2)</f>
        <v>Choate Rosemary Hall (T), Wallingford</v>
      </c>
      <c r="J292" s="580"/>
      <c r="K292" s="16"/>
      <c r="M292" s="85" t="s">
        <v>97</v>
      </c>
      <c r="N292" s="85" t="s">
        <v>94</v>
      </c>
      <c r="O292" s="253"/>
      <c r="AC292" s="258"/>
      <c r="AE292" s="253"/>
      <c r="AF292" s="16"/>
      <c r="AG292" s="16"/>
    </row>
    <row r="293" spans="1:33" ht="12.75" hidden="1" customHeight="1" x14ac:dyDescent="0.35">
      <c r="A293" s="574">
        <v>290</v>
      </c>
      <c r="B293" s="696">
        <v>8</v>
      </c>
      <c r="C293" s="575">
        <v>45830</v>
      </c>
      <c r="D293" s="576" t="s">
        <v>10</v>
      </c>
      <c r="E293" s="577" t="str">
        <f t="shared" si="52"/>
        <v>HAMDEN ALL STARS</v>
      </c>
      <c r="F293" s="577" t="str">
        <f t="shared" si="52"/>
        <v>MILFORD AMIGOS</v>
      </c>
      <c r="G293" s="578"/>
      <c r="H293" s="645">
        <f>VLOOKUP(E293,START_TIMES,2)</f>
        <v>0.41666666666666669</v>
      </c>
      <c r="I293" s="614" t="str">
        <f>VLOOKUP(E293,fields,2)</f>
        <v>Westwoods HS (G), Hamden</v>
      </c>
      <c r="J293" s="580"/>
      <c r="K293" s="16"/>
      <c r="M293" s="85" t="s">
        <v>92</v>
      </c>
      <c r="N293" s="85" t="s">
        <v>98</v>
      </c>
    </row>
    <row r="294" spans="1:33" ht="12.75" customHeight="1" thickTop="1" thickBot="1" x14ac:dyDescent="0.4">
      <c r="A294" s="574">
        <v>291</v>
      </c>
      <c r="B294" s="696">
        <v>8</v>
      </c>
      <c r="C294" s="575">
        <v>45830</v>
      </c>
      <c r="D294" s="576" t="s">
        <v>10</v>
      </c>
      <c r="E294" s="577" t="str">
        <f t="shared" si="52"/>
        <v>STAMFORD FC</v>
      </c>
      <c r="F294" s="577" t="str">
        <f t="shared" si="52"/>
        <v>DANBURY UNITED</v>
      </c>
      <c r="G294" s="578"/>
      <c r="H294" s="645">
        <f>VLOOKUP(E294,START_TIMES,2)</f>
        <v>0.41666666666666702</v>
      </c>
      <c r="I294" s="614" t="str">
        <f>VLOOKUP(E294,fields,2)</f>
        <v>West Beach Fields (T), Stamford</v>
      </c>
      <c r="J294" s="580"/>
      <c r="K294" s="16"/>
      <c r="M294" s="85" t="s">
        <v>101</v>
      </c>
      <c r="N294" s="85" t="s">
        <v>93</v>
      </c>
    </row>
    <row r="295" spans="1:33" ht="12.75" hidden="1" customHeight="1" x14ac:dyDescent="0.35">
      <c r="A295" s="574">
        <v>292</v>
      </c>
      <c r="B295" s="696">
        <v>8</v>
      </c>
      <c r="C295" s="575">
        <v>45830</v>
      </c>
      <c r="D295" s="576" t="s">
        <v>10</v>
      </c>
      <c r="E295" s="577" t="str">
        <f t="shared" si="52"/>
        <v>SALTY DOGS</v>
      </c>
      <c r="F295" s="577" t="str">
        <f t="shared" si="52"/>
        <v>MILFORD TUESDAY</v>
      </c>
      <c r="G295" s="578"/>
      <c r="H295" s="645">
        <f>VLOOKUP(E295,START_TIMES,2)</f>
        <v>0.33333333333333331</v>
      </c>
      <c r="I295" s="614" t="str">
        <f>VLOOKUP(E295,fields,2)</f>
        <v>Nonnewaug HS  (T), Woodbury</v>
      </c>
      <c r="J295" s="580"/>
      <c r="K295" s="16"/>
      <c r="M295" s="85" t="s">
        <v>95</v>
      </c>
      <c r="N295" s="85" t="s">
        <v>100</v>
      </c>
    </row>
    <row r="296" spans="1:33" ht="12.75" hidden="1" customHeight="1" x14ac:dyDescent="0.35">
      <c r="A296" s="574">
        <v>293</v>
      </c>
      <c r="B296" s="696" t="s">
        <v>0</v>
      </c>
      <c r="C296" s="575" t="s">
        <v>0</v>
      </c>
      <c r="D296" s="582" t="s">
        <v>0</v>
      </c>
      <c r="E296" s="583" t="s">
        <v>0</v>
      </c>
      <c r="F296" s="584" t="s">
        <v>0</v>
      </c>
      <c r="G296" s="578" t="s">
        <v>0</v>
      </c>
      <c r="H296" s="645" t="s">
        <v>0</v>
      </c>
      <c r="I296" s="614" t="s">
        <v>0</v>
      </c>
      <c r="J296" s="585" t="s">
        <v>0</v>
      </c>
      <c r="K296" s="16"/>
      <c r="M296" s="85"/>
      <c r="N296" s="85"/>
    </row>
    <row r="297" spans="1:33" ht="12.75" hidden="1" customHeight="1" x14ac:dyDescent="0.35">
      <c r="A297" s="574">
        <v>294</v>
      </c>
      <c r="B297" s="696">
        <v>8</v>
      </c>
      <c r="C297" s="575">
        <v>45830</v>
      </c>
      <c r="D297" s="586" t="s">
        <v>175</v>
      </c>
      <c r="E297" s="577" t="str">
        <f t="shared" ref="E297:F301" si="53">VLOOKUP(M297,Teams,2)</f>
        <v>COYOTES FC</v>
      </c>
      <c r="F297" s="577" t="str">
        <f t="shared" si="53"/>
        <v>FC CALDO VERDE</v>
      </c>
      <c r="G297" s="578"/>
      <c r="H297" s="645">
        <f>VLOOKUP(E297,START_TIMES,2)</f>
        <v>0.41666666666666669</v>
      </c>
      <c r="I297" s="614" t="str">
        <f>VLOOKUP(E297,fields,2)</f>
        <v>Pragemann  Park (G), Wallingford</v>
      </c>
      <c r="J297" s="580"/>
      <c r="K297" s="16"/>
      <c r="M297" s="85" t="s">
        <v>151</v>
      </c>
      <c r="N297" s="85" t="s">
        <v>153</v>
      </c>
    </row>
    <row r="298" spans="1:33" ht="12.75" hidden="1" customHeight="1" x14ac:dyDescent="0.35">
      <c r="A298" s="574">
        <v>295</v>
      </c>
      <c r="B298" s="696">
        <v>8</v>
      </c>
      <c r="C298" s="575">
        <v>45830</v>
      </c>
      <c r="D298" s="586" t="s">
        <v>175</v>
      </c>
      <c r="E298" s="773" t="str">
        <f t="shared" si="53"/>
        <v>BYE 30</v>
      </c>
      <c r="F298" s="577" t="str">
        <f t="shared" si="53"/>
        <v>FC CELTA</v>
      </c>
      <c r="G298" s="578"/>
      <c r="H298" s="645" t="str">
        <f>VLOOKUP(E298,START_TIMES,2)</f>
        <v>--</v>
      </c>
      <c r="I298" s="614" t="str">
        <f>VLOOKUP(E298,fields,2)</f>
        <v>--</v>
      </c>
      <c r="J298" s="580"/>
      <c r="K298" s="16"/>
      <c r="M298" s="85" t="s">
        <v>150</v>
      </c>
      <c r="N298" s="85" t="s">
        <v>154</v>
      </c>
    </row>
    <row r="299" spans="1:33" ht="12.75" hidden="1" customHeight="1" x14ac:dyDescent="0.35">
      <c r="A299" s="574">
        <v>296</v>
      </c>
      <c r="B299" s="696">
        <v>8</v>
      </c>
      <c r="C299" s="575">
        <v>45830</v>
      </c>
      <c r="D299" s="586" t="s">
        <v>175</v>
      </c>
      <c r="E299" s="577" t="str">
        <f t="shared" si="53"/>
        <v>LITCHFIELD COUNTY BLUES 30</v>
      </c>
      <c r="F299" s="577" t="str">
        <f t="shared" si="53"/>
        <v>NAUGATUCK FUSION</v>
      </c>
      <c r="G299" s="589"/>
      <c r="H299" s="645">
        <f>VLOOKUP(E299,START_TIMES,2)</f>
        <v>0.33333333333333331</v>
      </c>
      <c r="I299" s="614" t="str">
        <f>VLOOKUP(E299,fields,2)</f>
        <v>New Milford HS (T), New Milford</v>
      </c>
      <c r="J299" s="580"/>
      <c r="K299" s="16"/>
      <c r="M299" s="85" t="s">
        <v>155</v>
      </c>
      <c r="N299" s="85" t="s">
        <v>156</v>
      </c>
    </row>
    <row r="300" spans="1:33" ht="12.75" hidden="1" customHeight="1" thickBot="1" x14ac:dyDescent="0.4">
      <c r="A300" s="574">
        <v>297</v>
      </c>
      <c r="B300" s="696">
        <v>8</v>
      </c>
      <c r="C300" s="575">
        <v>45830</v>
      </c>
      <c r="D300" s="586" t="s">
        <v>175</v>
      </c>
      <c r="E300" s="577" t="str">
        <f t="shared" si="53"/>
        <v>TRINITY FC</v>
      </c>
      <c r="F300" s="577" t="str">
        <f t="shared" si="53"/>
        <v>ECUA-ANDES 30</v>
      </c>
      <c r="G300" s="578"/>
      <c r="H300" s="645">
        <f>VLOOKUP(E300,START_TIMES,2)</f>
        <v>0.33333333333333331</v>
      </c>
      <c r="I300" s="614" t="str">
        <f>VLOOKUP(E300,fields,2)</f>
        <v>Pease Road (G), Woodbridge</v>
      </c>
      <c r="J300" s="580"/>
      <c r="K300" s="16"/>
      <c r="M300" s="85" t="s">
        <v>159</v>
      </c>
      <c r="N300" s="85" t="s">
        <v>152</v>
      </c>
    </row>
    <row r="301" spans="1:33" ht="12.75" hidden="1" customHeight="1" thickBot="1" x14ac:dyDescent="0.4">
      <c r="A301" s="574">
        <v>298</v>
      </c>
      <c r="B301" s="696">
        <v>8</v>
      </c>
      <c r="C301" s="575">
        <v>45830</v>
      </c>
      <c r="D301" s="586" t="s">
        <v>175</v>
      </c>
      <c r="E301" s="577" t="str">
        <f t="shared" si="53"/>
        <v>QPR</v>
      </c>
      <c r="F301" s="577" t="str">
        <f t="shared" si="53"/>
        <v>NORWALK FC</v>
      </c>
      <c r="G301" s="578"/>
      <c r="H301" s="645">
        <f>VLOOKUP(E301,START_TIMES,2)</f>
        <v>0.375</v>
      </c>
      <c r="I301" s="614" t="str">
        <f>VLOOKUP(E301,fields,2)</f>
        <v>Quinnipiac Park (G), Cheshire</v>
      </c>
      <c r="J301" s="580"/>
      <c r="K301" s="16"/>
      <c r="M301" s="85" t="s">
        <v>158</v>
      </c>
      <c r="N301" s="85" t="s">
        <v>157</v>
      </c>
    </row>
    <row r="302" spans="1:33" ht="12.75" hidden="1" customHeight="1" thickTop="1" thickBot="1" x14ac:dyDescent="0.4">
      <c r="A302" s="574">
        <v>299</v>
      </c>
      <c r="B302" s="696" t="s">
        <v>0</v>
      </c>
      <c r="C302" s="575" t="s">
        <v>0</v>
      </c>
      <c r="D302" s="582" t="s">
        <v>0</v>
      </c>
      <c r="E302" s="583" t="s">
        <v>0</v>
      </c>
      <c r="F302" s="584" t="s">
        <v>0</v>
      </c>
      <c r="G302" s="578" t="s">
        <v>0</v>
      </c>
      <c r="H302" s="645" t="s">
        <v>0</v>
      </c>
      <c r="I302" s="614" t="s">
        <v>0</v>
      </c>
      <c r="J302" s="585" t="s">
        <v>0</v>
      </c>
      <c r="K302" s="16"/>
      <c r="M302" s="85"/>
      <c r="N302" s="85"/>
      <c r="S302" s="16"/>
      <c r="T302" s="198"/>
      <c r="U302" s="198"/>
      <c r="V302" s="16">
        <v>73</v>
      </c>
      <c r="W302" s="209"/>
      <c r="X302" s="215"/>
      <c r="Y302" s="16"/>
      <c r="Z302" s="20"/>
      <c r="AC302" s="16"/>
    </row>
    <row r="303" spans="1:33" ht="12.75" hidden="1" customHeight="1" thickTop="1" thickBot="1" x14ac:dyDescent="0.4">
      <c r="A303" s="574">
        <v>300</v>
      </c>
      <c r="B303" s="696">
        <v>8</v>
      </c>
      <c r="C303" s="575">
        <v>45830</v>
      </c>
      <c r="D303" s="587" t="s">
        <v>11</v>
      </c>
      <c r="E303" s="577" t="str">
        <f t="shared" ref="E303:F307" si="54">VLOOKUP(M303,Teams,2)</f>
        <v>CLUB NAPOLI 40</v>
      </c>
      <c r="F303" s="577" t="str">
        <f t="shared" si="54"/>
        <v>FAIRFIELD GAC 40</v>
      </c>
      <c r="G303" s="578"/>
      <c r="H303" s="645">
        <f>VLOOKUP(E303,START_TIMES,2)</f>
        <v>0.33333333333333331</v>
      </c>
      <c r="I303" s="614" t="str">
        <f>VLOOKUP(E303,fields,2)</f>
        <v>Sportsplex (T), North Branford</v>
      </c>
      <c r="J303" s="580"/>
      <c r="K303" s="16"/>
      <c r="M303" s="85" t="s">
        <v>161</v>
      </c>
      <c r="N303" s="85" t="s">
        <v>163</v>
      </c>
      <c r="S303" s="16"/>
      <c r="T303" s="198"/>
      <c r="U303" s="198"/>
      <c r="V303" s="16"/>
      <c r="W303" s="209"/>
      <c r="X303" s="215"/>
      <c r="Y303" s="16"/>
      <c r="Z303" s="20"/>
      <c r="AC303" s="16"/>
    </row>
    <row r="304" spans="1:33" ht="12.75" hidden="1" customHeight="1" thickTop="1" thickBot="1" x14ac:dyDescent="0.4">
      <c r="A304" s="574">
        <v>301</v>
      </c>
      <c r="B304" s="696">
        <v>8</v>
      </c>
      <c r="C304" s="575">
        <v>45830</v>
      </c>
      <c r="D304" s="587" t="s">
        <v>11</v>
      </c>
      <c r="E304" s="577" t="str">
        <f t="shared" si="54"/>
        <v>CLINTON FC 40</v>
      </c>
      <c r="F304" s="577" t="str">
        <f t="shared" si="54"/>
        <v>GREENWICH FC 40</v>
      </c>
      <c r="G304" s="578"/>
      <c r="H304" s="645">
        <f>VLOOKUP(E304,START_TIMES,2)</f>
        <v>0.41666666666666702</v>
      </c>
      <c r="I304" s="614" t="str">
        <f>VLOOKUP(E304,fields,2)</f>
        <v>Indian River Sports Complex (T), Clinton</v>
      </c>
      <c r="J304" s="580"/>
      <c r="K304" s="16"/>
      <c r="M304" s="85" t="s">
        <v>160</v>
      </c>
      <c r="N304" s="85" t="s">
        <v>104</v>
      </c>
      <c r="S304" s="16"/>
      <c r="T304" s="198"/>
      <c r="U304" s="198"/>
      <c r="V304" s="16">
        <v>74</v>
      </c>
      <c r="W304" s="209"/>
      <c r="X304" s="215"/>
      <c r="Y304" s="16"/>
      <c r="Z304" s="20"/>
      <c r="AC304" s="16"/>
    </row>
    <row r="305" spans="1:29" ht="12.75" hidden="1" customHeight="1" thickTop="1" x14ac:dyDescent="0.35">
      <c r="A305" s="574">
        <v>302</v>
      </c>
      <c r="B305" s="696">
        <v>8</v>
      </c>
      <c r="C305" s="575">
        <v>45830</v>
      </c>
      <c r="D305" s="587" t="s">
        <v>11</v>
      </c>
      <c r="E305" s="577" t="str">
        <f t="shared" si="54"/>
        <v>GREENWICH PUMAS FC 40</v>
      </c>
      <c r="F305" s="577" t="str">
        <f t="shared" si="54"/>
        <v xml:space="preserve">GUILFORD CELTIC </v>
      </c>
      <c r="G305" s="578"/>
      <c r="H305" s="645">
        <f>VLOOKUP(E305,START_TIMES,2)</f>
        <v>0.41666666666666669</v>
      </c>
      <c r="I305" s="614" t="str">
        <f>VLOOKUP(E305,fields,2)</f>
        <v>Greenwich Fields</v>
      </c>
      <c r="J305" s="580"/>
      <c r="K305" s="16"/>
      <c r="M305" s="85" t="s">
        <v>105</v>
      </c>
      <c r="N305" s="85" t="s">
        <v>106</v>
      </c>
    </row>
    <row r="306" spans="1:29" ht="12.75" hidden="1" customHeight="1" x14ac:dyDescent="0.35">
      <c r="A306" s="574">
        <v>303</v>
      </c>
      <c r="B306" s="696">
        <v>8</v>
      </c>
      <c r="C306" s="575">
        <v>45830</v>
      </c>
      <c r="D306" s="587" t="s">
        <v>11</v>
      </c>
      <c r="E306" s="577" t="str">
        <f t="shared" si="54"/>
        <v>VASCO DA GAMA 40</v>
      </c>
      <c r="F306" s="577" t="str">
        <f t="shared" si="54"/>
        <v>DANBURY UNITED 40</v>
      </c>
      <c r="G306" s="578"/>
      <c r="H306" s="645">
        <f>VLOOKUP(E306,START_TIMES,2)</f>
        <v>0.41666666666666702</v>
      </c>
      <c r="I306" s="614" t="str">
        <f>VLOOKUP(E306,fields,2)</f>
        <v>Veterans Memorial Park (T), Bridgeport</v>
      </c>
      <c r="J306" s="580"/>
      <c r="K306" s="16"/>
      <c r="M306" s="85" t="s">
        <v>109</v>
      </c>
      <c r="N306" s="85" t="s">
        <v>162</v>
      </c>
    </row>
    <row r="307" spans="1:29" ht="12.75" hidden="1" customHeight="1" x14ac:dyDescent="0.35">
      <c r="A307" s="574">
        <v>304</v>
      </c>
      <c r="B307" s="696">
        <v>8</v>
      </c>
      <c r="C307" s="575">
        <v>45830</v>
      </c>
      <c r="D307" s="587" t="s">
        <v>11</v>
      </c>
      <c r="E307" s="577" t="str">
        <f t="shared" si="54"/>
        <v>STORM FC</v>
      </c>
      <c r="F307" s="577" t="str">
        <f t="shared" si="54"/>
        <v>SHEBEEN FC</v>
      </c>
      <c r="G307" s="578"/>
      <c r="H307" s="645">
        <f>VLOOKUP(E307,START_TIMES,2)</f>
        <v>0.33333333333333331</v>
      </c>
      <c r="I307" s="614" t="str">
        <f>VLOOKUP(E307,fields,2)</f>
        <v>Wakeman Park (T), Westport</v>
      </c>
      <c r="J307" s="580"/>
      <c r="K307" s="16"/>
      <c r="M307" s="85" t="s">
        <v>108</v>
      </c>
      <c r="N307" s="85" t="s">
        <v>107</v>
      </c>
    </row>
    <row r="308" spans="1:29" ht="12.75" hidden="1" customHeight="1" thickBot="1" x14ac:dyDescent="0.4">
      <c r="A308" s="574">
        <v>305</v>
      </c>
      <c r="B308" s="696" t="s">
        <v>0</v>
      </c>
      <c r="C308" s="575" t="s">
        <v>0</v>
      </c>
      <c r="D308" s="582" t="s">
        <v>0</v>
      </c>
      <c r="E308" s="583" t="s">
        <v>0</v>
      </c>
      <c r="F308" s="584" t="s">
        <v>0</v>
      </c>
      <c r="G308" s="578" t="s">
        <v>0</v>
      </c>
      <c r="H308" s="645" t="s">
        <v>0</v>
      </c>
      <c r="I308" s="614" t="s">
        <v>0</v>
      </c>
      <c r="J308" s="585" t="s">
        <v>0</v>
      </c>
      <c r="K308" s="16"/>
      <c r="M308" s="281"/>
      <c r="N308" s="281"/>
    </row>
    <row r="309" spans="1:29" ht="12.75" hidden="1" customHeight="1" thickTop="1" thickBot="1" x14ac:dyDescent="0.4">
      <c r="A309" s="574">
        <v>306</v>
      </c>
      <c r="B309" s="696">
        <v>8</v>
      </c>
      <c r="C309" s="575">
        <v>45830</v>
      </c>
      <c r="D309" s="588" t="s">
        <v>1114</v>
      </c>
      <c r="E309" s="415" t="str">
        <f t="shared" ref="E309:F312" si="55">VLOOKUP(M309,Teams,2)</f>
        <v>NEW HAVEN AMERICANS</v>
      </c>
      <c r="F309" s="415" t="str">
        <f t="shared" si="55"/>
        <v>LITCHFIELD COUNTY BLUES 40</v>
      </c>
      <c r="G309" s="578"/>
      <c r="H309" s="645">
        <f>VLOOKUP(E309,START_TIMES,2)</f>
        <v>0.41666666666666702</v>
      </c>
      <c r="I309" s="614" t="str">
        <f>VLOOKUP(E309,fields,2)</f>
        <v>Peck Place School (G), Orange</v>
      </c>
      <c r="J309" s="585"/>
      <c r="K309" s="16"/>
      <c r="M309" s="736" t="s">
        <v>114</v>
      </c>
      <c r="N309" s="736" t="s">
        <v>113</v>
      </c>
      <c r="S309" s="16"/>
      <c r="T309" s="198"/>
      <c r="U309" s="198"/>
      <c r="V309" s="16"/>
      <c r="W309" s="209"/>
      <c r="X309" s="215"/>
      <c r="Y309" s="16"/>
      <c r="Z309" s="20"/>
      <c r="AC309" s="16"/>
    </row>
    <row r="310" spans="1:29" ht="12.75" hidden="1" customHeight="1" thickTop="1" thickBot="1" x14ac:dyDescent="0.4">
      <c r="A310" s="574">
        <v>307</v>
      </c>
      <c r="B310" s="696">
        <v>8</v>
      </c>
      <c r="C310" s="575">
        <v>45830</v>
      </c>
      <c r="D310" s="588" t="s">
        <v>1114</v>
      </c>
      <c r="E310" s="415" t="str">
        <f t="shared" si="55"/>
        <v>GUILFORD BELL CURVE</v>
      </c>
      <c r="F310" s="415" t="str">
        <f t="shared" si="55"/>
        <v>NORTH BRANFORD 40</v>
      </c>
      <c r="G310" s="578"/>
      <c r="H310" s="645">
        <f>VLOOKUP(E310,START_TIMES,2)</f>
        <v>0.41666666666666669</v>
      </c>
      <c r="I310" s="614" t="str">
        <f>VLOOKUP(E310,fields,2)</f>
        <v>Guilford HS (T), Guilford</v>
      </c>
      <c r="J310" s="580"/>
      <c r="K310" s="16"/>
      <c r="M310" s="736" t="s">
        <v>112</v>
      </c>
      <c r="N310" s="736" t="s">
        <v>115</v>
      </c>
      <c r="S310" s="16"/>
      <c r="T310" s="198"/>
      <c r="U310" s="198"/>
      <c r="V310" s="16"/>
      <c r="W310" s="209"/>
      <c r="X310" s="215"/>
      <c r="Y310" s="16"/>
      <c r="Z310" s="20"/>
      <c r="AC310" s="16"/>
    </row>
    <row r="311" spans="1:29" ht="12.75" hidden="1" customHeight="1" thickTop="1" x14ac:dyDescent="0.35">
      <c r="A311" s="574">
        <v>308</v>
      </c>
      <c r="B311" s="696">
        <v>8</v>
      </c>
      <c r="C311" s="575">
        <v>45830</v>
      </c>
      <c r="D311" s="588" t="s">
        <v>1114</v>
      </c>
      <c r="E311" s="634" t="str">
        <f t="shared" si="55"/>
        <v>SOUTHEAST ROVERS</v>
      </c>
      <c r="F311" s="759" t="s">
        <v>31</v>
      </c>
      <c r="G311" s="589"/>
      <c r="H311" s="645">
        <f>VLOOKUP(E311,START_TIMES,2)</f>
        <v>0.41666666666666702</v>
      </c>
      <c r="I311" s="614" t="str">
        <f>VLOOKUP(E311,fields,2)</f>
        <v>East Lyme HS (T), East Lyme</v>
      </c>
      <c r="J311" s="580"/>
      <c r="K311" s="16"/>
      <c r="M311" s="754" t="s">
        <v>117</v>
      </c>
      <c r="N311" s="754" t="s">
        <v>110</v>
      </c>
    </row>
    <row r="312" spans="1:29" ht="12.75" hidden="1" customHeight="1" x14ac:dyDescent="0.35">
      <c r="A312" s="574">
        <v>309</v>
      </c>
      <c r="B312" s="696">
        <v>8</v>
      </c>
      <c r="C312" s="575">
        <v>45830</v>
      </c>
      <c r="D312" s="588" t="s">
        <v>1114</v>
      </c>
      <c r="E312" s="415" t="str">
        <f t="shared" si="55"/>
        <v>FC LEONE</v>
      </c>
      <c r="F312" s="415" t="str">
        <f t="shared" si="55"/>
        <v>PAN ZONES</v>
      </c>
      <c r="G312" s="578"/>
      <c r="H312" s="645">
        <f>VLOOKUP(E312,START_TIMES,2)</f>
        <v>0.33333333333333331</v>
      </c>
      <c r="I312" s="614" t="str">
        <f>VLOOKUP(E312,fields,2)</f>
        <v>Memorial Field (G), North Haven</v>
      </c>
      <c r="J312" s="580"/>
      <c r="K312" s="16"/>
      <c r="M312" s="754" t="s">
        <v>111</v>
      </c>
      <c r="N312" s="754" t="s">
        <v>116</v>
      </c>
    </row>
    <row r="313" spans="1:29" ht="12.65" hidden="1" customHeight="1" thickBot="1" x14ac:dyDescent="0.4">
      <c r="A313" s="574">
        <v>310</v>
      </c>
      <c r="B313" s="696" t="s">
        <v>0</v>
      </c>
      <c r="C313" s="575" t="s">
        <v>0</v>
      </c>
      <c r="D313" s="582" t="s">
        <v>0</v>
      </c>
      <c r="E313" s="583" t="s">
        <v>0</v>
      </c>
      <c r="F313" s="584" t="s">
        <v>0</v>
      </c>
      <c r="G313" s="578" t="s">
        <v>0</v>
      </c>
      <c r="H313" s="645" t="s">
        <v>0</v>
      </c>
      <c r="I313" s="614" t="s">
        <v>0</v>
      </c>
      <c r="J313" s="585" t="s">
        <v>0</v>
      </c>
      <c r="K313" s="16"/>
      <c r="M313" s="599"/>
      <c r="N313" s="599"/>
    </row>
    <row r="314" spans="1:29" ht="12.75" hidden="1" customHeight="1" thickTop="1" thickBot="1" x14ac:dyDescent="0.4">
      <c r="A314" s="574">
        <v>311</v>
      </c>
      <c r="B314" s="696">
        <v>8</v>
      </c>
      <c r="C314" s="575">
        <v>45830</v>
      </c>
      <c r="D314" s="734" t="s">
        <v>1115</v>
      </c>
      <c r="E314" s="577" t="str">
        <f t="shared" ref="E314:F317" si="56">VLOOKUP(M314,Teams,2)</f>
        <v>LUSITANOS FC</v>
      </c>
      <c r="F314" s="577" t="str">
        <f t="shared" si="56"/>
        <v>ECUA-ANDES 40</v>
      </c>
      <c r="G314" s="578"/>
      <c r="H314" s="645">
        <f>VLOOKUP(E314,START_TIMES,2)</f>
        <v>0.41666666666666669</v>
      </c>
      <c r="I314" s="614" t="str">
        <f>VLOOKUP(E314,fields,2)</f>
        <v>Veterans Memorial Park (T), Bridgeport</v>
      </c>
      <c r="J314" s="580"/>
      <c r="K314" s="16"/>
      <c r="M314" s="777" t="s">
        <v>122</v>
      </c>
      <c r="N314" s="777" t="s">
        <v>121</v>
      </c>
    </row>
    <row r="315" spans="1:29" ht="12.75" hidden="1" customHeight="1" thickTop="1" thickBot="1" x14ac:dyDescent="0.4">
      <c r="A315" s="574">
        <v>312</v>
      </c>
      <c r="B315" s="696">
        <v>8</v>
      </c>
      <c r="C315" s="575">
        <v>45830</v>
      </c>
      <c r="D315" s="734" t="s">
        <v>1115</v>
      </c>
      <c r="E315" s="577" t="str">
        <f t="shared" si="56"/>
        <v>DERBY QUITUS</v>
      </c>
      <c r="F315" s="577" t="str">
        <f t="shared" si="56"/>
        <v>RIDGEFIELD KICKS</v>
      </c>
      <c r="G315" s="578"/>
      <c r="H315" s="645">
        <f>VLOOKUP(E315,START_TIMES,2)</f>
        <v>0.33333333333333331</v>
      </c>
      <c r="I315" s="614" t="str">
        <f>VLOOKUP(E315,fields,2)</f>
        <v>Witek Park (G), Derby</v>
      </c>
      <c r="J315" s="580"/>
      <c r="K315" s="16"/>
      <c r="M315" s="777" t="s">
        <v>120</v>
      </c>
      <c r="N315" s="777" t="s">
        <v>123</v>
      </c>
    </row>
    <row r="316" spans="1:29" ht="12.75" hidden="1" customHeight="1" thickTop="1" thickBot="1" x14ac:dyDescent="0.4">
      <c r="A316" s="574">
        <v>313</v>
      </c>
      <c r="B316" s="696">
        <v>8</v>
      </c>
      <c r="C316" s="575">
        <v>45830</v>
      </c>
      <c r="D316" s="734" t="s">
        <v>1115</v>
      </c>
      <c r="E316" s="577" t="str">
        <f t="shared" si="56"/>
        <v>WILTON WOLVES</v>
      </c>
      <c r="F316" s="577" t="str">
        <f t="shared" si="56"/>
        <v>BESA SC</v>
      </c>
      <c r="G316" s="589"/>
      <c r="H316" s="645">
        <f>VLOOKUP(E316,START_TIMES,2)</f>
        <v>0.41666666666666702</v>
      </c>
      <c r="I316" s="614" t="str">
        <f>VLOOKUP(E316,fields,2)</f>
        <v>Lily Field (T), Wilton</v>
      </c>
      <c r="J316" s="580"/>
      <c r="K316" s="16"/>
      <c r="M316" s="777" t="s">
        <v>125</v>
      </c>
      <c r="N316" s="777" t="s">
        <v>118</v>
      </c>
    </row>
    <row r="317" spans="1:29" ht="12.75" hidden="1" customHeight="1" thickTop="1" thickBot="1" x14ac:dyDescent="0.4">
      <c r="A317" s="574">
        <v>314</v>
      </c>
      <c r="B317" s="696">
        <v>8</v>
      </c>
      <c r="C317" s="575">
        <v>45830</v>
      </c>
      <c r="D317" s="734" t="s">
        <v>1115</v>
      </c>
      <c r="E317" s="790" t="str">
        <f t="shared" si="56"/>
        <v>BYE 40S</v>
      </c>
      <c r="F317" s="693" t="str">
        <f t="shared" si="56"/>
        <v>STAMFORD UNITED</v>
      </c>
      <c r="G317" s="578"/>
      <c r="H317" s="645" t="str">
        <f>VLOOKUP(E317,START_TIMES,2)</f>
        <v>--</v>
      </c>
      <c r="I317" s="614" t="str">
        <f>VLOOKUP(E317,fields,2)</f>
        <v>--</v>
      </c>
      <c r="J317" s="580"/>
      <c r="K317" s="16"/>
      <c r="M317" s="777" t="s">
        <v>119</v>
      </c>
      <c r="N317" s="777" t="s">
        <v>124</v>
      </c>
    </row>
    <row r="318" spans="1:29" ht="12.75" hidden="1" customHeight="1" thickTop="1" thickBot="1" x14ac:dyDescent="0.4">
      <c r="A318" s="574">
        <v>315</v>
      </c>
      <c r="B318" s="696" t="s">
        <v>0</v>
      </c>
      <c r="C318" s="575" t="s">
        <v>0</v>
      </c>
      <c r="D318" s="582" t="s">
        <v>0</v>
      </c>
      <c r="E318" s="583" t="s">
        <v>0</v>
      </c>
      <c r="F318" s="584" t="s">
        <v>0</v>
      </c>
      <c r="G318" s="578" t="s">
        <v>0</v>
      </c>
      <c r="H318" s="645" t="s">
        <v>0</v>
      </c>
      <c r="I318" s="614" t="s">
        <v>0</v>
      </c>
      <c r="J318" s="585" t="s">
        <v>0</v>
      </c>
      <c r="K318" s="16"/>
      <c r="M318" s="456"/>
      <c r="N318" s="456"/>
      <c r="P318" s="206" t="s">
        <v>114</v>
      </c>
      <c r="Q318" s="253">
        <v>5</v>
      </c>
      <c r="R318" s="748">
        <v>2</v>
      </c>
      <c r="S318" s="206" t="s">
        <v>110</v>
      </c>
      <c r="T318" s="206" t="s">
        <v>111</v>
      </c>
      <c r="U318" s="274"/>
    </row>
    <row r="319" spans="1:29" ht="12.75" hidden="1" customHeight="1" thickTop="1" thickBot="1" x14ac:dyDescent="0.4">
      <c r="A319" s="574">
        <v>316</v>
      </c>
      <c r="B319" s="696">
        <v>8</v>
      </c>
      <c r="C319" s="575">
        <v>45830</v>
      </c>
      <c r="D319" s="590" t="s">
        <v>1076</v>
      </c>
      <c r="E319" s="577" t="str">
        <f t="shared" ref="E319:F323" si="57">VLOOKUP(M319,Teams,2)</f>
        <v>FAIRFIELD GAC 50</v>
      </c>
      <c r="F319" s="577" t="str">
        <f t="shared" si="57"/>
        <v>GREENWICH PUMAS FC 50</v>
      </c>
      <c r="G319" s="589"/>
      <c r="H319" s="645">
        <f>VLOOKUP(E319,START_TIMES,2)</f>
        <v>0.33333333333333331</v>
      </c>
      <c r="I319" s="614" t="str">
        <f>VLOOKUP(E319,fields,2)</f>
        <v>Ludlowe HS (T), Fairfield</v>
      </c>
      <c r="J319" s="580"/>
      <c r="K319" s="16"/>
      <c r="M319" s="781" t="s">
        <v>127</v>
      </c>
      <c r="N319" s="781" t="s">
        <v>129</v>
      </c>
      <c r="P319" s="206" t="s">
        <v>115</v>
      </c>
      <c r="Q319" s="253">
        <v>6</v>
      </c>
      <c r="R319" s="748">
        <v>2</v>
      </c>
      <c r="S319" s="206" t="s">
        <v>112</v>
      </c>
      <c r="T319" s="206" t="s">
        <v>116</v>
      </c>
      <c r="U319" s="274"/>
    </row>
    <row r="320" spans="1:29" ht="12.75" hidden="1" customHeight="1" thickTop="1" thickBot="1" x14ac:dyDescent="0.4">
      <c r="A320" s="574">
        <v>317</v>
      </c>
      <c r="B320" s="696">
        <v>8</v>
      </c>
      <c r="C320" s="575">
        <v>45830</v>
      </c>
      <c r="D320" s="590" t="s">
        <v>1076</v>
      </c>
      <c r="E320" s="774" t="str">
        <f t="shared" si="57"/>
        <v>BYE 50</v>
      </c>
      <c r="F320" s="577" t="str">
        <f t="shared" si="57"/>
        <v>NORWALK MARINERS LEGENDS</v>
      </c>
      <c r="G320" s="589"/>
      <c r="H320" s="645" t="str">
        <f>VLOOKUP(E320,START_TIMES,2)</f>
        <v>--</v>
      </c>
      <c r="I320" s="614" t="str">
        <f>VLOOKUP(E320,fields,2)</f>
        <v>--</v>
      </c>
      <c r="J320" s="580"/>
      <c r="K320" s="16"/>
      <c r="M320" s="781" t="s">
        <v>126</v>
      </c>
      <c r="N320" s="781" t="s">
        <v>130</v>
      </c>
      <c r="P320" s="206" t="s">
        <v>116</v>
      </c>
      <c r="Q320" s="253">
        <v>7</v>
      </c>
      <c r="R320" s="748">
        <v>2</v>
      </c>
      <c r="S320" s="206" t="s">
        <v>115</v>
      </c>
      <c r="T320" s="206" t="s">
        <v>113</v>
      </c>
      <c r="U320" s="274"/>
    </row>
    <row r="321" spans="1:21" ht="12.75" hidden="1" customHeight="1" thickTop="1" thickBot="1" x14ac:dyDescent="0.4">
      <c r="A321" s="574">
        <v>318</v>
      </c>
      <c r="B321" s="696">
        <v>8</v>
      </c>
      <c r="C321" s="575">
        <v>45830</v>
      </c>
      <c r="D321" s="590" t="s">
        <v>1076</v>
      </c>
      <c r="E321" s="577" t="str">
        <f t="shared" si="57"/>
        <v>NORWALK SPORT COLOMBIA 50</v>
      </c>
      <c r="F321" s="577" t="str">
        <f t="shared" si="57"/>
        <v>REBELS UNITED</v>
      </c>
      <c r="G321" s="589"/>
      <c r="H321" s="645">
        <f>VLOOKUP(E321,START_TIMES,2)</f>
        <v>0.41666666666666669</v>
      </c>
      <c r="I321" s="614" t="str">
        <f>VLOOKUP(E321,fields,2)</f>
        <v>Nathan Hale MS (T), Norwalk</v>
      </c>
      <c r="J321" s="580"/>
      <c r="K321" s="16"/>
      <c r="M321" s="781" t="s">
        <v>131</v>
      </c>
      <c r="N321" s="781" t="s">
        <v>132</v>
      </c>
      <c r="P321" s="733" t="s">
        <v>117</v>
      </c>
      <c r="Q321" s="253">
        <v>8</v>
      </c>
      <c r="R321" s="748">
        <v>2</v>
      </c>
      <c r="S321" s="206" t="s">
        <v>114</v>
      </c>
      <c r="T321" s="206" t="s">
        <v>117</v>
      </c>
      <c r="U321" s="274"/>
    </row>
    <row r="322" spans="1:21" ht="12.75" hidden="1" customHeight="1" thickTop="1" thickBot="1" x14ac:dyDescent="0.4">
      <c r="A322" s="574">
        <v>319</v>
      </c>
      <c r="B322" s="696">
        <v>8</v>
      </c>
      <c r="C322" s="575">
        <v>45830</v>
      </c>
      <c r="D322" s="590" t="s">
        <v>1076</v>
      </c>
      <c r="E322" s="577" t="str">
        <f t="shared" si="57"/>
        <v>WESTPORT FC</v>
      </c>
      <c r="F322" s="577" t="str">
        <f t="shared" si="57"/>
        <v>GREENWICH FC 50</v>
      </c>
      <c r="G322" s="589"/>
      <c r="H322" s="645">
        <f>VLOOKUP(E322,START_TIMES,2)</f>
        <v>0.33333333333333331</v>
      </c>
      <c r="I322" s="614" t="str">
        <f>VLOOKUP(E322,fields,2)</f>
        <v>Wakeman Park (T), Westport</v>
      </c>
      <c r="J322" s="580"/>
      <c r="K322" s="16"/>
      <c r="M322" s="781" t="s">
        <v>136</v>
      </c>
      <c r="N322" s="781" t="s">
        <v>128</v>
      </c>
      <c r="P322" s="733" t="s">
        <v>118</v>
      </c>
      <c r="Q322" s="253">
        <v>9</v>
      </c>
      <c r="R322" s="748">
        <v>3</v>
      </c>
      <c r="S322" s="206" t="s">
        <v>114</v>
      </c>
      <c r="T322" s="206" t="s">
        <v>115</v>
      </c>
      <c r="U322" s="274"/>
    </row>
    <row r="323" spans="1:21" ht="12.75" hidden="1" customHeight="1" thickTop="1" thickBot="1" x14ac:dyDescent="0.4">
      <c r="A323" s="574">
        <v>320</v>
      </c>
      <c r="B323" s="696">
        <v>8</v>
      </c>
      <c r="C323" s="575">
        <v>45830</v>
      </c>
      <c r="D323" s="590" t="s">
        <v>1076</v>
      </c>
      <c r="E323" s="577" t="str">
        <f t="shared" si="57"/>
        <v>VASCO DA GAMA 50</v>
      </c>
      <c r="F323" s="577" t="str">
        <f t="shared" si="57"/>
        <v>STAMFORD CITY</v>
      </c>
      <c r="G323" s="589"/>
      <c r="H323" s="645">
        <f>VLOOKUP(E323,START_TIMES,2)</f>
        <v>0.41666666666666702</v>
      </c>
      <c r="I323" s="614" t="str">
        <f>VLOOKUP(E323,fields,2)</f>
        <v>Veterans Memorial Park (T), Bridgeport</v>
      </c>
      <c r="J323" s="580"/>
      <c r="K323" s="16"/>
      <c r="M323" s="781" t="s">
        <v>134</v>
      </c>
      <c r="N323" s="781" t="s">
        <v>133</v>
      </c>
      <c r="P323" s="733" t="s">
        <v>119</v>
      </c>
      <c r="Q323" s="253">
        <v>10</v>
      </c>
      <c r="R323" s="748">
        <v>3</v>
      </c>
      <c r="S323" s="206" t="s">
        <v>112</v>
      </c>
      <c r="T323" s="206" t="s">
        <v>110</v>
      </c>
      <c r="U323" s="274"/>
    </row>
    <row r="324" spans="1:21" ht="12.75" hidden="1" customHeight="1" thickTop="1" thickBot="1" x14ac:dyDescent="0.4">
      <c r="A324" s="574">
        <v>321</v>
      </c>
      <c r="B324" s="696" t="s">
        <v>0</v>
      </c>
      <c r="C324" s="575" t="s">
        <v>0</v>
      </c>
      <c r="D324" s="582" t="s">
        <v>0</v>
      </c>
      <c r="E324" s="583" t="s">
        <v>0</v>
      </c>
      <c r="F324" s="584" t="s">
        <v>0</v>
      </c>
      <c r="G324" s="578" t="s">
        <v>0</v>
      </c>
      <c r="H324" s="645" t="s">
        <v>0</v>
      </c>
      <c r="I324" s="614" t="s">
        <v>0</v>
      </c>
      <c r="J324" s="585" t="s">
        <v>0</v>
      </c>
      <c r="K324" s="16"/>
      <c r="M324" s="85"/>
      <c r="N324" s="85"/>
      <c r="P324" s="733" t="s">
        <v>120</v>
      </c>
      <c r="Q324" s="253">
        <v>11</v>
      </c>
      <c r="R324" s="748">
        <v>3</v>
      </c>
      <c r="S324" s="206" t="s">
        <v>117</v>
      </c>
      <c r="T324" s="206" t="s">
        <v>111</v>
      </c>
      <c r="U324" s="274"/>
    </row>
    <row r="325" spans="1:21" ht="12.75" hidden="1" customHeight="1" thickTop="1" thickBot="1" x14ac:dyDescent="0.4">
      <c r="A325" s="574">
        <v>322</v>
      </c>
      <c r="B325" s="696">
        <v>8</v>
      </c>
      <c r="C325" s="575">
        <v>45830</v>
      </c>
      <c r="D325" s="591" t="s">
        <v>1113</v>
      </c>
      <c r="E325" s="577" t="str">
        <f t="shared" ref="E325:F329" si="58">VLOOKUP(M325,Teams,2)</f>
        <v>CLUB NAPOLI 50</v>
      </c>
      <c r="F325" s="577" t="str">
        <f t="shared" si="58"/>
        <v>GREENWICH PFC</v>
      </c>
      <c r="G325" s="589"/>
      <c r="H325" s="645">
        <f>VLOOKUP(E325,START_TIMES,2)</f>
        <v>0.375</v>
      </c>
      <c r="I325" s="614" t="str">
        <f>VLOOKUP(E325,fields,2)</f>
        <v>North Farms Park (G), North Branford</v>
      </c>
      <c r="J325" s="580"/>
      <c r="K325" s="16"/>
      <c r="M325" s="786" t="s">
        <v>141</v>
      </c>
      <c r="N325" s="786" t="s">
        <v>144</v>
      </c>
      <c r="P325" s="733" t="s">
        <v>121</v>
      </c>
      <c r="Q325" s="253">
        <v>12</v>
      </c>
      <c r="R325" s="748">
        <v>3</v>
      </c>
      <c r="S325" s="206" t="s">
        <v>113</v>
      </c>
      <c r="T325" s="206" t="s">
        <v>116</v>
      </c>
      <c r="U325" s="274"/>
    </row>
    <row r="326" spans="1:21" ht="12.75" hidden="1" customHeight="1" thickTop="1" thickBot="1" x14ac:dyDescent="0.4">
      <c r="A326" s="574">
        <v>323</v>
      </c>
      <c r="B326" s="696">
        <v>8</v>
      </c>
      <c r="C326" s="575">
        <v>45830</v>
      </c>
      <c r="D326" s="591" t="s">
        <v>1113</v>
      </c>
      <c r="E326" s="577" t="str">
        <f t="shared" si="58"/>
        <v>CHESHIRE AZZURRI</v>
      </c>
      <c r="F326" s="577" t="str">
        <f t="shared" si="58"/>
        <v>GUILFORD BLACK EAGLES</v>
      </c>
      <c r="G326" s="589"/>
      <c r="H326" s="645">
        <v>0.45833333333333331</v>
      </c>
      <c r="I326" s="614" t="str">
        <f>VLOOKUP(E326,fields,2)</f>
        <v>Quinnipiac Park (G), Cheshire</v>
      </c>
      <c r="J326" s="580"/>
      <c r="K326" s="16"/>
      <c r="M326" s="786" t="s">
        <v>138</v>
      </c>
      <c r="N326" s="786" t="s">
        <v>146</v>
      </c>
      <c r="P326" s="733" t="s">
        <v>122</v>
      </c>
      <c r="Q326" s="253">
        <v>13</v>
      </c>
      <c r="R326" s="748">
        <v>4</v>
      </c>
      <c r="S326" s="206" t="s">
        <v>112</v>
      </c>
      <c r="T326" s="206" t="s">
        <v>111</v>
      </c>
      <c r="U326" s="274"/>
    </row>
    <row r="327" spans="1:21" ht="12.75" hidden="1" customHeight="1" thickTop="1" thickBot="1" x14ac:dyDescent="0.4">
      <c r="A327" s="574">
        <v>324</v>
      </c>
      <c r="B327" s="696">
        <v>8</v>
      </c>
      <c r="C327" s="575">
        <v>45830</v>
      </c>
      <c r="D327" s="591" t="s">
        <v>1113</v>
      </c>
      <c r="E327" s="577" t="str">
        <f t="shared" si="58"/>
        <v>HAVEN FC</v>
      </c>
      <c r="F327" s="577" t="str">
        <f t="shared" si="58"/>
        <v>NORTH BRANFORD LEGENDS</v>
      </c>
      <c r="G327" s="589"/>
      <c r="H327" s="645">
        <f>VLOOKUP(E327,START_TIMES,2)</f>
        <v>0.33333333333333331</v>
      </c>
      <c r="I327" s="614" t="str">
        <f>VLOOKUP(E327,fields,2)</f>
        <v>Foran HS KMT (T), Milford</v>
      </c>
      <c r="J327" s="580"/>
      <c r="K327" s="16"/>
      <c r="M327" s="786" t="s">
        <v>147</v>
      </c>
      <c r="N327" s="786" t="s">
        <v>148</v>
      </c>
      <c r="P327" s="733" t="s">
        <v>123</v>
      </c>
      <c r="Q327" s="253">
        <v>14</v>
      </c>
      <c r="R327" s="748">
        <v>4</v>
      </c>
      <c r="S327" s="206" t="s">
        <v>117</v>
      </c>
      <c r="T327" s="206" t="s">
        <v>115</v>
      </c>
      <c r="U327" s="274"/>
    </row>
    <row r="328" spans="1:21" ht="12.75" hidden="1" customHeight="1" thickTop="1" thickBot="1" x14ac:dyDescent="0.4">
      <c r="A328" s="574">
        <v>325</v>
      </c>
      <c r="B328" s="696">
        <v>8</v>
      </c>
      <c r="C328" s="575">
        <v>45830</v>
      </c>
      <c r="D328" s="591" t="s">
        <v>1113</v>
      </c>
      <c r="E328" s="577" t="str">
        <f t="shared" si="58"/>
        <v>ZIMMITTI SC</v>
      </c>
      <c r="F328" s="577" t="str">
        <f t="shared" si="58"/>
        <v>EAST HAVEN SC</v>
      </c>
      <c r="G328" s="589"/>
      <c r="H328" s="645">
        <f>VLOOKUP(E328,START_TIMES,2)</f>
        <v>0.41666666666666702</v>
      </c>
      <c r="I328" s="614" t="str">
        <f>VLOOKUP(E328,fields,2)</f>
        <v>Morris Beach Complex (G), Morris</v>
      </c>
      <c r="J328" s="580"/>
      <c r="K328" s="16"/>
      <c r="M328" s="786" t="s">
        <v>137</v>
      </c>
      <c r="N328" s="786" t="s">
        <v>142</v>
      </c>
      <c r="Q328" s="253">
        <v>15</v>
      </c>
      <c r="R328" s="748">
        <v>4</v>
      </c>
      <c r="S328" s="206" t="s">
        <v>110</v>
      </c>
      <c r="T328" s="206" t="s">
        <v>113</v>
      </c>
      <c r="U328" s="274"/>
    </row>
    <row r="329" spans="1:21" ht="12.75" hidden="1" customHeight="1" thickTop="1" thickBot="1" x14ac:dyDescent="0.4">
      <c r="A329" s="574">
        <v>326</v>
      </c>
      <c r="B329" s="696">
        <v>8</v>
      </c>
      <c r="C329" s="575">
        <v>45830</v>
      </c>
      <c r="D329" s="591" t="s">
        <v>1113</v>
      </c>
      <c r="E329" s="577" t="str">
        <f t="shared" si="58"/>
        <v>VASCO DA GAMA 60</v>
      </c>
      <c r="F329" s="577" t="str">
        <f t="shared" si="58"/>
        <v>SOUTHEAST CT</v>
      </c>
      <c r="G329" s="589"/>
      <c r="H329" s="645">
        <f>VLOOKUP(E329,START_TIMES,2)</f>
        <v>0.33333333333333331</v>
      </c>
      <c r="I329" s="614" t="str">
        <f>VLOOKUP(E329,fields,2)</f>
        <v>Veterans Memorial Park (T), Bridgeport</v>
      </c>
      <c r="J329" s="580"/>
      <c r="K329" s="16"/>
      <c r="M329" s="786" t="s">
        <v>135</v>
      </c>
      <c r="N329" s="786" t="s">
        <v>149</v>
      </c>
      <c r="Q329" s="253">
        <v>16</v>
      </c>
      <c r="R329" s="748">
        <v>4</v>
      </c>
      <c r="S329" s="206" t="s">
        <v>116</v>
      </c>
      <c r="T329" s="206" t="s">
        <v>114</v>
      </c>
      <c r="U329" s="274"/>
    </row>
    <row r="330" spans="1:21" ht="12.75" hidden="1" customHeight="1" thickTop="1" thickBot="1" x14ac:dyDescent="0.4">
      <c r="A330" s="574">
        <v>327</v>
      </c>
      <c r="B330" s="696" t="s">
        <v>0</v>
      </c>
      <c r="C330" s="575" t="s">
        <v>0</v>
      </c>
      <c r="D330" s="582" t="s">
        <v>0</v>
      </c>
      <c r="E330" s="583" t="s">
        <v>0</v>
      </c>
      <c r="F330" s="584" t="s">
        <v>0</v>
      </c>
      <c r="G330" s="578" t="s">
        <v>0</v>
      </c>
      <c r="H330" s="645" t="s">
        <v>0</v>
      </c>
      <c r="I330" s="614" t="s">
        <v>0</v>
      </c>
      <c r="J330" s="585" t="s">
        <v>0</v>
      </c>
      <c r="K330" s="16"/>
      <c r="M330" s="85"/>
      <c r="N330" s="85"/>
      <c r="Q330" s="253">
        <v>17</v>
      </c>
      <c r="R330" s="748">
        <v>5</v>
      </c>
      <c r="S330" s="206" t="s">
        <v>117</v>
      </c>
      <c r="T330" s="206" t="s">
        <v>112</v>
      </c>
      <c r="U330" s="274"/>
    </row>
    <row r="331" spans="1:21" ht="12.75" hidden="1" customHeight="1" thickTop="1" thickBot="1" x14ac:dyDescent="0.4">
      <c r="A331" s="574">
        <v>328</v>
      </c>
      <c r="B331" s="696" t="s">
        <v>810</v>
      </c>
      <c r="C331" s="575">
        <v>45837</v>
      </c>
      <c r="D331" s="576" t="s">
        <v>10</v>
      </c>
      <c r="E331" s="577" t="str">
        <f t="shared" ref="E331:F335" si="59">VLOOKUP(M331,Teams,2)</f>
        <v>CHESHIRE SC UNITED</v>
      </c>
      <c r="F331" s="577" t="str">
        <f t="shared" si="59"/>
        <v>SALTY DOGS</v>
      </c>
      <c r="G331" s="578"/>
      <c r="H331" s="645">
        <f>VLOOKUP(E331,START_TIMES,2)</f>
        <v>0.33333333333333331</v>
      </c>
      <c r="I331" s="614" t="str">
        <f>VLOOKUP(E331,fields,2)</f>
        <v>Choate Rosemary Hall (T), Wallingford</v>
      </c>
      <c r="J331" s="580"/>
      <c r="K331" s="16"/>
      <c r="M331" s="85" t="s">
        <v>97</v>
      </c>
      <c r="N331" s="85" t="s">
        <v>95</v>
      </c>
      <c r="Q331" s="253">
        <v>18</v>
      </c>
      <c r="R331" s="748">
        <v>5</v>
      </c>
      <c r="S331" s="206" t="s">
        <v>116</v>
      </c>
      <c r="T331" s="206" t="s">
        <v>115</v>
      </c>
      <c r="U331" s="274"/>
    </row>
    <row r="332" spans="1:21" ht="12.75" hidden="1" customHeight="1" thickTop="1" thickBot="1" x14ac:dyDescent="0.4">
      <c r="A332" s="574">
        <v>329</v>
      </c>
      <c r="B332" s="696" t="s">
        <v>810</v>
      </c>
      <c r="C332" s="575">
        <v>45837</v>
      </c>
      <c r="D332" s="576" t="s">
        <v>10</v>
      </c>
      <c r="E332" s="577" t="str">
        <f t="shared" si="59"/>
        <v>MILFORD TUESDAY</v>
      </c>
      <c r="F332" s="577" t="str">
        <f t="shared" si="59"/>
        <v>CLINTON FC 30</v>
      </c>
      <c r="G332" s="578"/>
      <c r="H332" s="645">
        <f>VLOOKUP(E332,START_TIMES,2)</f>
        <v>0.33333333333333331</v>
      </c>
      <c r="I332" s="614" t="str">
        <f>VLOOKUP(E332,fields,2)</f>
        <v>Witek Park (G), Derby</v>
      </c>
      <c r="J332" s="580"/>
      <c r="K332" s="16"/>
      <c r="M332" s="85" t="s">
        <v>100</v>
      </c>
      <c r="N332" s="85" t="s">
        <v>96</v>
      </c>
      <c r="Q332" s="253">
        <v>19</v>
      </c>
      <c r="R332" s="748">
        <v>5</v>
      </c>
      <c r="S332" s="206" t="s">
        <v>111</v>
      </c>
      <c r="T332" s="206" t="s">
        <v>113</v>
      </c>
      <c r="U332" s="274"/>
    </row>
    <row r="333" spans="1:21" ht="12.75" hidden="1" customHeight="1" thickTop="1" thickBot="1" x14ac:dyDescent="0.4">
      <c r="A333" s="574">
        <v>330</v>
      </c>
      <c r="B333" s="696" t="s">
        <v>810</v>
      </c>
      <c r="C333" s="575">
        <v>45837</v>
      </c>
      <c r="D333" s="576" t="s">
        <v>10</v>
      </c>
      <c r="E333" s="797" t="str">
        <f t="shared" si="59"/>
        <v xml:space="preserve">FC SHELTON </v>
      </c>
      <c r="F333" s="797" t="str">
        <f t="shared" si="59"/>
        <v>STAMFORD FC</v>
      </c>
      <c r="G333" s="578"/>
      <c r="H333" s="645">
        <f>VLOOKUP(E333,START_TIMES,2)</f>
        <v>0.33333333333333331</v>
      </c>
      <c r="I333" s="614" t="str">
        <f>VLOOKUP(E333,fields,2)</f>
        <v>Nike Site (G), Shelton</v>
      </c>
      <c r="J333" s="580"/>
      <c r="K333" s="16"/>
      <c r="M333" s="85" t="s">
        <v>99</v>
      </c>
      <c r="N333" s="85" t="s">
        <v>101</v>
      </c>
      <c r="Q333" s="253">
        <v>20</v>
      </c>
      <c r="R333" s="748">
        <v>5</v>
      </c>
      <c r="S333" s="206" t="s">
        <v>114</v>
      </c>
      <c r="T333" s="206" t="s">
        <v>110</v>
      </c>
      <c r="U333" s="274"/>
    </row>
    <row r="334" spans="1:21" ht="12.75" hidden="1" customHeight="1" thickTop="1" thickBot="1" x14ac:dyDescent="0.4">
      <c r="A334" s="574">
        <v>331</v>
      </c>
      <c r="B334" s="696" t="s">
        <v>810</v>
      </c>
      <c r="C334" s="575">
        <v>45837</v>
      </c>
      <c r="D334" s="576" t="s">
        <v>10</v>
      </c>
      <c r="E334" s="577" t="str">
        <f t="shared" si="59"/>
        <v>DANBURY UNITED</v>
      </c>
      <c r="F334" s="577" t="str">
        <f t="shared" si="59"/>
        <v>MILFORD AMIGOS</v>
      </c>
      <c r="G334" s="578"/>
      <c r="H334" s="645">
        <f>VLOOKUP(E334,START_TIMES,2)</f>
        <v>0.375</v>
      </c>
      <c r="I334" s="614" t="str">
        <f>VLOOKUP(E334,fields,2)</f>
        <v>Portuguese Cultural Center (G), Danbury</v>
      </c>
      <c r="J334" s="580"/>
      <c r="K334" s="16"/>
      <c r="M334" s="85" t="s">
        <v>93</v>
      </c>
      <c r="N334" s="85" t="s">
        <v>98</v>
      </c>
      <c r="Q334" s="253">
        <v>21</v>
      </c>
      <c r="R334" s="748">
        <v>6</v>
      </c>
      <c r="S334" s="206" t="s">
        <v>117</v>
      </c>
      <c r="T334" s="206" t="s">
        <v>116</v>
      </c>
      <c r="U334" s="274"/>
    </row>
    <row r="335" spans="1:21" ht="12.75" hidden="1" customHeight="1" thickTop="1" thickBot="1" x14ac:dyDescent="0.4">
      <c r="A335" s="574">
        <v>332</v>
      </c>
      <c r="B335" s="696" t="s">
        <v>810</v>
      </c>
      <c r="C335" s="575">
        <v>45837</v>
      </c>
      <c r="D335" s="576" t="s">
        <v>10</v>
      </c>
      <c r="E335" s="577" t="str">
        <f t="shared" si="59"/>
        <v>GREENWICH FC 30</v>
      </c>
      <c r="F335" s="577" t="str">
        <f t="shared" si="59"/>
        <v>HAMDEN ALL STARS</v>
      </c>
      <c r="G335" s="578"/>
      <c r="H335" s="645">
        <f>VLOOKUP(E335,START_TIMES,2)</f>
        <v>0.41666666666666702</v>
      </c>
      <c r="I335" s="614" t="str">
        <f>VLOOKUP(E335,fields,2)</f>
        <v>Greenwich Fields</v>
      </c>
      <c r="J335" s="580"/>
      <c r="K335" s="16"/>
      <c r="M335" s="85" t="s">
        <v>94</v>
      </c>
      <c r="N335" s="85" t="s">
        <v>92</v>
      </c>
      <c r="Q335" s="253">
        <v>22</v>
      </c>
      <c r="R335" s="748">
        <v>6</v>
      </c>
      <c r="S335" s="206" t="s">
        <v>114</v>
      </c>
      <c r="T335" s="206" t="s">
        <v>111</v>
      </c>
      <c r="U335" s="274"/>
    </row>
    <row r="336" spans="1:21" ht="12.75" hidden="1" customHeight="1" thickTop="1" thickBot="1" x14ac:dyDescent="0.4">
      <c r="A336" s="574">
        <v>333</v>
      </c>
      <c r="B336" s="696" t="s">
        <v>0</v>
      </c>
      <c r="C336" s="575" t="s">
        <v>0</v>
      </c>
      <c r="D336" s="582" t="s">
        <v>0</v>
      </c>
      <c r="E336" s="583" t="s">
        <v>0</v>
      </c>
      <c r="F336" s="584" t="s">
        <v>0</v>
      </c>
      <c r="G336" s="578" t="s">
        <v>0</v>
      </c>
      <c r="H336" s="645" t="s">
        <v>0</v>
      </c>
      <c r="I336" s="614" t="s">
        <v>0</v>
      </c>
      <c r="J336" s="585" t="s">
        <v>0</v>
      </c>
      <c r="K336" s="16"/>
      <c r="M336" s="359"/>
      <c r="N336" s="360"/>
      <c r="Q336" s="253">
        <v>23</v>
      </c>
      <c r="R336" s="748">
        <v>6</v>
      </c>
      <c r="S336" s="206" t="s">
        <v>110</v>
      </c>
      <c r="T336" s="206" t="s">
        <v>115</v>
      </c>
      <c r="U336" s="274"/>
    </row>
    <row r="337" spans="1:29" ht="12.75" hidden="1" customHeight="1" thickTop="1" thickBot="1" x14ac:dyDescent="0.4">
      <c r="A337" s="574">
        <v>334</v>
      </c>
      <c r="B337" s="696" t="s">
        <v>810</v>
      </c>
      <c r="C337" s="575">
        <v>45837</v>
      </c>
      <c r="D337" s="586" t="s">
        <v>175</v>
      </c>
      <c r="E337" s="773" t="str">
        <f t="shared" ref="E337:F341" si="60">VLOOKUP(M337,Teams,2)</f>
        <v>BYE 30</v>
      </c>
      <c r="F337" s="577" t="str">
        <f t="shared" si="60"/>
        <v>QPR</v>
      </c>
      <c r="G337" s="578"/>
      <c r="H337" s="645" t="str">
        <f>VLOOKUP(E337,START_TIMES,2)</f>
        <v>--</v>
      </c>
      <c r="I337" s="614" t="str">
        <f>VLOOKUP(E337,fields,2)</f>
        <v>--</v>
      </c>
      <c r="J337" s="580"/>
      <c r="K337" s="16"/>
      <c r="M337" s="85" t="s">
        <v>150</v>
      </c>
      <c r="N337" s="85" t="s">
        <v>158</v>
      </c>
      <c r="Q337" s="253">
        <v>24</v>
      </c>
      <c r="R337" s="748">
        <v>6</v>
      </c>
      <c r="S337" s="206" t="s">
        <v>113</v>
      </c>
      <c r="T337" s="206" t="s">
        <v>112</v>
      </c>
      <c r="U337" s="274"/>
    </row>
    <row r="338" spans="1:29" ht="12.75" hidden="1" customHeight="1" thickTop="1" thickBot="1" x14ac:dyDescent="0.4">
      <c r="A338" s="574">
        <v>335</v>
      </c>
      <c r="B338" s="696" t="s">
        <v>810</v>
      </c>
      <c r="C338" s="575">
        <v>45837</v>
      </c>
      <c r="D338" s="586" t="s">
        <v>175</v>
      </c>
      <c r="E338" s="577" t="str">
        <f t="shared" si="60"/>
        <v>NORWALK FC</v>
      </c>
      <c r="F338" s="577" t="str">
        <f t="shared" si="60"/>
        <v>COYOTES FC</v>
      </c>
      <c r="G338" s="578"/>
      <c r="H338" s="645">
        <f>VLOOKUP(E338,START_TIMES,2)</f>
        <v>0.41666666666666702</v>
      </c>
      <c r="I338" s="614" t="str">
        <f>VLOOKUP(E338,fields,2)</f>
        <v>Nathan Hale MS (T), Norwalk</v>
      </c>
      <c r="J338" s="580"/>
      <c r="K338" s="16"/>
      <c r="M338" s="85" t="s">
        <v>157</v>
      </c>
      <c r="N338" s="85" t="s">
        <v>151</v>
      </c>
      <c r="Q338" s="253">
        <v>25</v>
      </c>
      <c r="R338" s="748">
        <v>7</v>
      </c>
      <c r="S338" s="206" t="s">
        <v>113</v>
      </c>
      <c r="T338" s="206" t="s">
        <v>117</v>
      </c>
      <c r="U338" s="274"/>
    </row>
    <row r="339" spans="1:29" ht="12.75" hidden="1" customHeight="1" thickTop="1" thickBot="1" x14ac:dyDescent="0.4">
      <c r="A339" s="574">
        <v>336</v>
      </c>
      <c r="B339" s="696" t="s">
        <v>810</v>
      </c>
      <c r="C339" s="575">
        <v>45837</v>
      </c>
      <c r="D339" s="586" t="s">
        <v>175</v>
      </c>
      <c r="E339" s="577" t="str">
        <f t="shared" si="60"/>
        <v>TRINITY FC</v>
      </c>
      <c r="F339" s="577" t="str">
        <f t="shared" si="60"/>
        <v>FC CALDO VERDE</v>
      </c>
      <c r="G339" s="589"/>
      <c r="H339" s="645">
        <f>VLOOKUP(E339,START_TIMES,2)</f>
        <v>0.33333333333333331</v>
      </c>
      <c r="I339" s="614" t="str">
        <f>VLOOKUP(E339,fields,2)</f>
        <v>Pease Road (G), Woodbridge</v>
      </c>
      <c r="J339" s="580"/>
      <c r="K339" s="16"/>
      <c r="M339" s="85" t="s">
        <v>159</v>
      </c>
      <c r="N339" s="85" t="s">
        <v>153</v>
      </c>
      <c r="Q339" s="253">
        <v>26</v>
      </c>
      <c r="R339" s="748">
        <v>7</v>
      </c>
      <c r="S339" s="206" t="s">
        <v>111</v>
      </c>
      <c r="T339" s="206" t="s">
        <v>115</v>
      </c>
      <c r="U339" s="274"/>
    </row>
    <row r="340" spans="1:29" ht="12.75" hidden="1" customHeight="1" thickTop="1" thickBot="1" x14ac:dyDescent="0.4">
      <c r="A340" s="574">
        <v>337</v>
      </c>
      <c r="B340" s="696" t="s">
        <v>810</v>
      </c>
      <c r="C340" s="575">
        <v>45837</v>
      </c>
      <c r="D340" s="586" t="s">
        <v>175</v>
      </c>
      <c r="E340" s="577" t="str">
        <f t="shared" si="60"/>
        <v>ECUA-ANDES 30</v>
      </c>
      <c r="F340" s="577" t="str">
        <f t="shared" si="60"/>
        <v>NAUGATUCK FUSION</v>
      </c>
      <c r="G340" s="578"/>
      <c r="H340" s="645">
        <f>VLOOKUP(E340,START_TIMES,2)</f>
        <v>0.33333333333333331</v>
      </c>
      <c r="I340" s="614" t="str">
        <f>VLOOKUP(E340,fields,2)</f>
        <v>Witek Park (G), Derby</v>
      </c>
      <c r="J340" s="580"/>
      <c r="K340" s="16"/>
      <c r="M340" s="85" t="s">
        <v>152</v>
      </c>
      <c r="N340" s="85" t="s">
        <v>156</v>
      </c>
      <c r="Q340" s="253">
        <v>27</v>
      </c>
      <c r="R340" s="748">
        <v>7</v>
      </c>
      <c r="S340" s="206" t="s">
        <v>116</v>
      </c>
      <c r="T340" s="206" t="s">
        <v>110</v>
      </c>
      <c r="U340" s="274"/>
    </row>
    <row r="341" spans="1:29" ht="12.75" hidden="1" customHeight="1" thickTop="1" thickBot="1" x14ac:dyDescent="0.4">
      <c r="A341" s="574">
        <v>338</v>
      </c>
      <c r="B341" s="696" t="s">
        <v>810</v>
      </c>
      <c r="C341" s="575">
        <v>45837</v>
      </c>
      <c r="D341" s="586" t="s">
        <v>175</v>
      </c>
      <c r="E341" s="577" t="str">
        <f t="shared" si="60"/>
        <v>FC CELTA</v>
      </c>
      <c r="F341" s="577" t="str">
        <f t="shared" si="60"/>
        <v>LITCHFIELD COUNTY BLUES 30</v>
      </c>
      <c r="G341" s="578"/>
      <c r="H341" s="645">
        <f>VLOOKUP(E341,START_TIMES,2)</f>
        <v>0.33333333333333331</v>
      </c>
      <c r="I341" s="614" t="str">
        <f>VLOOKUP(E341,fields,2)</f>
        <v>Foran HS KMT (T), Milford</v>
      </c>
      <c r="J341" s="580"/>
      <c r="K341" s="16"/>
      <c r="M341" s="85" t="s">
        <v>154</v>
      </c>
      <c r="N341" s="85" t="s">
        <v>155</v>
      </c>
      <c r="Q341" s="253">
        <v>28</v>
      </c>
      <c r="R341" s="748">
        <v>7</v>
      </c>
      <c r="S341" s="206" t="s">
        <v>112</v>
      </c>
      <c r="T341" s="206" t="s">
        <v>114</v>
      </c>
      <c r="U341" s="274"/>
    </row>
    <row r="342" spans="1:29" ht="12.75" hidden="1" customHeight="1" thickTop="1" thickBot="1" x14ac:dyDescent="0.4">
      <c r="A342" s="574">
        <v>339</v>
      </c>
      <c r="B342" s="696" t="s">
        <v>0</v>
      </c>
      <c r="C342" s="575" t="s">
        <v>0</v>
      </c>
      <c r="D342" s="582" t="s">
        <v>0</v>
      </c>
      <c r="E342" s="583" t="s">
        <v>0</v>
      </c>
      <c r="F342" s="584" t="s">
        <v>0</v>
      </c>
      <c r="G342" s="578" t="s">
        <v>0</v>
      </c>
      <c r="H342" s="645" t="s">
        <v>0</v>
      </c>
      <c r="I342" s="614" t="s">
        <v>0</v>
      </c>
      <c r="J342" s="585" t="s">
        <v>0</v>
      </c>
      <c r="K342" s="16"/>
      <c r="M342" s="281"/>
      <c r="N342" s="281"/>
      <c r="Q342" s="253">
        <v>29</v>
      </c>
      <c r="R342" s="748">
        <v>8</v>
      </c>
      <c r="S342" s="206" t="s">
        <v>114</v>
      </c>
      <c r="T342" s="206" t="s">
        <v>113</v>
      </c>
      <c r="U342" s="274"/>
    </row>
    <row r="343" spans="1:29" ht="12.75" hidden="1" customHeight="1" thickTop="1" thickBot="1" x14ac:dyDescent="0.4">
      <c r="A343" s="574">
        <v>340</v>
      </c>
      <c r="B343" s="696" t="s">
        <v>810</v>
      </c>
      <c r="C343" s="575">
        <v>45837</v>
      </c>
      <c r="D343" s="587" t="s">
        <v>11</v>
      </c>
      <c r="E343" s="577" t="str">
        <f t="shared" ref="E343:F347" si="61">VLOOKUP(M343,Teams,2)</f>
        <v>CLINTON FC 40</v>
      </c>
      <c r="F343" s="577" t="str">
        <f t="shared" si="61"/>
        <v>STORM FC</v>
      </c>
      <c r="G343" s="578"/>
      <c r="H343" s="645">
        <f>VLOOKUP(E343,START_TIMES,2)</f>
        <v>0.41666666666666702</v>
      </c>
      <c r="I343" s="614" t="str">
        <f>VLOOKUP(E343,fields,2)</f>
        <v>Indian River Sports Complex (T), Clinton</v>
      </c>
      <c r="J343" s="580"/>
      <c r="K343" s="16"/>
      <c r="M343" s="85" t="s">
        <v>160</v>
      </c>
      <c r="N343" s="85" t="s">
        <v>108</v>
      </c>
      <c r="Q343" s="253">
        <v>30</v>
      </c>
      <c r="R343" s="748">
        <v>8</v>
      </c>
      <c r="S343" s="206" t="s">
        <v>112</v>
      </c>
      <c r="T343" s="206" t="s">
        <v>115</v>
      </c>
      <c r="U343" s="274"/>
    </row>
    <row r="344" spans="1:29" ht="12.75" hidden="1" customHeight="1" thickTop="1" thickBot="1" x14ac:dyDescent="0.4">
      <c r="A344" s="574">
        <v>341</v>
      </c>
      <c r="B344" s="696" t="s">
        <v>810</v>
      </c>
      <c r="C344" s="575">
        <v>45837</v>
      </c>
      <c r="D344" s="587" t="s">
        <v>11</v>
      </c>
      <c r="E344" s="577" t="str">
        <f t="shared" si="61"/>
        <v>SHEBEEN FC</v>
      </c>
      <c r="F344" s="577" t="str">
        <f t="shared" si="61"/>
        <v>CLUB NAPOLI 40</v>
      </c>
      <c r="G344" s="578"/>
      <c r="H344" s="645">
        <f>VLOOKUP(E344,START_TIMES,2)</f>
        <v>0.41666666666666702</v>
      </c>
      <c r="I344" s="614" t="str">
        <f>VLOOKUP(E344,fields,2)</f>
        <v>Ludlowe HS (T), Fairfield</v>
      </c>
      <c r="J344" s="580"/>
      <c r="K344" s="16"/>
      <c r="M344" s="85" t="s">
        <v>107</v>
      </c>
      <c r="N344" s="85" t="s">
        <v>161</v>
      </c>
      <c r="Q344" s="253">
        <v>31</v>
      </c>
      <c r="R344" s="748">
        <v>8</v>
      </c>
      <c r="S344" s="206" t="s">
        <v>117</v>
      </c>
      <c r="T344" s="206" t="s">
        <v>110</v>
      </c>
      <c r="U344" s="274"/>
    </row>
    <row r="345" spans="1:29" ht="12.75" hidden="1" customHeight="1" thickTop="1" thickBot="1" x14ac:dyDescent="0.4">
      <c r="A345" s="574">
        <v>342</v>
      </c>
      <c r="B345" s="696" t="s">
        <v>810</v>
      </c>
      <c r="C345" s="575">
        <v>45837</v>
      </c>
      <c r="D345" s="587" t="s">
        <v>11</v>
      </c>
      <c r="E345" s="577" t="str">
        <f t="shared" si="61"/>
        <v>VASCO DA GAMA 40</v>
      </c>
      <c r="F345" s="577" t="str">
        <f t="shared" si="61"/>
        <v>FAIRFIELD GAC 40</v>
      </c>
      <c r="G345" s="578"/>
      <c r="H345" s="645">
        <f>VLOOKUP(E345,START_TIMES,2)</f>
        <v>0.41666666666666702</v>
      </c>
      <c r="I345" s="614" t="str">
        <f>VLOOKUP(E345,fields,2)</f>
        <v>Veterans Memorial Park (T), Bridgeport</v>
      </c>
      <c r="J345" s="580"/>
      <c r="K345" s="16"/>
      <c r="M345" s="85" t="s">
        <v>109</v>
      </c>
      <c r="N345" s="85" t="s">
        <v>163</v>
      </c>
      <c r="Q345" s="253">
        <v>32</v>
      </c>
      <c r="R345" s="748">
        <v>8</v>
      </c>
      <c r="S345" s="206" t="s">
        <v>111</v>
      </c>
      <c r="T345" s="206" t="s">
        <v>116</v>
      </c>
      <c r="U345" s="274"/>
    </row>
    <row r="346" spans="1:29" ht="12.75" hidden="1" customHeight="1" thickTop="1" thickBot="1" x14ac:dyDescent="0.4">
      <c r="A346" s="574">
        <v>343</v>
      </c>
      <c r="B346" s="696" t="s">
        <v>810</v>
      </c>
      <c r="C346" s="575">
        <v>45837</v>
      </c>
      <c r="D346" s="587" t="s">
        <v>11</v>
      </c>
      <c r="E346" s="577" t="str">
        <f t="shared" si="61"/>
        <v>DANBURY UNITED 40</v>
      </c>
      <c r="F346" s="577" t="str">
        <f t="shared" si="61"/>
        <v xml:space="preserve">GUILFORD CELTIC </v>
      </c>
      <c r="G346" s="578"/>
      <c r="H346" s="645">
        <f>VLOOKUP(E346,START_TIMES,2)</f>
        <v>0.45833333333333331</v>
      </c>
      <c r="I346" s="614" t="str">
        <f>VLOOKUP(E346,fields,2)</f>
        <v>Portuguese Cultural Center (G), Danbury</v>
      </c>
      <c r="J346" s="580"/>
      <c r="K346" s="16"/>
      <c r="M346" s="85" t="s">
        <v>162</v>
      </c>
      <c r="N346" s="85" t="s">
        <v>106</v>
      </c>
      <c r="Q346" s="253">
        <v>33</v>
      </c>
      <c r="R346" s="748">
        <v>9</v>
      </c>
      <c r="S346" s="206" t="s">
        <v>113</v>
      </c>
      <c r="T346" s="206" t="s">
        <v>115</v>
      </c>
      <c r="U346" s="274"/>
    </row>
    <row r="347" spans="1:29" ht="12.75" hidden="1" customHeight="1" thickTop="1" thickBot="1" x14ac:dyDescent="0.4">
      <c r="A347" s="574">
        <v>344</v>
      </c>
      <c r="B347" s="696" t="s">
        <v>810</v>
      </c>
      <c r="C347" s="575">
        <v>45837</v>
      </c>
      <c r="D347" s="587" t="s">
        <v>11</v>
      </c>
      <c r="E347" s="577" t="str">
        <f t="shared" si="61"/>
        <v>GREENWICH FC 40</v>
      </c>
      <c r="F347" s="577" t="str">
        <f t="shared" si="61"/>
        <v>GREENWICH PUMAS FC 40</v>
      </c>
      <c r="G347" s="578"/>
      <c r="H347" s="645">
        <f>VLOOKUP(E347,START_TIMES,2)</f>
        <v>0.41666666666666702</v>
      </c>
      <c r="I347" s="614" t="str">
        <f>VLOOKUP(E347,fields,2)</f>
        <v>Greenwich Fields</v>
      </c>
      <c r="J347" s="580"/>
      <c r="K347" s="16"/>
      <c r="M347" s="85" t="s">
        <v>104</v>
      </c>
      <c r="N347" s="85" t="s">
        <v>105</v>
      </c>
      <c r="Q347" s="253">
        <v>34</v>
      </c>
      <c r="R347" s="748">
        <v>9</v>
      </c>
      <c r="S347" s="206" t="s">
        <v>111</v>
      </c>
      <c r="T347" s="206" t="s">
        <v>110</v>
      </c>
      <c r="U347" s="274"/>
      <c r="V347" s="16">
        <v>73</v>
      </c>
      <c r="W347" s="209"/>
      <c r="X347" s="215"/>
      <c r="Y347" s="16"/>
      <c r="Z347" s="20"/>
      <c r="AC347" s="16"/>
    </row>
    <row r="348" spans="1:29" ht="11.5" hidden="1" customHeight="1" thickTop="1" thickBot="1" x14ac:dyDescent="0.4">
      <c r="A348" s="574">
        <v>345</v>
      </c>
      <c r="B348" s="696" t="s">
        <v>0</v>
      </c>
      <c r="C348" s="575" t="s">
        <v>0</v>
      </c>
      <c r="D348" s="582" t="s">
        <v>0</v>
      </c>
      <c r="E348" s="583" t="s">
        <v>0</v>
      </c>
      <c r="F348" s="584" t="s">
        <v>0</v>
      </c>
      <c r="G348" s="578" t="s">
        <v>0</v>
      </c>
      <c r="H348" s="645" t="s">
        <v>0</v>
      </c>
      <c r="I348" s="614" t="s">
        <v>0</v>
      </c>
      <c r="J348" s="585" t="s">
        <v>0</v>
      </c>
      <c r="K348" s="16"/>
      <c r="M348" s="599"/>
      <c r="N348" s="599"/>
      <c r="Q348" s="253">
        <v>35</v>
      </c>
      <c r="R348" s="748">
        <v>9</v>
      </c>
      <c r="S348" s="206" t="s">
        <v>116</v>
      </c>
      <c r="T348" s="206" t="s">
        <v>112</v>
      </c>
      <c r="U348" s="274"/>
      <c r="V348" s="16"/>
      <c r="W348" s="227"/>
      <c r="X348" s="289"/>
      <c r="Y348" s="16"/>
      <c r="Z348" s="20"/>
      <c r="AC348" s="16"/>
    </row>
    <row r="349" spans="1:29" ht="12.75" hidden="1" customHeight="1" thickTop="1" x14ac:dyDescent="0.35">
      <c r="A349" s="574">
        <v>346</v>
      </c>
      <c r="B349" s="696">
        <v>9</v>
      </c>
      <c r="C349" s="575">
        <v>45837</v>
      </c>
      <c r="D349" s="588" t="s">
        <v>1114</v>
      </c>
      <c r="E349" s="415" t="str">
        <f t="shared" ref="E349:F352" si="62">VLOOKUP(M349,Teams,2)</f>
        <v>LITCHFIELD COUNTY BLUES 40</v>
      </c>
      <c r="F349" s="415" t="str">
        <f t="shared" si="62"/>
        <v>NORTH BRANFORD 40</v>
      </c>
      <c r="G349" s="578"/>
      <c r="H349" s="645">
        <f>VLOOKUP(E349,START_TIMES,2)</f>
        <v>0.41666666666666702</v>
      </c>
      <c r="I349" s="614" t="str">
        <f>VLOOKUP(E349,fields,2)</f>
        <v xml:space="preserve">White Field (G), Litchfield </v>
      </c>
      <c r="J349" s="580"/>
      <c r="K349" s="16"/>
      <c r="M349" s="754" t="s">
        <v>113</v>
      </c>
      <c r="N349" s="754" t="s">
        <v>115</v>
      </c>
    </row>
    <row r="350" spans="1:29" ht="12.75" hidden="1" customHeight="1" x14ac:dyDescent="0.35">
      <c r="A350" s="574">
        <v>347</v>
      </c>
      <c r="B350" s="696">
        <v>9</v>
      </c>
      <c r="C350" s="575">
        <v>45837</v>
      </c>
      <c r="D350" s="588" t="s">
        <v>1114</v>
      </c>
      <c r="E350" s="634" t="str">
        <f t="shared" si="62"/>
        <v>FC LEONE</v>
      </c>
      <c r="F350" s="759" t="s">
        <v>647</v>
      </c>
      <c r="G350" s="578"/>
      <c r="H350" s="645">
        <f>VLOOKUP(E350,START_TIMES,2)</f>
        <v>0.33333333333333331</v>
      </c>
      <c r="I350" s="614" t="str">
        <f>VLOOKUP(E350,fields,2)</f>
        <v>Memorial Field (G), North Haven</v>
      </c>
      <c r="J350" s="580"/>
      <c r="K350" s="16"/>
      <c r="M350" s="754" t="s">
        <v>111</v>
      </c>
      <c r="N350" s="754" t="s">
        <v>110</v>
      </c>
    </row>
    <row r="351" spans="1:29" ht="12.75" hidden="1" customHeight="1" x14ac:dyDescent="0.35">
      <c r="A351" s="574">
        <v>348</v>
      </c>
      <c r="B351" s="696">
        <v>9</v>
      </c>
      <c r="C351" s="575">
        <v>45837</v>
      </c>
      <c r="D351" s="588" t="s">
        <v>1114</v>
      </c>
      <c r="E351" s="415" t="str">
        <f t="shared" si="62"/>
        <v>PAN ZONES</v>
      </c>
      <c r="F351" s="415" t="str">
        <f t="shared" si="62"/>
        <v>GUILFORD BELL CURVE</v>
      </c>
      <c r="G351" s="578"/>
      <c r="H351" s="645">
        <f>VLOOKUP(E351,START_TIMES,2)</f>
        <v>0.41666666666666669</v>
      </c>
      <c r="I351" s="614" t="str">
        <f>VLOOKUP(E351,fields,2)</f>
        <v>Stanley Quarter Park (G), New Britain</v>
      </c>
      <c r="J351" s="580"/>
      <c r="K351" s="16"/>
      <c r="M351" s="754" t="s">
        <v>116</v>
      </c>
      <c r="N351" s="754" t="s">
        <v>112</v>
      </c>
    </row>
    <row r="352" spans="1:29" ht="15" hidden="1" thickBot="1" x14ac:dyDescent="0.4">
      <c r="A352" s="574">
        <v>349</v>
      </c>
      <c r="B352" s="696">
        <v>9</v>
      </c>
      <c r="C352" s="575">
        <v>45837</v>
      </c>
      <c r="D352" s="588" t="s">
        <v>1114</v>
      </c>
      <c r="E352" s="415" t="str">
        <f t="shared" si="62"/>
        <v>SOUTHEAST ROVERS</v>
      </c>
      <c r="F352" s="415" t="str">
        <f t="shared" si="62"/>
        <v>NEW HAVEN AMERICANS</v>
      </c>
      <c r="G352" s="578"/>
      <c r="H352" s="645">
        <f>VLOOKUP(E352,START_TIMES,2)</f>
        <v>0.41666666666666702</v>
      </c>
      <c r="I352" s="614" t="str">
        <f>VLOOKUP(E352,fields,2)</f>
        <v>East Lyme HS (T), East Lyme</v>
      </c>
      <c r="J352" s="580"/>
      <c r="K352" s="16"/>
      <c r="M352" s="754" t="s">
        <v>117</v>
      </c>
      <c r="N352" s="754" t="s">
        <v>114</v>
      </c>
    </row>
    <row r="353" spans="1:21" ht="12.75" hidden="1" customHeight="1" thickTop="1" thickBot="1" x14ac:dyDescent="0.4">
      <c r="A353" s="574">
        <v>350</v>
      </c>
      <c r="B353" s="696"/>
      <c r="C353" s="575"/>
      <c r="D353" s="591"/>
      <c r="E353" s="577"/>
      <c r="F353" s="577"/>
      <c r="G353" s="578"/>
      <c r="H353" s="645"/>
      <c r="I353" s="614"/>
      <c r="J353" s="580"/>
      <c r="K353" s="16"/>
      <c r="M353" s="601"/>
      <c r="N353" s="601"/>
    </row>
    <row r="354" spans="1:21" ht="12.75" hidden="1" customHeight="1" thickTop="1" thickBot="1" x14ac:dyDescent="0.4">
      <c r="A354" s="574">
        <v>351</v>
      </c>
      <c r="B354" s="696">
        <v>9</v>
      </c>
      <c r="C354" s="575">
        <v>45837</v>
      </c>
      <c r="D354" s="734" t="s">
        <v>1115</v>
      </c>
      <c r="E354" s="577" t="str">
        <f t="shared" ref="E354:F357" si="63">VLOOKUP(M354,Teams,2)</f>
        <v>ECUA-ANDES 40</v>
      </c>
      <c r="F354" s="577" t="str">
        <f t="shared" si="63"/>
        <v>RIDGEFIELD KICKS</v>
      </c>
      <c r="G354" s="578"/>
      <c r="H354" s="645">
        <f>VLOOKUP(E354,START_TIMES,2)</f>
        <v>0.33333333333333331</v>
      </c>
      <c r="I354" s="614" t="str">
        <f>VLOOKUP(E354,fields,2)</f>
        <v>Witek Park (G), Derby</v>
      </c>
      <c r="J354" s="580"/>
      <c r="K354" s="16"/>
      <c r="M354" s="776" t="s">
        <v>121</v>
      </c>
      <c r="N354" s="776" t="s">
        <v>123</v>
      </c>
    </row>
    <row r="355" spans="1:21" ht="12.75" hidden="1" customHeight="1" thickTop="1" thickBot="1" x14ac:dyDescent="0.4">
      <c r="A355" s="574">
        <v>352</v>
      </c>
      <c r="B355" s="696">
        <v>9</v>
      </c>
      <c r="C355" s="575">
        <v>45837</v>
      </c>
      <c r="D355" s="734" t="s">
        <v>1115</v>
      </c>
      <c r="E355" s="790" t="str">
        <f t="shared" si="63"/>
        <v>BYE 40S</v>
      </c>
      <c r="F355" s="693" t="str">
        <f t="shared" si="63"/>
        <v>BESA SC</v>
      </c>
      <c r="G355" s="578"/>
      <c r="H355" s="645" t="str">
        <f>VLOOKUP(E355,START_TIMES,2)</f>
        <v>--</v>
      </c>
      <c r="I355" s="614" t="str">
        <f>VLOOKUP(E355,fields,2)</f>
        <v>--</v>
      </c>
      <c r="J355" s="580"/>
      <c r="K355" s="16"/>
      <c r="M355" s="776" t="s">
        <v>119</v>
      </c>
      <c r="N355" s="776" t="s">
        <v>118</v>
      </c>
    </row>
    <row r="356" spans="1:21" ht="12.75" customHeight="1" thickTop="1" thickBot="1" x14ac:dyDescent="0.4">
      <c r="A356" s="574">
        <v>353</v>
      </c>
      <c r="B356" s="696">
        <v>9</v>
      </c>
      <c r="C356" s="575">
        <v>45837</v>
      </c>
      <c r="D356" s="734" t="s">
        <v>1115</v>
      </c>
      <c r="E356" s="577" t="str">
        <f t="shared" si="63"/>
        <v>STAMFORD UNITED</v>
      </c>
      <c r="F356" s="577" t="str">
        <f t="shared" si="63"/>
        <v>DERBY QUITUS</v>
      </c>
      <c r="G356" s="578"/>
      <c r="H356" s="645">
        <f>VLOOKUP(E356,START_TIMES,2)</f>
        <v>0.41666666666666702</v>
      </c>
      <c r="I356" s="614" t="str">
        <f>VLOOKUP(E356,fields,2)</f>
        <v>West Beach Fields (T), Stamford</v>
      </c>
      <c r="J356" s="580"/>
      <c r="K356" s="1"/>
      <c r="L356" s="1"/>
      <c r="M356" s="776" t="s">
        <v>124</v>
      </c>
      <c r="N356" s="776" t="s">
        <v>120</v>
      </c>
    </row>
    <row r="357" spans="1:21" ht="12.75" hidden="1" customHeight="1" thickTop="1" thickBot="1" x14ac:dyDescent="0.4">
      <c r="A357" s="574">
        <v>354</v>
      </c>
      <c r="B357" s="696">
        <v>9</v>
      </c>
      <c r="C357" s="575">
        <v>45837</v>
      </c>
      <c r="D357" s="734" t="s">
        <v>1115</v>
      </c>
      <c r="E357" s="577" t="str">
        <f t="shared" si="63"/>
        <v>WILTON WOLVES</v>
      </c>
      <c r="F357" s="577" t="str">
        <f t="shared" si="63"/>
        <v>LUSITANOS FC</v>
      </c>
      <c r="G357" s="578"/>
      <c r="H357" s="645">
        <f>VLOOKUP(E357,START_TIMES,2)</f>
        <v>0.41666666666666702</v>
      </c>
      <c r="I357" s="614" t="str">
        <f>VLOOKUP(E357,fields,2)</f>
        <v>Lily Field (T), Wilton</v>
      </c>
      <c r="J357" s="580"/>
      <c r="K357" s="16"/>
      <c r="M357" s="776" t="s">
        <v>125</v>
      </c>
      <c r="N357" s="776" t="s">
        <v>122</v>
      </c>
    </row>
    <row r="358" spans="1:21" ht="12.75" hidden="1" customHeight="1" thickTop="1" thickBot="1" x14ac:dyDescent="0.4">
      <c r="A358" s="574">
        <v>355</v>
      </c>
      <c r="B358" s="696" t="s">
        <v>0</v>
      </c>
      <c r="C358" s="575" t="s">
        <v>0</v>
      </c>
      <c r="D358" s="582" t="s">
        <v>0</v>
      </c>
      <c r="E358" s="583" t="s">
        <v>0</v>
      </c>
      <c r="F358" s="584" t="s">
        <v>0</v>
      </c>
      <c r="G358" s="578" t="s">
        <v>0</v>
      </c>
      <c r="H358" s="645" t="s">
        <v>0</v>
      </c>
      <c r="I358" s="614" t="s">
        <v>0</v>
      </c>
      <c r="J358" s="585" t="s">
        <v>0</v>
      </c>
      <c r="K358" s="16"/>
      <c r="M358" s="601"/>
      <c r="N358" s="601"/>
      <c r="Q358" s="253">
        <v>49</v>
      </c>
      <c r="R358" s="748">
        <v>13</v>
      </c>
      <c r="S358" s="206" t="s">
        <v>112</v>
      </c>
      <c r="T358" s="206" t="s">
        <v>113</v>
      </c>
      <c r="U358" s="274"/>
    </row>
    <row r="359" spans="1:21" ht="12.75" hidden="1" customHeight="1" thickTop="1" thickBot="1" x14ac:dyDescent="0.4">
      <c r="A359" s="574">
        <v>356</v>
      </c>
      <c r="B359" s="696" t="s">
        <v>810</v>
      </c>
      <c r="C359" s="575">
        <v>45837</v>
      </c>
      <c r="D359" s="590" t="s">
        <v>1076</v>
      </c>
      <c r="E359" s="774" t="str">
        <f t="shared" ref="E359:F363" si="64">VLOOKUP(M359,Teams,2)</f>
        <v>BYE 50</v>
      </c>
      <c r="F359" s="577" t="str">
        <f t="shared" si="64"/>
        <v>VASCO DA GAMA 50</v>
      </c>
      <c r="G359" s="589"/>
      <c r="H359" s="645" t="str">
        <f>VLOOKUP(E359,START_TIMES,2)</f>
        <v>--</v>
      </c>
      <c r="I359" s="614" t="str">
        <f>VLOOKUP(E359,fields,2)</f>
        <v>--</v>
      </c>
      <c r="J359" s="580"/>
      <c r="K359" s="16"/>
      <c r="M359" s="780" t="s">
        <v>126</v>
      </c>
      <c r="N359" s="780" t="s">
        <v>134</v>
      </c>
      <c r="Q359" s="253">
        <v>50</v>
      </c>
      <c r="R359" s="748">
        <v>13</v>
      </c>
      <c r="S359" s="206" t="s">
        <v>111</v>
      </c>
      <c r="T359" s="206" t="s">
        <v>114</v>
      </c>
      <c r="U359" s="274"/>
    </row>
    <row r="360" spans="1:21" ht="12.75" customHeight="1" thickTop="1" thickBot="1" x14ac:dyDescent="0.4">
      <c r="A360" s="574">
        <v>357</v>
      </c>
      <c r="B360" s="696" t="s">
        <v>810</v>
      </c>
      <c r="C360" s="575">
        <v>45837</v>
      </c>
      <c r="D360" s="590" t="s">
        <v>1076</v>
      </c>
      <c r="E360" s="577" t="str">
        <f t="shared" si="64"/>
        <v>STAMFORD CITY</v>
      </c>
      <c r="F360" s="577" t="str">
        <f t="shared" si="64"/>
        <v>FAIRFIELD GAC 50</v>
      </c>
      <c r="G360" s="589"/>
      <c r="H360" s="645">
        <v>0.33333333333333331</v>
      </c>
      <c r="I360" s="614" t="str">
        <f>VLOOKUP(E360,fields,2)</f>
        <v>West Beach Fields (T), Stamford</v>
      </c>
      <c r="J360" s="580"/>
      <c r="K360" s="16"/>
      <c r="M360" s="780" t="s">
        <v>133</v>
      </c>
      <c r="N360" s="780" t="s">
        <v>127</v>
      </c>
      <c r="Q360" s="253">
        <v>51</v>
      </c>
      <c r="R360" s="748">
        <v>13</v>
      </c>
      <c r="S360" s="206" t="s">
        <v>115</v>
      </c>
      <c r="T360" s="206" t="s">
        <v>110</v>
      </c>
      <c r="U360" s="274"/>
    </row>
    <row r="361" spans="1:21" ht="12.75" hidden="1" customHeight="1" thickTop="1" thickBot="1" x14ac:dyDescent="0.4">
      <c r="A361" s="574">
        <v>358</v>
      </c>
      <c r="B361" s="696" t="s">
        <v>810</v>
      </c>
      <c r="C361" s="575">
        <v>45837</v>
      </c>
      <c r="D361" s="590" t="s">
        <v>1076</v>
      </c>
      <c r="E361" s="577" t="str">
        <f t="shared" si="64"/>
        <v>WESTPORT FC</v>
      </c>
      <c r="F361" s="577" t="str">
        <f t="shared" si="64"/>
        <v>GREENWICH PUMAS FC 50</v>
      </c>
      <c r="G361" s="589"/>
      <c r="H361" s="645">
        <f>VLOOKUP(E361,START_TIMES,2)</f>
        <v>0.33333333333333331</v>
      </c>
      <c r="I361" s="614" t="str">
        <f>VLOOKUP(E361,fields,2)</f>
        <v>Wakeman Park (T), Westport</v>
      </c>
      <c r="J361" s="580"/>
      <c r="K361" s="16"/>
      <c r="M361" s="780" t="s">
        <v>136</v>
      </c>
      <c r="N361" s="780" t="s">
        <v>129</v>
      </c>
      <c r="Q361" s="253">
        <v>52</v>
      </c>
      <c r="R361" s="748">
        <v>13</v>
      </c>
      <c r="S361" s="206" t="s">
        <v>116</v>
      </c>
      <c r="T361" s="206" t="s">
        <v>117</v>
      </c>
      <c r="U361" s="274"/>
    </row>
    <row r="362" spans="1:21" ht="12.75" hidden="1" customHeight="1" thickTop="1" thickBot="1" x14ac:dyDescent="0.4">
      <c r="A362" s="574">
        <v>359</v>
      </c>
      <c r="B362" s="696" t="s">
        <v>810</v>
      </c>
      <c r="C362" s="575">
        <v>45837</v>
      </c>
      <c r="D362" s="590" t="s">
        <v>1076</v>
      </c>
      <c r="E362" s="577" t="str">
        <f t="shared" si="64"/>
        <v>GREENWICH FC 50</v>
      </c>
      <c r="F362" s="577" t="str">
        <f t="shared" si="64"/>
        <v>REBELS UNITED</v>
      </c>
      <c r="G362" s="589"/>
      <c r="H362" s="645">
        <f>VLOOKUP(E362,START_TIMES,2)</f>
        <v>0.41666666666666702</v>
      </c>
      <c r="I362" s="614" t="str">
        <f>VLOOKUP(E362,fields,2)</f>
        <v>Greenwich Fields</v>
      </c>
      <c r="J362" s="580"/>
      <c r="K362" s="16"/>
      <c r="M362" s="780" t="s">
        <v>128</v>
      </c>
      <c r="N362" s="780" t="s">
        <v>132</v>
      </c>
      <c r="Q362" s="253">
        <v>53</v>
      </c>
      <c r="R362" s="748">
        <v>14</v>
      </c>
      <c r="S362" s="206" t="s">
        <v>117</v>
      </c>
      <c r="T362" s="206" t="s">
        <v>113</v>
      </c>
      <c r="U362" s="274"/>
    </row>
    <row r="363" spans="1:21" ht="12.75" hidden="1" customHeight="1" thickTop="1" thickBot="1" x14ac:dyDescent="0.4">
      <c r="A363" s="574">
        <v>360</v>
      </c>
      <c r="B363" s="696" t="s">
        <v>810</v>
      </c>
      <c r="C363" s="575">
        <v>45837</v>
      </c>
      <c r="D363" s="590" t="s">
        <v>1076</v>
      </c>
      <c r="E363" s="577" t="str">
        <f t="shared" si="64"/>
        <v>NORWALK MARINERS LEGENDS</v>
      </c>
      <c r="F363" s="577" t="str">
        <f t="shared" si="64"/>
        <v>NORWALK SPORT COLOMBIA 50</v>
      </c>
      <c r="G363" s="589"/>
      <c r="H363" s="645">
        <f>VLOOKUP(E363,START_TIMES,2)</f>
        <v>0.33333333333333331</v>
      </c>
      <c r="I363" s="614" t="str">
        <f>VLOOKUP(E363,fields,2)</f>
        <v>Nathan Hale MS (T), Norwalk</v>
      </c>
      <c r="J363" s="580"/>
      <c r="K363" s="16"/>
      <c r="M363" s="780" t="s">
        <v>130</v>
      </c>
      <c r="N363" s="780" t="s">
        <v>131</v>
      </c>
      <c r="Q363" s="253">
        <v>54</v>
      </c>
      <c r="R363" s="748">
        <v>14</v>
      </c>
      <c r="S363" s="206" t="s">
        <v>115</v>
      </c>
      <c r="T363" s="206" t="s">
        <v>111</v>
      </c>
      <c r="U363" s="274"/>
    </row>
    <row r="364" spans="1:21" ht="12.75" hidden="1" customHeight="1" thickTop="1" thickBot="1" x14ac:dyDescent="0.4">
      <c r="A364" s="574">
        <v>361</v>
      </c>
      <c r="B364" s="696" t="s">
        <v>0</v>
      </c>
      <c r="C364" s="575" t="s">
        <v>0</v>
      </c>
      <c r="D364" s="582" t="s">
        <v>0</v>
      </c>
      <c r="E364" s="583" t="s">
        <v>0</v>
      </c>
      <c r="F364" s="584" t="s">
        <v>0</v>
      </c>
      <c r="G364" s="578" t="s">
        <v>0</v>
      </c>
      <c r="H364" s="645" t="s">
        <v>0</v>
      </c>
      <c r="I364" s="614" t="s">
        <v>0</v>
      </c>
      <c r="J364" s="585" t="s">
        <v>0</v>
      </c>
      <c r="K364" s="16"/>
      <c r="M364" s="601"/>
      <c r="N364" s="601"/>
      <c r="Q364" s="253">
        <v>55</v>
      </c>
      <c r="R364" s="748">
        <v>14</v>
      </c>
      <c r="S364" s="206" t="s">
        <v>110</v>
      </c>
      <c r="T364" s="206" t="s">
        <v>116</v>
      </c>
      <c r="U364" s="274"/>
    </row>
    <row r="365" spans="1:21" ht="12.75" hidden="1" customHeight="1" thickTop="1" thickBot="1" x14ac:dyDescent="0.4">
      <c r="A365" s="574">
        <v>362</v>
      </c>
      <c r="B365" s="696" t="s">
        <v>810</v>
      </c>
      <c r="C365" s="575">
        <v>45837</v>
      </c>
      <c r="D365" s="591" t="s">
        <v>1113</v>
      </c>
      <c r="E365" s="577" t="str">
        <f t="shared" ref="E365:F369" si="65">VLOOKUP(M365,Teams,2)</f>
        <v>CHESHIRE AZZURRI</v>
      </c>
      <c r="F365" s="577" t="str">
        <f t="shared" si="65"/>
        <v>VASCO DA GAMA 60</v>
      </c>
      <c r="G365" s="589"/>
      <c r="H365" s="645">
        <f>VLOOKUP(E365,START_TIMES,2)</f>
        <v>0.375</v>
      </c>
      <c r="I365" s="614" t="str">
        <f>VLOOKUP(E365,fields,2)</f>
        <v>Quinnipiac Park (G), Cheshire</v>
      </c>
      <c r="J365" s="580"/>
      <c r="K365" s="16"/>
      <c r="M365" s="753" t="s">
        <v>138</v>
      </c>
      <c r="N365" s="753" t="s">
        <v>135</v>
      </c>
      <c r="Q365" s="253">
        <v>56</v>
      </c>
      <c r="R365" s="748">
        <v>14</v>
      </c>
      <c r="S365" s="206" t="s">
        <v>114</v>
      </c>
      <c r="T365" s="206" t="s">
        <v>112</v>
      </c>
      <c r="U365" s="274"/>
    </row>
    <row r="366" spans="1:21" ht="18.75" hidden="1" customHeight="1" thickTop="1" thickBot="1" x14ac:dyDescent="0.4">
      <c r="A366" s="574">
        <v>363</v>
      </c>
      <c r="B366" s="696" t="s">
        <v>810</v>
      </c>
      <c r="C366" s="575">
        <v>45837</v>
      </c>
      <c r="D366" s="591" t="s">
        <v>1113</v>
      </c>
      <c r="E366" s="577" t="str">
        <f t="shared" si="65"/>
        <v>SOUTHEAST CT</v>
      </c>
      <c r="F366" s="577" t="str">
        <f t="shared" si="65"/>
        <v>CLUB NAPOLI 50</v>
      </c>
      <c r="G366" s="589"/>
      <c r="H366" s="645">
        <f>VLOOKUP(E366,START_TIMES,2)</f>
        <v>0.41666666666666702</v>
      </c>
      <c r="I366" s="614" t="str">
        <f>VLOOKUP(E366,fields,2)</f>
        <v>Killingworth Rec Park (G), Killingworth</v>
      </c>
      <c r="J366" s="580"/>
      <c r="K366" s="16"/>
      <c r="M366" s="753" t="s">
        <v>149</v>
      </c>
      <c r="N366" s="753" t="s">
        <v>141</v>
      </c>
    </row>
    <row r="367" spans="1:21" ht="12.75" hidden="1" customHeight="1" thickTop="1" thickBot="1" x14ac:dyDescent="0.4">
      <c r="A367" s="574">
        <v>364</v>
      </c>
      <c r="B367" s="696" t="s">
        <v>810</v>
      </c>
      <c r="C367" s="575">
        <v>45837</v>
      </c>
      <c r="D367" s="591" t="s">
        <v>1113</v>
      </c>
      <c r="E367" s="577" t="str">
        <f t="shared" si="65"/>
        <v>ZIMMITTI SC</v>
      </c>
      <c r="F367" s="577" t="str">
        <f t="shared" si="65"/>
        <v>GREENWICH PFC</v>
      </c>
      <c r="G367" s="589"/>
      <c r="H367" s="645">
        <f>VLOOKUP(E367,START_TIMES,2)</f>
        <v>0.41666666666666702</v>
      </c>
      <c r="I367" s="614" t="str">
        <f>VLOOKUP(E367,fields,2)</f>
        <v>Morris Beach Complex (G), Morris</v>
      </c>
      <c r="J367" s="580"/>
      <c r="K367" s="16"/>
      <c r="M367" s="753" t="s">
        <v>137</v>
      </c>
      <c r="N367" s="753" t="s">
        <v>144</v>
      </c>
    </row>
    <row r="368" spans="1:21" ht="12.75" hidden="1" customHeight="1" thickTop="1" thickBot="1" x14ac:dyDescent="0.4">
      <c r="A368" s="574">
        <v>365</v>
      </c>
      <c r="B368" s="696" t="s">
        <v>810</v>
      </c>
      <c r="C368" s="575">
        <v>45837</v>
      </c>
      <c r="D368" s="591" t="s">
        <v>1113</v>
      </c>
      <c r="E368" s="577" t="str">
        <f t="shared" si="65"/>
        <v>EAST HAVEN SC</v>
      </c>
      <c r="F368" s="577" t="str">
        <f t="shared" si="65"/>
        <v>NORTH BRANFORD LEGENDS</v>
      </c>
      <c r="G368" s="589"/>
      <c r="H368" s="645">
        <f>VLOOKUP(E368,START_TIMES,2)</f>
        <v>0.41666666666666669</v>
      </c>
      <c r="I368" s="614" t="str">
        <f>VLOOKUP(E368,fields,2)</f>
        <v>East Haven MS (G), East Haven</v>
      </c>
      <c r="J368" s="580"/>
      <c r="K368" s="16"/>
      <c r="M368" s="753" t="s">
        <v>142</v>
      </c>
      <c r="N368" s="753" t="s">
        <v>148</v>
      </c>
    </row>
    <row r="369" spans="1:14" ht="12.75" hidden="1" customHeight="1" thickTop="1" thickBot="1" x14ac:dyDescent="0.4">
      <c r="A369" s="574">
        <v>366</v>
      </c>
      <c r="B369" s="696" t="s">
        <v>810</v>
      </c>
      <c r="C369" s="575">
        <v>45837</v>
      </c>
      <c r="D369" s="591" t="s">
        <v>1113</v>
      </c>
      <c r="E369" s="577" t="str">
        <f t="shared" si="65"/>
        <v>GUILFORD BLACK EAGLES</v>
      </c>
      <c r="F369" s="577" t="str">
        <f t="shared" si="65"/>
        <v>HAVEN FC</v>
      </c>
      <c r="G369" s="589"/>
      <c r="H369" s="645">
        <f>VLOOKUP(E369,START_TIMES,2)</f>
        <v>0.375</v>
      </c>
      <c r="I369" s="614" t="str">
        <f>VLOOKUP(E369,fields,2)</f>
        <v>Bittner Park (G), Guilford</v>
      </c>
      <c r="J369" s="580"/>
      <c r="K369" s="16"/>
      <c r="M369" s="753" t="s">
        <v>146</v>
      </c>
      <c r="N369" s="753" t="s">
        <v>147</v>
      </c>
    </row>
    <row r="370" spans="1:14" ht="12.75" hidden="1" customHeight="1" thickTop="1" thickBot="1" x14ac:dyDescent="0.4">
      <c r="A370" s="574">
        <v>367</v>
      </c>
      <c r="B370" s="696"/>
      <c r="C370" s="575"/>
      <c r="D370" s="591"/>
      <c r="E370" s="577"/>
      <c r="F370" s="577"/>
      <c r="G370" s="578"/>
      <c r="H370" s="645"/>
      <c r="I370" s="614"/>
      <c r="J370" s="580"/>
      <c r="K370" s="16"/>
      <c r="M370" s="601"/>
      <c r="N370" s="601"/>
    </row>
    <row r="371" spans="1:14" ht="12.75" hidden="1" customHeight="1" thickTop="1" x14ac:dyDescent="0.35">
      <c r="A371" s="574">
        <v>368</v>
      </c>
      <c r="B371" s="696"/>
      <c r="C371" s="575">
        <v>45844</v>
      </c>
      <c r="D371" s="586" t="s">
        <v>175</v>
      </c>
      <c r="E371" s="773" t="str">
        <f t="shared" ref="E371:F375" si="66">VLOOKUP(M371,Teams,2)</f>
        <v>BYE 30</v>
      </c>
      <c r="F371" s="577" t="str">
        <f t="shared" si="66"/>
        <v>FC CALDO VERDE</v>
      </c>
      <c r="G371" s="578"/>
      <c r="H371" s="645" t="str">
        <f>VLOOKUP(E371,START_TIMES,2)</f>
        <v>--</v>
      </c>
      <c r="I371" s="614" t="str">
        <f>VLOOKUP(E371,fields,2)</f>
        <v>--</v>
      </c>
      <c r="J371" s="580"/>
      <c r="K371" s="16"/>
      <c r="M371" s="197" t="s">
        <v>150</v>
      </c>
      <c r="N371" s="197" t="s">
        <v>153</v>
      </c>
    </row>
    <row r="372" spans="1:14" ht="12.75" hidden="1" customHeight="1" x14ac:dyDescent="0.35">
      <c r="A372" s="574">
        <v>369</v>
      </c>
      <c r="B372" s="696"/>
      <c r="C372" s="575">
        <v>45844</v>
      </c>
      <c r="D372" s="586" t="s">
        <v>175</v>
      </c>
      <c r="E372" s="577" t="str">
        <f t="shared" si="66"/>
        <v>NORWALK FC</v>
      </c>
      <c r="F372" s="577" t="str">
        <f t="shared" si="66"/>
        <v>FC CELTA</v>
      </c>
      <c r="G372" s="578"/>
      <c r="H372" s="645">
        <f>VLOOKUP(E372,START_TIMES,2)</f>
        <v>0.41666666666666702</v>
      </c>
      <c r="I372" s="614" t="str">
        <f>VLOOKUP(E372,fields,2)</f>
        <v>Nathan Hale MS (T), Norwalk</v>
      </c>
      <c r="J372" s="580"/>
      <c r="K372" s="16"/>
      <c r="M372" s="197" t="s">
        <v>157</v>
      </c>
      <c r="N372" s="197" t="s">
        <v>154</v>
      </c>
    </row>
    <row r="373" spans="1:14" ht="12.75" hidden="1" customHeight="1" x14ac:dyDescent="0.35">
      <c r="A373" s="574">
        <v>370</v>
      </c>
      <c r="B373" s="696"/>
      <c r="C373" s="575">
        <v>45844</v>
      </c>
      <c r="D373" s="586" t="s">
        <v>175</v>
      </c>
      <c r="E373" s="577" t="str">
        <f t="shared" si="66"/>
        <v>ECUA-ANDES 30</v>
      </c>
      <c r="F373" s="577" t="str">
        <f t="shared" si="66"/>
        <v>QPR</v>
      </c>
      <c r="G373" s="589"/>
      <c r="H373" s="645">
        <f>VLOOKUP(E373,START_TIMES,2)</f>
        <v>0.33333333333333331</v>
      </c>
      <c r="I373" s="614" t="str">
        <f>VLOOKUP(E373,fields,2)</f>
        <v>Witek Park (G), Derby</v>
      </c>
      <c r="J373" s="580"/>
      <c r="K373" s="16"/>
      <c r="M373" s="197" t="s">
        <v>152</v>
      </c>
      <c r="N373" s="197" t="s">
        <v>158</v>
      </c>
    </row>
    <row r="374" spans="1:14" ht="12.75" hidden="1" customHeight="1" thickTop="1" thickBot="1" x14ac:dyDescent="0.4">
      <c r="A374" s="574">
        <v>371</v>
      </c>
      <c r="B374" s="696"/>
      <c r="C374" s="575">
        <v>45844</v>
      </c>
      <c r="D374" s="586" t="s">
        <v>175</v>
      </c>
      <c r="E374" s="577" t="str">
        <f t="shared" si="66"/>
        <v>TRINITY FC</v>
      </c>
      <c r="F374" s="577" t="str">
        <f t="shared" si="66"/>
        <v>NAUGATUCK FUSION</v>
      </c>
      <c r="G374" s="578"/>
      <c r="H374" s="645">
        <f>VLOOKUP(E374,START_TIMES,2)</f>
        <v>0.33333333333333331</v>
      </c>
      <c r="I374" s="614" t="str">
        <f>VLOOKUP(E374,fields,2)</f>
        <v>Pease Road (G), Woodbridge</v>
      </c>
      <c r="J374" s="580"/>
      <c r="K374" s="16"/>
      <c r="M374" s="197" t="s">
        <v>159</v>
      </c>
      <c r="N374" s="197" t="s">
        <v>156</v>
      </c>
    </row>
    <row r="375" spans="1:14" ht="12.75" hidden="1" customHeight="1" thickBot="1" x14ac:dyDescent="0.4">
      <c r="A375" s="574">
        <v>372</v>
      </c>
      <c r="B375" s="696"/>
      <c r="C375" s="575">
        <v>45844</v>
      </c>
      <c r="D375" s="586" t="s">
        <v>175</v>
      </c>
      <c r="E375" s="577" t="str">
        <f t="shared" si="66"/>
        <v>LITCHFIELD COUNTY BLUES 30</v>
      </c>
      <c r="F375" s="577" t="str">
        <f t="shared" si="66"/>
        <v>COYOTES FC</v>
      </c>
      <c r="G375" s="578"/>
      <c r="H375" s="645">
        <f>VLOOKUP(E375,START_TIMES,2)</f>
        <v>0.33333333333333331</v>
      </c>
      <c r="I375" s="614" t="str">
        <f>VLOOKUP(E375,fields,2)</f>
        <v>New Milford HS (T), New Milford</v>
      </c>
      <c r="J375" s="580"/>
      <c r="K375" s="16"/>
      <c r="M375" s="197" t="s">
        <v>155</v>
      </c>
      <c r="N375" s="197" t="s">
        <v>151</v>
      </c>
    </row>
    <row r="376" spans="1:14" ht="12.75" hidden="1" customHeight="1" thickTop="1" thickBot="1" x14ac:dyDescent="0.4">
      <c r="A376" s="574">
        <v>373</v>
      </c>
      <c r="B376" s="696"/>
      <c r="C376" s="575"/>
      <c r="D376" s="591"/>
      <c r="E376" s="577"/>
      <c r="F376" s="577"/>
      <c r="G376" s="578"/>
      <c r="H376" s="645"/>
      <c r="I376" s="614"/>
      <c r="J376" s="580"/>
      <c r="K376" s="16"/>
      <c r="M376" s="601"/>
      <c r="N376" s="601"/>
    </row>
    <row r="377" spans="1:14" ht="12.75" hidden="1" customHeight="1" thickTop="1" x14ac:dyDescent="0.35">
      <c r="A377" s="574">
        <v>374</v>
      </c>
      <c r="B377" s="696"/>
      <c r="C377" s="575">
        <v>45844</v>
      </c>
      <c r="D377" s="590" t="s">
        <v>1076</v>
      </c>
      <c r="E377" s="774" t="str">
        <f t="shared" ref="E377:F381" si="67">VLOOKUP(M377,Teams,2)</f>
        <v>BYE 50</v>
      </c>
      <c r="F377" s="577" t="str">
        <f t="shared" si="67"/>
        <v>GREENWICH PUMAS FC 50</v>
      </c>
      <c r="G377" s="589"/>
      <c r="H377" s="645" t="str">
        <f>VLOOKUP(E377,START_TIMES,2)</f>
        <v>--</v>
      </c>
      <c r="I377" s="614" t="str">
        <f>VLOOKUP(E377,fields,2)</f>
        <v>--</v>
      </c>
      <c r="J377" s="580"/>
      <c r="K377" s="16"/>
      <c r="M377" s="781" t="s">
        <v>126</v>
      </c>
      <c r="N377" s="781" t="s">
        <v>129</v>
      </c>
    </row>
    <row r="378" spans="1:14" ht="12.75" customHeight="1" thickTop="1" thickBot="1" x14ac:dyDescent="0.4">
      <c r="A378" s="574">
        <v>375</v>
      </c>
      <c r="B378" s="696"/>
      <c r="C378" s="575">
        <v>45844</v>
      </c>
      <c r="D378" s="590" t="s">
        <v>1076</v>
      </c>
      <c r="E378" s="577" t="str">
        <f t="shared" si="67"/>
        <v>STAMFORD CITY</v>
      </c>
      <c r="F378" s="577" t="str">
        <f t="shared" si="67"/>
        <v>NORWALK MARINERS LEGENDS</v>
      </c>
      <c r="G378" s="589"/>
      <c r="H378" s="645">
        <f>VLOOKUP(E378,START_TIMES,2)</f>
        <v>0.41666666666666702</v>
      </c>
      <c r="I378" s="614" t="str">
        <f>VLOOKUP(E378,fields,2)</f>
        <v>West Beach Fields (T), Stamford</v>
      </c>
      <c r="J378" s="580"/>
      <c r="K378" s="16"/>
      <c r="M378" s="781" t="s">
        <v>133</v>
      </c>
      <c r="N378" s="781" t="s">
        <v>130</v>
      </c>
    </row>
    <row r="379" spans="1:14" ht="12.75" hidden="1" customHeight="1" x14ac:dyDescent="0.35">
      <c r="A379" s="574">
        <v>376</v>
      </c>
      <c r="B379" s="696"/>
      <c r="C379" s="575">
        <v>45844</v>
      </c>
      <c r="D379" s="590" t="s">
        <v>1076</v>
      </c>
      <c r="E379" s="577" t="str">
        <f t="shared" si="67"/>
        <v>GREENWICH FC 50</v>
      </c>
      <c r="F379" s="577" t="str">
        <f t="shared" si="67"/>
        <v>VASCO DA GAMA 50</v>
      </c>
      <c r="G379" s="589"/>
      <c r="H379" s="645">
        <f>VLOOKUP(E379,START_TIMES,2)</f>
        <v>0.41666666666666702</v>
      </c>
      <c r="I379" s="614" t="str">
        <f>VLOOKUP(E379,fields,2)</f>
        <v>Greenwich Fields</v>
      </c>
      <c r="J379" s="580"/>
      <c r="K379" s="16"/>
      <c r="M379" s="781" t="s">
        <v>128</v>
      </c>
      <c r="N379" s="781" t="s">
        <v>134</v>
      </c>
    </row>
    <row r="380" spans="1:14" ht="12.75" hidden="1" customHeight="1" x14ac:dyDescent="0.35">
      <c r="A380" s="574">
        <v>377</v>
      </c>
      <c r="B380" s="696"/>
      <c r="C380" s="575">
        <v>45844</v>
      </c>
      <c r="D380" s="590" t="s">
        <v>1076</v>
      </c>
      <c r="E380" s="577" t="str">
        <f t="shared" si="67"/>
        <v>WESTPORT FC</v>
      </c>
      <c r="F380" s="577" t="str">
        <f t="shared" si="67"/>
        <v>REBELS UNITED</v>
      </c>
      <c r="G380" s="589"/>
      <c r="H380" s="645">
        <f>VLOOKUP(E380,START_TIMES,2)</f>
        <v>0.33333333333333331</v>
      </c>
      <c r="I380" s="614" t="str">
        <f>VLOOKUP(E380,fields,2)</f>
        <v>Wakeman Park (T), Westport</v>
      </c>
      <c r="J380" s="580"/>
      <c r="K380" s="16"/>
      <c r="M380" s="781" t="s">
        <v>136</v>
      </c>
      <c r="N380" s="781" t="s">
        <v>132</v>
      </c>
    </row>
    <row r="381" spans="1:14" ht="12.75" hidden="1" customHeight="1" thickBot="1" x14ac:dyDescent="0.4">
      <c r="A381" s="574">
        <v>378</v>
      </c>
      <c r="B381" s="696"/>
      <c r="C381" s="575">
        <v>45844</v>
      </c>
      <c r="D381" s="590" t="s">
        <v>1076</v>
      </c>
      <c r="E381" s="577" t="str">
        <f t="shared" si="67"/>
        <v>NORWALK SPORT COLOMBIA 50</v>
      </c>
      <c r="F381" s="577" t="str">
        <f t="shared" si="67"/>
        <v>FAIRFIELD GAC 50</v>
      </c>
      <c r="G381" s="589"/>
      <c r="H381" s="645">
        <f>VLOOKUP(E381,START_TIMES,2)</f>
        <v>0.41666666666666669</v>
      </c>
      <c r="I381" s="614" t="str">
        <f>VLOOKUP(E381,fields,2)</f>
        <v>Nathan Hale MS (T), Norwalk</v>
      </c>
      <c r="J381" s="580"/>
      <c r="K381" s="16"/>
      <c r="M381" s="781" t="s">
        <v>131</v>
      </c>
      <c r="N381" s="781" t="s">
        <v>127</v>
      </c>
    </row>
    <row r="382" spans="1:14" ht="12.75" hidden="1" customHeight="1" thickTop="1" thickBot="1" x14ac:dyDescent="0.4">
      <c r="A382" s="574">
        <v>379</v>
      </c>
      <c r="B382" s="696"/>
      <c r="C382" s="575"/>
      <c r="D382" s="591"/>
      <c r="E382" s="577"/>
      <c r="F382" s="577"/>
      <c r="G382" s="578"/>
      <c r="H382" s="645"/>
      <c r="I382" s="614"/>
      <c r="J382" s="580"/>
      <c r="K382" s="16"/>
      <c r="M382" s="601"/>
      <c r="N382" s="601"/>
    </row>
    <row r="383" spans="1:14" ht="12.75" hidden="1" customHeight="1" thickTop="1" thickBot="1" x14ac:dyDescent="0.4">
      <c r="A383" s="574">
        <v>380</v>
      </c>
      <c r="B383" s="696"/>
      <c r="C383" s="575"/>
      <c r="D383" s="591"/>
      <c r="E383" s="577"/>
      <c r="F383" s="577"/>
      <c r="G383" s="578"/>
      <c r="H383" s="645"/>
      <c r="I383" s="614"/>
      <c r="J383" s="580"/>
      <c r="K383" s="16"/>
      <c r="M383" s="601"/>
      <c r="N383" s="601"/>
    </row>
    <row r="384" spans="1:14" ht="12.75" hidden="1" customHeight="1" thickTop="1" thickBot="1" x14ac:dyDescent="0.4">
      <c r="A384" s="574">
        <v>381</v>
      </c>
      <c r="B384" s="696"/>
      <c r="C384" s="575"/>
      <c r="D384" s="591"/>
      <c r="E384" s="577"/>
      <c r="F384" s="577"/>
      <c r="G384" s="578"/>
      <c r="H384" s="645"/>
      <c r="I384" s="614"/>
      <c r="J384" s="580"/>
      <c r="K384" s="16"/>
      <c r="M384" s="601"/>
      <c r="N384" s="601"/>
    </row>
    <row r="385" spans="1:14" ht="12.75" hidden="1" customHeight="1" thickTop="1" thickBot="1" x14ac:dyDescent="0.4">
      <c r="A385" s="574">
        <v>382</v>
      </c>
      <c r="B385" s="696" t="s">
        <v>0</v>
      </c>
      <c r="C385" s="575" t="s">
        <v>0</v>
      </c>
      <c r="D385" s="582" t="s">
        <v>0</v>
      </c>
      <c r="E385" s="583" t="s">
        <v>0</v>
      </c>
      <c r="F385" s="584" t="s">
        <v>0</v>
      </c>
      <c r="G385" s="578" t="s">
        <v>0</v>
      </c>
      <c r="H385" s="645" t="s">
        <v>0</v>
      </c>
      <c r="I385" s="614" t="s">
        <v>0</v>
      </c>
      <c r="J385" s="585" t="s">
        <v>0</v>
      </c>
      <c r="K385" s="16"/>
      <c r="M385" s="606"/>
      <c r="N385" s="606"/>
    </row>
    <row r="386" spans="1:14" ht="12.75" hidden="1" customHeight="1" thickTop="1" thickBot="1" x14ac:dyDescent="0.4">
      <c r="A386" s="574">
        <v>383</v>
      </c>
      <c r="B386" s="696"/>
      <c r="C386" s="575"/>
      <c r="D386" s="591"/>
      <c r="E386" s="577"/>
      <c r="F386" s="577"/>
      <c r="G386" s="578"/>
      <c r="H386" s="645"/>
      <c r="I386" s="614"/>
      <c r="J386" s="580"/>
      <c r="K386" s="16"/>
      <c r="M386" s="606"/>
      <c r="N386" s="600"/>
    </row>
    <row r="387" spans="1:14" ht="12.75" hidden="1" customHeight="1" thickTop="1" thickBot="1" x14ac:dyDescent="0.4">
      <c r="A387" s="574">
        <v>384</v>
      </c>
      <c r="B387" s="696" t="s">
        <v>0</v>
      </c>
      <c r="C387" s="575" t="s">
        <v>0</v>
      </c>
      <c r="D387" s="582" t="s">
        <v>0</v>
      </c>
      <c r="E387" s="583" t="s">
        <v>0</v>
      </c>
      <c r="F387" s="584" t="s">
        <v>0</v>
      </c>
      <c r="G387" s="578" t="s">
        <v>0</v>
      </c>
      <c r="H387" s="645" t="s">
        <v>0</v>
      </c>
      <c r="I387" s="614" t="s">
        <v>0</v>
      </c>
      <c r="J387" s="585" t="s">
        <v>0</v>
      </c>
      <c r="K387" s="16"/>
      <c r="M387" s="606"/>
      <c r="N387" s="600"/>
    </row>
    <row r="388" spans="1:14" ht="12.75" hidden="1" customHeight="1" thickTop="1" thickBot="1" x14ac:dyDescent="0.35">
      <c r="A388" s="574">
        <v>385</v>
      </c>
      <c r="B388" s="698"/>
      <c r="C388" s="396" t="s">
        <v>1123</v>
      </c>
      <c r="D388" s="397"/>
      <c r="E388" s="660"/>
      <c r="F388" s="660"/>
      <c r="G388" s="397"/>
      <c r="H388" s="752"/>
      <c r="I388" s="398"/>
      <c r="J388" s="321"/>
      <c r="K388" s="16"/>
      <c r="M388" s="606"/>
      <c r="N388" s="600"/>
    </row>
    <row r="389" spans="1:14" ht="12.75" hidden="1" customHeight="1" thickTop="1" thickBot="1" x14ac:dyDescent="0.4">
      <c r="A389" s="574">
        <v>386</v>
      </c>
      <c r="B389" s="696" t="s">
        <v>0</v>
      </c>
      <c r="C389" s="575" t="s">
        <v>0</v>
      </c>
      <c r="D389" s="582" t="s">
        <v>0</v>
      </c>
      <c r="E389" s="583" t="s">
        <v>0</v>
      </c>
      <c r="F389" s="584" t="s">
        <v>0</v>
      </c>
      <c r="G389" s="578" t="s">
        <v>0</v>
      </c>
      <c r="H389" s="645" t="s">
        <v>0</v>
      </c>
      <c r="I389" s="614" t="s">
        <v>0</v>
      </c>
      <c r="J389" s="585" t="s">
        <v>0</v>
      </c>
      <c r="K389" s="456"/>
      <c r="L389" s="456"/>
      <c r="M389" s="756"/>
      <c r="N389" s="757"/>
    </row>
    <row r="390" spans="1:14" ht="12.75" hidden="1" customHeight="1" thickTop="1" thickBot="1" x14ac:dyDescent="0.4">
      <c r="A390" s="574">
        <v>387</v>
      </c>
      <c r="B390" s="696">
        <v>10</v>
      </c>
      <c r="C390" s="575">
        <v>45886</v>
      </c>
      <c r="D390" s="576" t="s">
        <v>10</v>
      </c>
      <c r="E390" s="577" t="str">
        <f t="shared" ref="E390:F394" si="68">VLOOKUP(M390,Teams,2)</f>
        <v>DANBURY UNITED</v>
      </c>
      <c r="F390" s="577" t="str">
        <f t="shared" si="68"/>
        <v>HAMDEN ALL STARS</v>
      </c>
      <c r="G390" s="578"/>
      <c r="H390" s="645">
        <f>VLOOKUP(E390,START_TIMES,2)</f>
        <v>0.375</v>
      </c>
      <c r="I390" s="614" t="str">
        <f>VLOOKUP(E390,fields,2)</f>
        <v>Portuguese Cultural Center (G), Danbury</v>
      </c>
      <c r="J390" s="580"/>
      <c r="K390" s="298"/>
      <c r="L390" s="298"/>
      <c r="M390" s="601" t="s">
        <v>93</v>
      </c>
      <c r="N390" s="601" t="s">
        <v>92</v>
      </c>
    </row>
    <row r="391" spans="1:14" ht="12.75" hidden="1" customHeight="1" thickTop="1" thickBot="1" x14ac:dyDescent="0.4">
      <c r="A391" s="574">
        <v>388</v>
      </c>
      <c r="B391" s="696">
        <v>10</v>
      </c>
      <c r="C391" s="793">
        <v>45886</v>
      </c>
      <c r="D391" s="576" t="s">
        <v>10</v>
      </c>
      <c r="E391" s="577" t="str">
        <f t="shared" si="68"/>
        <v>GREENWICH FC 30</v>
      </c>
      <c r="F391" s="577" t="str">
        <f t="shared" si="68"/>
        <v>SALTY DOGS</v>
      </c>
      <c r="G391" s="578"/>
      <c r="H391" s="645">
        <f>VLOOKUP(E391,START_TIMES,2)</f>
        <v>0.41666666666666702</v>
      </c>
      <c r="I391" s="794" t="str">
        <f>VLOOKUP(E391,fields,2)</f>
        <v>Greenwich Fields</v>
      </c>
      <c r="J391" s="580"/>
      <c r="K391" s="456"/>
      <c r="L391" s="456"/>
      <c r="M391" s="601" t="s">
        <v>94</v>
      </c>
      <c r="N391" s="601" t="s">
        <v>95</v>
      </c>
    </row>
    <row r="392" spans="1:14" ht="13" hidden="1" customHeight="1" thickTop="1" thickBot="1" x14ac:dyDescent="0.4">
      <c r="A392" s="574">
        <v>389</v>
      </c>
      <c r="B392" s="696">
        <v>10</v>
      </c>
      <c r="C392" s="575">
        <v>45886</v>
      </c>
      <c r="D392" s="576" t="s">
        <v>10</v>
      </c>
      <c r="E392" s="577" t="str">
        <f t="shared" si="68"/>
        <v>CHESHIRE SC UNITED</v>
      </c>
      <c r="F392" s="577" t="str">
        <f t="shared" si="68"/>
        <v>CLINTON FC 30</v>
      </c>
      <c r="G392" s="578"/>
      <c r="H392" s="645">
        <f>VLOOKUP(E392,START_TIMES,2)</f>
        <v>0.33333333333333331</v>
      </c>
      <c r="I392" s="614" t="str">
        <f>VLOOKUP(E392,fields,2)</f>
        <v>Choate Rosemary Hall (T), Wallingford</v>
      </c>
      <c r="J392" s="580"/>
      <c r="K392" s="16"/>
      <c r="M392" s="601" t="s">
        <v>97</v>
      </c>
      <c r="N392" s="601" t="s">
        <v>96</v>
      </c>
    </row>
    <row r="393" spans="1:14" ht="12.75" hidden="1" customHeight="1" thickTop="1" thickBot="1" x14ac:dyDescent="0.4">
      <c r="A393" s="574">
        <v>390</v>
      </c>
      <c r="B393" s="696">
        <v>10</v>
      </c>
      <c r="C393" s="575">
        <v>45886</v>
      </c>
      <c r="D393" s="576" t="s">
        <v>10</v>
      </c>
      <c r="E393" s="577" t="str">
        <f t="shared" si="68"/>
        <v xml:space="preserve">FC SHELTON </v>
      </c>
      <c r="F393" s="577" t="str">
        <f t="shared" si="68"/>
        <v>MILFORD AMIGOS</v>
      </c>
      <c r="G393" s="578"/>
      <c r="H393" s="645">
        <f>VLOOKUP(E393,START_TIMES,2)</f>
        <v>0.33333333333333331</v>
      </c>
      <c r="I393" s="614" t="str">
        <f>VLOOKUP(E393,fields,2)</f>
        <v>Nike Site (G), Shelton</v>
      </c>
      <c r="J393" s="580"/>
      <c r="K393" s="16"/>
      <c r="M393" s="601" t="s">
        <v>99</v>
      </c>
      <c r="N393" s="601" t="s">
        <v>98</v>
      </c>
    </row>
    <row r="394" spans="1:14" ht="12.75" customHeight="1" thickTop="1" thickBot="1" x14ac:dyDescent="0.4">
      <c r="A394" s="574">
        <v>391</v>
      </c>
      <c r="B394" s="696">
        <v>10</v>
      </c>
      <c r="C394" s="575">
        <v>45886</v>
      </c>
      <c r="D394" s="576" t="s">
        <v>10</v>
      </c>
      <c r="E394" s="577" t="str">
        <f t="shared" si="68"/>
        <v>STAMFORD FC</v>
      </c>
      <c r="F394" s="577" t="str">
        <f t="shared" si="68"/>
        <v>MILFORD TUESDAY</v>
      </c>
      <c r="G394" s="578"/>
      <c r="H394" s="645">
        <v>0.33333333333333331</v>
      </c>
      <c r="I394" s="614" t="str">
        <f>VLOOKUP(E394,fields,2)</f>
        <v>West Beach Fields (T), Stamford</v>
      </c>
      <c r="J394" s="580"/>
      <c r="K394" s="16"/>
      <c r="M394" s="601" t="s">
        <v>101</v>
      </c>
      <c r="N394" s="601" t="s">
        <v>100</v>
      </c>
    </row>
    <row r="395" spans="1:14" ht="12.75" hidden="1" customHeight="1" thickTop="1" thickBot="1" x14ac:dyDescent="0.4">
      <c r="A395" s="574">
        <v>392</v>
      </c>
      <c r="B395" s="696">
        <v>10</v>
      </c>
      <c r="C395" s="575"/>
      <c r="D395" s="576"/>
      <c r="E395" s="577"/>
      <c r="F395" s="577"/>
      <c r="G395" s="578"/>
      <c r="H395" s="645"/>
      <c r="I395" s="614"/>
      <c r="J395" s="580"/>
      <c r="K395" s="16"/>
      <c r="M395" s="601"/>
      <c r="N395" s="601"/>
    </row>
    <row r="396" spans="1:14" ht="12.75" hidden="1" customHeight="1" thickTop="1" thickBot="1" x14ac:dyDescent="0.4">
      <c r="A396" s="574">
        <v>393</v>
      </c>
      <c r="B396" s="696">
        <v>10</v>
      </c>
      <c r="C396" s="575">
        <v>45886</v>
      </c>
      <c r="D396" s="586" t="s">
        <v>175</v>
      </c>
      <c r="E396" s="577" t="str">
        <f t="shared" ref="E396:F400" si="69">VLOOKUP(M396,Teams,2)</f>
        <v>ECUA-ANDES 30</v>
      </c>
      <c r="F396" s="577" t="str">
        <f t="shared" si="69"/>
        <v>LITCHFIELD COUNTY BLUES 30</v>
      </c>
      <c r="G396" s="578"/>
      <c r="H396" s="645">
        <f>VLOOKUP(E396,START_TIMES,2)</f>
        <v>0.33333333333333331</v>
      </c>
      <c r="I396" s="614" t="str">
        <f>VLOOKUP(E396,fields,2)</f>
        <v>Witek Park (G), Derby</v>
      </c>
      <c r="J396" s="580"/>
      <c r="K396" s="16"/>
      <c r="M396" s="605" t="s">
        <v>152</v>
      </c>
      <c r="N396" s="605" t="s">
        <v>155</v>
      </c>
    </row>
    <row r="397" spans="1:14" ht="12.65" hidden="1" customHeight="1" thickTop="1" thickBot="1" x14ac:dyDescent="0.4">
      <c r="A397" s="574">
        <v>394</v>
      </c>
      <c r="B397" s="696">
        <v>10</v>
      </c>
      <c r="C397" s="575">
        <v>45886</v>
      </c>
      <c r="D397" s="586" t="s">
        <v>175</v>
      </c>
      <c r="E397" s="577" t="str">
        <f t="shared" si="69"/>
        <v>QPR</v>
      </c>
      <c r="F397" s="577" t="str">
        <f t="shared" si="69"/>
        <v>FC CELTA</v>
      </c>
      <c r="G397" s="578"/>
      <c r="H397" s="645">
        <f>VLOOKUP(E397,START_TIMES,2)</f>
        <v>0.375</v>
      </c>
      <c r="I397" s="614" t="str">
        <f>VLOOKUP(E397,fields,2)</f>
        <v>Quinnipiac Park (G), Cheshire</v>
      </c>
      <c r="J397" s="580"/>
      <c r="K397" s="16"/>
      <c r="M397" s="605" t="s">
        <v>158</v>
      </c>
      <c r="N397" s="605" t="s">
        <v>154</v>
      </c>
    </row>
    <row r="398" spans="1:14" ht="12.65" hidden="1" customHeight="1" thickTop="1" thickBot="1" x14ac:dyDescent="0.4">
      <c r="A398" s="574">
        <v>395</v>
      </c>
      <c r="B398" s="696">
        <v>10</v>
      </c>
      <c r="C398" s="575">
        <v>45886</v>
      </c>
      <c r="D398" s="586" t="s">
        <v>175</v>
      </c>
      <c r="E398" s="773" t="str">
        <f t="shared" si="69"/>
        <v>BYE 30</v>
      </c>
      <c r="F398" s="577" t="str">
        <f t="shared" si="69"/>
        <v>COYOTES FC</v>
      </c>
      <c r="G398" s="589"/>
      <c r="H398" s="645" t="str">
        <f>VLOOKUP(E398,START_TIMES,2)</f>
        <v>--</v>
      </c>
      <c r="I398" s="614" t="str">
        <f>VLOOKUP(E398,fields,2)</f>
        <v>--</v>
      </c>
      <c r="J398" s="580"/>
      <c r="K398" s="16"/>
      <c r="M398" s="605" t="s">
        <v>150</v>
      </c>
      <c r="N398" s="605" t="s">
        <v>151</v>
      </c>
    </row>
    <row r="399" spans="1:14" ht="12.75" hidden="1" customHeight="1" thickTop="1" thickBot="1" x14ac:dyDescent="0.4">
      <c r="A399" s="574">
        <v>396</v>
      </c>
      <c r="B399" s="696">
        <v>10</v>
      </c>
      <c r="C399" s="575">
        <v>45886</v>
      </c>
      <c r="D399" s="586" t="s">
        <v>175</v>
      </c>
      <c r="E399" s="577" t="str">
        <f t="shared" si="69"/>
        <v>FC CALDO VERDE</v>
      </c>
      <c r="F399" s="577" t="str">
        <f t="shared" si="69"/>
        <v>NAUGATUCK FUSION</v>
      </c>
      <c r="G399" s="578"/>
      <c r="H399" s="645">
        <f>VLOOKUP(E399,START_TIMES,2)</f>
        <v>0.33333333333333331</v>
      </c>
      <c r="I399" s="614" t="str">
        <f>VLOOKUP(E399,fields,2)</f>
        <v>Naugatuck HS (G), Naugatuck</v>
      </c>
      <c r="J399" s="580"/>
      <c r="K399" s="16"/>
      <c r="M399" s="605" t="s">
        <v>153</v>
      </c>
      <c r="N399" s="605" t="s">
        <v>156</v>
      </c>
    </row>
    <row r="400" spans="1:14" ht="12.75" hidden="1" customHeight="1" thickTop="1" thickBot="1" x14ac:dyDescent="0.4">
      <c r="A400" s="574">
        <v>397</v>
      </c>
      <c r="B400" s="696">
        <v>10</v>
      </c>
      <c r="C400" s="575">
        <v>45886</v>
      </c>
      <c r="D400" s="586" t="s">
        <v>175</v>
      </c>
      <c r="E400" s="577" t="str">
        <f t="shared" si="69"/>
        <v>TRINITY FC</v>
      </c>
      <c r="F400" s="577" t="str">
        <f t="shared" si="69"/>
        <v>NORWALK FC</v>
      </c>
      <c r="G400" s="578"/>
      <c r="H400" s="645">
        <f>VLOOKUP(E400,START_TIMES,2)</f>
        <v>0.33333333333333331</v>
      </c>
      <c r="I400" s="614" t="str">
        <f>VLOOKUP(E400,fields,2)</f>
        <v>Pease Road (G), Woodbridge</v>
      </c>
      <c r="J400" s="580"/>
      <c r="K400" s="16"/>
      <c r="M400" s="605" t="s">
        <v>159</v>
      </c>
      <c r="N400" s="605" t="s">
        <v>157</v>
      </c>
    </row>
    <row r="401" spans="1:33" ht="12.75" hidden="1" customHeight="1" thickTop="1" thickBot="1" x14ac:dyDescent="0.4">
      <c r="A401" s="574">
        <v>398</v>
      </c>
      <c r="B401" s="696" t="s">
        <v>0</v>
      </c>
      <c r="C401" s="575" t="s">
        <v>0</v>
      </c>
      <c r="D401" s="582" t="s">
        <v>0</v>
      </c>
      <c r="E401" s="583" t="s">
        <v>0</v>
      </c>
      <c r="F401" s="584" t="s">
        <v>0</v>
      </c>
      <c r="G401" s="578" t="s">
        <v>0</v>
      </c>
      <c r="H401" s="645" t="s">
        <v>0</v>
      </c>
      <c r="I401" s="614" t="s">
        <v>0</v>
      </c>
      <c r="J401" s="585" t="s">
        <v>0</v>
      </c>
      <c r="K401" s="16"/>
      <c r="M401" s="605"/>
      <c r="N401" s="605"/>
    </row>
    <row r="402" spans="1:33" ht="12.75" hidden="1" customHeight="1" thickTop="1" thickBot="1" x14ac:dyDescent="0.4">
      <c r="A402" s="574">
        <v>399</v>
      </c>
      <c r="B402" s="696">
        <v>10</v>
      </c>
      <c r="C402" s="575">
        <v>45886</v>
      </c>
      <c r="D402" s="587" t="s">
        <v>11</v>
      </c>
      <c r="E402" s="577" t="str">
        <f t="shared" ref="E402:F406" si="70">VLOOKUP(M402,Teams,2)</f>
        <v>DANBURY UNITED 40</v>
      </c>
      <c r="F402" s="577" t="str">
        <f t="shared" si="70"/>
        <v>GREENWICH PUMAS FC 40</v>
      </c>
      <c r="G402" s="578"/>
      <c r="H402" s="645">
        <f>VLOOKUP(E402,START_TIMES,2)</f>
        <v>0.45833333333333331</v>
      </c>
      <c r="I402" s="614" t="str">
        <f>VLOOKUP(E402,fields,2)</f>
        <v>Portuguese Cultural Center (G), Danbury</v>
      </c>
      <c r="J402" s="580"/>
      <c r="K402" s="16"/>
      <c r="M402" s="601" t="s">
        <v>162</v>
      </c>
      <c r="N402" s="601" t="s">
        <v>105</v>
      </c>
    </row>
    <row r="403" spans="1:33" ht="16" hidden="1" customHeight="1" thickTop="1" thickBot="1" x14ac:dyDescent="0.4">
      <c r="A403" s="574">
        <v>400</v>
      </c>
      <c r="B403" s="696">
        <v>10</v>
      </c>
      <c r="C403" s="793">
        <v>45886</v>
      </c>
      <c r="D403" s="587" t="s">
        <v>11</v>
      </c>
      <c r="E403" s="577" t="str">
        <f t="shared" si="70"/>
        <v>GREENWICH FC 40</v>
      </c>
      <c r="F403" s="577" t="str">
        <f t="shared" si="70"/>
        <v>STORM FC</v>
      </c>
      <c r="G403" s="578"/>
      <c r="H403" s="645">
        <f>VLOOKUP(E403,START_TIMES,2)</f>
        <v>0.41666666666666702</v>
      </c>
      <c r="I403" s="794" t="str">
        <f>VLOOKUP(E403,fields,2)</f>
        <v>Greenwich Fields</v>
      </c>
      <c r="J403" s="580"/>
      <c r="K403" s="16"/>
      <c r="M403" s="601" t="s">
        <v>104</v>
      </c>
      <c r="N403" s="601" t="s">
        <v>108</v>
      </c>
      <c r="S403" s="16"/>
      <c r="T403" s="198"/>
      <c r="U403" s="198"/>
      <c r="V403" s="16">
        <v>73</v>
      </c>
      <c r="W403" s="209"/>
      <c r="X403" s="215"/>
      <c r="Y403" s="16"/>
      <c r="Z403" s="20"/>
      <c r="AC403" s="16"/>
    </row>
    <row r="404" spans="1:33" ht="12.75" hidden="1" customHeight="1" thickTop="1" thickBot="1" x14ac:dyDescent="0.4">
      <c r="A404" s="574">
        <v>401</v>
      </c>
      <c r="B404" s="696">
        <v>10</v>
      </c>
      <c r="C404" s="575">
        <v>45886</v>
      </c>
      <c r="D404" s="587" t="s">
        <v>11</v>
      </c>
      <c r="E404" s="577" t="str">
        <f t="shared" si="70"/>
        <v>CLINTON FC 40</v>
      </c>
      <c r="F404" s="577" t="str">
        <f t="shared" si="70"/>
        <v>CLUB NAPOLI 40</v>
      </c>
      <c r="G404" s="578"/>
      <c r="H404" s="645">
        <f>VLOOKUP(E404,START_TIMES,2)</f>
        <v>0.41666666666666702</v>
      </c>
      <c r="I404" s="614" t="str">
        <f>VLOOKUP(E404,fields,2)</f>
        <v>Indian River Sports Complex (T), Clinton</v>
      </c>
      <c r="J404" s="580"/>
      <c r="K404" s="16"/>
      <c r="M404" s="601" t="s">
        <v>160</v>
      </c>
      <c r="N404" s="601" t="s">
        <v>161</v>
      </c>
    </row>
    <row r="405" spans="1:33" ht="12.75" hidden="1" customHeight="1" thickTop="1" thickBot="1" x14ac:dyDescent="0.4">
      <c r="A405" s="574">
        <v>402</v>
      </c>
      <c r="B405" s="696">
        <v>10</v>
      </c>
      <c r="C405" s="575">
        <v>45886</v>
      </c>
      <c r="D405" s="587" t="s">
        <v>11</v>
      </c>
      <c r="E405" s="577" t="str">
        <f t="shared" si="70"/>
        <v>FAIRFIELD GAC 40</v>
      </c>
      <c r="F405" s="577" t="str">
        <f t="shared" si="70"/>
        <v xml:space="preserve">GUILFORD CELTIC </v>
      </c>
      <c r="G405" s="578"/>
      <c r="H405" s="645">
        <f>VLOOKUP(E405,START_TIMES,2)</f>
        <v>0.33333333333333331</v>
      </c>
      <c r="I405" s="614" t="str">
        <f>VLOOKUP(E405,fields,2)</f>
        <v>Ludlowe HS (T), Fairfield</v>
      </c>
      <c r="J405" s="580"/>
      <c r="K405" s="16"/>
      <c r="M405" s="601" t="s">
        <v>163</v>
      </c>
      <c r="N405" s="601" t="s">
        <v>106</v>
      </c>
    </row>
    <row r="406" spans="1:33" ht="12.75" hidden="1" customHeight="1" thickTop="1" thickBot="1" x14ac:dyDescent="0.4">
      <c r="A406" s="574">
        <v>403</v>
      </c>
      <c r="B406" s="696">
        <v>10</v>
      </c>
      <c r="C406" s="575">
        <v>45886</v>
      </c>
      <c r="D406" s="587" t="s">
        <v>11</v>
      </c>
      <c r="E406" s="577" t="str">
        <f t="shared" si="70"/>
        <v>VASCO DA GAMA 40</v>
      </c>
      <c r="F406" s="577" t="str">
        <f t="shared" si="70"/>
        <v>SHEBEEN FC</v>
      </c>
      <c r="G406" s="578"/>
      <c r="H406" s="645">
        <f>VLOOKUP(E406,START_TIMES,2)</f>
        <v>0.41666666666666702</v>
      </c>
      <c r="I406" s="614" t="str">
        <f>VLOOKUP(E406,fields,2)</f>
        <v>Veterans Memorial Park (T), Bridgeport</v>
      </c>
      <c r="J406" s="580"/>
      <c r="K406" s="16"/>
      <c r="M406" s="601" t="s">
        <v>109</v>
      </c>
      <c r="N406" s="601" t="s">
        <v>107</v>
      </c>
    </row>
    <row r="407" spans="1:33" ht="12.75" hidden="1" customHeight="1" thickTop="1" thickBot="1" x14ac:dyDescent="0.4">
      <c r="A407" s="574">
        <v>404</v>
      </c>
      <c r="B407" s="696" t="s">
        <v>0</v>
      </c>
      <c r="C407" s="575" t="s">
        <v>0</v>
      </c>
      <c r="D407" s="582" t="s">
        <v>0</v>
      </c>
      <c r="E407" s="583" t="s">
        <v>0</v>
      </c>
      <c r="F407" s="584" t="s">
        <v>0</v>
      </c>
      <c r="G407" s="578" t="s">
        <v>0</v>
      </c>
      <c r="H407" s="645" t="s">
        <v>0</v>
      </c>
      <c r="I407" s="614" t="s">
        <v>0</v>
      </c>
      <c r="J407" s="585" t="s">
        <v>0</v>
      </c>
      <c r="K407" s="16"/>
      <c r="M407" s="604"/>
      <c r="N407" s="604"/>
    </row>
    <row r="408" spans="1:33" ht="12.75" hidden="1" customHeight="1" thickTop="1" x14ac:dyDescent="0.35">
      <c r="A408" s="574">
        <v>405</v>
      </c>
      <c r="B408" s="696">
        <v>10</v>
      </c>
      <c r="C408" s="575">
        <v>45886</v>
      </c>
      <c r="D408" s="588" t="s">
        <v>1114</v>
      </c>
      <c r="E408" s="634" t="s">
        <v>29</v>
      </c>
      <c r="F408" s="759" t="s">
        <v>39</v>
      </c>
      <c r="G408" s="589"/>
      <c r="H408" s="645">
        <f>VLOOKUP(E408,START_TIMES,2)</f>
        <v>0.41666666666666669</v>
      </c>
      <c r="I408" s="614" t="str">
        <f>VLOOKUP(E408,fields,2)</f>
        <v>Guilford HS (T), Guilford</v>
      </c>
      <c r="J408" s="580"/>
      <c r="K408" s="16"/>
      <c r="M408" s="754" t="s">
        <v>110</v>
      </c>
      <c r="N408" s="754" t="s">
        <v>112</v>
      </c>
    </row>
    <row r="409" spans="1:33" ht="12.75" hidden="1" customHeight="1" x14ac:dyDescent="0.35">
      <c r="A409" s="574">
        <v>406</v>
      </c>
      <c r="B409" s="696">
        <v>10</v>
      </c>
      <c r="C409" s="575">
        <v>45886</v>
      </c>
      <c r="D409" s="588" t="s">
        <v>1114</v>
      </c>
      <c r="E409" s="577" t="str">
        <f t="shared" ref="E409:F411" si="71">VLOOKUP(M409,Teams,2)</f>
        <v>NORTH BRANFORD 40</v>
      </c>
      <c r="F409" s="577" t="str">
        <f t="shared" si="71"/>
        <v>NEW HAVEN AMERICANS</v>
      </c>
      <c r="G409" s="578"/>
      <c r="H409" s="645">
        <f>VLOOKUP(E409,START_TIMES,2)</f>
        <v>0.41666666666666702</v>
      </c>
      <c r="I409" s="614" t="str">
        <f>VLOOKUP(E409,fields,2)</f>
        <v>North Farms Park (G), North Branford</v>
      </c>
      <c r="J409" s="580"/>
      <c r="K409" s="16"/>
      <c r="M409" s="754" t="s">
        <v>115</v>
      </c>
      <c r="N409" s="754" t="s">
        <v>114</v>
      </c>
    </row>
    <row r="410" spans="1:33" ht="12.75" hidden="1" customHeight="1" x14ac:dyDescent="0.35">
      <c r="A410" s="574">
        <v>407</v>
      </c>
      <c r="B410" s="696">
        <v>10</v>
      </c>
      <c r="C410" s="575">
        <v>45886</v>
      </c>
      <c r="D410" s="588" t="s">
        <v>1114</v>
      </c>
      <c r="E410" s="577" t="str">
        <f t="shared" si="71"/>
        <v>FC LEONE</v>
      </c>
      <c r="F410" s="577" t="str">
        <f t="shared" si="71"/>
        <v>SOUTHEAST ROVERS</v>
      </c>
      <c r="G410" s="578"/>
      <c r="H410" s="645">
        <f>VLOOKUP(E410,START_TIMES,2)</f>
        <v>0.33333333333333331</v>
      </c>
      <c r="I410" s="614" t="str">
        <f>VLOOKUP(E410,fields,2)</f>
        <v>Memorial Field (G), North Haven</v>
      </c>
      <c r="J410" s="580"/>
      <c r="K410" s="16"/>
      <c r="M410" s="754" t="s">
        <v>111</v>
      </c>
      <c r="N410" s="754" t="s">
        <v>117</v>
      </c>
      <c r="O410" s="253"/>
      <c r="AC410" s="258"/>
      <c r="AE410" s="253"/>
      <c r="AF410" s="16"/>
      <c r="AG410" s="16"/>
    </row>
    <row r="411" spans="1:33" ht="12.75" hidden="1" customHeight="1" thickBot="1" x14ac:dyDescent="0.4">
      <c r="A411" s="574">
        <v>408</v>
      </c>
      <c r="B411" s="696">
        <v>10</v>
      </c>
      <c r="C411" s="575">
        <v>45886</v>
      </c>
      <c r="D411" s="588" t="s">
        <v>1114</v>
      </c>
      <c r="E411" s="577" t="str">
        <f t="shared" si="71"/>
        <v>PAN ZONES</v>
      </c>
      <c r="F411" s="577" t="str">
        <f t="shared" si="71"/>
        <v>LITCHFIELD COUNTY BLUES 40</v>
      </c>
      <c r="G411" s="578"/>
      <c r="H411" s="645">
        <f>VLOOKUP(E411,START_TIMES,2)</f>
        <v>0.41666666666666669</v>
      </c>
      <c r="I411" s="614" t="str">
        <f>VLOOKUP(E411,fields,2)</f>
        <v>Stanley Quarter Park (G), New Britain</v>
      </c>
      <c r="J411" s="580"/>
      <c r="K411" s="16"/>
      <c r="M411" s="754" t="s">
        <v>116</v>
      </c>
      <c r="N411" s="754" t="s">
        <v>113</v>
      </c>
      <c r="O411" s="253"/>
      <c r="AC411" s="258"/>
      <c r="AE411" s="253"/>
      <c r="AF411" s="16"/>
      <c r="AG411" s="16"/>
    </row>
    <row r="412" spans="1:33" ht="12.75" hidden="1" customHeight="1" thickBot="1" x14ac:dyDescent="0.4">
      <c r="A412" s="574">
        <v>409</v>
      </c>
      <c r="B412" s="696" t="s">
        <v>0</v>
      </c>
      <c r="C412" s="575" t="s">
        <v>0</v>
      </c>
      <c r="D412" s="582" t="s">
        <v>0</v>
      </c>
      <c r="E412" s="583" t="s">
        <v>0</v>
      </c>
      <c r="F412" s="584" t="s">
        <v>0</v>
      </c>
      <c r="G412" s="578" t="s">
        <v>0</v>
      </c>
      <c r="H412" s="645" t="s">
        <v>0</v>
      </c>
      <c r="I412" s="614" t="s">
        <v>0</v>
      </c>
      <c r="J412" s="585" t="s">
        <v>0</v>
      </c>
      <c r="K412" s="16"/>
      <c r="M412" s="281"/>
      <c r="N412" s="281"/>
    </row>
    <row r="413" spans="1:33" ht="12.75" hidden="1" customHeight="1" thickTop="1" thickBot="1" x14ac:dyDescent="0.4">
      <c r="A413" s="574">
        <v>410</v>
      </c>
      <c r="B413" s="696">
        <v>10</v>
      </c>
      <c r="C413" s="575">
        <v>45886</v>
      </c>
      <c r="D413" s="734" t="s">
        <v>1115</v>
      </c>
      <c r="E413" s="577" t="str">
        <f t="shared" ref="E413:F416" si="72">VLOOKUP(M413,Teams,2)</f>
        <v>BESA SC</v>
      </c>
      <c r="F413" s="577" t="str">
        <f t="shared" si="72"/>
        <v>DERBY QUITUS</v>
      </c>
      <c r="G413" s="589"/>
      <c r="H413" s="645">
        <f>VLOOKUP(E413,START_TIMES,2)</f>
        <v>0.41666666666666669</v>
      </c>
      <c r="I413" s="614" t="str">
        <f>VLOOKUP(E413,fields,2)</f>
        <v>Bucks Hill Park (G), Waterbury</v>
      </c>
      <c r="J413" s="580"/>
      <c r="K413" s="16"/>
      <c r="M413" s="777" t="s">
        <v>118</v>
      </c>
      <c r="N413" s="777" t="s">
        <v>120</v>
      </c>
    </row>
    <row r="414" spans="1:33" ht="12.75" hidden="1" customHeight="1" thickTop="1" thickBot="1" x14ac:dyDescent="0.4">
      <c r="A414" s="574">
        <v>411</v>
      </c>
      <c r="B414" s="696">
        <v>10</v>
      </c>
      <c r="C414" s="575">
        <v>45886</v>
      </c>
      <c r="D414" s="734" t="s">
        <v>1115</v>
      </c>
      <c r="E414" s="577" t="str">
        <f t="shared" si="72"/>
        <v>RIDGEFIELD KICKS</v>
      </c>
      <c r="F414" s="577" t="str">
        <f t="shared" si="72"/>
        <v>LUSITANOS FC</v>
      </c>
      <c r="G414" s="578"/>
      <c r="H414" s="645">
        <f>VLOOKUP(E414,START_TIMES,2)</f>
        <v>0.33333333333333331</v>
      </c>
      <c r="I414" s="614" t="str">
        <f>VLOOKUP(E414,fields,2)</f>
        <v>Wooster School (T), Danbury</v>
      </c>
      <c r="J414" s="580"/>
      <c r="K414" s="16"/>
      <c r="M414" s="777" t="s">
        <v>123</v>
      </c>
      <c r="N414" s="777" t="s">
        <v>122</v>
      </c>
      <c r="O414" s="253"/>
      <c r="AC414" s="258"/>
      <c r="AE414" s="253"/>
      <c r="AF414" s="16"/>
      <c r="AG414" s="16"/>
    </row>
    <row r="415" spans="1:33" ht="12.75" hidden="1" customHeight="1" thickTop="1" thickBot="1" x14ac:dyDescent="0.4">
      <c r="A415" s="574">
        <v>412</v>
      </c>
      <c r="B415" s="696">
        <v>10</v>
      </c>
      <c r="C415" s="575">
        <v>45886</v>
      </c>
      <c r="D415" s="734" t="s">
        <v>1115</v>
      </c>
      <c r="E415" s="790" t="str">
        <f t="shared" si="72"/>
        <v>BYE 40S</v>
      </c>
      <c r="F415" s="693" t="str">
        <f t="shared" si="72"/>
        <v>WILTON WOLVES</v>
      </c>
      <c r="G415" s="578"/>
      <c r="H415" s="645" t="str">
        <f>VLOOKUP(E415,START_TIMES,2)</f>
        <v>--</v>
      </c>
      <c r="I415" s="614" t="str">
        <f>VLOOKUP(E415,fields,2)</f>
        <v>--</v>
      </c>
      <c r="J415" s="580"/>
      <c r="K415" s="16"/>
      <c r="M415" s="777" t="s">
        <v>119</v>
      </c>
      <c r="N415" s="777" t="s">
        <v>125</v>
      </c>
      <c r="O415" s="253"/>
      <c r="AC415" s="258"/>
      <c r="AE415" s="253"/>
      <c r="AF415" s="16"/>
      <c r="AG415" s="16"/>
    </row>
    <row r="416" spans="1:33" ht="12.75" customHeight="1" thickTop="1" thickBot="1" x14ac:dyDescent="0.4">
      <c r="A416" s="574">
        <v>413</v>
      </c>
      <c r="B416" s="696">
        <v>10</v>
      </c>
      <c r="C416" s="575">
        <v>45886</v>
      </c>
      <c r="D416" s="734" t="s">
        <v>1115</v>
      </c>
      <c r="E416" s="577" t="str">
        <f t="shared" si="72"/>
        <v>STAMFORD UNITED</v>
      </c>
      <c r="F416" s="577" t="str">
        <f t="shared" si="72"/>
        <v>ECUA-ANDES 40</v>
      </c>
      <c r="G416" s="578"/>
      <c r="H416" s="645">
        <f>VLOOKUP(E416,START_TIMES,2)</f>
        <v>0.41666666666666702</v>
      </c>
      <c r="I416" s="614" t="str">
        <f>VLOOKUP(E416,fields,2)</f>
        <v>West Beach Fields (T), Stamford</v>
      </c>
      <c r="J416" s="580"/>
      <c r="K416" s="16"/>
      <c r="M416" s="777" t="s">
        <v>124</v>
      </c>
      <c r="N416" s="777" t="s">
        <v>121</v>
      </c>
    </row>
    <row r="417" spans="1:14" ht="12.75" hidden="1" customHeight="1" thickTop="1" x14ac:dyDescent="0.35">
      <c r="A417" s="574">
        <v>414</v>
      </c>
      <c r="B417" s="696" t="s">
        <v>0</v>
      </c>
      <c r="C417" s="575" t="s">
        <v>0</v>
      </c>
      <c r="D417" s="582" t="s">
        <v>0</v>
      </c>
      <c r="E417" s="583" t="s">
        <v>0</v>
      </c>
      <c r="F417" s="584" t="s">
        <v>0</v>
      </c>
      <c r="G417" s="578" t="s">
        <v>0</v>
      </c>
      <c r="H417" s="645" t="s">
        <v>0</v>
      </c>
      <c r="I417" s="614" t="s">
        <v>0</v>
      </c>
      <c r="J417" s="585" t="s">
        <v>0</v>
      </c>
      <c r="K417" s="16"/>
      <c r="M417" s="599"/>
      <c r="N417" s="599"/>
    </row>
    <row r="418" spans="1:14" ht="12.75" hidden="1" customHeight="1" x14ac:dyDescent="0.35">
      <c r="A418" s="574">
        <v>415</v>
      </c>
      <c r="B418" s="696">
        <v>10</v>
      </c>
      <c r="C418" s="793">
        <v>45886</v>
      </c>
      <c r="D418" s="590" t="s">
        <v>1076</v>
      </c>
      <c r="E418" s="577" t="str">
        <f t="shared" ref="E418:F422" si="73">VLOOKUP(M418,Teams,2)</f>
        <v>GREENWICH FC 50</v>
      </c>
      <c r="F418" s="577" t="str">
        <f t="shared" si="73"/>
        <v>NORWALK SPORT COLOMBIA 50</v>
      </c>
      <c r="G418" s="589"/>
      <c r="H418" s="645">
        <f>VLOOKUP(E418,START_TIMES,2)</f>
        <v>0.41666666666666702</v>
      </c>
      <c r="I418" s="794" t="str">
        <f>VLOOKUP(E418,fields,2)</f>
        <v>Greenwich Fields</v>
      </c>
      <c r="J418" s="580"/>
      <c r="K418" s="16"/>
      <c r="M418" s="781" t="s">
        <v>128</v>
      </c>
      <c r="N418" s="781" t="s">
        <v>131</v>
      </c>
    </row>
    <row r="419" spans="1:14" ht="12.75" hidden="1" customHeight="1" x14ac:dyDescent="0.35">
      <c r="A419" s="574">
        <v>416</v>
      </c>
      <c r="B419" s="696">
        <v>10</v>
      </c>
      <c r="C419" s="575">
        <v>45886</v>
      </c>
      <c r="D419" s="590" t="s">
        <v>1076</v>
      </c>
      <c r="E419" s="577" t="str">
        <f t="shared" si="73"/>
        <v>NORWALK MARINERS LEGENDS</v>
      </c>
      <c r="F419" s="577" t="str">
        <f t="shared" si="73"/>
        <v>VASCO DA GAMA 50</v>
      </c>
      <c r="G419" s="589"/>
      <c r="H419" s="645">
        <f>VLOOKUP(E419,START_TIMES,2)</f>
        <v>0.33333333333333331</v>
      </c>
      <c r="I419" s="614" t="str">
        <f>VLOOKUP(E419,fields,2)</f>
        <v>Nathan Hale MS (T), Norwalk</v>
      </c>
      <c r="J419" s="580"/>
      <c r="K419" s="16"/>
      <c r="M419" s="781" t="s">
        <v>130</v>
      </c>
      <c r="N419" s="781" t="s">
        <v>134</v>
      </c>
    </row>
    <row r="420" spans="1:14" ht="12.75" hidden="1" customHeight="1" x14ac:dyDescent="0.35">
      <c r="A420" s="574">
        <v>417</v>
      </c>
      <c r="B420" s="696">
        <v>10</v>
      </c>
      <c r="C420" s="575">
        <v>45886</v>
      </c>
      <c r="D420" s="590" t="s">
        <v>1076</v>
      </c>
      <c r="E420" s="774" t="str">
        <f t="shared" si="73"/>
        <v>BYE 50</v>
      </c>
      <c r="F420" s="577" t="str">
        <f t="shared" si="73"/>
        <v>FAIRFIELD GAC 50</v>
      </c>
      <c r="G420" s="589"/>
      <c r="H420" s="645" t="str">
        <f>VLOOKUP(E420,START_TIMES,2)</f>
        <v>--</v>
      </c>
      <c r="I420" s="614" t="str">
        <f>VLOOKUP(E420,fields,2)</f>
        <v>--</v>
      </c>
      <c r="J420" s="580"/>
      <c r="K420" s="16"/>
      <c r="M420" s="781" t="s">
        <v>126</v>
      </c>
      <c r="N420" s="781" t="s">
        <v>127</v>
      </c>
    </row>
    <row r="421" spans="1:14" ht="12.75" hidden="1" customHeight="1" x14ac:dyDescent="0.35">
      <c r="A421" s="574">
        <v>418</v>
      </c>
      <c r="B421" s="696">
        <v>10</v>
      </c>
      <c r="C421" s="793">
        <v>45886</v>
      </c>
      <c r="D421" s="590" t="s">
        <v>1076</v>
      </c>
      <c r="E421" s="577" t="str">
        <f t="shared" si="73"/>
        <v>GREENWICH PUMAS FC 50</v>
      </c>
      <c r="F421" s="577" t="str">
        <f t="shared" si="73"/>
        <v>REBELS UNITED</v>
      </c>
      <c r="G421" s="589"/>
      <c r="H421" s="645">
        <f>VLOOKUP(E421,START_TIMES,2)</f>
        <v>0.41666666666666669</v>
      </c>
      <c r="I421" s="794" t="str">
        <f>VLOOKUP(E421,fields,2)</f>
        <v>Greenwich Fields</v>
      </c>
      <c r="J421" s="580"/>
      <c r="K421" s="16"/>
      <c r="M421" s="781" t="s">
        <v>129</v>
      </c>
      <c r="N421" s="781" t="s">
        <v>132</v>
      </c>
    </row>
    <row r="422" spans="1:14" ht="12.75" hidden="1" customHeight="1" x14ac:dyDescent="0.35">
      <c r="A422" s="574">
        <v>419</v>
      </c>
      <c r="B422" s="696">
        <v>10</v>
      </c>
      <c r="C422" s="575">
        <v>45886</v>
      </c>
      <c r="D422" s="590" t="s">
        <v>1076</v>
      </c>
      <c r="E422" s="577" t="str">
        <f t="shared" si="73"/>
        <v>WESTPORT FC</v>
      </c>
      <c r="F422" s="577" t="str">
        <f t="shared" si="73"/>
        <v>STAMFORD CITY</v>
      </c>
      <c r="G422" s="589"/>
      <c r="H422" s="645">
        <f>VLOOKUP(E422,START_TIMES,2)</f>
        <v>0.33333333333333331</v>
      </c>
      <c r="I422" s="614" t="str">
        <f>VLOOKUP(E422,fields,2)</f>
        <v>Wakeman Park (T), Westport</v>
      </c>
      <c r="J422" s="580"/>
      <c r="K422" s="16"/>
      <c r="M422" s="781" t="s">
        <v>136</v>
      </c>
      <c r="N422" s="781" t="s">
        <v>133</v>
      </c>
    </row>
    <row r="423" spans="1:14" ht="12.75" hidden="1" customHeight="1" x14ac:dyDescent="0.35">
      <c r="A423" s="574">
        <v>420</v>
      </c>
      <c r="B423" s="696">
        <v>10</v>
      </c>
      <c r="C423" s="575">
        <v>45886</v>
      </c>
      <c r="D423" s="590"/>
      <c r="E423" s="577"/>
      <c r="F423" s="577"/>
      <c r="G423" s="589"/>
      <c r="H423" s="649"/>
      <c r="I423" s="642"/>
      <c r="J423" s="585"/>
      <c r="K423" s="16"/>
      <c r="M423" s="340"/>
      <c r="N423" s="456"/>
    </row>
    <row r="424" spans="1:14" ht="12.75" hidden="1" customHeight="1" x14ac:dyDescent="0.35">
      <c r="A424" s="574">
        <v>421</v>
      </c>
      <c r="B424" s="696">
        <v>10</v>
      </c>
      <c r="C424" s="575">
        <v>45886</v>
      </c>
      <c r="D424" s="591" t="s">
        <v>1113</v>
      </c>
      <c r="E424" s="577" t="str">
        <f t="shared" ref="E424:F428" si="74">VLOOKUP(M424,Teams,2)</f>
        <v>EAST HAVEN SC</v>
      </c>
      <c r="F424" s="577" t="str">
        <f t="shared" si="74"/>
        <v>HAVEN FC</v>
      </c>
      <c r="G424" s="589"/>
      <c r="H424" s="645">
        <f>VLOOKUP(E424,START_TIMES,2)</f>
        <v>0.41666666666666669</v>
      </c>
      <c r="I424" s="614" t="str">
        <f>VLOOKUP(E424,fields,2)</f>
        <v>East Haven MS (G), East Haven</v>
      </c>
      <c r="J424" s="580"/>
      <c r="K424" s="16"/>
      <c r="M424" s="786" t="s">
        <v>142</v>
      </c>
      <c r="N424" s="786" t="s">
        <v>147</v>
      </c>
    </row>
    <row r="425" spans="1:14" ht="12.75" hidden="1" customHeight="1" x14ac:dyDescent="0.35">
      <c r="A425" s="574">
        <v>422</v>
      </c>
      <c r="B425" s="696">
        <v>10</v>
      </c>
      <c r="C425" s="575">
        <v>45886</v>
      </c>
      <c r="D425" s="591" t="s">
        <v>1113</v>
      </c>
      <c r="E425" s="577" t="str">
        <f t="shared" si="74"/>
        <v>GUILFORD BLACK EAGLES</v>
      </c>
      <c r="F425" s="577" t="str">
        <f t="shared" si="74"/>
        <v>VASCO DA GAMA 60</v>
      </c>
      <c r="G425" s="589"/>
      <c r="H425" s="645">
        <f>VLOOKUP(E425,START_TIMES,2)</f>
        <v>0.375</v>
      </c>
      <c r="I425" s="614" t="str">
        <f>VLOOKUP(E425,fields,2)</f>
        <v>Bittner Park (G), Guilford</v>
      </c>
      <c r="J425" s="580"/>
      <c r="K425" s="16"/>
      <c r="M425" s="786" t="s">
        <v>146</v>
      </c>
      <c r="N425" s="786" t="s">
        <v>135</v>
      </c>
    </row>
    <row r="426" spans="1:14" ht="12.75" hidden="1" customHeight="1" thickTop="1" thickBot="1" x14ac:dyDescent="0.4">
      <c r="A426" s="574">
        <v>423</v>
      </c>
      <c r="B426" s="696">
        <v>10</v>
      </c>
      <c r="C426" s="575">
        <v>45886</v>
      </c>
      <c r="D426" s="591" t="s">
        <v>1113</v>
      </c>
      <c r="E426" s="577" t="str">
        <f t="shared" si="74"/>
        <v>CHESHIRE AZZURRI</v>
      </c>
      <c r="F426" s="577" t="str">
        <f t="shared" si="74"/>
        <v>CLUB NAPOLI 50</v>
      </c>
      <c r="G426" s="589"/>
      <c r="H426" s="645">
        <v>0.45833333333333331</v>
      </c>
      <c r="I426" s="614" t="str">
        <f>VLOOKUP(E426,fields,2)</f>
        <v>Quinnipiac Park (G), Cheshire</v>
      </c>
      <c r="J426" s="585"/>
      <c r="K426" s="16"/>
      <c r="M426" s="786" t="s">
        <v>138</v>
      </c>
      <c r="N426" s="786" t="s">
        <v>141</v>
      </c>
    </row>
    <row r="427" spans="1:14" ht="12.75" hidden="1" customHeight="1" thickTop="1" thickBot="1" x14ac:dyDescent="0.4">
      <c r="A427" s="574">
        <v>424</v>
      </c>
      <c r="B427" s="696">
        <v>10</v>
      </c>
      <c r="C427" s="793">
        <v>45886</v>
      </c>
      <c r="D427" s="591" t="s">
        <v>1113</v>
      </c>
      <c r="E427" s="577" t="str">
        <f t="shared" si="74"/>
        <v>GREENWICH PFC</v>
      </c>
      <c r="F427" s="577" t="str">
        <f t="shared" si="74"/>
        <v>NORTH BRANFORD LEGENDS</v>
      </c>
      <c r="G427" s="589"/>
      <c r="H427" s="645">
        <f>VLOOKUP(E427,START_TIMES,2)</f>
        <v>0.41666666666666702</v>
      </c>
      <c r="I427" s="794" t="str">
        <f>VLOOKUP(E427,fields,2)</f>
        <v>Greenwich Fields</v>
      </c>
      <c r="J427" s="580"/>
      <c r="K427" s="16"/>
      <c r="M427" s="785" t="s">
        <v>144</v>
      </c>
      <c r="N427" s="785" t="s">
        <v>148</v>
      </c>
    </row>
    <row r="428" spans="1:14" ht="12.75" hidden="1" customHeight="1" thickTop="1" thickBot="1" x14ac:dyDescent="0.4">
      <c r="A428" s="574">
        <v>425</v>
      </c>
      <c r="B428" s="696">
        <v>10</v>
      </c>
      <c r="C428" s="575">
        <v>45886</v>
      </c>
      <c r="D428" s="591" t="s">
        <v>1113</v>
      </c>
      <c r="E428" s="577" t="str">
        <f t="shared" si="74"/>
        <v>ZIMMITTI SC</v>
      </c>
      <c r="F428" s="577" t="str">
        <f t="shared" si="74"/>
        <v>SOUTHEAST CT</v>
      </c>
      <c r="G428" s="589"/>
      <c r="H428" s="645">
        <f>VLOOKUP(E428,START_TIMES,2)</f>
        <v>0.41666666666666702</v>
      </c>
      <c r="I428" s="614" t="str">
        <f>VLOOKUP(E428,fields,2)</f>
        <v>Morris Beach Complex (G), Morris</v>
      </c>
      <c r="J428" s="580"/>
      <c r="K428" s="16"/>
      <c r="M428" s="785" t="s">
        <v>137</v>
      </c>
      <c r="N428" s="785" t="s">
        <v>149</v>
      </c>
    </row>
    <row r="429" spans="1:14" ht="12.75" hidden="1" customHeight="1" thickTop="1" thickBot="1" x14ac:dyDescent="0.4">
      <c r="A429" s="574">
        <v>426</v>
      </c>
      <c r="B429" s="696"/>
      <c r="C429" s="575"/>
      <c r="D429" s="590"/>
      <c r="E429" s="577"/>
      <c r="F429" s="577"/>
      <c r="G429" s="589"/>
      <c r="H429" s="649"/>
      <c r="I429" s="642"/>
      <c r="J429" s="585"/>
      <c r="K429" s="16"/>
      <c r="M429" s="601"/>
      <c r="N429" s="601"/>
    </row>
    <row r="430" spans="1:14" ht="12.75" hidden="1" customHeight="1" thickTop="1" thickBot="1" x14ac:dyDescent="0.4">
      <c r="A430" s="574">
        <v>427</v>
      </c>
      <c r="B430" s="696">
        <v>11</v>
      </c>
      <c r="C430" s="575">
        <v>45893</v>
      </c>
      <c r="D430" s="576" t="s">
        <v>10</v>
      </c>
      <c r="E430" s="577" t="str">
        <f t="shared" ref="E430:F434" si="75">VLOOKUP(M430,Teams,2)</f>
        <v>MILFORD AMIGOS</v>
      </c>
      <c r="F430" s="577" t="str">
        <f t="shared" si="75"/>
        <v>GREENWICH FC 30</v>
      </c>
      <c r="G430" s="578"/>
      <c r="H430" s="645">
        <f>VLOOKUP(E430,START_TIMES,2)</f>
        <v>0.33333333333333331</v>
      </c>
      <c r="I430" s="614" t="str">
        <f>VLOOKUP(E430,fields,2)</f>
        <v>Pease Road (G), Woodbridge</v>
      </c>
      <c r="J430" s="580"/>
      <c r="K430" s="16"/>
      <c r="M430" s="601" t="s">
        <v>98</v>
      </c>
      <c r="N430" s="601" t="s">
        <v>94</v>
      </c>
    </row>
    <row r="431" spans="1:14" ht="12.75" customHeight="1" thickTop="1" thickBot="1" x14ac:dyDescent="0.4">
      <c r="A431" s="574">
        <v>428</v>
      </c>
      <c r="B431" s="696">
        <v>11</v>
      </c>
      <c r="C431" s="575">
        <v>45893</v>
      </c>
      <c r="D431" s="576" t="s">
        <v>10</v>
      </c>
      <c r="E431" s="577" t="str">
        <f t="shared" si="75"/>
        <v>STAMFORD FC</v>
      </c>
      <c r="F431" s="577" t="str">
        <f t="shared" si="75"/>
        <v>HAMDEN ALL STARS</v>
      </c>
      <c r="G431" s="578"/>
      <c r="H431" s="645">
        <f>VLOOKUP(E431,START_TIMES,2)</f>
        <v>0.41666666666666702</v>
      </c>
      <c r="I431" s="614" t="str">
        <f>VLOOKUP(E431,fields,2)</f>
        <v>West Beach Fields (T), Stamford</v>
      </c>
      <c r="J431" s="580"/>
      <c r="K431" s="16"/>
      <c r="M431" s="601" t="s">
        <v>101</v>
      </c>
      <c r="N431" s="601" t="s">
        <v>92</v>
      </c>
    </row>
    <row r="432" spans="1:14" ht="12.75" hidden="1" customHeight="1" thickTop="1" thickBot="1" x14ac:dyDescent="0.4">
      <c r="A432" s="574">
        <v>429</v>
      </c>
      <c r="B432" s="696">
        <v>11</v>
      </c>
      <c r="C432" s="575">
        <v>45893</v>
      </c>
      <c r="D432" s="576" t="s">
        <v>10</v>
      </c>
      <c r="E432" s="577" t="str">
        <f t="shared" si="75"/>
        <v>CLINTON FC 30</v>
      </c>
      <c r="F432" s="577" t="str">
        <f t="shared" si="75"/>
        <v>DANBURY UNITED</v>
      </c>
      <c r="G432" s="578"/>
      <c r="H432" s="645">
        <f>VLOOKUP(E432,START_TIMES,2)</f>
        <v>0.33333333333333331</v>
      </c>
      <c r="I432" s="614" t="str">
        <f>VLOOKUP(E432,fields,2)</f>
        <v>Strong Field (T), Madison</v>
      </c>
      <c r="J432" s="580"/>
      <c r="K432" s="16"/>
      <c r="M432" s="601" t="s">
        <v>96</v>
      </c>
      <c r="N432" s="601" t="s">
        <v>93</v>
      </c>
    </row>
    <row r="433" spans="1:29" ht="12.75" hidden="1" customHeight="1" thickTop="1" thickBot="1" x14ac:dyDescent="0.4">
      <c r="A433" s="574">
        <v>430</v>
      </c>
      <c r="B433" s="696">
        <v>11</v>
      </c>
      <c r="C433" s="575">
        <v>45893</v>
      </c>
      <c r="D433" s="576" t="s">
        <v>10</v>
      </c>
      <c r="E433" s="577" t="str">
        <f t="shared" si="75"/>
        <v>SALTY DOGS</v>
      </c>
      <c r="F433" s="577" t="str">
        <f t="shared" si="75"/>
        <v xml:space="preserve">FC SHELTON </v>
      </c>
      <c r="G433" s="578"/>
      <c r="H433" s="645">
        <f>VLOOKUP(E433,START_TIMES,2)</f>
        <v>0.33333333333333331</v>
      </c>
      <c r="I433" s="614" t="str">
        <f>VLOOKUP(E433,fields,2)</f>
        <v>Nonnewaug HS  (T), Woodbury</v>
      </c>
      <c r="J433" s="580"/>
      <c r="K433" s="16"/>
      <c r="L433"/>
      <c r="M433" s="601" t="s">
        <v>95</v>
      </c>
      <c r="N433" s="601" t="s">
        <v>99</v>
      </c>
    </row>
    <row r="434" spans="1:29" ht="12.75" hidden="1" customHeight="1" thickTop="1" thickBot="1" x14ac:dyDescent="0.4">
      <c r="A434" s="574">
        <v>431</v>
      </c>
      <c r="B434" s="696">
        <v>11</v>
      </c>
      <c r="C434" s="575">
        <v>45893</v>
      </c>
      <c r="D434" s="576" t="s">
        <v>10</v>
      </c>
      <c r="E434" s="577" t="str">
        <f t="shared" si="75"/>
        <v>MILFORD TUESDAY</v>
      </c>
      <c r="F434" s="577" t="str">
        <f t="shared" si="75"/>
        <v>CHESHIRE SC UNITED</v>
      </c>
      <c r="G434" s="578"/>
      <c r="H434" s="645">
        <f>VLOOKUP(E434,START_TIMES,2)</f>
        <v>0.33333333333333331</v>
      </c>
      <c r="I434" s="614" t="str">
        <f>VLOOKUP(E434,fields,2)</f>
        <v>Witek Park (G), Derby</v>
      </c>
      <c r="J434" s="580"/>
      <c r="K434" s="16"/>
      <c r="M434" s="601" t="s">
        <v>100</v>
      </c>
      <c r="N434" s="601" t="s">
        <v>97</v>
      </c>
    </row>
    <row r="435" spans="1:29" ht="12.75" hidden="1" customHeight="1" thickTop="1" thickBot="1" x14ac:dyDescent="0.4">
      <c r="A435" s="574">
        <v>432</v>
      </c>
      <c r="B435" s="696" t="s">
        <v>0</v>
      </c>
      <c r="C435" s="575" t="s">
        <v>0</v>
      </c>
      <c r="D435" s="582" t="s">
        <v>0</v>
      </c>
      <c r="E435" s="583" t="s">
        <v>0</v>
      </c>
      <c r="F435" s="584" t="s">
        <v>0</v>
      </c>
      <c r="G435" s="578" t="s">
        <v>0</v>
      </c>
      <c r="H435" s="645" t="s">
        <v>0</v>
      </c>
      <c r="I435" s="614" t="s">
        <v>0</v>
      </c>
      <c r="J435" s="585" t="s">
        <v>0</v>
      </c>
      <c r="K435" s="16"/>
      <c r="M435" s="605"/>
      <c r="N435" s="605"/>
    </row>
    <row r="436" spans="1:29" ht="12.75" hidden="1" customHeight="1" thickTop="1" thickBot="1" x14ac:dyDescent="0.4">
      <c r="A436" s="574">
        <v>433</v>
      </c>
      <c r="B436" s="696">
        <v>11</v>
      </c>
      <c r="C436" s="575">
        <v>45893</v>
      </c>
      <c r="D436" s="586" t="s">
        <v>175</v>
      </c>
      <c r="E436" s="577" t="str">
        <f t="shared" ref="E436:F440" si="76">VLOOKUP(M436,Teams,2)</f>
        <v>NAUGATUCK FUSION</v>
      </c>
      <c r="F436" s="577" t="str">
        <f t="shared" si="76"/>
        <v>FC CELTA</v>
      </c>
      <c r="G436" s="578"/>
      <c r="H436" s="645">
        <f>VLOOKUP(E436,START_TIMES,2)</f>
        <v>0.41666666666666669</v>
      </c>
      <c r="I436" s="614" t="str">
        <f>VLOOKUP(E436,fields,2)</f>
        <v>City Hill MS (G), Naugatuck</v>
      </c>
      <c r="J436" s="580"/>
      <c r="K436" s="16"/>
      <c r="M436" s="605" t="s">
        <v>156</v>
      </c>
      <c r="N436" s="605" t="s">
        <v>154</v>
      </c>
    </row>
    <row r="437" spans="1:29" ht="12.75" hidden="1" customHeight="1" thickTop="1" thickBot="1" x14ac:dyDescent="0.4">
      <c r="A437" s="574">
        <v>434</v>
      </c>
      <c r="B437" s="696">
        <v>11</v>
      </c>
      <c r="C437" s="575">
        <v>45893</v>
      </c>
      <c r="D437" s="663" t="s">
        <v>175</v>
      </c>
      <c r="E437" s="577" t="str">
        <f t="shared" si="76"/>
        <v>TRINITY FC</v>
      </c>
      <c r="F437" s="577" t="str">
        <f t="shared" si="76"/>
        <v>LITCHFIELD COUNTY BLUES 30</v>
      </c>
      <c r="G437" s="637"/>
      <c r="H437" s="678">
        <f>VLOOKUP(E437,START_TIMES,2)</f>
        <v>0.33333333333333331</v>
      </c>
      <c r="I437" s="638" t="str">
        <f>VLOOKUP(E437,fields,2)</f>
        <v>Pease Road (G), Woodbridge</v>
      </c>
      <c r="J437" s="580"/>
      <c r="K437" s="16"/>
      <c r="M437" s="605" t="s">
        <v>159</v>
      </c>
      <c r="N437" s="605" t="s">
        <v>155</v>
      </c>
    </row>
    <row r="438" spans="1:29" ht="12.75" hidden="1" customHeight="1" thickTop="1" thickBot="1" x14ac:dyDescent="0.4">
      <c r="A438" s="574">
        <v>435</v>
      </c>
      <c r="B438" s="696">
        <v>11</v>
      </c>
      <c r="C438" s="575">
        <v>45893</v>
      </c>
      <c r="D438" s="663" t="s">
        <v>175</v>
      </c>
      <c r="E438" s="577" t="str">
        <f t="shared" si="76"/>
        <v>COYOTES FC</v>
      </c>
      <c r="F438" s="577" t="str">
        <f t="shared" si="76"/>
        <v>ECUA-ANDES 30</v>
      </c>
      <c r="G438" s="751"/>
      <c r="H438" s="678">
        <f>VLOOKUP(E438,START_TIMES,2)</f>
        <v>0.41666666666666669</v>
      </c>
      <c r="I438" s="638" t="str">
        <f>VLOOKUP(E438,fields,2)</f>
        <v>Pragemann  Park (G), Wallingford</v>
      </c>
      <c r="J438" s="580"/>
      <c r="K438" s="298"/>
      <c r="L438" s="298"/>
      <c r="M438" s="605" t="s">
        <v>151</v>
      </c>
      <c r="N438" s="605" t="s">
        <v>152</v>
      </c>
    </row>
    <row r="439" spans="1:29" ht="12.75" hidden="1" customHeight="1" thickTop="1" thickBot="1" x14ac:dyDescent="0.4">
      <c r="A439" s="574">
        <v>436</v>
      </c>
      <c r="B439" s="696">
        <v>11</v>
      </c>
      <c r="C439" s="575">
        <v>45893</v>
      </c>
      <c r="D439" s="663" t="s">
        <v>175</v>
      </c>
      <c r="E439" s="577" t="str">
        <f t="shared" si="76"/>
        <v>QPR</v>
      </c>
      <c r="F439" s="577" t="str">
        <f t="shared" si="76"/>
        <v>FC CALDO VERDE</v>
      </c>
      <c r="G439" s="637"/>
      <c r="H439" s="678">
        <f>VLOOKUP(E439,START_TIMES,2)</f>
        <v>0.375</v>
      </c>
      <c r="I439" s="638" t="str">
        <f>VLOOKUP(E439,fields,2)</f>
        <v>Quinnipiac Park (G), Cheshire</v>
      </c>
      <c r="J439" s="580"/>
      <c r="K439" s="16"/>
      <c r="M439" s="605" t="s">
        <v>158</v>
      </c>
      <c r="N439" s="605" t="s">
        <v>153</v>
      </c>
    </row>
    <row r="440" spans="1:29" ht="12.75" hidden="1" customHeight="1" thickTop="1" thickBot="1" x14ac:dyDescent="0.4">
      <c r="A440" s="574">
        <v>437</v>
      </c>
      <c r="B440" s="696">
        <v>11</v>
      </c>
      <c r="C440" s="575">
        <v>45893</v>
      </c>
      <c r="D440" s="586" t="s">
        <v>175</v>
      </c>
      <c r="E440" s="577" t="str">
        <f t="shared" si="76"/>
        <v>NORWALK FC</v>
      </c>
      <c r="F440" s="773" t="str">
        <f t="shared" si="76"/>
        <v>BYE 30</v>
      </c>
      <c r="G440" s="578"/>
      <c r="H440" s="645">
        <f>VLOOKUP(E440,START_TIMES,2)</f>
        <v>0.41666666666666702</v>
      </c>
      <c r="I440" s="614" t="str">
        <f>VLOOKUP(E440,fields,2)</f>
        <v>Nathan Hale MS (T), Norwalk</v>
      </c>
      <c r="J440" s="580"/>
      <c r="K440" s="16"/>
      <c r="M440" s="605" t="s">
        <v>157</v>
      </c>
      <c r="N440" s="605" t="s">
        <v>150</v>
      </c>
    </row>
    <row r="441" spans="1:29" ht="12.75" hidden="1" customHeight="1" thickTop="1" thickBot="1" x14ac:dyDescent="0.4">
      <c r="A441" s="574">
        <v>438</v>
      </c>
      <c r="B441" s="696" t="s">
        <v>0</v>
      </c>
      <c r="C441" s="575" t="s">
        <v>0</v>
      </c>
      <c r="D441" s="582" t="s">
        <v>0</v>
      </c>
      <c r="E441" s="583" t="s">
        <v>0</v>
      </c>
      <c r="F441" s="584" t="s">
        <v>0</v>
      </c>
      <c r="G441" s="578" t="s">
        <v>0</v>
      </c>
      <c r="H441" s="645" t="s">
        <v>0</v>
      </c>
      <c r="I441" s="614" t="s">
        <v>0</v>
      </c>
      <c r="J441" s="585" t="s">
        <v>0</v>
      </c>
      <c r="K441" s="16"/>
      <c r="M441" s="601"/>
      <c r="N441" s="601"/>
    </row>
    <row r="442" spans="1:29" ht="12.75" hidden="1" customHeight="1" thickTop="1" thickBot="1" x14ac:dyDescent="0.4">
      <c r="A442" s="574">
        <v>439</v>
      </c>
      <c r="B442" s="696">
        <v>11</v>
      </c>
      <c r="C442" s="575">
        <v>45893</v>
      </c>
      <c r="D442" s="587" t="s">
        <v>11</v>
      </c>
      <c r="E442" s="577" t="str">
        <f t="shared" ref="E442:F446" si="77">VLOOKUP(M442,Teams,2)</f>
        <v xml:space="preserve">GUILFORD CELTIC </v>
      </c>
      <c r="F442" s="577" t="str">
        <f t="shared" si="77"/>
        <v>GREENWICH FC 40</v>
      </c>
      <c r="G442" s="578"/>
      <c r="H442" s="645">
        <f>VLOOKUP(E442,START_TIMES,2)</f>
        <v>0.41666666666666702</v>
      </c>
      <c r="I442" s="614" t="str">
        <f>VLOOKUP(E442,fields,2)</f>
        <v>Guilford HS (T), Guilford</v>
      </c>
      <c r="J442" s="580"/>
      <c r="K442" s="16"/>
      <c r="M442" s="601" t="s">
        <v>106</v>
      </c>
      <c r="N442" s="601" t="s">
        <v>104</v>
      </c>
    </row>
    <row r="443" spans="1:29" ht="12.75" hidden="1" customHeight="1" thickTop="1" thickBot="1" x14ac:dyDescent="0.4">
      <c r="A443" s="574">
        <v>440</v>
      </c>
      <c r="B443" s="696">
        <v>11</v>
      </c>
      <c r="C443" s="575">
        <v>45893</v>
      </c>
      <c r="D443" s="587" t="s">
        <v>11</v>
      </c>
      <c r="E443" s="577" t="str">
        <f t="shared" si="77"/>
        <v>VASCO DA GAMA 40</v>
      </c>
      <c r="F443" s="577" t="str">
        <f t="shared" si="77"/>
        <v>GREENWICH PUMAS FC 40</v>
      </c>
      <c r="G443" s="578"/>
      <c r="H443" s="645">
        <f>VLOOKUP(E443,START_TIMES,2)</f>
        <v>0.41666666666666702</v>
      </c>
      <c r="I443" s="614" t="str">
        <f>VLOOKUP(E443,fields,2)</f>
        <v>Veterans Memorial Park (T), Bridgeport</v>
      </c>
      <c r="J443" s="580"/>
      <c r="K443" s="16"/>
      <c r="M443" s="601" t="s">
        <v>109</v>
      </c>
      <c r="N443" s="601" t="s">
        <v>105</v>
      </c>
      <c r="S443" s="16"/>
      <c r="T443" s="198"/>
      <c r="U443" s="198"/>
      <c r="V443" s="16">
        <v>74</v>
      </c>
      <c r="W443" s="209"/>
      <c r="X443" s="215"/>
      <c r="Y443" s="16"/>
      <c r="Z443" s="20"/>
      <c r="AC443" s="16"/>
    </row>
    <row r="444" spans="1:29" ht="12.75" hidden="1" customHeight="1" thickTop="1" thickBot="1" x14ac:dyDescent="0.4">
      <c r="A444" s="574">
        <v>441</v>
      </c>
      <c r="B444" s="696">
        <v>11</v>
      </c>
      <c r="C444" s="575">
        <v>45893</v>
      </c>
      <c r="D444" s="587" t="s">
        <v>11</v>
      </c>
      <c r="E444" s="577" t="str">
        <f t="shared" si="77"/>
        <v>CLUB NAPOLI 40</v>
      </c>
      <c r="F444" s="577" t="str">
        <f t="shared" si="77"/>
        <v>DANBURY UNITED 40</v>
      </c>
      <c r="G444" s="578"/>
      <c r="H444" s="645">
        <f>VLOOKUP(E444,START_TIMES,2)</f>
        <v>0.33333333333333331</v>
      </c>
      <c r="I444" s="614" t="str">
        <f>VLOOKUP(E444,fields,2)</f>
        <v>Sportsplex (T), North Branford</v>
      </c>
      <c r="J444" s="580"/>
      <c r="K444" s="16"/>
      <c r="M444" s="601" t="s">
        <v>161</v>
      </c>
      <c r="N444" s="601" t="s">
        <v>162</v>
      </c>
    </row>
    <row r="445" spans="1:29" ht="12.75" hidden="1" customHeight="1" thickTop="1" thickBot="1" x14ac:dyDescent="0.4">
      <c r="A445" s="574">
        <v>442</v>
      </c>
      <c r="B445" s="696">
        <v>11</v>
      </c>
      <c r="C445" s="575">
        <v>45893</v>
      </c>
      <c r="D445" s="587" t="s">
        <v>11</v>
      </c>
      <c r="E445" s="577" t="str">
        <f t="shared" si="77"/>
        <v>STORM FC</v>
      </c>
      <c r="F445" s="577" t="str">
        <f t="shared" si="77"/>
        <v>FAIRFIELD GAC 40</v>
      </c>
      <c r="G445" s="578"/>
      <c r="H445" s="645">
        <f>VLOOKUP(E445,START_TIMES,2)</f>
        <v>0.33333333333333331</v>
      </c>
      <c r="I445" s="614" t="str">
        <f>VLOOKUP(E445,fields,2)</f>
        <v>Wakeman Park (T), Westport</v>
      </c>
      <c r="J445" s="580"/>
      <c r="K445" s="16"/>
      <c r="M445" s="601" t="s">
        <v>108</v>
      </c>
      <c r="N445" s="601" t="s">
        <v>163</v>
      </c>
    </row>
    <row r="446" spans="1:29" ht="12.75" hidden="1" customHeight="1" thickTop="1" thickBot="1" x14ac:dyDescent="0.4">
      <c r="A446" s="574">
        <v>443</v>
      </c>
      <c r="B446" s="696">
        <v>11</v>
      </c>
      <c r="C446" s="575">
        <v>45893</v>
      </c>
      <c r="D446" s="587" t="s">
        <v>11</v>
      </c>
      <c r="E446" s="577" t="str">
        <f t="shared" si="77"/>
        <v>SHEBEEN FC</v>
      </c>
      <c r="F446" s="577" t="str">
        <f t="shared" si="77"/>
        <v>CLINTON FC 40</v>
      </c>
      <c r="G446" s="578"/>
      <c r="H446" s="645">
        <f>VLOOKUP(E446,START_TIMES,2)</f>
        <v>0.41666666666666702</v>
      </c>
      <c r="I446" s="614" t="str">
        <f>VLOOKUP(E446,fields,2)</f>
        <v>Ludlowe HS (T), Fairfield</v>
      </c>
      <c r="J446" s="580"/>
      <c r="K446" s="16"/>
      <c r="M446" s="601" t="s">
        <v>107</v>
      </c>
      <c r="N446" s="601" t="s">
        <v>160</v>
      </c>
    </row>
    <row r="447" spans="1:29" ht="12.75" hidden="1" customHeight="1" thickTop="1" thickBot="1" x14ac:dyDescent="0.4">
      <c r="A447" s="574">
        <v>444</v>
      </c>
      <c r="B447" s="696" t="s">
        <v>0</v>
      </c>
      <c r="C447" s="575" t="s">
        <v>0</v>
      </c>
      <c r="D447" s="582" t="s">
        <v>0</v>
      </c>
      <c r="E447" s="583" t="s">
        <v>0</v>
      </c>
      <c r="F447" s="584" t="s">
        <v>0</v>
      </c>
      <c r="G447" s="578" t="s">
        <v>0</v>
      </c>
      <c r="H447" s="645" t="s">
        <v>0</v>
      </c>
      <c r="I447" s="614" t="s">
        <v>0</v>
      </c>
      <c r="J447" s="585" t="s">
        <v>0</v>
      </c>
      <c r="K447" s="16"/>
      <c r="M447" s="603"/>
      <c r="N447" s="603"/>
    </row>
    <row r="448" spans="1:29" ht="12.75" hidden="1" customHeight="1" thickTop="1" x14ac:dyDescent="0.35">
      <c r="A448" s="574">
        <v>445</v>
      </c>
      <c r="B448" s="696">
        <v>11</v>
      </c>
      <c r="C448" s="575">
        <v>45893</v>
      </c>
      <c r="D448" s="588" t="s">
        <v>1114</v>
      </c>
      <c r="E448" s="634" t="str">
        <f t="shared" ref="E448:F451" si="78">VLOOKUP(M448,Teams,2)</f>
        <v>LITCHFIELD COUNTY BLUES 40</v>
      </c>
      <c r="F448" s="759" t="s">
        <v>33</v>
      </c>
      <c r="G448" s="578"/>
      <c r="H448" s="645">
        <f>VLOOKUP(E448,START_TIMES,2)</f>
        <v>0.41666666666666702</v>
      </c>
      <c r="I448" s="614" t="str">
        <f>VLOOKUP(E448,fields,2)</f>
        <v xml:space="preserve">White Field (G), Litchfield </v>
      </c>
      <c r="J448" s="580"/>
      <c r="K448" s="16"/>
      <c r="M448" s="754" t="s">
        <v>113</v>
      </c>
      <c r="N448" s="754" t="s">
        <v>110</v>
      </c>
    </row>
    <row r="449" spans="1:33" ht="12.75" hidden="1" customHeight="1" x14ac:dyDescent="0.35">
      <c r="A449" s="574">
        <v>446</v>
      </c>
      <c r="B449" s="696">
        <v>11</v>
      </c>
      <c r="C449" s="575">
        <v>45893</v>
      </c>
      <c r="D449" s="588" t="s">
        <v>1114</v>
      </c>
      <c r="E449" s="577" t="str">
        <f t="shared" si="78"/>
        <v>NORTH BRANFORD 40</v>
      </c>
      <c r="F449" s="577" t="str">
        <f t="shared" si="78"/>
        <v>SOUTHEAST ROVERS</v>
      </c>
      <c r="G449" s="578"/>
      <c r="H449" s="645">
        <f>VLOOKUP(E449,START_TIMES,2)</f>
        <v>0.41666666666666702</v>
      </c>
      <c r="I449" s="614" t="str">
        <f>VLOOKUP(E449,fields,2)</f>
        <v>North Farms Park (G), North Branford</v>
      </c>
      <c r="J449" s="580"/>
      <c r="K449" s="16"/>
      <c r="M449" s="754" t="s">
        <v>115</v>
      </c>
      <c r="N449" s="754" t="s">
        <v>117</v>
      </c>
      <c r="O449" s="253"/>
      <c r="AC449" s="258"/>
      <c r="AE449" s="253"/>
      <c r="AF449" s="16"/>
      <c r="AG449" s="16"/>
    </row>
    <row r="450" spans="1:33" ht="12.75" hidden="1" customHeight="1" x14ac:dyDescent="0.35">
      <c r="A450" s="574">
        <v>447</v>
      </c>
      <c r="B450" s="696">
        <v>11</v>
      </c>
      <c r="C450" s="575">
        <v>45893</v>
      </c>
      <c r="D450" s="588" t="s">
        <v>1114</v>
      </c>
      <c r="E450" s="577" t="str">
        <f t="shared" si="78"/>
        <v>FC LEONE</v>
      </c>
      <c r="F450" s="577" t="str">
        <f t="shared" si="78"/>
        <v>GUILFORD BELL CURVE</v>
      </c>
      <c r="G450" s="589"/>
      <c r="H450" s="645">
        <f>VLOOKUP(E450,START_TIMES,2)</f>
        <v>0.33333333333333331</v>
      </c>
      <c r="I450" s="614" t="str">
        <f>VLOOKUP(E450,fields,2)</f>
        <v>Memorial Field (G), North Haven</v>
      </c>
      <c r="J450" s="580"/>
      <c r="K450" s="16"/>
      <c r="M450" s="754" t="s">
        <v>111</v>
      </c>
      <c r="N450" s="754" t="s">
        <v>112</v>
      </c>
    </row>
    <row r="451" spans="1:33" ht="12.75" hidden="1" customHeight="1" x14ac:dyDescent="0.35">
      <c r="A451" s="574">
        <v>448</v>
      </c>
      <c r="B451" s="696">
        <v>11</v>
      </c>
      <c r="C451" s="575">
        <v>45893</v>
      </c>
      <c r="D451" s="588" t="s">
        <v>1114</v>
      </c>
      <c r="E451" s="577" t="str">
        <f t="shared" si="78"/>
        <v>NEW HAVEN AMERICANS</v>
      </c>
      <c r="F451" s="577" t="str">
        <f t="shared" si="78"/>
        <v>PAN ZONES</v>
      </c>
      <c r="G451" s="578"/>
      <c r="H451" s="645">
        <f>VLOOKUP(E451,START_TIMES,2)</f>
        <v>0.41666666666666702</v>
      </c>
      <c r="I451" s="614" t="str">
        <f>VLOOKUP(E451,fields,2)</f>
        <v>Peck Place School (G), Orange</v>
      </c>
      <c r="J451" s="580"/>
      <c r="K451" s="16"/>
      <c r="M451" s="754" t="s">
        <v>114</v>
      </c>
      <c r="N451" s="754" t="s">
        <v>116</v>
      </c>
    </row>
    <row r="452" spans="1:33" ht="12.75" hidden="1" customHeight="1" thickBot="1" x14ac:dyDescent="0.4">
      <c r="A452" s="574">
        <v>449</v>
      </c>
      <c r="B452" s="696" t="s">
        <v>0</v>
      </c>
      <c r="C452" s="575" t="s">
        <v>0</v>
      </c>
      <c r="D452" s="582" t="s">
        <v>0</v>
      </c>
      <c r="E452" s="583" t="s">
        <v>0</v>
      </c>
      <c r="F452" s="584" t="s">
        <v>0</v>
      </c>
      <c r="G452" s="578" t="s">
        <v>0</v>
      </c>
      <c r="H452" s="645" t="s">
        <v>0</v>
      </c>
      <c r="I452" s="614" t="s">
        <v>0</v>
      </c>
      <c r="J452" s="585" t="s">
        <v>0</v>
      </c>
      <c r="K452" s="16"/>
      <c r="M452" s="599"/>
      <c r="N452" s="599"/>
    </row>
    <row r="453" spans="1:33" ht="12.75" hidden="1" customHeight="1" thickTop="1" thickBot="1" x14ac:dyDescent="0.4">
      <c r="A453" s="574">
        <v>450</v>
      </c>
      <c r="B453" s="696">
        <v>11</v>
      </c>
      <c r="C453" s="575">
        <v>45893</v>
      </c>
      <c r="D453" s="734" t="s">
        <v>1115</v>
      </c>
      <c r="E453" s="577" t="str">
        <f t="shared" ref="E453:F456" si="79">VLOOKUP(M453,Teams,2)</f>
        <v>ECUA-ANDES 40</v>
      </c>
      <c r="F453" s="577" t="str">
        <f t="shared" si="79"/>
        <v>BESA SC</v>
      </c>
      <c r="G453" s="578"/>
      <c r="H453" s="645">
        <f>VLOOKUP(E453,START_TIMES,2)</f>
        <v>0.33333333333333331</v>
      </c>
      <c r="I453" s="614" t="str">
        <f>VLOOKUP(E453,fields,2)</f>
        <v>Witek Park (G), Derby</v>
      </c>
      <c r="J453" s="580"/>
      <c r="K453" s="16"/>
      <c r="M453" s="776" t="s">
        <v>121</v>
      </c>
      <c r="N453" s="776" t="s">
        <v>118</v>
      </c>
      <c r="O453" s="253"/>
      <c r="AC453" s="258"/>
      <c r="AE453" s="253"/>
      <c r="AF453" s="16"/>
      <c r="AG453" s="16"/>
    </row>
    <row r="454" spans="1:33" ht="12.75" hidden="1" customHeight="1" thickTop="1" thickBot="1" x14ac:dyDescent="0.4">
      <c r="A454" s="574">
        <v>451</v>
      </c>
      <c r="B454" s="696">
        <v>11</v>
      </c>
      <c r="C454" s="575">
        <v>45893</v>
      </c>
      <c r="D454" s="734" t="s">
        <v>1115</v>
      </c>
      <c r="E454" s="577" t="str">
        <f t="shared" si="79"/>
        <v>RIDGEFIELD KICKS</v>
      </c>
      <c r="F454" s="577" t="str">
        <f t="shared" si="79"/>
        <v>WILTON WOLVES</v>
      </c>
      <c r="G454" s="578"/>
      <c r="H454" s="645">
        <f>VLOOKUP(E454,START_TIMES,2)</f>
        <v>0.33333333333333331</v>
      </c>
      <c r="I454" s="614" t="str">
        <f>VLOOKUP(E454,fields,2)</f>
        <v>Wooster School (T), Danbury</v>
      </c>
      <c r="J454" s="580"/>
      <c r="K454" s="16"/>
      <c r="M454" s="776" t="s">
        <v>123</v>
      </c>
      <c r="N454" s="776" t="s">
        <v>125</v>
      </c>
    </row>
    <row r="455" spans="1:33" ht="12.75" hidden="1" customHeight="1" thickTop="1" thickBot="1" x14ac:dyDescent="0.4">
      <c r="A455" s="574">
        <v>452</v>
      </c>
      <c r="B455" s="696">
        <v>11</v>
      </c>
      <c r="C455" s="575">
        <v>45893</v>
      </c>
      <c r="D455" s="734" t="s">
        <v>1115</v>
      </c>
      <c r="E455" s="790" t="str">
        <f t="shared" si="79"/>
        <v>BYE 40S</v>
      </c>
      <c r="F455" s="693" t="str">
        <f t="shared" si="79"/>
        <v>DERBY QUITUS</v>
      </c>
      <c r="G455" s="589"/>
      <c r="H455" s="645" t="str">
        <f>VLOOKUP(E455,START_TIMES,2)</f>
        <v>--</v>
      </c>
      <c r="I455" s="614" t="str">
        <f>VLOOKUP(E455,fields,2)</f>
        <v>--</v>
      </c>
      <c r="J455" s="580"/>
      <c r="K455" s="16"/>
      <c r="M455" s="776" t="s">
        <v>119</v>
      </c>
      <c r="N455" s="776" t="s">
        <v>120</v>
      </c>
    </row>
    <row r="456" spans="1:33" ht="12.75" hidden="1" customHeight="1" thickTop="1" thickBot="1" x14ac:dyDescent="0.4">
      <c r="A456" s="574">
        <v>453</v>
      </c>
      <c r="B456" s="696">
        <v>11</v>
      </c>
      <c r="C456" s="575">
        <v>45893</v>
      </c>
      <c r="D456" s="734" t="s">
        <v>1115</v>
      </c>
      <c r="E456" s="577" t="str">
        <f t="shared" si="79"/>
        <v>LUSITANOS FC</v>
      </c>
      <c r="F456" s="577" t="str">
        <f t="shared" si="79"/>
        <v>STAMFORD UNITED</v>
      </c>
      <c r="G456" s="578"/>
      <c r="H456" s="645">
        <f>VLOOKUP(E456,START_TIMES,2)</f>
        <v>0.41666666666666669</v>
      </c>
      <c r="I456" s="614" t="str">
        <f>VLOOKUP(E456,fields,2)</f>
        <v>Veterans Memorial Park (T), Bridgeport</v>
      </c>
      <c r="J456" s="580"/>
      <c r="K456" s="16"/>
      <c r="M456" s="776" t="s">
        <v>122</v>
      </c>
      <c r="N456" s="776" t="s">
        <v>124</v>
      </c>
    </row>
    <row r="457" spans="1:33" ht="12.75" hidden="1" customHeight="1" thickTop="1" thickBot="1" x14ac:dyDescent="0.4">
      <c r="A457" s="574">
        <v>454</v>
      </c>
      <c r="B457" s="696" t="s">
        <v>0</v>
      </c>
      <c r="C457" s="575" t="s">
        <v>0</v>
      </c>
      <c r="D457" s="582" t="s">
        <v>0</v>
      </c>
      <c r="E457" s="583" t="s">
        <v>0</v>
      </c>
      <c r="F457" s="584" t="s">
        <v>0</v>
      </c>
      <c r="G457" s="578" t="s">
        <v>0</v>
      </c>
      <c r="H457" s="645" t="s">
        <v>0</v>
      </c>
      <c r="I457" s="614" t="s">
        <v>0</v>
      </c>
      <c r="J457" s="585" t="s">
        <v>0</v>
      </c>
      <c r="K457" s="16"/>
      <c r="M457" s="755"/>
      <c r="N457" s="755"/>
      <c r="O457" s="16">
        <v>5</v>
      </c>
      <c r="P457" s="5" t="s">
        <v>130</v>
      </c>
      <c r="Q457" s="5" t="s">
        <v>132</v>
      </c>
    </row>
    <row r="458" spans="1:33" ht="12.75" hidden="1" customHeight="1" thickTop="1" thickBot="1" x14ac:dyDescent="0.4">
      <c r="A458" s="574">
        <v>455</v>
      </c>
      <c r="B458" s="696">
        <v>11</v>
      </c>
      <c r="C458" s="575">
        <v>45893</v>
      </c>
      <c r="D458" s="590" t="s">
        <v>1076</v>
      </c>
      <c r="E458" s="577" t="str">
        <f t="shared" ref="E458:F462" si="80">VLOOKUP(M458,Teams,2)</f>
        <v>REBELS UNITED</v>
      </c>
      <c r="F458" s="577" t="str">
        <f t="shared" si="80"/>
        <v>NORWALK MARINERS LEGENDS</v>
      </c>
      <c r="G458" s="589"/>
      <c r="H458" s="645">
        <f>VLOOKUP(E458,START_TIMES,2)</f>
        <v>0.41666666666666669</v>
      </c>
      <c r="I458" s="614" t="str">
        <f>VLOOKUP(E458,fields,2)</f>
        <v>New Fairfield HS (T), New Fairfield</v>
      </c>
      <c r="J458" s="580"/>
      <c r="K458" s="16"/>
      <c r="M458" s="780" t="s">
        <v>132</v>
      </c>
      <c r="N458" s="780" t="s">
        <v>130</v>
      </c>
      <c r="O458" s="16">
        <v>6</v>
      </c>
      <c r="P458" s="5" t="s">
        <v>127</v>
      </c>
      <c r="Q458" s="5" t="s">
        <v>129</v>
      </c>
    </row>
    <row r="459" spans="1:33" ht="12.75" hidden="1" customHeight="1" thickTop="1" thickBot="1" x14ac:dyDescent="0.4">
      <c r="A459" s="574">
        <v>456</v>
      </c>
      <c r="B459" s="696">
        <v>11</v>
      </c>
      <c r="C459" s="575">
        <v>45893</v>
      </c>
      <c r="D459" s="590" t="s">
        <v>1076</v>
      </c>
      <c r="E459" s="577" t="str">
        <f t="shared" si="80"/>
        <v>WESTPORT FC</v>
      </c>
      <c r="F459" s="577" t="str">
        <f t="shared" si="80"/>
        <v>NORWALK SPORT COLOMBIA 50</v>
      </c>
      <c r="G459" s="589"/>
      <c r="H459" s="645">
        <f>VLOOKUP(E459,START_TIMES,2)</f>
        <v>0.33333333333333331</v>
      </c>
      <c r="I459" s="614" t="str">
        <f>VLOOKUP(E459,fields,2)</f>
        <v>Wakeman Park (T), Westport</v>
      </c>
      <c r="J459" s="580"/>
      <c r="K459" s="16"/>
      <c r="M459" s="780" t="s">
        <v>136</v>
      </c>
      <c r="N459" s="780" t="s">
        <v>131</v>
      </c>
      <c r="O459" s="16">
        <v>7</v>
      </c>
      <c r="P459" s="5" t="s">
        <v>128</v>
      </c>
      <c r="Q459" s="5" t="s">
        <v>132</v>
      </c>
    </row>
    <row r="460" spans="1:33" ht="12.75" hidden="1" customHeight="1" thickTop="1" thickBot="1" x14ac:dyDescent="0.4">
      <c r="A460" s="574">
        <v>457</v>
      </c>
      <c r="B460" s="696">
        <v>11</v>
      </c>
      <c r="C460" s="575">
        <v>45893</v>
      </c>
      <c r="D460" s="590" t="s">
        <v>1076</v>
      </c>
      <c r="E460" s="577" t="str">
        <f t="shared" si="80"/>
        <v>FAIRFIELD GAC 50</v>
      </c>
      <c r="F460" s="577" t="str">
        <f t="shared" si="80"/>
        <v>GREENWICH FC 50</v>
      </c>
      <c r="G460" s="589"/>
      <c r="H460" s="645">
        <f>VLOOKUP(E460,START_TIMES,2)</f>
        <v>0.33333333333333331</v>
      </c>
      <c r="I460" s="614" t="str">
        <f>VLOOKUP(E460,fields,2)</f>
        <v>Ludlowe HS (T), Fairfield</v>
      </c>
      <c r="J460" s="580"/>
      <c r="K460" s="16"/>
      <c r="M460" s="780" t="s">
        <v>127</v>
      </c>
      <c r="N460" s="780" t="s">
        <v>128</v>
      </c>
      <c r="O460" s="16">
        <v>8</v>
      </c>
      <c r="P460" s="5" t="s">
        <v>125</v>
      </c>
      <c r="Q460" s="5" t="s">
        <v>124</v>
      </c>
    </row>
    <row r="461" spans="1:33" ht="12.75" hidden="1" customHeight="1" thickTop="1" thickBot="1" x14ac:dyDescent="0.4">
      <c r="A461" s="574">
        <v>458</v>
      </c>
      <c r="B461" s="696">
        <v>11</v>
      </c>
      <c r="C461" s="575">
        <v>45893</v>
      </c>
      <c r="D461" s="741" t="s">
        <v>1076</v>
      </c>
      <c r="E461" s="577" t="str">
        <f t="shared" si="80"/>
        <v>VASCO DA GAMA 50</v>
      </c>
      <c r="F461" s="577" t="str">
        <f t="shared" si="80"/>
        <v>GREENWICH PUMAS FC 50</v>
      </c>
      <c r="G461" s="589"/>
      <c r="H461" s="645">
        <f>VLOOKUP(E461,START_TIMES,2)</f>
        <v>0.41666666666666702</v>
      </c>
      <c r="I461" s="614" t="str">
        <f>VLOOKUP(E461,fields,2)</f>
        <v>Veterans Memorial Park (T), Bridgeport</v>
      </c>
      <c r="J461" s="580"/>
      <c r="K461" s="16"/>
      <c r="M461" s="780" t="s">
        <v>134</v>
      </c>
      <c r="N461" s="780" t="s">
        <v>129</v>
      </c>
      <c r="O461" s="16">
        <v>9</v>
      </c>
      <c r="P461" s="5" t="s">
        <v>126</v>
      </c>
      <c r="Q461" s="5" t="s">
        <v>131</v>
      </c>
    </row>
    <row r="462" spans="1:33" ht="12.75" hidden="1" customHeight="1" thickTop="1" thickBot="1" x14ac:dyDescent="0.4">
      <c r="A462" s="574">
        <v>459</v>
      </c>
      <c r="B462" s="696">
        <v>11</v>
      </c>
      <c r="C462" s="575">
        <v>45893</v>
      </c>
      <c r="D462" s="590" t="s">
        <v>1076</v>
      </c>
      <c r="E462" s="577" t="str">
        <f t="shared" si="80"/>
        <v>STAMFORD CITY</v>
      </c>
      <c r="F462" s="774" t="str">
        <f t="shared" si="80"/>
        <v>BYE 50</v>
      </c>
      <c r="G462" s="589"/>
      <c r="H462" s="649" t="s">
        <v>91</v>
      </c>
      <c r="I462" s="642" t="s">
        <v>91</v>
      </c>
      <c r="J462" s="580"/>
      <c r="K462" s="16"/>
      <c r="M462" s="780" t="s">
        <v>133</v>
      </c>
      <c r="N462" s="780" t="s">
        <v>126</v>
      </c>
      <c r="O462" s="16">
        <v>10</v>
      </c>
      <c r="P462" s="5" t="s">
        <v>123</v>
      </c>
      <c r="Q462" s="5" t="s">
        <v>130</v>
      </c>
    </row>
    <row r="463" spans="1:33" ht="12.75" hidden="1" customHeight="1" thickTop="1" thickBot="1" x14ac:dyDescent="0.4">
      <c r="A463" s="574">
        <v>460</v>
      </c>
      <c r="B463" s="696" t="s">
        <v>0</v>
      </c>
      <c r="C463" s="575" t="s">
        <v>0</v>
      </c>
      <c r="D463" s="739" t="s">
        <v>0</v>
      </c>
      <c r="E463" s="583" t="s">
        <v>0</v>
      </c>
      <c r="F463" s="584" t="s">
        <v>0</v>
      </c>
      <c r="G463" s="578" t="s">
        <v>0</v>
      </c>
      <c r="H463" s="645" t="s">
        <v>0</v>
      </c>
      <c r="I463" s="614" t="s">
        <v>0</v>
      </c>
      <c r="J463" s="585" t="s">
        <v>0</v>
      </c>
      <c r="K463" s="16"/>
      <c r="M463" s="746"/>
      <c r="N463" s="746"/>
      <c r="O463" s="16">
        <v>11</v>
      </c>
      <c r="P463" s="5" t="s">
        <v>124</v>
      </c>
      <c r="Q463" s="5" t="s">
        <v>128</v>
      </c>
    </row>
    <row r="464" spans="1:33" ht="12.75" hidden="1" customHeight="1" thickTop="1" thickBot="1" x14ac:dyDescent="0.4">
      <c r="A464" s="574">
        <v>461</v>
      </c>
      <c r="B464" s="696">
        <v>11</v>
      </c>
      <c r="C464" s="575">
        <v>45893</v>
      </c>
      <c r="D464" s="744" t="s">
        <v>1113</v>
      </c>
      <c r="E464" s="577" t="str">
        <f t="shared" ref="E464:F468" si="81">VLOOKUP(M464,Teams,2)</f>
        <v>NORTH BRANFORD LEGENDS</v>
      </c>
      <c r="F464" s="577" t="str">
        <f t="shared" si="81"/>
        <v>GUILFORD BLACK EAGLES</v>
      </c>
      <c r="G464" s="589"/>
      <c r="H464" s="645">
        <f>VLOOKUP(E464,START_TIMES,2)</f>
        <v>0.41666666666666702</v>
      </c>
      <c r="I464" s="614" t="str">
        <f>VLOOKUP(E464,fields,2)</f>
        <v>Northford Park (G), Northford</v>
      </c>
      <c r="J464" s="580"/>
      <c r="K464" s="1"/>
      <c r="L464" s="1"/>
      <c r="M464" s="753" t="s">
        <v>148</v>
      </c>
      <c r="N464" s="753" t="s">
        <v>146</v>
      </c>
      <c r="O464" s="16">
        <v>12</v>
      </c>
      <c r="P464" s="5" t="s">
        <v>127</v>
      </c>
      <c r="Q464" s="5" t="s">
        <v>130</v>
      </c>
    </row>
    <row r="465" spans="1:17" ht="12.75" hidden="1" customHeight="1" thickTop="1" thickBot="1" x14ac:dyDescent="0.4">
      <c r="A465" s="574">
        <v>462</v>
      </c>
      <c r="B465" s="696">
        <v>11</v>
      </c>
      <c r="C465" s="575">
        <v>45893</v>
      </c>
      <c r="D465" s="744" t="s">
        <v>1113</v>
      </c>
      <c r="E465" s="577" t="str">
        <f t="shared" si="81"/>
        <v>ZIMMITTI SC</v>
      </c>
      <c r="F465" s="577" t="str">
        <f t="shared" si="81"/>
        <v>HAVEN FC</v>
      </c>
      <c r="G465" s="589"/>
      <c r="H465" s="645">
        <f>VLOOKUP(E465,START_TIMES,2)</f>
        <v>0.41666666666666702</v>
      </c>
      <c r="I465" s="614" t="str">
        <f>VLOOKUP(E465,fields,2)</f>
        <v>Morris Beach Complex (G), Morris</v>
      </c>
      <c r="J465" s="580"/>
      <c r="K465" s="16"/>
      <c r="M465" s="753" t="s">
        <v>137</v>
      </c>
      <c r="N465" s="753" t="s">
        <v>147</v>
      </c>
      <c r="O465" s="16">
        <v>13</v>
      </c>
      <c r="P465" s="5" t="s">
        <v>126</v>
      </c>
      <c r="Q465" s="5" t="s">
        <v>123</v>
      </c>
    </row>
    <row r="466" spans="1:17" ht="12.75" hidden="1" customHeight="1" thickTop="1" thickBot="1" x14ac:dyDescent="0.4">
      <c r="A466" s="574">
        <v>463</v>
      </c>
      <c r="B466" s="696">
        <v>11</v>
      </c>
      <c r="C466" s="575">
        <v>45893</v>
      </c>
      <c r="D466" s="744" t="s">
        <v>1113</v>
      </c>
      <c r="E466" s="577" t="str">
        <f t="shared" si="81"/>
        <v>CLUB NAPOLI 50</v>
      </c>
      <c r="F466" s="577" t="str">
        <f t="shared" si="81"/>
        <v>EAST HAVEN SC</v>
      </c>
      <c r="G466" s="589"/>
      <c r="H466" s="645">
        <f>VLOOKUP(E466,START_TIMES,2)</f>
        <v>0.375</v>
      </c>
      <c r="I466" s="614" t="str">
        <f>VLOOKUP(E466,fields,2)</f>
        <v>North Farms Park (G), North Branford</v>
      </c>
      <c r="J466" s="585"/>
      <c r="K466" s="16"/>
      <c r="M466" s="753" t="s">
        <v>141</v>
      </c>
      <c r="N466" s="753" t="s">
        <v>142</v>
      </c>
      <c r="O466" s="16">
        <v>14</v>
      </c>
      <c r="P466" s="5" t="s">
        <v>131</v>
      </c>
      <c r="Q466" s="5" t="s">
        <v>125</v>
      </c>
    </row>
    <row r="467" spans="1:17" ht="12.75" hidden="1" customHeight="1" thickTop="1" thickBot="1" x14ac:dyDescent="0.4">
      <c r="A467" s="574">
        <v>464</v>
      </c>
      <c r="B467" s="696">
        <v>11</v>
      </c>
      <c r="C467" s="575">
        <v>45893</v>
      </c>
      <c r="D467" s="591" t="s">
        <v>1113</v>
      </c>
      <c r="E467" s="577" t="str">
        <f t="shared" si="81"/>
        <v>VASCO DA GAMA 60</v>
      </c>
      <c r="F467" s="577" t="str">
        <f t="shared" si="81"/>
        <v>GREENWICH PFC</v>
      </c>
      <c r="G467" s="589"/>
      <c r="H467" s="645">
        <f>VLOOKUP(E467,START_TIMES,2)</f>
        <v>0.33333333333333331</v>
      </c>
      <c r="I467" s="614" t="str">
        <f>VLOOKUP(E467,fields,2)</f>
        <v>Veterans Memorial Park (T), Bridgeport</v>
      </c>
      <c r="J467" s="580"/>
      <c r="K467" s="16"/>
      <c r="M467" s="753" t="s">
        <v>135</v>
      </c>
      <c r="N467" s="753" t="s">
        <v>144</v>
      </c>
      <c r="O467" s="16">
        <v>15</v>
      </c>
      <c r="P467" s="5" t="s">
        <v>129</v>
      </c>
      <c r="Q467" s="5" t="s">
        <v>132</v>
      </c>
    </row>
    <row r="468" spans="1:17" ht="12.75" hidden="1" customHeight="1" thickTop="1" thickBot="1" x14ac:dyDescent="0.4">
      <c r="A468" s="574">
        <v>465</v>
      </c>
      <c r="B468" s="696">
        <v>11</v>
      </c>
      <c r="C468" s="575">
        <v>45893</v>
      </c>
      <c r="D468" s="591" t="s">
        <v>1113</v>
      </c>
      <c r="E468" s="577" t="str">
        <f t="shared" si="81"/>
        <v>SOUTHEAST CT</v>
      </c>
      <c r="F468" s="577" t="str">
        <f t="shared" si="81"/>
        <v>CHESHIRE AZZURRI</v>
      </c>
      <c r="G468" s="589"/>
      <c r="H468" s="645">
        <f>VLOOKUP(E468,START_TIMES,2)</f>
        <v>0.41666666666666702</v>
      </c>
      <c r="I468" s="614" t="str">
        <f>VLOOKUP(E468,fields,2)</f>
        <v>Killingworth Rec Park (G), Killingworth</v>
      </c>
      <c r="J468" s="580"/>
      <c r="K468" s="16"/>
      <c r="M468" s="753" t="s">
        <v>149</v>
      </c>
      <c r="N468" s="753" t="s">
        <v>138</v>
      </c>
      <c r="O468" s="16">
        <v>16</v>
      </c>
      <c r="P468" s="5" t="s">
        <v>132</v>
      </c>
      <c r="Q468" s="5" t="s">
        <v>127</v>
      </c>
    </row>
    <row r="469" spans="1:17" ht="12.75" hidden="1" customHeight="1" thickTop="1" thickBot="1" x14ac:dyDescent="0.4">
      <c r="A469" s="574">
        <v>466</v>
      </c>
      <c r="B469" s="696"/>
      <c r="C469" s="575"/>
      <c r="D469" s="591"/>
      <c r="E469" s="577"/>
      <c r="F469" s="577"/>
      <c r="G469" s="589"/>
      <c r="H469" s="645"/>
      <c r="I469" s="614"/>
      <c r="J469" s="580"/>
      <c r="K469" s="16"/>
      <c r="M469" s="601"/>
      <c r="N469" s="601"/>
      <c r="O469" s="16">
        <v>17</v>
      </c>
      <c r="P469" s="5" t="s">
        <v>125</v>
      </c>
      <c r="Q469" s="5" t="s">
        <v>123</v>
      </c>
    </row>
    <row r="470" spans="1:17" ht="12.75" hidden="1" customHeight="1" thickTop="1" thickBot="1" x14ac:dyDescent="0.3">
      <c r="A470" s="574">
        <v>467</v>
      </c>
      <c r="B470" s="698" t="s">
        <v>0</v>
      </c>
      <c r="C470" s="396" t="s">
        <v>1119</v>
      </c>
      <c r="D470" s="660"/>
      <c r="E470" s="660"/>
      <c r="F470" s="660"/>
      <c r="G470" s="668"/>
      <c r="H470" s="677"/>
      <c r="I470" s="660"/>
      <c r="J470" s="321"/>
      <c r="K470" s="16"/>
      <c r="M470" s="605"/>
      <c r="N470" s="605"/>
      <c r="O470" s="16">
        <v>18</v>
      </c>
      <c r="P470" s="5" t="s">
        <v>126</v>
      </c>
      <c r="Q470" s="5" t="s">
        <v>130</v>
      </c>
    </row>
    <row r="471" spans="1:17" ht="12.75" hidden="1" customHeight="1" thickTop="1" thickBot="1" x14ac:dyDescent="0.4">
      <c r="A471" s="574">
        <v>468</v>
      </c>
      <c r="B471" s="696"/>
      <c r="C471" s="575"/>
      <c r="D471" s="591"/>
      <c r="E471" s="577"/>
      <c r="F471" s="577"/>
      <c r="G471" s="589"/>
      <c r="H471" s="645"/>
      <c r="I471" s="614"/>
      <c r="J471" s="580"/>
      <c r="K471" s="16"/>
      <c r="M471" s="601"/>
      <c r="N471" s="601"/>
      <c r="O471" s="16">
        <v>19</v>
      </c>
      <c r="P471" s="5" t="s">
        <v>128</v>
      </c>
      <c r="Q471" s="5" t="s">
        <v>131</v>
      </c>
    </row>
    <row r="472" spans="1:17" ht="12.75" hidden="1" customHeight="1" thickTop="1" thickBot="1" x14ac:dyDescent="0.4">
      <c r="A472" s="574">
        <v>469</v>
      </c>
      <c r="B472" s="696">
        <v>12</v>
      </c>
      <c r="C472" s="575">
        <v>45907</v>
      </c>
      <c r="D472" s="576" t="s">
        <v>10</v>
      </c>
      <c r="E472" s="577" t="str">
        <f t="shared" ref="E472:F476" si="82">VLOOKUP(M472,Teams,2)</f>
        <v>GREENWICH FC 30</v>
      </c>
      <c r="F472" s="577" t="str">
        <f t="shared" si="82"/>
        <v>STAMFORD FC</v>
      </c>
      <c r="G472" s="578"/>
      <c r="H472" s="645">
        <f>VLOOKUP(E472,START_TIMES,2)</f>
        <v>0.41666666666666702</v>
      </c>
      <c r="I472" s="614" t="str">
        <f>VLOOKUP(E472,fields,2)</f>
        <v>Greenwich Fields</v>
      </c>
      <c r="J472" s="580"/>
      <c r="K472" s="16"/>
      <c r="M472" s="601" t="s">
        <v>94</v>
      </c>
      <c r="N472" s="601" t="s">
        <v>101</v>
      </c>
      <c r="O472" s="16">
        <v>20</v>
      </c>
      <c r="P472" s="5" t="s">
        <v>124</v>
      </c>
      <c r="Q472" s="5" t="s">
        <v>129</v>
      </c>
    </row>
    <row r="473" spans="1:17" ht="12.75" hidden="1" customHeight="1" thickTop="1" thickBot="1" x14ac:dyDescent="0.4">
      <c r="A473" s="574">
        <v>470</v>
      </c>
      <c r="B473" s="696">
        <v>12</v>
      </c>
      <c r="C473" s="575">
        <v>45907</v>
      </c>
      <c r="D473" s="576" t="s">
        <v>10</v>
      </c>
      <c r="E473" s="577" t="str">
        <f t="shared" si="82"/>
        <v>CHESHIRE SC UNITED</v>
      </c>
      <c r="F473" s="577" t="str">
        <f t="shared" si="82"/>
        <v>DANBURY UNITED</v>
      </c>
      <c r="G473" s="578"/>
      <c r="H473" s="645">
        <f>VLOOKUP(E473,START_TIMES,2)</f>
        <v>0.33333333333333331</v>
      </c>
      <c r="I473" s="614" t="str">
        <f>VLOOKUP(E473,fields,2)</f>
        <v>Choate Rosemary Hall (T), Wallingford</v>
      </c>
      <c r="J473" s="580"/>
      <c r="K473" s="16"/>
      <c r="M473" s="601" t="s">
        <v>97</v>
      </c>
      <c r="N473" s="601" t="s">
        <v>93</v>
      </c>
      <c r="O473" s="16">
        <v>21</v>
      </c>
      <c r="P473" s="5" t="s">
        <v>123</v>
      </c>
      <c r="Q473" s="5" t="s">
        <v>128</v>
      </c>
    </row>
    <row r="474" spans="1:17" ht="12.75" hidden="1" customHeight="1" thickTop="1" thickBot="1" x14ac:dyDescent="0.4">
      <c r="A474" s="574">
        <v>471</v>
      </c>
      <c r="B474" s="696">
        <v>12</v>
      </c>
      <c r="C474" s="575">
        <v>45907</v>
      </c>
      <c r="D474" s="576" t="s">
        <v>10</v>
      </c>
      <c r="E474" s="577" t="str">
        <f t="shared" si="82"/>
        <v>MILFORD TUESDAY</v>
      </c>
      <c r="F474" s="577" t="str">
        <f t="shared" si="82"/>
        <v xml:space="preserve">FC SHELTON </v>
      </c>
      <c r="G474" s="578"/>
      <c r="H474" s="645">
        <f>VLOOKUP(E474,START_TIMES,2)</f>
        <v>0.33333333333333331</v>
      </c>
      <c r="I474" s="614" t="str">
        <f>VLOOKUP(E474,fields,2)</f>
        <v>Witek Park (G), Derby</v>
      </c>
      <c r="J474" s="585"/>
      <c r="K474" s="16"/>
      <c r="M474" s="601" t="s">
        <v>100</v>
      </c>
      <c r="N474" s="601" t="s">
        <v>99</v>
      </c>
      <c r="O474" s="16">
        <v>22</v>
      </c>
      <c r="P474" s="5" t="s">
        <v>132</v>
      </c>
      <c r="Q474" s="5" t="s">
        <v>124</v>
      </c>
    </row>
    <row r="475" spans="1:17" ht="12.75" hidden="1" customHeight="1" thickTop="1" thickBot="1" x14ac:dyDescent="0.4">
      <c r="A475" s="574">
        <v>472</v>
      </c>
      <c r="B475" s="696">
        <v>12</v>
      </c>
      <c r="C475" s="575">
        <v>45907</v>
      </c>
      <c r="D475" s="576" t="s">
        <v>10</v>
      </c>
      <c r="E475" s="577" t="str">
        <f t="shared" si="82"/>
        <v>SALTY DOGS</v>
      </c>
      <c r="F475" s="577" t="str">
        <f t="shared" si="82"/>
        <v>HAMDEN ALL STARS</v>
      </c>
      <c r="G475" s="578"/>
      <c r="H475" s="645">
        <f>VLOOKUP(E475,START_TIMES,2)</f>
        <v>0.33333333333333331</v>
      </c>
      <c r="I475" s="614" t="str">
        <f>VLOOKUP(E475,fields,2)</f>
        <v>Nonnewaug HS  (T), Woodbury</v>
      </c>
      <c r="J475" s="585"/>
      <c r="K475" s="16"/>
      <c r="M475" s="601" t="s">
        <v>95</v>
      </c>
      <c r="N475" s="601" t="s">
        <v>92</v>
      </c>
      <c r="O475" s="16">
        <v>23</v>
      </c>
      <c r="P475" s="5" t="s">
        <v>126</v>
      </c>
      <c r="Q475" s="5" t="s">
        <v>127</v>
      </c>
    </row>
    <row r="476" spans="1:17" ht="12.75" hidden="1" customHeight="1" thickTop="1" thickBot="1" x14ac:dyDescent="0.4">
      <c r="A476" s="574">
        <v>473</v>
      </c>
      <c r="B476" s="696">
        <v>12</v>
      </c>
      <c r="C476" s="575">
        <v>45907</v>
      </c>
      <c r="D476" s="576" t="s">
        <v>10</v>
      </c>
      <c r="E476" s="577" t="str">
        <f t="shared" si="82"/>
        <v>MILFORD AMIGOS</v>
      </c>
      <c r="F476" s="577" t="str">
        <f t="shared" si="82"/>
        <v>CLINTON FC 30</v>
      </c>
      <c r="G476" s="578"/>
      <c r="H476" s="645">
        <f>VLOOKUP(E476,START_TIMES,2)</f>
        <v>0.33333333333333331</v>
      </c>
      <c r="I476" s="614" t="str">
        <f>VLOOKUP(E476,fields,2)</f>
        <v>Pease Road (G), Woodbridge</v>
      </c>
      <c r="J476" s="580"/>
      <c r="K476" s="16"/>
      <c r="M476" s="601" t="s">
        <v>98</v>
      </c>
      <c r="N476" s="601" t="s">
        <v>96</v>
      </c>
      <c r="O476" s="16">
        <v>24</v>
      </c>
      <c r="P476" s="5" t="s">
        <v>130</v>
      </c>
      <c r="Q476" s="5" t="s">
        <v>125</v>
      </c>
    </row>
    <row r="477" spans="1:17" ht="12.75" hidden="1" customHeight="1" thickTop="1" thickBot="1" x14ac:dyDescent="0.4">
      <c r="A477" s="574">
        <v>474</v>
      </c>
      <c r="B477" s="696" t="s">
        <v>0</v>
      </c>
      <c r="C477" s="575" t="s">
        <v>0</v>
      </c>
      <c r="D477" s="582" t="s">
        <v>0</v>
      </c>
      <c r="E477" s="583" t="s">
        <v>0</v>
      </c>
      <c r="F477" s="584" t="s">
        <v>0</v>
      </c>
      <c r="G477" s="578" t="s">
        <v>0</v>
      </c>
      <c r="H477" s="645" t="s">
        <v>0</v>
      </c>
      <c r="I477" s="614" t="s">
        <v>0</v>
      </c>
      <c r="J477" s="585" t="s">
        <v>0</v>
      </c>
      <c r="K477" s="16"/>
      <c r="M477" s="605"/>
      <c r="N477" s="611"/>
      <c r="O477" s="16">
        <v>25</v>
      </c>
      <c r="P477" s="5" t="s">
        <v>129</v>
      </c>
      <c r="Q477" s="5" t="s">
        <v>131</v>
      </c>
    </row>
    <row r="478" spans="1:17" ht="12.75" hidden="1" customHeight="1" thickTop="1" thickBot="1" x14ac:dyDescent="0.4">
      <c r="A478" s="574">
        <v>475</v>
      </c>
      <c r="B478" s="696">
        <v>12</v>
      </c>
      <c r="C478" s="575">
        <v>45907</v>
      </c>
      <c r="D478" s="586" t="s">
        <v>175</v>
      </c>
      <c r="E478" s="577" t="str">
        <f t="shared" ref="E478:F482" si="83">VLOOKUP(M478,Teams,2)</f>
        <v>FC CELTA</v>
      </c>
      <c r="F478" s="577" t="str">
        <f t="shared" si="83"/>
        <v>TRINITY FC</v>
      </c>
      <c r="G478" s="578"/>
      <c r="H478" s="645">
        <f>VLOOKUP(E478,START_TIMES,2)</f>
        <v>0.33333333333333331</v>
      </c>
      <c r="I478" s="614" t="str">
        <f>VLOOKUP(E478,fields,2)</f>
        <v>Foran HS KMT (T), Milford</v>
      </c>
      <c r="J478" s="580"/>
      <c r="K478" s="16"/>
      <c r="M478" s="605" t="s">
        <v>154</v>
      </c>
      <c r="N478" s="605" t="s">
        <v>159</v>
      </c>
      <c r="O478" s="16">
        <v>26</v>
      </c>
      <c r="P478" s="5" t="s">
        <v>131</v>
      </c>
      <c r="Q478" s="5" t="s">
        <v>132</v>
      </c>
    </row>
    <row r="479" spans="1:17" ht="12.75" hidden="1" customHeight="1" thickTop="1" thickBot="1" x14ac:dyDescent="0.4">
      <c r="A479" s="574">
        <v>476</v>
      </c>
      <c r="B479" s="696">
        <v>12</v>
      </c>
      <c r="C479" s="575">
        <v>45907</v>
      </c>
      <c r="D479" s="663" t="s">
        <v>175</v>
      </c>
      <c r="E479" s="773" t="str">
        <f t="shared" si="83"/>
        <v>BYE 30</v>
      </c>
      <c r="F479" s="577" t="str">
        <f t="shared" si="83"/>
        <v>ECUA-ANDES 30</v>
      </c>
      <c r="G479" s="637"/>
      <c r="H479" s="678" t="str">
        <f>VLOOKUP(E479,START_TIMES,2)</f>
        <v>--</v>
      </c>
      <c r="I479" s="638" t="str">
        <f>VLOOKUP(E479,fields,2)</f>
        <v>--</v>
      </c>
      <c r="J479" s="580"/>
      <c r="K479" s="16"/>
      <c r="M479" s="605" t="s">
        <v>150</v>
      </c>
      <c r="N479" s="605" t="s">
        <v>152</v>
      </c>
      <c r="O479" s="16">
        <v>27</v>
      </c>
      <c r="P479" s="5" t="s">
        <v>127</v>
      </c>
      <c r="Q479" s="5" t="s">
        <v>124</v>
      </c>
    </row>
    <row r="480" spans="1:17" ht="12.75" hidden="1" customHeight="1" thickTop="1" thickBot="1" x14ac:dyDescent="0.4">
      <c r="A480" s="574">
        <v>477</v>
      </c>
      <c r="B480" s="696">
        <v>12</v>
      </c>
      <c r="C480" s="575">
        <v>45907</v>
      </c>
      <c r="D480" s="586" t="s">
        <v>175</v>
      </c>
      <c r="E480" s="577" t="str">
        <f t="shared" si="83"/>
        <v>NORWALK FC</v>
      </c>
      <c r="F480" s="577" t="str">
        <f t="shared" si="83"/>
        <v>FC CALDO VERDE</v>
      </c>
      <c r="G480" s="589"/>
      <c r="H480" s="645">
        <f>VLOOKUP(E480,START_TIMES,2)</f>
        <v>0.41666666666666702</v>
      </c>
      <c r="I480" s="614" t="str">
        <f>VLOOKUP(E480,fields,2)</f>
        <v>Nathan Hale MS (T), Norwalk</v>
      </c>
      <c r="J480" s="580"/>
      <c r="K480" s="16"/>
      <c r="M480" s="605" t="s">
        <v>157</v>
      </c>
      <c r="N480" s="605" t="s">
        <v>153</v>
      </c>
      <c r="O480" s="16">
        <v>28</v>
      </c>
      <c r="P480" s="5" t="s">
        <v>123</v>
      </c>
      <c r="Q480" s="5" t="s">
        <v>129</v>
      </c>
    </row>
    <row r="481" spans="1:29" ht="12.75" hidden="1" customHeight="1" thickTop="1" thickBot="1" x14ac:dyDescent="0.4">
      <c r="A481" s="574">
        <v>478</v>
      </c>
      <c r="B481" s="696">
        <v>12</v>
      </c>
      <c r="C481" s="575">
        <v>45907</v>
      </c>
      <c r="D481" s="586" t="s">
        <v>175</v>
      </c>
      <c r="E481" s="577" t="str">
        <f t="shared" si="83"/>
        <v>QPR</v>
      </c>
      <c r="F481" s="577" t="str">
        <f t="shared" si="83"/>
        <v>LITCHFIELD COUNTY BLUES 30</v>
      </c>
      <c r="G481" s="578"/>
      <c r="H481" s="645">
        <f>VLOOKUP(E481,START_TIMES,2)</f>
        <v>0.375</v>
      </c>
      <c r="I481" s="614" t="str">
        <f>VLOOKUP(E481,fields,2)</f>
        <v>Quinnipiac Park (G), Cheshire</v>
      </c>
      <c r="J481" s="585"/>
      <c r="K481" s="16"/>
      <c r="M481" s="605" t="s">
        <v>158</v>
      </c>
      <c r="N481" s="605" t="s">
        <v>155</v>
      </c>
      <c r="O481" s="16">
        <v>29</v>
      </c>
      <c r="P481" s="5" t="s">
        <v>125</v>
      </c>
      <c r="Q481" s="5" t="s">
        <v>126</v>
      </c>
    </row>
    <row r="482" spans="1:29" ht="12.75" hidden="1" customHeight="1" thickTop="1" thickBot="1" x14ac:dyDescent="0.4">
      <c r="A482" s="574">
        <v>479</v>
      </c>
      <c r="B482" s="696">
        <v>12</v>
      </c>
      <c r="C482" s="575">
        <v>45907</v>
      </c>
      <c r="D482" s="586" t="s">
        <v>175</v>
      </c>
      <c r="E482" s="577" t="str">
        <f t="shared" si="83"/>
        <v>NAUGATUCK FUSION</v>
      </c>
      <c r="F482" s="577" t="str">
        <f t="shared" si="83"/>
        <v>COYOTES FC</v>
      </c>
      <c r="G482" s="578"/>
      <c r="H482" s="645">
        <f>VLOOKUP(E482,START_TIMES,2)</f>
        <v>0.41666666666666669</v>
      </c>
      <c r="I482" s="614" t="str">
        <f>VLOOKUP(E482,fields,2)</f>
        <v>City Hill MS (G), Naugatuck</v>
      </c>
      <c r="J482" s="580"/>
      <c r="K482" s="16"/>
      <c r="M482" s="605" t="s">
        <v>156</v>
      </c>
      <c r="N482" s="605" t="s">
        <v>151</v>
      </c>
      <c r="O482" s="16">
        <v>30</v>
      </c>
      <c r="P482" s="5" t="s">
        <v>130</v>
      </c>
      <c r="Q482" s="5" t="s">
        <v>128</v>
      </c>
    </row>
    <row r="483" spans="1:29" ht="12.75" hidden="1" customHeight="1" thickTop="1" thickBot="1" x14ac:dyDescent="0.4">
      <c r="A483" s="574">
        <v>480</v>
      </c>
      <c r="B483" s="696" t="s">
        <v>0</v>
      </c>
      <c r="C483" s="575" t="s">
        <v>0</v>
      </c>
      <c r="D483" s="582" t="s">
        <v>0</v>
      </c>
      <c r="E483" s="583" t="s">
        <v>0</v>
      </c>
      <c r="F483" s="584" t="s">
        <v>0</v>
      </c>
      <c r="G483" s="578" t="s">
        <v>0</v>
      </c>
      <c r="H483" s="645" t="s">
        <v>0</v>
      </c>
      <c r="I483" s="614" t="s">
        <v>0</v>
      </c>
      <c r="J483" s="585" t="s">
        <v>0</v>
      </c>
      <c r="K483" s="16"/>
      <c r="M483" s="601"/>
      <c r="N483" s="601"/>
      <c r="O483" s="16">
        <v>31</v>
      </c>
      <c r="P483" s="5" t="s">
        <v>127</v>
      </c>
      <c r="Q483" s="5" t="s">
        <v>125</v>
      </c>
    </row>
    <row r="484" spans="1:29" ht="12.75" hidden="1" customHeight="1" thickTop="1" thickBot="1" x14ac:dyDescent="0.4">
      <c r="A484" s="574">
        <v>481</v>
      </c>
      <c r="B484" s="696">
        <v>12</v>
      </c>
      <c r="C484" s="575">
        <v>45907</v>
      </c>
      <c r="D484" s="587" t="s">
        <v>11</v>
      </c>
      <c r="E484" s="577" t="str">
        <f t="shared" ref="E484:F488" si="84">VLOOKUP(M484,Teams,2)</f>
        <v>GREENWICH FC 40</v>
      </c>
      <c r="F484" s="577" t="str">
        <f t="shared" si="84"/>
        <v>VASCO DA GAMA 40</v>
      </c>
      <c r="G484" s="578"/>
      <c r="H484" s="645">
        <f>VLOOKUP(E484,START_TIMES,2)</f>
        <v>0.41666666666666702</v>
      </c>
      <c r="I484" s="614" t="str">
        <f>VLOOKUP(E484,fields,2)</f>
        <v>Greenwich Fields</v>
      </c>
      <c r="J484" s="580"/>
      <c r="K484" s="16"/>
      <c r="M484" s="601" t="s">
        <v>104</v>
      </c>
      <c r="N484" s="601" t="s">
        <v>109</v>
      </c>
      <c r="O484" s="16">
        <v>32</v>
      </c>
      <c r="P484" s="5" t="s">
        <v>124</v>
      </c>
      <c r="Q484" s="5" t="s">
        <v>131</v>
      </c>
    </row>
    <row r="485" spans="1:29" ht="12.75" hidden="1" customHeight="1" thickTop="1" thickBot="1" x14ac:dyDescent="0.4">
      <c r="A485" s="574">
        <v>482</v>
      </c>
      <c r="B485" s="696">
        <v>12</v>
      </c>
      <c r="C485" s="575">
        <v>45907</v>
      </c>
      <c r="D485" s="587" t="s">
        <v>11</v>
      </c>
      <c r="E485" s="577" t="str">
        <f t="shared" si="84"/>
        <v>CLINTON FC 40</v>
      </c>
      <c r="F485" s="577" t="str">
        <f t="shared" si="84"/>
        <v>DANBURY UNITED 40</v>
      </c>
      <c r="G485" s="578"/>
      <c r="H485" s="645">
        <f>VLOOKUP(E485,START_TIMES,2)</f>
        <v>0.41666666666666702</v>
      </c>
      <c r="I485" s="614" t="str">
        <f>VLOOKUP(E485,fields,2)</f>
        <v>Indian River Sports Complex (T), Clinton</v>
      </c>
      <c r="J485" s="580"/>
      <c r="K485" s="16"/>
      <c r="M485" s="601" t="s">
        <v>160</v>
      </c>
      <c r="N485" s="601" t="s">
        <v>162</v>
      </c>
      <c r="O485" s="16">
        <v>33</v>
      </c>
      <c r="P485" s="5" t="s">
        <v>126</v>
      </c>
      <c r="Q485" s="5" t="s">
        <v>128</v>
      </c>
    </row>
    <row r="486" spans="1:29" ht="12.75" hidden="1" customHeight="1" thickTop="1" thickBot="1" x14ac:dyDescent="0.4">
      <c r="A486" s="574">
        <v>483</v>
      </c>
      <c r="B486" s="696">
        <v>12</v>
      </c>
      <c r="C486" s="575">
        <v>45907</v>
      </c>
      <c r="D486" s="587" t="s">
        <v>11</v>
      </c>
      <c r="E486" s="577" t="str">
        <f t="shared" si="84"/>
        <v>SHEBEEN FC</v>
      </c>
      <c r="F486" s="577" t="str">
        <f t="shared" si="84"/>
        <v>FAIRFIELD GAC 40</v>
      </c>
      <c r="G486" s="578"/>
      <c r="H486" s="645">
        <f>VLOOKUP(E486,START_TIMES,2)</f>
        <v>0.41666666666666702</v>
      </c>
      <c r="I486" s="614" t="str">
        <f>VLOOKUP(E486,fields,2)</f>
        <v>Ludlowe HS (T), Fairfield</v>
      </c>
      <c r="J486" s="580"/>
      <c r="K486" s="16"/>
      <c r="M486" s="601" t="s">
        <v>107</v>
      </c>
      <c r="N486" s="601" t="s">
        <v>163</v>
      </c>
      <c r="O486" s="16">
        <v>34</v>
      </c>
      <c r="P486" s="5" t="s">
        <v>129</v>
      </c>
      <c r="Q486" s="5" t="s">
        <v>130</v>
      </c>
    </row>
    <row r="487" spans="1:29" ht="12.75" hidden="1" customHeight="1" thickTop="1" thickBot="1" x14ac:dyDescent="0.4">
      <c r="A487" s="574">
        <v>484</v>
      </c>
      <c r="B487" s="696">
        <v>12</v>
      </c>
      <c r="C487" s="575">
        <v>45907</v>
      </c>
      <c r="D487" s="587" t="s">
        <v>11</v>
      </c>
      <c r="E487" s="577" t="str">
        <f t="shared" si="84"/>
        <v>STORM FC</v>
      </c>
      <c r="F487" s="577" t="str">
        <f t="shared" si="84"/>
        <v>GREENWICH PUMAS FC 40</v>
      </c>
      <c r="G487" s="578"/>
      <c r="H487" s="645">
        <f>VLOOKUP(E487,START_TIMES,2)</f>
        <v>0.33333333333333331</v>
      </c>
      <c r="I487" s="614" t="str">
        <f>VLOOKUP(E487,fields,2)</f>
        <v>Wakeman Park (T), Westport</v>
      </c>
      <c r="J487" s="585"/>
      <c r="K487" s="16"/>
      <c r="M487" s="601" t="s">
        <v>108</v>
      </c>
      <c r="N487" s="601" t="s">
        <v>105</v>
      </c>
      <c r="O487" s="16">
        <v>35</v>
      </c>
      <c r="P487" s="5" t="s">
        <v>132</v>
      </c>
      <c r="Q487" s="5" t="s">
        <v>123</v>
      </c>
    </row>
    <row r="488" spans="1:29" ht="12.75" hidden="1" customHeight="1" thickTop="1" thickBot="1" x14ac:dyDescent="0.4">
      <c r="A488" s="574">
        <v>485</v>
      </c>
      <c r="B488" s="696">
        <v>12</v>
      </c>
      <c r="C488" s="575">
        <v>45907</v>
      </c>
      <c r="D488" s="587" t="s">
        <v>11</v>
      </c>
      <c r="E488" s="577" t="str">
        <f t="shared" si="84"/>
        <v xml:space="preserve">GUILFORD CELTIC </v>
      </c>
      <c r="F488" s="577" t="str">
        <f t="shared" si="84"/>
        <v>CLUB NAPOLI 40</v>
      </c>
      <c r="G488" s="578"/>
      <c r="H488" s="645">
        <f>VLOOKUP(E488,START_TIMES,2)</f>
        <v>0.41666666666666702</v>
      </c>
      <c r="I488" s="614" t="str">
        <f>VLOOKUP(E488,fields,2)</f>
        <v>Guilford HS (T), Guilford</v>
      </c>
      <c r="J488" s="580"/>
      <c r="K488" s="16"/>
      <c r="M488" s="601" t="s">
        <v>106</v>
      </c>
      <c r="N488" s="601" t="s">
        <v>161</v>
      </c>
      <c r="O488" s="16">
        <v>36</v>
      </c>
      <c r="P488" s="5" t="s">
        <v>124</v>
      </c>
      <c r="Q488" s="5" t="s">
        <v>126</v>
      </c>
      <c r="S488" s="16"/>
      <c r="T488" s="198"/>
      <c r="U488" s="198"/>
      <c r="V488" s="16">
        <v>73</v>
      </c>
      <c r="W488" s="209"/>
      <c r="X488" s="215"/>
      <c r="Y488" s="16"/>
      <c r="Z488" s="20"/>
      <c r="AC488" s="16"/>
    </row>
    <row r="489" spans="1:29" ht="12.75" hidden="1" customHeight="1" thickTop="1" thickBot="1" x14ac:dyDescent="0.4">
      <c r="A489" s="574">
        <v>486</v>
      </c>
      <c r="B489" s="696" t="s">
        <v>0</v>
      </c>
      <c r="C489" s="575" t="s">
        <v>0</v>
      </c>
      <c r="D489" s="582" t="s">
        <v>0</v>
      </c>
      <c r="E489" s="583" t="s">
        <v>0</v>
      </c>
      <c r="F489" s="584" t="s">
        <v>0</v>
      </c>
      <c r="G489" s="578" t="s">
        <v>0</v>
      </c>
      <c r="H489" s="645" t="s">
        <v>0</v>
      </c>
      <c r="I489" s="614" t="s">
        <v>0</v>
      </c>
      <c r="J489" s="585" t="s">
        <v>0</v>
      </c>
      <c r="K489" s="16"/>
      <c r="M489" s="603"/>
      <c r="N489" s="603"/>
      <c r="O489" s="16">
        <v>37</v>
      </c>
      <c r="P489" s="5" t="s">
        <v>123</v>
      </c>
      <c r="Q489" s="5" t="s">
        <v>127</v>
      </c>
      <c r="S489" s="16"/>
      <c r="T489" s="198"/>
      <c r="U489" s="198"/>
      <c r="V489" s="16"/>
      <c r="W489" s="209"/>
      <c r="X489" s="215"/>
      <c r="Y489" s="16"/>
      <c r="Z489" s="20"/>
      <c r="AC489" s="16"/>
    </row>
    <row r="490" spans="1:29" ht="12.75" hidden="1" customHeight="1" thickTop="1" x14ac:dyDescent="0.35">
      <c r="A490" s="574">
        <v>487</v>
      </c>
      <c r="B490" s="696">
        <v>12</v>
      </c>
      <c r="C490" s="575">
        <v>45907</v>
      </c>
      <c r="D490" s="588" t="s">
        <v>1114</v>
      </c>
      <c r="E490" s="577" t="str">
        <f t="shared" ref="E490:F493" si="85">VLOOKUP(M490,Teams,2)</f>
        <v>NORTH BRANFORD 40</v>
      </c>
      <c r="F490" s="577" t="str">
        <f t="shared" si="85"/>
        <v>PAN ZONES</v>
      </c>
      <c r="G490" s="578"/>
      <c r="H490" s="645">
        <f>VLOOKUP(E490,START_TIMES,2)</f>
        <v>0.41666666666666702</v>
      </c>
      <c r="I490" s="614" t="str">
        <f>VLOOKUP(E490,fields,2)</f>
        <v>North Farms Park (G), North Branford</v>
      </c>
      <c r="J490" s="580"/>
      <c r="K490" s="16"/>
      <c r="M490" s="754" t="s">
        <v>115</v>
      </c>
      <c r="N490" s="754" t="s">
        <v>116</v>
      </c>
    </row>
    <row r="491" spans="1:29" ht="12.75" hidden="1" customHeight="1" x14ac:dyDescent="0.35">
      <c r="A491" s="574">
        <v>488</v>
      </c>
      <c r="B491" s="696">
        <v>12</v>
      </c>
      <c r="C491" s="575">
        <v>45907</v>
      </c>
      <c r="D491" s="588" t="s">
        <v>1114</v>
      </c>
      <c r="E491" s="577" t="str">
        <f t="shared" si="85"/>
        <v>GUILFORD BELL CURVE</v>
      </c>
      <c r="F491" s="577" t="str">
        <f t="shared" si="85"/>
        <v>SOUTHEAST ROVERS</v>
      </c>
      <c r="G491" s="578"/>
      <c r="H491" s="645">
        <f>VLOOKUP(E491,START_TIMES,2)</f>
        <v>0.41666666666666669</v>
      </c>
      <c r="I491" s="614" t="str">
        <f>VLOOKUP(E491,fields,2)</f>
        <v>Guilford HS (T), Guilford</v>
      </c>
      <c r="J491" s="580"/>
      <c r="K491" s="16"/>
      <c r="M491" s="754" t="s">
        <v>112</v>
      </c>
      <c r="N491" s="754" t="s">
        <v>117</v>
      </c>
    </row>
    <row r="492" spans="1:29" ht="12.75" hidden="1" customHeight="1" x14ac:dyDescent="0.35">
      <c r="A492" s="574">
        <v>489</v>
      </c>
      <c r="B492" s="696">
        <v>12</v>
      </c>
      <c r="C492" s="575">
        <v>45907</v>
      </c>
      <c r="D492" s="588" t="s">
        <v>1114</v>
      </c>
      <c r="E492" s="577" t="str">
        <f t="shared" si="85"/>
        <v>LITCHFIELD COUNTY BLUES 40</v>
      </c>
      <c r="F492" s="577" t="str">
        <f t="shared" si="85"/>
        <v>FC LEONE</v>
      </c>
      <c r="G492" s="578"/>
      <c r="H492" s="645">
        <f>VLOOKUP(E492,START_TIMES,2)</f>
        <v>0.41666666666666702</v>
      </c>
      <c r="I492" s="614" t="str">
        <f>VLOOKUP(E492,fields,2)</f>
        <v xml:space="preserve">White Field (G), Litchfield </v>
      </c>
      <c r="J492" s="580"/>
      <c r="K492" s="16"/>
      <c r="M492" s="754" t="s">
        <v>113</v>
      </c>
      <c r="N492" s="754" t="s">
        <v>111</v>
      </c>
    </row>
    <row r="493" spans="1:29" ht="12.75" hidden="1" customHeight="1" x14ac:dyDescent="0.35">
      <c r="A493" s="574">
        <v>490</v>
      </c>
      <c r="B493" s="696">
        <v>12</v>
      </c>
      <c r="C493" s="575">
        <v>45907</v>
      </c>
      <c r="D493" s="588" t="s">
        <v>1114</v>
      </c>
      <c r="E493" s="788" t="str">
        <f t="shared" si="85"/>
        <v>BYE 40N</v>
      </c>
      <c r="F493" s="693" t="str">
        <f t="shared" si="85"/>
        <v>NEW HAVEN AMERICANS</v>
      </c>
      <c r="G493" s="578"/>
      <c r="H493" s="645" t="str">
        <f>VLOOKUP(E493,START_TIMES,2)</f>
        <v>--</v>
      </c>
      <c r="I493" s="614" t="str">
        <f>VLOOKUP(E493,fields,2)</f>
        <v>--</v>
      </c>
      <c r="J493" s="580"/>
      <c r="K493" s="16"/>
      <c r="M493" s="754" t="s">
        <v>110</v>
      </c>
      <c r="N493" s="754" t="s">
        <v>114</v>
      </c>
    </row>
    <row r="494" spans="1:29" ht="12.75" hidden="1" customHeight="1" thickBot="1" x14ac:dyDescent="0.4">
      <c r="A494" s="574">
        <v>491</v>
      </c>
      <c r="B494" s="696" t="s">
        <v>0</v>
      </c>
      <c r="C494" s="575" t="s">
        <v>0</v>
      </c>
      <c r="D494" s="582" t="s">
        <v>0</v>
      </c>
      <c r="E494" s="583" t="s">
        <v>0</v>
      </c>
      <c r="F494" s="584" t="s">
        <v>0</v>
      </c>
      <c r="G494" s="578" t="s">
        <v>0</v>
      </c>
      <c r="H494" s="645" t="s">
        <v>0</v>
      </c>
      <c r="I494" s="614" t="s">
        <v>0</v>
      </c>
      <c r="J494" s="585" t="s">
        <v>0</v>
      </c>
      <c r="K494" s="16"/>
      <c r="M494" s="599"/>
      <c r="N494" s="599"/>
    </row>
    <row r="495" spans="1:29" ht="12.75" customHeight="1" thickTop="1" thickBot="1" x14ac:dyDescent="0.4">
      <c r="A495" s="574">
        <v>492</v>
      </c>
      <c r="B495" s="696">
        <v>12</v>
      </c>
      <c r="C495" s="575">
        <v>45907</v>
      </c>
      <c r="D495" s="734" t="s">
        <v>1115</v>
      </c>
      <c r="E495" s="577" t="str">
        <f t="shared" ref="E495:F498" si="86">VLOOKUP(M495,Teams,2)</f>
        <v>STAMFORD UNITED</v>
      </c>
      <c r="F495" s="577" t="str">
        <f t="shared" si="86"/>
        <v>RIDGEFIELD KICKS</v>
      </c>
      <c r="G495" s="578"/>
      <c r="H495" s="645">
        <f>VLOOKUP(E495,START_TIMES,2)</f>
        <v>0.41666666666666702</v>
      </c>
      <c r="I495" s="614" t="str">
        <f>VLOOKUP(E495,fields,2)</f>
        <v>West Beach Fields (T), Stamford</v>
      </c>
      <c r="J495" s="580"/>
      <c r="K495" s="16"/>
      <c r="M495" s="777" t="s">
        <v>124</v>
      </c>
      <c r="N495" s="777" t="s">
        <v>123</v>
      </c>
      <c r="R495" s="748">
        <v>1</v>
      </c>
      <c r="S495" s="206" t="s">
        <v>110</v>
      </c>
      <c r="T495" s="206" t="s">
        <v>117</v>
      </c>
      <c r="U495" s="274"/>
    </row>
    <row r="496" spans="1:29" ht="12.75" hidden="1" customHeight="1" thickTop="1" thickBot="1" x14ac:dyDescent="0.4">
      <c r="A496" s="574">
        <v>493</v>
      </c>
      <c r="B496" s="696">
        <v>12</v>
      </c>
      <c r="C496" s="575">
        <v>45907</v>
      </c>
      <c r="D496" s="734" t="s">
        <v>1115</v>
      </c>
      <c r="E496" s="577" t="str">
        <f t="shared" si="86"/>
        <v>DERBY QUITUS</v>
      </c>
      <c r="F496" s="577" t="str">
        <f t="shared" si="86"/>
        <v>WILTON WOLVES</v>
      </c>
      <c r="G496" s="578"/>
      <c r="H496" s="645">
        <f>VLOOKUP(E496,START_TIMES,2)</f>
        <v>0.33333333333333331</v>
      </c>
      <c r="I496" s="614" t="str">
        <f>VLOOKUP(E496,fields,2)</f>
        <v>Witek Park (G), Derby</v>
      </c>
      <c r="J496" s="580"/>
      <c r="K496" s="16"/>
      <c r="M496" s="777" t="s">
        <v>120</v>
      </c>
      <c r="N496" s="777" t="s">
        <v>125</v>
      </c>
      <c r="R496" s="748">
        <v>1</v>
      </c>
      <c r="S496" s="206" t="s">
        <v>115</v>
      </c>
      <c r="T496" s="206" t="s">
        <v>112</v>
      </c>
      <c r="U496" s="274"/>
    </row>
    <row r="497" spans="1:29" ht="12.75" hidden="1" customHeight="1" thickTop="1" thickBot="1" x14ac:dyDescent="0.4">
      <c r="A497" s="574">
        <v>494</v>
      </c>
      <c r="B497" s="696">
        <v>12</v>
      </c>
      <c r="C497" s="575">
        <v>45907</v>
      </c>
      <c r="D497" s="734" t="s">
        <v>1115</v>
      </c>
      <c r="E497" s="759" t="str">
        <f t="shared" si="86"/>
        <v>ECUA-ANDES 40</v>
      </c>
      <c r="F497" s="634" t="s">
        <v>30</v>
      </c>
      <c r="G497" s="578"/>
      <c r="H497" s="645">
        <f>VLOOKUP(E497,START_TIMES,2)</f>
        <v>0.33333333333333331</v>
      </c>
      <c r="I497" s="614" t="str">
        <f>VLOOKUP(E497,fields,2)</f>
        <v>Witek Park (G), Derby</v>
      </c>
      <c r="J497" s="580"/>
      <c r="K497" s="16"/>
      <c r="M497" s="777" t="s">
        <v>121</v>
      </c>
      <c r="N497" s="777" t="s">
        <v>119</v>
      </c>
      <c r="R497" s="748">
        <v>1</v>
      </c>
      <c r="S497" s="206" t="s">
        <v>113</v>
      </c>
      <c r="T497" s="206" t="s">
        <v>114</v>
      </c>
      <c r="U497" s="274"/>
    </row>
    <row r="498" spans="1:29" ht="12.75" hidden="1" customHeight="1" thickTop="1" thickBot="1" x14ac:dyDescent="0.4">
      <c r="A498" s="574">
        <v>495</v>
      </c>
      <c r="B498" s="696">
        <v>12</v>
      </c>
      <c r="C498" s="575">
        <v>45907</v>
      </c>
      <c r="D498" s="734" t="s">
        <v>1115</v>
      </c>
      <c r="E498" s="577" t="str">
        <f t="shared" si="86"/>
        <v>BESA SC</v>
      </c>
      <c r="F498" s="577" t="str">
        <f t="shared" si="86"/>
        <v>LUSITANOS FC</v>
      </c>
      <c r="G498" s="578"/>
      <c r="H498" s="645">
        <f>VLOOKUP(E498,START_TIMES,2)</f>
        <v>0.41666666666666669</v>
      </c>
      <c r="I498" s="614" t="str">
        <f>VLOOKUP(E498,fields,2)</f>
        <v>Bucks Hill Park (G), Waterbury</v>
      </c>
      <c r="J498" s="580"/>
      <c r="K498" s="16"/>
      <c r="M498" s="777" t="s">
        <v>118</v>
      </c>
      <c r="N498" s="777" t="s">
        <v>122</v>
      </c>
      <c r="R498" s="748">
        <v>1</v>
      </c>
      <c r="S498" s="206" t="s">
        <v>116</v>
      </c>
      <c r="T498" s="206" t="s">
        <v>111</v>
      </c>
      <c r="U498" s="274"/>
    </row>
    <row r="499" spans="1:29" ht="12.75" hidden="1" customHeight="1" thickTop="1" thickBot="1" x14ac:dyDescent="0.4">
      <c r="A499" s="574">
        <v>496</v>
      </c>
      <c r="B499" s="696" t="s">
        <v>0</v>
      </c>
      <c r="C499" s="575" t="s">
        <v>0</v>
      </c>
      <c r="D499" s="582" t="s">
        <v>0</v>
      </c>
      <c r="E499" s="583" t="s">
        <v>0</v>
      </c>
      <c r="F499" s="584" t="s">
        <v>0</v>
      </c>
      <c r="G499" s="578" t="s">
        <v>0</v>
      </c>
      <c r="H499" s="645" t="s">
        <v>0</v>
      </c>
      <c r="I499" s="614" t="s">
        <v>0</v>
      </c>
      <c r="J499" s="585" t="s">
        <v>0</v>
      </c>
      <c r="K499" s="16"/>
      <c r="M499" s="349"/>
      <c r="N499" s="349"/>
      <c r="S499" s="16"/>
      <c r="T499" s="198"/>
      <c r="U499" s="198"/>
      <c r="V499" s="16"/>
      <c r="W499" s="209"/>
      <c r="X499" s="215"/>
      <c r="Y499" s="16"/>
      <c r="Z499" s="20"/>
      <c r="AC499" s="16"/>
    </row>
    <row r="500" spans="1:29" ht="12.75" hidden="1" customHeight="1" thickTop="1" thickBot="1" x14ac:dyDescent="0.4">
      <c r="A500" s="574">
        <v>497</v>
      </c>
      <c r="B500" s="696">
        <v>12</v>
      </c>
      <c r="C500" s="575">
        <v>45907</v>
      </c>
      <c r="D500" s="590" t="s">
        <v>1076</v>
      </c>
      <c r="E500" s="577" t="str">
        <f t="shared" ref="E500:F504" si="87">VLOOKUP(M500,Teams,2)</f>
        <v>NORWALK MARINERS LEGENDS</v>
      </c>
      <c r="F500" s="577" t="str">
        <f t="shared" si="87"/>
        <v>WESTPORT FC</v>
      </c>
      <c r="G500" s="589"/>
      <c r="H500" s="645">
        <f>VLOOKUP(E500,START_TIMES,2)</f>
        <v>0.33333333333333331</v>
      </c>
      <c r="I500" s="614" t="str">
        <f>VLOOKUP(E500,fields,2)</f>
        <v>Nathan Hale MS (T), Norwalk</v>
      </c>
      <c r="J500" s="580"/>
      <c r="K500" s="16"/>
      <c r="M500" s="781" t="s">
        <v>130</v>
      </c>
      <c r="N500" s="781" t="s">
        <v>136</v>
      </c>
      <c r="S500" s="16"/>
      <c r="T500" s="198"/>
      <c r="U500" s="198"/>
      <c r="V500" s="16">
        <v>74</v>
      </c>
      <c r="W500" s="209"/>
      <c r="X500" s="215"/>
      <c r="Y500" s="16"/>
      <c r="Z500" s="20"/>
      <c r="AC500" s="16"/>
    </row>
    <row r="501" spans="1:29" ht="12.75" hidden="1" customHeight="1" thickTop="1" x14ac:dyDescent="0.35">
      <c r="A501" s="574">
        <v>498</v>
      </c>
      <c r="B501" s="696">
        <v>12</v>
      </c>
      <c r="C501" s="575">
        <v>45907</v>
      </c>
      <c r="D501" s="590" t="s">
        <v>1076</v>
      </c>
      <c r="E501" s="774" t="str">
        <f t="shared" si="87"/>
        <v>BYE 50</v>
      </c>
      <c r="F501" s="577" t="str">
        <f t="shared" si="87"/>
        <v>GREENWICH FC 50</v>
      </c>
      <c r="G501" s="589"/>
      <c r="H501" s="645" t="str">
        <f>VLOOKUP(E501,START_TIMES,2)</f>
        <v>--</v>
      </c>
      <c r="I501" s="614" t="str">
        <f>VLOOKUP(E501,fields,2)</f>
        <v>--</v>
      </c>
      <c r="J501" s="580"/>
      <c r="K501" s="16"/>
      <c r="M501" s="781" t="s">
        <v>126</v>
      </c>
      <c r="N501" s="781" t="s">
        <v>128</v>
      </c>
    </row>
    <row r="502" spans="1:29" ht="12.75" customHeight="1" thickTop="1" thickBot="1" x14ac:dyDescent="0.4">
      <c r="A502" s="574">
        <v>499</v>
      </c>
      <c r="B502" s="696">
        <v>12</v>
      </c>
      <c r="C502" s="575">
        <v>45907</v>
      </c>
      <c r="D502" s="590" t="s">
        <v>1076</v>
      </c>
      <c r="E502" s="577" t="str">
        <f t="shared" si="87"/>
        <v>STAMFORD CITY</v>
      </c>
      <c r="F502" s="577" t="str">
        <f t="shared" si="87"/>
        <v>GREENWICH PUMAS FC 50</v>
      </c>
      <c r="G502" s="589"/>
      <c r="H502" s="645">
        <v>0.33333333333333331</v>
      </c>
      <c r="I502" s="614" t="str">
        <f>VLOOKUP(E502,fields,2)</f>
        <v>West Beach Fields (T), Stamford</v>
      </c>
      <c r="J502" s="580"/>
      <c r="K502" s="16"/>
      <c r="M502" s="781" t="s">
        <v>133</v>
      </c>
      <c r="N502" s="781" t="s">
        <v>129</v>
      </c>
    </row>
    <row r="503" spans="1:29" ht="12.75" hidden="1" customHeight="1" x14ac:dyDescent="0.35">
      <c r="A503" s="574">
        <v>500</v>
      </c>
      <c r="B503" s="696">
        <v>12</v>
      </c>
      <c r="C503" s="575">
        <v>45907</v>
      </c>
      <c r="D503" s="590" t="s">
        <v>1076</v>
      </c>
      <c r="E503" s="577" t="str">
        <f t="shared" si="87"/>
        <v>VASCO DA GAMA 50</v>
      </c>
      <c r="F503" s="577" t="str">
        <f t="shared" si="87"/>
        <v>NORWALK SPORT COLOMBIA 50</v>
      </c>
      <c r="G503" s="589"/>
      <c r="H503" s="645">
        <f>VLOOKUP(E503,START_TIMES,2)</f>
        <v>0.41666666666666702</v>
      </c>
      <c r="I503" s="614" t="str">
        <f>VLOOKUP(E503,fields,2)</f>
        <v>Veterans Memorial Park (T), Bridgeport</v>
      </c>
      <c r="J503" s="580"/>
      <c r="K503" s="16"/>
      <c r="M503" s="781" t="s">
        <v>134</v>
      </c>
      <c r="N503" s="781" t="s">
        <v>131</v>
      </c>
    </row>
    <row r="504" spans="1:29" ht="12.75" hidden="1" customHeight="1" x14ac:dyDescent="0.35">
      <c r="A504" s="574">
        <v>501</v>
      </c>
      <c r="B504" s="696">
        <v>12</v>
      </c>
      <c r="C504" s="575">
        <v>45907</v>
      </c>
      <c r="D504" s="590" t="s">
        <v>1076</v>
      </c>
      <c r="E504" s="577" t="str">
        <f t="shared" si="87"/>
        <v>REBELS UNITED</v>
      </c>
      <c r="F504" s="577" t="str">
        <f t="shared" si="87"/>
        <v>FAIRFIELD GAC 50</v>
      </c>
      <c r="G504" s="589"/>
      <c r="H504" s="645">
        <f>VLOOKUP(E504,START_TIMES,2)</f>
        <v>0.41666666666666669</v>
      </c>
      <c r="I504" s="614" t="str">
        <f>VLOOKUP(E504,fields,2)</f>
        <v>New Fairfield HS (T), New Fairfield</v>
      </c>
      <c r="J504" s="580"/>
      <c r="K504" s="16"/>
      <c r="M504" s="781" t="s">
        <v>132</v>
      </c>
      <c r="N504" s="781" t="s">
        <v>127</v>
      </c>
    </row>
    <row r="505" spans="1:29" ht="12.75" hidden="1" customHeight="1" x14ac:dyDescent="0.35">
      <c r="A505" s="574">
        <v>502</v>
      </c>
      <c r="B505" s="696" t="s">
        <v>0</v>
      </c>
      <c r="C505" s="575" t="s">
        <v>0</v>
      </c>
      <c r="D505" s="582" t="s">
        <v>0</v>
      </c>
      <c r="E505" s="583" t="s">
        <v>0</v>
      </c>
      <c r="F505" s="584" t="s">
        <v>0</v>
      </c>
      <c r="G505" s="578" t="s">
        <v>0</v>
      </c>
      <c r="H505" s="645" t="s">
        <v>0</v>
      </c>
      <c r="I505" s="614" t="s">
        <v>0</v>
      </c>
      <c r="J505" s="585" t="s">
        <v>0</v>
      </c>
      <c r="K505" s="16"/>
      <c r="M505" s="781"/>
      <c r="N505" s="781"/>
    </row>
    <row r="506" spans="1:29" ht="12.75" hidden="1" customHeight="1" x14ac:dyDescent="0.35">
      <c r="A506" s="574">
        <v>503</v>
      </c>
      <c r="B506" s="696">
        <v>12</v>
      </c>
      <c r="C506" s="575">
        <v>45907</v>
      </c>
      <c r="D506" s="591" t="s">
        <v>1113</v>
      </c>
      <c r="E506" s="577" t="str">
        <f t="shared" ref="E506:F510" si="88">VLOOKUP(M506,Teams,2)</f>
        <v>GUILFORD BLACK EAGLES</v>
      </c>
      <c r="F506" s="577" t="str">
        <f t="shared" si="88"/>
        <v>ZIMMITTI SC</v>
      </c>
      <c r="G506" s="589"/>
      <c r="H506" s="645">
        <f>VLOOKUP(E506,START_TIMES,2)</f>
        <v>0.375</v>
      </c>
      <c r="I506" s="614" t="str">
        <f>VLOOKUP(E506,fields,2)</f>
        <v>Bittner Park (G), Guilford</v>
      </c>
      <c r="J506" s="580"/>
      <c r="K506" s="16"/>
      <c r="M506" s="783" t="s">
        <v>146</v>
      </c>
      <c r="N506" s="783" t="s">
        <v>137</v>
      </c>
    </row>
    <row r="507" spans="1:29" ht="12.75" hidden="1" customHeight="1" thickTop="1" x14ac:dyDescent="0.35">
      <c r="A507" s="574">
        <v>504</v>
      </c>
      <c r="B507" s="696">
        <v>12</v>
      </c>
      <c r="C507" s="575">
        <v>45907</v>
      </c>
      <c r="D507" s="591" t="s">
        <v>1113</v>
      </c>
      <c r="E507" s="577" t="str">
        <f t="shared" si="88"/>
        <v>CHESHIRE AZZURRI</v>
      </c>
      <c r="F507" s="577" t="str">
        <f t="shared" si="88"/>
        <v>EAST HAVEN SC</v>
      </c>
      <c r="G507" s="589"/>
      <c r="H507" s="645">
        <v>0.45833333333333331</v>
      </c>
      <c r="I507" s="614" t="str">
        <f>VLOOKUP(E507,fields,2)</f>
        <v>Quinnipiac Park (G), Cheshire</v>
      </c>
      <c r="J507" s="580"/>
      <c r="K507" s="16"/>
      <c r="M507" s="783" t="s">
        <v>138</v>
      </c>
      <c r="N507" s="783" t="s">
        <v>142</v>
      </c>
    </row>
    <row r="508" spans="1:29" ht="12.75" hidden="1" customHeight="1" x14ac:dyDescent="0.35">
      <c r="A508" s="574">
        <v>505</v>
      </c>
      <c r="B508" s="696">
        <v>12</v>
      </c>
      <c r="C508" s="575">
        <v>45907</v>
      </c>
      <c r="D508" s="591" t="s">
        <v>1113</v>
      </c>
      <c r="E508" s="577" t="str">
        <f t="shared" si="88"/>
        <v>SOUTHEAST CT</v>
      </c>
      <c r="F508" s="577" t="str">
        <f t="shared" si="88"/>
        <v>GREENWICH PFC</v>
      </c>
      <c r="G508" s="589"/>
      <c r="H508" s="645">
        <f>VLOOKUP(E508,START_TIMES,2)</f>
        <v>0.41666666666666702</v>
      </c>
      <c r="I508" s="614" t="str">
        <f>VLOOKUP(E508,fields,2)</f>
        <v>Killingworth Rec Park (G), Killingworth</v>
      </c>
      <c r="J508" s="580"/>
      <c r="K508" s="16"/>
      <c r="M508" s="783" t="s">
        <v>149</v>
      </c>
      <c r="N508" s="783" t="s">
        <v>144</v>
      </c>
    </row>
    <row r="509" spans="1:29" ht="12.75" hidden="1" customHeight="1" x14ac:dyDescent="0.35">
      <c r="A509" s="574">
        <v>506</v>
      </c>
      <c r="B509" s="696">
        <v>12</v>
      </c>
      <c r="C509" s="575">
        <v>45907</v>
      </c>
      <c r="D509" s="591" t="s">
        <v>1113</v>
      </c>
      <c r="E509" s="577" t="str">
        <f t="shared" si="88"/>
        <v>VASCO DA GAMA 60</v>
      </c>
      <c r="F509" s="577" t="str">
        <f t="shared" si="88"/>
        <v>HAVEN FC</v>
      </c>
      <c r="G509" s="589"/>
      <c r="H509" s="645">
        <f>VLOOKUP(E509,START_TIMES,2)</f>
        <v>0.33333333333333331</v>
      </c>
      <c r="I509" s="614" t="str">
        <f>VLOOKUP(E509,fields,2)</f>
        <v>Veterans Memorial Park (T), Bridgeport</v>
      </c>
      <c r="J509" s="580"/>
      <c r="K509" s="16"/>
      <c r="M509" s="783" t="s">
        <v>135</v>
      </c>
      <c r="N509" s="783" t="s">
        <v>147</v>
      </c>
    </row>
    <row r="510" spans="1:29" ht="12.75" hidden="1" customHeight="1" thickBot="1" x14ac:dyDescent="0.4">
      <c r="A510" s="574">
        <v>507</v>
      </c>
      <c r="B510" s="696">
        <v>12</v>
      </c>
      <c r="C510" s="575">
        <v>45907</v>
      </c>
      <c r="D510" s="591" t="s">
        <v>1113</v>
      </c>
      <c r="E510" s="577" t="str">
        <f t="shared" si="88"/>
        <v>NORTH BRANFORD LEGENDS</v>
      </c>
      <c r="F510" s="577" t="str">
        <f t="shared" si="88"/>
        <v>CLUB NAPOLI 50</v>
      </c>
      <c r="G510" s="589"/>
      <c r="H510" s="645">
        <f>VLOOKUP(E510,START_TIMES,2)</f>
        <v>0.41666666666666702</v>
      </c>
      <c r="I510" s="614" t="str">
        <f>VLOOKUP(E510,fields,2)</f>
        <v>Northford Park (G), Northford</v>
      </c>
      <c r="J510" s="580"/>
      <c r="K510" s="16"/>
      <c r="M510" s="783" t="s">
        <v>148</v>
      </c>
      <c r="N510" s="783" t="s">
        <v>141</v>
      </c>
    </row>
    <row r="511" spans="1:29" ht="12.75" hidden="1" customHeight="1" thickTop="1" thickBot="1" x14ac:dyDescent="0.4">
      <c r="A511" s="574">
        <v>508</v>
      </c>
      <c r="B511" s="696"/>
      <c r="C511" s="575"/>
      <c r="D511" s="744"/>
      <c r="E511" s="577"/>
      <c r="F511" s="577"/>
      <c r="G511" s="589"/>
      <c r="H511" s="645"/>
      <c r="I511" s="614"/>
      <c r="J511" s="580"/>
      <c r="K511" s="16"/>
      <c r="M511" s="781"/>
      <c r="N511" s="781"/>
    </row>
    <row r="512" spans="1:29" ht="12.75" hidden="1" customHeight="1" thickTop="1" thickBot="1" x14ac:dyDescent="0.4">
      <c r="A512" s="574">
        <v>509</v>
      </c>
      <c r="B512" s="696">
        <v>13</v>
      </c>
      <c r="C512" s="575">
        <v>45914</v>
      </c>
      <c r="D512" s="742" t="s">
        <v>10</v>
      </c>
      <c r="E512" s="577" t="str">
        <f t="shared" ref="E512:F516" si="89">VLOOKUP(M512,Teams,2)</f>
        <v>HAMDEN ALL STARS</v>
      </c>
      <c r="F512" s="577" t="str">
        <f t="shared" si="89"/>
        <v>CHESHIRE SC UNITED</v>
      </c>
      <c r="G512" s="578"/>
      <c r="H512" s="645">
        <f>VLOOKUP(E512,START_TIMES,2)</f>
        <v>0.41666666666666669</v>
      </c>
      <c r="I512" s="614" t="str">
        <f>VLOOKUP(E512,fields,2)</f>
        <v>Westwoods HS (G), Hamden</v>
      </c>
      <c r="J512" s="580"/>
      <c r="K512" s="16"/>
      <c r="M512" s="781" t="s">
        <v>92</v>
      </c>
      <c r="N512" s="781" t="s">
        <v>97</v>
      </c>
    </row>
    <row r="513" spans="1:18" ht="12.75" hidden="1" customHeight="1" thickTop="1" thickBot="1" x14ac:dyDescent="0.4">
      <c r="A513" s="574">
        <v>510</v>
      </c>
      <c r="B513" s="696">
        <v>13</v>
      </c>
      <c r="C513" s="575">
        <v>45914</v>
      </c>
      <c r="D513" s="742" t="s">
        <v>10</v>
      </c>
      <c r="E513" s="577" t="str">
        <f t="shared" si="89"/>
        <v>CLINTON FC 30</v>
      </c>
      <c r="F513" s="577" t="str">
        <f t="shared" si="89"/>
        <v>STAMFORD FC</v>
      </c>
      <c r="G513" s="578"/>
      <c r="H513" s="645">
        <f>VLOOKUP(E513,START_TIMES,2)</f>
        <v>0.33333333333333331</v>
      </c>
      <c r="I513" s="614" t="str">
        <f>VLOOKUP(E513,fields,2)</f>
        <v>Strong Field (T), Madison</v>
      </c>
      <c r="J513" s="580"/>
      <c r="K513" s="16"/>
      <c r="M513" s="781" t="s">
        <v>96</v>
      </c>
      <c r="N513" s="781" t="s">
        <v>101</v>
      </c>
    </row>
    <row r="514" spans="1:18" ht="12.75" hidden="1" customHeight="1" thickTop="1" thickBot="1" x14ac:dyDescent="0.4">
      <c r="A514" s="574">
        <v>511</v>
      </c>
      <c r="B514" s="696">
        <v>13</v>
      </c>
      <c r="C514" s="575">
        <v>45914</v>
      </c>
      <c r="D514" s="742" t="s">
        <v>10</v>
      </c>
      <c r="E514" s="577" t="str">
        <f t="shared" si="89"/>
        <v>GREENWICH FC 30</v>
      </c>
      <c r="F514" s="577" t="str">
        <f t="shared" si="89"/>
        <v xml:space="preserve">FC SHELTON </v>
      </c>
      <c r="G514" s="578"/>
      <c r="H514" s="645">
        <f>VLOOKUP(E514,START_TIMES,2)</f>
        <v>0.41666666666666702</v>
      </c>
      <c r="I514" s="614" t="str">
        <f>VLOOKUP(E514,fields,2)</f>
        <v>Greenwich Fields</v>
      </c>
      <c r="J514" s="585"/>
      <c r="K514" s="16"/>
      <c r="M514" s="781" t="s">
        <v>94</v>
      </c>
      <c r="N514" s="781" t="s">
        <v>99</v>
      </c>
    </row>
    <row r="515" spans="1:18" ht="12.75" hidden="1" customHeight="1" thickTop="1" thickBot="1" x14ac:dyDescent="0.4">
      <c r="A515" s="574">
        <v>512</v>
      </c>
      <c r="B515" s="696">
        <v>13</v>
      </c>
      <c r="C515" s="575">
        <v>45914</v>
      </c>
      <c r="D515" s="742" t="s">
        <v>10</v>
      </c>
      <c r="E515" s="577" t="str">
        <f t="shared" si="89"/>
        <v>DANBURY UNITED</v>
      </c>
      <c r="F515" s="577" t="str">
        <f t="shared" si="89"/>
        <v>MILFORD TUESDAY</v>
      </c>
      <c r="G515" s="578"/>
      <c r="H515" s="645">
        <f>VLOOKUP(E515,START_TIMES,2)</f>
        <v>0.375</v>
      </c>
      <c r="I515" s="614" t="str">
        <f>VLOOKUP(E515,fields,2)</f>
        <v>Portuguese Cultural Center (G), Danbury</v>
      </c>
      <c r="J515" s="585"/>
      <c r="K515" s="16"/>
      <c r="M515" s="781" t="s">
        <v>93</v>
      </c>
      <c r="N515" s="781" t="s">
        <v>100</v>
      </c>
    </row>
    <row r="516" spans="1:18" ht="12.75" hidden="1" customHeight="1" thickTop="1" thickBot="1" x14ac:dyDescent="0.4">
      <c r="A516" s="574">
        <v>513</v>
      </c>
      <c r="B516" s="696">
        <v>13</v>
      </c>
      <c r="C516" s="575">
        <v>45914</v>
      </c>
      <c r="D516" s="742" t="s">
        <v>10</v>
      </c>
      <c r="E516" s="577" t="str">
        <f t="shared" si="89"/>
        <v>MILFORD AMIGOS</v>
      </c>
      <c r="F516" s="577" t="str">
        <f t="shared" si="89"/>
        <v>SALTY DOGS</v>
      </c>
      <c r="G516" s="578"/>
      <c r="H516" s="645">
        <f>VLOOKUP(E516,START_TIMES,2)</f>
        <v>0.33333333333333331</v>
      </c>
      <c r="I516" s="614" t="str">
        <f>VLOOKUP(E516,fields,2)</f>
        <v>Pease Road (G), Woodbridge</v>
      </c>
      <c r="J516" s="580"/>
      <c r="K516" s="16"/>
      <c r="M516" s="781" t="s">
        <v>98</v>
      </c>
      <c r="N516" s="781" t="s">
        <v>95</v>
      </c>
    </row>
    <row r="517" spans="1:18" ht="12.75" hidden="1" customHeight="1" thickTop="1" x14ac:dyDescent="0.35">
      <c r="A517" s="574">
        <v>514</v>
      </c>
      <c r="B517" s="696" t="s">
        <v>0</v>
      </c>
      <c r="C517" s="575" t="s">
        <v>0</v>
      </c>
      <c r="D517" s="582" t="s">
        <v>0</v>
      </c>
      <c r="E517" s="583" t="s">
        <v>0</v>
      </c>
      <c r="F517" s="584" t="s">
        <v>0</v>
      </c>
      <c r="G517" s="578" t="s">
        <v>0</v>
      </c>
      <c r="H517" s="645" t="s">
        <v>0</v>
      </c>
      <c r="I517" s="614" t="s">
        <v>0</v>
      </c>
      <c r="J517" s="585" t="s">
        <v>0</v>
      </c>
      <c r="K517" s="16"/>
      <c r="M517" s="781"/>
      <c r="N517" s="781"/>
    </row>
    <row r="518" spans="1:18" ht="12.75" hidden="1" customHeight="1" x14ac:dyDescent="0.35">
      <c r="A518" s="574">
        <v>515</v>
      </c>
      <c r="B518" s="696">
        <v>13</v>
      </c>
      <c r="C518" s="575">
        <v>45914</v>
      </c>
      <c r="D518" s="586" t="s">
        <v>175</v>
      </c>
      <c r="E518" s="577" t="str">
        <f t="shared" ref="E518:F522" si="90">VLOOKUP(M518,Teams,2)</f>
        <v>LITCHFIELD COUNTY BLUES 30</v>
      </c>
      <c r="F518" s="773" t="str">
        <f t="shared" si="90"/>
        <v>BYE 30</v>
      </c>
      <c r="G518" s="578"/>
      <c r="H518" s="645">
        <f>VLOOKUP(E518,START_TIMES,2)</f>
        <v>0.33333333333333331</v>
      </c>
      <c r="I518" s="614" t="str">
        <f>VLOOKUP(E518,fields,2)</f>
        <v>New Milford HS (T), New Milford</v>
      </c>
      <c r="J518" s="580"/>
      <c r="K518" s="16"/>
      <c r="M518" s="781" t="s">
        <v>155</v>
      </c>
      <c r="N518" s="781" t="s">
        <v>150</v>
      </c>
    </row>
    <row r="519" spans="1:18" ht="12.75" hidden="1" customHeight="1" x14ac:dyDescent="0.35">
      <c r="A519" s="574">
        <v>516</v>
      </c>
      <c r="B519" s="696">
        <v>13</v>
      </c>
      <c r="C519" s="575">
        <v>45914</v>
      </c>
      <c r="D519" s="586" t="s">
        <v>175</v>
      </c>
      <c r="E519" s="577" t="str">
        <f t="shared" si="90"/>
        <v>COYOTES FC</v>
      </c>
      <c r="F519" s="577" t="str">
        <f t="shared" si="90"/>
        <v>TRINITY FC</v>
      </c>
      <c r="G519" s="578"/>
      <c r="H519" s="645">
        <f>VLOOKUP(E519,START_TIMES,2)</f>
        <v>0.41666666666666669</v>
      </c>
      <c r="I519" s="614" t="str">
        <f>VLOOKUP(E519,fields,2)</f>
        <v>Pragemann  Park (G), Wallingford</v>
      </c>
      <c r="J519" s="580"/>
      <c r="K519" s="16"/>
      <c r="M519" s="781" t="s">
        <v>151</v>
      </c>
      <c r="N519" s="781" t="s">
        <v>159</v>
      </c>
    </row>
    <row r="520" spans="1:18" ht="12.75" hidden="1" customHeight="1" x14ac:dyDescent="0.35">
      <c r="A520" s="574">
        <v>517</v>
      </c>
      <c r="B520" s="696">
        <v>13</v>
      </c>
      <c r="C520" s="575">
        <v>45914</v>
      </c>
      <c r="D520" s="586" t="s">
        <v>175</v>
      </c>
      <c r="E520" s="577" t="str">
        <f t="shared" si="90"/>
        <v>FC CELTA</v>
      </c>
      <c r="F520" s="577" t="str">
        <f t="shared" si="90"/>
        <v>FC CALDO VERDE</v>
      </c>
      <c r="G520" s="589"/>
      <c r="H520" s="645">
        <f>VLOOKUP(E520,START_TIMES,2)</f>
        <v>0.33333333333333331</v>
      </c>
      <c r="I520" s="614" t="str">
        <f>VLOOKUP(E520,fields,2)</f>
        <v>Foran HS KMT (T), Milford</v>
      </c>
      <c r="J520" s="580"/>
      <c r="K520" s="1"/>
      <c r="L520" s="1"/>
      <c r="M520" s="781" t="s">
        <v>154</v>
      </c>
      <c r="N520" s="781" t="s">
        <v>153</v>
      </c>
    </row>
    <row r="521" spans="1:18" ht="12.75" hidden="1" customHeight="1" x14ac:dyDescent="0.35">
      <c r="A521" s="574">
        <v>518</v>
      </c>
      <c r="B521" s="696">
        <v>13</v>
      </c>
      <c r="C521" s="575">
        <v>45914</v>
      </c>
      <c r="D521" s="586" t="s">
        <v>175</v>
      </c>
      <c r="E521" s="577" t="str">
        <f t="shared" si="90"/>
        <v>ECUA-ANDES 30</v>
      </c>
      <c r="F521" s="577" t="str">
        <f t="shared" si="90"/>
        <v>NORWALK FC</v>
      </c>
      <c r="G521" s="578"/>
      <c r="H521" s="645">
        <f>VLOOKUP(E521,START_TIMES,2)</f>
        <v>0.33333333333333331</v>
      </c>
      <c r="I521" s="614" t="str">
        <f>VLOOKUP(E521,fields,2)</f>
        <v>Witek Park (G), Derby</v>
      </c>
      <c r="J521" s="585"/>
      <c r="K521" s="16"/>
      <c r="M521" s="781" t="s">
        <v>152</v>
      </c>
      <c r="N521" s="781" t="s">
        <v>157</v>
      </c>
    </row>
    <row r="522" spans="1:18" ht="12.75" hidden="1" customHeight="1" x14ac:dyDescent="0.35">
      <c r="A522" s="574">
        <v>519</v>
      </c>
      <c r="B522" s="696">
        <v>13</v>
      </c>
      <c r="C522" s="575">
        <v>45914</v>
      </c>
      <c r="D522" s="586" t="s">
        <v>175</v>
      </c>
      <c r="E522" s="577" t="str">
        <f t="shared" si="90"/>
        <v>QPR</v>
      </c>
      <c r="F522" s="577" t="str">
        <f t="shared" si="90"/>
        <v>NAUGATUCK FUSION</v>
      </c>
      <c r="G522" s="578"/>
      <c r="H522" s="645">
        <f>VLOOKUP(E522,START_TIMES,2)</f>
        <v>0.375</v>
      </c>
      <c r="I522" s="614" t="str">
        <f>VLOOKUP(E522,fields,2)</f>
        <v>Quinnipiac Park (G), Cheshire</v>
      </c>
      <c r="J522" s="580"/>
      <c r="K522" s="16"/>
      <c r="M522" s="781" t="s">
        <v>158</v>
      </c>
      <c r="N522" s="781" t="s">
        <v>156</v>
      </c>
    </row>
    <row r="523" spans="1:18" ht="12.75" hidden="1" customHeight="1" x14ac:dyDescent="0.35">
      <c r="A523" s="574">
        <v>520</v>
      </c>
      <c r="B523" s="696" t="s">
        <v>0</v>
      </c>
      <c r="C523" s="575" t="s">
        <v>0</v>
      </c>
      <c r="D523" s="582" t="s">
        <v>0</v>
      </c>
      <c r="E523" s="583" t="s">
        <v>0</v>
      </c>
      <c r="F523" s="584" t="s">
        <v>0</v>
      </c>
      <c r="G523" s="578" t="s">
        <v>0</v>
      </c>
      <c r="H523" s="645" t="s">
        <v>0</v>
      </c>
      <c r="I523" s="614" t="s">
        <v>0</v>
      </c>
      <c r="J523" s="585" t="s">
        <v>0</v>
      </c>
      <c r="K523" s="16"/>
      <c r="M523" s="781"/>
      <c r="N523" s="781"/>
    </row>
    <row r="524" spans="1:18" ht="12.65" hidden="1" customHeight="1" x14ac:dyDescent="0.35">
      <c r="A524" s="574">
        <v>521</v>
      </c>
      <c r="B524" s="696">
        <v>13</v>
      </c>
      <c r="C524" s="575">
        <v>45914</v>
      </c>
      <c r="D524" s="587" t="s">
        <v>11</v>
      </c>
      <c r="E524" s="577" t="str">
        <f t="shared" ref="E524:F528" si="91">VLOOKUP(M524,Teams,2)</f>
        <v>GREENWICH PUMAS FC 40</v>
      </c>
      <c r="F524" s="577" t="str">
        <f t="shared" si="91"/>
        <v>CLINTON FC 40</v>
      </c>
      <c r="G524" s="578"/>
      <c r="H524" s="645">
        <f>VLOOKUP(E524,START_TIMES,2)</f>
        <v>0.41666666666666669</v>
      </c>
      <c r="I524" s="614" t="str">
        <f>VLOOKUP(E524,fields,2)</f>
        <v>Greenwich Fields</v>
      </c>
      <c r="J524" s="580"/>
      <c r="K524" s="16"/>
      <c r="M524" s="781" t="s">
        <v>105</v>
      </c>
      <c r="N524" s="781" t="s">
        <v>160</v>
      </c>
    </row>
    <row r="525" spans="1:18" ht="12.75" hidden="1" customHeight="1" thickTop="1" x14ac:dyDescent="0.35">
      <c r="A525" s="574">
        <v>522</v>
      </c>
      <c r="B525" s="696">
        <v>13</v>
      </c>
      <c r="C525" s="575">
        <v>45914</v>
      </c>
      <c r="D525" s="587" t="s">
        <v>11</v>
      </c>
      <c r="E525" s="577" t="str">
        <f t="shared" si="91"/>
        <v>CLUB NAPOLI 40</v>
      </c>
      <c r="F525" s="577" t="str">
        <f t="shared" si="91"/>
        <v>VASCO DA GAMA 40</v>
      </c>
      <c r="G525" s="578"/>
      <c r="H525" s="645">
        <f>VLOOKUP(E525,START_TIMES,2)</f>
        <v>0.33333333333333331</v>
      </c>
      <c r="I525" s="614" t="str">
        <f>VLOOKUP(E525,fields,2)</f>
        <v>Sportsplex (T), North Branford</v>
      </c>
      <c r="J525" s="580"/>
      <c r="K525" s="16"/>
      <c r="M525" s="781" t="s">
        <v>161</v>
      </c>
      <c r="N525" s="781" t="s">
        <v>109</v>
      </c>
    </row>
    <row r="526" spans="1:18" ht="12.75" hidden="1" customHeight="1" x14ac:dyDescent="0.35">
      <c r="A526" s="574">
        <v>523</v>
      </c>
      <c r="B526" s="696">
        <v>13</v>
      </c>
      <c r="C526" s="575">
        <v>45914</v>
      </c>
      <c r="D526" s="587" t="s">
        <v>11</v>
      </c>
      <c r="E526" s="577" t="str">
        <f t="shared" si="91"/>
        <v>GREENWICH FC 40</v>
      </c>
      <c r="F526" s="577" t="str">
        <f t="shared" si="91"/>
        <v>FAIRFIELD GAC 40</v>
      </c>
      <c r="G526" s="578"/>
      <c r="H526" s="645">
        <f>VLOOKUP(E526,START_TIMES,2)</f>
        <v>0.41666666666666702</v>
      </c>
      <c r="I526" s="614" t="str">
        <f>VLOOKUP(E526,fields,2)</f>
        <v>Greenwich Fields</v>
      </c>
      <c r="J526" s="580"/>
      <c r="K526" s="16"/>
      <c r="M526" s="781" t="s">
        <v>104</v>
      </c>
      <c r="N526" s="781" t="s">
        <v>163</v>
      </c>
    </row>
    <row r="527" spans="1:18" ht="12.75" hidden="1" customHeight="1" x14ac:dyDescent="0.35">
      <c r="A527" s="574">
        <v>524</v>
      </c>
      <c r="B527" s="696">
        <v>13</v>
      </c>
      <c r="C527" s="575">
        <v>45914</v>
      </c>
      <c r="D527" s="587" t="s">
        <v>11</v>
      </c>
      <c r="E527" s="577" t="str">
        <f t="shared" si="91"/>
        <v>DANBURY UNITED 40</v>
      </c>
      <c r="F527" s="577" t="str">
        <f t="shared" si="91"/>
        <v>SHEBEEN FC</v>
      </c>
      <c r="G527" s="578"/>
      <c r="H527" s="645">
        <f>VLOOKUP(E527,START_TIMES,2)</f>
        <v>0.45833333333333331</v>
      </c>
      <c r="I527" s="614" t="str">
        <f>VLOOKUP(E527,fields,2)</f>
        <v>Portuguese Cultural Center (G), Danbury</v>
      </c>
      <c r="J527" s="585"/>
      <c r="K527" s="16"/>
      <c r="M527" s="781" t="s">
        <v>162</v>
      </c>
      <c r="N527" s="781" t="s">
        <v>107</v>
      </c>
    </row>
    <row r="528" spans="1:18" ht="12.75" hidden="1" customHeight="1" x14ac:dyDescent="0.35">
      <c r="A528" s="574">
        <v>525</v>
      </c>
      <c r="B528" s="696">
        <v>13</v>
      </c>
      <c r="C528" s="575">
        <v>45914</v>
      </c>
      <c r="D528" s="587" t="s">
        <v>11</v>
      </c>
      <c r="E528" s="577" t="str">
        <f t="shared" si="91"/>
        <v>STORM FC</v>
      </c>
      <c r="F528" s="577" t="str">
        <f t="shared" si="91"/>
        <v xml:space="preserve">GUILFORD CELTIC </v>
      </c>
      <c r="G528" s="578"/>
      <c r="H528" s="645">
        <f>VLOOKUP(E528,START_TIMES,2)</f>
        <v>0.33333333333333331</v>
      </c>
      <c r="I528" s="614" t="str">
        <f>VLOOKUP(E528,fields,2)</f>
        <v>Wakeman Park (T), Westport</v>
      </c>
      <c r="J528" s="580"/>
      <c r="K528" s="16"/>
      <c r="M528" s="781" t="s">
        <v>108</v>
      </c>
      <c r="N528" s="781" t="s">
        <v>106</v>
      </c>
      <c r="O528" s="16">
        <v>1</v>
      </c>
      <c r="P528" s="253" t="s">
        <v>131</v>
      </c>
      <c r="Q528" s="253" t="s">
        <v>128</v>
      </c>
      <c r="R528" s="564">
        <v>47</v>
      </c>
    </row>
    <row r="529" spans="1:21" ht="12.75" hidden="1" customHeight="1" thickBot="1" x14ac:dyDescent="0.4">
      <c r="A529" s="574">
        <v>526</v>
      </c>
      <c r="B529" s="696" t="s">
        <v>0</v>
      </c>
      <c r="C529" s="575" t="s">
        <v>0</v>
      </c>
      <c r="D529" s="582" t="s">
        <v>0</v>
      </c>
      <c r="E529" s="583" t="s">
        <v>0</v>
      </c>
      <c r="F529" s="584" t="s">
        <v>0</v>
      </c>
      <c r="G529" s="578" t="s">
        <v>0</v>
      </c>
      <c r="H529" s="645" t="s">
        <v>0</v>
      </c>
      <c r="I529" s="614" t="s">
        <v>0</v>
      </c>
      <c r="J529" s="585" t="s">
        <v>0</v>
      </c>
      <c r="K529" s="16"/>
      <c r="M529" s="781"/>
      <c r="N529" s="781"/>
      <c r="O529" s="16">
        <v>2</v>
      </c>
      <c r="P529" s="253" t="s">
        <v>134</v>
      </c>
      <c r="Q529" s="253" t="s">
        <v>130</v>
      </c>
      <c r="R529" s="564">
        <v>48</v>
      </c>
    </row>
    <row r="530" spans="1:21" ht="12.75" hidden="1" customHeight="1" thickTop="1" thickBot="1" x14ac:dyDescent="0.4">
      <c r="A530" s="574">
        <v>527</v>
      </c>
      <c r="B530" s="696">
        <v>13</v>
      </c>
      <c r="C530" s="575">
        <v>45914</v>
      </c>
      <c r="D530" s="588" t="s">
        <v>1114</v>
      </c>
      <c r="E530" s="577" t="str">
        <f t="shared" ref="E530:F533" si="92">VLOOKUP(M530,Teams,2)</f>
        <v>GUILFORD BELL CURVE</v>
      </c>
      <c r="F530" s="577" t="str">
        <f t="shared" si="92"/>
        <v>LITCHFIELD COUNTY BLUES 40</v>
      </c>
      <c r="G530" s="589"/>
      <c r="H530" s="645">
        <f>VLOOKUP(E530,START_TIMES,2)</f>
        <v>0.41666666666666669</v>
      </c>
      <c r="I530" s="614" t="str">
        <f>VLOOKUP(E530,fields,2)</f>
        <v>Guilford HS (T), Guilford</v>
      </c>
      <c r="J530" s="580"/>
      <c r="K530" s="16"/>
      <c r="M530" s="781" t="s">
        <v>112</v>
      </c>
      <c r="N530" s="781" t="s">
        <v>113</v>
      </c>
      <c r="O530" s="16">
        <v>3</v>
      </c>
      <c r="P530" s="253" t="s">
        <v>127</v>
      </c>
      <c r="Q530" s="253" t="s">
        <v>126</v>
      </c>
      <c r="R530" s="564">
        <v>49</v>
      </c>
      <c r="S530" s="206" t="s">
        <v>117</v>
      </c>
      <c r="T530" s="206" t="s">
        <v>114</v>
      </c>
      <c r="U530" s="274"/>
    </row>
    <row r="531" spans="1:21" ht="12.65" hidden="1" customHeight="1" thickTop="1" thickBot="1" x14ac:dyDescent="0.4">
      <c r="A531" s="574">
        <v>528</v>
      </c>
      <c r="B531" s="696">
        <v>13</v>
      </c>
      <c r="C531" s="575">
        <v>45914</v>
      </c>
      <c r="D531" s="588" t="s">
        <v>1114</v>
      </c>
      <c r="E531" s="577" t="str">
        <f t="shared" si="92"/>
        <v>FC LEONE</v>
      </c>
      <c r="F531" s="577" t="str">
        <f t="shared" si="92"/>
        <v>NEW HAVEN AMERICANS</v>
      </c>
      <c r="G531" s="578"/>
      <c r="H531" s="645">
        <f>VLOOKUP(E531,START_TIMES,2)</f>
        <v>0.33333333333333331</v>
      </c>
      <c r="I531" s="614" t="str">
        <f>VLOOKUP(E531,fields,2)</f>
        <v>Memorial Field (G), North Haven</v>
      </c>
      <c r="J531" s="580"/>
      <c r="K531" s="16"/>
      <c r="M531" s="781" t="s">
        <v>111</v>
      </c>
      <c r="N531" s="781" t="s">
        <v>114</v>
      </c>
      <c r="O531" s="16">
        <v>4</v>
      </c>
      <c r="P531" s="253" t="s">
        <v>132</v>
      </c>
      <c r="Q531" s="253" t="s">
        <v>129</v>
      </c>
      <c r="R531" s="564">
        <v>50</v>
      </c>
      <c r="S531" s="206" t="s">
        <v>110</v>
      </c>
      <c r="T531" s="206" t="s">
        <v>112</v>
      </c>
      <c r="U531" s="274"/>
    </row>
    <row r="532" spans="1:21" ht="12.75" hidden="1" customHeight="1" thickTop="1" thickBot="1" x14ac:dyDescent="0.4">
      <c r="A532" s="574">
        <v>529</v>
      </c>
      <c r="B532" s="696">
        <v>13</v>
      </c>
      <c r="C532" s="575">
        <v>45914</v>
      </c>
      <c r="D532" s="588" t="s">
        <v>1114</v>
      </c>
      <c r="E532" s="634" t="str">
        <f t="shared" si="92"/>
        <v>NORTH BRANFORD 40</v>
      </c>
      <c r="F532" s="759" t="s">
        <v>1079</v>
      </c>
      <c r="G532" s="578"/>
      <c r="H532" s="645">
        <f>VLOOKUP(E532,START_TIMES,2)</f>
        <v>0.41666666666666702</v>
      </c>
      <c r="I532" s="614" t="str">
        <f>VLOOKUP(E532,fields,2)</f>
        <v>North Farms Park (G), North Branford</v>
      </c>
      <c r="J532" s="580"/>
      <c r="K532" s="16"/>
      <c r="M532" s="781" t="s">
        <v>115</v>
      </c>
      <c r="N532" s="781" t="s">
        <v>110</v>
      </c>
      <c r="O532" s="16">
        <v>5</v>
      </c>
      <c r="P532" s="253" t="s">
        <v>133</v>
      </c>
      <c r="Q532" s="253" t="s">
        <v>136</v>
      </c>
      <c r="R532" s="564">
        <v>51</v>
      </c>
      <c r="S532" s="206" t="s">
        <v>115</v>
      </c>
      <c r="T532" s="206" t="s">
        <v>114</v>
      </c>
      <c r="U532" s="274"/>
    </row>
    <row r="533" spans="1:21" ht="12.75" hidden="1" customHeight="1" thickTop="1" thickBot="1" x14ac:dyDescent="0.4">
      <c r="A533" s="574">
        <v>530</v>
      </c>
      <c r="B533" s="696">
        <v>13</v>
      </c>
      <c r="C533" s="575">
        <v>45914</v>
      </c>
      <c r="D533" s="588" t="s">
        <v>1114</v>
      </c>
      <c r="E533" s="577" t="str">
        <f t="shared" si="92"/>
        <v>PAN ZONES</v>
      </c>
      <c r="F533" s="577" t="str">
        <f t="shared" si="92"/>
        <v>SOUTHEAST ROVERS</v>
      </c>
      <c r="G533" s="578"/>
      <c r="H533" s="645">
        <f>VLOOKUP(E533,START_TIMES,2)</f>
        <v>0.41666666666666669</v>
      </c>
      <c r="I533" s="614" t="str">
        <f>VLOOKUP(E533,fields,2)</f>
        <v>Stanley Quarter Park (G), New Britain</v>
      </c>
      <c r="J533" s="580"/>
      <c r="K533" s="16"/>
      <c r="M533" s="781" t="s">
        <v>116</v>
      </c>
      <c r="N533" s="781" t="s">
        <v>117</v>
      </c>
      <c r="O533" s="16">
        <v>6</v>
      </c>
      <c r="P533" s="253" t="s">
        <v>130</v>
      </c>
      <c r="Q533" s="253" t="s">
        <v>132</v>
      </c>
      <c r="R533" s="564">
        <v>52</v>
      </c>
      <c r="S533" s="206" t="s">
        <v>111</v>
      </c>
      <c r="T533" s="206" t="s">
        <v>117</v>
      </c>
      <c r="U533" s="274"/>
    </row>
    <row r="534" spans="1:21" ht="12.75" hidden="1" customHeight="1" thickTop="1" thickBot="1" x14ac:dyDescent="0.4">
      <c r="A534" s="574">
        <v>531</v>
      </c>
      <c r="B534" s="696" t="s">
        <v>0</v>
      </c>
      <c r="C534" s="575" t="s">
        <v>0</v>
      </c>
      <c r="D534" s="582" t="s">
        <v>0</v>
      </c>
      <c r="E534" s="583" t="s">
        <v>0</v>
      </c>
      <c r="F534" s="584" t="s">
        <v>0</v>
      </c>
      <c r="G534" s="578" t="s">
        <v>0</v>
      </c>
      <c r="H534" s="645" t="s">
        <v>0</v>
      </c>
      <c r="I534" s="614" t="s">
        <v>0</v>
      </c>
      <c r="J534" s="585" t="s">
        <v>0</v>
      </c>
      <c r="K534" s="16"/>
      <c r="M534" s="781"/>
      <c r="N534" s="781"/>
      <c r="O534" s="16">
        <v>7</v>
      </c>
      <c r="P534" s="253" t="s">
        <v>131</v>
      </c>
      <c r="Q534" s="253" t="s">
        <v>136</v>
      </c>
      <c r="R534" s="564">
        <v>53</v>
      </c>
    </row>
    <row r="535" spans="1:21" ht="12.75" hidden="1" customHeight="1" thickTop="1" thickBot="1" x14ac:dyDescent="0.4">
      <c r="A535" s="574">
        <v>532</v>
      </c>
      <c r="B535" s="696">
        <v>13</v>
      </c>
      <c r="C535" s="575">
        <v>45914</v>
      </c>
      <c r="D535" s="740" t="s">
        <v>1115</v>
      </c>
      <c r="E535" s="577" t="str">
        <f t="shared" ref="E535:F538" si="93">VLOOKUP(M535,Teams,2)</f>
        <v>DERBY QUITUS</v>
      </c>
      <c r="F535" s="577" t="str">
        <f t="shared" si="93"/>
        <v>ECUA-ANDES 40</v>
      </c>
      <c r="G535" s="589"/>
      <c r="H535" s="645">
        <f>VLOOKUP(E535,START_TIMES,2)</f>
        <v>0.33333333333333331</v>
      </c>
      <c r="I535" s="614" t="str">
        <f>VLOOKUP(E535,fields,2)</f>
        <v>Witek Park (G), Derby</v>
      </c>
      <c r="J535" s="580"/>
      <c r="K535" s="16"/>
      <c r="M535" s="781" t="s">
        <v>120</v>
      </c>
      <c r="N535" s="781" t="s">
        <v>121</v>
      </c>
      <c r="O535" s="16">
        <v>8</v>
      </c>
      <c r="P535" s="253" t="s">
        <v>128</v>
      </c>
      <c r="Q535" s="253" t="s">
        <v>127</v>
      </c>
      <c r="R535" s="564">
        <v>54</v>
      </c>
      <c r="S535" s="206" t="s">
        <v>111</v>
      </c>
      <c r="T535" s="206" t="s">
        <v>112</v>
      </c>
      <c r="U535" s="274"/>
    </row>
    <row r="536" spans="1:21" ht="12.75" hidden="1" customHeight="1" thickTop="1" thickBot="1" x14ac:dyDescent="0.4">
      <c r="A536" s="574">
        <v>533</v>
      </c>
      <c r="B536" s="696">
        <v>13</v>
      </c>
      <c r="C536" s="575">
        <v>45914</v>
      </c>
      <c r="D536" s="740" t="s">
        <v>1115</v>
      </c>
      <c r="E536" s="790" t="str">
        <f t="shared" si="93"/>
        <v>BYE 40S</v>
      </c>
      <c r="F536" s="693" t="str">
        <f t="shared" si="93"/>
        <v>LUSITANOS FC</v>
      </c>
      <c r="G536" s="578"/>
      <c r="H536" s="645" t="str">
        <f>VLOOKUP(E536,START_TIMES,2)</f>
        <v>--</v>
      </c>
      <c r="I536" s="614" t="str">
        <f>VLOOKUP(E536,fields,2)</f>
        <v>--</v>
      </c>
      <c r="J536" s="580"/>
      <c r="K536" s="16"/>
      <c r="M536" s="781" t="s">
        <v>119</v>
      </c>
      <c r="N536" s="781" t="s">
        <v>122</v>
      </c>
      <c r="O536" s="16">
        <v>9</v>
      </c>
      <c r="P536" s="253" t="s">
        <v>129</v>
      </c>
      <c r="Q536" s="253" t="s">
        <v>134</v>
      </c>
      <c r="R536" s="564">
        <v>55</v>
      </c>
      <c r="S536" s="206" t="s">
        <v>114</v>
      </c>
      <c r="T536" s="206" t="s">
        <v>116</v>
      </c>
      <c r="U536" s="274"/>
    </row>
    <row r="537" spans="1:21" ht="12.75" hidden="1" customHeight="1" thickTop="1" thickBot="1" x14ac:dyDescent="0.4">
      <c r="A537" s="574">
        <v>534</v>
      </c>
      <c r="B537" s="696">
        <v>13</v>
      </c>
      <c r="C537" s="575">
        <v>45914</v>
      </c>
      <c r="D537" s="740" t="s">
        <v>1115</v>
      </c>
      <c r="E537" s="577" t="str">
        <f t="shared" si="93"/>
        <v>RIDGEFIELD KICKS</v>
      </c>
      <c r="F537" s="577" t="str">
        <f t="shared" si="93"/>
        <v>BESA SC</v>
      </c>
      <c r="G537" s="578"/>
      <c r="H537" s="645">
        <f>VLOOKUP(E537,START_TIMES,2)</f>
        <v>0.33333333333333331</v>
      </c>
      <c r="I537" s="614" t="str">
        <f>VLOOKUP(E537,fields,2)</f>
        <v>Wooster School (T), Danbury</v>
      </c>
      <c r="J537" s="580"/>
      <c r="K537" s="16"/>
      <c r="M537" s="781" t="s">
        <v>123</v>
      </c>
      <c r="N537" s="781" t="s">
        <v>118</v>
      </c>
      <c r="O537" s="16">
        <v>10</v>
      </c>
      <c r="P537" s="253" t="s">
        <v>126</v>
      </c>
      <c r="Q537" s="253" t="s">
        <v>133</v>
      </c>
      <c r="R537" s="564">
        <v>56</v>
      </c>
      <c r="S537" s="206" t="s">
        <v>115</v>
      </c>
      <c r="T537" s="206" t="s">
        <v>116</v>
      </c>
      <c r="U537" s="274"/>
    </row>
    <row r="538" spans="1:21" ht="12.75" customHeight="1" thickTop="1" thickBot="1" x14ac:dyDescent="0.4">
      <c r="A538" s="574">
        <v>535</v>
      </c>
      <c r="B538" s="696">
        <v>13</v>
      </c>
      <c r="C538" s="575">
        <v>45914</v>
      </c>
      <c r="D538" s="740" t="s">
        <v>1115</v>
      </c>
      <c r="E538" s="577" t="str">
        <f t="shared" si="93"/>
        <v>STAMFORD UNITED</v>
      </c>
      <c r="F538" s="577" t="str">
        <f t="shared" si="93"/>
        <v>WILTON WOLVES</v>
      </c>
      <c r="G538" s="578"/>
      <c r="H538" s="645">
        <f>VLOOKUP(E538,START_TIMES,2)</f>
        <v>0.41666666666666702</v>
      </c>
      <c r="I538" s="614" t="str">
        <f>VLOOKUP(E538,fields,2)</f>
        <v>West Beach Fields (T), Stamford</v>
      </c>
      <c r="J538" s="580"/>
      <c r="K538" s="16"/>
      <c r="M538" s="781" t="s">
        <v>124</v>
      </c>
      <c r="N538" s="781" t="s">
        <v>125</v>
      </c>
      <c r="O538" s="16">
        <v>11</v>
      </c>
      <c r="P538" s="253" t="s">
        <v>127</v>
      </c>
      <c r="Q538" s="253" t="s">
        <v>131</v>
      </c>
      <c r="R538" s="748"/>
      <c r="S538" s="206" t="s">
        <v>112</v>
      </c>
      <c r="T538" s="206" t="s">
        <v>117</v>
      </c>
      <c r="U538" s="274"/>
    </row>
    <row r="539" spans="1:21" ht="12.75" hidden="1" customHeight="1" thickTop="1" x14ac:dyDescent="0.35">
      <c r="A539" s="574">
        <v>536</v>
      </c>
      <c r="B539" s="696" t="s">
        <v>0</v>
      </c>
      <c r="C539" s="575" t="s">
        <v>0</v>
      </c>
      <c r="D539" s="582" t="s">
        <v>0</v>
      </c>
      <c r="E539" s="583" t="s">
        <v>0</v>
      </c>
      <c r="F539" s="584" t="s">
        <v>0</v>
      </c>
      <c r="G539" s="578" t="s">
        <v>0</v>
      </c>
      <c r="H539" s="645" t="s">
        <v>0</v>
      </c>
      <c r="I539" s="614" t="s">
        <v>0</v>
      </c>
      <c r="J539" s="585" t="s">
        <v>0</v>
      </c>
      <c r="K539" s="16"/>
      <c r="M539" s="781"/>
      <c r="N539" s="781"/>
      <c r="O539" s="16">
        <v>12</v>
      </c>
      <c r="P539" s="253" t="s">
        <v>130</v>
      </c>
      <c r="Q539" s="253" t="s">
        <v>133</v>
      </c>
      <c r="R539" s="564"/>
    </row>
    <row r="540" spans="1:21" ht="12.75" hidden="1" customHeight="1" x14ac:dyDescent="0.35">
      <c r="A540" s="574">
        <v>537</v>
      </c>
      <c r="B540" s="696">
        <v>13</v>
      </c>
      <c r="C540" s="575">
        <v>45914</v>
      </c>
      <c r="D540" s="590" t="s">
        <v>1076</v>
      </c>
      <c r="E540" s="577" t="str">
        <f t="shared" ref="E540:F544" si="94">VLOOKUP(M540,Teams,2)</f>
        <v>NORWALK SPORT COLOMBIA 50</v>
      </c>
      <c r="F540" s="774" t="str">
        <f t="shared" si="94"/>
        <v>BYE 50</v>
      </c>
      <c r="G540" s="589"/>
      <c r="H540" s="645">
        <f>VLOOKUP(E540,START_TIMES,2)</f>
        <v>0.41666666666666669</v>
      </c>
      <c r="I540" s="614" t="str">
        <f>VLOOKUP(E540,fields,2)</f>
        <v>Nathan Hale MS (T), Norwalk</v>
      </c>
      <c r="J540" s="580"/>
      <c r="K540" s="16"/>
      <c r="M540" s="779" t="s">
        <v>131</v>
      </c>
      <c r="N540" s="779" t="s">
        <v>126</v>
      </c>
      <c r="O540" s="16">
        <v>13</v>
      </c>
      <c r="P540" s="253" t="s">
        <v>129</v>
      </c>
      <c r="Q540" s="253" t="s">
        <v>126</v>
      </c>
    </row>
    <row r="541" spans="1:21" ht="12.75" hidden="1" customHeight="1" x14ac:dyDescent="0.35">
      <c r="A541" s="574">
        <v>538</v>
      </c>
      <c r="B541" s="696">
        <v>13</v>
      </c>
      <c r="C541" s="575">
        <v>45914</v>
      </c>
      <c r="D541" s="590" t="s">
        <v>1076</v>
      </c>
      <c r="E541" s="577" t="str">
        <f t="shared" si="94"/>
        <v>FAIRFIELD GAC 50</v>
      </c>
      <c r="F541" s="577" t="str">
        <f t="shared" si="94"/>
        <v>WESTPORT FC</v>
      </c>
      <c r="G541" s="589"/>
      <c r="H541" s="645">
        <f>VLOOKUP(E541,START_TIMES,2)</f>
        <v>0.33333333333333331</v>
      </c>
      <c r="I541" s="614" t="str">
        <f>VLOOKUP(E541,fields,2)</f>
        <v>Ludlowe HS (T), Fairfield</v>
      </c>
      <c r="J541" s="580"/>
      <c r="K541" s="16"/>
      <c r="M541" s="779" t="s">
        <v>127</v>
      </c>
      <c r="N541" s="779" t="s">
        <v>136</v>
      </c>
      <c r="O541" s="16">
        <v>14</v>
      </c>
      <c r="P541" s="253" t="s">
        <v>134</v>
      </c>
      <c r="Q541" s="253" t="s">
        <v>128</v>
      </c>
    </row>
    <row r="542" spans="1:21" ht="13" hidden="1" customHeight="1" x14ac:dyDescent="0.35">
      <c r="A542" s="574">
        <v>539</v>
      </c>
      <c r="B542" s="696">
        <v>13</v>
      </c>
      <c r="C542" s="575">
        <v>45914</v>
      </c>
      <c r="D542" s="590" t="s">
        <v>1076</v>
      </c>
      <c r="E542" s="577" t="str">
        <f t="shared" si="94"/>
        <v>NORWALK MARINERS LEGENDS</v>
      </c>
      <c r="F542" s="577" t="str">
        <f t="shared" si="94"/>
        <v>GREENWICH PUMAS FC 50</v>
      </c>
      <c r="G542" s="589"/>
      <c r="H542" s="645">
        <f>VLOOKUP(E542,START_TIMES,2)</f>
        <v>0.33333333333333331</v>
      </c>
      <c r="I542" s="614" t="str">
        <f>VLOOKUP(E542,fields,2)</f>
        <v>Nathan Hale MS (T), Norwalk</v>
      </c>
      <c r="J542" s="580"/>
      <c r="K542" s="16"/>
      <c r="M542" s="779" t="s">
        <v>130</v>
      </c>
      <c r="N542" s="779" t="s">
        <v>129</v>
      </c>
      <c r="O542" s="16">
        <v>15</v>
      </c>
      <c r="P542" s="253" t="s">
        <v>132</v>
      </c>
      <c r="Q542" s="253" t="s">
        <v>136</v>
      </c>
    </row>
    <row r="543" spans="1:21" ht="12.75" hidden="1" customHeight="1" x14ac:dyDescent="0.35">
      <c r="A543" s="574">
        <v>540</v>
      </c>
      <c r="B543" s="696">
        <v>13</v>
      </c>
      <c r="C543" s="575">
        <v>45914</v>
      </c>
      <c r="D543" s="590" t="s">
        <v>1076</v>
      </c>
      <c r="E543" s="577" t="str">
        <f t="shared" si="94"/>
        <v>GREENWICH FC 50</v>
      </c>
      <c r="F543" s="577" t="str">
        <f t="shared" si="94"/>
        <v>STAMFORD CITY</v>
      </c>
      <c r="G543" s="589"/>
      <c r="H543" s="645">
        <f>VLOOKUP(E543,START_TIMES,2)</f>
        <v>0.41666666666666702</v>
      </c>
      <c r="I543" s="614" t="str">
        <f>VLOOKUP(E543,fields,2)</f>
        <v>Greenwich Fields</v>
      </c>
      <c r="J543" s="580"/>
      <c r="K543" s="16"/>
      <c r="M543" s="779" t="s">
        <v>128</v>
      </c>
      <c r="N543" s="779" t="s">
        <v>133</v>
      </c>
      <c r="O543" s="16">
        <v>16</v>
      </c>
      <c r="P543" s="253" t="s">
        <v>136</v>
      </c>
      <c r="Q543" s="253" t="s">
        <v>130</v>
      </c>
    </row>
    <row r="544" spans="1:21" ht="12.75" hidden="1" customHeight="1" x14ac:dyDescent="0.35">
      <c r="A544" s="574">
        <v>541</v>
      </c>
      <c r="B544" s="696">
        <v>13</v>
      </c>
      <c r="C544" s="575">
        <v>45914</v>
      </c>
      <c r="D544" s="590" t="s">
        <v>1076</v>
      </c>
      <c r="E544" s="577" t="str">
        <f t="shared" si="94"/>
        <v>VASCO DA GAMA 50</v>
      </c>
      <c r="F544" s="577" t="str">
        <f t="shared" si="94"/>
        <v>REBELS UNITED</v>
      </c>
      <c r="G544" s="589"/>
      <c r="H544" s="645">
        <f>VLOOKUP(E544,START_TIMES,2)</f>
        <v>0.41666666666666702</v>
      </c>
      <c r="I544" s="614" t="str">
        <f>VLOOKUP(E544,fields,2)</f>
        <v>Veterans Memorial Park (T), Bridgeport</v>
      </c>
      <c r="J544" s="580"/>
      <c r="K544" s="16"/>
      <c r="M544" s="779" t="s">
        <v>134</v>
      </c>
      <c r="N544" s="779" t="s">
        <v>132</v>
      </c>
      <c r="O544" s="16">
        <v>17</v>
      </c>
      <c r="P544" s="253" t="s">
        <v>128</v>
      </c>
      <c r="Q544" s="253" t="s">
        <v>126</v>
      </c>
    </row>
    <row r="545" spans="1:29" ht="12.75" hidden="1" customHeight="1" x14ac:dyDescent="0.35">
      <c r="A545" s="574">
        <v>542</v>
      </c>
      <c r="B545" s="696" t="s">
        <v>0</v>
      </c>
      <c r="C545" s="575" t="s">
        <v>0</v>
      </c>
      <c r="D545" s="582" t="s">
        <v>0</v>
      </c>
      <c r="E545" s="583" t="s">
        <v>0</v>
      </c>
      <c r="F545" s="584" t="s">
        <v>0</v>
      </c>
      <c r="G545" s="578" t="s">
        <v>0</v>
      </c>
      <c r="H545" s="645" t="s">
        <v>0</v>
      </c>
      <c r="I545" s="614" t="s">
        <v>0</v>
      </c>
      <c r="J545" s="585" t="s">
        <v>0</v>
      </c>
      <c r="K545" s="16"/>
      <c r="M545" s="129"/>
      <c r="N545" s="129"/>
      <c r="O545" s="16">
        <v>18</v>
      </c>
      <c r="P545" s="253" t="s">
        <v>129</v>
      </c>
      <c r="Q545" s="253" t="s">
        <v>133</v>
      </c>
    </row>
    <row r="546" spans="1:29" ht="12.75" hidden="1" customHeight="1" x14ac:dyDescent="0.35">
      <c r="A546" s="574">
        <v>543</v>
      </c>
      <c r="B546" s="696">
        <v>13</v>
      </c>
      <c r="C546" s="575">
        <v>45914</v>
      </c>
      <c r="D546" s="591" t="s">
        <v>1113</v>
      </c>
      <c r="E546" s="577" t="str">
        <f t="shared" ref="E546:F550" si="95">VLOOKUP(M546,Teams,2)</f>
        <v>HAVEN FC</v>
      </c>
      <c r="F546" s="577" t="str">
        <f t="shared" si="95"/>
        <v>CHESHIRE AZZURRI</v>
      </c>
      <c r="G546" s="589"/>
      <c r="H546" s="645">
        <f>VLOOKUP(E546,START_TIMES,2)</f>
        <v>0.33333333333333331</v>
      </c>
      <c r="I546" s="614" t="str">
        <f>VLOOKUP(E546,fields,2)</f>
        <v>Foran HS KMT (T), Milford</v>
      </c>
      <c r="J546" s="580"/>
      <c r="K546" s="16"/>
      <c r="M546" s="747" t="s">
        <v>147</v>
      </c>
      <c r="N546" s="747" t="s">
        <v>138</v>
      </c>
      <c r="O546" s="16">
        <v>19</v>
      </c>
      <c r="P546" s="253" t="s">
        <v>131</v>
      </c>
      <c r="Q546" s="253" t="s">
        <v>134</v>
      </c>
    </row>
    <row r="547" spans="1:29" ht="12.75" hidden="1" customHeight="1" x14ac:dyDescent="0.35">
      <c r="A547" s="574">
        <v>544</v>
      </c>
      <c r="B547" s="696">
        <v>13</v>
      </c>
      <c r="C547" s="575">
        <v>45914</v>
      </c>
      <c r="D547" s="591" t="s">
        <v>1113</v>
      </c>
      <c r="E547" s="577" t="str">
        <f t="shared" si="95"/>
        <v>CLUB NAPOLI 50</v>
      </c>
      <c r="F547" s="577" t="str">
        <f t="shared" si="95"/>
        <v>ZIMMITTI SC</v>
      </c>
      <c r="G547" s="589"/>
      <c r="H547" s="645">
        <f>VLOOKUP(E547,START_TIMES,2)</f>
        <v>0.375</v>
      </c>
      <c r="I547" s="614" t="str">
        <f>VLOOKUP(E547,fields,2)</f>
        <v>North Farms Park (G), North Branford</v>
      </c>
      <c r="J547" s="580"/>
      <c r="K547" s="16"/>
      <c r="M547" s="747" t="s">
        <v>141</v>
      </c>
      <c r="N547" s="747" t="s">
        <v>137</v>
      </c>
      <c r="O547" s="16">
        <v>20</v>
      </c>
      <c r="P547" s="253" t="s">
        <v>127</v>
      </c>
      <c r="Q547" s="253" t="s">
        <v>132</v>
      </c>
      <c r="R547" s="253">
        <v>54</v>
      </c>
    </row>
    <row r="548" spans="1:29" ht="12.75" hidden="1" customHeight="1" x14ac:dyDescent="0.35">
      <c r="A548" s="574">
        <v>545</v>
      </c>
      <c r="B548" s="696">
        <v>13</v>
      </c>
      <c r="C548" s="575">
        <v>45914</v>
      </c>
      <c r="D548" s="591" t="s">
        <v>1113</v>
      </c>
      <c r="E548" s="577" t="str">
        <f t="shared" si="95"/>
        <v>GUILFORD BLACK EAGLES</v>
      </c>
      <c r="F548" s="577" t="str">
        <f t="shared" si="95"/>
        <v>GREENWICH PFC</v>
      </c>
      <c r="G548" s="589"/>
      <c r="H548" s="645">
        <f>VLOOKUP(E548,START_TIMES,2)</f>
        <v>0.375</v>
      </c>
      <c r="I548" s="614" t="str">
        <f>VLOOKUP(E548,fields,2)</f>
        <v>Bittner Park (G), Guilford</v>
      </c>
      <c r="J548" s="580"/>
      <c r="K548" s="16"/>
      <c r="M548" s="747" t="s">
        <v>146</v>
      </c>
      <c r="N548" s="747" t="s">
        <v>144</v>
      </c>
      <c r="O548" s="16">
        <v>21</v>
      </c>
      <c r="P548" s="253" t="s">
        <v>126</v>
      </c>
      <c r="Q548" s="253" t="s">
        <v>131</v>
      </c>
      <c r="R548" s="253">
        <v>55</v>
      </c>
    </row>
    <row r="549" spans="1:29" ht="12.75" hidden="1" customHeight="1" x14ac:dyDescent="0.35">
      <c r="A549" s="574">
        <v>546</v>
      </c>
      <c r="B549" s="696">
        <v>13</v>
      </c>
      <c r="C549" s="575">
        <v>45914</v>
      </c>
      <c r="D549" s="591" t="s">
        <v>1113</v>
      </c>
      <c r="E549" s="577" t="str">
        <f t="shared" si="95"/>
        <v>EAST HAVEN SC</v>
      </c>
      <c r="F549" s="577" t="str">
        <f t="shared" si="95"/>
        <v>SOUTHEAST CT</v>
      </c>
      <c r="G549" s="589"/>
      <c r="H549" s="645">
        <f>VLOOKUP(E549,START_TIMES,2)</f>
        <v>0.41666666666666669</v>
      </c>
      <c r="I549" s="614" t="str">
        <f>VLOOKUP(E549,fields,2)</f>
        <v>East Haven MS (G), East Haven</v>
      </c>
      <c r="J549" s="580"/>
      <c r="K549" s="16"/>
      <c r="M549" s="747" t="s">
        <v>142</v>
      </c>
      <c r="N549" s="747" t="s">
        <v>149</v>
      </c>
      <c r="O549" s="16">
        <v>22</v>
      </c>
      <c r="P549" s="253" t="s">
        <v>136</v>
      </c>
      <c r="Q549" s="253" t="s">
        <v>127</v>
      </c>
      <c r="R549" s="253">
        <v>56</v>
      </c>
    </row>
    <row r="550" spans="1:29" ht="12.75" hidden="1" customHeight="1" x14ac:dyDescent="0.35">
      <c r="A550" s="574">
        <v>547</v>
      </c>
      <c r="B550" s="696">
        <v>13</v>
      </c>
      <c r="C550" s="575">
        <v>45914</v>
      </c>
      <c r="D550" s="591" t="s">
        <v>1113</v>
      </c>
      <c r="E550" s="577" t="str">
        <f t="shared" si="95"/>
        <v>VASCO DA GAMA 60</v>
      </c>
      <c r="F550" s="577" t="str">
        <f t="shared" si="95"/>
        <v>NORTH BRANFORD LEGENDS</v>
      </c>
      <c r="G550" s="589"/>
      <c r="H550" s="645">
        <f>VLOOKUP(E550,START_TIMES,2)</f>
        <v>0.33333333333333331</v>
      </c>
      <c r="I550" s="614" t="str">
        <f>VLOOKUP(E550,fields,2)</f>
        <v>Veterans Memorial Park (T), Bridgeport</v>
      </c>
      <c r="J550" s="580"/>
      <c r="K550" s="16"/>
      <c r="M550" s="747" t="s">
        <v>135</v>
      </c>
      <c r="N550" s="747" t="s">
        <v>148</v>
      </c>
      <c r="O550" s="16">
        <v>23</v>
      </c>
      <c r="P550" s="253" t="s">
        <v>129</v>
      </c>
      <c r="Q550" s="253" t="s">
        <v>130</v>
      </c>
      <c r="R550" s="253">
        <v>57</v>
      </c>
    </row>
    <row r="551" spans="1:29" ht="12.65" hidden="1" customHeight="1" x14ac:dyDescent="0.35">
      <c r="A551" s="574">
        <v>548</v>
      </c>
      <c r="B551" s="696" t="s">
        <v>0</v>
      </c>
      <c r="C551" s="575" t="s">
        <v>0</v>
      </c>
      <c r="D551" s="582" t="s">
        <v>0</v>
      </c>
      <c r="E551" s="583" t="s">
        <v>0</v>
      </c>
      <c r="F551" s="584" t="s">
        <v>0</v>
      </c>
      <c r="G551" s="578" t="s">
        <v>0</v>
      </c>
      <c r="H551" s="645" t="s">
        <v>0</v>
      </c>
      <c r="I551" s="614" t="s">
        <v>0</v>
      </c>
      <c r="J551" s="585" t="s">
        <v>0</v>
      </c>
      <c r="K551" s="16"/>
      <c r="M551" s="350"/>
      <c r="N551" s="459"/>
      <c r="O551" s="16">
        <v>24</v>
      </c>
      <c r="P551" s="253" t="s">
        <v>133</v>
      </c>
      <c r="Q551" s="253" t="s">
        <v>128</v>
      </c>
      <c r="R551" s="253">
        <v>58</v>
      </c>
    </row>
    <row r="552" spans="1:29" ht="12.75" customHeight="1" thickTop="1" x14ac:dyDescent="0.35">
      <c r="A552" s="574">
        <v>549</v>
      </c>
      <c r="B552" s="696">
        <v>14</v>
      </c>
      <c r="C552" s="575">
        <v>45921</v>
      </c>
      <c r="D552" s="576" t="s">
        <v>10</v>
      </c>
      <c r="E552" s="577" t="str">
        <f t="shared" ref="E552:F556" si="96">VLOOKUP(M552,Teams,2)</f>
        <v>STAMFORD FC</v>
      </c>
      <c r="F552" s="577" t="str">
        <f t="shared" si="96"/>
        <v>SALTY DOGS</v>
      </c>
      <c r="G552" s="578"/>
      <c r="H552" s="645">
        <f>VLOOKUP(E552,START_TIMES,2)</f>
        <v>0.41666666666666702</v>
      </c>
      <c r="I552" s="614" t="str">
        <f>VLOOKUP(E552,fields,2)</f>
        <v>West Beach Fields (T), Stamford</v>
      </c>
      <c r="J552" s="580"/>
      <c r="K552" s="16"/>
      <c r="M552" s="5" t="s">
        <v>101</v>
      </c>
      <c r="N552" s="5" t="s">
        <v>95</v>
      </c>
      <c r="O552" s="16">
        <v>25</v>
      </c>
      <c r="P552" s="253" t="s">
        <v>132</v>
      </c>
      <c r="Q552" s="253" t="s">
        <v>134</v>
      </c>
      <c r="R552" s="253">
        <v>61</v>
      </c>
    </row>
    <row r="553" spans="1:29" ht="12.75" hidden="1" customHeight="1" x14ac:dyDescent="0.35">
      <c r="A553" s="574">
        <v>550</v>
      </c>
      <c r="B553" s="696">
        <v>14</v>
      </c>
      <c r="C553" s="575">
        <v>45921</v>
      </c>
      <c r="D553" s="576" t="s">
        <v>10</v>
      </c>
      <c r="E553" s="577" t="str">
        <f t="shared" si="96"/>
        <v>CLINTON FC 30</v>
      </c>
      <c r="F553" s="577" t="str">
        <f t="shared" si="96"/>
        <v>GREENWICH FC 30</v>
      </c>
      <c r="G553" s="578"/>
      <c r="H553" s="645">
        <f>VLOOKUP(E553,START_TIMES,2)</f>
        <v>0.33333333333333331</v>
      </c>
      <c r="I553" s="614" t="str">
        <f>VLOOKUP(E553,fields,2)</f>
        <v>Strong Field (T), Madison</v>
      </c>
      <c r="J553" s="580"/>
      <c r="K553" s="16"/>
      <c r="M553" s="5" t="s">
        <v>96</v>
      </c>
      <c r="N553" s="5" t="s">
        <v>94</v>
      </c>
      <c r="O553" s="16">
        <v>26</v>
      </c>
      <c r="P553" s="253" t="s">
        <v>134</v>
      </c>
      <c r="Q553" s="253" t="s">
        <v>136</v>
      </c>
      <c r="R553" s="253">
        <v>62</v>
      </c>
    </row>
    <row r="554" spans="1:29" ht="12.75" hidden="1" customHeight="1" thickTop="1" thickBot="1" x14ac:dyDescent="0.4">
      <c r="A554" s="574">
        <v>551</v>
      </c>
      <c r="B554" s="696">
        <v>14</v>
      </c>
      <c r="C554" s="575">
        <v>45921</v>
      </c>
      <c r="D554" s="576" t="s">
        <v>10</v>
      </c>
      <c r="E554" s="577" t="str">
        <f t="shared" si="96"/>
        <v>MILFORD AMIGOS</v>
      </c>
      <c r="F554" s="577" t="str">
        <f t="shared" si="96"/>
        <v>CHESHIRE SC UNITED</v>
      </c>
      <c r="G554" s="578"/>
      <c r="H554" s="645">
        <f>VLOOKUP(E554,START_TIMES,2)</f>
        <v>0.33333333333333331</v>
      </c>
      <c r="I554" s="614" t="str">
        <f>VLOOKUP(E554,fields,2)</f>
        <v>Pease Road (G), Woodbridge</v>
      </c>
      <c r="J554" s="585"/>
      <c r="K554" s="16"/>
      <c r="M554" s="5" t="s">
        <v>98</v>
      </c>
      <c r="N554" s="5" t="s">
        <v>97</v>
      </c>
      <c r="O554" s="16">
        <v>27</v>
      </c>
      <c r="P554" s="253" t="s">
        <v>130</v>
      </c>
      <c r="Q554" s="253" t="s">
        <v>127</v>
      </c>
      <c r="R554" s="253">
        <v>63</v>
      </c>
      <c r="S554" s="16"/>
      <c r="T554" s="198"/>
      <c r="U554" s="198"/>
      <c r="V554" s="16">
        <v>74</v>
      </c>
      <c r="W554" s="209"/>
      <c r="X554" s="215"/>
      <c r="Y554" s="16"/>
      <c r="Z554" s="20"/>
      <c r="AC554" s="16"/>
    </row>
    <row r="555" spans="1:29" ht="12.75" hidden="1" customHeight="1" thickTop="1" x14ac:dyDescent="0.35">
      <c r="A555" s="574">
        <v>552</v>
      </c>
      <c r="B555" s="696">
        <v>14</v>
      </c>
      <c r="C555" s="575">
        <v>45921</v>
      </c>
      <c r="D555" s="576" t="s">
        <v>10</v>
      </c>
      <c r="E555" s="577" t="str">
        <f t="shared" si="96"/>
        <v xml:space="preserve">FC SHELTON </v>
      </c>
      <c r="F555" s="577" t="str">
        <f t="shared" si="96"/>
        <v>DANBURY UNITED</v>
      </c>
      <c r="G555" s="578"/>
      <c r="H555" s="645">
        <f>VLOOKUP(E555,START_TIMES,2)</f>
        <v>0.33333333333333331</v>
      </c>
      <c r="I555" s="614" t="str">
        <f>VLOOKUP(E555,fields,2)</f>
        <v>Nike Site (G), Shelton</v>
      </c>
      <c r="J555" s="585"/>
      <c r="K555" s="16"/>
      <c r="M555" s="5" t="s">
        <v>99</v>
      </c>
      <c r="N555" s="5" t="s">
        <v>93</v>
      </c>
      <c r="O555" s="16">
        <v>28</v>
      </c>
      <c r="P555" s="253" t="s">
        <v>126</v>
      </c>
      <c r="Q555" s="253" t="s">
        <v>132</v>
      </c>
    </row>
    <row r="556" spans="1:29" ht="12.75" hidden="1" customHeight="1" x14ac:dyDescent="0.35">
      <c r="A556" s="574">
        <v>553</v>
      </c>
      <c r="B556" s="696">
        <v>14</v>
      </c>
      <c r="C556" s="575">
        <v>45921</v>
      </c>
      <c r="D556" s="576" t="s">
        <v>10</v>
      </c>
      <c r="E556" s="577" t="str">
        <f t="shared" si="96"/>
        <v>HAMDEN ALL STARS</v>
      </c>
      <c r="F556" s="577" t="str">
        <f t="shared" si="96"/>
        <v>MILFORD TUESDAY</v>
      </c>
      <c r="G556" s="578"/>
      <c r="H556" s="645">
        <f>VLOOKUP(E556,START_TIMES,2)</f>
        <v>0.41666666666666669</v>
      </c>
      <c r="I556" s="614" t="str">
        <f>VLOOKUP(E556,fields,2)</f>
        <v>Westwoods HS (G), Hamden</v>
      </c>
      <c r="J556" s="580"/>
      <c r="K556" s="16"/>
      <c r="M556" s="5" t="s">
        <v>92</v>
      </c>
      <c r="N556" s="5" t="s">
        <v>100</v>
      </c>
      <c r="O556" s="16">
        <v>29</v>
      </c>
      <c r="P556" s="253" t="s">
        <v>128</v>
      </c>
      <c r="Q556" s="253" t="s">
        <v>129</v>
      </c>
    </row>
    <row r="557" spans="1:29" ht="12.75" hidden="1" customHeight="1" x14ac:dyDescent="0.35">
      <c r="A557" s="574">
        <v>554</v>
      </c>
      <c r="B557" s="696" t="s">
        <v>0</v>
      </c>
      <c r="C557" s="575" t="s">
        <v>0</v>
      </c>
      <c r="D557" s="582" t="s">
        <v>0</v>
      </c>
      <c r="E557" s="583" t="s">
        <v>0</v>
      </c>
      <c r="F557" s="584" t="s">
        <v>0</v>
      </c>
      <c r="G557" s="578" t="s">
        <v>0</v>
      </c>
      <c r="H557" s="645" t="s">
        <v>0</v>
      </c>
      <c r="I557" s="614" t="s">
        <v>0</v>
      </c>
      <c r="J557" s="585" t="s">
        <v>0</v>
      </c>
      <c r="K557" s="16"/>
      <c r="M557" s="736"/>
      <c r="N557" s="736"/>
      <c r="O557" s="16">
        <v>30</v>
      </c>
      <c r="P557" s="253" t="s">
        <v>133</v>
      </c>
      <c r="Q557" s="253" t="s">
        <v>131</v>
      </c>
    </row>
    <row r="558" spans="1:29" ht="12.75" hidden="1" customHeight="1" thickTop="1" x14ac:dyDescent="0.35">
      <c r="A558" s="574">
        <v>555</v>
      </c>
      <c r="B558" s="696">
        <v>14</v>
      </c>
      <c r="C558" s="575">
        <v>45921</v>
      </c>
      <c r="D558" s="586" t="s">
        <v>175</v>
      </c>
      <c r="E558" s="577" t="str">
        <f t="shared" ref="E558:F562" si="97">VLOOKUP(M558,Teams,2)</f>
        <v>TRINITY FC</v>
      </c>
      <c r="F558" s="577" t="str">
        <f t="shared" si="97"/>
        <v>QPR</v>
      </c>
      <c r="G558" s="578"/>
      <c r="H558" s="645">
        <f>VLOOKUP(E558,START_TIMES,2)</f>
        <v>0.33333333333333331</v>
      </c>
      <c r="I558" s="614" t="str">
        <f>VLOOKUP(E558,fields,2)</f>
        <v>Pease Road (G), Woodbridge</v>
      </c>
      <c r="J558" s="580"/>
      <c r="K558" s="16"/>
      <c r="M558" s="129" t="s">
        <v>159</v>
      </c>
      <c r="N558" s="129" t="s">
        <v>158</v>
      </c>
      <c r="O558" s="16">
        <v>31</v>
      </c>
      <c r="P558" s="253" t="s">
        <v>130</v>
      </c>
      <c r="Q558" s="253" t="s">
        <v>128</v>
      </c>
    </row>
    <row r="559" spans="1:29" ht="12.75" hidden="1" customHeight="1" x14ac:dyDescent="0.35">
      <c r="A559" s="574">
        <v>556</v>
      </c>
      <c r="B559" s="696">
        <v>14</v>
      </c>
      <c r="C559" s="575">
        <v>45921</v>
      </c>
      <c r="D559" s="586" t="s">
        <v>175</v>
      </c>
      <c r="E559" s="577" t="str">
        <f t="shared" si="97"/>
        <v>COYOTES FC</v>
      </c>
      <c r="F559" s="577" t="str">
        <f t="shared" si="97"/>
        <v>FC CELTA</v>
      </c>
      <c r="G559" s="578"/>
      <c r="H559" s="645">
        <f>VLOOKUP(E559,START_TIMES,2)</f>
        <v>0.41666666666666669</v>
      </c>
      <c r="I559" s="614" t="str">
        <f>VLOOKUP(E559,fields,2)</f>
        <v>Pragemann  Park (G), Wallingford</v>
      </c>
      <c r="J559" s="580"/>
      <c r="K559" s="16"/>
      <c r="M559" s="129" t="s">
        <v>151</v>
      </c>
      <c r="N559" s="129" t="s">
        <v>154</v>
      </c>
      <c r="O559" s="16">
        <v>32</v>
      </c>
      <c r="P559" s="253" t="s">
        <v>127</v>
      </c>
      <c r="Q559" s="253" t="s">
        <v>134</v>
      </c>
    </row>
    <row r="560" spans="1:29" ht="12.75" hidden="1" customHeight="1" x14ac:dyDescent="0.35">
      <c r="A560" s="574">
        <v>557</v>
      </c>
      <c r="B560" s="696">
        <v>14</v>
      </c>
      <c r="C560" s="575">
        <v>45921</v>
      </c>
      <c r="D560" s="586" t="s">
        <v>175</v>
      </c>
      <c r="E560" s="577" t="str">
        <f t="shared" si="97"/>
        <v>NAUGATUCK FUSION</v>
      </c>
      <c r="F560" s="773" t="str">
        <f t="shared" si="97"/>
        <v>BYE 30</v>
      </c>
      <c r="G560" s="589"/>
      <c r="H560" s="645">
        <f>VLOOKUP(E560,START_TIMES,2)</f>
        <v>0.41666666666666669</v>
      </c>
      <c r="I560" s="614" t="str">
        <f>VLOOKUP(E560,fields,2)</f>
        <v>City Hill MS (G), Naugatuck</v>
      </c>
      <c r="J560" s="580"/>
      <c r="K560" s="16"/>
      <c r="M560" s="129" t="s">
        <v>156</v>
      </c>
      <c r="N560" s="129" t="s">
        <v>150</v>
      </c>
      <c r="O560" s="16">
        <v>33</v>
      </c>
      <c r="P560" s="253" t="s">
        <v>129</v>
      </c>
      <c r="Q560" s="253" t="s">
        <v>131</v>
      </c>
    </row>
    <row r="561" spans="1:29" ht="12.75" hidden="1" customHeight="1" x14ac:dyDescent="0.35">
      <c r="A561" s="574">
        <v>558</v>
      </c>
      <c r="B561" s="696">
        <v>14</v>
      </c>
      <c r="C561" s="575">
        <v>45921</v>
      </c>
      <c r="D561" s="586" t="s">
        <v>175</v>
      </c>
      <c r="E561" s="577" t="str">
        <f t="shared" si="97"/>
        <v>FC CALDO VERDE</v>
      </c>
      <c r="F561" s="577" t="str">
        <f t="shared" si="97"/>
        <v>ECUA-ANDES 30</v>
      </c>
      <c r="G561" s="578"/>
      <c r="H561" s="645">
        <f>VLOOKUP(E561,START_TIMES,2)</f>
        <v>0.33333333333333331</v>
      </c>
      <c r="I561" s="614" t="str">
        <f>VLOOKUP(E561,fields,2)</f>
        <v>Naugatuck HS (G), Naugatuck</v>
      </c>
      <c r="J561" s="585"/>
      <c r="K561" s="16"/>
      <c r="M561" s="129" t="s">
        <v>153</v>
      </c>
      <c r="N561" s="129" t="s">
        <v>152</v>
      </c>
      <c r="O561" s="16">
        <v>34</v>
      </c>
      <c r="P561" s="253" t="s">
        <v>132</v>
      </c>
      <c r="Q561" s="253" t="s">
        <v>133</v>
      </c>
    </row>
    <row r="562" spans="1:29" ht="12.75" hidden="1" customHeight="1" x14ac:dyDescent="0.35">
      <c r="A562" s="574">
        <v>559</v>
      </c>
      <c r="B562" s="696">
        <v>14</v>
      </c>
      <c r="C562" s="575">
        <v>45921</v>
      </c>
      <c r="D562" s="586" t="s">
        <v>175</v>
      </c>
      <c r="E562" s="577" t="str">
        <f t="shared" si="97"/>
        <v>LITCHFIELD COUNTY BLUES 30</v>
      </c>
      <c r="F562" s="577" t="str">
        <f t="shared" si="97"/>
        <v>NORWALK FC</v>
      </c>
      <c r="G562" s="578"/>
      <c r="H562" s="645">
        <f>VLOOKUP(E562,START_TIMES,2)</f>
        <v>0.33333333333333331</v>
      </c>
      <c r="I562" s="614" t="str">
        <f>VLOOKUP(E562,fields,2)</f>
        <v>New Milford HS (T), New Milford</v>
      </c>
      <c r="J562" s="580"/>
      <c r="K562" s="16"/>
      <c r="M562" s="129" t="s">
        <v>155</v>
      </c>
      <c r="N562" s="129" t="s">
        <v>157</v>
      </c>
      <c r="O562" s="16">
        <v>35</v>
      </c>
      <c r="P562" s="253" t="s">
        <v>136</v>
      </c>
      <c r="Q562" s="253" t="s">
        <v>126</v>
      </c>
    </row>
    <row r="563" spans="1:29" ht="12.75" hidden="1" customHeight="1" x14ac:dyDescent="0.35">
      <c r="A563" s="574">
        <v>560</v>
      </c>
      <c r="B563" s="696" t="s">
        <v>0</v>
      </c>
      <c r="C563" s="575" t="s">
        <v>0</v>
      </c>
      <c r="D563" s="582" t="s">
        <v>0</v>
      </c>
      <c r="E563" s="583" t="s">
        <v>0</v>
      </c>
      <c r="F563" s="584" t="s">
        <v>0</v>
      </c>
      <c r="G563" s="578" t="s">
        <v>0</v>
      </c>
      <c r="H563" s="645" t="s">
        <v>0</v>
      </c>
      <c r="I563" s="614" t="s">
        <v>0</v>
      </c>
      <c r="J563" s="585" t="s">
        <v>0</v>
      </c>
      <c r="K563" s="16"/>
      <c r="M563" s="602"/>
      <c r="N563" s="602"/>
      <c r="O563" s="16">
        <v>36</v>
      </c>
      <c r="P563" s="253" t="s">
        <v>127</v>
      </c>
      <c r="Q563" s="253" t="s">
        <v>129</v>
      </c>
    </row>
    <row r="564" spans="1:29" ht="12.75" hidden="1" customHeight="1" x14ac:dyDescent="0.35">
      <c r="A564" s="574">
        <v>561</v>
      </c>
      <c r="B564" s="696">
        <v>14</v>
      </c>
      <c r="C564" s="575">
        <v>45921</v>
      </c>
      <c r="D564" s="587" t="s">
        <v>11</v>
      </c>
      <c r="E564" s="577" t="str">
        <f t="shared" ref="E564:F568" si="98">VLOOKUP(M564,Teams,2)</f>
        <v>VASCO DA GAMA 40</v>
      </c>
      <c r="F564" s="577" t="str">
        <f t="shared" si="98"/>
        <v>STORM FC</v>
      </c>
      <c r="G564" s="578"/>
      <c r="H564" s="645">
        <f>VLOOKUP(E564,START_TIMES,2)</f>
        <v>0.41666666666666702</v>
      </c>
      <c r="I564" s="614" t="str">
        <f>VLOOKUP(E564,fields,2)</f>
        <v>Veterans Memorial Park (T), Bridgeport</v>
      </c>
      <c r="J564" s="580"/>
      <c r="K564" s="16"/>
      <c r="M564" s="5" t="s">
        <v>109</v>
      </c>
      <c r="N564" s="5" t="s">
        <v>108</v>
      </c>
      <c r="O564" s="16">
        <v>37</v>
      </c>
      <c r="P564" s="253" t="s">
        <v>126</v>
      </c>
      <c r="Q564" s="253" t="s">
        <v>130</v>
      </c>
    </row>
    <row r="565" spans="1:29" ht="12.75" hidden="1" customHeight="1" thickTop="1" x14ac:dyDescent="0.35">
      <c r="A565" s="574">
        <v>562</v>
      </c>
      <c r="B565" s="696">
        <v>14</v>
      </c>
      <c r="C565" s="575">
        <v>45921</v>
      </c>
      <c r="D565" s="587" t="s">
        <v>11</v>
      </c>
      <c r="E565" s="577" t="str">
        <f t="shared" si="98"/>
        <v>CLUB NAPOLI 40</v>
      </c>
      <c r="F565" s="577" t="str">
        <f t="shared" si="98"/>
        <v>GREENWICH FC 40</v>
      </c>
      <c r="G565" s="578"/>
      <c r="H565" s="645">
        <f>VLOOKUP(E565,START_TIMES,2)</f>
        <v>0.33333333333333331</v>
      </c>
      <c r="I565" s="614" t="str">
        <f>VLOOKUP(E565,fields,2)</f>
        <v>Sportsplex (T), North Branford</v>
      </c>
      <c r="J565" s="580"/>
      <c r="K565" s="16"/>
      <c r="M565" s="5" t="s">
        <v>161</v>
      </c>
      <c r="N565" s="5" t="s">
        <v>104</v>
      </c>
      <c r="O565" s="16">
        <v>38</v>
      </c>
      <c r="P565" s="253" t="s">
        <v>131</v>
      </c>
      <c r="Q565" s="253" t="s">
        <v>132</v>
      </c>
    </row>
    <row r="566" spans="1:29" ht="12.75" hidden="1" customHeight="1" x14ac:dyDescent="0.35">
      <c r="A566" s="574">
        <v>563</v>
      </c>
      <c r="B566" s="696">
        <v>14</v>
      </c>
      <c r="C566" s="575">
        <v>45921</v>
      </c>
      <c r="D566" s="587" t="s">
        <v>11</v>
      </c>
      <c r="E566" s="577" t="str">
        <f t="shared" si="98"/>
        <v xml:space="preserve">GUILFORD CELTIC </v>
      </c>
      <c r="F566" s="577" t="str">
        <f t="shared" si="98"/>
        <v>CLINTON FC 40</v>
      </c>
      <c r="G566" s="578"/>
      <c r="H566" s="645">
        <f>VLOOKUP(E566,START_TIMES,2)</f>
        <v>0.41666666666666702</v>
      </c>
      <c r="I566" s="614" t="str">
        <f>VLOOKUP(E566,fields,2)</f>
        <v>Guilford HS (T), Guilford</v>
      </c>
      <c r="J566" s="580"/>
      <c r="K566" s="16"/>
      <c r="M566" s="5" t="s">
        <v>106</v>
      </c>
      <c r="N566" s="5" t="s">
        <v>160</v>
      </c>
      <c r="O566" s="16">
        <v>39</v>
      </c>
      <c r="P566" s="253" t="s">
        <v>136</v>
      </c>
      <c r="Q566" s="253" t="s">
        <v>128</v>
      </c>
    </row>
    <row r="567" spans="1:29" ht="12.75" hidden="1" customHeight="1" x14ac:dyDescent="0.35">
      <c r="A567" s="574">
        <v>564</v>
      </c>
      <c r="B567" s="696">
        <v>14</v>
      </c>
      <c r="C567" s="575">
        <v>45921</v>
      </c>
      <c r="D567" s="587" t="s">
        <v>11</v>
      </c>
      <c r="E567" s="577" t="str">
        <f t="shared" si="98"/>
        <v>FAIRFIELD GAC 40</v>
      </c>
      <c r="F567" s="577" t="str">
        <f t="shared" si="98"/>
        <v>DANBURY UNITED 40</v>
      </c>
      <c r="G567" s="578"/>
      <c r="H567" s="645">
        <f>VLOOKUP(E567,START_TIMES,2)</f>
        <v>0.33333333333333331</v>
      </c>
      <c r="I567" s="614" t="str">
        <f>VLOOKUP(E567,fields,2)</f>
        <v>Ludlowe HS (T), Fairfield</v>
      </c>
      <c r="J567" s="585"/>
      <c r="K567" s="16"/>
      <c r="M567" s="5" t="s">
        <v>163</v>
      </c>
      <c r="N567" s="5" t="s">
        <v>162</v>
      </c>
      <c r="O567" s="16">
        <v>40</v>
      </c>
      <c r="P567" s="253" t="s">
        <v>134</v>
      </c>
      <c r="Q567" s="253" t="s">
        <v>133</v>
      </c>
    </row>
    <row r="568" spans="1:29" ht="12.75" hidden="1" customHeight="1" x14ac:dyDescent="0.35">
      <c r="A568" s="574">
        <v>565</v>
      </c>
      <c r="B568" s="696">
        <v>14</v>
      </c>
      <c r="C568" s="575">
        <v>45921</v>
      </c>
      <c r="D568" s="587" t="s">
        <v>11</v>
      </c>
      <c r="E568" s="577" t="str">
        <f t="shared" si="98"/>
        <v>GREENWICH PUMAS FC 40</v>
      </c>
      <c r="F568" s="577" t="str">
        <f t="shared" si="98"/>
        <v>SHEBEEN FC</v>
      </c>
      <c r="G568" s="578"/>
      <c r="H568" s="645">
        <f>VLOOKUP(E568,START_TIMES,2)</f>
        <v>0.41666666666666669</v>
      </c>
      <c r="I568" s="614" t="str">
        <f>VLOOKUP(E568,fields,2)</f>
        <v>Greenwich Fields</v>
      </c>
      <c r="J568" s="580"/>
      <c r="K568" s="16"/>
      <c r="M568" s="5" t="s">
        <v>105</v>
      </c>
      <c r="N568" s="5" t="s">
        <v>107</v>
      </c>
      <c r="O568" s="16">
        <v>41</v>
      </c>
      <c r="P568" s="253" t="s">
        <v>126</v>
      </c>
      <c r="Q568" s="253" t="s">
        <v>134</v>
      </c>
    </row>
    <row r="569" spans="1:29" ht="12.75" hidden="1" customHeight="1" thickBot="1" x14ac:dyDescent="0.4">
      <c r="A569" s="574">
        <v>566</v>
      </c>
      <c r="B569" s="696" t="s">
        <v>0</v>
      </c>
      <c r="C569" s="575" t="s">
        <v>0</v>
      </c>
      <c r="D569" s="582" t="s">
        <v>0</v>
      </c>
      <c r="E569" s="583" t="s">
        <v>0</v>
      </c>
      <c r="F569" s="584" t="s">
        <v>0</v>
      </c>
      <c r="G569" s="578" t="s">
        <v>0</v>
      </c>
      <c r="H569" s="645" t="s">
        <v>0</v>
      </c>
      <c r="I569" s="614" t="s">
        <v>0</v>
      </c>
      <c r="J569" s="585" t="s">
        <v>0</v>
      </c>
      <c r="K569" s="16"/>
      <c r="M569" s="319"/>
      <c r="N569" s="319"/>
      <c r="O569" s="16">
        <v>42</v>
      </c>
      <c r="P569" s="253" t="s">
        <v>133</v>
      </c>
      <c r="Q569" s="253" t="s">
        <v>127</v>
      </c>
    </row>
    <row r="570" spans="1:29" ht="12.75" hidden="1" customHeight="1" thickTop="1" thickBot="1" x14ac:dyDescent="0.4">
      <c r="A570" s="574">
        <v>567</v>
      </c>
      <c r="B570" s="696">
        <v>14</v>
      </c>
      <c r="C570" s="575">
        <v>45921</v>
      </c>
      <c r="D570" s="588" t="s">
        <v>1114</v>
      </c>
      <c r="E570" s="577" t="str">
        <f t="shared" ref="E570:F573" si="99">VLOOKUP(M570,Teams,2)</f>
        <v>SOUTHEAST ROVERS</v>
      </c>
      <c r="F570" s="577" t="str">
        <f t="shared" si="99"/>
        <v>LITCHFIELD COUNTY BLUES 40</v>
      </c>
      <c r="G570" s="578"/>
      <c r="H570" s="645">
        <f>VLOOKUP(E570,START_TIMES,2)</f>
        <v>0.41666666666666702</v>
      </c>
      <c r="I570" s="614" t="str">
        <f>VLOOKUP(E570,fields,2)</f>
        <v>East Lyme HS (T), East Lyme</v>
      </c>
      <c r="J570" s="580"/>
      <c r="K570" s="16"/>
      <c r="M570" s="754" t="s">
        <v>117</v>
      </c>
      <c r="N570" s="754" t="s">
        <v>113</v>
      </c>
      <c r="O570" s="16">
        <v>43</v>
      </c>
      <c r="P570" s="253" t="s">
        <v>136</v>
      </c>
      <c r="Q570" s="253" t="s">
        <v>129</v>
      </c>
      <c r="R570" s="748">
        <v>10</v>
      </c>
      <c r="S570" s="206" t="s">
        <v>116</v>
      </c>
      <c r="T570" s="206" t="s">
        <v>113</v>
      </c>
      <c r="U570" s="274"/>
    </row>
    <row r="571" spans="1:29" ht="12.75" hidden="1" customHeight="1" thickTop="1" thickBot="1" x14ac:dyDescent="0.4">
      <c r="A571" s="574">
        <v>568</v>
      </c>
      <c r="B571" s="696">
        <v>14</v>
      </c>
      <c r="C571" s="575">
        <v>45921</v>
      </c>
      <c r="D571" s="588" t="s">
        <v>1114</v>
      </c>
      <c r="E571" s="577" t="str">
        <f t="shared" si="99"/>
        <v>NORTH BRANFORD 40</v>
      </c>
      <c r="F571" s="577" t="str">
        <f t="shared" si="99"/>
        <v>FC LEONE</v>
      </c>
      <c r="G571" s="578"/>
      <c r="H571" s="645">
        <f>VLOOKUP(E571,START_TIMES,2)</f>
        <v>0.41666666666666702</v>
      </c>
      <c r="I571" s="614" t="str">
        <f>VLOOKUP(E571,fields,2)</f>
        <v>North Farms Park (G), North Branford</v>
      </c>
      <c r="J571" s="580"/>
      <c r="K571" s="16"/>
      <c r="M571" s="754" t="s">
        <v>115</v>
      </c>
      <c r="N571" s="754" t="s">
        <v>111</v>
      </c>
      <c r="O571" s="16">
        <v>44</v>
      </c>
      <c r="P571" s="253" t="s">
        <v>128</v>
      </c>
      <c r="Q571" s="253" t="s">
        <v>132</v>
      </c>
      <c r="R571" s="748">
        <v>11</v>
      </c>
      <c r="S571" s="206" t="s">
        <v>113</v>
      </c>
      <c r="T571" s="206" t="s">
        <v>110</v>
      </c>
      <c r="U571" s="274"/>
    </row>
    <row r="572" spans="1:29" ht="13" hidden="1" customHeight="1" thickTop="1" thickBot="1" x14ac:dyDescent="0.4">
      <c r="A572" s="574">
        <v>569</v>
      </c>
      <c r="B572" s="696">
        <v>14</v>
      </c>
      <c r="C572" s="575">
        <v>45921</v>
      </c>
      <c r="D572" s="588" t="s">
        <v>1114</v>
      </c>
      <c r="E572" s="788" t="str">
        <f t="shared" si="99"/>
        <v>BYE 40N</v>
      </c>
      <c r="F572" s="693" t="str">
        <f t="shared" si="99"/>
        <v>PAN ZONES</v>
      </c>
      <c r="G572" s="589"/>
      <c r="H572" s="645" t="str">
        <f>VLOOKUP(E572,START_TIMES,2)</f>
        <v>--</v>
      </c>
      <c r="I572" s="614" t="str">
        <f>VLOOKUP(E572,fields,2)</f>
        <v>--</v>
      </c>
      <c r="J572" s="580"/>
      <c r="K572" s="16"/>
      <c r="M572" s="206" t="s">
        <v>110</v>
      </c>
      <c r="N572" s="206" t="s">
        <v>116</v>
      </c>
      <c r="O572" s="16">
        <v>45</v>
      </c>
      <c r="P572" s="253" t="s">
        <v>130</v>
      </c>
      <c r="Q572" s="253" t="s">
        <v>131</v>
      </c>
      <c r="S572" s="16"/>
      <c r="T572" s="198"/>
      <c r="U572" s="198"/>
      <c r="V572" s="16">
        <v>73</v>
      </c>
      <c r="W572" s="209"/>
      <c r="X572" s="215"/>
      <c r="Y572" s="16"/>
      <c r="Z572" s="20"/>
      <c r="AC572" s="16"/>
    </row>
    <row r="573" spans="1:29" ht="12.75" hidden="1" customHeight="1" thickTop="1" thickBot="1" x14ac:dyDescent="0.4">
      <c r="A573" s="574">
        <v>570</v>
      </c>
      <c r="B573" s="696">
        <v>14</v>
      </c>
      <c r="C573" s="575">
        <v>45921</v>
      </c>
      <c r="D573" s="588" t="s">
        <v>1114</v>
      </c>
      <c r="E573" s="577" t="str">
        <f t="shared" si="99"/>
        <v>NEW HAVEN AMERICANS</v>
      </c>
      <c r="F573" s="577" t="str">
        <f t="shared" si="99"/>
        <v>GUILFORD BELL CURVE</v>
      </c>
      <c r="G573" s="578"/>
      <c r="H573" s="645">
        <f>VLOOKUP(E573,START_TIMES,2)</f>
        <v>0.41666666666666702</v>
      </c>
      <c r="I573" s="614" t="str">
        <f>VLOOKUP(E573,fields,2)</f>
        <v>Peck Place School (G), Orange</v>
      </c>
      <c r="J573" s="580"/>
      <c r="K573" s="16"/>
      <c r="M573" s="206" t="s">
        <v>114</v>
      </c>
      <c r="N573" s="206" t="s">
        <v>112</v>
      </c>
      <c r="O573" s="16">
        <v>46</v>
      </c>
      <c r="P573" s="253" t="s">
        <v>128</v>
      </c>
      <c r="Q573" s="253" t="s">
        <v>131</v>
      </c>
      <c r="S573" s="16"/>
      <c r="T573" s="198"/>
      <c r="U573" s="198"/>
      <c r="V573" s="16"/>
      <c r="W573" s="209"/>
      <c r="X573" s="215"/>
      <c r="Y573" s="16"/>
      <c r="Z573" s="20"/>
      <c r="AC573" s="16"/>
    </row>
    <row r="574" spans="1:29" ht="12.75" hidden="1" customHeight="1" thickTop="1" thickBot="1" x14ac:dyDescent="0.4">
      <c r="A574" s="574">
        <v>571</v>
      </c>
      <c r="B574" s="696" t="s">
        <v>0</v>
      </c>
      <c r="C574" s="575" t="s">
        <v>0</v>
      </c>
      <c r="D574" s="582" t="s">
        <v>0</v>
      </c>
      <c r="E574" s="583" t="s">
        <v>0</v>
      </c>
      <c r="F574" s="584" t="s">
        <v>0</v>
      </c>
      <c r="G574" s="578" t="s">
        <v>0</v>
      </c>
      <c r="H574" s="645" t="s">
        <v>0</v>
      </c>
      <c r="I574" s="614" t="s">
        <v>0</v>
      </c>
      <c r="J574" s="585" t="s">
        <v>0</v>
      </c>
      <c r="K574" s="16"/>
      <c r="M574" s="319"/>
      <c r="N574" s="319"/>
      <c r="O574" s="16">
        <v>47</v>
      </c>
      <c r="P574" s="253" t="s">
        <v>130</v>
      </c>
      <c r="Q574" s="253" t="s">
        <v>134</v>
      </c>
    </row>
    <row r="575" spans="1:29" ht="12.75" hidden="1" customHeight="1" thickTop="1" thickBot="1" x14ac:dyDescent="0.4">
      <c r="A575" s="574">
        <v>572</v>
      </c>
      <c r="B575" s="696">
        <v>14</v>
      </c>
      <c r="C575" s="575">
        <v>45921</v>
      </c>
      <c r="D575" s="740" t="s">
        <v>1115</v>
      </c>
      <c r="E575" s="577" t="str">
        <f t="shared" ref="E575:F578" si="100">VLOOKUP(M575,Teams,2)</f>
        <v>WILTON WOLVES</v>
      </c>
      <c r="F575" s="577" t="str">
        <f t="shared" si="100"/>
        <v>ECUA-ANDES 40</v>
      </c>
      <c r="G575" s="578"/>
      <c r="H575" s="645">
        <f>VLOOKUP(E575,START_TIMES,2)</f>
        <v>0.41666666666666702</v>
      </c>
      <c r="I575" s="614" t="str">
        <f>VLOOKUP(E575,fields,2)</f>
        <v>Lily Field (T), Wilton</v>
      </c>
      <c r="J575" s="580"/>
      <c r="K575" s="16"/>
      <c r="M575" s="777" t="s">
        <v>125</v>
      </c>
      <c r="N575" s="777" t="s">
        <v>121</v>
      </c>
      <c r="O575" s="16">
        <v>48</v>
      </c>
      <c r="P575" s="253" t="s">
        <v>126</v>
      </c>
      <c r="Q575" s="253" t="s">
        <v>127</v>
      </c>
      <c r="R575" s="748">
        <v>12</v>
      </c>
      <c r="S575" s="206" t="s">
        <v>113</v>
      </c>
      <c r="T575" s="206" t="s">
        <v>111</v>
      </c>
      <c r="U575" s="274"/>
    </row>
    <row r="576" spans="1:29" ht="12.75" hidden="1" customHeight="1" thickTop="1" thickBot="1" x14ac:dyDescent="0.4">
      <c r="A576" s="574">
        <v>573</v>
      </c>
      <c r="B576" s="696">
        <v>14</v>
      </c>
      <c r="C576" s="575">
        <v>45921</v>
      </c>
      <c r="D576" s="740" t="s">
        <v>1115</v>
      </c>
      <c r="E576" s="759" t="str">
        <f t="shared" si="100"/>
        <v>RIDGEFIELD KICKS</v>
      </c>
      <c r="F576" s="634" t="s">
        <v>214</v>
      </c>
      <c r="G576" s="578"/>
      <c r="H576" s="645">
        <f>VLOOKUP(E576,START_TIMES,2)</f>
        <v>0.33333333333333331</v>
      </c>
      <c r="I576" s="614" t="str">
        <f>VLOOKUP(E576,fields,2)</f>
        <v>Wooster School (T), Danbury</v>
      </c>
      <c r="J576" s="580"/>
      <c r="K576" s="16"/>
      <c r="M576" s="777" t="s">
        <v>123</v>
      </c>
      <c r="N576" s="777" t="s">
        <v>119</v>
      </c>
      <c r="O576" s="16">
        <v>49</v>
      </c>
      <c r="P576" s="253" t="s">
        <v>129</v>
      </c>
      <c r="Q576" s="253" t="s">
        <v>132</v>
      </c>
      <c r="R576" s="748">
        <v>12</v>
      </c>
      <c r="S576" s="206" t="s">
        <v>110</v>
      </c>
      <c r="T576" s="206" t="s">
        <v>114</v>
      </c>
      <c r="U576" s="274"/>
    </row>
    <row r="577" spans="1:29" ht="12.75" hidden="1" customHeight="1" thickTop="1" x14ac:dyDescent="0.35">
      <c r="A577" s="574">
        <v>574</v>
      </c>
      <c r="B577" s="696">
        <v>14</v>
      </c>
      <c r="C577" s="575">
        <v>45921</v>
      </c>
      <c r="D577" s="740" t="s">
        <v>1115</v>
      </c>
      <c r="E577" s="577" t="str">
        <f t="shared" si="100"/>
        <v>BESA SC</v>
      </c>
      <c r="F577" s="577" t="str">
        <f t="shared" si="100"/>
        <v>STAMFORD UNITED</v>
      </c>
      <c r="G577" s="589"/>
      <c r="H577" s="645">
        <f>VLOOKUP(E577,START_TIMES,2)</f>
        <v>0.41666666666666669</v>
      </c>
      <c r="I577" s="614" t="str">
        <f>VLOOKUP(E577,fields,2)</f>
        <v>Bucks Hill Park (G), Waterbury</v>
      </c>
      <c r="J577" s="580"/>
      <c r="K577" s="16"/>
      <c r="M577" s="777" t="s">
        <v>118</v>
      </c>
      <c r="N577" s="777" t="s">
        <v>124</v>
      </c>
      <c r="O577" s="16">
        <v>50</v>
      </c>
      <c r="P577" s="253" t="s">
        <v>136</v>
      </c>
      <c r="Q577" s="253" t="s">
        <v>133</v>
      </c>
    </row>
    <row r="578" spans="1:29" ht="12.75" hidden="1" customHeight="1" x14ac:dyDescent="0.35">
      <c r="A578" s="574">
        <v>575</v>
      </c>
      <c r="B578" s="696">
        <v>14</v>
      </c>
      <c r="C578" s="575">
        <v>45921</v>
      </c>
      <c r="D578" s="740" t="s">
        <v>1115</v>
      </c>
      <c r="E578" s="577" t="str">
        <f t="shared" si="100"/>
        <v>LUSITANOS FC</v>
      </c>
      <c r="F578" s="577" t="str">
        <f t="shared" si="100"/>
        <v>DERBY QUITUS</v>
      </c>
      <c r="G578" s="578"/>
      <c r="H578" s="645">
        <f>VLOOKUP(E578,START_TIMES,2)</f>
        <v>0.41666666666666669</v>
      </c>
      <c r="I578" s="614" t="str">
        <f>VLOOKUP(E578,fields,2)</f>
        <v>Veterans Memorial Park (T), Bridgeport</v>
      </c>
      <c r="J578" s="580"/>
      <c r="K578" s="16"/>
      <c r="M578" s="777" t="s">
        <v>122</v>
      </c>
      <c r="N578" s="777" t="s">
        <v>120</v>
      </c>
      <c r="O578" s="16">
        <v>51</v>
      </c>
      <c r="P578" s="253" t="s">
        <v>132</v>
      </c>
      <c r="Q578" s="253" t="s">
        <v>130</v>
      </c>
    </row>
    <row r="579" spans="1:29" ht="12.75" hidden="1" customHeight="1" x14ac:dyDescent="0.35">
      <c r="A579" s="574">
        <v>576</v>
      </c>
      <c r="B579" s="696" t="s">
        <v>0</v>
      </c>
      <c r="C579" s="575" t="s">
        <v>0</v>
      </c>
      <c r="D579" s="582" t="s">
        <v>0</v>
      </c>
      <c r="E579" s="583" t="s">
        <v>0</v>
      </c>
      <c r="F579" s="584" t="s">
        <v>0</v>
      </c>
      <c r="G579" s="578" t="s">
        <v>0</v>
      </c>
      <c r="H579" s="645" t="s">
        <v>0</v>
      </c>
      <c r="I579" s="614" t="s">
        <v>0</v>
      </c>
      <c r="J579" s="585" t="s">
        <v>0</v>
      </c>
      <c r="K579" s="16"/>
      <c r="M579" s="319"/>
      <c r="N579" s="319"/>
      <c r="O579" s="16">
        <v>52</v>
      </c>
      <c r="P579" s="253" t="s">
        <v>136</v>
      </c>
      <c r="Q579" s="253" t="s">
        <v>131</v>
      </c>
    </row>
    <row r="580" spans="1:29" ht="12.75" hidden="1" customHeight="1" x14ac:dyDescent="0.35">
      <c r="A580" s="574">
        <v>577</v>
      </c>
      <c r="B580" s="696">
        <v>14</v>
      </c>
      <c r="C580" s="575">
        <v>45921</v>
      </c>
      <c r="D580" s="590" t="s">
        <v>1076</v>
      </c>
      <c r="E580" s="577" t="str">
        <f t="shared" ref="E580:F584" si="101">VLOOKUP(M580,Teams,2)</f>
        <v>WESTPORT FC</v>
      </c>
      <c r="F580" s="577" t="str">
        <f t="shared" si="101"/>
        <v>VASCO DA GAMA 50</v>
      </c>
      <c r="G580" s="589"/>
      <c r="H580" s="645">
        <f>VLOOKUP(E580,START_TIMES,2)</f>
        <v>0.33333333333333331</v>
      </c>
      <c r="I580" s="614" t="str">
        <f>VLOOKUP(E580,fields,2)</f>
        <v>Wakeman Park (T), Westport</v>
      </c>
      <c r="J580" s="580"/>
      <c r="K580" s="16"/>
      <c r="M580" s="781" t="s">
        <v>136</v>
      </c>
      <c r="N580" s="781" t="s">
        <v>134</v>
      </c>
      <c r="O580" s="16">
        <v>53</v>
      </c>
      <c r="P580" s="253" t="s">
        <v>127</v>
      </c>
      <c r="Q580" s="253" t="s">
        <v>128</v>
      </c>
    </row>
    <row r="581" spans="1:29" ht="12.75" hidden="1" customHeight="1" x14ac:dyDescent="0.35">
      <c r="A581" s="574">
        <v>578</v>
      </c>
      <c r="B581" s="696">
        <v>14</v>
      </c>
      <c r="C581" s="575">
        <v>45921</v>
      </c>
      <c r="D581" s="590" t="s">
        <v>1076</v>
      </c>
      <c r="E581" s="577" t="str">
        <f t="shared" si="101"/>
        <v>FAIRFIELD GAC 50</v>
      </c>
      <c r="F581" s="577" t="str">
        <f t="shared" si="101"/>
        <v>NORWALK MARINERS LEGENDS</v>
      </c>
      <c r="G581" s="589"/>
      <c r="H581" s="645">
        <f>VLOOKUP(E581,START_TIMES,2)</f>
        <v>0.33333333333333331</v>
      </c>
      <c r="I581" s="614" t="str">
        <f>VLOOKUP(E581,fields,2)</f>
        <v>Ludlowe HS (T), Fairfield</v>
      </c>
      <c r="J581" s="580"/>
      <c r="K581" s="16"/>
      <c r="M581" s="781" t="s">
        <v>127</v>
      </c>
      <c r="N581" s="781" t="s">
        <v>130</v>
      </c>
      <c r="O581" s="16">
        <v>54</v>
      </c>
      <c r="P581" s="253" t="s">
        <v>134</v>
      </c>
      <c r="Q581" s="253" t="s">
        <v>129</v>
      </c>
    </row>
    <row r="582" spans="1:29" ht="12.75" hidden="1" customHeight="1" x14ac:dyDescent="0.35">
      <c r="A582" s="574">
        <v>579</v>
      </c>
      <c r="B582" s="696">
        <v>14</v>
      </c>
      <c r="C582" s="575">
        <v>45921</v>
      </c>
      <c r="D582" s="590" t="s">
        <v>1076</v>
      </c>
      <c r="E582" s="577" t="str">
        <f t="shared" si="101"/>
        <v>REBELS UNITED</v>
      </c>
      <c r="F582" s="774" t="str">
        <f t="shared" si="101"/>
        <v>BYE 50</v>
      </c>
      <c r="G582" s="589"/>
      <c r="H582" s="645">
        <f>VLOOKUP(E582,START_TIMES,2)</f>
        <v>0.41666666666666669</v>
      </c>
      <c r="I582" s="614" t="str">
        <f>VLOOKUP(E582,fields,2)</f>
        <v>New Fairfield HS (T), New Fairfield</v>
      </c>
      <c r="J582" s="580"/>
      <c r="K582" s="16"/>
      <c r="M582" s="781" t="s">
        <v>132</v>
      </c>
      <c r="N582" s="781" t="s">
        <v>126</v>
      </c>
      <c r="O582" s="16">
        <v>55</v>
      </c>
      <c r="P582" s="253" t="s">
        <v>133</v>
      </c>
      <c r="Q582" s="253" t="s">
        <v>126</v>
      </c>
    </row>
    <row r="583" spans="1:29" ht="12.75" hidden="1" customHeight="1" x14ac:dyDescent="0.35">
      <c r="A583" s="574">
        <v>580</v>
      </c>
      <c r="B583" s="696">
        <v>14</v>
      </c>
      <c r="C583" s="575">
        <v>45921</v>
      </c>
      <c r="D583" s="590" t="s">
        <v>1076</v>
      </c>
      <c r="E583" s="577" t="str">
        <f t="shared" si="101"/>
        <v>GREENWICH PUMAS FC 50</v>
      </c>
      <c r="F583" s="577" t="str">
        <f t="shared" si="101"/>
        <v>GREENWICH FC 50</v>
      </c>
      <c r="G583" s="589"/>
      <c r="H583" s="645">
        <f>VLOOKUP(E583,START_TIMES,2)</f>
        <v>0.41666666666666669</v>
      </c>
      <c r="I583" s="614" t="str">
        <f>VLOOKUP(E583,fields,2)</f>
        <v>Greenwich Fields</v>
      </c>
      <c r="J583" s="580"/>
      <c r="K583" s="16"/>
      <c r="M583" s="781" t="s">
        <v>129</v>
      </c>
      <c r="N583" s="781" t="s">
        <v>128</v>
      </c>
      <c r="O583" s="16">
        <v>56</v>
      </c>
      <c r="P583" s="253" t="s">
        <v>130</v>
      </c>
      <c r="Q583" s="253" t="s">
        <v>136</v>
      </c>
    </row>
    <row r="584" spans="1:29" ht="12.75" hidden="1" customHeight="1" x14ac:dyDescent="0.35">
      <c r="A584" s="574">
        <v>581</v>
      </c>
      <c r="B584" s="696">
        <v>14</v>
      </c>
      <c r="C584" s="575">
        <v>45921</v>
      </c>
      <c r="D584" s="590" t="s">
        <v>1076</v>
      </c>
      <c r="E584" s="577" t="str">
        <f t="shared" si="101"/>
        <v>NORWALK SPORT COLOMBIA 50</v>
      </c>
      <c r="F584" s="577" t="str">
        <f t="shared" si="101"/>
        <v>STAMFORD CITY</v>
      </c>
      <c r="G584" s="589"/>
      <c r="H584" s="645">
        <f>VLOOKUP(E584,START_TIMES,2)</f>
        <v>0.41666666666666669</v>
      </c>
      <c r="I584" s="614" t="str">
        <f>VLOOKUP(E584,fields,2)</f>
        <v>Nathan Hale MS (T), Norwalk</v>
      </c>
      <c r="J584" s="580"/>
      <c r="K584" s="16"/>
      <c r="M584" s="781" t="s">
        <v>131</v>
      </c>
      <c r="N584" s="781" t="s">
        <v>133</v>
      </c>
      <c r="O584" s="16">
        <v>57</v>
      </c>
      <c r="P584" s="253" t="s">
        <v>126</v>
      </c>
      <c r="Q584" s="253" t="s">
        <v>128</v>
      </c>
    </row>
    <row r="585" spans="1:29" ht="12.75" hidden="1" customHeight="1" x14ac:dyDescent="0.35">
      <c r="A585" s="574">
        <v>582</v>
      </c>
      <c r="B585" s="696" t="s">
        <v>0</v>
      </c>
      <c r="C585" s="575" t="s">
        <v>0</v>
      </c>
      <c r="D585" s="582" t="s">
        <v>0</v>
      </c>
      <c r="E585" s="583" t="s">
        <v>0</v>
      </c>
      <c r="F585" s="584" t="s">
        <v>0</v>
      </c>
      <c r="G585" s="578" t="s">
        <v>0</v>
      </c>
      <c r="H585" s="645" t="s">
        <v>0</v>
      </c>
      <c r="I585" s="614" t="s">
        <v>0</v>
      </c>
      <c r="J585" s="585" t="s">
        <v>0</v>
      </c>
      <c r="K585" s="16"/>
      <c r="M585" s="781"/>
      <c r="N585" s="781"/>
      <c r="O585" s="16">
        <v>58</v>
      </c>
      <c r="P585" s="253" t="s">
        <v>133</v>
      </c>
      <c r="Q585" s="253" t="s">
        <v>129</v>
      </c>
    </row>
    <row r="586" spans="1:29" ht="12.75" hidden="1" customHeight="1" x14ac:dyDescent="0.35">
      <c r="A586" s="574">
        <v>583</v>
      </c>
      <c r="B586" s="696">
        <v>14</v>
      </c>
      <c r="C586" s="575">
        <v>45921</v>
      </c>
      <c r="D586" s="591" t="s">
        <v>1113</v>
      </c>
      <c r="E586" s="577" t="str">
        <f t="shared" ref="E586:F590" si="102">VLOOKUP(M586,Teams,2)</f>
        <v>ZIMMITTI SC</v>
      </c>
      <c r="F586" s="577" t="str">
        <f t="shared" si="102"/>
        <v>VASCO DA GAMA 60</v>
      </c>
      <c r="G586" s="589"/>
      <c r="H586" s="645">
        <f>VLOOKUP(E586,START_TIMES,2)</f>
        <v>0.41666666666666702</v>
      </c>
      <c r="I586" s="614" t="str">
        <f>VLOOKUP(E586,fields,2)</f>
        <v>Morris Beach Complex (G), Morris</v>
      </c>
      <c r="J586" s="580"/>
      <c r="K586" s="16"/>
      <c r="M586" s="783" t="s">
        <v>137</v>
      </c>
      <c r="N586" s="783" t="s">
        <v>135</v>
      </c>
      <c r="O586" s="16">
        <v>59</v>
      </c>
      <c r="P586" s="253" t="s">
        <v>134</v>
      </c>
      <c r="Q586" s="253" t="s">
        <v>131</v>
      </c>
    </row>
    <row r="587" spans="1:29" ht="12.75" hidden="1" customHeight="1" x14ac:dyDescent="0.35">
      <c r="A587" s="574">
        <v>584</v>
      </c>
      <c r="B587" s="696">
        <v>14</v>
      </c>
      <c r="C587" s="575">
        <v>45921</v>
      </c>
      <c r="D587" s="591" t="s">
        <v>1113</v>
      </c>
      <c r="E587" s="577" t="str">
        <f t="shared" si="102"/>
        <v>CLUB NAPOLI 50</v>
      </c>
      <c r="F587" s="577" t="str">
        <f t="shared" si="102"/>
        <v>GUILFORD BLACK EAGLES</v>
      </c>
      <c r="G587" s="750"/>
      <c r="H587" s="645">
        <f>VLOOKUP(E587,START_TIMES,2)</f>
        <v>0.375</v>
      </c>
      <c r="I587" s="614" t="str">
        <f>VLOOKUP(E587,fields,2)</f>
        <v>North Farms Park (G), North Branford</v>
      </c>
      <c r="J587" s="580"/>
      <c r="K587" s="16"/>
      <c r="M587" s="783" t="s">
        <v>141</v>
      </c>
      <c r="N587" s="783" t="s">
        <v>146</v>
      </c>
      <c r="O587" s="16">
        <v>60</v>
      </c>
      <c r="P587" s="253" t="s">
        <v>132</v>
      </c>
      <c r="Q587" s="253" t="s">
        <v>127</v>
      </c>
    </row>
    <row r="588" spans="1:29" ht="12.75" hidden="1" customHeight="1" x14ac:dyDescent="0.35">
      <c r="A588" s="574">
        <v>585</v>
      </c>
      <c r="B588" s="696">
        <v>14</v>
      </c>
      <c r="C588" s="575">
        <v>45921</v>
      </c>
      <c r="D588" s="591" t="s">
        <v>1113</v>
      </c>
      <c r="E588" s="577" t="str">
        <f t="shared" si="102"/>
        <v>NORTH BRANFORD LEGENDS</v>
      </c>
      <c r="F588" s="577" t="str">
        <f t="shared" si="102"/>
        <v>CHESHIRE AZZURRI</v>
      </c>
      <c r="G588" s="589"/>
      <c r="H588" s="645">
        <f>VLOOKUP(E588,START_TIMES,2)</f>
        <v>0.41666666666666702</v>
      </c>
      <c r="I588" s="614" t="str">
        <f>VLOOKUP(E588,fields,2)</f>
        <v>Northford Park (G), Northford</v>
      </c>
      <c r="J588" s="580"/>
      <c r="K588" s="16"/>
      <c r="M588" s="783" t="s">
        <v>148</v>
      </c>
      <c r="N588" s="783" t="s">
        <v>138</v>
      </c>
      <c r="O588" s="16">
        <v>61</v>
      </c>
      <c r="P588" s="253" t="s">
        <v>131</v>
      </c>
      <c r="Q588" s="253" t="s">
        <v>126</v>
      </c>
    </row>
    <row r="589" spans="1:29" ht="12.75" hidden="1" customHeight="1" x14ac:dyDescent="0.35">
      <c r="A589" s="574">
        <v>586</v>
      </c>
      <c r="B589" s="696">
        <v>14</v>
      </c>
      <c r="C589" s="575">
        <v>45921</v>
      </c>
      <c r="D589" s="591" t="s">
        <v>1113</v>
      </c>
      <c r="E589" s="577" t="str">
        <f t="shared" si="102"/>
        <v>GREENWICH PFC</v>
      </c>
      <c r="F589" s="577" t="str">
        <f t="shared" si="102"/>
        <v>EAST HAVEN SC</v>
      </c>
      <c r="G589" s="589"/>
      <c r="H589" s="645">
        <f>VLOOKUP(E589,START_TIMES,2)</f>
        <v>0.41666666666666702</v>
      </c>
      <c r="I589" s="614" t="str">
        <f>VLOOKUP(E589,fields,2)</f>
        <v>Greenwich Fields</v>
      </c>
      <c r="J589" s="580"/>
      <c r="K589" s="16"/>
      <c r="M589" s="783" t="s">
        <v>144</v>
      </c>
      <c r="N589" s="783" t="s">
        <v>142</v>
      </c>
      <c r="O589" s="16">
        <v>62</v>
      </c>
      <c r="P589" s="253" t="s">
        <v>127</v>
      </c>
      <c r="Q589" s="253" t="s">
        <v>136</v>
      </c>
    </row>
    <row r="590" spans="1:29" ht="12.75" hidden="1" customHeight="1" thickBot="1" x14ac:dyDescent="0.4">
      <c r="A590" s="574">
        <v>587</v>
      </c>
      <c r="B590" s="696">
        <v>14</v>
      </c>
      <c r="C590" s="575">
        <v>45921</v>
      </c>
      <c r="D590" s="591" t="s">
        <v>1113</v>
      </c>
      <c r="E590" s="577" t="str">
        <f t="shared" si="102"/>
        <v>HAVEN FC</v>
      </c>
      <c r="F590" s="577" t="str">
        <f t="shared" si="102"/>
        <v>SOUTHEAST CT</v>
      </c>
      <c r="G590" s="589"/>
      <c r="H590" s="645">
        <f>VLOOKUP(E590,START_TIMES,2)</f>
        <v>0.33333333333333331</v>
      </c>
      <c r="I590" s="614" t="str">
        <f>VLOOKUP(E590,fields,2)</f>
        <v>Foran HS KMT (T), Milford</v>
      </c>
      <c r="J590" s="580"/>
      <c r="K590" s="16"/>
      <c r="M590" s="783" t="s">
        <v>147</v>
      </c>
      <c r="N590" s="783" t="s">
        <v>149</v>
      </c>
      <c r="O590" s="16">
        <v>63</v>
      </c>
      <c r="P590" s="253" t="s">
        <v>130</v>
      </c>
      <c r="Q590" s="253" t="s">
        <v>129</v>
      </c>
    </row>
    <row r="591" spans="1:29" ht="16" hidden="1" customHeight="1" thickTop="1" thickBot="1" x14ac:dyDescent="0.4">
      <c r="A591" s="574">
        <v>588</v>
      </c>
      <c r="B591" s="696" t="s">
        <v>0</v>
      </c>
      <c r="C591" s="575" t="s">
        <v>0</v>
      </c>
      <c r="D591" s="582" t="s">
        <v>0</v>
      </c>
      <c r="E591" s="583" t="s">
        <v>0</v>
      </c>
      <c r="F591" s="584" t="s">
        <v>0</v>
      </c>
      <c r="G591" s="578" t="s">
        <v>0</v>
      </c>
      <c r="H591" s="645" t="s">
        <v>0</v>
      </c>
      <c r="I591" s="614" t="s">
        <v>0</v>
      </c>
      <c r="J591" s="585" t="s">
        <v>0</v>
      </c>
      <c r="K591" s="16"/>
      <c r="M591" s="781"/>
      <c r="N591" s="781"/>
      <c r="O591" s="16">
        <v>64</v>
      </c>
      <c r="P591" s="253" t="s">
        <v>128</v>
      </c>
      <c r="Q591" s="253" t="s">
        <v>133</v>
      </c>
      <c r="S591" s="16"/>
      <c r="T591" s="198"/>
      <c r="U591" s="198"/>
      <c r="V591" s="16">
        <v>73</v>
      </c>
      <c r="W591" s="209"/>
      <c r="X591" s="215"/>
      <c r="Y591" s="16"/>
      <c r="Z591" s="20"/>
      <c r="AC591" s="16"/>
    </row>
    <row r="592" spans="1:29" ht="12.75" hidden="1" customHeight="1" x14ac:dyDescent="0.35">
      <c r="A592" s="574">
        <v>589</v>
      </c>
      <c r="B592" s="696">
        <v>15</v>
      </c>
      <c r="C592" s="575">
        <v>45928</v>
      </c>
      <c r="D592" s="576" t="s">
        <v>10</v>
      </c>
      <c r="E592" s="577" t="str">
        <f t="shared" ref="E592:F596" si="103">VLOOKUP(M592,Teams,2)</f>
        <v>DANBURY UNITED</v>
      </c>
      <c r="F592" s="577" t="str">
        <f t="shared" si="103"/>
        <v>GREENWICH FC 30</v>
      </c>
      <c r="G592" s="578"/>
      <c r="H592" s="645">
        <f>VLOOKUP(E592,START_TIMES,2)</f>
        <v>0.375</v>
      </c>
      <c r="I592" s="614" t="str">
        <f>VLOOKUP(E592,fields,2)</f>
        <v>Portuguese Cultural Center (G), Danbury</v>
      </c>
      <c r="J592" s="580"/>
      <c r="K592" s="16"/>
      <c r="M592" s="781" t="s">
        <v>93</v>
      </c>
      <c r="N592" s="781" t="s">
        <v>94</v>
      </c>
      <c r="O592" s="16">
        <v>65</v>
      </c>
      <c r="P592" s="253" t="s">
        <v>134</v>
      </c>
      <c r="Q592" s="253" t="s">
        <v>132</v>
      </c>
      <c r="S592" s="16"/>
      <c r="T592" s="288"/>
      <c r="U592" s="288"/>
      <c r="V592" s="16"/>
      <c r="W592" s="227"/>
      <c r="X592" s="289"/>
      <c r="Y592" s="16"/>
      <c r="Z592" s="20"/>
      <c r="AC592" s="16"/>
    </row>
    <row r="593" spans="1:29" ht="12.75" hidden="1" customHeight="1" thickTop="1" thickBot="1" x14ac:dyDescent="0.4">
      <c r="A593" s="574">
        <v>590</v>
      </c>
      <c r="B593" s="696">
        <v>15</v>
      </c>
      <c r="C593" s="575">
        <v>45928</v>
      </c>
      <c r="D593" s="576" t="s">
        <v>10</v>
      </c>
      <c r="E593" s="577" t="str">
        <f t="shared" si="103"/>
        <v>SALTY DOGS</v>
      </c>
      <c r="F593" s="577" t="str">
        <f t="shared" si="103"/>
        <v>CLINTON FC 30</v>
      </c>
      <c r="G593" s="578"/>
      <c r="H593" s="645">
        <f>VLOOKUP(E593,START_TIMES,2)</f>
        <v>0.33333333333333331</v>
      </c>
      <c r="I593" s="614" t="str">
        <f>VLOOKUP(E593,fields,2)</f>
        <v>Nonnewaug HS  (T), Woodbury</v>
      </c>
      <c r="J593" s="580"/>
      <c r="K593" s="16"/>
      <c r="M593" s="781" t="s">
        <v>95</v>
      </c>
      <c r="N593" s="781" t="s">
        <v>96</v>
      </c>
      <c r="O593" s="16">
        <v>66</v>
      </c>
      <c r="P593" s="253" t="s">
        <v>136</v>
      </c>
      <c r="Q593" s="253" t="s">
        <v>134</v>
      </c>
      <c r="S593" s="16"/>
      <c r="T593" s="198"/>
      <c r="U593" s="198"/>
      <c r="V593" s="16"/>
      <c r="W593" s="209"/>
      <c r="X593" s="215"/>
      <c r="Y593" s="16"/>
      <c r="Z593" s="20"/>
      <c r="AC593" s="16"/>
    </row>
    <row r="594" spans="1:29" ht="12.75" hidden="1" customHeight="1" thickTop="1" x14ac:dyDescent="0.35">
      <c r="A594" s="574">
        <v>591</v>
      </c>
      <c r="B594" s="696">
        <v>15</v>
      </c>
      <c r="C594" s="575">
        <v>45928</v>
      </c>
      <c r="D594" s="576" t="s">
        <v>10</v>
      </c>
      <c r="E594" s="577" t="str">
        <f t="shared" si="103"/>
        <v>HAMDEN ALL STARS</v>
      </c>
      <c r="F594" s="577" t="str">
        <f t="shared" si="103"/>
        <v xml:space="preserve">FC SHELTON </v>
      </c>
      <c r="G594" s="578"/>
      <c r="H594" s="645">
        <f>VLOOKUP(E594,START_TIMES,2)</f>
        <v>0.41666666666666669</v>
      </c>
      <c r="I594" s="614" t="str">
        <f>VLOOKUP(E594,fields,2)</f>
        <v>Westwoods HS (G), Hamden</v>
      </c>
      <c r="J594" s="580"/>
      <c r="K594" s="16"/>
      <c r="M594" s="781" t="s">
        <v>92</v>
      </c>
      <c r="N594" s="781" t="s">
        <v>99</v>
      </c>
      <c r="O594" s="16">
        <v>67</v>
      </c>
      <c r="P594" s="253" t="s">
        <v>127</v>
      </c>
      <c r="Q594" s="253" t="s">
        <v>130</v>
      </c>
      <c r="S594" s="16"/>
      <c r="T594" s="288"/>
      <c r="U594" s="288"/>
      <c r="V594" s="16"/>
      <c r="W594" s="227"/>
      <c r="X594" s="289"/>
      <c r="Y594" s="16"/>
      <c r="Z594" s="20"/>
      <c r="AC594" s="16"/>
    </row>
    <row r="595" spans="1:29" ht="12.75" hidden="1" customHeight="1" x14ac:dyDescent="0.35">
      <c r="A595" s="574">
        <v>592</v>
      </c>
      <c r="B595" s="696">
        <v>15</v>
      </c>
      <c r="C595" s="575">
        <v>45928</v>
      </c>
      <c r="D595" s="576" t="s">
        <v>10</v>
      </c>
      <c r="E595" s="577" t="str">
        <f t="shared" si="103"/>
        <v>MILFORD TUESDAY</v>
      </c>
      <c r="F595" s="577" t="str">
        <f t="shared" si="103"/>
        <v>MILFORD AMIGOS</v>
      </c>
      <c r="G595" s="578"/>
      <c r="H595" s="645">
        <f>VLOOKUP(E595,START_TIMES,2)</f>
        <v>0.33333333333333331</v>
      </c>
      <c r="I595" s="614" t="str">
        <f>VLOOKUP(E595,fields,2)</f>
        <v>Witek Park (G), Derby</v>
      </c>
      <c r="J595" s="580"/>
      <c r="K595" s="16"/>
      <c r="M595" s="781" t="s">
        <v>100</v>
      </c>
      <c r="N595" s="781" t="s">
        <v>98</v>
      </c>
      <c r="O595" s="16">
        <v>68</v>
      </c>
      <c r="P595" s="253" t="s">
        <v>132</v>
      </c>
      <c r="Q595" s="253" t="s">
        <v>126</v>
      </c>
      <c r="S595" s="16"/>
      <c r="T595" s="288"/>
      <c r="U595" s="288"/>
      <c r="V595" s="16"/>
      <c r="W595" s="227"/>
      <c r="X595" s="289"/>
      <c r="Y595" s="16"/>
      <c r="Z595" s="20"/>
      <c r="AC595" s="16"/>
    </row>
    <row r="596" spans="1:29" ht="12.75" hidden="1" customHeight="1" x14ac:dyDescent="0.35">
      <c r="A596" s="574">
        <v>593</v>
      </c>
      <c r="B596" s="696">
        <v>15</v>
      </c>
      <c r="C596" s="575">
        <v>45928</v>
      </c>
      <c r="D596" s="576" t="s">
        <v>10</v>
      </c>
      <c r="E596" s="577" t="str">
        <f t="shared" si="103"/>
        <v>CHESHIRE SC UNITED</v>
      </c>
      <c r="F596" s="577" t="str">
        <f t="shared" si="103"/>
        <v>STAMFORD FC</v>
      </c>
      <c r="G596" s="578"/>
      <c r="H596" s="645">
        <f>VLOOKUP(E596,START_TIMES,2)</f>
        <v>0.33333333333333331</v>
      </c>
      <c r="I596" s="614" t="str">
        <f>VLOOKUP(E596,fields,2)</f>
        <v>Choate Rosemary Hall (T), Wallingford</v>
      </c>
      <c r="J596" s="580"/>
      <c r="K596" s="16"/>
      <c r="M596" s="781" t="s">
        <v>97</v>
      </c>
      <c r="N596" s="781" t="s">
        <v>101</v>
      </c>
      <c r="O596" s="16">
        <v>69</v>
      </c>
      <c r="P596" s="253" t="s">
        <v>129</v>
      </c>
      <c r="Q596" s="253" t="s">
        <v>128</v>
      </c>
    </row>
    <row r="597" spans="1:29" ht="12.75" hidden="1" customHeight="1" x14ac:dyDescent="0.35">
      <c r="A597" s="574">
        <v>594</v>
      </c>
      <c r="B597" s="696" t="s">
        <v>0</v>
      </c>
      <c r="C597" s="575" t="s">
        <v>0</v>
      </c>
      <c r="D597" s="582" t="s">
        <v>0</v>
      </c>
      <c r="E597" s="583" t="s">
        <v>0</v>
      </c>
      <c r="F597" s="584" t="s">
        <v>0</v>
      </c>
      <c r="G597" s="578" t="s">
        <v>0</v>
      </c>
      <c r="H597" s="645" t="s">
        <v>0</v>
      </c>
      <c r="I597" s="614" t="s">
        <v>0</v>
      </c>
      <c r="J597" s="585" t="s">
        <v>0</v>
      </c>
      <c r="K597" s="16"/>
      <c r="M597" s="781"/>
      <c r="N597" s="781"/>
      <c r="O597" s="16">
        <v>70</v>
      </c>
      <c r="P597" s="253" t="s">
        <v>131</v>
      </c>
      <c r="Q597" s="253" t="s">
        <v>133</v>
      </c>
      <c r="S597" s="16"/>
      <c r="T597" s="288"/>
      <c r="U597" s="288"/>
      <c r="V597" s="16"/>
      <c r="W597" s="227"/>
      <c r="X597" s="289"/>
      <c r="Y597" s="16"/>
      <c r="Z597" s="20"/>
      <c r="AC597" s="16"/>
    </row>
    <row r="598" spans="1:29" ht="12.75" hidden="1" customHeight="1" x14ac:dyDescent="0.35">
      <c r="A598" s="574">
        <v>595</v>
      </c>
      <c r="B598" s="696">
        <v>15</v>
      </c>
      <c r="C598" s="575">
        <v>45928</v>
      </c>
      <c r="D598" s="586" t="s">
        <v>175</v>
      </c>
      <c r="E598" s="577" t="str">
        <f t="shared" ref="E598:F602" si="104">VLOOKUP(M598,Teams,2)</f>
        <v>ECUA-ANDES 30</v>
      </c>
      <c r="F598" s="577" t="str">
        <f t="shared" si="104"/>
        <v>FC CELTA</v>
      </c>
      <c r="G598" s="578"/>
      <c r="H598" s="645">
        <f>VLOOKUP(E598,START_TIMES,2)</f>
        <v>0.33333333333333331</v>
      </c>
      <c r="I598" s="614" t="str">
        <f>VLOOKUP(E598,fields,2)</f>
        <v>Witek Park (G), Derby</v>
      </c>
      <c r="J598" s="580"/>
      <c r="K598" s="16"/>
      <c r="M598" s="781" t="s">
        <v>152</v>
      </c>
      <c r="N598" s="781" t="s">
        <v>154</v>
      </c>
      <c r="O598" s="16">
        <v>71</v>
      </c>
      <c r="P598" s="253" t="s">
        <v>128</v>
      </c>
      <c r="Q598" s="253" t="s">
        <v>130</v>
      </c>
      <c r="S598" s="16"/>
      <c r="T598" s="288"/>
      <c r="U598" s="288"/>
      <c r="V598" s="16"/>
      <c r="W598" s="227"/>
      <c r="X598" s="289"/>
      <c r="Y598" s="16"/>
      <c r="Z598" s="20"/>
      <c r="AC598" s="16"/>
    </row>
    <row r="599" spans="1:29" ht="14.5" hidden="1" x14ac:dyDescent="0.35">
      <c r="A599" s="574">
        <v>596</v>
      </c>
      <c r="B599" s="696">
        <v>15</v>
      </c>
      <c r="C599" s="575">
        <v>45928</v>
      </c>
      <c r="D599" s="586" t="s">
        <v>175</v>
      </c>
      <c r="E599" s="577" t="str">
        <f t="shared" si="104"/>
        <v>QPR</v>
      </c>
      <c r="F599" s="577" t="str">
        <f t="shared" si="104"/>
        <v>COYOTES FC</v>
      </c>
      <c r="G599" s="578"/>
      <c r="H599" s="645">
        <f>VLOOKUP(E599,START_TIMES,2)</f>
        <v>0.375</v>
      </c>
      <c r="I599" s="614" t="str">
        <f>VLOOKUP(E599,fields,2)</f>
        <v>Quinnipiac Park (G), Cheshire</v>
      </c>
      <c r="J599" s="580"/>
      <c r="K599" s="16"/>
      <c r="M599" s="781" t="s">
        <v>158</v>
      </c>
      <c r="N599" s="781" t="s">
        <v>151</v>
      </c>
      <c r="O599" s="16">
        <v>72</v>
      </c>
      <c r="P599" s="253" t="s">
        <v>134</v>
      </c>
      <c r="Q599" s="253" t="s">
        <v>127</v>
      </c>
    </row>
    <row r="600" spans="1:29" ht="14.5" hidden="1" x14ac:dyDescent="0.35">
      <c r="A600" s="574">
        <v>597</v>
      </c>
      <c r="B600" s="696">
        <v>15</v>
      </c>
      <c r="C600" s="575">
        <v>45928</v>
      </c>
      <c r="D600" s="586" t="s">
        <v>175</v>
      </c>
      <c r="E600" s="577" t="str">
        <f t="shared" si="104"/>
        <v>LITCHFIELD COUNTY BLUES 30</v>
      </c>
      <c r="F600" s="577" t="str">
        <f t="shared" si="104"/>
        <v>FC CALDO VERDE</v>
      </c>
      <c r="G600" s="589"/>
      <c r="H600" s="645">
        <f>VLOOKUP(E600,START_TIMES,2)</f>
        <v>0.33333333333333331</v>
      </c>
      <c r="I600" s="614" t="str">
        <f>VLOOKUP(E600,fields,2)</f>
        <v>New Milford HS (T), New Milford</v>
      </c>
      <c r="J600" s="580"/>
      <c r="K600" s="16"/>
      <c r="M600" s="781" t="s">
        <v>155</v>
      </c>
      <c r="N600" s="781" t="s">
        <v>153</v>
      </c>
      <c r="O600" s="16">
        <v>73</v>
      </c>
      <c r="P600" s="253" t="s">
        <v>131</v>
      </c>
      <c r="Q600" s="253" t="s">
        <v>129</v>
      </c>
    </row>
    <row r="601" spans="1:29" ht="14.5" hidden="1" x14ac:dyDescent="0.35">
      <c r="A601" s="574">
        <v>598</v>
      </c>
      <c r="B601" s="696">
        <v>15</v>
      </c>
      <c r="C601" s="575">
        <v>45928</v>
      </c>
      <c r="D601" s="586" t="s">
        <v>175</v>
      </c>
      <c r="E601" s="577" t="str">
        <f t="shared" si="104"/>
        <v>NORWALK FC</v>
      </c>
      <c r="F601" s="577" t="str">
        <f t="shared" si="104"/>
        <v>NAUGATUCK FUSION</v>
      </c>
      <c r="G601" s="578"/>
      <c r="H601" s="645">
        <f>VLOOKUP(E601,START_TIMES,2)</f>
        <v>0.41666666666666702</v>
      </c>
      <c r="I601" s="614" t="str">
        <f>VLOOKUP(E601,fields,2)</f>
        <v>Nathan Hale MS (T), Norwalk</v>
      </c>
      <c r="J601" s="580"/>
      <c r="K601" s="16"/>
      <c r="M601" s="781" t="s">
        <v>157</v>
      </c>
      <c r="N601" s="781" t="s">
        <v>156</v>
      </c>
      <c r="O601" s="16">
        <v>74</v>
      </c>
      <c r="P601" s="253" t="s">
        <v>133</v>
      </c>
      <c r="Q601" s="253" t="s">
        <v>132</v>
      </c>
    </row>
    <row r="602" spans="1:29" ht="14.5" hidden="1" x14ac:dyDescent="0.35">
      <c r="A602" s="574">
        <v>599</v>
      </c>
      <c r="B602" s="696">
        <v>15</v>
      </c>
      <c r="C602" s="575">
        <v>45928</v>
      </c>
      <c r="D602" s="586" t="s">
        <v>175</v>
      </c>
      <c r="E602" s="773" t="str">
        <f t="shared" si="104"/>
        <v>BYE 30</v>
      </c>
      <c r="F602" s="577" t="str">
        <f t="shared" si="104"/>
        <v>TRINITY FC</v>
      </c>
      <c r="G602" s="578"/>
      <c r="H602" s="645" t="str">
        <f>VLOOKUP(E602,START_TIMES,2)</f>
        <v>--</v>
      </c>
      <c r="I602" s="614" t="str">
        <f>VLOOKUP(E602,fields,2)</f>
        <v>--</v>
      </c>
      <c r="J602" s="580"/>
      <c r="K602" s="16"/>
      <c r="M602" s="781" t="s">
        <v>150</v>
      </c>
      <c r="N602" s="781" t="s">
        <v>159</v>
      </c>
      <c r="O602" s="16">
        <v>75</v>
      </c>
      <c r="P602" s="253" t="s">
        <v>126</v>
      </c>
      <c r="Q602" s="253" t="s">
        <v>136</v>
      </c>
    </row>
    <row r="603" spans="1:29" ht="14.5" hidden="1" x14ac:dyDescent="0.35">
      <c r="A603" s="574">
        <v>600</v>
      </c>
      <c r="B603" s="696" t="s">
        <v>0</v>
      </c>
      <c r="C603" s="575" t="s">
        <v>0</v>
      </c>
      <c r="D603" s="582" t="s">
        <v>0</v>
      </c>
      <c r="E603" s="583" t="s">
        <v>0</v>
      </c>
      <c r="F603" s="584" t="s">
        <v>0</v>
      </c>
      <c r="G603" s="578" t="s">
        <v>0</v>
      </c>
      <c r="H603" s="645" t="s">
        <v>0</v>
      </c>
      <c r="I603" s="614" t="s">
        <v>0</v>
      </c>
      <c r="J603" s="585" t="s">
        <v>0</v>
      </c>
      <c r="K603" s="16"/>
      <c r="M603" s="781"/>
      <c r="N603" s="781"/>
      <c r="O603" s="16">
        <v>76</v>
      </c>
      <c r="P603" s="253" t="s">
        <v>129</v>
      </c>
      <c r="Q603" s="253" t="s">
        <v>127</v>
      </c>
    </row>
    <row r="604" spans="1:29" ht="14.5" hidden="1" x14ac:dyDescent="0.35">
      <c r="A604" s="574">
        <v>601</v>
      </c>
      <c r="B604" s="696">
        <v>15</v>
      </c>
      <c r="C604" s="575">
        <v>45928</v>
      </c>
      <c r="D604" s="587" t="s">
        <v>11</v>
      </c>
      <c r="E604" s="577" t="str">
        <f t="shared" ref="E604:F608" si="105">VLOOKUP(M604,Teams,2)</f>
        <v>DANBURY UNITED 40</v>
      </c>
      <c r="F604" s="577" t="str">
        <f t="shared" si="105"/>
        <v>GREENWICH FC 40</v>
      </c>
      <c r="G604" s="578"/>
      <c r="H604" s="645">
        <f>VLOOKUP(E604,START_TIMES,2)</f>
        <v>0.45833333333333331</v>
      </c>
      <c r="I604" s="614" t="str">
        <f>VLOOKUP(E604,fields,2)</f>
        <v>Portuguese Cultural Center (G), Danbury</v>
      </c>
      <c r="J604" s="580"/>
      <c r="K604" s="16"/>
      <c r="M604" s="781" t="s">
        <v>162</v>
      </c>
      <c r="N604" s="781" t="s">
        <v>104</v>
      </c>
      <c r="O604" s="16">
        <v>77</v>
      </c>
      <c r="P604" s="253" t="s">
        <v>130</v>
      </c>
      <c r="Q604" s="253" t="s">
        <v>126</v>
      </c>
    </row>
    <row r="605" spans="1:29" ht="14.5" hidden="1" x14ac:dyDescent="0.35">
      <c r="A605" s="574">
        <v>602</v>
      </c>
      <c r="B605" s="696">
        <v>15</v>
      </c>
      <c r="C605" s="575">
        <v>45928</v>
      </c>
      <c r="D605" s="587" t="s">
        <v>11</v>
      </c>
      <c r="E605" s="577" t="str">
        <f t="shared" si="105"/>
        <v>STORM FC</v>
      </c>
      <c r="F605" s="577" t="str">
        <f t="shared" si="105"/>
        <v>CLUB NAPOLI 40</v>
      </c>
      <c r="G605" s="578"/>
      <c r="H605" s="645">
        <f>VLOOKUP(E605,START_TIMES,2)</f>
        <v>0.33333333333333331</v>
      </c>
      <c r="I605" s="614" t="str">
        <f>VLOOKUP(E605,fields,2)</f>
        <v>Wakeman Park (T), Westport</v>
      </c>
      <c r="J605" s="580"/>
      <c r="K605" s="16"/>
      <c r="M605" s="781" t="s">
        <v>108</v>
      </c>
      <c r="N605" s="781" t="s">
        <v>161</v>
      </c>
      <c r="O605" s="16">
        <v>78</v>
      </c>
      <c r="P605" s="253" t="s">
        <v>132</v>
      </c>
      <c r="Q605" s="253" t="s">
        <v>131</v>
      </c>
    </row>
    <row r="606" spans="1:29" ht="14.5" hidden="1" x14ac:dyDescent="0.35">
      <c r="A606" s="574">
        <v>603</v>
      </c>
      <c r="B606" s="696">
        <v>15</v>
      </c>
      <c r="C606" s="575">
        <v>45928</v>
      </c>
      <c r="D606" s="587" t="s">
        <v>11</v>
      </c>
      <c r="E606" s="577" t="str">
        <f t="shared" si="105"/>
        <v>GREENWICH PUMAS FC 40</v>
      </c>
      <c r="F606" s="577" t="str">
        <f t="shared" si="105"/>
        <v>FAIRFIELD GAC 40</v>
      </c>
      <c r="G606" s="578"/>
      <c r="H606" s="645">
        <f>VLOOKUP(E606,START_TIMES,2)</f>
        <v>0.41666666666666669</v>
      </c>
      <c r="I606" s="614" t="str">
        <f>VLOOKUP(E606,fields,2)</f>
        <v>Greenwich Fields</v>
      </c>
      <c r="J606" s="580"/>
      <c r="K606" s="16"/>
      <c r="M606" s="781" t="s">
        <v>105</v>
      </c>
      <c r="N606" s="781" t="s">
        <v>163</v>
      </c>
      <c r="O606" s="16">
        <v>79</v>
      </c>
      <c r="P606" s="253" t="s">
        <v>128</v>
      </c>
      <c r="Q606" s="253" t="s">
        <v>136</v>
      </c>
    </row>
    <row r="607" spans="1:29" ht="14.5" hidden="1" x14ac:dyDescent="0.35">
      <c r="A607" s="574">
        <v>604</v>
      </c>
      <c r="B607" s="696">
        <v>15</v>
      </c>
      <c r="C607" s="575">
        <v>45928</v>
      </c>
      <c r="D607" s="587" t="s">
        <v>11</v>
      </c>
      <c r="E607" s="577" t="str">
        <f t="shared" si="105"/>
        <v>SHEBEEN FC</v>
      </c>
      <c r="F607" s="577" t="str">
        <f t="shared" si="105"/>
        <v xml:space="preserve">GUILFORD CELTIC </v>
      </c>
      <c r="G607" s="578"/>
      <c r="H607" s="645">
        <f>VLOOKUP(E607,START_TIMES,2)</f>
        <v>0.41666666666666702</v>
      </c>
      <c r="I607" s="614" t="str">
        <f>VLOOKUP(E607,fields,2)</f>
        <v>Ludlowe HS (T), Fairfield</v>
      </c>
      <c r="J607" s="580"/>
      <c r="K607" s="16"/>
      <c r="M607" s="781" t="s">
        <v>107</v>
      </c>
      <c r="N607" s="781" t="s">
        <v>106</v>
      </c>
      <c r="O607" s="16">
        <v>80</v>
      </c>
      <c r="P607" s="253" t="s">
        <v>133</v>
      </c>
      <c r="Q607" s="253" t="s">
        <v>134</v>
      </c>
    </row>
    <row r="608" spans="1:29" ht="14.5" hidden="1" x14ac:dyDescent="0.35">
      <c r="A608" s="574">
        <v>605</v>
      </c>
      <c r="B608" s="696">
        <v>15</v>
      </c>
      <c r="C608" s="575">
        <v>45928</v>
      </c>
      <c r="D608" s="587" t="s">
        <v>11</v>
      </c>
      <c r="E608" s="577" t="str">
        <f t="shared" si="105"/>
        <v>CLINTON FC 40</v>
      </c>
      <c r="F608" s="577" t="str">
        <f t="shared" si="105"/>
        <v>VASCO DA GAMA 40</v>
      </c>
      <c r="G608" s="578"/>
      <c r="H608" s="645">
        <f>VLOOKUP(E608,START_TIMES,2)</f>
        <v>0.41666666666666702</v>
      </c>
      <c r="I608" s="614" t="str">
        <f>VLOOKUP(E608,fields,2)</f>
        <v>Indian River Sports Complex (T), Clinton</v>
      </c>
      <c r="J608" s="580"/>
      <c r="K608" s="16"/>
      <c r="M608" s="781" t="s">
        <v>160</v>
      </c>
      <c r="N608" s="781" t="s">
        <v>109</v>
      </c>
      <c r="O608" s="16">
        <v>81</v>
      </c>
      <c r="P608" s="253" t="s">
        <v>134</v>
      </c>
      <c r="Q608" s="253" t="s">
        <v>126</v>
      </c>
    </row>
    <row r="609" spans="1:33" ht="14.5" hidden="1" x14ac:dyDescent="0.35">
      <c r="A609" s="574">
        <v>606</v>
      </c>
      <c r="B609" s="696"/>
      <c r="C609" s="575"/>
      <c r="D609" s="587"/>
      <c r="E609" s="577"/>
      <c r="F609" s="577"/>
      <c r="G609" s="578"/>
      <c r="H609" s="645"/>
      <c r="I609" s="614"/>
      <c r="J609" s="580"/>
      <c r="K609" s="16"/>
      <c r="M609" s="781"/>
      <c r="N609" s="781"/>
      <c r="O609" s="16">
        <v>82</v>
      </c>
      <c r="P609" s="253" t="s">
        <v>127</v>
      </c>
      <c r="Q609" s="253" t="s">
        <v>133</v>
      </c>
    </row>
    <row r="610" spans="1:33" ht="12.75" hidden="1" customHeight="1" thickTop="1" thickBot="1" x14ac:dyDescent="0.4">
      <c r="A610" s="574">
        <v>607</v>
      </c>
      <c r="B610" s="696">
        <v>15</v>
      </c>
      <c r="C610" s="575">
        <v>45928</v>
      </c>
      <c r="D610" s="588" t="s">
        <v>1114</v>
      </c>
      <c r="E610" s="577" t="e">
        <f t="shared" ref="E610:F613" si="106">VLOOKUP(M610,Teams,2)</f>
        <v>#N/A</v>
      </c>
      <c r="F610" s="577" t="e">
        <f t="shared" si="106"/>
        <v>#N/A</v>
      </c>
      <c r="G610" s="578"/>
      <c r="H610" s="645" t="e">
        <f>VLOOKUP(E610,START_TIMES,2)</f>
        <v>#N/A</v>
      </c>
      <c r="I610" s="614" t="e">
        <f>VLOOKUP(E610,fields,2)</f>
        <v>#N/A</v>
      </c>
      <c r="J610" s="580"/>
      <c r="K610" s="16"/>
      <c r="M610" s="781"/>
      <c r="N610" s="781"/>
      <c r="O610" s="16">
        <v>83</v>
      </c>
      <c r="P610" s="253" t="s">
        <v>129</v>
      </c>
      <c r="Q610" s="253" t="s">
        <v>136</v>
      </c>
      <c r="S610" s="16"/>
      <c r="T610" s="198"/>
      <c r="U610" s="198"/>
      <c r="V610" s="16">
        <v>74</v>
      </c>
      <c r="W610" s="209"/>
      <c r="X610" s="215"/>
      <c r="Y610" s="16"/>
      <c r="Z610" s="20"/>
      <c r="AC610" s="16"/>
    </row>
    <row r="611" spans="1:33" s="1" customFormat="1" ht="12" hidden="1" customHeight="1" thickTop="1" x14ac:dyDescent="0.35">
      <c r="A611" s="574">
        <v>608</v>
      </c>
      <c r="B611" s="696">
        <v>15</v>
      </c>
      <c r="C611" s="575">
        <v>45928</v>
      </c>
      <c r="D611" s="588" t="s">
        <v>1114</v>
      </c>
      <c r="E611" s="577" t="e">
        <f t="shared" si="106"/>
        <v>#N/A</v>
      </c>
      <c r="F611" s="577" t="e">
        <f t="shared" si="106"/>
        <v>#N/A</v>
      </c>
      <c r="G611" s="578"/>
      <c r="H611" s="645" t="e">
        <f>VLOOKUP(E611,START_TIMES,2)</f>
        <v>#N/A</v>
      </c>
      <c r="I611" s="614" t="e">
        <f>VLOOKUP(E611,fields,2)</f>
        <v>#N/A</v>
      </c>
      <c r="J611" s="580"/>
      <c r="K611" s="16"/>
      <c r="L611" s="16"/>
      <c r="M611" s="781"/>
      <c r="N611" s="781"/>
      <c r="O611" s="16">
        <v>84</v>
      </c>
      <c r="P611" s="253" t="s">
        <v>132</v>
      </c>
      <c r="Q611" s="253" t="s">
        <v>128</v>
      </c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 s="258"/>
      <c r="AF611"/>
      <c r="AG611"/>
    </row>
    <row r="612" spans="1:33" ht="12.75" hidden="1" customHeight="1" x14ac:dyDescent="0.35">
      <c r="A612" s="574">
        <v>609</v>
      </c>
      <c r="B612" s="696">
        <v>15</v>
      </c>
      <c r="C612" s="575">
        <v>45928</v>
      </c>
      <c r="D612" s="588" t="s">
        <v>1114</v>
      </c>
      <c r="E612" s="577" t="e">
        <f t="shared" si="106"/>
        <v>#N/A</v>
      </c>
      <c r="F612" s="577" t="e">
        <f t="shared" si="106"/>
        <v>#N/A</v>
      </c>
      <c r="G612" s="578"/>
      <c r="H612" s="645" t="e">
        <f>VLOOKUP(E612,START_TIMES,2)</f>
        <v>#N/A</v>
      </c>
      <c r="I612" s="614" t="e">
        <f>VLOOKUP(E612,fields,2)</f>
        <v>#N/A</v>
      </c>
      <c r="J612" s="580"/>
      <c r="K612" s="16"/>
      <c r="M612" s="781"/>
      <c r="N612" s="781"/>
      <c r="O612" s="16">
        <v>85</v>
      </c>
      <c r="P612" s="253" t="s">
        <v>131</v>
      </c>
      <c r="Q612" s="253" t="s">
        <v>130</v>
      </c>
      <c r="S612" s="16"/>
      <c r="T612" s="288"/>
      <c r="U612" s="288"/>
      <c r="V612" s="16"/>
      <c r="W612" s="227"/>
      <c r="X612" s="289"/>
      <c r="Y612" s="16"/>
      <c r="Z612" s="20"/>
      <c r="AC612" s="16"/>
    </row>
    <row r="613" spans="1:33" ht="12.75" hidden="1" customHeight="1" x14ac:dyDescent="0.35">
      <c r="A613" s="574">
        <v>610</v>
      </c>
      <c r="B613" s="696">
        <v>15</v>
      </c>
      <c r="C613" s="575">
        <v>45928</v>
      </c>
      <c r="D613" s="588" t="s">
        <v>1114</v>
      </c>
      <c r="E613" s="577" t="e">
        <f t="shared" si="106"/>
        <v>#N/A</v>
      </c>
      <c r="F613" s="577" t="e">
        <f t="shared" si="106"/>
        <v>#N/A</v>
      </c>
      <c r="G613" s="578"/>
      <c r="H613" s="645" t="e">
        <f>VLOOKUP(E613,START_TIMES,2)</f>
        <v>#N/A</v>
      </c>
      <c r="I613" s="614" t="e">
        <f>VLOOKUP(E613,fields,2)</f>
        <v>#N/A</v>
      </c>
      <c r="J613" s="580"/>
      <c r="K613" s="16"/>
      <c r="M613" s="781"/>
      <c r="N613" s="781"/>
      <c r="O613" s="16">
        <v>86</v>
      </c>
      <c r="P613" s="253" t="s">
        <v>126</v>
      </c>
      <c r="Q613" s="253" t="s">
        <v>129</v>
      </c>
    </row>
    <row r="614" spans="1:33" ht="14.5" hidden="1" x14ac:dyDescent="0.35">
      <c r="A614" s="574">
        <v>611</v>
      </c>
      <c r="B614" s="696"/>
      <c r="C614" s="575"/>
      <c r="D614" s="587"/>
      <c r="E614" s="577"/>
      <c r="F614" s="577"/>
      <c r="G614" s="578"/>
      <c r="H614" s="645"/>
      <c r="I614" s="614"/>
      <c r="J614" s="580"/>
      <c r="K614" s="16"/>
      <c r="M614" s="781"/>
      <c r="N614" s="781"/>
      <c r="O614" s="16">
        <v>87</v>
      </c>
      <c r="P614" s="253" t="s">
        <v>133</v>
      </c>
      <c r="Q614" s="253" t="s">
        <v>130</v>
      </c>
    </row>
    <row r="615" spans="1:33" ht="12.75" hidden="1" customHeight="1" x14ac:dyDescent="0.35">
      <c r="A615" s="574">
        <v>612</v>
      </c>
      <c r="B615" s="696">
        <v>15</v>
      </c>
      <c r="C615" s="575">
        <v>45928</v>
      </c>
      <c r="D615" s="740" t="s">
        <v>1115</v>
      </c>
      <c r="E615" s="577" t="e">
        <f t="shared" ref="E615:F618" si="107">VLOOKUP(M615,Teams,2)</f>
        <v>#N/A</v>
      </c>
      <c r="F615" s="577" t="e">
        <f t="shared" si="107"/>
        <v>#N/A</v>
      </c>
      <c r="G615" s="578"/>
      <c r="H615" s="645" t="e">
        <f>VLOOKUP(E615,START_TIMES,2)</f>
        <v>#N/A</v>
      </c>
      <c r="I615" s="614" t="e">
        <f>VLOOKUP(E615,fields,2)</f>
        <v>#N/A</v>
      </c>
      <c r="J615" s="580"/>
      <c r="K615" s="16"/>
      <c r="M615" s="781"/>
      <c r="N615" s="781"/>
      <c r="O615" s="16">
        <v>88</v>
      </c>
      <c r="P615" s="253" t="s">
        <v>128</v>
      </c>
      <c r="Q615" s="253" t="s">
        <v>134</v>
      </c>
    </row>
    <row r="616" spans="1:33" ht="12.75" hidden="1" customHeight="1" x14ac:dyDescent="0.35">
      <c r="A616" s="574">
        <v>613</v>
      </c>
      <c r="B616" s="696">
        <v>15</v>
      </c>
      <c r="C616" s="575">
        <v>45928</v>
      </c>
      <c r="D616" s="740" t="s">
        <v>1115</v>
      </c>
      <c r="E616" s="577" t="e">
        <f t="shared" si="107"/>
        <v>#N/A</v>
      </c>
      <c r="F616" s="577" t="e">
        <f t="shared" si="107"/>
        <v>#N/A</v>
      </c>
      <c r="G616" s="578"/>
      <c r="H616" s="645" t="e">
        <f>VLOOKUP(E616,START_TIMES,2)</f>
        <v>#N/A</v>
      </c>
      <c r="I616" s="614" t="e">
        <f>VLOOKUP(E616,fields,2)</f>
        <v>#N/A</v>
      </c>
      <c r="J616" s="580"/>
      <c r="K616" s="16"/>
      <c r="M616" s="781"/>
      <c r="N616" s="781"/>
      <c r="O616" s="16">
        <v>89</v>
      </c>
      <c r="P616" s="253" t="s">
        <v>136</v>
      </c>
      <c r="Q616" s="253" t="s">
        <v>132</v>
      </c>
    </row>
    <row r="617" spans="1:33" ht="12.75" hidden="1" customHeight="1" x14ac:dyDescent="0.35">
      <c r="A617" s="574">
        <v>614</v>
      </c>
      <c r="B617" s="696">
        <v>15</v>
      </c>
      <c r="C617" s="575">
        <v>45928</v>
      </c>
      <c r="D617" s="740" t="s">
        <v>1115</v>
      </c>
      <c r="E617" s="577" t="e">
        <f t="shared" si="107"/>
        <v>#N/A</v>
      </c>
      <c r="F617" s="577" t="e">
        <f t="shared" si="107"/>
        <v>#N/A</v>
      </c>
      <c r="G617" s="578"/>
      <c r="H617" s="645" t="e">
        <f>VLOOKUP(E617,START_TIMES,2)</f>
        <v>#N/A</v>
      </c>
      <c r="I617" s="614" t="e">
        <f>VLOOKUP(E617,fields,2)</f>
        <v>#N/A</v>
      </c>
      <c r="J617" s="580"/>
      <c r="K617" s="16"/>
      <c r="M617" s="781"/>
      <c r="N617" s="781"/>
      <c r="O617" s="16">
        <v>90</v>
      </c>
      <c r="P617" s="253" t="s">
        <v>131</v>
      </c>
      <c r="Q617" s="253" t="s">
        <v>127</v>
      </c>
    </row>
    <row r="618" spans="1:33" ht="12.75" hidden="1" customHeight="1" x14ac:dyDescent="0.35">
      <c r="A618" s="574">
        <v>615</v>
      </c>
      <c r="B618" s="696">
        <v>15</v>
      </c>
      <c r="C618" s="575">
        <v>45928</v>
      </c>
      <c r="D618" s="740" t="s">
        <v>1115</v>
      </c>
      <c r="E618" s="577" t="e">
        <f t="shared" si="107"/>
        <v>#N/A</v>
      </c>
      <c r="F618" s="577" t="e">
        <f t="shared" si="107"/>
        <v>#N/A</v>
      </c>
      <c r="G618" s="578"/>
      <c r="H618" s="645" t="e">
        <f>VLOOKUP(E618,START_TIMES,2)</f>
        <v>#N/A</v>
      </c>
      <c r="I618" s="614" t="e">
        <f>VLOOKUP(E618,fields,2)</f>
        <v>#N/A</v>
      </c>
      <c r="J618" s="580"/>
      <c r="K618" s="16"/>
      <c r="M618" s="781"/>
      <c r="N618" s="781"/>
      <c r="O618" s="784">
        <v>1</v>
      </c>
      <c r="P618" s="253" t="s">
        <v>147</v>
      </c>
      <c r="Q618" s="253" t="s">
        <v>142</v>
      </c>
    </row>
    <row r="619" spans="1:33" ht="14.5" hidden="1" x14ac:dyDescent="0.35">
      <c r="A619" s="574">
        <v>616</v>
      </c>
      <c r="B619" s="696"/>
      <c r="C619" s="575"/>
      <c r="D619" s="587"/>
      <c r="E619" s="577"/>
      <c r="F619" s="577"/>
      <c r="G619" s="578"/>
      <c r="H619" s="645"/>
      <c r="I619" s="614"/>
      <c r="J619" s="580"/>
      <c r="K619" s="16"/>
      <c r="M619" s="781"/>
      <c r="N619" s="781"/>
      <c r="O619" s="784">
        <v>2</v>
      </c>
      <c r="P619" s="253" t="s">
        <v>135</v>
      </c>
      <c r="Q619" s="253" t="s">
        <v>146</v>
      </c>
    </row>
    <row r="620" spans="1:33" ht="14.5" hidden="1" x14ac:dyDescent="0.35">
      <c r="A620" s="574">
        <v>617</v>
      </c>
      <c r="B620" s="696">
        <v>15</v>
      </c>
      <c r="C620" s="575">
        <v>45928</v>
      </c>
      <c r="D620" s="590" t="s">
        <v>1076</v>
      </c>
      <c r="E620" s="577" t="str">
        <f t="shared" ref="E620:F624" si="108">VLOOKUP(M620,Teams,2)</f>
        <v>GREENWICH FC 50</v>
      </c>
      <c r="F620" s="577" t="str">
        <f t="shared" si="108"/>
        <v>NORWALK MARINERS LEGENDS</v>
      </c>
      <c r="G620" s="589"/>
      <c r="H620" s="645">
        <f>VLOOKUP(E620,START_TIMES,2)</f>
        <v>0.41666666666666702</v>
      </c>
      <c r="I620" s="614" t="str">
        <f>VLOOKUP(E620,fields,2)</f>
        <v>Greenwich Fields</v>
      </c>
      <c r="J620" s="580"/>
      <c r="K620" s="16"/>
      <c r="M620" s="779" t="s">
        <v>128</v>
      </c>
      <c r="N620" s="779" t="s">
        <v>130</v>
      </c>
      <c r="O620" s="784">
        <v>3</v>
      </c>
      <c r="P620" s="253" t="s">
        <v>141</v>
      </c>
      <c r="Q620" s="253" t="s">
        <v>138</v>
      </c>
    </row>
    <row r="621" spans="1:33" ht="14.5" hidden="1" x14ac:dyDescent="0.35">
      <c r="A621" s="574">
        <v>618</v>
      </c>
      <c r="B621" s="696">
        <v>15</v>
      </c>
      <c r="C621" s="575">
        <v>45928</v>
      </c>
      <c r="D621" s="590" t="s">
        <v>1076</v>
      </c>
      <c r="E621" s="577" t="str">
        <f t="shared" si="108"/>
        <v>VASCO DA GAMA 50</v>
      </c>
      <c r="F621" s="577" t="str">
        <f t="shared" si="108"/>
        <v>FAIRFIELD GAC 50</v>
      </c>
      <c r="G621" s="589"/>
      <c r="H621" s="645">
        <f>VLOOKUP(E621,START_TIMES,2)</f>
        <v>0.41666666666666702</v>
      </c>
      <c r="I621" s="614" t="str">
        <f>VLOOKUP(E621,fields,2)</f>
        <v>Veterans Memorial Park (T), Bridgeport</v>
      </c>
      <c r="J621" s="580"/>
      <c r="K621" s="16"/>
      <c r="M621" s="779" t="s">
        <v>134</v>
      </c>
      <c r="N621" s="779" t="s">
        <v>127</v>
      </c>
      <c r="O621" s="784">
        <v>4</v>
      </c>
      <c r="P621" s="253" t="s">
        <v>148</v>
      </c>
      <c r="Q621" s="253" t="s">
        <v>144</v>
      </c>
    </row>
    <row r="622" spans="1:33" ht="14.5" hidden="1" x14ac:dyDescent="0.35">
      <c r="A622" s="574">
        <v>619</v>
      </c>
      <c r="B622" s="696">
        <v>15</v>
      </c>
      <c r="C622" s="575">
        <v>45928</v>
      </c>
      <c r="D622" s="590" t="s">
        <v>1076</v>
      </c>
      <c r="E622" s="577" t="str">
        <f t="shared" si="108"/>
        <v>NORWALK SPORT COLOMBIA 50</v>
      </c>
      <c r="F622" s="577" t="str">
        <f t="shared" si="108"/>
        <v>GREENWICH PUMAS FC 50</v>
      </c>
      <c r="G622" s="589"/>
      <c r="H622" s="645">
        <f>VLOOKUP(E622,START_TIMES,2)</f>
        <v>0.41666666666666669</v>
      </c>
      <c r="I622" s="614" t="str">
        <f>VLOOKUP(E622,fields,2)</f>
        <v>Nathan Hale MS (T), Norwalk</v>
      </c>
      <c r="J622" s="580"/>
      <c r="K622" s="16"/>
      <c r="M622" s="779" t="s">
        <v>131</v>
      </c>
      <c r="N622" s="779" t="s">
        <v>129</v>
      </c>
      <c r="O622" s="784">
        <v>5</v>
      </c>
      <c r="P622" s="253" t="s">
        <v>149</v>
      </c>
      <c r="Q622" s="253" t="s">
        <v>137</v>
      </c>
    </row>
    <row r="623" spans="1:33" ht="14.5" x14ac:dyDescent="0.35">
      <c r="A623" s="574">
        <v>620</v>
      </c>
      <c r="B623" s="696">
        <v>15</v>
      </c>
      <c r="C623" s="575">
        <v>45928</v>
      </c>
      <c r="D623" s="590" t="s">
        <v>1076</v>
      </c>
      <c r="E623" s="577" t="str">
        <f t="shared" si="108"/>
        <v>STAMFORD CITY</v>
      </c>
      <c r="F623" s="577" t="str">
        <f t="shared" si="108"/>
        <v>REBELS UNITED</v>
      </c>
      <c r="G623" s="589"/>
      <c r="H623" s="645">
        <f>VLOOKUP(E623,START_TIMES,2)</f>
        <v>0.41666666666666702</v>
      </c>
      <c r="I623" s="614" t="str">
        <f>VLOOKUP(E623,fields,2)</f>
        <v>West Beach Fields (T), Stamford</v>
      </c>
      <c r="J623" s="580"/>
      <c r="K623" s="16"/>
      <c r="M623" s="779" t="s">
        <v>133</v>
      </c>
      <c r="N623" s="779" t="s">
        <v>132</v>
      </c>
      <c r="O623" s="784">
        <v>6</v>
      </c>
      <c r="P623" s="253" t="s">
        <v>146</v>
      </c>
      <c r="Q623" s="253" t="s">
        <v>148</v>
      </c>
    </row>
    <row r="624" spans="1:33" ht="14.5" hidden="1" x14ac:dyDescent="0.35">
      <c r="A624" s="574">
        <v>621</v>
      </c>
      <c r="B624" s="696">
        <v>15</v>
      </c>
      <c r="C624" s="575">
        <v>45928</v>
      </c>
      <c r="D624" s="590" t="s">
        <v>1076</v>
      </c>
      <c r="E624" s="774" t="str">
        <f t="shared" si="108"/>
        <v>BYE 50</v>
      </c>
      <c r="F624" s="577" t="str">
        <f t="shared" si="108"/>
        <v>WESTPORT FC</v>
      </c>
      <c r="G624" s="589"/>
      <c r="H624" s="645" t="str">
        <f>VLOOKUP(E624,START_TIMES,2)</f>
        <v>--</v>
      </c>
      <c r="I624" s="614" t="str">
        <f>VLOOKUP(E624,fields,2)</f>
        <v>--</v>
      </c>
      <c r="J624" s="580"/>
      <c r="K624" s="16"/>
      <c r="M624" s="779" t="s">
        <v>126</v>
      </c>
      <c r="N624" s="779" t="s">
        <v>136</v>
      </c>
      <c r="O624" s="784">
        <v>7</v>
      </c>
      <c r="P624" s="253" t="s">
        <v>147</v>
      </c>
      <c r="Q624" s="253" t="s">
        <v>137</v>
      </c>
    </row>
    <row r="625" spans="1:17" ht="14.5" hidden="1" x14ac:dyDescent="0.35">
      <c r="A625" s="574">
        <v>622</v>
      </c>
      <c r="B625" s="696" t="s">
        <v>0</v>
      </c>
      <c r="C625" s="575" t="s">
        <v>0</v>
      </c>
      <c r="D625" s="582" t="s">
        <v>0</v>
      </c>
      <c r="E625" s="583" t="s">
        <v>0</v>
      </c>
      <c r="F625" s="584" t="s">
        <v>0</v>
      </c>
      <c r="G625" s="578" t="s">
        <v>0</v>
      </c>
      <c r="H625" s="645" t="s">
        <v>0</v>
      </c>
      <c r="I625" s="614" t="s">
        <v>0</v>
      </c>
      <c r="J625" s="585" t="s">
        <v>0</v>
      </c>
      <c r="K625" s="16"/>
      <c r="M625" s="736"/>
      <c r="N625" s="736"/>
      <c r="O625" s="784">
        <v>8</v>
      </c>
      <c r="P625" s="253" t="s">
        <v>142</v>
      </c>
      <c r="Q625" s="253" t="s">
        <v>141</v>
      </c>
    </row>
    <row r="626" spans="1:17" ht="14.5" hidden="1" x14ac:dyDescent="0.35">
      <c r="A626" s="574">
        <v>623</v>
      </c>
      <c r="B626" s="696">
        <v>15</v>
      </c>
      <c r="C626" s="575">
        <v>45928</v>
      </c>
      <c r="D626" s="591" t="s">
        <v>1113</v>
      </c>
      <c r="E626" s="577" t="str">
        <f t="shared" ref="E626:F630" si="109">VLOOKUP(M626,Teams,2)</f>
        <v>EAST HAVEN SC</v>
      </c>
      <c r="F626" s="577" t="str">
        <f t="shared" si="109"/>
        <v>GUILFORD BLACK EAGLES</v>
      </c>
      <c r="G626" s="589"/>
      <c r="H626" s="645">
        <f>VLOOKUP(E626,START_TIMES,2)</f>
        <v>0.41666666666666669</v>
      </c>
      <c r="I626" s="614" t="str">
        <f>VLOOKUP(E626,fields,2)</f>
        <v>East Haven MS (G), East Haven</v>
      </c>
      <c r="J626" s="580"/>
      <c r="K626" s="16"/>
      <c r="M626" s="747" t="s">
        <v>142</v>
      </c>
      <c r="N626" s="747" t="s">
        <v>146</v>
      </c>
      <c r="O626" s="784">
        <v>9</v>
      </c>
      <c r="P626" s="253" t="s">
        <v>144</v>
      </c>
      <c r="Q626" s="253" t="s">
        <v>135</v>
      </c>
    </row>
    <row r="627" spans="1:17" ht="14.5" hidden="1" x14ac:dyDescent="0.35">
      <c r="A627" s="574">
        <v>624</v>
      </c>
      <c r="B627" s="696">
        <v>15</v>
      </c>
      <c r="C627" s="575">
        <v>45928</v>
      </c>
      <c r="D627" s="591" t="s">
        <v>1113</v>
      </c>
      <c r="E627" s="577" t="str">
        <f t="shared" si="109"/>
        <v>VASCO DA GAMA 60</v>
      </c>
      <c r="F627" s="577" t="str">
        <f t="shared" si="109"/>
        <v>CLUB NAPOLI 50</v>
      </c>
      <c r="G627" s="589"/>
      <c r="H627" s="645">
        <f>VLOOKUP(E627,START_TIMES,2)</f>
        <v>0.33333333333333331</v>
      </c>
      <c r="I627" s="614" t="str">
        <f>VLOOKUP(E627,fields,2)</f>
        <v>Veterans Memorial Park (T), Bridgeport</v>
      </c>
      <c r="J627" s="580"/>
      <c r="K627" s="16"/>
      <c r="M627" s="747" t="s">
        <v>135</v>
      </c>
      <c r="N627" s="747" t="s">
        <v>141</v>
      </c>
      <c r="O627" s="784">
        <v>10</v>
      </c>
      <c r="P627" s="253" t="s">
        <v>138</v>
      </c>
      <c r="Q627" s="253" t="s">
        <v>149</v>
      </c>
    </row>
    <row r="628" spans="1:17" ht="14.5" hidden="1" x14ac:dyDescent="0.35">
      <c r="A628" s="574">
        <v>625</v>
      </c>
      <c r="B628" s="696">
        <v>15</v>
      </c>
      <c r="C628" s="575">
        <v>45928</v>
      </c>
      <c r="D628" s="591" t="s">
        <v>1113</v>
      </c>
      <c r="E628" s="577" t="str">
        <f t="shared" si="109"/>
        <v>HAVEN FC</v>
      </c>
      <c r="F628" s="577" t="str">
        <f t="shared" si="109"/>
        <v>GREENWICH PFC</v>
      </c>
      <c r="G628" s="589"/>
      <c r="H628" s="645">
        <f>VLOOKUP(E628,START_TIMES,2)</f>
        <v>0.33333333333333331</v>
      </c>
      <c r="I628" s="614" t="str">
        <f>VLOOKUP(E628,fields,2)</f>
        <v>Foran HS KMT (T), Milford</v>
      </c>
      <c r="J628" s="580"/>
      <c r="K628" s="16"/>
      <c r="M628" s="747" t="s">
        <v>147</v>
      </c>
      <c r="N628" s="747" t="s">
        <v>144</v>
      </c>
      <c r="O628" s="784">
        <v>11</v>
      </c>
      <c r="P628" s="253" t="s">
        <v>141</v>
      </c>
      <c r="Q628" s="253" t="s">
        <v>147</v>
      </c>
    </row>
    <row r="629" spans="1:17" ht="14.5" hidden="1" x14ac:dyDescent="0.35">
      <c r="A629" s="574">
        <v>626</v>
      </c>
      <c r="B629" s="696">
        <v>15</v>
      </c>
      <c r="C629" s="575">
        <v>45928</v>
      </c>
      <c r="D629" s="591" t="s">
        <v>1113</v>
      </c>
      <c r="E629" s="577" t="str">
        <f t="shared" si="109"/>
        <v>SOUTHEAST CT</v>
      </c>
      <c r="F629" s="577" t="str">
        <f t="shared" si="109"/>
        <v>NORTH BRANFORD LEGENDS</v>
      </c>
      <c r="G629" s="589"/>
      <c r="H629" s="645">
        <f>VLOOKUP(E629,START_TIMES,2)</f>
        <v>0.41666666666666702</v>
      </c>
      <c r="I629" s="614" t="str">
        <f>VLOOKUP(E629,fields,2)</f>
        <v>Killingworth Rec Park (G), Killingworth</v>
      </c>
      <c r="J629" s="580"/>
      <c r="K629" s="16"/>
      <c r="M629" s="747" t="s">
        <v>149</v>
      </c>
      <c r="N629" s="747" t="s">
        <v>148</v>
      </c>
      <c r="O629" s="784">
        <v>12</v>
      </c>
      <c r="P629" s="253" t="s">
        <v>146</v>
      </c>
      <c r="Q629" s="253" t="s">
        <v>149</v>
      </c>
    </row>
    <row r="630" spans="1:17" ht="14.5" hidden="1" x14ac:dyDescent="0.35">
      <c r="A630" s="574">
        <v>627</v>
      </c>
      <c r="B630" s="696">
        <v>15</v>
      </c>
      <c r="C630" s="575">
        <v>45928</v>
      </c>
      <c r="D630" s="591" t="s">
        <v>1113</v>
      </c>
      <c r="E630" s="577" t="str">
        <f t="shared" si="109"/>
        <v>CHESHIRE AZZURRI</v>
      </c>
      <c r="F630" s="577" t="str">
        <f t="shared" si="109"/>
        <v>ZIMMITTI SC</v>
      </c>
      <c r="G630" s="589"/>
      <c r="H630" s="645">
        <v>0.45833333333333331</v>
      </c>
      <c r="I630" s="614" t="str">
        <f>VLOOKUP(E630,fields,2)</f>
        <v>Quinnipiac Park (G), Cheshire</v>
      </c>
      <c r="J630" s="580"/>
      <c r="K630" s="16"/>
      <c r="M630" s="747" t="s">
        <v>138</v>
      </c>
      <c r="N630" s="747" t="s">
        <v>137</v>
      </c>
      <c r="O630" s="784">
        <v>13</v>
      </c>
      <c r="P630" s="253" t="s">
        <v>144</v>
      </c>
      <c r="Q630" s="253" t="s">
        <v>138</v>
      </c>
    </row>
    <row r="631" spans="1:17" ht="14.5" hidden="1" x14ac:dyDescent="0.35">
      <c r="A631" s="574">
        <v>628</v>
      </c>
      <c r="B631" s="696"/>
      <c r="C631" s="575"/>
      <c r="D631" s="591"/>
      <c r="E631" s="693"/>
      <c r="F631" s="693"/>
      <c r="G631" s="745"/>
      <c r="H631" s="694"/>
      <c r="I631" s="695"/>
      <c r="J631" s="580"/>
      <c r="K631" s="16"/>
      <c r="M631" s="737"/>
      <c r="N631" s="737"/>
      <c r="O631" s="784">
        <v>14</v>
      </c>
      <c r="P631" s="253" t="s">
        <v>135</v>
      </c>
      <c r="Q631" s="253" t="s">
        <v>142</v>
      </c>
    </row>
    <row r="632" spans="1:17" ht="14.5" hidden="1" x14ac:dyDescent="0.35">
      <c r="A632" s="574">
        <v>629</v>
      </c>
      <c r="B632" s="696">
        <v>16</v>
      </c>
      <c r="C632" s="575">
        <v>45935</v>
      </c>
      <c r="D632" s="576" t="s">
        <v>10</v>
      </c>
      <c r="E632" s="577" t="str">
        <f t="shared" ref="E632:F636" si="110">VLOOKUP(M632,Teams,2)</f>
        <v xml:space="preserve">FC SHELTON </v>
      </c>
      <c r="F632" s="577" t="str">
        <f t="shared" si="110"/>
        <v>CLINTON FC 30</v>
      </c>
      <c r="G632" s="578"/>
      <c r="H632" s="645">
        <f>VLOOKUP(E632,START_TIMES,2)</f>
        <v>0.33333333333333331</v>
      </c>
      <c r="I632" s="614" t="str">
        <f>VLOOKUP(E632,fields,2)</f>
        <v>Nike Site (G), Shelton</v>
      </c>
      <c r="J632" s="580"/>
      <c r="K632" s="16"/>
      <c r="M632" s="5" t="s">
        <v>99</v>
      </c>
      <c r="N632" s="5" t="s">
        <v>96</v>
      </c>
      <c r="O632" s="784">
        <v>15</v>
      </c>
      <c r="P632" s="253" t="s">
        <v>148</v>
      </c>
      <c r="Q632" s="253" t="s">
        <v>137</v>
      </c>
    </row>
    <row r="633" spans="1:17" ht="14.5" hidden="1" x14ac:dyDescent="0.35">
      <c r="A633" s="574">
        <v>630</v>
      </c>
      <c r="B633" s="696">
        <v>16</v>
      </c>
      <c r="C633" s="795">
        <v>45935</v>
      </c>
      <c r="D633" s="576" t="s">
        <v>10</v>
      </c>
      <c r="E633" s="577" t="str">
        <f t="shared" si="110"/>
        <v>GREENWICH FC 30</v>
      </c>
      <c r="F633" s="577" t="str">
        <f t="shared" si="110"/>
        <v>CHESHIRE SC UNITED</v>
      </c>
      <c r="G633" s="578"/>
      <c r="H633" s="645">
        <f>VLOOKUP(E633,START_TIMES,2)</f>
        <v>0.41666666666666702</v>
      </c>
      <c r="I633" s="796" t="str">
        <f>VLOOKUP(E633,fields,2)</f>
        <v>Greenwich Fields</v>
      </c>
      <c r="J633" s="580"/>
      <c r="K633" s="16"/>
      <c r="M633" s="5" t="s">
        <v>94</v>
      </c>
      <c r="N633" s="5" t="s">
        <v>97</v>
      </c>
      <c r="O633" s="784">
        <v>16</v>
      </c>
      <c r="P633" s="253" t="s">
        <v>137</v>
      </c>
      <c r="Q633" s="253" t="s">
        <v>146</v>
      </c>
    </row>
    <row r="634" spans="1:17" ht="14.5" hidden="1" x14ac:dyDescent="0.35">
      <c r="A634" s="574">
        <v>631</v>
      </c>
      <c r="B634" s="696">
        <v>16</v>
      </c>
      <c r="C634" s="575">
        <v>45935</v>
      </c>
      <c r="D634" s="576" t="s">
        <v>10</v>
      </c>
      <c r="E634" s="577" t="str">
        <f t="shared" si="110"/>
        <v>MILFORD AMIGOS</v>
      </c>
      <c r="F634" s="577" t="str">
        <f t="shared" si="110"/>
        <v>HAMDEN ALL STARS</v>
      </c>
      <c r="G634" s="578"/>
      <c r="H634" s="645">
        <f>VLOOKUP(E634,START_TIMES,2)</f>
        <v>0.33333333333333331</v>
      </c>
      <c r="I634" s="614" t="str">
        <f>VLOOKUP(E634,fields,2)</f>
        <v>Pease Road (G), Woodbridge</v>
      </c>
      <c r="J634" s="580"/>
      <c r="K634" s="16"/>
      <c r="M634" s="5" t="s">
        <v>98</v>
      </c>
      <c r="N634" s="5" t="s">
        <v>92</v>
      </c>
      <c r="O634" s="784">
        <v>17</v>
      </c>
      <c r="P634" s="253" t="s">
        <v>142</v>
      </c>
      <c r="Q634" s="253" t="s">
        <v>138</v>
      </c>
    </row>
    <row r="635" spans="1:17" ht="14.5" hidden="1" x14ac:dyDescent="0.35">
      <c r="A635" s="574">
        <v>632</v>
      </c>
      <c r="B635" s="696">
        <v>16</v>
      </c>
      <c r="C635" s="575">
        <v>45935</v>
      </c>
      <c r="D635" s="576" t="s">
        <v>10</v>
      </c>
      <c r="E635" s="577" t="str">
        <f t="shared" si="110"/>
        <v>DANBURY UNITED</v>
      </c>
      <c r="F635" s="577" t="str">
        <f t="shared" si="110"/>
        <v>STAMFORD FC</v>
      </c>
      <c r="G635" s="578"/>
      <c r="H635" s="645">
        <f>VLOOKUP(E635,START_TIMES,2)</f>
        <v>0.375</v>
      </c>
      <c r="I635" s="614" t="str">
        <f>VLOOKUP(E635,fields,2)</f>
        <v>Portuguese Cultural Center (G), Danbury</v>
      </c>
      <c r="J635" s="580"/>
      <c r="K635" s="16"/>
      <c r="M635" s="5" t="s">
        <v>93</v>
      </c>
      <c r="N635" s="5" t="s">
        <v>101</v>
      </c>
      <c r="O635" s="784">
        <v>18</v>
      </c>
      <c r="P635" s="253" t="s">
        <v>144</v>
      </c>
      <c r="Q635" s="253" t="s">
        <v>149</v>
      </c>
    </row>
    <row r="636" spans="1:17" ht="14.5" hidden="1" x14ac:dyDescent="0.35">
      <c r="A636" s="574">
        <v>633</v>
      </c>
      <c r="B636" s="696">
        <v>16</v>
      </c>
      <c r="C636" s="575">
        <v>45935</v>
      </c>
      <c r="D636" s="576" t="s">
        <v>10</v>
      </c>
      <c r="E636" s="577" t="str">
        <f t="shared" si="110"/>
        <v>MILFORD TUESDAY</v>
      </c>
      <c r="F636" s="577" t="str">
        <f t="shared" si="110"/>
        <v>SALTY DOGS</v>
      </c>
      <c r="G636" s="578"/>
      <c r="H636" s="645">
        <f>VLOOKUP(E636,START_TIMES,2)</f>
        <v>0.33333333333333331</v>
      </c>
      <c r="I636" s="614" t="str">
        <f>VLOOKUP(E636,fields,2)</f>
        <v>Witek Park (G), Derby</v>
      </c>
      <c r="J636" s="580"/>
      <c r="K636" s="16"/>
      <c r="M636" s="5" t="s">
        <v>100</v>
      </c>
      <c r="N636" s="5" t="s">
        <v>95</v>
      </c>
      <c r="O636" s="784">
        <v>19</v>
      </c>
      <c r="P636" s="253" t="s">
        <v>147</v>
      </c>
      <c r="Q636" s="253" t="s">
        <v>135</v>
      </c>
    </row>
    <row r="637" spans="1:17" ht="14.5" hidden="1" x14ac:dyDescent="0.35">
      <c r="A637" s="574">
        <v>634</v>
      </c>
      <c r="B637" s="696" t="s">
        <v>0</v>
      </c>
      <c r="C637" s="575" t="s">
        <v>0</v>
      </c>
      <c r="D637" s="582" t="s">
        <v>0</v>
      </c>
      <c r="E637" s="583" t="s">
        <v>0</v>
      </c>
      <c r="F637" s="584" t="s">
        <v>0</v>
      </c>
      <c r="G637" s="578" t="s">
        <v>0</v>
      </c>
      <c r="H637" s="645" t="s">
        <v>0</v>
      </c>
      <c r="I637" s="614" t="s">
        <v>0</v>
      </c>
      <c r="J637" s="585" t="s">
        <v>0</v>
      </c>
      <c r="K637" s="16"/>
      <c r="M637" s="319"/>
      <c r="N637" s="319"/>
      <c r="O637" s="784">
        <v>20</v>
      </c>
      <c r="P637" s="253" t="s">
        <v>141</v>
      </c>
      <c r="Q637" s="253" t="s">
        <v>148</v>
      </c>
    </row>
    <row r="638" spans="1:17" ht="14.5" hidden="1" x14ac:dyDescent="0.35">
      <c r="A638" s="574">
        <v>635</v>
      </c>
      <c r="B638" s="696">
        <v>16</v>
      </c>
      <c r="C638" s="575">
        <v>45935</v>
      </c>
      <c r="D638" s="586" t="s">
        <v>175</v>
      </c>
      <c r="E638" s="577" t="str">
        <f t="shared" ref="E638:F642" si="111">VLOOKUP(M638,Teams,2)</f>
        <v>FC CALDO VERDE</v>
      </c>
      <c r="F638" s="577" t="str">
        <f t="shared" si="111"/>
        <v>COYOTES FC</v>
      </c>
      <c r="G638" s="578"/>
      <c r="H638" s="645">
        <f>VLOOKUP(E638,START_TIMES,2)</f>
        <v>0.33333333333333331</v>
      </c>
      <c r="I638" s="614" t="str">
        <f>VLOOKUP(E638,fields,2)</f>
        <v>Naugatuck HS (G), Naugatuck</v>
      </c>
      <c r="J638" s="580"/>
      <c r="K638" s="16"/>
      <c r="M638" s="129" t="s">
        <v>153</v>
      </c>
      <c r="N638" s="129" t="s">
        <v>151</v>
      </c>
      <c r="O638" s="784">
        <v>21</v>
      </c>
      <c r="P638" s="253" t="s">
        <v>138</v>
      </c>
      <c r="Q638" s="253" t="s">
        <v>147</v>
      </c>
    </row>
    <row r="639" spans="1:17" ht="14.5" hidden="1" x14ac:dyDescent="0.35">
      <c r="A639" s="574">
        <v>636</v>
      </c>
      <c r="B639" s="696">
        <v>16</v>
      </c>
      <c r="C639" s="575">
        <v>45935</v>
      </c>
      <c r="D639" s="586" t="s">
        <v>175</v>
      </c>
      <c r="E639" s="577" t="str">
        <f t="shared" si="111"/>
        <v>FC CELTA</v>
      </c>
      <c r="F639" s="773" t="str">
        <f t="shared" si="111"/>
        <v>BYE 30</v>
      </c>
      <c r="G639" s="578"/>
      <c r="H639" s="645">
        <f>VLOOKUP(E639,START_TIMES,2)</f>
        <v>0.33333333333333331</v>
      </c>
      <c r="I639" s="614" t="str">
        <f>VLOOKUP(E639,fields,2)</f>
        <v>Foran HS KMT (T), Milford</v>
      </c>
      <c r="J639" s="580"/>
      <c r="K639" s="16"/>
      <c r="M639" s="129" t="s">
        <v>154</v>
      </c>
      <c r="N639" s="129" t="s">
        <v>150</v>
      </c>
      <c r="O639" s="784">
        <v>22</v>
      </c>
      <c r="P639" s="253" t="s">
        <v>137</v>
      </c>
      <c r="Q639" s="253" t="s">
        <v>141</v>
      </c>
    </row>
    <row r="640" spans="1:17" ht="14.5" hidden="1" x14ac:dyDescent="0.35">
      <c r="A640" s="574">
        <v>637</v>
      </c>
      <c r="B640" s="696">
        <v>16</v>
      </c>
      <c r="C640" s="575">
        <v>45935</v>
      </c>
      <c r="D640" s="586" t="s">
        <v>175</v>
      </c>
      <c r="E640" s="577" t="str">
        <f t="shared" si="111"/>
        <v>NAUGATUCK FUSION</v>
      </c>
      <c r="F640" s="577" t="str">
        <f t="shared" si="111"/>
        <v>LITCHFIELD COUNTY BLUES 30</v>
      </c>
      <c r="G640" s="589"/>
      <c r="H640" s="645">
        <f>VLOOKUP(E640,START_TIMES,2)</f>
        <v>0.41666666666666669</v>
      </c>
      <c r="I640" s="614" t="str">
        <f>VLOOKUP(E640,fields,2)</f>
        <v>City Hill MS (G), Naugatuck</v>
      </c>
      <c r="J640" s="580"/>
      <c r="K640" s="16"/>
      <c r="M640" s="129" t="s">
        <v>156</v>
      </c>
      <c r="N640" s="129" t="s">
        <v>155</v>
      </c>
      <c r="O640" s="784">
        <v>23</v>
      </c>
      <c r="P640" s="253" t="s">
        <v>144</v>
      </c>
      <c r="Q640" s="253" t="s">
        <v>146</v>
      </c>
    </row>
    <row r="641" spans="1:17" ht="14.5" hidden="1" x14ac:dyDescent="0.35">
      <c r="A641" s="574">
        <v>638</v>
      </c>
      <c r="B641" s="696">
        <v>16</v>
      </c>
      <c r="C641" s="575">
        <v>45935</v>
      </c>
      <c r="D641" s="586" t="s">
        <v>175</v>
      </c>
      <c r="E641" s="577" t="str">
        <f t="shared" si="111"/>
        <v>ECUA-ANDES 30</v>
      </c>
      <c r="F641" s="577" t="str">
        <f t="shared" si="111"/>
        <v>TRINITY FC</v>
      </c>
      <c r="G641" s="578"/>
      <c r="H641" s="645">
        <f>VLOOKUP(E641,START_TIMES,2)</f>
        <v>0.33333333333333331</v>
      </c>
      <c r="I641" s="614" t="str">
        <f>VLOOKUP(E641,fields,2)</f>
        <v>Witek Park (G), Derby</v>
      </c>
      <c r="J641" s="580"/>
      <c r="K641" s="16"/>
      <c r="M641" s="129" t="s">
        <v>152</v>
      </c>
      <c r="N641" s="129" t="s">
        <v>159</v>
      </c>
      <c r="O641" s="784">
        <v>24</v>
      </c>
      <c r="P641" s="253" t="s">
        <v>149</v>
      </c>
      <c r="Q641" s="253" t="s">
        <v>142</v>
      </c>
    </row>
    <row r="642" spans="1:17" ht="14.5" hidden="1" x14ac:dyDescent="0.35">
      <c r="A642" s="574">
        <v>639</v>
      </c>
      <c r="B642" s="696">
        <v>16</v>
      </c>
      <c r="C642" s="575">
        <v>45935</v>
      </c>
      <c r="D642" s="586" t="s">
        <v>175</v>
      </c>
      <c r="E642" s="577" t="str">
        <f t="shared" si="111"/>
        <v>NORWALK FC</v>
      </c>
      <c r="F642" s="577" t="str">
        <f t="shared" si="111"/>
        <v>QPR</v>
      </c>
      <c r="G642" s="578"/>
      <c r="H642" s="645">
        <f>VLOOKUP(E642,START_TIMES,2)</f>
        <v>0.41666666666666702</v>
      </c>
      <c r="I642" s="614" t="str">
        <f>VLOOKUP(E642,fields,2)</f>
        <v>Nathan Hale MS (T), Norwalk</v>
      </c>
      <c r="J642" s="580"/>
      <c r="K642" s="16"/>
      <c r="M642" s="129" t="s">
        <v>157</v>
      </c>
      <c r="N642" s="129" t="s">
        <v>158</v>
      </c>
      <c r="O642" s="784">
        <v>25</v>
      </c>
      <c r="P642" s="253" t="s">
        <v>148</v>
      </c>
      <c r="Q642" s="253" t="s">
        <v>135</v>
      </c>
    </row>
    <row r="643" spans="1:17" ht="14.5" hidden="1" x14ac:dyDescent="0.35">
      <c r="A643" s="574">
        <v>640</v>
      </c>
      <c r="B643" s="696" t="s">
        <v>0</v>
      </c>
      <c r="C643" s="575" t="s">
        <v>0</v>
      </c>
      <c r="D643" s="582" t="s">
        <v>0</v>
      </c>
      <c r="E643" s="583" t="s">
        <v>0</v>
      </c>
      <c r="F643" s="584" t="s">
        <v>0</v>
      </c>
      <c r="G643" s="578" t="s">
        <v>0</v>
      </c>
      <c r="H643" s="645" t="s">
        <v>0</v>
      </c>
      <c r="I643" s="614" t="s">
        <v>0</v>
      </c>
      <c r="J643" s="585" t="s">
        <v>0</v>
      </c>
      <c r="K643" s="16"/>
      <c r="M643" s="349"/>
      <c r="N643" s="349"/>
      <c r="O643" s="784">
        <v>26</v>
      </c>
      <c r="P643" s="253" t="s">
        <v>135</v>
      </c>
      <c r="Q643" s="253" t="s">
        <v>137</v>
      </c>
    </row>
    <row r="644" spans="1:17" ht="14.5" hidden="1" x14ac:dyDescent="0.35">
      <c r="A644" s="574">
        <v>641</v>
      </c>
      <c r="B644" s="696">
        <v>16</v>
      </c>
      <c r="C644" s="575">
        <v>45935</v>
      </c>
      <c r="D644" s="587" t="s">
        <v>11</v>
      </c>
      <c r="E644" s="577" t="str">
        <f t="shared" ref="E644:F648" si="112">VLOOKUP(M644,Teams,2)</f>
        <v>FAIRFIELD GAC 40</v>
      </c>
      <c r="F644" s="577" t="str">
        <f t="shared" si="112"/>
        <v>CLUB NAPOLI 40</v>
      </c>
      <c r="G644" s="578"/>
      <c r="H644" s="645">
        <f>VLOOKUP(E644,START_TIMES,2)</f>
        <v>0.33333333333333331</v>
      </c>
      <c r="I644" s="614" t="str">
        <f>VLOOKUP(E644,fields,2)</f>
        <v>Ludlowe HS (T), Fairfield</v>
      </c>
      <c r="J644" s="580"/>
      <c r="K644" s="16"/>
      <c r="M644" s="5" t="s">
        <v>163</v>
      </c>
      <c r="N644" s="5" t="s">
        <v>161</v>
      </c>
      <c r="O644" s="784">
        <v>27</v>
      </c>
      <c r="P644" s="253" t="s">
        <v>146</v>
      </c>
      <c r="Q644" s="253" t="s">
        <v>141</v>
      </c>
    </row>
    <row r="645" spans="1:17" ht="14.5" hidden="1" x14ac:dyDescent="0.35">
      <c r="A645" s="574">
        <v>642</v>
      </c>
      <c r="B645" s="696">
        <v>16</v>
      </c>
      <c r="C645" s="795">
        <v>45935</v>
      </c>
      <c r="D645" s="587" t="s">
        <v>11</v>
      </c>
      <c r="E645" s="577" t="str">
        <f t="shared" si="112"/>
        <v>GREENWICH FC 40</v>
      </c>
      <c r="F645" s="577" t="str">
        <f t="shared" si="112"/>
        <v>CLINTON FC 40</v>
      </c>
      <c r="G645" s="578"/>
      <c r="H645" s="645">
        <f>VLOOKUP(E645,START_TIMES,2)</f>
        <v>0.41666666666666702</v>
      </c>
      <c r="I645" s="796" t="str">
        <f>VLOOKUP(E645,fields,2)</f>
        <v>Greenwich Fields</v>
      </c>
      <c r="J645" s="580"/>
      <c r="K645" s="16"/>
      <c r="M645" s="5" t="s">
        <v>104</v>
      </c>
      <c r="N645" s="5" t="s">
        <v>160</v>
      </c>
      <c r="O645" s="784">
        <v>28</v>
      </c>
      <c r="P645" s="253" t="s">
        <v>138</v>
      </c>
      <c r="Q645" s="253" t="s">
        <v>148</v>
      </c>
    </row>
    <row r="646" spans="1:17" ht="14.5" hidden="1" x14ac:dyDescent="0.35">
      <c r="A646" s="574">
        <v>643</v>
      </c>
      <c r="B646" s="696">
        <v>16</v>
      </c>
      <c r="C646" s="575">
        <v>45935</v>
      </c>
      <c r="D646" s="587" t="s">
        <v>11</v>
      </c>
      <c r="E646" s="577" t="str">
        <f t="shared" si="112"/>
        <v xml:space="preserve">GUILFORD CELTIC </v>
      </c>
      <c r="F646" s="577" t="str">
        <f t="shared" si="112"/>
        <v>GREENWICH PUMAS FC 40</v>
      </c>
      <c r="G646" s="578"/>
      <c r="H646" s="645">
        <f>VLOOKUP(E646,START_TIMES,2)</f>
        <v>0.41666666666666702</v>
      </c>
      <c r="I646" s="614" t="str">
        <f>VLOOKUP(E646,fields,2)</f>
        <v>Guilford HS (T), Guilford</v>
      </c>
      <c r="J646" s="580"/>
      <c r="K646" s="16"/>
      <c r="M646" s="5" t="s">
        <v>106</v>
      </c>
      <c r="N646" s="5" t="s">
        <v>105</v>
      </c>
      <c r="O646" s="784">
        <v>29</v>
      </c>
      <c r="P646" s="253" t="s">
        <v>142</v>
      </c>
      <c r="Q646" s="253" t="s">
        <v>144</v>
      </c>
    </row>
    <row r="647" spans="1:17" ht="14.5" hidden="1" x14ac:dyDescent="0.35">
      <c r="A647" s="574">
        <v>644</v>
      </c>
      <c r="B647" s="696">
        <v>16</v>
      </c>
      <c r="C647" s="575">
        <v>45935</v>
      </c>
      <c r="D647" s="587" t="s">
        <v>11</v>
      </c>
      <c r="E647" s="577" t="str">
        <f t="shared" si="112"/>
        <v>DANBURY UNITED 40</v>
      </c>
      <c r="F647" s="577" t="str">
        <f t="shared" si="112"/>
        <v>VASCO DA GAMA 40</v>
      </c>
      <c r="G647" s="578"/>
      <c r="H647" s="645">
        <f>VLOOKUP(E647,START_TIMES,2)</f>
        <v>0.45833333333333331</v>
      </c>
      <c r="I647" s="614" t="str">
        <f>VLOOKUP(E647,fields,2)</f>
        <v>Portuguese Cultural Center (G), Danbury</v>
      </c>
      <c r="J647" s="580"/>
      <c r="K647" s="16"/>
      <c r="M647" s="5" t="s">
        <v>162</v>
      </c>
      <c r="N647" s="5" t="s">
        <v>109</v>
      </c>
      <c r="O647" s="784">
        <v>30</v>
      </c>
      <c r="P647" s="253" t="s">
        <v>149</v>
      </c>
      <c r="Q647" s="253" t="s">
        <v>147</v>
      </c>
    </row>
    <row r="648" spans="1:17" ht="14.5" hidden="1" x14ac:dyDescent="0.35">
      <c r="A648" s="574">
        <v>645</v>
      </c>
      <c r="B648" s="696">
        <v>16</v>
      </c>
      <c r="C648" s="575">
        <v>45935</v>
      </c>
      <c r="D648" s="587" t="s">
        <v>11</v>
      </c>
      <c r="E648" s="577" t="str">
        <f t="shared" si="112"/>
        <v>SHEBEEN FC</v>
      </c>
      <c r="F648" s="577" t="str">
        <f t="shared" si="112"/>
        <v>STORM FC</v>
      </c>
      <c r="G648" s="578"/>
      <c r="H648" s="645">
        <f>VLOOKUP(E648,START_TIMES,2)</f>
        <v>0.41666666666666702</v>
      </c>
      <c r="I648" s="614" t="str">
        <f>VLOOKUP(E648,fields,2)</f>
        <v>Ludlowe HS (T), Fairfield</v>
      </c>
      <c r="J648" s="580"/>
      <c r="K648" s="16"/>
      <c r="M648" s="5" t="s">
        <v>107</v>
      </c>
      <c r="N648" s="5" t="s">
        <v>108</v>
      </c>
      <c r="O648" s="784">
        <v>31</v>
      </c>
      <c r="P648" s="253" t="s">
        <v>146</v>
      </c>
      <c r="Q648" s="253" t="s">
        <v>142</v>
      </c>
    </row>
    <row r="649" spans="1:17" ht="14.5" hidden="1" x14ac:dyDescent="0.35">
      <c r="A649" s="574">
        <v>646</v>
      </c>
      <c r="B649" s="696"/>
      <c r="C649" s="575"/>
      <c r="D649" s="587"/>
      <c r="E649" s="577"/>
      <c r="F649" s="577"/>
      <c r="G649" s="578"/>
      <c r="H649" s="645"/>
      <c r="I649" s="614"/>
      <c r="J649" s="580"/>
      <c r="K649" s="16"/>
      <c r="M649" s="5"/>
      <c r="N649" s="5"/>
      <c r="O649" s="784">
        <v>32</v>
      </c>
      <c r="P649" s="253" t="s">
        <v>141</v>
      </c>
      <c r="Q649" s="253" t="s">
        <v>135</v>
      </c>
    </row>
    <row r="650" spans="1:17" ht="12.75" hidden="1" customHeight="1" thickTop="1" thickBot="1" x14ac:dyDescent="0.4">
      <c r="A650" s="574">
        <v>647</v>
      </c>
      <c r="B650" s="696">
        <v>16</v>
      </c>
      <c r="C650" s="575">
        <v>45935</v>
      </c>
      <c r="D650" s="588" t="s">
        <v>1114</v>
      </c>
      <c r="E650" s="577" t="e">
        <f t="shared" ref="E650:F653" si="113">VLOOKUP(M650,Teams,2)</f>
        <v>#N/A</v>
      </c>
      <c r="F650" s="577" t="e">
        <f t="shared" si="113"/>
        <v>#N/A</v>
      </c>
      <c r="G650" s="589"/>
      <c r="H650" s="645" t="e">
        <f>VLOOKUP(E650,START_TIMES,2)</f>
        <v>#N/A</v>
      </c>
      <c r="I650" s="614" t="e">
        <f>VLOOKUP(E650,fields,2)</f>
        <v>#N/A</v>
      </c>
      <c r="J650" s="580"/>
      <c r="K650" s="16"/>
      <c r="M650" s="603"/>
      <c r="N650" s="603"/>
      <c r="O650" s="784">
        <v>33</v>
      </c>
      <c r="P650" s="253" t="s">
        <v>144</v>
      </c>
      <c r="Q650" s="253" t="s">
        <v>147</v>
      </c>
    </row>
    <row r="651" spans="1:17" ht="12.75" hidden="1" customHeight="1" thickTop="1" thickBot="1" x14ac:dyDescent="0.4">
      <c r="A651" s="574">
        <v>648</v>
      </c>
      <c r="B651" s="696">
        <v>16</v>
      </c>
      <c r="C651" s="575">
        <v>45935</v>
      </c>
      <c r="D651" s="588" t="s">
        <v>1114</v>
      </c>
      <c r="E651" s="577" t="e">
        <f t="shared" si="113"/>
        <v>#N/A</v>
      </c>
      <c r="F651" s="577" t="e">
        <f t="shared" si="113"/>
        <v>#N/A</v>
      </c>
      <c r="G651" s="578"/>
      <c r="H651" s="645" t="e">
        <f>VLOOKUP(E651,START_TIMES,2)</f>
        <v>#N/A</v>
      </c>
      <c r="I651" s="614" t="e">
        <f>VLOOKUP(E651,fields,2)</f>
        <v>#N/A</v>
      </c>
      <c r="J651" s="580"/>
      <c r="K651" s="16"/>
      <c r="M651" s="603"/>
      <c r="N651" s="603"/>
      <c r="O651" s="784">
        <v>34</v>
      </c>
      <c r="P651" s="253" t="s">
        <v>148</v>
      </c>
      <c r="Q651" s="253" t="s">
        <v>149</v>
      </c>
    </row>
    <row r="652" spans="1:17" ht="12.75" hidden="1" customHeight="1" thickTop="1" thickBot="1" x14ac:dyDescent="0.4">
      <c r="A652" s="574">
        <v>649</v>
      </c>
      <c r="B652" s="696">
        <v>16</v>
      </c>
      <c r="C652" s="575">
        <v>45935</v>
      </c>
      <c r="D652" s="588" t="s">
        <v>1114</v>
      </c>
      <c r="E652" s="577" t="e">
        <f t="shared" si="113"/>
        <v>#N/A</v>
      </c>
      <c r="F652" s="577" t="e">
        <f t="shared" si="113"/>
        <v>#N/A</v>
      </c>
      <c r="G652" s="578"/>
      <c r="H652" s="645" t="e">
        <f>VLOOKUP(E652,START_TIMES,2)</f>
        <v>#N/A</v>
      </c>
      <c r="I652" s="614" t="e">
        <f>VLOOKUP(E652,fields,2)</f>
        <v>#N/A</v>
      </c>
      <c r="J652" s="580"/>
      <c r="K652" s="16"/>
      <c r="M652" s="605"/>
      <c r="N652" s="605"/>
      <c r="O652" s="784">
        <v>35</v>
      </c>
      <c r="P652" s="253" t="s">
        <v>137</v>
      </c>
      <c r="Q652" s="253" t="s">
        <v>138</v>
      </c>
    </row>
    <row r="653" spans="1:17" ht="12.75" hidden="1" customHeight="1" thickTop="1" x14ac:dyDescent="0.35">
      <c r="A653" s="574">
        <v>650</v>
      </c>
      <c r="B653" s="696">
        <v>16</v>
      </c>
      <c r="C653" s="575">
        <v>45935</v>
      </c>
      <c r="D653" s="588" t="s">
        <v>1114</v>
      </c>
      <c r="E653" s="577" t="e">
        <f t="shared" si="113"/>
        <v>#N/A</v>
      </c>
      <c r="F653" s="577" t="e">
        <f t="shared" si="113"/>
        <v>#N/A</v>
      </c>
      <c r="G653" s="578"/>
      <c r="H653" s="645" t="e">
        <f>VLOOKUP(E653,START_TIMES,2)</f>
        <v>#N/A</v>
      </c>
      <c r="I653" s="614" t="e">
        <f>VLOOKUP(E653,fields,2)</f>
        <v>#N/A</v>
      </c>
      <c r="J653" s="580"/>
      <c r="K653" s="16"/>
      <c r="M653" s="602"/>
      <c r="N653" s="602"/>
      <c r="O653" s="784">
        <v>36</v>
      </c>
      <c r="P653" s="253" t="s">
        <v>141</v>
      </c>
      <c r="Q653" s="253" t="s">
        <v>144</v>
      </c>
    </row>
    <row r="654" spans="1:17" ht="14.5" hidden="1" x14ac:dyDescent="0.35">
      <c r="A654" s="574">
        <v>651</v>
      </c>
      <c r="B654" s="696"/>
      <c r="C654" s="575"/>
      <c r="D654" s="587"/>
      <c r="E654" s="577"/>
      <c r="F654" s="577"/>
      <c r="G654" s="578"/>
      <c r="H654" s="645"/>
      <c r="I654" s="614"/>
      <c r="J654" s="580"/>
      <c r="K654" s="16"/>
      <c r="M654" s="5"/>
      <c r="N654" s="5"/>
      <c r="O654" s="784">
        <v>37</v>
      </c>
      <c r="P654" s="253" t="s">
        <v>138</v>
      </c>
      <c r="Q654" s="253" t="s">
        <v>146</v>
      </c>
    </row>
    <row r="655" spans="1:17" ht="12.75" hidden="1" customHeight="1" x14ac:dyDescent="0.35">
      <c r="A655" s="574">
        <v>652</v>
      </c>
      <c r="B655" s="696">
        <v>16</v>
      </c>
      <c r="C655" s="575">
        <v>45935</v>
      </c>
      <c r="D655" s="740" t="s">
        <v>1115</v>
      </c>
      <c r="E655" s="577" t="e">
        <f t="shared" ref="E655:F658" si="114">VLOOKUP(M655,Teams,2)</f>
        <v>#N/A</v>
      </c>
      <c r="F655" s="577" t="e">
        <f t="shared" si="114"/>
        <v>#N/A</v>
      </c>
      <c r="G655" s="589"/>
      <c r="H655" s="645" t="e">
        <f>VLOOKUP(E655,START_TIMES,2)</f>
        <v>#N/A</v>
      </c>
      <c r="I655" s="614" t="e">
        <f>VLOOKUP(E655,fields,2)</f>
        <v>#N/A</v>
      </c>
      <c r="J655" s="580"/>
      <c r="K655" s="16"/>
      <c r="M655" s="602"/>
      <c r="N655" s="602"/>
      <c r="O655" s="784">
        <v>38</v>
      </c>
      <c r="P655" s="253" t="s">
        <v>147</v>
      </c>
      <c r="Q655" s="253" t="s">
        <v>148</v>
      </c>
    </row>
    <row r="656" spans="1:17" ht="12.75" hidden="1" customHeight="1" x14ac:dyDescent="0.35">
      <c r="A656" s="574">
        <v>653</v>
      </c>
      <c r="B656" s="696">
        <v>16</v>
      </c>
      <c r="C656" s="575">
        <v>45935</v>
      </c>
      <c r="D656" s="740" t="s">
        <v>1115</v>
      </c>
      <c r="E656" s="577" t="e">
        <f t="shared" si="114"/>
        <v>#N/A</v>
      </c>
      <c r="F656" s="577" t="e">
        <f t="shared" si="114"/>
        <v>#N/A</v>
      </c>
      <c r="G656" s="578"/>
      <c r="H656" s="645" t="e">
        <f>VLOOKUP(E656,START_TIMES,2)</f>
        <v>#N/A</v>
      </c>
      <c r="I656" s="614" t="e">
        <f>VLOOKUP(E656,fields,2)</f>
        <v>#N/A</v>
      </c>
      <c r="J656" s="580"/>
      <c r="K656" s="16"/>
      <c r="L656" s="89"/>
      <c r="M656" s="602"/>
      <c r="N656" s="602"/>
      <c r="O656" s="784">
        <v>39</v>
      </c>
      <c r="P656" s="253" t="s">
        <v>137</v>
      </c>
      <c r="Q656" s="253" t="s">
        <v>142</v>
      </c>
    </row>
    <row r="657" spans="1:17" ht="12.75" hidden="1" customHeight="1" thickBot="1" x14ac:dyDescent="0.4">
      <c r="A657" s="574">
        <v>654</v>
      </c>
      <c r="B657" s="696">
        <v>16</v>
      </c>
      <c r="C657" s="575">
        <v>45935</v>
      </c>
      <c r="D657" s="740" t="s">
        <v>1115</v>
      </c>
      <c r="E657" s="577" t="e">
        <f t="shared" si="114"/>
        <v>#N/A</v>
      </c>
      <c r="F657" s="577" t="e">
        <f t="shared" si="114"/>
        <v>#N/A</v>
      </c>
      <c r="G657" s="578"/>
      <c r="H657" s="645" t="e">
        <f>VLOOKUP(E657,START_TIMES,2)</f>
        <v>#N/A</v>
      </c>
      <c r="I657" s="614" t="e">
        <f>VLOOKUP(E657,fields,2)</f>
        <v>#N/A</v>
      </c>
      <c r="J657" s="580"/>
      <c r="K657" s="16"/>
      <c r="M657" s="5"/>
      <c r="N657" s="5"/>
      <c r="O657" s="784">
        <v>40</v>
      </c>
      <c r="P657" s="253" t="s">
        <v>135</v>
      </c>
      <c r="Q657" s="253" t="s">
        <v>149</v>
      </c>
    </row>
    <row r="658" spans="1:17" ht="12.75" hidden="1" customHeight="1" thickTop="1" thickBot="1" x14ac:dyDescent="0.4">
      <c r="A658" s="574">
        <v>655</v>
      </c>
      <c r="B658" s="696">
        <v>16</v>
      </c>
      <c r="C658" s="575">
        <v>45935</v>
      </c>
      <c r="D658" s="740" t="s">
        <v>1115</v>
      </c>
      <c r="E658" s="577" t="e">
        <f t="shared" si="114"/>
        <v>#N/A</v>
      </c>
      <c r="F658" s="577" t="e">
        <f t="shared" si="114"/>
        <v>#N/A</v>
      </c>
      <c r="G658" s="578"/>
      <c r="H658" s="645" t="e">
        <f>VLOOKUP(E658,START_TIMES,2)</f>
        <v>#N/A</v>
      </c>
      <c r="I658" s="614" t="e">
        <f>VLOOKUP(E658,fields,2)</f>
        <v>#N/A</v>
      </c>
      <c r="J658" s="580"/>
      <c r="K658" s="16"/>
      <c r="M658" s="603"/>
      <c r="N658" s="603"/>
      <c r="O658" s="784">
        <v>41</v>
      </c>
      <c r="P658" s="253" t="s">
        <v>138</v>
      </c>
      <c r="Q658" s="253" t="s">
        <v>135</v>
      </c>
    </row>
    <row r="659" spans="1:17" ht="14.5" hidden="1" x14ac:dyDescent="0.35">
      <c r="A659" s="574">
        <v>656</v>
      </c>
      <c r="B659" s="696"/>
      <c r="C659" s="575"/>
      <c r="D659" s="587"/>
      <c r="E659" s="577"/>
      <c r="F659" s="577"/>
      <c r="G659" s="578"/>
      <c r="H659" s="645"/>
      <c r="I659" s="614"/>
      <c r="J659" s="580"/>
      <c r="K659" s="16"/>
      <c r="M659" s="5"/>
      <c r="N659" s="5"/>
      <c r="O659" s="784">
        <v>42</v>
      </c>
      <c r="P659" s="253" t="s">
        <v>149</v>
      </c>
      <c r="Q659" s="253" t="s">
        <v>141</v>
      </c>
    </row>
    <row r="660" spans="1:17" ht="14.5" hidden="1" x14ac:dyDescent="0.35">
      <c r="A660" s="574">
        <v>657</v>
      </c>
      <c r="B660" s="696">
        <v>16</v>
      </c>
      <c r="C660" s="795">
        <v>45935</v>
      </c>
      <c r="D660" s="590" t="s">
        <v>1076</v>
      </c>
      <c r="E660" s="577" t="str">
        <f t="shared" ref="E660:F664" si="115">VLOOKUP(M660,Teams,2)</f>
        <v>GREENWICH PUMAS FC 50</v>
      </c>
      <c r="F660" s="577" t="str">
        <f t="shared" si="115"/>
        <v>FAIRFIELD GAC 50</v>
      </c>
      <c r="G660" s="589"/>
      <c r="H660" s="645">
        <f>VLOOKUP(E660,START_TIMES,2)</f>
        <v>0.41666666666666669</v>
      </c>
      <c r="I660" s="796" t="str">
        <f>VLOOKUP(E660,fields,2)</f>
        <v>Greenwich Fields</v>
      </c>
      <c r="J660" s="580"/>
      <c r="K660" s="16"/>
      <c r="M660" s="781" t="s">
        <v>129</v>
      </c>
      <c r="N660" s="781" t="s">
        <v>127</v>
      </c>
      <c r="O660" s="784">
        <v>43</v>
      </c>
      <c r="P660" s="253" t="s">
        <v>137</v>
      </c>
      <c r="Q660" s="253" t="s">
        <v>144</v>
      </c>
    </row>
    <row r="661" spans="1:17" ht="14.5" hidden="1" x14ac:dyDescent="0.35">
      <c r="A661" s="574">
        <v>658</v>
      </c>
      <c r="B661" s="696">
        <v>16</v>
      </c>
      <c r="C661" s="575">
        <v>45935</v>
      </c>
      <c r="D661" s="590" t="s">
        <v>1076</v>
      </c>
      <c r="E661" s="577" t="str">
        <f t="shared" si="115"/>
        <v>NORWALK MARINERS LEGENDS</v>
      </c>
      <c r="F661" s="774" t="str">
        <f t="shared" si="115"/>
        <v>BYE 50</v>
      </c>
      <c r="G661" s="589"/>
      <c r="H661" s="645">
        <f>VLOOKUP(E661,START_TIMES,2)</f>
        <v>0.33333333333333331</v>
      </c>
      <c r="I661" s="614" t="str">
        <f>VLOOKUP(E661,fields,2)</f>
        <v>Nathan Hale MS (T), Norwalk</v>
      </c>
      <c r="J661" s="580"/>
      <c r="K661" s="16"/>
      <c r="M661" s="781" t="s">
        <v>130</v>
      </c>
      <c r="N661" s="781" t="s">
        <v>126</v>
      </c>
      <c r="O661" s="784">
        <v>44</v>
      </c>
      <c r="P661" s="253" t="s">
        <v>142</v>
      </c>
      <c r="Q661" s="253" t="s">
        <v>148</v>
      </c>
    </row>
    <row r="662" spans="1:17" ht="14.5" hidden="1" x14ac:dyDescent="0.35">
      <c r="A662" s="574">
        <v>659</v>
      </c>
      <c r="B662" s="696">
        <v>16</v>
      </c>
      <c r="C662" s="575">
        <v>45935</v>
      </c>
      <c r="D662" s="590" t="s">
        <v>1076</v>
      </c>
      <c r="E662" s="577" t="str">
        <f t="shared" si="115"/>
        <v>REBELS UNITED</v>
      </c>
      <c r="F662" s="577" t="str">
        <f t="shared" si="115"/>
        <v>NORWALK SPORT COLOMBIA 50</v>
      </c>
      <c r="G662" s="589"/>
      <c r="H662" s="645">
        <f>VLOOKUP(E662,START_TIMES,2)</f>
        <v>0.41666666666666669</v>
      </c>
      <c r="I662" s="614" t="str">
        <f>VLOOKUP(E662,fields,2)</f>
        <v>New Fairfield HS (T), New Fairfield</v>
      </c>
      <c r="J662" s="580"/>
      <c r="K662" s="16"/>
      <c r="M662" s="781" t="s">
        <v>132</v>
      </c>
      <c r="N662" s="781" t="s">
        <v>131</v>
      </c>
      <c r="O662" s="784">
        <v>45</v>
      </c>
      <c r="P662" s="253" t="s">
        <v>146</v>
      </c>
      <c r="Q662" s="253" t="s">
        <v>147</v>
      </c>
    </row>
    <row r="663" spans="1:17" ht="14.5" hidden="1" x14ac:dyDescent="0.35">
      <c r="A663" s="574">
        <v>660</v>
      </c>
      <c r="B663" s="696">
        <v>16</v>
      </c>
      <c r="C663" s="795">
        <v>45935</v>
      </c>
      <c r="D663" s="590" t="s">
        <v>1076</v>
      </c>
      <c r="E663" s="577" t="str">
        <f t="shared" si="115"/>
        <v>GREENWICH FC 50</v>
      </c>
      <c r="F663" s="577" t="str">
        <f t="shared" si="115"/>
        <v>WESTPORT FC</v>
      </c>
      <c r="G663" s="589"/>
      <c r="H663" s="645">
        <f>VLOOKUP(E663,START_TIMES,2)</f>
        <v>0.41666666666666702</v>
      </c>
      <c r="I663" s="796" t="str">
        <f>VLOOKUP(E663,fields,2)</f>
        <v>Greenwich Fields</v>
      </c>
      <c r="J663" s="580"/>
      <c r="K663" s="16"/>
      <c r="M663" s="781" t="s">
        <v>128</v>
      </c>
      <c r="N663" s="781" t="s">
        <v>136</v>
      </c>
      <c r="O663" s="784">
        <v>46</v>
      </c>
      <c r="P663" s="253" t="s">
        <v>142</v>
      </c>
      <c r="Q663" s="253" t="s">
        <v>147</v>
      </c>
    </row>
    <row r="664" spans="1:17" ht="14.5" x14ac:dyDescent="0.35">
      <c r="A664" s="574">
        <v>661</v>
      </c>
      <c r="B664" s="696">
        <v>16</v>
      </c>
      <c r="C664" s="575">
        <v>45935</v>
      </c>
      <c r="D664" s="590" t="s">
        <v>1076</v>
      </c>
      <c r="E664" s="577" t="str">
        <f t="shared" si="115"/>
        <v>STAMFORD CITY</v>
      </c>
      <c r="F664" s="577" t="str">
        <f t="shared" si="115"/>
        <v>VASCO DA GAMA 50</v>
      </c>
      <c r="G664" s="589"/>
      <c r="H664" s="645">
        <f>VLOOKUP(E664,START_TIMES,2)</f>
        <v>0.41666666666666702</v>
      </c>
      <c r="I664" s="614" t="str">
        <f>VLOOKUP(E664,fields,2)</f>
        <v>West Beach Fields (T), Stamford</v>
      </c>
      <c r="J664" s="580"/>
      <c r="K664" s="16"/>
      <c r="M664" s="781" t="s">
        <v>133</v>
      </c>
      <c r="N664" s="781" t="s">
        <v>134</v>
      </c>
      <c r="O664" s="784">
        <v>47</v>
      </c>
      <c r="P664" s="253" t="s">
        <v>146</v>
      </c>
      <c r="Q664" s="253" t="s">
        <v>135</v>
      </c>
    </row>
    <row r="665" spans="1:17" ht="14.5" hidden="1" x14ac:dyDescent="0.35">
      <c r="A665" s="574">
        <v>662</v>
      </c>
      <c r="B665" s="696" t="s">
        <v>0</v>
      </c>
      <c r="C665" s="575" t="s">
        <v>0</v>
      </c>
      <c r="D665" s="582" t="s">
        <v>0</v>
      </c>
      <c r="E665" s="583" t="s">
        <v>0</v>
      </c>
      <c r="F665" s="584" t="s">
        <v>0</v>
      </c>
      <c r="G665" s="578" t="s">
        <v>0</v>
      </c>
      <c r="H665" s="645" t="s">
        <v>0</v>
      </c>
      <c r="I665" s="614" t="s">
        <v>0</v>
      </c>
      <c r="J665" s="585" t="s">
        <v>0</v>
      </c>
      <c r="K665" s="16"/>
      <c r="M665" s="781"/>
      <c r="N665" s="781"/>
      <c r="O665" s="784">
        <v>48</v>
      </c>
      <c r="P665" s="253" t="s">
        <v>138</v>
      </c>
      <c r="Q665" s="253" t="s">
        <v>141</v>
      </c>
    </row>
    <row r="666" spans="1:17" ht="14.5" hidden="1" x14ac:dyDescent="0.35">
      <c r="A666" s="574">
        <v>663</v>
      </c>
      <c r="B666" s="696">
        <v>16</v>
      </c>
      <c r="C666" s="795">
        <v>45935</v>
      </c>
      <c r="D666" s="591" t="s">
        <v>1113</v>
      </c>
      <c r="E666" s="577" t="str">
        <f t="shared" ref="E666:F670" si="116">VLOOKUP(M666,Teams,2)</f>
        <v>GREENWICH PFC</v>
      </c>
      <c r="F666" s="577" t="str">
        <f t="shared" si="116"/>
        <v>CLUB NAPOLI 50</v>
      </c>
      <c r="G666" s="589"/>
      <c r="H666" s="645">
        <f>VLOOKUP(E666,START_TIMES,2)</f>
        <v>0.41666666666666702</v>
      </c>
      <c r="I666" s="796" t="str">
        <f>VLOOKUP(E666,fields,2)</f>
        <v>Greenwich Fields</v>
      </c>
      <c r="J666" s="580"/>
      <c r="K666" s="16"/>
      <c r="M666" s="783" t="s">
        <v>144</v>
      </c>
      <c r="N666" s="783" t="s">
        <v>141</v>
      </c>
      <c r="O666" s="784">
        <v>49</v>
      </c>
      <c r="P666" s="253" t="s">
        <v>144</v>
      </c>
      <c r="Q666" s="253" t="s">
        <v>148</v>
      </c>
    </row>
    <row r="667" spans="1:17" ht="14.5" hidden="1" x14ac:dyDescent="0.35">
      <c r="A667" s="574">
        <v>664</v>
      </c>
      <c r="B667" s="696">
        <v>16</v>
      </c>
      <c r="C667" s="575">
        <v>45935</v>
      </c>
      <c r="D667" s="591" t="s">
        <v>1113</v>
      </c>
      <c r="E667" s="577" t="str">
        <f t="shared" si="116"/>
        <v>GUILFORD BLACK EAGLES</v>
      </c>
      <c r="F667" s="577" t="str">
        <f t="shared" si="116"/>
        <v>CHESHIRE AZZURRI</v>
      </c>
      <c r="G667" s="589"/>
      <c r="H667" s="645">
        <f>VLOOKUP(E667,START_TIMES,2)</f>
        <v>0.375</v>
      </c>
      <c r="I667" s="614" t="str">
        <f>VLOOKUP(E667,fields,2)</f>
        <v>Bittner Park (G), Guilford</v>
      </c>
      <c r="J667" s="580"/>
      <c r="K667" s="16"/>
      <c r="M667" s="783" t="s">
        <v>146</v>
      </c>
      <c r="N667" s="783" t="s">
        <v>138</v>
      </c>
      <c r="O667" s="784">
        <v>50</v>
      </c>
      <c r="P667" s="253" t="s">
        <v>137</v>
      </c>
      <c r="Q667" s="253" t="s">
        <v>149</v>
      </c>
    </row>
    <row r="668" spans="1:17" ht="14.5" hidden="1" x14ac:dyDescent="0.35">
      <c r="A668" s="574">
        <v>665</v>
      </c>
      <c r="B668" s="696">
        <v>16</v>
      </c>
      <c r="C668" s="575">
        <v>45935</v>
      </c>
      <c r="D668" s="591" t="s">
        <v>1113</v>
      </c>
      <c r="E668" s="577" t="str">
        <f t="shared" si="116"/>
        <v>NORTH BRANFORD LEGENDS</v>
      </c>
      <c r="F668" s="577" t="str">
        <f t="shared" si="116"/>
        <v>HAVEN FC</v>
      </c>
      <c r="G668" s="589"/>
      <c r="H668" s="645">
        <f>VLOOKUP(E668,START_TIMES,2)</f>
        <v>0.41666666666666702</v>
      </c>
      <c r="I668" s="614" t="str">
        <f>VLOOKUP(E668,fields,2)</f>
        <v>Northford Park (G), Northford</v>
      </c>
      <c r="J668" s="580"/>
      <c r="K668" s="16"/>
      <c r="M668" s="783" t="s">
        <v>148</v>
      </c>
      <c r="N668" s="783" t="s">
        <v>147</v>
      </c>
      <c r="O668" s="784">
        <v>51</v>
      </c>
      <c r="P668" s="253" t="s">
        <v>148</v>
      </c>
      <c r="Q668" s="253" t="s">
        <v>146</v>
      </c>
    </row>
    <row r="669" spans="1:17" ht="14.5" hidden="1" x14ac:dyDescent="0.35">
      <c r="A669" s="574">
        <v>666</v>
      </c>
      <c r="B669" s="696">
        <v>16</v>
      </c>
      <c r="C669" s="575">
        <v>45935</v>
      </c>
      <c r="D669" s="591" t="s">
        <v>1113</v>
      </c>
      <c r="E669" s="577" t="str">
        <f t="shared" si="116"/>
        <v>EAST HAVEN SC</v>
      </c>
      <c r="F669" s="577" t="str">
        <f t="shared" si="116"/>
        <v>ZIMMITTI SC</v>
      </c>
      <c r="G669" s="589"/>
      <c r="H669" s="645">
        <f>VLOOKUP(E669,START_TIMES,2)</f>
        <v>0.41666666666666669</v>
      </c>
      <c r="I669" s="614" t="str">
        <f>VLOOKUP(E669,fields,2)</f>
        <v>East Haven MS (G), East Haven</v>
      </c>
      <c r="J669" s="580"/>
      <c r="K669" s="16"/>
      <c r="M669" s="783" t="s">
        <v>142</v>
      </c>
      <c r="N669" s="783" t="s">
        <v>137</v>
      </c>
      <c r="O669" s="784">
        <v>52</v>
      </c>
      <c r="P669" s="253" t="s">
        <v>137</v>
      </c>
      <c r="Q669" s="253" t="s">
        <v>147</v>
      </c>
    </row>
    <row r="670" spans="1:17" ht="14.5" hidden="1" x14ac:dyDescent="0.35">
      <c r="A670" s="574">
        <v>667</v>
      </c>
      <c r="B670" s="696">
        <v>16</v>
      </c>
      <c r="C670" s="575">
        <v>45935</v>
      </c>
      <c r="D670" s="591" t="s">
        <v>1113</v>
      </c>
      <c r="E670" s="577" t="str">
        <f t="shared" si="116"/>
        <v>SOUTHEAST CT</v>
      </c>
      <c r="F670" s="577" t="str">
        <f t="shared" si="116"/>
        <v>VASCO DA GAMA 60</v>
      </c>
      <c r="G670" s="589"/>
      <c r="H670" s="645">
        <f>VLOOKUP(E670,START_TIMES,2)</f>
        <v>0.41666666666666702</v>
      </c>
      <c r="I670" s="614" t="str">
        <f>VLOOKUP(E670,fields,2)</f>
        <v>Killingworth Rec Park (G), Killingworth</v>
      </c>
      <c r="J670" s="580"/>
      <c r="K670" s="16"/>
      <c r="M670" s="783" t="s">
        <v>149</v>
      </c>
      <c r="N670" s="783" t="s">
        <v>135</v>
      </c>
      <c r="O670" s="784">
        <v>53</v>
      </c>
      <c r="P670" s="253" t="s">
        <v>141</v>
      </c>
      <c r="Q670" s="253" t="s">
        <v>142</v>
      </c>
    </row>
    <row r="671" spans="1:17" ht="14.5" hidden="1" x14ac:dyDescent="0.35">
      <c r="A671" s="574">
        <v>668</v>
      </c>
      <c r="B671" s="696"/>
      <c r="C671" s="575"/>
      <c r="D671" s="591"/>
      <c r="E671" s="577"/>
      <c r="F671" s="577"/>
      <c r="G671" s="589"/>
      <c r="H671" s="645"/>
      <c r="I671" s="614"/>
      <c r="J671" s="580"/>
      <c r="K671" s="16"/>
      <c r="M671" s="781"/>
      <c r="N671" s="781"/>
      <c r="O671" s="784">
        <v>54</v>
      </c>
      <c r="P671" s="253" t="s">
        <v>135</v>
      </c>
      <c r="Q671" s="253" t="s">
        <v>144</v>
      </c>
    </row>
    <row r="672" spans="1:17" ht="22.5" hidden="1" x14ac:dyDescent="0.25">
      <c r="A672" s="574">
        <v>669</v>
      </c>
      <c r="B672" s="698" t="s">
        <v>0</v>
      </c>
      <c r="C672" s="396" t="s">
        <v>1124</v>
      </c>
      <c r="D672" s="660"/>
      <c r="E672" s="660"/>
      <c r="F672" s="660"/>
      <c r="G672" s="668"/>
      <c r="H672" s="677"/>
      <c r="I672" s="660"/>
      <c r="J672" s="321"/>
      <c r="K672" s="16"/>
      <c r="M672" s="781"/>
      <c r="N672" s="781"/>
      <c r="O672" s="784">
        <v>55</v>
      </c>
      <c r="P672" s="253" t="s">
        <v>149</v>
      </c>
      <c r="Q672" s="253" t="s">
        <v>138</v>
      </c>
    </row>
    <row r="673" spans="1:17" ht="14.5" hidden="1" x14ac:dyDescent="0.35">
      <c r="A673" s="574">
        <v>670</v>
      </c>
      <c r="B673" s="696" t="s">
        <v>0</v>
      </c>
      <c r="C673" s="575" t="s">
        <v>0</v>
      </c>
      <c r="D673" s="582" t="s">
        <v>0</v>
      </c>
      <c r="E673" s="583" t="s">
        <v>0</v>
      </c>
      <c r="F673" s="584" t="s">
        <v>0</v>
      </c>
      <c r="G673" s="578" t="s">
        <v>0</v>
      </c>
      <c r="H673" s="645" t="s">
        <v>0</v>
      </c>
      <c r="I673" s="614" t="s">
        <v>0</v>
      </c>
      <c r="J673" s="585" t="s">
        <v>0</v>
      </c>
      <c r="K673" s="16"/>
      <c r="M673" s="781"/>
      <c r="N673" s="781"/>
      <c r="O673" s="784">
        <v>56</v>
      </c>
      <c r="P673" s="253" t="s">
        <v>146</v>
      </c>
      <c r="Q673" s="253" t="s">
        <v>137</v>
      </c>
    </row>
    <row r="674" spans="1:17" ht="14.5" hidden="1" x14ac:dyDescent="0.35">
      <c r="A674" s="574">
        <v>671</v>
      </c>
      <c r="B674" s="696">
        <v>17</v>
      </c>
      <c r="C674" s="575">
        <v>45949</v>
      </c>
      <c r="D674" s="576" t="s">
        <v>10</v>
      </c>
      <c r="E674" s="577" t="str">
        <f t="shared" ref="E674:F678" si="117">VLOOKUP(M674,Teams,2)</f>
        <v>SALTY DOGS</v>
      </c>
      <c r="F674" s="577" t="str">
        <f t="shared" si="117"/>
        <v>CHESHIRE SC UNITED</v>
      </c>
      <c r="G674" s="578"/>
      <c r="H674" s="645">
        <f>VLOOKUP(E674,START_TIMES,2)</f>
        <v>0.33333333333333331</v>
      </c>
      <c r="I674" s="614" t="str">
        <f>VLOOKUP(E674,fields,2)</f>
        <v>Nonnewaug HS  (T), Woodbury</v>
      </c>
      <c r="J674" s="580"/>
      <c r="K674" s="16"/>
      <c r="M674" s="781" t="s">
        <v>95</v>
      </c>
      <c r="N674" s="781" t="s">
        <v>97</v>
      </c>
      <c r="O674" s="784">
        <v>57</v>
      </c>
      <c r="P674" s="253" t="s">
        <v>138</v>
      </c>
      <c r="Q674" s="253" t="s">
        <v>142</v>
      </c>
    </row>
    <row r="675" spans="1:17" ht="14.5" hidden="1" x14ac:dyDescent="0.35">
      <c r="A675" s="574">
        <v>672</v>
      </c>
      <c r="B675" s="696">
        <v>17</v>
      </c>
      <c r="C675" s="575">
        <v>45949</v>
      </c>
      <c r="D675" s="576" t="s">
        <v>10</v>
      </c>
      <c r="E675" s="577" t="str">
        <f t="shared" si="117"/>
        <v>CLINTON FC 30</v>
      </c>
      <c r="F675" s="577" t="str">
        <f t="shared" si="117"/>
        <v>MILFORD TUESDAY</v>
      </c>
      <c r="G675" s="578"/>
      <c r="H675" s="645">
        <f>VLOOKUP(E675,START_TIMES,2)</f>
        <v>0.33333333333333331</v>
      </c>
      <c r="I675" s="614" t="str">
        <f>VLOOKUP(E675,fields,2)</f>
        <v>Strong Field (T), Madison</v>
      </c>
      <c r="J675" s="580"/>
      <c r="K675" s="16"/>
      <c r="M675" s="781" t="s">
        <v>96</v>
      </c>
      <c r="N675" s="781" t="s">
        <v>100</v>
      </c>
      <c r="O675" s="784">
        <v>58</v>
      </c>
      <c r="P675" s="253" t="s">
        <v>149</v>
      </c>
      <c r="Q675" s="253" t="s">
        <v>144</v>
      </c>
    </row>
    <row r="676" spans="1:17" ht="14.5" x14ac:dyDescent="0.35">
      <c r="A676" s="574">
        <v>673</v>
      </c>
      <c r="B676" s="696">
        <v>17</v>
      </c>
      <c r="C676" s="575">
        <v>45949</v>
      </c>
      <c r="D676" s="576" t="s">
        <v>10</v>
      </c>
      <c r="E676" s="577" t="str">
        <f t="shared" si="117"/>
        <v>STAMFORD FC</v>
      </c>
      <c r="F676" s="577" t="str">
        <f t="shared" si="117"/>
        <v xml:space="preserve">FC SHELTON </v>
      </c>
      <c r="G676" s="578"/>
      <c r="H676" s="645">
        <f>VLOOKUP(E676,START_TIMES,2)</f>
        <v>0.41666666666666702</v>
      </c>
      <c r="I676" s="614" t="str">
        <f>VLOOKUP(E676,fields,2)</f>
        <v>West Beach Fields (T), Stamford</v>
      </c>
      <c r="J676" s="580"/>
      <c r="K676" s="16"/>
      <c r="M676" s="781" t="s">
        <v>101</v>
      </c>
      <c r="N676" s="781" t="s">
        <v>99</v>
      </c>
      <c r="O676" s="784">
        <v>59</v>
      </c>
      <c r="P676" s="253" t="s">
        <v>135</v>
      </c>
      <c r="Q676" s="253" t="s">
        <v>147</v>
      </c>
    </row>
    <row r="677" spans="1:17" ht="14.5" hidden="1" x14ac:dyDescent="0.35">
      <c r="A677" s="574">
        <v>674</v>
      </c>
      <c r="B677" s="696">
        <v>17</v>
      </c>
      <c r="C677" s="575">
        <v>45949</v>
      </c>
      <c r="D677" s="576" t="s">
        <v>10</v>
      </c>
      <c r="E677" s="577" t="str">
        <f t="shared" si="117"/>
        <v>MILFORD AMIGOS</v>
      </c>
      <c r="F677" s="577" t="str">
        <f t="shared" si="117"/>
        <v>DANBURY UNITED</v>
      </c>
      <c r="G677" s="578"/>
      <c r="H677" s="645">
        <f>VLOOKUP(E677,START_TIMES,2)</f>
        <v>0.33333333333333331</v>
      </c>
      <c r="I677" s="614" t="str">
        <f>VLOOKUP(E677,fields,2)</f>
        <v>Pease Road (G), Woodbridge</v>
      </c>
      <c r="J677" s="580"/>
      <c r="K677" s="16"/>
      <c r="M677" s="781" t="s">
        <v>98</v>
      </c>
      <c r="N677" s="781" t="s">
        <v>93</v>
      </c>
      <c r="O677" s="784">
        <v>60</v>
      </c>
      <c r="P677" s="253" t="s">
        <v>148</v>
      </c>
      <c r="Q677" s="253" t="s">
        <v>141</v>
      </c>
    </row>
    <row r="678" spans="1:17" ht="14.5" hidden="1" x14ac:dyDescent="0.35">
      <c r="A678" s="574">
        <v>675</v>
      </c>
      <c r="B678" s="696">
        <v>17</v>
      </c>
      <c r="C678" s="575">
        <v>45949</v>
      </c>
      <c r="D678" s="576" t="s">
        <v>10</v>
      </c>
      <c r="E678" s="577" t="str">
        <f t="shared" si="117"/>
        <v>HAMDEN ALL STARS</v>
      </c>
      <c r="F678" s="577" t="str">
        <f t="shared" si="117"/>
        <v>GREENWICH FC 30</v>
      </c>
      <c r="G678" s="578"/>
      <c r="H678" s="645">
        <f>VLOOKUP(E678,START_TIMES,2)</f>
        <v>0.41666666666666669</v>
      </c>
      <c r="I678" s="614" t="str">
        <f>VLOOKUP(E678,fields,2)</f>
        <v>Westwoods HS (G), Hamden</v>
      </c>
      <c r="J678" s="580"/>
      <c r="K678" s="16"/>
      <c r="M678" s="781" t="s">
        <v>92</v>
      </c>
      <c r="N678" s="781" t="s">
        <v>94</v>
      </c>
      <c r="O678" s="784">
        <v>61</v>
      </c>
      <c r="P678" s="253" t="s">
        <v>147</v>
      </c>
      <c r="Q678" s="253" t="s">
        <v>138</v>
      </c>
    </row>
    <row r="679" spans="1:17" ht="14.5" hidden="1" x14ac:dyDescent="0.35">
      <c r="A679" s="574">
        <v>676</v>
      </c>
      <c r="B679" s="696" t="s">
        <v>0</v>
      </c>
      <c r="C679" s="575" t="s">
        <v>0</v>
      </c>
      <c r="D679" s="582" t="s">
        <v>0</v>
      </c>
      <c r="E679" s="583" t="s">
        <v>0</v>
      </c>
      <c r="F679" s="584" t="s">
        <v>0</v>
      </c>
      <c r="G679" s="578" t="s">
        <v>0</v>
      </c>
      <c r="H679" s="645" t="s">
        <v>0</v>
      </c>
      <c r="I679" s="614" t="s">
        <v>0</v>
      </c>
      <c r="J679" s="585" t="s">
        <v>0</v>
      </c>
      <c r="K679" s="16"/>
      <c r="M679" s="781"/>
      <c r="N679" s="781"/>
      <c r="O679" s="784">
        <v>62</v>
      </c>
      <c r="P679" s="253" t="s">
        <v>141</v>
      </c>
      <c r="Q679" s="253" t="s">
        <v>137</v>
      </c>
    </row>
    <row r="680" spans="1:17" ht="14.5" hidden="1" x14ac:dyDescent="0.35">
      <c r="A680" s="574">
        <v>677</v>
      </c>
      <c r="B680" s="696">
        <v>17</v>
      </c>
      <c r="C680" s="575">
        <v>45949</v>
      </c>
      <c r="D680" s="586" t="s">
        <v>175</v>
      </c>
      <c r="E680" s="577" t="str">
        <f t="shared" ref="E680:F684" si="118">VLOOKUP(M680,Teams,2)</f>
        <v>QPR</v>
      </c>
      <c r="F680" s="773" t="str">
        <f t="shared" si="118"/>
        <v>BYE 30</v>
      </c>
      <c r="G680" s="578"/>
      <c r="H680" s="649" t="s">
        <v>91</v>
      </c>
      <c r="I680" s="642" t="s">
        <v>91</v>
      </c>
      <c r="J680" s="580"/>
      <c r="K680" s="16"/>
      <c r="M680" s="781" t="s">
        <v>158</v>
      </c>
      <c r="N680" s="781" t="s">
        <v>150</v>
      </c>
      <c r="O680" s="784">
        <v>63</v>
      </c>
      <c r="P680" s="253" t="s">
        <v>146</v>
      </c>
      <c r="Q680" s="253" t="s">
        <v>144</v>
      </c>
    </row>
    <row r="681" spans="1:17" ht="14.5" hidden="1" x14ac:dyDescent="0.35">
      <c r="A681" s="574">
        <v>678</v>
      </c>
      <c r="B681" s="696">
        <v>17</v>
      </c>
      <c r="C681" s="575">
        <v>45949</v>
      </c>
      <c r="D681" s="586" t="s">
        <v>175</v>
      </c>
      <c r="E681" s="577" t="str">
        <f t="shared" si="118"/>
        <v>COYOTES FC</v>
      </c>
      <c r="F681" s="577" t="str">
        <f t="shared" si="118"/>
        <v>NORWALK FC</v>
      </c>
      <c r="G681" s="578"/>
      <c r="H681" s="645">
        <f>VLOOKUP(E681,START_TIMES,2)</f>
        <v>0.41666666666666669</v>
      </c>
      <c r="I681" s="614" t="str">
        <f>VLOOKUP(E681,fields,2)</f>
        <v>Pragemann  Park (G), Wallingford</v>
      </c>
      <c r="J681" s="580"/>
      <c r="K681" s="16"/>
      <c r="M681" s="781" t="s">
        <v>151</v>
      </c>
      <c r="N681" s="781" t="s">
        <v>157</v>
      </c>
      <c r="O681" s="784">
        <v>64</v>
      </c>
      <c r="P681" s="253" t="s">
        <v>142</v>
      </c>
      <c r="Q681" s="253" t="s">
        <v>149</v>
      </c>
    </row>
    <row r="682" spans="1:17" ht="14.5" hidden="1" x14ac:dyDescent="0.35">
      <c r="A682" s="574">
        <v>679</v>
      </c>
      <c r="B682" s="696">
        <v>17</v>
      </c>
      <c r="C682" s="575">
        <v>45949</v>
      </c>
      <c r="D682" s="586" t="s">
        <v>175</v>
      </c>
      <c r="E682" s="577" t="str">
        <f t="shared" si="118"/>
        <v>FC CALDO VERDE</v>
      </c>
      <c r="F682" s="577" t="str">
        <f t="shared" si="118"/>
        <v>TRINITY FC</v>
      </c>
      <c r="G682" s="589"/>
      <c r="H682" s="645">
        <f>VLOOKUP(E682,START_TIMES,2)</f>
        <v>0.33333333333333331</v>
      </c>
      <c r="I682" s="614" t="str">
        <f>VLOOKUP(E682,fields,2)</f>
        <v>Naugatuck HS (G), Naugatuck</v>
      </c>
      <c r="J682" s="580"/>
      <c r="K682" s="16"/>
      <c r="M682" s="781" t="s">
        <v>153</v>
      </c>
      <c r="N682" s="781" t="s">
        <v>159</v>
      </c>
      <c r="O682" s="784">
        <v>65</v>
      </c>
      <c r="P682" s="253" t="s">
        <v>135</v>
      </c>
      <c r="Q682" s="253" t="s">
        <v>148</v>
      </c>
    </row>
    <row r="683" spans="1:17" ht="14.5" hidden="1" x14ac:dyDescent="0.35">
      <c r="A683" s="574">
        <v>680</v>
      </c>
      <c r="B683" s="696">
        <v>17</v>
      </c>
      <c r="C683" s="575">
        <v>45949</v>
      </c>
      <c r="D683" s="586" t="s">
        <v>175</v>
      </c>
      <c r="E683" s="577" t="str">
        <f t="shared" si="118"/>
        <v>NAUGATUCK FUSION</v>
      </c>
      <c r="F683" s="577" t="str">
        <f t="shared" si="118"/>
        <v>ECUA-ANDES 30</v>
      </c>
      <c r="G683" s="578"/>
      <c r="H683" s="645">
        <f>VLOOKUP(E683,START_TIMES,2)</f>
        <v>0.41666666666666669</v>
      </c>
      <c r="I683" s="614" t="str">
        <f>VLOOKUP(E683,fields,2)</f>
        <v>City Hill MS (G), Naugatuck</v>
      </c>
      <c r="J683" s="580"/>
      <c r="K683" s="16"/>
      <c r="M683" s="781" t="s">
        <v>156</v>
      </c>
      <c r="N683" s="781" t="s">
        <v>152</v>
      </c>
      <c r="O683" s="784">
        <v>66</v>
      </c>
      <c r="P683" s="253" t="s">
        <v>137</v>
      </c>
      <c r="Q683" s="253" t="s">
        <v>135</v>
      </c>
    </row>
    <row r="684" spans="1:17" ht="14.5" hidden="1" x14ac:dyDescent="0.35">
      <c r="A684" s="574">
        <v>681</v>
      </c>
      <c r="B684" s="696">
        <v>17</v>
      </c>
      <c r="C684" s="575">
        <v>45949</v>
      </c>
      <c r="D684" s="586" t="s">
        <v>175</v>
      </c>
      <c r="E684" s="577" t="str">
        <f t="shared" si="118"/>
        <v>LITCHFIELD COUNTY BLUES 30</v>
      </c>
      <c r="F684" s="577" t="str">
        <f t="shared" si="118"/>
        <v>FC CELTA</v>
      </c>
      <c r="G684" s="578"/>
      <c r="H684" s="645">
        <f>VLOOKUP(E684,START_TIMES,2)</f>
        <v>0.33333333333333331</v>
      </c>
      <c r="I684" s="614" t="str">
        <f>VLOOKUP(E684,fields,2)</f>
        <v>New Milford HS (T), New Milford</v>
      </c>
      <c r="J684" s="580"/>
      <c r="K684" s="16"/>
      <c r="M684" s="781" t="s">
        <v>155</v>
      </c>
      <c r="N684" s="781" t="s">
        <v>154</v>
      </c>
      <c r="O684" s="784">
        <v>67</v>
      </c>
      <c r="P684" s="253" t="s">
        <v>141</v>
      </c>
      <c r="Q684" s="253" t="s">
        <v>146</v>
      </c>
    </row>
    <row r="685" spans="1:17" ht="14.5" hidden="1" x14ac:dyDescent="0.35">
      <c r="A685" s="574">
        <v>682</v>
      </c>
      <c r="B685" s="696" t="s">
        <v>0</v>
      </c>
      <c r="C685" s="575" t="s">
        <v>0</v>
      </c>
      <c r="D685" s="582" t="s">
        <v>0</v>
      </c>
      <c r="E685" s="583" t="s">
        <v>0</v>
      </c>
      <c r="F685" s="584" t="s">
        <v>0</v>
      </c>
      <c r="G685" s="578" t="s">
        <v>0</v>
      </c>
      <c r="H685" s="645" t="s">
        <v>0</v>
      </c>
      <c r="I685" s="614" t="s">
        <v>0</v>
      </c>
      <c r="J685" s="585" t="s">
        <v>0</v>
      </c>
      <c r="K685" s="16"/>
      <c r="M685" s="781"/>
      <c r="N685" s="781"/>
      <c r="O685" s="784">
        <v>68</v>
      </c>
      <c r="P685" s="253" t="s">
        <v>148</v>
      </c>
      <c r="Q685" s="253" t="s">
        <v>138</v>
      </c>
    </row>
    <row r="686" spans="1:17" ht="14.5" hidden="1" x14ac:dyDescent="0.35">
      <c r="A686" s="574">
        <v>683</v>
      </c>
      <c r="B686" s="696">
        <v>17</v>
      </c>
      <c r="C686" s="575">
        <v>45949</v>
      </c>
      <c r="D686" s="587" t="s">
        <v>11</v>
      </c>
      <c r="E686" s="577" t="str">
        <f t="shared" ref="E686:F690" si="119">VLOOKUP(M686,Teams,2)</f>
        <v>STORM FC</v>
      </c>
      <c r="F686" s="577" t="str">
        <f t="shared" si="119"/>
        <v>CLINTON FC 40</v>
      </c>
      <c r="G686" s="578"/>
      <c r="H686" s="645">
        <f>VLOOKUP(E686,START_TIMES,2)</f>
        <v>0.33333333333333331</v>
      </c>
      <c r="I686" s="614" t="str">
        <f>VLOOKUP(E686,fields,2)</f>
        <v>Wakeman Park (T), Westport</v>
      </c>
      <c r="J686" s="580"/>
      <c r="K686" s="16"/>
      <c r="M686" s="781" t="s">
        <v>108</v>
      </c>
      <c r="N686" s="781" t="s">
        <v>160</v>
      </c>
      <c r="O686" s="784">
        <v>69</v>
      </c>
      <c r="P686" s="253" t="s">
        <v>144</v>
      </c>
      <c r="Q686" s="253" t="s">
        <v>142</v>
      </c>
    </row>
    <row r="687" spans="1:17" ht="14.5" hidden="1" x14ac:dyDescent="0.35">
      <c r="A687" s="574">
        <v>684</v>
      </c>
      <c r="B687" s="696">
        <v>17</v>
      </c>
      <c r="C687" s="575">
        <v>45949</v>
      </c>
      <c r="D687" s="587" t="s">
        <v>11</v>
      </c>
      <c r="E687" s="577" t="str">
        <f t="shared" si="119"/>
        <v>CLUB NAPOLI 40</v>
      </c>
      <c r="F687" s="577" t="str">
        <f t="shared" si="119"/>
        <v>SHEBEEN FC</v>
      </c>
      <c r="G687" s="578"/>
      <c r="H687" s="645">
        <f>VLOOKUP(E687,START_TIMES,2)</f>
        <v>0.33333333333333331</v>
      </c>
      <c r="I687" s="614" t="str">
        <f>VLOOKUP(E687,fields,2)</f>
        <v>Sportsplex (T), North Branford</v>
      </c>
      <c r="J687" s="580"/>
      <c r="K687" s="16"/>
      <c r="M687" s="781" t="s">
        <v>161</v>
      </c>
      <c r="N687" s="781" t="s">
        <v>107</v>
      </c>
      <c r="O687" s="784">
        <v>70</v>
      </c>
      <c r="P687" s="253" t="s">
        <v>147</v>
      </c>
      <c r="Q687" s="253" t="s">
        <v>149</v>
      </c>
    </row>
    <row r="688" spans="1:17" ht="14.5" hidden="1" x14ac:dyDescent="0.35">
      <c r="A688" s="574">
        <v>685</v>
      </c>
      <c r="B688" s="696">
        <v>17</v>
      </c>
      <c r="C688" s="575">
        <v>45949</v>
      </c>
      <c r="D688" s="587" t="s">
        <v>11</v>
      </c>
      <c r="E688" s="577" t="str">
        <f t="shared" si="119"/>
        <v>FAIRFIELD GAC 40</v>
      </c>
      <c r="F688" s="577" t="str">
        <f t="shared" si="119"/>
        <v>VASCO DA GAMA 40</v>
      </c>
      <c r="G688" s="578"/>
      <c r="H688" s="645">
        <f>VLOOKUP(E688,START_TIMES,2)</f>
        <v>0.33333333333333331</v>
      </c>
      <c r="I688" s="614" t="str">
        <f>VLOOKUP(E688,fields,2)</f>
        <v>Ludlowe HS (T), Fairfield</v>
      </c>
      <c r="J688" s="580"/>
      <c r="K688" s="16"/>
      <c r="M688" s="781" t="s">
        <v>163</v>
      </c>
      <c r="N688" s="781" t="s">
        <v>109</v>
      </c>
      <c r="O688" s="784">
        <v>71</v>
      </c>
      <c r="P688" s="253" t="s">
        <v>142</v>
      </c>
      <c r="Q688" s="253" t="s">
        <v>146</v>
      </c>
    </row>
    <row r="689" spans="1:29" ht="14.5" hidden="1" x14ac:dyDescent="0.35">
      <c r="A689" s="574">
        <v>686</v>
      </c>
      <c r="B689" s="696">
        <v>17</v>
      </c>
      <c r="C689" s="575">
        <v>45949</v>
      </c>
      <c r="D689" s="587" t="s">
        <v>11</v>
      </c>
      <c r="E689" s="577" t="str">
        <f t="shared" si="119"/>
        <v xml:space="preserve">GUILFORD CELTIC </v>
      </c>
      <c r="F689" s="577" t="str">
        <f t="shared" si="119"/>
        <v>DANBURY UNITED 40</v>
      </c>
      <c r="G689" s="578"/>
      <c r="H689" s="645">
        <f>VLOOKUP(E689,START_TIMES,2)</f>
        <v>0.41666666666666702</v>
      </c>
      <c r="I689" s="614" t="str">
        <f>VLOOKUP(E689,fields,2)</f>
        <v>Guilford HS (T), Guilford</v>
      </c>
      <c r="J689" s="580"/>
      <c r="K689" s="16"/>
      <c r="M689" s="781" t="s">
        <v>106</v>
      </c>
      <c r="N689" s="781" t="s">
        <v>162</v>
      </c>
      <c r="O689" s="784">
        <v>72</v>
      </c>
      <c r="P689" s="253" t="s">
        <v>135</v>
      </c>
      <c r="Q689" s="253" t="s">
        <v>141</v>
      </c>
    </row>
    <row r="690" spans="1:29" ht="14.5" hidden="1" x14ac:dyDescent="0.35">
      <c r="A690" s="574">
        <v>687</v>
      </c>
      <c r="B690" s="696">
        <v>17</v>
      </c>
      <c r="C690" s="575">
        <v>45949</v>
      </c>
      <c r="D690" s="587" t="s">
        <v>11</v>
      </c>
      <c r="E690" s="577" t="str">
        <f t="shared" si="119"/>
        <v>GREENWICH PUMAS FC 40</v>
      </c>
      <c r="F690" s="577" t="str">
        <f t="shared" si="119"/>
        <v>GREENWICH FC 40</v>
      </c>
      <c r="G690" s="578"/>
      <c r="H690" s="645">
        <f>VLOOKUP(E690,START_TIMES,2)</f>
        <v>0.41666666666666669</v>
      </c>
      <c r="I690" s="614" t="str">
        <f>VLOOKUP(E690,fields,2)</f>
        <v>Greenwich Fields</v>
      </c>
      <c r="J690" s="580"/>
      <c r="K690" s="16"/>
      <c r="M690" s="781" t="s">
        <v>105</v>
      </c>
      <c r="N690" s="781" t="s">
        <v>104</v>
      </c>
      <c r="O690" s="784">
        <v>73</v>
      </c>
      <c r="P690" s="253" t="s">
        <v>147</v>
      </c>
      <c r="Q690" s="253" t="s">
        <v>144</v>
      </c>
    </row>
    <row r="691" spans="1:29" ht="14.5" hidden="1" x14ac:dyDescent="0.35">
      <c r="A691" s="574">
        <v>688</v>
      </c>
      <c r="B691" s="696"/>
      <c r="C691" s="575"/>
      <c r="D691" s="587"/>
      <c r="E691" s="577"/>
      <c r="F691" s="577"/>
      <c r="G691" s="578"/>
      <c r="H691" s="645"/>
      <c r="I691" s="614"/>
      <c r="J691" s="580"/>
      <c r="K691" s="16"/>
      <c r="M691" s="781"/>
      <c r="N691" s="781"/>
      <c r="O691" s="784">
        <v>74</v>
      </c>
      <c r="P691" s="253" t="s">
        <v>149</v>
      </c>
      <c r="Q691" s="253" t="s">
        <v>148</v>
      </c>
    </row>
    <row r="692" spans="1:29" ht="12.75" hidden="1" customHeight="1" x14ac:dyDescent="0.35">
      <c r="A692" s="574">
        <v>689</v>
      </c>
      <c r="B692" s="696">
        <v>17</v>
      </c>
      <c r="C692" s="575">
        <v>45949</v>
      </c>
      <c r="D692" s="588" t="s">
        <v>1114</v>
      </c>
      <c r="E692" s="577" t="e">
        <f t="shared" ref="E692:F695" si="120">VLOOKUP(M692,Teams,2)</f>
        <v>#N/A</v>
      </c>
      <c r="F692" s="577" t="e">
        <f t="shared" si="120"/>
        <v>#N/A</v>
      </c>
      <c r="G692" s="578"/>
      <c r="H692" s="645" t="e">
        <f>VLOOKUP(E692,START_TIMES,2)</f>
        <v>#N/A</v>
      </c>
      <c r="I692" s="614" t="e">
        <f>VLOOKUP(E692,fields,2)</f>
        <v>#N/A</v>
      </c>
      <c r="J692" s="580"/>
      <c r="K692" s="16"/>
      <c r="M692" s="781"/>
      <c r="N692" s="781"/>
      <c r="O692" s="784">
        <v>75</v>
      </c>
      <c r="P692" s="253" t="s">
        <v>138</v>
      </c>
      <c r="Q692" s="253" t="s">
        <v>137</v>
      </c>
    </row>
    <row r="693" spans="1:29" ht="12.75" hidden="1" customHeight="1" thickBot="1" x14ac:dyDescent="0.4">
      <c r="A693" s="574">
        <v>690</v>
      </c>
      <c r="B693" s="696">
        <v>17</v>
      </c>
      <c r="C693" s="575">
        <v>45949</v>
      </c>
      <c r="D693" s="588" t="s">
        <v>1114</v>
      </c>
      <c r="E693" s="577" t="e">
        <f t="shared" si="120"/>
        <v>#N/A</v>
      </c>
      <c r="F693" s="577" t="e">
        <f t="shared" si="120"/>
        <v>#N/A</v>
      </c>
      <c r="G693" s="578"/>
      <c r="H693" s="645" t="e">
        <f>VLOOKUP(E693,START_TIMES,2)</f>
        <v>#N/A</v>
      </c>
      <c r="I693" s="614" t="e">
        <f>VLOOKUP(E693,fields,2)</f>
        <v>#N/A</v>
      </c>
      <c r="J693" s="580"/>
      <c r="K693" s="16"/>
      <c r="M693" s="781"/>
      <c r="N693" s="781"/>
      <c r="O693" s="784">
        <v>76</v>
      </c>
      <c r="P693" s="253" t="s">
        <v>144</v>
      </c>
      <c r="Q693" s="253" t="s">
        <v>141</v>
      </c>
    </row>
    <row r="694" spans="1:29" ht="12.75" hidden="1" customHeight="1" thickTop="1" thickBot="1" x14ac:dyDescent="0.4">
      <c r="A694" s="574">
        <v>691</v>
      </c>
      <c r="B694" s="696">
        <v>17</v>
      </c>
      <c r="C694" s="575">
        <v>45949</v>
      </c>
      <c r="D694" s="588" t="s">
        <v>1114</v>
      </c>
      <c r="E694" s="577" t="e">
        <f t="shared" si="120"/>
        <v>#N/A</v>
      </c>
      <c r="F694" s="577" t="e">
        <f t="shared" si="120"/>
        <v>#N/A</v>
      </c>
      <c r="G694" s="589"/>
      <c r="H694" s="645" t="e">
        <f>VLOOKUP(E694,START_TIMES,2)</f>
        <v>#N/A</v>
      </c>
      <c r="I694" s="614" t="e">
        <f>VLOOKUP(E694,fields,2)</f>
        <v>#N/A</v>
      </c>
      <c r="J694" s="580"/>
      <c r="K694" s="16"/>
      <c r="M694" s="781"/>
      <c r="N694" s="781"/>
      <c r="O694" s="784">
        <v>77</v>
      </c>
      <c r="P694" s="253" t="s">
        <v>146</v>
      </c>
      <c r="Q694" s="253" t="s">
        <v>138</v>
      </c>
      <c r="S694" s="16"/>
      <c r="T694" s="198"/>
      <c r="U694" s="198"/>
      <c r="V694" s="16"/>
      <c r="W694" s="209"/>
      <c r="X694" s="215"/>
      <c r="Y694" s="16"/>
      <c r="Z694" s="20"/>
      <c r="AC694" s="16"/>
    </row>
    <row r="695" spans="1:29" ht="12.75" hidden="1" customHeight="1" thickTop="1" thickBot="1" x14ac:dyDescent="0.4">
      <c r="A695" s="574">
        <v>692</v>
      </c>
      <c r="B695" s="696">
        <v>17</v>
      </c>
      <c r="C695" s="575">
        <v>45949</v>
      </c>
      <c r="D695" s="588" t="s">
        <v>1114</v>
      </c>
      <c r="E695" s="577" t="e">
        <f t="shared" si="120"/>
        <v>#N/A</v>
      </c>
      <c r="F695" s="577" t="e">
        <f t="shared" si="120"/>
        <v>#N/A</v>
      </c>
      <c r="G695" s="578"/>
      <c r="H695" s="645" t="e">
        <f>VLOOKUP(E695,START_TIMES,2)</f>
        <v>#N/A</v>
      </c>
      <c r="I695" s="614" t="e">
        <f>VLOOKUP(E695,fields,2)</f>
        <v>#N/A</v>
      </c>
      <c r="J695" s="580"/>
      <c r="K695" s="16"/>
      <c r="M695" s="781"/>
      <c r="N695" s="781"/>
      <c r="O695" s="784">
        <v>78</v>
      </c>
      <c r="P695" s="253" t="s">
        <v>148</v>
      </c>
      <c r="Q695" s="253" t="s">
        <v>147</v>
      </c>
      <c r="S695" s="16"/>
      <c r="T695" s="198"/>
      <c r="U695" s="198"/>
      <c r="V695" s="16"/>
      <c r="W695" s="209"/>
      <c r="X695" s="215"/>
      <c r="Y695" s="16"/>
      <c r="Z695" s="20"/>
      <c r="AC695" s="16"/>
    </row>
    <row r="696" spans="1:29" ht="12.75" hidden="1" customHeight="1" thickTop="1" thickBot="1" x14ac:dyDescent="0.4">
      <c r="A696" s="574">
        <v>693</v>
      </c>
      <c r="B696" s="696" t="s">
        <v>0</v>
      </c>
      <c r="C696" s="575" t="s">
        <v>0</v>
      </c>
      <c r="D696" s="582" t="s">
        <v>0</v>
      </c>
      <c r="E696" s="583" t="s">
        <v>0</v>
      </c>
      <c r="F696" s="584" t="s">
        <v>0</v>
      </c>
      <c r="G696" s="578" t="s">
        <v>0</v>
      </c>
      <c r="H696" s="645" t="s">
        <v>0</v>
      </c>
      <c r="I696" s="614" t="s">
        <v>0</v>
      </c>
      <c r="J696" s="585" t="s">
        <v>0</v>
      </c>
      <c r="K696" s="16"/>
      <c r="M696" s="781"/>
      <c r="N696" s="781"/>
      <c r="O696" s="784">
        <v>79</v>
      </c>
      <c r="P696" s="253" t="s">
        <v>142</v>
      </c>
      <c r="Q696" s="253" t="s">
        <v>137</v>
      </c>
      <c r="S696" s="16"/>
      <c r="T696" s="198"/>
      <c r="U696" s="198"/>
      <c r="V696" s="16"/>
      <c r="W696" s="209"/>
      <c r="X696" s="215"/>
      <c r="Y696" s="16"/>
      <c r="Z696" s="20"/>
      <c r="AC696" s="16"/>
    </row>
    <row r="697" spans="1:29" ht="12.75" hidden="1" customHeight="1" thickTop="1" x14ac:dyDescent="0.35">
      <c r="A697" s="574">
        <v>694</v>
      </c>
      <c r="B697" s="696">
        <v>17</v>
      </c>
      <c r="C697" s="575">
        <v>45949</v>
      </c>
      <c r="D697" s="740" t="s">
        <v>1115</v>
      </c>
      <c r="E697" s="577" t="e">
        <f t="shared" ref="E697:F700" si="121">VLOOKUP(M697,Teams,2)</f>
        <v>#N/A</v>
      </c>
      <c r="F697" s="577" t="e">
        <f t="shared" si="121"/>
        <v>#N/A</v>
      </c>
      <c r="G697" s="578"/>
      <c r="H697" s="645" t="e">
        <f>VLOOKUP(E697,START_TIMES,2)</f>
        <v>#N/A</v>
      </c>
      <c r="I697" s="614" t="e">
        <f>VLOOKUP(E697,fields,2)</f>
        <v>#N/A</v>
      </c>
      <c r="J697" s="580"/>
      <c r="K697" s="16"/>
      <c r="M697" s="781"/>
      <c r="N697" s="781"/>
      <c r="O697" s="784">
        <v>80</v>
      </c>
      <c r="P697" s="253" t="s">
        <v>149</v>
      </c>
      <c r="Q697" s="253" t="s">
        <v>135</v>
      </c>
    </row>
    <row r="698" spans="1:29" ht="12.75" hidden="1" customHeight="1" thickBot="1" x14ac:dyDescent="0.4">
      <c r="A698" s="574">
        <v>695</v>
      </c>
      <c r="B698" s="696">
        <v>17</v>
      </c>
      <c r="C698" s="575">
        <v>45949</v>
      </c>
      <c r="D698" s="740" t="s">
        <v>1115</v>
      </c>
      <c r="E698" s="577" t="e">
        <f t="shared" si="121"/>
        <v>#N/A</v>
      </c>
      <c r="F698" s="577" t="e">
        <f t="shared" si="121"/>
        <v>#N/A</v>
      </c>
      <c r="G698" s="578"/>
      <c r="H698" s="645" t="e">
        <f>VLOOKUP(E698,START_TIMES,2)</f>
        <v>#N/A</v>
      </c>
      <c r="I698" s="614" t="e">
        <f>VLOOKUP(E698,fields,2)</f>
        <v>#N/A</v>
      </c>
      <c r="J698" s="580"/>
      <c r="K698" s="16"/>
      <c r="M698" s="781"/>
      <c r="N698" s="781"/>
      <c r="O698" s="784">
        <v>81</v>
      </c>
      <c r="P698" s="253" t="s">
        <v>135</v>
      </c>
      <c r="Q698" s="253" t="s">
        <v>138</v>
      </c>
    </row>
    <row r="699" spans="1:29" ht="12.75" hidden="1" customHeight="1" thickTop="1" thickBot="1" x14ac:dyDescent="0.4">
      <c r="A699" s="574">
        <v>696</v>
      </c>
      <c r="B699" s="696">
        <v>17</v>
      </c>
      <c r="C699" s="575">
        <v>45949</v>
      </c>
      <c r="D699" s="740" t="s">
        <v>1115</v>
      </c>
      <c r="E699" s="577" t="e">
        <f t="shared" si="121"/>
        <v>#N/A</v>
      </c>
      <c r="F699" s="577" t="e">
        <f t="shared" si="121"/>
        <v>#N/A</v>
      </c>
      <c r="G699" s="589"/>
      <c r="H699" s="645" t="e">
        <f>VLOOKUP(E699,START_TIMES,2)</f>
        <v>#N/A</v>
      </c>
      <c r="I699" s="614" t="e">
        <f>VLOOKUP(E699,fields,2)</f>
        <v>#N/A</v>
      </c>
      <c r="J699" s="580"/>
      <c r="K699" s="16"/>
      <c r="M699" s="781"/>
      <c r="N699" s="781"/>
      <c r="O699" s="784">
        <v>82</v>
      </c>
      <c r="P699" s="253" t="s">
        <v>141</v>
      </c>
      <c r="Q699" s="253" t="s">
        <v>149</v>
      </c>
      <c r="S699" s="16"/>
      <c r="T699" s="198"/>
      <c r="U699" s="198"/>
      <c r="V699" s="16"/>
      <c r="W699" s="209"/>
      <c r="X699" s="215"/>
      <c r="Y699" s="16"/>
      <c r="Z699" s="20"/>
      <c r="AC699" s="16"/>
    </row>
    <row r="700" spans="1:29" ht="12.75" hidden="1" customHeight="1" thickTop="1" thickBot="1" x14ac:dyDescent="0.4">
      <c r="A700" s="574">
        <v>697</v>
      </c>
      <c r="B700" s="696">
        <v>17</v>
      </c>
      <c r="C700" s="575">
        <v>45949</v>
      </c>
      <c r="D700" s="740" t="s">
        <v>1115</v>
      </c>
      <c r="E700" s="577" t="e">
        <f t="shared" si="121"/>
        <v>#N/A</v>
      </c>
      <c r="F700" s="577" t="e">
        <f t="shared" si="121"/>
        <v>#N/A</v>
      </c>
      <c r="G700" s="578"/>
      <c r="H700" s="645" t="e">
        <f>VLOOKUP(E700,START_TIMES,2)</f>
        <v>#N/A</v>
      </c>
      <c r="I700" s="614" t="e">
        <f>VLOOKUP(E700,fields,2)</f>
        <v>#N/A</v>
      </c>
      <c r="J700" s="580"/>
      <c r="K700" s="16"/>
      <c r="M700" s="781"/>
      <c r="N700" s="781"/>
      <c r="O700" s="784">
        <v>83</v>
      </c>
      <c r="P700" s="253" t="s">
        <v>144</v>
      </c>
      <c r="Q700" s="253" t="s">
        <v>137</v>
      </c>
      <c r="S700" s="16"/>
      <c r="T700" s="198"/>
      <c r="U700" s="198"/>
      <c r="V700" s="16"/>
      <c r="W700" s="209"/>
      <c r="X700" s="215"/>
      <c r="Y700" s="16"/>
      <c r="Z700" s="20"/>
      <c r="AC700" s="16"/>
    </row>
    <row r="701" spans="1:29" ht="14.5" hidden="1" x14ac:dyDescent="0.35">
      <c r="A701" s="574">
        <v>698</v>
      </c>
      <c r="B701" s="696"/>
      <c r="C701" s="575"/>
      <c r="D701" s="587"/>
      <c r="E701" s="577"/>
      <c r="F701" s="577"/>
      <c r="G701" s="578"/>
      <c r="H701" s="645"/>
      <c r="I701" s="614"/>
      <c r="J701" s="580"/>
      <c r="K701" s="16"/>
      <c r="M701" s="781"/>
      <c r="N701" s="781"/>
      <c r="O701" s="784">
        <v>84</v>
      </c>
      <c r="P701" s="253" t="s">
        <v>148</v>
      </c>
      <c r="Q701" s="253" t="s">
        <v>142</v>
      </c>
    </row>
    <row r="702" spans="1:29" ht="14.5" hidden="1" x14ac:dyDescent="0.35">
      <c r="A702" s="574">
        <v>699</v>
      </c>
      <c r="B702" s="696">
        <v>17</v>
      </c>
      <c r="C702" s="575">
        <v>45949</v>
      </c>
      <c r="D702" s="590" t="s">
        <v>1076</v>
      </c>
      <c r="E702" s="577" t="str">
        <f t="shared" ref="E702:F706" si="122">VLOOKUP(M702,Teams,2)</f>
        <v>VASCO DA GAMA 50</v>
      </c>
      <c r="F702" s="774" t="str">
        <f t="shared" si="122"/>
        <v>BYE 50</v>
      </c>
      <c r="G702" s="589"/>
      <c r="H702" s="645">
        <f>VLOOKUP(E702,START_TIMES,2)</f>
        <v>0.41666666666666702</v>
      </c>
      <c r="I702" s="614" t="str">
        <f>VLOOKUP(E702,fields,2)</f>
        <v>Veterans Memorial Park (T), Bridgeport</v>
      </c>
      <c r="J702" s="580"/>
      <c r="K702" s="16"/>
      <c r="M702" s="779" t="s">
        <v>134</v>
      </c>
      <c r="N702" s="779" t="s">
        <v>126</v>
      </c>
      <c r="O702" s="784">
        <v>85</v>
      </c>
      <c r="P702" s="253" t="s">
        <v>147</v>
      </c>
      <c r="Q702" s="253" t="s">
        <v>146</v>
      </c>
    </row>
    <row r="703" spans="1:29" ht="14.5" hidden="1" x14ac:dyDescent="0.35">
      <c r="A703" s="574">
        <v>700</v>
      </c>
      <c r="B703" s="696">
        <v>17</v>
      </c>
      <c r="C703" s="575">
        <v>45949</v>
      </c>
      <c r="D703" s="590" t="s">
        <v>1076</v>
      </c>
      <c r="E703" s="577" t="str">
        <f t="shared" si="122"/>
        <v>FAIRFIELD GAC 50</v>
      </c>
      <c r="F703" s="577" t="str">
        <f t="shared" si="122"/>
        <v>STAMFORD CITY</v>
      </c>
      <c r="G703" s="589"/>
      <c r="H703" s="645">
        <f>VLOOKUP(E703,START_TIMES,2)</f>
        <v>0.33333333333333331</v>
      </c>
      <c r="I703" s="614" t="str">
        <f>VLOOKUP(E703,fields,2)</f>
        <v>Ludlowe HS (T), Fairfield</v>
      </c>
      <c r="J703" s="580"/>
      <c r="K703" s="16"/>
      <c r="M703" s="779" t="s">
        <v>127</v>
      </c>
      <c r="N703" s="779" t="s">
        <v>133</v>
      </c>
      <c r="O703" s="784">
        <v>86</v>
      </c>
      <c r="P703" s="253" t="s">
        <v>138</v>
      </c>
      <c r="Q703" s="253" t="s">
        <v>144</v>
      </c>
    </row>
    <row r="704" spans="1:29" ht="14.5" hidden="1" x14ac:dyDescent="0.35">
      <c r="A704" s="574">
        <v>701</v>
      </c>
      <c r="B704" s="696">
        <v>17</v>
      </c>
      <c r="C704" s="575">
        <v>45949</v>
      </c>
      <c r="D704" s="590" t="s">
        <v>1076</v>
      </c>
      <c r="E704" s="577" t="str">
        <f t="shared" si="122"/>
        <v>GREENWICH PUMAS FC 50</v>
      </c>
      <c r="F704" s="577" t="str">
        <f t="shared" si="122"/>
        <v>WESTPORT FC</v>
      </c>
      <c r="G704" s="589"/>
      <c r="H704" s="645">
        <f>VLOOKUP(E704,START_TIMES,2)</f>
        <v>0.41666666666666669</v>
      </c>
      <c r="I704" s="614" t="str">
        <f>VLOOKUP(E704,fields,2)</f>
        <v>Greenwich Fields</v>
      </c>
      <c r="J704" s="580"/>
      <c r="K704" s="16"/>
      <c r="M704" s="779" t="s">
        <v>129</v>
      </c>
      <c r="N704" s="779" t="s">
        <v>136</v>
      </c>
      <c r="O704" s="784">
        <v>87</v>
      </c>
      <c r="P704" s="253" t="s">
        <v>149</v>
      </c>
      <c r="Q704" s="253" t="s">
        <v>146</v>
      </c>
    </row>
    <row r="705" spans="1:17" ht="14.5" hidden="1" x14ac:dyDescent="0.35">
      <c r="A705" s="574">
        <v>702</v>
      </c>
      <c r="B705" s="696">
        <v>17</v>
      </c>
      <c r="C705" s="575">
        <v>45949</v>
      </c>
      <c r="D705" s="590" t="s">
        <v>1076</v>
      </c>
      <c r="E705" s="577" t="str">
        <f t="shared" si="122"/>
        <v>REBELS UNITED</v>
      </c>
      <c r="F705" s="577" t="str">
        <f t="shared" si="122"/>
        <v>GREENWICH FC 50</v>
      </c>
      <c r="G705" s="589"/>
      <c r="H705" s="645">
        <f>VLOOKUP(E705,START_TIMES,2)</f>
        <v>0.41666666666666669</v>
      </c>
      <c r="I705" s="614" t="str">
        <f>VLOOKUP(E705,fields,2)</f>
        <v>New Fairfield HS (T), New Fairfield</v>
      </c>
      <c r="J705" s="580"/>
      <c r="K705" s="16"/>
      <c r="M705" s="779" t="s">
        <v>132</v>
      </c>
      <c r="N705" s="779" t="s">
        <v>128</v>
      </c>
      <c r="O705" s="784">
        <v>88</v>
      </c>
      <c r="P705" s="253" t="s">
        <v>142</v>
      </c>
      <c r="Q705" s="253" t="s">
        <v>135</v>
      </c>
    </row>
    <row r="706" spans="1:17" ht="14.5" hidden="1" x14ac:dyDescent="0.35">
      <c r="A706" s="574">
        <v>703</v>
      </c>
      <c r="B706" s="696">
        <v>17</v>
      </c>
      <c r="C706" s="575">
        <v>45949</v>
      </c>
      <c r="D706" s="590" t="s">
        <v>1076</v>
      </c>
      <c r="E706" s="577" t="str">
        <f t="shared" si="122"/>
        <v>NORWALK SPORT COLOMBIA 50</v>
      </c>
      <c r="F706" s="577" t="str">
        <f t="shared" si="122"/>
        <v>NORWALK MARINERS LEGENDS</v>
      </c>
      <c r="G706" s="589"/>
      <c r="H706" s="645">
        <f>VLOOKUP(E706,START_TIMES,2)</f>
        <v>0.41666666666666669</v>
      </c>
      <c r="I706" s="614" t="str">
        <f>VLOOKUP(E706,fields,2)</f>
        <v>Nathan Hale MS (T), Norwalk</v>
      </c>
      <c r="J706" s="580"/>
      <c r="K706" s="16"/>
      <c r="M706" s="779" t="s">
        <v>131</v>
      </c>
      <c r="N706" s="779" t="s">
        <v>130</v>
      </c>
      <c r="O706" s="784">
        <v>89</v>
      </c>
      <c r="P706" s="253" t="s">
        <v>137</v>
      </c>
      <c r="Q706" s="253" t="s">
        <v>148</v>
      </c>
    </row>
    <row r="707" spans="1:17" ht="14.5" hidden="1" x14ac:dyDescent="0.35">
      <c r="A707" s="574">
        <v>704</v>
      </c>
      <c r="B707" s="696" t="s">
        <v>0</v>
      </c>
      <c r="C707" s="575" t="s">
        <v>0</v>
      </c>
      <c r="D707" s="582" t="s">
        <v>0</v>
      </c>
      <c r="E707" s="583" t="s">
        <v>0</v>
      </c>
      <c r="F707" s="584" t="s">
        <v>0</v>
      </c>
      <c r="G707" s="578" t="s">
        <v>0</v>
      </c>
      <c r="H707" s="645" t="s">
        <v>0</v>
      </c>
      <c r="I707" s="614" t="s">
        <v>0</v>
      </c>
      <c r="J707" s="585" t="s">
        <v>0</v>
      </c>
      <c r="K707" s="16"/>
      <c r="M707" s="736"/>
      <c r="N707" s="736"/>
      <c r="O707" s="784">
        <v>90</v>
      </c>
      <c r="P707" s="253" t="s">
        <v>147</v>
      </c>
      <c r="Q707" s="253" t="s">
        <v>141</v>
      </c>
    </row>
    <row r="708" spans="1:17" ht="14.5" hidden="1" x14ac:dyDescent="0.35">
      <c r="A708" s="574">
        <v>705</v>
      </c>
      <c r="B708" s="696">
        <v>17</v>
      </c>
      <c r="C708" s="575">
        <v>45949</v>
      </c>
      <c r="D708" s="591" t="s">
        <v>1113</v>
      </c>
      <c r="E708" s="577" t="str">
        <f t="shared" ref="E708:F712" si="123">VLOOKUP(M708,Teams,2)</f>
        <v>VASCO DA GAMA 60</v>
      </c>
      <c r="F708" s="577" t="str">
        <f t="shared" si="123"/>
        <v>CHESHIRE AZZURRI</v>
      </c>
      <c r="G708" s="589"/>
      <c r="H708" s="645">
        <f>VLOOKUP(E708,START_TIMES,2)</f>
        <v>0.33333333333333331</v>
      </c>
      <c r="I708" s="614" t="str">
        <f>VLOOKUP(E708,fields,2)</f>
        <v>Veterans Memorial Park (T), Bridgeport</v>
      </c>
      <c r="J708" s="580"/>
      <c r="K708" s="16"/>
      <c r="M708" s="338" t="s">
        <v>135</v>
      </c>
      <c r="N708" s="338" t="s">
        <v>138</v>
      </c>
    </row>
    <row r="709" spans="1:17" ht="14.5" hidden="1" x14ac:dyDescent="0.35">
      <c r="A709" s="574">
        <v>706</v>
      </c>
      <c r="B709" s="696">
        <v>17</v>
      </c>
      <c r="C709" s="575">
        <v>45949</v>
      </c>
      <c r="D709" s="591" t="s">
        <v>1113</v>
      </c>
      <c r="E709" s="577" t="str">
        <f t="shared" si="123"/>
        <v>CLUB NAPOLI 50</v>
      </c>
      <c r="F709" s="577" t="str">
        <f t="shared" si="123"/>
        <v>SOUTHEAST CT</v>
      </c>
      <c r="G709" s="589"/>
      <c r="H709" s="645">
        <f>VLOOKUP(E709,START_TIMES,2)</f>
        <v>0.375</v>
      </c>
      <c r="I709" s="614" t="str">
        <f>VLOOKUP(E709,fields,2)</f>
        <v>North Farms Park (G), North Branford</v>
      </c>
      <c r="J709" s="580"/>
      <c r="K709" s="16"/>
      <c r="M709" s="338" t="s">
        <v>141</v>
      </c>
      <c r="N709" s="338" t="s">
        <v>149</v>
      </c>
    </row>
    <row r="710" spans="1:17" ht="14.5" hidden="1" x14ac:dyDescent="0.35">
      <c r="A710" s="574">
        <v>707</v>
      </c>
      <c r="B710" s="696">
        <v>17</v>
      </c>
      <c r="C710" s="575">
        <v>45949</v>
      </c>
      <c r="D710" s="591" t="s">
        <v>1113</v>
      </c>
      <c r="E710" s="577" t="str">
        <f t="shared" si="123"/>
        <v>GREENWICH PFC</v>
      </c>
      <c r="F710" s="577" t="str">
        <f t="shared" si="123"/>
        <v>ZIMMITTI SC</v>
      </c>
      <c r="G710" s="589"/>
      <c r="H710" s="645">
        <f>VLOOKUP(E710,START_TIMES,2)</f>
        <v>0.41666666666666702</v>
      </c>
      <c r="I710" s="614" t="str">
        <f>VLOOKUP(E710,fields,2)</f>
        <v>Greenwich Fields</v>
      </c>
      <c r="J710" s="580"/>
      <c r="K710" s="16"/>
      <c r="M710" s="338" t="s">
        <v>144</v>
      </c>
      <c r="N710" s="338" t="s">
        <v>137</v>
      </c>
    </row>
    <row r="711" spans="1:17" ht="14.5" hidden="1" x14ac:dyDescent="0.35">
      <c r="A711" s="574">
        <v>708</v>
      </c>
      <c r="B711" s="696">
        <v>17</v>
      </c>
      <c r="C711" s="575">
        <v>45949</v>
      </c>
      <c r="D711" s="591" t="s">
        <v>1113</v>
      </c>
      <c r="E711" s="577" t="str">
        <f t="shared" si="123"/>
        <v>NORTH BRANFORD LEGENDS</v>
      </c>
      <c r="F711" s="577" t="str">
        <f t="shared" si="123"/>
        <v>EAST HAVEN SC</v>
      </c>
      <c r="G711" s="589"/>
      <c r="H711" s="645">
        <f>VLOOKUP(E711,START_TIMES,2)</f>
        <v>0.41666666666666702</v>
      </c>
      <c r="I711" s="614" t="str">
        <f>VLOOKUP(E711,fields,2)</f>
        <v>Northford Park (G), Northford</v>
      </c>
      <c r="J711" s="580"/>
      <c r="K711" s="16"/>
      <c r="M711" s="338" t="s">
        <v>148</v>
      </c>
      <c r="N711" s="338" t="s">
        <v>142</v>
      </c>
    </row>
    <row r="712" spans="1:17" ht="14.5" hidden="1" x14ac:dyDescent="0.35">
      <c r="A712" s="574">
        <v>709</v>
      </c>
      <c r="B712" s="696">
        <v>17</v>
      </c>
      <c r="C712" s="575">
        <v>45949</v>
      </c>
      <c r="D712" s="591" t="s">
        <v>1113</v>
      </c>
      <c r="E712" s="577" t="str">
        <f t="shared" si="123"/>
        <v>HAVEN FC</v>
      </c>
      <c r="F712" s="577" t="str">
        <f t="shared" si="123"/>
        <v>GUILFORD BLACK EAGLES</v>
      </c>
      <c r="G712" s="589"/>
      <c r="H712" s="645">
        <f>VLOOKUP(E712,START_TIMES,2)</f>
        <v>0.33333333333333331</v>
      </c>
      <c r="I712" s="614" t="str">
        <f>VLOOKUP(E712,fields,2)</f>
        <v>Foran HS KMT (T), Milford</v>
      </c>
      <c r="J712" s="580"/>
      <c r="K712" s="16"/>
      <c r="M712" s="338" t="s">
        <v>147</v>
      </c>
      <c r="N712" s="338" t="s">
        <v>146</v>
      </c>
    </row>
    <row r="713" spans="1:17" ht="14.5" hidden="1" x14ac:dyDescent="0.35">
      <c r="A713" s="574">
        <v>710</v>
      </c>
      <c r="B713" s="696" t="s">
        <v>0</v>
      </c>
      <c r="C713" s="575" t="s">
        <v>0</v>
      </c>
      <c r="D713" s="582" t="s">
        <v>0</v>
      </c>
      <c r="E713" s="583" t="s">
        <v>0</v>
      </c>
      <c r="F713" s="584" t="s">
        <v>0</v>
      </c>
      <c r="G713" s="578" t="s">
        <v>0</v>
      </c>
      <c r="H713" s="645" t="s">
        <v>0</v>
      </c>
      <c r="I713" s="614" t="s">
        <v>0</v>
      </c>
      <c r="J713" s="585" t="s">
        <v>0</v>
      </c>
      <c r="K713" s="16"/>
      <c r="M713" s="754"/>
      <c r="N713" s="754"/>
    </row>
    <row r="714" spans="1:17" ht="14.5" hidden="1" x14ac:dyDescent="0.35">
      <c r="A714" s="574">
        <v>711</v>
      </c>
      <c r="B714" s="696">
        <v>18</v>
      </c>
      <c r="C714" s="575">
        <v>45956</v>
      </c>
      <c r="D714" s="576" t="s">
        <v>10</v>
      </c>
      <c r="E714" s="577" t="str">
        <f t="shared" ref="E714:F718" si="124">VLOOKUP(M714,Teams,2)</f>
        <v>CHESHIRE SC UNITED</v>
      </c>
      <c r="F714" s="577" t="str">
        <f t="shared" si="124"/>
        <v xml:space="preserve">FC SHELTON </v>
      </c>
      <c r="G714" s="578"/>
      <c r="H714" s="645">
        <f>VLOOKUP(E714,START_TIMES,2)</f>
        <v>0.33333333333333331</v>
      </c>
      <c r="I714" s="614" t="str">
        <f>VLOOKUP(E714,fields,2)</f>
        <v>Choate Rosemary Hall (T), Wallingford</v>
      </c>
      <c r="J714" s="580"/>
      <c r="K714" s="16"/>
      <c r="M714" s="85" t="s">
        <v>97</v>
      </c>
      <c r="N714" s="85" t="s">
        <v>99</v>
      </c>
    </row>
    <row r="715" spans="1:17" ht="14.5" hidden="1" x14ac:dyDescent="0.35">
      <c r="A715" s="574">
        <v>712</v>
      </c>
      <c r="B715" s="696">
        <v>18</v>
      </c>
      <c r="C715" s="575">
        <v>45956</v>
      </c>
      <c r="D715" s="576" t="s">
        <v>10</v>
      </c>
      <c r="E715" s="577" t="str">
        <f t="shared" si="124"/>
        <v>MILFORD TUESDAY</v>
      </c>
      <c r="F715" s="577" t="str">
        <f t="shared" si="124"/>
        <v>GREENWICH FC 30</v>
      </c>
      <c r="G715" s="578"/>
      <c r="H715" s="645">
        <f>VLOOKUP(E715,START_TIMES,2)</f>
        <v>0.33333333333333331</v>
      </c>
      <c r="I715" s="614" t="str">
        <f>VLOOKUP(E715,fields,2)</f>
        <v>Witek Park (G), Derby</v>
      </c>
      <c r="J715" s="580"/>
      <c r="K715" s="16"/>
      <c r="M715" s="85" t="s">
        <v>100</v>
      </c>
      <c r="N715" s="85" t="s">
        <v>94</v>
      </c>
    </row>
    <row r="716" spans="1:17" ht="14.5" hidden="1" x14ac:dyDescent="0.35">
      <c r="A716" s="574">
        <v>713</v>
      </c>
      <c r="B716" s="696">
        <v>18</v>
      </c>
      <c r="C716" s="575">
        <v>45956</v>
      </c>
      <c r="D716" s="576" t="s">
        <v>10</v>
      </c>
      <c r="E716" s="577" t="str">
        <f t="shared" si="124"/>
        <v>DANBURY UNITED</v>
      </c>
      <c r="F716" s="577" t="str">
        <f t="shared" si="124"/>
        <v>SALTY DOGS</v>
      </c>
      <c r="G716" s="578"/>
      <c r="H716" s="645">
        <f>VLOOKUP(E716,START_TIMES,2)</f>
        <v>0.375</v>
      </c>
      <c r="I716" s="614" t="str">
        <f>VLOOKUP(E716,fields,2)</f>
        <v>Portuguese Cultural Center (G), Danbury</v>
      </c>
      <c r="J716" s="580"/>
      <c r="K716" s="16"/>
      <c r="M716" s="85" t="s">
        <v>93</v>
      </c>
      <c r="N716" s="85" t="s">
        <v>95</v>
      </c>
    </row>
    <row r="717" spans="1:17" ht="14.5" x14ac:dyDescent="0.35">
      <c r="A717" s="574">
        <v>714</v>
      </c>
      <c r="B717" s="696">
        <v>18</v>
      </c>
      <c r="C717" s="575">
        <v>45956</v>
      </c>
      <c r="D717" s="576" t="s">
        <v>10</v>
      </c>
      <c r="E717" s="577" t="str">
        <f t="shared" si="124"/>
        <v>STAMFORD FC</v>
      </c>
      <c r="F717" s="577" t="str">
        <f t="shared" si="124"/>
        <v>MILFORD AMIGOS</v>
      </c>
      <c r="G717" s="578"/>
      <c r="H717" s="645">
        <f>VLOOKUP(E717,START_TIMES,2)</f>
        <v>0.41666666666666702</v>
      </c>
      <c r="I717" s="614" t="str">
        <f>VLOOKUP(E717,fields,2)</f>
        <v>West Beach Fields (T), Stamford</v>
      </c>
      <c r="J717" s="580"/>
      <c r="K717" s="16"/>
      <c r="M717" s="85" t="s">
        <v>101</v>
      </c>
      <c r="N717" s="85" t="s">
        <v>98</v>
      </c>
    </row>
    <row r="718" spans="1:17" ht="14.5" hidden="1" x14ac:dyDescent="0.35">
      <c r="A718" s="574">
        <v>715</v>
      </c>
      <c r="B718" s="696">
        <v>18</v>
      </c>
      <c r="C718" s="575">
        <v>45956</v>
      </c>
      <c r="D718" s="576" t="s">
        <v>10</v>
      </c>
      <c r="E718" s="577" t="str">
        <f t="shared" si="124"/>
        <v>HAMDEN ALL STARS</v>
      </c>
      <c r="F718" s="577" t="str">
        <f t="shared" si="124"/>
        <v>CLINTON FC 30</v>
      </c>
      <c r="G718" s="578"/>
      <c r="H718" s="645">
        <f>VLOOKUP(E718,START_TIMES,2)</f>
        <v>0.41666666666666669</v>
      </c>
      <c r="I718" s="614" t="str">
        <f>VLOOKUP(E718,fields,2)</f>
        <v>Westwoods HS (G), Hamden</v>
      </c>
      <c r="J718" s="580"/>
      <c r="K718" s="16"/>
      <c r="M718" s="85" t="s">
        <v>92</v>
      </c>
      <c r="N718" s="85" t="s">
        <v>96</v>
      </c>
    </row>
    <row r="719" spans="1:17" ht="14.5" hidden="1" x14ac:dyDescent="0.35">
      <c r="A719" s="574">
        <v>716</v>
      </c>
      <c r="B719" s="696" t="s">
        <v>0</v>
      </c>
      <c r="C719" s="575" t="s">
        <v>0</v>
      </c>
      <c r="D719" s="582" t="s">
        <v>0</v>
      </c>
      <c r="E719" s="583" t="s">
        <v>0</v>
      </c>
      <c r="F719" s="584" t="s">
        <v>0</v>
      </c>
      <c r="G719" s="578" t="s">
        <v>0</v>
      </c>
      <c r="H719" s="645" t="s">
        <v>0</v>
      </c>
      <c r="I719" s="614" t="s">
        <v>0</v>
      </c>
      <c r="J719" s="585" t="s">
        <v>0</v>
      </c>
      <c r="K719" s="16"/>
      <c r="M719" s="754"/>
      <c r="N719" s="754"/>
    </row>
    <row r="720" spans="1:17" ht="14.5" hidden="1" x14ac:dyDescent="0.35">
      <c r="A720" s="574">
        <v>717</v>
      </c>
      <c r="B720" s="696">
        <v>18</v>
      </c>
      <c r="C720" s="575">
        <v>45956</v>
      </c>
      <c r="D720" s="586" t="s">
        <v>175</v>
      </c>
      <c r="E720" s="773" t="e">
        <f t="shared" ref="E720:F724" si="125">VLOOKUP(M720,Teams,2)</f>
        <v>#N/A</v>
      </c>
      <c r="F720" s="577" t="e">
        <f t="shared" si="125"/>
        <v>#N/A</v>
      </c>
      <c r="G720" s="578"/>
      <c r="H720" s="645" t="e">
        <f>VLOOKUP(E720,START_TIMES,2)</f>
        <v>#N/A</v>
      </c>
      <c r="I720" s="614" t="e">
        <f>VLOOKUP(E720,fields,2)</f>
        <v>#N/A</v>
      </c>
      <c r="J720" s="580"/>
      <c r="K720" s="16"/>
      <c r="M720" s="197"/>
      <c r="N720" s="197"/>
    </row>
    <row r="721" spans="1:29" ht="14.5" hidden="1" x14ac:dyDescent="0.35">
      <c r="A721" s="574">
        <v>718</v>
      </c>
      <c r="B721" s="696">
        <v>18</v>
      </c>
      <c r="C721" s="575">
        <v>45956</v>
      </c>
      <c r="D721" s="586" t="s">
        <v>175</v>
      </c>
      <c r="E721" s="577" t="e">
        <f t="shared" si="125"/>
        <v>#N/A</v>
      </c>
      <c r="F721" s="577" t="e">
        <f t="shared" si="125"/>
        <v>#N/A</v>
      </c>
      <c r="G721" s="578"/>
      <c r="H721" s="645" t="e">
        <f>VLOOKUP(E721,START_TIMES,2)</f>
        <v>#N/A</v>
      </c>
      <c r="I721" s="614" t="e">
        <f>VLOOKUP(E721,fields,2)</f>
        <v>#N/A</v>
      </c>
      <c r="J721" s="580"/>
      <c r="K721" s="16"/>
      <c r="M721" s="197"/>
      <c r="N721" s="197"/>
    </row>
    <row r="722" spans="1:29" ht="14.5" hidden="1" x14ac:dyDescent="0.35">
      <c r="A722" s="574">
        <v>719</v>
      </c>
      <c r="B722" s="696">
        <v>18</v>
      </c>
      <c r="C722" s="575">
        <v>45956</v>
      </c>
      <c r="D722" s="586" t="s">
        <v>175</v>
      </c>
      <c r="E722" s="577" t="e">
        <f t="shared" si="125"/>
        <v>#N/A</v>
      </c>
      <c r="F722" s="577" t="e">
        <f t="shared" si="125"/>
        <v>#N/A</v>
      </c>
      <c r="G722" s="589"/>
      <c r="H722" s="645" t="e">
        <f>VLOOKUP(E722,START_TIMES,2)</f>
        <v>#N/A</v>
      </c>
      <c r="I722" s="614" t="e">
        <f>VLOOKUP(E722,fields,2)</f>
        <v>#N/A</v>
      </c>
      <c r="J722" s="580"/>
      <c r="K722" s="16"/>
      <c r="M722" s="197"/>
      <c r="N722" s="197"/>
    </row>
    <row r="723" spans="1:29" ht="14.5" hidden="1" x14ac:dyDescent="0.35">
      <c r="A723" s="574">
        <v>720</v>
      </c>
      <c r="B723" s="696">
        <v>18</v>
      </c>
      <c r="C723" s="575">
        <v>45956</v>
      </c>
      <c r="D723" s="586" t="s">
        <v>175</v>
      </c>
      <c r="E723" s="577" t="e">
        <f t="shared" si="125"/>
        <v>#N/A</v>
      </c>
      <c r="F723" s="577" t="e">
        <f t="shared" si="125"/>
        <v>#N/A</v>
      </c>
      <c r="G723" s="578"/>
      <c r="H723" s="645" t="e">
        <f>VLOOKUP(E723,START_TIMES,2)</f>
        <v>#N/A</v>
      </c>
      <c r="I723" s="614" t="e">
        <f>VLOOKUP(E723,fields,2)</f>
        <v>#N/A</v>
      </c>
      <c r="J723" s="580"/>
      <c r="K723" s="16"/>
      <c r="M723" s="197"/>
      <c r="N723" s="197"/>
    </row>
    <row r="724" spans="1:29" ht="14.5" hidden="1" x14ac:dyDescent="0.35">
      <c r="A724" s="574">
        <v>721</v>
      </c>
      <c r="B724" s="696">
        <v>18</v>
      </c>
      <c r="C724" s="575">
        <v>45956</v>
      </c>
      <c r="D724" s="586" t="s">
        <v>175</v>
      </c>
      <c r="E724" s="577" t="e">
        <f t="shared" si="125"/>
        <v>#N/A</v>
      </c>
      <c r="F724" s="577" t="e">
        <f t="shared" si="125"/>
        <v>#N/A</v>
      </c>
      <c r="G724" s="578"/>
      <c r="H724" s="645" t="e">
        <f>VLOOKUP(E724,START_TIMES,2)</f>
        <v>#N/A</v>
      </c>
      <c r="I724" s="614" t="e">
        <f>VLOOKUP(E724,fields,2)</f>
        <v>#N/A</v>
      </c>
      <c r="J724" s="580"/>
      <c r="K724" s="16"/>
      <c r="M724" s="197"/>
      <c r="N724" s="197"/>
    </row>
    <row r="725" spans="1:29" ht="14.5" hidden="1" x14ac:dyDescent="0.35">
      <c r="A725" s="574">
        <v>722</v>
      </c>
      <c r="B725" s="696" t="s">
        <v>0</v>
      </c>
      <c r="C725" s="575" t="s">
        <v>0</v>
      </c>
      <c r="D725" s="582" t="s">
        <v>0</v>
      </c>
      <c r="E725" s="583" t="s">
        <v>0</v>
      </c>
      <c r="F725" s="584" t="s">
        <v>0</v>
      </c>
      <c r="G725" s="578" t="s">
        <v>0</v>
      </c>
      <c r="H725" s="645" t="s">
        <v>0</v>
      </c>
      <c r="I725" s="614" t="s">
        <v>0</v>
      </c>
      <c r="J725" s="585" t="s">
        <v>0</v>
      </c>
      <c r="K725" s="16"/>
      <c r="M725" s="754"/>
      <c r="N725" s="754"/>
    </row>
    <row r="726" spans="1:29" ht="14.5" hidden="1" x14ac:dyDescent="0.35">
      <c r="A726" s="574">
        <v>723</v>
      </c>
      <c r="B726" s="696">
        <v>18</v>
      </c>
      <c r="C726" s="575">
        <v>45956</v>
      </c>
      <c r="D726" s="587" t="s">
        <v>11</v>
      </c>
      <c r="E726" s="577" t="str">
        <f t="shared" ref="E726:F730" si="126">VLOOKUP(M726,Teams,2)</f>
        <v>CLINTON FC 40</v>
      </c>
      <c r="F726" s="577" t="str">
        <f t="shared" si="126"/>
        <v>FAIRFIELD GAC 40</v>
      </c>
      <c r="G726" s="578"/>
      <c r="H726" s="645">
        <f>VLOOKUP(E726,START_TIMES,2)</f>
        <v>0.41666666666666702</v>
      </c>
      <c r="I726" s="614" t="str">
        <f>VLOOKUP(E726,fields,2)</f>
        <v>Indian River Sports Complex (T), Clinton</v>
      </c>
      <c r="J726" s="580"/>
      <c r="K726" s="16"/>
      <c r="M726" s="85" t="s">
        <v>160</v>
      </c>
      <c r="N726" s="85" t="s">
        <v>163</v>
      </c>
    </row>
    <row r="727" spans="1:29" ht="15.5" hidden="1" thickTop="1" thickBot="1" x14ac:dyDescent="0.4">
      <c r="A727" s="574">
        <v>724</v>
      </c>
      <c r="B727" s="696">
        <v>18</v>
      </c>
      <c r="C727" s="575">
        <v>45956</v>
      </c>
      <c r="D727" s="743" t="s">
        <v>11</v>
      </c>
      <c r="E727" s="577" t="str">
        <f t="shared" si="126"/>
        <v>SHEBEEN FC</v>
      </c>
      <c r="F727" s="577" t="str">
        <f t="shared" si="126"/>
        <v>GREENWICH FC 40</v>
      </c>
      <c r="G727" s="578"/>
      <c r="H727" s="645">
        <f>VLOOKUP(E727,START_TIMES,2)</f>
        <v>0.41666666666666702</v>
      </c>
      <c r="I727" s="614" t="str">
        <f>VLOOKUP(E727,fields,2)</f>
        <v>Ludlowe HS (T), Fairfield</v>
      </c>
      <c r="J727" s="580"/>
      <c r="K727" s="16"/>
      <c r="M727" s="85" t="s">
        <v>107</v>
      </c>
      <c r="N727" s="85" t="s">
        <v>104</v>
      </c>
    </row>
    <row r="728" spans="1:29" ht="15.5" hidden="1" thickTop="1" thickBot="1" x14ac:dyDescent="0.4">
      <c r="A728" s="574">
        <v>725</v>
      </c>
      <c r="B728" s="696">
        <v>18</v>
      </c>
      <c r="C728" s="575">
        <v>45956</v>
      </c>
      <c r="D728" s="743" t="s">
        <v>11</v>
      </c>
      <c r="E728" s="577" t="str">
        <f t="shared" si="126"/>
        <v>DANBURY UNITED 40</v>
      </c>
      <c r="F728" s="577" t="str">
        <f t="shared" si="126"/>
        <v>STORM FC</v>
      </c>
      <c r="G728" s="578"/>
      <c r="H728" s="645">
        <f>VLOOKUP(E728,START_TIMES,2)</f>
        <v>0.45833333333333331</v>
      </c>
      <c r="I728" s="614" t="str">
        <f>VLOOKUP(E728,fields,2)</f>
        <v>Portuguese Cultural Center (G), Danbury</v>
      </c>
      <c r="J728" s="580"/>
      <c r="K728" s="16"/>
      <c r="M728" s="85" t="s">
        <v>162</v>
      </c>
      <c r="N728" s="85" t="s">
        <v>108</v>
      </c>
    </row>
    <row r="729" spans="1:29" ht="15.5" hidden="1" thickTop="1" thickBot="1" x14ac:dyDescent="0.4">
      <c r="A729" s="574">
        <v>726</v>
      </c>
      <c r="B729" s="696">
        <v>18</v>
      </c>
      <c r="C729" s="575">
        <v>45956</v>
      </c>
      <c r="D729" s="743" t="s">
        <v>11</v>
      </c>
      <c r="E729" s="577" t="str">
        <f t="shared" si="126"/>
        <v>VASCO DA GAMA 40</v>
      </c>
      <c r="F729" s="577" t="str">
        <f t="shared" si="126"/>
        <v xml:space="preserve">GUILFORD CELTIC </v>
      </c>
      <c r="G729" s="578"/>
      <c r="H729" s="645">
        <f>VLOOKUP(E729,START_TIMES,2)</f>
        <v>0.41666666666666702</v>
      </c>
      <c r="I729" s="614" t="str">
        <f>VLOOKUP(E729,fields,2)</f>
        <v>Veterans Memorial Park (T), Bridgeport</v>
      </c>
      <c r="J729" s="580"/>
      <c r="K729" s="16"/>
      <c r="M729" s="85" t="s">
        <v>109</v>
      </c>
      <c r="N729" s="85" t="s">
        <v>106</v>
      </c>
    </row>
    <row r="730" spans="1:29" ht="15.5" hidden="1" thickTop="1" thickBot="1" x14ac:dyDescent="0.4">
      <c r="A730" s="574">
        <v>727</v>
      </c>
      <c r="B730" s="696">
        <v>18</v>
      </c>
      <c r="C730" s="575">
        <v>45956</v>
      </c>
      <c r="D730" s="743" t="s">
        <v>11</v>
      </c>
      <c r="E730" s="577" t="str">
        <f t="shared" si="126"/>
        <v>GREENWICH PUMAS FC 40</v>
      </c>
      <c r="F730" s="577" t="str">
        <f t="shared" si="126"/>
        <v>CLUB NAPOLI 40</v>
      </c>
      <c r="G730" s="578"/>
      <c r="H730" s="645">
        <f>VLOOKUP(E730,START_TIMES,2)</f>
        <v>0.41666666666666669</v>
      </c>
      <c r="I730" s="614" t="str">
        <f>VLOOKUP(E730,fields,2)</f>
        <v>Greenwich Fields</v>
      </c>
      <c r="J730" s="580"/>
      <c r="K730" s="16"/>
      <c r="M730" s="85" t="s">
        <v>105</v>
      </c>
      <c r="N730" s="85" t="s">
        <v>161</v>
      </c>
    </row>
    <row r="731" spans="1:29" ht="15.5" hidden="1" thickTop="1" thickBot="1" x14ac:dyDescent="0.4">
      <c r="A731" s="574">
        <v>728</v>
      </c>
      <c r="B731" s="696"/>
      <c r="C731" s="575"/>
      <c r="D731" s="743"/>
      <c r="E731" s="577"/>
      <c r="F731" s="577"/>
      <c r="G731" s="578"/>
      <c r="H731" s="645"/>
      <c r="I731" s="614"/>
      <c r="J731" s="580"/>
      <c r="K731" s="16"/>
      <c r="M731" s="85"/>
      <c r="N731" s="85"/>
    </row>
    <row r="732" spans="1:29" ht="12.75" hidden="1" customHeight="1" thickTop="1" thickBot="1" x14ac:dyDescent="0.4">
      <c r="A732" s="574">
        <v>729</v>
      </c>
      <c r="B732" s="696">
        <v>18</v>
      </c>
      <c r="C732" s="575">
        <v>45956</v>
      </c>
      <c r="D732" s="588" t="s">
        <v>1114</v>
      </c>
      <c r="E732" s="577" t="e">
        <f t="shared" ref="E732:F735" si="127">VLOOKUP(M732,Teams,2)</f>
        <v>#N/A</v>
      </c>
      <c r="F732" s="577" t="e">
        <f t="shared" si="127"/>
        <v>#N/A</v>
      </c>
      <c r="G732" s="578"/>
      <c r="H732" s="645" t="e">
        <f>VLOOKUP(E732,START_TIMES,2)</f>
        <v>#N/A</v>
      </c>
      <c r="I732" s="614" t="e">
        <f>VLOOKUP(E732,fields,2)</f>
        <v>#N/A</v>
      </c>
      <c r="J732" s="580"/>
      <c r="K732" s="16"/>
      <c r="M732" s="603"/>
      <c r="N732" s="603"/>
      <c r="O732" s="16">
        <v>40</v>
      </c>
      <c r="S732" s="16"/>
      <c r="T732" s="198"/>
      <c r="U732" s="198"/>
      <c r="V732" s="16"/>
      <c r="W732" s="209"/>
      <c r="X732" s="215"/>
      <c r="Y732" s="16"/>
      <c r="Z732" s="20"/>
      <c r="AC732" s="16"/>
    </row>
    <row r="733" spans="1:29" ht="12.75" hidden="1" customHeight="1" thickTop="1" thickBot="1" x14ac:dyDescent="0.4">
      <c r="A733" s="574">
        <v>730</v>
      </c>
      <c r="B733" s="696">
        <v>18</v>
      </c>
      <c r="C733" s="575">
        <v>45956</v>
      </c>
      <c r="D733" s="588" t="s">
        <v>1114</v>
      </c>
      <c r="E733" s="577" t="e">
        <f t="shared" si="127"/>
        <v>#N/A</v>
      </c>
      <c r="F733" s="577" t="e">
        <f t="shared" si="127"/>
        <v>#N/A</v>
      </c>
      <c r="G733" s="578"/>
      <c r="H733" s="645" t="e">
        <f>VLOOKUP(E733,START_TIMES,2)</f>
        <v>#N/A</v>
      </c>
      <c r="I733" s="614" t="e">
        <f>VLOOKUP(E733,fields,2)</f>
        <v>#N/A</v>
      </c>
      <c r="J733" s="585"/>
      <c r="K733" s="16"/>
      <c r="M733" s="605"/>
      <c r="N733" s="605"/>
      <c r="O733" s="16">
        <v>41</v>
      </c>
      <c r="S733" s="16"/>
      <c r="T733" s="198"/>
      <c r="U733" s="198"/>
      <c r="V733" s="16"/>
      <c r="W733" s="209"/>
      <c r="X733" s="215"/>
      <c r="Y733" s="16"/>
      <c r="Z733" s="20"/>
      <c r="AC733" s="16"/>
    </row>
    <row r="734" spans="1:29" ht="12.75" hidden="1" customHeight="1" thickTop="1" thickBot="1" x14ac:dyDescent="0.4">
      <c r="A734" s="574">
        <v>731</v>
      </c>
      <c r="B734" s="696">
        <v>18</v>
      </c>
      <c r="C734" s="575">
        <v>45956</v>
      </c>
      <c r="D734" s="588" t="s">
        <v>1114</v>
      </c>
      <c r="E734" s="577" t="e">
        <f t="shared" si="127"/>
        <v>#N/A</v>
      </c>
      <c r="F734" s="577" t="e">
        <f t="shared" si="127"/>
        <v>#N/A</v>
      </c>
      <c r="G734" s="578"/>
      <c r="H734" s="645" t="e">
        <f>VLOOKUP(E734,START_TIMES,2)</f>
        <v>#N/A</v>
      </c>
      <c r="I734" s="614" t="e">
        <f>VLOOKUP(E734,fields,2)</f>
        <v>#N/A</v>
      </c>
      <c r="J734" s="585"/>
      <c r="K734" s="16"/>
      <c r="M734" s="250"/>
      <c r="N734" s="250"/>
      <c r="O734" s="16">
        <v>42</v>
      </c>
      <c r="S734" s="16"/>
      <c r="T734" s="198"/>
      <c r="U734" s="198"/>
      <c r="V734" s="16"/>
      <c r="W734" s="209"/>
      <c r="X734" s="215"/>
      <c r="Y734" s="16"/>
      <c r="Z734" s="20"/>
      <c r="AC734" s="16"/>
    </row>
    <row r="735" spans="1:29" ht="12.75" hidden="1" customHeight="1" thickTop="1" thickBot="1" x14ac:dyDescent="0.4">
      <c r="A735" s="574">
        <v>732</v>
      </c>
      <c r="B735" s="696">
        <v>18</v>
      </c>
      <c r="C735" s="575">
        <v>45956</v>
      </c>
      <c r="D735" s="588" t="s">
        <v>1114</v>
      </c>
      <c r="E735" s="577" t="e">
        <f t="shared" si="127"/>
        <v>#N/A</v>
      </c>
      <c r="F735" s="577" t="e">
        <f t="shared" si="127"/>
        <v>#N/A</v>
      </c>
      <c r="G735" s="578"/>
      <c r="H735" s="645" t="e">
        <f>VLOOKUP(E735,START_TIMES,2)</f>
        <v>#N/A</v>
      </c>
      <c r="I735" s="614" t="e">
        <f>VLOOKUP(E735,fields,2)</f>
        <v>#N/A</v>
      </c>
      <c r="J735" s="580"/>
      <c r="K735" s="16"/>
      <c r="M735" s="602"/>
      <c r="N735" s="602"/>
      <c r="O735" s="16">
        <v>43</v>
      </c>
      <c r="S735" s="16"/>
      <c r="T735" s="198"/>
      <c r="U735" s="198"/>
      <c r="V735" s="16"/>
      <c r="W735" s="209"/>
      <c r="X735" s="215"/>
      <c r="Y735" s="16"/>
      <c r="Z735" s="20"/>
      <c r="AC735" s="16"/>
    </row>
    <row r="736" spans="1:29" ht="12.75" hidden="1" customHeight="1" thickTop="1" thickBot="1" x14ac:dyDescent="0.4">
      <c r="A736" s="574">
        <v>733</v>
      </c>
      <c r="B736" s="696" t="s">
        <v>0</v>
      </c>
      <c r="C736" s="575" t="s">
        <v>0</v>
      </c>
      <c r="D736" s="582" t="s">
        <v>0</v>
      </c>
      <c r="E736" s="583" t="s">
        <v>0</v>
      </c>
      <c r="F736" s="584" t="s">
        <v>0</v>
      </c>
      <c r="G736" s="578" t="s">
        <v>0</v>
      </c>
      <c r="H736" s="645" t="s">
        <v>0</v>
      </c>
      <c r="I736" s="614" t="s">
        <v>0</v>
      </c>
      <c r="J736" s="585" t="s">
        <v>0</v>
      </c>
      <c r="K736" s="16"/>
      <c r="M736" s="602"/>
      <c r="N736" s="602"/>
      <c r="O736" s="16">
        <v>44</v>
      </c>
      <c r="S736" s="16"/>
      <c r="T736" s="198"/>
      <c r="U736" s="198"/>
      <c r="V736" s="16"/>
      <c r="W736" s="209"/>
      <c r="X736" s="215"/>
      <c r="Y736" s="16"/>
      <c r="Z736" s="20"/>
      <c r="AC736" s="16"/>
    </row>
    <row r="737" spans="1:29" ht="12.75" hidden="1" customHeight="1" thickTop="1" thickBot="1" x14ac:dyDescent="0.4">
      <c r="A737" s="574">
        <v>734</v>
      </c>
      <c r="B737" s="696">
        <v>18</v>
      </c>
      <c r="C737" s="575">
        <v>45956</v>
      </c>
      <c r="D737" s="740" t="s">
        <v>1115</v>
      </c>
      <c r="E737" s="577" t="e">
        <f t="shared" ref="E737:F740" si="128">VLOOKUP(M737,Teams,2)</f>
        <v>#N/A</v>
      </c>
      <c r="F737" s="577" t="e">
        <f t="shared" si="128"/>
        <v>#N/A</v>
      </c>
      <c r="G737" s="578"/>
      <c r="H737" s="645" t="e">
        <f>VLOOKUP(E737,START_TIMES,2)</f>
        <v>#N/A</v>
      </c>
      <c r="I737" s="614" t="e">
        <f>VLOOKUP(E737,fields,2)</f>
        <v>#N/A</v>
      </c>
      <c r="J737" s="585"/>
      <c r="K737" s="16"/>
      <c r="M737" s="602"/>
      <c r="N737" s="602"/>
      <c r="O737" s="16">
        <v>47</v>
      </c>
      <c r="S737" s="16"/>
      <c r="T737" s="198"/>
      <c r="U737" s="198"/>
      <c r="V737" s="16"/>
      <c r="W737" s="209"/>
      <c r="X737" s="215"/>
      <c r="Y737" s="16"/>
      <c r="Z737" s="20"/>
      <c r="AC737" s="16"/>
    </row>
    <row r="738" spans="1:29" ht="12.75" hidden="1" customHeight="1" thickTop="1" thickBot="1" x14ac:dyDescent="0.4">
      <c r="A738" s="574">
        <v>735</v>
      </c>
      <c r="B738" s="696">
        <v>18</v>
      </c>
      <c r="C738" s="575">
        <v>45956</v>
      </c>
      <c r="D738" s="740" t="s">
        <v>1115</v>
      </c>
      <c r="E738" s="577" t="e">
        <f t="shared" si="128"/>
        <v>#N/A</v>
      </c>
      <c r="F738" s="577" t="e">
        <f t="shared" si="128"/>
        <v>#N/A</v>
      </c>
      <c r="G738" s="578"/>
      <c r="H738" s="645" t="e">
        <f>VLOOKUP(E738,START_TIMES,2)</f>
        <v>#N/A</v>
      </c>
      <c r="I738" s="614" t="e">
        <f>VLOOKUP(E738,fields,2)</f>
        <v>#N/A</v>
      </c>
      <c r="J738" s="580"/>
      <c r="K738" s="16"/>
      <c r="M738" s="414"/>
      <c r="N738" s="414"/>
      <c r="O738" s="16">
        <v>48</v>
      </c>
      <c r="S738" s="16"/>
      <c r="T738" s="198"/>
      <c r="U738" s="198"/>
      <c r="V738" s="16"/>
      <c r="W738" s="209"/>
      <c r="X738" s="215"/>
      <c r="Y738" s="16"/>
      <c r="Z738" s="20"/>
      <c r="AC738" s="16"/>
    </row>
    <row r="739" spans="1:29" ht="12.75" hidden="1" customHeight="1" thickTop="1" thickBot="1" x14ac:dyDescent="0.4">
      <c r="A739" s="574">
        <v>736</v>
      </c>
      <c r="B739" s="696">
        <v>18</v>
      </c>
      <c r="C739" s="575">
        <v>45956</v>
      </c>
      <c r="D739" s="740" t="s">
        <v>1115</v>
      </c>
      <c r="E739" s="577" t="e">
        <f t="shared" si="128"/>
        <v>#N/A</v>
      </c>
      <c r="F739" s="577" t="e">
        <f t="shared" si="128"/>
        <v>#N/A</v>
      </c>
      <c r="G739" s="578"/>
      <c r="H739" s="645" t="e">
        <f>VLOOKUP(E739,START_TIMES,2)</f>
        <v>#N/A</v>
      </c>
      <c r="I739" s="614" t="e">
        <f>VLOOKUP(E739,fields,2)</f>
        <v>#N/A</v>
      </c>
      <c r="J739" s="580"/>
      <c r="K739" s="16"/>
      <c r="M739" s="5"/>
      <c r="N739" s="5"/>
      <c r="O739" s="16">
        <v>49</v>
      </c>
      <c r="S739" s="16"/>
      <c r="T739" s="198"/>
      <c r="U739" s="198"/>
      <c r="V739" s="16"/>
      <c r="W739" s="209"/>
      <c r="X739" s="215"/>
      <c r="Y739" s="16"/>
      <c r="Z739" s="20"/>
      <c r="AC739" s="16"/>
    </row>
    <row r="740" spans="1:29" ht="18.75" hidden="1" customHeight="1" thickTop="1" x14ac:dyDescent="0.35">
      <c r="A740" s="574">
        <v>737</v>
      </c>
      <c r="B740" s="696">
        <v>18</v>
      </c>
      <c r="C740" s="575">
        <v>45956</v>
      </c>
      <c r="D740" s="740" t="s">
        <v>1115</v>
      </c>
      <c r="E740" s="577" t="e">
        <f t="shared" si="128"/>
        <v>#N/A</v>
      </c>
      <c r="F740" s="577" t="e">
        <f t="shared" si="128"/>
        <v>#N/A</v>
      </c>
      <c r="G740" s="578"/>
      <c r="H740" s="645" t="e">
        <f>VLOOKUP(E740,START_TIMES,2)</f>
        <v>#N/A</v>
      </c>
      <c r="I740" s="614" t="e">
        <f>VLOOKUP(E740,fields,2)</f>
        <v>#N/A</v>
      </c>
      <c r="J740" s="580"/>
      <c r="K740" s="16"/>
      <c r="M740" s="349"/>
      <c r="N740" s="349"/>
      <c r="O740" s="16">
        <v>50</v>
      </c>
    </row>
    <row r="741" spans="1:29" ht="14.5" hidden="1" x14ac:dyDescent="0.35">
      <c r="A741" s="574">
        <v>738</v>
      </c>
      <c r="B741" s="696" t="s">
        <v>0</v>
      </c>
      <c r="C741" s="575" t="s">
        <v>0</v>
      </c>
      <c r="D741" s="582" t="s">
        <v>0</v>
      </c>
      <c r="E741" s="583" t="s">
        <v>0</v>
      </c>
      <c r="F741" s="584" t="s">
        <v>0</v>
      </c>
      <c r="G741" s="578" t="s">
        <v>0</v>
      </c>
      <c r="H741" s="645" t="s">
        <v>0</v>
      </c>
      <c r="I741" s="614" t="s">
        <v>0</v>
      </c>
      <c r="J741" s="585" t="s">
        <v>0</v>
      </c>
      <c r="K741" s="16"/>
      <c r="M741" s="754"/>
      <c r="N741" s="754"/>
    </row>
    <row r="742" spans="1:29" ht="14.5" hidden="1" x14ac:dyDescent="0.35">
      <c r="A742" s="574">
        <v>739</v>
      </c>
      <c r="B742" s="696">
        <v>18</v>
      </c>
      <c r="C742" s="575">
        <v>45956</v>
      </c>
      <c r="D742" s="590" t="s">
        <v>1076</v>
      </c>
      <c r="E742" s="774" t="e">
        <f t="shared" ref="E742:F746" si="129">VLOOKUP(M742,Teams,2)</f>
        <v>#N/A</v>
      </c>
      <c r="F742" s="577" t="e">
        <f t="shared" si="129"/>
        <v>#N/A</v>
      </c>
      <c r="G742" s="589"/>
      <c r="H742" s="645" t="e">
        <f>VLOOKUP(E742,START_TIMES,2)</f>
        <v>#N/A</v>
      </c>
      <c r="I742" s="614" t="e">
        <f>VLOOKUP(E742,fields,2)</f>
        <v>#N/A</v>
      </c>
      <c r="J742" s="580"/>
      <c r="K742" s="16"/>
      <c r="M742" s="781"/>
      <c r="N742" s="781"/>
    </row>
    <row r="743" spans="1:29" ht="14.5" hidden="1" x14ac:dyDescent="0.35">
      <c r="A743" s="574">
        <v>740</v>
      </c>
      <c r="B743" s="696">
        <v>18</v>
      </c>
      <c r="C743" s="575">
        <v>45956</v>
      </c>
      <c r="D743" s="590" t="s">
        <v>1076</v>
      </c>
      <c r="E743" s="577" t="e">
        <f t="shared" si="129"/>
        <v>#N/A</v>
      </c>
      <c r="F743" s="577" t="e">
        <f t="shared" si="129"/>
        <v>#N/A</v>
      </c>
      <c r="G743" s="589"/>
      <c r="H743" s="645" t="e">
        <f>VLOOKUP(E743,START_TIMES,2)</f>
        <v>#N/A</v>
      </c>
      <c r="I743" s="614" t="e">
        <f>VLOOKUP(E743,fields,2)</f>
        <v>#N/A</v>
      </c>
      <c r="J743" s="580"/>
      <c r="K743" s="16"/>
      <c r="M743" s="781"/>
      <c r="N743" s="781"/>
    </row>
    <row r="744" spans="1:29" ht="14.5" hidden="1" x14ac:dyDescent="0.35">
      <c r="A744" s="574">
        <v>741</v>
      </c>
      <c r="B744" s="696">
        <v>18</v>
      </c>
      <c r="C744" s="575">
        <v>45956</v>
      </c>
      <c r="D744" s="590" t="s">
        <v>1076</v>
      </c>
      <c r="E744" s="577" t="e">
        <f t="shared" si="129"/>
        <v>#N/A</v>
      </c>
      <c r="F744" s="577" t="e">
        <f t="shared" si="129"/>
        <v>#N/A</v>
      </c>
      <c r="G744" s="589"/>
      <c r="H744" s="645" t="e">
        <f>VLOOKUP(E744,START_TIMES,2)</f>
        <v>#N/A</v>
      </c>
      <c r="I744" s="614" t="e">
        <f>VLOOKUP(E744,fields,2)</f>
        <v>#N/A</v>
      </c>
      <c r="J744" s="580"/>
      <c r="K744" s="16"/>
      <c r="M744" s="781"/>
      <c r="N744" s="781"/>
    </row>
    <row r="745" spans="1:29" ht="14.5" hidden="1" x14ac:dyDescent="0.35">
      <c r="A745" s="574">
        <v>742</v>
      </c>
      <c r="B745" s="696">
        <v>18</v>
      </c>
      <c r="C745" s="575">
        <v>45956</v>
      </c>
      <c r="D745" s="590" t="s">
        <v>1076</v>
      </c>
      <c r="E745" s="577" t="e">
        <f t="shared" si="129"/>
        <v>#N/A</v>
      </c>
      <c r="F745" s="577" t="e">
        <f t="shared" si="129"/>
        <v>#N/A</v>
      </c>
      <c r="G745" s="589"/>
      <c r="H745" s="645" t="e">
        <f>VLOOKUP(E745,START_TIMES,2)</f>
        <v>#N/A</v>
      </c>
      <c r="I745" s="614" t="e">
        <f>VLOOKUP(E745,fields,2)</f>
        <v>#N/A</v>
      </c>
      <c r="J745" s="580"/>
      <c r="K745" s="16"/>
      <c r="M745" s="781"/>
      <c r="N745" s="781"/>
    </row>
    <row r="746" spans="1:29" ht="14.5" hidden="1" x14ac:dyDescent="0.35">
      <c r="A746" s="574">
        <v>743</v>
      </c>
      <c r="B746" s="696">
        <v>18</v>
      </c>
      <c r="C746" s="575">
        <v>45956</v>
      </c>
      <c r="D746" s="590" t="s">
        <v>1076</v>
      </c>
      <c r="E746" s="577" t="e">
        <f t="shared" si="129"/>
        <v>#N/A</v>
      </c>
      <c r="F746" s="577" t="e">
        <f t="shared" si="129"/>
        <v>#N/A</v>
      </c>
      <c r="G746" s="589"/>
      <c r="H746" s="645" t="e">
        <f>VLOOKUP(E746,START_TIMES,2)</f>
        <v>#N/A</v>
      </c>
      <c r="I746" s="614" t="e">
        <f>VLOOKUP(E746,fields,2)</f>
        <v>#N/A</v>
      </c>
      <c r="J746" s="580"/>
      <c r="K746" s="16"/>
      <c r="M746" s="781"/>
      <c r="N746" s="781"/>
    </row>
    <row r="747" spans="1:29" ht="14.5" hidden="1" x14ac:dyDescent="0.35">
      <c r="A747" s="574">
        <v>744</v>
      </c>
      <c r="B747" s="696" t="s">
        <v>0</v>
      </c>
      <c r="C747" s="575" t="s">
        <v>0</v>
      </c>
      <c r="D747" s="582" t="s">
        <v>0</v>
      </c>
      <c r="E747" s="583" t="s">
        <v>0</v>
      </c>
      <c r="F747" s="584" t="s">
        <v>0</v>
      </c>
      <c r="G747" s="578" t="s">
        <v>0</v>
      </c>
      <c r="H747" s="645" t="s">
        <v>0</v>
      </c>
      <c r="I747" s="614" t="s">
        <v>0</v>
      </c>
      <c r="J747" s="585" t="s">
        <v>0</v>
      </c>
      <c r="K747" s="16"/>
      <c r="M747" s="758"/>
      <c r="N747" s="758"/>
    </row>
    <row r="748" spans="1:29" ht="14.5" hidden="1" x14ac:dyDescent="0.35">
      <c r="A748" s="574">
        <v>745</v>
      </c>
      <c r="B748" s="696">
        <v>18</v>
      </c>
      <c r="C748" s="575">
        <v>45956</v>
      </c>
      <c r="D748" s="591" t="s">
        <v>1113</v>
      </c>
      <c r="E748" s="577" t="str">
        <f t="shared" ref="E748:F752" si="130">VLOOKUP(M748,Teams,2)</f>
        <v>CHESHIRE AZZURRI</v>
      </c>
      <c r="F748" s="577" t="str">
        <f t="shared" si="130"/>
        <v>GREENWICH PFC</v>
      </c>
      <c r="G748" s="589"/>
      <c r="H748" s="645">
        <f>VLOOKUP(E748,START_TIMES,2)</f>
        <v>0.375</v>
      </c>
      <c r="I748" s="614" t="str">
        <f>VLOOKUP(E748,fields,2)</f>
        <v>Quinnipiac Park (G), Cheshire</v>
      </c>
      <c r="J748" s="580"/>
      <c r="K748" s="16"/>
      <c r="M748" s="786" t="s">
        <v>138</v>
      </c>
      <c r="N748" s="786" t="s">
        <v>144</v>
      </c>
    </row>
    <row r="749" spans="1:29" ht="14.5" hidden="1" x14ac:dyDescent="0.35">
      <c r="A749" s="574">
        <v>746</v>
      </c>
      <c r="B749" s="696">
        <v>18</v>
      </c>
      <c r="C749" s="575">
        <v>45956</v>
      </c>
      <c r="D749" s="591" t="s">
        <v>1113</v>
      </c>
      <c r="E749" s="577" t="str">
        <f t="shared" si="130"/>
        <v>SOUTHEAST CT</v>
      </c>
      <c r="F749" s="577" t="str">
        <f t="shared" si="130"/>
        <v>GUILFORD BLACK EAGLES</v>
      </c>
      <c r="G749" s="589"/>
      <c r="H749" s="645">
        <f>VLOOKUP(E749,START_TIMES,2)</f>
        <v>0.41666666666666702</v>
      </c>
      <c r="I749" s="614" t="str">
        <f>VLOOKUP(E749,fields,2)</f>
        <v>Killingworth Rec Park (G), Killingworth</v>
      </c>
      <c r="J749" s="580"/>
      <c r="K749" s="16"/>
      <c r="M749" s="786" t="s">
        <v>149</v>
      </c>
      <c r="N749" s="786" t="s">
        <v>146</v>
      </c>
    </row>
    <row r="750" spans="1:29" ht="14.5" hidden="1" x14ac:dyDescent="0.35">
      <c r="A750" s="574">
        <v>747</v>
      </c>
      <c r="B750" s="696">
        <v>18</v>
      </c>
      <c r="C750" s="575">
        <v>45956</v>
      </c>
      <c r="D750" s="591" t="s">
        <v>1113</v>
      </c>
      <c r="E750" s="577" t="str">
        <f t="shared" si="130"/>
        <v>EAST HAVEN SC</v>
      </c>
      <c r="F750" s="577" t="str">
        <f t="shared" si="130"/>
        <v>VASCO DA GAMA 60</v>
      </c>
      <c r="G750" s="589"/>
      <c r="H750" s="645">
        <f>VLOOKUP(E750,START_TIMES,2)</f>
        <v>0.41666666666666669</v>
      </c>
      <c r="I750" s="614" t="str">
        <f>VLOOKUP(E750,fields,2)</f>
        <v>East Haven MS (G), East Haven</v>
      </c>
      <c r="J750" s="580"/>
      <c r="K750" s="16"/>
      <c r="M750" s="786" t="s">
        <v>142</v>
      </c>
      <c r="N750" s="786" t="s">
        <v>135</v>
      </c>
    </row>
    <row r="751" spans="1:29" ht="14.5" hidden="1" x14ac:dyDescent="0.35">
      <c r="A751" s="574">
        <v>748</v>
      </c>
      <c r="B751" s="696">
        <v>18</v>
      </c>
      <c r="C751" s="575">
        <v>45956</v>
      </c>
      <c r="D751" s="591" t="s">
        <v>1113</v>
      </c>
      <c r="E751" s="577" t="str">
        <f t="shared" si="130"/>
        <v>ZIMMITTI SC</v>
      </c>
      <c r="F751" s="577" t="str">
        <f t="shared" si="130"/>
        <v>NORTH BRANFORD LEGENDS</v>
      </c>
      <c r="G751" s="589"/>
      <c r="H751" s="645">
        <f>VLOOKUP(E751,START_TIMES,2)</f>
        <v>0.41666666666666702</v>
      </c>
      <c r="I751" s="614" t="str">
        <f>VLOOKUP(E751,fields,2)</f>
        <v>Morris Beach Complex (G), Morris</v>
      </c>
      <c r="J751" s="580"/>
      <c r="K751" s="16"/>
      <c r="M751" s="786" t="s">
        <v>137</v>
      </c>
      <c r="N751" s="786" t="s">
        <v>148</v>
      </c>
    </row>
    <row r="752" spans="1:29" ht="14.5" hidden="1" x14ac:dyDescent="0.35">
      <c r="A752" s="574">
        <v>749</v>
      </c>
      <c r="B752" s="696">
        <v>18</v>
      </c>
      <c r="C752" s="575">
        <v>45956</v>
      </c>
      <c r="D752" s="591" t="s">
        <v>1113</v>
      </c>
      <c r="E752" s="577" t="str">
        <f t="shared" si="130"/>
        <v>HAVEN FC</v>
      </c>
      <c r="F752" s="577" t="str">
        <f t="shared" si="130"/>
        <v>CLUB NAPOLI 50</v>
      </c>
      <c r="G752" s="589"/>
      <c r="H752" s="645">
        <f>VLOOKUP(E752,START_TIMES,2)</f>
        <v>0.33333333333333331</v>
      </c>
      <c r="I752" s="614" t="str">
        <f>VLOOKUP(E752,fields,2)</f>
        <v>Foran HS KMT (T), Milford</v>
      </c>
      <c r="J752" s="580"/>
      <c r="K752" s="16"/>
      <c r="M752" s="786" t="s">
        <v>147</v>
      </c>
      <c r="N752" s="786" t="s">
        <v>141</v>
      </c>
    </row>
    <row r="753" spans="1:14" ht="14.5" hidden="1" x14ac:dyDescent="0.35">
      <c r="A753" s="574">
        <v>750</v>
      </c>
      <c r="B753" s="696"/>
      <c r="C753" s="575"/>
      <c r="D753" s="591"/>
      <c r="E753" s="577"/>
      <c r="F753" s="577"/>
      <c r="G753" s="589"/>
      <c r="H753" s="645"/>
      <c r="I753" s="614"/>
      <c r="J753" s="580"/>
      <c r="K753" s="16"/>
      <c r="M753" s="599"/>
      <c r="N753" s="599"/>
    </row>
    <row r="754" spans="1:14" ht="14.5" hidden="1" x14ac:dyDescent="0.35">
      <c r="A754" s="574">
        <v>751</v>
      </c>
      <c r="B754" s="696"/>
      <c r="C754" s="575"/>
      <c r="D754" s="591"/>
      <c r="E754" s="577"/>
      <c r="F754" s="577"/>
      <c r="G754" s="675"/>
      <c r="H754" s="645"/>
      <c r="I754" s="614"/>
      <c r="J754" s="580"/>
    </row>
    <row r="755" spans="1:14" ht="14.5" hidden="1" x14ac:dyDescent="0.35">
      <c r="A755" s="574">
        <v>752</v>
      </c>
      <c r="B755" s="696"/>
      <c r="C755" s="575"/>
      <c r="D755" s="582"/>
      <c r="E755" s="583" t="s">
        <v>0</v>
      </c>
      <c r="F755" s="584" t="s">
        <v>0</v>
      </c>
      <c r="G755" s="656" t="s">
        <v>204</v>
      </c>
      <c r="H755" s="645"/>
      <c r="I755" s="614"/>
      <c r="J755" s="580"/>
      <c r="K755" s="16"/>
      <c r="M755" s="85"/>
      <c r="N755" s="85"/>
    </row>
    <row r="756" spans="1:14" ht="14.5" hidden="1" x14ac:dyDescent="0.35">
      <c r="A756" s="574">
        <v>753</v>
      </c>
      <c r="B756" s="581"/>
      <c r="C756" s="575"/>
      <c r="D756" s="582"/>
      <c r="E756" s="583" t="s">
        <v>0</v>
      </c>
      <c r="F756" s="584" t="s">
        <v>0</v>
      </c>
      <c r="G756" s="595" t="s">
        <v>204</v>
      </c>
      <c r="H756" s="645"/>
      <c r="I756" s="614"/>
      <c r="J756" s="580"/>
      <c r="K756" s="16"/>
    </row>
    <row r="757" spans="1:14" ht="14.5" hidden="1" x14ac:dyDescent="0.35">
      <c r="A757" s="574">
        <v>754</v>
      </c>
      <c r="B757" s="581"/>
      <c r="C757" s="575"/>
      <c r="D757" s="582"/>
      <c r="E757" s="583" t="s">
        <v>0</v>
      </c>
      <c r="F757" s="584" t="s">
        <v>0</v>
      </c>
      <c r="G757" s="655" t="s">
        <v>204</v>
      </c>
      <c r="H757" s="645"/>
      <c r="I757" s="614"/>
      <c r="J757" s="580"/>
      <c r="K757" s="16"/>
    </row>
    <row r="760" spans="1:14" x14ac:dyDescent="0.25">
      <c r="K760" s="5" t="s">
        <v>93</v>
      </c>
      <c r="L760" s="5" t="s">
        <v>96</v>
      </c>
    </row>
    <row r="761" spans="1:14" x14ac:dyDescent="0.25">
      <c r="K761" s="5" t="s">
        <v>162</v>
      </c>
      <c r="L761" s="5" t="s">
        <v>161</v>
      </c>
    </row>
    <row r="762" spans="1:14" x14ac:dyDescent="0.25">
      <c r="K762" s="5" t="s">
        <v>93</v>
      </c>
      <c r="L762" s="5" t="s">
        <v>97</v>
      </c>
    </row>
    <row r="763" spans="1:14" x14ac:dyDescent="0.25">
      <c r="K763" s="5" t="s">
        <v>162</v>
      </c>
      <c r="L763" s="5" t="s">
        <v>160</v>
      </c>
    </row>
    <row r="764" spans="1:14" x14ac:dyDescent="0.25">
      <c r="K764" s="85" t="s">
        <v>93</v>
      </c>
      <c r="L764" s="85" t="s">
        <v>99</v>
      </c>
    </row>
    <row r="765" spans="1:14" x14ac:dyDescent="0.25">
      <c r="K765" s="85" t="s">
        <v>162</v>
      </c>
      <c r="L765" s="85" t="s">
        <v>163</v>
      </c>
    </row>
    <row r="766" spans="1:14" x14ac:dyDescent="0.25">
      <c r="K766" s="85" t="s">
        <v>93</v>
      </c>
      <c r="L766" s="85" t="s">
        <v>98</v>
      </c>
    </row>
    <row r="767" spans="1:14" ht="13" thickBot="1" x14ac:dyDescent="0.3">
      <c r="K767" s="85" t="s">
        <v>162</v>
      </c>
      <c r="L767" s="85" t="s">
        <v>106</v>
      </c>
    </row>
    <row r="768" spans="1:14" ht="13.5" thickTop="1" thickBot="1" x14ac:dyDescent="0.3">
      <c r="K768" s="601" t="s">
        <v>93</v>
      </c>
      <c r="L768" s="601" t="s">
        <v>92</v>
      </c>
    </row>
    <row r="769" spans="11:12" ht="13.5" thickTop="1" thickBot="1" x14ac:dyDescent="0.3">
      <c r="K769" s="601" t="s">
        <v>162</v>
      </c>
      <c r="L769" s="601" t="s">
        <v>105</v>
      </c>
    </row>
    <row r="770" spans="11:12" ht="13" thickTop="1" x14ac:dyDescent="0.25">
      <c r="K770" s="781" t="s">
        <v>93</v>
      </c>
      <c r="L770" s="781" t="s">
        <v>100</v>
      </c>
    </row>
    <row r="771" spans="11:12" x14ac:dyDescent="0.25">
      <c r="K771" s="781" t="s">
        <v>162</v>
      </c>
      <c r="L771" s="781" t="s">
        <v>107</v>
      </c>
    </row>
    <row r="772" spans="11:12" x14ac:dyDescent="0.25">
      <c r="K772" s="781" t="s">
        <v>93</v>
      </c>
      <c r="L772" s="781" t="s">
        <v>94</v>
      </c>
    </row>
    <row r="773" spans="11:12" x14ac:dyDescent="0.25">
      <c r="K773" s="781" t="s">
        <v>162</v>
      </c>
      <c r="L773" s="781" t="s">
        <v>104</v>
      </c>
    </row>
    <row r="774" spans="11:12" x14ac:dyDescent="0.25">
      <c r="K774" s="5" t="s">
        <v>93</v>
      </c>
      <c r="L774" s="5" t="s">
        <v>101</v>
      </c>
    </row>
    <row r="775" spans="11:12" x14ac:dyDescent="0.25">
      <c r="K775" s="5" t="s">
        <v>162</v>
      </c>
      <c r="L775" s="5" t="s">
        <v>109</v>
      </c>
    </row>
    <row r="776" spans="11:12" x14ac:dyDescent="0.25">
      <c r="K776" s="85" t="s">
        <v>93</v>
      </c>
      <c r="L776" s="85" t="s">
        <v>95</v>
      </c>
    </row>
    <row r="777" spans="11:12" x14ac:dyDescent="0.25">
      <c r="K777" s="85" t="s">
        <v>162</v>
      </c>
      <c r="L777" s="85" t="s">
        <v>108</v>
      </c>
    </row>
    <row r="787" spans="1:14" ht="13" thickBot="1" x14ac:dyDescent="0.3"/>
    <row r="788" spans="1:14" ht="12.75" customHeight="1" thickTop="1" thickBot="1" x14ac:dyDescent="0.4">
      <c r="A788" s="574">
        <v>461</v>
      </c>
      <c r="B788" s="696"/>
      <c r="C788" s="575"/>
      <c r="D788" s="590"/>
      <c r="E788" s="577"/>
      <c r="F788" s="577"/>
      <c r="G788" s="589"/>
      <c r="H788" s="649"/>
      <c r="I788" s="642"/>
      <c r="J788" s="585"/>
      <c r="K788" s="16"/>
      <c r="M788" s="601"/>
      <c r="N788" s="601"/>
    </row>
    <row r="789" spans="1:14" ht="12.75" customHeight="1" thickTop="1" thickBot="1" x14ac:dyDescent="0.3">
      <c r="A789" s="574">
        <v>462</v>
      </c>
      <c r="B789" s="698" t="s">
        <v>0</v>
      </c>
      <c r="C789" s="396" t="s">
        <v>1116</v>
      </c>
      <c r="D789" s="660"/>
      <c r="E789" s="660"/>
      <c r="F789" s="660"/>
      <c r="G789" s="668"/>
      <c r="H789" s="677"/>
      <c r="I789" s="660"/>
      <c r="J789" s="321"/>
      <c r="K789" s="16"/>
      <c r="M789" s="601"/>
      <c r="N789" s="601"/>
    </row>
    <row r="790" spans="1:14" ht="13" thickTop="1" x14ac:dyDescent="0.25"/>
  </sheetData>
  <autoFilter ref="A3:AB757" xr:uid="{E696DDB7-E3A1-4F50-A620-EBE8054B0EAA}">
    <filterColumn colId="8">
      <filters>
        <filter val="West Beach Fields (T), Stamford"/>
      </filters>
    </filterColumn>
  </autoFilter>
  <mergeCells count="3">
    <mergeCell ref="E1:H1"/>
    <mergeCell ref="K1:L1"/>
    <mergeCell ref="AF1:AG1"/>
  </mergeCells>
  <pageMargins left="0" right="0" top="0" bottom="0.25" header="0" footer="0.3"/>
  <pageSetup scale="53" orientation="landscape" r:id="rId1"/>
  <headerFooter alignWithMargins="0"/>
  <colBreaks count="1" manualBreakCount="1">
    <brk id="10" max="80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9E03F-6D60-41FE-A907-82A6A7ACB60A}">
  <sheetPr>
    <tabColor rgb="FF00EBE6"/>
  </sheetPr>
  <dimension ref="A1:AG790"/>
  <sheetViews>
    <sheetView zoomScale="82" zoomScaleNormal="82" workbookViewId="0">
      <selection activeCell="A12" sqref="A12"/>
    </sheetView>
  </sheetViews>
  <sheetFormatPr defaultColWidth="9.1796875" defaultRowHeight="12.5" x14ac:dyDescent="0.25"/>
  <cols>
    <col min="1" max="1" width="4.1796875" style="16" customWidth="1"/>
    <col min="2" max="2" width="6.81640625" style="598" customWidth="1"/>
    <col min="3" max="3" width="9" style="16" customWidth="1"/>
    <col min="4" max="4" width="13" style="16" customWidth="1"/>
    <col min="5" max="5" width="33.453125" style="16" customWidth="1"/>
    <col min="6" max="6" width="33" style="16" customWidth="1"/>
    <col min="7" max="7" width="8.81640625" style="16" customWidth="1"/>
    <col min="8" max="8" width="13.453125" style="16" customWidth="1"/>
    <col min="9" max="9" width="47.26953125" style="16" customWidth="1"/>
    <col min="10" max="10" width="49.26953125" style="16" customWidth="1"/>
    <col min="11" max="11" width="19.7265625" style="72" hidden="1" customWidth="1"/>
    <col min="12" max="12" width="16.7265625" style="16" hidden="1" customWidth="1"/>
    <col min="13" max="14" width="10.453125" style="16" customWidth="1"/>
    <col min="15" max="15" width="9.1796875" style="16" customWidth="1"/>
    <col min="16" max="16" width="29.81640625" style="253" customWidth="1"/>
    <col min="17" max="17" width="33.453125" style="253" customWidth="1"/>
    <col min="18" max="18" width="32" style="253" customWidth="1"/>
    <col min="19" max="19" width="10.54296875" style="253" customWidth="1"/>
    <col min="20" max="20" width="18.54296875" style="253" customWidth="1"/>
    <col min="21" max="21" width="29.81640625" style="253" customWidth="1"/>
    <col min="22" max="22" width="3" style="253" customWidth="1"/>
    <col min="23" max="23" width="13.1796875" style="253" customWidth="1"/>
    <col min="24" max="24" width="29.81640625" style="253" customWidth="1"/>
    <col min="25" max="25" width="9.1796875" style="253" customWidth="1"/>
    <col min="26" max="27" width="29.81640625" style="253" customWidth="1"/>
    <col min="28" max="28" width="32" style="253" customWidth="1"/>
    <col min="29" max="29" width="9.1796875" style="253" customWidth="1"/>
    <col min="30" max="30" width="14.81640625" style="253" customWidth="1"/>
    <col min="31" max="31" width="29.1796875" style="258" customWidth="1"/>
    <col min="32" max="32" width="25" style="253" customWidth="1"/>
    <col min="33" max="33" width="9" style="253" customWidth="1"/>
    <col min="34" max="34" width="9.1796875" style="16" customWidth="1"/>
    <col min="35" max="16384" width="9.1796875" style="16"/>
  </cols>
  <sheetData>
    <row r="1" spans="1:33" ht="51" customHeight="1" x14ac:dyDescent="0.4">
      <c r="A1" s="761"/>
      <c r="B1" s="762" t="s">
        <v>1090</v>
      </c>
      <c r="C1" s="763">
        <f ca="1">TODAY()</f>
        <v>45743</v>
      </c>
      <c r="D1" s="764">
        <f ca="1">NOW()</f>
        <v>45743.663757638889</v>
      </c>
      <c r="E1" s="910" t="s">
        <v>1111</v>
      </c>
      <c r="F1" s="910"/>
      <c r="G1" s="910"/>
      <c r="H1" s="910"/>
      <c r="I1" s="765"/>
      <c r="J1" s="765"/>
      <c r="K1" s="911"/>
      <c r="L1" s="912"/>
      <c r="M1" s="16" t="s">
        <v>624</v>
      </c>
      <c r="N1" s="16" t="s">
        <v>625</v>
      </c>
      <c r="P1" s="16" t="s">
        <v>179</v>
      </c>
      <c r="Q1" s="17" t="s">
        <v>180</v>
      </c>
      <c r="R1" s="17" t="s">
        <v>206</v>
      </c>
      <c r="S1" s="16"/>
      <c r="T1" s="18" t="s">
        <v>181</v>
      </c>
      <c r="U1" s="282"/>
      <c r="V1" s="6" t="s">
        <v>182</v>
      </c>
      <c r="W1" s="16" t="s">
        <v>183</v>
      </c>
      <c r="X1" s="16" t="s">
        <v>184</v>
      </c>
      <c r="Y1" s="16"/>
      <c r="Z1" s="16" t="s">
        <v>179</v>
      </c>
      <c r="AA1" s="17" t="s">
        <v>180</v>
      </c>
      <c r="AB1" s="17" t="s">
        <v>207</v>
      </c>
      <c r="AC1" s="16"/>
      <c r="AF1" s="913" t="s">
        <v>223</v>
      </c>
      <c r="AG1" s="913"/>
    </row>
    <row r="2" spans="1:33" ht="11.25" customHeight="1" x14ac:dyDescent="0.4">
      <c r="A2" s="766"/>
      <c r="B2" s="767"/>
      <c r="C2" s="768"/>
      <c r="D2" s="768"/>
      <c r="E2" s="769"/>
      <c r="F2" s="770"/>
      <c r="G2" s="771"/>
      <c r="H2" s="772"/>
      <c r="I2" s="768"/>
      <c r="J2" s="768"/>
      <c r="K2" s="30"/>
      <c r="L2" s="30"/>
      <c r="M2" s="30"/>
      <c r="N2" s="30"/>
      <c r="P2" s="16"/>
      <c r="Q2" s="17"/>
      <c r="R2" s="17"/>
      <c r="S2" s="16"/>
      <c r="T2" s="18"/>
      <c r="U2" s="282"/>
      <c r="V2" s="6"/>
      <c r="W2" s="16"/>
      <c r="X2" s="16"/>
      <c r="Y2" s="16"/>
      <c r="AC2" s="16"/>
      <c r="AF2" s="16"/>
      <c r="AG2" s="16"/>
    </row>
    <row r="3" spans="1:33" ht="14" x14ac:dyDescent="0.3">
      <c r="A3" s="299">
        <v>0</v>
      </c>
      <c r="B3" s="597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K3" s="275" t="s">
        <v>720</v>
      </c>
      <c r="L3" s="275" t="s">
        <v>721</v>
      </c>
      <c r="M3" s="80" t="s">
        <v>177</v>
      </c>
      <c r="N3" s="80" t="s">
        <v>178</v>
      </c>
      <c r="P3" s="16"/>
      <c r="Q3" s="16"/>
      <c r="R3" s="16"/>
      <c r="S3" s="16"/>
      <c r="T3" s="16"/>
      <c r="U3" s="16"/>
      <c r="V3" s="16"/>
      <c r="W3" s="16"/>
      <c r="X3" s="16"/>
      <c r="Y3" s="16"/>
      <c r="AC3" s="16"/>
      <c r="AF3" s="16"/>
      <c r="AG3" s="16"/>
    </row>
    <row r="4" spans="1:33" ht="14.5" x14ac:dyDescent="0.35">
      <c r="A4" s="574">
        <v>1</v>
      </c>
      <c r="B4" s="696">
        <v>1</v>
      </c>
      <c r="C4" s="575">
        <v>45760</v>
      </c>
      <c r="D4" s="576" t="s">
        <v>10</v>
      </c>
      <c r="E4" s="577" t="str">
        <f t="shared" ref="E4:F8" si="0">VLOOKUP(M4,Teams,2)</f>
        <v>HAMDEN ALL STARS</v>
      </c>
      <c r="F4" s="577" t="str">
        <f t="shared" si="0"/>
        <v>DANBURY UNITED</v>
      </c>
      <c r="G4" s="578"/>
      <c r="H4" s="645">
        <f>VLOOKUP(E4,START_TIMES,2)</f>
        <v>0.41666666666666669</v>
      </c>
      <c r="I4" s="614" t="str">
        <f>VLOOKUP(E4,fields,2)</f>
        <v>Westwoods HS (G), Hamden</v>
      </c>
      <c r="J4" s="580"/>
      <c r="K4" s="16"/>
      <c r="M4" s="85" t="s">
        <v>92</v>
      </c>
      <c r="N4" s="85" t="s">
        <v>93</v>
      </c>
      <c r="P4" s="16"/>
      <c r="Q4" s="16"/>
      <c r="R4" s="16"/>
      <c r="S4" s="16"/>
      <c r="T4" s="16"/>
      <c r="U4" s="16"/>
      <c r="V4" s="16"/>
      <c r="W4" s="16"/>
      <c r="X4" s="16"/>
      <c r="Y4" s="16"/>
      <c r="AC4" s="16"/>
      <c r="AF4" s="16"/>
      <c r="AG4" s="16"/>
    </row>
    <row r="5" spans="1:33" ht="14.5" x14ac:dyDescent="0.35">
      <c r="A5" s="574">
        <v>2</v>
      </c>
      <c r="B5" s="696">
        <v>1</v>
      </c>
      <c r="C5" s="575">
        <v>45760</v>
      </c>
      <c r="D5" s="576" t="s">
        <v>10</v>
      </c>
      <c r="E5" s="577" t="str">
        <f t="shared" si="0"/>
        <v>SALTY DOGS</v>
      </c>
      <c r="F5" s="577" t="str">
        <f t="shared" si="0"/>
        <v>GREENWICH FC 30</v>
      </c>
      <c r="G5" s="578"/>
      <c r="H5" s="645">
        <f>VLOOKUP(E5,START_TIMES,2)</f>
        <v>0.33333333333333331</v>
      </c>
      <c r="I5" s="614" t="str">
        <f>VLOOKUP(E5,fields,2)</f>
        <v>Nonnewaug HS  (T), Woodbury</v>
      </c>
      <c r="J5" s="580"/>
      <c r="K5" s="16"/>
      <c r="M5" s="5" t="s">
        <v>95</v>
      </c>
      <c r="N5" s="5" t="s">
        <v>94</v>
      </c>
      <c r="P5" s="16"/>
      <c r="Q5" s="16"/>
      <c r="R5" s="16"/>
      <c r="S5" s="16"/>
      <c r="T5" s="16"/>
      <c r="U5" s="16"/>
      <c r="V5" s="16"/>
      <c r="W5" s="16"/>
      <c r="X5" s="16"/>
      <c r="Y5" s="16"/>
      <c r="AC5" s="16"/>
      <c r="AF5" s="16"/>
      <c r="AG5" s="16"/>
    </row>
    <row r="6" spans="1:33" ht="15" thickBot="1" x14ac:dyDescent="0.4">
      <c r="A6" s="574">
        <v>3</v>
      </c>
      <c r="B6" s="697">
        <v>1</v>
      </c>
      <c r="C6" s="575">
        <v>45760</v>
      </c>
      <c r="D6" s="576" t="s">
        <v>10</v>
      </c>
      <c r="E6" s="577" t="str">
        <f t="shared" si="0"/>
        <v>CLINTON FC 30</v>
      </c>
      <c r="F6" s="577" t="str">
        <f t="shared" si="0"/>
        <v>CHESHIRE SC UNITED</v>
      </c>
      <c r="G6" s="578"/>
      <c r="H6" s="645">
        <f>VLOOKUP(E6,START_TIMES,2)</f>
        <v>0.41666666666666702</v>
      </c>
      <c r="I6" s="614" t="str">
        <f>VLOOKUP(E6,fields,2)</f>
        <v>Strong Field (T), Madison</v>
      </c>
      <c r="J6" s="580"/>
      <c r="K6" s="16"/>
      <c r="M6" s="5" t="s">
        <v>96</v>
      </c>
      <c r="N6" s="5" t="s">
        <v>97</v>
      </c>
      <c r="P6" s="16"/>
      <c r="Q6" s="16"/>
      <c r="R6" s="16"/>
      <c r="S6" s="16"/>
      <c r="T6" s="16"/>
      <c r="U6" s="16"/>
      <c r="V6" s="16"/>
      <c r="W6" s="16"/>
      <c r="X6" s="16"/>
      <c r="Y6" s="16"/>
      <c r="AC6" s="16"/>
      <c r="AF6" s="16"/>
      <c r="AG6" s="16"/>
    </row>
    <row r="7" spans="1:33" ht="12.75" customHeight="1" thickTop="1" thickBot="1" x14ac:dyDescent="0.4">
      <c r="A7" s="574">
        <v>4</v>
      </c>
      <c r="B7" s="696">
        <v>1</v>
      </c>
      <c r="C7" s="575">
        <v>45760</v>
      </c>
      <c r="D7" s="576" t="s">
        <v>10</v>
      </c>
      <c r="E7" s="577" t="str">
        <f t="shared" si="0"/>
        <v>MILFORD AMIGOS</v>
      </c>
      <c r="F7" s="577" t="str">
        <f t="shared" si="0"/>
        <v xml:space="preserve">FC SHELTON </v>
      </c>
      <c r="G7" s="578"/>
      <c r="H7" s="645">
        <f>VLOOKUP(E7,START_TIMES,2)</f>
        <v>0.33333333333333331</v>
      </c>
      <c r="I7" s="614" t="str">
        <f>VLOOKUP(E7,fields,2)</f>
        <v>Pease Road (G), Woodbridge</v>
      </c>
      <c r="J7" s="580"/>
      <c r="K7" s="16"/>
      <c r="M7" s="5" t="s">
        <v>98</v>
      </c>
      <c r="N7" s="5" t="s">
        <v>99</v>
      </c>
      <c r="P7" s="546" t="s">
        <v>1072</v>
      </c>
      <c r="Q7" s="705" t="s">
        <v>647</v>
      </c>
      <c r="R7" s="7" t="s">
        <v>678</v>
      </c>
      <c r="S7" s="16"/>
      <c r="T7" s="198" t="s">
        <v>97</v>
      </c>
      <c r="U7" s="546" t="s">
        <v>1072</v>
      </c>
      <c r="V7" s="16">
        <v>1</v>
      </c>
      <c r="W7" s="198" t="s">
        <v>97</v>
      </c>
      <c r="X7" s="546" t="s">
        <v>1072</v>
      </c>
      <c r="Y7" s="16"/>
      <c r="Z7" s="546" t="s">
        <v>1072</v>
      </c>
      <c r="AA7" s="705" t="s">
        <v>647</v>
      </c>
      <c r="AB7" s="7" t="s">
        <v>678</v>
      </c>
      <c r="AF7" s="705" t="s">
        <v>647</v>
      </c>
      <c r="AG7" s="283">
        <v>0.41666666666666669</v>
      </c>
    </row>
    <row r="8" spans="1:33" ht="12.75" customHeight="1" thickTop="1" thickBot="1" x14ac:dyDescent="0.4">
      <c r="A8" s="574">
        <v>5</v>
      </c>
      <c r="B8" s="696">
        <v>1</v>
      </c>
      <c r="C8" s="575">
        <v>45760</v>
      </c>
      <c r="D8" s="576" t="s">
        <v>10</v>
      </c>
      <c r="E8" s="577" t="str">
        <f t="shared" si="0"/>
        <v>MILFORD TUESDAY</v>
      </c>
      <c r="F8" s="577" t="str">
        <f t="shared" si="0"/>
        <v>STAMFORD FC</v>
      </c>
      <c r="G8" s="578"/>
      <c r="H8" s="645">
        <f>VLOOKUP(E8,START_TIMES,2)</f>
        <v>0.33333333333333331</v>
      </c>
      <c r="I8" s="614" t="str">
        <f>VLOOKUP(E8,fields,2)</f>
        <v>Witek Park (G), Derby</v>
      </c>
      <c r="J8" s="580"/>
      <c r="K8" s="16"/>
      <c r="M8" s="5" t="s">
        <v>100</v>
      </c>
      <c r="N8" s="5" t="s">
        <v>101</v>
      </c>
      <c r="P8" s="546" t="s">
        <v>881</v>
      </c>
      <c r="Q8" s="730" t="s">
        <v>648</v>
      </c>
      <c r="R8" s="88" t="s">
        <v>91</v>
      </c>
      <c r="S8" s="16"/>
      <c r="T8" s="198" t="s">
        <v>101</v>
      </c>
      <c r="U8" s="546" t="s">
        <v>54</v>
      </c>
      <c r="V8" s="16">
        <v>2</v>
      </c>
      <c r="W8" s="198" t="s">
        <v>96</v>
      </c>
      <c r="X8" s="546" t="s">
        <v>881</v>
      </c>
      <c r="Y8" s="16"/>
      <c r="Z8" s="546" t="s">
        <v>881</v>
      </c>
      <c r="AA8" s="730" t="s">
        <v>648</v>
      </c>
      <c r="AB8" s="88" t="s">
        <v>91</v>
      </c>
      <c r="AF8" s="730" t="s">
        <v>648</v>
      </c>
      <c r="AG8" s="361" t="s">
        <v>91</v>
      </c>
    </row>
    <row r="9" spans="1:33" ht="12.75" customHeight="1" thickTop="1" thickBot="1" x14ac:dyDescent="0.4">
      <c r="A9" s="574">
        <v>6</v>
      </c>
      <c r="B9" s="696"/>
      <c r="C9" s="575"/>
      <c r="D9" s="576"/>
      <c r="E9" s="577"/>
      <c r="F9" s="577"/>
      <c r="G9" s="578"/>
      <c r="H9" s="645"/>
      <c r="I9" s="614"/>
      <c r="J9" s="580"/>
      <c r="K9" s="16"/>
      <c r="M9" s="5"/>
      <c r="N9" s="5"/>
      <c r="P9" s="546" t="s">
        <v>878</v>
      </c>
      <c r="Q9" s="760" t="s">
        <v>1121</v>
      </c>
      <c r="R9" s="88" t="s">
        <v>91</v>
      </c>
      <c r="S9" s="16"/>
      <c r="T9" s="199" t="s">
        <v>150</v>
      </c>
      <c r="U9" s="730" t="s">
        <v>648</v>
      </c>
      <c r="V9" s="16">
        <v>3</v>
      </c>
      <c r="W9" s="198" t="s">
        <v>93</v>
      </c>
      <c r="X9" s="546" t="s">
        <v>878</v>
      </c>
      <c r="Y9" s="16"/>
      <c r="Z9" s="546" t="s">
        <v>878</v>
      </c>
      <c r="AA9" s="760" t="s">
        <v>1121</v>
      </c>
      <c r="AB9" s="88" t="s">
        <v>91</v>
      </c>
      <c r="AF9" s="760" t="s">
        <v>1121</v>
      </c>
      <c r="AG9" s="361" t="s">
        <v>91</v>
      </c>
    </row>
    <row r="10" spans="1:33" ht="12.75" customHeight="1" thickTop="1" thickBot="1" x14ac:dyDescent="0.4">
      <c r="A10" s="574">
        <v>7</v>
      </c>
      <c r="B10" s="696">
        <v>1</v>
      </c>
      <c r="C10" s="575">
        <v>45760</v>
      </c>
      <c r="D10" s="586" t="s">
        <v>175</v>
      </c>
      <c r="E10" s="577" t="str">
        <f t="shared" ref="E10:F14" si="1">VLOOKUP(M10,Teams,2)</f>
        <v>LITCHFIELD COUNTY BLUES 30</v>
      </c>
      <c r="F10" s="577" t="str">
        <f t="shared" si="1"/>
        <v>ECUA-ANDES 30</v>
      </c>
      <c r="G10" s="578"/>
      <c r="H10" s="645">
        <f>VLOOKUP(E10,START_TIMES,2)</f>
        <v>0.33333333333333331</v>
      </c>
      <c r="I10" s="614" t="str">
        <f>VLOOKUP(E10,fields,2)</f>
        <v>New Milford HS (T), New Milford</v>
      </c>
      <c r="J10" s="580"/>
      <c r="K10" s="16"/>
      <c r="M10" s="5" t="s">
        <v>155</v>
      </c>
      <c r="N10" s="5" t="s">
        <v>152</v>
      </c>
      <c r="O10" s="16" t="s">
        <v>0</v>
      </c>
      <c r="P10" s="546" t="s">
        <v>1073</v>
      </c>
      <c r="Q10" s="705" t="s">
        <v>1122</v>
      </c>
      <c r="R10" s="88" t="s">
        <v>91</v>
      </c>
      <c r="S10" s="16"/>
      <c r="T10" s="199" t="s">
        <v>151</v>
      </c>
      <c r="U10" s="730" t="s">
        <v>676</v>
      </c>
      <c r="V10" s="16">
        <v>4</v>
      </c>
      <c r="W10" s="198" t="s">
        <v>99</v>
      </c>
      <c r="X10" s="546" t="s">
        <v>1073</v>
      </c>
      <c r="Y10" s="16"/>
      <c r="Z10" s="546" t="s">
        <v>1073</v>
      </c>
      <c r="AA10" s="705" t="s">
        <v>1122</v>
      </c>
      <c r="AB10" s="88" t="s">
        <v>91</v>
      </c>
      <c r="AF10" s="705" t="s">
        <v>1122</v>
      </c>
      <c r="AG10" s="361" t="s">
        <v>91</v>
      </c>
    </row>
    <row r="11" spans="1:33" ht="12.75" customHeight="1" thickTop="1" thickBot="1" x14ac:dyDescent="0.4">
      <c r="A11" s="574">
        <v>8</v>
      </c>
      <c r="B11" s="696">
        <v>1</v>
      </c>
      <c r="C11" s="575">
        <v>45760</v>
      </c>
      <c r="D11" s="586" t="s">
        <v>175</v>
      </c>
      <c r="E11" s="577" t="str">
        <f t="shared" si="1"/>
        <v>FC CELTA</v>
      </c>
      <c r="F11" s="577" t="str">
        <f t="shared" si="1"/>
        <v>QPR</v>
      </c>
      <c r="G11" s="578"/>
      <c r="H11" s="645">
        <f>VLOOKUP(E11,START_TIMES,2)</f>
        <v>0.33333333333333331</v>
      </c>
      <c r="I11" s="614" t="str">
        <f>VLOOKUP(E11,fields,2)</f>
        <v>Foran HS KMT (T), Milford</v>
      </c>
      <c r="J11" s="580"/>
      <c r="K11" s="16"/>
      <c r="M11" s="5" t="s">
        <v>154</v>
      </c>
      <c r="N11" s="5" t="s">
        <v>158</v>
      </c>
      <c r="P11" s="546" t="s">
        <v>880</v>
      </c>
      <c r="Q11" s="553" t="s">
        <v>1080</v>
      </c>
      <c r="R11" s="88" t="s">
        <v>91</v>
      </c>
      <c r="S11" s="16"/>
      <c r="T11" s="199" t="s">
        <v>152</v>
      </c>
      <c r="U11" s="730" t="s">
        <v>1131</v>
      </c>
      <c r="V11" s="16">
        <v>5</v>
      </c>
      <c r="W11" s="198" t="s">
        <v>94</v>
      </c>
      <c r="X11" s="546" t="s">
        <v>880</v>
      </c>
      <c r="Y11" s="16"/>
      <c r="Z11" s="546" t="s">
        <v>880</v>
      </c>
      <c r="AA11" s="553" t="s">
        <v>1080</v>
      </c>
      <c r="AB11" s="88" t="s">
        <v>91</v>
      </c>
      <c r="AF11" s="553" t="s">
        <v>1080</v>
      </c>
      <c r="AG11" s="361" t="s">
        <v>91</v>
      </c>
    </row>
    <row r="12" spans="1:33" ht="12.75" customHeight="1" thickTop="1" thickBot="1" x14ac:dyDescent="0.4">
      <c r="A12" s="574">
        <v>9</v>
      </c>
      <c r="B12" s="696">
        <v>1</v>
      </c>
      <c r="C12" s="575">
        <v>45760</v>
      </c>
      <c r="D12" s="586" t="s">
        <v>175</v>
      </c>
      <c r="E12" s="577" t="str">
        <f t="shared" si="1"/>
        <v>COYOTES FC</v>
      </c>
      <c r="F12" s="773" t="str">
        <f t="shared" si="1"/>
        <v>BYE 30</v>
      </c>
      <c r="G12" s="589"/>
      <c r="H12" s="649" t="s">
        <v>91</v>
      </c>
      <c r="I12" s="642" t="s">
        <v>91</v>
      </c>
      <c r="J12" s="580"/>
      <c r="K12" s="16"/>
      <c r="M12" s="5" t="s">
        <v>151</v>
      </c>
      <c r="N12" s="5" t="s">
        <v>150</v>
      </c>
      <c r="P12" s="546" t="s">
        <v>668</v>
      </c>
      <c r="Q12" s="713" t="s">
        <v>884</v>
      </c>
      <c r="R12" s="7" t="s">
        <v>681</v>
      </c>
      <c r="S12" s="16"/>
      <c r="T12" s="199" t="s">
        <v>153</v>
      </c>
      <c r="U12" s="730" t="s">
        <v>904</v>
      </c>
      <c r="V12" s="16">
        <v>6</v>
      </c>
      <c r="W12" s="198" t="s">
        <v>92</v>
      </c>
      <c r="X12" s="546" t="s">
        <v>668</v>
      </c>
      <c r="Y12" s="16"/>
      <c r="Z12" s="546" t="s">
        <v>668</v>
      </c>
      <c r="AA12" s="713" t="s">
        <v>884</v>
      </c>
      <c r="AB12" s="7" t="s">
        <v>681</v>
      </c>
      <c r="AF12" s="713" t="s">
        <v>884</v>
      </c>
      <c r="AG12" s="283">
        <v>0.375</v>
      </c>
    </row>
    <row r="13" spans="1:33" ht="12.75" customHeight="1" thickTop="1" thickBot="1" x14ac:dyDescent="0.4">
      <c r="A13" s="574">
        <v>10</v>
      </c>
      <c r="B13" s="696">
        <v>1</v>
      </c>
      <c r="C13" s="575">
        <v>45760</v>
      </c>
      <c r="D13" s="586" t="s">
        <v>175</v>
      </c>
      <c r="E13" s="577" t="str">
        <f t="shared" si="1"/>
        <v>NAUGATUCK FUSION</v>
      </c>
      <c r="F13" s="577" t="str">
        <f t="shared" si="1"/>
        <v>FC CALDO VERDE</v>
      </c>
      <c r="G13" s="578"/>
      <c r="H13" s="645">
        <f>VLOOKUP(E13,START_TIMES,2)</f>
        <v>0.41666666666666669</v>
      </c>
      <c r="I13" s="614" t="str">
        <f>VLOOKUP(E13,fields,2)</f>
        <v>City Hill MS (G), Naugatuck</v>
      </c>
      <c r="J13" s="580"/>
      <c r="K13" s="16"/>
      <c r="M13" s="5" t="s">
        <v>156</v>
      </c>
      <c r="N13" s="5" t="s">
        <v>153</v>
      </c>
      <c r="P13" s="546" t="s">
        <v>52</v>
      </c>
      <c r="Q13" s="546" t="s">
        <v>1072</v>
      </c>
      <c r="R13" s="7" t="s">
        <v>927</v>
      </c>
      <c r="S13" s="16"/>
      <c r="T13" s="199" t="s">
        <v>154</v>
      </c>
      <c r="U13" s="730" t="s">
        <v>1125</v>
      </c>
      <c r="V13" s="16">
        <v>7</v>
      </c>
      <c r="W13" s="198" t="s">
        <v>98</v>
      </c>
      <c r="X13" s="546" t="s">
        <v>52</v>
      </c>
      <c r="Y13" s="16"/>
      <c r="Z13" s="546" t="s">
        <v>52</v>
      </c>
      <c r="AA13" s="546" t="s">
        <v>1072</v>
      </c>
      <c r="AB13" s="7" t="s">
        <v>927</v>
      </c>
      <c r="AF13" s="546" t="s">
        <v>1072</v>
      </c>
      <c r="AG13" s="283">
        <v>0.375</v>
      </c>
    </row>
    <row r="14" spans="1:33" ht="12.75" customHeight="1" thickTop="1" thickBot="1" x14ac:dyDescent="0.4">
      <c r="A14" s="574">
        <v>11</v>
      </c>
      <c r="B14" s="696">
        <v>1</v>
      </c>
      <c r="C14" s="575">
        <v>45760</v>
      </c>
      <c r="D14" s="586" t="s">
        <v>175</v>
      </c>
      <c r="E14" s="577" t="str">
        <f t="shared" si="1"/>
        <v>NORWALK FC</v>
      </c>
      <c r="F14" s="577" t="str">
        <f t="shared" si="1"/>
        <v>TRINITY FC</v>
      </c>
      <c r="G14" s="578"/>
      <c r="H14" s="645">
        <f>VLOOKUP(E14,START_TIMES,2)</f>
        <v>0.41666666666666702</v>
      </c>
      <c r="I14" s="614" t="str">
        <f>VLOOKUP(E14,fields,2)</f>
        <v>Nathan Hale MS (T), Norwalk</v>
      </c>
      <c r="J14" s="580"/>
      <c r="K14" s="16"/>
      <c r="M14" s="5" t="s">
        <v>157</v>
      </c>
      <c r="N14" s="5" t="s">
        <v>159</v>
      </c>
      <c r="P14" s="546" t="s">
        <v>19</v>
      </c>
      <c r="Q14" s="546" t="s">
        <v>881</v>
      </c>
      <c r="R14" s="7" t="s">
        <v>901</v>
      </c>
      <c r="S14" s="16"/>
      <c r="T14" s="199" t="s">
        <v>155</v>
      </c>
      <c r="U14" s="730" t="s">
        <v>937</v>
      </c>
      <c r="V14" s="16">
        <v>8</v>
      </c>
      <c r="W14" s="198" t="s">
        <v>100</v>
      </c>
      <c r="X14" s="546" t="s">
        <v>19</v>
      </c>
      <c r="Y14" s="16"/>
      <c r="Z14" s="546" t="s">
        <v>19</v>
      </c>
      <c r="AA14" s="546" t="s">
        <v>881</v>
      </c>
      <c r="AB14" s="7" t="s">
        <v>901</v>
      </c>
      <c r="AF14" s="546" t="s">
        <v>881</v>
      </c>
      <c r="AG14" s="283">
        <v>0.41666666666666702</v>
      </c>
    </row>
    <row r="15" spans="1:33" ht="12.75" customHeight="1" thickTop="1" thickBot="1" x14ac:dyDescent="0.4">
      <c r="A15" s="574">
        <v>12</v>
      </c>
      <c r="B15" s="696" t="s">
        <v>0</v>
      </c>
      <c r="C15" s="575" t="s">
        <v>0</v>
      </c>
      <c r="D15" s="582" t="s">
        <v>0</v>
      </c>
      <c r="E15" s="583" t="s">
        <v>0</v>
      </c>
      <c r="F15" s="584" t="s">
        <v>0</v>
      </c>
      <c r="G15" s="578" t="s">
        <v>0</v>
      </c>
      <c r="H15" s="645" t="s">
        <v>0</v>
      </c>
      <c r="I15" s="614" t="s">
        <v>0</v>
      </c>
      <c r="J15" s="585" t="s">
        <v>0</v>
      </c>
      <c r="K15" s="16"/>
      <c r="M15" s="5"/>
      <c r="N15" s="5"/>
      <c r="P15" s="546" t="s">
        <v>1112</v>
      </c>
      <c r="Q15" s="723" t="s">
        <v>882</v>
      </c>
      <c r="R15" s="7" t="s">
        <v>679</v>
      </c>
      <c r="S15" s="16"/>
      <c r="T15" s="199" t="s">
        <v>156</v>
      </c>
      <c r="U15" s="730" t="s">
        <v>53</v>
      </c>
      <c r="V15" s="16">
        <v>9</v>
      </c>
      <c r="W15" s="198" t="s">
        <v>95</v>
      </c>
      <c r="X15" s="546" t="s">
        <v>1112</v>
      </c>
      <c r="Y15" s="16"/>
      <c r="Z15" s="546" t="s">
        <v>1112</v>
      </c>
      <c r="AA15" s="723" t="s">
        <v>882</v>
      </c>
      <c r="AB15" s="7" t="s">
        <v>679</v>
      </c>
      <c r="AF15" s="723" t="s">
        <v>882</v>
      </c>
      <c r="AG15" s="283">
        <v>0.41666666666666702</v>
      </c>
    </row>
    <row r="16" spans="1:33" ht="12.75" customHeight="1" thickTop="1" thickBot="1" x14ac:dyDescent="0.4">
      <c r="A16" s="574">
        <v>13</v>
      </c>
      <c r="B16" s="696">
        <v>1</v>
      </c>
      <c r="C16" s="575">
        <v>45760</v>
      </c>
      <c r="D16" s="587" t="s">
        <v>11</v>
      </c>
      <c r="E16" s="577" t="str">
        <f t="shared" ref="E16:F20" si="2">VLOOKUP(M16,Teams,2)</f>
        <v>GREENWICH PUMAS FC 40</v>
      </c>
      <c r="F16" s="577" t="str">
        <f t="shared" si="2"/>
        <v>DANBURY UNITED 40</v>
      </c>
      <c r="G16" s="578"/>
      <c r="H16" s="645">
        <f>VLOOKUP(E16,START_TIMES,2)</f>
        <v>0.41666666666666669</v>
      </c>
      <c r="I16" s="614" t="str">
        <f>VLOOKUP(E16,fields,2)</f>
        <v>Greenwich Fields</v>
      </c>
      <c r="J16" s="580"/>
      <c r="K16" s="16"/>
      <c r="M16" s="5" t="s">
        <v>105</v>
      </c>
      <c r="N16" s="5" t="s">
        <v>162</v>
      </c>
      <c r="P16" s="546" t="s">
        <v>54</v>
      </c>
      <c r="Q16" s="723" t="s">
        <v>743</v>
      </c>
      <c r="R16" s="7" t="s">
        <v>916</v>
      </c>
      <c r="S16" s="16"/>
      <c r="T16" s="199" t="s">
        <v>157</v>
      </c>
      <c r="U16" s="730" t="s">
        <v>879</v>
      </c>
      <c r="V16" s="16">
        <v>10</v>
      </c>
      <c r="W16" s="198" t="s">
        <v>101</v>
      </c>
      <c r="X16" s="546" t="s">
        <v>54</v>
      </c>
      <c r="Y16" s="16"/>
      <c r="Z16" s="546" t="s">
        <v>54</v>
      </c>
      <c r="AA16" s="723" t="s">
        <v>743</v>
      </c>
      <c r="AB16" s="7" t="s">
        <v>916</v>
      </c>
      <c r="AF16" s="723" t="s">
        <v>743</v>
      </c>
      <c r="AG16" s="283">
        <v>0.33333333333333331</v>
      </c>
    </row>
    <row r="17" spans="1:33" ht="12.75" customHeight="1" thickTop="1" thickBot="1" x14ac:dyDescent="0.4">
      <c r="A17" s="574">
        <v>14</v>
      </c>
      <c r="B17" s="697">
        <v>1</v>
      </c>
      <c r="C17" s="575">
        <v>45760</v>
      </c>
      <c r="D17" s="587" t="s">
        <v>11</v>
      </c>
      <c r="E17" s="577" t="str">
        <f t="shared" si="2"/>
        <v>STORM FC</v>
      </c>
      <c r="F17" s="577" t="str">
        <f t="shared" si="2"/>
        <v>GREENWICH FC 40</v>
      </c>
      <c r="G17" s="578"/>
      <c r="H17" s="645">
        <f>VLOOKUP(E17,START_TIMES,2)</f>
        <v>0.33333333333333331</v>
      </c>
      <c r="I17" s="614" t="str">
        <f>VLOOKUP(E17,fields,2)</f>
        <v>Wakeman Park (T), Westport</v>
      </c>
      <c r="J17" s="580"/>
      <c r="K17" s="16"/>
      <c r="M17" s="5" t="s">
        <v>108</v>
      </c>
      <c r="N17" s="5" t="s">
        <v>104</v>
      </c>
      <c r="P17" s="547" t="s">
        <v>648</v>
      </c>
      <c r="Q17" s="726" t="s">
        <v>173</v>
      </c>
      <c r="R17" s="7" t="s">
        <v>682</v>
      </c>
      <c r="S17" s="16"/>
      <c r="T17" s="200" t="s">
        <v>158</v>
      </c>
      <c r="U17" s="547" t="s">
        <v>677</v>
      </c>
      <c r="V17" s="16">
        <v>11</v>
      </c>
      <c r="W17" s="200" t="s">
        <v>150</v>
      </c>
      <c r="X17" s="547" t="s">
        <v>648</v>
      </c>
      <c r="Y17" s="16"/>
      <c r="Z17" s="547" t="s">
        <v>648</v>
      </c>
      <c r="AA17" s="726" t="s">
        <v>173</v>
      </c>
      <c r="AB17" s="7" t="s">
        <v>682</v>
      </c>
      <c r="AF17" s="726" t="s">
        <v>173</v>
      </c>
      <c r="AG17" s="283">
        <v>0.375</v>
      </c>
    </row>
    <row r="18" spans="1:33" ht="12.75" customHeight="1" thickTop="1" thickBot="1" x14ac:dyDescent="0.4">
      <c r="A18" s="574">
        <v>15</v>
      </c>
      <c r="B18" s="696">
        <v>1</v>
      </c>
      <c r="C18" s="575">
        <v>45760</v>
      </c>
      <c r="D18" s="587" t="s">
        <v>11</v>
      </c>
      <c r="E18" s="577" t="str">
        <f t="shared" si="2"/>
        <v>CLUB NAPOLI 40</v>
      </c>
      <c r="F18" s="577" t="str">
        <f t="shared" si="2"/>
        <v>CLINTON FC 40</v>
      </c>
      <c r="G18" s="578"/>
      <c r="H18" s="645">
        <f>VLOOKUP(E18,START_TIMES,2)</f>
        <v>0.33333333333333331</v>
      </c>
      <c r="I18" s="614" t="str">
        <f>VLOOKUP(E18,fields,2)</f>
        <v>Sportsplex (T), North Branford</v>
      </c>
      <c r="J18" s="580"/>
      <c r="K18" s="16"/>
      <c r="M18" s="5" t="s">
        <v>161</v>
      </c>
      <c r="N18" s="5" t="s">
        <v>160</v>
      </c>
      <c r="P18" s="547" t="s">
        <v>676</v>
      </c>
      <c r="Q18" s="547" t="s">
        <v>676</v>
      </c>
      <c r="R18" s="7" t="s">
        <v>956</v>
      </c>
      <c r="S18" s="16"/>
      <c r="T18" s="201" t="s">
        <v>96</v>
      </c>
      <c r="U18" s="712" t="s">
        <v>881</v>
      </c>
      <c r="V18" s="16">
        <v>12</v>
      </c>
      <c r="W18" s="200" t="s">
        <v>151</v>
      </c>
      <c r="X18" s="547" t="s">
        <v>676</v>
      </c>
      <c r="Y18" s="16"/>
      <c r="Z18" s="547" t="s">
        <v>676</v>
      </c>
      <c r="AA18" s="547" t="s">
        <v>676</v>
      </c>
      <c r="AB18" s="7" t="s">
        <v>956</v>
      </c>
      <c r="AF18" s="547" t="s">
        <v>676</v>
      </c>
      <c r="AG18" s="283">
        <v>0.45833333333333331</v>
      </c>
    </row>
    <row r="19" spans="1:33" ht="12.75" customHeight="1" thickTop="1" thickBot="1" x14ac:dyDescent="0.4">
      <c r="A19" s="574">
        <v>16</v>
      </c>
      <c r="B19" s="696">
        <v>1</v>
      </c>
      <c r="C19" s="575">
        <v>45760</v>
      </c>
      <c r="D19" s="587" t="s">
        <v>11</v>
      </c>
      <c r="E19" s="577" t="str">
        <f t="shared" si="2"/>
        <v xml:space="preserve">GUILFORD CELTIC </v>
      </c>
      <c r="F19" s="577" t="str">
        <f t="shared" si="2"/>
        <v>FAIRFIELD GAC 40</v>
      </c>
      <c r="G19" s="578"/>
      <c r="H19" s="645">
        <f>VLOOKUP(E19,START_TIMES,2)</f>
        <v>0.41666666666666702</v>
      </c>
      <c r="I19" s="614" t="str">
        <f>VLOOKUP(E19,fields,2)</f>
        <v>Guilford HS (T), Guilford</v>
      </c>
      <c r="J19" s="580"/>
      <c r="K19" s="16"/>
      <c r="M19" s="5" t="s">
        <v>106</v>
      </c>
      <c r="N19" s="5" t="s">
        <v>163</v>
      </c>
      <c r="P19" s="547" t="s">
        <v>1131</v>
      </c>
      <c r="Q19" s="712" t="s">
        <v>878</v>
      </c>
      <c r="R19" s="7" t="s">
        <v>683</v>
      </c>
      <c r="S19" s="16"/>
      <c r="T19" s="200" t="s">
        <v>159</v>
      </c>
      <c r="U19" s="547" t="s">
        <v>717</v>
      </c>
      <c r="V19" s="16">
        <v>13</v>
      </c>
      <c r="W19" s="200" t="s">
        <v>152</v>
      </c>
      <c r="X19" s="547" t="s">
        <v>1131</v>
      </c>
      <c r="Y19" s="16"/>
      <c r="Z19" s="547" t="s">
        <v>1131</v>
      </c>
      <c r="AA19" s="712" t="s">
        <v>878</v>
      </c>
      <c r="AB19" s="7" t="s">
        <v>683</v>
      </c>
      <c r="AF19" s="712" t="s">
        <v>878</v>
      </c>
      <c r="AG19" s="283">
        <v>0.41666666666666702</v>
      </c>
    </row>
    <row r="20" spans="1:33" ht="12.75" customHeight="1" thickTop="1" thickBot="1" x14ac:dyDescent="0.4">
      <c r="A20" s="574">
        <v>17</v>
      </c>
      <c r="B20" s="696">
        <v>1</v>
      </c>
      <c r="C20" s="575">
        <v>45760</v>
      </c>
      <c r="D20" s="587" t="s">
        <v>11</v>
      </c>
      <c r="E20" s="577" t="str">
        <f t="shared" si="2"/>
        <v>SHEBEEN FC</v>
      </c>
      <c r="F20" s="577" t="str">
        <f t="shared" si="2"/>
        <v>VASCO DA GAMA 40</v>
      </c>
      <c r="G20" s="578"/>
      <c r="H20" s="645">
        <f>VLOOKUP(E20,START_TIMES,2)</f>
        <v>0.41666666666666702</v>
      </c>
      <c r="I20" s="614" t="str">
        <f>VLOOKUP(E20,fields,2)</f>
        <v>Ludlowe HS (T), Fairfield</v>
      </c>
      <c r="J20" s="580"/>
      <c r="K20" s="16"/>
      <c r="M20" s="5" t="s">
        <v>107</v>
      </c>
      <c r="N20" s="5" t="s">
        <v>109</v>
      </c>
      <c r="P20" s="547" t="s">
        <v>904</v>
      </c>
      <c r="Q20" s="731" t="s">
        <v>27</v>
      </c>
      <c r="R20" s="7" t="s">
        <v>683</v>
      </c>
      <c r="S20" s="16"/>
      <c r="T20" s="202" t="s">
        <v>160</v>
      </c>
      <c r="U20" s="549" t="s">
        <v>882</v>
      </c>
      <c r="V20" s="16">
        <v>14</v>
      </c>
      <c r="W20" s="200" t="s">
        <v>153</v>
      </c>
      <c r="X20" s="548" t="s">
        <v>904</v>
      </c>
      <c r="Y20" s="16"/>
      <c r="Z20" s="547" t="s">
        <v>904</v>
      </c>
      <c r="AA20" s="731" t="s">
        <v>27</v>
      </c>
      <c r="AB20" s="7" t="s">
        <v>683</v>
      </c>
      <c r="AF20" s="731" t="s">
        <v>27</v>
      </c>
      <c r="AG20" s="283">
        <v>0.41666666666666702</v>
      </c>
    </row>
    <row r="21" spans="1:33" ht="12.75" customHeight="1" thickTop="1" thickBot="1" x14ac:dyDescent="0.4">
      <c r="A21" s="574">
        <v>18</v>
      </c>
      <c r="B21" s="696" t="s">
        <v>0</v>
      </c>
      <c r="C21" s="575" t="s">
        <v>0</v>
      </c>
      <c r="D21" s="582" t="s">
        <v>0</v>
      </c>
      <c r="E21" s="583" t="s">
        <v>0</v>
      </c>
      <c r="F21" s="584" t="s">
        <v>0</v>
      </c>
      <c r="G21" s="578" t="s">
        <v>0</v>
      </c>
      <c r="H21" s="645" t="s">
        <v>0</v>
      </c>
      <c r="I21" s="614" t="s">
        <v>0</v>
      </c>
      <c r="J21" s="585" t="s">
        <v>0</v>
      </c>
      <c r="K21" s="16"/>
      <c r="M21" s="319"/>
      <c r="N21" s="319"/>
      <c r="P21" s="547" t="s">
        <v>1125</v>
      </c>
      <c r="Q21" s="725" t="s">
        <v>33</v>
      </c>
      <c r="R21" s="7" t="s">
        <v>684</v>
      </c>
      <c r="S21" s="16"/>
      <c r="T21" s="202" t="s">
        <v>161</v>
      </c>
      <c r="U21" s="731" t="s">
        <v>743</v>
      </c>
      <c r="V21" s="16">
        <v>15</v>
      </c>
      <c r="W21" s="200" t="s">
        <v>154</v>
      </c>
      <c r="X21" s="547" t="s">
        <v>1125</v>
      </c>
      <c r="Y21" s="16"/>
      <c r="Z21" s="547" t="s">
        <v>1125</v>
      </c>
      <c r="AA21" s="725" t="s">
        <v>33</v>
      </c>
      <c r="AB21" s="7" t="s">
        <v>684</v>
      </c>
      <c r="AF21" s="725" t="s">
        <v>33</v>
      </c>
      <c r="AG21" s="283">
        <v>0.41666666666666669</v>
      </c>
    </row>
    <row r="22" spans="1:33" ht="12.75" customHeight="1" thickTop="1" thickBot="1" x14ac:dyDescent="0.4">
      <c r="A22" s="574">
        <v>19</v>
      </c>
      <c r="B22" s="696">
        <v>1</v>
      </c>
      <c r="C22" s="575">
        <v>45760</v>
      </c>
      <c r="D22" s="588" t="s">
        <v>1114</v>
      </c>
      <c r="E22" s="634" t="str">
        <f t="shared" ref="E22" si="3">VLOOKUP(M22,Teams,2)</f>
        <v>BYE 40N</v>
      </c>
      <c r="F22" s="415" t="str">
        <f t="shared" ref="F22" si="4">VLOOKUP(N22,Teams,2)</f>
        <v>SOUTHEAST ROVERS</v>
      </c>
      <c r="G22" s="589"/>
      <c r="H22" s="645" t="str">
        <f>VLOOKUP(E22,START_TIMES,2)</f>
        <v>--</v>
      </c>
      <c r="I22" s="614"/>
      <c r="J22" s="580"/>
      <c r="K22" s="16"/>
      <c r="M22" s="736" t="s">
        <v>110</v>
      </c>
      <c r="N22" s="736" t="s">
        <v>117</v>
      </c>
      <c r="P22" s="548" t="s">
        <v>937</v>
      </c>
      <c r="Q22" s="715" t="s">
        <v>45</v>
      </c>
      <c r="R22" s="7" t="s">
        <v>952</v>
      </c>
      <c r="S22" s="16"/>
      <c r="T22" s="202" t="s">
        <v>162</v>
      </c>
      <c r="U22" s="549" t="s">
        <v>27</v>
      </c>
      <c r="V22" s="16">
        <v>16</v>
      </c>
      <c r="W22" s="200" t="s">
        <v>155</v>
      </c>
      <c r="X22" s="548" t="s">
        <v>937</v>
      </c>
      <c r="Y22" s="16"/>
      <c r="Z22" s="548" t="s">
        <v>937</v>
      </c>
      <c r="AA22" s="715" t="s">
        <v>45</v>
      </c>
      <c r="AB22" s="7" t="s">
        <v>952</v>
      </c>
      <c r="AF22" s="715" t="s">
        <v>45</v>
      </c>
      <c r="AG22" s="283">
        <v>0.41666666666666669</v>
      </c>
    </row>
    <row r="23" spans="1:33" ht="12.75" customHeight="1" thickTop="1" thickBot="1" x14ac:dyDescent="0.4">
      <c r="A23" s="574">
        <v>20</v>
      </c>
      <c r="B23" s="696">
        <v>1</v>
      </c>
      <c r="C23" s="575">
        <v>45760</v>
      </c>
      <c r="D23" s="588" t="s">
        <v>1114</v>
      </c>
      <c r="E23" s="415" t="str">
        <f t="shared" ref="E23:F25" si="5">VLOOKUP(M23,Teams,2)</f>
        <v>NORTH BRANFORD 40</v>
      </c>
      <c r="F23" s="415" t="str">
        <f t="shared" si="5"/>
        <v>GUILFORD BELL CURVE</v>
      </c>
      <c r="G23" s="578"/>
      <c r="H23" s="645">
        <f>VLOOKUP(E23,START_TIMES,2)</f>
        <v>0.41666666666666702</v>
      </c>
      <c r="I23" s="614" t="str">
        <f>VLOOKUP(E23,fields,2)</f>
        <v>North Farms Park (G), North Branford</v>
      </c>
      <c r="J23" s="580"/>
      <c r="K23" s="16"/>
      <c r="M23" s="736" t="s">
        <v>115</v>
      </c>
      <c r="N23" s="736" t="s">
        <v>112</v>
      </c>
      <c r="P23" s="547" t="s">
        <v>53</v>
      </c>
      <c r="Q23" s="547" t="s">
        <v>1131</v>
      </c>
      <c r="R23" s="7" t="s">
        <v>684</v>
      </c>
      <c r="S23" s="16"/>
      <c r="T23" s="202" t="s">
        <v>163</v>
      </c>
      <c r="U23" s="731" t="s">
        <v>740</v>
      </c>
      <c r="V23" s="16">
        <v>17</v>
      </c>
      <c r="W23" s="200" t="s">
        <v>156</v>
      </c>
      <c r="X23" s="547" t="s">
        <v>53</v>
      </c>
      <c r="Y23" s="16"/>
      <c r="Z23" s="547" t="s">
        <v>53</v>
      </c>
      <c r="AA23" s="547" t="s">
        <v>1131</v>
      </c>
      <c r="AB23" s="7" t="s">
        <v>684</v>
      </c>
      <c r="AF23" s="547" t="s">
        <v>1131</v>
      </c>
      <c r="AG23" s="283">
        <v>0.33333333333333331</v>
      </c>
    </row>
    <row r="24" spans="1:33" ht="12.75" customHeight="1" thickTop="1" thickBot="1" x14ac:dyDescent="0.4">
      <c r="A24" s="574">
        <v>21</v>
      </c>
      <c r="B24" s="696">
        <v>1</v>
      </c>
      <c r="C24" s="575">
        <v>45760</v>
      </c>
      <c r="D24" s="588" t="s">
        <v>1114</v>
      </c>
      <c r="E24" s="415" t="str">
        <f t="shared" si="5"/>
        <v>LITCHFIELD COUNTY BLUES 40</v>
      </c>
      <c r="F24" s="415" t="str">
        <f t="shared" si="5"/>
        <v>NEW HAVEN AMERICANS</v>
      </c>
      <c r="G24" s="578"/>
      <c r="H24" s="645">
        <f>VLOOKUP(E24,START_TIMES,2)</f>
        <v>0.41666666666666702</v>
      </c>
      <c r="I24" s="614" t="str">
        <f>VLOOKUP(E24,fields,2)</f>
        <v xml:space="preserve">White Field (G), Litchfield </v>
      </c>
      <c r="J24" s="580"/>
      <c r="K24" s="16"/>
      <c r="M24" s="736" t="s">
        <v>113</v>
      </c>
      <c r="N24" s="736" t="s">
        <v>114</v>
      </c>
      <c r="P24" s="547" t="s">
        <v>879</v>
      </c>
      <c r="Q24" s="725" t="s">
        <v>1130</v>
      </c>
      <c r="R24" s="7" t="s">
        <v>684</v>
      </c>
      <c r="S24" s="16"/>
      <c r="T24" s="202" t="s">
        <v>104</v>
      </c>
      <c r="U24" s="731" t="s">
        <v>883</v>
      </c>
      <c r="V24" s="16">
        <v>18</v>
      </c>
      <c r="W24" s="200" t="s">
        <v>157</v>
      </c>
      <c r="X24" s="547" t="s">
        <v>879</v>
      </c>
      <c r="Y24" s="16"/>
      <c r="Z24" s="547" t="s">
        <v>879</v>
      </c>
      <c r="AA24" s="725" t="s">
        <v>1130</v>
      </c>
      <c r="AB24" s="7" t="s">
        <v>684</v>
      </c>
      <c r="AF24" s="725" t="s">
        <v>1130</v>
      </c>
      <c r="AG24" s="283">
        <v>0.41666666666666702</v>
      </c>
    </row>
    <row r="25" spans="1:33" ht="12.75" customHeight="1" thickTop="1" thickBot="1" x14ac:dyDescent="0.4">
      <c r="A25" s="574">
        <v>22</v>
      </c>
      <c r="B25" s="696">
        <v>1</v>
      </c>
      <c r="C25" s="575">
        <v>45760</v>
      </c>
      <c r="D25" s="588" t="s">
        <v>1114</v>
      </c>
      <c r="E25" s="415" t="str">
        <f t="shared" si="5"/>
        <v>PAN ZONES</v>
      </c>
      <c r="F25" s="415" t="str">
        <f t="shared" si="5"/>
        <v>FC LEONE</v>
      </c>
      <c r="G25" s="578"/>
      <c r="H25" s="645">
        <f>VLOOKUP(E25,START_TIMES,2)</f>
        <v>0.33333333333333331</v>
      </c>
      <c r="I25" s="614" t="str">
        <f>VLOOKUP(E25,fields,2)</f>
        <v>Stanley Quarter Park (G), New Britain</v>
      </c>
      <c r="J25" s="580"/>
      <c r="K25" s="16"/>
      <c r="M25" s="754" t="s">
        <v>116</v>
      </c>
      <c r="N25" s="754" t="s">
        <v>111</v>
      </c>
      <c r="P25" s="547" t="s">
        <v>677</v>
      </c>
      <c r="Q25" s="731" t="s">
        <v>740</v>
      </c>
      <c r="R25" s="7" t="s">
        <v>691</v>
      </c>
      <c r="S25" s="16"/>
      <c r="T25" s="202" t="s">
        <v>105</v>
      </c>
      <c r="U25" s="731" t="s">
        <v>899</v>
      </c>
      <c r="V25" s="16">
        <v>19</v>
      </c>
      <c r="W25" s="200" t="s">
        <v>158</v>
      </c>
      <c r="X25" s="547" t="s">
        <v>677</v>
      </c>
      <c r="Y25" s="16"/>
      <c r="Z25" s="547" t="s">
        <v>677</v>
      </c>
      <c r="AA25" s="731" t="s">
        <v>740</v>
      </c>
      <c r="AB25" s="7" t="s">
        <v>691</v>
      </c>
      <c r="AF25" s="731" t="s">
        <v>740</v>
      </c>
      <c r="AG25" s="283">
        <v>0.33333333333333331</v>
      </c>
    </row>
    <row r="26" spans="1:33" ht="12.75" customHeight="1" thickTop="1" thickBot="1" x14ac:dyDescent="0.4">
      <c r="A26" s="574">
        <v>23</v>
      </c>
      <c r="B26" s="696" t="s">
        <v>0</v>
      </c>
      <c r="C26" s="575" t="s">
        <v>0</v>
      </c>
      <c r="D26" s="582" t="s">
        <v>0</v>
      </c>
      <c r="E26" s="583" t="s">
        <v>0</v>
      </c>
      <c r="F26" s="584" t="s">
        <v>0</v>
      </c>
      <c r="G26" s="578" t="s">
        <v>0</v>
      </c>
      <c r="H26" s="645" t="s">
        <v>0</v>
      </c>
      <c r="I26" s="614" t="s">
        <v>0</v>
      </c>
      <c r="J26" s="585" t="s">
        <v>0</v>
      </c>
      <c r="K26" s="16"/>
      <c r="M26" s="281"/>
      <c r="N26" s="281"/>
      <c r="P26" s="547" t="s">
        <v>717</v>
      </c>
      <c r="Q26" s="718" t="s">
        <v>741</v>
      </c>
      <c r="R26" s="7" t="s">
        <v>691</v>
      </c>
      <c r="S26" s="16"/>
      <c r="T26" s="202" t="s">
        <v>106</v>
      </c>
      <c r="U26" s="731" t="s">
        <v>216</v>
      </c>
      <c r="V26" s="16">
        <v>20</v>
      </c>
      <c r="W26" s="200" t="s">
        <v>159</v>
      </c>
      <c r="X26" s="547" t="s">
        <v>717</v>
      </c>
      <c r="Y26" s="16"/>
      <c r="Z26" s="547" t="s">
        <v>717</v>
      </c>
      <c r="AA26" s="718" t="s">
        <v>741</v>
      </c>
      <c r="AB26" s="7" t="s">
        <v>691</v>
      </c>
      <c r="AF26" s="718" t="s">
        <v>741</v>
      </c>
      <c r="AG26" s="283">
        <v>0.33333333333333331</v>
      </c>
    </row>
    <row r="27" spans="1:33" ht="12.75" customHeight="1" thickTop="1" thickBot="1" x14ac:dyDescent="0.4">
      <c r="A27" s="574">
        <v>24</v>
      </c>
      <c r="B27" s="696">
        <v>1</v>
      </c>
      <c r="C27" s="575">
        <v>45760</v>
      </c>
      <c r="D27" s="740" t="s">
        <v>1115</v>
      </c>
      <c r="E27" s="577" t="str">
        <f t="shared" ref="E27:F30" si="6">VLOOKUP(M27,Teams,2)</f>
        <v>BESA SC</v>
      </c>
      <c r="F27" s="577" t="str">
        <f t="shared" si="6"/>
        <v>WILTON WOLVES</v>
      </c>
      <c r="G27" s="589"/>
      <c r="H27" s="645">
        <f>VLOOKUP(E27,START_TIMES,2)</f>
        <v>0.41666666666666669</v>
      </c>
      <c r="I27" s="614" t="str">
        <f>VLOOKUP(E27,fields,2)</f>
        <v>Bucks Hill Park (G), Waterbury</v>
      </c>
      <c r="J27" s="580"/>
      <c r="K27" s="16"/>
      <c r="M27" s="775" t="s">
        <v>118</v>
      </c>
      <c r="N27" s="775" t="s">
        <v>125</v>
      </c>
      <c r="P27" s="549" t="s">
        <v>882</v>
      </c>
      <c r="Q27" s="548" t="s">
        <v>904</v>
      </c>
      <c r="R27" s="7" t="s">
        <v>979</v>
      </c>
      <c r="S27" s="16"/>
      <c r="T27" s="203" t="s">
        <v>107</v>
      </c>
      <c r="U27" s="549" t="s">
        <v>888</v>
      </c>
      <c r="V27" s="16">
        <v>21</v>
      </c>
      <c r="W27" s="203" t="s">
        <v>160</v>
      </c>
      <c r="X27" s="549" t="s">
        <v>882</v>
      </c>
      <c r="Y27" s="16"/>
      <c r="Z27" s="549" t="s">
        <v>882</v>
      </c>
      <c r="AA27" s="548" t="s">
        <v>904</v>
      </c>
      <c r="AB27" s="7" t="s">
        <v>979</v>
      </c>
      <c r="AF27" s="548" t="s">
        <v>904</v>
      </c>
      <c r="AG27" s="283">
        <v>0.33333333333333331</v>
      </c>
    </row>
    <row r="28" spans="1:33" ht="12.75" customHeight="1" thickTop="1" thickBot="1" x14ac:dyDescent="0.4">
      <c r="A28" s="574">
        <v>25</v>
      </c>
      <c r="B28" s="696">
        <v>1</v>
      </c>
      <c r="C28" s="575">
        <v>45760</v>
      </c>
      <c r="D28" s="740" t="s">
        <v>1115</v>
      </c>
      <c r="E28" s="577" t="str">
        <f t="shared" si="6"/>
        <v>RIDGEFIELD KICKS</v>
      </c>
      <c r="F28" s="577" t="str">
        <f t="shared" si="6"/>
        <v>DERBY QUITUS</v>
      </c>
      <c r="G28" s="578"/>
      <c r="H28" s="645">
        <f>VLOOKUP(E28,START_TIMES,2)</f>
        <v>0.33333333333333331</v>
      </c>
      <c r="I28" s="614" t="str">
        <f>VLOOKUP(E28,fields,2)</f>
        <v>Wooster School (T), Danbury</v>
      </c>
      <c r="J28" s="580"/>
      <c r="K28" s="16"/>
      <c r="M28" s="775" t="s">
        <v>123</v>
      </c>
      <c r="N28" s="775" t="s">
        <v>120</v>
      </c>
      <c r="P28" s="549" t="s">
        <v>743</v>
      </c>
      <c r="Q28" s="548" t="s">
        <v>1125</v>
      </c>
      <c r="R28" s="7" t="s">
        <v>900</v>
      </c>
      <c r="S28" s="16"/>
      <c r="T28" s="203" t="s">
        <v>108</v>
      </c>
      <c r="U28" s="549" t="s">
        <v>192</v>
      </c>
      <c r="V28" s="16">
        <v>22</v>
      </c>
      <c r="W28" s="203" t="s">
        <v>161</v>
      </c>
      <c r="X28" s="549" t="s">
        <v>743</v>
      </c>
      <c r="Y28" s="16"/>
      <c r="Z28" s="549" t="s">
        <v>743</v>
      </c>
      <c r="AA28" s="548" t="s">
        <v>1125</v>
      </c>
      <c r="AB28" s="7" t="s">
        <v>900</v>
      </c>
      <c r="AF28" s="548" t="s">
        <v>1125</v>
      </c>
      <c r="AG28" s="283">
        <v>0.33333333333333331</v>
      </c>
    </row>
    <row r="29" spans="1:33" ht="12.75" customHeight="1" thickTop="1" thickBot="1" x14ac:dyDescent="0.4">
      <c r="A29" s="574">
        <v>26</v>
      </c>
      <c r="B29" s="696">
        <v>1</v>
      </c>
      <c r="C29" s="575">
        <v>45760</v>
      </c>
      <c r="D29" s="740" t="s">
        <v>1115</v>
      </c>
      <c r="E29" s="577" t="str">
        <f t="shared" si="6"/>
        <v>ECUA-ANDES 40</v>
      </c>
      <c r="F29" s="577" t="str">
        <f t="shared" si="6"/>
        <v>LUSITANOS FC</v>
      </c>
      <c r="G29" s="578"/>
      <c r="H29" s="645">
        <f>VLOOKUP(E29,START_TIMES,2)</f>
        <v>0.41666666666666702</v>
      </c>
      <c r="I29" s="614" t="str">
        <f>VLOOKUP(E29,fields,2)</f>
        <v>Witek Park (G), Derby</v>
      </c>
      <c r="J29" s="580"/>
      <c r="K29" s="16"/>
      <c r="M29" s="775" t="s">
        <v>121</v>
      </c>
      <c r="N29" s="775" t="s">
        <v>122</v>
      </c>
      <c r="P29" s="549" t="s">
        <v>27</v>
      </c>
      <c r="Q29" s="722" t="s">
        <v>1126</v>
      </c>
      <c r="R29" s="7" t="s">
        <v>957</v>
      </c>
      <c r="S29" s="16"/>
      <c r="T29" s="204" t="s">
        <v>93</v>
      </c>
      <c r="U29" s="724" t="s">
        <v>878</v>
      </c>
      <c r="V29" s="16">
        <v>23</v>
      </c>
      <c r="W29" s="203" t="s">
        <v>162</v>
      </c>
      <c r="X29" s="549" t="s">
        <v>27</v>
      </c>
      <c r="Y29" s="16"/>
      <c r="Z29" s="549" t="s">
        <v>27</v>
      </c>
      <c r="AA29" s="722" t="s">
        <v>1126</v>
      </c>
      <c r="AB29" s="7" t="s">
        <v>957</v>
      </c>
      <c r="AF29" s="722" t="s">
        <v>1126</v>
      </c>
      <c r="AG29" s="283">
        <v>0.33333333333333331</v>
      </c>
    </row>
    <row r="30" spans="1:33" ht="12.75" customHeight="1" thickTop="1" thickBot="1" x14ac:dyDescent="0.4">
      <c r="A30" s="574">
        <v>27</v>
      </c>
      <c r="B30" s="696">
        <v>1</v>
      </c>
      <c r="C30" s="575">
        <v>45760</v>
      </c>
      <c r="D30" s="740" t="s">
        <v>1115</v>
      </c>
      <c r="E30" s="577" t="str">
        <f t="shared" si="6"/>
        <v>STAMFORD UNITED</v>
      </c>
      <c r="F30" s="759" t="str">
        <f t="shared" si="6"/>
        <v>BYE 40S</v>
      </c>
      <c r="G30" s="578"/>
      <c r="H30" s="645">
        <f>VLOOKUP(E30,START_TIMES,2)</f>
        <v>0.33333333333333331</v>
      </c>
      <c r="I30" s="614" t="str">
        <f>VLOOKUP(E30,fields,2)</f>
        <v>West Beach Fields (T), Stamford</v>
      </c>
      <c r="J30" s="580"/>
      <c r="K30" s="16"/>
      <c r="M30" s="776" t="s">
        <v>124</v>
      </c>
      <c r="N30" s="776" t="s">
        <v>119</v>
      </c>
      <c r="P30" s="549" t="s">
        <v>740</v>
      </c>
      <c r="Q30" s="724" t="s">
        <v>1073</v>
      </c>
      <c r="R30" s="7" t="s">
        <v>689</v>
      </c>
      <c r="S30" s="16"/>
      <c r="T30" s="203" t="s">
        <v>109</v>
      </c>
      <c r="U30" s="549" t="s">
        <v>26</v>
      </c>
      <c r="V30" s="16">
        <v>24</v>
      </c>
      <c r="W30" s="203" t="s">
        <v>163</v>
      </c>
      <c r="X30" s="549" t="s">
        <v>740</v>
      </c>
      <c r="Y30" s="16"/>
      <c r="Z30" s="549" t="s">
        <v>740</v>
      </c>
      <c r="AA30" s="724" t="s">
        <v>1073</v>
      </c>
      <c r="AB30" s="7" t="s">
        <v>689</v>
      </c>
      <c r="AF30" s="724" t="s">
        <v>1073</v>
      </c>
      <c r="AG30" s="283">
        <v>0.33333333333333331</v>
      </c>
    </row>
    <row r="31" spans="1:33" ht="12.75" customHeight="1" thickTop="1" thickBot="1" x14ac:dyDescent="0.4">
      <c r="A31" s="574">
        <v>28</v>
      </c>
      <c r="B31" s="696" t="s">
        <v>0</v>
      </c>
      <c r="C31" s="575" t="s">
        <v>0</v>
      </c>
      <c r="D31" s="582" t="s">
        <v>0</v>
      </c>
      <c r="E31" s="583" t="s">
        <v>0</v>
      </c>
      <c r="F31" s="584" t="s">
        <v>0</v>
      </c>
      <c r="G31" s="578" t="s">
        <v>0</v>
      </c>
      <c r="H31" s="645" t="s">
        <v>0</v>
      </c>
      <c r="I31" s="614" t="s">
        <v>0</v>
      </c>
      <c r="J31" s="585" t="s">
        <v>0</v>
      </c>
      <c r="K31" s="16"/>
      <c r="M31" s="281"/>
      <c r="N31" s="281"/>
      <c r="P31" s="549" t="s">
        <v>883</v>
      </c>
      <c r="Q31" s="724" t="s">
        <v>880</v>
      </c>
      <c r="R31" s="7" t="s">
        <v>1129</v>
      </c>
      <c r="S31" s="16"/>
      <c r="T31" s="205" t="s">
        <v>110</v>
      </c>
      <c r="U31" s="722" t="s">
        <v>1121</v>
      </c>
      <c r="V31" s="16">
        <v>25</v>
      </c>
      <c r="W31" s="203" t="s">
        <v>104</v>
      </c>
      <c r="X31" s="549" t="s">
        <v>883</v>
      </c>
      <c r="Y31" s="16"/>
      <c r="Z31" s="549" t="s">
        <v>883</v>
      </c>
      <c r="AA31" s="724" t="s">
        <v>880</v>
      </c>
      <c r="AB31" s="7" t="s">
        <v>1129</v>
      </c>
      <c r="AF31" s="724" t="s">
        <v>880</v>
      </c>
      <c r="AG31" s="283">
        <v>0.41666666666666702</v>
      </c>
    </row>
    <row r="32" spans="1:33" ht="12.75" customHeight="1" thickTop="1" thickBot="1" x14ac:dyDescent="0.4">
      <c r="A32" s="574">
        <v>29</v>
      </c>
      <c r="B32" s="696">
        <v>1</v>
      </c>
      <c r="C32" s="575">
        <v>45760</v>
      </c>
      <c r="D32" s="590" t="s">
        <v>1076</v>
      </c>
      <c r="E32" s="577" t="str">
        <f t="shared" ref="E32:F36" si="7">VLOOKUP(M32,Teams,2)</f>
        <v>NORWALK SPORT COLOMBIA 50</v>
      </c>
      <c r="F32" s="577" t="str">
        <f t="shared" si="7"/>
        <v>GREENWICH FC 50</v>
      </c>
      <c r="G32" s="589"/>
      <c r="H32" s="645">
        <f>VLOOKUP(E32,START_TIMES,2)</f>
        <v>0.41666666666666669</v>
      </c>
      <c r="I32" s="614" t="str">
        <f>VLOOKUP(E32,fields,2)</f>
        <v>Nathan Hale MS (T), Norwalk</v>
      </c>
      <c r="J32" s="580"/>
      <c r="K32" s="16"/>
      <c r="M32" s="782" t="s">
        <v>131</v>
      </c>
      <c r="N32" s="782" t="s">
        <v>128</v>
      </c>
      <c r="P32" s="549" t="s">
        <v>899</v>
      </c>
      <c r="Q32" s="549" t="s">
        <v>883</v>
      </c>
      <c r="R32" s="7" t="s">
        <v>1129</v>
      </c>
      <c r="S32" s="16"/>
      <c r="T32" s="205" t="s">
        <v>111</v>
      </c>
      <c r="U32" s="722" t="s">
        <v>1126</v>
      </c>
      <c r="V32" s="16">
        <v>26</v>
      </c>
      <c r="W32" s="203" t="s">
        <v>105</v>
      </c>
      <c r="X32" s="549" t="s">
        <v>899</v>
      </c>
      <c r="Y32" s="16"/>
      <c r="Z32" s="549" t="s">
        <v>899</v>
      </c>
      <c r="AA32" s="549" t="s">
        <v>883</v>
      </c>
      <c r="AB32" s="7" t="s">
        <v>1129</v>
      </c>
      <c r="AF32" s="549" t="s">
        <v>883</v>
      </c>
      <c r="AG32" s="283">
        <v>0.41666666666666702</v>
      </c>
    </row>
    <row r="33" spans="1:33" ht="12.75" customHeight="1" thickTop="1" thickBot="1" x14ac:dyDescent="0.4">
      <c r="A33" s="574">
        <v>30</v>
      </c>
      <c r="B33" s="696">
        <v>1</v>
      </c>
      <c r="C33" s="575">
        <v>45760</v>
      </c>
      <c r="D33" s="590" t="s">
        <v>1076</v>
      </c>
      <c r="E33" s="577" t="str">
        <f t="shared" si="7"/>
        <v>VASCO DA GAMA 50</v>
      </c>
      <c r="F33" s="577" t="str">
        <f t="shared" si="7"/>
        <v>NORWALK MARINERS LEGENDS</v>
      </c>
      <c r="G33" s="589"/>
      <c r="H33" s="645">
        <f>VLOOKUP(E33,START_TIMES,2)</f>
        <v>0.41666666666666702</v>
      </c>
      <c r="I33" s="614" t="str">
        <f>VLOOKUP(E33,fields,2)</f>
        <v>Veterans Memorial Park (T), Bridgeport</v>
      </c>
      <c r="J33" s="580"/>
      <c r="K33" s="16"/>
      <c r="M33" s="779" t="s">
        <v>134</v>
      </c>
      <c r="N33" s="779" t="s">
        <v>130</v>
      </c>
      <c r="P33" s="549" t="s">
        <v>216</v>
      </c>
      <c r="Q33" s="711" t="s">
        <v>902</v>
      </c>
      <c r="R33" s="7" t="s">
        <v>1129</v>
      </c>
      <c r="S33" s="16"/>
      <c r="T33" s="205" t="s">
        <v>112</v>
      </c>
      <c r="U33" s="722" t="s">
        <v>29</v>
      </c>
      <c r="V33" s="16">
        <v>27</v>
      </c>
      <c r="W33" s="203" t="s">
        <v>106</v>
      </c>
      <c r="X33" s="549" t="s">
        <v>216</v>
      </c>
      <c r="Y33" s="16"/>
      <c r="Z33" s="549" t="s">
        <v>216</v>
      </c>
      <c r="AA33" s="711" t="s">
        <v>902</v>
      </c>
      <c r="AB33" s="7" t="s">
        <v>1129</v>
      </c>
      <c r="AF33" s="711" t="s">
        <v>902</v>
      </c>
      <c r="AG33" s="283">
        <v>0.41666666666666702</v>
      </c>
    </row>
    <row r="34" spans="1:33" ht="12.75" customHeight="1" thickTop="1" thickBot="1" x14ac:dyDescent="0.4">
      <c r="A34" s="574">
        <v>31</v>
      </c>
      <c r="B34" s="696">
        <v>1</v>
      </c>
      <c r="C34" s="575">
        <v>45760</v>
      </c>
      <c r="D34" s="590" t="s">
        <v>1076</v>
      </c>
      <c r="E34" s="577" t="str">
        <f t="shared" si="7"/>
        <v>FAIRFIELD GAC 50</v>
      </c>
      <c r="F34" s="774" t="str">
        <f t="shared" si="7"/>
        <v>BYE 50</v>
      </c>
      <c r="G34" s="589"/>
      <c r="H34" s="645">
        <f>VLOOKUP(E34,START_TIMES,2)</f>
        <v>0.33333333333333331</v>
      </c>
      <c r="I34" s="614" t="str">
        <f>VLOOKUP(E34,fields,2)</f>
        <v>Ludlowe HS (T), Fairfield</v>
      </c>
      <c r="J34" s="580"/>
      <c r="K34" s="16"/>
      <c r="M34" s="780" t="s">
        <v>127</v>
      </c>
      <c r="N34" s="780" t="s">
        <v>126</v>
      </c>
      <c r="P34" s="549" t="s">
        <v>888</v>
      </c>
      <c r="Q34" s="715" t="s">
        <v>906</v>
      </c>
      <c r="R34" s="7" t="s">
        <v>1129</v>
      </c>
      <c r="S34" s="16"/>
      <c r="T34" s="205" t="s">
        <v>113</v>
      </c>
      <c r="U34" s="722" t="s">
        <v>938</v>
      </c>
      <c r="V34" s="16">
        <v>28</v>
      </c>
      <c r="W34" s="203" t="s">
        <v>107</v>
      </c>
      <c r="X34" s="549" t="s">
        <v>888</v>
      </c>
      <c r="Y34" s="16"/>
      <c r="Z34" s="549" t="s">
        <v>888</v>
      </c>
      <c r="AA34" s="715" t="s">
        <v>906</v>
      </c>
      <c r="AB34" s="7" t="s">
        <v>1129</v>
      </c>
      <c r="AF34" s="715" t="s">
        <v>906</v>
      </c>
      <c r="AG34" s="283">
        <v>0.41666666666666702</v>
      </c>
    </row>
    <row r="35" spans="1:33" ht="12.75" customHeight="1" thickTop="1" thickBot="1" x14ac:dyDescent="0.4">
      <c r="A35" s="574">
        <v>32</v>
      </c>
      <c r="B35" s="697">
        <v>1</v>
      </c>
      <c r="C35" s="575">
        <v>45760</v>
      </c>
      <c r="D35" s="590" t="s">
        <v>1076</v>
      </c>
      <c r="E35" s="577" t="str">
        <f t="shared" si="7"/>
        <v>REBELS UNITED</v>
      </c>
      <c r="F35" s="577" t="str">
        <f t="shared" si="7"/>
        <v>GREENWICH PUMAS FC 50</v>
      </c>
      <c r="G35" s="589"/>
      <c r="H35" s="645">
        <f>VLOOKUP(E35,START_TIMES,2)</f>
        <v>0.41666666666666669</v>
      </c>
      <c r="I35" s="614" t="str">
        <f>VLOOKUP(E35,fields,2)</f>
        <v>New Fairfield HS (T), New Fairfield</v>
      </c>
      <c r="J35" s="580"/>
      <c r="K35" s="16"/>
      <c r="M35" s="780" t="s">
        <v>132</v>
      </c>
      <c r="N35" s="780" t="s">
        <v>129</v>
      </c>
      <c r="P35" s="549" t="s">
        <v>192</v>
      </c>
      <c r="Q35" s="549" t="s">
        <v>899</v>
      </c>
      <c r="R35" s="7" t="s">
        <v>1129</v>
      </c>
      <c r="S35" s="16"/>
      <c r="T35" s="205" t="s">
        <v>114</v>
      </c>
      <c r="U35" s="722" t="s">
        <v>30</v>
      </c>
      <c r="V35" s="16">
        <v>29</v>
      </c>
      <c r="W35" s="203" t="s">
        <v>108</v>
      </c>
      <c r="X35" s="549" t="s">
        <v>192</v>
      </c>
      <c r="Y35" s="16"/>
      <c r="Z35" s="549" t="s">
        <v>192</v>
      </c>
      <c r="AA35" s="549" t="s">
        <v>899</v>
      </c>
      <c r="AB35" s="7" t="s">
        <v>1129</v>
      </c>
      <c r="AF35" s="549" t="s">
        <v>899</v>
      </c>
      <c r="AG35" s="283">
        <v>0.41666666666666669</v>
      </c>
    </row>
    <row r="36" spans="1:33" ht="12.75" customHeight="1" thickTop="1" thickBot="1" x14ac:dyDescent="0.4">
      <c r="A36" s="574">
        <v>33</v>
      </c>
      <c r="B36" s="696">
        <v>1</v>
      </c>
      <c r="C36" s="575">
        <v>45760</v>
      </c>
      <c r="D36" s="590" t="s">
        <v>1076</v>
      </c>
      <c r="E36" s="577" t="str">
        <f t="shared" si="7"/>
        <v>STAMFORD CITY</v>
      </c>
      <c r="F36" s="577" t="str">
        <f t="shared" si="7"/>
        <v>WESTPORT FC</v>
      </c>
      <c r="G36" s="589"/>
      <c r="H36" s="645">
        <f>VLOOKUP(E36,START_TIMES,2)</f>
        <v>0.41666666666666702</v>
      </c>
      <c r="I36" s="614" t="str">
        <f>VLOOKUP(E36,fields,2)</f>
        <v>West Beach Fields (T), Stamford</v>
      </c>
      <c r="J36" s="580"/>
      <c r="K36" s="16"/>
      <c r="M36" s="780" t="s">
        <v>133</v>
      </c>
      <c r="N36" s="780" t="s">
        <v>136</v>
      </c>
      <c r="P36" s="549" t="s">
        <v>26</v>
      </c>
      <c r="Q36" s="711" t="s">
        <v>898</v>
      </c>
      <c r="R36" s="7" t="s">
        <v>1129</v>
      </c>
      <c r="S36" s="16"/>
      <c r="T36" s="205" t="s">
        <v>115</v>
      </c>
      <c r="U36" s="722" t="s">
        <v>36</v>
      </c>
      <c r="V36" s="16">
        <v>30</v>
      </c>
      <c r="W36" s="203" t="s">
        <v>109</v>
      </c>
      <c r="X36" s="549" t="s">
        <v>26</v>
      </c>
      <c r="Y36" s="16"/>
      <c r="Z36" s="549" t="s">
        <v>26</v>
      </c>
      <c r="AA36" s="711" t="s">
        <v>898</v>
      </c>
      <c r="AB36" s="7" t="s">
        <v>1129</v>
      </c>
      <c r="AF36" s="711" t="s">
        <v>898</v>
      </c>
      <c r="AG36" s="283">
        <v>0.41666666666666669</v>
      </c>
    </row>
    <row r="37" spans="1:33" ht="12.75" customHeight="1" thickTop="1" thickBot="1" x14ac:dyDescent="0.4">
      <c r="A37" s="574">
        <v>34</v>
      </c>
      <c r="B37" s="696"/>
      <c r="C37" s="575"/>
      <c r="D37" s="590"/>
      <c r="E37" s="577"/>
      <c r="F37" s="577"/>
      <c r="G37" s="589"/>
      <c r="H37" s="649"/>
      <c r="I37" s="642"/>
      <c r="J37" s="585"/>
      <c r="K37" s="16"/>
      <c r="M37" s="250"/>
      <c r="N37" s="250"/>
      <c r="P37" s="703" t="s">
        <v>1121</v>
      </c>
      <c r="Q37" s="703" t="s">
        <v>29</v>
      </c>
      <c r="R37" s="7" t="s">
        <v>692</v>
      </c>
      <c r="S37" s="16"/>
      <c r="T37" s="206" t="s">
        <v>116</v>
      </c>
      <c r="U37" s="703" t="s">
        <v>214</v>
      </c>
      <c r="V37" s="16">
        <v>31</v>
      </c>
      <c r="W37" s="206" t="s">
        <v>110</v>
      </c>
      <c r="X37" s="703" t="s">
        <v>1121</v>
      </c>
      <c r="Y37" s="16"/>
      <c r="Z37" s="703" t="s">
        <v>1121</v>
      </c>
      <c r="AA37" s="703" t="s">
        <v>29</v>
      </c>
      <c r="AB37" s="7" t="s">
        <v>692</v>
      </c>
      <c r="AF37" s="703" t="s">
        <v>29</v>
      </c>
      <c r="AG37" s="283">
        <v>0.41666666666666669</v>
      </c>
    </row>
    <row r="38" spans="1:33" ht="12.75" customHeight="1" thickTop="1" thickBot="1" x14ac:dyDescent="0.4">
      <c r="A38" s="574">
        <v>35</v>
      </c>
      <c r="B38" s="696">
        <v>1</v>
      </c>
      <c r="C38" s="575">
        <v>45760</v>
      </c>
      <c r="D38" s="591" t="s">
        <v>1113</v>
      </c>
      <c r="E38" s="577" t="str">
        <f t="shared" ref="E38:F42" si="8">VLOOKUP(M38,Teams,2)</f>
        <v>HAVEN FC</v>
      </c>
      <c r="F38" s="577" t="str">
        <f t="shared" si="8"/>
        <v>EAST HAVEN SC</v>
      </c>
      <c r="G38" s="589"/>
      <c r="H38" s="645">
        <f>VLOOKUP(E38,START_TIMES,2)</f>
        <v>0.33333333333333331</v>
      </c>
      <c r="I38" s="614" t="str">
        <f>VLOOKUP(E38,fields,2)</f>
        <v>Foran HS KMT (T), Milford</v>
      </c>
      <c r="J38" s="580"/>
      <c r="K38" s="16"/>
      <c r="M38" s="753" t="s">
        <v>147</v>
      </c>
      <c r="N38" s="753" t="s">
        <v>142</v>
      </c>
      <c r="P38" s="703" t="s">
        <v>1126</v>
      </c>
      <c r="Q38" s="707" t="s">
        <v>47</v>
      </c>
      <c r="R38" s="7" t="s">
        <v>943</v>
      </c>
      <c r="S38" s="16"/>
      <c r="T38" s="206" t="s">
        <v>117</v>
      </c>
      <c r="U38" s="703" t="s">
        <v>25</v>
      </c>
      <c r="V38" s="16">
        <v>32</v>
      </c>
      <c r="W38" s="206" t="s">
        <v>111</v>
      </c>
      <c r="X38" s="703" t="s">
        <v>1126</v>
      </c>
      <c r="Y38" s="16"/>
      <c r="Z38" s="703" t="s">
        <v>1126</v>
      </c>
      <c r="AA38" s="707" t="s">
        <v>47</v>
      </c>
      <c r="AB38" s="7" t="s">
        <v>943</v>
      </c>
      <c r="AF38" s="707" t="s">
        <v>47</v>
      </c>
      <c r="AG38" s="283">
        <v>0.375</v>
      </c>
    </row>
    <row r="39" spans="1:33" ht="12.75" customHeight="1" thickTop="1" thickBot="1" x14ac:dyDescent="0.4">
      <c r="A39" s="574">
        <v>36</v>
      </c>
      <c r="B39" s="697">
        <v>1</v>
      </c>
      <c r="C39" s="575">
        <v>45760</v>
      </c>
      <c r="D39" s="591" t="s">
        <v>1113</v>
      </c>
      <c r="E39" s="577" t="str">
        <f t="shared" si="8"/>
        <v>VASCO DA GAMA 60</v>
      </c>
      <c r="F39" s="577" t="str">
        <f t="shared" si="8"/>
        <v>GUILFORD BLACK EAGLES</v>
      </c>
      <c r="G39" s="589"/>
      <c r="H39" s="645">
        <f>VLOOKUP(E39,START_TIMES,2)</f>
        <v>0.33333333333333331</v>
      </c>
      <c r="I39" s="614" t="str">
        <f>VLOOKUP(E39,fields,2)</f>
        <v>Veterans Memorial Park (T), Bridgeport</v>
      </c>
      <c r="J39" s="580"/>
      <c r="K39" s="16"/>
      <c r="M39" s="753" t="s">
        <v>135</v>
      </c>
      <c r="N39" s="753" t="s">
        <v>146</v>
      </c>
      <c r="P39" s="703" t="s">
        <v>29</v>
      </c>
      <c r="Q39" s="738" t="s">
        <v>216</v>
      </c>
      <c r="R39" s="7" t="s">
        <v>692</v>
      </c>
      <c r="S39" s="16"/>
      <c r="T39" s="733" t="s">
        <v>118</v>
      </c>
      <c r="U39" s="704" t="s">
        <v>647</v>
      </c>
      <c r="V39" s="16">
        <v>33</v>
      </c>
      <c r="W39" s="206" t="s">
        <v>112</v>
      </c>
      <c r="X39" s="703" t="s">
        <v>29</v>
      </c>
      <c r="Y39" s="16"/>
      <c r="Z39" s="703" t="s">
        <v>29</v>
      </c>
      <c r="AA39" s="738" t="s">
        <v>216</v>
      </c>
      <c r="AB39" s="7" t="s">
        <v>692</v>
      </c>
      <c r="AF39" s="738" t="s">
        <v>216</v>
      </c>
      <c r="AG39" s="283">
        <v>0.41666666666666702</v>
      </c>
    </row>
    <row r="40" spans="1:33" ht="12.75" customHeight="1" thickTop="1" thickBot="1" x14ac:dyDescent="0.4">
      <c r="A40" s="574">
        <v>37</v>
      </c>
      <c r="B40" s="696">
        <v>1</v>
      </c>
      <c r="C40" s="575">
        <v>45760</v>
      </c>
      <c r="D40" s="591" t="s">
        <v>1113</v>
      </c>
      <c r="E40" s="577" t="str">
        <f t="shared" si="8"/>
        <v>CLUB NAPOLI 50</v>
      </c>
      <c r="F40" s="577" t="str">
        <f t="shared" si="8"/>
        <v>CHESHIRE AZZURRI</v>
      </c>
      <c r="G40" s="589"/>
      <c r="H40" s="645">
        <f>VLOOKUP(E40,START_TIMES,2)</f>
        <v>0.375</v>
      </c>
      <c r="I40" s="614" t="str">
        <f>VLOOKUP(E40,fields,2)</f>
        <v>North Farms Park (G), North Branford</v>
      </c>
      <c r="J40" s="585"/>
      <c r="K40" s="16"/>
      <c r="M40" s="747" t="s">
        <v>141</v>
      </c>
      <c r="N40" s="747" t="s">
        <v>138</v>
      </c>
      <c r="P40" s="703" t="s">
        <v>938</v>
      </c>
      <c r="Q40" s="720" t="s">
        <v>668</v>
      </c>
      <c r="R40" s="7" t="s">
        <v>1127</v>
      </c>
      <c r="S40" s="16"/>
      <c r="T40" s="207" t="s">
        <v>99</v>
      </c>
      <c r="U40" s="720" t="s">
        <v>1073</v>
      </c>
      <c r="V40" s="16">
        <v>34</v>
      </c>
      <c r="W40" s="206" t="s">
        <v>113</v>
      </c>
      <c r="X40" s="703" t="s">
        <v>938</v>
      </c>
      <c r="Y40" s="16"/>
      <c r="Z40" s="703" t="s">
        <v>938</v>
      </c>
      <c r="AA40" s="720" t="s">
        <v>668</v>
      </c>
      <c r="AB40" s="7" t="s">
        <v>1127</v>
      </c>
      <c r="AF40" s="720" t="s">
        <v>668</v>
      </c>
      <c r="AG40" s="283">
        <v>0.41666666666666669</v>
      </c>
    </row>
    <row r="41" spans="1:33" ht="12.75" customHeight="1" thickTop="1" thickBot="1" x14ac:dyDescent="0.4">
      <c r="A41" s="574">
        <v>38</v>
      </c>
      <c r="B41" s="696">
        <v>1</v>
      </c>
      <c r="C41" s="575">
        <v>45760</v>
      </c>
      <c r="D41" s="591" t="s">
        <v>1113</v>
      </c>
      <c r="E41" s="577" t="str">
        <f t="shared" si="8"/>
        <v>NORTH BRANFORD LEGENDS</v>
      </c>
      <c r="F41" s="577" t="str">
        <f t="shared" si="8"/>
        <v>GREENWICH PFC</v>
      </c>
      <c r="G41" s="589"/>
      <c r="H41" s="645">
        <f>VLOOKUP(E41,START_TIMES,2)</f>
        <v>0.41666666666666702</v>
      </c>
      <c r="I41" s="614" t="str">
        <f>VLOOKUP(E41,fields,2)</f>
        <v>Northford Park (G), Northford</v>
      </c>
      <c r="J41" s="580"/>
      <c r="K41" s="16"/>
      <c r="M41" s="747" t="s">
        <v>148</v>
      </c>
      <c r="N41" s="747" t="s">
        <v>144</v>
      </c>
      <c r="P41" s="703" t="s">
        <v>30</v>
      </c>
      <c r="Q41" s="707" t="s">
        <v>1120</v>
      </c>
      <c r="R41" s="7" t="s">
        <v>900</v>
      </c>
      <c r="S41" s="16"/>
      <c r="T41" s="733" t="s">
        <v>119</v>
      </c>
      <c r="U41" s="704" t="s">
        <v>1122</v>
      </c>
      <c r="V41" s="16">
        <v>35</v>
      </c>
      <c r="W41" s="206" t="s">
        <v>114</v>
      </c>
      <c r="X41" s="703" t="s">
        <v>30</v>
      </c>
      <c r="Y41" s="16"/>
      <c r="Z41" s="703" t="s">
        <v>30</v>
      </c>
      <c r="AA41" s="707" t="s">
        <v>1120</v>
      </c>
      <c r="AB41" s="7" t="s">
        <v>900</v>
      </c>
      <c r="AF41" s="707" t="s">
        <v>1120</v>
      </c>
      <c r="AG41" s="283">
        <v>0.33333333333333331</v>
      </c>
    </row>
    <row r="42" spans="1:33" ht="12.75" customHeight="1" thickTop="1" thickBot="1" x14ac:dyDescent="0.4">
      <c r="A42" s="574">
        <v>39</v>
      </c>
      <c r="B42" s="696">
        <v>1</v>
      </c>
      <c r="C42" s="575">
        <v>45760</v>
      </c>
      <c r="D42" s="591" t="s">
        <v>1113</v>
      </c>
      <c r="E42" s="577" t="str">
        <f t="shared" si="8"/>
        <v>SOUTHEAST CT</v>
      </c>
      <c r="F42" s="577" t="str">
        <f t="shared" si="8"/>
        <v>ZIMMITTI SC</v>
      </c>
      <c r="G42" s="589"/>
      <c r="H42" s="645">
        <f>VLOOKUP(E42,START_TIMES,2)</f>
        <v>0.41666666666666702</v>
      </c>
      <c r="I42" s="614" t="str">
        <f>VLOOKUP(E42,fields,2)</f>
        <v>Killingworth Rec Park (G), Killingworth</v>
      </c>
      <c r="J42" s="580"/>
      <c r="K42" s="16"/>
      <c r="M42" s="747" t="s">
        <v>149</v>
      </c>
      <c r="N42" s="747" t="s">
        <v>137</v>
      </c>
      <c r="P42" s="703" t="s">
        <v>36</v>
      </c>
      <c r="Q42" s="706" t="s">
        <v>937</v>
      </c>
      <c r="R42" s="7" t="s">
        <v>940</v>
      </c>
      <c r="S42" s="16"/>
      <c r="T42" s="733" t="s">
        <v>120</v>
      </c>
      <c r="U42" s="704" t="s">
        <v>33</v>
      </c>
      <c r="V42" s="16">
        <v>36</v>
      </c>
      <c r="W42" s="206" t="s">
        <v>115</v>
      </c>
      <c r="X42" s="703" t="s">
        <v>36</v>
      </c>
      <c r="Y42" s="16"/>
      <c r="Z42" s="703" t="s">
        <v>36</v>
      </c>
      <c r="AA42" s="706" t="s">
        <v>937</v>
      </c>
      <c r="AB42" s="7" t="s">
        <v>940</v>
      </c>
      <c r="AF42" s="706" t="s">
        <v>937</v>
      </c>
      <c r="AG42" s="283">
        <v>0.33333333333333331</v>
      </c>
    </row>
    <row r="43" spans="1:33" ht="12.75" customHeight="1" thickTop="1" thickBot="1" x14ac:dyDescent="0.4">
      <c r="A43" s="574">
        <v>40</v>
      </c>
      <c r="B43" s="696"/>
      <c r="C43" s="575"/>
      <c r="D43" s="590"/>
      <c r="E43" s="577"/>
      <c r="F43" s="577"/>
      <c r="G43" s="589"/>
      <c r="H43" s="649"/>
      <c r="I43" s="642"/>
      <c r="J43" s="585"/>
      <c r="K43" s="16"/>
      <c r="M43" s="641"/>
      <c r="N43" s="641"/>
      <c r="P43" s="703" t="s">
        <v>214</v>
      </c>
      <c r="Q43" s="703" t="s">
        <v>938</v>
      </c>
      <c r="R43" s="7" t="s">
        <v>1128</v>
      </c>
      <c r="S43" s="16"/>
      <c r="T43" s="733" t="s">
        <v>121</v>
      </c>
      <c r="U43" s="704" t="s">
        <v>1130</v>
      </c>
      <c r="V43" s="16">
        <v>37</v>
      </c>
      <c r="W43" s="206" t="s">
        <v>116</v>
      </c>
      <c r="X43" s="703" t="s">
        <v>214</v>
      </c>
      <c r="Y43" s="16"/>
      <c r="Z43" s="703" t="s">
        <v>214</v>
      </c>
      <c r="AA43" s="703" t="s">
        <v>938</v>
      </c>
      <c r="AB43" s="7" t="s">
        <v>1128</v>
      </c>
      <c r="AF43" s="703" t="s">
        <v>938</v>
      </c>
      <c r="AG43" s="283">
        <v>0.41666666666666702</v>
      </c>
    </row>
    <row r="44" spans="1:33" ht="12.75" customHeight="1" thickTop="1" thickBot="1" x14ac:dyDescent="0.35">
      <c r="A44" s="574">
        <v>41</v>
      </c>
      <c r="B44" s="698" t="s">
        <v>0</v>
      </c>
      <c r="C44" s="396" t="s">
        <v>1116</v>
      </c>
      <c r="D44" s="660"/>
      <c r="E44" s="660"/>
      <c r="F44" s="660"/>
      <c r="G44" s="668"/>
      <c r="H44" s="677"/>
      <c r="I44" s="660"/>
      <c r="J44" s="321"/>
      <c r="K44" s="16"/>
      <c r="M44" s="350"/>
      <c r="N44" s="459"/>
      <c r="P44" s="703" t="s">
        <v>25</v>
      </c>
      <c r="Q44" s="704" t="s">
        <v>1079</v>
      </c>
      <c r="R44" s="7" t="s">
        <v>695</v>
      </c>
      <c r="S44" s="16"/>
      <c r="T44" s="733" t="s">
        <v>122</v>
      </c>
      <c r="U44" s="704" t="s">
        <v>1079</v>
      </c>
      <c r="V44" s="16">
        <v>38</v>
      </c>
      <c r="W44" s="206" t="s">
        <v>117</v>
      </c>
      <c r="X44" s="703" t="s">
        <v>25</v>
      </c>
      <c r="Y44" s="16"/>
      <c r="Z44" s="703" t="s">
        <v>25</v>
      </c>
      <c r="AA44" s="704" t="s">
        <v>1079</v>
      </c>
      <c r="AB44" s="7" t="s">
        <v>695</v>
      </c>
      <c r="AF44" s="704" t="s">
        <v>1079</v>
      </c>
      <c r="AG44" s="283">
        <v>0.41666666666666669</v>
      </c>
    </row>
    <row r="45" spans="1:33" ht="12.5" customHeight="1" thickTop="1" thickBot="1" x14ac:dyDescent="0.4">
      <c r="A45" s="574">
        <v>42</v>
      </c>
      <c r="B45" s="696"/>
      <c r="C45" s="575"/>
      <c r="D45" s="590"/>
      <c r="E45" s="577"/>
      <c r="F45" s="577"/>
      <c r="G45" s="589"/>
      <c r="H45" s="649"/>
      <c r="I45" s="642"/>
      <c r="J45" s="585"/>
      <c r="K45" s="16"/>
      <c r="M45" s="459"/>
      <c r="N45" s="459"/>
      <c r="P45" s="704" t="s">
        <v>647</v>
      </c>
      <c r="Q45" s="720" t="s">
        <v>52</v>
      </c>
      <c r="R45" s="7" t="s">
        <v>685</v>
      </c>
      <c r="S45" s="16"/>
      <c r="T45" s="733" t="s">
        <v>123</v>
      </c>
      <c r="U45" s="704" t="s">
        <v>24</v>
      </c>
      <c r="V45" s="16">
        <v>39</v>
      </c>
      <c r="W45" s="733" t="s">
        <v>118</v>
      </c>
      <c r="X45" s="704" t="s">
        <v>647</v>
      </c>
      <c r="Y45" s="16"/>
      <c r="Z45" s="704" t="s">
        <v>647</v>
      </c>
      <c r="AA45" s="720" t="s">
        <v>52</v>
      </c>
      <c r="AB45" s="7" t="s">
        <v>685</v>
      </c>
      <c r="AF45" s="720" t="s">
        <v>52</v>
      </c>
      <c r="AG45" s="283">
        <v>0.33333333333333331</v>
      </c>
    </row>
    <row r="46" spans="1:33" ht="12.75" customHeight="1" thickTop="1" thickBot="1" x14ac:dyDescent="0.4">
      <c r="A46" s="574">
        <v>43</v>
      </c>
      <c r="B46" s="696">
        <v>2</v>
      </c>
      <c r="C46" s="575">
        <v>45774</v>
      </c>
      <c r="D46" s="576" t="s">
        <v>10</v>
      </c>
      <c r="E46" s="577" t="str">
        <f t="shared" ref="E46:F50" si="9">VLOOKUP(M46,Teams,2)</f>
        <v>GREENWICH FC 30</v>
      </c>
      <c r="F46" s="577" t="str">
        <f t="shared" si="9"/>
        <v>MILFORD AMIGOS</v>
      </c>
      <c r="G46" s="578"/>
      <c r="H46" s="645">
        <f>VLOOKUP(E46,START_TIMES,2)</f>
        <v>0.41666666666666702</v>
      </c>
      <c r="I46" s="614" t="str">
        <f>VLOOKUP(E46,fields,2)</f>
        <v>Greenwich Fields</v>
      </c>
      <c r="J46" s="580"/>
      <c r="K46" s="16"/>
      <c r="M46" s="5" t="s">
        <v>94</v>
      </c>
      <c r="N46" s="5" t="s">
        <v>98</v>
      </c>
      <c r="P46" s="704" t="s">
        <v>1122</v>
      </c>
      <c r="Q46" s="720" t="s">
        <v>19</v>
      </c>
      <c r="R46" s="7" t="s">
        <v>684</v>
      </c>
      <c r="S46" s="16"/>
      <c r="T46" s="733" t="s">
        <v>124</v>
      </c>
      <c r="U46" s="704" t="s">
        <v>31</v>
      </c>
      <c r="V46" s="16">
        <v>40</v>
      </c>
      <c r="W46" s="733" t="s">
        <v>119</v>
      </c>
      <c r="X46" s="704" t="s">
        <v>1122</v>
      </c>
      <c r="Y46" s="16"/>
      <c r="Z46" s="704" t="s">
        <v>1122</v>
      </c>
      <c r="AA46" s="720" t="s">
        <v>19</v>
      </c>
      <c r="AB46" s="7" t="s">
        <v>684</v>
      </c>
      <c r="AF46" s="720" t="s">
        <v>19</v>
      </c>
      <c r="AG46" s="283">
        <v>0.33333333333333331</v>
      </c>
    </row>
    <row r="47" spans="1:33" ht="12.5" customHeight="1" thickTop="1" thickBot="1" x14ac:dyDescent="0.4">
      <c r="A47" s="574">
        <v>44</v>
      </c>
      <c r="B47" s="696">
        <v>2</v>
      </c>
      <c r="C47" s="575">
        <v>45774</v>
      </c>
      <c r="D47" s="576" t="s">
        <v>10</v>
      </c>
      <c r="E47" s="577" t="str">
        <f t="shared" si="9"/>
        <v>HAMDEN ALL STARS</v>
      </c>
      <c r="F47" s="577" t="str">
        <f t="shared" si="9"/>
        <v>STAMFORD FC</v>
      </c>
      <c r="G47" s="578"/>
      <c r="H47" s="645">
        <f>VLOOKUP(E47,START_TIMES,2)</f>
        <v>0.41666666666666669</v>
      </c>
      <c r="I47" s="614" t="str">
        <f>VLOOKUP(E47,fields,2)</f>
        <v>Westwoods HS (G), Hamden</v>
      </c>
      <c r="J47" s="580"/>
      <c r="K47" s="16"/>
      <c r="M47" s="5" t="s">
        <v>92</v>
      </c>
      <c r="N47" s="5" t="s">
        <v>101</v>
      </c>
      <c r="P47" s="704" t="s">
        <v>33</v>
      </c>
      <c r="Q47" s="706" t="s">
        <v>53</v>
      </c>
      <c r="R47" s="7" t="s">
        <v>686</v>
      </c>
      <c r="S47" s="16"/>
      <c r="T47" s="733" t="s">
        <v>125</v>
      </c>
      <c r="U47" s="704" t="s">
        <v>39</v>
      </c>
      <c r="V47" s="16">
        <v>41</v>
      </c>
      <c r="W47" s="733" t="s">
        <v>120</v>
      </c>
      <c r="X47" s="704" t="s">
        <v>33</v>
      </c>
      <c r="Y47" s="16"/>
      <c r="Z47" s="704" t="s">
        <v>33</v>
      </c>
      <c r="AA47" s="706" t="s">
        <v>53</v>
      </c>
      <c r="AB47" s="7" t="s">
        <v>686</v>
      </c>
      <c r="AF47" s="706" t="s">
        <v>53</v>
      </c>
      <c r="AG47" s="283">
        <v>0.41666666666666669</v>
      </c>
    </row>
    <row r="48" spans="1:33" ht="20.5" customHeight="1" thickTop="1" thickBot="1" x14ac:dyDescent="0.4">
      <c r="A48" s="574">
        <v>45</v>
      </c>
      <c r="B48" s="696">
        <v>2</v>
      </c>
      <c r="C48" s="575">
        <v>45774</v>
      </c>
      <c r="D48" s="576" t="s">
        <v>10</v>
      </c>
      <c r="E48" s="577" t="str">
        <f t="shared" si="9"/>
        <v>DANBURY UNITED</v>
      </c>
      <c r="F48" s="577" t="str">
        <f t="shared" si="9"/>
        <v>CLINTON FC 30</v>
      </c>
      <c r="G48" s="578"/>
      <c r="H48" s="645">
        <f>VLOOKUP(E48,START_TIMES,2)</f>
        <v>0.41666666666666702</v>
      </c>
      <c r="I48" s="614" t="str">
        <f>VLOOKUP(E48,fields,2)</f>
        <v>Portuguese Cultural Center (G), Danbury</v>
      </c>
      <c r="J48" s="580"/>
      <c r="K48" s="16"/>
      <c r="M48" s="5" t="s">
        <v>93</v>
      </c>
      <c r="N48" s="5" t="s">
        <v>96</v>
      </c>
      <c r="P48" s="704" t="s">
        <v>1130</v>
      </c>
      <c r="Q48" s="703" t="s">
        <v>30</v>
      </c>
      <c r="R48" s="7" t="s">
        <v>688</v>
      </c>
      <c r="S48" s="16"/>
      <c r="T48" s="250" t="s">
        <v>126</v>
      </c>
      <c r="U48" s="709" t="s">
        <v>1080</v>
      </c>
      <c r="V48" s="16">
        <v>42</v>
      </c>
      <c r="W48" s="733" t="s">
        <v>121</v>
      </c>
      <c r="X48" s="704" t="s">
        <v>1130</v>
      </c>
      <c r="Y48" s="16">
        <v>0</v>
      </c>
      <c r="Z48" s="704" t="s">
        <v>1130</v>
      </c>
      <c r="AA48" s="703" t="s">
        <v>30</v>
      </c>
      <c r="AB48" s="7" t="s">
        <v>688</v>
      </c>
      <c r="AF48" s="703" t="s">
        <v>30</v>
      </c>
      <c r="AG48" s="283">
        <v>0.41666666666666702</v>
      </c>
    </row>
    <row r="49" spans="1:33" ht="12.75" customHeight="1" thickTop="1" thickBot="1" x14ac:dyDescent="0.4">
      <c r="A49" s="574">
        <v>46</v>
      </c>
      <c r="B49" s="696">
        <v>2</v>
      </c>
      <c r="C49" s="575">
        <v>45774</v>
      </c>
      <c r="D49" s="576" t="s">
        <v>10</v>
      </c>
      <c r="E49" s="577" t="str">
        <f t="shared" si="9"/>
        <v xml:space="preserve">FC SHELTON </v>
      </c>
      <c r="F49" s="577" t="str">
        <f t="shared" si="9"/>
        <v>SALTY DOGS</v>
      </c>
      <c r="G49" s="578"/>
      <c r="H49" s="645">
        <f>VLOOKUP(E49,START_TIMES,2)</f>
        <v>0.33333333333333331</v>
      </c>
      <c r="I49" s="614" t="str">
        <f>VLOOKUP(E49,fields,2)</f>
        <v>Nike Site (G), Shelton</v>
      </c>
      <c r="J49" s="580"/>
      <c r="K49" s="16"/>
      <c r="M49" s="5" t="s">
        <v>99</v>
      </c>
      <c r="N49" s="5" t="s">
        <v>95</v>
      </c>
      <c r="P49" s="704" t="s">
        <v>1079</v>
      </c>
      <c r="Q49" s="703" t="s">
        <v>36</v>
      </c>
      <c r="R49" s="7" t="s">
        <v>682</v>
      </c>
      <c r="S49" s="16"/>
      <c r="T49" s="250" t="s">
        <v>127</v>
      </c>
      <c r="U49" s="709" t="s">
        <v>741</v>
      </c>
      <c r="V49" s="16">
        <v>43</v>
      </c>
      <c r="W49" s="733" t="s">
        <v>122</v>
      </c>
      <c r="X49" s="704" t="s">
        <v>1079</v>
      </c>
      <c r="Y49" s="16"/>
      <c r="Z49" s="704" t="s">
        <v>1079</v>
      </c>
      <c r="AA49" s="703" t="s">
        <v>36</v>
      </c>
      <c r="AB49" s="7" t="s">
        <v>682</v>
      </c>
      <c r="AF49" s="703" t="s">
        <v>36</v>
      </c>
      <c r="AG49" s="283">
        <v>0.41666666666666702</v>
      </c>
    </row>
    <row r="50" spans="1:33" ht="12.75" customHeight="1" thickTop="1" thickBot="1" x14ac:dyDescent="0.4">
      <c r="A50" s="574">
        <v>47</v>
      </c>
      <c r="B50" s="696">
        <v>2</v>
      </c>
      <c r="C50" s="575">
        <v>45774</v>
      </c>
      <c r="D50" s="576" t="s">
        <v>10</v>
      </c>
      <c r="E50" s="577" t="str">
        <f t="shared" si="9"/>
        <v>CHESHIRE SC UNITED</v>
      </c>
      <c r="F50" s="577" t="str">
        <f t="shared" si="9"/>
        <v>MILFORD TUESDAY</v>
      </c>
      <c r="G50" s="578"/>
      <c r="H50" s="645">
        <f>VLOOKUP(E50,START_TIMES,2)</f>
        <v>0.375</v>
      </c>
      <c r="I50" s="614" t="str">
        <f>VLOOKUP(E50,fields,2)</f>
        <v>Choate Rosemary Hall (T), Wallingford</v>
      </c>
      <c r="J50" s="580"/>
      <c r="K50" s="16"/>
      <c r="M50" s="5" t="s">
        <v>97</v>
      </c>
      <c r="N50" s="5" t="s">
        <v>100</v>
      </c>
      <c r="P50" s="704" t="s">
        <v>24</v>
      </c>
      <c r="Q50" s="707" t="s">
        <v>50</v>
      </c>
      <c r="R50" s="7" t="s">
        <v>877</v>
      </c>
      <c r="S50" s="16"/>
      <c r="T50" s="250" t="s">
        <v>128</v>
      </c>
      <c r="U50" s="709" t="s">
        <v>902</v>
      </c>
      <c r="V50" s="16">
        <v>44</v>
      </c>
      <c r="W50" s="733" t="s">
        <v>123</v>
      </c>
      <c r="X50" s="704" t="s">
        <v>24</v>
      </c>
      <c r="Y50" s="16"/>
      <c r="Z50" s="704" t="s">
        <v>24</v>
      </c>
      <c r="AA50" s="707" t="s">
        <v>50</v>
      </c>
      <c r="AB50" s="7" t="s">
        <v>877</v>
      </c>
      <c r="AF50" s="707" t="s">
        <v>50</v>
      </c>
      <c r="AG50" s="283">
        <v>0.41666666666666702</v>
      </c>
    </row>
    <row r="51" spans="1:33" ht="12.75" customHeight="1" thickTop="1" thickBot="1" x14ac:dyDescent="0.4">
      <c r="A51" s="574">
        <v>48</v>
      </c>
      <c r="B51" s="696" t="s">
        <v>0</v>
      </c>
      <c r="C51" s="575" t="s">
        <v>0</v>
      </c>
      <c r="D51" s="582" t="s">
        <v>0</v>
      </c>
      <c r="E51" s="583" t="s">
        <v>0</v>
      </c>
      <c r="F51" s="584" t="s">
        <v>0</v>
      </c>
      <c r="G51" s="578" t="s">
        <v>0</v>
      </c>
      <c r="H51" s="645" t="s">
        <v>0</v>
      </c>
      <c r="I51" s="614" t="s">
        <v>0</v>
      </c>
      <c r="J51" s="585" t="s">
        <v>0</v>
      </c>
      <c r="K51" s="16"/>
      <c r="M51" s="643"/>
      <c r="N51" s="643"/>
      <c r="P51" s="704" t="s">
        <v>31</v>
      </c>
      <c r="Q51" s="706" t="s">
        <v>879</v>
      </c>
      <c r="R51" s="7" t="s">
        <v>696</v>
      </c>
      <c r="S51" s="16"/>
      <c r="T51" s="207" t="s">
        <v>94</v>
      </c>
      <c r="U51" s="720" t="s">
        <v>880</v>
      </c>
      <c r="V51" s="16">
        <v>45</v>
      </c>
      <c r="W51" s="733" t="s">
        <v>124</v>
      </c>
      <c r="X51" s="704" t="s">
        <v>31</v>
      </c>
      <c r="Y51" s="16"/>
      <c r="Z51" s="704" t="s">
        <v>31</v>
      </c>
      <c r="AA51" s="706" t="s">
        <v>879</v>
      </c>
      <c r="AB51" s="7" t="s">
        <v>696</v>
      </c>
      <c r="AF51" s="706" t="s">
        <v>879</v>
      </c>
      <c r="AG51" s="283">
        <v>0.41666666666666702</v>
      </c>
    </row>
    <row r="52" spans="1:33" ht="12.75" customHeight="1" thickTop="1" thickBot="1" x14ac:dyDescent="0.4">
      <c r="A52" s="574">
        <v>49</v>
      </c>
      <c r="B52" s="696">
        <v>2</v>
      </c>
      <c r="C52" s="575">
        <v>45774</v>
      </c>
      <c r="D52" s="586" t="s">
        <v>175</v>
      </c>
      <c r="E52" s="577" t="str">
        <f t="shared" ref="E52:F56" si="10">VLOOKUP(M52,Teams,2)</f>
        <v>FC CELTA</v>
      </c>
      <c r="F52" s="577" t="str">
        <f t="shared" si="10"/>
        <v>NAUGATUCK FUSION</v>
      </c>
      <c r="G52" s="578"/>
      <c r="H52" s="645">
        <f>VLOOKUP(E52,START_TIMES,2)</f>
        <v>0.33333333333333331</v>
      </c>
      <c r="I52" s="614" t="str">
        <f>VLOOKUP(E52,fields,2)</f>
        <v>Foran HS KMT (T), Milford</v>
      </c>
      <c r="J52" s="580"/>
      <c r="K52" s="16"/>
      <c r="M52" s="5" t="s">
        <v>154</v>
      </c>
      <c r="N52" s="5" t="s">
        <v>156</v>
      </c>
      <c r="P52" s="704" t="s">
        <v>39</v>
      </c>
      <c r="Q52" s="709" t="s">
        <v>885</v>
      </c>
      <c r="R52" s="7" t="s">
        <v>696</v>
      </c>
      <c r="S52" s="16"/>
      <c r="T52" s="250" t="s">
        <v>129</v>
      </c>
      <c r="U52" s="709" t="s">
        <v>898</v>
      </c>
      <c r="V52" s="16">
        <v>46</v>
      </c>
      <c r="W52" s="733" t="s">
        <v>125</v>
      </c>
      <c r="X52" s="704" t="s">
        <v>39</v>
      </c>
      <c r="Y52" s="16"/>
      <c r="Z52" s="704" t="s">
        <v>39</v>
      </c>
      <c r="AA52" s="709" t="s">
        <v>885</v>
      </c>
      <c r="AB52" s="7" t="s">
        <v>696</v>
      </c>
      <c r="AF52" s="709" t="s">
        <v>885</v>
      </c>
      <c r="AG52" s="283">
        <v>0.33333333333333331</v>
      </c>
    </row>
    <row r="53" spans="1:33" ht="12.75" customHeight="1" thickTop="1" thickBot="1" x14ac:dyDescent="0.4">
      <c r="A53" s="574">
        <v>50</v>
      </c>
      <c r="B53" s="696">
        <v>2</v>
      </c>
      <c r="C53" s="575">
        <v>45774</v>
      </c>
      <c r="D53" s="586" t="s">
        <v>175</v>
      </c>
      <c r="E53" s="577" t="str">
        <f t="shared" si="10"/>
        <v>LITCHFIELD COUNTY BLUES 30</v>
      </c>
      <c r="F53" s="577" t="str">
        <f t="shared" si="10"/>
        <v>TRINITY FC</v>
      </c>
      <c r="G53" s="578"/>
      <c r="H53" s="645">
        <f>VLOOKUP(E53,START_TIMES,2)</f>
        <v>0.33333333333333331</v>
      </c>
      <c r="I53" s="614" t="str">
        <f>VLOOKUP(E53,fields,2)</f>
        <v>New Milford HS (T), New Milford</v>
      </c>
      <c r="J53" s="580"/>
      <c r="K53" s="16"/>
      <c r="M53" s="5" t="s">
        <v>155</v>
      </c>
      <c r="N53" s="5" t="s">
        <v>159</v>
      </c>
      <c r="P53" s="552" t="s">
        <v>1080</v>
      </c>
      <c r="Q53" s="552" t="s">
        <v>926</v>
      </c>
      <c r="R53" s="7" t="s">
        <v>696</v>
      </c>
      <c r="S53" s="16"/>
      <c r="T53" s="212" t="s">
        <v>130</v>
      </c>
      <c r="U53" s="552" t="s">
        <v>885</v>
      </c>
      <c r="V53" s="16">
        <v>47</v>
      </c>
      <c r="W53" s="212" t="s">
        <v>126</v>
      </c>
      <c r="X53" s="552" t="s">
        <v>1080</v>
      </c>
      <c r="Y53" s="16"/>
      <c r="Z53" s="552" t="s">
        <v>1080</v>
      </c>
      <c r="AA53" s="552" t="s">
        <v>926</v>
      </c>
      <c r="AB53" s="7" t="s">
        <v>696</v>
      </c>
      <c r="AF53" s="552" t="s">
        <v>926</v>
      </c>
      <c r="AG53" s="283">
        <v>0.41666666666666669</v>
      </c>
    </row>
    <row r="54" spans="1:33" ht="12.75" customHeight="1" thickTop="1" thickBot="1" x14ac:dyDescent="0.4">
      <c r="A54" s="574">
        <v>51</v>
      </c>
      <c r="B54" s="696">
        <v>2</v>
      </c>
      <c r="C54" s="575">
        <v>45774</v>
      </c>
      <c r="D54" s="586" t="s">
        <v>175</v>
      </c>
      <c r="E54" s="577" t="str">
        <f t="shared" si="10"/>
        <v>ECUA-ANDES 30</v>
      </c>
      <c r="F54" s="577" t="str">
        <f t="shared" si="10"/>
        <v>COYOTES FC</v>
      </c>
      <c r="G54" s="589"/>
      <c r="H54" s="645">
        <f>VLOOKUP(E54,START_TIMES,2)</f>
        <v>0.33333333333333331</v>
      </c>
      <c r="I54" s="614" t="str">
        <f>VLOOKUP(E54,fields,2)</f>
        <v>Witek Park (G), Derby</v>
      </c>
      <c r="J54" s="580"/>
      <c r="K54" s="16"/>
      <c r="M54" s="5" t="s">
        <v>152</v>
      </c>
      <c r="N54" s="5" t="s">
        <v>151</v>
      </c>
      <c r="P54" s="552" t="s">
        <v>741</v>
      </c>
      <c r="Q54" s="719" t="s">
        <v>214</v>
      </c>
      <c r="R54" s="7" t="s">
        <v>962</v>
      </c>
      <c r="S54" s="16"/>
      <c r="T54" s="212" t="s">
        <v>131</v>
      </c>
      <c r="U54" s="552" t="s">
        <v>926</v>
      </c>
      <c r="V54" s="16">
        <v>48</v>
      </c>
      <c r="W54" s="212" t="s">
        <v>127</v>
      </c>
      <c r="X54" s="552" t="s">
        <v>741</v>
      </c>
      <c r="Y54" s="16"/>
      <c r="Z54" s="552" t="s">
        <v>741</v>
      </c>
      <c r="AA54" s="719" t="s">
        <v>214</v>
      </c>
      <c r="AB54" s="7" t="s">
        <v>962</v>
      </c>
      <c r="AF54" s="719" t="s">
        <v>214</v>
      </c>
      <c r="AG54" s="283">
        <v>0.33333333333333331</v>
      </c>
    </row>
    <row r="55" spans="1:33" ht="12.75" customHeight="1" thickTop="1" thickBot="1" x14ac:dyDescent="0.4">
      <c r="A55" s="574">
        <v>52</v>
      </c>
      <c r="B55" s="696">
        <v>2</v>
      </c>
      <c r="C55" s="575">
        <v>45774</v>
      </c>
      <c r="D55" s="586" t="s">
        <v>175</v>
      </c>
      <c r="E55" s="577" t="str">
        <f t="shared" si="10"/>
        <v>FC CALDO VERDE</v>
      </c>
      <c r="F55" s="577" t="str">
        <f t="shared" si="10"/>
        <v>QPR</v>
      </c>
      <c r="G55" s="578"/>
      <c r="H55" s="645">
        <f>VLOOKUP(E55,START_TIMES,2)</f>
        <v>0.33333333333333331</v>
      </c>
      <c r="I55" s="614" t="str">
        <f>VLOOKUP(E55,fields,2)</f>
        <v>Naugatuck HS (G), Naugatuck</v>
      </c>
      <c r="J55" s="580"/>
      <c r="K55" s="16"/>
      <c r="M55" s="5" t="s">
        <v>153</v>
      </c>
      <c r="N55" s="5" t="s">
        <v>158</v>
      </c>
      <c r="P55" s="552" t="s">
        <v>902</v>
      </c>
      <c r="Q55" s="717" t="s">
        <v>677</v>
      </c>
      <c r="R55" s="7" t="s">
        <v>681</v>
      </c>
      <c r="S55" s="16"/>
      <c r="T55" s="212" t="s">
        <v>132</v>
      </c>
      <c r="U55" s="552" t="s">
        <v>905</v>
      </c>
      <c r="V55" s="16">
        <v>49</v>
      </c>
      <c r="W55" s="212" t="s">
        <v>128</v>
      </c>
      <c r="X55" s="552" t="s">
        <v>902</v>
      </c>
      <c r="Y55" s="16"/>
      <c r="Z55" s="552" t="s">
        <v>902</v>
      </c>
      <c r="AA55" s="717" t="s">
        <v>677</v>
      </c>
      <c r="AB55" s="7" t="s">
        <v>681</v>
      </c>
      <c r="AF55" s="717" t="s">
        <v>677</v>
      </c>
      <c r="AG55" s="283">
        <v>0.375</v>
      </c>
    </row>
    <row r="56" spans="1:33" ht="12.75" customHeight="1" thickTop="1" thickBot="1" x14ac:dyDescent="0.4">
      <c r="A56" s="574">
        <v>53</v>
      </c>
      <c r="B56" s="696">
        <v>2</v>
      </c>
      <c r="C56" s="575">
        <v>45774</v>
      </c>
      <c r="D56" s="586" t="s">
        <v>175</v>
      </c>
      <c r="E56" s="773" t="str">
        <f t="shared" si="10"/>
        <v>BYE 30</v>
      </c>
      <c r="F56" s="577" t="str">
        <f t="shared" si="10"/>
        <v>NORWALK FC</v>
      </c>
      <c r="G56" s="578"/>
      <c r="H56" s="645" t="str">
        <f>VLOOKUP(E56,START_TIMES,2)</f>
        <v>--</v>
      </c>
      <c r="I56" s="614" t="str">
        <f>VLOOKUP(E56,fields,2)</f>
        <v>--</v>
      </c>
      <c r="J56" s="580"/>
      <c r="K56" s="16"/>
      <c r="M56" s="5" t="s">
        <v>150</v>
      </c>
      <c r="N56" s="5" t="s">
        <v>157</v>
      </c>
      <c r="P56" s="552" t="s">
        <v>898</v>
      </c>
      <c r="Q56" s="552" t="s">
        <v>905</v>
      </c>
      <c r="R56" s="7" t="s">
        <v>921</v>
      </c>
      <c r="S56" s="16"/>
      <c r="T56" s="212" t="s">
        <v>133</v>
      </c>
      <c r="U56" s="552" t="s">
        <v>38</v>
      </c>
      <c r="V56" s="16">
        <v>50</v>
      </c>
      <c r="W56" s="212" t="s">
        <v>129</v>
      </c>
      <c r="X56" s="552" t="s">
        <v>898</v>
      </c>
      <c r="Y56" s="16"/>
      <c r="Z56" s="552" t="s">
        <v>898</v>
      </c>
      <c r="AA56" s="552" t="s">
        <v>905</v>
      </c>
      <c r="AB56" s="7" t="s">
        <v>921</v>
      </c>
      <c r="AF56" s="552" t="s">
        <v>905</v>
      </c>
      <c r="AG56" s="283">
        <v>0.41666666666666669</v>
      </c>
    </row>
    <row r="57" spans="1:33" ht="12.75" customHeight="1" thickTop="1" thickBot="1" x14ac:dyDescent="0.4">
      <c r="A57" s="574">
        <v>54</v>
      </c>
      <c r="B57" s="696" t="s">
        <v>0</v>
      </c>
      <c r="C57" s="575" t="s">
        <v>0</v>
      </c>
      <c r="D57" s="582" t="s">
        <v>0</v>
      </c>
      <c r="E57" s="583" t="s">
        <v>0</v>
      </c>
      <c r="F57" s="584" t="s">
        <v>0</v>
      </c>
      <c r="G57" s="578" t="s">
        <v>0</v>
      </c>
      <c r="H57" s="645" t="s">
        <v>0</v>
      </c>
      <c r="I57" s="614" t="s">
        <v>0</v>
      </c>
      <c r="J57" s="585" t="s">
        <v>0</v>
      </c>
      <c r="K57" s="16"/>
      <c r="M57" s="643"/>
      <c r="N57" s="643"/>
      <c r="P57" s="552" t="s">
        <v>885</v>
      </c>
      <c r="Q57" s="710" t="s">
        <v>24</v>
      </c>
      <c r="R57" s="7" t="s">
        <v>951</v>
      </c>
      <c r="S57" s="16"/>
      <c r="T57" s="212" t="s">
        <v>134</v>
      </c>
      <c r="U57" s="552" t="s">
        <v>185</v>
      </c>
      <c r="V57" s="16">
        <v>51</v>
      </c>
      <c r="W57" s="212" t="s">
        <v>130</v>
      </c>
      <c r="X57" s="552" t="s">
        <v>885</v>
      </c>
      <c r="Y57" s="16"/>
      <c r="Z57" s="552" t="s">
        <v>885</v>
      </c>
      <c r="AA57" s="710" t="s">
        <v>24</v>
      </c>
      <c r="AB57" s="7" t="s">
        <v>951</v>
      </c>
      <c r="AF57" s="710" t="s">
        <v>24</v>
      </c>
      <c r="AG57" s="283">
        <v>0.33333333333333331</v>
      </c>
    </row>
    <row r="58" spans="1:33" ht="12.75" customHeight="1" thickTop="1" thickBot="1" x14ac:dyDescent="0.4">
      <c r="A58" s="574">
        <v>55</v>
      </c>
      <c r="B58" s="696">
        <v>2</v>
      </c>
      <c r="C58" s="575">
        <v>45774</v>
      </c>
      <c r="D58" s="587" t="s">
        <v>11</v>
      </c>
      <c r="E58" s="577" t="str">
        <f t="shared" ref="E58:F62" si="11">VLOOKUP(M58,Teams,2)</f>
        <v>GREENWICH FC 40</v>
      </c>
      <c r="F58" s="577" t="str">
        <f t="shared" si="11"/>
        <v xml:space="preserve">GUILFORD CELTIC </v>
      </c>
      <c r="G58" s="578"/>
      <c r="H58" s="645">
        <f>VLOOKUP(E58,START_TIMES,2)</f>
        <v>0.41666666666666702</v>
      </c>
      <c r="I58" s="614" t="str">
        <f>VLOOKUP(E58,fields,2)</f>
        <v>Greenwich Fields</v>
      </c>
      <c r="J58" s="580"/>
      <c r="K58" s="16"/>
      <c r="M58" s="5" t="s">
        <v>104</v>
      </c>
      <c r="N58" s="5" t="s">
        <v>106</v>
      </c>
      <c r="P58" s="552" t="s">
        <v>926</v>
      </c>
      <c r="Q58" s="732" t="s">
        <v>1112</v>
      </c>
      <c r="R58" s="7" t="s">
        <v>1081</v>
      </c>
      <c r="S58" s="16"/>
      <c r="T58" s="212" t="s">
        <v>136</v>
      </c>
      <c r="U58" s="552" t="s">
        <v>907</v>
      </c>
      <c r="V58" s="16">
        <v>52</v>
      </c>
      <c r="W58" s="212" t="s">
        <v>131</v>
      </c>
      <c r="X58" s="552" t="s">
        <v>926</v>
      </c>
      <c r="Y58" s="16"/>
      <c r="Z58" s="552" t="s">
        <v>926</v>
      </c>
      <c r="AA58" s="732" t="s">
        <v>1112</v>
      </c>
      <c r="AB58" s="7" t="s">
        <v>1081</v>
      </c>
      <c r="AF58" s="732" t="s">
        <v>1112</v>
      </c>
      <c r="AG58" s="283">
        <v>0.33333333333333331</v>
      </c>
    </row>
    <row r="59" spans="1:33" ht="12.75" customHeight="1" thickTop="1" thickBot="1" x14ac:dyDescent="0.4">
      <c r="A59" s="574">
        <v>56</v>
      </c>
      <c r="B59" s="696">
        <v>2</v>
      </c>
      <c r="C59" s="575">
        <v>45774</v>
      </c>
      <c r="D59" s="587" t="s">
        <v>11</v>
      </c>
      <c r="E59" s="577" t="str">
        <f t="shared" si="11"/>
        <v>GREENWICH PUMAS FC 40</v>
      </c>
      <c r="F59" s="577" t="str">
        <f t="shared" si="11"/>
        <v>VASCO DA GAMA 40</v>
      </c>
      <c r="G59" s="578"/>
      <c r="H59" s="645">
        <f>VLOOKUP(E59,START_TIMES,2)</f>
        <v>0.41666666666666669</v>
      </c>
      <c r="I59" s="614" t="str">
        <f>VLOOKUP(E59,fields,2)</f>
        <v>Greenwich Fields</v>
      </c>
      <c r="J59" s="580"/>
      <c r="K59" s="16"/>
      <c r="M59" s="5" t="s">
        <v>105</v>
      </c>
      <c r="N59" s="5" t="s">
        <v>109</v>
      </c>
      <c r="P59" s="552" t="s">
        <v>905</v>
      </c>
      <c r="Q59" s="721" t="s">
        <v>888</v>
      </c>
      <c r="R59" s="7" t="s">
        <v>691</v>
      </c>
      <c r="S59" s="16"/>
      <c r="T59" s="308" t="s">
        <v>138</v>
      </c>
      <c r="U59" s="729" t="s">
        <v>884</v>
      </c>
      <c r="V59" s="16">
        <v>53</v>
      </c>
      <c r="W59" s="212" t="s">
        <v>132</v>
      </c>
      <c r="X59" s="552" t="s">
        <v>905</v>
      </c>
      <c r="Y59" s="16"/>
      <c r="Z59" s="552" t="s">
        <v>905</v>
      </c>
      <c r="AA59" s="721" t="s">
        <v>888</v>
      </c>
      <c r="AB59" s="7" t="s">
        <v>691</v>
      </c>
      <c r="AF59" s="721" t="s">
        <v>888</v>
      </c>
      <c r="AG59" s="283">
        <v>0.41666666666666702</v>
      </c>
    </row>
    <row r="60" spans="1:33" ht="12.75" customHeight="1" thickTop="1" thickBot="1" x14ac:dyDescent="0.4">
      <c r="A60" s="574">
        <v>57</v>
      </c>
      <c r="B60" s="696">
        <v>2</v>
      </c>
      <c r="C60" s="575">
        <v>45774</v>
      </c>
      <c r="D60" s="587" t="s">
        <v>11</v>
      </c>
      <c r="E60" s="577" t="str">
        <f t="shared" si="11"/>
        <v>DANBURY UNITED 40</v>
      </c>
      <c r="F60" s="577" t="str">
        <f t="shared" si="11"/>
        <v>CLUB NAPOLI 40</v>
      </c>
      <c r="G60" s="578"/>
      <c r="H60" s="645">
        <f>VLOOKUP(E60,START_TIMES,2)</f>
        <v>0.41666666666666702</v>
      </c>
      <c r="I60" s="614" t="str">
        <f>VLOOKUP(E60,fields,2)</f>
        <v>Portuguese Cultural Center (G), Danbury</v>
      </c>
      <c r="J60" s="580"/>
      <c r="K60" s="16"/>
      <c r="M60" s="5" t="s">
        <v>162</v>
      </c>
      <c r="N60" s="5" t="s">
        <v>161</v>
      </c>
      <c r="P60" s="552" t="s">
        <v>38</v>
      </c>
      <c r="Q60" s="729" t="s">
        <v>896</v>
      </c>
      <c r="R60" s="7" t="s">
        <v>897</v>
      </c>
      <c r="S60" s="16"/>
      <c r="T60" s="308" t="s">
        <v>141</v>
      </c>
      <c r="U60" s="729" t="s">
        <v>173</v>
      </c>
      <c r="V60" s="16">
        <v>54</v>
      </c>
      <c r="W60" s="212" t="s">
        <v>133</v>
      </c>
      <c r="X60" s="552" t="s">
        <v>38</v>
      </c>
      <c r="Y60" s="16"/>
      <c r="Z60" s="552" t="s">
        <v>38</v>
      </c>
      <c r="AA60" s="729" t="s">
        <v>896</v>
      </c>
      <c r="AB60" s="7" t="s">
        <v>897</v>
      </c>
      <c r="AF60" s="729" t="s">
        <v>896</v>
      </c>
      <c r="AG60" s="283">
        <v>0.41666666666666702</v>
      </c>
    </row>
    <row r="61" spans="1:33" ht="12.75" customHeight="1" thickTop="1" thickBot="1" x14ac:dyDescent="0.4">
      <c r="A61" s="574">
        <v>58</v>
      </c>
      <c r="B61" s="696">
        <v>2</v>
      </c>
      <c r="C61" s="575">
        <v>45774</v>
      </c>
      <c r="D61" s="587" t="s">
        <v>11</v>
      </c>
      <c r="E61" s="577" t="str">
        <f t="shared" si="11"/>
        <v>FAIRFIELD GAC 40</v>
      </c>
      <c r="F61" s="577" t="str">
        <f t="shared" si="11"/>
        <v>STORM FC</v>
      </c>
      <c r="G61" s="578"/>
      <c r="H61" s="645">
        <f>VLOOKUP(E61,START_TIMES,2)</f>
        <v>0.33333333333333331</v>
      </c>
      <c r="I61" s="614" t="str">
        <f>VLOOKUP(E61,fields,2)</f>
        <v>Ludlowe HS (T), Fairfield</v>
      </c>
      <c r="J61" s="580"/>
      <c r="K61" s="16"/>
      <c r="M61" s="5" t="s">
        <v>163</v>
      </c>
      <c r="N61" s="5" t="s">
        <v>108</v>
      </c>
      <c r="P61" s="552" t="s">
        <v>185</v>
      </c>
      <c r="Q61" s="719" t="s">
        <v>25</v>
      </c>
      <c r="R61" s="357" t="s">
        <v>968</v>
      </c>
      <c r="S61" s="16"/>
      <c r="T61" s="308" t="s">
        <v>142</v>
      </c>
      <c r="U61" s="729" t="s">
        <v>45</v>
      </c>
      <c r="V61" s="16">
        <v>55</v>
      </c>
      <c r="W61" s="212" t="s">
        <v>134</v>
      </c>
      <c r="X61" s="552" t="s">
        <v>185</v>
      </c>
      <c r="Y61" s="16"/>
      <c r="Z61" s="552" t="s">
        <v>185</v>
      </c>
      <c r="AA61" s="719" t="s">
        <v>25</v>
      </c>
      <c r="AB61" s="357" t="s">
        <v>968</v>
      </c>
      <c r="AF61" s="719" t="s">
        <v>25</v>
      </c>
      <c r="AG61" s="283">
        <v>0.41666666666666702</v>
      </c>
    </row>
    <row r="62" spans="1:33" ht="12.75" customHeight="1" thickTop="1" thickBot="1" x14ac:dyDescent="0.4">
      <c r="A62" s="574">
        <v>59</v>
      </c>
      <c r="B62" s="696">
        <v>2</v>
      </c>
      <c r="C62" s="575">
        <v>45774</v>
      </c>
      <c r="D62" s="587" t="s">
        <v>11</v>
      </c>
      <c r="E62" s="577" t="str">
        <f t="shared" si="11"/>
        <v>CLINTON FC 40</v>
      </c>
      <c r="F62" s="577" t="str">
        <f t="shared" si="11"/>
        <v>SHEBEEN FC</v>
      </c>
      <c r="G62" s="578"/>
      <c r="H62" s="645">
        <f>VLOOKUP(E62,START_TIMES,2)</f>
        <v>0.41666666666666702</v>
      </c>
      <c r="I62" s="614" t="str">
        <f>VLOOKUP(E62,fields,2)</f>
        <v>Indian River Sports Complex (T), Clinton</v>
      </c>
      <c r="J62" s="580"/>
      <c r="K62" s="16"/>
      <c r="M62" s="5" t="s">
        <v>160</v>
      </c>
      <c r="N62" s="5" t="s">
        <v>107</v>
      </c>
      <c r="P62" s="552" t="s">
        <v>907</v>
      </c>
      <c r="Q62" s="552" t="s">
        <v>38</v>
      </c>
      <c r="R62" s="7" t="s">
        <v>693</v>
      </c>
      <c r="S62" s="16"/>
      <c r="T62" s="213" t="s">
        <v>92</v>
      </c>
      <c r="U62" s="732" t="s">
        <v>668</v>
      </c>
      <c r="V62" s="16">
        <v>56</v>
      </c>
      <c r="W62" s="212" t="s">
        <v>136</v>
      </c>
      <c r="X62" s="552" t="s">
        <v>907</v>
      </c>
      <c r="Y62" s="16"/>
      <c r="Z62" s="552" t="s">
        <v>907</v>
      </c>
      <c r="AA62" s="552" t="s">
        <v>38</v>
      </c>
      <c r="AB62" s="7" t="s">
        <v>693</v>
      </c>
      <c r="AF62" s="552" t="s">
        <v>38</v>
      </c>
      <c r="AG62" s="283">
        <v>0.41666666666666702</v>
      </c>
    </row>
    <row r="63" spans="1:33" ht="12.75" customHeight="1" thickTop="1" thickBot="1" x14ac:dyDescent="0.4">
      <c r="A63" s="574">
        <v>60</v>
      </c>
      <c r="B63" s="696" t="s">
        <v>0</v>
      </c>
      <c r="C63" s="575" t="s">
        <v>0</v>
      </c>
      <c r="D63" s="582" t="s">
        <v>0</v>
      </c>
      <c r="E63" s="583" t="s">
        <v>0</v>
      </c>
      <c r="F63" s="584" t="s">
        <v>0</v>
      </c>
      <c r="G63" s="578" t="s">
        <v>0</v>
      </c>
      <c r="H63" s="645" t="s">
        <v>0</v>
      </c>
      <c r="I63" s="614" t="s">
        <v>0</v>
      </c>
      <c r="J63" s="585" t="s">
        <v>0</v>
      </c>
      <c r="K63" s="16"/>
      <c r="M63" s="643"/>
      <c r="N63" s="643"/>
      <c r="P63" s="554" t="s">
        <v>884</v>
      </c>
      <c r="Q63" s="714" t="s">
        <v>54</v>
      </c>
      <c r="R63" s="7" t="s">
        <v>693</v>
      </c>
      <c r="S63" s="16"/>
      <c r="T63" s="304" t="s">
        <v>144</v>
      </c>
      <c r="U63" s="554" t="s">
        <v>906</v>
      </c>
      <c r="V63" s="16">
        <v>57</v>
      </c>
      <c r="W63" s="304" t="s">
        <v>138</v>
      </c>
      <c r="X63" s="554" t="s">
        <v>884</v>
      </c>
      <c r="Y63" s="16"/>
      <c r="Z63" s="554" t="s">
        <v>884</v>
      </c>
      <c r="AA63" s="714" t="s">
        <v>54</v>
      </c>
      <c r="AB63" s="7" t="s">
        <v>693</v>
      </c>
      <c r="AF63" s="714" t="s">
        <v>54</v>
      </c>
      <c r="AG63" s="283">
        <v>0.33333333333333331</v>
      </c>
    </row>
    <row r="64" spans="1:33" ht="12.75" customHeight="1" thickTop="1" thickBot="1" x14ac:dyDescent="0.4">
      <c r="A64" s="574">
        <v>61</v>
      </c>
      <c r="B64" s="696">
        <v>2</v>
      </c>
      <c r="C64" s="575">
        <v>45774</v>
      </c>
      <c r="D64" s="588" t="s">
        <v>1114</v>
      </c>
      <c r="E64" s="634" t="str">
        <f t="shared" ref="E64" si="12">VLOOKUP(M64,Teams,2)</f>
        <v>BYE 40N</v>
      </c>
      <c r="F64" s="415" t="str">
        <f t="shared" ref="E64:F67" si="13">VLOOKUP(N64,Teams,2)</f>
        <v>FC LEONE</v>
      </c>
      <c r="G64" s="578"/>
      <c r="H64" s="645" t="str">
        <f>VLOOKUP(E64,START_TIMES,2)</f>
        <v>--</v>
      </c>
      <c r="I64" s="614" t="str">
        <f>VLOOKUP(E64,fields,2)</f>
        <v>--</v>
      </c>
      <c r="J64" s="580"/>
      <c r="K64" s="16"/>
      <c r="M64" s="754" t="s">
        <v>110</v>
      </c>
      <c r="N64" s="754" t="s">
        <v>111</v>
      </c>
      <c r="P64" s="554" t="s">
        <v>173</v>
      </c>
      <c r="Q64" s="708" t="s">
        <v>31</v>
      </c>
      <c r="R64" s="7" t="s">
        <v>693</v>
      </c>
      <c r="S64" s="16"/>
      <c r="T64" s="304" t="s">
        <v>146</v>
      </c>
      <c r="U64" s="554" t="s">
        <v>47</v>
      </c>
      <c r="V64" s="16">
        <v>58</v>
      </c>
      <c r="W64" s="304" t="s">
        <v>141</v>
      </c>
      <c r="X64" s="554" t="s">
        <v>173</v>
      </c>
      <c r="Y64" s="16"/>
      <c r="Z64" s="554" t="s">
        <v>173</v>
      </c>
      <c r="AA64" s="708" t="s">
        <v>31</v>
      </c>
      <c r="AB64" s="7" t="s">
        <v>693</v>
      </c>
      <c r="AF64" s="708" t="s">
        <v>31</v>
      </c>
      <c r="AG64" s="283">
        <v>0.33333333333333331</v>
      </c>
    </row>
    <row r="65" spans="1:33" ht="12.75" customHeight="1" thickTop="1" thickBot="1" x14ac:dyDescent="0.4">
      <c r="A65" s="574">
        <v>62</v>
      </c>
      <c r="B65" s="696">
        <v>2</v>
      </c>
      <c r="C65" s="575">
        <v>45774</v>
      </c>
      <c r="D65" s="588" t="s">
        <v>1114</v>
      </c>
      <c r="E65" s="415" t="str">
        <f t="shared" si="13"/>
        <v>GUILFORD BELL CURVE</v>
      </c>
      <c r="F65" s="415" t="str">
        <f t="shared" si="13"/>
        <v>PAN ZONES</v>
      </c>
      <c r="G65" s="578"/>
      <c r="H65" s="645">
        <f>VLOOKUP(E65,START_TIMES,2)</f>
        <v>0.41666666666666669</v>
      </c>
      <c r="I65" s="614" t="str">
        <f>VLOOKUP(E65,fields,2)</f>
        <v>Guilford HS (T), Guilford</v>
      </c>
      <c r="J65" s="580"/>
      <c r="K65" s="16"/>
      <c r="M65" s="754" t="s">
        <v>112</v>
      </c>
      <c r="N65" s="754" t="s">
        <v>116</v>
      </c>
      <c r="P65" s="554" t="s">
        <v>45</v>
      </c>
      <c r="Q65" s="716" t="s">
        <v>192</v>
      </c>
      <c r="R65" s="14" t="s">
        <v>694</v>
      </c>
      <c r="S65" s="16"/>
      <c r="T65" s="304" t="s">
        <v>147</v>
      </c>
      <c r="U65" s="554" t="s">
        <v>1120</v>
      </c>
      <c r="V65" s="16">
        <v>59</v>
      </c>
      <c r="W65" s="304" t="s">
        <v>142</v>
      </c>
      <c r="X65" s="554" t="s">
        <v>45</v>
      </c>
      <c r="Y65" s="16"/>
      <c r="Z65" s="554" t="s">
        <v>45</v>
      </c>
      <c r="AA65" s="716" t="s">
        <v>192</v>
      </c>
      <c r="AB65" s="14" t="s">
        <v>694</v>
      </c>
      <c r="AF65" s="716" t="s">
        <v>192</v>
      </c>
      <c r="AG65" s="283">
        <v>0.33333333333333331</v>
      </c>
    </row>
    <row r="66" spans="1:33" ht="12.75" customHeight="1" thickTop="1" thickBot="1" x14ac:dyDescent="0.4">
      <c r="A66" s="574">
        <v>63</v>
      </c>
      <c r="B66" s="696">
        <v>2</v>
      </c>
      <c r="C66" s="575">
        <v>45774</v>
      </c>
      <c r="D66" s="588" t="s">
        <v>1114</v>
      </c>
      <c r="E66" s="415" t="str">
        <f t="shared" si="13"/>
        <v>NORTH BRANFORD 40</v>
      </c>
      <c r="F66" s="415" t="str">
        <f t="shared" si="13"/>
        <v>LITCHFIELD COUNTY BLUES 40</v>
      </c>
      <c r="G66" s="589"/>
      <c r="H66" s="645">
        <f>VLOOKUP(E66,START_TIMES,2)</f>
        <v>0.41666666666666702</v>
      </c>
      <c r="I66" s="614" t="str">
        <f>VLOOKUP(E66,fields,2)</f>
        <v>North Farms Park (G), North Branford</v>
      </c>
      <c r="J66" s="580"/>
      <c r="K66" s="16"/>
      <c r="M66" s="736" t="s">
        <v>115</v>
      </c>
      <c r="N66" s="736" t="s">
        <v>113</v>
      </c>
      <c r="P66" s="554" t="s">
        <v>906</v>
      </c>
      <c r="Q66" s="728" t="s">
        <v>717</v>
      </c>
      <c r="R66" s="7" t="s">
        <v>685</v>
      </c>
      <c r="S66" s="16"/>
      <c r="T66" s="304" t="s">
        <v>148</v>
      </c>
      <c r="U66" s="554" t="s">
        <v>50</v>
      </c>
      <c r="V66" s="16">
        <v>60</v>
      </c>
      <c r="W66" s="304" t="s">
        <v>144</v>
      </c>
      <c r="X66" s="554" t="s">
        <v>906</v>
      </c>
      <c r="Y66" s="16"/>
      <c r="Z66" s="554" t="s">
        <v>906</v>
      </c>
      <c r="AA66" s="728" t="s">
        <v>717</v>
      </c>
      <c r="AB66" s="7" t="s">
        <v>685</v>
      </c>
      <c r="AF66" s="728" t="s">
        <v>717</v>
      </c>
      <c r="AG66" s="283">
        <v>0.33333333333333331</v>
      </c>
    </row>
    <row r="67" spans="1:33" ht="12.75" customHeight="1" thickTop="1" thickBot="1" x14ac:dyDescent="0.4">
      <c r="A67" s="574">
        <v>64</v>
      </c>
      <c r="B67" s="696">
        <v>2</v>
      </c>
      <c r="C67" s="575">
        <v>45774</v>
      </c>
      <c r="D67" s="588" t="s">
        <v>1114</v>
      </c>
      <c r="E67" s="415" t="str">
        <f t="shared" si="13"/>
        <v>NEW HAVEN AMERICANS</v>
      </c>
      <c r="F67" s="415" t="str">
        <f t="shared" si="13"/>
        <v>SOUTHEAST ROVERS</v>
      </c>
      <c r="G67" s="578"/>
      <c r="H67" s="645">
        <f>VLOOKUP(E67,START_TIMES,2)</f>
        <v>0.41666666666666702</v>
      </c>
      <c r="I67" s="614" t="str">
        <f>VLOOKUP(E67,fields,2)</f>
        <v>Peck Place School (G), Orange</v>
      </c>
      <c r="J67" s="580"/>
      <c r="K67" s="16"/>
      <c r="M67" s="736" t="s">
        <v>114</v>
      </c>
      <c r="N67" s="736" t="s">
        <v>117</v>
      </c>
      <c r="P67" s="554" t="s">
        <v>47</v>
      </c>
      <c r="Q67" s="716" t="s">
        <v>26</v>
      </c>
      <c r="R67" s="7" t="s">
        <v>695</v>
      </c>
      <c r="S67" s="16"/>
      <c r="T67" s="304" t="s">
        <v>149</v>
      </c>
      <c r="U67" s="554" t="s">
        <v>896</v>
      </c>
      <c r="V67" s="16">
        <v>61</v>
      </c>
      <c r="W67" s="304" t="s">
        <v>146</v>
      </c>
      <c r="X67" s="554" t="s">
        <v>47</v>
      </c>
      <c r="Y67" s="16"/>
      <c r="Z67" s="554" t="s">
        <v>47</v>
      </c>
      <c r="AA67" s="716" t="s">
        <v>26</v>
      </c>
      <c r="AB67" s="7" t="s">
        <v>695</v>
      </c>
      <c r="AF67" s="716" t="s">
        <v>26</v>
      </c>
      <c r="AG67" s="283">
        <v>0.41666666666666702</v>
      </c>
    </row>
    <row r="68" spans="1:33" ht="12.75" customHeight="1" thickTop="1" thickBot="1" x14ac:dyDescent="0.4">
      <c r="A68" s="574">
        <v>65</v>
      </c>
      <c r="B68" s="696" t="s">
        <v>0</v>
      </c>
      <c r="C68" s="575" t="s">
        <v>0</v>
      </c>
      <c r="D68" s="582" t="s">
        <v>0</v>
      </c>
      <c r="E68" s="583" t="s">
        <v>0</v>
      </c>
      <c r="F68" s="584" t="s">
        <v>0</v>
      </c>
      <c r="G68" s="578" t="s">
        <v>0</v>
      </c>
      <c r="H68" s="645" t="s">
        <v>0</v>
      </c>
      <c r="I68" s="614" t="s">
        <v>0</v>
      </c>
      <c r="J68" s="585" t="s">
        <v>0</v>
      </c>
      <c r="K68" s="16"/>
      <c r="M68" s="281"/>
      <c r="N68" s="281"/>
      <c r="P68" s="554" t="s">
        <v>1120</v>
      </c>
      <c r="Q68" s="727" t="s">
        <v>185</v>
      </c>
      <c r="R68" s="7" t="s">
        <v>695</v>
      </c>
      <c r="S68" s="16"/>
      <c r="T68" s="304" t="s">
        <v>135</v>
      </c>
      <c r="U68" s="554" t="s">
        <v>887</v>
      </c>
      <c r="V68" s="16">
        <v>62</v>
      </c>
      <c r="W68" s="304" t="s">
        <v>147</v>
      </c>
      <c r="X68" s="554" t="s">
        <v>1120</v>
      </c>
      <c r="Y68" s="16"/>
      <c r="Z68" s="554" t="s">
        <v>1120</v>
      </c>
      <c r="AA68" s="727" t="s">
        <v>185</v>
      </c>
      <c r="AB68" s="7" t="s">
        <v>695</v>
      </c>
      <c r="AF68" s="727" t="s">
        <v>185</v>
      </c>
      <c r="AG68" s="283">
        <v>0.41666666666666702</v>
      </c>
    </row>
    <row r="69" spans="1:33" ht="12.75" customHeight="1" thickTop="1" thickBot="1" x14ac:dyDescent="0.4">
      <c r="A69" s="574">
        <v>66</v>
      </c>
      <c r="B69" s="696">
        <v>2</v>
      </c>
      <c r="C69" s="575">
        <v>45774</v>
      </c>
      <c r="D69" s="740" t="s">
        <v>1115</v>
      </c>
      <c r="E69" s="577" t="str">
        <f t="shared" ref="E69:F72" si="14">VLOOKUP(M69,Teams,2)</f>
        <v>BESA SC</v>
      </c>
      <c r="F69" s="759" t="str">
        <f t="shared" si="14"/>
        <v>BYE 40S</v>
      </c>
      <c r="G69" s="578"/>
      <c r="H69" s="645">
        <f>VLOOKUP(E69,START_TIMES,2)</f>
        <v>0.41666666666666669</v>
      </c>
      <c r="I69" s="614" t="str">
        <f>VLOOKUP(E69,fields,2)</f>
        <v>Bucks Hill Park (G), Waterbury</v>
      </c>
      <c r="J69" s="580"/>
      <c r="K69" s="16"/>
      <c r="M69" s="777" t="s">
        <v>118</v>
      </c>
      <c r="N69" s="787" t="s">
        <v>119</v>
      </c>
      <c r="P69" s="554" t="s">
        <v>50</v>
      </c>
      <c r="Q69" s="554" t="s">
        <v>887</v>
      </c>
      <c r="R69" s="7" t="s">
        <v>695</v>
      </c>
      <c r="S69" s="16"/>
      <c r="T69" s="304" t="s">
        <v>137</v>
      </c>
      <c r="U69" s="554" t="s">
        <v>744</v>
      </c>
      <c r="V69" s="16">
        <v>63</v>
      </c>
      <c r="W69" s="304" t="s">
        <v>148</v>
      </c>
      <c r="X69" s="554" t="s">
        <v>50</v>
      </c>
      <c r="Y69" s="16"/>
      <c r="Z69" s="554" t="s">
        <v>50</v>
      </c>
      <c r="AA69" s="554" t="s">
        <v>887</v>
      </c>
      <c r="AB69" s="7" t="s">
        <v>695</v>
      </c>
      <c r="AF69" s="554" t="s">
        <v>887</v>
      </c>
      <c r="AG69" s="283">
        <v>0.33333333333333331</v>
      </c>
    </row>
    <row r="70" spans="1:33" ht="12.75" customHeight="1" thickTop="1" thickBot="1" x14ac:dyDescent="0.4">
      <c r="A70" s="574">
        <v>67</v>
      </c>
      <c r="B70" s="696">
        <v>2</v>
      </c>
      <c r="C70" s="575">
        <v>45774</v>
      </c>
      <c r="D70" s="740" t="s">
        <v>1115</v>
      </c>
      <c r="E70" s="577" t="str">
        <f t="shared" si="14"/>
        <v>DERBY QUITUS</v>
      </c>
      <c r="F70" s="577" t="str">
        <f t="shared" si="14"/>
        <v>STAMFORD UNITED</v>
      </c>
      <c r="G70" s="578"/>
      <c r="H70" s="645">
        <f>VLOOKUP(E70,START_TIMES,2)</f>
        <v>0.41666666666666669</v>
      </c>
      <c r="I70" s="614" t="str">
        <f>VLOOKUP(E70,fields,2)</f>
        <v>Witek Park (G), Derby</v>
      </c>
      <c r="J70" s="580"/>
      <c r="K70" s="16"/>
      <c r="M70" s="777" t="s">
        <v>120</v>
      </c>
      <c r="N70" s="777" t="s">
        <v>124</v>
      </c>
      <c r="P70" s="554" t="s">
        <v>896</v>
      </c>
      <c r="Q70" s="727" t="s">
        <v>907</v>
      </c>
      <c r="R70" s="14" t="s">
        <v>694</v>
      </c>
      <c r="S70" s="16"/>
      <c r="T70" s="309" t="s">
        <v>98</v>
      </c>
      <c r="U70" s="714" t="s">
        <v>52</v>
      </c>
      <c r="V70" s="16">
        <v>64</v>
      </c>
      <c r="W70" s="304" t="s">
        <v>149</v>
      </c>
      <c r="X70" s="554" t="s">
        <v>896</v>
      </c>
      <c r="Y70" s="16"/>
      <c r="Z70" s="554" t="s">
        <v>896</v>
      </c>
      <c r="AA70" s="727" t="s">
        <v>907</v>
      </c>
      <c r="AB70" s="14" t="s">
        <v>694</v>
      </c>
      <c r="AF70" s="727" t="s">
        <v>907</v>
      </c>
      <c r="AG70" s="283">
        <v>0.33333333333333331</v>
      </c>
    </row>
    <row r="71" spans="1:33" ht="12.75" customHeight="1" thickTop="1" thickBot="1" x14ac:dyDescent="0.4">
      <c r="A71" s="574">
        <v>68</v>
      </c>
      <c r="B71" s="696">
        <v>2</v>
      </c>
      <c r="C71" s="575">
        <v>45774</v>
      </c>
      <c r="D71" s="740" t="s">
        <v>1115</v>
      </c>
      <c r="E71" s="577" t="str">
        <f t="shared" si="14"/>
        <v>RIDGEFIELD KICKS</v>
      </c>
      <c r="F71" s="577" t="str">
        <f t="shared" si="14"/>
        <v>ECUA-ANDES 40</v>
      </c>
      <c r="G71" s="589"/>
      <c r="H71" s="645">
        <f>VLOOKUP(E71,START_TIMES,2)</f>
        <v>0.33333333333333331</v>
      </c>
      <c r="I71" s="614" t="str">
        <f>VLOOKUP(E71,fields,2)</f>
        <v>Wooster School (T), Danbury</v>
      </c>
      <c r="J71" s="580"/>
      <c r="K71" s="16"/>
      <c r="M71" s="778" t="s">
        <v>123</v>
      </c>
      <c r="N71" s="778" t="s">
        <v>121</v>
      </c>
      <c r="P71" s="554" t="s">
        <v>887</v>
      </c>
      <c r="Q71" s="708" t="s">
        <v>39</v>
      </c>
      <c r="R71" s="7" t="s">
        <v>718</v>
      </c>
      <c r="S71" s="16"/>
      <c r="T71" s="309" t="s">
        <v>100</v>
      </c>
      <c r="U71" s="714" t="s">
        <v>19</v>
      </c>
      <c r="V71" s="16">
        <v>65</v>
      </c>
      <c r="W71" s="304" t="s">
        <v>135</v>
      </c>
      <c r="X71" s="554" t="s">
        <v>887</v>
      </c>
      <c r="Y71" s="16"/>
      <c r="Z71" s="554" t="s">
        <v>887</v>
      </c>
      <c r="AA71" s="708" t="s">
        <v>39</v>
      </c>
      <c r="AB71" s="7" t="s">
        <v>718</v>
      </c>
      <c r="AF71" s="708" t="s">
        <v>39</v>
      </c>
      <c r="AG71" s="283">
        <v>0.41666666666666702</v>
      </c>
    </row>
    <row r="72" spans="1:33" ht="12.75" customHeight="1" thickTop="1" thickBot="1" x14ac:dyDescent="0.4">
      <c r="A72" s="574">
        <v>69</v>
      </c>
      <c r="B72" s="696">
        <v>2</v>
      </c>
      <c r="C72" s="575">
        <v>45774</v>
      </c>
      <c r="D72" s="740" t="s">
        <v>1115</v>
      </c>
      <c r="E72" s="577" t="str">
        <f t="shared" si="14"/>
        <v>LUSITANOS FC</v>
      </c>
      <c r="F72" s="577" t="str">
        <f t="shared" si="14"/>
        <v>WILTON WOLVES</v>
      </c>
      <c r="G72" s="578"/>
      <c r="H72" s="645">
        <f>VLOOKUP(E72,START_TIMES,2)</f>
        <v>0.41666666666666669</v>
      </c>
      <c r="I72" s="614" t="str">
        <f>VLOOKUP(E72,fields,2)</f>
        <v>Veterans Memorial Park (T), Bridgeport</v>
      </c>
      <c r="J72" s="580"/>
      <c r="K72" s="16"/>
      <c r="M72" s="778" t="s">
        <v>122</v>
      </c>
      <c r="N72" s="778" t="s">
        <v>125</v>
      </c>
      <c r="P72" s="554" t="s">
        <v>744</v>
      </c>
      <c r="Q72" s="554" t="s">
        <v>744</v>
      </c>
      <c r="R72" s="7" t="s">
        <v>1104</v>
      </c>
      <c r="S72" s="16"/>
      <c r="T72" s="309" t="s">
        <v>95</v>
      </c>
      <c r="U72" s="714" t="s">
        <v>1112</v>
      </c>
      <c r="V72" s="16">
        <v>66</v>
      </c>
      <c r="W72" s="304" t="s">
        <v>137</v>
      </c>
      <c r="X72" s="554" t="s">
        <v>744</v>
      </c>
      <c r="Y72" s="16"/>
      <c r="Z72" s="554" t="s">
        <v>744</v>
      </c>
      <c r="AA72" s="554" t="s">
        <v>744</v>
      </c>
      <c r="AB72" s="7" t="s">
        <v>1104</v>
      </c>
      <c r="AF72" s="554" t="s">
        <v>744</v>
      </c>
      <c r="AG72" s="283">
        <v>0.41666666666666702</v>
      </c>
    </row>
    <row r="73" spans="1:33" ht="12.75" customHeight="1" thickTop="1" thickBot="1" x14ac:dyDescent="0.4">
      <c r="A73" s="574">
        <v>70</v>
      </c>
      <c r="B73" s="696" t="s">
        <v>0</v>
      </c>
      <c r="C73" s="575" t="s">
        <v>0</v>
      </c>
      <c r="D73" s="582" t="s">
        <v>0</v>
      </c>
      <c r="E73" s="583" t="s">
        <v>0</v>
      </c>
      <c r="F73" s="584" t="s">
        <v>0</v>
      </c>
      <c r="G73" s="578" t="s">
        <v>0</v>
      </c>
      <c r="H73" s="645" t="s">
        <v>0</v>
      </c>
      <c r="I73" s="614" t="s">
        <v>0</v>
      </c>
      <c r="J73" s="585" t="s">
        <v>0</v>
      </c>
      <c r="K73" s="16"/>
      <c r="M73" s="281"/>
      <c r="N73" s="281"/>
      <c r="S73" s="16"/>
      <c r="T73" s="216"/>
      <c r="U73" s="216"/>
      <c r="V73" s="16"/>
      <c r="Y73" s="16"/>
      <c r="AB73" s="7" t="s">
        <v>718</v>
      </c>
      <c r="AC73" s="16"/>
      <c r="AF73" s="13"/>
      <c r="AG73" s="283"/>
    </row>
    <row r="74" spans="1:33" ht="12.75" customHeight="1" thickTop="1" thickBot="1" x14ac:dyDescent="0.4">
      <c r="A74" s="574">
        <v>71</v>
      </c>
      <c r="B74" s="696">
        <v>2</v>
      </c>
      <c r="C74" s="575">
        <v>45774</v>
      </c>
      <c r="D74" s="590" t="s">
        <v>1076</v>
      </c>
      <c r="E74" s="577" t="str">
        <f t="shared" ref="E74:F78" si="15">VLOOKUP(M74,Teams,2)</f>
        <v>NORWALK MARINERS LEGENDS</v>
      </c>
      <c r="F74" s="577" t="str">
        <f t="shared" si="15"/>
        <v>REBELS UNITED</v>
      </c>
      <c r="G74" s="589"/>
      <c r="H74" s="645">
        <f>VLOOKUP(E74,START_TIMES,2)</f>
        <v>0.33333333333333331</v>
      </c>
      <c r="I74" s="614" t="str">
        <f>VLOOKUP(E74,fields,2)</f>
        <v>Nathan Hale MS (T), Norwalk</v>
      </c>
      <c r="J74" s="580"/>
      <c r="K74" s="16"/>
      <c r="M74" s="781" t="s">
        <v>130</v>
      </c>
      <c r="N74" s="781" t="s">
        <v>132</v>
      </c>
      <c r="S74" s="16"/>
      <c r="T74" s="215"/>
      <c r="U74" s="215"/>
      <c r="V74" s="16"/>
      <c r="Y74" s="16"/>
      <c r="AB74" s="7" t="s">
        <v>1104</v>
      </c>
      <c r="AC74" s="16"/>
      <c r="AF74" s="20"/>
      <c r="AG74" s="283"/>
    </row>
    <row r="75" spans="1:33" ht="12.75" customHeight="1" thickTop="1" thickBot="1" x14ac:dyDescent="0.4">
      <c r="A75" s="574">
        <v>72</v>
      </c>
      <c r="B75" s="696">
        <v>2</v>
      </c>
      <c r="C75" s="575">
        <v>45774</v>
      </c>
      <c r="D75" s="590" t="s">
        <v>1076</v>
      </c>
      <c r="E75" s="577" t="str">
        <f t="shared" si="15"/>
        <v>NORWALK SPORT COLOMBIA 50</v>
      </c>
      <c r="F75" s="577" t="str">
        <f t="shared" si="15"/>
        <v>WESTPORT FC</v>
      </c>
      <c r="G75" s="589"/>
      <c r="H75" s="645">
        <f>VLOOKUP(E75,START_TIMES,2)</f>
        <v>0.41666666666666669</v>
      </c>
      <c r="I75" s="614" t="str">
        <f>VLOOKUP(E75,fields,2)</f>
        <v>Nathan Hale MS (T), Norwalk</v>
      </c>
      <c r="J75" s="580"/>
      <c r="K75" s="16"/>
      <c r="M75" s="781" t="s">
        <v>131</v>
      </c>
      <c r="N75" s="781" t="s">
        <v>136</v>
      </c>
      <c r="S75" s="16"/>
      <c r="T75" s="216"/>
      <c r="U75" s="216"/>
      <c r="V75" s="16"/>
      <c r="Y75" s="16"/>
      <c r="Z75" s="13"/>
      <c r="AC75" s="16"/>
      <c r="AF75" s="16"/>
      <c r="AG75" s="283"/>
    </row>
    <row r="76" spans="1:33" ht="12.75" customHeight="1" thickTop="1" thickBot="1" x14ac:dyDescent="0.4">
      <c r="A76" s="574">
        <v>73</v>
      </c>
      <c r="B76" s="696">
        <v>2</v>
      </c>
      <c r="C76" s="575">
        <v>45774</v>
      </c>
      <c r="D76" s="590" t="s">
        <v>1076</v>
      </c>
      <c r="E76" s="577" t="str">
        <f t="shared" si="15"/>
        <v>GREENWICH FC 50</v>
      </c>
      <c r="F76" s="577" t="str">
        <f t="shared" si="15"/>
        <v>FAIRFIELD GAC 50</v>
      </c>
      <c r="G76" s="589"/>
      <c r="H76" s="645">
        <f>VLOOKUP(E76,START_TIMES,2)</f>
        <v>0.41666666666666702</v>
      </c>
      <c r="I76" s="614" t="str">
        <f>VLOOKUP(E76,fields,2)</f>
        <v>Greenwich Fields</v>
      </c>
      <c r="J76" s="580"/>
      <c r="K76" s="16"/>
      <c r="M76" s="781" t="s">
        <v>128</v>
      </c>
      <c r="N76" s="781" t="s">
        <v>127</v>
      </c>
      <c r="S76" s="16"/>
      <c r="T76" s="216"/>
      <c r="U76" s="216"/>
      <c r="V76" s="16"/>
      <c r="Y76" s="16"/>
      <c r="Z76" s="13"/>
      <c r="AC76" s="16"/>
      <c r="AF76" s="13"/>
      <c r="AG76" s="283"/>
    </row>
    <row r="77" spans="1:33" ht="12.75" customHeight="1" thickTop="1" thickBot="1" x14ac:dyDescent="0.4">
      <c r="A77" s="574">
        <v>74</v>
      </c>
      <c r="B77" s="696">
        <v>2</v>
      </c>
      <c r="C77" s="575">
        <v>45774</v>
      </c>
      <c r="D77" s="590" t="s">
        <v>1076</v>
      </c>
      <c r="E77" s="577" t="str">
        <f t="shared" si="15"/>
        <v>GREENWICH PUMAS FC 50</v>
      </c>
      <c r="F77" s="577" t="str">
        <f t="shared" si="15"/>
        <v>VASCO DA GAMA 50</v>
      </c>
      <c r="G77" s="589"/>
      <c r="H77" s="645">
        <f>VLOOKUP(E77,START_TIMES,2)</f>
        <v>0.41666666666666669</v>
      </c>
      <c r="I77" s="614" t="str">
        <f>VLOOKUP(E77,fields,2)</f>
        <v>Greenwich Fields</v>
      </c>
      <c r="J77" s="580"/>
      <c r="K77" s="16"/>
      <c r="M77" s="781" t="s">
        <v>129</v>
      </c>
      <c r="N77" s="781" t="s">
        <v>134</v>
      </c>
      <c r="S77" s="16"/>
      <c r="T77" s="209"/>
      <c r="U77" s="232"/>
      <c r="V77" s="16"/>
      <c r="Y77" s="16"/>
      <c r="Z77" s="13"/>
      <c r="AC77" s="16"/>
    </row>
    <row r="78" spans="1:33" ht="12.75" customHeight="1" thickTop="1" thickBot="1" x14ac:dyDescent="0.4">
      <c r="A78" s="574">
        <v>75</v>
      </c>
      <c r="B78" s="696">
        <v>2</v>
      </c>
      <c r="C78" s="575">
        <v>45774</v>
      </c>
      <c r="D78" s="590" t="s">
        <v>1076</v>
      </c>
      <c r="E78" s="774" t="str">
        <f t="shared" si="15"/>
        <v>BYE 50</v>
      </c>
      <c r="F78" s="577" t="str">
        <f t="shared" si="15"/>
        <v>STAMFORD CITY</v>
      </c>
      <c r="G78" s="589"/>
      <c r="H78" s="645" t="str">
        <f>VLOOKUP(E78,START_TIMES,2)</f>
        <v>--</v>
      </c>
      <c r="I78" s="614" t="str">
        <f>VLOOKUP(E78,fields,2)</f>
        <v>--</v>
      </c>
      <c r="J78" s="580"/>
      <c r="M78" s="781" t="s">
        <v>126</v>
      </c>
      <c r="N78" s="781" t="s">
        <v>133</v>
      </c>
      <c r="S78" s="16"/>
      <c r="T78" s="209"/>
      <c r="U78" s="209"/>
      <c r="V78" s="16"/>
      <c r="Y78" s="16"/>
      <c r="Z78" s="13"/>
      <c r="AC78" s="16"/>
    </row>
    <row r="79" spans="1:33" ht="12.75" customHeight="1" thickTop="1" thickBot="1" x14ac:dyDescent="0.4">
      <c r="A79" s="574">
        <v>76</v>
      </c>
      <c r="B79" s="696" t="s">
        <v>0</v>
      </c>
      <c r="C79" s="575" t="s">
        <v>0</v>
      </c>
      <c r="D79" s="582" t="s">
        <v>0</v>
      </c>
      <c r="E79" s="583" t="s">
        <v>0</v>
      </c>
      <c r="F79" s="584" t="s">
        <v>0</v>
      </c>
      <c r="G79" s="578" t="s">
        <v>0</v>
      </c>
      <c r="H79" s="645" t="s">
        <v>0</v>
      </c>
      <c r="I79" s="614" t="s">
        <v>0</v>
      </c>
      <c r="J79" s="585" t="s">
        <v>0</v>
      </c>
      <c r="M79" s="350"/>
      <c r="N79" s="350"/>
      <c r="S79" s="16"/>
      <c r="T79" s="198"/>
      <c r="U79" s="198"/>
      <c r="V79" s="16"/>
      <c r="Y79" s="16"/>
      <c r="Z79" s="20"/>
      <c r="AC79" s="16"/>
    </row>
    <row r="80" spans="1:33" ht="12.75" customHeight="1" thickTop="1" thickBot="1" x14ac:dyDescent="0.4">
      <c r="A80" s="574">
        <v>77</v>
      </c>
      <c r="B80" s="696" t="s">
        <v>0</v>
      </c>
      <c r="C80" s="575" t="s">
        <v>0</v>
      </c>
      <c r="D80" s="582" t="s">
        <v>0</v>
      </c>
      <c r="E80" s="583" t="s">
        <v>0</v>
      </c>
      <c r="F80" s="584" t="s">
        <v>0</v>
      </c>
      <c r="G80" s="578" t="s">
        <v>0</v>
      </c>
      <c r="H80" s="645" t="s">
        <v>0</v>
      </c>
      <c r="I80" s="614" t="s">
        <v>0</v>
      </c>
      <c r="J80" s="585" t="s">
        <v>0</v>
      </c>
      <c r="M80" s="350"/>
      <c r="N80" s="350"/>
      <c r="S80" s="16"/>
      <c r="T80" s="198"/>
      <c r="U80" s="198"/>
      <c r="V80" s="16"/>
      <c r="Y80" s="16"/>
      <c r="Z80" s="20"/>
      <c r="AC80" s="16"/>
    </row>
    <row r="81" spans="1:29" ht="12.75" customHeight="1" thickTop="1" thickBot="1" x14ac:dyDescent="0.4">
      <c r="A81" s="574">
        <v>78</v>
      </c>
      <c r="B81" s="696">
        <v>2</v>
      </c>
      <c r="C81" s="575">
        <v>45774</v>
      </c>
      <c r="D81" s="591" t="s">
        <v>1113</v>
      </c>
      <c r="E81" s="577" t="str">
        <f t="shared" ref="E81:F85" si="16">VLOOKUP(M81,Teams,2)</f>
        <v>GUILFORD BLACK EAGLES</v>
      </c>
      <c r="F81" s="577" t="str">
        <f t="shared" si="16"/>
        <v>NORTH BRANFORD LEGENDS</v>
      </c>
      <c r="G81" s="589"/>
      <c r="H81" s="645">
        <f>VLOOKUP(E81,START_TIMES,2)</f>
        <v>0.375</v>
      </c>
      <c r="I81" s="614" t="str">
        <f>VLOOKUP(E81,fields,2)</f>
        <v>Bittner Park (G), Guilford</v>
      </c>
      <c r="J81" s="580"/>
      <c r="K81" s="16"/>
      <c r="M81" s="783" t="s">
        <v>146</v>
      </c>
      <c r="N81" s="783" t="s">
        <v>148</v>
      </c>
      <c r="S81" s="16"/>
      <c r="T81" s="198"/>
      <c r="U81" s="198"/>
      <c r="V81" s="16"/>
      <c r="Y81" s="16"/>
      <c r="Z81" s="20"/>
      <c r="AC81" s="16"/>
    </row>
    <row r="82" spans="1:29" ht="12.75" customHeight="1" thickTop="1" x14ac:dyDescent="0.35">
      <c r="A82" s="574">
        <v>79</v>
      </c>
      <c r="B82" s="696">
        <v>2</v>
      </c>
      <c r="C82" s="575">
        <v>45774</v>
      </c>
      <c r="D82" s="591" t="s">
        <v>1113</v>
      </c>
      <c r="E82" s="577" t="str">
        <f t="shared" si="16"/>
        <v>HAVEN FC</v>
      </c>
      <c r="F82" s="577" t="str">
        <f t="shared" si="16"/>
        <v>ZIMMITTI SC</v>
      </c>
      <c r="G82" s="589"/>
      <c r="H82" s="645">
        <f>VLOOKUP(E82,START_TIMES,2)</f>
        <v>0.33333333333333331</v>
      </c>
      <c r="I82" s="614" t="str">
        <f>VLOOKUP(E82,fields,2)</f>
        <v>Foran HS KMT (T), Milford</v>
      </c>
      <c r="J82" s="580"/>
      <c r="M82" s="783" t="s">
        <v>147</v>
      </c>
      <c r="N82" s="783" t="s">
        <v>137</v>
      </c>
    </row>
    <row r="83" spans="1:29" ht="12.75" customHeight="1" x14ac:dyDescent="0.35">
      <c r="A83" s="574">
        <v>80</v>
      </c>
      <c r="B83" s="696">
        <v>2</v>
      </c>
      <c r="C83" s="575">
        <v>45774</v>
      </c>
      <c r="D83" s="591" t="s">
        <v>1113</v>
      </c>
      <c r="E83" s="577" t="str">
        <f t="shared" si="16"/>
        <v>EAST HAVEN SC</v>
      </c>
      <c r="F83" s="577" t="str">
        <f t="shared" si="16"/>
        <v>CLUB NAPOLI 50</v>
      </c>
      <c r="G83" s="589"/>
      <c r="H83" s="645">
        <f>VLOOKUP(E83,START_TIMES,2)</f>
        <v>0.41666666666666669</v>
      </c>
      <c r="I83" s="614" t="str">
        <f>VLOOKUP(E83,fields,2)</f>
        <v>East Haven MS (G), East Haven</v>
      </c>
      <c r="J83" s="585"/>
      <c r="M83" s="783" t="s">
        <v>142</v>
      </c>
      <c r="N83" s="783" t="s">
        <v>141</v>
      </c>
    </row>
    <row r="84" spans="1:29" ht="12.75" customHeight="1" x14ac:dyDescent="0.35">
      <c r="A84" s="574">
        <v>81</v>
      </c>
      <c r="B84" s="696">
        <v>2</v>
      </c>
      <c r="C84" s="575">
        <v>45774</v>
      </c>
      <c r="D84" s="591" t="s">
        <v>1113</v>
      </c>
      <c r="E84" s="577" t="str">
        <f t="shared" si="16"/>
        <v>GREENWICH PFC</v>
      </c>
      <c r="F84" s="577" t="str">
        <f t="shared" si="16"/>
        <v>VASCO DA GAMA 60</v>
      </c>
      <c r="G84" s="589"/>
      <c r="H84" s="645">
        <f>VLOOKUP(E84,START_TIMES,2)</f>
        <v>0.41666666666666702</v>
      </c>
      <c r="I84" s="614" t="str">
        <f>VLOOKUP(E84,fields,2)</f>
        <v>Greenwich Fields</v>
      </c>
      <c r="J84" s="580"/>
      <c r="M84" s="783" t="s">
        <v>144</v>
      </c>
      <c r="N84" s="783" t="s">
        <v>135</v>
      </c>
    </row>
    <row r="85" spans="1:29" ht="12.75" customHeight="1" x14ac:dyDescent="0.35">
      <c r="A85" s="574">
        <v>82</v>
      </c>
      <c r="B85" s="696">
        <v>2</v>
      </c>
      <c r="C85" s="575">
        <v>45774</v>
      </c>
      <c r="D85" s="591" t="s">
        <v>1113</v>
      </c>
      <c r="E85" s="577" t="str">
        <f t="shared" si="16"/>
        <v>CHESHIRE AZZURRI</v>
      </c>
      <c r="F85" s="577" t="str">
        <f t="shared" si="16"/>
        <v>SOUTHEAST CT</v>
      </c>
      <c r="G85" s="589"/>
      <c r="H85" s="645">
        <f>VLOOKUP(E85,START_TIMES,2)</f>
        <v>0.375</v>
      </c>
      <c r="I85" s="614" t="str">
        <f>VLOOKUP(E85,fields,2)</f>
        <v>Quinnipiac Park (G), Cheshire</v>
      </c>
      <c r="J85" s="580"/>
      <c r="M85" s="783" t="s">
        <v>138</v>
      </c>
      <c r="N85" s="783" t="s">
        <v>149</v>
      </c>
    </row>
    <row r="86" spans="1:29" ht="12.75" customHeight="1" x14ac:dyDescent="0.35">
      <c r="A86" s="574">
        <v>83</v>
      </c>
      <c r="B86" s="696"/>
      <c r="C86" s="575"/>
      <c r="D86" s="591"/>
      <c r="E86" s="577"/>
      <c r="F86" s="577"/>
      <c r="G86" s="589"/>
      <c r="H86" s="645"/>
      <c r="I86" s="614"/>
      <c r="J86" s="580"/>
      <c r="M86" s="643"/>
      <c r="N86" s="643"/>
    </row>
    <row r="87" spans="1:29" ht="13.5" customHeight="1" x14ac:dyDescent="0.35">
      <c r="A87" s="574">
        <v>84</v>
      </c>
      <c r="B87" s="696">
        <v>3</v>
      </c>
      <c r="C87" s="575">
        <v>45781</v>
      </c>
      <c r="D87" s="576" t="s">
        <v>10</v>
      </c>
      <c r="E87" s="577" t="str">
        <f t="shared" ref="E87:F91" si="17">VLOOKUP(M87,Teams,2)</f>
        <v>CLINTON FC 30</v>
      </c>
      <c r="F87" s="577" t="str">
        <f t="shared" si="17"/>
        <v>HAMDEN ALL STARS</v>
      </c>
      <c r="G87" s="578"/>
      <c r="H87" s="645">
        <f>VLOOKUP(E87,START_TIMES,2)</f>
        <v>0.41666666666666702</v>
      </c>
      <c r="I87" s="614" t="str">
        <f>VLOOKUP(E87,fields,2)</f>
        <v>Strong Field (T), Madison</v>
      </c>
      <c r="J87" s="580"/>
      <c r="K87" s="16"/>
      <c r="M87" s="5" t="s">
        <v>96</v>
      </c>
      <c r="N87" s="5" t="s">
        <v>92</v>
      </c>
      <c r="S87" s="16"/>
      <c r="T87" s="288"/>
      <c r="U87" s="288"/>
      <c r="V87" s="16"/>
      <c r="W87" s="227"/>
      <c r="X87" s="289"/>
      <c r="Y87" s="16"/>
      <c r="Z87" s="20"/>
      <c r="AC87" s="16"/>
    </row>
    <row r="88" spans="1:29" ht="13.5" customHeight="1" x14ac:dyDescent="0.35">
      <c r="A88" s="574">
        <v>85</v>
      </c>
      <c r="B88" s="696">
        <v>3</v>
      </c>
      <c r="C88" s="575">
        <v>45781</v>
      </c>
      <c r="D88" s="576" t="s">
        <v>10</v>
      </c>
      <c r="E88" s="577" t="str">
        <f t="shared" si="17"/>
        <v>GREENWICH FC 30</v>
      </c>
      <c r="F88" s="577" t="str">
        <f t="shared" si="17"/>
        <v>MILFORD TUESDAY</v>
      </c>
      <c r="G88" s="578"/>
      <c r="H88" s="645">
        <f>VLOOKUP(E88,START_TIMES,2)</f>
        <v>0.41666666666666702</v>
      </c>
      <c r="I88" s="614" t="str">
        <f>VLOOKUP(E88,fields,2)</f>
        <v>Greenwich Fields</v>
      </c>
      <c r="J88" s="580"/>
      <c r="K88" s="16"/>
      <c r="M88" s="5" t="s">
        <v>94</v>
      </c>
      <c r="N88" s="5" t="s">
        <v>100</v>
      </c>
      <c r="S88" s="16"/>
      <c r="T88" s="288"/>
      <c r="U88" s="288"/>
      <c r="V88" s="16"/>
      <c r="W88" s="227"/>
      <c r="X88" s="289"/>
      <c r="Y88" s="16"/>
      <c r="Z88" s="20"/>
      <c r="AC88" s="16"/>
    </row>
    <row r="89" spans="1:29" ht="13.5" customHeight="1" x14ac:dyDescent="0.35">
      <c r="A89" s="574">
        <v>86</v>
      </c>
      <c r="B89" s="696">
        <v>3</v>
      </c>
      <c r="C89" s="575">
        <v>45781</v>
      </c>
      <c r="D89" s="576" t="s">
        <v>10</v>
      </c>
      <c r="E89" s="577" t="str">
        <f t="shared" si="17"/>
        <v xml:space="preserve">FC SHELTON </v>
      </c>
      <c r="F89" s="577" t="str">
        <f t="shared" si="17"/>
        <v>CHESHIRE SC UNITED</v>
      </c>
      <c r="G89" s="578"/>
      <c r="H89" s="645">
        <f>VLOOKUP(E89,START_TIMES,2)</f>
        <v>0.33333333333333331</v>
      </c>
      <c r="I89" s="614" t="str">
        <f>VLOOKUP(E89,fields,2)</f>
        <v>Nike Site (G), Shelton</v>
      </c>
      <c r="J89" s="585"/>
      <c r="K89" s="16"/>
      <c r="M89" s="5" t="s">
        <v>99</v>
      </c>
      <c r="N89" s="5" t="s">
        <v>97</v>
      </c>
      <c r="S89" s="16"/>
      <c r="T89" s="288"/>
      <c r="U89" s="288"/>
      <c r="V89" s="16"/>
      <c r="W89" s="227"/>
      <c r="X89" s="289"/>
      <c r="Y89" s="16"/>
      <c r="Z89" s="20"/>
      <c r="AC89" s="16"/>
    </row>
    <row r="90" spans="1:29" ht="13.5" customHeight="1" x14ac:dyDescent="0.35">
      <c r="A90" s="574">
        <v>87</v>
      </c>
      <c r="B90" s="696">
        <v>3</v>
      </c>
      <c r="C90" s="575">
        <v>45781</v>
      </c>
      <c r="D90" s="576" t="s">
        <v>10</v>
      </c>
      <c r="E90" s="577" t="str">
        <f t="shared" si="17"/>
        <v>SALTY DOGS</v>
      </c>
      <c r="F90" s="577" t="str">
        <f t="shared" si="17"/>
        <v>DANBURY UNITED</v>
      </c>
      <c r="G90" s="578"/>
      <c r="H90" s="645">
        <f>VLOOKUP(E90,START_TIMES,2)</f>
        <v>0.33333333333333331</v>
      </c>
      <c r="I90" s="614" t="str">
        <f>VLOOKUP(E90,fields,2)</f>
        <v>Nonnewaug HS  (T), Woodbury</v>
      </c>
      <c r="J90" s="585"/>
      <c r="K90" s="16"/>
      <c r="M90" s="5" t="s">
        <v>95</v>
      </c>
      <c r="N90" s="5" t="s">
        <v>93</v>
      </c>
      <c r="S90" s="16"/>
      <c r="T90" s="288"/>
      <c r="U90" s="288"/>
      <c r="V90" s="16"/>
      <c r="W90" s="227"/>
      <c r="X90" s="289"/>
      <c r="Y90" s="16"/>
      <c r="Z90" s="20"/>
      <c r="AC90" s="16"/>
    </row>
    <row r="91" spans="1:29" ht="13.5" customHeight="1" x14ac:dyDescent="0.35">
      <c r="A91" s="574">
        <v>88</v>
      </c>
      <c r="B91" s="696">
        <v>3</v>
      </c>
      <c r="C91" s="575">
        <v>45781</v>
      </c>
      <c r="D91" s="576" t="s">
        <v>10</v>
      </c>
      <c r="E91" s="577" t="str">
        <f t="shared" si="17"/>
        <v>MILFORD AMIGOS</v>
      </c>
      <c r="F91" s="577" t="str">
        <f t="shared" si="17"/>
        <v>STAMFORD FC</v>
      </c>
      <c r="G91" s="578"/>
      <c r="H91" s="645">
        <f>VLOOKUP(E91,START_TIMES,2)</f>
        <v>0.33333333333333331</v>
      </c>
      <c r="I91" s="614" t="str">
        <f>VLOOKUP(E91,fields,2)</f>
        <v>Pease Road (G), Woodbridge</v>
      </c>
      <c r="J91" s="580"/>
      <c r="K91" s="16"/>
      <c r="M91" s="5" t="s">
        <v>98</v>
      </c>
      <c r="N91" s="5" t="s">
        <v>101</v>
      </c>
      <c r="S91" s="16"/>
      <c r="T91" s="288"/>
      <c r="U91" s="288"/>
      <c r="V91" s="16"/>
      <c r="W91" s="227"/>
      <c r="X91" s="289"/>
      <c r="Y91" s="16"/>
      <c r="Z91" s="20"/>
      <c r="AC91" s="16"/>
    </row>
    <row r="92" spans="1:29" ht="13.5" customHeight="1" x14ac:dyDescent="0.35">
      <c r="A92" s="574">
        <v>89</v>
      </c>
      <c r="B92" s="696" t="s">
        <v>0</v>
      </c>
      <c r="C92" s="575" t="s">
        <v>0</v>
      </c>
      <c r="D92" s="582" t="s">
        <v>0</v>
      </c>
      <c r="E92" s="583" t="s">
        <v>0</v>
      </c>
      <c r="F92" s="584" t="s">
        <v>0</v>
      </c>
      <c r="G92" s="578" t="s">
        <v>0</v>
      </c>
      <c r="H92" s="645" t="s">
        <v>0</v>
      </c>
      <c r="I92" s="614" t="s">
        <v>0</v>
      </c>
      <c r="J92" s="585" t="s">
        <v>0</v>
      </c>
      <c r="K92" s="89"/>
      <c r="L92" s="89"/>
      <c r="M92" s="641"/>
      <c r="N92" s="641"/>
      <c r="S92" s="16"/>
      <c r="T92" s="288"/>
      <c r="U92" s="288"/>
      <c r="V92" s="16"/>
      <c r="W92" s="227"/>
      <c r="X92" s="289"/>
      <c r="Y92" s="16"/>
      <c r="Z92" s="20"/>
      <c r="AC92" s="16"/>
    </row>
    <row r="93" spans="1:29" ht="13.5" customHeight="1" x14ac:dyDescent="0.35">
      <c r="A93" s="574">
        <v>90</v>
      </c>
      <c r="B93" s="696">
        <v>3</v>
      </c>
      <c r="C93" s="575">
        <v>45781</v>
      </c>
      <c r="D93" s="586" t="s">
        <v>175</v>
      </c>
      <c r="E93" s="577" t="str">
        <f t="shared" ref="E93:F97" si="18">VLOOKUP(M93,Teams,2)</f>
        <v>COYOTES FC</v>
      </c>
      <c r="F93" s="577" t="str">
        <f t="shared" si="18"/>
        <v>LITCHFIELD COUNTY BLUES 30</v>
      </c>
      <c r="G93" s="578"/>
      <c r="H93" s="645">
        <f>VLOOKUP(E93,START_TIMES,2)</f>
        <v>0.45833333333333331</v>
      </c>
      <c r="I93" s="614" t="str">
        <f>VLOOKUP(E93,fields,2)</f>
        <v>Pragemann  Park (G), Wallingford</v>
      </c>
      <c r="J93" s="580"/>
      <c r="K93" s="16"/>
      <c r="M93" s="5" t="s">
        <v>151</v>
      </c>
      <c r="N93" s="5" t="s">
        <v>155</v>
      </c>
      <c r="S93" s="16"/>
      <c r="T93" s="288"/>
      <c r="U93" s="288"/>
      <c r="V93" s="16"/>
      <c r="W93" s="227"/>
      <c r="X93" s="289"/>
      <c r="Y93" s="16"/>
      <c r="Z93" s="20"/>
      <c r="AC93" s="16"/>
    </row>
    <row r="94" spans="1:29" ht="13.5" customHeight="1" x14ac:dyDescent="0.35">
      <c r="A94" s="574">
        <v>91</v>
      </c>
      <c r="B94" s="696">
        <v>3</v>
      </c>
      <c r="C94" s="575">
        <v>45781</v>
      </c>
      <c r="D94" s="586" t="s">
        <v>175</v>
      </c>
      <c r="E94" s="577" t="str">
        <f t="shared" si="18"/>
        <v>FC CELTA</v>
      </c>
      <c r="F94" s="577" t="str">
        <f t="shared" si="18"/>
        <v>NORWALK FC</v>
      </c>
      <c r="G94" s="578"/>
      <c r="H94" s="645">
        <f>VLOOKUP(E94,START_TIMES,2)</f>
        <v>0.33333333333333331</v>
      </c>
      <c r="I94" s="614" t="str">
        <f>VLOOKUP(E94,fields,2)</f>
        <v>Foran HS KMT (T), Milford</v>
      </c>
      <c r="J94" s="580"/>
      <c r="K94" s="16"/>
      <c r="M94" s="5" t="s">
        <v>154</v>
      </c>
      <c r="N94" s="5" t="s">
        <v>157</v>
      </c>
      <c r="S94" s="16"/>
      <c r="T94" s="288"/>
      <c r="U94" s="288"/>
      <c r="V94" s="16"/>
      <c r="W94" s="227"/>
      <c r="X94" s="289"/>
      <c r="Y94" s="16"/>
      <c r="Z94" s="20"/>
      <c r="AC94" s="16"/>
    </row>
    <row r="95" spans="1:29" ht="13.5" customHeight="1" x14ac:dyDescent="0.35">
      <c r="A95" s="574">
        <v>92</v>
      </c>
      <c r="B95" s="696">
        <v>3</v>
      </c>
      <c r="C95" s="575">
        <v>45781</v>
      </c>
      <c r="D95" s="586" t="s">
        <v>175</v>
      </c>
      <c r="E95" s="577" t="str">
        <f t="shared" si="18"/>
        <v>FC CALDO VERDE</v>
      </c>
      <c r="F95" s="773" t="str">
        <f t="shared" si="18"/>
        <v>BYE 30</v>
      </c>
      <c r="G95" s="589"/>
      <c r="H95" s="645">
        <f>VLOOKUP(E95,START_TIMES,2)</f>
        <v>0.33333333333333331</v>
      </c>
      <c r="I95" s="614" t="str">
        <f>VLOOKUP(E95,fields,2)</f>
        <v>Naugatuck HS (G), Naugatuck</v>
      </c>
      <c r="J95" s="580"/>
      <c r="K95" s="16"/>
      <c r="M95" s="5" t="s">
        <v>153</v>
      </c>
      <c r="N95" s="5" t="s">
        <v>150</v>
      </c>
      <c r="S95" s="16"/>
      <c r="T95" s="288"/>
      <c r="U95" s="288"/>
      <c r="V95" s="16"/>
      <c r="W95" s="227"/>
      <c r="X95" s="289"/>
      <c r="Y95" s="16"/>
      <c r="Z95" s="20"/>
      <c r="AC95" s="16"/>
    </row>
    <row r="96" spans="1:29" ht="13.5" customHeight="1" x14ac:dyDescent="0.35">
      <c r="A96" s="574">
        <v>93</v>
      </c>
      <c r="B96" s="696">
        <v>3</v>
      </c>
      <c r="C96" s="575">
        <v>45781</v>
      </c>
      <c r="D96" s="586" t="s">
        <v>175</v>
      </c>
      <c r="E96" s="577" t="str">
        <f t="shared" si="18"/>
        <v>QPR</v>
      </c>
      <c r="F96" s="577" t="str">
        <f t="shared" si="18"/>
        <v>ECUA-ANDES 30</v>
      </c>
      <c r="G96" s="578"/>
      <c r="H96" s="645">
        <f>VLOOKUP(E96,START_TIMES,2)</f>
        <v>0.375</v>
      </c>
      <c r="I96" s="614" t="str">
        <f>VLOOKUP(E96,fields,2)</f>
        <v>Quinnipiac Park (G), Cheshire</v>
      </c>
      <c r="J96" s="585"/>
      <c r="K96" s="16"/>
      <c r="M96" s="5" t="s">
        <v>158</v>
      </c>
      <c r="N96" s="5" t="s">
        <v>152</v>
      </c>
      <c r="S96" s="16"/>
      <c r="T96" s="288"/>
      <c r="U96" s="288"/>
      <c r="V96" s="16"/>
      <c r="W96" s="227"/>
      <c r="X96" s="289"/>
      <c r="Y96" s="16"/>
      <c r="Z96" s="20"/>
      <c r="AC96" s="16"/>
    </row>
    <row r="97" spans="1:33" ht="13.5" customHeight="1" x14ac:dyDescent="0.35">
      <c r="A97" s="574">
        <v>94</v>
      </c>
      <c r="B97" s="696">
        <v>3</v>
      </c>
      <c r="C97" s="575">
        <v>45781</v>
      </c>
      <c r="D97" s="586" t="s">
        <v>175</v>
      </c>
      <c r="E97" s="577" t="str">
        <f t="shared" si="18"/>
        <v>NAUGATUCK FUSION</v>
      </c>
      <c r="F97" s="577" t="str">
        <f t="shared" si="18"/>
        <v>TRINITY FC</v>
      </c>
      <c r="G97" s="578"/>
      <c r="H97" s="645">
        <f>VLOOKUP(E97,START_TIMES,2)</f>
        <v>0.41666666666666669</v>
      </c>
      <c r="I97" s="614" t="str">
        <f>VLOOKUP(E97,fields,2)</f>
        <v>City Hill MS (G), Naugatuck</v>
      </c>
      <c r="J97" s="580"/>
      <c r="K97" s="16"/>
      <c r="M97" s="5" t="s">
        <v>156</v>
      </c>
      <c r="N97" s="5" t="s">
        <v>159</v>
      </c>
      <c r="S97" s="16"/>
      <c r="T97" s="288"/>
      <c r="U97" s="288"/>
      <c r="V97" s="16"/>
      <c r="W97" s="227"/>
      <c r="X97" s="289"/>
      <c r="Y97" s="16"/>
      <c r="Z97" s="20"/>
      <c r="AC97" s="16"/>
    </row>
    <row r="98" spans="1:33" ht="12.65" customHeight="1" x14ac:dyDescent="0.35">
      <c r="A98" s="574">
        <v>95</v>
      </c>
      <c r="B98" s="696" t="s">
        <v>0</v>
      </c>
      <c r="C98" s="575" t="s">
        <v>0</v>
      </c>
      <c r="D98" s="582" t="s">
        <v>0</v>
      </c>
      <c r="E98" s="583" t="s">
        <v>0</v>
      </c>
      <c r="F98" s="584" t="s">
        <v>0</v>
      </c>
      <c r="G98" s="578" t="s">
        <v>0</v>
      </c>
      <c r="H98" s="645" t="s">
        <v>0</v>
      </c>
      <c r="I98" s="614" t="s">
        <v>0</v>
      </c>
      <c r="J98" s="585" t="s">
        <v>0</v>
      </c>
      <c r="K98" s="16"/>
      <c r="M98" s="641"/>
      <c r="N98" s="641"/>
      <c r="S98" s="16"/>
      <c r="T98" s="288"/>
      <c r="U98" s="288"/>
      <c r="V98" s="16"/>
      <c r="W98" s="227"/>
      <c r="X98" s="289"/>
      <c r="Y98" s="16"/>
      <c r="Z98" s="20"/>
      <c r="AC98" s="16"/>
    </row>
    <row r="99" spans="1:33" ht="13.5" customHeight="1" x14ac:dyDescent="0.35">
      <c r="A99" s="574">
        <v>96</v>
      </c>
      <c r="B99" s="696">
        <v>3</v>
      </c>
      <c r="C99" s="575">
        <v>45781</v>
      </c>
      <c r="D99" s="587" t="s">
        <v>11</v>
      </c>
      <c r="E99" s="577" t="str">
        <f t="shared" ref="E99:F103" si="19">VLOOKUP(M99,Teams,2)</f>
        <v>CLUB NAPOLI 40</v>
      </c>
      <c r="F99" s="577" t="str">
        <f t="shared" si="19"/>
        <v>GREENWICH PUMAS FC 40</v>
      </c>
      <c r="G99" s="578"/>
      <c r="H99" s="645">
        <f>VLOOKUP(E99,START_TIMES,2)</f>
        <v>0.33333333333333331</v>
      </c>
      <c r="I99" s="614" t="str">
        <f>VLOOKUP(E99,fields,2)</f>
        <v>Sportsplex (T), North Branford</v>
      </c>
      <c r="J99" s="580"/>
      <c r="K99" s="16"/>
      <c r="M99" s="5" t="s">
        <v>161</v>
      </c>
      <c r="N99" s="5" t="s">
        <v>105</v>
      </c>
      <c r="S99" s="16"/>
      <c r="T99" s="288"/>
      <c r="U99" s="288"/>
      <c r="V99" s="16"/>
      <c r="W99" s="227"/>
      <c r="X99" s="289"/>
      <c r="Y99" s="16"/>
      <c r="Z99" s="20"/>
      <c r="AC99" s="16"/>
    </row>
    <row r="100" spans="1:33" ht="13.5" customHeight="1" x14ac:dyDescent="0.35">
      <c r="A100" s="574">
        <v>97</v>
      </c>
      <c r="B100" s="696">
        <v>3</v>
      </c>
      <c r="C100" s="575">
        <v>45781</v>
      </c>
      <c r="D100" s="587" t="s">
        <v>11</v>
      </c>
      <c r="E100" s="577" t="str">
        <f t="shared" si="19"/>
        <v>GREENWICH FC 40</v>
      </c>
      <c r="F100" s="577" t="str">
        <f t="shared" si="19"/>
        <v>SHEBEEN FC</v>
      </c>
      <c r="G100" s="578"/>
      <c r="H100" s="645">
        <f>VLOOKUP(E100,START_TIMES,2)</f>
        <v>0.41666666666666702</v>
      </c>
      <c r="I100" s="614" t="str">
        <f>VLOOKUP(E100,fields,2)</f>
        <v>Greenwich Fields</v>
      </c>
      <c r="J100" s="580"/>
      <c r="K100" s="16"/>
      <c r="M100" s="5" t="s">
        <v>104</v>
      </c>
      <c r="N100" s="5" t="s">
        <v>107</v>
      </c>
      <c r="S100" s="16"/>
      <c r="T100" s="288"/>
      <c r="U100" s="288"/>
      <c r="V100" s="16"/>
      <c r="W100" s="227"/>
      <c r="X100" s="289"/>
      <c r="Y100" s="16"/>
      <c r="Z100" s="20"/>
      <c r="AC100" s="16"/>
    </row>
    <row r="101" spans="1:33" ht="13.5" customHeight="1" x14ac:dyDescent="0.35">
      <c r="A101" s="574">
        <v>98</v>
      </c>
      <c r="B101" s="696">
        <v>3</v>
      </c>
      <c r="C101" s="575">
        <v>45781</v>
      </c>
      <c r="D101" s="587" t="s">
        <v>11</v>
      </c>
      <c r="E101" s="577" t="str">
        <f t="shared" si="19"/>
        <v>FAIRFIELD GAC 40</v>
      </c>
      <c r="F101" s="577" t="str">
        <f t="shared" si="19"/>
        <v>CLINTON FC 40</v>
      </c>
      <c r="G101" s="578"/>
      <c r="H101" s="645">
        <f>VLOOKUP(E101,START_TIMES,2)</f>
        <v>0.33333333333333331</v>
      </c>
      <c r="I101" s="614" t="str">
        <f>VLOOKUP(E101,fields,2)</f>
        <v>Ludlowe HS (T), Fairfield</v>
      </c>
      <c r="J101" s="580"/>
      <c r="K101" s="16"/>
      <c r="M101" s="5" t="s">
        <v>163</v>
      </c>
      <c r="N101" s="5" t="s">
        <v>160</v>
      </c>
      <c r="S101" s="16"/>
      <c r="T101" s="288"/>
      <c r="U101" s="288"/>
      <c r="V101" s="16"/>
      <c r="W101" s="227"/>
      <c r="X101" s="289"/>
      <c r="Y101" s="16"/>
      <c r="Z101" s="20"/>
      <c r="AC101" s="16"/>
    </row>
    <row r="102" spans="1:33" ht="13.5" customHeight="1" x14ac:dyDescent="0.35">
      <c r="A102" s="574">
        <v>99</v>
      </c>
      <c r="B102" s="696">
        <v>3</v>
      </c>
      <c r="C102" s="575">
        <v>45781</v>
      </c>
      <c r="D102" s="587" t="s">
        <v>11</v>
      </c>
      <c r="E102" s="577" t="str">
        <f t="shared" si="19"/>
        <v>STORM FC</v>
      </c>
      <c r="F102" s="577" t="str">
        <f t="shared" si="19"/>
        <v>DANBURY UNITED 40</v>
      </c>
      <c r="G102" s="578"/>
      <c r="H102" s="645">
        <f>VLOOKUP(E102,START_TIMES,2)</f>
        <v>0.33333333333333331</v>
      </c>
      <c r="I102" s="614" t="str">
        <f>VLOOKUP(E102,fields,2)</f>
        <v>Wakeman Park (T), Westport</v>
      </c>
      <c r="J102" s="585"/>
      <c r="K102" s="16"/>
      <c r="M102" s="5" t="s">
        <v>108</v>
      </c>
      <c r="N102" s="5" t="s">
        <v>162</v>
      </c>
      <c r="S102" s="16"/>
      <c r="T102" s="288"/>
      <c r="U102" s="288"/>
      <c r="V102" s="16"/>
      <c r="W102" s="227"/>
      <c r="X102" s="289"/>
      <c r="Y102" s="16"/>
      <c r="Z102" s="20"/>
      <c r="AC102" s="16"/>
    </row>
    <row r="103" spans="1:33" ht="13.5" customHeight="1" x14ac:dyDescent="0.35">
      <c r="A103" s="574">
        <v>100</v>
      </c>
      <c r="B103" s="696">
        <v>3</v>
      </c>
      <c r="C103" s="575">
        <v>45781</v>
      </c>
      <c r="D103" s="587" t="s">
        <v>11</v>
      </c>
      <c r="E103" s="577" t="str">
        <f t="shared" si="19"/>
        <v xml:space="preserve">GUILFORD CELTIC </v>
      </c>
      <c r="F103" s="577" t="str">
        <f t="shared" si="19"/>
        <v>VASCO DA GAMA 40</v>
      </c>
      <c r="G103" s="578"/>
      <c r="H103" s="645">
        <f>VLOOKUP(E103,START_TIMES,2)</f>
        <v>0.41666666666666702</v>
      </c>
      <c r="I103" s="614" t="str">
        <f>VLOOKUP(E103,fields,2)</f>
        <v>Guilford HS (T), Guilford</v>
      </c>
      <c r="J103" s="580"/>
      <c r="K103" s="16"/>
      <c r="M103" s="5" t="s">
        <v>106</v>
      </c>
      <c r="N103" s="5" t="s">
        <v>109</v>
      </c>
      <c r="S103" s="16"/>
      <c r="T103" s="288"/>
      <c r="U103" s="288"/>
      <c r="V103" s="16"/>
      <c r="W103" s="227"/>
      <c r="X103" s="289"/>
      <c r="Y103" s="16"/>
      <c r="Z103" s="20"/>
      <c r="AC103" s="16"/>
    </row>
    <row r="104" spans="1:33" s="1" customFormat="1" ht="13.5" customHeight="1" x14ac:dyDescent="0.35">
      <c r="A104" s="574">
        <v>101</v>
      </c>
      <c r="B104" s="696" t="s">
        <v>0</v>
      </c>
      <c r="C104" s="575" t="s">
        <v>0</v>
      </c>
      <c r="D104" s="582" t="s">
        <v>0</v>
      </c>
      <c r="E104" s="583" t="s">
        <v>0</v>
      </c>
      <c r="F104" s="584" t="s">
        <v>0</v>
      </c>
      <c r="G104" s="578" t="s">
        <v>0</v>
      </c>
      <c r="H104" s="645" t="s">
        <v>0</v>
      </c>
      <c r="I104" s="614" t="s">
        <v>0</v>
      </c>
      <c r="J104" s="585" t="s">
        <v>0</v>
      </c>
      <c r="K104" s="16"/>
      <c r="L104" s="16"/>
      <c r="M104" s="641"/>
      <c r="N104" s="641"/>
      <c r="O104" s="16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 s="258"/>
      <c r="AF104"/>
      <c r="AG104"/>
    </row>
    <row r="105" spans="1:33" ht="13.5" customHeight="1" x14ac:dyDescent="0.35">
      <c r="A105" s="574">
        <v>102</v>
      </c>
      <c r="B105" s="696">
        <v>3</v>
      </c>
      <c r="C105" s="575">
        <v>45781</v>
      </c>
      <c r="D105" s="588" t="s">
        <v>1114</v>
      </c>
      <c r="E105" s="415" t="str">
        <f t="shared" ref="E105:F108" si="20">VLOOKUP(M105,Teams,2)</f>
        <v>NEW HAVEN AMERICANS</v>
      </c>
      <c r="F105" s="415" t="str">
        <f t="shared" si="20"/>
        <v>NORTH BRANFORD 40</v>
      </c>
      <c r="G105" s="578"/>
      <c r="H105" s="645">
        <f>VLOOKUP(E105,START_TIMES,2)</f>
        <v>0.41666666666666702</v>
      </c>
      <c r="I105" s="614" t="str">
        <f>VLOOKUP(E105,fields,2)</f>
        <v>Peck Place School (G), Orange</v>
      </c>
      <c r="J105" s="580"/>
      <c r="K105" s="16"/>
      <c r="M105" s="736" t="s">
        <v>114</v>
      </c>
      <c r="N105" s="736" t="s">
        <v>115</v>
      </c>
      <c r="S105" s="16"/>
      <c r="T105" s="288"/>
      <c r="U105" s="288"/>
      <c r="V105" s="16"/>
      <c r="W105" s="227"/>
      <c r="X105" s="289"/>
      <c r="Y105" s="16"/>
      <c r="Z105" s="20"/>
      <c r="AC105" s="16"/>
    </row>
    <row r="106" spans="1:33" ht="13.5" customHeight="1" x14ac:dyDescent="0.35">
      <c r="A106" s="574">
        <v>103</v>
      </c>
      <c r="B106" s="696">
        <v>3</v>
      </c>
      <c r="C106" s="575">
        <v>45781</v>
      </c>
      <c r="D106" s="588" t="s">
        <v>1114</v>
      </c>
      <c r="E106" s="415" t="str">
        <f t="shared" si="20"/>
        <v>GUILFORD BELL CURVE</v>
      </c>
      <c r="F106" s="634" t="str">
        <f t="shared" si="20"/>
        <v>BYE 40N</v>
      </c>
      <c r="G106" s="578"/>
      <c r="H106" s="645">
        <f>VLOOKUP(E106,START_TIMES,2)</f>
        <v>0.41666666666666669</v>
      </c>
      <c r="I106" s="614" t="str">
        <f>VLOOKUP(E106,fields,2)</f>
        <v>Guilford HS (T), Guilford</v>
      </c>
      <c r="J106" s="580"/>
      <c r="K106" s="16"/>
      <c r="M106" s="736" t="s">
        <v>112</v>
      </c>
      <c r="N106" s="736" t="s">
        <v>110</v>
      </c>
      <c r="S106" s="16"/>
      <c r="T106" s="288"/>
      <c r="U106" s="288"/>
      <c r="V106" s="16"/>
      <c r="W106" s="227"/>
      <c r="X106" s="289"/>
      <c r="Y106" s="16"/>
      <c r="Z106" s="20"/>
      <c r="AC106" s="16"/>
    </row>
    <row r="107" spans="1:33" ht="13.5" customHeight="1" x14ac:dyDescent="0.35">
      <c r="A107" s="574">
        <v>104</v>
      </c>
      <c r="B107" s="696">
        <v>3</v>
      </c>
      <c r="C107" s="575">
        <v>45781</v>
      </c>
      <c r="D107" s="588" t="s">
        <v>1114</v>
      </c>
      <c r="E107" s="415" t="str">
        <f t="shared" si="20"/>
        <v>SOUTHEAST ROVERS</v>
      </c>
      <c r="F107" s="415" t="str">
        <f t="shared" si="20"/>
        <v>FC LEONE</v>
      </c>
      <c r="G107" s="578"/>
      <c r="H107" s="645">
        <f>VLOOKUP(E107,START_TIMES,2)</f>
        <v>0.41666666666666702</v>
      </c>
      <c r="I107" s="614" t="str">
        <f>VLOOKUP(E107,fields,2)</f>
        <v>East Lyme HS (T), East Lyme</v>
      </c>
      <c r="J107" s="580"/>
      <c r="K107" s="16"/>
      <c r="M107" s="736" t="s">
        <v>117</v>
      </c>
      <c r="N107" s="736" t="s">
        <v>111</v>
      </c>
      <c r="S107" s="16"/>
      <c r="T107" s="288"/>
      <c r="U107" s="288"/>
      <c r="V107" s="16"/>
      <c r="W107" s="227"/>
      <c r="X107" s="289"/>
      <c r="Y107" s="16"/>
      <c r="Z107" s="20"/>
      <c r="AC107" s="16"/>
    </row>
    <row r="108" spans="1:33" ht="13.5" customHeight="1" x14ac:dyDescent="0.35">
      <c r="A108" s="574">
        <v>105</v>
      </c>
      <c r="B108" s="696">
        <v>3</v>
      </c>
      <c r="C108" s="575">
        <v>45781</v>
      </c>
      <c r="D108" s="588" t="s">
        <v>1114</v>
      </c>
      <c r="E108" s="415" t="str">
        <f t="shared" si="20"/>
        <v>LITCHFIELD COUNTY BLUES 40</v>
      </c>
      <c r="F108" s="415" t="str">
        <f t="shared" si="20"/>
        <v>PAN ZONES</v>
      </c>
      <c r="G108" s="578"/>
      <c r="H108" s="645">
        <f>VLOOKUP(E108,START_TIMES,2)</f>
        <v>0.41666666666666702</v>
      </c>
      <c r="I108" s="614" t="str">
        <f>VLOOKUP(E108,fields,2)</f>
        <v xml:space="preserve">White Field (G), Litchfield </v>
      </c>
      <c r="J108" s="580"/>
      <c r="K108" s="16"/>
      <c r="M108" s="736" t="s">
        <v>113</v>
      </c>
      <c r="N108" s="736" t="s">
        <v>116</v>
      </c>
      <c r="S108" s="16"/>
      <c r="T108" s="288"/>
      <c r="U108" s="288"/>
      <c r="V108" s="16"/>
      <c r="W108" s="227"/>
      <c r="X108" s="289"/>
      <c r="Y108" s="16"/>
      <c r="Z108" s="20"/>
      <c r="AC108" s="16"/>
    </row>
    <row r="109" spans="1:33" ht="13.5" customHeight="1" thickBot="1" x14ac:dyDescent="0.4">
      <c r="A109" s="574">
        <v>106</v>
      </c>
      <c r="B109" s="696" t="s">
        <v>0</v>
      </c>
      <c r="C109" s="575" t="s">
        <v>0</v>
      </c>
      <c r="D109" s="582" t="s">
        <v>0</v>
      </c>
      <c r="E109" s="583" t="s">
        <v>0</v>
      </c>
      <c r="F109" s="584" t="s">
        <v>0</v>
      </c>
      <c r="G109" s="578" t="s">
        <v>0</v>
      </c>
      <c r="H109" s="645" t="s">
        <v>0</v>
      </c>
      <c r="I109" s="614" t="s">
        <v>0</v>
      </c>
      <c r="J109" s="585" t="s">
        <v>0</v>
      </c>
      <c r="K109" s="16"/>
      <c r="M109" s="643"/>
      <c r="N109" s="643"/>
      <c r="S109" s="16"/>
      <c r="T109" s="288"/>
      <c r="U109" s="288"/>
      <c r="V109" s="16"/>
      <c r="W109" s="227"/>
      <c r="X109" s="289"/>
      <c r="Y109" s="16"/>
      <c r="Z109" s="20"/>
      <c r="AC109" s="16"/>
    </row>
    <row r="110" spans="1:33" ht="13.5" customHeight="1" thickTop="1" thickBot="1" x14ac:dyDescent="0.4">
      <c r="A110" s="574">
        <v>107</v>
      </c>
      <c r="B110" s="696">
        <v>3</v>
      </c>
      <c r="C110" s="575">
        <v>45781</v>
      </c>
      <c r="D110" s="734" t="s">
        <v>1115</v>
      </c>
      <c r="E110" s="577" t="str">
        <f t="shared" ref="E110:F113" si="21">VLOOKUP(M110,Teams,2)</f>
        <v>LUSITANOS FC</v>
      </c>
      <c r="F110" s="577" t="str">
        <f t="shared" si="21"/>
        <v>RIDGEFIELD KICKS</v>
      </c>
      <c r="G110" s="578"/>
      <c r="H110" s="645">
        <f>VLOOKUP(E110,START_TIMES,2)</f>
        <v>0.41666666666666669</v>
      </c>
      <c r="I110" s="614" t="str">
        <f>VLOOKUP(E110,fields,2)</f>
        <v>Veterans Memorial Park (T), Bridgeport</v>
      </c>
      <c r="J110" s="580"/>
      <c r="K110" s="16"/>
      <c r="M110" s="775" t="s">
        <v>122</v>
      </c>
      <c r="N110" s="775" t="s">
        <v>123</v>
      </c>
      <c r="S110" s="16"/>
      <c r="T110" s="288"/>
      <c r="U110" s="288"/>
      <c r="V110" s="16"/>
      <c r="W110" s="227"/>
      <c r="X110" s="289"/>
      <c r="Y110" s="16"/>
      <c r="Z110" s="20"/>
      <c r="AC110" s="16"/>
    </row>
    <row r="111" spans="1:33" ht="13.5" customHeight="1" thickTop="1" thickBot="1" x14ac:dyDescent="0.4">
      <c r="A111" s="574">
        <v>108</v>
      </c>
      <c r="B111" s="696">
        <v>3</v>
      </c>
      <c r="C111" s="575">
        <v>45781</v>
      </c>
      <c r="D111" s="734" t="s">
        <v>1115</v>
      </c>
      <c r="E111" s="577" t="str">
        <f t="shared" si="21"/>
        <v>DERBY QUITUS</v>
      </c>
      <c r="F111" s="577" t="str">
        <f t="shared" si="21"/>
        <v>BESA SC</v>
      </c>
      <c r="G111" s="578"/>
      <c r="H111" s="645">
        <f>VLOOKUP(E111,START_TIMES,2)</f>
        <v>0.41666666666666669</v>
      </c>
      <c r="I111" s="614" t="str">
        <f>VLOOKUP(E111,fields,2)</f>
        <v>Witek Park (G), Derby</v>
      </c>
      <c r="J111" s="580"/>
      <c r="K111" s="16"/>
      <c r="M111" s="775" t="s">
        <v>120</v>
      </c>
      <c r="N111" s="775" t="s">
        <v>118</v>
      </c>
      <c r="S111" s="16"/>
      <c r="T111" s="288"/>
      <c r="U111" s="288"/>
      <c r="V111" s="16"/>
      <c r="W111" s="227"/>
      <c r="X111" s="289"/>
      <c r="Y111" s="16"/>
      <c r="Z111" s="20"/>
      <c r="AC111" s="16"/>
    </row>
    <row r="112" spans="1:33" ht="13.5" customHeight="1" thickTop="1" thickBot="1" x14ac:dyDescent="0.4">
      <c r="A112" s="574">
        <v>109</v>
      </c>
      <c r="B112" s="696">
        <v>3</v>
      </c>
      <c r="C112" s="575">
        <v>45781</v>
      </c>
      <c r="D112" s="734" t="s">
        <v>1115</v>
      </c>
      <c r="E112" s="577" t="str">
        <f t="shared" si="21"/>
        <v>WILTON WOLVES</v>
      </c>
      <c r="F112" s="759" t="str">
        <f t="shared" si="21"/>
        <v>BYE 40S</v>
      </c>
      <c r="G112" s="578"/>
      <c r="H112" s="645">
        <f>VLOOKUP(E112,START_TIMES,2)</f>
        <v>0.41666666666666702</v>
      </c>
      <c r="I112" s="614" t="str">
        <f>VLOOKUP(E112,fields,2)</f>
        <v>Lily Field (T), Wilton</v>
      </c>
      <c r="J112" s="580"/>
      <c r="K112" s="16"/>
      <c r="M112" s="775" t="s">
        <v>125</v>
      </c>
      <c r="N112" s="775" t="s">
        <v>119</v>
      </c>
      <c r="S112" s="16"/>
      <c r="T112" s="288"/>
      <c r="U112" s="288"/>
      <c r="V112" s="16"/>
      <c r="W112" s="227"/>
      <c r="X112" s="289"/>
      <c r="Y112" s="16"/>
      <c r="Z112" s="20"/>
      <c r="AC112" s="16"/>
    </row>
    <row r="113" spans="1:29" ht="13.5" customHeight="1" thickTop="1" thickBot="1" x14ac:dyDescent="0.4">
      <c r="A113" s="574">
        <v>110</v>
      </c>
      <c r="B113" s="696">
        <v>3</v>
      </c>
      <c r="C113" s="575">
        <v>45781</v>
      </c>
      <c r="D113" s="734" t="s">
        <v>1115</v>
      </c>
      <c r="E113" s="577" t="str">
        <f t="shared" si="21"/>
        <v>ECUA-ANDES 40</v>
      </c>
      <c r="F113" s="577" t="str">
        <f t="shared" si="21"/>
        <v>STAMFORD UNITED</v>
      </c>
      <c r="G113" s="578"/>
      <c r="H113" s="645">
        <f>VLOOKUP(E113,START_TIMES,2)</f>
        <v>0.41666666666666702</v>
      </c>
      <c r="I113" s="614" t="str">
        <f>VLOOKUP(E113,fields,2)</f>
        <v>Witek Park (G), Derby</v>
      </c>
      <c r="J113" s="580"/>
      <c r="K113" s="16"/>
      <c r="M113" s="775" t="s">
        <v>121</v>
      </c>
      <c r="N113" s="775" t="s">
        <v>124</v>
      </c>
      <c r="S113" s="16"/>
      <c r="T113" s="288"/>
      <c r="U113" s="288"/>
      <c r="V113" s="16"/>
      <c r="W113" s="227"/>
      <c r="X113" s="289"/>
      <c r="Y113" s="16"/>
      <c r="Z113" s="20"/>
      <c r="AC113" s="16"/>
    </row>
    <row r="114" spans="1:29" ht="16" customHeight="1" thickTop="1" x14ac:dyDescent="0.35">
      <c r="A114" s="574">
        <v>111</v>
      </c>
      <c r="B114" s="696" t="s">
        <v>0</v>
      </c>
      <c r="C114" s="575" t="s">
        <v>0</v>
      </c>
      <c r="D114" s="582" t="s">
        <v>0</v>
      </c>
      <c r="E114" s="583" t="s">
        <v>0</v>
      </c>
      <c r="F114" s="584" t="s">
        <v>0</v>
      </c>
      <c r="G114" s="578" t="s">
        <v>0</v>
      </c>
      <c r="H114" s="645" t="s">
        <v>0</v>
      </c>
      <c r="I114" s="614" t="s">
        <v>0</v>
      </c>
      <c r="J114" s="585" t="s">
        <v>0</v>
      </c>
      <c r="K114" s="16"/>
      <c r="M114" s="643"/>
      <c r="N114" s="643"/>
    </row>
    <row r="115" spans="1:29" ht="13.5" customHeight="1" x14ac:dyDescent="0.35">
      <c r="A115" s="574">
        <v>112</v>
      </c>
      <c r="B115" s="696">
        <v>3</v>
      </c>
      <c r="C115" s="575">
        <v>45781</v>
      </c>
      <c r="D115" s="590" t="s">
        <v>1076</v>
      </c>
      <c r="E115" s="577" t="str">
        <f t="shared" ref="E115:F119" si="22">VLOOKUP(M115,Teams,2)</f>
        <v>FAIRFIELD GAC 50</v>
      </c>
      <c r="F115" s="577" t="str">
        <f t="shared" si="22"/>
        <v>NORWALK SPORT COLOMBIA 50</v>
      </c>
      <c r="G115" s="589"/>
      <c r="H115" s="645">
        <f>VLOOKUP(E115,START_TIMES,2)</f>
        <v>0.33333333333333331</v>
      </c>
      <c r="I115" s="614" t="str">
        <f>VLOOKUP(E115,fields,2)</f>
        <v>Ludlowe HS (T), Fairfield</v>
      </c>
      <c r="J115" s="580"/>
      <c r="K115" s="16"/>
      <c r="M115" s="779" t="s">
        <v>127</v>
      </c>
      <c r="N115" s="779" t="s">
        <v>131</v>
      </c>
    </row>
    <row r="116" spans="1:29" ht="13.5" customHeight="1" x14ac:dyDescent="0.35">
      <c r="A116" s="574">
        <v>113</v>
      </c>
      <c r="B116" s="696">
        <v>3</v>
      </c>
      <c r="C116" s="575">
        <v>45781</v>
      </c>
      <c r="D116" s="590" t="s">
        <v>1076</v>
      </c>
      <c r="E116" s="577" t="str">
        <f t="shared" si="22"/>
        <v>NORWALK MARINERS LEGENDS</v>
      </c>
      <c r="F116" s="577" t="str">
        <f t="shared" si="22"/>
        <v>STAMFORD CITY</v>
      </c>
      <c r="G116" s="589"/>
      <c r="H116" s="645">
        <f>VLOOKUP(E116,START_TIMES,2)</f>
        <v>0.33333333333333331</v>
      </c>
      <c r="I116" s="614" t="str">
        <f>VLOOKUP(E116,fields,2)</f>
        <v>Nathan Hale MS (T), Norwalk</v>
      </c>
      <c r="J116" s="580"/>
      <c r="K116" s="16"/>
      <c r="M116" s="779" t="s">
        <v>130</v>
      </c>
      <c r="N116" s="779" t="s">
        <v>133</v>
      </c>
    </row>
    <row r="117" spans="1:29" ht="13.5" customHeight="1" x14ac:dyDescent="0.35">
      <c r="A117" s="574">
        <v>114</v>
      </c>
      <c r="B117" s="696">
        <v>3</v>
      </c>
      <c r="C117" s="575">
        <v>45781</v>
      </c>
      <c r="D117" s="590" t="s">
        <v>1076</v>
      </c>
      <c r="E117" s="577" t="str">
        <f t="shared" si="22"/>
        <v>GREENWICH PUMAS FC 50</v>
      </c>
      <c r="F117" s="774" t="str">
        <f t="shared" si="22"/>
        <v>BYE 50</v>
      </c>
      <c r="G117" s="589"/>
      <c r="H117" s="645">
        <f>VLOOKUP(E117,START_TIMES,2)</f>
        <v>0.41666666666666669</v>
      </c>
      <c r="I117" s="614" t="str">
        <f>VLOOKUP(E117,fields,2)</f>
        <v>Greenwich Fields</v>
      </c>
      <c r="J117" s="580"/>
      <c r="K117" s="16"/>
      <c r="M117" s="779" t="s">
        <v>129</v>
      </c>
      <c r="N117" s="779" t="s">
        <v>126</v>
      </c>
    </row>
    <row r="118" spans="1:29" ht="13.5" customHeight="1" x14ac:dyDescent="0.35">
      <c r="A118" s="574">
        <v>115</v>
      </c>
      <c r="B118" s="696">
        <v>3</v>
      </c>
      <c r="C118" s="575">
        <v>45781</v>
      </c>
      <c r="D118" s="590" t="s">
        <v>1076</v>
      </c>
      <c r="E118" s="577" t="str">
        <f t="shared" si="22"/>
        <v>VASCO DA GAMA 50</v>
      </c>
      <c r="F118" s="577" t="str">
        <f t="shared" si="22"/>
        <v>GREENWICH FC 50</v>
      </c>
      <c r="G118" s="589"/>
      <c r="H118" s="645">
        <f>VLOOKUP(E118,START_TIMES,2)</f>
        <v>0.41666666666666702</v>
      </c>
      <c r="I118" s="614" t="str">
        <f>VLOOKUP(E118,fields,2)</f>
        <v>Veterans Memorial Park (T), Bridgeport</v>
      </c>
      <c r="J118" s="580"/>
      <c r="K118" s="16"/>
      <c r="M118" s="779" t="s">
        <v>134</v>
      </c>
      <c r="N118" s="779" t="s">
        <v>128</v>
      </c>
    </row>
    <row r="119" spans="1:29" ht="13.5" customHeight="1" x14ac:dyDescent="0.35">
      <c r="A119" s="574">
        <v>116</v>
      </c>
      <c r="B119" s="696">
        <v>3</v>
      </c>
      <c r="C119" s="575">
        <v>45781</v>
      </c>
      <c r="D119" s="590" t="s">
        <v>1076</v>
      </c>
      <c r="E119" s="577" t="str">
        <f t="shared" si="22"/>
        <v>REBELS UNITED</v>
      </c>
      <c r="F119" s="577" t="str">
        <f t="shared" si="22"/>
        <v>WESTPORT FC</v>
      </c>
      <c r="G119" s="589"/>
      <c r="H119" s="645">
        <f>VLOOKUP(E119,START_TIMES,2)</f>
        <v>0.41666666666666669</v>
      </c>
      <c r="I119" s="614" t="str">
        <f>VLOOKUP(E119,fields,2)</f>
        <v>New Fairfield HS (T), New Fairfield</v>
      </c>
      <c r="J119" s="580"/>
      <c r="K119" s="16"/>
      <c r="M119" s="779" t="s">
        <v>132</v>
      </c>
      <c r="N119" s="779" t="s">
        <v>136</v>
      </c>
    </row>
    <row r="120" spans="1:29" ht="13.5" customHeight="1" x14ac:dyDescent="0.35">
      <c r="A120" s="574">
        <v>117</v>
      </c>
      <c r="B120" s="696" t="s">
        <v>0</v>
      </c>
      <c r="C120" s="575" t="s">
        <v>0</v>
      </c>
      <c r="D120" s="582" t="s">
        <v>0</v>
      </c>
      <c r="E120" s="583" t="s">
        <v>0</v>
      </c>
      <c r="F120" s="584" t="s">
        <v>0</v>
      </c>
      <c r="G120" s="578" t="s">
        <v>0</v>
      </c>
      <c r="H120" s="645" t="s">
        <v>0</v>
      </c>
      <c r="I120" s="614" t="s">
        <v>0</v>
      </c>
      <c r="J120" s="585" t="s">
        <v>0</v>
      </c>
      <c r="K120" s="16"/>
      <c r="M120" s="350"/>
      <c r="N120" s="350"/>
    </row>
    <row r="121" spans="1:29" ht="13.5" customHeight="1" x14ac:dyDescent="0.35">
      <c r="A121" s="574">
        <v>118</v>
      </c>
      <c r="B121" s="696">
        <v>3</v>
      </c>
      <c r="C121" s="575">
        <v>45781</v>
      </c>
      <c r="D121" s="591" t="s">
        <v>1113</v>
      </c>
      <c r="E121" s="577" t="str">
        <f t="shared" ref="E121:F125" si="23">VLOOKUP(M121,Teams,2)</f>
        <v>CLUB NAPOLI 50</v>
      </c>
      <c r="F121" s="577" t="str">
        <f t="shared" si="23"/>
        <v>HAVEN FC</v>
      </c>
      <c r="G121" s="589"/>
      <c r="H121" s="645">
        <f>VLOOKUP(E121,START_TIMES,2)</f>
        <v>0.375</v>
      </c>
      <c r="I121" s="614" t="str">
        <f>VLOOKUP(E121,fields,2)</f>
        <v>North Farms Park (G), North Branford</v>
      </c>
      <c r="J121" s="580"/>
      <c r="K121" s="16"/>
      <c r="M121" s="747" t="s">
        <v>141</v>
      </c>
      <c r="N121" s="747" t="s">
        <v>147</v>
      </c>
    </row>
    <row r="122" spans="1:29" ht="13.5" customHeight="1" x14ac:dyDescent="0.35">
      <c r="A122" s="574">
        <v>119</v>
      </c>
      <c r="B122" s="696">
        <v>3</v>
      </c>
      <c r="C122" s="575">
        <v>45781</v>
      </c>
      <c r="D122" s="591" t="s">
        <v>1113</v>
      </c>
      <c r="E122" s="577" t="str">
        <f t="shared" si="23"/>
        <v>GUILFORD BLACK EAGLES</v>
      </c>
      <c r="F122" s="577" t="str">
        <f t="shared" si="23"/>
        <v>SOUTHEAST CT</v>
      </c>
      <c r="G122" s="589"/>
      <c r="H122" s="645">
        <f>VLOOKUP(E122,START_TIMES,2)</f>
        <v>0.375</v>
      </c>
      <c r="I122" s="614" t="str">
        <f>VLOOKUP(E122,fields,2)</f>
        <v>Bittner Park (G), Guilford</v>
      </c>
      <c r="J122" s="580"/>
      <c r="K122" s="16"/>
      <c r="M122" s="747" t="s">
        <v>146</v>
      </c>
      <c r="N122" s="747" t="s">
        <v>149</v>
      </c>
    </row>
    <row r="123" spans="1:29" ht="13.5" customHeight="1" x14ac:dyDescent="0.35">
      <c r="A123" s="574">
        <v>120</v>
      </c>
      <c r="B123" s="696">
        <v>3</v>
      </c>
      <c r="C123" s="575">
        <v>45781</v>
      </c>
      <c r="D123" s="591" t="s">
        <v>1113</v>
      </c>
      <c r="E123" s="577" t="str">
        <f t="shared" si="23"/>
        <v>GREENWICH PFC</v>
      </c>
      <c r="F123" s="577" t="str">
        <f t="shared" si="23"/>
        <v>CHESHIRE AZZURRI</v>
      </c>
      <c r="G123" s="589"/>
      <c r="H123" s="645">
        <f>VLOOKUP(E123,START_TIMES,2)</f>
        <v>0.41666666666666702</v>
      </c>
      <c r="I123" s="614" t="str">
        <f>VLOOKUP(E123,fields,2)</f>
        <v>Greenwich Fields</v>
      </c>
      <c r="J123" s="580"/>
      <c r="K123" s="16"/>
      <c r="M123" s="747" t="s">
        <v>144</v>
      </c>
      <c r="N123" s="747" t="s">
        <v>138</v>
      </c>
    </row>
    <row r="124" spans="1:29" ht="13.5" customHeight="1" x14ac:dyDescent="0.35">
      <c r="A124" s="574">
        <v>121</v>
      </c>
      <c r="B124" s="696">
        <v>3</v>
      </c>
      <c r="C124" s="575">
        <v>45781</v>
      </c>
      <c r="D124" s="591" t="s">
        <v>1113</v>
      </c>
      <c r="E124" s="577" t="str">
        <f t="shared" si="23"/>
        <v>VASCO DA GAMA 60</v>
      </c>
      <c r="F124" s="577" t="str">
        <f t="shared" si="23"/>
        <v>EAST HAVEN SC</v>
      </c>
      <c r="G124" s="589"/>
      <c r="H124" s="645">
        <f>VLOOKUP(E124,START_TIMES,2)</f>
        <v>0.33333333333333331</v>
      </c>
      <c r="I124" s="614" t="str">
        <f>VLOOKUP(E124,fields,2)</f>
        <v>Veterans Memorial Park (T), Bridgeport</v>
      </c>
      <c r="J124" s="580"/>
      <c r="K124" s="16"/>
      <c r="M124" s="747" t="s">
        <v>135</v>
      </c>
      <c r="N124" s="747" t="s">
        <v>142</v>
      </c>
    </row>
    <row r="125" spans="1:29" ht="13.5" customHeight="1" x14ac:dyDescent="0.35">
      <c r="A125" s="574">
        <v>122</v>
      </c>
      <c r="B125" s="696">
        <v>3</v>
      </c>
      <c r="C125" s="575">
        <v>45781</v>
      </c>
      <c r="D125" s="591" t="s">
        <v>1113</v>
      </c>
      <c r="E125" s="577" t="str">
        <f t="shared" si="23"/>
        <v>NORTH BRANFORD LEGENDS</v>
      </c>
      <c r="F125" s="577" t="str">
        <f t="shared" si="23"/>
        <v>ZIMMITTI SC</v>
      </c>
      <c r="G125" s="589"/>
      <c r="H125" s="645">
        <f>VLOOKUP(E125,START_TIMES,2)</f>
        <v>0.41666666666666702</v>
      </c>
      <c r="I125" s="614" t="str">
        <f>VLOOKUP(E125,fields,2)</f>
        <v>Northford Park (G), Northford</v>
      </c>
      <c r="J125" s="580"/>
      <c r="K125" s="16"/>
      <c r="M125" s="747" t="s">
        <v>148</v>
      </c>
      <c r="N125" s="747" t="s">
        <v>137</v>
      </c>
    </row>
    <row r="126" spans="1:29" ht="13.5" customHeight="1" x14ac:dyDescent="0.35">
      <c r="A126" s="574">
        <v>123</v>
      </c>
      <c r="B126" s="696"/>
      <c r="C126" s="575"/>
      <c r="D126" s="662"/>
      <c r="E126" s="577"/>
      <c r="F126" s="577"/>
      <c r="G126" s="735"/>
      <c r="H126" s="678"/>
      <c r="I126" s="638"/>
      <c r="J126" s="580"/>
      <c r="K126" s="16"/>
      <c r="M126" s="643"/>
      <c r="N126" s="643"/>
    </row>
    <row r="127" spans="1:29" ht="13.5" customHeight="1" x14ac:dyDescent="0.3">
      <c r="A127" s="574">
        <v>124</v>
      </c>
      <c r="B127" s="698" t="s">
        <v>0</v>
      </c>
      <c r="C127" s="396" t="s">
        <v>1117</v>
      </c>
      <c r="D127" s="397"/>
      <c r="E127" s="660"/>
      <c r="F127" s="660"/>
      <c r="G127" s="397"/>
      <c r="H127" s="752"/>
      <c r="I127" s="398"/>
      <c r="J127" s="321"/>
      <c r="K127" s="16"/>
      <c r="M127" s="602"/>
      <c r="N127" s="602"/>
    </row>
    <row r="128" spans="1:29" ht="13.5" customHeight="1" x14ac:dyDescent="0.35">
      <c r="A128" s="574">
        <v>125</v>
      </c>
      <c r="B128" s="696"/>
      <c r="C128" s="575"/>
      <c r="D128" s="662"/>
      <c r="E128" s="577"/>
      <c r="F128" s="577"/>
      <c r="G128" s="735"/>
      <c r="H128" s="678"/>
      <c r="I128" s="638"/>
      <c r="J128" s="580"/>
      <c r="K128" s="16"/>
      <c r="M128" s="643"/>
      <c r="N128" s="643"/>
    </row>
    <row r="129" spans="1:29" ht="13.5" customHeight="1" x14ac:dyDescent="0.35">
      <c r="A129" s="574">
        <v>126</v>
      </c>
      <c r="B129" s="696">
        <v>4</v>
      </c>
      <c r="C129" s="575">
        <v>45795</v>
      </c>
      <c r="D129" s="576" t="s">
        <v>10</v>
      </c>
      <c r="E129" s="577" t="str">
        <f t="shared" ref="E129:F133" si="24">VLOOKUP(M129,Teams,2)</f>
        <v>STAMFORD FC</v>
      </c>
      <c r="F129" s="577" t="str">
        <f t="shared" si="24"/>
        <v>GREENWICH FC 30</v>
      </c>
      <c r="G129" s="578"/>
      <c r="H129" s="645">
        <f>VLOOKUP(E129,START_TIMES,2)</f>
        <v>0.33333333333333331</v>
      </c>
      <c r="I129" s="614" t="str">
        <f>VLOOKUP(E129,fields,2)</f>
        <v>West Beach Fields (T), Stamford</v>
      </c>
      <c r="J129" s="580"/>
      <c r="K129" s="1"/>
      <c r="L129" s="1"/>
      <c r="M129" s="5" t="s">
        <v>101</v>
      </c>
      <c r="N129" s="5" t="s">
        <v>94</v>
      </c>
    </row>
    <row r="130" spans="1:29" ht="13.5" customHeight="1" x14ac:dyDescent="0.35">
      <c r="A130" s="574">
        <v>127</v>
      </c>
      <c r="B130" s="696">
        <v>4</v>
      </c>
      <c r="C130" s="575">
        <v>45795</v>
      </c>
      <c r="D130" s="576" t="s">
        <v>10</v>
      </c>
      <c r="E130" s="577" t="str">
        <f t="shared" si="24"/>
        <v>DANBURY UNITED</v>
      </c>
      <c r="F130" s="577" t="str">
        <f t="shared" si="24"/>
        <v>CHESHIRE SC UNITED</v>
      </c>
      <c r="G130" s="578"/>
      <c r="H130" s="645">
        <f>VLOOKUP(E130,START_TIMES,2)</f>
        <v>0.41666666666666702</v>
      </c>
      <c r="I130" s="614" t="str">
        <f>VLOOKUP(E130,fields,2)</f>
        <v>Portuguese Cultural Center (G), Danbury</v>
      </c>
      <c r="J130" s="580"/>
      <c r="K130" s="16"/>
      <c r="M130" s="5" t="s">
        <v>93</v>
      </c>
      <c r="N130" s="5" t="s">
        <v>97</v>
      </c>
    </row>
    <row r="131" spans="1:29" ht="13.5" customHeight="1" x14ac:dyDescent="0.35">
      <c r="A131" s="574">
        <v>128</v>
      </c>
      <c r="B131" s="696">
        <v>4</v>
      </c>
      <c r="C131" s="575">
        <v>45795</v>
      </c>
      <c r="D131" s="576" t="s">
        <v>10</v>
      </c>
      <c r="E131" s="577" t="str">
        <f t="shared" si="24"/>
        <v xml:space="preserve">FC SHELTON </v>
      </c>
      <c r="F131" s="577" t="str">
        <f t="shared" si="24"/>
        <v>MILFORD TUESDAY</v>
      </c>
      <c r="G131" s="578"/>
      <c r="H131" s="645">
        <f>VLOOKUP(E131,START_TIMES,2)</f>
        <v>0.33333333333333331</v>
      </c>
      <c r="I131" s="614" t="str">
        <f>VLOOKUP(E131,fields,2)</f>
        <v>Nike Site (G), Shelton</v>
      </c>
      <c r="J131" s="585"/>
      <c r="K131" s="16"/>
      <c r="M131" s="5" t="s">
        <v>99</v>
      </c>
      <c r="N131" s="5" t="s">
        <v>100</v>
      </c>
    </row>
    <row r="132" spans="1:29" ht="13.5" customHeight="1" x14ac:dyDescent="0.35">
      <c r="A132" s="574">
        <v>129</v>
      </c>
      <c r="B132" s="696">
        <v>4</v>
      </c>
      <c r="C132" s="575">
        <v>45795</v>
      </c>
      <c r="D132" s="576" t="s">
        <v>10</v>
      </c>
      <c r="E132" s="577" t="str">
        <f t="shared" si="24"/>
        <v>HAMDEN ALL STARS</v>
      </c>
      <c r="F132" s="577" t="str">
        <f t="shared" si="24"/>
        <v>SALTY DOGS</v>
      </c>
      <c r="G132" s="578"/>
      <c r="H132" s="645">
        <f>VLOOKUP(E132,START_TIMES,2)</f>
        <v>0.41666666666666669</v>
      </c>
      <c r="I132" s="614" t="str">
        <f>VLOOKUP(E132,fields,2)</f>
        <v>Westwoods HS (G), Hamden</v>
      </c>
      <c r="J132" s="585"/>
      <c r="K132" s="16"/>
      <c r="M132" s="5" t="s">
        <v>92</v>
      </c>
      <c r="N132" s="5" t="s">
        <v>95</v>
      </c>
      <c r="S132" s="16"/>
      <c r="T132" s="288"/>
      <c r="U132" s="288"/>
      <c r="V132" s="16"/>
      <c r="W132" s="227"/>
      <c r="X132" s="289"/>
      <c r="Y132" s="16"/>
      <c r="Z132" s="20"/>
      <c r="AC132" s="16"/>
    </row>
    <row r="133" spans="1:29" ht="13.5" customHeight="1" x14ac:dyDescent="0.35">
      <c r="A133" s="574">
        <v>130</v>
      </c>
      <c r="B133" s="696">
        <v>4</v>
      </c>
      <c r="C133" s="575">
        <v>45795</v>
      </c>
      <c r="D133" s="576" t="s">
        <v>10</v>
      </c>
      <c r="E133" s="577" t="str">
        <f t="shared" si="24"/>
        <v>CLINTON FC 30</v>
      </c>
      <c r="F133" s="577" t="str">
        <f t="shared" si="24"/>
        <v>MILFORD AMIGOS</v>
      </c>
      <c r="G133" s="578"/>
      <c r="H133" s="645">
        <f>VLOOKUP(E133,START_TIMES,2)</f>
        <v>0.41666666666666702</v>
      </c>
      <c r="I133" s="614" t="str">
        <f>VLOOKUP(E133,fields,2)</f>
        <v>Strong Field (T), Madison</v>
      </c>
      <c r="J133" s="580"/>
      <c r="K133" s="16"/>
      <c r="M133" s="5" t="s">
        <v>96</v>
      </c>
      <c r="N133" s="5" t="s">
        <v>98</v>
      </c>
    </row>
    <row r="134" spans="1:29" ht="13.5" customHeight="1" x14ac:dyDescent="0.35">
      <c r="A134" s="574">
        <v>131</v>
      </c>
      <c r="B134" s="696" t="s">
        <v>0</v>
      </c>
      <c r="C134" s="575" t="s">
        <v>0</v>
      </c>
      <c r="D134" s="582" t="s">
        <v>0</v>
      </c>
      <c r="E134" s="583" t="s">
        <v>0</v>
      </c>
      <c r="F134" s="584" t="s">
        <v>0</v>
      </c>
      <c r="G134" s="578" t="s">
        <v>0</v>
      </c>
      <c r="H134" s="645" t="s">
        <v>0</v>
      </c>
      <c r="I134" s="614" t="s">
        <v>0</v>
      </c>
      <c r="J134" s="585" t="s">
        <v>0</v>
      </c>
      <c r="K134" s="16"/>
      <c r="M134" s="5"/>
      <c r="N134" s="5"/>
    </row>
    <row r="135" spans="1:29" ht="13.5" customHeight="1" x14ac:dyDescent="0.35">
      <c r="A135" s="574">
        <v>132</v>
      </c>
      <c r="B135" s="696">
        <v>4</v>
      </c>
      <c r="C135" s="575">
        <v>45795</v>
      </c>
      <c r="D135" s="586" t="s">
        <v>175</v>
      </c>
      <c r="E135" s="577" t="str">
        <f t="shared" ref="E135:F139" si="25">VLOOKUP(M135,Teams,2)</f>
        <v>TRINITY FC</v>
      </c>
      <c r="F135" s="577" t="str">
        <f t="shared" si="25"/>
        <v>FC CELTA</v>
      </c>
      <c r="G135" s="578"/>
      <c r="H135" s="645">
        <f>VLOOKUP(E135,START_TIMES,2)</f>
        <v>0.33333333333333331</v>
      </c>
      <c r="I135" s="614" t="str">
        <f>VLOOKUP(E135,fields,2)</f>
        <v>Pease Road (G), Woodbridge</v>
      </c>
      <c r="J135" s="580"/>
      <c r="K135" s="16"/>
      <c r="M135" s="5" t="s">
        <v>159</v>
      </c>
      <c r="N135" s="5" t="s">
        <v>154</v>
      </c>
    </row>
    <row r="136" spans="1:29" ht="13.5" customHeight="1" x14ac:dyDescent="0.35">
      <c r="A136" s="574">
        <v>133</v>
      </c>
      <c r="B136" s="696">
        <v>4</v>
      </c>
      <c r="C136" s="575">
        <v>45795</v>
      </c>
      <c r="D136" s="586" t="s">
        <v>175</v>
      </c>
      <c r="E136" s="577" t="str">
        <f t="shared" si="25"/>
        <v>ECUA-ANDES 30</v>
      </c>
      <c r="F136" s="773" t="str">
        <f t="shared" si="25"/>
        <v>BYE 30</v>
      </c>
      <c r="G136" s="578"/>
      <c r="H136" s="645">
        <f>VLOOKUP(E136,START_TIMES,2)</f>
        <v>0.33333333333333331</v>
      </c>
      <c r="I136" s="614" t="str">
        <f>VLOOKUP(E136,fields,2)</f>
        <v>Witek Park (G), Derby</v>
      </c>
      <c r="J136" s="580"/>
      <c r="K136" s="16"/>
      <c r="M136" s="5" t="s">
        <v>152</v>
      </c>
      <c r="N136" s="5" t="s">
        <v>150</v>
      </c>
    </row>
    <row r="137" spans="1:29" ht="13.5" customHeight="1" x14ac:dyDescent="0.35">
      <c r="A137" s="574">
        <v>134</v>
      </c>
      <c r="B137" s="696">
        <v>4</v>
      </c>
      <c r="C137" s="575">
        <v>45795</v>
      </c>
      <c r="D137" s="586" t="s">
        <v>175</v>
      </c>
      <c r="E137" s="577" t="str">
        <f t="shared" si="25"/>
        <v>FC CALDO VERDE</v>
      </c>
      <c r="F137" s="577" t="str">
        <f t="shared" si="25"/>
        <v>NORWALK FC</v>
      </c>
      <c r="G137" s="589"/>
      <c r="H137" s="645">
        <f>VLOOKUP(E137,START_TIMES,2)</f>
        <v>0.33333333333333331</v>
      </c>
      <c r="I137" s="614" t="str">
        <f>VLOOKUP(E137,fields,2)</f>
        <v>Naugatuck HS (G), Naugatuck</v>
      </c>
      <c r="J137" s="580"/>
      <c r="K137" s="16"/>
      <c r="M137" s="5" t="s">
        <v>153</v>
      </c>
      <c r="N137" s="5" t="s">
        <v>157</v>
      </c>
    </row>
    <row r="138" spans="1:29" ht="13.5" customHeight="1" x14ac:dyDescent="0.35">
      <c r="A138" s="574">
        <v>135</v>
      </c>
      <c r="B138" s="696">
        <v>4</v>
      </c>
      <c r="C138" s="575">
        <v>45795</v>
      </c>
      <c r="D138" s="586" t="s">
        <v>175</v>
      </c>
      <c r="E138" s="577" t="str">
        <f t="shared" si="25"/>
        <v>LITCHFIELD COUNTY BLUES 30</v>
      </c>
      <c r="F138" s="577" t="str">
        <f t="shared" si="25"/>
        <v>QPR</v>
      </c>
      <c r="G138" s="578"/>
      <c r="H138" s="645">
        <f>VLOOKUP(E138,START_TIMES,2)</f>
        <v>0.33333333333333331</v>
      </c>
      <c r="I138" s="614" t="str">
        <f>VLOOKUP(E138,fields,2)</f>
        <v>New Milford HS (T), New Milford</v>
      </c>
      <c r="J138" s="585"/>
      <c r="K138" s="16"/>
      <c r="M138" s="5" t="s">
        <v>155</v>
      </c>
      <c r="N138" s="5" t="s">
        <v>158</v>
      </c>
    </row>
    <row r="139" spans="1:29" ht="13.5" customHeight="1" x14ac:dyDescent="0.35">
      <c r="A139" s="574">
        <v>136</v>
      </c>
      <c r="B139" s="696">
        <v>4</v>
      </c>
      <c r="C139" s="575">
        <v>45795</v>
      </c>
      <c r="D139" s="586" t="s">
        <v>175</v>
      </c>
      <c r="E139" s="577" t="str">
        <f t="shared" si="25"/>
        <v>COYOTES FC</v>
      </c>
      <c r="F139" s="577" t="str">
        <f t="shared" si="25"/>
        <v>NAUGATUCK FUSION</v>
      </c>
      <c r="G139" s="578"/>
      <c r="H139" s="645">
        <f>VLOOKUP(E139,START_TIMES,2)</f>
        <v>0.45833333333333331</v>
      </c>
      <c r="I139" s="614" t="str">
        <f>VLOOKUP(E139,fields,2)</f>
        <v>Pragemann  Park (G), Wallingford</v>
      </c>
      <c r="J139" s="580"/>
      <c r="K139" s="16"/>
      <c r="M139" s="5" t="s">
        <v>151</v>
      </c>
      <c r="N139" s="5" t="s">
        <v>156</v>
      </c>
    </row>
    <row r="140" spans="1:29" ht="13.5" customHeight="1" x14ac:dyDescent="0.35">
      <c r="A140" s="574">
        <v>137</v>
      </c>
      <c r="B140" s="696" t="s">
        <v>0</v>
      </c>
      <c r="C140" s="575" t="s">
        <v>0</v>
      </c>
      <c r="D140" s="582" t="s">
        <v>0</v>
      </c>
      <c r="E140" s="583" t="s">
        <v>0</v>
      </c>
      <c r="F140" s="584" t="s">
        <v>0</v>
      </c>
      <c r="G140" s="578" t="s">
        <v>0</v>
      </c>
      <c r="H140" s="645" t="s">
        <v>0</v>
      </c>
      <c r="I140" s="614" t="s">
        <v>0</v>
      </c>
      <c r="J140" s="585" t="s">
        <v>0</v>
      </c>
      <c r="K140" s="16"/>
      <c r="M140" s="5"/>
      <c r="N140" s="5"/>
    </row>
    <row r="141" spans="1:29" ht="13.5" customHeight="1" x14ac:dyDescent="0.35">
      <c r="A141" s="574">
        <v>138</v>
      </c>
      <c r="B141" s="696">
        <v>4</v>
      </c>
      <c r="C141" s="575">
        <v>45795</v>
      </c>
      <c r="D141" s="587" t="s">
        <v>11</v>
      </c>
      <c r="E141" s="577" t="str">
        <f t="shared" ref="E141:F145" si="26">VLOOKUP(M141,Teams,2)</f>
        <v>VASCO DA GAMA 40</v>
      </c>
      <c r="F141" s="577" t="str">
        <f t="shared" si="26"/>
        <v>GREENWICH FC 40</v>
      </c>
      <c r="G141" s="578"/>
      <c r="H141" s="645">
        <f>VLOOKUP(E141,START_TIMES,2)</f>
        <v>0.41666666666666702</v>
      </c>
      <c r="I141" s="614" t="str">
        <f>VLOOKUP(E141,fields,2)</f>
        <v>Veterans Memorial Park (T), Bridgeport</v>
      </c>
      <c r="J141" s="580"/>
      <c r="K141" s="16"/>
      <c r="M141" s="5" t="s">
        <v>109</v>
      </c>
      <c r="N141" s="5" t="s">
        <v>104</v>
      </c>
    </row>
    <row r="142" spans="1:29" ht="13.5" customHeight="1" x14ac:dyDescent="0.35">
      <c r="A142" s="574">
        <v>139</v>
      </c>
      <c r="B142" s="696">
        <v>4</v>
      </c>
      <c r="C142" s="575">
        <v>45795</v>
      </c>
      <c r="D142" s="587" t="s">
        <v>11</v>
      </c>
      <c r="E142" s="577" t="str">
        <f t="shared" si="26"/>
        <v>DANBURY UNITED 40</v>
      </c>
      <c r="F142" s="577" t="str">
        <f t="shared" si="26"/>
        <v>CLINTON FC 40</v>
      </c>
      <c r="G142" s="578"/>
      <c r="H142" s="645">
        <f>VLOOKUP(E142,START_TIMES,2)</f>
        <v>0.41666666666666702</v>
      </c>
      <c r="I142" s="614" t="str">
        <f>VLOOKUP(E142,fields,2)</f>
        <v>Portuguese Cultural Center (G), Danbury</v>
      </c>
      <c r="J142" s="580"/>
      <c r="K142" s="16"/>
      <c r="M142" s="5" t="s">
        <v>162</v>
      </c>
      <c r="N142" s="5" t="s">
        <v>160</v>
      </c>
    </row>
    <row r="143" spans="1:29" ht="13.5" customHeight="1" x14ac:dyDescent="0.35">
      <c r="A143" s="574">
        <v>140</v>
      </c>
      <c r="B143" s="696">
        <v>4</v>
      </c>
      <c r="C143" s="575">
        <v>45795</v>
      </c>
      <c r="D143" s="587" t="s">
        <v>11</v>
      </c>
      <c r="E143" s="577" t="str">
        <f t="shared" si="26"/>
        <v>FAIRFIELD GAC 40</v>
      </c>
      <c r="F143" s="577" t="str">
        <f t="shared" si="26"/>
        <v>SHEBEEN FC</v>
      </c>
      <c r="G143" s="578"/>
      <c r="H143" s="645">
        <f>VLOOKUP(E143,START_TIMES,2)</f>
        <v>0.33333333333333331</v>
      </c>
      <c r="I143" s="614" t="str">
        <f>VLOOKUP(E143,fields,2)</f>
        <v>Ludlowe HS (T), Fairfield</v>
      </c>
      <c r="J143" s="580"/>
      <c r="K143" s="16"/>
      <c r="M143" s="5" t="s">
        <v>163</v>
      </c>
      <c r="N143" s="5" t="s">
        <v>107</v>
      </c>
    </row>
    <row r="144" spans="1:29" ht="13.5" customHeight="1" x14ac:dyDescent="0.35">
      <c r="A144" s="574">
        <v>141</v>
      </c>
      <c r="B144" s="696">
        <v>4</v>
      </c>
      <c r="C144" s="575">
        <v>45795</v>
      </c>
      <c r="D144" s="587" t="s">
        <v>11</v>
      </c>
      <c r="E144" s="577" t="str">
        <f t="shared" si="26"/>
        <v>GREENWICH PUMAS FC 40</v>
      </c>
      <c r="F144" s="577" t="str">
        <f t="shared" si="26"/>
        <v>STORM FC</v>
      </c>
      <c r="G144" s="578"/>
      <c r="H144" s="645">
        <f>VLOOKUP(E144,START_TIMES,2)</f>
        <v>0.41666666666666669</v>
      </c>
      <c r="I144" s="614" t="str">
        <f>VLOOKUP(E144,fields,2)</f>
        <v>Greenwich Fields</v>
      </c>
      <c r="J144" s="585"/>
      <c r="K144" s="16"/>
      <c r="M144" s="5" t="s">
        <v>105</v>
      </c>
      <c r="N144" s="5" t="s">
        <v>108</v>
      </c>
    </row>
    <row r="145" spans="1:15" ht="13.5" customHeight="1" x14ac:dyDescent="0.35">
      <c r="A145" s="574">
        <v>142</v>
      </c>
      <c r="B145" s="696">
        <v>4</v>
      </c>
      <c r="C145" s="575">
        <v>45795</v>
      </c>
      <c r="D145" s="587" t="s">
        <v>11</v>
      </c>
      <c r="E145" s="577" t="str">
        <f t="shared" si="26"/>
        <v>CLUB NAPOLI 40</v>
      </c>
      <c r="F145" s="577" t="str">
        <f t="shared" si="26"/>
        <v xml:space="preserve">GUILFORD CELTIC </v>
      </c>
      <c r="G145" s="578"/>
      <c r="H145" s="645">
        <f>VLOOKUP(E145,START_TIMES,2)</f>
        <v>0.33333333333333331</v>
      </c>
      <c r="I145" s="614" t="str">
        <f>VLOOKUP(E145,fields,2)</f>
        <v>Sportsplex (T), North Branford</v>
      </c>
      <c r="J145" s="580"/>
      <c r="K145" s="16"/>
      <c r="M145" s="5" t="s">
        <v>161</v>
      </c>
      <c r="N145" s="5" t="s">
        <v>106</v>
      </c>
    </row>
    <row r="146" spans="1:15" ht="13.5" customHeight="1" x14ac:dyDescent="0.35">
      <c r="A146" s="574">
        <v>143</v>
      </c>
      <c r="B146" s="696" t="s">
        <v>0</v>
      </c>
      <c r="C146" s="575" t="s">
        <v>0</v>
      </c>
      <c r="D146" s="582" t="s">
        <v>0</v>
      </c>
      <c r="E146" s="583" t="s">
        <v>0</v>
      </c>
      <c r="F146" s="584" t="s">
        <v>0</v>
      </c>
      <c r="G146" s="578" t="s">
        <v>0</v>
      </c>
      <c r="H146" s="645" t="s">
        <v>0</v>
      </c>
      <c r="I146" s="614" t="s">
        <v>0</v>
      </c>
      <c r="J146" s="585" t="s">
        <v>0</v>
      </c>
      <c r="K146" s="16"/>
      <c r="M146" s="644"/>
      <c r="N146" s="644"/>
    </row>
    <row r="147" spans="1:15" ht="13.5" customHeight="1" x14ac:dyDescent="0.35">
      <c r="A147" s="574">
        <v>144</v>
      </c>
      <c r="B147" s="696">
        <v>4</v>
      </c>
      <c r="C147" s="575">
        <v>45795</v>
      </c>
      <c r="D147" s="588" t="s">
        <v>1114</v>
      </c>
      <c r="E147" s="415" t="str">
        <f t="shared" ref="E147:F150" si="27">VLOOKUP(M147,Teams,2)</f>
        <v>GUILFORD BELL CURVE</v>
      </c>
      <c r="F147" s="415" t="str">
        <f t="shared" si="27"/>
        <v>FC LEONE</v>
      </c>
      <c r="G147" s="589"/>
      <c r="H147" s="645">
        <f>VLOOKUP(E147,START_TIMES,2)</f>
        <v>0.41666666666666669</v>
      </c>
      <c r="I147" s="614" t="str">
        <f>VLOOKUP(E147,fields,2)</f>
        <v>Guilford HS (T), Guilford</v>
      </c>
      <c r="J147" s="580"/>
      <c r="K147" s="16"/>
      <c r="M147" s="736" t="s">
        <v>112</v>
      </c>
      <c r="N147" s="736" t="s">
        <v>111</v>
      </c>
    </row>
    <row r="148" spans="1:15" ht="13.5" customHeight="1" x14ac:dyDescent="0.35">
      <c r="A148" s="574">
        <v>145</v>
      </c>
      <c r="B148" s="696">
        <v>4</v>
      </c>
      <c r="C148" s="575">
        <v>45795</v>
      </c>
      <c r="D148" s="588" t="s">
        <v>1114</v>
      </c>
      <c r="E148" s="415" t="str">
        <f t="shared" si="27"/>
        <v>SOUTHEAST ROVERS</v>
      </c>
      <c r="F148" s="415" t="str">
        <f t="shared" si="27"/>
        <v>NORTH BRANFORD 40</v>
      </c>
      <c r="G148" s="578"/>
      <c r="H148" s="645">
        <f>VLOOKUP(E148,START_TIMES,2)</f>
        <v>0.41666666666666702</v>
      </c>
      <c r="I148" s="614" t="str">
        <f>VLOOKUP(E148,fields,2)</f>
        <v>East Lyme HS (T), East Lyme</v>
      </c>
      <c r="J148" s="580"/>
      <c r="K148" s="16"/>
      <c r="M148" s="736" t="s">
        <v>117</v>
      </c>
      <c r="N148" s="736" t="s">
        <v>115</v>
      </c>
      <c r="O148" s="1"/>
    </row>
    <row r="149" spans="1:15" ht="13.5" customHeight="1" x14ac:dyDescent="0.35">
      <c r="A149" s="574">
        <v>146</v>
      </c>
      <c r="B149" s="696">
        <v>4</v>
      </c>
      <c r="C149" s="575">
        <v>45795</v>
      </c>
      <c r="D149" s="588" t="s">
        <v>1114</v>
      </c>
      <c r="E149" s="634" t="str">
        <f t="shared" si="27"/>
        <v>BYE 40N</v>
      </c>
      <c r="F149" s="415" t="str">
        <f t="shared" si="27"/>
        <v>LITCHFIELD COUNTY BLUES 40</v>
      </c>
      <c r="G149" s="578"/>
      <c r="H149" s="645" t="str">
        <f>VLOOKUP(E149,START_TIMES,2)</f>
        <v>--</v>
      </c>
      <c r="I149" s="614" t="str">
        <f>VLOOKUP(E149,fields,2)</f>
        <v>--</v>
      </c>
      <c r="J149" s="580"/>
      <c r="K149" s="16"/>
      <c r="M149" s="736" t="s">
        <v>110</v>
      </c>
      <c r="N149" s="736" t="s">
        <v>113</v>
      </c>
    </row>
    <row r="150" spans="1:15" ht="13.5" customHeight="1" x14ac:dyDescent="0.35">
      <c r="A150" s="574">
        <v>147</v>
      </c>
      <c r="B150" s="696">
        <v>4</v>
      </c>
      <c r="C150" s="575">
        <v>45795</v>
      </c>
      <c r="D150" s="588" t="s">
        <v>1114</v>
      </c>
      <c r="E150" s="415" t="str">
        <f t="shared" si="27"/>
        <v>PAN ZONES</v>
      </c>
      <c r="F150" s="415" t="str">
        <f t="shared" si="27"/>
        <v>NEW HAVEN AMERICANS</v>
      </c>
      <c r="G150" s="578"/>
      <c r="H150" s="645">
        <f>VLOOKUP(E150,START_TIMES,2)</f>
        <v>0.33333333333333331</v>
      </c>
      <c r="I150" s="614" t="str">
        <f>VLOOKUP(E150,fields,2)</f>
        <v>Stanley Quarter Park (G), New Britain</v>
      </c>
      <c r="J150" s="585"/>
      <c r="K150" s="16"/>
      <c r="M150" s="754" t="s">
        <v>116</v>
      </c>
      <c r="N150" s="754" t="s">
        <v>114</v>
      </c>
    </row>
    <row r="151" spans="1:15" ht="13.5" customHeight="1" thickBot="1" x14ac:dyDescent="0.4">
      <c r="A151" s="574">
        <v>148</v>
      </c>
      <c r="B151" s="696" t="s">
        <v>0</v>
      </c>
      <c r="C151" s="575" t="s">
        <v>0</v>
      </c>
      <c r="D151" s="582" t="s">
        <v>0</v>
      </c>
      <c r="E151" s="583" t="s">
        <v>0</v>
      </c>
      <c r="F151" s="584" t="s">
        <v>0</v>
      </c>
      <c r="G151" s="578" t="s">
        <v>0</v>
      </c>
      <c r="H151" s="645" t="s">
        <v>0</v>
      </c>
      <c r="I151" s="614" t="s">
        <v>0</v>
      </c>
      <c r="J151" s="585" t="s">
        <v>0</v>
      </c>
      <c r="K151" s="16"/>
      <c r="M151" s="281"/>
      <c r="N151" s="281"/>
    </row>
    <row r="152" spans="1:15" ht="13.5" customHeight="1" thickTop="1" thickBot="1" x14ac:dyDescent="0.4">
      <c r="A152" s="574">
        <v>149</v>
      </c>
      <c r="B152" s="696">
        <v>4</v>
      </c>
      <c r="C152" s="575">
        <v>45795</v>
      </c>
      <c r="D152" s="734" t="s">
        <v>1115</v>
      </c>
      <c r="E152" s="577" t="str">
        <f t="shared" ref="E152:F155" si="28">VLOOKUP(M152,Teams,2)</f>
        <v>DERBY QUITUS</v>
      </c>
      <c r="F152" s="759" t="str">
        <f t="shared" si="28"/>
        <v>BYE 40S</v>
      </c>
      <c r="G152" s="589"/>
      <c r="H152" s="645">
        <f>VLOOKUP(E152,START_TIMES,2)</f>
        <v>0.41666666666666669</v>
      </c>
      <c r="I152" s="614" t="str">
        <f>VLOOKUP(E152,fields,2)</f>
        <v>Witek Park (G), Derby</v>
      </c>
      <c r="J152" s="580"/>
      <c r="K152" s="16"/>
      <c r="M152" s="777" t="s">
        <v>120</v>
      </c>
      <c r="N152" s="777" t="s">
        <v>119</v>
      </c>
    </row>
    <row r="153" spans="1:15" ht="13.5" customHeight="1" thickTop="1" thickBot="1" x14ac:dyDescent="0.4">
      <c r="A153" s="574">
        <v>150</v>
      </c>
      <c r="B153" s="696">
        <v>4</v>
      </c>
      <c r="C153" s="575">
        <v>45795</v>
      </c>
      <c r="D153" s="734" t="s">
        <v>1115</v>
      </c>
      <c r="E153" s="577" t="str">
        <f t="shared" si="28"/>
        <v>WILTON WOLVES</v>
      </c>
      <c r="F153" s="577" t="str">
        <f t="shared" si="28"/>
        <v>RIDGEFIELD KICKS</v>
      </c>
      <c r="G153" s="578"/>
      <c r="H153" s="645">
        <f>VLOOKUP(E153,START_TIMES,2)</f>
        <v>0.41666666666666702</v>
      </c>
      <c r="I153" s="614" t="str">
        <f>VLOOKUP(E153,fields,2)</f>
        <v>Lily Field (T), Wilton</v>
      </c>
      <c r="J153" s="580"/>
      <c r="K153" s="16"/>
      <c r="M153" s="777" t="s">
        <v>125</v>
      </c>
      <c r="N153" s="777" t="s">
        <v>123</v>
      </c>
    </row>
    <row r="154" spans="1:15" ht="13.5" customHeight="1" thickTop="1" thickBot="1" x14ac:dyDescent="0.4">
      <c r="A154" s="574">
        <v>151</v>
      </c>
      <c r="B154" s="696">
        <v>4</v>
      </c>
      <c r="C154" s="575">
        <v>45795</v>
      </c>
      <c r="D154" s="734" t="s">
        <v>1115</v>
      </c>
      <c r="E154" s="577" t="str">
        <f t="shared" si="28"/>
        <v>BESA SC</v>
      </c>
      <c r="F154" s="577" t="str">
        <f t="shared" si="28"/>
        <v>ECUA-ANDES 40</v>
      </c>
      <c r="G154" s="578"/>
      <c r="H154" s="645">
        <f>VLOOKUP(E154,START_TIMES,2)</f>
        <v>0.41666666666666669</v>
      </c>
      <c r="I154" s="614" t="str">
        <f>VLOOKUP(E154,fields,2)</f>
        <v>Bucks Hill Park (G), Waterbury</v>
      </c>
      <c r="J154" s="585"/>
      <c r="K154" s="16"/>
      <c r="M154" s="777" t="s">
        <v>118</v>
      </c>
      <c r="N154" s="777" t="s">
        <v>121</v>
      </c>
    </row>
    <row r="155" spans="1:15" ht="13.5" customHeight="1" thickTop="1" thickBot="1" x14ac:dyDescent="0.4">
      <c r="A155" s="574">
        <v>152</v>
      </c>
      <c r="B155" s="696">
        <v>4</v>
      </c>
      <c r="C155" s="575">
        <v>45795</v>
      </c>
      <c r="D155" s="734" t="s">
        <v>1115</v>
      </c>
      <c r="E155" s="577" t="str">
        <f t="shared" si="28"/>
        <v>STAMFORD UNITED</v>
      </c>
      <c r="F155" s="577" t="str">
        <f t="shared" si="28"/>
        <v>LUSITANOS FC</v>
      </c>
      <c r="G155" s="578"/>
      <c r="H155" s="645">
        <f>VLOOKUP(E155,START_TIMES,2)</f>
        <v>0.33333333333333331</v>
      </c>
      <c r="I155" s="614" t="str">
        <f>VLOOKUP(E155,fields,2)</f>
        <v>West Beach Fields (T), Stamford</v>
      </c>
      <c r="J155" s="580"/>
      <c r="K155" s="16"/>
      <c r="M155" s="777" t="s">
        <v>124</v>
      </c>
      <c r="N155" s="777" t="s">
        <v>122</v>
      </c>
    </row>
    <row r="156" spans="1:15" ht="13.5" customHeight="1" thickTop="1" x14ac:dyDescent="0.35">
      <c r="A156" s="574">
        <v>153</v>
      </c>
      <c r="B156" s="696" t="s">
        <v>0</v>
      </c>
      <c r="C156" s="575" t="s">
        <v>0</v>
      </c>
      <c r="D156" s="582" t="s">
        <v>0</v>
      </c>
      <c r="E156" s="583" t="s">
        <v>0</v>
      </c>
      <c r="F156" s="584" t="s">
        <v>0</v>
      </c>
      <c r="G156" s="578" t="s">
        <v>0</v>
      </c>
      <c r="H156" s="645" t="s">
        <v>0</v>
      </c>
      <c r="I156" s="614" t="s">
        <v>0</v>
      </c>
      <c r="J156" s="585" t="s">
        <v>0</v>
      </c>
      <c r="K156" s="16"/>
      <c r="M156" s="602"/>
      <c r="N156" s="602"/>
    </row>
    <row r="157" spans="1:15" ht="13.5" customHeight="1" x14ac:dyDescent="0.35">
      <c r="A157" s="574">
        <v>154</v>
      </c>
      <c r="B157" s="696" t="s">
        <v>0</v>
      </c>
      <c r="C157" s="575">
        <v>45795</v>
      </c>
      <c r="D157" s="590" t="s">
        <v>1076</v>
      </c>
      <c r="E157" s="577" t="str">
        <f t="shared" ref="E157:F161" si="29">VLOOKUP(M157,Teams,2)</f>
        <v>WESTPORT FC</v>
      </c>
      <c r="F157" s="577" t="str">
        <f t="shared" si="29"/>
        <v>NORWALK MARINERS LEGENDS</v>
      </c>
      <c r="G157" s="589"/>
      <c r="H157" s="645">
        <f>VLOOKUP(E157,START_TIMES,2)</f>
        <v>0.33333333333333331</v>
      </c>
      <c r="I157" s="614" t="str">
        <f>VLOOKUP(E157,fields,2)</f>
        <v>Wakeman Park (T), Westport</v>
      </c>
      <c r="J157" s="580"/>
      <c r="K157" s="16"/>
      <c r="M157" s="781" t="s">
        <v>136</v>
      </c>
      <c r="N157" s="781" t="s">
        <v>130</v>
      </c>
    </row>
    <row r="158" spans="1:15" ht="13.5" customHeight="1" x14ac:dyDescent="0.35">
      <c r="A158" s="574">
        <v>155</v>
      </c>
      <c r="B158" s="696">
        <v>4</v>
      </c>
      <c r="C158" s="575">
        <v>45795</v>
      </c>
      <c r="D158" s="590" t="s">
        <v>1076</v>
      </c>
      <c r="E158" s="577" t="str">
        <f t="shared" si="29"/>
        <v>GREENWICH FC 50</v>
      </c>
      <c r="F158" s="774" t="str">
        <f t="shared" si="29"/>
        <v>BYE 50</v>
      </c>
      <c r="G158" s="589"/>
      <c r="H158" s="645">
        <f>VLOOKUP(E158,START_TIMES,2)</f>
        <v>0.41666666666666702</v>
      </c>
      <c r="I158" s="614" t="str">
        <f>VLOOKUP(E158,fields,2)</f>
        <v>Greenwich Fields</v>
      </c>
      <c r="J158" s="580"/>
      <c r="K158" s="16"/>
      <c r="M158" s="781" t="s">
        <v>128</v>
      </c>
      <c r="N158" s="781" t="s">
        <v>126</v>
      </c>
    </row>
    <row r="159" spans="1:15" ht="13.5" customHeight="1" x14ac:dyDescent="0.35">
      <c r="A159" s="574">
        <v>156</v>
      </c>
      <c r="B159" s="696">
        <v>4</v>
      </c>
      <c r="C159" s="575">
        <v>45795</v>
      </c>
      <c r="D159" s="590" t="s">
        <v>1076</v>
      </c>
      <c r="E159" s="577" t="str">
        <f t="shared" si="29"/>
        <v>GREENWICH PUMAS FC 50</v>
      </c>
      <c r="F159" s="577" t="str">
        <f t="shared" si="29"/>
        <v>STAMFORD CITY</v>
      </c>
      <c r="G159" s="589"/>
      <c r="H159" s="645">
        <f>VLOOKUP(E159,START_TIMES,2)</f>
        <v>0.41666666666666669</v>
      </c>
      <c r="I159" s="614" t="str">
        <f>VLOOKUP(E159,fields,2)</f>
        <v>Greenwich Fields</v>
      </c>
      <c r="J159" s="580"/>
      <c r="K159" s="16"/>
      <c r="M159" s="781" t="s">
        <v>129</v>
      </c>
      <c r="N159" s="781" t="s">
        <v>133</v>
      </c>
    </row>
    <row r="160" spans="1:15" ht="13.5" customHeight="1" x14ac:dyDescent="0.35">
      <c r="A160" s="574">
        <v>157</v>
      </c>
      <c r="B160" s="696">
        <v>4</v>
      </c>
      <c r="C160" s="575">
        <v>45795</v>
      </c>
      <c r="D160" s="590" t="s">
        <v>1076</v>
      </c>
      <c r="E160" s="577" t="str">
        <f t="shared" si="29"/>
        <v>NORWALK SPORT COLOMBIA 50</v>
      </c>
      <c r="F160" s="577" t="str">
        <f t="shared" si="29"/>
        <v>VASCO DA GAMA 50</v>
      </c>
      <c r="G160" s="589"/>
      <c r="H160" s="645">
        <f>VLOOKUP(E160,START_TIMES,2)</f>
        <v>0.41666666666666669</v>
      </c>
      <c r="I160" s="614" t="str">
        <f>VLOOKUP(E160,fields,2)</f>
        <v>Nathan Hale MS (T), Norwalk</v>
      </c>
      <c r="J160" s="580"/>
      <c r="K160" s="16"/>
      <c r="M160" s="781" t="s">
        <v>131</v>
      </c>
      <c r="N160" s="781" t="s">
        <v>134</v>
      </c>
    </row>
    <row r="161" spans="1:14" ht="13.5" customHeight="1" x14ac:dyDescent="0.35">
      <c r="A161" s="574">
        <v>158</v>
      </c>
      <c r="B161" s="696">
        <v>4</v>
      </c>
      <c r="C161" s="575">
        <v>45795</v>
      </c>
      <c r="D161" s="590" t="s">
        <v>1076</v>
      </c>
      <c r="E161" s="577" t="str">
        <f t="shared" si="29"/>
        <v>FAIRFIELD GAC 50</v>
      </c>
      <c r="F161" s="577" t="str">
        <f t="shared" si="29"/>
        <v>REBELS UNITED</v>
      </c>
      <c r="G161" s="589"/>
      <c r="H161" s="645">
        <f>VLOOKUP(E161,START_TIMES,2)</f>
        <v>0.33333333333333331</v>
      </c>
      <c r="I161" s="614" t="str">
        <f>VLOOKUP(E161,fields,2)</f>
        <v>Ludlowe HS (T), Fairfield</v>
      </c>
      <c r="J161" s="580"/>
      <c r="K161" s="16"/>
      <c r="M161" s="781" t="s">
        <v>127</v>
      </c>
      <c r="N161" s="781" t="s">
        <v>132</v>
      </c>
    </row>
    <row r="162" spans="1:14" ht="13.5" customHeight="1" x14ac:dyDescent="0.35">
      <c r="A162" s="574">
        <v>159</v>
      </c>
      <c r="B162" s="696" t="s">
        <v>0</v>
      </c>
      <c r="C162" s="575" t="s">
        <v>0</v>
      </c>
      <c r="D162" s="582" t="s">
        <v>0</v>
      </c>
      <c r="E162" s="583" t="s">
        <v>0</v>
      </c>
      <c r="F162" s="584" t="s">
        <v>0</v>
      </c>
      <c r="G162" s="578" t="s">
        <v>0</v>
      </c>
      <c r="H162" s="645" t="s">
        <v>0</v>
      </c>
      <c r="I162" s="614" t="s">
        <v>0</v>
      </c>
      <c r="J162" s="585" t="s">
        <v>0</v>
      </c>
      <c r="K162" s="16"/>
      <c r="M162" s="351"/>
      <c r="N162" s="351"/>
    </row>
    <row r="163" spans="1:14" ht="13.5" customHeight="1" x14ac:dyDescent="0.35">
      <c r="A163" s="574">
        <v>160</v>
      </c>
      <c r="B163" s="696">
        <v>4</v>
      </c>
      <c r="C163" s="575">
        <v>45795</v>
      </c>
      <c r="D163" s="591" t="s">
        <v>1113</v>
      </c>
      <c r="E163" s="577" t="str">
        <f t="shared" ref="E163:F167" si="30">VLOOKUP(M163,Teams,2)</f>
        <v>ZIMMITTI SC</v>
      </c>
      <c r="F163" s="577" t="str">
        <f t="shared" si="30"/>
        <v>GUILFORD BLACK EAGLES</v>
      </c>
      <c r="G163" s="589"/>
      <c r="H163" s="645">
        <f>VLOOKUP(E163,START_TIMES,2)</f>
        <v>0.41666666666666702</v>
      </c>
      <c r="I163" s="614" t="str">
        <f>VLOOKUP(E163,fields,2)</f>
        <v>Morris Beach Complex (G), Morris</v>
      </c>
      <c r="J163" s="580"/>
      <c r="K163" s="16"/>
      <c r="M163" s="783" t="s">
        <v>137</v>
      </c>
      <c r="N163" s="783" t="s">
        <v>146</v>
      </c>
    </row>
    <row r="164" spans="1:14" ht="13.5" customHeight="1" x14ac:dyDescent="0.35">
      <c r="A164" s="574">
        <v>161</v>
      </c>
      <c r="B164" s="696">
        <v>4</v>
      </c>
      <c r="C164" s="575">
        <v>45795</v>
      </c>
      <c r="D164" s="591" t="s">
        <v>1113</v>
      </c>
      <c r="E164" s="577" t="str">
        <f t="shared" si="30"/>
        <v>EAST HAVEN SC</v>
      </c>
      <c r="F164" s="577" t="str">
        <f t="shared" si="30"/>
        <v>CHESHIRE AZZURRI</v>
      </c>
      <c r="G164" s="589"/>
      <c r="H164" s="645">
        <f>VLOOKUP(E164,START_TIMES,2)</f>
        <v>0.41666666666666669</v>
      </c>
      <c r="I164" s="614" t="str">
        <f>VLOOKUP(E164,fields,2)</f>
        <v>East Haven MS (G), East Haven</v>
      </c>
      <c r="J164" s="580"/>
      <c r="K164" s="16"/>
      <c r="M164" s="783" t="s">
        <v>142</v>
      </c>
      <c r="N164" s="783" t="s">
        <v>138</v>
      </c>
    </row>
    <row r="165" spans="1:14" ht="13.5" customHeight="1" x14ac:dyDescent="0.35">
      <c r="A165" s="574">
        <v>162</v>
      </c>
      <c r="B165" s="696">
        <v>4</v>
      </c>
      <c r="C165" s="575">
        <v>45795</v>
      </c>
      <c r="D165" s="591" t="s">
        <v>1113</v>
      </c>
      <c r="E165" s="577" t="str">
        <f t="shared" si="30"/>
        <v>GREENWICH PFC</v>
      </c>
      <c r="F165" s="577" t="str">
        <f t="shared" si="30"/>
        <v>SOUTHEAST CT</v>
      </c>
      <c r="G165" s="589"/>
      <c r="H165" s="645">
        <f>VLOOKUP(E165,START_TIMES,2)</f>
        <v>0.41666666666666702</v>
      </c>
      <c r="I165" s="614" t="str">
        <f>VLOOKUP(E165,fields,2)</f>
        <v>Greenwich Fields</v>
      </c>
      <c r="J165" s="580"/>
      <c r="K165" s="16"/>
      <c r="M165" s="783" t="s">
        <v>144</v>
      </c>
      <c r="N165" s="783" t="s">
        <v>149</v>
      </c>
    </row>
    <row r="166" spans="1:14" ht="13.5" customHeight="1" x14ac:dyDescent="0.35">
      <c r="A166" s="574">
        <v>163</v>
      </c>
      <c r="B166" s="696">
        <v>4</v>
      </c>
      <c r="C166" s="575">
        <v>45795</v>
      </c>
      <c r="D166" s="591" t="s">
        <v>1113</v>
      </c>
      <c r="E166" s="577" t="str">
        <f t="shared" si="30"/>
        <v>HAVEN FC</v>
      </c>
      <c r="F166" s="577" t="str">
        <f t="shared" si="30"/>
        <v>VASCO DA GAMA 60</v>
      </c>
      <c r="G166" s="589"/>
      <c r="H166" s="645">
        <f>VLOOKUP(E166,START_TIMES,2)</f>
        <v>0.33333333333333331</v>
      </c>
      <c r="I166" s="614" t="str">
        <f>VLOOKUP(E166,fields,2)</f>
        <v>Foran HS KMT (T), Milford</v>
      </c>
      <c r="J166" s="580"/>
      <c r="K166" s="1"/>
      <c r="L166" s="1"/>
      <c r="M166" s="783" t="s">
        <v>147</v>
      </c>
      <c r="N166" s="783" t="s">
        <v>135</v>
      </c>
    </row>
    <row r="167" spans="1:14" ht="13.5" customHeight="1" x14ac:dyDescent="0.35">
      <c r="A167" s="574">
        <v>164</v>
      </c>
      <c r="B167" s="696">
        <v>4</v>
      </c>
      <c r="C167" s="575">
        <v>45795</v>
      </c>
      <c r="D167" s="591" t="s">
        <v>1113</v>
      </c>
      <c r="E167" s="577" t="str">
        <f t="shared" si="30"/>
        <v>CLUB NAPOLI 50</v>
      </c>
      <c r="F167" s="577" t="str">
        <f t="shared" si="30"/>
        <v>NORTH BRANFORD LEGENDS</v>
      </c>
      <c r="G167" s="589"/>
      <c r="H167" s="645">
        <f>VLOOKUP(E167,START_TIMES,2)</f>
        <v>0.375</v>
      </c>
      <c r="I167" s="614" t="str">
        <f>VLOOKUP(E167,fields,2)</f>
        <v>North Farms Park (G), North Branford</v>
      </c>
      <c r="J167" s="580"/>
      <c r="K167" s="16"/>
      <c r="M167" s="783" t="s">
        <v>141</v>
      </c>
      <c r="N167" s="783" t="s">
        <v>148</v>
      </c>
    </row>
    <row r="168" spans="1:14" ht="13.5" customHeight="1" x14ac:dyDescent="0.35">
      <c r="A168" s="574">
        <v>165</v>
      </c>
      <c r="B168" s="696" t="s">
        <v>0</v>
      </c>
      <c r="C168" s="575" t="s">
        <v>0</v>
      </c>
      <c r="D168" s="582" t="s">
        <v>0</v>
      </c>
      <c r="E168" s="583" t="s">
        <v>0</v>
      </c>
      <c r="F168" s="584" t="s">
        <v>0</v>
      </c>
      <c r="G168" s="578" t="s">
        <v>0</v>
      </c>
      <c r="H168" s="645" t="s">
        <v>0</v>
      </c>
      <c r="I168" s="614" t="s">
        <v>0</v>
      </c>
      <c r="J168" s="585" t="s">
        <v>0</v>
      </c>
      <c r="K168" s="16"/>
      <c r="M168" s="5"/>
      <c r="N168" s="5"/>
    </row>
    <row r="169" spans="1:14" ht="12.75" customHeight="1" x14ac:dyDescent="0.3">
      <c r="A169" s="574">
        <v>166</v>
      </c>
      <c r="B169" s="698" t="s">
        <v>0</v>
      </c>
      <c r="C169" s="396" t="s">
        <v>1118</v>
      </c>
      <c r="D169" s="397"/>
      <c r="E169" s="660"/>
      <c r="F169" s="660"/>
      <c r="G169" s="397"/>
      <c r="H169" s="752"/>
      <c r="I169" s="398"/>
      <c r="J169" s="321"/>
      <c r="K169" s="16"/>
      <c r="M169" s="602"/>
      <c r="N169" s="602"/>
    </row>
    <row r="170" spans="1:14" ht="12.75" customHeight="1" x14ac:dyDescent="0.35">
      <c r="A170" s="574">
        <v>167</v>
      </c>
      <c r="B170" s="696"/>
      <c r="C170" s="575"/>
      <c r="D170" s="582"/>
      <c r="E170" s="583"/>
      <c r="F170" s="584"/>
      <c r="G170" s="578"/>
      <c r="H170" s="645"/>
      <c r="I170" s="614"/>
      <c r="J170" s="580"/>
      <c r="K170" s="16"/>
      <c r="M170" s="5"/>
      <c r="N170" s="5"/>
    </row>
    <row r="171" spans="1:14" ht="12.75" customHeight="1" x14ac:dyDescent="0.35">
      <c r="A171" s="574">
        <v>168</v>
      </c>
      <c r="B171" s="696">
        <v>5</v>
      </c>
      <c r="C171" s="575">
        <v>45809</v>
      </c>
      <c r="D171" s="576" t="s">
        <v>10</v>
      </c>
      <c r="E171" s="577" t="str">
        <f t="shared" ref="E171:F175" si="31">VLOOKUP(M171,Teams,2)</f>
        <v>CHESHIRE SC UNITED</v>
      </c>
      <c r="F171" s="577" t="str">
        <f t="shared" si="31"/>
        <v>HAMDEN ALL STARS</v>
      </c>
      <c r="G171" s="578"/>
      <c r="H171" s="645">
        <f>VLOOKUP(E171,START_TIMES,2)</f>
        <v>0.375</v>
      </c>
      <c r="I171" s="614" t="str">
        <f>VLOOKUP(E171,fields,2)</f>
        <v>Choate Rosemary Hall (T), Wallingford</v>
      </c>
      <c r="J171" s="580"/>
      <c r="K171" s="16"/>
      <c r="M171" s="5" t="s">
        <v>97</v>
      </c>
      <c r="N171" s="5" t="s">
        <v>92</v>
      </c>
    </row>
    <row r="172" spans="1:14" ht="12.75" customHeight="1" x14ac:dyDescent="0.35">
      <c r="A172" s="574">
        <v>169</v>
      </c>
      <c r="B172" s="696">
        <v>5</v>
      </c>
      <c r="C172" s="575">
        <v>45809</v>
      </c>
      <c r="D172" s="576" t="s">
        <v>10</v>
      </c>
      <c r="E172" s="577" t="str">
        <f t="shared" si="31"/>
        <v>STAMFORD FC</v>
      </c>
      <c r="F172" s="577" t="str">
        <f t="shared" si="31"/>
        <v>CLINTON FC 30</v>
      </c>
      <c r="G172" s="578"/>
      <c r="H172" s="645">
        <f>VLOOKUP(E172,START_TIMES,2)</f>
        <v>0.33333333333333331</v>
      </c>
      <c r="I172" s="614" t="str">
        <f>VLOOKUP(E172,fields,2)</f>
        <v>West Beach Fields (T), Stamford</v>
      </c>
      <c r="J172" s="580"/>
      <c r="K172" s="16"/>
      <c r="M172" s="5" t="s">
        <v>101</v>
      </c>
      <c r="N172" s="5" t="s">
        <v>96</v>
      </c>
    </row>
    <row r="173" spans="1:14" ht="12.75" customHeight="1" x14ac:dyDescent="0.35">
      <c r="A173" s="574">
        <v>170</v>
      </c>
      <c r="B173" s="696">
        <v>5</v>
      </c>
      <c r="C173" s="575">
        <v>45809</v>
      </c>
      <c r="D173" s="576" t="s">
        <v>10</v>
      </c>
      <c r="E173" s="577" t="str">
        <f t="shared" si="31"/>
        <v xml:space="preserve">FC SHELTON </v>
      </c>
      <c r="F173" s="577" t="str">
        <f t="shared" si="31"/>
        <v>GREENWICH FC 30</v>
      </c>
      <c r="G173" s="578"/>
      <c r="H173" s="645">
        <f>VLOOKUP(E173,START_TIMES,2)</f>
        <v>0.33333333333333331</v>
      </c>
      <c r="I173" s="614" t="str">
        <f>VLOOKUP(E173,fields,2)</f>
        <v>Nike Site (G), Shelton</v>
      </c>
      <c r="J173" s="585"/>
      <c r="K173" s="16"/>
      <c r="M173" s="5" t="s">
        <v>99</v>
      </c>
      <c r="N173" s="5" t="s">
        <v>94</v>
      </c>
    </row>
    <row r="174" spans="1:14" ht="12.75" customHeight="1" x14ac:dyDescent="0.35">
      <c r="A174" s="574">
        <v>171</v>
      </c>
      <c r="B174" s="696">
        <v>5</v>
      </c>
      <c r="C174" s="575">
        <v>45809</v>
      </c>
      <c r="D174" s="576" t="s">
        <v>10</v>
      </c>
      <c r="E174" s="577" t="str">
        <f t="shared" si="31"/>
        <v>MILFORD TUESDAY</v>
      </c>
      <c r="F174" s="577" t="str">
        <f t="shared" si="31"/>
        <v>DANBURY UNITED</v>
      </c>
      <c r="G174" s="578"/>
      <c r="H174" s="645">
        <f>VLOOKUP(E174,START_TIMES,2)</f>
        <v>0.33333333333333331</v>
      </c>
      <c r="I174" s="614" t="str">
        <f>VLOOKUP(E174,fields,2)</f>
        <v>Witek Park (G), Derby</v>
      </c>
      <c r="J174" s="585"/>
      <c r="K174" s="16"/>
      <c r="M174" s="5" t="s">
        <v>100</v>
      </c>
      <c r="N174" s="5" t="s">
        <v>93</v>
      </c>
    </row>
    <row r="175" spans="1:14" ht="12.75" customHeight="1" x14ac:dyDescent="0.35">
      <c r="A175" s="574">
        <v>172</v>
      </c>
      <c r="B175" s="696">
        <v>5</v>
      </c>
      <c r="C175" s="575">
        <v>45809</v>
      </c>
      <c r="D175" s="576" t="s">
        <v>10</v>
      </c>
      <c r="E175" s="577" t="str">
        <f t="shared" si="31"/>
        <v>MILFORD AMIGOS</v>
      </c>
      <c r="F175" s="577" t="str">
        <f t="shared" si="31"/>
        <v>SALTY DOGS</v>
      </c>
      <c r="G175" s="578"/>
      <c r="H175" s="645">
        <f>VLOOKUP(E175,START_TIMES,2)</f>
        <v>0.33333333333333331</v>
      </c>
      <c r="I175" s="614" t="str">
        <f>VLOOKUP(E175,fields,2)</f>
        <v>Pease Road (G), Woodbridge</v>
      </c>
      <c r="J175" s="580"/>
      <c r="K175" s="16"/>
      <c r="M175" s="5" t="s">
        <v>98</v>
      </c>
      <c r="N175" s="5" t="s">
        <v>95</v>
      </c>
    </row>
    <row r="176" spans="1:14" ht="12.75" customHeight="1" x14ac:dyDescent="0.35">
      <c r="A176" s="574">
        <v>173</v>
      </c>
      <c r="B176" s="696" t="s">
        <v>0</v>
      </c>
      <c r="C176" s="575" t="s">
        <v>0</v>
      </c>
      <c r="D176" s="582" t="s">
        <v>0</v>
      </c>
      <c r="E176" s="583" t="s">
        <v>0</v>
      </c>
      <c r="F176" s="584" t="s">
        <v>0</v>
      </c>
      <c r="G176" s="578" t="s">
        <v>0</v>
      </c>
      <c r="H176" s="645" t="s">
        <v>0</v>
      </c>
      <c r="I176" s="614" t="s">
        <v>0</v>
      </c>
      <c r="J176" s="585" t="s">
        <v>0</v>
      </c>
      <c r="K176" s="16"/>
      <c r="M176" s="5"/>
      <c r="N176" s="5"/>
    </row>
    <row r="177" spans="1:29" ht="12.75" customHeight="1" x14ac:dyDescent="0.35">
      <c r="A177" s="574">
        <v>174</v>
      </c>
      <c r="B177" s="696">
        <v>5</v>
      </c>
      <c r="C177" s="575">
        <v>45809</v>
      </c>
      <c r="D177" s="586" t="s">
        <v>175</v>
      </c>
      <c r="E177" s="773" t="str">
        <f t="shared" ref="E177:F181" si="32">VLOOKUP(M177,Teams,2)</f>
        <v>BYE 30</v>
      </c>
      <c r="F177" s="577" t="str">
        <f t="shared" si="32"/>
        <v>LITCHFIELD COUNTY BLUES 30</v>
      </c>
      <c r="G177" s="578"/>
      <c r="H177" s="645" t="str">
        <f>VLOOKUP(E177,START_TIMES,2)</f>
        <v>--</v>
      </c>
      <c r="I177" s="614" t="str">
        <f>VLOOKUP(E177,fields,2)</f>
        <v>--</v>
      </c>
      <c r="J177" s="580"/>
      <c r="K177" s="16"/>
      <c r="M177" s="5" t="s">
        <v>150</v>
      </c>
      <c r="N177" s="5" t="s">
        <v>155</v>
      </c>
    </row>
    <row r="178" spans="1:29" ht="12.75" customHeight="1" x14ac:dyDescent="0.35">
      <c r="A178" s="574">
        <v>175</v>
      </c>
      <c r="B178" s="696">
        <v>5</v>
      </c>
      <c r="C178" s="575">
        <v>45809</v>
      </c>
      <c r="D178" s="586" t="s">
        <v>175</v>
      </c>
      <c r="E178" s="577" t="str">
        <f t="shared" si="32"/>
        <v>TRINITY FC</v>
      </c>
      <c r="F178" s="577" t="str">
        <f t="shared" si="32"/>
        <v>COYOTES FC</v>
      </c>
      <c r="G178" s="578"/>
      <c r="H178" s="645">
        <f>VLOOKUP(E178,START_TIMES,2)</f>
        <v>0.33333333333333331</v>
      </c>
      <c r="I178" s="614" t="str">
        <f>VLOOKUP(E178,fields,2)</f>
        <v>Pease Road (G), Woodbridge</v>
      </c>
      <c r="J178" s="580"/>
      <c r="K178" s="16"/>
      <c r="M178" s="5" t="s">
        <v>159</v>
      </c>
      <c r="N178" s="5" t="s">
        <v>151</v>
      </c>
    </row>
    <row r="179" spans="1:29" ht="12.75" customHeight="1" x14ac:dyDescent="0.35">
      <c r="A179" s="574">
        <v>176</v>
      </c>
      <c r="B179" s="696">
        <v>5</v>
      </c>
      <c r="C179" s="575">
        <v>45809</v>
      </c>
      <c r="D179" s="586" t="s">
        <v>175</v>
      </c>
      <c r="E179" s="577" t="str">
        <f t="shared" si="32"/>
        <v>FC CALDO VERDE</v>
      </c>
      <c r="F179" s="577" t="str">
        <f t="shared" si="32"/>
        <v>FC CELTA</v>
      </c>
      <c r="G179" s="589"/>
      <c r="H179" s="645">
        <f>VLOOKUP(E179,START_TIMES,2)</f>
        <v>0.33333333333333331</v>
      </c>
      <c r="I179" s="614" t="str">
        <f>VLOOKUP(E179,fields,2)</f>
        <v>Naugatuck HS (G), Naugatuck</v>
      </c>
      <c r="J179" s="580"/>
      <c r="K179" s="16"/>
      <c r="M179" s="5" t="s">
        <v>153</v>
      </c>
      <c r="N179" s="5" t="s">
        <v>154</v>
      </c>
    </row>
    <row r="180" spans="1:29" ht="12.75" customHeight="1" x14ac:dyDescent="0.35">
      <c r="A180" s="574">
        <v>177</v>
      </c>
      <c r="B180" s="696">
        <v>5</v>
      </c>
      <c r="C180" s="575">
        <v>45809</v>
      </c>
      <c r="D180" s="586" t="s">
        <v>175</v>
      </c>
      <c r="E180" s="577" t="str">
        <f t="shared" si="32"/>
        <v>NORWALK FC</v>
      </c>
      <c r="F180" s="577" t="str">
        <f t="shared" si="32"/>
        <v>ECUA-ANDES 30</v>
      </c>
      <c r="G180" s="578"/>
      <c r="H180" s="645">
        <f>VLOOKUP(E180,START_TIMES,2)</f>
        <v>0.41666666666666702</v>
      </c>
      <c r="I180" s="614" t="str">
        <f>VLOOKUP(E180,fields,2)</f>
        <v>Nathan Hale MS (T), Norwalk</v>
      </c>
      <c r="J180" s="585"/>
      <c r="K180" s="16"/>
      <c r="M180" s="5" t="s">
        <v>157</v>
      </c>
      <c r="N180" s="5" t="s">
        <v>152</v>
      </c>
    </row>
    <row r="181" spans="1:29" ht="12.75" customHeight="1" x14ac:dyDescent="0.35">
      <c r="A181" s="574">
        <v>178</v>
      </c>
      <c r="B181" s="696">
        <v>5</v>
      </c>
      <c r="C181" s="575">
        <v>45809</v>
      </c>
      <c r="D181" s="586" t="s">
        <v>175</v>
      </c>
      <c r="E181" s="577" t="str">
        <f t="shared" si="32"/>
        <v>NAUGATUCK FUSION</v>
      </c>
      <c r="F181" s="577" t="str">
        <f t="shared" si="32"/>
        <v>QPR</v>
      </c>
      <c r="G181" s="578"/>
      <c r="H181" s="645">
        <f>VLOOKUP(E181,START_TIMES,2)</f>
        <v>0.41666666666666669</v>
      </c>
      <c r="I181" s="614" t="str">
        <f>VLOOKUP(E181,fields,2)</f>
        <v>City Hill MS (G), Naugatuck</v>
      </c>
      <c r="J181" s="580"/>
      <c r="K181" s="16"/>
      <c r="M181" s="5" t="s">
        <v>156</v>
      </c>
      <c r="N181" s="5" t="s">
        <v>158</v>
      </c>
    </row>
    <row r="182" spans="1:29" ht="12.75" customHeight="1" x14ac:dyDescent="0.35">
      <c r="A182" s="574">
        <v>179</v>
      </c>
      <c r="B182" s="696" t="s">
        <v>0</v>
      </c>
      <c r="C182" s="575" t="s">
        <v>0</v>
      </c>
      <c r="D182" s="582" t="s">
        <v>0</v>
      </c>
      <c r="E182" s="583" t="s">
        <v>0</v>
      </c>
      <c r="F182" s="584" t="s">
        <v>0</v>
      </c>
      <c r="G182" s="578" t="s">
        <v>0</v>
      </c>
      <c r="H182" s="645" t="s">
        <v>0</v>
      </c>
      <c r="I182" s="614" t="s">
        <v>0</v>
      </c>
      <c r="J182" s="585" t="s">
        <v>0</v>
      </c>
      <c r="K182" s="16"/>
      <c r="M182" s="5"/>
      <c r="N182" s="5"/>
    </row>
    <row r="183" spans="1:29" ht="12.75" customHeight="1" x14ac:dyDescent="0.35">
      <c r="A183" s="574">
        <v>180</v>
      </c>
      <c r="B183" s="696">
        <v>5</v>
      </c>
      <c r="C183" s="575">
        <v>45809</v>
      </c>
      <c r="D183" s="587" t="s">
        <v>11</v>
      </c>
      <c r="E183" s="577" t="str">
        <f t="shared" ref="E183:F187" si="33">VLOOKUP(M183,Teams,2)</f>
        <v>CLINTON FC 40</v>
      </c>
      <c r="F183" s="577" t="str">
        <f t="shared" si="33"/>
        <v>GREENWICH PUMAS FC 40</v>
      </c>
      <c r="G183" s="578"/>
      <c r="H183" s="645">
        <f>VLOOKUP(E183,START_TIMES,2)</f>
        <v>0.41666666666666702</v>
      </c>
      <c r="I183" s="614" t="str">
        <f>VLOOKUP(E183,fields,2)</f>
        <v>Indian River Sports Complex (T), Clinton</v>
      </c>
      <c r="J183" s="580"/>
      <c r="K183" s="16"/>
      <c r="M183" s="5" t="s">
        <v>160</v>
      </c>
      <c r="N183" s="5" t="s">
        <v>105</v>
      </c>
    </row>
    <row r="184" spans="1:29" ht="12.75" customHeight="1" x14ac:dyDescent="0.35">
      <c r="A184" s="574">
        <v>181</v>
      </c>
      <c r="B184" s="696">
        <v>5</v>
      </c>
      <c r="C184" s="575">
        <v>45809</v>
      </c>
      <c r="D184" s="587" t="s">
        <v>11</v>
      </c>
      <c r="E184" s="577" t="str">
        <f t="shared" si="33"/>
        <v>VASCO DA GAMA 40</v>
      </c>
      <c r="F184" s="577" t="str">
        <f t="shared" si="33"/>
        <v>CLUB NAPOLI 40</v>
      </c>
      <c r="G184" s="578"/>
      <c r="H184" s="645">
        <f>VLOOKUP(E184,START_TIMES,2)</f>
        <v>0.41666666666666702</v>
      </c>
      <c r="I184" s="614" t="str">
        <f>VLOOKUP(E184,fields,2)</f>
        <v>Veterans Memorial Park (T), Bridgeport</v>
      </c>
      <c r="J184" s="580"/>
      <c r="K184" s="16"/>
      <c r="M184" s="5" t="s">
        <v>109</v>
      </c>
      <c r="N184" s="5" t="s">
        <v>161</v>
      </c>
    </row>
    <row r="185" spans="1:29" ht="12.75" customHeight="1" x14ac:dyDescent="0.35">
      <c r="A185" s="574">
        <v>182</v>
      </c>
      <c r="B185" s="696">
        <v>5</v>
      </c>
      <c r="C185" s="575">
        <v>45809</v>
      </c>
      <c r="D185" s="587" t="s">
        <v>11</v>
      </c>
      <c r="E185" s="577" t="str">
        <f t="shared" si="33"/>
        <v>FAIRFIELD GAC 40</v>
      </c>
      <c r="F185" s="577" t="str">
        <f t="shared" si="33"/>
        <v>GREENWICH FC 40</v>
      </c>
      <c r="G185" s="578"/>
      <c r="H185" s="645">
        <f>VLOOKUP(E185,START_TIMES,2)</f>
        <v>0.33333333333333331</v>
      </c>
      <c r="I185" s="614" t="str">
        <f>VLOOKUP(E185,fields,2)</f>
        <v>Ludlowe HS (T), Fairfield</v>
      </c>
      <c r="J185" s="580"/>
      <c r="K185" s="16"/>
      <c r="M185" s="5" t="s">
        <v>163</v>
      </c>
      <c r="N185" s="5" t="s">
        <v>104</v>
      </c>
    </row>
    <row r="186" spans="1:29" ht="12.75" customHeight="1" thickBot="1" x14ac:dyDescent="0.4">
      <c r="A186" s="574">
        <v>183</v>
      </c>
      <c r="B186" s="696">
        <v>5</v>
      </c>
      <c r="C186" s="575">
        <v>45809</v>
      </c>
      <c r="D186" s="587" t="s">
        <v>11</v>
      </c>
      <c r="E186" s="577" t="str">
        <f t="shared" si="33"/>
        <v>SHEBEEN FC</v>
      </c>
      <c r="F186" s="577" t="str">
        <f t="shared" si="33"/>
        <v>DANBURY UNITED 40</v>
      </c>
      <c r="G186" s="578"/>
      <c r="H186" s="645">
        <f>VLOOKUP(E186,START_TIMES,2)</f>
        <v>0.41666666666666702</v>
      </c>
      <c r="I186" s="614" t="str">
        <f>VLOOKUP(E186,fields,2)</f>
        <v>Ludlowe HS (T), Fairfield</v>
      </c>
      <c r="J186" s="585"/>
      <c r="K186" s="16"/>
      <c r="M186" s="5" t="s">
        <v>107</v>
      </c>
      <c r="N186" s="5" t="s">
        <v>162</v>
      </c>
    </row>
    <row r="187" spans="1:29" ht="12.75" customHeight="1" thickTop="1" thickBot="1" x14ac:dyDescent="0.4">
      <c r="A187" s="574">
        <v>184</v>
      </c>
      <c r="B187" s="696">
        <v>5</v>
      </c>
      <c r="C187" s="575">
        <v>45809</v>
      </c>
      <c r="D187" s="587" t="s">
        <v>11</v>
      </c>
      <c r="E187" s="577" t="str">
        <f t="shared" si="33"/>
        <v xml:space="preserve">GUILFORD CELTIC </v>
      </c>
      <c r="F187" s="577" t="str">
        <f t="shared" si="33"/>
        <v>STORM FC</v>
      </c>
      <c r="G187" s="578"/>
      <c r="H187" s="645">
        <f>VLOOKUP(E187,START_TIMES,2)</f>
        <v>0.41666666666666702</v>
      </c>
      <c r="I187" s="614" t="str">
        <f>VLOOKUP(E187,fields,2)</f>
        <v>Guilford HS (T), Guilford</v>
      </c>
      <c r="J187" s="580"/>
      <c r="K187" s="16"/>
      <c r="M187" s="5" t="s">
        <v>106</v>
      </c>
      <c r="N187" s="5" t="s">
        <v>108</v>
      </c>
      <c r="S187" s="16"/>
      <c r="T187" s="198"/>
      <c r="U187" s="198"/>
      <c r="V187" s="16">
        <v>73</v>
      </c>
      <c r="W187" s="209"/>
      <c r="X187" s="215"/>
      <c r="Y187" s="16"/>
      <c r="Z187" s="20"/>
      <c r="AC187" s="16"/>
    </row>
    <row r="188" spans="1:29" ht="12.75" customHeight="1" thickTop="1" thickBot="1" x14ac:dyDescent="0.4">
      <c r="A188" s="574">
        <v>185</v>
      </c>
      <c r="B188" s="696" t="s">
        <v>0</v>
      </c>
      <c r="C188" s="575" t="s">
        <v>0</v>
      </c>
      <c r="D188" s="582" t="s">
        <v>0</v>
      </c>
      <c r="E188" s="583" t="s">
        <v>0</v>
      </c>
      <c r="F188" s="584" t="s">
        <v>0</v>
      </c>
      <c r="G188" s="578" t="s">
        <v>0</v>
      </c>
      <c r="H188" s="645" t="s">
        <v>0</v>
      </c>
      <c r="I188" s="614" t="s">
        <v>0</v>
      </c>
      <c r="J188" s="585" t="s">
        <v>0</v>
      </c>
      <c r="K188" s="16"/>
      <c r="M188" s="5"/>
      <c r="N188" s="5"/>
      <c r="S188" s="16"/>
      <c r="T188" s="198"/>
      <c r="U188" s="198"/>
      <c r="V188" s="16"/>
      <c r="W188" s="209"/>
      <c r="X188" s="215"/>
      <c r="Y188" s="16"/>
      <c r="Z188" s="20"/>
      <c r="AC188" s="16"/>
    </row>
    <row r="189" spans="1:29" ht="13.5" customHeight="1" thickTop="1" x14ac:dyDescent="0.35">
      <c r="A189" s="574">
        <v>186</v>
      </c>
      <c r="B189" s="696">
        <v>5</v>
      </c>
      <c r="C189" s="575">
        <v>45809</v>
      </c>
      <c r="D189" s="588" t="s">
        <v>1114</v>
      </c>
      <c r="E189" s="415" t="str">
        <f t="shared" ref="E189:F192" si="34">VLOOKUP(M189,Teams,2)</f>
        <v>SOUTHEAST ROVERS</v>
      </c>
      <c r="F189" s="415" t="str">
        <f t="shared" si="34"/>
        <v>GUILFORD BELL CURVE</v>
      </c>
      <c r="G189" s="578"/>
      <c r="H189" s="645">
        <f>VLOOKUP(E189,START_TIMES,2)</f>
        <v>0.41666666666666702</v>
      </c>
      <c r="I189" s="614" t="str">
        <f>VLOOKUP(E189,fields,2)</f>
        <v>East Lyme HS (T), East Lyme</v>
      </c>
      <c r="J189" s="585"/>
      <c r="K189" s="16"/>
      <c r="M189" s="754" t="s">
        <v>117</v>
      </c>
      <c r="N189" s="754" t="s">
        <v>112</v>
      </c>
    </row>
    <row r="190" spans="1:29" ht="13.5" customHeight="1" x14ac:dyDescent="0.35">
      <c r="A190" s="574">
        <v>187</v>
      </c>
      <c r="B190" s="696">
        <v>5</v>
      </c>
      <c r="C190" s="575">
        <v>45809</v>
      </c>
      <c r="D190" s="588" t="s">
        <v>1114</v>
      </c>
      <c r="E190" s="415" t="str">
        <f t="shared" si="34"/>
        <v>PAN ZONES</v>
      </c>
      <c r="F190" s="415" t="str">
        <f t="shared" si="34"/>
        <v>NORTH BRANFORD 40</v>
      </c>
      <c r="G190" s="578"/>
      <c r="H190" s="645">
        <f>VLOOKUP(E190,START_TIMES,2)</f>
        <v>0.33333333333333331</v>
      </c>
      <c r="I190" s="614" t="str">
        <f>VLOOKUP(E190,fields,2)</f>
        <v>Stanley Quarter Park (G), New Britain</v>
      </c>
      <c r="J190" s="580"/>
      <c r="K190" s="16"/>
      <c r="M190" s="754" t="s">
        <v>116</v>
      </c>
      <c r="N190" s="754" t="s">
        <v>115</v>
      </c>
    </row>
    <row r="191" spans="1:29" ht="13.5" customHeight="1" x14ac:dyDescent="0.35">
      <c r="A191" s="574">
        <v>188</v>
      </c>
      <c r="B191" s="696">
        <v>5</v>
      </c>
      <c r="C191" s="575">
        <v>45809</v>
      </c>
      <c r="D191" s="588" t="s">
        <v>1114</v>
      </c>
      <c r="E191" s="415" t="str">
        <f t="shared" si="34"/>
        <v>FC LEONE</v>
      </c>
      <c r="F191" s="415" t="str">
        <f t="shared" si="34"/>
        <v>LITCHFIELD COUNTY BLUES 40</v>
      </c>
      <c r="G191" s="589"/>
      <c r="H191" s="645">
        <f>VLOOKUP(E191,START_TIMES,2)</f>
        <v>0.33333333333333331</v>
      </c>
      <c r="I191" s="614" t="str">
        <f>VLOOKUP(E191,fields,2)</f>
        <v>Memorial Field (G), North Haven</v>
      </c>
      <c r="J191" s="580"/>
      <c r="K191" s="16"/>
      <c r="M191" s="736" t="s">
        <v>111</v>
      </c>
      <c r="N191" s="736" t="s">
        <v>113</v>
      </c>
    </row>
    <row r="192" spans="1:29" ht="13.5" customHeight="1" x14ac:dyDescent="0.35">
      <c r="A192" s="574">
        <v>189</v>
      </c>
      <c r="B192" s="696">
        <v>5</v>
      </c>
      <c r="C192" s="575">
        <v>45809</v>
      </c>
      <c r="D192" s="588" t="s">
        <v>1114</v>
      </c>
      <c r="E192" s="415" t="str">
        <f t="shared" si="34"/>
        <v>NEW HAVEN AMERICANS</v>
      </c>
      <c r="F192" s="634" t="str">
        <f t="shared" si="34"/>
        <v>BYE 40N</v>
      </c>
      <c r="G192" s="578"/>
      <c r="H192" s="645">
        <f>VLOOKUP(E192,START_TIMES,2)</f>
        <v>0.41666666666666702</v>
      </c>
      <c r="I192" s="614" t="str">
        <f>VLOOKUP(E192,fields,2)</f>
        <v>Peck Place School (G), Orange</v>
      </c>
      <c r="J192" s="580"/>
      <c r="K192" s="16"/>
      <c r="M192" s="736" t="s">
        <v>114</v>
      </c>
      <c r="N192" s="736" t="s">
        <v>110</v>
      </c>
    </row>
    <row r="193" spans="1:14" ht="13.5" customHeight="1" thickBot="1" x14ac:dyDescent="0.4">
      <c r="A193" s="574">
        <v>190</v>
      </c>
      <c r="B193" s="696" t="s">
        <v>0</v>
      </c>
      <c r="C193" s="575" t="s">
        <v>0</v>
      </c>
      <c r="D193" s="582" t="s">
        <v>0</v>
      </c>
      <c r="E193" s="583" t="s">
        <v>0</v>
      </c>
      <c r="F193" s="584" t="s">
        <v>0</v>
      </c>
      <c r="G193" s="578" t="s">
        <v>0</v>
      </c>
      <c r="H193" s="645" t="s">
        <v>0</v>
      </c>
      <c r="I193" s="614" t="s">
        <v>0</v>
      </c>
      <c r="J193" s="585" t="s">
        <v>0</v>
      </c>
      <c r="K193" s="16"/>
      <c r="M193" s="602"/>
      <c r="N193" s="602"/>
    </row>
    <row r="194" spans="1:14" ht="13.5" customHeight="1" thickTop="1" thickBot="1" x14ac:dyDescent="0.4">
      <c r="A194" s="574">
        <v>191</v>
      </c>
      <c r="B194" s="696">
        <v>5</v>
      </c>
      <c r="C194" s="575">
        <v>45809</v>
      </c>
      <c r="D194" s="734" t="s">
        <v>1115</v>
      </c>
      <c r="E194" s="577" t="str">
        <f t="shared" ref="E194:F197" si="35">VLOOKUP(M194,Teams,2)</f>
        <v>WILTON WOLVES</v>
      </c>
      <c r="F194" s="577" t="str">
        <f t="shared" si="35"/>
        <v>DERBY QUITUS</v>
      </c>
      <c r="G194" s="578"/>
      <c r="H194" s="645">
        <f>VLOOKUP(E194,START_TIMES,2)</f>
        <v>0.41666666666666702</v>
      </c>
      <c r="I194" s="614" t="str">
        <f>VLOOKUP(E194,fields,2)</f>
        <v>Lily Field (T), Wilton</v>
      </c>
      <c r="J194" s="580"/>
      <c r="K194" s="16"/>
      <c r="M194" s="775" t="s">
        <v>125</v>
      </c>
      <c r="N194" s="775" t="s">
        <v>120</v>
      </c>
    </row>
    <row r="195" spans="1:14" ht="13.5" customHeight="1" thickTop="1" thickBot="1" x14ac:dyDescent="0.4">
      <c r="A195" s="574">
        <v>192</v>
      </c>
      <c r="B195" s="696">
        <v>5</v>
      </c>
      <c r="C195" s="575">
        <v>45809</v>
      </c>
      <c r="D195" s="734" t="s">
        <v>1115</v>
      </c>
      <c r="E195" s="577" t="str">
        <f t="shared" si="35"/>
        <v>STAMFORD UNITED</v>
      </c>
      <c r="F195" s="577" t="str">
        <f t="shared" si="35"/>
        <v>RIDGEFIELD KICKS</v>
      </c>
      <c r="G195" s="578"/>
      <c r="H195" s="645">
        <f>VLOOKUP(E195,START_TIMES,2)</f>
        <v>0.33333333333333331</v>
      </c>
      <c r="I195" s="614" t="str">
        <f>VLOOKUP(E195,fields,2)</f>
        <v>West Beach Fields (T), Stamford</v>
      </c>
      <c r="J195" s="580"/>
      <c r="K195" s="16"/>
      <c r="M195" s="775" t="s">
        <v>124</v>
      </c>
      <c r="N195" s="775" t="s">
        <v>123</v>
      </c>
    </row>
    <row r="196" spans="1:14" ht="13.5" customHeight="1" thickTop="1" thickBot="1" x14ac:dyDescent="0.4">
      <c r="A196" s="574">
        <v>193</v>
      </c>
      <c r="B196" s="696">
        <v>5</v>
      </c>
      <c r="C196" s="575">
        <v>45809</v>
      </c>
      <c r="D196" s="734" t="s">
        <v>1115</v>
      </c>
      <c r="E196" s="759" t="str">
        <f t="shared" si="35"/>
        <v>BYE 40S</v>
      </c>
      <c r="F196" s="577" t="str">
        <f t="shared" si="35"/>
        <v>ECUA-ANDES 40</v>
      </c>
      <c r="G196" s="589"/>
      <c r="H196" s="645" t="str">
        <f>VLOOKUP(E196,START_TIMES,2)</f>
        <v>--</v>
      </c>
      <c r="I196" s="614" t="str">
        <f>VLOOKUP(E196,fields,2)</f>
        <v>--</v>
      </c>
      <c r="J196" s="580"/>
      <c r="K196" s="16"/>
      <c r="M196" s="775" t="s">
        <v>119</v>
      </c>
      <c r="N196" s="775" t="s">
        <v>121</v>
      </c>
    </row>
    <row r="197" spans="1:14" ht="13.5" customHeight="1" thickTop="1" thickBot="1" x14ac:dyDescent="0.4">
      <c r="A197" s="574">
        <v>194</v>
      </c>
      <c r="B197" s="696">
        <v>5</v>
      </c>
      <c r="C197" s="575">
        <v>45809</v>
      </c>
      <c r="D197" s="734" t="s">
        <v>1115</v>
      </c>
      <c r="E197" s="577" t="str">
        <f t="shared" si="35"/>
        <v>LUSITANOS FC</v>
      </c>
      <c r="F197" s="577" t="str">
        <f t="shared" si="35"/>
        <v>BESA SC</v>
      </c>
      <c r="G197" s="578"/>
      <c r="H197" s="645">
        <f>VLOOKUP(E197,START_TIMES,2)</f>
        <v>0.41666666666666669</v>
      </c>
      <c r="I197" s="614" t="str">
        <f>VLOOKUP(E197,fields,2)</f>
        <v>Veterans Memorial Park (T), Bridgeport</v>
      </c>
      <c r="J197" s="580"/>
      <c r="K197" s="16"/>
      <c r="M197" s="775" t="s">
        <v>122</v>
      </c>
      <c r="N197" s="775" t="s">
        <v>118</v>
      </c>
    </row>
    <row r="198" spans="1:14" ht="12.75" customHeight="1" thickTop="1" x14ac:dyDescent="0.35">
      <c r="A198" s="574">
        <v>195</v>
      </c>
      <c r="B198" s="696" t="s">
        <v>0</v>
      </c>
      <c r="C198" s="575" t="s">
        <v>0</v>
      </c>
      <c r="D198" s="582" t="s">
        <v>0</v>
      </c>
      <c r="E198" s="583" t="s">
        <v>0</v>
      </c>
      <c r="F198" s="584" t="s">
        <v>0</v>
      </c>
      <c r="G198" s="578" t="s">
        <v>0</v>
      </c>
      <c r="H198" s="645" t="s">
        <v>0</v>
      </c>
      <c r="I198" s="614" t="s">
        <v>0</v>
      </c>
      <c r="J198" s="585" t="s">
        <v>0</v>
      </c>
      <c r="K198" s="16"/>
      <c r="M198" s="599"/>
      <c r="N198" s="599"/>
    </row>
    <row r="199" spans="1:14" ht="12.75" customHeight="1" x14ac:dyDescent="0.35">
      <c r="A199" s="574">
        <v>196</v>
      </c>
      <c r="B199" s="696">
        <v>5</v>
      </c>
      <c r="C199" s="575">
        <v>45809</v>
      </c>
      <c r="D199" s="590" t="s">
        <v>1076</v>
      </c>
      <c r="E199" s="774" t="str">
        <f t="shared" ref="E199:F203" si="36">VLOOKUP(M199,Teams,2)</f>
        <v>BYE 50</v>
      </c>
      <c r="F199" s="577" t="str">
        <f t="shared" si="36"/>
        <v>NORWALK SPORT COLOMBIA 50</v>
      </c>
      <c r="G199" s="589"/>
      <c r="H199" s="645" t="str">
        <f>VLOOKUP(E199,START_TIMES,2)</f>
        <v>--</v>
      </c>
      <c r="I199" s="614" t="str">
        <f>VLOOKUP(E199,fields,2)</f>
        <v>--</v>
      </c>
      <c r="J199" s="580"/>
      <c r="K199" s="16"/>
      <c r="M199" s="782" t="s">
        <v>126</v>
      </c>
      <c r="N199" s="782" t="s">
        <v>131</v>
      </c>
    </row>
    <row r="200" spans="1:14" ht="12.75" customHeight="1" x14ac:dyDescent="0.35">
      <c r="A200" s="574">
        <v>197</v>
      </c>
      <c r="B200" s="696">
        <v>5</v>
      </c>
      <c r="C200" s="575">
        <v>45809</v>
      </c>
      <c r="D200" s="590" t="s">
        <v>1076</v>
      </c>
      <c r="E200" s="577" t="str">
        <f t="shared" si="36"/>
        <v>WESTPORT FC</v>
      </c>
      <c r="F200" s="577" t="str">
        <f t="shared" si="36"/>
        <v>FAIRFIELD GAC 50</v>
      </c>
      <c r="G200" s="589"/>
      <c r="H200" s="645">
        <f>VLOOKUP(E200,START_TIMES,2)</f>
        <v>0.33333333333333331</v>
      </c>
      <c r="I200" s="614" t="str">
        <f>VLOOKUP(E200,fields,2)</f>
        <v>Wakeman Park (T), Westport</v>
      </c>
      <c r="J200" s="580"/>
      <c r="K200" s="16"/>
      <c r="M200" s="782" t="s">
        <v>136</v>
      </c>
      <c r="N200" s="782" t="s">
        <v>127</v>
      </c>
    </row>
    <row r="201" spans="1:14" ht="12.75" customHeight="1" x14ac:dyDescent="0.35">
      <c r="A201" s="574">
        <v>198</v>
      </c>
      <c r="B201" s="696">
        <v>5</v>
      </c>
      <c r="C201" s="575">
        <v>45809</v>
      </c>
      <c r="D201" s="590" t="s">
        <v>1076</v>
      </c>
      <c r="E201" s="577" t="str">
        <f t="shared" si="36"/>
        <v>GREENWICH PUMAS FC 50</v>
      </c>
      <c r="F201" s="577" t="str">
        <f t="shared" si="36"/>
        <v>NORWALK MARINERS LEGENDS</v>
      </c>
      <c r="G201" s="589"/>
      <c r="H201" s="645">
        <f>VLOOKUP(E201,START_TIMES,2)</f>
        <v>0.41666666666666669</v>
      </c>
      <c r="I201" s="614" t="str">
        <f>VLOOKUP(E201,fields,2)</f>
        <v>Greenwich Fields</v>
      </c>
      <c r="J201" s="580"/>
      <c r="K201" s="16"/>
      <c r="M201" s="782" t="s">
        <v>129</v>
      </c>
      <c r="N201" s="782" t="s">
        <v>130</v>
      </c>
    </row>
    <row r="202" spans="1:14" ht="12.75" customHeight="1" x14ac:dyDescent="0.35">
      <c r="A202" s="574">
        <v>199</v>
      </c>
      <c r="B202" s="696">
        <v>5</v>
      </c>
      <c r="C202" s="575">
        <v>45809</v>
      </c>
      <c r="D202" s="590" t="s">
        <v>1076</v>
      </c>
      <c r="E202" s="577" t="str">
        <f t="shared" si="36"/>
        <v>STAMFORD CITY</v>
      </c>
      <c r="F202" s="577" t="str">
        <f t="shared" si="36"/>
        <v>GREENWICH FC 50</v>
      </c>
      <c r="G202" s="589"/>
      <c r="H202" s="645">
        <f>VLOOKUP(E202,START_TIMES,2)</f>
        <v>0.41666666666666702</v>
      </c>
      <c r="I202" s="614" t="str">
        <f>VLOOKUP(E202,fields,2)</f>
        <v>West Beach Fields (T), Stamford</v>
      </c>
      <c r="J202" s="580"/>
      <c r="K202" s="16"/>
      <c r="M202" s="782" t="s">
        <v>133</v>
      </c>
      <c r="N202" s="782" t="s">
        <v>128</v>
      </c>
    </row>
    <row r="203" spans="1:14" ht="12.75" customHeight="1" x14ac:dyDescent="0.35">
      <c r="A203" s="574">
        <v>200</v>
      </c>
      <c r="B203" s="696">
        <v>5</v>
      </c>
      <c r="C203" s="575">
        <v>45809</v>
      </c>
      <c r="D203" s="590" t="s">
        <v>1076</v>
      </c>
      <c r="E203" s="577" t="str">
        <f t="shared" si="36"/>
        <v>REBELS UNITED</v>
      </c>
      <c r="F203" s="577" t="str">
        <f t="shared" si="36"/>
        <v>VASCO DA GAMA 50</v>
      </c>
      <c r="G203" s="589"/>
      <c r="H203" s="645">
        <f>VLOOKUP(E203,START_TIMES,2)</f>
        <v>0.41666666666666669</v>
      </c>
      <c r="I203" s="614" t="str">
        <f>VLOOKUP(E203,fields,2)</f>
        <v>New Fairfield HS (T), New Fairfield</v>
      </c>
      <c r="J203" s="580"/>
      <c r="K203" s="16"/>
      <c r="M203" s="782" t="s">
        <v>132</v>
      </c>
      <c r="N203" s="782" t="s">
        <v>134</v>
      </c>
    </row>
    <row r="204" spans="1:14" ht="12.75" customHeight="1" x14ac:dyDescent="0.35">
      <c r="A204" s="574">
        <v>201</v>
      </c>
      <c r="B204" s="696" t="s">
        <v>0</v>
      </c>
      <c r="C204" s="575" t="s">
        <v>0</v>
      </c>
      <c r="D204" s="582" t="s">
        <v>0</v>
      </c>
      <c r="E204" s="583" t="s">
        <v>0</v>
      </c>
      <c r="F204" s="584" t="s">
        <v>0</v>
      </c>
      <c r="G204" s="578" t="s">
        <v>0</v>
      </c>
      <c r="H204" s="645" t="s">
        <v>0</v>
      </c>
      <c r="I204" s="614" t="s">
        <v>0</v>
      </c>
      <c r="J204" s="585" t="s">
        <v>0</v>
      </c>
      <c r="K204" s="16"/>
      <c r="M204" s="359"/>
      <c r="N204" s="359"/>
    </row>
    <row r="205" spans="1:14" ht="12.75" customHeight="1" x14ac:dyDescent="0.35">
      <c r="A205" s="574">
        <v>202</v>
      </c>
      <c r="B205" s="696">
        <v>5</v>
      </c>
      <c r="C205" s="575">
        <v>45809</v>
      </c>
      <c r="D205" s="591" t="s">
        <v>1113</v>
      </c>
      <c r="E205" s="577" t="str">
        <f t="shared" ref="E205:F209" si="37">VLOOKUP(M205,Teams,2)</f>
        <v>CHESHIRE AZZURRI</v>
      </c>
      <c r="F205" s="577" t="str">
        <f t="shared" si="37"/>
        <v>HAVEN FC</v>
      </c>
      <c r="G205" s="589"/>
      <c r="H205" s="645">
        <f>VLOOKUP(E205,START_TIMES,2)</f>
        <v>0.375</v>
      </c>
      <c r="I205" s="614" t="str">
        <f>VLOOKUP(E205,fields,2)</f>
        <v>Quinnipiac Park (G), Cheshire</v>
      </c>
      <c r="J205" s="580"/>
      <c r="K205" s="16"/>
      <c r="M205" s="338" t="s">
        <v>138</v>
      </c>
      <c r="N205" s="338" t="s">
        <v>147</v>
      </c>
    </row>
    <row r="206" spans="1:14" ht="12.75" customHeight="1" x14ac:dyDescent="0.35">
      <c r="A206" s="574">
        <v>203</v>
      </c>
      <c r="B206" s="696">
        <v>5</v>
      </c>
      <c r="C206" s="575">
        <v>45809</v>
      </c>
      <c r="D206" s="591" t="s">
        <v>1113</v>
      </c>
      <c r="E206" s="577" t="str">
        <f t="shared" si="37"/>
        <v>ZIMMITTI SC</v>
      </c>
      <c r="F206" s="577" t="str">
        <f t="shared" si="37"/>
        <v>CLUB NAPOLI 50</v>
      </c>
      <c r="G206" s="589"/>
      <c r="H206" s="645">
        <f>VLOOKUP(E206,START_TIMES,2)</f>
        <v>0.41666666666666702</v>
      </c>
      <c r="I206" s="614" t="str">
        <f>VLOOKUP(E206,fields,2)</f>
        <v>Morris Beach Complex (G), Morris</v>
      </c>
      <c r="J206" s="580"/>
      <c r="K206" s="16"/>
      <c r="M206" s="338" t="s">
        <v>137</v>
      </c>
      <c r="N206" s="338" t="s">
        <v>141</v>
      </c>
    </row>
    <row r="207" spans="1:14" ht="12.75" customHeight="1" x14ac:dyDescent="0.35">
      <c r="A207" s="574">
        <v>204</v>
      </c>
      <c r="B207" s="696">
        <v>5</v>
      </c>
      <c r="C207" s="575">
        <v>45809</v>
      </c>
      <c r="D207" s="591" t="s">
        <v>1113</v>
      </c>
      <c r="E207" s="577" t="str">
        <f t="shared" si="37"/>
        <v>GREENWICH PFC</v>
      </c>
      <c r="F207" s="577" t="str">
        <f t="shared" si="37"/>
        <v>GUILFORD BLACK EAGLES</v>
      </c>
      <c r="G207" s="589"/>
      <c r="H207" s="645">
        <f>VLOOKUP(E207,START_TIMES,2)</f>
        <v>0.41666666666666702</v>
      </c>
      <c r="I207" s="614" t="str">
        <f>VLOOKUP(E207,fields,2)</f>
        <v>Greenwich Fields</v>
      </c>
      <c r="J207" s="580"/>
      <c r="K207" s="16"/>
      <c r="M207" s="338" t="s">
        <v>144</v>
      </c>
      <c r="N207" s="338" t="s">
        <v>146</v>
      </c>
    </row>
    <row r="208" spans="1:14" ht="12.75" customHeight="1" x14ac:dyDescent="0.35">
      <c r="A208" s="574">
        <v>205</v>
      </c>
      <c r="B208" s="696">
        <v>5</v>
      </c>
      <c r="C208" s="575">
        <v>45809</v>
      </c>
      <c r="D208" s="591" t="s">
        <v>1113</v>
      </c>
      <c r="E208" s="577" t="str">
        <f t="shared" si="37"/>
        <v>SOUTHEAST CT</v>
      </c>
      <c r="F208" s="577" t="str">
        <f t="shared" si="37"/>
        <v>EAST HAVEN SC</v>
      </c>
      <c r="G208" s="589"/>
      <c r="H208" s="645">
        <f>VLOOKUP(E208,START_TIMES,2)</f>
        <v>0.41666666666666702</v>
      </c>
      <c r="I208" s="614" t="str">
        <f>VLOOKUP(E208,fields,2)</f>
        <v>Killingworth Rec Park (G), Killingworth</v>
      </c>
      <c r="J208" s="580"/>
      <c r="K208" s="16"/>
      <c r="M208" s="338" t="s">
        <v>149</v>
      </c>
      <c r="N208" s="338" t="s">
        <v>142</v>
      </c>
    </row>
    <row r="209" spans="1:14" ht="12.75" customHeight="1" x14ac:dyDescent="0.35">
      <c r="A209" s="574">
        <v>206</v>
      </c>
      <c r="B209" s="696">
        <v>5</v>
      </c>
      <c r="C209" s="575">
        <v>45809</v>
      </c>
      <c r="D209" s="591" t="s">
        <v>1113</v>
      </c>
      <c r="E209" s="577" t="str">
        <f t="shared" si="37"/>
        <v>NORTH BRANFORD LEGENDS</v>
      </c>
      <c r="F209" s="577" t="str">
        <f t="shared" si="37"/>
        <v>VASCO DA GAMA 60</v>
      </c>
      <c r="G209" s="589"/>
      <c r="H209" s="645">
        <f>VLOOKUP(E209,START_TIMES,2)</f>
        <v>0.41666666666666702</v>
      </c>
      <c r="I209" s="614" t="str">
        <f>VLOOKUP(E209,fields,2)</f>
        <v>Northford Park (G), Northford</v>
      </c>
      <c r="J209" s="580"/>
      <c r="K209" s="16"/>
      <c r="M209" s="338" t="s">
        <v>148</v>
      </c>
      <c r="N209" s="338" t="s">
        <v>135</v>
      </c>
    </row>
    <row r="210" spans="1:14" ht="12.75" customHeight="1" x14ac:dyDescent="0.35">
      <c r="A210" s="574">
        <v>207</v>
      </c>
      <c r="B210" s="696" t="s">
        <v>0</v>
      </c>
      <c r="C210" s="575" t="s">
        <v>0</v>
      </c>
      <c r="D210" s="582" t="s">
        <v>0</v>
      </c>
      <c r="E210" s="583" t="s">
        <v>0</v>
      </c>
      <c r="F210" s="584" t="s">
        <v>0</v>
      </c>
      <c r="G210" s="578" t="s">
        <v>0</v>
      </c>
      <c r="H210" s="645" t="s">
        <v>0</v>
      </c>
      <c r="I210" s="614" t="s">
        <v>0</v>
      </c>
      <c r="J210" s="585" t="s">
        <v>0</v>
      </c>
      <c r="K210" s="16"/>
      <c r="M210" s="85"/>
      <c r="N210" s="85"/>
    </row>
    <row r="211" spans="1:14" ht="12.75" customHeight="1" x14ac:dyDescent="0.35">
      <c r="A211" s="574">
        <v>208</v>
      </c>
      <c r="B211" s="696">
        <v>6</v>
      </c>
      <c r="C211" s="575">
        <v>45816</v>
      </c>
      <c r="D211" s="576" t="s">
        <v>10</v>
      </c>
      <c r="E211" s="577" t="str">
        <f t="shared" ref="E211:F215" si="38">VLOOKUP(M211,Teams,2)</f>
        <v>SALTY DOGS</v>
      </c>
      <c r="F211" s="577" t="str">
        <f t="shared" si="38"/>
        <v>STAMFORD FC</v>
      </c>
      <c r="G211" s="578"/>
      <c r="H211" s="645">
        <f>VLOOKUP(E211,START_TIMES,2)</f>
        <v>0.33333333333333331</v>
      </c>
      <c r="I211" s="614" t="str">
        <f>VLOOKUP(E211,fields,2)</f>
        <v>Nonnewaug HS  (T), Woodbury</v>
      </c>
      <c r="J211" s="580"/>
      <c r="K211" s="16"/>
      <c r="M211" s="85" t="s">
        <v>95</v>
      </c>
      <c r="N211" s="85" t="s">
        <v>101</v>
      </c>
    </row>
    <row r="212" spans="1:14" ht="12.75" customHeight="1" x14ac:dyDescent="0.35">
      <c r="A212" s="574">
        <v>209</v>
      </c>
      <c r="B212" s="696">
        <v>6</v>
      </c>
      <c r="C212" s="575">
        <v>45816</v>
      </c>
      <c r="D212" s="576" t="s">
        <v>10</v>
      </c>
      <c r="E212" s="577" t="str">
        <f t="shared" si="38"/>
        <v>GREENWICH FC 30</v>
      </c>
      <c r="F212" s="577" t="str">
        <f t="shared" si="38"/>
        <v>CLINTON FC 30</v>
      </c>
      <c r="G212" s="578"/>
      <c r="H212" s="645">
        <f>VLOOKUP(E212,START_TIMES,2)</f>
        <v>0.41666666666666702</v>
      </c>
      <c r="I212" s="614" t="str">
        <f>VLOOKUP(E212,fields,2)</f>
        <v>Greenwich Fields</v>
      </c>
      <c r="J212" s="580"/>
      <c r="K212" s="16"/>
      <c r="M212" s="85" t="s">
        <v>94</v>
      </c>
      <c r="N212" s="85" t="s">
        <v>96</v>
      </c>
    </row>
    <row r="213" spans="1:14" ht="12.75" customHeight="1" x14ac:dyDescent="0.35">
      <c r="A213" s="574">
        <v>210</v>
      </c>
      <c r="B213" s="696">
        <v>6</v>
      </c>
      <c r="C213" s="575">
        <v>45816</v>
      </c>
      <c r="D213" s="576" t="s">
        <v>10</v>
      </c>
      <c r="E213" s="577" t="str">
        <f t="shared" si="38"/>
        <v>CHESHIRE SC UNITED</v>
      </c>
      <c r="F213" s="577" t="str">
        <f t="shared" si="38"/>
        <v>MILFORD AMIGOS</v>
      </c>
      <c r="G213" s="578"/>
      <c r="H213" s="645">
        <f>VLOOKUP(E213,START_TIMES,2)</f>
        <v>0.375</v>
      </c>
      <c r="I213" s="614" t="str">
        <f>VLOOKUP(E213,fields,2)</f>
        <v>Choate Rosemary Hall (T), Wallingford</v>
      </c>
      <c r="J213" s="580"/>
      <c r="K213" s="16"/>
      <c r="M213" s="85" t="s">
        <v>97</v>
      </c>
      <c r="N213" s="85" t="s">
        <v>98</v>
      </c>
    </row>
    <row r="214" spans="1:14" ht="12.75" customHeight="1" x14ac:dyDescent="0.35">
      <c r="A214" s="574">
        <v>211</v>
      </c>
      <c r="B214" s="696">
        <v>6</v>
      </c>
      <c r="C214" s="575">
        <v>45816</v>
      </c>
      <c r="D214" s="576" t="s">
        <v>10</v>
      </c>
      <c r="E214" s="577" t="str">
        <f t="shared" si="38"/>
        <v>DANBURY UNITED</v>
      </c>
      <c r="F214" s="577" t="str">
        <f t="shared" si="38"/>
        <v xml:space="preserve">FC SHELTON </v>
      </c>
      <c r="G214" s="578"/>
      <c r="H214" s="645">
        <f>VLOOKUP(E214,START_TIMES,2)</f>
        <v>0.41666666666666702</v>
      </c>
      <c r="I214" s="614" t="str">
        <f>VLOOKUP(E214,fields,2)</f>
        <v>Portuguese Cultural Center (G), Danbury</v>
      </c>
      <c r="J214" s="580"/>
      <c r="K214" s="16"/>
      <c r="M214" s="85" t="s">
        <v>93</v>
      </c>
      <c r="N214" s="85" t="s">
        <v>99</v>
      </c>
    </row>
    <row r="215" spans="1:14" ht="12.75" customHeight="1" x14ac:dyDescent="0.35">
      <c r="A215" s="574">
        <v>212</v>
      </c>
      <c r="B215" s="696">
        <v>6</v>
      </c>
      <c r="C215" s="575">
        <v>45816</v>
      </c>
      <c r="D215" s="576" t="s">
        <v>10</v>
      </c>
      <c r="E215" s="577" t="str">
        <f t="shared" si="38"/>
        <v>MILFORD TUESDAY</v>
      </c>
      <c r="F215" s="577" t="str">
        <f t="shared" si="38"/>
        <v>HAMDEN ALL STARS</v>
      </c>
      <c r="G215" s="578"/>
      <c r="H215" s="645">
        <f>VLOOKUP(E215,START_TIMES,2)</f>
        <v>0.33333333333333331</v>
      </c>
      <c r="I215" s="614" t="str">
        <f>VLOOKUP(E215,fields,2)</f>
        <v>Witek Park (G), Derby</v>
      </c>
      <c r="J215" s="580"/>
      <c r="K215" s="16"/>
      <c r="M215" s="85" t="s">
        <v>100</v>
      </c>
      <c r="N215" s="85" t="s">
        <v>92</v>
      </c>
    </row>
    <row r="216" spans="1:14" ht="12.75" customHeight="1" x14ac:dyDescent="0.35">
      <c r="A216" s="574">
        <v>213</v>
      </c>
      <c r="B216" s="696" t="s">
        <v>0</v>
      </c>
      <c r="C216" s="575" t="s">
        <v>0</v>
      </c>
      <c r="D216" s="582" t="s">
        <v>0</v>
      </c>
      <c r="E216" s="583" t="s">
        <v>0</v>
      </c>
      <c r="F216" s="584" t="s">
        <v>0</v>
      </c>
      <c r="G216" s="578" t="s">
        <v>0</v>
      </c>
      <c r="H216" s="645" t="s">
        <v>0</v>
      </c>
      <c r="I216" s="614" t="s">
        <v>0</v>
      </c>
      <c r="J216" s="585" t="s">
        <v>0</v>
      </c>
      <c r="K216" s="16"/>
      <c r="M216" s="85"/>
      <c r="N216" s="85"/>
    </row>
    <row r="217" spans="1:14" ht="12.75" customHeight="1" x14ac:dyDescent="0.35">
      <c r="A217" s="574">
        <v>214</v>
      </c>
      <c r="B217" s="696">
        <v>6</v>
      </c>
      <c r="C217" s="575">
        <v>45816</v>
      </c>
      <c r="D217" s="586" t="s">
        <v>175</v>
      </c>
      <c r="E217" s="577" t="str">
        <f t="shared" ref="E217:F221" si="39">VLOOKUP(M217,Teams,2)</f>
        <v>QPR</v>
      </c>
      <c r="F217" s="577" t="str">
        <f t="shared" si="39"/>
        <v>TRINITY FC</v>
      </c>
      <c r="G217" s="578"/>
      <c r="H217" s="645">
        <f>VLOOKUP(E217,START_TIMES,2)</f>
        <v>0.375</v>
      </c>
      <c r="I217" s="614" t="str">
        <f>VLOOKUP(E217,fields,2)</f>
        <v>Quinnipiac Park (G), Cheshire</v>
      </c>
      <c r="J217" s="580"/>
      <c r="K217" s="16"/>
      <c r="M217" s="85" t="s">
        <v>158</v>
      </c>
      <c r="N217" s="85" t="s">
        <v>159</v>
      </c>
    </row>
    <row r="218" spans="1:14" ht="12.75" customHeight="1" x14ac:dyDescent="0.35">
      <c r="A218" s="574">
        <v>215</v>
      </c>
      <c r="B218" s="696">
        <v>6</v>
      </c>
      <c r="C218" s="575">
        <v>45816</v>
      </c>
      <c r="D218" s="586" t="s">
        <v>175</v>
      </c>
      <c r="E218" s="577" t="str">
        <f t="shared" si="39"/>
        <v>FC CELTA</v>
      </c>
      <c r="F218" s="577" t="str">
        <f t="shared" si="39"/>
        <v>COYOTES FC</v>
      </c>
      <c r="G218" s="578"/>
      <c r="H218" s="645">
        <f>VLOOKUP(E218,START_TIMES,2)</f>
        <v>0.33333333333333331</v>
      </c>
      <c r="I218" s="614" t="str">
        <f>VLOOKUP(E218,fields,2)</f>
        <v>Foran HS KMT (T), Milford</v>
      </c>
      <c r="J218" s="580"/>
      <c r="K218" s="16"/>
      <c r="M218" s="85" t="s">
        <v>154</v>
      </c>
      <c r="N218" s="85" t="s">
        <v>151</v>
      </c>
    </row>
    <row r="219" spans="1:14" ht="12.75" customHeight="1" x14ac:dyDescent="0.35">
      <c r="A219" s="574">
        <v>216</v>
      </c>
      <c r="B219" s="696">
        <v>6</v>
      </c>
      <c r="C219" s="575">
        <v>45816</v>
      </c>
      <c r="D219" s="586" t="s">
        <v>175</v>
      </c>
      <c r="E219" s="773" t="str">
        <f t="shared" si="39"/>
        <v>BYE 30</v>
      </c>
      <c r="F219" s="577" t="str">
        <f t="shared" si="39"/>
        <v>NAUGATUCK FUSION</v>
      </c>
      <c r="G219" s="589"/>
      <c r="H219" s="645" t="str">
        <f>VLOOKUP(E219,START_TIMES,2)</f>
        <v>--</v>
      </c>
      <c r="I219" s="614" t="str">
        <f>VLOOKUP(E219,fields,2)</f>
        <v>--</v>
      </c>
      <c r="J219" s="580"/>
      <c r="K219" s="16"/>
      <c r="M219" s="85" t="s">
        <v>150</v>
      </c>
      <c r="N219" s="85" t="s">
        <v>156</v>
      </c>
    </row>
    <row r="220" spans="1:14" ht="12.75" customHeight="1" x14ac:dyDescent="0.35">
      <c r="A220" s="574">
        <v>217</v>
      </c>
      <c r="B220" s="696">
        <v>6</v>
      </c>
      <c r="C220" s="575">
        <v>45816</v>
      </c>
      <c r="D220" s="586" t="s">
        <v>175</v>
      </c>
      <c r="E220" s="577" t="str">
        <f t="shared" si="39"/>
        <v>ECUA-ANDES 30</v>
      </c>
      <c r="F220" s="577" t="str">
        <f t="shared" si="39"/>
        <v>FC CALDO VERDE</v>
      </c>
      <c r="G220" s="578"/>
      <c r="H220" s="645">
        <f>VLOOKUP(E220,START_TIMES,2)</f>
        <v>0.33333333333333331</v>
      </c>
      <c r="I220" s="614" t="str">
        <f>VLOOKUP(E220,fields,2)</f>
        <v>Witek Park (G), Derby</v>
      </c>
      <c r="J220" s="580"/>
      <c r="K220" s="16"/>
      <c r="M220" s="85" t="s">
        <v>152</v>
      </c>
      <c r="N220" s="85" t="s">
        <v>153</v>
      </c>
    </row>
    <row r="221" spans="1:14" ht="12.75" customHeight="1" x14ac:dyDescent="0.35">
      <c r="A221" s="574">
        <v>218</v>
      </c>
      <c r="B221" s="696">
        <v>6</v>
      </c>
      <c r="C221" s="575">
        <v>45816</v>
      </c>
      <c r="D221" s="586" t="s">
        <v>175</v>
      </c>
      <c r="E221" s="577" t="str">
        <f t="shared" si="39"/>
        <v>NORWALK FC</v>
      </c>
      <c r="F221" s="577" t="str">
        <f t="shared" si="39"/>
        <v>LITCHFIELD COUNTY BLUES 30</v>
      </c>
      <c r="G221" s="578"/>
      <c r="H221" s="645">
        <f>VLOOKUP(E221,START_TIMES,2)</f>
        <v>0.41666666666666702</v>
      </c>
      <c r="I221" s="614" t="str">
        <f>VLOOKUP(E221,fields,2)</f>
        <v>Nathan Hale MS (T), Norwalk</v>
      </c>
      <c r="J221" s="580"/>
      <c r="K221" s="16"/>
      <c r="M221" s="85" t="s">
        <v>157</v>
      </c>
      <c r="N221" s="85" t="s">
        <v>155</v>
      </c>
    </row>
    <row r="222" spans="1:14" ht="12.75" customHeight="1" x14ac:dyDescent="0.35">
      <c r="A222" s="574">
        <v>219</v>
      </c>
      <c r="B222" s="696" t="s">
        <v>0</v>
      </c>
      <c r="C222" s="575" t="s">
        <v>0</v>
      </c>
      <c r="D222" s="582" t="s">
        <v>0</v>
      </c>
      <c r="E222" s="583" t="s">
        <v>0</v>
      </c>
      <c r="F222" s="584" t="s">
        <v>0</v>
      </c>
      <c r="G222" s="578" t="s">
        <v>0</v>
      </c>
      <c r="H222" s="645" t="s">
        <v>0</v>
      </c>
      <c r="I222" s="614" t="s">
        <v>0</v>
      </c>
      <c r="J222" s="585" t="s">
        <v>0</v>
      </c>
      <c r="K222" s="16"/>
      <c r="M222" s="340"/>
      <c r="N222" s="340"/>
    </row>
    <row r="223" spans="1:14" ht="12.75" customHeight="1" x14ac:dyDescent="0.35">
      <c r="A223" s="574">
        <v>220</v>
      </c>
      <c r="B223" s="696">
        <v>6</v>
      </c>
      <c r="C223" s="575">
        <v>45816</v>
      </c>
      <c r="D223" s="587" t="s">
        <v>11</v>
      </c>
      <c r="E223" s="577" t="str">
        <f t="shared" ref="E223:F227" si="40">VLOOKUP(M223,Teams,2)</f>
        <v>STORM FC</v>
      </c>
      <c r="F223" s="577" t="str">
        <f t="shared" si="40"/>
        <v>VASCO DA GAMA 40</v>
      </c>
      <c r="G223" s="578"/>
      <c r="H223" s="645">
        <f>VLOOKUP(E223,START_TIMES,2)</f>
        <v>0.33333333333333331</v>
      </c>
      <c r="I223" s="614" t="str">
        <f>VLOOKUP(E223,fields,2)</f>
        <v>Wakeman Park (T), Westport</v>
      </c>
      <c r="J223" s="580"/>
      <c r="K223" s="16"/>
      <c r="M223" s="85" t="s">
        <v>108</v>
      </c>
      <c r="N223" s="85" t="s">
        <v>109</v>
      </c>
    </row>
    <row r="224" spans="1:14" ht="12.75" customHeight="1" x14ac:dyDescent="0.35">
      <c r="A224" s="574">
        <v>221</v>
      </c>
      <c r="B224" s="696">
        <v>6</v>
      </c>
      <c r="C224" s="575">
        <v>45816</v>
      </c>
      <c r="D224" s="587" t="s">
        <v>11</v>
      </c>
      <c r="E224" s="577" t="str">
        <f t="shared" si="40"/>
        <v>GREENWICH FC 40</v>
      </c>
      <c r="F224" s="577" t="str">
        <f t="shared" si="40"/>
        <v>CLUB NAPOLI 40</v>
      </c>
      <c r="G224" s="578"/>
      <c r="H224" s="645">
        <f>VLOOKUP(E224,START_TIMES,2)</f>
        <v>0.41666666666666702</v>
      </c>
      <c r="I224" s="614" t="str">
        <f>VLOOKUP(E224,fields,2)</f>
        <v>Greenwich Fields</v>
      </c>
      <c r="J224" s="580"/>
      <c r="K224" s="16"/>
      <c r="M224" s="85" t="s">
        <v>104</v>
      </c>
      <c r="N224" s="85" t="s">
        <v>161</v>
      </c>
    </row>
    <row r="225" spans="1:29" ht="12.75" customHeight="1" x14ac:dyDescent="0.35">
      <c r="A225" s="574">
        <v>222</v>
      </c>
      <c r="B225" s="696">
        <v>6</v>
      </c>
      <c r="C225" s="575">
        <v>45816</v>
      </c>
      <c r="D225" s="587" t="s">
        <v>11</v>
      </c>
      <c r="E225" s="577" t="str">
        <f t="shared" si="40"/>
        <v>CLINTON FC 40</v>
      </c>
      <c r="F225" s="577" t="str">
        <f t="shared" si="40"/>
        <v xml:space="preserve">GUILFORD CELTIC </v>
      </c>
      <c r="G225" s="578"/>
      <c r="H225" s="645">
        <f>VLOOKUP(E225,START_TIMES,2)</f>
        <v>0.41666666666666702</v>
      </c>
      <c r="I225" s="614" t="str">
        <f>VLOOKUP(E225,fields,2)</f>
        <v>Indian River Sports Complex (T), Clinton</v>
      </c>
      <c r="J225" s="580"/>
      <c r="K225" s="16"/>
      <c r="M225" s="85" t="s">
        <v>160</v>
      </c>
      <c r="N225" s="85" t="s">
        <v>106</v>
      </c>
    </row>
    <row r="226" spans="1:29" ht="12.75" customHeight="1" x14ac:dyDescent="0.35">
      <c r="A226" s="574">
        <v>223</v>
      </c>
      <c r="B226" s="696">
        <v>6</v>
      </c>
      <c r="C226" s="575">
        <v>45816</v>
      </c>
      <c r="D226" s="587" t="s">
        <v>11</v>
      </c>
      <c r="E226" s="577" t="str">
        <f t="shared" si="40"/>
        <v>DANBURY UNITED 40</v>
      </c>
      <c r="F226" s="577" t="str">
        <f t="shared" si="40"/>
        <v>FAIRFIELD GAC 40</v>
      </c>
      <c r="G226" s="578"/>
      <c r="H226" s="645">
        <f>VLOOKUP(E226,START_TIMES,2)</f>
        <v>0.41666666666666702</v>
      </c>
      <c r="I226" s="614" t="str">
        <f>VLOOKUP(E226,fields,2)</f>
        <v>Portuguese Cultural Center (G), Danbury</v>
      </c>
      <c r="J226" s="580"/>
      <c r="K226" s="16"/>
      <c r="M226" s="85" t="s">
        <v>162</v>
      </c>
      <c r="N226" s="85" t="s">
        <v>163</v>
      </c>
    </row>
    <row r="227" spans="1:29" ht="12.75" customHeight="1" x14ac:dyDescent="0.35">
      <c r="A227" s="574">
        <v>224</v>
      </c>
      <c r="B227" s="696">
        <v>6</v>
      </c>
      <c r="C227" s="575">
        <v>45816</v>
      </c>
      <c r="D227" s="587" t="s">
        <v>11</v>
      </c>
      <c r="E227" s="577" t="str">
        <f t="shared" si="40"/>
        <v>SHEBEEN FC</v>
      </c>
      <c r="F227" s="577" t="str">
        <f t="shared" si="40"/>
        <v>GREENWICH PUMAS FC 40</v>
      </c>
      <c r="G227" s="578"/>
      <c r="H227" s="645">
        <f>VLOOKUP(E227,START_TIMES,2)</f>
        <v>0.41666666666666702</v>
      </c>
      <c r="I227" s="614" t="str">
        <f>VLOOKUP(E227,fields,2)</f>
        <v>Ludlowe HS (T), Fairfield</v>
      </c>
      <c r="J227" s="580"/>
      <c r="K227" s="16"/>
      <c r="M227" s="85" t="s">
        <v>107</v>
      </c>
      <c r="N227" s="85" t="s">
        <v>105</v>
      </c>
    </row>
    <row r="228" spans="1:29" ht="12.75" customHeight="1" x14ac:dyDescent="0.35">
      <c r="A228" s="574">
        <v>225</v>
      </c>
      <c r="B228" s="696" t="s">
        <v>0</v>
      </c>
      <c r="C228" s="575" t="s">
        <v>0</v>
      </c>
      <c r="D228" s="582" t="s">
        <v>0</v>
      </c>
      <c r="E228" s="583" t="s">
        <v>0</v>
      </c>
      <c r="F228" s="584" t="s">
        <v>0</v>
      </c>
      <c r="G228" s="578" t="s">
        <v>0</v>
      </c>
      <c r="H228" s="645" t="s">
        <v>0</v>
      </c>
      <c r="I228" s="614" t="s">
        <v>0</v>
      </c>
      <c r="J228" s="585" t="s">
        <v>0</v>
      </c>
      <c r="K228" s="16"/>
      <c r="M228" s="281"/>
      <c r="N228" s="281"/>
    </row>
    <row r="229" spans="1:29" ht="16" customHeight="1" x14ac:dyDescent="0.35">
      <c r="A229" s="574">
        <v>226</v>
      </c>
      <c r="B229" s="696">
        <v>6</v>
      </c>
      <c r="C229" s="575">
        <v>45816</v>
      </c>
      <c r="D229" s="588" t="s">
        <v>1114</v>
      </c>
      <c r="E229" s="415" t="str">
        <f t="shared" ref="E229:F232" si="41">VLOOKUP(M229,Teams,2)</f>
        <v>SOUTHEAST ROVERS</v>
      </c>
      <c r="F229" s="415" t="str">
        <f t="shared" si="41"/>
        <v>PAN ZONES</v>
      </c>
      <c r="G229" s="578"/>
      <c r="H229" s="645">
        <f>VLOOKUP(E229,START_TIMES,2)</f>
        <v>0.41666666666666702</v>
      </c>
      <c r="I229" s="614" t="str">
        <f>VLOOKUP(E229,fields,2)</f>
        <v>East Lyme HS (T), East Lyme</v>
      </c>
      <c r="J229" s="580"/>
      <c r="K229" s="16"/>
      <c r="M229" s="736" t="s">
        <v>117</v>
      </c>
      <c r="N229" s="736" t="s">
        <v>116</v>
      </c>
    </row>
    <row r="230" spans="1:29" ht="13.5" customHeight="1" x14ac:dyDescent="0.35">
      <c r="A230" s="574">
        <v>227</v>
      </c>
      <c r="B230" s="696">
        <v>6</v>
      </c>
      <c r="C230" s="575">
        <v>45816</v>
      </c>
      <c r="D230" s="588" t="s">
        <v>1114</v>
      </c>
      <c r="E230" s="415" t="str">
        <f t="shared" si="41"/>
        <v>NEW HAVEN AMERICANS</v>
      </c>
      <c r="F230" s="415" t="str">
        <f t="shared" si="41"/>
        <v>FC LEONE</v>
      </c>
      <c r="G230" s="578"/>
      <c r="H230" s="645">
        <f>VLOOKUP(E230,START_TIMES,2)</f>
        <v>0.41666666666666702</v>
      </c>
      <c r="I230" s="614" t="str">
        <f>VLOOKUP(E230,fields,2)</f>
        <v>Peck Place School (G), Orange</v>
      </c>
      <c r="J230" s="585"/>
      <c r="K230" s="16"/>
      <c r="M230" s="736" t="s">
        <v>114</v>
      </c>
      <c r="N230" s="736" t="s">
        <v>111</v>
      </c>
    </row>
    <row r="231" spans="1:29" ht="13.5" customHeight="1" x14ac:dyDescent="0.35">
      <c r="A231" s="574">
        <v>228</v>
      </c>
      <c r="B231" s="696">
        <v>6</v>
      </c>
      <c r="C231" s="575">
        <v>45816</v>
      </c>
      <c r="D231" s="588" t="s">
        <v>1114</v>
      </c>
      <c r="E231" s="634" t="str">
        <f t="shared" si="41"/>
        <v>BYE 40N</v>
      </c>
      <c r="F231" s="415" t="str">
        <f t="shared" si="41"/>
        <v>NORTH BRANFORD 40</v>
      </c>
      <c r="G231" s="578"/>
      <c r="H231" s="645" t="str">
        <f>VLOOKUP(E231,START_TIMES,2)</f>
        <v>--</v>
      </c>
      <c r="I231" s="614" t="str">
        <f>VLOOKUP(E231,fields,2)</f>
        <v>--</v>
      </c>
      <c r="J231" s="585"/>
      <c r="K231" s="16"/>
      <c r="M231" s="736" t="s">
        <v>110</v>
      </c>
      <c r="N231" s="736" t="s">
        <v>115</v>
      </c>
    </row>
    <row r="232" spans="1:29" ht="13.5" customHeight="1" x14ac:dyDescent="0.35">
      <c r="A232" s="574">
        <v>229</v>
      </c>
      <c r="B232" s="696">
        <v>6</v>
      </c>
      <c r="C232" s="575">
        <v>45816</v>
      </c>
      <c r="D232" s="588" t="s">
        <v>1114</v>
      </c>
      <c r="E232" s="415" t="str">
        <f t="shared" si="41"/>
        <v>LITCHFIELD COUNTY BLUES 40</v>
      </c>
      <c r="F232" s="415" t="str">
        <f t="shared" si="41"/>
        <v>GUILFORD BELL CURVE</v>
      </c>
      <c r="G232" s="578"/>
      <c r="H232" s="645">
        <f>VLOOKUP(E232,START_TIMES,2)</f>
        <v>0.41666666666666702</v>
      </c>
      <c r="I232" s="614" t="str">
        <f>VLOOKUP(E232,fields,2)</f>
        <v xml:space="preserve">White Field (G), Litchfield </v>
      </c>
      <c r="J232" s="580"/>
      <c r="K232" s="16"/>
      <c r="M232" s="736" t="s">
        <v>113</v>
      </c>
      <c r="N232" s="736" t="s">
        <v>112</v>
      </c>
    </row>
    <row r="233" spans="1:29" ht="13.5" customHeight="1" thickBot="1" x14ac:dyDescent="0.4">
      <c r="A233" s="574">
        <v>230</v>
      </c>
      <c r="B233" s="696" t="s">
        <v>0</v>
      </c>
      <c r="C233" s="575" t="s">
        <v>0</v>
      </c>
      <c r="D233" s="582" t="s">
        <v>0</v>
      </c>
      <c r="E233" s="583" t="s">
        <v>0</v>
      </c>
      <c r="F233" s="584" t="s">
        <v>0</v>
      </c>
      <c r="G233" s="578" t="s">
        <v>0</v>
      </c>
      <c r="H233" s="645" t="s">
        <v>0</v>
      </c>
      <c r="I233" s="614" t="s">
        <v>0</v>
      </c>
      <c r="J233" s="585" t="s">
        <v>0</v>
      </c>
      <c r="K233" s="16"/>
      <c r="M233" s="644"/>
      <c r="N233" s="644"/>
    </row>
    <row r="234" spans="1:29" ht="13.5" customHeight="1" thickTop="1" thickBot="1" x14ac:dyDescent="0.4">
      <c r="A234" s="574">
        <v>231</v>
      </c>
      <c r="B234" s="696">
        <v>6</v>
      </c>
      <c r="C234" s="575">
        <v>45816</v>
      </c>
      <c r="D234" s="734" t="s">
        <v>1115</v>
      </c>
      <c r="E234" s="577" t="str">
        <f t="shared" ref="E234:F237" si="42">VLOOKUP(M234,Teams,2)</f>
        <v>WILTON WOLVES</v>
      </c>
      <c r="F234" s="577" t="str">
        <f t="shared" si="42"/>
        <v>STAMFORD UNITED</v>
      </c>
      <c r="G234" s="578"/>
      <c r="H234" s="645">
        <f>VLOOKUP(E234,START_TIMES,2)</f>
        <v>0.41666666666666702</v>
      </c>
      <c r="I234" s="614" t="str">
        <f>VLOOKUP(E234,fields,2)</f>
        <v>Lily Field (T), Wilton</v>
      </c>
      <c r="J234" s="585"/>
      <c r="K234" s="16"/>
      <c r="M234" s="777" t="s">
        <v>125</v>
      </c>
      <c r="N234" s="777" t="s">
        <v>124</v>
      </c>
      <c r="S234" s="16"/>
      <c r="T234" s="198"/>
      <c r="U234" s="198"/>
      <c r="V234" s="16">
        <v>73</v>
      </c>
      <c r="W234" s="209"/>
      <c r="X234" s="215"/>
      <c r="Y234" s="16"/>
      <c r="Z234" s="20"/>
      <c r="AC234" s="16"/>
    </row>
    <row r="235" spans="1:29" ht="13.5" customHeight="1" thickTop="1" thickBot="1" x14ac:dyDescent="0.4">
      <c r="A235" s="574">
        <v>232</v>
      </c>
      <c r="B235" s="696">
        <v>6</v>
      </c>
      <c r="C235" s="575">
        <v>45816</v>
      </c>
      <c r="D235" s="734" t="s">
        <v>1115</v>
      </c>
      <c r="E235" s="577" t="str">
        <f t="shared" si="42"/>
        <v>LUSITANOS FC</v>
      </c>
      <c r="F235" s="759" t="str">
        <f t="shared" si="42"/>
        <v>BYE 40S</v>
      </c>
      <c r="G235" s="578"/>
      <c r="H235" s="645">
        <f>VLOOKUP(E235,START_TIMES,2)</f>
        <v>0.41666666666666669</v>
      </c>
      <c r="I235" s="614" t="str">
        <f>VLOOKUP(E235,fields,2)</f>
        <v>Veterans Memorial Park (T), Bridgeport</v>
      </c>
      <c r="J235" s="580"/>
      <c r="K235" s="16"/>
      <c r="M235" s="777" t="s">
        <v>122</v>
      </c>
      <c r="N235" s="777" t="s">
        <v>119</v>
      </c>
      <c r="S235" s="16"/>
      <c r="T235" s="198"/>
      <c r="U235" s="198"/>
      <c r="V235" s="16">
        <v>74</v>
      </c>
      <c r="W235" s="209"/>
      <c r="X235" s="215"/>
      <c r="Y235" s="16"/>
      <c r="Z235" s="20"/>
      <c r="AC235" s="16"/>
    </row>
    <row r="236" spans="1:29" ht="13.5" customHeight="1" thickTop="1" thickBot="1" x14ac:dyDescent="0.4">
      <c r="A236" s="574">
        <v>233</v>
      </c>
      <c r="B236" s="696">
        <v>6</v>
      </c>
      <c r="C236" s="575">
        <v>45816</v>
      </c>
      <c r="D236" s="734" t="s">
        <v>1115</v>
      </c>
      <c r="E236" s="577" t="str">
        <f t="shared" si="42"/>
        <v>BESA SC</v>
      </c>
      <c r="F236" s="577" t="str">
        <f t="shared" si="42"/>
        <v>RIDGEFIELD KICKS</v>
      </c>
      <c r="G236" s="578"/>
      <c r="H236" s="645">
        <f>VLOOKUP(E236,START_TIMES,2)</f>
        <v>0.41666666666666669</v>
      </c>
      <c r="I236" s="614" t="str">
        <f>VLOOKUP(E236,fields,2)</f>
        <v>Bucks Hill Park (G), Waterbury</v>
      </c>
      <c r="J236" s="580"/>
      <c r="K236" s="16"/>
      <c r="M236" s="777" t="s">
        <v>118</v>
      </c>
      <c r="N236" s="777" t="s">
        <v>123</v>
      </c>
      <c r="S236" s="16"/>
      <c r="T236" s="288"/>
      <c r="U236" s="288"/>
      <c r="V236" s="16"/>
      <c r="W236" s="227"/>
      <c r="X236" s="289"/>
      <c r="Y236" s="16"/>
      <c r="Z236" s="20"/>
      <c r="AC236" s="16"/>
    </row>
    <row r="237" spans="1:29" ht="13.5" customHeight="1" thickTop="1" thickBot="1" x14ac:dyDescent="0.4">
      <c r="A237" s="574">
        <v>234</v>
      </c>
      <c r="B237" s="696">
        <v>6</v>
      </c>
      <c r="C237" s="575">
        <v>45816</v>
      </c>
      <c r="D237" s="734" t="s">
        <v>1115</v>
      </c>
      <c r="E237" s="577" t="str">
        <f t="shared" si="42"/>
        <v>ECUA-ANDES 40</v>
      </c>
      <c r="F237" s="577" t="str">
        <f t="shared" si="42"/>
        <v>DERBY QUITUS</v>
      </c>
      <c r="G237" s="578"/>
      <c r="H237" s="645">
        <f>VLOOKUP(E237,START_TIMES,2)</f>
        <v>0.41666666666666702</v>
      </c>
      <c r="I237" s="614" t="str">
        <f>VLOOKUP(E237,fields,2)</f>
        <v>Witek Park (G), Derby</v>
      </c>
      <c r="J237" s="580"/>
      <c r="K237" s="16"/>
      <c r="M237" s="777" t="s">
        <v>121</v>
      </c>
      <c r="N237" s="777" t="s">
        <v>120</v>
      </c>
    </row>
    <row r="238" spans="1:29" ht="13.5" customHeight="1" thickTop="1" x14ac:dyDescent="0.35">
      <c r="A238" s="574">
        <v>235</v>
      </c>
      <c r="B238" s="696"/>
      <c r="C238" s="575"/>
      <c r="D238" s="662"/>
      <c r="E238" s="577"/>
      <c r="F238" s="577"/>
      <c r="G238" s="735"/>
      <c r="H238" s="678"/>
      <c r="I238" s="638"/>
      <c r="J238" s="580"/>
      <c r="M238" s="602"/>
      <c r="N238" s="602"/>
    </row>
    <row r="239" spans="1:29" ht="12.75" customHeight="1" x14ac:dyDescent="0.35">
      <c r="A239" s="574">
        <v>236</v>
      </c>
      <c r="B239" s="696">
        <v>6</v>
      </c>
      <c r="C239" s="575">
        <v>45816</v>
      </c>
      <c r="D239" s="590" t="s">
        <v>1076</v>
      </c>
      <c r="E239" s="577" t="str">
        <f t="shared" ref="E239:F243" si="43">VLOOKUP(M239,Teams,2)</f>
        <v>VASCO DA GAMA 50</v>
      </c>
      <c r="F239" s="577" t="str">
        <f t="shared" si="43"/>
        <v>WESTPORT FC</v>
      </c>
      <c r="G239" s="589"/>
      <c r="H239" s="645">
        <f>VLOOKUP(E239,START_TIMES,2)</f>
        <v>0.41666666666666702</v>
      </c>
      <c r="I239" s="614" t="str">
        <f>VLOOKUP(E239,fields,2)</f>
        <v>Veterans Memorial Park (T), Bridgeport</v>
      </c>
      <c r="J239" s="580"/>
      <c r="K239" s="16"/>
      <c r="M239" s="781" t="s">
        <v>134</v>
      </c>
      <c r="N239" s="781" t="s">
        <v>136</v>
      </c>
    </row>
    <row r="240" spans="1:29" ht="12.75" customHeight="1" x14ac:dyDescent="0.35">
      <c r="A240" s="574">
        <v>237</v>
      </c>
      <c r="B240" s="696">
        <v>6</v>
      </c>
      <c r="C240" s="575">
        <v>45816</v>
      </c>
      <c r="D240" s="590" t="s">
        <v>1076</v>
      </c>
      <c r="E240" s="577" t="str">
        <f t="shared" si="43"/>
        <v>NORWALK MARINERS LEGENDS</v>
      </c>
      <c r="F240" s="577" t="str">
        <f t="shared" si="43"/>
        <v>FAIRFIELD GAC 50</v>
      </c>
      <c r="G240" s="589"/>
      <c r="H240" s="645">
        <f>VLOOKUP(E240,START_TIMES,2)</f>
        <v>0.33333333333333331</v>
      </c>
      <c r="I240" s="614" t="str">
        <f>VLOOKUP(E240,fields,2)</f>
        <v>Nathan Hale MS (T), Norwalk</v>
      </c>
      <c r="J240" s="580"/>
      <c r="K240" s="16"/>
      <c r="M240" s="781" t="s">
        <v>130</v>
      </c>
      <c r="N240" s="781" t="s">
        <v>127</v>
      </c>
    </row>
    <row r="241" spans="1:29" ht="12.75" customHeight="1" thickBot="1" x14ac:dyDescent="0.4">
      <c r="A241" s="574">
        <v>238</v>
      </c>
      <c r="B241" s="696">
        <v>6</v>
      </c>
      <c r="C241" s="575">
        <v>45816</v>
      </c>
      <c r="D241" s="590" t="s">
        <v>1076</v>
      </c>
      <c r="E241" s="774" t="str">
        <f t="shared" si="43"/>
        <v>BYE 50</v>
      </c>
      <c r="F241" s="577" t="str">
        <f t="shared" si="43"/>
        <v>REBELS UNITED</v>
      </c>
      <c r="G241" s="589"/>
      <c r="H241" s="645" t="str">
        <f>VLOOKUP(E241,START_TIMES,2)</f>
        <v>--</v>
      </c>
      <c r="I241" s="614" t="str">
        <f>VLOOKUP(E241,fields,2)</f>
        <v>--</v>
      </c>
      <c r="J241" s="580"/>
      <c r="K241" s="16"/>
      <c r="M241" s="781" t="s">
        <v>126</v>
      </c>
      <c r="N241" s="781" t="s">
        <v>132</v>
      </c>
    </row>
    <row r="242" spans="1:29" ht="12.75" customHeight="1" thickTop="1" thickBot="1" x14ac:dyDescent="0.4">
      <c r="A242" s="574">
        <v>239</v>
      </c>
      <c r="B242" s="696">
        <v>6</v>
      </c>
      <c r="C242" s="575">
        <v>45816</v>
      </c>
      <c r="D242" s="590" t="s">
        <v>1076</v>
      </c>
      <c r="E242" s="577" t="str">
        <f t="shared" si="43"/>
        <v>GREENWICH FC 50</v>
      </c>
      <c r="F242" s="577" t="str">
        <f t="shared" si="43"/>
        <v>GREENWICH PUMAS FC 50</v>
      </c>
      <c r="G242" s="589"/>
      <c r="H242" s="645">
        <f>VLOOKUP(E242,START_TIMES,2)</f>
        <v>0.41666666666666702</v>
      </c>
      <c r="I242" s="614" t="str">
        <f>VLOOKUP(E242,fields,2)</f>
        <v>Greenwich Fields</v>
      </c>
      <c r="J242" s="580"/>
      <c r="K242" s="16"/>
      <c r="M242" s="781" t="s">
        <v>128</v>
      </c>
      <c r="N242" s="781" t="s">
        <v>129</v>
      </c>
      <c r="S242" s="16"/>
      <c r="T242" s="198"/>
      <c r="U242" s="198"/>
      <c r="V242" s="16">
        <v>73</v>
      </c>
      <c r="W242" s="209"/>
      <c r="X242" s="215"/>
      <c r="Y242" s="16"/>
      <c r="Z242" s="20"/>
      <c r="AC242" s="16"/>
    </row>
    <row r="243" spans="1:29" ht="12.75" customHeight="1" thickTop="1" thickBot="1" x14ac:dyDescent="0.4">
      <c r="A243" s="574">
        <v>240</v>
      </c>
      <c r="B243" s="696">
        <v>6</v>
      </c>
      <c r="C243" s="575">
        <v>45816</v>
      </c>
      <c r="D243" s="590" t="s">
        <v>1076</v>
      </c>
      <c r="E243" s="577" t="str">
        <f t="shared" si="43"/>
        <v>STAMFORD CITY</v>
      </c>
      <c r="F243" s="577" t="str">
        <f t="shared" si="43"/>
        <v>NORWALK SPORT COLOMBIA 50</v>
      </c>
      <c r="G243" s="589"/>
      <c r="H243" s="645">
        <f>VLOOKUP(E243,START_TIMES,2)</f>
        <v>0.41666666666666702</v>
      </c>
      <c r="I243" s="614" t="str">
        <f>VLOOKUP(E243,fields,2)</f>
        <v>West Beach Fields (T), Stamford</v>
      </c>
      <c r="J243" s="580"/>
      <c r="K243" s="16"/>
      <c r="M243" s="781" t="s">
        <v>133</v>
      </c>
      <c r="N243" s="781" t="s">
        <v>131</v>
      </c>
      <c r="S243" s="16"/>
      <c r="T243" s="198"/>
      <c r="U243" s="198"/>
      <c r="V243" s="16">
        <v>74</v>
      </c>
      <c r="W243" s="209"/>
      <c r="X243" s="215"/>
      <c r="Y243" s="16"/>
      <c r="Z243" s="20"/>
      <c r="AC243" s="16"/>
    </row>
    <row r="244" spans="1:29" ht="12.75" customHeight="1" thickTop="1" x14ac:dyDescent="0.35">
      <c r="A244" s="574">
        <v>241</v>
      </c>
      <c r="B244" s="696" t="s">
        <v>0</v>
      </c>
      <c r="C244" s="575" t="s">
        <v>0</v>
      </c>
      <c r="D244" s="582" t="s">
        <v>0</v>
      </c>
      <c r="E244" s="583" t="s">
        <v>0</v>
      </c>
      <c r="F244" s="584" t="s">
        <v>0</v>
      </c>
      <c r="G244" s="578" t="s">
        <v>0</v>
      </c>
      <c r="H244" s="645" t="s">
        <v>0</v>
      </c>
      <c r="I244" s="614" t="s">
        <v>0</v>
      </c>
      <c r="J244" s="585" t="s">
        <v>0</v>
      </c>
      <c r="K244" s="16"/>
      <c r="M244" s="85"/>
      <c r="N244" s="85"/>
      <c r="S244" s="16"/>
      <c r="T244" s="288"/>
      <c r="U244" s="288"/>
      <c r="V244" s="16"/>
      <c r="W244" s="227"/>
      <c r="X244" s="289"/>
      <c r="Y244" s="16"/>
      <c r="Z244" s="20"/>
      <c r="AC244" s="16"/>
    </row>
    <row r="245" spans="1:29" ht="12.75" customHeight="1" x14ac:dyDescent="0.35">
      <c r="A245" s="574">
        <v>242</v>
      </c>
      <c r="B245" s="696">
        <v>6</v>
      </c>
      <c r="C245" s="575">
        <v>45816</v>
      </c>
      <c r="D245" s="591" t="s">
        <v>1113</v>
      </c>
      <c r="E245" s="577" t="str">
        <f t="shared" ref="E245:F249" si="44">VLOOKUP(M245,Teams,2)</f>
        <v>VASCO DA GAMA 60</v>
      </c>
      <c r="F245" s="577" t="str">
        <f t="shared" si="44"/>
        <v>ZIMMITTI SC</v>
      </c>
      <c r="G245" s="589"/>
      <c r="H245" s="645">
        <f>VLOOKUP(E245,START_TIMES,2)</f>
        <v>0.33333333333333331</v>
      </c>
      <c r="I245" s="614" t="str">
        <f>VLOOKUP(E245,fields,2)</f>
        <v>Veterans Memorial Park (T), Bridgeport</v>
      </c>
      <c r="J245" s="580"/>
      <c r="K245" s="16"/>
      <c r="M245" s="786" t="s">
        <v>135</v>
      </c>
      <c r="N245" s="786" t="s">
        <v>137</v>
      </c>
    </row>
    <row r="246" spans="1:29" ht="12.75" customHeight="1" x14ac:dyDescent="0.35">
      <c r="A246" s="574">
        <v>243</v>
      </c>
      <c r="B246" s="696">
        <v>6</v>
      </c>
      <c r="C246" s="575">
        <v>45816</v>
      </c>
      <c r="D246" s="591" t="s">
        <v>1113</v>
      </c>
      <c r="E246" s="577" t="str">
        <f t="shared" si="44"/>
        <v>GUILFORD BLACK EAGLES</v>
      </c>
      <c r="F246" s="577" t="str">
        <f t="shared" si="44"/>
        <v>CLUB NAPOLI 50</v>
      </c>
      <c r="G246" s="589"/>
      <c r="H246" s="645">
        <f>VLOOKUP(E246,START_TIMES,2)</f>
        <v>0.375</v>
      </c>
      <c r="I246" s="614" t="str">
        <f>VLOOKUP(E246,fields,2)</f>
        <v>Bittner Park (G), Guilford</v>
      </c>
      <c r="J246" s="580"/>
      <c r="K246" s="16"/>
      <c r="M246" s="786" t="s">
        <v>146</v>
      </c>
      <c r="N246" s="786" t="s">
        <v>141</v>
      </c>
    </row>
    <row r="247" spans="1:29" ht="12.75" customHeight="1" x14ac:dyDescent="0.35">
      <c r="A247" s="574">
        <v>244</v>
      </c>
      <c r="B247" s="696">
        <v>6</v>
      </c>
      <c r="C247" s="575">
        <v>45816</v>
      </c>
      <c r="D247" s="591" t="s">
        <v>1113</v>
      </c>
      <c r="E247" s="577" t="str">
        <f t="shared" si="44"/>
        <v>CHESHIRE AZZURRI</v>
      </c>
      <c r="F247" s="577" t="str">
        <f t="shared" si="44"/>
        <v>NORTH BRANFORD LEGENDS</v>
      </c>
      <c r="G247" s="589"/>
      <c r="H247" s="645">
        <f>VLOOKUP(E247,START_TIMES,2)</f>
        <v>0.375</v>
      </c>
      <c r="I247" s="614" t="str">
        <f>VLOOKUP(E247,fields,2)</f>
        <v>Quinnipiac Park (G), Cheshire</v>
      </c>
      <c r="J247" s="580"/>
      <c r="K247" s="16"/>
      <c r="M247" s="786" t="s">
        <v>138</v>
      </c>
      <c r="N247" s="786" t="s">
        <v>148</v>
      </c>
    </row>
    <row r="248" spans="1:29" ht="12.75" customHeight="1" x14ac:dyDescent="0.35">
      <c r="A248" s="574">
        <v>245</v>
      </c>
      <c r="B248" s="696">
        <v>6</v>
      </c>
      <c r="C248" s="575">
        <v>45816</v>
      </c>
      <c r="D248" s="591" t="s">
        <v>1113</v>
      </c>
      <c r="E248" s="577" t="str">
        <f t="shared" si="44"/>
        <v>EAST HAVEN SC</v>
      </c>
      <c r="F248" s="577" t="str">
        <f t="shared" si="44"/>
        <v>GREENWICH PFC</v>
      </c>
      <c r="G248" s="589"/>
      <c r="H248" s="645">
        <f>VLOOKUP(E248,START_TIMES,2)</f>
        <v>0.41666666666666669</v>
      </c>
      <c r="I248" s="614" t="str">
        <f>VLOOKUP(E248,fields,2)</f>
        <v>East Haven MS (G), East Haven</v>
      </c>
      <c r="J248" s="580"/>
      <c r="K248" s="16"/>
      <c r="M248" s="786" t="s">
        <v>142</v>
      </c>
      <c r="N248" s="786" t="s">
        <v>144</v>
      </c>
    </row>
    <row r="249" spans="1:29" ht="12.75" customHeight="1" x14ac:dyDescent="0.35">
      <c r="A249" s="574">
        <v>246</v>
      </c>
      <c r="B249" s="696">
        <v>6</v>
      </c>
      <c r="C249" s="575">
        <v>45816</v>
      </c>
      <c r="D249" s="591" t="s">
        <v>1113</v>
      </c>
      <c r="E249" s="577" t="str">
        <f t="shared" si="44"/>
        <v>SOUTHEAST CT</v>
      </c>
      <c r="F249" s="577" t="str">
        <f t="shared" si="44"/>
        <v>HAVEN FC</v>
      </c>
      <c r="G249" s="589"/>
      <c r="H249" s="645">
        <f>VLOOKUP(E249,START_TIMES,2)</f>
        <v>0.41666666666666702</v>
      </c>
      <c r="I249" s="614" t="str">
        <f>VLOOKUP(E249,fields,2)</f>
        <v>Killingworth Rec Park (G), Killingworth</v>
      </c>
      <c r="J249" s="580"/>
      <c r="K249" s="16"/>
      <c r="M249" s="786" t="s">
        <v>149</v>
      </c>
      <c r="N249" s="786" t="s">
        <v>147</v>
      </c>
    </row>
    <row r="250" spans="1:29" ht="12.75" customHeight="1" x14ac:dyDescent="0.35">
      <c r="A250" s="574">
        <v>247</v>
      </c>
      <c r="B250" s="696"/>
      <c r="C250" s="575"/>
      <c r="D250" s="591"/>
      <c r="E250" s="693"/>
      <c r="F250" s="693"/>
      <c r="G250" s="749"/>
      <c r="H250" s="694"/>
      <c r="I250" s="695"/>
      <c r="J250" s="580"/>
      <c r="K250" s="16"/>
      <c r="M250" s="85"/>
      <c r="N250" s="85"/>
    </row>
    <row r="251" spans="1:29" ht="12.75" customHeight="1" x14ac:dyDescent="0.35">
      <c r="A251" s="574">
        <v>248</v>
      </c>
      <c r="B251" s="696" t="s">
        <v>794</v>
      </c>
      <c r="C251" s="575">
        <v>45823</v>
      </c>
      <c r="D251" s="576" t="s">
        <v>10</v>
      </c>
      <c r="E251" s="577" t="str">
        <f t="shared" ref="E251:F255" si="45">VLOOKUP(M251,Teams,2)</f>
        <v>GREENWICH FC 30</v>
      </c>
      <c r="F251" s="577" t="str">
        <f t="shared" si="45"/>
        <v>DANBURY UNITED</v>
      </c>
      <c r="G251" s="578"/>
      <c r="H251" s="645">
        <f>VLOOKUP(E251,START_TIMES,2)</f>
        <v>0.41666666666666702</v>
      </c>
      <c r="I251" s="614" t="str">
        <f>VLOOKUP(E251,fields,2)</f>
        <v>Greenwich Fields</v>
      </c>
      <c r="J251" s="580"/>
      <c r="K251" s="16"/>
      <c r="M251" s="85" t="s">
        <v>94</v>
      </c>
      <c r="N251" s="85" t="s">
        <v>93</v>
      </c>
    </row>
    <row r="252" spans="1:29" ht="12.75" customHeight="1" x14ac:dyDescent="0.35">
      <c r="A252" s="574">
        <v>249</v>
      </c>
      <c r="B252" s="696" t="s">
        <v>794</v>
      </c>
      <c r="C252" s="575">
        <v>45823</v>
      </c>
      <c r="D252" s="576" t="s">
        <v>10</v>
      </c>
      <c r="E252" s="577" t="str">
        <f t="shared" si="45"/>
        <v>CLINTON FC 30</v>
      </c>
      <c r="F252" s="577" t="str">
        <f t="shared" si="45"/>
        <v>SALTY DOGS</v>
      </c>
      <c r="G252" s="578"/>
      <c r="H252" s="645">
        <f>VLOOKUP(E252,START_TIMES,2)</f>
        <v>0.41666666666666702</v>
      </c>
      <c r="I252" s="614" t="str">
        <f>VLOOKUP(E252,fields,2)</f>
        <v>Strong Field (T), Madison</v>
      </c>
      <c r="J252" s="580"/>
      <c r="K252" s="16"/>
      <c r="M252" s="85" t="s">
        <v>96</v>
      </c>
      <c r="N252" s="85" t="s">
        <v>95</v>
      </c>
    </row>
    <row r="253" spans="1:29" ht="12.75" customHeight="1" x14ac:dyDescent="0.35">
      <c r="A253" s="574">
        <v>250</v>
      </c>
      <c r="B253" s="696" t="s">
        <v>794</v>
      </c>
      <c r="C253" s="575">
        <v>45823</v>
      </c>
      <c r="D253" s="576" t="s">
        <v>10</v>
      </c>
      <c r="E253" s="577" t="str">
        <f t="shared" si="45"/>
        <v xml:space="preserve">FC SHELTON </v>
      </c>
      <c r="F253" s="577" t="str">
        <f t="shared" si="45"/>
        <v>HAMDEN ALL STARS</v>
      </c>
      <c r="G253" s="578"/>
      <c r="H253" s="645">
        <f>VLOOKUP(E253,START_TIMES,2)</f>
        <v>0.33333333333333331</v>
      </c>
      <c r="I253" s="614" t="str">
        <f>VLOOKUP(E253,fields,2)</f>
        <v>Nike Site (G), Shelton</v>
      </c>
      <c r="J253" s="580"/>
      <c r="K253" s="16"/>
      <c r="M253" s="85" t="s">
        <v>99</v>
      </c>
      <c r="N253" s="85" t="s">
        <v>92</v>
      </c>
    </row>
    <row r="254" spans="1:29" ht="12.75" customHeight="1" x14ac:dyDescent="0.35">
      <c r="A254" s="574">
        <v>251</v>
      </c>
      <c r="B254" s="696" t="s">
        <v>794</v>
      </c>
      <c r="C254" s="575">
        <v>45823</v>
      </c>
      <c r="D254" s="576" t="s">
        <v>10</v>
      </c>
      <c r="E254" s="577" t="str">
        <f t="shared" si="45"/>
        <v>MILFORD AMIGOS</v>
      </c>
      <c r="F254" s="577" t="str">
        <f t="shared" si="45"/>
        <v>MILFORD TUESDAY</v>
      </c>
      <c r="G254" s="578"/>
      <c r="H254" s="645">
        <f>VLOOKUP(E254,START_TIMES,2)</f>
        <v>0.33333333333333331</v>
      </c>
      <c r="I254" s="614" t="str">
        <f>VLOOKUP(E254,fields,2)</f>
        <v>Pease Road (G), Woodbridge</v>
      </c>
      <c r="J254" s="580"/>
      <c r="K254" s="16"/>
      <c r="M254" s="85" t="s">
        <v>98</v>
      </c>
      <c r="N254" s="85" t="s">
        <v>100</v>
      </c>
    </row>
    <row r="255" spans="1:29" ht="12.75" customHeight="1" x14ac:dyDescent="0.35">
      <c r="A255" s="574">
        <v>252</v>
      </c>
      <c r="B255" s="696" t="s">
        <v>794</v>
      </c>
      <c r="C255" s="575">
        <v>45823</v>
      </c>
      <c r="D255" s="576" t="s">
        <v>10</v>
      </c>
      <c r="E255" s="577" t="str">
        <f t="shared" si="45"/>
        <v>STAMFORD FC</v>
      </c>
      <c r="F255" s="577" t="str">
        <f t="shared" si="45"/>
        <v>CHESHIRE SC UNITED</v>
      </c>
      <c r="G255" s="578"/>
      <c r="H255" s="645">
        <f>VLOOKUP(E255,START_TIMES,2)</f>
        <v>0.33333333333333331</v>
      </c>
      <c r="I255" s="614" t="str">
        <f>VLOOKUP(E255,fields,2)</f>
        <v>West Beach Fields (T), Stamford</v>
      </c>
      <c r="J255" s="580"/>
      <c r="K255" s="16"/>
      <c r="M255" s="85" t="s">
        <v>101</v>
      </c>
      <c r="N255" s="85" t="s">
        <v>97</v>
      </c>
    </row>
    <row r="256" spans="1:29" ht="12.75" customHeight="1" x14ac:dyDescent="0.35">
      <c r="A256" s="574">
        <v>253</v>
      </c>
      <c r="B256" s="696" t="s">
        <v>0</v>
      </c>
      <c r="C256" s="575" t="s">
        <v>0</v>
      </c>
      <c r="D256" s="582" t="s">
        <v>0</v>
      </c>
      <c r="E256" s="583" t="s">
        <v>0</v>
      </c>
      <c r="F256" s="584" t="s">
        <v>0</v>
      </c>
      <c r="G256" s="578" t="s">
        <v>0</v>
      </c>
      <c r="H256" s="645" t="s">
        <v>0</v>
      </c>
      <c r="I256" s="614" t="s">
        <v>0</v>
      </c>
      <c r="J256" s="585" t="s">
        <v>0</v>
      </c>
      <c r="K256" s="16"/>
      <c r="M256" s="85"/>
      <c r="N256" s="85"/>
    </row>
    <row r="257" spans="1:29" ht="12.75" customHeight="1" x14ac:dyDescent="0.35">
      <c r="A257" s="574">
        <v>254</v>
      </c>
      <c r="B257" s="696" t="s">
        <v>794</v>
      </c>
      <c r="C257" s="575">
        <v>45823</v>
      </c>
      <c r="D257" s="586" t="s">
        <v>175</v>
      </c>
      <c r="E257" s="577" t="str">
        <f t="shared" ref="E257:F261" si="46">VLOOKUP(M257,Teams,2)</f>
        <v>FC CELTA</v>
      </c>
      <c r="F257" s="577" t="str">
        <f t="shared" si="46"/>
        <v>ECUA-ANDES 30</v>
      </c>
      <c r="G257" s="578"/>
      <c r="H257" s="645">
        <f>VLOOKUP(E257,START_TIMES,2)</f>
        <v>0.33333333333333331</v>
      </c>
      <c r="I257" s="614" t="str">
        <f>VLOOKUP(E257,fields,2)</f>
        <v>Foran HS KMT (T), Milford</v>
      </c>
      <c r="J257" s="580"/>
      <c r="K257" s="16"/>
      <c r="M257" s="85" t="s">
        <v>154</v>
      </c>
      <c r="N257" s="85" t="s">
        <v>152</v>
      </c>
    </row>
    <row r="258" spans="1:29" ht="12.65" customHeight="1" x14ac:dyDescent="0.35">
      <c r="A258" s="574">
        <v>255</v>
      </c>
      <c r="B258" s="696" t="s">
        <v>794</v>
      </c>
      <c r="C258" s="575">
        <v>45823</v>
      </c>
      <c r="D258" s="586" t="s">
        <v>175</v>
      </c>
      <c r="E258" s="577" t="str">
        <f t="shared" si="46"/>
        <v>COYOTES FC</v>
      </c>
      <c r="F258" s="577" t="str">
        <f t="shared" si="46"/>
        <v>QPR</v>
      </c>
      <c r="G258" s="578"/>
      <c r="H258" s="645">
        <f>VLOOKUP(E258,START_TIMES,2)</f>
        <v>0.45833333333333331</v>
      </c>
      <c r="I258" s="614" t="str">
        <f>VLOOKUP(E258,fields,2)</f>
        <v>Pragemann  Park (G), Wallingford</v>
      </c>
      <c r="J258" s="580"/>
      <c r="K258" s="16"/>
      <c r="M258" s="85" t="s">
        <v>151</v>
      </c>
      <c r="N258" s="85" t="s">
        <v>158</v>
      </c>
    </row>
    <row r="259" spans="1:29" ht="12.75" customHeight="1" x14ac:dyDescent="0.35">
      <c r="A259" s="574">
        <v>256</v>
      </c>
      <c r="B259" s="696" t="s">
        <v>794</v>
      </c>
      <c r="C259" s="575">
        <v>45823</v>
      </c>
      <c r="D259" s="586" t="s">
        <v>175</v>
      </c>
      <c r="E259" s="577" t="str">
        <f t="shared" si="46"/>
        <v>FC CALDO VERDE</v>
      </c>
      <c r="F259" s="577" t="str">
        <f t="shared" si="46"/>
        <v>LITCHFIELD COUNTY BLUES 30</v>
      </c>
      <c r="G259" s="589"/>
      <c r="H259" s="645">
        <f>VLOOKUP(E259,START_TIMES,2)</f>
        <v>0.33333333333333331</v>
      </c>
      <c r="I259" s="614" t="str">
        <f>VLOOKUP(E259,fields,2)</f>
        <v>Naugatuck HS (G), Naugatuck</v>
      </c>
      <c r="J259" s="580"/>
      <c r="K259" s="16"/>
      <c r="M259" s="85" t="s">
        <v>153</v>
      </c>
      <c r="N259" s="85" t="s">
        <v>155</v>
      </c>
    </row>
    <row r="260" spans="1:29" ht="12.75" customHeight="1" x14ac:dyDescent="0.35">
      <c r="A260" s="574">
        <v>257</v>
      </c>
      <c r="B260" s="696" t="s">
        <v>794</v>
      </c>
      <c r="C260" s="575">
        <v>45823</v>
      </c>
      <c r="D260" s="586" t="s">
        <v>175</v>
      </c>
      <c r="E260" s="577" t="str">
        <f t="shared" si="46"/>
        <v>NAUGATUCK FUSION</v>
      </c>
      <c r="F260" s="577" t="str">
        <f t="shared" si="46"/>
        <v>NORWALK FC</v>
      </c>
      <c r="G260" s="578"/>
      <c r="H260" s="645">
        <f>VLOOKUP(E260,START_TIMES,2)</f>
        <v>0.41666666666666669</v>
      </c>
      <c r="I260" s="614" t="str">
        <f>VLOOKUP(E260,fields,2)</f>
        <v>City Hill MS (G), Naugatuck</v>
      </c>
      <c r="J260" s="580"/>
      <c r="K260" s="16"/>
      <c r="M260" s="85" t="s">
        <v>156</v>
      </c>
      <c r="N260" s="85" t="s">
        <v>157</v>
      </c>
    </row>
    <row r="261" spans="1:29" ht="12.75" customHeight="1" x14ac:dyDescent="0.35">
      <c r="A261" s="574">
        <v>258</v>
      </c>
      <c r="B261" s="696" t="s">
        <v>794</v>
      </c>
      <c r="C261" s="575">
        <v>45823</v>
      </c>
      <c r="D261" s="586" t="s">
        <v>175</v>
      </c>
      <c r="E261" s="577" t="str">
        <f t="shared" si="46"/>
        <v>TRINITY FC</v>
      </c>
      <c r="F261" s="773" t="str">
        <f t="shared" si="46"/>
        <v>BYE 30</v>
      </c>
      <c r="G261" s="578"/>
      <c r="H261" s="645">
        <f>VLOOKUP(E261,START_TIMES,2)</f>
        <v>0.33333333333333331</v>
      </c>
      <c r="I261" s="614" t="str">
        <f>VLOOKUP(E261,fields,2)</f>
        <v>Pease Road (G), Woodbridge</v>
      </c>
      <c r="J261" s="580"/>
      <c r="K261" s="16"/>
      <c r="M261" s="85" t="s">
        <v>159</v>
      </c>
      <c r="N261" s="85" t="s">
        <v>150</v>
      </c>
    </row>
    <row r="262" spans="1:29" ht="12.75" customHeight="1" x14ac:dyDescent="0.35">
      <c r="A262" s="574">
        <v>259</v>
      </c>
      <c r="B262" s="696" t="s">
        <v>0</v>
      </c>
      <c r="C262" s="575" t="s">
        <v>0</v>
      </c>
      <c r="D262" s="582" t="s">
        <v>0</v>
      </c>
      <c r="E262" s="583" t="s">
        <v>0</v>
      </c>
      <c r="F262" s="584" t="s">
        <v>0</v>
      </c>
      <c r="G262" s="578" t="s">
        <v>0</v>
      </c>
      <c r="H262" s="645" t="s">
        <v>0</v>
      </c>
      <c r="I262" s="614" t="s">
        <v>0</v>
      </c>
      <c r="J262" s="585" t="s">
        <v>0</v>
      </c>
      <c r="K262" s="16"/>
      <c r="M262" s="85"/>
      <c r="N262" s="85"/>
    </row>
    <row r="263" spans="1:29" ht="12.75" customHeight="1" x14ac:dyDescent="0.35">
      <c r="A263" s="574">
        <v>260</v>
      </c>
      <c r="B263" s="696" t="s">
        <v>794</v>
      </c>
      <c r="C263" s="575">
        <v>45823</v>
      </c>
      <c r="D263" s="587" t="s">
        <v>11</v>
      </c>
      <c r="E263" s="577" t="str">
        <f t="shared" ref="E263:F267" si="47">VLOOKUP(M263,Teams,2)</f>
        <v>GREENWICH FC 40</v>
      </c>
      <c r="F263" s="577" t="str">
        <f t="shared" si="47"/>
        <v>DANBURY UNITED 40</v>
      </c>
      <c r="G263" s="578"/>
      <c r="H263" s="645">
        <f>VLOOKUP(E263,START_TIMES,2)</f>
        <v>0.41666666666666702</v>
      </c>
      <c r="I263" s="614" t="str">
        <f>VLOOKUP(E263,fields,2)</f>
        <v>Greenwich Fields</v>
      </c>
      <c r="J263" s="580"/>
      <c r="K263" s="16"/>
      <c r="M263" s="85" t="s">
        <v>104</v>
      </c>
      <c r="N263" s="85" t="s">
        <v>162</v>
      </c>
    </row>
    <row r="264" spans="1:29" ht="12.75" customHeight="1" x14ac:dyDescent="0.35">
      <c r="A264" s="574">
        <v>261</v>
      </c>
      <c r="B264" s="696" t="s">
        <v>794</v>
      </c>
      <c r="C264" s="575">
        <v>45823</v>
      </c>
      <c r="D264" s="587" t="s">
        <v>11</v>
      </c>
      <c r="E264" s="577" t="str">
        <f t="shared" si="47"/>
        <v>CLUB NAPOLI 40</v>
      </c>
      <c r="F264" s="577" t="str">
        <f t="shared" si="47"/>
        <v>STORM FC</v>
      </c>
      <c r="G264" s="578"/>
      <c r="H264" s="645">
        <f>VLOOKUP(E264,START_TIMES,2)</f>
        <v>0.33333333333333331</v>
      </c>
      <c r="I264" s="614" t="str">
        <f>VLOOKUP(E264,fields,2)</f>
        <v>Sportsplex (T), North Branford</v>
      </c>
      <c r="J264" s="580"/>
      <c r="K264" s="16"/>
      <c r="M264" s="85" t="s">
        <v>161</v>
      </c>
      <c r="N264" s="85" t="s">
        <v>108</v>
      </c>
    </row>
    <row r="265" spans="1:29" ht="14.5" x14ac:dyDescent="0.35">
      <c r="A265" s="574">
        <v>262</v>
      </c>
      <c r="B265" s="696" t="s">
        <v>794</v>
      </c>
      <c r="C265" s="575">
        <v>45823</v>
      </c>
      <c r="D265" s="587" t="s">
        <v>11</v>
      </c>
      <c r="E265" s="577" t="str">
        <f t="shared" si="47"/>
        <v>FAIRFIELD GAC 40</v>
      </c>
      <c r="F265" s="577" t="str">
        <f t="shared" si="47"/>
        <v>GREENWICH PUMAS FC 40</v>
      </c>
      <c r="G265" s="578"/>
      <c r="H265" s="645">
        <f>VLOOKUP(E265,START_TIMES,2)</f>
        <v>0.33333333333333331</v>
      </c>
      <c r="I265" s="614" t="str">
        <f>VLOOKUP(E265,fields,2)</f>
        <v>Ludlowe HS (T), Fairfield</v>
      </c>
      <c r="J265" s="580"/>
      <c r="K265" s="16"/>
      <c r="M265" s="85" t="s">
        <v>163</v>
      </c>
      <c r="N265" s="85" t="s">
        <v>105</v>
      </c>
    </row>
    <row r="266" spans="1:29" ht="14.5" x14ac:dyDescent="0.35">
      <c r="A266" s="574">
        <v>263</v>
      </c>
      <c r="B266" s="696" t="s">
        <v>794</v>
      </c>
      <c r="C266" s="575">
        <v>45823</v>
      </c>
      <c r="D266" s="587" t="s">
        <v>11</v>
      </c>
      <c r="E266" s="577" t="str">
        <f t="shared" si="47"/>
        <v xml:space="preserve">GUILFORD CELTIC </v>
      </c>
      <c r="F266" s="577" t="str">
        <f t="shared" si="47"/>
        <v>SHEBEEN FC</v>
      </c>
      <c r="G266" s="578"/>
      <c r="H266" s="645">
        <f>VLOOKUP(E266,START_TIMES,2)</f>
        <v>0.41666666666666702</v>
      </c>
      <c r="I266" s="614" t="str">
        <f>VLOOKUP(E266,fields,2)</f>
        <v>Guilford HS (T), Guilford</v>
      </c>
      <c r="J266" s="580"/>
      <c r="K266" s="16"/>
      <c r="M266" s="85" t="s">
        <v>106</v>
      </c>
      <c r="N266" s="85" t="s">
        <v>107</v>
      </c>
    </row>
    <row r="267" spans="1:29" ht="12.75" customHeight="1" x14ac:dyDescent="0.35">
      <c r="A267" s="574">
        <v>264</v>
      </c>
      <c r="B267" s="696" t="s">
        <v>794</v>
      </c>
      <c r="C267" s="575">
        <v>45823</v>
      </c>
      <c r="D267" s="587" t="s">
        <v>11</v>
      </c>
      <c r="E267" s="577" t="str">
        <f t="shared" si="47"/>
        <v>VASCO DA GAMA 40</v>
      </c>
      <c r="F267" s="577" t="str">
        <f t="shared" si="47"/>
        <v>CLINTON FC 40</v>
      </c>
      <c r="G267" s="578"/>
      <c r="H267" s="645">
        <f>VLOOKUP(E267,START_TIMES,2)</f>
        <v>0.41666666666666702</v>
      </c>
      <c r="I267" s="614" t="str">
        <f>VLOOKUP(E267,fields,2)</f>
        <v>Veterans Memorial Park (T), Bridgeport</v>
      </c>
      <c r="J267" s="580"/>
      <c r="K267" s="16"/>
      <c r="M267" s="85" t="s">
        <v>109</v>
      </c>
      <c r="N267" s="85" t="s">
        <v>160</v>
      </c>
    </row>
    <row r="268" spans="1:29" ht="12.75" customHeight="1" thickBot="1" x14ac:dyDescent="0.4">
      <c r="A268" s="574">
        <v>265</v>
      </c>
      <c r="B268" s="696" t="s">
        <v>0</v>
      </c>
      <c r="C268" s="575" t="s">
        <v>0</v>
      </c>
      <c r="D268" s="582" t="s">
        <v>0</v>
      </c>
      <c r="E268" s="583" t="s">
        <v>0</v>
      </c>
      <c r="F268" s="584" t="s">
        <v>0</v>
      </c>
      <c r="G268" s="578" t="s">
        <v>0</v>
      </c>
      <c r="H268" s="645" t="s">
        <v>0</v>
      </c>
      <c r="I268" s="614" t="s">
        <v>0</v>
      </c>
      <c r="J268" s="585" t="s">
        <v>0</v>
      </c>
      <c r="K268" s="16"/>
      <c r="M268" s="281"/>
      <c r="N268" s="281"/>
    </row>
    <row r="269" spans="1:29" ht="12.75" customHeight="1" thickTop="1" thickBot="1" x14ac:dyDescent="0.4">
      <c r="A269" s="574">
        <v>266</v>
      </c>
      <c r="B269" s="696">
        <v>7</v>
      </c>
      <c r="C269" s="575">
        <v>45823</v>
      </c>
      <c r="D269" s="588" t="s">
        <v>1114</v>
      </c>
      <c r="E269" s="415" t="str">
        <f t="shared" ref="E269:F272" si="48">VLOOKUP(M269,Teams,2)</f>
        <v>LITCHFIELD COUNTY BLUES 40</v>
      </c>
      <c r="F269" s="415" t="str">
        <f t="shared" si="48"/>
        <v>SOUTHEAST ROVERS</v>
      </c>
      <c r="G269" s="589"/>
      <c r="H269" s="645">
        <f>VLOOKUP(E269,START_TIMES,2)</f>
        <v>0.41666666666666702</v>
      </c>
      <c r="I269" s="614" t="str">
        <f>VLOOKUP(E269,fields,2)</f>
        <v xml:space="preserve">White Field (G), Litchfield </v>
      </c>
      <c r="J269" s="580"/>
      <c r="K269" s="16"/>
      <c r="M269" s="736" t="s">
        <v>113</v>
      </c>
      <c r="N269" s="736" t="s">
        <v>117</v>
      </c>
      <c r="S269" s="16"/>
      <c r="T269" s="198"/>
      <c r="U269" s="198"/>
      <c r="V269" s="16"/>
      <c r="W269" s="209"/>
      <c r="X269" s="215"/>
      <c r="Y269" s="16"/>
      <c r="Z269" s="20"/>
      <c r="AC269" s="16"/>
    </row>
    <row r="270" spans="1:29" ht="12.75" customHeight="1" thickTop="1" thickBot="1" x14ac:dyDescent="0.4">
      <c r="A270" s="574">
        <v>267</v>
      </c>
      <c r="B270" s="696">
        <v>7</v>
      </c>
      <c r="C270" s="575">
        <v>45823</v>
      </c>
      <c r="D270" s="588" t="s">
        <v>1114</v>
      </c>
      <c r="E270" s="415" t="str">
        <f t="shared" si="48"/>
        <v>FC LEONE</v>
      </c>
      <c r="F270" s="415" t="str">
        <f t="shared" si="48"/>
        <v>NORTH BRANFORD 40</v>
      </c>
      <c r="G270" s="578"/>
      <c r="H270" s="645">
        <f>VLOOKUP(E270,START_TIMES,2)</f>
        <v>0.33333333333333331</v>
      </c>
      <c r="I270" s="614" t="str">
        <f>VLOOKUP(E270,fields,2)</f>
        <v>Memorial Field (G), North Haven</v>
      </c>
      <c r="J270" s="580"/>
      <c r="K270" s="16"/>
      <c r="M270" s="736" t="s">
        <v>111</v>
      </c>
      <c r="N270" s="736" t="s">
        <v>115</v>
      </c>
      <c r="S270" s="16"/>
      <c r="T270" s="198"/>
      <c r="U270" s="198"/>
      <c r="V270" s="16"/>
      <c r="W270" s="209"/>
      <c r="X270" s="215"/>
      <c r="Y270" s="16"/>
      <c r="Z270" s="20"/>
      <c r="AC270" s="16"/>
    </row>
    <row r="271" spans="1:29" ht="12.75" customHeight="1" thickTop="1" thickBot="1" x14ac:dyDescent="0.4">
      <c r="A271" s="574">
        <v>268</v>
      </c>
      <c r="B271" s="696">
        <v>7</v>
      </c>
      <c r="C271" s="575">
        <v>45823</v>
      </c>
      <c r="D271" s="588" t="s">
        <v>1114</v>
      </c>
      <c r="E271" s="415" t="str">
        <f t="shared" si="48"/>
        <v>PAN ZONES</v>
      </c>
      <c r="F271" s="634" t="str">
        <f t="shared" si="48"/>
        <v>BYE 40N</v>
      </c>
      <c r="G271" s="578"/>
      <c r="H271" s="645">
        <f>VLOOKUP(E271,START_TIMES,2)</f>
        <v>0.33333333333333331</v>
      </c>
      <c r="I271" s="614" t="str">
        <f>VLOOKUP(E271,fields,2)</f>
        <v>Stanley Quarter Park (G), New Britain</v>
      </c>
      <c r="J271" s="580"/>
      <c r="K271" s="16"/>
      <c r="M271" s="736" t="s">
        <v>116</v>
      </c>
      <c r="N271" s="736" t="s">
        <v>110</v>
      </c>
      <c r="S271" s="16"/>
      <c r="T271" s="198"/>
      <c r="U271" s="198"/>
      <c r="V271" s="16"/>
      <c r="W271" s="209"/>
      <c r="X271" s="215"/>
      <c r="Y271" s="16"/>
      <c r="Z271" s="20"/>
      <c r="AC271" s="16"/>
    </row>
    <row r="272" spans="1:29" ht="12.75" customHeight="1" thickTop="1" thickBot="1" x14ac:dyDescent="0.4">
      <c r="A272" s="574">
        <v>269</v>
      </c>
      <c r="B272" s="696">
        <v>7</v>
      </c>
      <c r="C272" s="575">
        <v>45823</v>
      </c>
      <c r="D272" s="588" t="s">
        <v>1114</v>
      </c>
      <c r="E272" s="415" t="str">
        <f t="shared" si="48"/>
        <v>GUILFORD BELL CURVE</v>
      </c>
      <c r="F272" s="415" t="str">
        <f t="shared" si="48"/>
        <v>NEW HAVEN AMERICANS</v>
      </c>
      <c r="G272" s="578"/>
      <c r="H272" s="645">
        <f>VLOOKUP(E272,START_TIMES,2)</f>
        <v>0.41666666666666669</v>
      </c>
      <c r="I272" s="614" t="str">
        <f>VLOOKUP(E272,fields,2)</f>
        <v>Guilford HS (T), Guilford</v>
      </c>
      <c r="J272" s="585"/>
      <c r="K272" s="1"/>
      <c r="L272" s="1"/>
      <c r="M272" s="736" t="s">
        <v>112</v>
      </c>
      <c r="N272" s="736" t="s">
        <v>114</v>
      </c>
      <c r="S272" s="16"/>
      <c r="T272" s="198"/>
      <c r="U272" s="198"/>
      <c r="V272" s="16"/>
      <c r="W272" s="209"/>
      <c r="X272" s="215"/>
      <c r="Y272" s="16"/>
      <c r="Z272" s="20"/>
      <c r="AC272" s="16"/>
    </row>
    <row r="273" spans="1:33" s="1" customFormat="1" ht="12" customHeight="1" thickTop="1" thickBot="1" x14ac:dyDescent="0.4">
      <c r="A273" s="574">
        <v>270</v>
      </c>
      <c r="B273" s="696" t="s">
        <v>0</v>
      </c>
      <c r="C273" s="575" t="s">
        <v>0</v>
      </c>
      <c r="D273" s="582" t="s">
        <v>0</v>
      </c>
      <c r="E273" s="583" t="s">
        <v>0</v>
      </c>
      <c r="F273" s="584" t="s">
        <v>0</v>
      </c>
      <c r="G273" s="578" t="s">
        <v>0</v>
      </c>
      <c r="H273" s="645" t="s">
        <v>0</v>
      </c>
      <c r="I273" s="614" t="s">
        <v>0</v>
      </c>
      <c r="J273" s="585" t="s">
        <v>0</v>
      </c>
      <c r="K273" s="16"/>
      <c r="L273" s="16"/>
      <c r="M273" s="349"/>
      <c r="N273" s="349"/>
      <c r="O273" s="16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 s="258"/>
      <c r="AF273"/>
      <c r="AG273"/>
    </row>
    <row r="274" spans="1:33" ht="12.75" customHeight="1" thickTop="1" thickBot="1" x14ac:dyDescent="0.4">
      <c r="A274" s="574">
        <v>271</v>
      </c>
      <c r="B274" s="696">
        <v>7</v>
      </c>
      <c r="C274" s="575">
        <v>45823</v>
      </c>
      <c r="D274" s="734" t="s">
        <v>1115</v>
      </c>
      <c r="E274" s="577" t="str">
        <f t="shared" ref="E274:F277" si="49">VLOOKUP(M274,Teams,2)</f>
        <v>ECUA-ANDES 40</v>
      </c>
      <c r="F274" s="577" t="str">
        <f t="shared" si="49"/>
        <v>WILTON WOLVES</v>
      </c>
      <c r="G274" s="589"/>
      <c r="H274" s="645">
        <f>VLOOKUP(E274,START_TIMES,2)</f>
        <v>0.41666666666666702</v>
      </c>
      <c r="I274" s="614" t="str">
        <f>VLOOKUP(E274,fields,2)</f>
        <v>Witek Park (G), Derby</v>
      </c>
      <c r="J274" s="580"/>
      <c r="K274" s="16"/>
      <c r="M274" s="776" t="s">
        <v>121</v>
      </c>
      <c r="N274" s="776" t="s">
        <v>125</v>
      </c>
      <c r="S274" s="16"/>
      <c r="T274" s="198"/>
      <c r="U274" s="198"/>
      <c r="V274" s="16"/>
      <c r="W274" s="209"/>
      <c r="X274" s="215"/>
      <c r="Y274" s="16"/>
      <c r="Z274" s="20"/>
      <c r="AC274" s="16"/>
    </row>
    <row r="275" spans="1:33" ht="12.75" customHeight="1" thickTop="1" thickBot="1" x14ac:dyDescent="0.4">
      <c r="A275" s="574">
        <v>272</v>
      </c>
      <c r="B275" s="696">
        <v>7</v>
      </c>
      <c r="C275" s="575">
        <v>45823</v>
      </c>
      <c r="D275" s="734" t="s">
        <v>1115</v>
      </c>
      <c r="E275" s="759" t="str">
        <f t="shared" si="49"/>
        <v>BYE 40S</v>
      </c>
      <c r="F275" s="577" t="str">
        <f t="shared" si="49"/>
        <v>RIDGEFIELD KICKS</v>
      </c>
      <c r="G275" s="578"/>
      <c r="H275" s="645" t="str">
        <f>VLOOKUP(E275,START_TIMES,2)</f>
        <v>--</v>
      </c>
      <c r="I275" s="614" t="str">
        <f>VLOOKUP(E275,fields,2)</f>
        <v>--</v>
      </c>
      <c r="J275" s="580"/>
      <c r="K275" s="16"/>
      <c r="M275" s="776" t="s">
        <v>119</v>
      </c>
      <c r="N275" s="776" t="s">
        <v>123</v>
      </c>
      <c r="O275" s="1"/>
    </row>
    <row r="276" spans="1:33" ht="12.75" customHeight="1" thickTop="1" thickBot="1" x14ac:dyDescent="0.4">
      <c r="A276" s="574">
        <v>273</v>
      </c>
      <c r="B276" s="696">
        <v>7</v>
      </c>
      <c r="C276" s="575">
        <v>45823</v>
      </c>
      <c r="D276" s="734" t="s">
        <v>1115</v>
      </c>
      <c r="E276" s="577" t="str">
        <f t="shared" si="49"/>
        <v>STAMFORD UNITED</v>
      </c>
      <c r="F276" s="577" t="str">
        <f t="shared" si="49"/>
        <v>BESA SC</v>
      </c>
      <c r="G276" s="578"/>
      <c r="H276" s="645">
        <f>VLOOKUP(E276,START_TIMES,2)</f>
        <v>0.33333333333333331</v>
      </c>
      <c r="I276" s="614" t="str">
        <f>VLOOKUP(E276,fields,2)</f>
        <v>West Beach Fields (T), Stamford</v>
      </c>
      <c r="J276" s="585"/>
      <c r="K276" s="16"/>
      <c r="M276" s="776" t="s">
        <v>124</v>
      </c>
      <c r="N276" s="776" t="s">
        <v>118</v>
      </c>
    </row>
    <row r="277" spans="1:33" ht="12.75" customHeight="1" thickTop="1" thickBot="1" x14ac:dyDescent="0.4">
      <c r="A277" s="574">
        <v>274</v>
      </c>
      <c r="B277" s="696">
        <v>7</v>
      </c>
      <c r="C277" s="575">
        <v>45823</v>
      </c>
      <c r="D277" s="734" t="s">
        <v>1115</v>
      </c>
      <c r="E277" s="577" t="str">
        <f t="shared" si="49"/>
        <v>DERBY QUITUS</v>
      </c>
      <c r="F277" s="577" t="str">
        <f t="shared" si="49"/>
        <v>LUSITANOS FC</v>
      </c>
      <c r="G277" s="578"/>
      <c r="H277" s="645">
        <f>VLOOKUP(E277,START_TIMES,2)</f>
        <v>0.41666666666666669</v>
      </c>
      <c r="I277" s="614" t="str">
        <f>VLOOKUP(E277,fields,2)</f>
        <v>Witek Park (G), Derby</v>
      </c>
      <c r="J277" s="580"/>
      <c r="K277" s="16"/>
      <c r="M277" s="776" t="s">
        <v>120</v>
      </c>
      <c r="N277" s="776" t="s">
        <v>122</v>
      </c>
    </row>
    <row r="278" spans="1:33" ht="12.75" customHeight="1" thickTop="1" x14ac:dyDescent="0.35">
      <c r="A278" s="574">
        <v>275</v>
      </c>
      <c r="B278" s="696" t="s">
        <v>0</v>
      </c>
      <c r="C278" s="575" t="s">
        <v>0</v>
      </c>
      <c r="D278" s="582" t="s">
        <v>0</v>
      </c>
      <c r="E278" s="583" t="s">
        <v>0</v>
      </c>
      <c r="F278" s="584" t="s">
        <v>0</v>
      </c>
      <c r="G278" s="578" t="s">
        <v>0</v>
      </c>
      <c r="H278" s="645" t="s">
        <v>0</v>
      </c>
      <c r="I278" s="614" t="s">
        <v>0</v>
      </c>
      <c r="J278" s="585" t="s">
        <v>0</v>
      </c>
      <c r="K278" s="16"/>
      <c r="M278" s="599"/>
      <c r="N278" s="599"/>
    </row>
    <row r="279" spans="1:33" ht="12.75" customHeight="1" x14ac:dyDescent="0.35">
      <c r="A279" s="574">
        <v>276</v>
      </c>
      <c r="B279" s="696" t="s">
        <v>794</v>
      </c>
      <c r="C279" s="575">
        <v>45823</v>
      </c>
      <c r="D279" s="590" t="s">
        <v>1076</v>
      </c>
      <c r="E279" s="577" t="str">
        <f t="shared" ref="E279:F283" si="50">VLOOKUP(M279,Teams,2)</f>
        <v>NORWALK MARINERS LEGENDS</v>
      </c>
      <c r="F279" s="577" t="str">
        <f t="shared" si="50"/>
        <v>GREENWICH FC 50</v>
      </c>
      <c r="G279" s="589"/>
      <c r="H279" s="645">
        <f>VLOOKUP(E279,START_TIMES,2)</f>
        <v>0.33333333333333331</v>
      </c>
      <c r="I279" s="614" t="str">
        <f>VLOOKUP(E279,fields,2)</f>
        <v>Nathan Hale MS (T), Norwalk</v>
      </c>
      <c r="J279" s="580"/>
      <c r="K279" s="16"/>
      <c r="M279" s="782" t="s">
        <v>130</v>
      </c>
      <c r="N279" s="782" t="s">
        <v>128</v>
      </c>
    </row>
    <row r="280" spans="1:33" ht="12.75" customHeight="1" x14ac:dyDescent="0.35">
      <c r="A280" s="574">
        <v>277</v>
      </c>
      <c r="B280" s="696" t="s">
        <v>794</v>
      </c>
      <c r="C280" s="575">
        <v>45823</v>
      </c>
      <c r="D280" s="590" t="s">
        <v>1076</v>
      </c>
      <c r="E280" s="577" t="str">
        <f t="shared" si="50"/>
        <v>FAIRFIELD GAC 50</v>
      </c>
      <c r="F280" s="577" t="str">
        <f t="shared" si="50"/>
        <v>VASCO DA GAMA 50</v>
      </c>
      <c r="G280" s="589"/>
      <c r="H280" s="645">
        <f>VLOOKUP(E280,START_TIMES,2)</f>
        <v>0.33333333333333331</v>
      </c>
      <c r="I280" s="614" t="str">
        <f>VLOOKUP(E280,fields,2)</f>
        <v>Ludlowe HS (T), Fairfield</v>
      </c>
      <c r="J280" s="580"/>
      <c r="K280" s="16"/>
      <c r="M280" s="782" t="s">
        <v>127</v>
      </c>
      <c r="N280" s="782" t="s">
        <v>134</v>
      </c>
    </row>
    <row r="281" spans="1:33" ht="12.75" customHeight="1" x14ac:dyDescent="0.35">
      <c r="A281" s="574">
        <v>278</v>
      </c>
      <c r="B281" s="696" t="s">
        <v>794</v>
      </c>
      <c r="C281" s="575">
        <v>45823</v>
      </c>
      <c r="D281" s="590" t="s">
        <v>1076</v>
      </c>
      <c r="E281" s="577" t="str">
        <f t="shared" si="50"/>
        <v>GREENWICH PUMAS FC 50</v>
      </c>
      <c r="F281" s="577" t="str">
        <f t="shared" si="50"/>
        <v>NORWALK SPORT COLOMBIA 50</v>
      </c>
      <c r="G281" s="589"/>
      <c r="H281" s="645">
        <f>VLOOKUP(E281,START_TIMES,2)</f>
        <v>0.41666666666666669</v>
      </c>
      <c r="I281" s="614" t="str">
        <f>VLOOKUP(E281,fields,2)</f>
        <v>Greenwich Fields</v>
      </c>
      <c r="J281" s="580"/>
      <c r="K281" s="16"/>
      <c r="M281" s="782" t="s">
        <v>129</v>
      </c>
      <c r="N281" s="782" t="s">
        <v>131</v>
      </c>
    </row>
    <row r="282" spans="1:33" ht="12.75" customHeight="1" x14ac:dyDescent="0.35">
      <c r="A282" s="574">
        <v>279</v>
      </c>
      <c r="B282" s="696" t="s">
        <v>794</v>
      </c>
      <c r="C282" s="575">
        <v>45823</v>
      </c>
      <c r="D282" s="590" t="s">
        <v>1076</v>
      </c>
      <c r="E282" s="577" t="str">
        <f t="shared" si="50"/>
        <v>REBELS UNITED</v>
      </c>
      <c r="F282" s="577" t="str">
        <f t="shared" si="50"/>
        <v>STAMFORD CITY</v>
      </c>
      <c r="G282" s="589"/>
      <c r="H282" s="645">
        <f>VLOOKUP(E282,START_TIMES,2)</f>
        <v>0.41666666666666669</v>
      </c>
      <c r="I282" s="614" t="str">
        <f>VLOOKUP(E282,fields,2)</f>
        <v>New Fairfield HS (T), New Fairfield</v>
      </c>
      <c r="J282" s="580"/>
      <c r="K282" s="16"/>
      <c r="M282" s="782" t="s">
        <v>132</v>
      </c>
      <c r="N282" s="782" t="s">
        <v>133</v>
      </c>
    </row>
    <row r="283" spans="1:33" ht="12.75" customHeight="1" x14ac:dyDescent="0.35">
      <c r="A283" s="574">
        <v>280</v>
      </c>
      <c r="B283" s="696" t="s">
        <v>794</v>
      </c>
      <c r="C283" s="575">
        <v>45823</v>
      </c>
      <c r="D283" s="590" t="s">
        <v>1076</v>
      </c>
      <c r="E283" s="577" t="str">
        <f t="shared" si="50"/>
        <v>WESTPORT FC</v>
      </c>
      <c r="F283" s="774" t="str">
        <f t="shared" si="50"/>
        <v>BYE 50</v>
      </c>
      <c r="G283" s="589"/>
      <c r="H283" s="645">
        <f>VLOOKUP(E283,START_TIMES,2)</f>
        <v>0.33333333333333331</v>
      </c>
      <c r="I283" s="614" t="str">
        <f>VLOOKUP(E283,fields,2)</f>
        <v>Wakeman Park (T), Westport</v>
      </c>
      <c r="J283" s="580"/>
      <c r="K283" s="16"/>
      <c r="M283" s="782" t="s">
        <v>136</v>
      </c>
      <c r="N283" s="782" t="s">
        <v>126</v>
      </c>
    </row>
    <row r="284" spans="1:33" ht="12.75" customHeight="1" x14ac:dyDescent="0.35">
      <c r="A284" s="574">
        <v>281</v>
      </c>
      <c r="B284" s="696" t="s">
        <v>0</v>
      </c>
      <c r="C284" s="575" t="s">
        <v>0</v>
      </c>
      <c r="D284" s="582" t="s">
        <v>0</v>
      </c>
      <c r="E284" s="583" t="s">
        <v>0</v>
      </c>
      <c r="F284" s="584" t="s">
        <v>0</v>
      </c>
      <c r="G284" s="578" t="s">
        <v>0</v>
      </c>
      <c r="H284" s="645" t="s">
        <v>0</v>
      </c>
      <c r="I284" s="614" t="s">
        <v>0</v>
      </c>
      <c r="J284" s="585" t="s">
        <v>0</v>
      </c>
      <c r="K284" s="16"/>
      <c r="M284" s="85"/>
      <c r="N284" s="85"/>
    </row>
    <row r="285" spans="1:33" ht="12.75" customHeight="1" x14ac:dyDescent="0.35">
      <c r="A285" s="574">
        <v>282</v>
      </c>
      <c r="B285" s="696" t="s">
        <v>794</v>
      </c>
      <c r="C285" s="575">
        <v>45823</v>
      </c>
      <c r="D285" s="591" t="s">
        <v>1113</v>
      </c>
      <c r="E285" s="577" t="str">
        <f t="shared" ref="E285:F289" si="51">VLOOKUP(M285,Teams,2)</f>
        <v>GUILFORD BLACK EAGLES</v>
      </c>
      <c r="F285" s="577" t="str">
        <f t="shared" si="51"/>
        <v>EAST HAVEN SC</v>
      </c>
      <c r="G285" s="589"/>
      <c r="H285" s="645">
        <f>VLOOKUP(E285,START_TIMES,2)</f>
        <v>0.375</v>
      </c>
      <c r="I285" s="614" t="str">
        <f>VLOOKUP(E285,fields,2)</f>
        <v>Bittner Park (G), Guilford</v>
      </c>
      <c r="J285" s="580"/>
      <c r="K285" s="16"/>
      <c r="M285" s="338" t="s">
        <v>146</v>
      </c>
      <c r="N285" s="338" t="s">
        <v>142</v>
      </c>
    </row>
    <row r="286" spans="1:33" ht="12.75" customHeight="1" x14ac:dyDescent="0.35">
      <c r="A286" s="574">
        <v>283</v>
      </c>
      <c r="B286" s="696" t="s">
        <v>794</v>
      </c>
      <c r="C286" s="575">
        <v>45823</v>
      </c>
      <c r="D286" s="591" t="s">
        <v>1113</v>
      </c>
      <c r="E286" s="577" t="str">
        <f t="shared" si="51"/>
        <v>CLUB NAPOLI 50</v>
      </c>
      <c r="F286" s="577" t="str">
        <f t="shared" si="51"/>
        <v>VASCO DA GAMA 60</v>
      </c>
      <c r="G286" s="589"/>
      <c r="H286" s="645">
        <f>VLOOKUP(E286,START_TIMES,2)</f>
        <v>0.375</v>
      </c>
      <c r="I286" s="614" t="str">
        <f>VLOOKUP(E286,fields,2)</f>
        <v>North Farms Park (G), North Branford</v>
      </c>
      <c r="J286" s="580"/>
      <c r="K286" s="16"/>
      <c r="M286" s="338" t="s">
        <v>141</v>
      </c>
      <c r="N286" s="338" t="s">
        <v>135</v>
      </c>
    </row>
    <row r="287" spans="1:33" ht="12.75" customHeight="1" x14ac:dyDescent="0.35">
      <c r="A287" s="574">
        <v>284</v>
      </c>
      <c r="B287" s="696" t="s">
        <v>794</v>
      </c>
      <c r="C287" s="575">
        <v>45823</v>
      </c>
      <c r="D287" s="591" t="s">
        <v>1113</v>
      </c>
      <c r="E287" s="577" t="str">
        <f t="shared" si="51"/>
        <v>GREENWICH PFC</v>
      </c>
      <c r="F287" s="577" t="str">
        <f t="shared" si="51"/>
        <v>HAVEN FC</v>
      </c>
      <c r="G287" s="589"/>
      <c r="H287" s="645">
        <f>VLOOKUP(E287,START_TIMES,2)</f>
        <v>0.41666666666666702</v>
      </c>
      <c r="I287" s="614" t="str">
        <f>VLOOKUP(E287,fields,2)</f>
        <v>Greenwich Fields</v>
      </c>
      <c r="J287" s="580"/>
      <c r="K287" s="16"/>
      <c r="M287" s="338" t="s">
        <v>144</v>
      </c>
      <c r="N287" s="338" t="s">
        <v>147</v>
      </c>
    </row>
    <row r="288" spans="1:33" ht="12.75" customHeight="1" x14ac:dyDescent="0.35">
      <c r="A288" s="574">
        <v>285</v>
      </c>
      <c r="B288" s="696" t="s">
        <v>794</v>
      </c>
      <c r="C288" s="575">
        <v>45823</v>
      </c>
      <c r="D288" s="591" t="s">
        <v>1113</v>
      </c>
      <c r="E288" s="577" t="str">
        <f t="shared" si="51"/>
        <v>NORTH BRANFORD LEGENDS</v>
      </c>
      <c r="F288" s="577" t="str">
        <f t="shared" si="51"/>
        <v>SOUTHEAST CT</v>
      </c>
      <c r="G288" s="589"/>
      <c r="H288" s="645">
        <f>VLOOKUP(E288,START_TIMES,2)</f>
        <v>0.41666666666666702</v>
      </c>
      <c r="I288" s="614" t="str">
        <f>VLOOKUP(E288,fields,2)</f>
        <v>Northford Park (G), Northford</v>
      </c>
      <c r="J288" s="580"/>
      <c r="K288" s="16"/>
      <c r="M288" s="338" t="s">
        <v>148</v>
      </c>
      <c r="N288" s="338" t="s">
        <v>149</v>
      </c>
    </row>
    <row r="289" spans="1:33" ht="12.75" customHeight="1" x14ac:dyDescent="0.35">
      <c r="A289" s="574">
        <v>286</v>
      </c>
      <c r="B289" s="696" t="s">
        <v>794</v>
      </c>
      <c r="C289" s="575">
        <v>45823</v>
      </c>
      <c r="D289" s="591" t="s">
        <v>1113</v>
      </c>
      <c r="E289" s="577" t="str">
        <f t="shared" si="51"/>
        <v>ZIMMITTI SC</v>
      </c>
      <c r="F289" s="577" t="str">
        <f t="shared" si="51"/>
        <v>CHESHIRE AZZURRI</v>
      </c>
      <c r="G289" s="589"/>
      <c r="H289" s="645">
        <f>VLOOKUP(E289,START_TIMES,2)</f>
        <v>0.41666666666666702</v>
      </c>
      <c r="I289" s="614" t="str">
        <f>VLOOKUP(E289,fields,2)</f>
        <v>Morris Beach Complex (G), Morris</v>
      </c>
      <c r="J289" s="580"/>
      <c r="K289" s="16"/>
      <c r="M289" s="338" t="s">
        <v>137</v>
      </c>
      <c r="N289" s="338" t="s">
        <v>138</v>
      </c>
    </row>
    <row r="290" spans="1:33" ht="12.75" customHeight="1" x14ac:dyDescent="0.35">
      <c r="A290" s="574">
        <v>287</v>
      </c>
      <c r="B290" s="696" t="s">
        <v>0</v>
      </c>
      <c r="C290" s="575" t="s">
        <v>0</v>
      </c>
      <c r="D290" s="582" t="s">
        <v>0</v>
      </c>
      <c r="E290" s="583" t="s">
        <v>0</v>
      </c>
      <c r="F290" s="584" t="s">
        <v>0</v>
      </c>
      <c r="G290" s="578" t="s">
        <v>0</v>
      </c>
      <c r="H290" s="645" t="s">
        <v>0</v>
      </c>
      <c r="I290" s="614" t="s">
        <v>0</v>
      </c>
      <c r="J290" s="585" t="s">
        <v>0</v>
      </c>
      <c r="K290" s="16"/>
      <c r="M290" s="85"/>
      <c r="N290" s="85"/>
      <c r="O290" s="253"/>
      <c r="AC290" s="258"/>
      <c r="AE290" s="253"/>
      <c r="AF290" s="16"/>
      <c r="AG290" s="16"/>
    </row>
    <row r="291" spans="1:33" ht="12.5" customHeight="1" x14ac:dyDescent="0.35">
      <c r="A291" s="574">
        <v>288</v>
      </c>
      <c r="B291" s="696">
        <v>8</v>
      </c>
      <c r="C291" s="575">
        <v>45830</v>
      </c>
      <c r="D291" s="576" t="s">
        <v>10</v>
      </c>
      <c r="E291" s="577" t="str">
        <f t="shared" ref="E291:F295" si="52">VLOOKUP(M291,Teams,2)</f>
        <v>CLINTON FC 30</v>
      </c>
      <c r="F291" s="577" t="str">
        <f t="shared" si="52"/>
        <v xml:space="preserve">FC SHELTON </v>
      </c>
      <c r="G291" s="578"/>
      <c r="H291" s="645">
        <f>VLOOKUP(E291,START_TIMES,2)</f>
        <v>0.41666666666666702</v>
      </c>
      <c r="I291" s="614" t="str">
        <f>VLOOKUP(E291,fields,2)</f>
        <v>Strong Field (T), Madison</v>
      </c>
      <c r="J291" s="580"/>
      <c r="K291" s="16"/>
      <c r="M291" s="85" t="s">
        <v>96</v>
      </c>
      <c r="N291" s="85" t="s">
        <v>99</v>
      </c>
      <c r="P291" s="85"/>
      <c r="Q291" s="85"/>
    </row>
    <row r="292" spans="1:33" ht="12.75" customHeight="1" x14ac:dyDescent="0.35">
      <c r="A292" s="574">
        <v>289</v>
      </c>
      <c r="B292" s="696">
        <v>8</v>
      </c>
      <c r="C292" s="575">
        <v>45830</v>
      </c>
      <c r="D292" s="576" t="s">
        <v>10</v>
      </c>
      <c r="E292" s="577" t="str">
        <f t="shared" si="52"/>
        <v>CHESHIRE SC UNITED</v>
      </c>
      <c r="F292" s="577" t="str">
        <f t="shared" si="52"/>
        <v>GREENWICH FC 30</v>
      </c>
      <c r="G292" s="578"/>
      <c r="H292" s="645">
        <f>VLOOKUP(E292,START_TIMES,2)</f>
        <v>0.375</v>
      </c>
      <c r="I292" s="614" t="str">
        <f>VLOOKUP(E292,fields,2)</f>
        <v>Choate Rosemary Hall (T), Wallingford</v>
      </c>
      <c r="J292" s="580"/>
      <c r="K292" s="16"/>
      <c r="M292" s="85" t="s">
        <v>97</v>
      </c>
      <c r="N292" s="85" t="s">
        <v>94</v>
      </c>
      <c r="O292" s="253"/>
      <c r="AC292" s="258"/>
      <c r="AE292" s="253"/>
      <c r="AF292" s="16"/>
      <c r="AG292" s="16"/>
    </row>
    <row r="293" spans="1:33" ht="12.75" customHeight="1" x14ac:dyDescent="0.35">
      <c r="A293" s="574">
        <v>290</v>
      </c>
      <c r="B293" s="696">
        <v>8</v>
      </c>
      <c r="C293" s="575">
        <v>45830</v>
      </c>
      <c r="D293" s="576" t="s">
        <v>10</v>
      </c>
      <c r="E293" s="577" t="str">
        <f t="shared" si="52"/>
        <v>HAMDEN ALL STARS</v>
      </c>
      <c r="F293" s="577" t="str">
        <f t="shared" si="52"/>
        <v>MILFORD AMIGOS</v>
      </c>
      <c r="G293" s="578"/>
      <c r="H293" s="645">
        <f>VLOOKUP(E293,START_TIMES,2)</f>
        <v>0.41666666666666669</v>
      </c>
      <c r="I293" s="614" t="str">
        <f>VLOOKUP(E293,fields,2)</f>
        <v>Westwoods HS (G), Hamden</v>
      </c>
      <c r="J293" s="580"/>
      <c r="K293" s="16"/>
      <c r="M293" s="85" t="s">
        <v>92</v>
      </c>
      <c r="N293" s="85" t="s">
        <v>98</v>
      </c>
    </row>
    <row r="294" spans="1:33" ht="12.75" customHeight="1" x14ac:dyDescent="0.35">
      <c r="A294" s="574">
        <v>291</v>
      </c>
      <c r="B294" s="696">
        <v>8</v>
      </c>
      <c r="C294" s="575">
        <v>45830</v>
      </c>
      <c r="D294" s="576" t="s">
        <v>10</v>
      </c>
      <c r="E294" s="577" t="str">
        <f t="shared" si="52"/>
        <v>STAMFORD FC</v>
      </c>
      <c r="F294" s="577" t="str">
        <f t="shared" si="52"/>
        <v>DANBURY UNITED</v>
      </c>
      <c r="G294" s="578"/>
      <c r="H294" s="645">
        <f>VLOOKUP(E294,START_TIMES,2)</f>
        <v>0.33333333333333331</v>
      </c>
      <c r="I294" s="614" t="str">
        <f>VLOOKUP(E294,fields,2)</f>
        <v>West Beach Fields (T), Stamford</v>
      </c>
      <c r="J294" s="580"/>
      <c r="K294" s="16"/>
      <c r="M294" s="85" t="s">
        <v>101</v>
      </c>
      <c r="N294" s="85" t="s">
        <v>93</v>
      </c>
    </row>
    <row r="295" spans="1:33" ht="12.75" customHeight="1" x14ac:dyDescent="0.35">
      <c r="A295" s="574">
        <v>292</v>
      </c>
      <c r="B295" s="696">
        <v>8</v>
      </c>
      <c r="C295" s="575">
        <v>45830</v>
      </c>
      <c r="D295" s="576" t="s">
        <v>10</v>
      </c>
      <c r="E295" s="577" t="str">
        <f t="shared" si="52"/>
        <v>SALTY DOGS</v>
      </c>
      <c r="F295" s="577" t="str">
        <f t="shared" si="52"/>
        <v>MILFORD TUESDAY</v>
      </c>
      <c r="G295" s="578"/>
      <c r="H295" s="645">
        <f>VLOOKUP(E295,START_TIMES,2)</f>
        <v>0.33333333333333331</v>
      </c>
      <c r="I295" s="614" t="str">
        <f>VLOOKUP(E295,fields,2)</f>
        <v>Nonnewaug HS  (T), Woodbury</v>
      </c>
      <c r="J295" s="580"/>
      <c r="K295" s="16"/>
      <c r="M295" s="85" t="s">
        <v>95</v>
      </c>
      <c r="N295" s="85" t="s">
        <v>100</v>
      </c>
    </row>
    <row r="296" spans="1:33" ht="12.75" customHeight="1" x14ac:dyDescent="0.35">
      <c r="A296" s="574">
        <v>293</v>
      </c>
      <c r="B296" s="696" t="s">
        <v>0</v>
      </c>
      <c r="C296" s="575" t="s">
        <v>0</v>
      </c>
      <c r="D296" s="582" t="s">
        <v>0</v>
      </c>
      <c r="E296" s="583" t="s">
        <v>0</v>
      </c>
      <c r="F296" s="584" t="s">
        <v>0</v>
      </c>
      <c r="G296" s="578" t="s">
        <v>0</v>
      </c>
      <c r="H296" s="645" t="s">
        <v>0</v>
      </c>
      <c r="I296" s="614" t="s">
        <v>0</v>
      </c>
      <c r="J296" s="585" t="s">
        <v>0</v>
      </c>
      <c r="K296" s="16"/>
      <c r="M296" s="85"/>
      <c r="N296" s="85"/>
    </row>
    <row r="297" spans="1:33" ht="12.75" customHeight="1" x14ac:dyDescent="0.35">
      <c r="A297" s="574">
        <v>294</v>
      </c>
      <c r="B297" s="696">
        <v>8</v>
      </c>
      <c r="C297" s="575">
        <v>45830</v>
      </c>
      <c r="D297" s="586" t="s">
        <v>175</v>
      </c>
      <c r="E297" s="577" t="str">
        <f t="shared" ref="E297:F301" si="53">VLOOKUP(M297,Teams,2)</f>
        <v>COYOTES FC</v>
      </c>
      <c r="F297" s="577" t="str">
        <f t="shared" si="53"/>
        <v>FC CALDO VERDE</v>
      </c>
      <c r="G297" s="578"/>
      <c r="H297" s="645">
        <f>VLOOKUP(E297,START_TIMES,2)</f>
        <v>0.45833333333333331</v>
      </c>
      <c r="I297" s="614" t="str">
        <f>VLOOKUP(E297,fields,2)</f>
        <v>Pragemann  Park (G), Wallingford</v>
      </c>
      <c r="J297" s="580"/>
      <c r="K297" s="16"/>
      <c r="M297" s="85" t="s">
        <v>151</v>
      </c>
      <c r="N297" s="85" t="s">
        <v>153</v>
      </c>
    </row>
    <row r="298" spans="1:33" ht="12.75" customHeight="1" x14ac:dyDescent="0.35">
      <c r="A298" s="574">
        <v>295</v>
      </c>
      <c r="B298" s="696">
        <v>8</v>
      </c>
      <c r="C298" s="575">
        <v>45830</v>
      </c>
      <c r="D298" s="586" t="s">
        <v>175</v>
      </c>
      <c r="E298" s="773" t="str">
        <f t="shared" si="53"/>
        <v>BYE 30</v>
      </c>
      <c r="F298" s="577" t="str">
        <f t="shared" si="53"/>
        <v>FC CELTA</v>
      </c>
      <c r="G298" s="578"/>
      <c r="H298" s="645" t="str">
        <f>VLOOKUP(E298,START_TIMES,2)</f>
        <v>--</v>
      </c>
      <c r="I298" s="614" t="str">
        <f>VLOOKUP(E298,fields,2)</f>
        <v>--</v>
      </c>
      <c r="J298" s="580"/>
      <c r="K298" s="16"/>
      <c r="M298" s="85" t="s">
        <v>150</v>
      </c>
      <c r="N298" s="85" t="s">
        <v>154</v>
      </c>
    </row>
    <row r="299" spans="1:33" ht="12.75" customHeight="1" x14ac:dyDescent="0.35">
      <c r="A299" s="574">
        <v>296</v>
      </c>
      <c r="B299" s="696">
        <v>8</v>
      </c>
      <c r="C299" s="575">
        <v>45830</v>
      </c>
      <c r="D299" s="586" t="s">
        <v>175</v>
      </c>
      <c r="E299" s="577" t="str">
        <f t="shared" si="53"/>
        <v>LITCHFIELD COUNTY BLUES 30</v>
      </c>
      <c r="F299" s="577" t="str">
        <f t="shared" si="53"/>
        <v>NAUGATUCK FUSION</v>
      </c>
      <c r="G299" s="589"/>
      <c r="H299" s="645">
        <f>VLOOKUP(E299,START_TIMES,2)</f>
        <v>0.33333333333333331</v>
      </c>
      <c r="I299" s="614" t="str">
        <f>VLOOKUP(E299,fields,2)</f>
        <v>New Milford HS (T), New Milford</v>
      </c>
      <c r="J299" s="580"/>
      <c r="K299" s="16"/>
      <c r="M299" s="85" t="s">
        <v>155</v>
      </c>
      <c r="N299" s="85" t="s">
        <v>156</v>
      </c>
    </row>
    <row r="300" spans="1:33" ht="12.75" customHeight="1" x14ac:dyDescent="0.35">
      <c r="A300" s="574">
        <v>297</v>
      </c>
      <c r="B300" s="696">
        <v>8</v>
      </c>
      <c r="C300" s="575">
        <v>45830</v>
      </c>
      <c r="D300" s="586" t="s">
        <v>175</v>
      </c>
      <c r="E300" s="577" t="str">
        <f t="shared" si="53"/>
        <v>TRINITY FC</v>
      </c>
      <c r="F300" s="577" t="str">
        <f t="shared" si="53"/>
        <v>ECUA-ANDES 30</v>
      </c>
      <c r="G300" s="578"/>
      <c r="H300" s="645">
        <f>VLOOKUP(E300,START_TIMES,2)</f>
        <v>0.33333333333333331</v>
      </c>
      <c r="I300" s="614" t="str">
        <f>VLOOKUP(E300,fields,2)</f>
        <v>Pease Road (G), Woodbridge</v>
      </c>
      <c r="J300" s="580"/>
      <c r="K300" s="16"/>
      <c r="M300" s="85" t="s">
        <v>159</v>
      </c>
      <c r="N300" s="85" t="s">
        <v>152</v>
      </c>
    </row>
    <row r="301" spans="1:33" ht="12.75" customHeight="1" thickBot="1" x14ac:dyDescent="0.4">
      <c r="A301" s="574">
        <v>298</v>
      </c>
      <c r="B301" s="696">
        <v>8</v>
      </c>
      <c r="C301" s="575">
        <v>45830</v>
      </c>
      <c r="D301" s="586" t="s">
        <v>175</v>
      </c>
      <c r="E301" s="577" t="str">
        <f t="shared" si="53"/>
        <v>QPR</v>
      </c>
      <c r="F301" s="577" t="str">
        <f t="shared" si="53"/>
        <v>NORWALK FC</v>
      </c>
      <c r="G301" s="578"/>
      <c r="H301" s="645">
        <f>VLOOKUP(E301,START_TIMES,2)</f>
        <v>0.375</v>
      </c>
      <c r="I301" s="614" t="str">
        <f>VLOOKUP(E301,fields,2)</f>
        <v>Quinnipiac Park (G), Cheshire</v>
      </c>
      <c r="J301" s="580"/>
      <c r="K301" s="16"/>
      <c r="M301" s="85" t="s">
        <v>158</v>
      </c>
      <c r="N301" s="85" t="s">
        <v>157</v>
      </c>
    </row>
    <row r="302" spans="1:33" ht="12.75" customHeight="1" thickTop="1" thickBot="1" x14ac:dyDescent="0.4">
      <c r="A302" s="574">
        <v>299</v>
      </c>
      <c r="B302" s="696" t="s">
        <v>0</v>
      </c>
      <c r="C302" s="575" t="s">
        <v>0</v>
      </c>
      <c r="D302" s="582" t="s">
        <v>0</v>
      </c>
      <c r="E302" s="583" t="s">
        <v>0</v>
      </c>
      <c r="F302" s="584" t="s">
        <v>0</v>
      </c>
      <c r="G302" s="578" t="s">
        <v>0</v>
      </c>
      <c r="H302" s="645" t="s">
        <v>0</v>
      </c>
      <c r="I302" s="614" t="s">
        <v>0</v>
      </c>
      <c r="J302" s="585" t="s">
        <v>0</v>
      </c>
      <c r="K302" s="16"/>
      <c r="M302" s="85"/>
      <c r="N302" s="85"/>
      <c r="S302" s="16"/>
      <c r="T302" s="198"/>
      <c r="U302" s="198"/>
      <c r="V302" s="16">
        <v>73</v>
      </c>
      <c r="W302" s="209"/>
      <c r="X302" s="215"/>
      <c r="Y302" s="16"/>
      <c r="Z302" s="20"/>
      <c r="AC302" s="16"/>
    </row>
    <row r="303" spans="1:33" ht="12.75" customHeight="1" thickTop="1" thickBot="1" x14ac:dyDescent="0.4">
      <c r="A303" s="574">
        <v>300</v>
      </c>
      <c r="B303" s="696">
        <v>8</v>
      </c>
      <c r="C303" s="575">
        <v>45830</v>
      </c>
      <c r="D303" s="587" t="s">
        <v>11</v>
      </c>
      <c r="E303" s="577" t="str">
        <f t="shared" ref="E303:F307" si="54">VLOOKUP(M303,Teams,2)</f>
        <v>CLUB NAPOLI 40</v>
      </c>
      <c r="F303" s="577" t="str">
        <f t="shared" si="54"/>
        <v>FAIRFIELD GAC 40</v>
      </c>
      <c r="G303" s="578"/>
      <c r="H303" s="645">
        <f>VLOOKUP(E303,START_TIMES,2)</f>
        <v>0.33333333333333331</v>
      </c>
      <c r="I303" s="614" t="str">
        <f>VLOOKUP(E303,fields,2)</f>
        <v>Sportsplex (T), North Branford</v>
      </c>
      <c r="J303" s="580"/>
      <c r="K303" s="16"/>
      <c r="M303" s="85" t="s">
        <v>161</v>
      </c>
      <c r="N303" s="85" t="s">
        <v>163</v>
      </c>
      <c r="S303" s="16"/>
      <c r="T303" s="198"/>
      <c r="U303" s="198"/>
      <c r="V303" s="16"/>
      <c r="W303" s="209"/>
      <c r="X303" s="215"/>
      <c r="Y303" s="16"/>
      <c r="Z303" s="20"/>
      <c r="AC303" s="16"/>
    </row>
    <row r="304" spans="1:33" ht="12.75" customHeight="1" thickTop="1" thickBot="1" x14ac:dyDescent="0.4">
      <c r="A304" s="574">
        <v>301</v>
      </c>
      <c r="B304" s="696">
        <v>8</v>
      </c>
      <c r="C304" s="575">
        <v>45830</v>
      </c>
      <c r="D304" s="587" t="s">
        <v>11</v>
      </c>
      <c r="E304" s="577" t="str">
        <f t="shared" si="54"/>
        <v>CLINTON FC 40</v>
      </c>
      <c r="F304" s="577" t="str">
        <f t="shared" si="54"/>
        <v>GREENWICH FC 40</v>
      </c>
      <c r="G304" s="578"/>
      <c r="H304" s="645">
        <f>VLOOKUP(E304,START_TIMES,2)</f>
        <v>0.41666666666666702</v>
      </c>
      <c r="I304" s="614" t="str">
        <f>VLOOKUP(E304,fields,2)</f>
        <v>Indian River Sports Complex (T), Clinton</v>
      </c>
      <c r="J304" s="580"/>
      <c r="K304" s="16"/>
      <c r="M304" s="85" t="s">
        <v>160</v>
      </c>
      <c r="N304" s="85" t="s">
        <v>104</v>
      </c>
      <c r="S304" s="16"/>
      <c r="T304" s="198"/>
      <c r="U304" s="198"/>
      <c r="V304" s="16">
        <v>74</v>
      </c>
      <c r="W304" s="209"/>
      <c r="X304" s="215"/>
      <c r="Y304" s="16"/>
      <c r="Z304" s="20"/>
      <c r="AC304" s="16"/>
    </row>
    <row r="305" spans="1:29" ht="12.75" customHeight="1" thickTop="1" x14ac:dyDescent="0.35">
      <c r="A305" s="574">
        <v>302</v>
      </c>
      <c r="B305" s="696">
        <v>8</v>
      </c>
      <c r="C305" s="575">
        <v>45830</v>
      </c>
      <c r="D305" s="587" t="s">
        <v>11</v>
      </c>
      <c r="E305" s="577" t="str">
        <f t="shared" si="54"/>
        <v>GREENWICH PUMAS FC 40</v>
      </c>
      <c r="F305" s="577" t="str">
        <f t="shared" si="54"/>
        <v xml:space="preserve">GUILFORD CELTIC </v>
      </c>
      <c r="G305" s="578"/>
      <c r="H305" s="645">
        <f>VLOOKUP(E305,START_TIMES,2)</f>
        <v>0.41666666666666669</v>
      </c>
      <c r="I305" s="614" t="str">
        <f>VLOOKUP(E305,fields,2)</f>
        <v>Greenwich Fields</v>
      </c>
      <c r="J305" s="580"/>
      <c r="K305" s="16"/>
      <c r="M305" s="85" t="s">
        <v>105</v>
      </c>
      <c r="N305" s="85" t="s">
        <v>106</v>
      </c>
    </row>
    <row r="306" spans="1:29" ht="12.75" customHeight="1" x14ac:dyDescent="0.35">
      <c r="A306" s="574">
        <v>303</v>
      </c>
      <c r="B306" s="696">
        <v>8</v>
      </c>
      <c r="C306" s="575">
        <v>45830</v>
      </c>
      <c r="D306" s="587" t="s">
        <v>11</v>
      </c>
      <c r="E306" s="577" t="str">
        <f t="shared" si="54"/>
        <v>VASCO DA GAMA 40</v>
      </c>
      <c r="F306" s="577" t="str">
        <f t="shared" si="54"/>
        <v>DANBURY UNITED 40</v>
      </c>
      <c r="G306" s="578"/>
      <c r="H306" s="645">
        <f>VLOOKUP(E306,START_TIMES,2)</f>
        <v>0.41666666666666702</v>
      </c>
      <c r="I306" s="614" t="str">
        <f>VLOOKUP(E306,fields,2)</f>
        <v>Veterans Memorial Park (T), Bridgeport</v>
      </c>
      <c r="J306" s="580"/>
      <c r="K306" s="16"/>
      <c r="M306" s="85" t="s">
        <v>109</v>
      </c>
      <c r="N306" s="85" t="s">
        <v>162</v>
      </c>
    </row>
    <row r="307" spans="1:29" ht="12.75" customHeight="1" x14ac:dyDescent="0.35">
      <c r="A307" s="574">
        <v>304</v>
      </c>
      <c r="B307" s="696">
        <v>8</v>
      </c>
      <c r="C307" s="575">
        <v>45830</v>
      </c>
      <c r="D307" s="587" t="s">
        <v>11</v>
      </c>
      <c r="E307" s="577" t="str">
        <f t="shared" si="54"/>
        <v>STORM FC</v>
      </c>
      <c r="F307" s="577" t="str">
        <f t="shared" si="54"/>
        <v>SHEBEEN FC</v>
      </c>
      <c r="G307" s="578"/>
      <c r="H307" s="645">
        <f>VLOOKUP(E307,START_TIMES,2)</f>
        <v>0.33333333333333331</v>
      </c>
      <c r="I307" s="614" t="str">
        <f>VLOOKUP(E307,fields,2)</f>
        <v>Wakeman Park (T), Westport</v>
      </c>
      <c r="J307" s="580"/>
      <c r="K307" s="16"/>
      <c r="M307" s="85" t="s">
        <v>108</v>
      </c>
      <c r="N307" s="85" t="s">
        <v>107</v>
      </c>
    </row>
    <row r="308" spans="1:29" ht="12.75" customHeight="1" thickBot="1" x14ac:dyDescent="0.4">
      <c r="A308" s="574">
        <v>305</v>
      </c>
      <c r="B308" s="696" t="s">
        <v>0</v>
      </c>
      <c r="C308" s="575" t="s">
        <v>0</v>
      </c>
      <c r="D308" s="582" t="s">
        <v>0</v>
      </c>
      <c r="E308" s="583" t="s">
        <v>0</v>
      </c>
      <c r="F308" s="584" t="s">
        <v>0</v>
      </c>
      <c r="G308" s="578" t="s">
        <v>0</v>
      </c>
      <c r="H308" s="645" t="s">
        <v>0</v>
      </c>
      <c r="I308" s="614" t="s">
        <v>0</v>
      </c>
      <c r="J308" s="585" t="s">
        <v>0</v>
      </c>
      <c r="K308" s="16"/>
      <c r="M308" s="281"/>
      <c r="N308" s="281"/>
    </row>
    <row r="309" spans="1:29" ht="12.75" customHeight="1" thickTop="1" thickBot="1" x14ac:dyDescent="0.4">
      <c r="A309" s="574">
        <v>306</v>
      </c>
      <c r="B309" s="696">
        <v>8</v>
      </c>
      <c r="C309" s="575">
        <v>45830</v>
      </c>
      <c r="D309" s="588" t="s">
        <v>1114</v>
      </c>
      <c r="E309" s="415" t="str">
        <f t="shared" ref="E309:F312" si="55">VLOOKUP(M309,Teams,2)</f>
        <v>NEW HAVEN AMERICANS</v>
      </c>
      <c r="F309" s="415" t="str">
        <f t="shared" si="55"/>
        <v>LITCHFIELD COUNTY BLUES 40</v>
      </c>
      <c r="G309" s="578"/>
      <c r="H309" s="645">
        <f>VLOOKUP(E309,START_TIMES,2)</f>
        <v>0.41666666666666702</v>
      </c>
      <c r="I309" s="614" t="str">
        <f>VLOOKUP(E309,fields,2)</f>
        <v>Peck Place School (G), Orange</v>
      </c>
      <c r="J309" s="585"/>
      <c r="K309" s="16"/>
      <c r="M309" s="736" t="s">
        <v>114</v>
      </c>
      <c r="N309" s="736" t="s">
        <v>113</v>
      </c>
      <c r="S309" s="16"/>
      <c r="T309" s="198"/>
      <c r="U309" s="198"/>
      <c r="V309" s="16"/>
      <c r="W309" s="209"/>
      <c r="X309" s="215"/>
      <c r="Y309" s="16"/>
      <c r="Z309" s="20"/>
      <c r="AC309" s="16"/>
    </row>
    <row r="310" spans="1:29" ht="12.75" customHeight="1" thickTop="1" thickBot="1" x14ac:dyDescent="0.4">
      <c r="A310" s="574">
        <v>307</v>
      </c>
      <c r="B310" s="696">
        <v>8</v>
      </c>
      <c r="C310" s="575">
        <v>45830</v>
      </c>
      <c r="D310" s="588" t="s">
        <v>1114</v>
      </c>
      <c r="E310" s="415" t="str">
        <f t="shared" si="55"/>
        <v>GUILFORD BELL CURVE</v>
      </c>
      <c r="F310" s="415" t="str">
        <f t="shared" si="55"/>
        <v>NORTH BRANFORD 40</v>
      </c>
      <c r="G310" s="578"/>
      <c r="H310" s="645">
        <f>VLOOKUP(E310,START_TIMES,2)</f>
        <v>0.41666666666666669</v>
      </c>
      <c r="I310" s="614" t="str">
        <f>VLOOKUP(E310,fields,2)</f>
        <v>Guilford HS (T), Guilford</v>
      </c>
      <c r="J310" s="580"/>
      <c r="K310" s="16"/>
      <c r="M310" s="736" t="s">
        <v>112</v>
      </c>
      <c r="N310" s="736" t="s">
        <v>115</v>
      </c>
      <c r="S310" s="16"/>
      <c r="T310" s="198"/>
      <c r="U310" s="198"/>
      <c r="V310" s="16"/>
      <c r="W310" s="209"/>
      <c r="X310" s="215"/>
      <c r="Y310" s="16"/>
      <c r="Z310" s="20"/>
      <c r="AC310" s="16"/>
    </row>
    <row r="311" spans="1:29" ht="12.75" customHeight="1" thickTop="1" x14ac:dyDescent="0.35">
      <c r="A311" s="574">
        <v>308</v>
      </c>
      <c r="B311" s="696">
        <v>8</v>
      </c>
      <c r="C311" s="575">
        <v>45830</v>
      </c>
      <c r="D311" s="588" t="s">
        <v>1114</v>
      </c>
      <c r="E311" s="415" t="str">
        <f t="shared" si="55"/>
        <v>SOUTHEAST ROVERS</v>
      </c>
      <c r="F311" s="634" t="str">
        <f t="shared" si="55"/>
        <v>BYE 40N</v>
      </c>
      <c r="G311" s="589"/>
      <c r="H311" s="645">
        <f>VLOOKUP(E311,START_TIMES,2)</f>
        <v>0.41666666666666702</v>
      </c>
      <c r="I311" s="614" t="str">
        <f>VLOOKUP(E311,fields,2)</f>
        <v>East Lyme HS (T), East Lyme</v>
      </c>
      <c r="J311" s="580"/>
      <c r="K311" s="16"/>
      <c r="M311" s="754" t="s">
        <v>117</v>
      </c>
      <c r="N311" s="754" t="s">
        <v>110</v>
      </c>
    </row>
    <row r="312" spans="1:29" ht="12.75" customHeight="1" x14ac:dyDescent="0.35">
      <c r="A312" s="574">
        <v>309</v>
      </c>
      <c r="B312" s="696">
        <v>8</v>
      </c>
      <c r="C312" s="575">
        <v>45830</v>
      </c>
      <c r="D312" s="588" t="s">
        <v>1114</v>
      </c>
      <c r="E312" s="415" t="str">
        <f t="shared" si="55"/>
        <v>FC LEONE</v>
      </c>
      <c r="F312" s="415" t="str">
        <f t="shared" si="55"/>
        <v>PAN ZONES</v>
      </c>
      <c r="G312" s="578"/>
      <c r="H312" s="645">
        <f>VLOOKUP(E312,START_TIMES,2)</f>
        <v>0.33333333333333331</v>
      </c>
      <c r="I312" s="614" t="str">
        <f>VLOOKUP(E312,fields,2)</f>
        <v>Memorial Field (G), North Haven</v>
      </c>
      <c r="J312" s="580"/>
      <c r="K312" s="16"/>
      <c r="M312" s="754" t="s">
        <v>111</v>
      </c>
      <c r="N312" s="754" t="s">
        <v>116</v>
      </c>
    </row>
    <row r="313" spans="1:29" ht="12.65" customHeight="1" thickBot="1" x14ac:dyDescent="0.4">
      <c r="A313" s="574">
        <v>310</v>
      </c>
      <c r="B313" s="696" t="s">
        <v>0</v>
      </c>
      <c r="C313" s="575" t="s">
        <v>0</v>
      </c>
      <c r="D313" s="582" t="s">
        <v>0</v>
      </c>
      <c r="E313" s="583" t="s">
        <v>0</v>
      </c>
      <c r="F313" s="584" t="s">
        <v>0</v>
      </c>
      <c r="G313" s="578" t="s">
        <v>0</v>
      </c>
      <c r="H313" s="645" t="s">
        <v>0</v>
      </c>
      <c r="I313" s="614" t="s">
        <v>0</v>
      </c>
      <c r="J313" s="585" t="s">
        <v>0</v>
      </c>
      <c r="K313" s="16"/>
      <c r="M313" s="599"/>
      <c r="N313" s="599"/>
    </row>
    <row r="314" spans="1:29" ht="12.75" customHeight="1" thickTop="1" thickBot="1" x14ac:dyDescent="0.4">
      <c r="A314" s="574">
        <v>311</v>
      </c>
      <c r="B314" s="696">
        <v>8</v>
      </c>
      <c r="C314" s="575">
        <v>45830</v>
      </c>
      <c r="D314" s="734" t="s">
        <v>1115</v>
      </c>
      <c r="E314" s="577" t="str">
        <f t="shared" ref="E314:F317" si="56">VLOOKUP(M314,Teams,2)</f>
        <v>LUSITANOS FC</v>
      </c>
      <c r="F314" s="577" t="str">
        <f t="shared" si="56"/>
        <v>ECUA-ANDES 40</v>
      </c>
      <c r="G314" s="578"/>
      <c r="H314" s="645">
        <f>VLOOKUP(E314,START_TIMES,2)</f>
        <v>0.41666666666666669</v>
      </c>
      <c r="I314" s="614" t="str">
        <f>VLOOKUP(E314,fields,2)</f>
        <v>Veterans Memorial Park (T), Bridgeport</v>
      </c>
      <c r="J314" s="580"/>
      <c r="K314" s="16"/>
      <c r="M314" s="777" t="s">
        <v>122</v>
      </c>
      <c r="N314" s="777" t="s">
        <v>121</v>
      </c>
    </row>
    <row r="315" spans="1:29" ht="12.75" customHeight="1" thickTop="1" thickBot="1" x14ac:dyDescent="0.4">
      <c r="A315" s="574">
        <v>312</v>
      </c>
      <c r="B315" s="696">
        <v>8</v>
      </c>
      <c r="C315" s="575">
        <v>45830</v>
      </c>
      <c r="D315" s="734" t="s">
        <v>1115</v>
      </c>
      <c r="E315" s="577" t="str">
        <f t="shared" si="56"/>
        <v>DERBY QUITUS</v>
      </c>
      <c r="F315" s="577" t="str">
        <f t="shared" si="56"/>
        <v>RIDGEFIELD KICKS</v>
      </c>
      <c r="G315" s="578"/>
      <c r="H315" s="645">
        <f>VLOOKUP(E315,START_TIMES,2)</f>
        <v>0.41666666666666669</v>
      </c>
      <c r="I315" s="614" t="str">
        <f>VLOOKUP(E315,fields,2)</f>
        <v>Witek Park (G), Derby</v>
      </c>
      <c r="J315" s="580"/>
      <c r="K315" s="16"/>
      <c r="M315" s="777" t="s">
        <v>120</v>
      </c>
      <c r="N315" s="777" t="s">
        <v>123</v>
      </c>
    </row>
    <row r="316" spans="1:29" ht="12.75" customHeight="1" thickTop="1" thickBot="1" x14ac:dyDescent="0.4">
      <c r="A316" s="574">
        <v>313</v>
      </c>
      <c r="B316" s="696">
        <v>8</v>
      </c>
      <c r="C316" s="575">
        <v>45830</v>
      </c>
      <c r="D316" s="734" t="s">
        <v>1115</v>
      </c>
      <c r="E316" s="577" t="str">
        <f t="shared" si="56"/>
        <v>WILTON WOLVES</v>
      </c>
      <c r="F316" s="577" t="str">
        <f t="shared" si="56"/>
        <v>BESA SC</v>
      </c>
      <c r="G316" s="589"/>
      <c r="H316" s="645">
        <f>VLOOKUP(E316,START_TIMES,2)</f>
        <v>0.41666666666666702</v>
      </c>
      <c r="I316" s="614" t="str">
        <f>VLOOKUP(E316,fields,2)</f>
        <v>Lily Field (T), Wilton</v>
      </c>
      <c r="J316" s="580"/>
      <c r="K316" s="16"/>
      <c r="M316" s="777" t="s">
        <v>125</v>
      </c>
      <c r="N316" s="777" t="s">
        <v>118</v>
      </c>
    </row>
    <row r="317" spans="1:29" ht="12.75" customHeight="1" thickTop="1" thickBot="1" x14ac:dyDescent="0.4">
      <c r="A317" s="574">
        <v>314</v>
      </c>
      <c r="B317" s="696">
        <v>8</v>
      </c>
      <c r="C317" s="575">
        <v>45830</v>
      </c>
      <c r="D317" s="734" t="s">
        <v>1115</v>
      </c>
      <c r="E317" s="759" t="str">
        <f t="shared" si="56"/>
        <v>BYE 40S</v>
      </c>
      <c r="F317" s="577" t="str">
        <f t="shared" si="56"/>
        <v>STAMFORD UNITED</v>
      </c>
      <c r="G317" s="578"/>
      <c r="H317" s="645" t="str">
        <f>VLOOKUP(E317,START_TIMES,2)</f>
        <v>--</v>
      </c>
      <c r="I317" s="614" t="str">
        <f>VLOOKUP(E317,fields,2)</f>
        <v>--</v>
      </c>
      <c r="J317" s="580"/>
      <c r="K317" s="16"/>
      <c r="M317" s="777" t="s">
        <v>119</v>
      </c>
      <c r="N317" s="777" t="s">
        <v>124</v>
      </c>
    </row>
    <row r="318" spans="1:29" ht="12.75" customHeight="1" thickTop="1" thickBot="1" x14ac:dyDescent="0.4">
      <c r="A318" s="574">
        <v>315</v>
      </c>
      <c r="B318" s="696" t="s">
        <v>0</v>
      </c>
      <c r="C318" s="575" t="s">
        <v>0</v>
      </c>
      <c r="D318" s="582" t="s">
        <v>0</v>
      </c>
      <c r="E318" s="583" t="s">
        <v>0</v>
      </c>
      <c r="F318" s="584" t="s">
        <v>0</v>
      </c>
      <c r="G318" s="578" t="s">
        <v>0</v>
      </c>
      <c r="H318" s="645" t="s">
        <v>0</v>
      </c>
      <c r="I318" s="614" t="s">
        <v>0</v>
      </c>
      <c r="J318" s="585" t="s">
        <v>0</v>
      </c>
      <c r="K318" s="16"/>
      <c r="M318" s="456"/>
      <c r="N318" s="456"/>
      <c r="P318" s="206" t="s">
        <v>114</v>
      </c>
      <c r="Q318" s="253">
        <v>5</v>
      </c>
      <c r="R318" s="748">
        <v>2</v>
      </c>
      <c r="S318" s="206" t="s">
        <v>110</v>
      </c>
      <c r="T318" s="206" t="s">
        <v>111</v>
      </c>
      <c r="U318" s="274"/>
    </row>
    <row r="319" spans="1:29" ht="12.75" customHeight="1" thickTop="1" thickBot="1" x14ac:dyDescent="0.4">
      <c r="A319" s="574">
        <v>316</v>
      </c>
      <c r="B319" s="696">
        <v>8</v>
      </c>
      <c r="C319" s="575">
        <v>45830</v>
      </c>
      <c r="D319" s="590" t="s">
        <v>1076</v>
      </c>
      <c r="E319" s="577" t="str">
        <f t="shared" ref="E319:F323" si="57">VLOOKUP(M319,Teams,2)</f>
        <v>FAIRFIELD GAC 50</v>
      </c>
      <c r="F319" s="577" t="str">
        <f t="shared" si="57"/>
        <v>GREENWICH PUMAS FC 50</v>
      </c>
      <c r="G319" s="589"/>
      <c r="H319" s="645">
        <f>VLOOKUP(E319,START_TIMES,2)</f>
        <v>0.33333333333333331</v>
      </c>
      <c r="I319" s="614" t="str">
        <f>VLOOKUP(E319,fields,2)</f>
        <v>Ludlowe HS (T), Fairfield</v>
      </c>
      <c r="J319" s="580"/>
      <c r="K319" s="16"/>
      <c r="M319" s="781" t="s">
        <v>127</v>
      </c>
      <c r="N319" s="781" t="s">
        <v>129</v>
      </c>
      <c r="P319" s="206" t="s">
        <v>115</v>
      </c>
      <c r="Q319" s="253">
        <v>6</v>
      </c>
      <c r="R319" s="748">
        <v>2</v>
      </c>
      <c r="S319" s="206" t="s">
        <v>112</v>
      </c>
      <c r="T319" s="206" t="s">
        <v>116</v>
      </c>
      <c r="U319" s="274"/>
    </row>
    <row r="320" spans="1:29" ht="12.75" customHeight="1" thickTop="1" thickBot="1" x14ac:dyDescent="0.4">
      <c r="A320" s="574">
        <v>317</v>
      </c>
      <c r="B320" s="696">
        <v>8</v>
      </c>
      <c r="C320" s="575">
        <v>45830</v>
      </c>
      <c r="D320" s="590" t="s">
        <v>1076</v>
      </c>
      <c r="E320" s="774" t="str">
        <f t="shared" si="57"/>
        <v>BYE 50</v>
      </c>
      <c r="F320" s="577" t="str">
        <f t="shared" si="57"/>
        <v>NORWALK MARINERS LEGENDS</v>
      </c>
      <c r="G320" s="589"/>
      <c r="H320" s="645" t="str">
        <f>VLOOKUP(E320,START_TIMES,2)</f>
        <v>--</v>
      </c>
      <c r="I320" s="614" t="str">
        <f>VLOOKUP(E320,fields,2)</f>
        <v>--</v>
      </c>
      <c r="J320" s="580"/>
      <c r="K320" s="16"/>
      <c r="M320" s="781" t="s">
        <v>126</v>
      </c>
      <c r="N320" s="781" t="s">
        <v>130</v>
      </c>
      <c r="P320" s="206" t="s">
        <v>116</v>
      </c>
      <c r="Q320" s="253">
        <v>7</v>
      </c>
      <c r="R320" s="748">
        <v>2</v>
      </c>
      <c r="S320" s="206" t="s">
        <v>115</v>
      </c>
      <c r="T320" s="206" t="s">
        <v>113</v>
      </c>
      <c r="U320" s="274"/>
    </row>
    <row r="321" spans="1:21" ht="12.75" customHeight="1" thickTop="1" thickBot="1" x14ac:dyDescent="0.4">
      <c r="A321" s="574">
        <v>318</v>
      </c>
      <c r="B321" s="696">
        <v>8</v>
      </c>
      <c r="C321" s="575">
        <v>45830</v>
      </c>
      <c r="D321" s="590" t="s">
        <v>1076</v>
      </c>
      <c r="E321" s="577" t="str">
        <f t="shared" si="57"/>
        <v>NORWALK SPORT COLOMBIA 50</v>
      </c>
      <c r="F321" s="577" t="str">
        <f t="shared" si="57"/>
        <v>REBELS UNITED</v>
      </c>
      <c r="G321" s="589"/>
      <c r="H321" s="645">
        <f>VLOOKUP(E321,START_TIMES,2)</f>
        <v>0.41666666666666669</v>
      </c>
      <c r="I321" s="614" t="str">
        <f>VLOOKUP(E321,fields,2)</f>
        <v>Nathan Hale MS (T), Norwalk</v>
      </c>
      <c r="J321" s="580"/>
      <c r="K321" s="16"/>
      <c r="M321" s="781" t="s">
        <v>131</v>
      </c>
      <c r="N321" s="781" t="s">
        <v>132</v>
      </c>
      <c r="P321" s="733" t="s">
        <v>117</v>
      </c>
      <c r="Q321" s="253">
        <v>8</v>
      </c>
      <c r="R321" s="748">
        <v>2</v>
      </c>
      <c r="S321" s="206" t="s">
        <v>114</v>
      </c>
      <c r="T321" s="206" t="s">
        <v>117</v>
      </c>
      <c r="U321" s="274"/>
    </row>
    <row r="322" spans="1:21" ht="12.75" customHeight="1" thickTop="1" thickBot="1" x14ac:dyDescent="0.4">
      <c r="A322" s="574">
        <v>319</v>
      </c>
      <c r="B322" s="696">
        <v>8</v>
      </c>
      <c r="C322" s="575">
        <v>45830</v>
      </c>
      <c r="D322" s="590" t="s">
        <v>1076</v>
      </c>
      <c r="E322" s="577" t="str">
        <f t="shared" si="57"/>
        <v>WESTPORT FC</v>
      </c>
      <c r="F322" s="577" t="str">
        <f t="shared" si="57"/>
        <v>GREENWICH FC 50</v>
      </c>
      <c r="G322" s="589"/>
      <c r="H322" s="645">
        <f>VLOOKUP(E322,START_TIMES,2)</f>
        <v>0.33333333333333331</v>
      </c>
      <c r="I322" s="614" t="str">
        <f>VLOOKUP(E322,fields,2)</f>
        <v>Wakeman Park (T), Westport</v>
      </c>
      <c r="J322" s="580"/>
      <c r="K322" s="16"/>
      <c r="M322" s="781" t="s">
        <v>136</v>
      </c>
      <c r="N322" s="781" t="s">
        <v>128</v>
      </c>
      <c r="P322" s="733" t="s">
        <v>118</v>
      </c>
      <c r="Q322" s="253">
        <v>9</v>
      </c>
      <c r="R322" s="748">
        <v>3</v>
      </c>
      <c r="S322" s="206" t="s">
        <v>114</v>
      </c>
      <c r="T322" s="206" t="s">
        <v>115</v>
      </c>
      <c r="U322" s="274"/>
    </row>
    <row r="323" spans="1:21" ht="12.75" customHeight="1" thickTop="1" thickBot="1" x14ac:dyDescent="0.4">
      <c r="A323" s="574">
        <v>320</v>
      </c>
      <c r="B323" s="696">
        <v>8</v>
      </c>
      <c r="C323" s="575">
        <v>45830</v>
      </c>
      <c r="D323" s="590" t="s">
        <v>1076</v>
      </c>
      <c r="E323" s="577" t="str">
        <f t="shared" si="57"/>
        <v>VASCO DA GAMA 50</v>
      </c>
      <c r="F323" s="577" t="str">
        <f t="shared" si="57"/>
        <v>STAMFORD CITY</v>
      </c>
      <c r="G323" s="589"/>
      <c r="H323" s="645">
        <f>VLOOKUP(E323,START_TIMES,2)</f>
        <v>0.41666666666666702</v>
      </c>
      <c r="I323" s="614" t="str">
        <f>VLOOKUP(E323,fields,2)</f>
        <v>Veterans Memorial Park (T), Bridgeport</v>
      </c>
      <c r="J323" s="580"/>
      <c r="K323" s="16"/>
      <c r="M323" s="781" t="s">
        <v>134</v>
      </c>
      <c r="N323" s="781" t="s">
        <v>133</v>
      </c>
      <c r="P323" s="733" t="s">
        <v>119</v>
      </c>
      <c r="Q323" s="253">
        <v>10</v>
      </c>
      <c r="R323" s="748">
        <v>3</v>
      </c>
      <c r="S323" s="206" t="s">
        <v>112</v>
      </c>
      <c r="T323" s="206" t="s">
        <v>110</v>
      </c>
      <c r="U323" s="274"/>
    </row>
    <row r="324" spans="1:21" ht="12.75" customHeight="1" thickTop="1" thickBot="1" x14ac:dyDescent="0.4">
      <c r="A324" s="574">
        <v>321</v>
      </c>
      <c r="B324" s="696" t="s">
        <v>0</v>
      </c>
      <c r="C324" s="575" t="s">
        <v>0</v>
      </c>
      <c r="D324" s="582" t="s">
        <v>0</v>
      </c>
      <c r="E324" s="583" t="s">
        <v>0</v>
      </c>
      <c r="F324" s="584" t="s">
        <v>0</v>
      </c>
      <c r="G324" s="578" t="s">
        <v>0</v>
      </c>
      <c r="H324" s="645" t="s">
        <v>0</v>
      </c>
      <c r="I324" s="614" t="s">
        <v>0</v>
      </c>
      <c r="J324" s="585" t="s">
        <v>0</v>
      </c>
      <c r="K324" s="16"/>
      <c r="M324" s="85"/>
      <c r="N324" s="85"/>
      <c r="P324" s="733" t="s">
        <v>120</v>
      </c>
      <c r="Q324" s="253">
        <v>11</v>
      </c>
      <c r="R324" s="748">
        <v>3</v>
      </c>
      <c r="S324" s="206" t="s">
        <v>117</v>
      </c>
      <c r="T324" s="206" t="s">
        <v>111</v>
      </c>
      <c r="U324" s="274"/>
    </row>
    <row r="325" spans="1:21" ht="12.75" customHeight="1" thickTop="1" thickBot="1" x14ac:dyDescent="0.4">
      <c r="A325" s="574">
        <v>322</v>
      </c>
      <c r="B325" s="696">
        <v>8</v>
      </c>
      <c r="C325" s="575">
        <v>45830</v>
      </c>
      <c r="D325" s="591" t="s">
        <v>1113</v>
      </c>
      <c r="E325" s="577" t="str">
        <f t="shared" ref="E325:F329" si="58">VLOOKUP(M325,Teams,2)</f>
        <v>CLUB NAPOLI 50</v>
      </c>
      <c r="F325" s="577" t="str">
        <f t="shared" si="58"/>
        <v>GREENWICH PFC</v>
      </c>
      <c r="G325" s="589"/>
      <c r="H325" s="645">
        <f>VLOOKUP(E325,START_TIMES,2)</f>
        <v>0.375</v>
      </c>
      <c r="I325" s="614" t="str">
        <f>VLOOKUP(E325,fields,2)</f>
        <v>North Farms Park (G), North Branford</v>
      </c>
      <c r="J325" s="580"/>
      <c r="K325" s="16"/>
      <c r="M325" s="786" t="s">
        <v>141</v>
      </c>
      <c r="N325" s="786" t="s">
        <v>144</v>
      </c>
      <c r="P325" s="733" t="s">
        <v>121</v>
      </c>
      <c r="Q325" s="253">
        <v>12</v>
      </c>
      <c r="R325" s="748">
        <v>3</v>
      </c>
      <c r="S325" s="206" t="s">
        <v>113</v>
      </c>
      <c r="T325" s="206" t="s">
        <v>116</v>
      </c>
      <c r="U325" s="274"/>
    </row>
    <row r="326" spans="1:21" ht="12.75" customHeight="1" thickTop="1" thickBot="1" x14ac:dyDescent="0.4">
      <c r="A326" s="574">
        <v>323</v>
      </c>
      <c r="B326" s="696">
        <v>8</v>
      </c>
      <c r="C326" s="575">
        <v>45830</v>
      </c>
      <c r="D326" s="591" t="s">
        <v>1113</v>
      </c>
      <c r="E326" s="577" t="str">
        <f t="shared" si="58"/>
        <v>CHESHIRE AZZURRI</v>
      </c>
      <c r="F326" s="577" t="str">
        <f t="shared" si="58"/>
        <v>GUILFORD BLACK EAGLES</v>
      </c>
      <c r="G326" s="589"/>
      <c r="H326" s="645">
        <f>VLOOKUP(E326,START_TIMES,2)</f>
        <v>0.375</v>
      </c>
      <c r="I326" s="614" t="str">
        <f>VLOOKUP(E326,fields,2)</f>
        <v>Quinnipiac Park (G), Cheshire</v>
      </c>
      <c r="J326" s="580"/>
      <c r="K326" s="16"/>
      <c r="M326" s="786" t="s">
        <v>138</v>
      </c>
      <c r="N326" s="786" t="s">
        <v>146</v>
      </c>
      <c r="P326" s="733" t="s">
        <v>122</v>
      </c>
      <c r="Q326" s="253">
        <v>13</v>
      </c>
      <c r="R326" s="748">
        <v>4</v>
      </c>
      <c r="S326" s="206" t="s">
        <v>112</v>
      </c>
      <c r="T326" s="206" t="s">
        <v>111</v>
      </c>
      <c r="U326" s="274"/>
    </row>
    <row r="327" spans="1:21" ht="12.75" customHeight="1" thickTop="1" thickBot="1" x14ac:dyDescent="0.4">
      <c r="A327" s="574">
        <v>324</v>
      </c>
      <c r="B327" s="696">
        <v>8</v>
      </c>
      <c r="C327" s="575">
        <v>45830</v>
      </c>
      <c r="D327" s="591" t="s">
        <v>1113</v>
      </c>
      <c r="E327" s="577" t="str">
        <f t="shared" si="58"/>
        <v>HAVEN FC</v>
      </c>
      <c r="F327" s="577" t="str">
        <f t="shared" si="58"/>
        <v>NORTH BRANFORD LEGENDS</v>
      </c>
      <c r="G327" s="589"/>
      <c r="H327" s="645">
        <f>VLOOKUP(E327,START_TIMES,2)</f>
        <v>0.33333333333333331</v>
      </c>
      <c r="I327" s="614" t="str">
        <f>VLOOKUP(E327,fields,2)</f>
        <v>Foran HS KMT (T), Milford</v>
      </c>
      <c r="J327" s="580"/>
      <c r="K327" s="16"/>
      <c r="M327" s="786" t="s">
        <v>147</v>
      </c>
      <c r="N327" s="786" t="s">
        <v>148</v>
      </c>
      <c r="P327" s="733" t="s">
        <v>123</v>
      </c>
      <c r="Q327" s="253">
        <v>14</v>
      </c>
      <c r="R327" s="748">
        <v>4</v>
      </c>
      <c r="S327" s="206" t="s">
        <v>117</v>
      </c>
      <c r="T327" s="206" t="s">
        <v>115</v>
      </c>
      <c r="U327" s="274"/>
    </row>
    <row r="328" spans="1:21" ht="12.75" customHeight="1" thickTop="1" thickBot="1" x14ac:dyDescent="0.4">
      <c r="A328" s="574">
        <v>325</v>
      </c>
      <c r="B328" s="696">
        <v>8</v>
      </c>
      <c r="C328" s="575">
        <v>45830</v>
      </c>
      <c r="D328" s="591" t="s">
        <v>1113</v>
      </c>
      <c r="E328" s="577" t="str">
        <f t="shared" si="58"/>
        <v>ZIMMITTI SC</v>
      </c>
      <c r="F328" s="577" t="str">
        <f t="shared" si="58"/>
        <v>EAST HAVEN SC</v>
      </c>
      <c r="G328" s="589"/>
      <c r="H328" s="645">
        <f>VLOOKUP(E328,START_TIMES,2)</f>
        <v>0.41666666666666702</v>
      </c>
      <c r="I328" s="614" t="str">
        <f>VLOOKUP(E328,fields,2)</f>
        <v>Morris Beach Complex (G), Morris</v>
      </c>
      <c r="J328" s="580"/>
      <c r="K328" s="16"/>
      <c r="M328" s="786" t="s">
        <v>137</v>
      </c>
      <c r="N328" s="786" t="s">
        <v>142</v>
      </c>
      <c r="Q328" s="253">
        <v>15</v>
      </c>
      <c r="R328" s="748">
        <v>4</v>
      </c>
      <c r="S328" s="206" t="s">
        <v>110</v>
      </c>
      <c r="T328" s="206" t="s">
        <v>113</v>
      </c>
      <c r="U328" s="274"/>
    </row>
    <row r="329" spans="1:21" ht="12.75" customHeight="1" thickTop="1" thickBot="1" x14ac:dyDescent="0.4">
      <c r="A329" s="574">
        <v>326</v>
      </c>
      <c r="B329" s="696">
        <v>8</v>
      </c>
      <c r="C329" s="575">
        <v>45830</v>
      </c>
      <c r="D329" s="591" t="s">
        <v>1113</v>
      </c>
      <c r="E329" s="577" t="str">
        <f t="shared" si="58"/>
        <v>VASCO DA GAMA 60</v>
      </c>
      <c r="F329" s="577" t="str">
        <f t="shared" si="58"/>
        <v>SOUTHEAST CT</v>
      </c>
      <c r="G329" s="589"/>
      <c r="H329" s="645">
        <f>VLOOKUP(E329,START_TIMES,2)</f>
        <v>0.33333333333333331</v>
      </c>
      <c r="I329" s="614" t="str">
        <f>VLOOKUP(E329,fields,2)</f>
        <v>Veterans Memorial Park (T), Bridgeport</v>
      </c>
      <c r="J329" s="580"/>
      <c r="K329" s="16"/>
      <c r="M329" s="786" t="s">
        <v>135</v>
      </c>
      <c r="N329" s="786" t="s">
        <v>149</v>
      </c>
      <c r="Q329" s="253">
        <v>16</v>
      </c>
      <c r="R329" s="748">
        <v>4</v>
      </c>
      <c r="S329" s="206" t="s">
        <v>116</v>
      </c>
      <c r="T329" s="206" t="s">
        <v>114</v>
      </c>
      <c r="U329" s="274"/>
    </row>
    <row r="330" spans="1:21" ht="12.75" customHeight="1" thickTop="1" thickBot="1" x14ac:dyDescent="0.4">
      <c r="A330" s="574">
        <v>327</v>
      </c>
      <c r="B330" s="696" t="s">
        <v>0</v>
      </c>
      <c r="C330" s="575" t="s">
        <v>0</v>
      </c>
      <c r="D330" s="582" t="s">
        <v>0</v>
      </c>
      <c r="E330" s="583" t="s">
        <v>0</v>
      </c>
      <c r="F330" s="584" t="s">
        <v>0</v>
      </c>
      <c r="G330" s="578" t="s">
        <v>0</v>
      </c>
      <c r="H330" s="645" t="s">
        <v>0</v>
      </c>
      <c r="I330" s="614" t="s">
        <v>0</v>
      </c>
      <c r="J330" s="585" t="s">
        <v>0</v>
      </c>
      <c r="K330" s="16"/>
      <c r="M330" s="85"/>
      <c r="N330" s="85"/>
      <c r="Q330" s="253">
        <v>17</v>
      </c>
      <c r="R330" s="748">
        <v>5</v>
      </c>
      <c r="S330" s="206" t="s">
        <v>117</v>
      </c>
      <c r="T330" s="206" t="s">
        <v>112</v>
      </c>
      <c r="U330" s="274"/>
    </row>
    <row r="331" spans="1:21" ht="12.75" customHeight="1" thickTop="1" thickBot="1" x14ac:dyDescent="0.4">
      <c r="A331" s="574">
        <v>328</v>
      </c>
      <c r="B331" s="696" t="s">
        <v>810</v>
      </c>
      <c r="C331" s="575">
        <v>45837</v>
      </c>
      <c r="D331" s="576" t="s">
        <v>10</v>
      </c>
      <c r="E331" s="577" t="str">
        <f t="shared" ref="E331:F335" si="59">VLOOKUP(M331,Teams,2)</f>
        <v>CHESHIRE SC UNITED</v>
      </c>
      <c r="F331" s="577" t="str">
        <f t="shared" si="59"/>
        <v>SALTY DOGS</v>
      </c>
      <c r="G331" s="578"/>
      <c r="H331" s="645">
        <f>VLOOKUP(E331,START_TIMES,2)</f>
        <v>0.375</v>
      </c>
      <c r="I331" s="614" t="str">
        <f>VLOOKUP(E331,fields,2)</f>
        <v>Choate Rosemary Hall (T), Wallingford</v>
      </c>
      <c r="J331" s="580"/>
      <c r="K331" s="16"/>
      <c r="M331" s="85" t="s">
        <v>97</v>
      </c>
      <c r="N331" s="85" t="s">
        <v>95</v>
      </c>
      <c r="Q331" s="253">
        <v>18</v>
      </c>
      <c r="R331" s="748">
        <v>5</v>
      </c>
      <c r="S331" s="206" t="s">
        <v>116</v>
      </c>
      <c r="T331" s="206" t="s">
        <v>115</v>
      </c>
      <c r="U331" s="274"/>
    </row>
    <row r="332" spans="1:21" ht="12.75" customHeight="1" thickTop="1" thickBot="1" x14ac:dyDescent="0.4">
      <c r="A332" s="574">
        <v>329</v>
      </c>
      <c r="B332" s="696" t="s">
        <v>810</v>
      </c>
      <c r="C332" s="575">
        <v>45837</v>
      </c>
      <c r="D332" s="576" t="s">
        <v>10</v>
      </c>
      <c r="E332" s="577" t="str">
        <f t="shared" si="59"/>
        <v>MILFORD TUESDAY</v>
      </c>
      <c r="F332" s="577" t="str">
        <f t="shared" si="59"/>
        <v>CLINTON FC 30</v>
      </c>
      <c r="G332" s="578"/>
      <c r="H332" s="645">
        <f>VLOOKUP(E332,START_TIMES,2)</f>
        <v>0.33333333333333331</v>
      </c>
      <c r="I332" s="614" t="str">
        <f>VLOOKUP(E332,fields,2)</f>
        <v>Witek Park (G), Derby</v>
      </c>
      <c r="J332" s="580"/>
      <c r="K332" s="16"/>
      <c r="M332" s="85" t="s">
        <v>100</v>
      </c>
      <c r="N332" s="85" t="s">
        <v>96</v>
      </c>
      <c r="Q332" s="253">
        <v>19</v>
      </c>
      <c r="R332" s="748">
        <v>5</v>
      </c>
      <c r="S332" s="206" t="s">
        <v>111</v>
      </c>
      <c r="T332" s="206" t="s">
        <v>113</v>
      </c>
      <c r="U332" s="274"/>
    </row>
    <row r="333" spans="1:21" ht="12.75" customHeight="1" thickTop="1" thickBot="1" x14ac:dyDescent="0.4">
      <c r="A333" s="574">
        <v>330</v>
      </c>
      <c r="B333" s="696" t="s">
        <v>810</v>
      </c>
      <c r="C333" s="575">
        <v>45837</v>
      </c>
      <c r="D333" s="576" t="s">
        <v>10</v>
      </c>
      <c r="E333" s="577" t="str">
        <f t="shared" si="59"/>
        <v>STAMFORD FC</v>
      </c>
      <c r="F333" s="577" t="str">
        <f t="shared" si="59"/>
        <v xml:space="preserve">FC SHELTON </v>
      </c>
      <c r="G333" s="578"/>
      <c r="H333" s="645">
        <f>VLOOKUP(E333,START_TIMES,2)</f>
        <v>0.33333333333333331</v>
      </c>
      <c r="I333" s="614" t="str">
        <f>VLOOKUP(E333,fields,2)</f>
        <v>West Beach Fields (T), Stamford</v>
      </c>
      <c r="J333" s="580"/>
      <c r="K333" s="16"/>
      <c r="M333" s="85" t="s">
        <v>101</v>
      </c>
      <c r="N333" s="85" t="s">
        <v>99</v>
      </c>
      <c r="Q333" s="253">
        <v>20</v>
      </c>
      <c r="R333" s="748">
        <v>5</v>
      </c>
      <c r="S333" s="206" t="s">
        <v>114</v>
      </c>
      <c r="T333" s="206" t="s">
        <v>110</v>
      </c>
      <c r="U333" s="274"/>
    </row>
    <row r="334" spans="1:21" ht="12.75" customHeight="1" thickTop="1" thickBot="1" x14ac:dyDescent="0.4">
      <c r="A334" s="574">
        <v>331</v>
      </c>
      <c r="B334" s="696" t="s">
        <v>810</v>
      </c>
      <c r="C334" s="575">
        <v>45837</v>
      </c>
      <c r="D334" s="576" t="s">
        <v>10</v>
      </c>
      <c r="E334" s="577" t="str">
        <f t="shared" si="59"/>
        <v>DANBURY UNITED</v>
      </c>
      <c r="F334" s="577" t="str">
        <f t="shared" si="59"/>
        <v>MILFORD AMIGOS</v>
      </c>
      <c r="G334" s="578"/>
      <c r="H334" s="645">
        <f>VLOOKUP(E334,START_TIMES,2)</f>
        <v>0.41666666666666702</v>
      </c>
      <c r="I334" s="614" t="str">
        <f>VLOOKUP(E334,fields,2)</f>
        <v>Portuguese Cultural Center (G), Danbury</v>
      </c>
      <c r="J334" s="580"/>
      <c r="K334" s="16"/>
      <c r="M334" s="85" t="s">
        <v>93</v>
      </c>
      <c r="N334" s="85" t="s">
        <v>98</v>
      </c>
      <c r="Q334" s="253">
        <v>21</v>
      </c>
      <c r="R334" s="748">
        <v>6</v>
      </c>
      <c r="S334" s="206" t="s">
        <v>117</v>
      </c>
      <c r="T334" s="206" t="s">
        <v>116</v>
      </c>
      <c r="U334" s="274"/>
    </row>
    <row r="335" spans="1:21" ht="12.75" customHeight="1" thickTop="1" thickBot="1" x14ac:dyDescent="0.4">
      <c r="A335" s="574">
        <v>332</v>
      </c>
      <c r="B335" s="696" t="s">
        <v>810</v>
      </c>
      <c r="C335" s="575">
        <v>45837</v>
      </c>
      <c r="D335" s="576" t="s">
        <v>10</v>
      </c>
      <c r="E335" s="577" t="str">
        <f t="shared" si="59"/>
        <v>GREENWICH FC 30</v>
      </c>
      <c r="F335" s="577" t="str">
        <f t="shared" si="59"/>
        <v>HAMDEN ALL STARS</v>
      </c>
      <c r="G335" s="578"/>
      <c r="H335" s="645">
        <f>VLOOKUP(E335,START_TIMES,2)</f>
        <v>0.41666666666666702</v>
      </c>
      <c r="I335" s="614" t="str">
        <f>VLOOKUP(E335,fields,2)</f>
        <v>Greenwich Fields</v>
      </c>
      <c r="J335" s="580"/>
      <c r="K335" s="16"/>
      <c r="M335" s="85" t="s">
        <v>94</v>
      </c>
      <c r="N335" s="85" t="s">
        <v>92</v>
      </c>
      <c r="Q335" s="253">
        <v>22</v>
      </c>
      <c r="R335" s="748">
        <v>6</v>
      </c>
      <c r="S335" s="206" t="s">
        <v>114</v>
      </c>
      <c r="T335" s="206" t="s">
        <v>111</v>
      </c>
      <c r="U335" s="274"/>
    </row>
    <row r="336" spans="1:21" ht="12.75" customHeight="1" thickTop="1" thickBot="1" x14ac:dyDescent="0.4">
      <c r="A336" s="574">
        <v>333</v>
      </c>
      <c r="B336" s="696" t="s">
        <v>0</v>
      </c>
      <c r="C336" s="575" t="s">
        <v>0</v>
      </c>
      <c r="D336" s="582" t="s">
        <v>0</v>
      </c>
      <c r="E336" s="583" t="s">
        <v>0</v>
      </c>
      <c r="F336" s="584" t="s">
        <v>0</v>
      </c>
      <c r="G336" s="578" t="s">
        <v>0</v>
      </c>
      <c r="H336" s="645" t="s">
        <v>0</v>
      </c>
      <c r="I336" s="614" t="s">
        <v>0</v>
      </c>
      <c r="J336" s="585" t="s">
        <v>0</v>
      </c>
      <c r="K336" s="16"/>
      <c r="M336" s="359"/>
      <c r="N336" s="360"/>
      <c r="Q336" s="253">
        <v>23</v>
      </c>
      <c r="R336" s="748">
        <v>6</v>
      </c>
      <c r="S336" s="206" t="s">
        <v>110</v>
      </c>
      <c r="T336" s="206" t="s">
        <v>115</v>
      </c>
      <c r="U336" s="274"/>
    </row>
    <row r="337" spans="1:29" ht="12.75" customHeight="1" thickTop="1" thickBot="1" x14ac:dyDescent="0.4">
      <c r="A337" s="574">
        <v>334</v>
      </c>
      <c r="B337" s="696" t="s">
        <v>810</v>
      </c>
      <c r="C337" s="575">
        <v>45837</v>
      </c>
      <c r="D337" s="586" t="s">
        <v>175</v>
      </c>
      <c r="E337" s="773" t="str">
        <f t="shared" ref="E337:F341" si="60">VLOOKUP(M337,Teams,2)</f>
        <v>BYE 30</v>
      </c>
      <c r="F337" s="577" t="str">
        <f t="shared" si="60"/>
        <v>QPR</v>
      </c>
      <c r="G337" s="578"/>
      <c r="H337" s="645" t="str">
        <f>VLOOKUP(E337,START_TIMES,2)</f>
        <v>--</v>
      </c>
      <c r="I337" s="614" t="str">
        <f>VLOOKUP(E337,fields,2)</f>
        <v>--</v>
      </c>
      <c r="J337" s="580"/>
      <c r="K337" s="16"/>
      <c r="M337" s="85" t="s">
        <v>150</v>
      </c>
      <c r="N337" s="85" t="s">
        <v>158</v>
      </c>
      <c r="Q337" s="253">
        <v>24</v>
      </c>
      <c r="R337" s="748">
        <v>6</v>
      </c>
      <c r="S337" s="206" t="s">
        <v>113</v>
      </c>
      <c r="T337" s="206" t="s">
        <v>112</v>
      </c>
      <c r="U337" s="274"/>
    </row>
    <row r="338" spans="1:29" ht="12.75" customHeight="1" thickTop="1" thickBot="1" x14ac:dyDescent="0.4">
      <c r="A338" s="574">
        <v>335</v>
      </c>
      <c r="B338" s="696" t="s">
        <v>810</v>
      </c>
      <c r="C338" s="575">
        <v>45837</v>
      </c>
      <c r="D338" s="586" t="s">
        <v>175</v>
      </c>
      <c r="E338" s="577" t="str">
        <f t="shared" si="60"/>
        <v>NORWALK FC</v>
      </c>
      <c r="F338" s="577" t="str">
        <f t="shared" si="60"/>
        <v>COYOTES FC</v>
      </c>
      <c r="G338" s="578"/>
      <c r="H338" s="645">
        <f>VLOOKUP(E338,START_TIMES,2)</f>
        <v>0.41666666666666702</v>
      </c>
      <c r="I338" s="614" t="str">
        <f>VLOOKUP(E338,fields,2)</f>
        <v>Nathan Hale MS (T), Norwalk</v>
      </c>
      <c r="J338" s="580"/>
      <c r="K338" s="16"/>
      <c r="M338" s="85" t="s">
        <v>157</v>
      </c>
      <c r="N338" s="85" t="s">
        <v>151</v>
      </c>
      <c r="Q338" s="253">
        <v>25</v>
      </c>
      <c r="R338" s="748">
        <v>7</v>
      </c>
      <c r="S338" s="206" t="s">
        <v>113</v>
      </c>
      <c r="T338" s="206" t="s">
        <v>117</v>
      </c>
      <c r="U338" s="274"/>
    </row>
    <row r="339" spans="1:29" ht="12.75" customHeight="1" thickTop="1" thickBot="1" x14ac:dyDescent="0.4">
      <c r="A339" s="574">
        <v>336</v>
      </c>
      <c r="B339" s="696" t="s">
        <v>810</v>
      </c>
      <c r="C339" s="575">
        <v>45837</v>
      </c>
      <c r="D339" s="586" t="s">
        <v>175</v>
      </c>
      <c r="E339" s="577" t="str">
        <f t="shared" si="60"/>
        <v>TRINITY FC</v>
      </c>
      <c r="F339" s="577" t="str">
        <f t="shared" si="60"/>
        <v>FC CALDO VERDE</v>
      </c>
      <c r="G339" s="589"/>
      <c r="H339" s="645">
        <f>VLOOKUP(E339,START_TIMES,2)</f>
        <v>0.33333333333333331</v>
      </c>
      <c r="I339" s="614" t="str">
        <f>VLOOKUP(E339,fields,2)</f>
        <v>Pease Road (G), Woodbridge</v>
      </c>
      <c r="J339" s="580"/>
      <c r="K339" s="16"/>
      <c r="M339" s="85" t="s">
        <v>159</v>
      </c>
      <c r="N339" s="85" t="s">
        <v>153</v>
      </c>
      <c r="Q339" s="253">
        <v>26</v>
      </c>
      <c r="R339" s="748">
        <v>7</v>
      </c>
      <c r="S339" s="206" t="s">
        <v>111</v>
      </c>
      <c r="T339" s="206" t="s">
        <v>115</v>
      </c>
      <c r="U339" s="274"/>
    </row>
    <row r="340" spans="1:29" ht="12.75" customHeight="1" thickTop="1" thickBot="1" x14ac:dyDescent="0.4">
      <c r="A340" s="574">
        <v>337</v>
      </c>
      <c r="B340" s="696" t="s">
        <v>810</v>
      </c>
      <c r="C340" s="575">
        <v>45837</v>
      </c>
      <c r="D340" s="586" t="s">
        <v>175</v>
      </c>
      <c r="E340" s="577" t="str">
        <f t="shared" si="60"/>
        <v>ECUA-ANDES 30</v>
      </c>
      <c r="F340" s="577" t="str">
        <f t="shared" si="60"/>
        <v>NAUGATUCK FUSION</v>
      </c>
      <c r="G340" s="578"/>
      <c r="H340" s="645">
        <f>VLOOKUP(E340,START_TIMES,2)</f>
        <v>0.33333333333333331</v>
      </c>
      <c r="I340" s="614" t="str">
        <f>VLOOKUP(E340,fields,2)</f>
        <v>Witek Park (G), Derby</v>
      </c>
      <c r="J340" s="580"/>
      <c r="K340" s="16"/>
      <c r="M340" s="85" t="s">
        <v>152</v>
      </c>
      <c r="N340" s="85" t="s">
        <v>156</v>
      </c>
      <c r="Q340" s="253">
        <v>27</v>
      </c>
      <c r="R340" s="748">
        <v>7</v>
      </c>
      <c r="S340" s="206" t="s">
        <v>116</v>
      </c>
      <c r="T340" s="206" t="s">
        <v>110</v>
      </c>
      <c r="U340" s="274"/>
    </row>
    <row r="341" spans="1:29" ht="12.75" customHeight="1" thickTop="1" thickBot="1" x14ac:dyDescent="0.4">
      <c r="A341" s="574">
        <v>338</v>
      </c>
      <c r="B341" s="696" t="s">
        <v>810</v>
      </c>
      <c r="C341" s="575">
        <v>45837</v>
      </c>
      <c r="D341" s="586" t="s">
        <v>175</v>
      </c>
      <c r="E341" s="577" t="str">
        <f t="shared" si="60"/>
        <v>FC CELTA</v>
      </c>
      <c r="F341" s="577" t="str">
        <f t="shared" si="60"/>
        <v>LITCHFIELD COUNTY BLUES 30</v>
      </c>
      <c r="G341" s="578"/>
      <c r="H341" s="645">
        <f>VLOOKUP(E341,START_TIMES,2)</f>
        <v>0.33333333333333331</v>
      </c>
      <c r="I341" s="614" t="str">
        <f>VLOOKUP(E341,fields,2)</f>
        <v>Foran HS KMT (T), Milford</v>
      </c>
      <c r="J341" s="580"/>
      <c r="K341" s="16"/>
      <c r="M341" s="85" t="s">
        <v>154</v>
      </c>
      <c r="N341" s="85" t="s">
        <v>155</v>
      </c>
      <c r="Q341" s="253">
        <v>28</v>
      </c>
      <c r="R341" s="748">
        <v>7</v>
      </c>
      <c r="S341" s="206" t="s">
        <v>112</v>
      </c>
      <c r="T341" s="206" t="s">
        <v>114</v>
      </c>
      <c r="U341" s="274"/>
    </row>
    <row r="342" spans="1:29" ht="12.75" customHeight="1" thickTop="1" thickBot="1" x14ac:dyDescent="0.4">
      <c r="A342" s="574">
        <v>339</v>
      </c>
      <c r="B342" s="696" t="s">
        <v>0</v>
      </c>
      <c r="C342" s="575" t="s">
        <v>0</v>
      </c>
      <c r="D342" s="582" t="s">
        <v>0</v>
      </c>
      <c r="E342" s="583" t="s">
        <v>0</v>
      </c>
      <c r="F342" s="584" t="s">
        <v>0</v>
      </c>
      <c r="G342" s="578" t="s">
        <v>0</v>
      </c>
      <c r="H342" s="645" t="s">
        <v>0</v>
      </c>
      <c r="I342" s="614" t="s">
        <v>0</v>
      </c>
      <c r="J342" s="585" t="s">
        <v>0</v>
      </c>
      <c r="K342" s="16"/>
      <c r="M342" s="281"/>
      <c r="N342" s="281"/>
      <c r="Q342" s="253">
        <v>29</v>
      </c>
      <c r="R342" s="748">
        <v>8</v>
      </c>
      <c r="S342" s="206" t="s">
        <v>114</v>
      </c>
      <c r="T342" s="206" t="s">
        <v>113</v>
      </c>
      <c r="U342" s="274"/>
    </row>
    <row r="343" spans="1:29" ht="12.75" customHeight="1" thickTop="1" thickBot="1" x14ac:dyDescent="0.4">
      <c r="A343" s="574">
        <v>340</v>
      </c>
      <c r="B343" s="696" t="s">
        <v>810</v>
      </c>
      <c r="C343" s="575">
        <v>45837</v>
      </c>
      <c r="D343" s="587" t="s">
        <v>11</v>
      </c>
      <c r="E343" s="577" t="str">
        <f t="shared" ref="E343:F347" si="61">VLOOKUP(M343,Teams,2)</f>
        <v>CLINTON FC 40</v>
      </c>
      <c r="F343" s="577" t="str">
        <f t="shared" si="61"/>
        <v>STORM FC</v>
      </c>
      <c r="G343" s="578"/>
      <c r="H343" s="645">
        <f>VLOOKUP(E343,START_TIMES,2)</f>
        <v>0.41666666666666702</v>
      </c>
      <c r="I343" s="614" t="str">
        <f>VLOOKUP(E343,fields,2)</f>
        <v>Indian River Sports Complex (T), Clinton</v>
      </c>
      <c r="J343" s="580"/>
      <c r="K343" s="16"/>
      <c r="M343" s="85" t="s">
        <v>160</v>
      </c>
      <c r="N343" s="85" t="s">
        <v>108</v>
      </c>
      <c r="Q343" s="253">
        <v>30</v>
      </c>
      <c r="R343" s="748">
        <v>8</v>
      </c>
      <c r="S343" s="206" t="s">
        <v>112</v>
      </c>
      <c r="T343" s="206" t="s">
        <v>115</v>
      </c>
      <c r="U343" s="274"/>
    </row>
    <row r="344" spans="1:29" ht="12.75" customHeight="1" thickTop="1" thickBot="1" x14ac:dyDescent="0.4">
      <c r="A344" s="574">
        <v>341</v>
      </c>
      <c r="B344" s="696" t="s">
        <v>810</v>
      </c>
      <c r="C344" s="575">
        <v>45837</v>
      </c>
      <c r="D344" s="587" t="s">
        <v>11</v>
      </c>
      <c r="E344" s="577" t="str">
        <f t="shared" si="61"/>
        <v>SHEBEEN FC</v>
      </c>
      <c r="F344" s="577" t="str">
        <f t="shared" si="61"/>
        <v>CLUB NAPOLI 40</v>
      </c>
      <c r="G344" s="578"/>
      <c r="H344" s="645">
        <f>VLOOKUP(E344,START_TIMES,2)</f>
        <v>0.41666666666666702</v>
      </c>
      <c r="I344" s="614" t="str">
        <f>VLOOKUP(E344,fields,2)</f>
        <v>Ludlowe HS (T), Fairfield</v>
      </c>
      <c r="J344" s="580"/>
      <c r="K344" s="16"/>
      <c r="M344" s="85" t="s">
        <v>107</v>
      </c>
      <c r="N344" s="85" t="s">
        <v>161</v>
      </c>
      <c r="Q344" s="253">
        <v>31</v>
      </c>
      <c r="R344" s="748">
        <v>8</v>
      </c>
      <c r="S344" s="206" t="s">
        <v>117</v>
      </c>
      <c r="T344" s="206" t="s">
        <v>110</v>
      </c>
      <c r="U344" s="274"/>
    </row>
    <row r="345" spans="1:29" ht="12.75" customHeight="1" thickTop="1" thickBot="1" x14ac:dyDescent="0.4">
      <c r="A345" s="574">
        <v>342</v>
      </c>
      <c r="B345" s="696" t="s">
        <v>810</v>
      </c>
      <c r="C345" s="575">
        <v>45837</v>
      </c>
      <c r="D345" s="587" t="s">
        <v>11</v>
      </c>
      <c r="E345" s="577" t="str">
        <f t="shared" si="61"/>
        <v>VASCO DA GAMA 40</v>
      </c>
      <c r="F345" s="577" t="str">
        <f t="shared" si="61"/>
        <v>FAIRFIELD GAC 40</v>
      </c>
      <c r="G345" s="578"/>
      <c r="H345" s="645">
        <f>VLOOKUP(E345,START_TIMES,2)</f>
        <v>0.41666666666666702</v>
      </c>
      <c r="I345" s="614" t="str">
        <f>VLOOKUP(E345,fields,2)</f>
        <v>Veterans Memorial Park (T), Bridgeport</v>
      </c>
      <c r="J345" s="580"/>
      <c r="K345" s="16"/>
      <c r="M345" s="85" t="s">
        <v>109</v>
      </c>
      <c r="N345" s="85" t="s">
        <v>163</v>
      </c>
      <c r="Q345" s="253">
        <v>32</v>
      </c>
      <c r="R345" s="748">
        <v>8</v>
      </c>
      <c r="S345" s="206" t="s">
        <v>111</v>
      </c>
      <c r="T345" s="206" t="s">
        <v>116</v>
      </c>
      <c r="U345" s="274"/>
    </row>
    <row r="346" spans="1:29" ht="12.75" customHeight="1" thickTop="1" thickBot="1" x14ac:dyDescent="0.4">
      <c r="A346" s="574">
        <v>343</v>
      </c>
      <c r="B346" s="696" t="s">
        <v>810</v>
      </c>
      <c r="C346" s="575">
        <v>45837</v>
      </c>
      <c r="D346" s="587" t="s">
        <v>11</v>
      </c>
      <c r="E346" s="577" t="str">
        <f t="shared" si="61"/>
        <v>DANBURY UNITED 40</v>
      </c>
      <c r="F346" s="577" t="str">
        <f t="shared" si="61"/>
        <v xml:space="preserve">GUILFORD CELTIC </v>
      </c>
      <c r="G346" s="578"/>
      <c r="H346" s="645">
        <f>VLOOKUP(E346,START_TIMES,2)</f>
        <v>0.41666666666666702</v>
      </c>
      <c r="I346" s="614" t="str">
        <f>VLOOKUP(E346,fields,2)</f>
        <v>Portuguese Cultural Center (G), Danbury</v>
      </c>
      <c r="J346" s="580"/>
      <c r="K346" s="16"/>
      <c r="M346" s="85" t="s">
        <v>162</v>
      </c>
      <c r="N346" s="85" t="s">
        <v>106</v>
      </c>
      <c r="Q346" s="253">
        <v>33</v>
      </c>
      <c r="R346" s="748">
        <v>9</v>
      </c>
      <c r="S346" s="206" t="s">
        <v>113</v>
      </c>
      <c r="T346" s="206" t="s">
        <v>115</v>
      </c>
      <c r="U346" s="274"/>
    </row>
    <row r="347" spans="1:29" ht="12.75" customHeight="1" thickTop="1" thickBot="1" x14ac:dyDescent="0.4">
      <c r="A347" s="574">
        <v>344</v>
      </c>
      <c r="B347" s="696" t="s">
        <v>810</v>
      </c>
      <c r="C347" s="575">
        <v>45837</v>
      </c>
      <c r="D347" s="587" t="s">
        <v>11</v>
      </c>
      <c r="E347" s="577" t="str">
        <f t="shared" si="61"/>
        <v>GREENWICH FC 40</v>
      </c>
      <c r="F347" s="577" t="str">
        <f t="shared" si="61"/>
        <v>GREENWICH PUMAS FC 40</v>
      </c>
      <c r="G347" s="578"/>
      <c r="H347" s="645">
        <f>VLOOKUP(E347,START_TIMES,2)</f>
        <v>0.41666666666666702</v>
      </c>
      <c r="I347" s="614" t="str">
        <f>VLOOKUP(E347,fields,2)</f>
        <v>Greenwich Fields</v>
      </c>
      <c r="J347" s="580"/>
      <c r="K347" s="16"/>
      <c r="M347" s="85" t="s">
        <v>104</v>
      </c>
      <c r="N347" s="85" t="s">
        <v>105</v>
      </c>
      <c r="Q347" s="253">
        <v>34</v>
      </c>
      <c r="R347" s="748">
        <v>9</v>
      </c>
      <c r="S347" s="206" t="s">
        <v>111</v>
      </c>
      <c r="T347" s="206" t="s">
        <v>110</v>
      </c>
      <c r="U347" s="274"/>
      <c r="V347" s="16">
        <v>73</v>
      </c>
      <c r="W347" s="209"/>
      <c r="X347" s="215"/>
      <c r="Y347" s="16"/>
      <c r="Z347" s="20"/>
      <c r="AC347" s="16"/>
    </row>
    <row r="348" spans="1:29" ht="11.5" customHeight="1" thickTop="1" thickBot="1" x14ac:dyDescent="0.4">
      <c r="A348" s="574">
        <v>345</v>
      </c>
      <c r="B348" s="696" t="s">
        <v>0</v>
      </c>
      <c r="C348" s="575" t="s">
        <v>0</v>
      </c>
      <c r="D348" s="582" t="s">
        <v>0</v>
      </c>
      <c r="E348" s="583" t="s">
        <v>0</v>
      </c>
      <c r="F348" s="584" t="s">
        <v>0</v>
      </c>
      <c r="G348" s="578" t="s">
        <v>0</v>
      </c>
      <c r="H348" s="645" t="s">
        <v>0</v>
      </c>
      <c r="I348" s="614" t="s">
        <v>0</v>
      </c>
      <c r="J348" s="585" t="s">
        <v>0</v>
      </c>
      <c r="K348" s="16"/>
      <c r="M348" s="599"/>
      <c r="N348" s="599"/>
      <c r="Q348" s="253">
        <v>35</v>
      </c>
      <c r="R348" s="748">
        <v>9</v>
      </c>
      <c r="S348" s="206" t="s">
        <v>116</v>
      </c>
      <c r="T348" s="206" t="s">
        <v>112</v>
      </c>
      <c r="U348" s="274"/>
      <c r="V348" s="16"/>
      <c r="W348" s="227"/>
      <c r="X348" s="289"/>
      <c r="Y348" s="16"/>
      <c r="Z348" s="20"/>
      <c r="AC348" s="16"/>
    </row>
    <row r="349" spans="1:29" ht="12.75" customHeight="1" thickTop="1" x14ac:dyDescent="0.35">
      <c r="A349" s="574">
        <v>346</v>
      </c>
      <c r="B349" s="696">
        <v>9</v>
      </c>
      <c r="C349" s="575">
        <v>45837</v>
      </c>
      <c r="D349" s="588" t="s">
        <v>1114</v>
      </c>
      <c r="E349" s="415" t="str">
        <f t="shared" ref="E349:F352" si="62">VLOOKUP(M349,Teams,2)</f>
        <v>LITCHFIELD COUNTY BLUES 40</v>
      </c>
      <c r="F349" s="415" t="str">
        <f t="shared" si="62"/>
        <v>NORTH BRANFORD 40</v>
      </c>
      <c r="G349" s="578"/>
      <c r="H349" s="645">
        <f>VLOOKUP(E349,START_TIMES,2)</f>
        <v>0.41666666666666702</v>
      </c>
      <c r="I349" s="614" t="str">
        <f>VLOOKUP(E349,fields,2)</f>
        <v xml:space="preserve">White Field (G), Litchfield </v>
      </c>
      <c r="J349" s="580"/>
      <c r="K349" s="16"/>
      <c r="M349" s="754" t="s">
        <v>113</v>
      </c>
      <c r="N349" s="754" t="s">
        <v>115</v>
      </c>
    </row>
    <row r="350" spans="1:29" ht="12.75" customHeight="1" x14ac:dyDescent="0.35">
      <c r="A350" s="574">
        <v>347</v>
      </c>
      <c r="B350" s="696">
        <v>9</v>
      </c>
      <c r="C350" s="575">
        <v>45837</v>
      </c>
      <c r="D350" s="588" t="s">
        <v>1114</v>
      </c>
      <c r="E350" s="415" t="str">
        <f t="shared" si="62"/>
        <v>FC LEONE</v>
      </c>
      <c r="F350" s="634" t="str">
        <f t="shared" si="62"/>
        <v>BYE 40N</v>
      </c>
      <c r="G350" s="578"/>
      <c r="H350" s="645">
        <f>VLOOKUP(E350,START_TIMES,2)</f>
        <v>0.33333333333333331</v>
      </c>
      <c r="I350" s="614" t="str">
        <f>VLOOKUP(E350,fields,2)</f>
        <v>Memorial Field (G), North Haven</v>
      </c>
      <c r="J350" s="580"/>
      <c r="K350" s="16"/>
      <c r="M350" s="754" t="s">
        <v>111</v>
      </c>
      <c r="N350" s="754" t="s">
        <v>110</v>
      </c>
    </row>
    <row r="351" spans="1:29" ht="12.75" customHeight="1" x14ac:dyDescent="0.35">
      <c r="A351" s="574">
        <v>348</v>
      </c>
      <c r="B351" s="696">
        <v>9</v>
      </c>
      <c r="C351" s="575">
        <v>45837</v>
      </c>
      <c r="D351" s="588" t="s">
        <v>1114</v>
      </c>
      <c r="E351" s="415" t="str">
        <f t="shared" si="62"/>
        <v>PAN ZONES</v>
      </c>
      <c r="F351" s="415" t="str">
        <f t="shared" si="62"/>
        <v>GUILFORD BELL CURVE</v>
      </c>
      <c r="G351" s="578"/>
      <c r="H351" s="645">
        <f>VLOOKUP(E351,START_TIMES,2)</f>
        <v>0.33333333333333331</v>
      </c>
      <c r="I351" s="614" t="str">
        <f>VLOOKUP(E351,fields,2)</f>
        <v>Stanley Quarter Park (G), New Britain</v>
      </c>
      <c r="J351" s="580"/>
      <c r="K351" s="16"/>
      <c r="M351" s="754" t="s">
        <v>116</v>
      </c>
      <c r="N351" s="754" t="s">
        <v>112</v>
      </c>
    </row>
    <row r="352" spans="1:29" ht="15" thickBot="1" x14ac:dyDescent="0.4">
      <c r="A352" s="574">
        <v>349</v>
      </c>
      <c r="B352" s="696">
        <v>9</v>
      </c>
      <c r="C352" s="575">
        <v>45837</v>
      </c>
      <c r="D352" s="588" t="s">
        <v>1114</v>
      </c>
      <c r="E352" s="415" t="str">
        <f t="shared" si="62"/>
        <v>SOUTHEAST ROVERS</v>
      </c>
      <c r="F352" s="415" t="str">
        <f t="shared" si="62"/>
        <v>NEW HAVEN AMERICANS</v>
      </c>
      <c r="G352" s="578"/>
      <c r="H352" s="645">
        <f>VLOOKUP(E352,START_TIMES,2)</f>
        <v>0.41666666666666702</v>
      </c>
      <c r="I352" s="614" t="str">
        <f>VLOOKUP(E352,fields,2)</f>
        <v>East Lyme HS (T), East Lyme</v>
      </c>
      <c r="J352" s="580"/>
      <c r="K352" s="16"/>
      <c r="M352" s="754" t="s">
        <v>117</v>
      </c>
      <c r="N352" s="754" t="s">
        <v>114</v>
      </c>
    </row>
    <row r="353" spans="1:21" ht="12.75" customHeight="1" thickTop="1" thickBot="1" x14ac:dyDescent="0.4">
      <c r="A353" s="574">
        <v>350</v>
      </c>
      <c r="B353" s="696"/>
      <c r="C353" s="575"/>
      <c r="D353" s="591"/>
      <c r="E353" s="577"/>
      <c r="F353" s="577"/>
      <c r="G353" s="578"/>
      <c r="H353" s="645"/>
      <c r="I353" s="614"/>
      <c r="J353" s="580"/>
      <c r="K353" s="16"/>
      <c r="M353" s="601"/>
      <c r="N353" s="601"/>
    </row>
    <row r="354" spans="1:21" ht="12.75" customHeight="1" thickTop="1" thickBot="1" x14ac:dyDescent="0.4">
      <c r="A354" s="574">
        <v>351</v>
      </c>
      <c r="B354" s="696">
        <v>9</v>
      </c>
      <c r="C354" s="575">
        <v>45837</v>
      </c>
      <c r="D354" s="734" t="s">
        <v>1115</v>
      </c>
      <c r="E354" s="577" t="str">
        <f t="shared" ref="E354:F357" si="63">VLOOKUP(M354,Teams,2)</f>
        <v>ECUA-ANDES 40</v>
      </c>
      <c r="F354" s="577" t="str">
        <f t="shared" si="63"/>
        <v>RIDGEFIELD KICKS</v>
      </c>
      <c r="G354" s="578"/>
      <c r="H354" s="645">
        <f>VLOOKUP(E354,START_TIMES,2)</f>
        <v>0.41666666666666702</v>
      </c>
      <c r="I354" s="614" t="str">
        <f>VLOOKUP(E354,fields,2)</f>
        <v>Witek Park (G), Derby</v>
      </c>
      <c r="J354" s="580"/>
      <c r="K354" s="16"/>
      <c r="M354" s="776" t="s">
        <v>121</v>
      </c>
      <c r="N354" s="776" t="s">
        <v>123</v>
      </c>
    </row>
    <row r="355" spans="1:21" ht="12.75" customHeight="1" thickTop="1" thickBot="1" x14ac:dyDescent="0.4">
      <c r="A355" s="574">
        <v>352</v>
      </c>
      <c r="B355" s="696">
        <v>9</v>
      </c>
      <c r="C355" s="575">
        <v>45837</v>
      </c>
      <c r="D355" s="734" t="s">
        <v>1115</v>
      </c>
      <c r="E355" s="759" t="str">
        <f t="shared" si="63"/>
        <v>BYE 40S</v>
      </c>
      <c r="F355" s="577" t="str">
        <f t="shared" si="63"/>
        <v>BESA SC</v>
      </c>
      <c r="G355" s="578"/>
      <c r="H355" s="645" t="str">
        <f>VLOOKUP(E355,START_TIMES,2)</f>
        <v>--</v>
      </c>
      <c r="I355" s="614" t="str">
        <f>VLOOKUP(E355,fields,2)</f>
        <v>--</v>
      </c>
      <c r="J355" s="580"/>
      <c r="K355" s="16"/>
      <c r="M355" s="776" t="s">
        <v>119</v>
      </c>
      <c r="N355" s="776" t="s">
        <v>118</v>
      </c>
    </row>
    <row r="356" spans="1:21" ht="12.75" customHeight="1" thickTop="1" thickBot="1" x14ac:dyDescent="0.4">
      <c r="A356" s="574">
        <v>353</v>
      </c>
      <c r="B356" s="696">
        <v>9</v>
      </c>
      <c r="C356" s="575">
        <v>45837</v>
      </c>
      <c r="D356" s="734" t="s">
        <v>1115</v>
      </c>
      <c r="E356" s="577" t="str">
        <f t="shared" si="63"/>
        <v>STAMFORD UNITED</v>
      </c>
      <c r="F356" s="577" t="str">
        <f t="shared" si="63"/>
        <v>DERBY QUITUS</v>
      </c>
      <c r="G356" s="578"/>
      <c r="H356" s="645">
        <f>VLOOKUP(E356,START_TIMES,2)</f>
        <v>0.33333333333333331</v>
      </c>
      <c r="I356" s="614" t="str">
        <f>VLOOKUP(E356,fields,2)</f>
        <v>West Beach Fields (T), Stamford</v>
      </c>
      <c r="J356" s="580"/>
      <c r="K356" s="1"/>
      <c r="L356" s="1"/>
      <c r="M356" s="776" t="s">
        <v>124</v>
      </c>
      <c r="N356" s="776" t="s">
        <v>120</v>
      </c>
    </row>
    <row r="357" spans="1:21" ht="12.75" customHeight="1" thickTop="1" thickBot="1" x14ac:dyDescent="0.4">
      <c r="A357" s="574">
        <v>354</v>
      </c>
      <c r="B357" s="696">
        <v>9</v>
      </c>
      <c r="C357" s="575">
        <v>45837</v>
      </c>
      <c r="D357" s="734" t="s">
        <v>1115</v>
      </c>
      <c r="E357" s="577" t="str">
        <f t="shared" si="63"/>
        <v>WILTON WOLVES</v>
      </c>
      <c r="F357" s="577" t="str">
        <f t="shared" si="63"/>
        <v>LUSITANOS FC</v>
      </c>
      <c r="G357" s="578"/>
      <c r="H357" s="645">
        <f>VLOOKUP(E357,START_TIMES,2)</f>
        <v>0.41666666666666702</v>
      </c>
      <c r="I357" s="614" t="str">
        <f>VLOOKUP(E357,fields,2)</f>
        <v>Lily Field (T), Wilton</v>
      </c>
      <c r="J357" s="580"/>
      <c r="K357" s="16"/>
      <c r="M357" s="776" t="s">
        <v>125</v>
      </c>
      <c r="N357" s="776" t="s">
        <v>122</v>
      </c>
    </row>
    <row r="358" spans="1:21" ht="12.75" customHeight="1" thickTop="1" thickBot="1" x14ac:dyDescent="0.4">
      <c r="A358" s="574">
        <v>355</v>
      </c>
      <c r="B358" s="696" t="s">
        <v>0</v>
      </c>
      <c r="C358" s="575" t="s">
        <v>0</v>
      </c>
      <c r="D358" s="582" t="s">
        <v>0</v>
      </c>
      <c r="E358" s="583" t="s">
        <v>0</v>
      </c>
      <c r="F358" s="584" t="s">
        <v>0</v>
      </c>
      <c r="G358" s="578" t="s">
        <v>0</v>
      </c>
      <c r="H358" s="645" t="s">
        <v>0</v>
      </c>
      <c r="I358" s="614" t="s">
        <v>0</v>
      </c>
      <c r="J358" s="585" t="s">
        <v>0</v>
      </c>
      <c r="K358" s="16"/>
      <c r="M358" s="601"/>
      <c r="N358" s="601"/>
      <c r="Q358" s="253">
        <v>49</v>
      </c>
      <c r="R358" s="748">
        <v>13</v>
      </c>
      <c r="S358" s="206" t="s">
        <v>112</v>
      </c>
      <c r="T358" s="206" t="s">
        <v>113</v>
      </c>
      <c r="U358" s="274"/>
    </row>
    <row r="359" spans="1:21" ht="12.75" customHeight="1" thickTop="1" thickBot="1" x14ac:dyDescent="0.4">
      <c r="A359" s="574">
        <v>356</v>
      </c>
      <c r="B359" s="696" t="s">
        <v>810</v>
      </c>
      <c r="C359" s="575">
        <v>45837</v>
      </c>
      <c r="D359" s="590" t="s">
        <v>1076</v>
      </c>
      <c r="E359" s="774" t="str">
        <f t="shared" ref="E359:F363" si="64">VLOOKUP(M359,Teams,2)</f>
        <v>BYE 50</v>
      </c>
      <c r="F359" s="577" t="str">
        <f t="shared" si="64"/>
        <v>VASCO DA GAMA 50</v>
      </c>
      <c r="G359" s="589"/>
      <c r="H359" s="645" t="str">
        <f>VLOOKUP(E359,START_TIMES,2)</f>
        <v>--</v>
      </c>
      <c r="I359" s="614" t="str">
        <f>VLOOKUP(E359,fields,2)</f>
        <v>--</v>
      </c>
      <c r="J359" s="580"/>
      <c r="K359" s="16"/>
      <c r="M359" s="780" t="s">
        <v>126</v>
      </c>
      <c r="N359" s="780" t="s">
        <v>134</v>
      </c>
      <c r="Q359" s="253">
        <v>50</v>
      </c>
      <c r="R359" s="748">
        <v>13</v>
      </c>
      <c r="S359" s="206" t="s">
        <v>111</v>
      </c>
      <c r="T359" s="206" t="s">
        <v>114</v>
      </c>
      <c r="U359" s="274"/>
    </row>
    <row r="360" spans="1:21" ht="12.75" customHeight="1" thickTop="1" thickBot="1" x14ac:dyDescent="0.4">
      <c r="A360" s="574">
        <v>357</v>
      </c>
      <c r="B360" s="696" t="s">
        <v>810</v>
      </c>
      <c r="C360" s="575">
        <v>45837</v>
      </c>
      <c r="D360" s="590" t="s">
        <v>1076</v>
      </c>
      <c r="E360" s="577" t="str">
        <f t="shared" si="64"/>
        <v>STAMFORD CITY</v>
      </c>
      <c r="F360" s="577" t="str">
        <f t="shared" si="64"/>
        <v>FAIRFIELD GAC 50</v>
      </c>
      <c r="G360" s="589"/>
      <c r="H360" s="645">
        <f>VLOOKUP(E360,START_TIMES,2)</f>
        <v>0.41666666666666702</v>
      </c>
      <c r="I360" s="614" t="str">
        <f>VLOOKUP(E360,fields,2)</f>
        <v>West Beach Fields (T), Stamford</v>
      </c>
      <c r="J360" s="580"/>
      <c r="K360" s="16"/>
      <c r="M360" s="780" t="s">
        <v>133</v>
      </c>
      <c r="N360" s="780" t="s">
        <v>127</v>
      </c>
      <c r="Q360" s="253">
        <v>51</v>
      </c>
      <c r="R360" s="748">
        <v>13</v>
      </c>
      <c r="S360" s="206" t="s">
        <v>115</v>
      </c>
      <c r="T360" s="206" t="s">
        <v>110</v>
      </c>
      <c r="U360" s="274"/>
    </row>
    <row r="361" spans="1:21" ht="12.75" customHeight="1" thickTop="1" thickBot="1" x14ac:dyDescent="0.4">
      <c r="A361" s="574">
        <v>358</v>
      </c>
      <c r="B361" s="696" t="s">
        <v>810</v>
      </c>
      <c r="C361" s="575">
        <v>45837</v>
      </c>
      <c r="D361" s="590" t="s">
        <v>1076</v>
      </c>
      <c r="E361" s="577" t="str">
        <f t="shared" si="64"/>
        <v>WESTPORT FC</v>
      </c>
      <c r="F361" s="577" t="str">
        <f t="shared" si="64"/>
        <v>GREENWICH PUMAS FC 50</v>
      </c>
      <c r="G361" s="589"/>
      <c r="H361" s="645">
        <f>VLOOKUP(E361,START_TIMES,2)</f>
        <v>0.33333333333333331</v>
      </c>
      <c r="I361" s="614" t="str">
        <f>VLOOKUP(E361,fields,2)</f>
        <v>Wakeman Park (T), Westport</v>
      </c>
      <c r="J361" s="580"/>
      <c r="K361" s="16"/>
      <c r="M361" s="780" t="s">
        <v>136</v>
      </c>
      <c r="N361" s="780" t="s">
        <v>129</v>
      </c>
      <c r="Q361" s="253">
        <v>52</v>
      </c>
      <c r="R361" s="748">
        <v>13</v>
      </c>
      <c r="S361" s="206" t="s">
        <v>116</v>
      </c>
      <c r="T361" s="206" t="s">
        <v>117</v>
      </c>
      <c r="U361" s="274"/>
    </row>
    <row r="362" spans="1:21" ht="12.75" customHeight="1" thickTop="1" thickBot="1" x14ac:dyDescent="0.4">
      <c r="A362" s="574">
        <v>359</v>
      </c>
      <c r="B362" s="696" t="s">
        <v>810</v>
      </c>
      <c r="C362" s="575">
        <v>45837</v>
      </c>
      <c r="D362" s="590" t="s">
        <v>1076</v>
      </c>
      <c r="E362" s="577" t="str">
        <f t="shared" si="64"/>
        <v>GREENWICH FC 50</v>
      </c>
      <c r="F362" s="577" t="str">
        <f t="shared" si="64"/>
        <v>REBELS UNITED</v>
      </c>
      <c r="G362" s="589"/>
      <c r="H362" s="645">
        <f>VLOOKUP(E362,START_TIMES,2)</f>
        <v>0.41666666666666702</v>
      </c>
      <c r="I362" s="614" t="str">
        <f>VLOOKUP(E362,fields,2)</f>
        <v>Greenwich Fields</v>
      </c>
      <c r="J362" s="580"/>
      <c r="K362" s="16"/>
      <c r="M362" s="780" t="s">
        <v>128</v>
      </c>
      <c r="N362" s="780" t="s">
        <v>132</v>
      </c>
      <c r="Q362" s="253">
        <v>53</v>
      </c>
      <c r="R362" s="748">
        <v>14</v>
      </c>
      <c r="S362" s="206" t="s">
        <v>117</v>
      </c>
      <c r="T362" s="206" t="s">
        <v>113</v>
      </c>
      <c r="U362" s="274"/>
    </row>
    <row r="363" spans="1:21" ht="12.75" customHeight="1" thickTop="1" thickBot="1" x14ac:dyDescent="0.4">
      <c r="A363" s="574">
        <v>360</v>
      </c>
      <c r="B363" s="696" t="s">
        <v>810</v>
      </c>
      <c r="C363" s="575">
        <v>45837</v>
      </c>
      <c r="D363" s="590" t="s">
        <v>1076</v>
      </c>
      <c r="E363" s="577" t="str">
        <f t="shared" si="64"/>
        <v>NORWALK MARINERS LEGENDS</v>
      </c>
      <c r="F363" s="577" t="str">
        <f t="shared" si="64"/>
        <v>NORWALK SPORT COLOMBIA 50</v>
      </c>
      <c r="G363" s="589"/>
      <c r="H363" s="645">
        <f>VLOOKUP(E363,START_TIMES,2)</f>
        <v>0.33333333333333331</v>
      </c>
      <c r="I363" s="614" t="str">
        <f>VLOOKUP(E363,fields,2)</f>
        <v>Nathan Hale MS (T), Norwalk</v>
      </c>
      <c r="J363" s="580"/>
      <c r="K363" s="16"/>
      <c r="M363" s="780" t="s">
        <v>130</v>
      </c>
      <c r="N363" s="780" t="s">
        <v>131</v>
      </c>
      <c r="Q363" s="253">
        <v>54</v>
      </c>
      <c r="R363" s="748">
        <v>14</v>
      </c>
      <c r="S363" s="206" t="s">
        <v>115</v>
      </c>
      <c r="T363" s="206" t="s">
        <v>111</v>
      </c>
      <c r="U363" s="274"/>
    </row>
    <row r="364" spans="1:21" ht="12.75" customHeight="1" thickTop="1" thickBot="1" x14ac:dyDescent="0.4">
      <c r="A364" s="574">
        <v>361</v>
      </c>
      <c r="B364" s="696" t="s">
        <v>0</v>
      </c>
      <c r="C364" s="575" t="s">
        <v>0</v>
      </c>
      <c r="D364" s="582" t="s">
        <v>0</v>
      </c>
      <c r="E364" s="583" t="s">
        <v>0</v>
      </c>
      <c r="F364" s="584" t="s">
        <v>0</v>
      </c>
      <c r="G364" s="578" t="s">
        <v>0</v>
      </c>
      <c r="H364" s="645" t="s">
        <v>0</v>
      </c>
      <c r="I364" s="614" t="s">
        <v>0</v>
      </c>
      <c r="J364" s="585" t="s">
        <v>0</v>
      </c>
      <c r="K364" s="16"/>
      <c r="M364" s="601"/>
      <c r="N364" s="601"/>
      <c r="Q364" s="253">
        <v>55</v>
      </c>
      <c r="R364" s="748">
        <v>14</v>
      </c>
      <c r="S364" s="206" t="s">
        <v>110</v>
      </c>
      <c r="T364" s="206" t="s">
        <v>116</v>
      </c>
      <c r="U364" s="274"/>
    </row>
    <row r="365" spans="1:21" ht="12.75" customHeight="1" thickTop="1" thickBot="1" x14ac:dyDescent="0.4">
      <c r="A365" s="574">
        <v>362</v>
      </c>
      <c r="B365" s="696" t="s">
        <v>810</v>
      </c>
      <c r="C365" s="575">
        <v>45837</v>
      </c>
      <c r="D365" s="591" t="s">
        <v>1113</v>
      </c>
      <c r="E365" s="577" t="str">
        <f t="shared" ref="E365:F369" si="65">VLOOKUP(M365,Teams,2)</f>
        <v>CHESHIRE AZZURRI</v>
      </c>
      <c r="F365" s="577" t="str">
        <f t="shared" si="65"/>
        <v>VASCO DA GAMA 60</v>
      </c>
      <c r="G365" s="589"/>
      <c r="H365" s="645">
        <f>VLOOKUP(E365,START_TIMES,2)</f>
        <v>0.375</v>
      </c>
      <c r="I365" s="614" t="str">
        <f>VLOOKUP(E365,fields,2)</f>
        <v>Quinnipiac Park (G), Cheshire</v>
      </c>
      <c r="J365" s="580"/>
      <c r="K365" s="16"/>
      <c r="M365" s="753" t="s">
        <v>138</v>
      </c>
      <c r="N365" s="753" t="s">
        <v>135</v>
      </c>
      <c r="Q365" s="253">
        <v>56</v>
      </c>
      <c r="R365" s="748">
        <v>14</v>
      </c>
      <c r="S365" s="206" t="s">
        <v>114</v>
      </c>
      <c r="T365" s="206" t="s">
        <v>112</v>
      </c>
      <c r="U365" s="274"/>
    </row>
    <row r="366" spans="1:21" ht="18.75" customHeight="1" thickTop="1" thickBot="1" x14ac:dyDescent="0.4">
      <c r="A366" s="574">
        <v>363</v>
      </c>
      <c r="B366" s="696" t="s">
        <v>810</v>
      </c>
      <c r="C366" s="575">
        <v>45837</v>
      </c>
      <c r="D366" s="591" t="s">
        <v>1113</v>
      </c>
      <c r="E366" s="577" t="str">
        <f t="shared" si="65"/>
        <v>SOUTHEAST CT</v>
      </c>
      <c r="F366" s="577" t="str">
        <f t="shared" si="65"/>
        <v>CLUB NAPOLI 50</v>
      </c>
      <c r="G366" s="589"/>
      <c r="H366" s="645">
        <f>VLOOKUP(E366,START_TIMES,2)</f>
        <v>0.41666666666666702</v>
      </c>
      <c r="I366" s="614" t="str">
        <f>VLOOKUP(E366,fields,2)</f>
        <v>Killingworth Rec Park (G), Killingworth</v>
      </c>
      <c r="J366" s="580"/>
      <c r="K366" s="16"/>
      <c r="M366" s="753" t="s">
        <v>149</v>
      </c>
      <c r="N366" s="753" t="s">
        <v>141</v>
      </c>
    </row>
    <row r="367" spans="1:21" ht="12.75" customHeight="1" thickTop="1" thickBot="1" x14ac:dyDescent="0.4">
      <c r="A367" s="574">
        <v>364</v>
      </c>
      <c r="B367" s="696" t="s">
        <v>810</v>
      </c>
      <c r="C367" s="575">
        <v>45837</v>
      </c>
      <c r="D367" s="591" t="s">
        <v>1113</v>
      </c>
      <c r="E367" s="577" t="str">
        <f t="shared" si="65"/>
        <v>ZIMMITTI SC</v>
      </c>
      <c r="F367" s="577" t="str">
        <f t="shared" si="65"/>
        <v>GREENWICH PFC</v>
      </c>
      <c r="G367" s="589"/>
      <c r="H367" s="645">
        <f>VLOOKUP(E367,START_TIMES,2)</f>
        <v>0.41666666666666702</v>
      </c>
      <c r="I367" s="614" t="str">
        <f>VLOOKUP(E367,fields,2)</f>
        <v>Morris Beach Complex (G), Morris</v>
      </c>
      <c r="J367" s="580"/>
      <c r="K367" s="16"/>
      <c r="M367" s="753" t="s">
        <v>137</v>
      </c>
      <c r="N367" s="753" t="s">
        <v>144</v>
      </c>
    </row>
    <row r="368" spans="1:21" ht="12.75" customHeight="1" thickTop="1" thickBot="1" x14ac:dyDescent="0.4">
      <c r="A368" s="574">
        <v>365</v>
      </c>
      <c r="B368" s="696" t="s">
        <v>810</v>
      </c>
      <c r="C368" s="575">
        <v>45837</v>
      </c>
      <c r="D368" s="591" t="s">
        <v>1113</v>
      </c>
      <c r="E368" s="577" t="str">
        <f t="shared" si="65"/>
        <v>EAST HAVEN SC</v>
      </c>
      <c r="F368" s="577" t="str">
        <f t="shared" si="65"/>
        <v>NORTH BRANFORD LEGENDS</v>
      </c>
      <c r="G368" s="589"/>
      <c r="H368" s="645">
        <f>VLOOKUP(E368,START_TIMES,2)</f>
        <v>0.41666666666666669</v>
      </c>
      <c r="I368" s="614" t="str">
        <f>VLOOKUP(E368,fields,2)</f>
        <v>East Haven MS (G), East Haven</v>
      </c>
      <c r="J368" s="580"/>
      <c r="K368" s="16"/>
      <c r="M368" s="753" t="s">
        <v>142</v>
      </c>
      <c r="N368" s="753" t="s">
        <v>148</v>
      </c>
    </row>
    <row r="369" spans="1:14" ht="12.75" customHeight="1" thickTop="1" thickBot="1" x14ac:dyDescent="0.4">
      <c r="A369" s="574">
        <v>366</v>
      </c>
      <c r="B369" s="696" t="s">
        <v>810</v>
      </c>
      <c r="C369" s="575">
        <v>45837</v>
      </c>
      <c r="D369" s="591" t="s">
        <v>1113</v>
      </c>
      <c r="E369" s="577" t="str">
        <f t="shared" si="65"/>
        <v>GUILFORD BLACK EAGLES</v>
      </c>
      <c r="F369" s="577" t="str">
        <f t="shared" si="65"/>
        <v>HAVEN FC</v>
      </c>
      <c r="G369" s="589"/>
      <c r="H369" s="645">
        <f>VLOOKUP(E369,START_TIMES,2)</f>
        <v>0.375</v>
      </c>
      <c r="I369" s="614" t="str">
        <f>VLOOKUP(E369,fields,2)</f>
        <v>Bittner Park (G), Guilford</v>
      </c>
      <c r="J369" s="580"/>
      <c r="K369" s="16"/>
      <c r="M369" s="753" t="s">
        <v>146</v>
      </c>
      <c r="N369" s="753" t="s">
        <v>147</v>
      </c>
    </row>
    <row r="370" spans="1:14" ht="12.75" customHeight="1" thickTop="1" thickBot="1" x14ac:dyDescent="0.4">
      <c r="A370" s="574">
        <v>367</v>
      </c>
      <c r="B370" s="696"/>
      <c r="C370" s="575"/>
      <c r="D370" s="591"/>
      <c r="E370" s="577"/>
      <c r="F370" s="577"/>
      <c r="G370" s="578"/>
      <c r="H370" s="645"/>
      <c r="I370" s="614"/>
      <c r="J370" s="580"/>
      <c r="K370" s="16"/>
      <c r="M370" s="601"/>
      <c r="N370" s="601"/>
    </row>
    <row r="371" spans="1:14" ht="12.75" customHeight="1" thickTop="1" x14ac:dyDescent="0.35">
      <c r="A371" s="574">
        <v>368</v>
      </c>
      <c r="B371" s="696"/>
      <c r="C371" s="575">
        <v>45844</v>
      </c>
      <c r="D371" s="586" t="s">
        <v>175</v>
      </c>
      <c r="E371" s="773" t="str">
        <f t="shared" ref="E371:F375" si="66">VLOOKUP(M371,Teams,2)</f>
        <v>BYE 30</v>
      </c>
      <c r="F371" s="577" t="str">
        <f t="shared" si="66"/>
        <v>FC CALDO VERDE</v>
      </c>
      <c r="G371" s="578"/>
      <c r="H371" s="645" t="str">
        <f>VLOOKUP(E371,START_TIMES,2)</f>
        <v>--</v>
      </c>
      <c r="I371" s="614" t="str">
        <f>VLOOKUP(E371,fields,2)</f>
        <v>--</v>
      </c>
      <c r="J371" s="580"/>
      <c r="K371" s="16"/>
      <c r="M371" s="197" t="s">
        <v>150</v>
      </c>
      <c r="N371" s="197" t="s">
        <v>153</v>
      </c>
    </row>
    <row r="372" spans="1:14" ht="12.75" customHeight="1" x14ac:dyDescent="0.35">
      <c r="A372" s="574">
        <v>369</v>
      </c>
      <c r="B372" s="696"/>
      <c r="C372" s="575">
        <v>45844</v>
      </c>
      <c r="D372" s="586" t="s">
        <v>175</v>
      </c>
      <c r="E372" s="577" t="str">
        <f t="shared" si="66"/>
        <v>NORWALK FC</v>
      </c>
      <c r="F372" s="577" t="str">
        <f t="shared" si="66"/>
        <v>FC CELTA</v>
      </c>
      <c r="G372" s="578"/>
      <c r="H372" s="645">
        <f>VLOOKUP(E372,START_TIMES,2)</f>
        <v>0.41666666666666702</v>
      </c>
      <c r="I372" s="614" t="str">
        <f>VLOOKUP(E372,fields,2)</f>
        <v>Nathan Hale MS (T), Norwalk</v>
      </c>
      <c r="J372" s="580"/>
      <c r="K372" s="16"/>
      <c r="M372" s="197" t="s">
        <v>157</v>
      </c>
      <c r="N372" s="197" t="s">
        <v>154</v>
      </c>
    </row>
    <row r="373" spans="1:14" ht="12.75" customHeight="1" x14ac:dyDescent="0.35">
      <c r="A373" s="574">
        <v>370</v>
      </c>
      <c r="B373" s="696"/>
      <c r="C373" s="575">
        <v>45844</v>
      </c>
      <c r="D373" s="586" t="s">
        <v>175</v>
      </c>
      <c r="E373" s="577" t="str">
        <f t="shared" si="66"/>
        <v>ECUA-ANDES 30</v>
      </c>
      <c r="F373" s="577" t="str">
        <f t="shared" si="66"/>
        <v>QPR</v>
      </c>
      <c r="G373" s="589"/>
      <c r="H373" s="645">
        <f>VLOOKUP(E373,START_TIMES,2)</f>
        <v>0.33333333333333331</v>
      </c>
      <c r="I373" s="614" t="str">
        <f>VLOOKUP(E373,fields,2)</f>
        <v>Witek Park (G), Derby</v>
      </c>
      <c r="J373" s="580"/>
      <c r="K373" s="16"/>
      <c r="M373" s="197" t="s">
        <v>152</v>
      </c>
      <c r="N373" s="197" t="s">
        <v>158</v>
      </c>
    </row>
    <row r="374" spans="1:14" ht="12.75" customHeight="1" x14ac:dyDescent="0.35">
      <c r="A374" s="574">
        <v>371</v>
      </c>
      <c r="B374" s="696"/>
      <c r="C374" s="575">
        <v>45844</v>
      </c>
      <c r="D374" s="586" t="s">
        <v>175</v>
      </c>
      <c r="E374" s="577" t="str">
        <f t="shared" si="66"/>
        <v>TRINITY FC</v>
      </c>
      <c r="F374" s="577" t="str">
        <f t="shared" si="66"/>
        <v>NAUGATUCK FUSION</v>
      </c>
      <c r="G374" s="578"/>
      <c r="H374" s="645">
        <f>VLOOKUP(E374,START_TIMES,2)</f>
        <v>0.33333333333333331</v>
      </c>
      <c r="I374" s="614" t="str">
        <f>VLOOKUP(E374,fields,2)</f>
        <v>Pease Road (G), Woodbridge</v>
      </c>
      <c r="J374" s="580"/>
      <c r="K374" s="16"/>
      <c r="M374" s="197" t="s">
        <v>159</v>
      </c>
      <c r="N374" s="197" t="s">
        <v>156</v>
      </c>
    </row>
    <row r="375" spans="1:14" ht="12.75" customHeight="1" thickBot="1" x14ac:dyDescent="0.4">
      <c r="A375" s="574">
        <v>372</v>
      </c>
      <c r="B375" s="696"/>
      <c r="C375" s="575">
        <v>45844</v>
      </c>
      <c r="D375" s="586" t="s">
        <v>175</v>
      </c>
      <c r="E375" s="577" t="str">
        <f t="shared" si="66"/>
        <v>LITCHFIELD COUNTY BLUES 30</v>
      </c>
      <c r="F375" s="577" t="str">
        <f t="shared" si="66"/>
        <v>COYOTES FC</v>
      </c>
      <c r="G375" s="578"/>
      <c r="H375" s="645">
        <f>VLOOKUP(E375,START_TIMES,2)</f>
        <v>0.33333333333333331</v>
      </c>
      <c r="I375" s="614" t="str">
        <f>VLOOKUP(E375,fields,2)</f>
        <v>New Milford HS (T), New Milford</v>
      </c>
      <c r="J375" s="580"/>
      <c r="K375" s="16"/>
      <c r="M375" s="197" t="s">
        <v>155</v>
      </c>
      <c r="N375" s="197" t="s">
        <v>151</v>
      </c>
    </row>
    <row r="376" spans="1:14" ht="12.75" customHeight="1" thickTop="1" thickBot="1" x14ac:dyDescent="0.4">
      <c r="A376" s="574">
        <v>373</v>
      </c>
      <c r="B376" s="696"/>
      <c r="C376" s="575"/>
      <c r="D376" s="591"/>
      <c r="E376" s="577"/>
      <c r="F376" s="577"/>
      <c r="G376" s="578"/>
      <c r="H376" s="645"/>
      <c r="I376" s="614"/>
      <c r="J376" s="580"/>
      <c r="K376" s="16"/>
      <c r="M376" s="601"/>
      <c r="N376" s="601"/>
    </row>
    <row r="377" spans="1:14" ht="12.75" customHeight="1" thickTop="1" x14ac:dyDescent="0.35">
      <c r="A377" s="574">
        <v>374</v>
      </c>
      <c r="B377" s="696"/>
      <c r="C377" s="575">
        <v>45844</v>
      </c>
      <c r="D377" s="590" t="s">
        <v>1076</v>
      </c>
      <c r="E377" s="774" t="str">
        <f t="shared" ref="E377:F381" si="67">VLOOKUP(M377,Teams,2)</f>
        <v>BYE 50</v>
      </c>
      <c r="F377" s="577" t="str">
        <f t="shared" si="67"/>
        <v>GREENWICH PUMAS FC 50</v>
      </c>
      <c r="G377" s="589"/>
      <c r="H377" s="645" t="str">
        <f>VLOOKUP(E377,START_TIMES,2)</f>
        <v>--</v>
      </c>
      <c r="I377" s="614" t="str">
        <f>VLOOKUP(E377,fields,2)</f>
        <v>--</v>
      </c>
      <c r="J377" s="580"/>
      <c r="K377" s="16"/>
      <c r="M377" s="781" t="s">
        <v>126</v>
      </c>
      <c r="N377" s="781" t="s">
        <v>129</v>
      </c>
    </row>
    <row r="378" spans="1:14" ht="12.75" customHeight="1" x14ac:dyDescent="0.35">
      <c r="A378" s="574">
        <v>375</v>
      </c>
      <c r="B378" s="696"/>
      <c r="C378" s="575">
        <v>45844</v>
      </c>
      <c r="D378" s="590" t="s">
        <v>1076</v>
      </c>
      <c r="E378" s="577" t="str">
        <f t="shared" si="67"/>
        <v>STAMFORD CITY</v>
      </c>
      <c r="F378" s="577" t="str">
        <f t="shared" si="67"/>
        <v>NORWALK MARINERS LEGENDS</v>
      </c>
      <c r="G378" s="589"/>
      <c r="H378" s="645">
        <f>VLOOKUP(E378,START_TIMES,2)</f>
        <v>0.41666666666666702</v>
      </c>
      <c r="I378" s="614" t="str">
        <f>VLOOKUP(E378,fields,2)</f>
        <v>West Beach Fields (T), Stamford</v>
      </c>
      <c r="J378" s="580"/>
      <c r="K378" s="16"/>
      <c r="M378" s="781" t="s">
        <v>133</v>
      </c>
      <c r="N378" s="781" t="s">
        <v>130</v>
      </c>
    </row>
    <row r="379" spans="1:14" ht="12.75" customHeight="1" x14ac:dyDescent="0.35">
      <c r="A379" s="574">
        <v>376</v>
      </c>
      <c r="B379" s="696"/>
      <c r="C379" s="575">
        <v>45844</v>
      </c>
      <c r="D379" s="590" t="s">
        <v>1076</v>
      </c>
      <c r="E379" s="577" t="str">
        <f t="shared" si="67"/>
        <v>GREENWICH FC 50</v>
      </c>
      <c r="F379" s="577" t="str">
        <f t="shared" si="67"/>
        <v>VASCO DA GAMA 50</v>
      </c>
      <c r="G379" s="589"/>
      <c r="H379" s="645">
        <f>VLOOKUP(E379,START_TIMES,2)</f>
        <v>0.41666666666666702</v>
      </c>
      <c r="I379" s="614" t="str">
        <f>VLOOKUP(E379,fields,2)</f>
        <v>Greenwich Fields</v>
      </c>
      <c r="J379" s="580"/>
      <c r="K379" s="16"/>
      <c r="M379" s="781" t="s">
        <v>128</v>
      </c>
      <c r="N379" s="781" t="s">
        <v>134</v>
      </c>
    </row>
    <row r="380" spans="1:14" ht="12.75" customHeight="1" x14ac:dyDescent="0.35">
      <c r="A380" s="574">
        <v>377</v>
      </c>
      <c r="B380" s="696"/>
      <c r="C380" s="575">
        <v>45844</v>
      </c>
      <c r="D380" s="590" t="s">
        <v>1076</v>
      </c>
      <c r="E380" s="577" t="str">
        <f t="shared" si="67"/>
        <v>WESTPORT FC</v>
      </c>
      <c r="F380" s="577" t="str">
        <f t="shared" si="67"/>
        <v>REBELS UNITED</v>
      </c>
      <c r="G380" s="589"/>
      <c r="H380" s="645">
        <f>VLOOKUP(E380,START_TIMES,2)</f>
        <v>0.33333333333333331</v>
      </c>
      <c r="I380" s="614" t="str">
        <f>VLOOKUP(E380,fields,2)</f>
        <v>Wakeman Park (T), Westport</v>
      </c>
      <c r="J380" s="580"/>
      <c r="K380" s="16"/>
      <c r="M380" s="781" t="s">
        <v>136</v>
      </c>
      <c r="N380" s="781" t="s">
        <v>132</v>
      </c>
    </row>
    <row r="381" spans="1:14" ht="12.75" customHeight="1" thickBot="1" x14ac:dyDescent="0.4">
      <c r="A381" s="574">
        <v>378</v>
      </c>
      <c r="B381" s="696"/>
      <c r="C381" s="575">
        <v>45844</v>
      </c>
      <c r="D381" s="590" t="s">
        <v>1076</v>
      </c>
      <c r="E381" s="577" t="str">
        <f t="shared" si="67"/>
        <v>NORWALK SPORT COLOMBIA 50</v>
      </c>
      <c r="F381" s="577" t="str">
        <f t="shared" si="67"/>
        <v>FAIRFIELD GAC 50</v>
      </c>
      <c r="G381" s="589"/>
      <c r="H381" s="645">
        <f>VLOOKUP(E381,START_TIMES,2)</f>
        <v>0.41666666666666669</v>
      </c>
      <c r="I381" s="614" t="str">
        <f>VLOOKUP(E381,fields,2)</f>
        <v>Nathan Hale MS (T), Norwalk</v>
      </c>
      <c r="J381" s="580"/>
      <c r="K381" s="16"/>
      <c r="M381" s="781" t="s">
        <v>131</v>
      </c>
      <c r="N381" s="781" t="s">
        <v>127</v>
      </c>
    </row>
    <row r="382" spans="1:14" ht="12.75" customHeight="1" thickTop="1" thickBot="1" x14ac:dyDescent="0.4">
      <c r="A382" s="574">
        <v>379</v>
      </c>
      <c r="B382" s="696"/>
      <c r="C382" s="575"/>
      <c r="D382" s="591"/>
      <c r="E382" s="577"/>
      <c r="F382" s="577"/>
      <c r="G382" s="578"/>
      <c r="H382" s="645"/>
      <c r="I382" s="614"/>
      <c r="J382" s="580"/>
      <c r="K382" s="16"/>
      <c r="M382" s="601"/>
      <c r="N382" s="601"/>
    </row>
    <row r="383" spans="1:14" ht="12.75" customHeight="1" thickTop="1" thickBot="1" x14ac:dyDescent="0.4">
      <c r="A383" s="574">
        <v>380</v>
      </c>
      <c r="B383" s="696"/>
      <c r="C383" s="575"/>
      <c r="D383" s="591"/>
      <c r="E383" s="577"/>
      <c r="F383" s="577"/>
      <c r="G383" s="578"/>
      <c r="H383" s="645"/>
      <c r="I383" s="614"/>
      <c r="J383" s="580"/>
      <c r="K383" s="16"/>
      <c r="M383" s="601"/>
      <c r="N383" s="601"/>
    </row>
    <row r="384" spans="1:14" ht="12.75" customHeight="1" thickTop="1" thickBot="1" x14ac:dyDescent="0.4">
      <c r="A384" s="574">
        <v>381</v>
      </c>
      <c r="B384" s="696"/>
      <c r="C384" s="575"/>
      <c r="D384" s="591"/>
      <c r="E384" s="577"/>
      <c r="F384" s="577"/>
      <c r="G384" s="578"/>
      <c r="H384" s="645"/>
      <c r="I384" s="614"/>
      <c r="J384" s="580"/>
      <c r="K384" s="16"/>
      <c r="M384" s="601"/>
      <c r="N384" s="601"/>
    </row>
    <row r="385" spans="1:14" ht="12.75" customHeight="1" thickTop="1" thickBot="1" x14ac:dyDescent="0.4">
      <c r="A385" s="574">
        <v>382</v>
      </c>
      <c r="B385" s="696" t="s">
        <v>0</v>
      </c>
      <c r="C385" s="575" t="s">
        <v>0</v>
      </c>
      <c r="D385" s="582" t="s">
        <v>0</v>
      </c>
      <c r="E385" s="583" t="s">
        <v>0</v>
      </c>
      <c r="F385" s="584" t="s">
        <v>0</v>
      </c>
      <c r="G385" s="578" t="s">
        <v>0</v>
      </c>
      <c r="H385" s="645" t="s">
        <v>0</v>
      </c>
      <c r="I385" s="614" t="s">
        <v>0</v>
      </c>
      <c r="J385" s="585" t="s">
        <v>0</v>
      </c>
      <c r="K385" s="16"/>
      <c r="M385" s="606"/>
      <c r="N385" s="606"/>
    </row>
    <row r="386" spans="1:14" ht="12.75" customHeight="1" thickTop="1" thickBot="1" x14ac:dyDescent="0.4">
      <c r="A386" s="574">
        <v>383</v>
      </c>
      <c r="B386" s="696"/>
      <c r="C386" s="575"/>
      <c r="D386" s="591"/>
      <c r="E386" s="577"/>
      <c r="F386" s="577"/>
      <c r="G386" s="578"/>
      <c r="H386" s="645"/>
      <c r="I386" s="614"/>
      <c r="J386" s="580"/>
      <c r="K386" s="16"/>
      <c r="M386" s="606"/>
      <c r="N386" s="600"/>
    </row>
    <row r="387" spans="1:14" ht="12.75" customHeight="1" thickTop="1" thickBot="1" x14ac:dyDescent="0.4">
      <c r="A387" s="574">
        <v>384</v>
      </c>
      <c r="B387" s="696" t="s">
        <v>0</v>
      </c>
      <c r="C387" s="575" t="s">
        <v>0</v>
      </c>
      <c r="D387" s="582" t="s">
        <v>0</v>
      </c>
      <c r="E387" s="583" t="s">
        <v>0</v>
      </c>
      <c r="F387" s="584" t="s">
        <v>0</v>
      </c>
      <c r="G387" s="578" t="s">
        <v>0</v>
      </c>
      <c r="H387" s="645" t="s">
        <v>0</v>
      </c>
      <c r="I387" s="614" t="s">
        <v>0</v>
      </c>
      <c r="J387" s="585" t="s">
        <v>0</v>
      </c>
      <c r="K387" s="16"/>
      <c r="M387" s="606"/>
      <c r="N387" s="600"/>
    </row>
    <row r="388" spans="1:14" ht="12.75" customHeight="1" thickTop="1" thickBot="1" x14ac:dyDescent="0.35">
      <c r="A388" s="574">
        <v>385</v>
      </c>
      <c r="B388" s="698"/>
      <c r="C388" s="396" t="s">
        <v>1123</v>
      </c>
      <c r="D388" s="397"/>
      <c r="E388" s="660"/>
      <c r="F388" s="660"/>
      <c r="G388" s="397"/>
      <c r="H388" s="752"/>
      <c r="I388" s="398"/>
      <c r="J388" s="321"/>
      <c r="K388" s="16"/>
      <c r="M388" s="606"/>
      <c r="N388" s="600"/>
    </row>
    <row r="389" spans="1:14" ht="12.75" customHeight="1" thickTop="1" thickBot="1" x14ac:dyDescent="0.4">
      <c r="A389" s="574">
        <v>386</v>
      </c>
      <c r="B389" s="696" t="s">
        <v>0</v>
      </c>
      <c r="C389" s="575" t="s">
        <v>0</v>
      </c>
      <c r="D389" s="582" t="s">
        <v>0</v>
      </c>
      <c r="E389" s="583" t="s">
        <v>0</v>
      </c>
      <c r="F389" s="584" t="s">
        <v>0</v>
      </c>
      <c r="G389" s="578" t="s">
        <v>0</v>
      </c>
      <c r="H389" s="645" t="s">
        <v>0</v>
      </c>
      <c r="I389" s="614" t="s">
        <v>0</v>
      </c>
      <c r="J389" s="585" t="s">
        <v>0</v>
      </c>
      <c r="K389" s="456"/>
      <c r="L389" s="456"/>
      <c r="M389" s="756"/>
      <c r="N389" s="757"/>
    </row>
    <row r="390" spans="1:14" ht="12.75" customHeight="1" thickTop="1" thickBot="1" x14ac:dyDescent="0.4">
      <c r="A390" s="574">
        <v>387</v>
      </c>
      <c r="B390" s="696">
        <v>10</v>
      </c>
      <c r="C390" s="575">
        <v>45886</v>
      </c>
      <c r="D390" s="576" t="s">
        <v>10</v>
      </c>
      <c r="E390" s="577" t="str">
        <f t="shared" ref="E390:F394" si="68">VLOOKUP(M390,Teams,2)</f>
        <v>DANBURY UNITED</v>
      </c>
      <c r="F390" s="577" t="str">
        <f t="shared" si="68"/>
        <v>HAMDEN ALL STARS</v>
      </c>
      <c r="G390" s="578"/>
      <c r="H390" s="645">
        <f>VLOOKUP(E390,START_TIMES,2)</f>
        <v>0.41666666666666702</v>
      </c>
      <c r="I390" s="614" t="str">
        <f>VLOOKUP(E390,fields,2)</f>
        <v>Portuguese Cultural Center (G), Danbury</v>
      </c>
      <c r="J390" s="580"/>
      <c r="K390" s="298"/>
      <c r="L390" s="298"/>
      <c r="M390" s="601" t="s">
        <v>93</v>
      </c>
      <c r="N390" s="601" t="s">
        <v>92</v>
      </c>
    </row>
    <row r="391" spans="1:14" ht="12.75" customHeight="1" thickTop="1" thickBot="1" x14ac:dyDescent="0.4">
      <c r="A391" s="574">
        <v>388</v>
      </c>
      <c r="B391" s="696">
        <v>10</v>
      </c>
      <c r="C391" s="575">
        <v>45886</v>
      </c>
      <c r="D391" s="576" t="s">
        <v>10</v>
      </c>
      <c r="E391" s="577" t="str">
        <f t="shared" si="68"/>
        <v>GREENWICH FC 30</v>
      </c>
      <c r="F391" s="577" t="str">
        <f t="shared" si="68"/>
        <v>SALTY DOGS</v>
      </c>
      <c r="G391" s="578"/>
      <c r="H391" s="645">
        <f>VLOOKUP(E391,START_TIMES,2)</f>
        <v>0.41666666666666702</v>
      </c>
      <c r="I391" s="614" t="str">
        <f>VLOOKUP(E391,fields,2)</f>
        <v>Greenwich Fields</v>
      </c>
      <c r="J391" s="580"/>
      <c r="K391" s="456"/>
      <c r="L391" s="456"/>
      <c r="M391" s="601" t="s">
        <v>94</v>
      </c>
      <c r="N391" s="601" t="s">
        <v>95</v>
      </c>
    </row>
    <row r="392" spans="1:14" ht="13" customHeight="1" thickTop="1" thickBot="1" x14ac:dyDescent="0.4">
      <c r="A392" s="574">
        <v>389</v>
      </c>
      <c r="B392" s="696">
        <v>10</v>
      </c>
      <c r="C392" s="575">
        <v>45886</v>
      </c>
      <c r="D392" s="576" t="s">
        <v>10</v>
      </c>
      <c r="E392" s="577" t="str">
        <f t="shared" si="68"/>
        <v>CHESHIRE SC UNITED</v>
      </c>
      <c r="F392" s="577" t="str">
        <f t="shared" si="68"/>
        <v>CLINTON FC 30</v>
      </c>
      <c r="G392" s="578"/>
      <c r="H392" s="645">
        <f>VLOOKUP(E392,START_TIMES,2)</f>
        <v>0.375</v>
      </c>
      <c r="I392" s="614" t="str">
        <f>VLOOKUP(E392,fields,2)</f>
        <v>Choate Rosemary Hall (T), Wallingford</v>
      </c>
      <c r="J392" s="580"/>
      <c r="K392" s="16"/>
      <c r="M392" s="601" t="s">
        <v>97</v>
      </c>
      <c r="N392" s="601" t="s">
        <v>96</v>
      </c>
    </row>
    <row r="393" spans="1:14" ht="12.75" customHeight="1" thickTop="1" thickBot="1" x14ac:dyDescent="0.4">
      <c r="A393" s="574">
        <v>390</v>
      </c>
      <c r="B393" s="696">
        <v>10</v>
      </c>
      <c r="C393" s="575">
        <v>45886</v>
      </c>
      <c r="D393" s="576" t="s">
        <v>10</v>
      </c>
      <c r="E393" s="577" t="str">
        <f t="shared" si="68"/>
        <v xml:space="preserve">FC SHELTON </v>
      </c>
      <c r="F393" s="577" t="str">
        <f t="shared" si="68"/>
        <v>MILFORD AMIGOS</v>
      </c>
      <c r="G393" s="578"/>
      <c r="H393" s="645">
        <f>VLOOKUP(E393,START_TIMES,2)</f>
        <v>0.33333333333333331</v>
      </c>
      <c r="I393" s="614" t="str">
        <f>VLOOKUP(E393,fields,2)</f>
        <v>Nike Site (G), Shelton</v>
      </c>
      <c r="J393" s="580"/>
      <c r="K393" s="16"/>
      <c r="M393" s="601" t="s">
        <v>99</v>
      </c>
      <c r="N393" s="601" t="s">
        <v>98</v>
      </c>
    </row>
    <row r="394" spans="1:14" ht="12.75" customHeight="1" thickTop="1" thickBot="1" x14ac:dyDescent="0.4">
      <c r="A394" s="574">
        <v>391</v>
      </c>
      <c r="B394" s="696">
        <v>10</v>
      </c>
      <c r="C394" s="575">
        <v>45886</v>
      </c>
      <c r="D394" s="576" t="s">
        <v>10</v>
      </c>
      <c r="E394" s="577" t="str">
        <f t="shared" si="68"/>
        <v>STAMFORD FC</v>
      </c>
      <c r="F394" s="577" t="str">
        <f t="shared" si="68"/>
        <v>MILFORD TUESDAY</v>
      </c>
      <c r="G394" s="578"/>
      <c r="H394" s="645">
        <f>VLOOKUP(E394,START_TIMES,2)</f>
        <v>0.33333333333333331</v>
      </c>
      <c r="I394" s="614" t="str">
        <f>VLOOKUP(E394,fields,2)</f>
        <v>West Beach Fields (T), Stamford</v>
      </c>
      <c r="J394" s="580"/>
      <c r="K394" s="16"/>
      <c r="M394" s="601" t="s">
        <v>101</v>
      </c>
      <c r="N394" s="601" t="s">
        <v>100</v>
      </c>
    </row>
    <row r="395" spans="1:14" ht="12.75" customHeight="1" thickTop="1" thickBot="1" x14ac:dyDescent="0.4">
      <c r="A395" s="574">
        <v>392</v>
      </c>
      <c r="B395" s="696">
        <v>10</v>
      </c>
      <c r="C395" s="575"/>
      <c r="D395" s="576"/>
      <c r="E395" s="577"/>
      <c r="F395" s="577"/>
      <c r="G395" s="578"/>
      <c r="H395" s="645"/>
      <c r="I395" s="614"/>
      <c r="J395" s="580"/>
      <c r="K395" s="16"/>
      <c r="M395" s="601"/>
      <c r="N395" s="601"/>
    </row>
    <row r="396" spans="1:14" ht="12.75" customHeight="1" thickTop="1" thickBot="1" x14ac:dyDescent="0.4">
      <c r="A396" s="574">
        <v>393</v>
      </c>
      <c r="B396" s="696">
        <v>10</v>
      </c>
      <c r="C396" s="575">
        <v>45886</v>
      </c>
      <c r="D396" s="586" t="s">
        <v>175</v>
      </c>
      <c r="E396" s="577" t="str">
        <f t="shared" ref="E396:F400" si="69">VLOOKUP(M396,Teams,2)</f>
        <v>ECUA-ANDES 30</v>
      </c>
      <c r="F396" s="577" t="str">
        <f t="shared" si="69"/>
        <v>LITCHFIELD COUNTY BLUES 30</v>
      </c>
      <c r="G396" s="578"/>
      <c r="H396" s="645">
        <f>VLOOKUP(E396,START_TIMES,2)</f>
        <v>0.33333333333333331</v>
      </c>
      <c r="I396" s="614" t="str">
        <f>VLOOKUP(E396,fields,2)</f>
        <v>Witek Park (G), Derby</v>
      </c>
      <c r="J396" s="580"/>
      <c r="K396" s="16"/>
      <c r="M396" s="605" t="s">
        <v>152</v>
      </c>
      <c r="N396" s="605" t="s">
        <v>155</v>
      </c>
    </row>
    <row r="397" spans="1:14" ht="12.65" customHeight="1" thickTop="1" thickBot="1" x14ac:dyDescent="0.4">
      <c r="A397" s="574">
        <v>394</v>
      </c>
      <c r="B397" s="696">
        <v>10</v>
      </c>
      <c r="C397" s="575">
        <v>45886</v>
      </c>
      <c r="D397" s="586" t="s">
        <v>175</v>
      </c>
      <c r="E397" s="577" t="str">
        <f t="shared" si="69"/>
        <v>QPR</v>
      </c>
      <c r="F397" s="577" t="str">
        <f t="shared" si="69"/>
        <v>FC CELTA</v>
      </c>
      <c r="G397" s="578"/>
      <c r="H397" s="645">
        <f>VLOOKUP(E397,START_TIMES,2)</f>
        <v>0.375</v>
      </c>
      <c r="I397" s="614" t="str">
        <f>VLOOKUP(E397,fields,2)</f>
        <v>Quinnipiac Park (G), Cheshire</v>
      </c>
      <c r="J397" s="580"/>
      <c r="K397" s="16"/>
      <c r="M397" s="605" t="s">
        <v>158</v>
      </c>
      <c r="N397" s="605" t="s">
        <v>154</v>
      </c>
    </row>
    <row r="398" spans="1:14" ht="12.65" customHeight="1" thickTop="1" thickBot="1" x14ac:dyDescent="0.4">
      <c r="A398" s="574">
        <v>395</v>
      </c>
      <c r="B398" s="696">
        <v>10</v>
      </c>
      <c r="C398" s="575">
        <v>45886</v>
      </c>
      <c r="D398" s="586" t="s">
        <v>175</v>
      </c>
      <c r="E398" s="773" t="str">
        <f t="shared" si="69"/>
        <v>BYE 30</v>
      </c>
      <c r="F398" s="577" t="str">
        <f t="shared" si="69"/>
        <v>COYOTES FC</v>
      </c>
      <c r="G398" s="589"/>
      <c r="H398" s="645" t="str">
        <f>VLOOKUP(E398,START_TIMES,2)</f>
        <v>--</v>
      </c>
      <c r="I398" s="614" t="str">
        <f>VLOOKUP(E398,fields,2)</f>
        <v>--</v>
      </c>
      <c r="J398" s="580"/>
      <c r="K398" s="16"/>
      <c r="M398" s="605" t="s">
        <v>150</v>
      </c>
      <c r="N398" s="605" t="s">
        <v>151</v>
      </c>
    </row>
    <row r="399" spans="1:14" ht="12.75" customHeight="1" thickTop="1" thickBot="1" x14ac:dyDescent="0.4">
      <c r="A399" s="574">
        <v>396</v>
      </c>
      <c r="B399" s="696">
        <v>10</v>
      </c>
      <c r="C399" s="575">
        <v>45886</v>
      </c>
      <c r="D399" s="586" t="s">
        <v>175</v>
      </c>
      <c r="E399" s="577" t="str">
        <f t="shared" si="69"/>
        <v>FC CALDO VERDE</v>
      </c>
      <c r="F399" s="577" t="str">
        <f t="shared" si="69"/>
        <v>NAUGATUCK FUSION</v>
      </c>
      <c r="G399" s="578"/>
      <c r="H399" s="645">
        <f>VLOOKUP(E399,START_TIMES,2)</f>
        <v>0.33333333333333331</v>
      </c>
      <c r="I399" s="614" t="str">
        <f>VLOOKUP(E399,fields,2)</f>
        <v>Naugatuck HS (G), Naugatuck</v>
      </c>
      <c r="J399" s="580"/>
      <c r="K399" s="16"/>
      <c r="M399" s="605" t="s">
        <v>153</v>
      </c>
      <c r="N399" s="605" t="s">
        <v>156</v>
      </c>
    </row>
    <row r="400" spans="1:14" ht="12.75" customHeight="1" thickTop="1" thickBot="1" x14ac:dyDescent="0.4">
      <c r="A400" s="574">
        <v>397</v>
      </c>
      <c r="B400" s="696">
        <v>10</v>
      </c>
      <c r="C400" s="575">
        <v>45886</v>
      </c>
      <c r="D400" s="586" t="s">
        <v>175</v>
      </c>
      <c r="E400" s="577" t="str">
        <f t="shared" si="69"/>
        <v>TRINITY FC</v>
      </c>
      <c r="F400" s="577" t="str">
        <f t="shared" si="69"/>
        <v>NORWALK FC</v>
      </c>
      <c r="G400" s="578"/>
      <c r="H400" s="645">
        <f>VLOOKUP(E400,START_TIMES,2)</f>
        <v>0.33333333333333331</v>
      </c>
      <c r="I400" s="614" t="str">
        <f>VLOOKUP(E400,fields,2)</f>
        <v>Pease Road (G), Woodbridge</v>
      </c>
      <c r="J400" s="580"/>
      <c r="K400" s="16"/>
      <c r="M400" s="605" t="s">
        <v>159</v>
      </c>
      <c r="N400" s="605" t="s">
        <v>157</v>
      </c>
    </row>
    <row r="401" spans="1:33" ht="12.75" customHeight="1" thickTop="1" thickBot="1" x14ac:dyDescent="0.4">
      <c r="A401" s="574">
        <v>398</v>
      </c>
      <c r="B401" s="696" t="s">
        <v>0</v>
      </c>
      <c r="C401" s="575" t="s">
        <v>0</v>
      </c>
      <c r="D401" s="582" t="s">
        <v>0</v>
      </c>
      <c r="E401" s="583" t="s">
        <v>0</v>
      </c>
      <c r="F401" s="584" t="s">
        <v>0</v>
      </c>
      <c r="G401" s="578" t="s">
        <v>0</v>
      </c>
      <c r="H401" s="645" t="s">
        <v>0</v>
      </c>
      <c r="I401" s="614" t="s">
        <v>0</v>
      </c>
      <c r="J401" s="585" t="s">
        <v>0</v>
      </c>
      <c r="K401" s="16"/>
      <c r="M401" s="605"/>
      <c r="N401" s="605"/>
    </row>
    <row r="402" spans="1:33" ht="12.75" customHeight="1" thickTop="1" thickBot="1" x14ac:dyDescent="0.4">
      <c r="A402" s="574">
        <v>399</v>
      </c>
      <c r="B402" s="696">
        <v>10</v>
      </c>
      <c r="C402" s="575">
        <v>45886</v>
      </c>
      <c r="D402" s="587" t="s">
        <v>11</v>
      </c>
      <c r="E402" s="577" t="str">
        <f t="shared" ref="E402:F406" si="70">VLOOKUP(M402,Teams,2)</f>
        <v>DANBURY UNITED 40</v>
      </c>
      <c r="F402" s="577" t="str">
        <f t="shared" si="70"/>
        <v>GREENWICH PUMAS FC 40</v>
      </c>
      <c r="G402" s="578"/>
      <c r="H402" s="645">
        <f>VLOOKUP(E402,START_TIMES,2)</f>
        <v>0.41666666666666702</v>
      </c>
      <c r="I402" s="614" t="str">
        <f>VLOOKUP(E402,fields,2)</f>
        <v>Portuguese Cultural Center (G), Danbury</v>
      </c>
      <c r="J402" s="580"/>
      <c r="K402" s="16"/>
      <c r="M402" s="601" t="s">
        <v>162</v>
      </c>
      <c r="N402" s="601" t="s">
        <v>105</v>
      </c>
    </row>
    <row r="403" spans="1:33" ht="16" customHeight="1" thickTop="1" thickBot="1" x14ac:dyDescent="0.4">
      <c r="A403" s="574">
        <v>400</v>
      </c>
      <c r="B403" s="696">
        <v>10</v>
      </c>
      <c r="C403" s="575">
        <v>45886</v>
      </c>
      <c r="D403" s="587" t="s">
        <v>11</v>
      </c>
      <c r="E403" s="577" t="str">
        <f t="shared" si="70"/>
        <v>GREENWICH FC 40</v>
      </c>
      <c r="F403" s="577" t="str">
        <f t="shared" si="70"/>
        <v>STORM FC</v>
      </c>
      <c r="G403" s="578"/>
      <c r="H403" s="645">
        <f>VLOOKUP(E403,START_TIMES,2)</f>
        <v>0.41666666666666702</v>
      </c>
      <c r="I403" s="614" t="str">
        <f>VLOOKUP(E403,fields,2)</f>
        <v>Greenwich Fields</v>
      </c>
      <c r="J403" s="580"/>
      <c r="K403" s="16"/>
      <c r="M403" s="601" t="s">
        <v>104</v>
      </c>
      <c r="N403" s="601" t="s">
        <v>108</v>
      </c>
      <c r="S403" s="16"/>
      <c r="T403" s="198"/>
      <c r="U403" s="198"/>
      <c r="V403" s="16">
        <v>73</v>
      </c>
      <c r="W403" s="209"/>
      <c r="X403" s="215"/>
      <c r="Y403" s="16"/>
      <c r="Z403" s="20"/>
      <c r="AC403" s="16"/>
    </row>
    <row r="404" spans="1:33" ht="12.75" customHeight="1" thickTop="1" thickBot="1" x14ac:dyDescent="0.4">
      <c r="A404" s="574">
        <v>401</v>
      </c>
      <c r="B404" s="696">
        <v>10</v>
      </c>
      <c r="C404" s="575">
        <v>45886</v>
      </c>
      <c r="D404" s="587" t="s">
        <v>11</v>
      </c>
      <c r="E404" s="577" t="str">
        <f t="shared" si="70"/>
        <v>CLINTON FC 40</v>
      </c>
      <c r="F404" s="577" t="str">
        <f t="shared" si="70"/>
        <v>CLUB NAPOLI 40</v>
      </c>
      <c r="G404" s="578"/>
      <c r="H404" s="645">
        <f>VLOOKUP(E404,START_TIMES,2)</f>
        <v>0.41666666666666702</v>
      </c>
      <c r="I404" s="614" t="str">
        <f>VLOOKUP(E404,fields,2)</f>
        <v>Indian River Sports Complex (T), Clinton</v>
      </c>
      <c r="J404" s="580"/>
      <c r="K404" s="16"/>
      <c r="M404" s="601" t="s">
        <v>160</v>
      </c>
      <c r="N404" s="601" t="s">
        <v>161</v>
      </c>
    </row>
    <row r="405" spans="1:33" ht="12.75" customHeight="1" thickTop="1" thickBot="1" x14ac:dyDescent="0.4">
      <c r="A405" s="574">
        <v>402</v>
      </c>
      <c r="B405" s="696">
        <v>10</v>
      </c>
      <c r="C405" s="575">
        <v>45886</v>
      </c>
      <c r="D405" s="587" t="s">
        <v>11</v>
      </c>
      <c r="E405" s="577" t="str">
        <f t="shared" si="70"/>
        <v>FAIRFIELD GAC 40</v>
      </c>
      <c r="F405" s="577" t="str">
        <f t="shared" si="70"/>
        <v xml:space="preserve">GUILFORD CELTIC </v>
      </c>
      <c r="G405" s="578"/>
      <c r="H405" s="645">
        <f>VLOOKUP(E405,START_TIMES,2)</f>
        <v>0.33333333333333331</v>
      </c>
      <c r="I405" s="614" t="str">
        <f>VLOOKUP(E405,fields,2)</f>
        <v>Ludlowe HS (T), Fairfield</v>
      </c>
      <c r="J405" s="580"/>
      <c r="K405" s="16"/>
      <c r="M405" s="601" t="s">
        <v>163</v>
      </c>
      <c r="N405" s="601" t="s">
        <v>106</v>
      </c>
    </row>
    <row r="406" spans="1:33" ht="12.75" customHeight="1" thickTop="1" thickBot="1" x14ac:dyDescent="0.4">
      <c r="A406" s="574">
        <v>403</v>
      </c>
      <c r="B406" s="696">
        <v>10</v>
      </c>
      <c r="C406" s="575">
        <v>45886</v>
      </c>
      <c r="D406" s="587" t="s">
        <v>11</v>
      </c>
      <c r="E406" s="577" t="str">
        <f t="shared" si="70"/>
        <v>VASCO DA GAMA 40</v>
      </c>
      <c r="F406" s="577" t="str">
        <f t="shared" si="70"/>
        <v>SHEBEEN FC</v>
      </c>
      <c r="G406" s="578"/>
      <c r="H406" s="645">
        <f>VLOOKUP(E406,START_TIMES,2)</f>
        <v>0.41666666666666702</v>
      </c>
      <c r="I406" s="614" t="str">
        <f>VLOOKUP(E406,fields,2)</f>
        <v>Veterans Memorial Park (T), Bridgeport</v>
      </c>
      <c r="J406" s="580"/>
      <c r="K406" s="16"/>
      <c r="M406" s="601" t="s">
        <v>109</v>
      </c>
      <c r="N406" s="601" t="s">
        <v>107</v>
      </c>
    </row>
    <row r="407" spans="1:33" ht="12.75" customHeight="1" thickTop="1" thickBot="1" x14ac:dyDescent="0.4">
      <c r="A407" s="574">
        <v>404</v>
      </c>
      <c r="B407" s="696" t="s">
        <v>0</v>
      </c>
      <c r="C407" s="575" t="s">
        <v>0</v>
      </c>
      <c r="D407" s="582" t="s">
        <v>0</v>
      </c>
      <c r="E407" s="583" t="s">
        <v>0</v>
      </c>
      <c r="F407" s="584" t="s">
        <v>0</v>
      </c>
      <c r="G407" s="578" t="s">
        <v>0</v>
      </c>
      <c r="H407" s="645" t="s">
        <v>0</v>
      </c>
      <c r="I407" s="614" t="s">
        <v>0</v>
      </c>
      <c r="J407" s="585" t="s">
        <v>0</v>
      </c>
      <c r="K407" s="16"/>
      <c r="M407" s="604"/>
      <c r="N407" s="604"/>
    </row>
    <row r="408" spans="1:33" ht="12.75" customHeight="1" thickTop="1" x14ac:dyDescent="0.35">
      <c r="A408" s="574">
        <v>405</v>
      </c>
      <c r="B408" s="696">
        <v>10</v>
      </c>
      <c r="C408" s="575">
        <v>45886</v>
      </c>
      <c r="D408" s="588" t="s">
        <v>1114</v>
      </c>
      <c r="E408" s="634" t="str">
        <f t="shared" ref="E408:F411" si="71">VLOOKUP(M408,Teams,2)</f>
        <v>BYE 40N</v>
      </c>
      <c r="F408" s="577" t="str">
        <f t="shared" si="71"/>
        <v>GUILFORD BELL CURVE</v>
      </c>
      <c r="G408" s="589"/>
      <c r="H408" s="645" t="str">
        <f>VLOOKUP(E408,START_TIMES,2)</f>
        <v>--</v>
      </c>
      <c r="I408" s="614" t="str">
        <f>VLOOKUP(E408,fields,2)</f>
        <v>--</v>
      </c>
      <c r="J408" s="580"/>
      <c r="K408" s="16"/>
      <c r="M408" s="754" t="s">
        <v>110</v>
      </c>
      <c r="N408" s="754" t="s">
        <v>112</v>
      </c>
    </row>
    <row r="409" spans="1:33" ht="12.75" customHeight="1" x14ac:dyDescent="0.35">
      <c r="A409" s="574">
        <v>406</v>
      </c>
      <c r="B409" s="696">
        <v>10</v>
      </c>
      <c r="C409" s="575">
        <v>45886</v>
      </c>
      <c r="D409" s="588" t="s">
        <v>1114</v>
      </c>
      <c r="E409" s="577" t="str">
        <f t="shared" si="71"/>
        <v>NORTH BRANFORD 40</v>
      </c>
      <c r="F409" s="577" t="str">
        <f t="shared" si="71"/>
        <v>NEW HAVEN AMERICANS</v>
      </c>
      <c r="G409" s="578"/>
      <c r="H409" s="645">
        <f>VLOOKUP(E409,START_TIMES,2)</f>
        <v>0.41666666666666702</v>
      </c>
      <c r="I409" s="614" t="str">
        <f>VLOOKUP(E409,fields,2)</f>
        <v>North Farms Park (G), North Branford</v>
      </c>
      <c r="J409" s="580"/>
      <c r="K409" s="16"/>
      <c r="M409" s="754" t="s">
        <v>115</v>
      </c>
      <c r="N409" s="754" t="s">
        <v>114</v>
      </c>
    </row>
    <row r="410" spans="1:33" ht="12.75" customHeight="1" x14ac:dyDescent="0.35">
      <c r="A410" s="574">
        <v>407</v>
      </c>
      <c r="B410" s="696">
        <v>10</v>
      </c>
      <c r="C410" s="575">
        <v>45886</v>
      </c>
      <c r="D410" s="588" t="s">
        <v>1114</v>
      </c>
      <c r="E410" s="577" t="str">
        <f t="shared" si="71"/>
        <v>FC LEONE</v>
      </c>
      <c r="F410" s="577" t="str">
        <f t="shared" si="71"/>
        <v>SOUTHEAST ROVERS</v>
      </c>
      <c r="G410" s="578"/>
      <c r="H410" s="645">
        <f>VLOOKUP(E410,START_TIMES,2)</f>
        <v>0.33333333333333331</v>
      </c>
      <c r="I410" s="614" t="str">
        <f>VLOOKUP(E410,fields,2)</f>
        <v>Memorial Field (G), North Haven</v>
      </c>
      <c r="J410" s="580"/>
      <c r="K410" s="16"/>
      <c r="M410" s="754" t="s">
        <v>111</v>
      </c>
      <c r="N410" s="754" t="s">
        <v>117</v>
      </c>
      <c r="O410" s="253"/>
      <c r="AC410" s="258"/>
      <c r="AE410" s="253"/>
      <c r="AF410" s="16"/>
      <c r="AG410" s="16"/>
    </row>
    <row r="411" spans="1:33" ht="12.75" customHeight="1" x14ac:dyDescent="0.35">
      <c r="A411" s="574">
        <v>408</v>
      </c>
      <c r="B411" s="696">
        <v>10</v>
      </c>
      <c r="C411" s="575">
        <v>45886</v>
      </c>
      <c r="D411" s="588" t="s">
        <v>1114</v>
      </c>
      <c r="E411" s="577" t="str">
        <f t="shared" si="71"/>
        <v>PAN ZONES</v>
      </c>
      <c r="F411" s="577" t="str">
        <f t="shared" si="71"/>
        <v>LITCHFIELD COUNTY BLUES 40</v>
      </c>
      <c r="G411" s="578"/>
      <c r="H411" s="645">
        <f>VLOOKUP(E411,START_TIMES,2)</f>
        <v>0.33333333333333331</v>
      </c>
      <c r="I411" s="614" t="str">
        <f>VLOOKUP(E411,fields,2)</f>
        <v>Stanley Quarter Park (G), New Britain</v>
      </c>
      <c r="J411" s="580"/>
      <c r="K411" s="16"/>
      <c r="M411" s="754" t="s">
        <v>116</v>
      </c>
      <c r="N411" s="754" t="s">
        <v>113</v>
      </c>
      <c r="O411" s="253"/>
      <c r="AC411" s="258"/>
      <c r="AE411" s="253"/>
      <c r="AF411" s="16"/>
      <c r="AG411" s="16"/>
    </row>
    <row r="412" spans="1:33" ht="12.75" customHeight="1" thickBot="1" x14ac:dyDescent="0.4">
      <c r="A412" s="574">
        <v>409</v>
      </c>
      <c r="B412" s="696" t="s">
        <v>0</v>
      </c>
      <c r="C412" s="575" t="s">
        <v>0</v>
      </c>
      <c r="D412" s="582" t="s">
        <v>0</v>
      </c>
      <c r="E412" s="583" t="s">
        <v>0</v>
      </c>
      <c r="F412" s="584" t="s">
        <v>0</v>
      </c>
      <c r="G412" s="578" t="s">
        <v>0</v>
      </c>
      <c r="H412" s="645" t="s">
        <v>0</v>
      </c>
      <c r="I412" s="614" t="s">
        <v>0</v>
      </c>
      <c r="J412" s="585" t="s">
        <v>0</v>
      </c>
      <c r="K412" s="16"/>
      <c r="M412" s="281"/>
      <c r="N412" s="281"/>
    </row>
    <row r="413" spans="1:33" ht="12.75" customHeight="1" thickTop="1" thickBot="1" x14ac:dyDescent="0.4">
      <c r="A413" s="574">
        <v>410</v>
      </c>
      <c r="B413" s="696">
        <v>10</v>
      </c>
      <c r="C413" s="575">
        <v>45886</v>
      </c>
      <c r="D413" s="734" t="s">
        <v>1115</v>
      </c>
      <c r="E413" s="577" t="str">
        <f t="shared" ref="E413:F416" si="72">VLOOKUP(M413,Teams,2)</f>
        <v>BESA SC</v>
      </c>
      <c r="F413" s="577" t="str">
        <f t="shared" si="72"/>
        <v>DERBY QUITUS</v>
      </c>
      <c r="G413" s="589"/>
      <c r="H413" s="645">
        <f>VLOOKUP(E413,START_TIMES,2)</f>
        <v>0.41666666666666669</v>
      </c>
      <c r="I413" s="614" t="str">
        <f>VLOOKUP(E413,fields,2)</f>
        <v>Bucks Hill Park (G), Waterbury</v>
      </c>
      <c r="J413" s="580"/>
      <c r="K413" s="16"/>
      <c r="M413" s="777" t="s">
        <v>118</v>
      </c>
      <c r="N413" s="777" t="s">
        <v>120</v>
      </c>
    </row>
    <row r="414" spans="1:33" ht="12.75" customHeight="1" thickTop="1" thickBot="1" x14ac:dyDescent="0.4">
      <c r="A414" s="574">
        <v>411</v>
      </c>
      <c r="B414" s="696">
        <v>10</v>
      </c>
      <c r="C414" s="575">
        <v>45886</v>
      </c>
      <c r="D414" s="734" t="s">
        <v>1115</v>
      </c>
      <c r="E414" s="577" t="str">
        <f t="shared" si="72"/>
        <v>RIDGEFIELD KICKS</v>
      </c>
      <c r="F414" s="577" t="str">
        <f t="shared" si="72"/>
        <v>LUSITANOS FC</v>
      </c>
      <c r="G414" s="578"/>
      <c r="H414" s="645">
        <f>VLOOKUP(E414,START_TIMES,2)</f>
        <v>0.33333333333333331</v>
      </c>
      <c r="I414" s="614" t="str">
        <f>VLOOKUP(E414,fields,2)</f>
        <v>Wooster School (T), Danbury</v>
      </c>
      <c r="J414" s="580"/>
      <c r="K414" s="16"/>
      <c r="M414" s="777" t="s">
        <v>123</v>
      </c>
      <c r="N414" s="777" t="s">
        <v>122</v>
      </c>
      <c r="O414" s="253"/>
      <c r="AC414" s="258"/>
      <c r="AE414" s="253"/>
      <c r="AF414" s="16"/>
      <c r="AG414" s="16"/>
    </row>
    <row r="415" spans="1:33" ht="12.75" customHeight="1" thickTop="1" thickBot="1" x14ac:dyDescent="0.4">
      <c r="A415" s="574">
        <v>412</v>
      </c>
      <c r="B415" s="696">
        <v>10</v>
      </c>
      <c r="C415" s="575">
        <v>45886</v>
      </c>
      <c r="D415" s="734" t="s">
        <v>1115</v>
      </c>
      <c r="E415" s="759" t="str">
        <f t="shared" si="72"/>
        <v>BYE 40S</v>
      </c>
      <c r="F415" s="577" t="str">
        <f t="shared" si="72"/>
        <v>WILTON WOLVES</v>
      </c>
      <c r="G415" s="578"/>
      <c r="H415" s="645" t="str">
        <f>VLOOKUP(E415,START_TIMES,2)</f>
        <v>--</v>
      </c>
      <c r="I415" s="614" t="str">
        <f>VLOOKUP(E415,fields,2)</f>
        <v>--</v>
      </c>
      <c r="J415" s="580"/>
      <c r="K415" s="16"/>
      <c r="M415" s="777" t="s">
        <v>119</v>
      </c>
      <c r="N415" s="777" t="s">
        <v>125</v>
      </c>
      <c r="O415" s="253"/>
      <c r="AC415" s="258"/>
      <c r="AE415" s="253"/>
      <c r="AF415" s="16"/>
      <c r="AG415" s="16"/>
    </row>
    <row r="416" spans="1:33" ht="12.75" customHeight="1" thickTop="1" thickBot="1" x14ac:dyDescent="0.4">
      <c r="A416" s="574">
        <v>413</v>
      </c>
      <c r="B416" s="696">
        <v>10</v>
      </c>
      <c r="C416" s="575">
        <v>45886</v>
      </c>
      <c r="D416" s="734" t="s">
        <v>1115</v>
      </c>
      <c r="E416" s="577" t="str">
        <f t="shared" si="72"/>
        <v>STAMFORD UNITED</v>
      </c>
      <c r="F416" s="577" t="str">
        <f t="shared" si="72"/>
        <v>ECUA-ANDES 40</v>
      </c>
      <c r="G416" s="578"/>
      <c r="H416" s="645">
        <f>VLOOKUP(E416,START_TIMES,2)</f>
        <v>0.33333333333333331</v>
      </c>
      <c r="I416" s="614" t="str">
        <f>VLOOKUP(E416,fields,2)</f>
        <v>West Beach Fields (T), Stamford</v>
      </c>
      <c r="J416" s="580"/>
      <c r="K416" s="16"/>
      <c r="M416" s="777" t="s">
        <v>124</v>
      </c>
      <c r="N416" s="777" t="s">
        <v>121</v>
      </c>
    </row>
    <row r="417" spans="1:14" ht="12.75" customHeight="1" thickTop="1" x14ac:dyDescent="0.35">
      <c r="A417" s="574">
        <v>414</v>
      </c>
      <c r="B417" s="696" t="s">
        <v>0</v>
      </c>
      <c r="C417" s="575" t="s">
        <v>0</v>
      </c>
      <c r="D417" s="582" t="s">
        <v>0</v>
      </c>
      <c r="E417" s="583" t="s">
        <v>0</v>
      </c>
      <c r="F417" s="584" t="s">
        <v>0</v>
      </c>
      <c r="G417" s="578" t="s">
        <v>0</v>
      </c>
      <c r="H417" s="645" t="s">
        <v>0</v>
      </c>
      <c r="I417" s="614" t="s">
        <v>0</v>
      </c>
      <c r="J417" s="585" t="s">
        <v>0</v>
      </c>
      <c r="K417" s="16"/>
      <c r="M417" s="599"/>
      <c r="N417" s="599"/>
    </row>
    <row r="418" spans="1:14" ht="12.75" customHeight="1" x14ac:dyDescent="0.35">
      <c r="A418" s="574">
        <v>415</v>
      </c>
      <c r="B418" s="696">
        <v>10</v>
      </c>
      <c r="C418" s="575">
        <v>45886</v>
      </c>
      <c r="D418" s="590" t="s">
        <v>1076</v>
      </c>
      <c r="E418" s="577" t="str">
        <f t="shared" ref="E418:F422" si="73">VLOOKUP(M418,Teams,2)</f>
        <v>GREENWICH FC 50</v>
      </c>
      <c r="F418" s="577" t="str">
        <f t="shared" si="73"/>
        <v>NORWALK SPORT COLOMBIA 50</v>
      </c>
      <c r="G418" s="589"/>
      <c r="H418" s="645">
        <f>VLOOKUP(E418,START_TIMES,2)</f>
        <v>0.41666666666666702</v>
      </c>
      <c r="I418" s="614" t="str">
        <f>VLOOKUP(E418,fields,2)</f>
        <v>Greenwich Fields</v>
      </c>
      <c r="J418" s="580"/>
      <c r="K418" s="16"/>
      <c r="M418" s="781" t="s">
        <v>128</v>
      </c>
      <c r="N418" s="781" t="s">
        <v>131</v>
      </c>
    </row>
    <row r="419" spans="1:14" ht="12.75" customHeight="1" x14ac:dyDescent="0.35">
      <c r="A419" s="574">
        <v>416</v>
      </c>
      <c r="B419" s="696">
        <v>10</v>
      </c>
      <c r="C419" s="575">
        <v>45886</v>
      </c>
      <c r="D419" s="590" t="s">
        <v>1076</v>
      </c>
      <c r="E419" s="577" t="str">
        <f t="shared" si="73"/>
        <v>NORWALK MARINERS LEGENDS</v>
      </c>
      <c r="F419" s="577" t="str">
        <f t="shared" si="73"/>
        <v>VASCO DA GAMA 50</v>
      </c>
      <c r="G419" s="589"/>
      <c r="H419" s="645">
        <f>VLOOKUP(E419,START_TIMES,2)</f>
        <v>0.33333333333333331</v>
      </c>
      <c r="I419" s="614" t="str">
        <f>VLOOKUP(E419,fields,2)</f>
        <v>Nathan Hale MS (T), Norwalk</v>
      </c>
      <c r="J419" s="580"/>
      <c r="K419" s="16"/>
      <c r="M419" s="781" t="s">
        <v>130</v>
      </c>
      <c r="N419" s="781" t="s">
        <v>134</v>
      </c>
    </row>
    <row r="420" spans="1:14" ht="12.75" customHeight="1" x14ac:dyDescent="0.35">
      <c r="A420" s="574">
        <v>417</v>
      </c>
      <c r="B420" s="696">
        <v>10</v>
      </c>
      <c r="C420" s="575">
        <v>45886</v>
      </c>
      <c r="D420" s="590" t="s">
        <v>1076</v>
      </c>
      <c r="E420" s="774" t="str">
        <f t="shared" si="73"/>
        <v>BYE 50</v>
      </c>
      <c r="F420" s="577" t="str">
        <f t="shared" si="73"/>
        <v>FAIRFIELD GAC 50</v>
      </c>
      <c r="G420" s="589"/>
      <c r="H420" s="645" t="str">
        <f>VLOOKUP(E420,START_TIMES,2)</f>
        <v>--</v>
      </c>
      <c r="I420" s="614" t="str">
        <f>VLOOKUP(E420,fields,2)</f>
        <v>--</v>
      </c>
      <c r="J420" s="580"/>
      <c r="K420" s="16"/>
      <c r="M420" s="781" t="s">
        <v>126</v>
      </c>
      <c r="N420" s="781" t="s">
        <v>127</v>
      </c>
    </row>
    <row r="421" spans="1:14" ht="12.75" customHeight="1" x14ac:dyDescent="0.35">
      <c r="A421" s="574">
        <v>418</v>
      </c>
      <c r="B421" s="696">
        <v>10</v>
      </c>
      <c r="C421" s="575">
        <v>45886</v>
      </c>
      <c r="D421" s="590" t="s">
        <v>1076</v>
      </c>
      <c r="E421" s="577" t="str">
        <f t="shared" si="73"/>
        <v>GREENWICH PUMAS FC 50</v>
      </c>
      <c r="F421" s="577" t="str">
        <f t="shared" si="73"/>
        <v>REBELS UNITED</v>
      </c>
      <c r="G421" s="589"/>
      <c r="H421" s="645">
        <f>VLOOKUP(E421,START_TIMES,2)</f>
        <v>0.41666666666666669</v>
      </c>
      <c r="I421" s="614" t="str">
        <f>VLOOKUP(E421,fields,2)</f>
        <v>Greenwich Fields</v>
      </c>
      <c r="J421" s="580"/>
      <c r="K421" s="16"/>
      <c r="M421" s="781" t="s">
        <v>129</v>
      </c>
      <c r="N421" s="781" t="s">
        <v>132</v>
      </c>
    </row>
    <row r="422" spans="1:14" ht="12.75" customHeight="1" x14ac:dyDescent="0.35">
      <c r="A422" s="574">
        <v>419</v>
      </c>
      <c r="B422" s="696">
        <v>10</v>
      </c>
      <c r="C422" s="575">
        <v>45886</v>
      </c>
      <c r="D422" s="590" t="s">
        <v>1076</v>
      </c>
      <c r="E422" s="577" t="str">
        <f t="shared" si="73"/>
        <v>WESTPORT FC</v>
      </c>
      <c r="F422" s="577" t="str">
        <f t="shared" si="73"/>
        <v>STAMFORD CITY</v>
      </c>
      <c r="G422" s="589"/>
      <c r="H422" s="645">
        <f>VLOOKUP(E422,START_TIMES,2)</f>
        <v>0.33333333333333331</v>
      </c>
      <c r="I422" s="614" t="str">
        <f>VLOOKUP(E422,fields,2)</f>
        <v>Wakeman Park (T), Westport</v>
      </c>
      <c r="J422" s="580"/>
      <c r="K422" s="16"/>
      <c r="M422" s="781" t="s">
        <v>136</v>
      </c>
      <c r="N422" s="781" t="s">
        <v>133</v>
      </c>
    </row>
    <row r="423" spans="1:14" ht="12.75" customHeight="1" x14ac:dyDescent="0.35">
      <c r="A423" s="574">
        <v>420</v>
      </c>
      <c r="B423" s="696">
        <v>10</v>
      </c>
      <c r="C423" s="575">
        <v>45886</v>
      </c>
      <c r="D423" s="590"/>
      <c r="E423" s="577"/>
      <c r="F423" s="577"/>
      <c r="G423" s="589"/>
      <c r="H423" s="649"/>
      <c r="I423" s="642"/>
      <c r="J423" s="585"/>
      <c r="K423" s="16"/>
      <c r="M423" s="340"/>
      <c r="N423" s="456"/>
    </row>
    <row r="424" spans="1:14" ht="12.75" customHeight="1" x14ac:dyDescent="0.35">
      <c r="A424" s="574">
        <v>421</v>
      </c>
      <c r="B424" s="696">
        <v>10</v>
      </c>
      <c r="C424" s="575">
        <v>45886</v>
      </c>
      <c r="D424" s="591" t="s">
        <v>1113</v>
      </c>
      <c r="E424" s="577" t="str">
        <f t="shared" ref="E424:F428" si="74">VLOOKUP(M424,Teams,2)</f>
        <v>EAST HAVEN SC</v>
      </c>
      <c r="F424" s="577" t="str">
        <f t="shared" si="74"/>
        <v>HAVEN FC</v>
      </c>
      <c r="G424" s="589"/>
      <c r="H424" s="645">
        <f>VLOOKUP(E424,START_TIMES,2)</f>
        <v>0.41666666666666669</v>
      </c>
      <c r="I424" s="614" t="str">
        <f>VLOOKUP(E424,fields,2)</f>
        <v>East Haven MS (G), East Haven</v>
      </c>
      <c r="J424" s="580"/>
      <c r="K424" s="16"/>
      <c r="M424" s="786" t="s">
        <v>142</v>
      </c>
      <c r="N424" s="786" t="s">
        <v>147</v>
      </c>
    </row>
    <row r="425" spans="1:14" ht="12.75" customHeight="1" x14ac:dyDescent="0.35">
      <c r="A425" s="574">
        <v>422</v>
      </c>
      <c r="B425" s="696">
        <v>10</v>
      </c>
      <c r="C425" s="575">
        <v>45886</v>
      </c>
      <c r="D425" s="591" t="s">
        <v>1113</v>
      </c>
      <c r="E425" s="577" t="str">
        <f t="shared" si="74"/>
        <v>GUILFORD BLACK EAGLES</v>
      </c>
      <c r="F425" s="577" t="str">
        <f t="shared" si="74"/>
        <v>VASCO DA GAMA 60</v>
      </c>
      <c r="G425" s="589"/>
      <c r="H425" s="645">
        <f>VLOOKUP(E425,START_TIMES,2)</f>
        <v>0.375</v>
      </c>
      <c r="I425" s="614" t="str">
        <f>VLOOKUP(E425,fields,2)</f>
        <v>Bittner Park (G), Guilford</v>
      </c>
      <c r="J425" s="580"/>
      <c r="K425" s="16"/>
      <c r="M425" s="786" t="s">
        <v>146</v>
      </c>
      <c r="N425" s="786" t="s">
        <v>135</v>
      </c>
    </row>
    <row r="426" spans="1:14" ht="12.75" customHeight="1" thickBot="1" x14ac:dyDescent="0.4">
      <c r="A426" s="574">
        <v>423</v>
      </c>
      <c r="B426" s="696">
        <v>10</v>
      </c>
      <c r="C426" s="575">
        <v>45886</v>
      </c>
      <c r="D426" s="591" t="s">
        <v>1113</v>
      </c>
      <c r="E426" s="577" t="str">
        <f t="shared" si="74"/>
        <v>CHESHIRE AZZURRI</v>
      </c>
      <c r="F426" s="577" t="str">
        <f t="shared" si="74"/>
        <v>CLUB NAPOLI 50</v>
      </c>
      <c r="G426" s="589"/>
      <c r="H426" s="645">
        <f>VLOOKUP(E426,START_TIMES,2)</f>
        <v>0.375</v>
      </c>
      <c r="I426" s="614" t="str">
        <f>VLOOKUP(E426,fields,2)</f>
        <v>Quinnipiac Park (G), Cheshire</v>
      </c>
      <c r="J426" s="585"/>
      <c r="K426" s="16"/>
      <c r="M426" s="786" t="s">
        <v>138</v>
      </c>
      <c r="N426" s="786" t="s">
        <v>141</v>
      </c>
    </row>
    <row r="427" spans="1:14" ht="12.75" customHeight="1" thickTop="1" thickBot="1" x14ac:dyDescent="0.4">
      <c r="A427" s="574">
        <v>424</v>
      </c>
      <c r="B427" s="696">
        <v>10</v>
      </c>
      <c r="C427" s="575">
        <v>45886</v>
      </c>
      <c r="D427" s="591" t="s">
        <v>1113</v>
      </c>
      <c r="E427" s="577" t="str">
        <f t="shared" si="74"/>
        <v>GREENWICH PFC</v>
      </c>
      <c r="F427" s="577" t="str">
        <f t="shared" si="74"/>
        <v>NORTH BRANFORD LEGENDS</v>
      </c>
      <c r="G427" s="589"/>
      <c r="H427" s="645">
        <f>VLOOKUP(E427,START_TIMES,2)</f>
        <v>0.41666666666666702</v>
      </c>
      <c r="I427" s="614" t="str">
        <f>VLOOKUP(E427,fields,2)</f>
        <v>Greenwich Fields</v>
      </c>
      <c r="J427" s="580"/>
      <c r="K427" s="16"/>
      <c r="M427" s="785" t="s">
        <v>144</v>
      </c>
      <c r="N427" s="785" t="s">
        <v>148</v>
      </c>
    </row>
    <row r="428" spans="1:14" ht="12.75" customHeight="1" thickTop="1" thickBot="1" x14ac:dyDescent="0.4">
      <c r="A428" s="574">
        <v>425</v>
      </c>
      <c r="B428" s="696">
        <v>10</v>
      </c>
      <c r="C428" s="575">
        <v>45886</v>
      </c>
      <c r="D428" s="591" t="s">
        <v>1113</v>
      </c>
      <c r="E428" s="577" t="str">
        <f t="shared" si="74"/>
        <v>ZIMMITTI SC</v>
      </c>
      <c r="F428" s="577" t="str">
        <f t="shared" si="74"/>
        <v>SOUTHEAST CT</v>
      </c>
      <c r="G428" s="589"/>
      <c r="H428" s="645">
        <f>VLOOKUP(E428,START_TIMES,2)</f>
        <v>0.41666666666666702</v>
      </c>
      <c r="I428" s="614" t="str">
        <f>VLOOKUP(E428,fields,2)</f>
        <v>Morris Beach Complex (G), Morris</v>
      </c>
      <c r="J428" s="580"/>
      <c r="K428" s="16"/>
      <c r="M428" s="785" t="s">
        <v>137</v>
      </c>
      <c r="N428" s="785" t="s">
        <v>149</v>
      </c>
    </row>
    <row r="429" spans="1:14" ht="12.75" customHeight="1" thickTop="1" thickBot="1" x14ac:dyDescent="0.4">
      <c r="A429" s="574">
        <v>426</v>
      </c>
      <c r="B429" s="696"/>
      <c r="C429" s="575"/>
      <c r="D429" s="590"/>
      <c r="E429" s="577"/>
      <c r="F429" s="577"/>
      <c r="G429" s="589"/>
      <c r="H429" s="649"/>
      <c r="I429" s="642"/>
      <c r="J429" s="585"/>
      <c r="K429" s="16"/>
      <c r="M429" s="601"/>
      <c r="N429" s="601"/>
    </row>
    <row r="430" spans="1:14" ht="12.75" customHeight="1" thickTop="1" thickBot="1" x14ac:dyDescent="0.4">
      <c r="A430" s="574">
        <v>427</v>
      </c>
      <c r="B430" s="696">
        <v>11</v>
      </c>
      <c r="C430" s="575">
        <v>45893</v>
      </c>
      <c r="D430" s="576" t="s">
        <v>10</v>
      </c>
      <c r="E430" s="577" t="str">
        <f t="shared" ref="E430:F434" si="75">VLOOKUP(M430,Teams,2)</f>
        <v>MILFORD AMIGOS</v>
      </c>
      <c r="F430" s="577" t="str">
        <f t="shared" si="75"/>
        <v>GREENWICH FC 30</v>
      </c>
      <c r="G430" s="578"/>
      <c r="H430" s="645">
        <f>VLOOKUP(E430,START_TIMES,2)</f>
        <v>0.33333333333333331</v>
      </c>
      <c r="I430" s="614" t="str">
        <f>VLOOKUP(E430,fields,2)</f>
        <v>Pease Road (G), Woodbridge</v>
      </c>
      <c r="J430" s="580"/>
      <c r="K430" s="16"/>
      <c r="M430" s="601" t="s">
        <v>98</v>
      </c>
      <c r="N430" s="601" t="s">
        <v>94</v>
      </c>
    </row>
    <row r="431" spans="1:14" ht="12.75" customHeight="1" thickTop="1" thickBot="1" x14ac:dyDescent="0.4">
      <c r="A431" s="574">
        <v>428</v>
      </c>
      <c r="B431" s="696">
        <v>11</v>
      </c>
      <c r="C431" s="575">
        <v>45893</v>
      </c>
      <c r="D431" s="576" t="s">
        <v>10</v>
      </c>
      <c r="E431" s="577" t="str">
        <f t="shared" si="75"/>
        <v>STAMFORD FC</v>
      </c>
      <c r="F431" s="577" t="str">
        <f t="shared" si="75"/>
        <v>HAMDEN ALL STARS</v>
      </c>
      <c r="G431" s="578"/>
      <c r="H431" s="645">
        <f>VLOOKUP(E431,START_TIMES,2)</f>
        <v>0.33333333333333331</v>
      </c>
      <c r="I431" s="614" t="str">
        <f>VLOOKUP(E431,fields,2)</f>
        <v>West Beach Fields (T), Stamford</v>
      </c>
      <c r="J431" s="580"/>
      <c r="K431" s="16"/>
      <c r="M431" s="601" t="s">
        <v>101</v>
      </c>
      <c r="N431" s="601" t="s">
        <v>92</v>
      </c>
    </row>
    <row r="432" spans="1:14" ht="12.75" customHeight="1" thickTop="1" thickBot="1" x14ac:dyDescent="0.4">
      <c r="A432" s="574">
        <v>429</v>
      </c>
      <c r="B432" s="696">
        <v>11</v>
      </c>
      <c r="C432" s="575">
        <v>45893</v>
      </c>
      <c r="D432" s="576" t="s">
        <v>10</v>
      </c>
      <c r="E432" s="577" t="str">
        <f t="shared" si="75"/>
        <v>CLINTON FC 30</v>
      </c>
      <c r="F432" s="577" t="str">
        <f t="shared" si="75"/>
        <v>DANBURY UNITED</v>
      </c>
      <c r="G432" s="578"/>
      <c r="H432" s="645">
        <f>VLOOKUP(E432,START_TIMES,2)</f>
        <v>0.41666666666666702</v>
      </c>
      <c r="I432" s="614" t="str">
        <f>VLOOKUP(E432,fields,2)</f>
        <v>Strong Field (T), Madison</v>
      </c>
      <c r="J432" s="580"/>
      <c r="K432" s="16"/>
      <c r="M432" s="601" t="s">
        <v>96</v>
      </c>
      <c r="N432" s="601" t="s">
        <v>93</v>
      </c>
    </row>
    <row r="433" spans="1:29" ht="12.75" customHeight="1" thickTop="1" thickBot="1" x14ac:dyDescent="0.4">
      <c r="A433" s="574">
        <v>430</v>
      </c>
      <c r="B433" s="696">
        <v>11</v>
      </c>
      <c r="C433" s="575">
        <v>45893</v>
      </c>
      <c r="D433" s="576" t="s">
        <v>10</v>
      </c>
      <c r="E433" s="577" t="str">
        <f t="shared" si="75"/>
        <v>SALTY DOGS</v>
      </c>
      <c r="F433" s="577" t="str">
        <f t="shared" si="75"/>
        <v xml:space="preserve">FC SHELTON </v>
      </c>
      <c r="G433" s="578"/>
      <c r="H433" s="645">
        <f>VLOOKUP(E433,START_TIMES,2)</f>
        <v>0.33333333333333331</v>
      </c>
      <c r="I433" s="614" t="str">
        <f>VLOOKUP(E433,fields,2)</f>
        <v>Nonnewaug HS  (T), Woodbury</v>
      </c>
      <c r="J433" s="580"/>
      <c r="K433" s="16"/>
      <c r="L433"/>
      <c r="M433" s="601" t="s">
        <v>95</v>
      </c>
      <c r="N433" s="601" t="s">
        <v>99</v>
      </c>
    </row>
    <row r="434" spans="1:29" ht="12.75" customHeight="1" thickTop="1" thickBot="1" x14ac:dyDescent="0.4">
      <c r="A434" s="574">
        <v>431</v>
      </c>
      <c r="B434" s="696">
        <v>11</v>
      </c>
      <c r="C434" s="575">
        <v>45893</v>
      </c>
      <c r="D434" s="576" t="s">
        <v>10</v>
      </c>
      <c r="E434" s="577" t="str">
        <f t="shared" si="75"/>
        <v>MILFORD TUESDAY</v>
      </c>
      <c r="F434" s="577" t="str">
        <f t="shared" si="75"/>
        <v>CHESHIRE SC UNITED</v>
      </c>
      <c r="G434" s="578"/>
      <c r="H434" s="645">
        <f>VLOOKUP(E434,START_TIMES,2)</f>
        <v>0.33333333333333331</v>
      </c>
      <c r="I434" s="614" t="str">
        <f>VLOOKUP(E434,fields,2)</f>
        <v>Witek Park (G), Derby</v>
      </c>
      <c r="J434" s="580"/>
      <c r="K434" s="16"/>
      <c r="M434" s="601" t="s">
        <v>100</v>
      </c>
      <c r="N434" s="601" t="s">
        <v>97</v>
      </c>
    </row>
    <row r="435" spans="1:29" ht="12.75" customHeight="1" thickTop="1" thickBot="1" x14ac:dyDescent="0.4">
      <c r="A435" s="574">
        <v>432</v>
      </c>
      <c r="B435" s="696" t="s">
        <v>0</v>
      </c>
      <c r="C435" s="575" t="s">
        <v>0</v>
      </c>
      <c r="D435" s="582" t="s">
        <v>0</v>
      </c>
      <c r="E435" s="583" t="s">
        <v>0</v>
      </c>
      <c r="F435" s="584" t="s">
        <v>0</v>
      </c>
      <c r="G435" s="578" t="s">
        <v>0</v>
      </c>
      <c r="H435" s="645" t="s">
        <v>0</v>
      </c>
      <c r="I435" s="614" t="s">
        <v>0</v>
      </c>
      <c r="J435" s="585" t="s">
        <v>0</v>
      </c>
      <c r="K435" s="16"/>
      <c r="M435" s="605"/>
      <c r="N435" s="605"/>
    </row>
    <row r="436" spans="1:29" ht="12.75" customHeight="1" thickTop="1" thickBot="1" x14ac:dyDescent="0.4">
      <c r="A436" s="574">
        <v>433</v>
      </c>
      <c r="B436" s="696">
        <v>11</v>
      </c>
      <c r="C436" s="575">
        <v>45893</v>
      </c>
      <c r="D436" s="586" t="s">
        <v>175</v>
      </c>
      <c r="E436" s="577" t="str">
        <f t="shared" ref="E436:F440" si="76">VLOOKUP(M436,Teams,2)</f>
        <v>NAUGATUCK FUSION</v>
      </c>
      <c r="F436" s="577" t="str">
        <f t="shared" si="76"/>
        <v>FC CELTA</v>
      </c>
      <c r="G436" s="578"/>
      <c r="H436" s="645">
        <f>VLOOKUP(E436,START_TIMES,2)</f>
        <v>0.41666666666666669</v>
      </c>
      <c r="I436" s="614" t="str">
        <f>VLOOKUP(E436,fields,2)</f>
        <v>City Hill MS (G), Naugatuck</v>
      </c>
      <c r="J436" s="580"/>
      <c r="K436" s="16"/>
      <c r="M436" s="605" t="s">
        <v>156</v>
      </c>
      <c r="N436" s="605" t="s">
        <v>154</v>
      </c>
    </row>
    <row r="437" spans="1:29" ht="12.75" customHeight="1" thickTop="1" thickBot="1" x14ac:dyDescent="0.4">
      <c r="A437" s="574">
        <v>434</v>
      </c>
      <c r="B437" s="696">
        <v>11</v>
      </c>
      <c r="C437" s="575">
        <v>45893</v>
      </c>
      <c r="D437" s="663" t="s">
        <v>175</v>
      </c>
      <c r="E437" s="577" t="str">
        <f t="shared" si="76"/>
        <v>TRINITY FC</v>
      </c>
      <c r="F437" s="577" t="str">
        <f t="shared" si="76"/>
        <v>LITCHFIELD COUNTY BLUES 30</v>
      </c>
      <c r="G437" s="637"/>
      <c r="H437" s="678">
        <f>VLOOKUP(E437,START_TIMES,2)</f>
        <v>0.33333333333333331</v>
      </c>
      <c r="I437" s="638" t="str">
        <f>VLOOKUP(E437,fields,2)</f>
        <v>Pease Road (G), Woodbridge</v>
      </c>
      <c r="J437" s="580"/>
      <c r="K437" s="16"/>
      <c r="M437" s="605" t="s">
        <v>159</v>
      </c>
      <c r="N437" s="605" t="s">
        <v>155</v>
      </c>
    </row>
    <row r="438" spans="1:29" ht="12.75" customHeight="1" thickTop="1" thickBot="1" x14ac:dyDescent="0.4">
      <c r="A438" s="574">
        <v>435</v>
      </c>
      <c r="B438" s="696">
        <v>11</v>
      </c>
      <c r="C438" s="575">
        <v>45893</v>
      </c>
      <c r="D438" s="663" t="s">
        <v>175</v>
      </c>
      <c r="E438" s="577" t="str">
        <f t="shared" si="76"/>
        <v>COYOTES FC</v>
      </c>
      <c r="F438" s="577" t="str">
        <f t="shared" si="76"/>
        <v>ECUA-ANDES 30</v>
      </c>
      <c r="G438" s="751"/>
      <c r="H438" s="678">
        <f>VLOOKUP(E438,START_TIMES,2)</f>
        <v>0.45833333333333331</v>
      </c>
      <c r="I438" s="638" t="str">
        <f>VLOOKUP(E438,fields,2)</f>
        <v>Pragemann  Park (G), Wallingford</v>
      </c>
      <c r="J438" s="580"/>
      <c r="K438" s="298"/>
      <c r="L438" s="298"/>
      <c r="M438" s="605" t="s">
        <v>151</v>
      </c>
      <c r="N438" s="605" t="s">
        <v>152</v>
      </c>
    </row>
    <row r="439" spans="1:29" ht="12.75" customHeight="1" thickTop="1" thickBot="1" x14ac:dyDescent="0.4">
      <c r="A439" s="574">
        <v>436</v>
      </c>
      <c r="B439" s="696">
        <v>11</v>
      </c>
      <c r="C439" s="575">
        <v>45893</v>
      </c>
      <c r="D439" s="663" t="s">
        <v>175</v>
      </c>
      <c r="E439" s="577" t="str">
        <f t="shared" si="76"/>
        <v>QPR</v>
      </c>
      <c r="F439" s="577" t="str">
        <f t="shared" si="76"/>
        <v>FC CALDO VERDE</v>
      </c>
      <c r="G439" s="637"/>
      <c r="H439" s="678">
        <f>VLOOKUP(E439,START_TIMES,2)</f>
        <v>0.375</v>
      </c>
      <c r="I439" s="638" t="str">
        <f>VLOOKUP(E439,fields,2)</f>
        <v>Quinnipiac Park (G), Cheshire</v>
      </c>
      <c r="J439" s="580"/>
      <c r="K439" s="16"/>
      <c r="M439" s="605" t="s">
        <v>158</v>
      </c>
      <c r="N439" s="605" t="s">
        <v>153</v>
      </c>
    </row>
    <row r="440" spans="1:29" ht="12.75" customHeight="1" thickTop="1" thickBot="1" x14ac:dyDescent="0.4">
      <c r="A440" s="574">
        <v>437</v>
      </c>
      <c r="B440" s="696">
        <v>11</v>
      </c>
      <c r="C440" s="575">
        <v>45893</v>
      </c>
      <c r="D440" s="586" t="s">
        <v>175</v>
      </c>
      <c r="E440" s="577" t="str">
        <f t="shared" si="76"/>
        <v>NORWALK FC</v>
      </c>
      <c r="F440" s="773" t="str">
        <f t="shared" si="76"/>
        <v>BYE 30</v>
      </c>
      <c r="G440" s="578"/>
      <c r="H440" s="645">
        <f>VLOOKUP(E440,START_TIMES,2)</f>
        <v>0.41666666666666702</v>
      </c>
      <c r="I440" s="614" t="str">
        <f>VLOOKUP(E440,fields,2)</f>
        <v>Nathan Hale MS (T), Norwalk</v>
      </c>
      <c r="J440" s="580"/>
      <c r="K440" s="16"/>
      <c r="M440" s="605" t="s">
        <v>157</v>
      </c>
      <c r="N440" s="605" t="s">
        <v>150</v>
      </c>
    </row>
    <row r="441" spans="1:29" ht="12.75" customHeight="1" thickTop="1" thickBot="1" x14ac:dyDescent="0.4">
      <c r="A441" s="574">
        <v>438</v>
      </c>
      <c r="B441" s="696" t="s">
        <v>0</v>
      </c>
      <c r="C441" s="575" t="s">
        <v>0</v>
      </c>
      <c r="D441" s="582" t="s">
        <v>0</v>
      </c>
      <c r="E441" s="583" t="s">
        <v>0</v>
      </c>
      <c r="F441" s="584" t="s">
        <v>0</v>
      </c>
      <c r="G441" s="578" t="s">
        <v>0</v>
      </c>
      <c r="H441" s="645" t="s">
        <v>0</v>
      </c>
      <c r="I441" s="614" t="s">
        <v>0</v>
      </c>
      <c r="J441" s="585" t="s">
        <v>0</v>
      </c>
      <c r="K441" s="16"/>
      <c r="M441" s="601"/>
      <c r="N441" s="601"/>
    </row>
    <row r="442" spans="1:29" ht="12.75" customHeight="1" thickTop="1" thickBot="1" x14ac:dyDescent="0.4">
      <c r="A442" s="574">
        <v>439</v>
      </c>
      <c r="B442" s="696">
        <v>11</v>
      </c>
      <c r="C442" s="575">
        <v>45893</v>
      </c>
      <c r="D442" s="587" t="s">
        <v>11</v>
      </c>
      <c r="E442" s="577" t="str">
        <f t="shared" ref="E442:F446" si="77">VLOOKUP(M442,Teams,2)</f>
        <v xml:space="preserve">GUILFORD CELTIC </v>
      </c>
      <c r="F442" s="577" t="str">
        <f t="shared" si="77"/>
        <v>GREENWICH FC 40</v>
      </c>
      <c r="G442" s="578"/>
      <c r="H442" s="645">
        <f>VLOOKUP(E442,START_TIMES,2)</f>
        <v>0.41666666666666702</v>
      </c>
      <c r="I442" s="614" t="str">
        <f>VLOOKUP(E442,fields,2)</f>
        <v>Guilford HS (T), Guilford</v>
      </c>
      <c r="J442" s="580"/>
      <c r="K442" s="16"/>
      <c r="M442" s="601" t="s">
        <v>106</v>
      </c>
      <c r="N442" s="601" t="s">
        <v>104</v>
      </c>
    </row>
    <row r="443" spans="1:29" ht="12.75" customHeight="1" thickTop="1" thickBot="1" x14ac:dyDescent="0.4">
      <c r="A443" s="574">
        <v>440</v>
      </c>
      <c r="B443" s="696">
        <v>11</v>
      </c>
      <c r="C443" s="575">
        <v>45893</v>
      </c>
      <c r="D443" s="587" t="s">
        <v>11</v>
      </c>
      <c r="E443" s="577" t="str">
        <f t="shared" si="77"/>
        <v>VASCO DA GAMA 40</v>
      </c>
      <c r="F443" s="577" t="str">
        <f t="shared" si="77"/>
        <v>GREENWICH PUMAS FC 40</v>
      </c>
      <c r="G443" s="578"/>
      <c r="H443" s="645">
        <f>VLOOKUP(E443,START_TIMES,2)</f>
        <v>0.41666666666666702</v>
      </c>
      <c r="I443" s="614" t="str">
        <f>VLOOKUP(E443,fields,2)</f>
        <v>Veterans Memorial Park (T), Bridgeport</v>
      </c>
      <c r="J443" s="580"/>
      <c r="K443" s="16"/>
      <c r="M443" s="601" t="s">
        <v>109</v>
      </c>
      <c r="N443" s="601" t="s">
        <v>105</v>
      </c>
      <c r="S443" s="16"/>
      <c r="T443" s="198"/>
      <c r="U443" s="198"/>
      <c r="V443" s="16">
        <v>74</v>
      </c>
      <c r="W443" s="209"/>
      <c r="X443" s="215"/>
      <c r="Y443" s="16"/>
      <c r="Z443" s="20"/>
      <c r="AC443" s="16"/>
    </row>
    <row r="444" spans="1:29" ht="12.75" customHeight="1" thickTop="1" thickBot="1" x14ac:dyDescent="0.4">
      <c r="A444" s="574">
        <v>441</v>
      </c>
      <c r="B444" s="696">
        <v>11</v>
      </c>
      <c r="C444" s="575">
        <v>45893</v>
      </c>
      <c r="D444" s="587" t="s">
        <v>11</v>
      </c>
      <c r="E444" s="577" t="str">
        <f t="shared" si="77"/>
        <v>CLUB NAPOLI 40</v>
      </c>
      <c r="F444" s="577" t="str">
        <f t="shared" si="77"/>
        <v>DANBURY UNITED 40</v>
      </c>
      <c r="G444" s="578"/>
      <c r="H444" s="645">
        <f>VLOOKUP(E444,START_TIMES,2)</f>
        <v>0.33333333333333331</v>
      </c>
      <c r="I444" s="614" t="str">
        <f>VLOOKUP(E444,fields,2)</f>
        <v>Sportsplex (T), North Branford</v>
      </c>
      <c r="J444" s="580"/>
      <c r="K444" s="16"/>
      <c r="M444" s="601" t="s">
        <v>161</v>
      </c>
      <c r="N444" s="601" t="s">
        <v>162</v>
      </c>
    </row>
    <row r="445" spans="1:29" ht="12.75" customHeight="1" thickTop="1" thickBot="1" x14ac:dyDescent="0.4">
      <c r="A445" s="574">
        <v>442</v>
      </c>
      <c r="B445" s="696">
        <v>11</v>
      </c>
      <c r="C445" s="575">
        <v>45893</v>
      </c>
      <c r="D445" s="587" t="s">
        <v>11</v>
      </c>
      <c r="E445" s="577" t="str">
        <f t="shared" si="77"/>
        <v>STORM FC</v>
      </c>
      <c r="F445" s="577" t="str">
        <f t="shared" si="77"/>
        <v>FAIRFIELD GAC 40</v>
      </c>
      <c r="G445" s="578"/>
      <c r="H445" s="645">
        <f>VLOOKUP(E445,START_TIMES,2)</f>
        <v>0.33333333333333331</v>
      </c>
      <c r="I445" s="614" t="str">
        <f>VLOOKUP(E445,fields,2)</f>
        <v>Wakeman Park (T), Westport</v>
      </c>
      <c r="J445" s="580"/>
      <c r="K445" s="16"/>
      <c r="M445" s="601" t="s">
        <v>108</v>
      </c>
      <c r="N445" s="601" t="s">
        <v>163</v>
      </c>
    </row>
    <row r="446" spans="1:29" ht="12.75" customHeight="1" thickTop="1" thickBot="1" x14ac:dyDescent="0.4">
      <c r="A446" s="574">
        <v>443</v>
      </c>
      <c r="B446" s="696">
        <v>11</v>
      </c>
      <c r="C446" s="575">
        <v>45893</v>
      </c>
      <c r="D446" s="587" t="s">
        <v>11</v>
      </c>
      <c r="E446" s="577" t="str">
        <f t="shared" si="77"/>
        <v>SHEBEEN FC</v>
      </c>
      <c r="F446" s="577" t="str">
        <f t="shared" si="77"/>
        <v>CLINTON FC 40</v>
      </c>
      <c r="G446" s="578"/>
      <c r="H446" s="645">
        <f>VLOOKUP(E446,START_TIMES,2)</f>
        <v>0.41666666666666702</v>
      </c>
      <c r="I446" s="614" t="str">
        <f>VLOOKUP(E446,fields,2)</f>
        <v>Ludlowe HS (T), Fairfield</v>
      </c>
      <c r="J446" s="580"/>
      <c r="K446" s="16"/>
      <c r="M446" s="601" t="s">
        <v>107</v>
      </c>
      <c r="N446" s="601" t="s">
        <v>160</v>
      </c>
    </row>
    <row r="447" spans="1:29" ht="12.75" customHeight="1" thickTop="1" thickBot="1" x14ac:dyDescent="0.4">
      <c r="A447" s="574">
        <v>444</v>
      </c>
      <c r="B447" s="696" t="s">
        <v>0</v>
      </c>
      <c r="C447" s="575" t="s">
        <v>0</v>
      </c>
      <c r="D447" s="582" t="s">
        <v>0</v>
      </c>
      <c r="E447" s="583" t="s">
        <v>0</v>
      </c>
      <c r="F447" s="584" t="s">
        <v>0</v>
      </c>
      <c r="G447" s="578" t="s">
        <v>0</v>
      </c>
      <c r="H447" s="645" t="s">
        <v>0</v>
      </c>
      <c r="I447" s="614" t="s">
        <v>0</v>
      </c>
      <c r="J447" s="585" t="s">
        <v>0</v>
      </c>
      <c r="K447" s="16"/>
      <c r="M447" s="603"/>
      <c r="N447" s="603"/>
    </row>
    <row r="448" spans="1:29" ht="12.75" customHeight="1" thickTop="1" x14ac:dyDescent="0.35">
      <c r="A448" s="574">
        <v>445</v>
      </c>
      <c r="B448" s="696">
        <v>11</v>
      </c>
      <c r="C448" s="575">
        <v>45893</v>
      </c>
      <c r="D448" s="588" t="s">
        <v>1114</v>
      </c>
      <c r="E448" s="577" t="str">
        <f t="shared" ref="E448:F451" si="78">VLOOKUP(M448,Teams,2)</f>
        <v>LITCHFIELD COUNTY BLUES 40</v>
      </c>
      <c r="F448" s="634" t="str">
        <f t="shared" si="78"/>
        <v>BYE 40N</v>
      </c>
      <c r="G448" s="578"/>
      <c r="H448" s="645">
        <f>VLOOKUP(E448,START_TIMES,2)</f>
        <v>0.41666666666666702</v>
      </c>
      <c r="I448" s="614" t="str">
        <f>VLOOKUP(E448,fields,2)</f>
        <v xml:space="preserve">White Field (G), Litchfield </v>
      </c>
      <c r="J448" s="580"/>
      <c r="K448" s="16"/>
      <c r="M448" s="754" t="s">
        <v>113</v>
      </c>
      <c r="N448" s="754" t="s">
        <v>110</v>
      </c>
    </row>
    <row r="449" spans="1:33" ht="12.75" customHeight="1" x14ac:dyDescent="0.35">
      <c r="A449" s="574">
        <v>446</v>
      </c>
      <c r="B449" s="696">
        <v>11</v>
      </c>
      <c r="C449" s="575">
        <v>45893</v>
      </c>
      <c r="D449" s="588" t="s">
        <v>1114</v>
      </c>
      <c r="E449" s="577" t="str">
        <f t="shared" si="78"/>
        <v>NORTH BRANFORD 40</v>
      </c>
      <c r="F449" s="577" t="str">
        <f t="shared" si="78"/>
        <v>SOUTHEAST ROVERS</v>
      </c>
      <c r="G449" s="578"/>
      <c r="H449" s="645">
        <f>VLOOKUP(E449,START_TIMES,2)</f>
        <v>0.41666666666666702</v>
      </c>
      <c r="I449" s="614" t="str">
        <f>VLOOKUP(E449,fields,2)</f>
        <v>North Farms Park (G), North Branford</v>
      </c>
      <c r="J449" s="580"/>
      <c r="K449" s="16"/>
      <c r="M449" s="754" t="s">
        <v>115</v>
      </c>
      <c r="N449" s="754" t="s">
        <v>117</v>
      </c>
      <c r="O449" s="253"/>
      <c r="AC449" s="258"/>
      <c r="AE449" s="253"/>
      <c r="AF449" s="16"/>
      <c r="AG449" s="16"/>
    </row>
    <row r="450" spans="1:33" ht="12.75" customHeight="1" x14ac:dyDescent="0.35">
      <c r="A450" s="574">
        <v>447</v>
      </c>
      <c r="B450" s="696">
        <v>11</v>
      </c>
      <c r="C450" s="575">
        <v>45893</v>
      </c>
      <c r="D450" s="588" t="s">
        <v>1114</v>
      </c>
      <c r="E450" s="577" t="str">
        <f t="shared" si="78"/>
        <v>FC LEONE</v>
      </c>
      <c r="F450" s="577" t="str">
        <f t="shared" si="78"/>
        <v>GUILFORD BELL CURVE</v>
      </c>
      <c r="G450" s="589"/>
      <c r="H450" s="645">
        <f>VLOOKUP(E450,START_TIMES,2)</f>
        <v>0.33333333333333331</v>
      </c>
      <c r="I450" s="614" t="str">
        <f>VLOOKUP(E450,fields,2)</f>
        <v>Memorial Field (G), North Haven</v>
      </c>
      <c r="J450" s="580"/>
      <c r="K450" s="16"/>
      <c r="M450" s="754" t="s">
        <v>111</v>
      </c>
      <c r="N450" s="754" t="s">
        <v>112</v>
      </c>
    </row>
    <row r="451" spans="1:33" ht="12.75" customHeight="1" x14ac:dyDescent="0.35">
      <c r="A451" s="574">
        <v>448</v>
      </c>
      <c r="B451" s="696">
        <v>11</v>
      </c>
      <c r="C451" s="575">
        <v>45893</v>
      </c>
      <c r="D451" s="588" t="s">
        <v>1114</v>
      </c>
      <c r="E451" s="577" t="str">
        <f t="shared" si="78"/>
        <v>NEW HAVEN AMERICANS</v>
      </c>
      <c r="F451" s="577" t="str">
        <f t="shared" si="78"/>
        <v>PAN ZONES</v>
      </c>
      <c r="G451" s="578"/>
      <c r="H451" s="645">
        <f>VLOOKUP(E451,START_TIMES,2)</f>
        <v>0.41666666666666702</v>
      </c>
      <c r="I451" s="614" t="str">
        <f>VLOOKUP(E451,fields,2)</f>
        <v>Peck Place School (G), Orange</v>
      </c>
      <c r="J451" s="580"/>
      <c r="K451" s="16"/>
      <c r="M451" s="754" t="s">
        <v>114</v>
      </c>
      <c r="N451" s="754" t="s">
        <v>116</v>
      </c>
    </row>
    <row r="452" spans="1:33" ht="12.75" customHeight="1" thickBot="1" x14ac:dyDescent="0.4">
      <c r="A452" s="574">
        <v>449</v>
      </c>
      <c r="B452" s="696" t="s">
        <v>0</v>
      </c>
      <c r="C452" s="575" t="s">
        <v>0</v>
      </c>
      <c r="D452" s="582" t="s">
        <v>0</v>
      </c>
      <c r="E452" s="583" t="s">
        <v>0</v>
      </c>
      <c r="F452" s="584" t="s">
        <v>0</v>
      </c>
      <c r="G452" s="578" t="s">
        <v>0</v>
      </c>
      <c r="H452" s="645" t="s">
        <v>0</v>
      </c>
      <c r="I452" s="614" t="s">
        <v>0</v>
      </c>
      <c r="J452" s="585" t="s">
        <v>0</v>
      </c>
      <c r="K452" s="16"/>
      <c r="M452" s="599"/>
      <c r="N452" s="599"/>
    </row>
    <row r="453" spans="1:33" ht="12.75" customHeight="1" thickTop="1" thickBot="1" x14ac:dyDescent="0.4">
      <c r="A453" s="574">
        <v>450</v>
      </c>
      <c r="B453" s="696">
        <v>11</v>
      </c>
      <c r="C453" s="575">
        <v>45893</v>
      </c>
      <c r="D453" s="734" t="s">
        <v>1115</v>
      </c>
      <c r="E453" s="577" t="str">
        <f t="shared" ref="E453:F456" si="79">VLOOKUP(M453,Teams,2)</f>
        <v>ECUA-ANDES 40</v>
      </c>
      <c r="F453" s="577" t="str">
        <f t="shared" si="79"/>
        <v>BESA SC</v>
      </c>
      <c r="G453" s="578"/>
      <c r="H453" s="645">
        <f>VLOOKUP(E453,START_TIMES,2)</f>
        <v>0.41666666666666702</v>
      </c>
      <c r="I453" s="614" t="str">
        <f>VLOOKUP(E453,fields,2)</f>
        <v>Witek Park (G), Derby</v>
      </c>
      <c r="J453" s="580"/>
      <c r="K453" s="16"/>
      <c r="M453" s="776" t="s">
        <v>121</v>
      </c>
      <c r="N453" s="776" t="s">
        <v>118</v>
      </c>
      <c r="O453" s="253"/>
      <c r="AC453" s="258"/>
      <c r="AE453" s="253"/>
      <c r="AF453" s="16"/>
      <c r="AG453" s="16"/>
    </row>
    <row r="454" spans="1:33" ht="12.75" customHeight="1" thickTop="1" thickBot="1" x14ac:dyDescent="0.4">
      <c r="A454" s="574">
        <v>451</v>
      </c>
      <c r="B454" s="696">
        <v>11</v>
      </c>
      <c r="C454" s="575">
        <v>45893</v>
      </c>
      <c r="D454" s="734" t="s">
        <v>1115</v>
      </c>
      <c r="E454" s="577" t="str">
        <f t="shared" si="79"/>
        <v>RIDGEFIELD KICKS</v>
      </c>
      <c r="F454" s="577" t="str">
        <f t="shared" si="79"/>
        <v>WILTON WOLVES</v>
      </c>
      <c r="G454" s="578"/>
      <c r="H454" s="645">
        <f>VLOOKUP(E454,START_TIMES,2)</f>
        <v>0.33333333333333331</v>
      </c>
      <c r="I454" s="614" t="str">
        <f>VLOOKUP(E454,fields,2)</f>
        <v>Wooster School (T), Danbury</v>
      </c>
      <c r="J454" s="580"/>
      <c r="K454" s="16"/>
      <c r="M454" s="776" t="s">
        <v>123</v>
      </c>
      <c r="N454" s="776" t="s">
        <v>125</v>
      </c>
    </row>
    <row r="455" spans="1:33" ht="12.75" customHeight="1" thickTop="1" thickBot="1" x14ac:dyDescent="0.4">
      <c r="A455" s="574">
        <v>452</v>
      </c>
      <c r="B455" s="696">
        <v>11</v>
      </c>
      <c r="C455" s="575">
        <v>45893</v>
      </c>
      <c r="D455" s="734" t="s">
        <v>1115</v>
      </c>
      <c r="E455" s="759" t="str">
        <f t="shared" si="79"/>
        <v>BYE 40S</v>
      </c>
      <c r="F455" s="577" t="str">
        <f t="shared" si="79"/>
        <v>DERBY QUITUS</v>
      </c>
      <c r="G455" s="589"/>
      <c r="H455" s="645" t="str">
        <f>VLOOKUP(E455,START_TIMES,2)</f>
        <v>--</v>
      </c>
      <c r="I455" s="614" t="str">
        <f>VLOOKUP(E455,fields,2)</f>
        <v>--</v>
      </c>
      <c r="J455" s="580"/>
      <c r="K455" s="16"/>
      <c r="M455" s="776" t="s">
        <v>119</v>
      </c>
      <c r="N455" s="776" t="s">
        <v>120</v>
      </c>
    </row>
    <row r="456" spans="1:33" ht="12.75" customHeight="1" thickTop="1" thickBot="1" x14ac:dyDescent="0.4">
      <c r="A456" s="574">
        <v>453</v>
      </c>
      <c r="B456" s="696">
        <v>11</v>
      </c>
      <c r="C456" s="575">
        <v>45893</v>
      </c>
      <c r="D456" s="734" t="s">
        <v>1115</v>
      </c>
      <c r="E456" s="577" t="str">
        <f t="shared" si="79"/>
        <v>LUSITANOS FC</v>
      </c>
      <c r="F456" s="577" t="str">
        <f t="shared" si="79"/>
        <v>STAMFORD UNITED</v>
      </c>
      <c r="G456" s="578"/>
      <c r="H456" s="645">
        <f>VLOOKUP(E456,START_TIMES,2)</f>
        <v>0.41666666666666669</v>
      </c>
      <c r="I456" s="614" t="str">
        <f>VLOOKUP(E456,fields,2)</f>
        <v>Veterans Memorial Park (T), Bridgeport</v>
      </c>
      <c r="J456" s="580"/>
      <c r="K456" s="16"/>
      <c r="M456" s="776" t="s">
        <v>122</v>
      </c>
      <c r="N456" s="776" t="s">
        <v>124</v>
      </c>
    </row>
    <row r="457" spans="1:33" ht="12.75" customHeight="1" thickTop="1" thickBot="1" x14ac:dyDescent="0.4">
      <c r="A457" s="574">
        <v>454</v>
      </c>
      <c r="B457" s="696" t="s">
        <v>0</v>
      </c>
      <c r="C457" s="575" t="s">
        <v>0</v>
      </c>
      <c r="D457" s="582" t="s">
        <v>0</v>
      </c>
      <c r="E457" s="583" t="s">
        <v>0</v>
      </c>
      <c r="F457" s="584" t="s">
        <v>0</v>
      </c>
      <c r="G457" s="578" t="s">
        <v>0</v>
      </c>
      <c r="H457" s="645" t="s">
        <v>0</v>
      </c>
      <c r="I457" s="614" t="s">
        <v>0</v>
      </c>
      <c r="J457" s="585" t="s">
        <v>0</v>
      </c>
      <c r="K457" s="16"/>
      <c r="M457" s="755"/>
      <c r="N457" s="755"/>
      <c r="O457" s="16">
        <v>5</v>
      </c>
      <c r="P457" s="5" t="s">
        <v>130</v>
      </c>
      <c r="Q457" s="5" t="s">
        <v>132</v>
      </c>
    </row>
    <row r="458" spans="1:33" ht="12.75" customHeight="1" thickTop="1" thickBot="1" x14ac:dyDescent="0.4">
      <c r="A458" s="574">
        <v>455</v>
      </c>
      <c r="B458" s="696">
        <v>11</v>
      </c>
      <c r="C458" s="575">
        <v>45893</v>
      </c>
      <c r="D458" s="590" t="s">
        <v>1076</v>
      </c>
      <c r="E458" s="577" t="str">
        <f t="shared" ref="E458:F462" si="80">VLOOKUP(M458,Teams,2)</f>
        <v>REBELS UNITED</v>
      </c>
      <c r="F458" s="577" t="str">
        <f t="shared" si="80"/>
        <v>NORWALK MARINERS LEGENDS</v>
      </c>
      <c r="G458" s="589"/>
      <c r="H458" s="645">
        <f>VLOOKUP(E458,START_TIMES,2)</f>
        <v>0.41666666666666669</v>
      </c>
      <c r="I458" s="614" t="str">
        <f>VLOOKUP(E458,fields,2)</f>
        <v>New Fairfield HS (T), New Fairfield</v>
      </c>
      <c r="J458" s="580"/>
      <c r="K458" s="16"/>
      <c r="M458" s="780" t="s">
        <v>132</v>
      </c>
      <c r="N458" s="780" t="s">
        <v>130</v>
      </c>
      <c r="O458" s="16">
        <v>6</v>
      </c>
      <c r="P458" s="5" t="s">
        <v>127</v>
      </c>
      <c r="Q458" s="5" t="s">
        <v>129</v>
      </c>
    </row>
    <row r="459" spans="1:33" ht="12.75" customHeight="1" thickTop="1" thickBot="1" x14ac:dyDescent="0.4">
      <c r="A459" s="574">
        <v>456</v>
      </c>
      <c r="B459" s="696">
        <v>11</v>
      </c>
      <c r="C459" s="575">
        <v>45893</v>
      </c>
      <c r="D459" s="590" t="s">
        <v>1076</v>
      </c>
      <c r="E459" s="577" t="str">
        <f t="shared" si="80"/>
        <v>WESTPORT FC</v>
      </c>
      <c r="F459" s="577" t="str">
        <f t="shared" si="80"/>
        <v>NORWALK SPORT COLOMBIA 50</v>
      </c>
      <c r="G459" s="589"/>
      <c r="H459" s="645">
        <f>VLOOKUP(E459,START_TIMES,2)</f>
        <v>0.33333333333333331</v>
      </c>
      <c r="I459" s="614" t="str">
        <f>VLOOKUP(E459,fields,2)</f>
        <v>Wakeman Park (T), Westport</v>
      </c>
      <c r="J459" s="580"/>
      <c r="K459" s="16"/>
      <c r="M459" s="780" t="s">
        <v>136</v>
      </c>
      <c r="N459" s="780" t="s">
        <v>131</v>
      </c>
      <c r="O459" s="16">
        <v>7</v>
      </c>
      <c r="P459" s="5" t="s">
        <v>128</v>
      </c>
      <c r="Q459" s="5" t="s">
        <v>132</v>
      </c>
    </row>
    <row r="460" spans="1:33" ht="12.75" customHeight="1" thickTop="1" thickBot="1" x14ac:dyDescent="0.4">
      <c r="A460" s="574">
        <v>457</v>
      </c>
      <c r="B460" s="696">
        <v>11</v>
      </c>
      <c r="C460" s="575">
        <v>45893</v>
      </c>
      <c r="D460" s="590" t="s">
        <v>1076</v>
      </c>
      <c r="E460" s="577" t="str">
        <f t="shared" si="80"/>
        <v>FAIRFIELD GAC 50</v>
      </c>
      <c r="F460" s="577" t="str">
        <f t="shared" si="80"/>
        <v>GREENWICH FC 50</v>
      </c>
      <c r="G460" s="589"/>
      <c r="H460" s="645">
        <f>VLOOKUP(E460,START_TIMES,2)</f>
        <v>0.33333333333333331</v>
      </c>
      <c r="I460" s="614" t="str">
        <f>VLOOKUP(E460,fields,2)</f>
        <v>Ludlowe HS (T), Fairfield</v>
      </c>
      <c r="J460" s="580"/>
      <c r="K460" s="16"/>
      <c r="M460" s="780" t="s">
        <v>127</v>
      </c>
      <c r="N460" s="780" t="s">
        <v>128</v>
      </c>
      <c r="O460" s="16">
        <v>8</v>
      </c>
      <c r="P460" s="5" t="s">
        <v>125</v>
      </c>
      <c r="Q460" s="5" t="s">
        <v>124</v>
      </c>
    </row>
    <row r="461" spans="1:33" ht="12.75" customHeight="1" thickTop="1" thickBot="1" x14ac:dyDescent="0.4">
      <c r="A461" s="574">
        <v>458</v>
      </c>
      <c r="B461" s="696">
        <v>11</v>
      </c>
      <c r="C461" s="575">
        <v>45893</v>
      </c>
      <c r="D461" s="741" t="s">
        <v>1076</v>
      </c>
      <c r="E461" s="577" t="str">
        <f t="shared" si="80"/>
        <v>VASCO DA GAMA 50</v>
      </c>
      <c r="F461" s="577" t="str">
        <f t="shared" si="80"/>
        <v>GREENWICH PUMAS FC 50</v>
      </c>
      <c r="G461" s="589"/>
      <c r="H461" s="645">
        <f>VLOOKUP(E461,START_TIMES,2)</f>
        <v>0.41666666666666702</v>
      </c>
      <c r="I461" s="614" t="str">
        <f>VLOOKUP(E461,fields,2)</f>
        <v>Veterans Memorial Park (T), Bridgeport</v>
      </c>
      <c r="J461" s="580"/>
      <c r="K461" s="16"/>
      <c r="M461" s="780" t="s">
        <v>134</v>
      </c>
      <c r="N461" s="780" t="s">
        <v>129</v>
      </c>
      <c r="O461" s="16">
        <v>9</v>
      </c>
      <c r="P461" s="5" t="s">
        <v>126</v>
      </c>
      <c r="Q461" s="5" t="s">
        <v>131</v>
      </c>
    </row>
    <row r="462" spans="1:33" ht="12.75" customHeight="1" thickTop="1" thickBot="1" x14ac:dyDescent="0.4">
      <c r="A462" s="574">
        <v>459</v>
      </c>
      <c r="B462" s="696">
        <v>11</v>
      </c>
      <c r="C462" s="575">
        <v>45893</v>
      </c>
      <c r="D462" s="590" t="s">
        <v>1076</v>
      </c>
      <c r="E462" s="577" t="str">
        <f t="shared" si="80"/>
        <v>STAMFORD CITY</v>
      </c>
      <c r="F462" s="774" t="str">
        <f t="shared" si="80"/>
        <v>BYE 50</v>
      </c>
      <c r="G462" s="589"/>
      <c r="H462" s="645">
        <f>VLOOKUP(E462,START_TIMES,2)</f>
        <v>0.41666666666666702</v>
      </c>
      <c r="I462" s="614" t="str">
        <f>VLOOKUP(E462,fields,2)</f>
        <v>West Beach Fields (T), Stamford</v>
      </c>
      <c r="J462" s="580"/>
      <c r="K462" s="16"/>
      <c r="M462" s="780" t="s">
        <v>133</v>
      </c>
      <c r="N462" s="780" t="s">
        <v>126</v>
      </c>
      <c r="O462" s="16">
        <v>10</v>
      </c>
      <c r="P462" s="5" t="s">
        <v>123</v>
      </c>
      <c r="Q462" s="5" t="s">
        <v>130</v>
      </c>
    </row>
    <row r="463" spans="1:33" ht="12.75" customHeight="1" thickTop="1" thickBot="1" x14ac:dyDescent="0.4">
      <c r="A463" s="574">
        <v>460</v>
      </c>
      <c r="B463" s="696" t="s">
        <v>0</v>
      </c>
      <c r="C463" s="575" t="s">
        <v>0</v>
      </c>
      <c r="D463" s="739" t="s">
        <v>0</v>
      </c>
      <c r="E463" s="583" t="s">
        <v>0</v>
      </c>
      <c r="F463" s="584" t="s">
        <v>0</v>
      </c>
      <c r="G463" s="578" t="s">
        <v>0</v>
      </c>
      <c r="H463" s="645" t="s">
        <v>0</v>
      </c>
      <c r="I463" s="614" t="s">
        <v>0</v>
      </c>
      <c r="J463" s="585" t="s">
        <v>0</v>
      </c>
      <c r="K463" s="16"/>
      <c r="M463" s="746"/>
      <c r="N463" s="746"/>
      <c r="O463" s="16">
        <v>11</v>
      </c>
      <c r="P463" s="5" t="s">
        <v>124</v>
      </c>
      <c r="Q463" s="5" t="s">
        <v>128</v>
      </c>
    </row>
    <row r="464" spans="1:33" ht="12.75" customHeight="1" thickTop="1" thickBot="1" x14ac:dyDescent="0.4">
      <c r="A464" s="574">
        <v>461</v>
      </c>
      <c r="B464" s="696">
        <v>11</v>
      </c>
      <c r="C464" s="575">
        <v>45893</v>
      </c>
      <c r="D464" s="744" t="s">
        <v>1113</v>
      </c>
      <c r="E464" s="577" t="str">
        <f t="shared" ref="E464:F468" si="81">VLOOKUP(M464,Teams,2)</f>
        <v>NORTH BRANFORD LEGENDS</v>
      </c>
      <c r="F464" s="577" t="str">
        <f t="shared" si="81"/>
        <v>GUILFORD BLACK EAGLES</v>
      </c>
      <c r="G464" s="589"/>
      <c r="H464" s="645">
        <f>VLOOKUP(E464,START_TIMES,2)</f>
        <v>0.41666666666666702</v>
      </c>
      <c r="I464" s="614" t="str">
        <f>VLOOKUP(E464,fields,2)</f>
        <v>Northford Park (G), Northford</v>
      </c>
      <c r="J464" s="580"/>
      <c r="K464" s="1"/>
      <c r="L464" s="1"/>
      <c r="M464" s="753" t="s">
        <v>148</v>
      </c>
      <c r="N464" s="753" t="s">
        <v>146</v>
      </c>
      <c r="O464" s="16">
        <v>12</v>
      </c>
      <c r="P464" s="5" t="s">
        <v>127</v>
      </c>
      <c r="Q464" s="5" t="s">
        <v>130</v>
      </c>
    </row>
    <row r="465" spans="1:17" ht="12.75" customHeight="1" thickTop="1" thickBot="1" x14ac:dyDescent="0.4">
      <c r="A465" s="574">
        <v>462</v>
      </c>
      <c r="B465" s="696">
        <v>11</v>
      </c>
      <c r="C465" s="575">
        <v>45893</v>
      </c>
      <c r="D465" s="744" t="s">
        <v>1113</v>
      </c>
      <c r="E465" s="577" t="str">
        <f t="shared" si="81"/>
        <v>ZIMMITTI SC</v>
      </c>
      <c r="F465" s="577" t="str">
        <f t="shared" si="81"/>
        <v>HAVEN FC</v>
      </c>
      <c r="G465" s="589"/>
      <c r="H465" s="645">
        <f>VLOOKUP(E465,START_TIMES,2)</f>
        <v>0.41666666666666702</v>
      </c>
      <c r="I465" s="614" t="str">
        <f>VLOOKUP(E465,fields,2)</f>
        <v>Morris Beach Complex (G), Morris</v>
      </c>
      <c r="J465" s="580"/>
      <c r="K465" s="16"/>
      <c r="M465" s="753" t="s">
        <v>137</v>
      </c>
      <c r="N465" s="753" t="s">
        <v>147</v>
      </c>
      <c r="O465" s="16">
        <v>13</v>
      </c>
      <c r="P465" s="5" t="s">
        <v>126</v>
      </c>
      <c r="Q465" s="5" t="s">
        <v>123</v>
      </c>
    </row>
    <row r="466" spans="1:17" ht="12.75" customHeight="1" thickTop="1" thickBot="1" x14ac:dyDescent="0.4">
      <c r="A466" s="574">
        <v>463</v>
      </c>
      <c r="B466" s="696">
        <v>11</v>
      </c>
      <c r="C466" s="575">
        <v>45893</v>
      </c>
      <c r="D466" s="744" t="s">
        <v>1113</v>
      </c>
      <c r="E466" s="577" t="str">
        <f t="shared" si="81"/>
        <v>CLUB NAPOLI 50</v>
      </c>
      <c r="F466" s="577" t="str">
        <f t="shared" si="81"/>
        <v>EAST HAVEN SC</v>
      </c>
      <c r="G466" s="589"/>
      <c r="H466" s="645">
        <f>VLOOKUP(E466,START_TIMES,2)</f>
        <v>0.375</v>
      </c>
      <c r="I466" s="614" t="str">
        <f>VLOOKUP(E466,fields,2)</f>
        <v>North Farms Park (G), North Branford</v>
      </c>
      <c r="J466" s="585"/>
      <c r="K466" s="16"/>
      <c r="M466" s="753" t="s">
        <v>141</v>
      </c>
      <c r="N466" s="753" t="s">
        <v>142</v>
      </c>
      <c r="O466" s="16">
        <v>14</v>
      </c>
      <c r="P466" s="5" t="s">
        <v>131</v>
      </c>
      <c r="Q466" s="5" t="s">
        <v>125</v>
      </c>
    </row>
    <row r="467" spans="1:17" ht="12.75" customHeight="1" thickTop="1" thickBot="1" x14ac:dyDescent="0.4">
      <c r="A467" s="574">
        <v>464</v>
      </c>
      <c r="B467" s="696">
        <v>11</v>
      </c>
      <c r="C467" s="575">
        <v>45893</v>
      </c>
      <c r="D467" s="591" t="s">
        <v>1113</v>
      </c>
      <c r="E467" s="577" t="str">
        <f t="shared" si="81"/>
        <v>VASCO DA GAMA 60</v>
      </c>
      <c r="F467" s="577" t="str">
        <f t="shared" si="81"/>
        <v>GREENWICH PFC</v>
      </c>
      <c r="G467" s="589"/>
      <c r="H467" s="645">
        <f>VLOOKUP(E467,START_TIMES,2)</f>
        <v>0.33333333333333331</v>
      </c>
      <c r="I467" s="614" t="str">
        <f>VLOOKUP(E467,fields,2)</f>
        <v>Veterans Memorial Park (T), Bridgeport</v>
      </c>
      <c r="J467" s="580"/>
      <c r="K467" s="16"/>
      <c r="M467" s="753" t="s">
        <v>135</v>
      </c>
      <c r="N467" s="753" t="s">
        <v>144</v>
      </c>
      <c r="O467" s="16">
        <v>15</v>
      </c>
      <c r="P467" s="5" t="s">
        <v>129</v>
      </c>
      <c r="Q467" s="5" t="s">
        <v>132</v>
      </c>
    </row>
    <row r="468" spans="1:17" ht="12.75" customHeight="1" thickTop="1" thickBot="1" x14ac:dyDescent="0.4">
      <c r="A468" s="574">
        <v>465</v>
      </c>
      <c r="B468" s="696">
        <v>11</v>
      </c>
      <c r="C468" s="575">
        <v>45893</v>
      </c>
      <c r="D468" s="591" t="s">
        <v>1113</v>
      </c>
      <c r="E468" s="577" t="str">
        <f t="shared" si="81"/>
        <v>SOUTHEAST CT</v>
      </c>
      <c r="F468" s="577" t="str">
        <f t="shared" si="81"/>
        <v>CHESHIRE AZZURRI</v>
      </c>
      <c r="G468" s="589"/>
      <c r="H468" s="645">
        <f>VLOOKUP(E468,START_TIMES,2)</f>
        <v>0.41666666666666702</v>
      </c>
      <c r="I468" s="614" t="str">
        <f>VLOOKUP(E468,fields,2)</f>
        <v>Killingworth Rec Park (G), Killingworth</v>
      </c>
      <c r="J468" s="580"/>
      <c r="K468" s="16"/>
      <c r="M468" s="753" t="s">
        <v>149</v>
      </c>
      <c r="N468" s="753" t="s">
        <v>138</v>
      </c>
      <c r="O468" s="16">
        <v>16</v>
      </c>
      <c r="P468" s="5" t="s">
        <v>132</v>
      </c>
      <c r="Q468" s="5" t="s">
        <v>127</v>
      </c>
    </row>
    <row r="469" spans="1:17" ht="12.75" customHeight="1" thickTop="1" thickBot="1" x14ac:dyDescent="0.4">
      <c r="A469" s="574">
        <v>466</v>
      </c>
      <c r="B469" s="696"/>
      <c r="C469" s="575"/>
      <c r="D469" s="591"/>
      <c r="E469" s="577"/>
      <c r="F469" s="577"/>
      <c r="G469" s="589"/>
      <c r="H469" s="645"/>
      <c r="I469" s="614"/>
      <c r="J469" s="580"/>
      <c r="K469" s="16"/>
      <c r="M469" s="601"/>
      <c r="N469" s="601"/>
      <c r="O469" s="16">
        <v>17</v>
      </c>
      <c r="P469" s="5" t="s">
        <v>125</v>
      </c>
      <c r="Q469" s="5" t="s">
        <v>123</v>
      </c>
    </row>
    <row r="470" spans="1:17" ht="12.75" customHeight="1" thickTop="1" thickBot="1" x14ac:dyDescent="0.3">
      <c r="A470" s="574">
        <v>467</v>
      </c>
      <c r="B470" s="698" t="s">
        <v>0</v>
      </c>
      <c r="C470" s="396" t="s">
        <v>1119</v>
      </c>
      <c r="D470" s="660"/>
      <c r="E470" s="660"/>
      <c r="F470" s="660"/>
      <c r="G470" s="668"/>
      <c r="H470" s="677"/>
      <c r="I470" s="660"/>
      <c r="J470" s="321"/>
      <c r="K470" s="16"/>
      <c r="M470" s="605"/>
      <c r="N470" s="605"/>
      <c r="O470" s="16">
        <v>18</v>
      </c>
      <c r="P470" s="5" t="s">
        <v>126</v>
      </c>
      <c r="Q470" s="5" t="s">
        <v>130</v>
      </c>
    </row>
    <row r="471" spans="1:17" ht="12.75" customHeight="1" thickTop="1" thickBot="1" x14ac:dyDescent="0.4">
      <c r="A471" s="574">
        <v>468</v>
      </c>
      <c r="B471" s="696"/>
      <c r="C471" s="575"/>
      <c r="D471" s="591"/>
      <c r="E471" s="577"/>
      <c r="F471" s="577"/>
      <c r="G471" s="589"/>
      <c r="H471" s="645"/>
      <c r="I471" s="614"/>
      <c r="J471" s="580"/>
      <c r="K471" s="16"/>
      <c r="M471" s="601"/>
      <c r="N471" s="601"/>
      <c r="O471" s="16">
        <v>19</v>
      </c>
      <c r="P471" s="5" t="s">
        <v>128</v>
      </c>
      <c r="Q471" s="5" t="s">
        <v>131</v>
      </c>
    </row>
    <row r="472" spans="1:17" ht="12.75" customHeight="1" thickTop="1" thickBot="1" x14ac:dyDescent="0.4">
      <c r="A472" s="574">
        <v>469</v>
      </c>
      <c r="B472" s="696">
        <v>12</v>
      </c>
      <c r="C472" s="575">
        <v>45907</v>
      </c>
      <c r="D472" s="576" t="s">
        <v>10</v>
      </c>
      <c r="E472" s="577" t="str">
        <f t="shared" ref="E472:F476" si="82">VLOOKUP(M472,Teams,2)</f>
        <v>GREENWICH FC 30</v>
      </c>
      <c r="F472" s="577" t="str">
        <f t="shared" si="82"/>
        <v>STAMFORD FC</v>
      </c>
      <c r="G472" s="578"/>
      <c r="H472" s="645">
        <f>VLOOKUP(E472,START_TIMES,2)</f>
        <v>0.41666666666666702</v>
      </c>
      <c r="I472" s="614" t="str">
        <f>VLOOKUP(E472,fields,2)</f>
        <v>Greenwich Fields</v>
      </c>
      <c r="J472" s="580"/>
      <c r="K472" s="16"/>
      <c r="M472" s="601" t="s">
        <v>94</v>
      </c>
      <c r="N472" s="601" t="s">
        <v>101</v>
      </c>
      <c r="O472" s="16">
        <v>20</v>
      </c>
      <c r="P472" s="5" t="s">
        <v>124</v>
      </c>
      <c r="Q472" s="5" t="s">
        <v>129</v>
      </c>
    </row>
    <row r="473" spans="1:17" ht="12.75" customHeight="1" thickTop="1" thickBot="1" x14ac:dyDescent="0.4">
      <c r="A473" s="574">
        <v>470</v>
      </c>
      <c r="B473" s="696">
        <v>12</v>
      </c>
      <c r="C473" s="575">
        <v>45907</v>
      </c>
      <c r="D473" s="576" t="s">
        <v>10</v>
      </c>
      <c r="E473" s="577" t="str">
        <f t="shared" si="82"/>
        <v>CHESHIRE SC UNITED</v>
      </c>
      <c r="F473" s="577" t="str">
        <f t="shared" si="82"/>
        <v>DANBURY UNITED</v>
      </c>
      <c r="G473" s="578"/>
      <c r="H473" s="645">
        <f>VLOOKUP(E473,START_TIMES,2)</f>
        <v>0.375</v>
      </c>
      <c r="I473" s="614" t="str">
        <f>VLOOKUP(E473,fields,2)</f>
        <v>Choate Rosemary Hall (T), Wallingford</v>
      </c>
      <c r="J473" s="580"/>
      <c r="K473" s="16"/>
      <c r="M473" s="601" t="s">
        <v>97</v>
      </c>
      <c r="N473" s="601" t="s">
        <v>93</v>
      </c>
      <c r="O473" s="16">
        <v>21</v>
      </c>
      <c r="P473" s="5" t="s">
        <v>123</v>
      </c>
      <c r="Q473" s="5" t="s">
        <v>128</v>
      </c>
    </row>
    <row r="474" spans="1:17" ht="12.75" customHeight="1" thickTop="1" thickBot="1" x14ac:dyDescent="0.4">
      <c r="A474" s="574">
        <v>471</v>
      </c>
      <c r="B474" s="696">
        <v>12</v>
      </c>
      <c r="C474" s="575">
        <v>45907</v>
      </c>
      <c r="D474" s="576" t="s">
        <v>10</v>
      </c>
      <c r="E474" s="577" t="str">
        <f t="shared" si="82"/>
        <v>MILFORD TUESDAY</v>
      </c>
      <c r="F474" s="577" t="str">
        <f t="shared" si="82"/>
        <v xml:space="preserve">FC SHELTON </v>
      </c>
      <c r="G474" s="578"/>
      <c r="H474" s="645">
        <f>VLOOKUP(E474,START_TIMES,2)</f>
        <v>0.33333333333333331</v>
      </c>
      <c r="I474" s="614" t="str">
        <f>VLOOKUP(E474,fields,2)</f>
        <v>Witek Park (G), Derby</v>
      </c>
      <c r="J474" s="585"/>
      <c r="K474" s="16"/>
      <c r="M474" s="601" t="s">
        <v>100</v>
      </c>
      <c r="N474" s="601" t="s">
        <v>99</v>
      </c>
      <c r="O474" s="16">
        <v>22</v>
      </c>
      <c r="P474" s="5" t="s">
        <v>132</v>
      </c>
      <c r="Q474" s="5" t="s">
        <v>124</v>
      </c>
    </row>
    <row r="475" spans="1:17" ht="12.75" customHeight="1" thickTop="1" thickBot="1" x14ac:dyDescent="0.4">
      <c r="A475" s="574">
        <v>472</v>
      </c>
      <c r="B475" s="696">
        <v>12</v>
      </c>
      <c r="C475" s="575">
        <v>45907</v>
      </c>
      <c r="D475" s="576" t="s">
        <v>10</v>
      </c>
      <c r="E475" s="577" t="str">
        <f t="shared" si="82"/>
        <v>SALTY DOGS</v>
      </c>
      <c r="F475" s="577" t="str">
        <f t="shared" si="82"/>
        <v>HAMDEN ALL STARS</v>
      </c>
      <c r="G475" s="578"/>
      <c r="H475" s="645">
        <f>VLOOKUP(E475,START_TIMES,2)</f>
        <v>0.33333333333333331</v>
      </c>
      <c r="I475" s="614" t="str">
        <f>VLOOKUP(E475,fields,2)</f>
        <v>Nonnewaug HS  (T), Woodbury</v>
      </c>
      <c r="J475" s="585"/>
      <c r="K475" s="16"/>
      <c r="M475" s="601" t="s">
        <v>95</v>
      </c>
      <c r="N475" s="601" t="s">
        <v>92</v>
      </c>
      <c r="O475" s="16">
        <v>23</v>
      </c>
      <c r="P475" s="5" t="s">
        <v>126</v>
      </c>
      <c r="Q475" s="5" t="s">
        <v>127</v>
      </c>
    </row>
    <row r="476" spans="1:17" ht="12.75" customHeight="1" thickTop="1" thickBot="1" x14ac:dyDescent="0.4">
      <c r="A476" s="574">
        <v>473</v>
      </c>
      <c r="B476" s="696">
        <v>12</v>
      </c>
      <c r="C476" s="575">
        <v>45907</v>
      </c>
      <c r="D476" s="576" t="s">
        <v>10</v>
      </c>
      <c r="E476" s="577" t="str">
        <f t="shared" si="82"/>
        <v>MILFORD AMIGOS</v>
      </c>
      <c r="F476" s="577" t="str">
        <f t="shared" si="82"/>
        <v>CLINTON FC 30</v>
      </c>
      <c r="G476" s="578"/>
      <c r="H476" s="645">
        <f>VLOOKUP(E476,START_TIMES,2)</f>
        <v>0.33333333333333331</v>
      </c>
      <c r="I476" s="614" t="str">
        <f>VLOOKUP(E476,fields,2)</f>
        <v>Pease Road (G), Woodbridge</v>
      </c>
      <c r="J476" s="580"/>
      <c r="K476" s="16"/>
      <c r="M476" s="601" t="s">
        <v>98</v>
      </c>
      <c r="N476" s="601" t="s">
        <v>96</v>
      </c>
      <c r="O476" s="16">
        <v>24</v>
      </c>
      <c r="P476" s="5" t="s">
        <v>130</v>
      </c>
      <c r="Q476" s="5" t="s">
        <v>125</v>
      </c>
    </row>
    <row r="477" spans="1:17" ht="12.75" customHeight="1" thickTop="1" thickBot="1" x14ac:dyDescent="0.4">
      <c r="A477" s="574">
        <v>474</v>
      </c>
      <c r="B477" s="696" t="s">
        <v>0</v>
      </c>
      <c r="C477" s="575" t="s">
        <v>0</v>
      </c>
      <c r="D477" s="582" t="s">
        <v>0</v>
      </c>
      <c r="E477" s="583" t="s">
        <v>0</v>
      </c>
      <c r="F477" s="584" t="s">
        <v>0</v>
      </c>
      <c r="G477" s="578" t="s">
        <v>0</v>
      </c>
      <c r="H477" s="645" t="s">
        <v>0</v>
      </c>
      <c r="I477" s="614" t="s">
        <v>0</v>
      </c>
      <c r="J477" s="585" t="s">
        <v>0</v>
      </c>
      <c r="K477" s="16"/>
      <c r="M477" s="605"/>
      <c r="N477" s="611"/>
      <c r="O477" s="16">
        <v>25</v>
      </c>
      <c r="P477" s="5" t="s">
        <v>129</v>
      </c>
      <c r="Q477" s="5" t="s">
        <v>131</v>
      </c>
    </row>
    <row r="478" spans="1:17" ht="12.75" customHeight="1" thickTop="1" thickBot="1" x14ac:dyDescent="0.4">
      <c r="A478" s="574">
        <v>475</v>
      </c>
      <c r="B478" s="696">
        <v>12</v>
      </c>
      <c r="C478" s="575">
        <v>45907</v>
      </c>
      <c r="D478" s="586" t="s">
        <v>175</v>
      </c>
      <c r="E478" s="577" t="str">
        <f t="shared" ref="E478:F482" si="83">VLOOKUP(M478,Teams,2)</f>
        <v>FC CELTA</v>
      </c>
      <c r="F478" s="577" t="str">
        <f t="shared" si="83"/>
        <v>TRINITY FC</v>
      </c>
      <c r="G478" s="578"/>
      <c r="H478" s="645">
        <f>VLOOKUP(E478,START_TIMES,2)</f>
        <v>0.33333333333333331</v>
      </c>
      <c r="I478" s="614" t="str">
        <f>VLOOKUP(E478,fields,2)</f>
        <v>Foran HS KMT (T), Milford</v>
      </c>
      <c r="J478" s="580"/>
      <c r="K478" s="16"/>
      <c r="M478" s="605" t="s">
        <v>154</v>
      </c>
      <c r="N478" s="605" t="s">
        <v>159</v>
      </c>
      <c r="O478" s="16">
        <v>26</v>
      </c>
      <c r="P478" s="5" t="s">
        <v>131</v>
      </c>
      <c r="Q478" s="5" t="s">
        <v>132</v>
      </c>
    </row>
    <row r="479" spans="1:17" ht="12.75" customHeight="1" thickTop="1" thickBot="1" x14ac:dyDescent="0.4">
      <c r="A479" s="574">
        <v>476</v>
      </c>
      <c r="B479" s="696">
        <v>12</v>
      </c>
      <c r="C479" s="575">
        <v>45907</v>
      </c>
      <c r="D479" s="663" t="s">
        <v>175</v>
      </c>
      <c r="E479" s="773" t="str">
        <f t="shared" si="83"/>
        <v>BYE 30</v>
      </c>
      <c r="F479" s="577" t="str">
        <f t="shared" si="83"/>
        <v>ECUA-ANDES 30</v>
      </c>
      <c r="G479" s="637"/>
      <c r="H479" s="678" t="str">
        <f>VLOOKUP(E479,START_TIMES,2)</f>
        <v>--</v>
      </c>
      <c r="I479" s="638" t="str">
        <f>VLOOKUP(E479,fields,2)</f>
        <v>--</v>
      </c>
      <c r="J479" s="580"/>
      <c r="K479" s="16"/>
      <c r="M479" s="605" t="s">
        <v>150</v>
      </c>
      <c r="N479" s="605" t="s">
        <v>152</v>
      </c>
      <c r="O479" s="16">
        <v>27</v>
      </c>
      <c r="P479" s="5" t="s">
        <v>127</v>
      </c>
      <c r="Q479" s="5" t="s">
        <v>124</v>
      </c>
    </row>
    <row r="480" spans="1:17" ht="12.75" customHeight="1" thickTop="1" thickBot="1" x14ac:dyDescent="0.4">
      <c r="A480" s="574">
        <v>477</v>
      </c>
      <c r="B480" s="696">
        <v>12</v>
      </c>
      <c r="C480" s="575">
        <v>45907</v>
      </c>
      <c r="D480" s="586" t="s">
        <v>175</v>
      </c>
      <c r="E480" s="577" t="str">
        <f t="shared" si="83"/>
        <v>NORWALK FC</v>
      </c>
      <c r="F480" s="577" t="str">
        <f t="shared" si="83"/>
        <v>FC CALDO VERDE</v>
      </c>
      <c r="G480" s="589"/>
      <c r="H480" s="645">
        <f>VLOOKUP(E480,START_TIMES,2)</f>
        <v>0.41666666666666702</v>
      </c>
      <c r="I480" s="614" t="str">
        <f>VLOOKUP(E480,fields,2)</f>
        <v>Nathan Hale MS (T), Norwalk</v>
      </c>
      <c r="J480" s="580"/>
      <c r="K480" s="16"/>
      <c r="M480" s="605" t="s">
        <v>157</v>
      </c>
      <c r="N480" s="605" t="s">
        <v>153</v>
      </c>
      <c r="O480" s="16">
        <v>28</v>
      </c>
      <c r="P480" s="5" t="s">
        <v>123</v>
      </c>
      <c r="Q480" s="5" t="s">
        <v>129</v>
      </c>
    </row>
    <row r="481" spans="1:29" ht="12.75" customHeight="1" thickTop="1" thickBot="1" x14ac:dyDescent="0.4">
      <c r="A481" s="574">
        <v>478</v>
      </c>
      <c r="B481" s="696">
        <v>12</v>
      </c>
      <c r="C481" s="575">
        <v>45907</v>
      </c>
      <c r="D481" s="586" t="s">
        <v>175</v>
      </c>
      <c r="E481" s="577" t="str">
        <f t="shared" si="83"/>
        <v>QPR</v>
      </c>
      <c r="F481" s="577" t="str">
        <f t="shared" si="83"/>
        <v>LITCHFIELD COUNTY BLUES 30</v>
      </c>
      <c r="G481" s="578"/>
      <c r="H481" s="645">
        <f>VLOOKUP(E481,START_TIMES,2)</f>
        <v>0.375</v>
      </c>
      <c r="I481" s="614" t="str">
        <f>VLOOKUP(E481,fields,2)</f>
        <v>Quinnipiac Park (G), Cheshire</v>
      </c>
      <c r="J481" s="585"/>
      <c r="K481" s="16"/>
      <c r="M481" s="605" t="s">
        <v>158</v>
      </c>
      <c r="N481" s="605" t="s">
        <v>155</v>
      </c>
      <c r="O481" s="16">
        <v>29</v>
      </c>
      <c r="P481" s="5" t="s">
        <v>125</v>
      </c>
      <c r="Q481" s="5" t="s">
        <v>126</v>
      </c>
    </row>
    <row r="482" spans="1:29" ht="12.75" customHeight="1" thickTop="1" thickBot="1" x14ac:dyDescent="0.4">
      <c r="A482" s="574">
        <v>479</v>
      </c>
      <c r="B482" s="696">
        <v>12</v>
      </c>
      <c r="C482" s="575">
        <v>45907</v>
      </c>
      <c r="D482" s="586" t="s">
        <v>175</v>
      </c>
      <c r="E482" s="577" t="str">
        <f t="shared" si="83"/>
        <v>NAUGATUCK FUSION</v>
      </c>
      <c r="F482" s="577" t="str">
        <f t="shared" si="83"/>
        <v>COYOTES FC</v>
      </c>
      <c r="G482" s="578"/>
      <c r="H482" s="645">
        <f>VLOOKUP(E482,START_TIMES,2)</f>
        <v>0.41666666666666669</v>
      </c>
      <c r="I482" s="614" t="str">
        <f>VLOOKUP(E482,fields,2)</f>
        <v>City Hill MS (G), Naugatuck</v>
      </c>
      <c r="J482" s="580"/>
      <c r="K482" s="16"/>
      <c r="M482" s="605" t="s">
        <v>156</v>
      </c>
      <c r="N482" s="605" t="s">
        <v>151</v>
      </c>
      <c r="O482" s="16">
        <v>30</v>
      </c>
      <c r="P482" s="5" t="s">
        <v>130</v>
      </c>
      <c r="Q482" s="5" t="s">
        <v>128</v>
      </c>
    </row>
    <row r="483" spans="1:29" ht="12.75" customHeight="1" thickTop="1" thickBot="1" x14ac:dyDescent="0.4">
      <c r="A483" s="574">
        <v>480</v>
      </c>
      <c r="B483" s="696" t="s">
        <v>0</v>
      </c>
      <c r="C483" s="575" t="s">
        <v>0</v>
      </c>
      <c r="D483" s="582" t="s">
        <v>0</v>
      </c>
      <c r="E483" s="583" t="s">
        <v>0</v>
      </c>
      <c r="F483" s="584" t="s">
        <v>0</v>
      </c>
      <c r="G483" s="578" t="s">
        <v>0</v>
      </c>
      <c r="H483" s="645" t="s">
        <v>0</v>
      </c>
      <c r="I483" s="614" t="s">
        <v>0</v>
      </c>
      <c r="J483" s="585" t="s">
        <v>0</v>
      </c>
      <c r="K483" s="16"/>
      <c r="M483" s="601"/>
      <c r="N483" s="601"/>
      <c r="O483" s="16">
        <v>31</v>
      </c>
      <c r="P483" s="5" t="s">
        <v>127</v>
      </c>
      <c r="Q483" s="5" t="s">
        <v>125</v>
      </c>
    </row>
    <row r="484" spans="1:29" ht="12.75" customHeight="1" thickTop="1" thickBot="1" x14ac:dyDescent="0.4">
      <c r="A484" s="574">
        <v>481</v>
      </c>
      <c r="B484" s="696">
        <v>12</v>
      </c>
      <c r="C484" s="575">
        <v>45907</v>
      </c>
      <c r="D484" s="587" t="s">
        <v>11</v>
      </c>
      <c r="E484" s="577" t="str">
        <f t="shared" ref="E484:F488" si="84">VLOOKUP(M484,Teams,2)</f>
        <v>GREENWICH FC 40</v>
      </c>
      <c r="F484" s="577" t="str">
        <f t="shared" si="84"/>
        <v>VASCO DA GAMA 40</v>
      </c>
      <c r="G484" s="578"/>
      <c r="H484" s="645">
        <f>VLOOKUP(E484,START_TIMES,2)</f>
        <v>0.41666666666666702</v>
      </c>
      <c r="I484" s="614" t="str">
        <f>VLOOKUP(E484,fields,2)</f>
        <v>Greenwich Fields</v>
      </c>
      <c r="J484" s="580"/>
      <c r="K484" s="16"/>
      <c r="M484" s="601" t="s">
        <v>104</v>
      </c>
      <c r="N484" s="601" t="s">
        <v>109</v>
      </c>
      <c r="O484" s="16">
        <v>32</v>
      </c>
      <c r="P484" s="5" t="s">
        <v>124</v>
      </c>
      <c r="Q484" s="5" t="s">
        <v>131</v>
      </c>
    </row>
    <row r="485" spans="1:29" ht="12.75" customHeight="1" thickTop="1" thickBot="1" x14ac:dyDescent="0.4">
      <c r="A485" s="574">
        <v>482</v>
      </c>
      <c r="B485" s="696">
        <v>12</v>
      </c>
      <c r="C485" s="575">
        <v>45907</v>
      </c>
      <c r="D485" s="587" t="s">
        <v>11</v>
      </c>
      <c r="E485" s="577" t="str">
        <f t="shared" si="84"/>
        <v>CLINTON FC 40</v>
      </c>
      <c r="F485" s="577" t="str">
        <f t="shared" si="84"/>
        <v>DANBURY UNITED 40</v>
      </c>
      <c r="G485" s="578"/>
      <c r="H485" s="645">
        <f>VLOOKUP(E485,START_TIMES,2)</f>
        <v>0.41666666666666702</v>
      </c>
      <c r="I485" s="614" t="str">
        <f>VLOOKUP(E485,fields,2)</f>
        <v>Indian River Sports Complex (T), Clinton</v>
      </c>
      <c r="J485" s="580"/>
      <c r="K485" s="16"/>
      <c r="M485" s="601" t="s">
        <v>160</v>
      </c>
      <c r="N485" s="601" t="s">
        <v>162</v>
      </c>
      <c r="O485" s="16">
        <v>33</v>
      </c>
      <c r="P485" s="5" t="s">
        <v>126</v>
      </c>
      <c r="Q485" s="5" t="s">
        <v>128</v>
      </c>
    </row>
    <row r="486" spans="1:29" ht="12.75" customHeight="1" thickTop="1" thickBot="1" x14ac:dyDescent="0.4">
      <c r="A486" s="574">
        <v>483</v>
      </c>
      <c r="B486" s="696">
        <v>12</v>
      </c>
      <c r="C486" s="575">
        <v>45907</v>
      </c>
      <c r="D486" s="587" t="s">
        <v>11</v>
      </c>
      <c r="E486" s="577" t="str">
        <f t="shared" si="84"/>
        <v>SHEBEEN FC</v>
      </c>
      <c r="F486" s="577" t="str">
        <f t="shared" si="84"/>
        <v>FAIRFIELD GAC 40</v>
      </c>
      <c r="G486" s="578"/>
      <c r="H486" s="645">
        <f>VLOOKUP(E486,START_TIMES,2)</f>
        <v>0.41666666666666702</v>
      </c>
      <c r="I486" s="614" t="str">
        <f>VLOOKUP(E486,fields,2)</f>
        <v>Ludlowe HS (T), Fairfield</v>
      </c>
      <c r="J486" s="580"/>
      <c r="K486" s="16"/>
      <c r="M486" s="601" t="s">
        <v>107</v>
      </c>
      <c r="N486" s="601" t="s">
        <v>163</v>
      </c>
      <c r="O486" s="16">
        <v>34</v>
      </c>
      <c r="P486" s="5" t="s">
        <v>129</v>
      </c>
      <c r="Q486" s="5" t="s">
        <v>130</v>
      </c>
    </row>
    <row r="487" spans="1:29" ht="12.75" customHeight="1" thickTop="1" thickBot="1" x14ac:dyDescent="0.4">
      <c r="A487" s="574">
        <v>484</v>
      </c>
      <c r="B487" s="696">
        <v>12</v>
      </c>
      <c r="C487" s="575">
        <v>45907</v>
      </c>
      <c r="D487" s="587" t="s">
        <v>11</v>
      </c>
      <c r="E487" s="577" t="str">
        <f t="shared" si="84"/>
        <v>STORM FC</v>
      </c>
      <c r="F487" s="577" t="str">
        <f t="shared" si="84"/>
        <v>GREENWICH PUMAS FC 40</v>
      </c>
      <c r="G487" s="578"/>
      <c r="H487" s="645">
        <f>VLOOKUP(E487,START_TIMES,2)</f>
        <v>0.33333333333333331</v>
      </c>
      <c r="I487" s="614" t="str">
        <f>VLOOKUP(E487,fields,2)</f>
        <v>Wakeman Park (T), Westport</v>
      </c>
      <c r="J487" s="585"/>
      <c r="K487" s="16"/>
      <c r="M487" s="601" t="s">
        <v>108</v>
      </c>
      <c r="N487" s="601" t="s">
        <v>105</v>
      </c>
      <c r="O487" s="16">
        <v>35</v>
      </c>
      <c r="P487" s="5" t="s">
        <v>132</v>
      </c>
      <c r="Q487" s="5" t="s">
        <v>123</v>
      </c>
    </row>
    <row r="488" spans="1:29" ht="12.75" customHeight="1" thickTop="1" thickBot="1" x14ac:dyDescent="0.4">
      <c r="A488" s="574">
        <v>485</v>
      </c>
      <c r="B488" s="696">
        <v>12</v>
      </c>
      <c r="C488" s="575">
        <v>45907</v>
      </c>
      <c r="D488" s="587" t="s">
        <v>11</v>
      </c>
      <c r="E488" s="577" t="str">
        <f t="shared" si="84"/>
        <v xml:space="preserve">GUILFORD CELTIC </v>
      </c>
      <c r="F488" s="577" t="str">
        <f t="shared" si="84"/>
        <v>CLUB NAPOLI 40</v>
      </c>
      <c r="G488" s="578"/>
      <c r="H488" s="645">
        <f>VLOOKUP(E488,START_TIMES,2)</f>
        <v>0.41666666666666702</v>
      </c>
      <c r="I488" s="614" t="str">
        <f>VLOOKUP(E488,fields,2)</f>
        <v>Guilford HS (T), Guilford</v>
      </c>
      <c r="J488" s="580"/>
      <c r="K488" s="16"/>
      <c r="M488" s="601" t="s">
        <v>106</v>
      </c>
      <c r="N488" s="601" t="s">
        <v>161</v>
      </c>
      <c r="O488" s="16">
        <v>36</v>
      </c>
      <c r="P488" s="5" t="s">
        <v>124</v>
      </c>
      <c r="Q488" s="5" t="s">
        <v>126</v>
      </c>
      <c r="S488" s="16"/>
      <c r="T488" s="198"/>
      <c r="U488" s="198"/>
      <c r="V488" s="16">
        <v>73</v>
      </c>
      <c r="W488" s="209"/>
      <c r="X488" s="215"/>
      <c r="Y488" s="16"/>
      <c r="Z488" s="20"/>
      <c r="AC488" s="16"/>
    </row>
    <row r="489" spans="1:29" ht="12.75" customHeight="1" thickTop="1" thickBot="1" x14ac:dyDescent="0.4">
      <c r="A489" s="574">
        <v>486</v>
      </c>
      <c r="B489" s="696" t="s">
        <v>0</v>
      </c>
      <c r="C489" s="575" t="s">
        <v>0</v>
      </c>
      <c r="D489" s="582" t="s">
        <v>0</v>
      </c>
      <c r="E489" s="583" t="s">
        <v>0</v>
      </c>
      <c r="F489" s="584" t="s">
        <v>0</v>
      </c>
      <c r="G489" s="578" t="s">
        <v>0</v>
      </c>
      <c r="H489" s="645" t="s">
        <v>0</v>
      </c>
      <c r="I489" s="614" t="s">
        <v>0</v>
      </c>
      <c r="J489" s="585" t="s">
        <v>0</v>
      </c>
      <c r="K489" s="16"/>
      <c r="M489" s="603"/>
      <c r="N489" s="603"/>
      <c r="O489" s="16">
        <v>37</v>
      </c>
      <c r="P489" s="5" t="s">
        <v>123</v>
      </c>
      <c r="Q489" s="5" t="s">
        <v>127</v>
      </c>
      <c r="S489" s="16"/>
      <c r="T489" s="198"/>
      <c r="U489" s="198"/>
      <c r="V489" s="16"/>
      <c r="W489" s="209"/>
      <c r="X489" s="215"/>
      <c r="Y489" s="16"/>
      <c r="Z489" s="20"/>
      <c r="AC489" s="16"/>
    </row>
    <row r="490" spans="1:29" ht="12.75" customHeight="1" thickTop="1" x14ac:dyDescent="0.35">
      <c r="A490" s="574">
        <v>487</v>
      </c>
      <c r="B490" s="696">
        <v>12</v>
      </c>
      <c r="C490" s="575">
        <v>45907</v>
      </c>
      <c r="D490" s="588" t="s">
        <v>1114</v>
      </c>
      <c r="E490" s="577" t="str">
        <f t="shared" ref="E490:F493" si="85">VLOOKUP(M490,Teams,2)</f>
        <v>NORTH BRANFORD 40</v>
      </c>
      <c r="F490" s="577" t="str">
        <f t="shared" si="85"/>
        <v>PAN ZONES</v>
      </c>
      <c r="G490" s="578"/>
      <c r="H490" s="645">
        <f>VLOOKUP(E490,START_TIMES,2)</f>
        <v>0.41666666666666702</v>
      </c>
      <c r="I490" s="614" t="str">
        <f>VLOOKUP(E490,fields,2)</f>
        <v>North Farms Park (G), North Branford</v>
      </c>
      <c r="J490" s="580"/>
      <c r="K490" s="16"/>
      <c r="M490" s="754" t="s">
        <v>115</v>
      </c>
      <c r="N490" s="754" t="s">
        <v>116</v>
      </c>
    </row>
    <row r="491" spans="1:29" ht="12.75" customHeight="1" x14ac:dyDescent="0.35">
      <c r="A491" s="574">
        <v>488</v>
      </c>
      <c r="B491" s="696">
        <v>12</v>
      </c>
      <c r="C491" s="575">
        <v>45907</v>
      </c>
      <c r="D491" s="588" t="s">
        <v>1114</v>
      </c>
      <c r="E491" s="577" t="str">
        <f t="shared" si="85"/>
        <v>GUILFORD BELL CURVE</v>
      </c>
      <c r="F491" s="577" t="str">
        <f t="shared" si="85"/>
        <v>SOUTHEAST ROVERS</v>
      </c>
      <c r="G491" s="578"/>
      <c r="H491" s="645">
        <f>VLOOKUP(E491,START_TIMES,2)</f>
        <v>0.41666666666666669</v>
      </c>
      <c r="I491" s="614" t="str">
        <f>VLOOKUP(E491,fields,2)</f>
        <v>Guilford HS (T), Guilford</v>
      </c>
      <c r="J491" s="580"/>
      <c r="K491" s="16"/>
      <c r="M491" s="754" t="s">
        <v>112</v>
      </c>
      <c r="N491" s="754" t="s">
        <v>117</v>
      </c>
    </row>
    <row r="492" spans="1:29" ht="12.75" customHeight="1" x14ac:dyDescent="0.35">
      <c r="A492" s="574">
        <v>489</v>
      </c>
      <c r="B492" s="696">
        <v>12</v>
      </c>
      <c r="C492" s="575">
        <v>45907</v>
      </c>
      <c r="D492" s="588" t="s">
        <v>1114</v>
      </c>
      <c r="E492" s="577" t="str">
        <f t="shared" si="85"/>
        <v>LITCHFIELD COUNTY BLUES 40</v>
      </c>
      <c r="F492" s="577" t="str">
        <f t="shared" si="85"/>
        <v>FC LEONE</v>
      </c>
      <c r="G492" s="578"/>
      <c r="H492" s="645">
        <f>VLOOKUP(E492,START_TIMES,2)</f>
        <v>0.41666666666666702</v>
      </c>
      <c r="I492" s="614" t="str">
        <f>VLOOKUP(E492,fields,2)</f>
        <v xml:space="preserve">White Field (G), Litchfield </v>
      </c>
      <c r="J492" s="580"/>
      <c r="K492" s="16"/>
      <c r="M492" s="754" t="s">
        <v>113</v>
      </c>
      <c r="N492" s="754" t="s">
        <v>111</v>
      </c>
    </row>
    <row r="493" spans="1:29" ht="12.75" customHeight="1" x14ac:dyDescent="0.35">
      <c r="A493" s="574">
        <v>490</v>
      </c>
      <c r="B493" s="696">
        <v>12</v>
      </c>
      <c r="C493" s="575">
        <v>45907</v>
      </c>
      <c r="D493" s="588" t="s">
        <v>1114</v>
      </c>
      <c r="E493" s="634" t="str">
        <f t="shared" si="85"/>
        <v>BYE 40N</v>
      </c>
      <c r="F493" s="577" t="str">
        <f t="shared" si="85"/>
        <v>NEW HAVEN AMERICANS</v>
      </c>
      <c r="G493" s="578"/>
      <c r="H493" s="645" t="str">
        <f>VLOOKUP(E493,START_TIMES,2)</f>
        <v>--</v>
      </c>
      <c r="I493" s="614" t="str">
        <f>VLOOKUP(E493,fields,2)</f>
        <v>--</v>
      </c>
      <c r="J493" s="580"/>
      <c r="K493" s="16"/>
      <c r="M493" s="754" t="s">
        <v>110</v>
      </c>
      <c r="N493" s="754" t="s">
        <v>114</v>
      </c>
    </row>
    <row r="494" spans="1:29" ht="12.75" customHeight="1" thickBot="1" x14ac:dyDescent="0.4">
      <c r="A494" s="574">
        <v>491</v>
      </c>
      <c r="B494" s="696" t="s">
        <v>0</v>
      </c>
      <c r="C494" s="575" t="s">
        <v>0</v>
      </c>
      <c r="D494" s="582" t="s">
        <v>0</v>
      </c>
      <c r="E494" s="583" t="s">
        <v>0</v>
      </c>
      <c r="F494" s="584" t="s">
        <v>0</v>
      </c>
      <c r="G494" s="578" t="s">
        <v>0</v>
      </c>
      <c r="H494" s="645" t="s">
        <v>0</v>
      </c>
      <c r="I494" s="614" t="s">
        <v>0</v>
      </c>
      <c r="J494" s="585" t="s">
        <v>0</v>
      </c>
      <c r="K494" s="16"/>
      <c r="M494" s="599"/>
      <c r="N494" s="599"/>
    </row>
    <row r="495" spans="1:29" ht="12.75" customHeight="1" thickTop="1" thickBot="1" x14ac:dyDescent="0.4">
      <c r="A495" s="574">
        <v>492</v>
      </c>
      <c r="B495" s="696">
        <v>12</v>
      </c>
      <c r="C495" s="575">
        <v>45907</v>
      </c>
      <c r="D495" s="734" t="s">
        <v>1115</v>
      </c>
      <c r="E495" s="577" t="str">
        <f t="shared" ref="E495:F498" si="86">VLOOKUP(M495,Teams,2)</f>
        <v>RIDGEFIELD KICKS</v>
      </c>
      <c r="F495" s="577" t="str">
        <f t="shared" si="86"/>
        <v>STAMFORD UNITED</v>
      </c>
      <c r="G495" s="578"/>
      <c r="H495" s="645">
        <f>VLOOKUP(E495,START_TIMES,2)</f>
        <v>0.33333333333333331</v>
      </c>
      <c r="I495" s="614" t="str">
        <f>VLOOKUP(E495,fields,2)</f>
        <v>Wooster School (T), Danbury</v>
      </c>
      <c r="J495" s="580"/>
      <c r="K495" s="16"/>
      <c r="M495" s="777" t="s">
        <v>123</v>
      </c>
      <c r="N495" s="777" t="s">
        <v>124</v>
      </c>
      <c r="R495" s="748">
        <v>1</v>
      </c>
      <c r="S495" s="206" t="s">
        <v>110</v>
      </c>
      <c r="T495" s="206" t="s">
        <v>117</v>
      </c>
      <c r="U495" s="274"/>
    </row>
    <row r="496" spans="1:29" ht="12.75" customHeight="1" thickTop="1" thickBot="1" x14ac:dyDescent="0.4">
      <c r="A496" s="574">
        <v>493</v>
      </c>
      <c r="B496" s="696">
        <v>12</v>
      </c>
      <c r="C496" s="575">
        <v>45907</v>
      </c>
      <c r="D496" s="734" t="s">
        <v>1115</v>
      </c>
      <c r="E496" s="577" t="str">
        <f t="shared" si="86"/>
        <v>DERBY QUITUS</v>
      </c>
      <c r="F496" s="577" t="str">
        <f t="shared" si="86"/>
        <v>WILTON WOLVES</v>
      </c>
      <c r="G496" s="578"/>
      <c r="H496" s="645">
        <f>VLOOKUP(E496,START_TIMES,2)</f>
        <v>0.41666666666666669</v>
      </c>
      <c r="I496" s="614" t="str">
        <f>VLOOKUP(E496,fields,2)</f>
        <v>Witek Park (G), Derby</v>
      </c>
      <c r="J496" s="580"/>
      <c r="K496" s="16"/>
      <c r="M496" s="777" t="s">
        <v>120</v>
      </c>
      <c r="N496" s="777" t="s">
        <v>125</v>
      </c>
      <c r="R496" s="748">
        <v>1</v>
      </c>
      <c r="S496" s="206" t="s">
        <v>115</v>
      </c>
      <c r="T496" s="206" t="s">
        <v>112</v>
      </c>
      <c r="U496" s="274"/>
    </row>
    <row r="497" spans="1:29" ht="12.75" customHeight="1" thickTop="1" thickBot="1" x14ac:dyDescent="0.4">
      <c r="A497" s="574">
        <v>494</v>
      </c>
      <c r="B497" s="696">
        <v>12</v>
      </c>
      <c r="C497" s="575">
        <v>45907</v>
      </c>
      <c r="D497" s="734" t="s">
        <v>1115</v>
      </c>
      <c r="E497" s="577" t="str">
        <f t="shared" si="86"/>
        <v>ECUA-ANDES 40</v>
      </c>
      <c r="F497" s="759" t="str">
        <f t="shared" si="86"/>
        <v>BYE 40S</v>
      </c>
      <c r="G497" s="578"/>
      <c r="H497" s="645">
        <f>VLOOKUP(E497,START_TIMES,2)</f>
        <v>0.41666666666666702</v>
      </c>
      <c r="I497" s="614" t="str">
        <f>VLOOKUP(E497,fields,2)</f>
        <v>Witek Park (G), Derby</v>
      </c>
      <c r="J497" s="580"/>
      <c r="K497" s="16"/>
      <c r="M497" s="777" t="s">
        <v>121</v>
      </c>
      <c r="N497" s="777" t="s">
        <v>119</v>
      </c>
      <c r="R497" s="748">
        <v>1</v>
      </c>
      <c r="S497" s="206" t="s">
        <v>113</v>
      </c>
      <c r="T497" s="206" t="s">
        <v>114</v>
      </c>
      <c r="U497" s="274"/>
    </row>
    <row r="498" spans="1:29" ht="12.75" customHeight="1" thickTop="1" thickBot="1" x14ac:dyDescent="0.4">
      <c r="A498" s="574">
        <v>495</v>
      </c>
      <c r="B498" s="696">
        <v>12</v>
      </c>
      <c r="C498" s="575">
        <v>45907</v>
      </c>
      <c r="D498" s="734" t="s">
        <v>1115</v>
      </c>
      <c r="E498" s="577" t="str">
        <f t="shared" si="86"/>
        <v>BESA SC</v>
      </c>
      <c r="F498" s="577" t="str">
        <f t="shared" si="86"/>
        <v>LUSITANOS FC</v>
      </c>
      <c r="G498" s="578"/>
      <c r="H498" s="645">
        <f>VLOOKUP(E498,START_TIMES,2)</f>
        <v>0.41666666666666669</v>
      </c>
      <c r="I498" s="614" t="str">
        <f>VLOOKUP(E498,fields,2)</f>
        <v>Bucks Hill Park (G), Waterbury</v>
      </c>
      <c r="J498" s="580"/>
      <c r="K498" s="16"/>
      <c r="M498" s="777" t="s">
        <v>118</v>
      </c>
      <c r="N498" s="777" t="s">
        <v>122</v>
      </c>
      <c r="R498" s="748">
        <v>1</v>
      </c>
      <c r="S498" s="206" t="s">
        <v>116</v>
      </c>
      <c r="T498" s="206" t="s">
        <v>111</v>
      </c>
      <c r="U498" s="274"/>
    </row>
    <row r="499" spans="1:29" ht="12.75" customHeight="1" thickTop="1" thickBot="1" x14ac:dyDescent="0.4">
      <c r="A499" s="574">
        <v>496</v>
      </c>
      <c r="B499" s="696" t="s">
        <v>0</v>
      </c>
      <c r="C499" s="575" t="s">
        <v>0</v>
      </c>
      <c r="D499" s="582" t="s">
        <v>0</v>
      </c>
      <c r="E499" s="583" t="s">
        <v>0</v>
      </c>
      <c r="F499" s="584" t="s">
        <v>0</v>
      </c>
      <c r="G499" s="578" t="s">
        <v>0</v>
      </c>
      <c r="H499" s="645" t="s">
        <v>0</v>
      </c>
      <c r="I499" s="614" t="s">
        <v>0</v>
      </c>
      <c r="J499" s="585" t="s">
        <v>0</v>
      </c>
      <c r="K499" s="16"/>
      <c r="M499" s="349"/>
      <c r="N499" s="349"/>
      <c r="S499" s="16"/>
      <c r="T499" s="198"/>
      <c r="U499" s="198"/>
      <c r="V499" s="16"/>
      <c r="W499" s="209"/>
      <c r="X499" s="215"/>
      <c r="Y499" s="16"/>
      <c r="Z499" s="20"/>
      <c r="AC499" s="16"/>
    </row>
    <row r="500" spans="1:29" ht="12.75" customHeight="1" thickTop="1" thickBot="1" x14ac:dyDescent="0.4">
      <c r="A500" s="574">
        <v>497</v>
      </c>
      <c r="B500" s="696">
        <v>12</v>
      </c>
      <c r="C500" s="575">
        <v>45907</v>
      </c>
      <c r="D500" s="590" t="s">
        <v>1076</v>
      </c>
      <c r="E500" s="577" t="str">
        <f t="shared" ref="E500:F504" si="87">VLOOKUP(M500,Teams,2)</f>
        <v>NORWALK MARINERS LEGENDS</v>
      </c>
      <c r="F500" s="577" t="str">
        <f t="shared" si="87"/>
        <v>WESTPORT FC</v>
      </c>
      <c r="G500" s="589"/>
      <c r="H500" s="645">
        <f>VLOOKUP(E500,START_TIMES,2)</f>
        <v>0.33333333333333331</v>
      </c>
      <c r="I500" s="614" t="str">
        <f>VLOOKUP(E500,fields,2)</f>
        <v>Nathan Hale MS (T), Norwalk</v>
      </c>
      <c r="J500" s="580"/>
      <c r="K500" s="16"/>
      <c r="M500" s="781" t="s">
        <v>130</v>
      </c>
      <c r="N500" s="781" t="s">
        <v>136</v>
      </c>
      <c r="S500" s="16"/>
      <c r="T500" s="198"/>
      <c r="U500" s="198"/>
      <c r="V500" s="16">
        <v>74</v>
      </c>
      <c r="W500" s="209"/>
      <c r="X500" s="215"/>
      <c r="Y500" s="16"/>
      <c r="Z500" s="20"/>
      <c r="AC500" s="16"/>
    </row>
    <row r="501" spans="1:29" ht="12.75" customHeight="1" thickTop="1" x14ac:dyDescent="0.35">
      <c r="A501" s="574">
        <v>498</v>
      </c>
      <c r="B501" s="696">
        <v>12</v>
      </c>
      <c r="C501" s="575">
        <v>45907</v>
      </c>
      <c r="D501" s="590" t="s">
        <v>1076</v>
      </c>
      <c r="E501" s="774" t="str">
        <f t="shared" si="87"/>
        <v>BYE 50</v>
      </c>
      <c r="F501" s="577" t="str">
        <f t="shared" si="87"/>
        <v>GREENWICH FC 50</v>
      </c>
      <c r="G501" s="589"/>
      <c r="H501" s="645" t="str">
        <f>VLOOKUP(E501,START_TIMES,2)</f>
        <v>--</v>
      </c>
      <c r="I501" s="614" t="str">
        <f>VLOOKUP(E501,fields,2)</f>
        <v>--</v>
      </c>
      <c r="J501" s="580"/>
      <c r="K501" s="16"/>
      <c r="M501" s="781" t="s">
        <v>126</v>
      </c>
      <c r="N501" s="781" t="s">
        <v>128</v>
      </c>
    </row>
    <row r="502" spans="1:29" ht="12.75" customHeight="1" x14ac:dyDescent="0.35">
      <c r="A502" s="574">
        <v>499</v>
      </c>
      <c r="B502" s="696">
        <v>12</v>
      </c>
      <c r="C502" s="575">
        <v>45907</v>
      </c>
      <c r="D502" s="590" t="s">
        <v>1076</v>
      </c>
      <c r="E502" s="577" t="str">
        <f t="shared" si="87"/>
        <v>STAMFORD CITY</v>
      </c>
      <c r="F502" s="577" t="str">
        <f t="shared" si="87"/>
        <v>GREENWICH PUMAS FC 50</v>
      </c>
      <c r="G502" s="589"/>
      <c r="H502" s="645">
        <f>VLOOKUP(E502,START_TIMES,2)</f>
        <v>0.41666666666666702</v>
      </c>
      <c r="I502" s="614" t="str">
        <f>VLOOKUP(E502,fields,2)</f>
        <v>West Beach Fields (T), Stamford</v>
      </c>
      <c r="J502" s="580"/>
      <c r="K502" s="16"/>
      <c r="M502" s="781" t="s">
        <v>133</v>
      </c>
      <c r="N502" s="781" t="s">
        <v>129</v>
      </c>
    </row>
    <row r="503" spans="1:29" ht="12.75" customHeight="1" x14ac:dyDescent="0.35">
      <c r="A503" s="574">
        <v>500</v>
      </c>
      <c r="B503" s="696">
        <v>12</v>
      </c>
      <c r="C503" s="575">
        <v>45907</v>
      </c>
      <c r="D503" s="590" t="s">
        <v>1076</v>
      </c>
      <c r="E503" s="577" t="str">
        <f t="shared" si="87"/>
        <v>VASCO DA GAMA 50</v>
      </c>
      <c r="F503" s="577" t="str">
        <f t="shared" si="87"/>
        <v>NORWALK SPORT COLOMBIA 50</v>
      </c>
      <c r="G503" s="589"/>
      <c r="H503" s="645">
        <f>VLOOKUP(E503,START_TIMES,2)</f>
        <v>0.41666666666666702</v>
      </c>
      <c r="I503" s="614" t="str">
        <f>VLOOKUP(E503,fields,2)</f>
        <v>Veterans Memorial Park (T), Bridgeport</v>
      </c>
      <c r="J503" s="580"/>
      <c r="K503" s="16"/>
      <c r="M503" s="781" t="s">
        <v>134</v>
      </c>
      <c r="N503" s="781" t="s">
        <v>131</v>
      </c>
    </row>
    <row r="504" spans="1:29" ht="12.75" customHeight="1" x14ac:dyDescent="0.35">
      <c r="A504" s="574">
        <v>501</v>
      </c>
      <c r="B504" s="696">
        <v>12</v>
      </c>
      <c r="C504" s="575">
        <v>45907</v>
      </c>
      <c r="D504" s="590" t="s">
        <v>1076</v>
      </c>
      <c r="E504" s="577" t="str">
        <f t="shared" si="87"/>
        <v>REBELS UNITED</v>
      </c>
      <c r="F504" s="577" t="str">
        <f t="shared" si="87"/>
        <v>FAIRFIELD GAC 50</v>
      </c>
      <c r="G504" s="589"/>
      <c r="H504" s="645">
        <f>VLOOKUP(E504,START_TIMES,2)</f>
        <v>0.41666666666666669</v>
      </c>
      <c r="I504" s="614" t="str">
        <f>VLOOKUP(E504,fields,2)</f>
        <v>New Fairfield HS (T), New Fairfield</v>
      </c>
      <c r="J504" s="580"/>
      <c r="K504" s="16"/>
      <c r="M504" s="781" t="s">
        <v>132</v>
      </c>
      <c r="N504" s="781" t="s">
        <v>127</v>
      </c>
    </row>
    <row r="505" spans="1:29" ht="12.75" customHeight="1" x14ac:dyDescent="0.35">
      <c r="A505" s="574">
        <v>502</v>
      </c>
      <c r="B505" s="696" t="s">
        <v>0</v>
      </c>
      <c r="C505" s="575" t="s">
        <v>0</v>
      </c>
      <c r="D505" s="582" t="s">
        <v>0</v>
      </c>
      <c r="E505" s="583" t="s">
        <v>0</v>
      </c>
      <c r="F505" s="584" t="s">
        <v>0</v>
      </c>
      <c r="G505" s="578" t="s">
        <v>0</v>
      </c>
      <c r="H505" s="645" t="s">
        <v>0</v>
      </c>
      <c r="I505" s="614" t="s">
        <v>0</v>
      </c>
      <c r="J505" s="585" t="s">
        <v>0</v>
      </c>
      <c r="K505" s="16"/>
      <c r="M505" s="781"/>
      <c r="N505" s="781"/>
    </row>
    <row r="506" spans="1:29" ht="12.75" customHeight="1" x14ac:dyDescent="0.35">
      <c r="A506" s="574">
        <v>503</v>
      </c>
      <c r="B506" s="696">
        <v>12</v>
      </c>
      <c r="C506" s="575">
        <v>45907</v>
      </c>
      <c r="D506" s="591" t="s">
        <v>1113</v>
      </c>
      <c r="E506" s="577" t="str">
        <f t="shared" ref="E506:F510" si="88">VLOOKUP(M506,Teams,2)</f>
        <v>GUILFORD BLACK EAGLES</v>
      </c>
      <c r="F506" s="577" t="str">
        <f t="shared" si="88"/>
        <v>ZIMMITTI SC</v>
      </c>
      <c r="G506" s="589"/>
      <c r="H506" s="645">
        <f>VLOOKUP(E506,START_TIMES,2)</f>
        <v>0.375</v>
      </c>
      <c r="I506" s="614" t="str">
        <f>VLOOKUP(E506,fields,2)</f>
        <v>Bittner Park (G), Guilford</v>
      </c>
      <c r="J506" s="580"/>
      <c r="K506" s="16"/>
      <c r="M506" s="783" t="s">
        <v>146</v>
      </c>
      <c r="N506" s="783" t="s">
        <v>137</v>
      </c>
    </row>
    <row r="507" spans="1:29" ht="12.75" customHeight="1" x14ac:dyDescent="0.35">
      <c r="A507" s="574">
        <v>504</v>
      </c>
      <c r="B507" s="696">
        <v>12</v>
      </c>
      <c r="C507" s="575">
        <v>45907</v>
      </c>
      <c r="D507" s="591" t="s">
        <v>1113</v>
      </c>
      <c r="E507" s="577" t="str">
        <f t="shared" si="88"/>
        <v>CHESHIRE AZZURRI</v>
      </c>
      <c r="F507" s="577" t="str">
        <f t="shared" si="88"/>
        <v>EAST HAVEN SC</v>
      </c>
      <c r="G507" s="589"/>
      <c r="H507" s="645">
        <f>VLOOKUP(E507,START_TIMES,2)</f>
        <v>0.375</v>
      </c>
      <c r="I507" s="614" t="str">
        <f>VLOOKUP(E507,fields,2)</f>
        <v>Quinnipiac Park (G), Cheshire</v>
      </c>
      <c r="J507" s="580"/>
      <c r="K507" s="16"/>
      <c r="M507" s="783" t="s">
        <v>138</v>
      </c>
      <c r="N507" s="783" t="s">
        <v>142</v>
      </c>
    </row>
    <row r="508" spans="1:29" ht="12.75" customHeight="1" x14ac:dyDescent="0.35">
      <c r="A508" s="574">
        <v>505</v>
      </c>
      <c r="B508" s="696">
        <v>12</v>
      </c>
      <c r="C508" s="575">
        <v>45907</v>
      </c>
      <c r="D508" s="591" t="s">
        <v>1113</v>
      </c>
      <c r="E508" s="577" t="str">
        <f t="shared" si="88"/>
        <v>SOUTHEAST CT</v>
      </c>
      <c r="F508" s="577" t="str">
        <f t="shared" si="88"/>
        <v>GREENWICH PFC</v>
      </c>
      <c r="G508" s="589"/>
      <c r="H508" s="645">
        <f>VLOOKUP(E508,START_TIMES,2)</f>
        <v>0.41666666666666702</v>
      </c>
      <c r="I508" s="614" t="str">
        <f>VLOOKUP(E508,fields,2)</f>
        <v>Killingworth Rec Park (G), Killingworth</v>
      </c>
      <c r="J508" s="580"/>
      <c r="K508" s="16"/>
      <c r="M508" s="783" t="s">
        <v>149</v>
      </c>
      <c r="N508" s="783" t="s">
        <v>144</v>
      </c>
    </row>
    <row r="509" spans="1:29" ht="12.75" customHeight="1" x14ac:dyDescent="0.35">
      <c r="A509" s="574">
        <v>506</v>
      </c>
      <c r="B509" s="696">
        <v>12</v>
      </c>
      <c r="C509" s="575">
        <v>45907</v>
      </c>
      <c r="D509" s="591" t="s">
        <v>1113</v>
      </c>
      <c r="E509" s="577" t="str">
        <f t="shared" si="88"/>
        <v>VASCO DA GAMA 60</v>
      </c>
      <c r="F509" s="577" t="str">
        <f t="shared" si="88"/>
        <v>HAVEN FC</v>
      </c>
      <c r="G509" s="589"/>
      <c r="H509" s="645">
        <f>VLOOKUP(E509,START_TIMES,2)</f>
        <v>0.33333333333333331</v>
      </c>
      <c r="I509" s="614" t="str">
        <f>VLOOKUP(E509,fields,2)</f>
        <v>Veterans Memorial Park (T), Bridgeport</v>
      </c>
      <c r="J509" s="580"/>
      <c r="K509" s="16"/>
      <c r="M509" s="783" t="s">
        <v>135</v>
      </c>
      <c r="N509" s="783" t="s">
        <v>147</v>
      </c>
    </row>
    <row r="510" spans="1:29" ht="12.75" customHeight="1" thickBot="1" x14ac:dyDescent="0.4">
      <c r="A510" s="574">
        <v>507</v>
      </c>
      <c r="B510" s="696">
        <v>12</v>
      </c>
      <c r="C510" s="575">
        <v>45907</v>
      </c>
      <c r="D510" s="591" t="s">
        <v>1113</v>
      </c>
      <c r="E510" s="577" t="str">
        <f t="shared" si="88"/>
        <v>NORTH BRANFORD LEGENDS</v>
      </c>
      <c r="F510" s="577" t="str">
        <f t="shared" si="88"/>
        <v>CLUB NAPOLI 50</v>
      </c>
      <c r="G510" s="589"/>
      <c r="H510" s="645">
        <f>VLOOKUP(E510,START_TIMES,2)</f>
        <v>0.41666666666666702</v>
      </c>
      <c r="I510" s="614" t="str">
        <f>VLOOKUP(E510,fields,2)</f>
        <v>Northford Park (G), Northford</v>
      </c>
      <c r="J510" s="580"/>
      <c r="K510" s="16"/>
      <c r="M510" s="783" t="s">
        <v>148</v>
      </c>
      <c r="N510" s="783" t="s">
        <v>141</v>
      </c>
    </row>
    <row r="511" spans="1:29" ht="12.75" customHeight="1" thickTop="1" thickBot="1" x14ac:dyDescent="0.4">
      <c r="A511" s="574">
        <v>508</v>
      </c>
      <c r="B511" s="696"/>
      <c r="C511" s="575"/>
      <c r="D511" s="744"/>
      <c r="E511" s="577"/>
      <c r="F511" s="577"/>
      <c r="G511" s="589"/>
      <c r="H511" s="645"/>
      <c r="I511" s="614"/>
      <c r="J511" s="580"/>
      <c r="K511" s="16"/>
      <c r="M511" s="781"/>
      <c r="N511" s="781"/>
    </row>
    <row r="512" spans="1:29" ht="12.75" customHeight="1" thickTop="1" thickBot="1" x14ac:dyDescent="0.4">
      <c r="A512" s="574">
        <v>509</v>
      </c>
      <c r="B512" s="696">
        <v>13</v>
      </c>
      <c r="C512" s="575">
        <v>45914</v>
      </c>
      <c r="D512" s="742" t="s">
        <v>10</v>
      </c>
      <c r="E512" s="577" t="str">
        <f t="shared" ref="E512:F516" si="89">VLOOKUP(M512,Teams,2)</f>
        <v>HAMDEN ALL STARS</v>
      </c>
      <c r="F512" s="577" t="str">
        <f t="shared" si="89"/>
        <v>CHESHIRE SC UNITED</v>
      </c>
      <c r="G512" s="578"/>
      <c r="H512" s="645">
        <f>VLOOKUP(E512,START_TIMES,2)</f>
        <v>0.41666666666666669</v>
      </c>
      <c r="I512" s="614" t="str">
        <f>VLOOKUP(E512,fields,2)</f>
        <v>Westwoods HS (G), Hamden</v>
      </c>
      <c r="J512" s="580"/>
      <c r="K512" s="16"/>
      <c r="M512" s="781" t="s">
        <v>92</v>
      </c>
      <c r="N512" s="781" t="s">
        <v>97</v>
      </c>
    </row>
    <row r="513" spans="1:18" ht="12.75" customHeight="1" thickTop="1" thickBot="1" x14ac:dyDescent="0.4">
      <c r="A513" s="574">
        <v>510</v>
      </c>
      <c r="B513" s="696">
        <v>13</v>
      </c>
      <c r="C513" s="575">
        <v>45914</v>
      </c>
      <c r="D513" s="742" t="s">
        <v>10</v>
      </c>
      <c r="E513" s="577" t="str">
        <f t="shared" si="89"/>
        <v>CLINTON FC 30</v>
      </c>
      <c r="F513" s="577" t="str">
        <f t="shared" si="89"/>
        <v>STAMFORD FC</v>
      </c>
      <c r="G513" s="578"/>
      <c r="H513" s="645">
        <f>VLOOKUP(E513,START_TIMES,2)</f>
        <v>0.41666666666666702</v>
      </c>
      <c r="I513" s="614" t="str">
        <f>VLOOKUP(E513,fields,2)</f>
        <v>Strong Field (T), Madison</v>
      </c>
      <c r="J513" s="580"/>
      <c r="K513" s="16"/>
      <c r="M513" s="781" t="s">
        <v>96</v>
      </c>
      <c r="N513" s="781" t="s">
        <v>101</v>
      </c>
    </row>
    <row r="514" spans="1:18" ht="12.75" customHeight="1" thickTop="1" thickBot="1" x14ac:dyDescent="0.4">
      <c r="A514" s="574">
        <v>511</v>
      </c>
      <c r="B514" s="696">
        <v>13</v>
      </c>
      <c r="C514" s="575">
        <v>45914</v>
      </c>
      <c r="D514" s="742" t="s">
        <v>10</v>
      </c>
      <c r="E514" s="577" t="str">
        <f t="shared" si="89"/>
        <v>GREENWICH FC 30</v>
      </c>
      <c r="F514" s="577" t="str">
        <f t="shared" si="89"/>
        <v xml:space="preserve">FC SHELTON </v>
      </c>
      <c r="G514" s="578"/>
      <c r="H514" s="645">
        <f>VLOOKUP(E514,START_TIMES,2)</f>
        <v>0.41666666666666702</v>
      </c>
      <c r="I514" s="614" t="str">
        <f>VLOOKUP(E514,fields,2)</f>
        <v>Greenwich Fields</v>
      </c>
      <c r="J514" s="585"/>
      <c r="K514" s="16"/>
      <c r="M514" s="781" t="s">
        <v>94</v>
      </c>
      <c r="N514" s="781" t="s">
        <v>99</v>
      </c>
    </row>
    <row r="515" spans="1:18" ht="12.75" customHeight="1" thickTop="1" thickBot="1" x14ac:dyDescent="0.4">
      <c r="A515" s="574">
        <v>512</v>
      </c>
      <c r="B515" s="696">
        <v>13</v>
      </c>
      <c r="C515" s="575">
        <v>45914</v>
      </c>
      <c r="D515" s="742" t="s">
        <v>10</v>
      </c>
      <c r="E515" s="577" t="str">
        <f t="shared" si="89"/>
        <v>DANBURY UNITED</v>
      </c>
      <c r="F515" s="577" t="str">
        <f t="shared" si="89"/>
        <v>MILFORD TUESDAY</v>
      </c>
      <c r="G515" s="578"/>
      <c r="H515" s="645">
        <f>VLOOKUP(E515,START_TIMES,2)</f>
        <v>0.41666666666666702</v>
      </c>
      <c r="I515" s="614" t="str">
        <f>VLOOKUP(E515,fields,2)</f>
        <v>Portuguese Cultural Center (G), Danbury</v>
      </c>
      <c r="J515" s="585"/>
      <c r="K515" s="16"/>
      <c r="M515" s="781" t="s">
        <v>93</v>
      </c>
      <c r="N515" s="781" t="s">
        <v>100</v>
      </c>
    </row>
    <row r="516" spans="1:18" ht="12.75" customHeight="1" thickTop="1" thickBot="1" x14ac:dyDescent="0.4">
      <c r="A516" s="574">
        <v>513</v>
      </c>
      <c r="B516" s="696">
        <v>13</v>
      </c>
      <c r="C516" s="575">
        <v>45914</v>
      </c>
      <c r="D516" s="742" t="s">
        <v>10</v>
      </c>
      <c r="E516" s="577" t="str">
        <f t="shared" si="89"/>
        <v>SALTY DOGS</v>
      </c>
      <c r="F516" s="577" t="str">
        <f t="shared" si="89"/>
        <v>MILFORD AMIGOS</v>
      </c>
      <c r="G516" s="578"/>
      <c r="H516" s="645">
        <f>VLOOKUP(E516,START_TIMES,2)</f>
        <v>0.33333333333333331</v>
      </c>
      <c r="I516" s="614" t="str">
        <f>VLOOKUP(E516,fields,2)</f>
        <v>Nonnewaug HS  (T), Woodbury</v>
      </c>
      <c r="J516" s="580"/>
      <c r="K516" s="16"/>
      <c r="M516" s="781" t="s">
        <v>95</v>
      </c>
      <c r="N516" s="781" t="s">
        <v>98</v>
      </c>
    </row>
    <row r="517" spans="1:18" ht="12.75" customHeight="1" thickTop="1" x14ac:dyDescent="0.35">
      <c r="A517" s="574">
        <v>514</v>
      </c>
      <c r="B517" s="696" t="s">
        <v>0</v>
      </c>
      <c r="C517" s="575" t="s">
        <v>0</v>
      </c>
      <c r="D517" s="582" t="s">
        <v>0</v>
      </c>
      <c r="E517" s="583" t="s">
        <v>0</v>
      </c>
      <c r="F517" s="584" t="s">
        <v>0</v>
      </c>
      <c r="G517" s="578" t="s">
        <v>0</v>
      </c>
      <c r="H517" s="645" t="s">
        <v>0</v>
      </c>
      <c r="I517" s="614" t="s">
        <v>0</v>
      </c>
      <c r="J517" s="585" t="s">
        <v>0</v>
      </c>
      <c r="K517" s="16"/>
      <c r="M517" s="781"/>
      <c r="N517" s="781"/>
    </row>
    <row r="518" spans="1:18" ht="12.75" customHeight="1" x14ac:dyDescent="0.35">
      <c r="A518" s="574">
        <v>515</v>
      </c>
      <c r="B518" s="696">
        <v>13</v>
      </c>
      <c r="C518" s="575">
        <v>45914</v>
      </c>
      <c r="D518" s="586" t="s">
        <v>175</v>
      </c>
      <c r="E518" s="577" t="str">
        <f t="shared" ref="E518:F522" si="90">VLOOKUP(M518,Teams,2)</f>
        <v>LITCHFIELD COUNTY BLUES 30</v>
      </c>
      <c r="F518" s="773" t="str">
        <f t="shared" si="90"/>
        <v>BYE 30</v>
      </c>
      <c r="G518" s="578"/>
      <c r="H518" s="645">
        <f>VLOOKUP(E518,START_TIMES,2)</f>
        <v>0.33333333333333331</v>
      </c>
      <c r="I518" s="614" t="str">
        <f>VLOOKUP(E518,fields,2)</f>
        <v>New Milford HS (T), New Milford</v>
      </c>
      <c r="J518" s="580"/>
      <c r="K518" s="16"/>
      <c r="M518" s="781" t="s">
        <v>155</v>
      </c>
      <c r="N518" s="781" t="s">
        <v>150</v>
      </c>
    </row>
    <row r="519" spans="1:18" ht="12.75" customHeight="1" x14ac:dyDescent="0.35">
      <c r="A519" s="574">
        <v>516</v>
      </c>
      <c r="B519" s="696">
        <v>13</v>
      </c>
      <c r="C519" s="575">
        <v>45914</v>
      </c>
      <c r="D519" s="586" t="s">
        <v>175</v>
      </c>
      <c r="E519" s="577" t="str">
        <f t="shared" si="90"/>
        <v>COYOTES FC</v>
      </c>
      <c r="F519" s="577" t="str">
        <f t="shared" si="90"/>
        <v>TRINITY FC</v>
      </c>
      <c r="G519" s="578"/>
      <c r="H519" s="645">
        <f>VLOOKUP(E519,START_TIMES,2)</f>
        <v>0.45833333333333331</v>
      </c>
      <c r="I519" s="614" t="str">
        <f>VLOOKUP(E519,fields,2)</f>
        <v>Pragemann  Park (G), Wallingford</v>
      </c>
      <c r="J519" s="580"/>
      <c r="K519" s="16"/>
      <c r="M519" s="781" t="s">
        <v>151</v>
      </c>
      <c r="N519" s="781" t="s">
        <v>159</v>
      </c>
    </row>
    <row r="520" spans="1:18" ht="12.75" customHeight="1" x14ac:dyDescent="0.35">
      <c r="A520" s="574">
        <v>517</v>
      </c>
      <c r="B520" s="696">
        <v>13</v>
      </c>
      <c r="C520" s="575">
        <v>45914</v>
      </c>
      <c r="D520" s="586" t="s">
        <v>175</v>
      </c>
      <c r="E520" s="577" t="str">
        <f t="shared" si="90"/>
        <v>FC CELTA</v>
      </c>
      <c r="F520" s="577" t="str">
        <f t="shared" si="90"/>
        <v>FC CALDO VERDE</v>
      </c>
      <c r="G520" s="589"/>
      <c r="H520" s="645">
        <f>VLOOKUP(E520,START_TIMES,2)</f>
        <v>0.33333333333333331</v>
      </c>
      <c r="I520" s="614" t="str">
        <f>VLOOKUP(E520,fields,2)</f>
        <v>Foran HS KMT (T), Milford</v>
      </c>
      <c r="J520" s="580"/>
      <c r="K520" s="1"/>
      <c r="L520" s="1"/>
      <c r="M520" s="781" t="s">
        <v>154</v>
      </c>
      <c r="N520" s="781" t="s">
        <v>153</v>
      </c>
    </row>
    <row r="521" spans="1:18" ht="12.75" customHeight="1" x14ac:dyDescent="0.35">
      <c r="A521" s="574">
        <v>518</v>
      </c>
      <c r="B521" s="696">
        <v>13</v>
      </c>
      <c r="C521" s="575">
        <v>45914</v>
      </c>
      <c r="D521" s="586" t="s">
        <v>175</v>
      </c>
      <c r="E521" s="577" t="str">
        <f t="shared" si="90"/>
        <v>ECUA-ANDES 30</v>
      </c>
      <c r="F521" s="577" t="str">
        <f t="shared" si="90"/>
        <v>NORWALK FC</v>
      </c>
      <c r="G521" s="578"/>
      <c r="H521" s="645">
        <f>VLOOKUP(E521,START_TIMES,2)</f>
        <v>0.33333333333333331</v>
      </c>
      <c r="I521" s="614" t="str">
        <f>VLOOKUP(E521,fields,2)</f>
        <v>Witek Park (G), Derby</v>
      </c>
      <c r="J521" s="585"/>
      <c r="K521" s="16"/>
      <c r="M521" s="781" t="s">
        <v>152</v>
      </c>
      <c r="N521" s="781" t="s">
        <v>157</v>
      </c>
    </row>
    <row r="522" spans="1:18" ht="12.75" customHeight="1" x14ac:dyDescent="0.35">
      <c r="A522" s="574">
        <v>519</v>
      </c>
      <c r="B522" s="696">
        <v>13</v>
      </c>
      <c r="C522" s="575">
        <v>45914</v>
      </c>
      <c r="D522" s="586" t="s">
        <v>175</v>
      </c>
      <c r="E522" s="577" t="str">
        <f t="shared" si="90"/>
        <v>QPR</v>
      </c>
      <c r="F522" s="577" t="str">
        <f t="shared" si="90"/>
        <v>NAUGATUCK FUSION</v>
      </c>
      <c r="G522" s="578"/>
      <c r="H522" s="645">
        <f>VLOOKUP(E522,START_TIMES,2)</f>
        <v>0.375</v>
      </c>
      <c r="I522" s="614" t="str">
        <f>VLOOKUP(E522,fields,2)</f>
        <v>Quinnipiac Park (G), Cheshire</v>
      </c>
      <c r="J522" s="580"/>
      <c r="K522" s="16"/>
      <c r="M522" s="781" t="s">
        <v>158</v>
      </c>
      <c r="N522" s="781" t="s">
        <v>156</v>
      </c>
    </row>
    <row r="523" spans="1:18" ht="12.75" customHeight="1" x14ac:dyDescent="0.35">
      <c r="A523" s="574">
        <v>520</v>
      </c>
      <c r="B523" s="696" t="s">
        <v>0</v>
      </c>
      <c r="C523" s="575" t="s">
        <v>0</v>
      </c>
      <c r="D523" s="582" t="s">
        <v>0</v>
      </c>
      <c r="E523" s="583" t="s">
        <v>0</v>
      </c>
      <c r="F523" s="584" t="s">
        <v>0</v>
      </c>
      <c r="G523" s="578" t="s">
        <v>0</v>
      </c>
      <c r="H523" s="645" t="s">
        <v>0</v>
      </c>
      <c r="I523" s="614" t="s">
        <v>0</v>
      </c>
      <c r="J523" s="585" t="s">
        <v>0</v>
      </c>
      <c r="K523" s="16"/>
      <c r="M523" s="781"/>
      <c r="N523" s="781"/>
    </row>
    <row r="524" spans="1:18" ht="12.65" customHeight="1" x14ac:dyDescent="0.35">
      <c r="A524" s="574">
        <v>521</v>
      </c>
      <c r="B524" s="696">
        <v>13</v>
      </c>
      <c r="C524" s="575">
        <v>45914</v>
      </c>
      <c r="D524" s="587" t="s">
        <v>11</v>
      </c>
      <c r="E524" s="577" t="str">
        <f t="shared" ref="E524:F528" si="91">VLOOKUP(M524,Teams,2)</f>
        <v>GREENWICH PUMAS FC 40</v>
      </c>
      <c r="F524" s="577" t="str">
        <f t="shared" si="91"/>
        <v>CLINTON FC 40</v>
      </c>
      <c r="G524" s="578"/>
      <c r="H524" s="645">
        <f>VLOOKUP(E524,START_TIMES,2)</f>
        <v>0.41666666666666669</v>
      </c>
      <c r="I524" s="614" t="str">
        <f>VLOOKUP(E524,fields,2)</f>
        <v>Greenwich Fields</v>
      </c>
      <c r="J524" s="580"/>
      <c r="K524" s="16"/>
      <c r="M524" s="781" t="s">
        <v>105</v>
      </c>
      <c r="N524" s="781" t="s">
        <v>160</v>
      </c>
    </row>
    <row r="525" spans="1:18" ht="12.75" customHeight="1" x14ac:dyDescent="0.35">
      <c r="A525" s="574">
        <v>522</v>
      </c>
      <c r="B525" s="696">
        <v>13</v>
      </c>
      <c r="C525" s="575">
        <v>45914</v>
      </c>
      <c r="D525" s="587" t="s">
        <v>11</v>
      </c>
      <c r="E525" s="577" t="str">
        <f t="shared" si="91"/>
        <v>CLUB NAPOLI 40</v>
      </c>
      <c r="F525" s="577" t="str">
        <f t="shared" si="91"/>
        <v>VASCO DA GAMA 40</v>
      </c>
      <c r="G525" s="578"/>
      <c r="H525" s="645">
        <f>VLOOKUP(E525,START_TIMES,2)</f>
        <v>0.33333333333333331</v>
      </c>
      <c r="I525" s="614" t="str">
        <f>VLOOKUP(E525,fields,2)</f>
        <v>Sportsplex (T), North Branford</v>
      </c>
      <c r="J525" s="580"/>
      <c r="K525" s="16"/>
      <c r="M525" s="781" t="s">
        <v>161</v>
      </c>
      <c r="N525" s="781" t="s">
        <v>109</v>
      </c>
    </row>
    <row r="526" spans="1:18" ht="12.75" customHeight="1" x14ac:dyDescent="0.35">
      <c r="A526" s="574">
        <v>523</v>
      </c>
      <c r="B526" s="696">
        <v>13</v>
      </c>
      <c r="C526" s="575">
        <v>45914</v>
      </c>
      <c r="D526" s="587" t="s">
        <v>11</v>
      </c>
      <c r="E526" s="577" t="str">
        <f t="shared" si="91"/>
        <v>GREENWICH FC 40</v>
      </c>
      <c r="F526" s="577" t="str">
        <f t="shared" si="91"/>
        <v>FAIRFIELD GAC 40</v>
      </c>
      <c r="G526" s="578"/>
      <c r="H526" s="645">
        <f>VLOOKUP(E526,START_TIMES,2)</f>
        <v>0.41666666666666702</v>
      </c>
      <c r="I526" s="614" t="str">
        <f>VLOOKUP(E526,fields,2)</f>
        <v>Greenwich Fields</v>
      </c>
      <c r="J526" s="580"/>
      <c r="K526" s="16"/>
      <c r="M526" s="781" t="s">
        <v>104</v>
      </c>
      <c r="N526" s="781" t="s">
        <v>163</v>
      </c>
    </row>
    <row r="527" spans="1:18" ht="12.75" customHeight="1" x14ac:dyDescent="0.35">
      <c r="A527" s="574">
        <v>524</v>
      </c>
      <c r="B527" s="696">
        <v>13</v>
      </c>
      <c r="C527" s="575">
        <v>45914</v>
      </c>
      <c r="D527" s="587" t="s">
        <v>11</v>
      </c>
      <c r="E527" s="577" t="str">
        <f t="shared" si="91"/>
        <v>DANBURY UNITED 40</v>
      </c>
      <c r="F527" s="577" t="str">
        <f t="shared" si="91"/>
        <v>SHEBEEN FC</v>
      </c>
      <c r="G527" s="578"/>
      <c r="H527" s="645">
        <f>VLOOKUP(E527,START_TIMES,2)</f>
        <v>0.41666666666666702</v>
      </c>
      <c r="I527" s="614" t="str">
        <f>VLOOKUP(E527,fields,2)</f>
        <v>Portuguese Cultural Center (G), Danbury</v>
      </c>
      <c r="J527" s="585"/>
      <c r="K527" s="16"/>
      <c r="M527" s="781" t="s">
        <v>162</v>
      </c>
      <c r="N527" s="781" t="s">
        <v>107</v>
      </c>
    </row>
    <row r="528" spans="1:18" ht="12.75" customHeight="1" x14ac:dyDescent="0.35">
      <c r="A528" s="574">
        <v>525</v>
      </c>
      <c r="B528" s="696">
        <v>13</v>
      </c>
      <c r="C528" s="575">
        <v>45914</v>
      </c>
      <c r="D528" s="587" t="s">
        <v>11</v>
      </c>
      <c r="E528" s="577" t="str">
        <f t="shared" si="91"/>
        <v>STORM FC</v>
      </c>
      <c r="F528" s="577" t="str">
        <f t="shared" si="91"/>
        <v xml:space="preserve">GUILFORD CELTIC </v>
      </c>
      <c r="G528" s="578"/>
      <c r="H528" s="645">
        <f>VLOOKUP(E528,START_TIMES,2)</f>
        <v>0.33333333333333331</v>
      </c>
      <c r="I528" s="614" t="str">
        <f>VLOOKUP(E528,fields,2)</f>
        <v>Wakeman Park (T), Westport</v>
      </c>
      <c r="J528" s="580"/>
      <c r="K528" s="16"/>
      <c r="M528" s="781" t="s">
        <v>108</v>
      </c>
      <c r="N528" s="781" t="s">
        <v>106</v>
      </c>
      <c r="O528" s="16">
        <v>1</v>
      </c>
      <c r="P528" s="253" t="s">
        <v>131</v>
      </c>
      <c r="Q528" s="253" t="s">
        <v>128</v>
      </c>
      <c r="R528" s="564">
        <v>47</v>
      </c>
    </row>
    <row r="529" spans="1:21" ht="12.75" customHeight="1" thickBot="1" x14ac:dyDescent="0.4">
      <c r="A529" s="574">
        <v>526</v>
      </c>
      <c r="B529" s="696" t="s">
        <v>0</v>
      </c>
      <c r="C529" s="575" t="s">
        <v>0</v>
      </c>
      <c r="D529" s="582" t="s">
        <v>0</v>
      </c>
      <c r="E529" s="583" t="s">
        <v>0</v>
      </c>
      <c r="F529" s="584" t="s">
        <v>0</v>
      </c>
      <c r="G529" s="578" t="s">
        <v>0</v>
      </c>
      <c r="H529" s="645" t="s">
        <v>0</v>
      </c>
      <c r="I529" s="614" t="s">
        <v>0</v>
      </c>
      <c r="J529" s="585" t="s">
        <v>0</v>
      </c>
      <c r="K529" s="16"/>
      <c r="M529" s="781"/>
      <c r="N529" s="781"/>
      <c r="O529" s="16">
        <v>2</v>
      </c>
      <c r="P529" s="253" t="s">
        <v>134</v>
      </c>
      <c r="Q529" s="253" t="s">
        <v>130</v>
      </c>
      <c r="R529" s="564">
        <v>48</v>
      </c>
    </row>
    <row r="530" spans="1:21" ht="12.75" customHeight="1" thickTop="1" thickBot="1" x14ac:dyDescent="0.4">
      <c r="A530" s="574">
        <v>527</v>
      </c>
      <c r="B530" s="696">
        <v>13</v>
      </c>
      <c r="C530" s="575">
        <v>45914</v>
      </c>
      <c r="D530" s="588" t="s">
        <v>1114</v>
      </c>
      <c r="E530" s="577" t="str">
        <f t="shared" ref="E530:F533" si="92">VLOOKUP(M530,Teams,2)</f>
        <v>GUILFORD BELL CURVE</v>
      </c>
      <c r="F530" s="577" t="str">
        <f t="shared" si="92"/>
        <v>LITCHFIELD COUNTY BLUES 40</v>
      </c>
      <c r="G530" s="589"/>
      <c r="H530" s="645">
        <f>VLOOKUP(E530,START_TIMES,2)</f>
        <v>0.41666666666666669</v>
      </c>
      <c r="I530" s="614" t="str">
        <f>VLOOKUP(E530,fields,2)</f>
        <v>Guilford HS (T), Guilford</v>
      </c>
      <c r="J530" s="580"/>
      <c r="K530" s="16"/>
      <c r="M530" s="781" t="s">
        <v>112</v>
      </c>
      <c r="N530" s="781" t="s">
        <v>113</v>
      </c>
      <c r="O530" s="16">
        <v>3</v>
      </c>
      <c r="P530" s="253" t="s">
        <v>127</v>
      </c>
      <c r="Q530" s="253" t="s">
        <v>126</v>
      </c>
      <c r="R530" s="564">
        <v>49</v>
      </c>
      <c r="S530" s="206" t="s">
        <v>117</v>
      </c>
      <c r="T530" s="206" t="s">
        <v>114</v>
      </c>
      <c r="U530" s="274"/>
    </row>
    <row r="531" spans="1:21" ht="12.65" customHeight="1" thickTop="1" thickBot="1" x14ac:dyDescent="0.4">
      <c r="A531" s="574">
        <v>528</v>
      </c>
      <c r="B531" s="696">
        <v>13</v>
      </c>
      <c r="C531" s="575">
        <v>45914</v>
      </c>
      <c r="D531" s="588" t="s">
        <v>1114</v>
      </c>
      <c r="E531" s="577" t="str">
        <f t="shared" si="92"/>
        <v>FC LEONE</v>
      </c>
      <c r="F531" s="577" t="str">
        <f t="shared" si="92"/>
        <v>NEW HAVEN AMERICANS</v>
      </c>
      <c r="G531" s="578"/>
      <c r="H531" s="645">
        <f>VLOOKUP(E531,START_TIMES,2)</f>
        <v>0.33333333333333331</v>
      </c>
      <c r="I531" s="614" t="str">
        <f>VLOOKUP(E531,fields,2)</f>
        <v>Memorial Field (G), North Haven</v>
      </c>
      <c r="J531" s="580"/>
      <c r="K531" s="16"/>
      <c r="M531" s="781" t="s">
        <v>111</v>
      </c>
      <c r="N531" s="781" t="s">
        <v>114</v>
      </c>
      <c r="O531" s="16">
        <v>4</v>
      </c>
      <c r="P531" s="253" t="s">
        <v>132</v>
      </c>
      <c r="Q531" s="253" t="s">
        <v>129</v>
      </c>
      <c r="R531" s="564">
        <v>50</v>
      </c>
      <c r="S531" s="206" t="s">
        <v>110</v>
      </c>
      <c r="T531" s="206" t="s">
        <v>112</v>
      </c>
      <c r="U531" s="274"/>
    </row>
    <row r="532" spans="1:21" ht="12.75" customHeight="1" thickTop="1" thickBot="1" x14ac:dyDescent="0.4">
      <c r="A532" s="574">
        <v>529</v>
      </c>
      <c r="B532" s="696">
        <v>13</v>
      </c>
      <c r="C532" s="575">
        <v>45914</v>
      </c>
      <c r="D532" s="588" t="s">
        <v>1114</v>
      </c>
      <c r="E532" s="577" t="str">
        <f t="shared" si="92"/>
        <v>NORTH BRANFORD 40</v>
      </c>
      <c r="F532" s="634" t="str">
        <f t="shared" si="92"/>
        <v>BYE 40N</v>
      </c>
      <c r="G532" s="578"/>
      <c r="H532" s="645">
        <f>VLOOKUP(E532,START_TIMES,2)</f>
        <v>0.41666666666666702</v>
      </c>
      <c r="I532" s="614" t="str">
        <f>VLOOKUP(E532,fields,2)</f>
        <v>North Farms Park (G), North Branford</v>
      </c>
      <c r="J532" s="580"/>
      <c r="K532" s="16"/>
      <c r="M532" s="781" t="s">
        <v>115</v>
      </c>
      <c r="N532" s="781" t="s">
        <v>110</v>
      </c>
      <c r="O532" s="16">
        <v>5</v>
      </c>
      <c r="P532" s="253" t="s">
        <v>133</v>
      </c>
      <c r="Q532" s="253" t="s">
        <v>136</v>
      </c>
      <c r="R532" s="564">
        <v>51</v>
      </c>
      <c r="S532" s="206" t="s">
        <v>115</v>
      </c>
      <c r="T532" s="206" t="s">
        <v>114</v>
      </c>
      <c r="U532" s="274"/>
    </row>
    <row r="533" spans="1:21" ht="12.75" customHeight="1" thickTop="1" thickBot="1" x14ac:dyDescent="0.4">
      <c r="A533" s="574">
        <v>530</v>
      </c>
      <c r="B533" s="696">
        <v>13</v>
      </c>
      <c r="C533" s="575">
        <v>45914</v>
      </c>
      <c r="D533" s="588" t="s">
        <v>1114</v>
      </c>
      <c r="E533" s="577" t="str">
        <f t="shared" si="92"/>
        <v>PAN ZONES</v>
      </c>
      <c r="F533" s="577" t="str">
        <f t="shared" si="92"/>
        <v>SOUTHEAST ROVERS</v>
      </c>
      <c r="G533" s="578"/>
      <c r="H533" s="645">
        <f>VLOOKUP(E533,START_TIMES,2)</f>
        <v>0.33333333333333331</v>
      </c>
      <c r="I533" s="614" t="str">
        <f>VLOOKUP(E533,fields,2)</f>
        <v>Stanley Quarter Park (G), New Britain</v>
      </c>
      <c r="J533" s="580"/>
      <c r="K533" s="16"/>
      <c r="M533" s="781" t="s">
        <v>116</v>
      </c>
      <c r="N533" s="781" t="s">
        <v>117</v>
      </c>
      <c r="O533" s="16">
        <v>6</v>
      </c>
      <c r="P533" s="253" t="s">
        <v>130</v>
      </c>
      <c r="Q533" s="253" t="s">
        <v>132</v>
      </c>
      <c r="R533" s="564">
        <v>52</v>
      </c>
      <c r="S533" s="206" t="s">
        <v>111</v>
      </c>
      <c r="T533" s="206" t="s">
        <v>117</v>
      </c>
      <c r="U533" s="274"/>
    </row>
    <row r="534" spans="1:21" ht="12.75" customHeight="1" thickTop="1" thickBot="1" x14ac:dyDescent="0.4">
      <c r="A534" s="574">
        <v>531</v>
      </c>
      <c r="B534" s="696" t="s">
        <v>0</v>
      </c>
      <c r="C534" s="575" t="s">
        <v>0</v>
      </c>
      <c r="D534" s="582" t="s">
        <v>0</v>
      </c>
      <c r="E534" s="583" t="s">
        <v>0</v>
      </c>
      <c r="F534" s="584" t="s">
        <v>0</v>
      </c>
      <c r="G534" s="578" t="s">
        <v>0</v>
      </c>
      <c r="H534" s="645" t="s">
        <v>0</v>
      </c>
      <c r="I534" s="614" t="s">
        <v>0</v>
      </c>
      <c r="J534" s="585" t="s">
        <v>0</v>
      </c>
      <c r="K534" s="16"/>
      <c r="M534" s="781"/>
      <c r="N534" s="781"/>
      <c r="O534" s="16">
        <v>7</v>
      </c>
      <c r="P534" s="253" t="s">
        <v>131</v>
      </c>
      <c r="Q534" s="253" t="s">
        <v>136</v>
      </c>
      <c r="R534" s="564">
        <v>53</v>
      </c>
    </row>
    <row r="535" spans="1:21" ht="12.75" customHeight="1" thickTop="1" thickBot="1" x14ac:dyDescent="0.4">
      <c r="A535" s="574">
        <v>532</v>
      </c>
      <c r="B535" s="696">
        <v>13</v>
      </c>
      <c r="C535" s="575">
        <v>45914</v>
      </c>
      <c r="D535" s="740" t="s">
        <v>1115</v>
      </c>
      <c r="E535" s="577" t="str">
        <f t="shared" ref="E535:F538" si="93">VLOOKUP(M535,Teams,2)</f>
        <v>DERBY QUITUS</v>
      </c>
      <c r="F535" s="577" t="str">
        <f t="shared" si="93"/>
        <v>ECUA-ANDES 40</v>
      </c>
      <c r="G535" s="589"/>
      <c r="H535" s="645">
        <f>VLOOKUP(E535,START_TIMES,2)</f>
        <v>0.41666666666666669</v>
      </c>
      <c r="I535" s="614" t="str">
        <f>VLOOKUP(E535,fields,2)</f>
        <v>Witek Park (G), Derby</v>
      </c>
      <c r="J535" s="580"/>
      <c r="K535" s="16"/>
      <c r="M535" s="781" t="s">
        <v>120</v>
      </c>
      <c r="N535" s="781" t="s">
        <v>121</v>
      </c>
      <c r="O535" s="16">
        <v>8</v>
      </c>
      <c r="P535" s="253" t="s">
        <v>128</v>
      </c>
      <c r="Q535" s="253" t="s">
        <v>127</v>
      </c>
      <c r="R535" s="564">
        <v>54</v>
      </c>
      <c r="S535" s="206" t="s">
        <v>111</v>
      </c>
      <c r="T535" s="206" t="s">
        <v>112</v>
      </c>
      <c r="U535" s="274"/>
    </row>
    <row r="536" spans="1:21" ht="12.75" customHeight="1" thickTop="1" thickBot="1" x14ac:dyDescent="0.4">
      <c r="A536" s="574">
        <v>533</v>
      </c>
      <c r="B536" s="696">
        <v>13</v>
      </c>
      <c r="C536" s="575">
        <v>45914</v>
      </c>
      <c r="D536" s="740" t="s">
        <v>1115</v>
      </c>
      <c r="E536" s="759" t="str">
        <f t="shared" si="93"/>
        <v>BYE 40S</v>
      </c>
      <c r="F536" s="577" t="str">
        <f t="shared" si="93"/>
        <v>LUSITANOS FC</v>
      </c>
      <c r="G536" s="578"/>
      <c r="H536" s="645" t="str">
        <f>VLOOKUP(E536,START_TIMES,2)</f>
        <v>--</v>
      </c>
      <c r="I536" s="614" t="str">
        <f>VLOOKUP(E536,fields,2)</f>
        <v>--</v>
      </c>
      <c r="J536" s="580"/>
      <c r="K536" s="16"/>
      <c r="M536" s="781" t="s">
        <v>119</v>
      </c>
      <c r="N536" s="781" t="s">
        <v>122</v>
      </c>
      <c r="O536" s="16">
        <v>9</v>
      </c>
      <c r="P536" s="253" t="s">
        <v>129</v>
      </c>
      <c r="Q536" s="253" t="s">
        <v>134</v>
      </c>
      <c r="R536" s="564">
        <v>55</v>
      </c>
      <c r="S536" s="206" t="s">
        <v>114</v>
      </c>
      <c r="T536" s="206" t="s">
        <v>116</v>
      </c>
      <c r="U536" s="274"/>
    </row>
    <row r="537" spans="1:21" ht="12.75" customHeight="1" thickTop="1" thickBot="1" x14ac:dyDescent="0.4">
      <c r="A537" s="574">
        <v>534</v>
      </c>
      <c r="B537" s="696">
        <v>13</v>
      </c>
      <c r="C537" s="575">
        <v>45914</v>
      </c>
      <c r="D537" s="740" t="s">
        <v>1115</v>
      </c>
      <c r="E537" s="577" t="str">
        <f t="shared" si="93"/>
        <v>RIDGEFIELD KICKS</v>
      </c>
      <c r="F537" s="577" t="str">
        <f t="shared" si="93"/>
        <v>BESA SC</v>
      </c>
      <c r="G537" s="578"/>
      <c r="H537" s="645">
        <f>VLOOKUP(E537,START_TIMES,2)</f>
        <v>0.33333333333333331</v>
      </c>
      <c r="I537" s="614" t="str">
        <f>VLOOKUP(E537,fields,2)</f>
        <v>Wooster School (T), Danbury</v>
      </c>
      <c r="J537" s="580"/>
      <c r="K537" s="16"/>
      <c r="M537" s="781" t="s">
        <v>123</v>
      </c>
      <c r="N537" s="781" t="s">
        <v>118</v>
      </c>
      <c r="O537" s="16">
        <v>10</v>
      </c>
      <c r="P537" s="253" t="s">
        <v>126</v>
      </c>
      <c r="Q537" s="253" t="s">
        <v>133</v>
      </c>
      <c r="R537" s="564">
        <v>56</v>
      </c>
      <c r="S537" s="206" t="s">
        <v>115</v>
      </c>
      <c r="T537" s="206" t="s">
        <v>116</v>
      </c>
      <c r="U537" s="274"/>
    </row>
    <row r="538" spans="1:21" ht="12.75" customHeight="1" thickTop="1" thickBot="1" x14ac:dyDescent="0.4">
      <c r="A538" s="574">
        <v>535</v>
      </c>
      <c r="B538" s="696">
        <v>13</v>
      </c>
      <c r="C538" s="575">
        <v>45914</v>
      </c>
      <c r="D538" s="740" t="s">
        <v>1115</v>
      </c>
      <c r="E538" s="577" t="str">
        <f t="shared" si="93"/>
        <v>STAMFORD UNITED</v>
      </c>
      <c r="F538" s="577" t="str">
        <f t="shared" si="93"/>
        <v>WILTON WOLVES</v>
      </c>
      <c r="G538" s="578"/>
      <c r="H538" s="645">
        <f>VLOOKUP(E538,START_TIMES,2)</f>
        <v>0.33333333333333331</v>
      </c>
      <c r="I538" s="614" t="str">
        <f>VLOOKUP(E538,fields,2)</f>
        <v>West Beach Fields (T), Stamford</v>
      </c>
      <c r="J538" s="580"/>
      <c r="K538" s="16"/>
      <c r="M538" s="781" t="s">
        <v>124</v>
      </c>
      <c r="N538" s="781" t="s">
        <v>125</v>
      </c>
      <c r="O538" s="16">
        <v>11</v>
      </c>
      <c r="P538" s="253" t="s">
        <v>127</v>
      </c>
      <c r="Q538" s="253" t="s">
        <v>131</v>
      </c>
      <c r="R538" s="748"/>
      <c r="S538" s="206" t="s">
        <v>112</v>
      </c>
      <c r="T538" s="206" t="s">
        <v>117</v>
      </c>
      <c r="U538" s="274"/>
    </row>
    <row r="539" spans="1:21" ht="12.75" customHeight="1" thickTop="1" x14ac:dyDescent="0.35">
      <c r="A539" s="574">
        <v>536</v>
      </c>
      <c r="B539" s="696" t="s">
        <v>0</v>
      </c>
      <c r="C539" s="575" t="s">
        <v>0</v>
      </c>
      <c r="D539" s="582" t="s">
        <v>0</v>
      </c>
      <c r="E539" s="583" t="s">
        <v>0</v>
      </c>
      <c r="F539" s="584" t="s">
        <v>0</v>
      </c>
      <c r="G539" s="578" t="s">
        <v>0</v>
      </c>
      <c r="H539" s="645" t="s">
        <v>0</v>
      </c>
      <c r="I539" s="614" t="s">
        <v>0</v>
      </c>
      <c r="J539" s="585" t="s">
        <v>0</v>
      </c>
      <c r="K539" s="16"/>
      <c r="M539" s="781"/>
      <c r="N539" s="781"/>
      <c r="O539" s="16">
        <v>12</v>
      </c>
      <c r="P539" s="253" t="s">
        <v>130</v>
      </c>
      <c r="Q539" s="253" t="s">
        <v>133</v>
      </c>
      <c r="R539" s="564"/>
    </row>
    <row r="540" spans="1:21" ht="12.75" customHeight="1" x14ac:dyDescent="0.35">
      <c r="A540" s="574">
        <v>537</v>
      </c>
      <c r="B540" s="696">
        <v>13</v>
      </c>
      <c r="C540" s="575">
        <v>45914</v>
      </c>
      <c r="D540" s="590" t="s">
        <v>1076</v>
      </c>
      <c r="E540" s="577" t="str">
        <f t="shared" ref="E540:F544" si="94">VLOOKUP(M540,Teams,2)</f>
        <v>NORWALK SPORT COLOMBIA 50</v>
      </c>
      <c r="F540" s="774" t="str">
        <f t="shared" si="94"/>
        <v>BYE 50</v>
      </c>
      <c r="G540" s="589"/>
      <c r="H540" s="645">
        <f>VLOOKUP(E540,START_TIMES,2)</f>
        <v>0.41666666666666669</v>
      </c>
      <c r="I540" s="614" t="str">
        <f>VLOOKUP(E540,fields,2)</f>
        <v>Nathan Hale MS (T), Norwalk</v>
      </c>
      <c r="J540" s="580"/>
      <c r="K540" s="16"/>
      <c r="M540" s="779" t="s">
        <v>131</v>
      </c>
      <c r="N540" s="779" t="s">
        <v>126</v>
      </c>
      <c r="O540" s="16">
        <v>13</v>
      </c>
      <c r="P540" s="253" t="s">
        <v>129</v>
      </c>
      <c r="Q540" s="253" t="s">
        <v>126</v>
      </c>
    </row>
    <row r="541" spans="1:21" ht="12.75" customHeight="1" x14ac:dyDescent="0.35">
      <c r="A541" s="574">
        <v>538</v>
      </c>
      <c r="B541" s="696">
        <v>13</v>
      </c>
      <c r="C541" s="575">
        <v>45914</v>
      </c>
      <c r="D541" s="590" t="s">
        <v>1076</v>
      </c>
      <c r="E541" s="577" t="str">
        <f t="shared" si="94"/>
        <v>FAIRFIELD GAC 50</v>
      </c>
      <c r="F541" s="577" t="str">
        <f t="shared" si="94"/>
        <v>WESTPORT FC</v>
      </c>
      <c r="G541" s="589"/>
      <c r="H541" s="645">
        <f>VLOOKUP(E541,START_TIMES,2)</f>
        <v>0.33333333333333331</v>
      </c>
      <c r="I541" s="614" t="str">
        <f>VLOOKUP(E541,fields,2)</f>
        <v>Ludlowe HS (T), Fairfield</v>
      </c>
      <c r="J541" s="580"/>
      <c r="K541" s="16"/>
      <c r="M541" s="779" t="s">
        <v>127</v>
      </c>
      <c r="N541" s="779" t="s">
        <v>136</v>
      </c>
      <c r="O541" s="16">
        <v>14</v>
      </c>
      <c r="P541" s="253" t="s">
        <v>134</v>
      </c>
      <c r="Q541" s="253" t="s">
        <v>128</v>
      </c>
    </row>
    <row r="542" spans="1:21" ht="13" customHeight="1" x14ac:dyDescent="0.35">
      <c r="A542" s="574">
        <v>539</v>
      </c>
      <c r="B542" s="696">
        <v>13</v>
      </c>
      <c r="C542" s="575">
        <v>45914</v>
      </c>
      <c r="D542" s="590" t="s">
        <v>1076</v>
      </c>
      <c r="E542" s="577" t="str">
        <f t="shared" si="94"/>
        <v>NORWALK MARINERS LEGENDS</v>
      </c>
      <c r="F542" s="577" t="str">
        <f t="shared" si="94"/>
        <v>GREENWICH PUMAS FC 50</v>
      </c>
      <c r="G542" s="589"/>
      <c r="H542" s="645">
        <f>VLOOKUP(E542,START_TIMES,2)</f>
        <v>0.33333333333333331</v>
      </c>
      <c r="I542" s="614" t="str">
        <f>VLOOKUP(E542,fields,2)</f>
        <v>Nathan Hale MS (T), Norwalk</v>
      </c>
      <c r="J542" s="580"/>
      <c r="K542" s="16"/>
      <c r="M542" s="779" t="s">
        <v>130</v>
      </c>
      <c r="N542" s="779" t="s">
        <v>129</v>
      </c>
      <c r="O542" s="16">
        <v>15</v>
      </c>
      <c r="P542" s="253" t="s">
        <v>132</v>
      </c>
      <c r="Q542" s="253" t="s">
        <v>136</v>
      </c>
    </row>
    <row r="543" spans="1:21" ht="12.75" customHeight="1" x14ac:dyDescent="0.35">
      <c r="A543" s="574">
        <v>540</v>
      </c>
      <c r="B543" s="696">
        <v>13</v>
      </c>
      <c r="C543" s="575">
        <v>45914</v>
      </c>
      <c r="D543" s="590" t="s">
        <v>1076</v>
      </c>
      <c r="E543" s="577" t="str">
        <f t="shared" si="94"/>
        <v>GREENWICH FC 50</v>
      </c>
      <c r="F543" s="577" t="str">
        <f t="shared" si="94"/>
        <v>STAMFORD CITY</v>
      </c>
      <c r="G543" s="589"/>
      <c r="H543" s="645">
        <f>VLOOKUP(E543,START_TIMES,2)</f>
        <v>0.41666666666666702</v>
      </c>
      <c r="I543" s="614" t="str">
        <f>VLOOKUP(E543,fields,2)</f>
        <v>Greenwich Fields</v>
      </c>
      <c r="J543" s="580"/>
      <c r="K543" s="16"/>
      <c r="M543" s="779" t="s">
        <v>128</v>
      </c>
      <c r="N543" s="779" t="s">
        <v>133</v>
      </c>
      <c r="O543" s="16">
        <v>16</v>
      </c>
      <c r="P543" s="253" t="s">
        <v>136</v>
      </c>
      <c r="Q543" s="253" t="s">
        <v>130</v>
      </c>
    </row>
    <row r="544" spans="1:21" ht="12.75" customHeight="1" x14ac:dyDescent="0.35">
      <c r="A544" s="574">
        <v>541</v>
      </c>
      <c r="B544" s="696">
        <v>13</v>
      </c>
      <c r="C544" s="575">
        <v>45914</v>
      </c>
      <c r="D544" s="590" t="s">
        <v>1076</v>
      </c>
      <c r="E544" s="577" t="str">
        <f t="shared" si="94"/>
        <v>VASCO DA GAMA 50</v>
      </c>
      <c r="F544" s="577" t="str">
        <f t="shared" si="94"/>
        <v>REBELS UNITED</v>
      </c>
      <c r="G544" s="589"/>
      <c r="H544" s="645">
        <f>VLOOKUP(E544,START_TIMES,2)</f>
        <v>0.41666666666666702</v>
      </c>
      <c r="I544" s="614" t="str">
        <f>VLOOKUP(E544,fields,2)</f>
        <v>Veterans Memorial Park (T), Bridgeport</v>
      </c>
      <c r="J544" s="580"/>
      <c r="K544" s="16"/>
      <c r="M544" s="779" t="s">
        <v>134</v>
      </c>
      <c r="N544" s="779" t="s">
        <v>132</v>
      </c>
      <c r="O544" s="16">
        <v>17</v>
      </c>
      <c r="P544" s="253" t="s">
        <v>128</v>
      </c>
      <c r="Q544" s="253" t="s">
        <v>126</v>
      </c>
    </row>
    <row r="545" spans="1:29" ht="12.75" customHeight="1" x14ac:dyDescent="0.35">
      <c r="A545" s="574">
        <v>542</v>
      </c>
      <c r="B545" s="696" t="s">
        <v>0</v>
      </c>
      <c r="C545" s="575" t="s">
        <v>0</v>
      </c>
      <c r="D545" s="582" t="s">
        <v>0</v>
      </c>
      <c r="E545" s="583" t="s">
        <v>0</v>
      </c>
      <c r="F545" s="584" t="s">
        <v>0</v>
      </c>
      <c r="G545" s="578" t="s">
        <v>0</v>
      </c>
      <c r="H545" s="645" t="s">
        <v>0</v>
      </c>
      <c r="I545" s="614" t="s">
        <v>0</v>
      </c>
      <c r="J545" s="585" t="s">
        <v>0</v>
      </c>
      <c r="K545" s="16"/>
      <c r="M545" s="129"/>
      <c r="N545" s="129"/>
      <c r="O545" s="16">
        <v>18</v>
      </c>
      <c r="P545" s="253" t="s">
        <v>129</v>
      </c>
      <c r="Q545" s="253" t="s">
        <v>133</v>
      </c>
    </row>
    <row r="546" spans="1:29" ht="12.75" customHeight="1" x14ac:dyDescent="0.35">
      <c r="A546" s="574">
        <v>543</v>
      </c>
      <c r="B546" s="696">
        <v>13</v>
      </c>
      <c r="C546" s="575">
        <v>45914</v>
      </c>
      <c r="D546" s="591" t="s">
        <v>1113</v>
      </c>
      <c r="E546" s="577" t="str">
        <f t="shared" ref="E546:F550" si="95">VLOOKUP(M546,Teams,2)</f>
        <v>HAVEN FC</v>
      </c>
      <c r="F546" s="577" t="str">
        <f t="shared" si="95"/>
        <v>CHESHIRE AZZURRI</v>
      </c>
      <c r="G546" s="589"/>
      <c r="H546" s="645">
        <f>VLOOKUP(E546,START_TIMES,2)</f>
        <v>0.33333333333333331</v>
      </c>
      <c r="I546" s="614" t="str">
        <f>VLOOKUP(E546,fields,2)</f>
        <v>Foran HS KMT (T), Milford</v>
      </c>
      <c r="J546" s="580"/>
      <c r="K546" s="16"/>
      <c r="M546" s="747" t="s">
        <v>147</v>
      </c>
      <c r="N546" s="747" t="s">
        <v>138</v>
      </c>
      <c r="O546" s="16">
        <v>19</v>
      </c>
      <c r="P546" s="253" t="s">
        <v>131</v>
      </c>
      <c r="Q546" s="253" t="s">
        <v>134</v>
      </c>
    </row>
    <row r="547" spans="1:29" ht="12.75" customHeight="1" x14ac:dyDescent="0.35">
      <c r="A547" s="574">
        <v>544</v>
      </c>
      <c r="B547" s="696">
        <v>13</v>
      </c>
      <c r="C547" s="575">
        <v>45914</v>
      </c>
      <c r="D547" s="591" t="s">
        <v>1113</v>
      </c>
      <c r="E547" s="577" t="str">
        <f t="shared" si="95"/>
        <v>CLUB NAPOLI 50</v>
      </c>
      <c r="F547" s="577" t="str">
        <f t="shared" si="95"/>
        <v>ZIMMITTI SC</v>
      </c>
      <c r="G547" s="589"/>
      <c r="H547" s="645">
        <f>VLOOKUP(E547,START_TIMES,2)</f>
        <v>0.375</v>
      </c>
      <c r="I547" s="614" t="str">
        <f>VLOOKUP(E547,fields,2)</f>
        <v>North Farms Park (G), North Branford</v>
      </c>
      <c r="J547" s="580"/>
      <c r="K547" s="16"/>
      <c r="M547" s="747" t="s">
        <v>141</v>
      </c>
      <c r="N547" s="747" t="s">
        <v>137</v>
      </c>
      <c r="O547" s="16">
        <v>20</v>
      </c>
      <c r="P547" s="253" t="s">
        <v>127</v>
      </c>
      <c r="Q547" s="253" t="s">
        <v>132</v>
      </c>
      <c r="R547" s="253">
        <v>54</v>
      </c>
    </row>
    <row r="548" spans="1:29" ht="12.75" customHeight="1" x14ac:dyDescent="0.35">
      <c r="A548" s="574">
        <v>545</v>
      </c>
      <c r="B548" s="696">
        <v>13</v>
      </c>
      <c r="C548" s="575">
        <v>45914</v>
      </c>
      <c r="D548" s="591" t="s">
        <v>1113</v>
      </c>
      <c r="E548" s="577" t="str">
        <f t="shared" si="95"/>
        <v>GUILFORD BLACK EAGLES</v>
      </c>
      <c r="F548" s="577" t="str">
        <f t="shared" si="95"/>
        <v>GREENWICH PFC</v>
      </c>
      <c r="G548" s="589"/>
      <c r="H548" s="645">
        <f>VLOOKUP(E548,START_TIMES,2)</f>
        <v>0.375</v>
      </c>
      <c r="I548" s="614" t="str">
        <f>VLOOKUP(E548,fields,2)</f>
        <v>Bittner Park (G), Guilford</v>
      </c>
      <c r="J548" s="580"/>
      <c r="K548" s="16"/>
      <c r="M548" s="747" t="s">
        <v>146</v>
      </c>
      <c r="N548" s="747" t="s">
        <v>144</v>
      </c>
      <c r="O548" s="16">
        <v>21</v>
      </c>
      <c r="P548" s="253" t="s">
        <v>126</v>
      </c>
      <c r="Q548" s="253" t="s">
        <v>131</v>
      </c>
      <c r="R548" s="253">
        <v>55</v>
      </c>
    </row>
    <row r="549" spans="1:29" ht="12.75" customHeight="1" x14ac:dyDescent="0.35">
      <c r="A549" s="574">
        <v>546</v>
      </c>
      <c r="B549" s="696">
        <v>13</v>
      </c>
      <c r="C549" s="575">
        <v>45914</v>
      </c>
      <c r="D549" s="591" t="s">
        <v>1113</v>
      </c>
      <c r="E549" s="577" t="str">
        <f t="shared" si="95"/>
        <v>EAST HAVEN SC</v>
      </c>
      <c r="F549" s="577" t="str">
        <f t="shared" si="95"/>
        <v>SOUTHEAST CT</v>
      </c>
      <c r="G549" s="589"/>
      <c r="H549" s="645">
        <f>VLOOKUP(E549,START_TIMES,2)</f>
        <v>0.41666666666666669</v>
      </c>
      <c r="I549" s="614" t="str">
        <f>VLOOKUP(E549,fields,2)</f>
        <v>East Haven MS (G), East Haven</v>
      </c>
      <c r="J549" s="580"/>
      <c r="K549" s="16"/>
      <c r="M549" s="747" t="s">
        <v>142</v>
      </c>
      <c r="N549" s="747" t="s">
        <v>149</v>
      </c>
      <c r="O549" s="16">
        <v>22</v>
      </c>
      <c r="P549" s="253" t="s">
        <v>136</v>
      </c>
      <c r="Q549" s="253" t="s">
        <v>127</v>
      </c>
      <c r="R549" s="253">
        <v>56</v>
      </c>
    </row>
    <row r="550" spans="1:29" ht="12.75" customHeight="1" x14ac:dyDescent="0.35">
      <c r="A550" s="574">
        <v>547</v>
      </c>
      <c r="B550" s="696">
        <v>13</v>
      </c>
      <c r="C550" s="575">
        <v>45914</v>
      </c>
      <c r="D550" s="591" t="s">
        <v>1113</v>
      </c>
      <c r="E550" s="577" t="str">
        <f t="shared" si="95"/>
        <v>VASCO DA GAMA 60</v>
      </c>
      <c r="F550" s="577" t="str">
        <f t="shared" si="95"/>
        <v>NORTH BRANFORD LEGENDS</v>
      </c>
      <c r="G550" s="589"/>
      <c r="H550" s="645">
        <f>VLOOKUP(E550,START_TIMES,2)</f>
        <v>0.33333333333333331</v>
      </c>
      <c r="I550" s="614" t="str">
        <f>VLOOKUP(E550,fields,2)</f>
        <v>Veterans Memorial Park (T), Bridgeport</v>
      </c>
      <c r="J550" s="580"/>
      <c r="K550" s="16"/>
      <c r="M550" s="747" t="s">
        <v>135</v>
      </c>
      <c r="N550" s="747" t="s">
        <v>148</v>
      </c>
      <c r="O550" s="16">
        <v>23</v>
      </c>
      <c r="P550" s="253" t="s">
        <v>129</v>
      </c>
      <c r="Q550" s="253" t="s">
        <v>130</v>
      </c>
      <c r="R550" s="253">
        <v>57</v>
      </c>
    </row>
    <row r="551" spans="1:29" ht="12.65" customHeight="1" x14ac:dyDescent="0.35">
      <c r="A551" s="574">
        <v>548</v>
      </c>
      <c r="B551" s="696" t="s">
        <v>0</v>
      </c>
      <c r="C551" s="575" t="s">
        <v>0</v>
      </c>
      <c r="D551" s="582" t="s">
        <v>0</v>
      </c>
      <c r="E551" s="583" t="s">
        <v>0</v>
      </c>
      <c r="F551" s="584" t="s">
        <v>0</v>
      </c>
      <c r="G551" s="578" t="s">
        <v>0</v>
      </c>
      <c r="H551" s="645" t="s">
        <v>0</v>
      </c>
      <c r="I551" s="614" t="s">
        <v>0</v>
      </c>
      <c r="J551" s="585" t="s">
        <v>0</v>
      </c>
      <c r="K551" s="16"/>
      <c r="M551" s="350"/>
      <c r="N551" s="459"/>
      <c r="O551" s="16">
        <v>24</v>
      </c>
      <c r="P551" s="253" t="s">
        <v>133</v>
      </c>
      <c r="Q551" s="253" t="s">
        <v>128</v>
      </c>
      <c r="R551" s="253">
        <v>58</v>
      </c>
    </row>
    <row r="552" spans="1:29" ht="12.75" customHeight="1" x14ac:dyDescent="0.35">
      <c r="A552" s="574">
        <v>549</v>
      </c>
      <c r="B552" s="696">
        <v>14</v>
      </c>
      <c r="C552" s="575">
        <v>45921</v>
      </c>
      <c r="D552" s="576" t="s">
        <v>10</v>
      </c>
      <c r="E552" s="577" t="str">
        <f t="shared" ref="E552:F556" si="96">VLOOKUP(M552,Teams,2)</f>
        <v>STAMFORD FC</v>
      </c>
      <c r="F552" s="577" t="str">
        <f t="shared" si="96"/>
        <v>SALTY DOGS</v>
      </c>
      <c r="G552" s="578"/>
      <c r="H552" s="645">
        <f>VLOOKUP(E552,START_TIMES,2)</f>
        <v>0.33333333333333331</v>
      </c>
      <c r="I552" s="614" t="str">
        <f>VLOOKUP(E552,fields,2)</f>
        <v>West Beach Fields (T), Stamford</v>
      </c>
      <c r="J552" s="580"/>
      <c r="K552" s="16"/>
      <c r="M552" s="5" t="s">
        <v>101</v>
      </c>
      <c r="N552" s="5" t="s">
        <v>95</v>
      </c>
      <c r="O552" s="16">
        <v>25</v>
      </c>
      <c r="P552" s="253" t="s">
        <v>132</v>
      </c>
      <c r="Q552" s="253" t="s">
        <v>134</v>
      </c>
      <c r="R552" s="253">
        <v>61</v>
      </c>
    </row>
    <row r="553" spans="1:29" ht="12.75" customHeight="1" thickBot="1" x14ac:dyDescent="0.4">
      <c r="A553" s="574">
        <v>550</v>
      </c>
      <c r="B553" s="696">
        <v>14</v>
      </c>
      <c r="C553" s="575">
        <v>45921</v>
      </c>
      <c r="D553" s="576" t="s">
        <v>10</v>
      </c>
      <c r="E553" s="577" t="str">
        <f t="shared" si="96"/>
        <v>CLINTON FC 30</v>
      </c>
      <c r="F553" s="577" t="str">
        <f t="shared" si="96"/>
        <v>GREENWICH FC 30</v>
      </c>
      <c r="G553" s="578"/>
      <c r="H553" s="645">
        <f>VLOOKUP(E553,START_TIMES,2)</f>
        <v>0.41666666666666702</v>
      </c>
      <c r="I553" s="614" t="str">
        <f>VLOOKUP(E553,fields,2)</f>
        <v>Strong Field (T), Madison</v>
      </c>
      <c r="J553" s="580"/>
      <c r="K553" s="16"/>
      <c r="M553" s="5" t="s">
        <v>96</v>
      </c>
      <c r="N553" s="5" t="s">
        <v>94</v>
      </c>
      <c r="O553" s="16">
        <v>26</v>
      </c>
      <c r="P553" s="253" t="s">
        <v>134</v>
      </c>
      <c r="Q553" s="253" t="s">
        <v>136</v>
      </c>
      <c r="R553" s="253">
        <v>62</v>
      </c>
    </row>
    <row r="554" spans="1:29" ht="12.75" customHeight="1" thickTop="1" thickBot="1" x14ac:dyDescent="0.4">
      <c r="A554" s="574">
        <v>551</v>
      </c>
      <c r="B554" s="696">
        <v>14</v>
      </c>
      <c r="C554" s="575">
        <v>45921</v>
      </c>
      <c r="D554" s="576" t="s">
        <v>10</v>
      </c>
      <c r="E554" s="577" t="str">
        <f t="shared" si="96"/>
        <v>MILFORD AMIGOS</v>
      </c>
      <c r="F554" s="577" t="str">
        <f t="shared" si="96"/>
        <v>CHESHIRE SC UNITED</v>
      </c>
      <c r="G554" s="578"/>
      <c r="H554" s="645">
        <f>VLOOKUP(E554,START_TIMES,2)</f>
        <v>0.33333333333333331</v>
      </c>
      <c r="I554" s="614" t="str">
        <f>VLOOKUP(E554,fields,2)</f>
        <v>Pease Road (G), Woodbridge</v>
      </c>
      <c r="J554" s="585"/>
      <c r="K554" s="16"/>
      <c r="M554" s="5" t="s">
        <v>98</v>
      </c>
      <c r="N554" s="5" t="s">
        <v>97</v>
      </c>
      <c r="O554" s="16">
        <v>27</v>
      </c>
      <c r="P554" s="253" t="s">
        <v>130</v>
      </c>
      <c r="Q554" s="253" t="s">
        <v>127</v>
      </c>
      <c r="R554" s="253">
        <v>63</v>
      </c>
      <c r="S554" s="16"/>
      <c r="T554" s="198"/>
      <c r="U554" s="198"/>
      <c r="V554" s="16">
        <v>74</v>
      </c>
      <c r="W554" s="209"/>
      <c r="X554" s="215"/>
      <c r="Y554" s="16"/>
      <c r="Z554" s="20"/>
      <c r="AC554" s="16"/>
    </row>
    <row r="555" spans="1:29" ht="12.75" customHeight="1" thickTop="1" x14ac:dyDescent="0.35">
      <c r="A555" s="574">
        <v>552</v>
      </c>
      <c r="B555" s="696">
        <v>14</v>
      </c>
      <c r="C555" s="575">
        <v>45921</v>
      </c>
      <c r="D555" s="576" t="s">
        <v>10</v>
      </c>
      <c r="E555" s="577" t="str">
        <f t="shared" si="96"/>
        <v xml:space="preserve">FC SHELTON </v>
      </c>
      <c r="F555" s="577" t="str">
        <f t="shared" si="96"/>
        <v>DANBURY UNITED</v>
      </c>
      <c r="G555" s="578"/>
      <c r="H555" s="645">
        <f>VLOOKUP(E555,START_TIMES,2)</f>
        <v>0.33333333333333331</v>
      </c>
      <c r="I555" s="614" t="str">
        <f>VLOOKUP(E555,fields,2)</f>
        <v>Nike Site (G), Shelton</v>
      </c>
      <c r="J555" s="585"/>
      <c r="K555" s="16"/>
      <c r="M555" s="5" t="s">
        <v>99</v>
      </c>
      <c r="N555" s="5" t="s">
        <v>93</v>
      </c>
      <c r="O555" s="16">
        <v>28</v>
      </c>
      <c r="P555" s="253" t="s">
        <v>126</v>
      </c>
      <c r="Q555" s="253" t="s">
        <v>132</v>
      </c>
    </row>
    <row r="556" spans="1:29" ht="12.75" customHeight="1" x14ac:dyDescent="0.35">
      <c r="A556" s="574">
        <v>553</v>
      </c>
      <c r="B556" s="696">
        <v>14</v>
      </c>
      <c r="C556" s="575">
        <v>45921</v>
      </c>
      <c r="D556" s="576" t="s">
        <v>10</v>
      </c>
      <c r="E556" s="577" t="str">
        <f t="shared" si="96"/>
        <v>HAMDEN ALL STARS</v>
      </c>
      <c r="F556" s="577" t="str">
        <f t="shared" si="96"/>
        <v>MILFORD TUESDAY</v>
      </c>
      <c r="G556" s="578"/>
      <c r="H556" s="645">
        <f>VLOOKUP(E556,START_TIMES,2)</f>
        <v>0.41666666666666669</v>
      </c>
      <c r="I556" s="614" t="str">
        <f>VLOOKUP(E556,fields,2)</f>
        <v>Westwoods HS (G), Hamden</v>
      </c>
      <c r="J556" s="580"/>
      <c r="K556" s="16"/>
      <c r="M556" s="5" t="s">
        <v>92</v>
      </c>
      <c r="N556" s="5" t="s">
        <v>100</v>
      </c>
      <c r="O556" s="16">
        <v>29</v>
      </c>
      <c r="P556" s="253" t="s">
        <v>128</v>
      </c>
      <c r="Q556" s="253" t="s">
        <v>129</v>
      </c>
    </row>
    <row r="557" spans="1:29" ht="12.75" customHeight="1" x14ac:dyDescent="0.35">
      <c r="A557" s="574">
        <v>554</v>
      </c>
      <c r="B557" s="696" t="s">
        <v>0</v>
      </c>
      <c r="C557" s="575" t="s">
        <v>0</v>
      </c>
      <c r="D557" s="582" t="s">
        <v>0</v>
      </c>
      <c r="E557" s="583" t="s">
        <v>0</v>
      </c>
      <c r="F557" s="584" t="s">
        <v>0</v>
      </c>
      <c r="G557" s="578" t="s">
        <v>0</v>
      </c>
      <c r="H557" s="645" t="s">
        <v>0</v>
      </c>
      <c r="I557" s="614" t="s">
        <v>0</v>
      </c>
      <c r="J557" s="585" t="s">
        <v>0</v>
      </c>
      <c r="K557" s="16"/>
      <c r="M557" s="736"/>
      <c r="N557" s="736"/>
      <c r="O557" s="16">
        <v>30</v>
      </c>
      <c r="P557" s="253" t="s">
        <v>133</v>
      </c>
      <c r="Q557" s="253" t="s">
        <v>131</v>
      </c>
    </row>
    <row r="558" spans="1:29" ht="12.75" customHeight="1" x14ac:dyDescent="0.35">
      <c r="A558" s="574">
        <v>555</v>
      </c>
      <c r="B558" s="696">
        <v>14</v>
      </c>
      <c r="C558" s="575">
        <v>45921</v>
      </c>
      <c r="D558" s="586" t="s">
        <v>175</v>
      </c>
      <c r="E558" s="577" t="str">
        <f t="shared" ref="E558:F562" si="97">VLOOKUP(M558,Teams,2)</f>
        <v>TRINITY FC</v>
      </c>
      <c r="F558" s="577" t="str">
        <f t="shared" si="97"/>
        <v>QPR</v>
      </c>
      <c r="G558" s="578"/>
      <c r="H558" s="645">
        <f>VLOOKUP(E558,START_TIMES,2)</f>
        <v>0.33333333333333331</v>
      </c>
      <c r="I558" s="614" t="str">
        <f>VLOOKUP(E558,fields,2)</f>
        <v>Pease Road (G), Woodbridge</v>
      </c>
      <c r="J558" s="580"/>
      <c r="K558" s="16"/>
      <c r="M558" s="129" t="s">
        <v>159</v>
      </c>
      <c r="N558" s="129" t="s">
        <v>158</v>
      </c>
      <c r="O558" s="16">
        <v>31</v>
      </c>
      <c r="P558" s="253" t="s">
        <v>130</v>
      </c>
      <c r="Q558" s="253" t="s">
        <v>128</v>
      </c>
    </row>
    <row r="559" spans="1:29" ht="12.75" customHeight="1" x14ac:dyDescent="0.35">
      <c r="A559" s="574">
        <v>556</v>
      </c>
      <c r="B559" s="696">
        <v>14</v>
      </c>
      <c r="C559" s="575">
        <v>45921</v>
      </c>
      <c r="D559" s="586" t="s">
        <v>175</v>
      </c>
      <c r="E559" s="577" t="str">
        <f t="shared" si="97"/>
        <v>COYOTES FC</v>
      </c>
      <c r="F559" s="577" t="str">
        <f t="shared" si="97"/>
        <v>FC CELTA</v>
      </c>
      <c r="G559" s="578"/>
      <c r="H559" s="645">
        <f>VLOOKUP(E559,START_TIMES,2)</f>
        <v>0.45833333333333331</v>
      </c>
      <c r="I559" s="614" t="str">
        <f>VLOOKUP(E559,fields,2)</f>
        <v>Pragemann  Park (G), Wallingford</v>
      </c>
      <c r="J559" s="580"/>
      <c r="K559" s="16"/>
      <c r="M559" s="129" t="s">
        <v>151</v>
      </c>
      <c r="N559" s="129" t="s">
        <v>154</v>
      </c>
      <c r="O559" s="16">
        <v>32</v>
      </c>
      <c r="P559" s="253" t="s">
        <v>127</v>
      </c>
      <c r="Q559" s="253" t="s">
        <v>134</v>
      </c>
    </row>
    <row r="560" spans="1:29" ht="12.75" customHeight="1" x14ac:dyDescent="0.35">
      <c r="A560" s="574">
        <v>557</v>
      </c>
      <c r="B560" s="696">
        <v>14</v>
      </c>
      <c r="C560" s="575">
        <v>45921</v>
      </c>
      <c r="D560" s="586" t="s">
        <v>175</v>
      </c>
      <c r="E560" s="577" t="str">
        <f t="shared" si="97"/>
        <v>NAUGATUCK FUSION</v>
      </c>
      <c r="F560" s="773" t="str">
        <f t="shared" si="97"/>
        <v>BYE 30</v>
      </c>
      <c r="G560" s="589"/>
      <c r="H560" s="645">
        <f>VLOOKUP(E560,START_TIMES,2)</f>
        <v>0.41666666666666669</v>
      </c>
      <c r="I560" s="614" t="str">
        <f>VLOOKUP(E560,fields,2)</f>
        <v>City Hill MS (G), Naugatuck</v>
      </c>
      <c r="J560" s="580"/>
      <c r="K560" s="16"/>
      <c r="M560" s="129" t="s">
        <v>156</v>
      </c>
      <c r="N560" s="129" t="s">
        <v>150</v>
      </c>
      <c r="O560" s="16">
        <v>33</v>
      </c>
      <c r="P560" s="253" t="s">
        <v>129</v>
      </c>
      <c r="Q560" s="253" t="s">
        <v>131</v>
      </c>
    </row>
    <row r="561" spans="1:29" ht="12.75" customHeight="1" x14ac:dyDescent="0.35">
      <c r="A561" s="574">
        <v>558</v>
      </c>
      <c r="B561" s="696">
        <v>14</v>
      </c>
      <c r="C561" s="575">
        <v>45921</v>
      </c>
      <c r="D561" s="586" t="s">
        <v>175</v>
      </c>
      <c r="E561" s="577" t="str">
        <f t="shared" si="97"/>
        <v>FC CALDO VERDE</v>
      </c>
      <c r="F561" s="577" t="str">
        <f t="shared" si="97"/>
        <v>ECUA-ANDES 30</v>
      </c>
      <c r="G561" s="578"/>
      <c r="H561" s="645">
        <f>VLOOKUP(E561,START_TIMES,2)</f>
        <v>0.33333333333333331</v>
      </c>
      <c r="I561" s="614" t="str">
        <f>VLOOKUP(E561,fields,2)</f>
        <v>Naugatuck HS (G), Naugatuck</v>
      </c>
      <c r="J561" s="585"/>
      <c r="K561" s="16"/>
      <c r="M561" s="129" t="s">
        <v>153</v>
      </c>
      <c r="N561" s="129" t="s">
        <v>152</v>
      </c>
      <c r="O561" s="16">
        <v>34</v>
      </c>
      <c r="P561" s="253" t="s">
        <v>132</v>
      </c>
      <c r="Q561" s="253" t="s">
        <v>133</v>
      </c>
    </row>
    <row r="562" spans="1:29" ht="12.75" customHeight="1" x14ac:dyDescent="0.35">
      <c r="A562" s="574">
        <v>559</v>
      </c>
      <c r="B562" s="696">
        <v>14</v>
      </c>
      <c r="C562" s="575">
        <v>45921</v>
      </c>
      <c r="D562" s="586" t="s">
        <v>175</v>
      </c>
      <c r="E562" s="577" t="str">
        <f t="shared" si="97"/>
        <v>LITCHFIELD COUNTY BLUES 30</v>
      </c>
      <c r="F562" s="577" t="str">
        <f t="shared" si="97"/>
        <v>NORWALK FC</v>
      </c>
      <c r="G562" s="578"/>
      <c r="H562" s="645">
        <f>VLOOKUP(E562,START_TIMES,2)</f>
        <v>0.33333333333333331</v>
      </c>
      <c r="I562" s="614" t="str">
        <f>VLOOKUP(E562,fields,2)</f>
        <v>New Milford HS (T), New Milford</v>
      </c>
      <c r="J562" s="580"/>
      <c r="K562" s="16"/>
      <c r="M562" s="129" t="s">
        <v>155</v>
      </c>
      <c r="N562" s="129" t="s">
        <v>157</v>
      </c>
      <c r="O562" s="16">
        <v>35</v>
      </c>
      <c r="P562" s="253" t="s">
        <v>136</v>
      </c>
      <c r="Q562" s="253" t="s">
        <v>126</v>
      </c>
    </row>
    <row r="563" spans="1:29" ht="12.75" customHeight="1" x14ac:dyDescent="0.35">
      <c r="A563" s="574">
        <v>560</v>
      </c>
      <c r="B563" s="696" t="s">
        <v>0</v>
      </c>
      <c r="C563" s="575" t="s">
        <v>0</v>
      </c>
      <c r="D563" s="582" t="s">
        <v>0</v>
      </c>
      <c r="E563" s="583" t="s">
        <v>0</v>
      </c>
      <c r="F563" s="584" t="s">
        <v>0</v>
      </c>
      <c r="G563" s="578" t="s">
        <v>0</v>
      </c>
      <c r="H563" s="645" t="s">
        <v>0</v>
      </c>
      <c r="I563" s="614" t="s">
        <v>0</v>
      </c>
      <c r="J563" s="585" t="s">
        <v>0</v>
      </c>
      <c r="K563" s="16"/>
      <c r="M563" s="602"/>
      <c r="N563" s="602"/>
      <c r="O563" s="16">
        <v>36</v>
      </c>
      <c r="P563" s="253" t="s">
        <v>127</v>
      </c>
      <c r="Q563" s="253" t="s">
        <v>129</v>
      </c>
    </row>
    <row r="564" spans="1:29" ht="12.75" customHeight="1" x14ac:dyDescent="0.35">
      <c r="A564" s="574">
        <v>561</v>
      </c>
      <c r="B564" s="696">
        <v>14</v>
      </c>
      <c r="C564" s="575">
        <v>45921</v>
      </c>
      <c r="D564" s="587" t="s">
        <v>11</v>
      </c>
      <c r="E564" s="577" t="str">
        <f t="shared" ref="E564:F568" si="98">VLOOKUP(M564,Teams,2)</f>
        <v>VASCO DA GAMA 40</v>
      </c>
      <c r="F564" s="577" t="str">
        <f t="shared" si="98"/>
        <v>STORM FC</v>
      </c>
      <c r="G564" s="578"/>
      <c r="H564" s="645">
        <f>VLOOKUP(E564,START_TIMES,2)</f>
        <v>0.41666666666666702</v>
      </c>
      <c r="I564" s="614" t="str">
        <f>VLOOKUP(E564,fields,2)</f>
        <v>Veterans Memorial Park (T), Bridgeport</v>
      </c>
      <c r="J564" s="580"/>
      <c r="K564" s="16"/>
      <c r="M564" s="5" t="s">
        <v>109</v>
      </c>
      <c r="N564" s="5" t="s">
        <v>108</v>
      </c>
      <c r="O564" s="16">
        <v>37</v>
      </c>
      <c r="P564" s="253" t="s">
        <v>126</v>
      </c>
      <c r="Q564" s="253" t="s">
        <v>130</v>
      </c>
    </row>
    <row r="565" spans="1:29" ht="12.75" customHeight="1" x14ac:dyDescent="0.35">
      <c r="A565" s="574">
        <v>562</v>
      </c>
      <c r="B565" s="696">
        <v>14</v>
      </c>
      <c r="C565" s="575">
        <v>45921</v>
      </c>
      <c r="D565" s="587" t="s">
        <v>11</v>
      </c>
      <c r="E565" s="577" t="str">
        <f t="shared" si="98"/>
        <v>CLUB NAPOLI 40</v>
      </c>
      <c r="F565" s="577" t="str">
        <f t="shared" si="98"/>
        <v>GREENWICH FC 40</v>
      </c>
      <c r="G565" s="578"/>
      <c r="H565" s="645">
        <f>VLOOKUP(E565,START_TIMES,2)</f>
        <v>0.33333333333333331</v>
      </c>
      <c r="I565" s="614" t="str">
        <f>VLOOKUP(E565,fields,2)</f>
        <v>Sportsplex (T), North Branford</v>
      </c>
      <c r="J565" s="580"/>
      <c r="K565" s="16"/>
      <c r="M565" s="5" t="s">
        <v>161</v>
      </c>
      <c r="N565" s="5" t="s">
        <v>104</v>
      </c>
      <c r="O565" s="16">
        <v>38</v>
      </c>
      <c r="P565" s="253" t="s">
        <v>131</v>
      </c>
      <c r="Q565" s="253" t="s">
        <v>132</v>
      </c>
    </row>
    <row r="566" spans="1:29" ht="12.75" customHeight="1" x14ac:dyDescent="0.35">
      <c r="A566" s="574">
        <v>563</v>
      </c>
      <c r="B566" s="696">
        <v>14</v>
      </c>
      <c r="C566" s="575">
        <v>45921</v>
      </c>
      <c r="D566" s="587" t="s">
        <v>11</v>
      </c>
      <c r="E566" s="577" t="str">
        <f t="shared" si="98"/>
        <v xml:space="preserve">GUILFORD CELTIC </v>
      </c>
      <c r="F566" s="577" t="str">
        <f t="shared" si="98"/>
        <v>CLINTON FC 40</v>
      </c>
      <c r="G566" s="578"/>
      <c r="H566" s="645">
        <f>VLOOKUP(E566,START_TIMES,2)</f>
        <v>0.41666666666666702</v>
      </c>
      <c r="I566" s="614" t="str">
        <f>VLOOKUP(E566,fields,2)</f>
        <v>Guilford HS (T), Guilford</v>
      </c>
      <c r="J566" s="580"/>
      <c r="K566" s="16"/>
      <c r="M566" s="5" t="s">
        <v>106</v>
      </c>
      <c r="N566" s="5" t="s">
        <v>160</v>
      </c>
      <c r="O566" s="16">
        <v>39</v>
      </c>
      <c r="P566" s="253" t="s">
        <v>136</v>
      </c>
      <c r="Q566" s="253" t="s">
        <v>128</v>
      </c>
    </row>
    <row r="567" spans="1:29" ht="12.75" customHeight="1" x14ac:dyDescent="0.35">
      <c r="A567" s="574">
        <v>564</v>
      </c>
      <c r="B567" s="696">
        <v>14</v>
      </c>
      <c r="C567" s="575">
        <v>45921</v>
      </c>
      <c r="D567" s="587" t="s">
        <v>11</v>
      </c>
      <c r="E567" s="577" t="str">
        <f t="shared" si="98"/>
        <v>FAIRFIELD GAC 40</v>
      </c>
      <c r="F567" s="577" t="str">
        <f t="shared" si="98"/>
        <v>DANBURY UNITED 40</v>
      </c>
      <c r="G567" s="578"/>
      <c r="H567" s="645">
        <f>VLOOKUP(E567,START_TIMES,2)</f>
        <v>0.33333333333333331</v>
      </c>
      <c r="I567" s="614" t="str">
        <f>VLOOKUP(E567,fields,2)</f>
        <v>Ludlowe HS (T), Fairfield</v>
      </c>
      <c r="J567" s="585"/>
      <c r="K567" s="16"/>
      <c r="M567" s="5" t="s">
        <v>163</v>
      </c>
      <c r="N567" s="5" t="s">
        <v>162</v>
      </c>
      <c r="O567" s="16">
        <v>40</v>
      </c>
      <c r="P567" s="253" t="s">
        <v>134</v>
      </c>
      <c r="Q567" s="253" t="s">
        <v>133</v>
      </c>
    </row>
    <row r="568" spans="1:29" ht="12.75" customHeight="1" x14ac:dyDescent="0.35">
      <c r="A568" s="574">
        <v>565</v>
      </c>
      <c r="B568" s="696">
        <v>14</v>
      </c>
      <c r="C568" s="575">
        <v>45921</v>
      </c>
      <c r="D568" s="587" t="s">
        <v>11</v>
      </c>
      <c r="E568" s="577" t="str">
        <f t="shared" si="98"/>
        <v>GREENWICH PUMAS FC 40</v>
      </c>
      <c r="F568" s="577" t="str">
        <f t="shared" si="98"/>
        <v>SHEBEEN FC</v>
      </c>
      <c r="G568" s="578"/>
      <c r="H568" s="645">
        <f>VLOOKUP(E568,START_TIMES,2)</f>
        <v>0.41666666666666669</v>
      </c>
      <c r="I568" s="614" t="str">
        <f>VLOOKUP(E568,fields,2)</f>
        <v>Greenwich Fields</v>
      </c>
      <c r="J568" s="580"/>
      <c r="K568" s="16"/>
      <c r="M568" s="5" t="s">
        <v>105</v>
      </c>
      <c r="N568" s="5" t="s">
        <v>107</v>
      </c>
      <c r="O568" s="16">
        <v>41</v>
      </c>
      <c r="P568" s="253" t="s">
        <v>126</v>
      </c>
      <c r="Q568" s="253" t="s">
        <v>134</v>
      </c>
    </row>
    <row r="569" spans="1:29" ht="12.75" customHeight="1" thickBot="1" x14ac:dyDescent="0.4">
      <c r="A569" s="574">
        <v>566</v>
      </c>
      <c r="B569" s="696" t="s">
        <v>0</v>
      </c>
      <c r="C569" s="575" t="s">
        <v>0</v>
      </c>
      <c r="D569" s="582" t="s">
        <v>0</v>
      </c>
      <c r="E569" s="583" t="s">
        <v>0</v>
      </c>
      <c r="F569" s="584" t="s">
        <v>0</v>
      </c>
      <c r="G569" s="578" t="s">
        <v>0</v>
      </c>
      <c r="H569" s="645" t="s">
        <v>0</v>
      </c>
      <c r="I569" s="614" t="s">
        <v>0</v>
      </c>
      <c r="J569" s="585" t="s">
        <v>0</v>
      </c>
      <c r="K569" s="16"/>
      <c r="M569" s="319"/>
      <c r="N569" s="319"/>
      <c r="O569" s="16">
        <v>42</v>
      </c>
      <c r="P569" s="253" t="s">
        <v>133</v>
      </c>
      <c r="Q569" s="253" t="s">
        <v>127</v>
      </c>
    </row>
    <row r="570" spans="1:29" ht="12.75" customHeight="1" thickTop="1" thickBot="1" x14ac:dyDescent="0.4">
      <c r="A570" s="574">
        <v>567</v>
      </c>
      <c r="B570" s="696">
        <v>14</v>
      </c>
      <c r="C570" s="575">
        <v>45921</v>
      </c>
      <c r="D570" s="588" t="s">
        <v>1114</v>
      </c>
      <c r="E570" s="577" t="str">
        <f t="shared" ref="E570:F573" si="99">VLOOKUP(M570,Teams,2)</f>
        <v>SOUTHEAST ROVERS</v>
      </c>
      <c r="F570" s="577" t="str">
        <f t="shared" si="99"/>
        <v>LITCHFIELD COUNTY BLUES 40</v>
      </c>
      <c r="G570" s="578"/>
      <c r="H570" s="645">
        <f>VLOOKUP(E570,START_TIMES,2)</f>
        <v>0.41666666666666702</v>
      </c>
      <c r="I570" s="614" t="str">
        <f>VLOOKUP(E570,fields,2)</f>
        <v>East Lyme HS (T), East Lyme</v>
      </c>
      <c r="J570" s="580"/>
      <c r="K570" s="16"/>
      <c r="M570" s="754" t="s">
        <v>117</v>
      </c>
      <c r="N570" s="754" t="s">
        <v>113</v>
      </c>
      <c r="O570" s="16">
        <v>43</v>
      </c>
      <c r="P570" s="253" t="s">
        <v>136</v>
      </c>
      <c r="Q570" s="253" t="s">
        <v>129</v>
      </c>
      <c r="R570" s="748">
        <v>10</v>
      </c>
      <c r="S570" s="206" t="s">
        <v>116</v>
      </c>
      <c r="T570" s="206" t="s">
        <v>113</v>
      </c>
      <c r="U570" s="274"/>
    </row>
    <row r="571" spans="1:29" ht="12.75" customHeight="1" thickTop="1" thickBot="1" x14ac:dyDescent="0.4">
      <c r="A571" s="574">
        <v>568</v>
      </c>
      <c r="B571" s="696">
        <v>14</v>
      </c>
      <c r="C571" s="575">
        <v>45921</v>
      </c>
      <c r="D571" s="588" t="s">
        <v>1114</v>
      </c>
      <c r="E571" s="577" t="str">
        <f t="shared" si="99"/>
        <v>NORTH BRANFORD 40</v>
      </c>
      <c r="F571" s="577" t="str">
        <f t="shared" si="99"/>
        <v>FC LEONE</v>
      </c>
      <c r="G571" s="578"/>
      <c r="H571" s="645">
        <f>VLOOKUP(E571,START_TIMES,2)</f>
        <v>0.41666666666666702</v>
      </c>
      <c r="I571" s="614" t="str">
        <f>VLOOKUP(E571,fields,2)</f>
        <v>North Farms Park (G), North Branford</v>
      </c>
      <c r="J571" s="580"/>
      <c r="K571" s="16"/>
      <c r="M571" s="754" t="s">
        <v>115</v>
      </c>
      <c r="N571" s="754" t="s">
        <v>111</v>
      </c>
      <c r="O571" s="16">
        <v>44</v>
      </c>
      <c r="P571" s="253" t="s">
        <v>128</v>
      </c>
      <c r="Q571" s="253" t="s">
        <v>132</v>
      </c>
      <c r="R571" s="748">
        <v>11</v>
      </c>
      <c r="S571" s="206" t="s">
        <v>113</v>
      </c>
      <c r="T571" s="206" t="s">
        <v>110</v>
      </c>
      <c r="U571" s="274"/>
    </row>
    <row r="572" spans="1:29" ht="13" customHeight="1" thickTop="1" thickBot="1" x14ac:dyDescent="0.4">
      <c r="A572" s="574">
        <v>569</v>
      </c>
      <c r="B572" s="696">
        <v>14</v>
      </c>
      <c r="C572" s="575">
        <v>45921</v>
      </c>
      <c r="D572" s="588" t="s">
        <v>1114</v>
      </c>
      <c r="E572" s="634" t="str">
        <f t="shared" si="99"/>
        <v>BYE 40N</v>
      </c>
      <c r="F572" s="577" t="str">
        <f t="shared" si="99"/>
        <v>PAN ZONES</v>
      </c>
      <c r="G572" s="589"/>
      <c r="H572" s="645" t="str">
        <f>VLOOKUP(E572,START_TIMES,2)</f>
        <v>--</v>
      </c>
      <c r="I572" s="614" t="str">
        <f>VLOOKUP(E572,fields,2)</f>
        <v>--</v>
      </c>
      <c r="J572" s="580"/>
      <c r="K572" s="16"/>
      <c r="M572" s="206" t="s">
        <v>110</v>
      </c>
      <c r="N572" s="206" t="s">
        <v>116</v>
      </c>
      <c r="O572" s="16">
        <v>45</v>
      </c>
      <c r="P572" s="253" t="s">
        <v>130</v>
      </c>
      <c r="Q572" s="253" t="s">
        <v>131</v>
      </c>
      <c r="S572" s="16"/>
      <c r="T572" s="198"/>
      <c r="U572" s="198"/>
      <c r="V572" s="16">
        <v>73</v>
      </c>
      <c r="W572" s="209"/>
      <c r="X572" s="215"/>
      <c r="Y572" s="16"/>
      <c r="Z572" s="20"/>
      <c r="AC572" s="16"/>
    </row>
    <row r="573" spans="1:29" ht="12.75" customHeight="1" thickTop="1" thickBot="1" x14ac:dyDescent="0.4">
      <c r="A573" s="574">
        <v>570</v>
      </c>
      <c r="B573" s="696">
        <v>14</v>
      </c>
      <c r="C573" s="575">
        <v>45921</v>
      </c>
      <c r="D573" s="588" t="s">
        <v>1114</v>
      </c>
      <c r="E573" s="577" t="str">
        <f t="shared" si="99"/>
        <v>NEW HAVEN AMERICANS</v>
      </c>
      <c r="F573" s="577" t="str">
        <f t="shared" si="99"/>
        <v>GUILFORD BELL CURVE</v>
      </c>
      <c r="G573" s="578"/>
      <c r="H573" s="645">
        <f>VLOOKUP(E573,START_TIMES,2)</f>
        <v>0.41666666666666702</v>
      </c>
      <c r="I573" s="614" t="str">
        <f>VLOOKUP(E573,fields,2)</f>
        <v>Peck Place School (G), Orange</v>
      </c>
      <c r="J573" s="580"/>
      <c r="K573" s="16"/>
      <c r="M573" s="206" t="s">
        <v>114</v>
      </c>
      <c r="N573" s="206" t="s">
        <v>112</v>
      </c>
      <c r="O573" s="16">
        <v>46</v>
      </c>
      <c r="P573" s="253" t="s">
        <v>128</v>
      </c>
      <c r="Q573" s="253" t="s">
        <v>131</v>
      </c>
      <c r="S573" s="16"/>
      <c r="T573" s="198"/>
      <c r="U573" s="198"/>
      <c r="V573" s="16"/>
      <c r="W573" s="209"/>
      <c r="X573" s="215"/>
      <c r="Y573" s="16"/>
      <c r="Z573" s="20"/>
      <c r="AC573" s="16"/>
    </row>
    <row r="574" spans="1:29" ht="12.75" customHeight="1" thickTop="1" thickBot="1" x14ac:dyDescent="0.4">
      <c r="A574" s="574">
        <v>571</v>
      </c>
      <c r="B574" s="696" t="s">
        <v>0</v>
      </c>
      <c r="C574" s="575" t="s">
        <v>0</v>
      </c>
      <c r="D574" s="582" t="s">
        <v>0</v>
      </c>
      <c r="E574" s="583" t="s">
        <v>0</v>
      </c>
      <c r="F574" s="584" t="s">
        <v>0</v>
      </c>
      <c r="G574" s="578" t="s">
        <v>0</v>
      </c>
      <c r="H574" s="645" t="s">
        <v>0</v>
      </c>
      <c r="I574" s="614" t="s">
        <v>0</v>
      </c>
      <c r="J574" s="585" t="s">
        <v>0</v>
      </c>
      <c r="K574" s="16"/>
      <c r="M574" s="319"/>
      <c r="N574" s="319"/>
      <c r="O574" s="16">
        <v>47</v>
      </c>
      <c r="P574" s="253" t="s">
        <v>130</v>
      </c>
      <c r="Q574" s="253" t="s">
        <v>134</v>
      </c>
    </row>
    <row r="575" spans="1:29" ht="12.75" customHeight="1" thickTop="1" thickBot="1" x14ac:dyDescent="0.4">
      <c r="A575" s="574">
        <v>572</v>
      </c>
      <c r="B575" s="696">
        <v>14</v>
      </c>
      <c r="C575" s="575">
        <v>45921</v>
      </c>
      <c r="D575" s="740" t="s">
        <v>1115</v>
      </c>
      <c r="E575" s="577" t="str">
        <f t="shared" ref="E575:F578" si="100">VLOOKUP(M575,Teams,2)</f>
        <v>WILTON WOLVES</v>
      </c>
      <c r="F575" s="577" t="str">
        <f t="shared" si="100"/>
        <v>ECUA-ANDES 40</v>
      </c>
      <c r="G575" s="578"/>
      <c r="H575" s="645">
        <f>VLOOKUP(E575,START_TIMES,2)</f>
        <v>0.41666666666666702</v>
      </c>
      <c r="I575" s="614" t="str">
        <f>VLOOKUP(E575,fields,2)</f>
        <v>Lily Field (T), Wilton</v>
      </c>
      <c r="J575" s="580"/>
      <c r="K575" s="16"/>
      <c r="M575" s="777" t="s">
        <v>125</v>
      </c>
      <c r="N575" s="777" t="s">
        <v>121</v>
      </c>
      <c r="O575" s="16">
        <v>48</v>
      </c>
      <c r="P575" s="253" t="s">
        <v>126</v>
      </c>
      <c r="Q575" s="253" t="s">
        <v>127</v>
      </c>
      <c r="R575" s="748">
        <v>12</v>
      </c>
      <c r="S575" s="206" t="s">
        <v>113</v>
      </c>
      <c r="T575" s="206" t="s">
        <v>111</v>
      </c>
      <c r="U575" s="274"/>
    </row>
    <row r="576" spans="1:29" ht="12.75" customHeight="1" thickTop="1" thickBot="1" x14ac:dyDescent="0.4">
      <c r="A576" s="574">
        <v>573</v>
      </c>
      <c r="B576" s="696">
        <v>14</v>
      </c>
      <c r="C576" s="575">
        <v>45921</v>
      </c>
      <c r="D576" s="740" t="s">
        <v>1115</v>
      </c>
      <c r="E576" s="577" t="str">
        <f t="shared" si="100"/>
        <v>RIDGEFIELD KICKS</v>
      </c>
      <c r="F576" s="759" t="str">
        <f t="shared" si="100"/>
        <v>BYE 40S</v>
      </c>
      <c r="G576" s="578"/>
      <c r="H576" s="645">
        <f>VLOOKUP(E576,START_TIMES,2)</f>
        <v>0.33333333333333331</v>
      </c>
      <c r="I576" s="614" t="str">
        <f>VLOOKUP(E576,fields,2)</f>
        <v>Wooster School (T), Danbury</v>
      </c>
      <c r="J576" s="580"/>
      <c r="K576" s="16"/>
      <c r="M576" s="777" t="s">
        <v>123</v>
      </c>
      <c r="N576" s="777" t="s">
        <v>119</v>
      </c>
      <c r="O576" s="16">
        <v>49</v>
      </c>
      <c r="P576" s="253" t="s">
        <v>129</v>
      </c>
      <c r="Q576" s="253" t="s">
        <v>132</v>
      </c>
      <c r="R576" s="748">
        <v>12</v>
      </c>
      <c r="S576" s="206" t="s">
        <v>110</v>
      </c>
      <c r="T576" s="206" t="s">
        <v>114</v>
      </c>
      <c r="U576" s="274"/>
    </row>
    <row r="577" spans="1:29" ht="12.75" customHeight="1" thickTop="1" x14ac:dyDescent="0.35">
      <c r="A577" s="574">
        <v>574</v>
      </c>
      <c r="B577" s="696">
        <v>14</v>
      </c>
      <c r="C577" s="575">
        <v>45921</v>
      </c>
      <c r="D577" s="740" t="s">
        <v>1115</v>
      </c>
      <c r="E577" s="577" t="str">
        <f t="shared" si="100"/>
        <v>BESA SC</v>
      </c>
      <c r="F577" s="577" t="str">
        <f t="shared" si="100"/>
        <v>STAMFORD UNITED</v>
      </c>
      <c r="G577" s="589"/>
      <c r="H577" s="645">
        <f>VLOOKUP(E577,START_TIMES,2)</f>
        <v>0.41666666666666669</v>
      </c>
      <c r="I577" s="614" t="str">
        <f>VLOOKUP(E577,fields,2)</f>
        <v>Bucks Hill Park (G), Waterbury</v>
      </c>
      <c r="J577" s="580"/>
      <c r="K577" s="16"/>
      <c r="M577" s="777" t="s">
        <v>118</v>
      </c>
      <c r="N577" s="777" t="s">
        <v>124</v>
      </c>
      <c r="O577" s="16">
        <v>50</v>
      </c>
      <c r="P577" s="253" t="s">
        <v>136</v>
      </c>
      <c r="Q577" s="253" t="s">
        <v>133</v>
      </c>
    </row>
    <row r="578" spans="1:29" ht="12.75" customHeight="1" x14ac:dyDescent="0.35">
      <c r="A578" s="574">
        <v>575</v>
      </c>
      <c r="B578" s="696">
        <v>14</v>
      </c>
      <c r="C578" s="575">
        <v>45921</v>
      </c>
      <c r="D578" s="740" t="s">
        <v>1115</v>
      </c>
      <c r="E578" s="577" t="str">
        <f t="shared" si="100"/>
        <v>LUSITANOS FC</v>
      </c>
      <c r="F578" s="577" t="str">
        <f t="shared" si="100"/>
        <v>DERBY QUITUS</v>
      </c>
      <c r="G578" s="578"/>
      <c r="H578" s="645">
        <f>VLOOKUP(E578,START_TIMES,2)</f>
        <v>0.41666666666666669</v>
      </c>
      <c r="I578" s="614" t="str">
        <f>VLOOKUP(E578,fields,2)</f>
        <v>Veterans Memorial Park (T), Bridgeport</v>
      </c>
      <c r="J578" s="580"/>
      <c r="K578" s="16"/>
      <c r="M578" s="777" t="s">
        <v>122</v>
      </c>
      <c r="N578" s="777" t="s">
        <v>120</v>
      </c>
      <c r="O578" s="16">
        <v>51</v>
      </c>
      <c r="P578" s="253" t="s">
        <v>132</v>
      </c>
      <c r="Q578" s="253" t="s">
        <v>130</v>
      </c>
    </row>
    <row r="579" spans="1:29" ht="12.75" customHeight="1" x14ac:dyDescent="0.35">
      <c r="A579" s="574">
        <v>576</v>
      </c>
      <c r="B579" s="696" t="s">
        <v>0</v>
      </c>
      <c r="C579" s="575" t="s">
        <v>0</v>
      </c>
      <c r="D579" s="582" t="s">
        <v>0</v>
      </c>
      <c r="E579" s="583" t="s">
        <v>0</v>
      </c>
      <c r="F579" s="584" t="s">
        <v>0</v>
      </c>
      <c r="G579" s="578" t="s">
        <v>0</v>
      </c>
      <c r="H579" s="645" t="s">
        <v>0</v>
      </c>
      <c r="I579" s="614" t="s">
        <v>0</v>
      </c>
      <c r="J579" s="585" t="s">
        <v>0</v>
      </c>
      <c r="K579" s="16"/>
      <c r="M579" s="319"/>
      <c r="N579" s="319"/>
      <c r="O579" s="16">
        <v>52</v>
      </c>
      <c r="P579" s="253" t="s">
        <v>136</v>
      </c>
      <c r="Q579" s="253" t="s">
        <v>131</v>
      </c>
    </row>
    <row r="580" spans="1:29" ht="12.75" customHeight="1" x14ac:dyDescent="0.35">
      <c r="A580" s="574">
        <v>577</v>
      </c>
      <c r="B580" s="696">
        <v>14</v>
      </c>
      <c r="C580" s="575">
        <v>45921</v>
      </c>
      <c r="D580" s="590" t="s">
        <v>1076</v>
      </c>
      <c r="E580" s="577" t="str">
        <f t="shared" ref="E580:F584" si="101">VLOOKUP(M580,Teams,2)</f>
        <v>WESTPORT FC</v>
      </c>
      <c r="F580" s="577" t="str">
        <f t="shared" si="101"/>
        <v>VASCO DA GAMA 50</v>
      </c>
      <c r="G580" s="589"/>
      <c r="H580" s="645">
        <f>VLOOKUP(E580,START_TIMES,2)</f>
        <v>0.33333333333333331</v>
      </c>
      <c r="I580" s="614" t="str">
        <f>VLOOKUP(E580,fields,2)</f>
        <v>Wakeman Park (T), Westport</v>
      </c>
      <c r="J580" s="580"/>
      <c r="K580" s="16"/>
      <c r="M580" s="781" t="s">
        <v>136</v>
      </c>
      <c r="N580" s="781" t="s">
        <v>134</v>
      </c>
      <c r="O580" s="16">
        <v>53</v>
      </c>
      <c r="P580" s="253" t="s">
        <v>127</v>
      </c>
      <c r="Q580" s="253" t="s">
        <v>128</v>
      </c>
    </row>
    <row r="581" spans="1:29" ht="12.75" customHeight="1" x14ac:dyDescent="0.35">
      <c r="A581" s="574">
        <v>578</v>
      </c>
      <c r="B581" s="696">
        <v>14</v>
      </c>
      <c r="C581" s="575">
        <v>45921</v>
      </c>
      <c r="D581" s="590" t="s">
        <v>1076</v>
      </c>
      <c r="E581" s="577" t="str">
        <f t="shared" si="101"/>
        <v>FAIRFIELD GAC 50</v>
      </c>
      <c r="F581" s="577" t="str">
        <f t="shared" si="101"/>
        <v>NORWALK MARINERS LEGENDS</v>
      </c>
      <c r="G581" s="589"/>
      <c r="H581" s="645">
        <f>VLOOKUP(E581,START_TIMES,2)</f>
        <v>0.33333333333333331</v>
      </c>
      <c r="I581" s="614" t="str">
        <f>VLOOKUP(E581,fields,2)</f>
        <v>Ludlowe HS (T), Fairfield</v>
      </c>
      <c r="J581" s="580"/>
      <c r="K581" s="16"/>
      <c r="M581" s="781" t="s">
        <v>127</v>
      </c>
      <c r="N581" s="781" t="s">
        <v>130</v>
      </c>
      <c r="O581" s="16">
        <v>54</v>
      </c>
      <c r="P581" s="253" t="s">
        <v>134</v>
      </c>
      <c r="Q581" s="253" t="s">
        <v>129</v>
      </c>
    </row>
    <row r="582" spans="1:29" ht="12.75" customHeight="1" x14ac:dyDescent="0.35">
      <c r="A582" s="574">
        <v>579</v>
      </c>
      <c r="B582" s="696">
        <v>14</v>
      </c>
      <c r="C582" s="575">
        <v>45921</v>
      </c>
      <c r="D582" s="590" t="s">
        <v>1076</v>
      </c>
      <c r="E582" s="577" t="str">
        <f t="shared" si="101"/>
        <v>REBELS UNITED</v>
      </c>
      <c r="F582" s="774" t="str">
        <f t="shared" si="101"/>
        <v>BYE 50</v>
      </c>
      <c r="G582" s="589"/>
      <c r="H582" s="645">
        <f>VLOOKUP(E582,START_TIMES,2)</f>
        <v>0.41666666666666669</v>
      </c>
      <c r="I582" s="614" t="str">
        <f>VLOOKUP(E582,fields,2)</f>
        <v>New Fairfield HS (T), New Fairfield</v>
      </c>
      <c r="J582" s="580"/>
      <c r="K582" s="16"/>
      <c r="M582" s="781" t="s">
        <v>132</v>
      </c>
      <c r="N582" s="781" t="s">
        <v>126</v>
      </c>
      <c r="O582" s="16">
        <v>55</v>
      </c>
      <c r="P582" s="253" t="s">
        <v>133</v>
      </c>
      <c r="Q582" s="253" t="s">
        <v>126</v>
      </c>
    </row>
    <row r="583" spans="1:29" ht="12.75" customHeight="1" x14ac:dyDescent="0.35">
      <c r="A583" s="574">
        <v>580</v>
      </c>
      <c r="B583" s="696">
        <v>14</v>
      </c>
      <c r="C583" s="575">
        <v>45921</v>
      </c>
      <c r="D583" s="590" t="s">
        <v>1076</v>
      </c>
      <c r="E583" s="577" t="str">
        <f t="shared" si="101"/>
        <v>GREENWICH PUMAS FC 50</v>
      </c>
      <c r="F583" s="577" t="str">
        <f t="shared" si="101"/>
        <v>GREENWICH FC 50</v>
      </c>
      <c r="G583" s="589"/>
      <c r="H583" s="645">
        <f>VLOOKUP(E583,START_TIMES,2)</f>
        <v>0.41666666666666669</v>
      </c>
      <c r="I583" s="614" t="str">
        <f>VLOOKUP(E583,fields,2)</f>
        <v>Greenwich Fields</v>
      </c>
      <c r="J583" s="580"/>
      <c r="K583" s="16"/>
      <c r="M583" s="781" t="s">
        <v>129</v>
      </c>
      <c r="N583" s="781" t="s">
        <v>128</v>
      </c>
      <c r="O583" s="16">
        <v>56</v>
      </c>
      <c r="P583" s="253" t="s">
        <v>130</v>
      </c>
      <c r="Q583" s="253" t="s">
        <v>136</v>
      </c>
    </row>
    <row r="584" spans="1:29" ht="12.75" customHeight="1" x14ac:dyDescent="0.35">
      <c r="A584" s="574">
        <v>581</v>
      </c>
      <c r="B584" s="696">
        <v>14</v>
      </c>
      <c r="C584" s="575">
        <v>45921</v>
      </c>
      <c r="D584" s="590" t="s">
        <v>1076</v>
      </c>
      <c r="E584" s="577" t="str">
        <f t="shared" si="101"/>
        <v>NORWALK SPORT COLOMBIA 50</v>
      </c>
      <c r="F584" s="577" t="str">
        <f t="shared" si="101"/>
        <v>STAMFORD CITY</v>
      </c>
      <c r="G584" s="589"/>
      <c r="H584" s="645">
        <f>VLOOKUP(E584,START_TIMES,2)</f>
        <v>0.41666666666666669</v>
      </c>
      <c r="I584" s="614" t="str">
        <f>VLOOKUP(E584,fields,2)</f>
        <v>Nathan Hale MS (T), Norwalk</v>
      </c>
      <c r="J584" s="580"/>
      <c r="K584" s="16"/>
      <c r="M584" s="781" t="s">
        <v>131</v>
      </c>
      <c r="N584" s="781" t="s">
        <v>133</v>
      </c>
      <c r="O584" s="16">
        <v>57</v>
      </c>
      <c r="P584" s="253" t="s">
        <v>126</v>
      </c>
      <c r="Q584" s="253" t="s">
        <v>128</v>
      </c>
    </row>
    <row r="585" spans="1:29" ht="12.75" customHeight="1" x14ac:dyDescent="0.35">
      <c r="A585" s="574">
        <v>582</v>
      </c>
      <c r="B585" s="696" t="s">
        <v>0</v>
      </c>
      <c r="C585" s="575" t="s">
        <v>0</v>
      </c>
      <c r="D585" s="582" t="s">
        <v>0</v>
      </c>
      <c r="E585" s="583" t="s">
        <v>0</v>
      </c>
      <c r="F585" s="584" t="s">
        <v>0</v>
      </c>
      <c r="G585" s="578" t="s">
        <v>0</v>
      </c>
      <c r="H585" s="645" t="s">
        <v>0</v>
      </c>
      <c r="I585" s="614" t="s">
        <v>0</v>
      </c>
      <c r="J585" s="585" t="s">
        <v>0</v>
      </c>
      <c r="K585" s="16"/>
      <c r="M585" s="781"/>
      <c r="N585" s="781"/>
      <c r="O585" s="16">
        <v>58</v>
      </c>
      <c r="P585" s="253" t="s">
        <v>133</v>
      </c>
      <c r="Q585" s="253" t="s">
        <v>129</v>
      </c>
    </row>
    <row r="586" spans="1:29" ht="12.75" customHeight="1" x14ac:dyDescent="0.35">
      <c r="A586" s="574">
        <v>583</v>
      </c>
      <c r="B586" s="696">
        <v>14</v>
      </c>
      <c r="C586" s="575">
        <v>45921</v>
      </c>
      <c r="D586" s="591" t="s">
        <v>1113</v>
      </c>
      <c r="E586" s="577" t="str">
        <f t="shared" ref="E586:F590" si="102">VLOOKUP(M586,Teams,2)</f>
        <v>ZIMMITTI SC</v>
      </c>
      <c r="F586" s="577" t="str">
        <f t="shared" si="102"/>
        <v>VASCO DA GAMA 60</v>
      </c>
      <c r="G586" s="589"/>
      <c r="H586" s="645">
        <f>VLOOKUP(E586,START_TIMES,2)</f>
        <v>0.41666666666666702</v>
      </c>
      <c r="I586" s="614" t="str">
        <f>VLOOKUP(E586,fields,2)</f>
        <v>Morris Beach Complex (G), Morris</v>
      </c>
      <c r="J586" s="580"/>
      <c r="K586" s="16"/>
      <c r="M586" s="783" t="s">
        <v>137</v>
      </c>
      <c r="N586" s="783" t="s">
        <v>135</v>
      </c>
      <c r="O586" s="16">
        <v>59</v>
      </c>
      <c r="P586" s="253" t="s">
        <v>134</v>
      </c>
      <c r="Q586" s="253" t="s">
        <v>131</v>
      </c>
    </row>
    <row r="587" spans="1:29" ht="12.75" customHeight="1" x14ac:dyDescent="0.35">
      <c r="A587" s="574">
        <v>584</v>
      </c>
      <c r="B587" s="696">
        <v>14</v>
      </c>
      <c r="C587" s="575">
        <v>45921</v>
      </c>
      <c r="D587" s="591" t="s">
        <v>1113</v>
      </c>
      <c r="E587" s="577" t="str">
        <f t="shared" si="102"/>
        <v>CLUB NAPOLI 50</v>
      </c>
      <c r="F587" s="577" t="str">
        <f t="shared" si="102"/>
        <v>GUILFORD BLACK EAGLES</v>
      </c>
      <c r="G587" s="750"/>
      <c r="H587" s="645">
        <f>VLOOKUP(E587,START_TIMES,2)</f>
        <v>0.375</v>
      </c>
      <c r="I587" s="614" t="str">
        <f>VLOOKUP(E587,fields,2)</f>
        <v>North Farms Park (G), North Branford</v>
      </c>
      <c r="J587" s="580"/>
      <c r="K587" s="16"/>
      <c r="M587" s="783" t="s">
        <v>141</v>
      </c>
      <c r="N587" s="783" t="s">
        <v>146</v>
      </c>
      <c r="O587" s="16">
        <v>60</v>
      </c>
      <c r="P587" s="253" t="s">
        <v>132</v>
      </c>
      <c r="Q587" s="253" t="s">
        <v>127</v>
      </c>
    </row>
    <row r="588" spans="1:29" ht="12.75" customHeight="1" x14ac:dyDescent="0.35">
      <c r="A588" s="574">
        <v>585</v>
      </c>
      <c r="B588" s="696">
        <v>14</v>
      </c>
      <c r="C588" s="575">
        <v>45921</v>
      </c>
      <c r="D588" s="591" t="s">
        <v>1113</v>
      </c>
      <c r="E588" s="577" t="str">
        <f t="shared" si="102"/>
        <v>NORTH BRANFORD LEGENDS</v>
      </c>
      <c r="F588" s="577" t="str">
        <f t="shared" si="102"/>
        <v>CHESHIRE AZZURRI</v>
      </c>
      <c r="G588" s="589"/>
      <c r="H588" s="645">
        <f>VLOOKUP(E588,START_TIMES,2)</f>
        <v>0.41666666666666702</v>
      </c>
      <c r="I588" s="614" t="str">
        <f>VLOOKUP(E588,fields,2)</f>
        <v>Northford Park (G), Northford</v>
      </c>
      <c r="J588" s="580"/>
      <c r="K588" s="16"/>
      <c r="M588" s="783" t="s">
        <v>148</v>
      </c>
      <c r="N588" s="783" t="s">
        <v>138</v>
      </c>
      <c r="O588" s="16">
        <v>61</v>
      </c>
      <c r="P588" s="253" t="s">
        <v>131</v>
      </c>
      <c r="Q588" s="253" t="s">
        <v>126</v>
      </c>
    </row>
    <row r="589" spans="1:29" ht="12.75" customHeight="1" x14ac:dyDescent="0.35">
      <c r="A589" s="574">
        <v>586</v>
      </c>
      <c r="B589" s="696">
        <v>14</v>
      </c>
      <c r="C589" s="575">
        <v>45921</v>
      </c>
      <c r="D589" s="591" t="s">
        <v>1113</v>
      </c>
      <c r="E589" s="577" t="str">
        <f t="shared" si="102"/>
        <v>GREENWICH PFC</v>
      </c>
      <c r="F589" s="577" t="str">
        <f t="shared" si="102"/>
        <v>EAST HAVEN SC</v>
      </c>
      <c r="G589" s="589"/>
      <c r="H589" s="645">
        <f>VLOOKUP(E589,START_TIMES,2)</f>
        <v>0.41666666666666702</v>
      </c>
      <c r="I589" s="614" t="str">
        <f>VLOOKUP(E589,fields,2)</f>
        <v>Greenwich Fields</v>
      </c>
      <c r="J589" s="580"/>
      <c r="K589" s="16"/>
      <c r="M589" s="783" t="s">
        <v>144</v>
      </c>
      <c r="N589" s="783" t="s">
        <v>142</v>
      </c>
      <c r="O589" s="16">
        <v>62</v>
      </c>
      <c r="P589" s="253" t="s">
        <v>127</v>
      </c>
      <c r="Q589" s="253" t="s">
        <v>136</v>
      </c>
    </row>
    <row r="590" spans="1:29" ht="12.75" customHeight="1" thickBot="1" x14ac:dyDescent="0.4">
      <c r="A590" s="574">
        <v>587</v>
      </c>
      <c r="B590" s="696">
        <v>14</v>
      </c>
      <c r="C590" s="575">
        <v>45921</v>
      </c>
      <c r="D590" s="591" t="s">
        <v>1113</v>
      </c>
      <c r="E590" s="577" t="str">
        <f t="shared" si="102"/>
        <v>HAVEN FC</v>
      </c>
      <c r="F590" s="577" t="str">
        <f t="shared" si="102"/>
        <v>SOUTHEAST CT</v>
      </c>
      <c r="G590" s="589"/>
      <c r="H590" s="645">
        <f>VLOOKUP(E590,START_TIMES,2)</f>
        <v>0.33333333333333331</v>
      </c>
      <c r="I590" s="614" t="str">
        <f>VLOOKUP(E590,fields,2)</f>
        <v>Foran HS KMT (T), Milford</v>
      </c>
      <c r="J590" s="580"/>
      <c r="K590" s="16"/>
      <c r="M590" s="783" t="s">
        <v>147</v>
      </c>
      <c r="N590" s="783" t="s">
        <v>149</v>
      </c>
      <c r="O590" s="16">
        <v>63</v>
      </c>
      <c r="P590" s="253" t="s">
        <v>130</v>
      </c>
      <c r="Q590" s="253" t="s">
        <v>129</v>
      </c>
    </row>
    <row r="591" spans="1:29" ht="16" customHeight="1" thickTop="1" thickBot="1" x14ac:dyDescent="0.4">
      <c r="A591" s="574">
        <v>588</v>
      </c>
      <c r="B591" s="696" t="s">
        <v>0</v>
      </c>
      <c r="C591" s="575" t="s">
        <v>0</v>
      </c>
      <c r="D591" s="582" t="s">
        <v>0</v>
      </c>
      <c r="E591" s="583" t="s">
        <v>0</v>
      </c>
      <c r="F591" s="584" t="s">
        <v>0</v>
      </c>
      <c r="G591" s="578" t="s">
        <v>0</v>
      </c>
      <c r="H591" s="645" t="s">
        <v>0</v>
      </c>
      <c r="I591" s="614" t="s">
        <v>0</v>
      </c>
      <c r="J591" s="585" t="s">
        <v>0</v>
      </c>
      <c r="K591" s="16"/>
      <c r="M591" s="781"/>
      <c r="N591" s="781"/>
      <c r="O591" s="16">
        <v>64</v>
      </c>
      <c r="P591" s="253" t="s">
        <v>128</v>
      </c>
      <c r="Q591" s="253" t="s">
        <v>133</v>
      </c>
      <c r="S591" s="16"/>
      <c r="T591" s="198"/>
      <c r="U591" s="198"/>
      <c r="V591" s="16">
        <v>73</v>
      </c>
      <c r="W591" s="209"/>
      <c r="X591" s="215"/>
      <c r="Y591" s="16"/>
      <c r="Z591" s="20"/>
      <c r="AC591" s="16"/>
    </row>
    <row r="592" spans="1:29" ht="12.75" customHeight="1" thickTop="1" thickBot="1" x14ac:dyDescent="0.4">
      <c r="A592" s="574">
        <v>589</v>
      </c>
      <c r="B592" s="696">
        <v>15</v>
      </c>
      <c r="C592" s="575">
        <v>45928</v>
      </c>
      <c r="D592" s="576" t="s">
        <v>10</v>
      </c>
      <c r="E592" s="577" t="str">
        <f t="shared" ref="E592:F596" si="103">VLOOKUP(M592,Teams,2)</f>
        <v>DANBURY UNITED</v>
      </c>
      <c r="F592" s="577" t="str">
        <f t="shared" si="103"/>
        <v>GREENWICH FC 30</v>
      </c>
      <c r="G592" s="578"/>
      <c r="H592" s="645">
        <f>VLOOKUP(E592,START_TIMES,2)</f>
        <v>0.41666666666666702</v>
      </c>
      <c r="I592" s="614" t="str">
        <f>VLOOKUP(E592,fields,2)</f>
        <v>Portuguese Cultural Center (G), Danbury</v>
      </c>
      <c r="J592" s="580"/>
      <c r="K592" s="16"/>
      <c r="M592" s="781" t="s">
        <v>93</v>
      </c>
      <c r="N592" s="781" t="s">
        <v>94</v>
      </c>
      <c r="O592" s="16">
        <v>65</v>
      </c>
      <c r="P592" s="253" t="s">
        <v>134</v>
      </c>
      <c r="Q592" s="253" t="s">
        <v>132</v>
      </c>
      <c r="S592" s="16"/>
      <c r="T592" s="288"/>
      <c r="U592" s="288"/>
      <c r="V592" s="16"/>
      <c r="W592" s="227"/>
      <c r="X592" s="289"/>
      <c r="Y592" s="16"/>
      <c r="Z592" s="20"/>
      <c r="AC592" s="16"/>
    </row>
    <row r="593" spans="1:29" ht="12.75" customHeight="1" thickTop="1" thickBot="1" x14ac:dyDescent="0.4">
      <c r="A593" s="574">
        <v>590</v>
      </c>
      <c r="B593" s="696">
        <v>15</v>
      </c>
      <c r="C593" s="575">
        <v>45928</v>
      </c>
      <c r="D593" s="576" t="s">
        <v>10</v>
      </c>
      <c r="E593" s="577" t="str">
        <f t="shared" si="103"/>
        <v>SALTY DOGS</v>
      </c>
      <c r="F593" s="577" t="str">
        <f t="shared" si="103"/>
        <v>CLINTON FC 30</v>
      </c>
      <c r="G593" s="578"/>
      <c r="H593" s="645">
        <f>VLOOKUP(E593,START_TIMES,2)</f>
        <v>0.33333333333333331</v>
      </c>
      <c r="I593" s="614" t="str">
        <f>VLOOKUP(E593,fields,2)</f>
        <v>Nonnewaug HS  (T), Woodbury</v>
      </c>
      <c r="J593" s="580"/>
      <c r="K593" s="16"/>
      <c r="M593" s="781" t="s">
        <v>95</v>
      </c>
      <c r="N593" s="781" t="s">
        <v>96</v>
      </c>
      <c r="O593" s="16">
        <v>66</v>
      </c>
      <c r="P593" s="253" t="s">
        <v>136</v>
      </c>
      <c r="Q593" s="253" t="s">
        <v>134</v>
      </c>
      <c r="S593" s="16"/>
      <c r="T593" s="198"/>
      <c r="U593" s="198"/>
      <c r="V593" s="16"/>
      <c r="W593" s="209"/>
      <c r="X593" s="215"/>
      <c r="Y593" s="16"/>
      <c r="Z593" s="20"/>
      <c r="AC593" s="16"/>
    </row>
    <row r="594" spans="1:29" ht="12.75" customHeight="1" thickTop="1" x14ac:dyDescent="0.35">
      <c r="A594" s="574">
        <v>591</v>
      </c>
      <c r="B594" s="696">
        <v>15</v>
      </c>
      <c r="C594" s="575">
        <v>45928</v>
      </c>
      <c r="D594" s="576" t="s">
        <v>10</v>
      </c>
      <c r="E594" s="577" t="str">
        <f t="shared" si="103"/>
        <v>HAMDEN ALL STARS</v>
      </c>
      <c r="F594" s="577" t="str">
        <f t="shared" si="103"/>
        <v xml:space="preserve">FC SHELTON </v>
      </c>
      <c r="G594" s="578"/>
      <c r="H594" s="645">
        <f>VLOOKUP(E594,START_TIMES,2)</f>
        <v>0.41666666666666669</v>
      </c>
      <c r="I594" s="614" t="str">
        <f>VLOOKUP(E594,fields,2)</f>
        <v>Westwoods HS (G), Hamden</v>
      </c>
      <c r="J594" s="580"/>
      <c r="K594" s="16"/>
      <c r="M594" s="781" t="s">
        <v>92</v>
      </c>
      <c r="N594" s="781" t="s">
        <v>99</v>
      </c>
      <c r="O594" s="16">
        <v>67</v>
      </c>
      <c r="P594" s="253" t="s">
        <v>127</v>
      </c>
      <c r="Q594" s="253" t="s">
        <v>130</v>
      </c>
      <c r="S594" s="16"/>
      <c r="T594" s="288"/>
      <c r="U594" s="288"/>
      <c r="V594" s="16"/>
      <c r="W594" s="227"/>
      <c r="X594" s="289"/>
      <c r="Y594" s="16"/>
      <c r="Z594" s="20"/>
      <c r="AC594" s="16"/>
    </row>
    <row r="595" spans="1:29" ht="12.75" customHeight="1" x14ac:dyDescent="0.35">
      <c r="A595" s="574">
        <v>592</v>
      </c>
      <c r="B595" s="696">
        <v>15</v>
      </c>
      <c r="C595" s="575">
        <v>45928</v>
      </c>
      <c r="D595" s="576" t="s">
        <v>10</v>
      </c>
      <c r="E595" s="577" t="str">
        <f t="shared" si="103"/>
        <v>MILFORD TUESDAY</v>
      </c>
      <c r="F595" s="577" t="str">
        <f t="shared" si="103"/>
        <v>MILFORD AMIGOS</v>
      </c>
      <c r="G595" s="578"/>
      <c r="H595" s="645">
        <f>VLOOKUP(E595,START_TIMES,2)</f>
        <v>0.33333333333333331</v>
      </c>
      <c r="I595" s="614" t="str">
        <f>VLOOKUP(E595,fields,2)</f>
        <v>Witek Park (G), Derby</v>
      </c>
      <c r="J595" s="580"/>
      <c r="K595" s="16"/>
      <c r="M595" s="781" t="s">
        <v>100</v>
      </c>
      <c r="N595" s="781" t="s">
        <v>98</v>
      </c>
      <c r="O595" s="16">
        <v>68</v>
      </c>
      <c r="P595" s="253" t="s">
        <v>132</v>
      </c>
      <c r="Q595" s="253" t="s">
        <v>126</v>
      </c>
      <c r="S595" s="16"/>
      <c r="T595" s="288"/>
      <c r="U595" s="288"/>
      <c r="V595" s="16"/>
      <c r="W595" s="227"/>
      <c r="X595" s="289"/>
      <c r="Y595" s="16"/>
      <c r="Z595" s="20"/>
      <c r="AC595" s="16"/>
    </row>
    <row r="596" spans="1:29" ht="12.75" customHeight="1" x14ac:dyDescent="0.35">
      <c r="A596" s="574">
        <v>593</v>
      </c>
      <c r="B596" s="696">
        <v>15</v>
      </c>
      <c r="C596" s="575">
        <v>45928</v>
      </c>
      <c r="D596" s="576" t="s">
        <v>10</v>
      </c>
      <c r="E596" s="577" t="str">
        <f t="shared" si="103"/>
        <v>CHESHIRE SC UNITED</v>
      </c>
      <c r="F596" s="577" t="str">
        <f t="shared" si="103"/>
        <v>STAMFORD FC</v>
      </c>
      <c r="G596" s="578"/>
      <c r="H596" s="645">
        <f>VLOOKUP(E596,START_TIMES,2)</f>
        <v>0.375</v>
      </c>
      <c r="I596" s="614" t="str">
        <f>VLOOKUP(E596,fields,2)</f>
        <v>Choate Rosemary Hall (T), Wallingford</v>
      </c>
      <c r="J596" s="580"/>
      <c r="K596" s="16"/>
      <c r="M596" s="781" t="s">
        <v>97</v>
      </c>
      <c r="N596" s="781" t="s">
        <v>101</v>
      </c>
      <c r="O596" s="16">
        <v>69</v>
      </c>
      <c r="P596" s="253" t="s">
        <v>129</v>
      </c>
      <c r="Q596" s="253" t="s">
        <v>128</v>
      </c>
    </row>
    <row r="597" spans="1:29" ht="12.75" customHeight="1" x14ac:dyDescent="0.35">
      <c r="A597" s="574">
        <v>594</v>
      </c>
      <c r="B597" s="696" t="s">
        <v>0</v>
      </c>
      <c r="C597" s="575" t="s">
        <v>0</v>
      </c>
      <c r="D597" s="582" t="s">
        <v>0</v>
      </c>
      <c r="E597" s="583" t="s">
        <v>0</v>
      </c>
      <c r="F597" s="584" t="s">
        <v>0</v>
      </c>
      <c r="G597" s="578" t="s">
        <v>0</v>
      </c>
      <c r="H597" s="645" t="s">
        <v>0</v>
      </c>
      <c r="I597" s="614" t="s">
        <v>0</v>
      </c>
      <c r="J597" s="585" t="s">
        <v>0</v>
      </c>
      <c r="K597" s="16"/>
      <c r="M597" s="781"/>
      <c r="N597" s="781"/>
      <c r="O597" s="16">
        <v>70</v>
      </c>
      <c r="P597" s="253" t="s">
        <v>131</v>
      </c>
      <c r="Q597" s="253" t="s">
        <v>133</v>
      </c>
      <c r="S597" s="16"/>
      <c r="T597" s="288"/>
      <c r="U597" s="288"/>
      <c r="V597" s="16"/>
      <c r="W597" s="227"/>
      <c r="X597" s="289"/>
      <c r="Y597" s="16"/>
      <c r="Z597" s="20"/>
      <c r="AC597" s="16"/>
    </row>
    <row r="598" spans="1:29" ht="12.75" customHeight="1" x14ac:dyDescent="0.35">
      <c r="A598" s="574">
        <v>595</v>
      </c>
      <c r="B598" s="696">
        <v>15</v>
      </c>
      <c r="C598" s="575">
        <v>45928</v>
      </c>
      <c r="D598" s="586" t="s">
        <v>175</v>
      </c>
      <c r="E598" s="577" t="str">
        <f t="shared" ref="E598:F602" si="104">VLOOKUP(M598,Teams,2)</f>
        <v>ECUA-ANDES 30</v>
      </c>
      <c r="F598" s="577" t="str">
        <f t="shared" si="104"/>
        <v>FC CELTA</v>
      </c>
      <c r="G598" s="578"/>
      <c r="H598" s="645">
        <f>VLOOKUP(E598,START_TIMES,2)</f>
        <v>0.33333333333333331</v>
      </c>
      <c r="I598" s="614" t="str">
        <f>VLOOKUP(E598,fields,2)</f>
        <v>Witek Park (G), Derby</v>
      </c>
      <c r="J598" s="580"/>
      <c r="K598" s="16"/>
      <c r="M598" s="781" t="s">
        <v>152</v>
      </c>
      <c r="N598" s="781" t="s">
        <v>154</v>
      </c>
      <c r="O598" s="16">
        <v>71</v>
      </c>
      <c r="P598" s="253" t="s">
        <v>128</v>
      </c>
      <c r="Q598" s="253" t="s">
        <v>130</v>
      </c>
      <c r="S598" s="16"/>
      <c r="T598" s="288"/>
      <c r="U598" s="288"/>
      <c r="V598" s="16"/>
      <c r="W598" s="227"/>
      <c r="X598" s="289"/>
      <c r="Y598" s="16"/>
      <c r="Z598" s="20"/>
      <c r="AC598" s="16"/>
    </row>
    <row r="599" spans="1:29" ht="14.5" x14ac:dyDescent="0.35">
      <c r="A599" s="574">
        <v>596</v>
      </c>
      <c r="B599" s="696">
        <v>15</v>
      </c>
      <c r="C599" s="575">
        <v>45928</v>
      </c>
      <c r="D599" s="586" t="s">
        <v>175</v>
      </c>
      <c r="E599" s="577" t="str">
        <f t="shared" si="104"/>
        <v>QPR</v>
      </c>
      <c r="F599" s="577" t="str">
        <f t="shared" si="104"/>
        <v>COYOTES FC</v>
      </c>
      <c r="G599" s="578"/>
      <c r="H599" s="645">
        <f>VLOOKUP(E599,START_TIMES,2)</f>
        <v>0.375</v>
      </c>
      <c r="I599" s="614" t="str">
        <f>VLOOKUP(E599,fields,2)</f>
        <v>Quinnipiac Park (G), Cheshire</v>
      </c>
      <c r="J599" s="580"/>
      <c r="K599" s="16"/>
      <c r="M599" s="781" t="s">
        <v>158</v>
      </c>
      <c r="N599" s="781" t="s">
        <v>151</v>
      </c>
      <c r="O599" s="16">
        <v>72</v>
      </c>
      <c r="P599" s="253" t="s">
        <v>134</v>
      </c>
      <c r="Q599" s="253" t="s">
        <v>127</v>
      </c>
    </row>
    <row r="600" spans="1:29" ht="14.5" x14ac:dyDescent="0.35">
      <c r="A600" s="574">
        <v>597</v>
      </c>
      <c r="B600" s="696">
        <v>15</v>
      </c>
      <c r="C600" s="575">
        <v>45928</v>
      </c>
      <c r="D600" s="586" t="s">
        <v>175</v>
      </c>
      <c r="E600" s="577" t="str">
        <f t="shared" si="104"/>
        <v>LITCHFIELD COUNTY BLUES 30</v>
      </c>
      <c r="F600" s="577" t="str">
        <f t="shared" si="104"/>
        <v>FC CALDO VERDE</v>
      </c>
      <c r="G600" s="589"/>
      <c r="H600" s="645">
        <f>VLOOKUP(E600,START_TIMES,2)</f>
        <v>0.33333333333333331</v>
      </c>
      <c r="I600" s="614" t="str">
        <f>VLOOKUP(E600,fields,2)</f>
        <v>New Milford HS (T), New Milford</v>
      </c>
      <c r="J600" s="580"/>
      <c r="K600" s="16"/>
      <c r="M600" s="781" t="s">
        <v>155</v>
      </c>
      <c r="N600" s="781" t="s">
        <v>153</v>
      </c>
      <c r="O600" s="16">
        <v>73</v>
      </c>
      <c r="P600" s="253" t="s">
        <v>131</v>
      </c>
      <c r="Q600" s="253" t="s">
        <v>129</v>
      </c>
    </row>
    <row r="601" spans="1:29" ht="14.5" x14ac:dyDescent="0.35">
      <c r="A601" s="574">
        <v>598</v>
      </c>
      <c r="B601" s="696">
        <v>15</v>
      </c>
      <c r="C601" s="575">
        <v>45928</v>
      </c>
      <c r="D601" s="586" t="s">
        <v>175</v>
      </c>
      <c r="E601" s="577" t="str">
        <f t="shared" si="104"/>
        <v>NORWALK FC</v>
      </c>
      <c r="F601" s="577" t="str">
        <f t="shared" si="104"/>
        <v>NAUGATUCK FUSION</v>
      </c>
      <c r="G601" s="578"/>
      <c r="H601" s="645">
        <f>VLOOKUP(E601,START_TIMES,2)</f>
        <v>0.41666666666666702</v>
      </c>
      <c r="I601" s="614" t="str">
        <f>VLOOKUP(E601,fields,2)</f>
        <v>Nathan Hale MS (T), Norwalk</v>
      </c>
      <c r="J601" s="580"/>
      <c r="K601" s="16"/>
      <c r="M601" s="781" t="s">
        <v>157</v>
      </c>
      <c r="N601" s="781" t="s">
        <v>156</v>
      </c>
      <c r="O601" s="16">
        <v>74</v>
      </c>
      <c r="P601" s="253" t="s">
        <v>133</v>
      </c>
      <c r="Q601" s="253" t="s">
        <v>132</v>
      </c>
    </row>
    <row r="602" spans="1:29" ht="14.5" x14ac:dyDescent="0.35">
      <c r="A602" s="574">
        <v>599</v>
      </c>
      <c r="B602" s="696">
        <v>15</v>
      </c>
      <c r="C602" s="575">
        <v>45928</v>
      </c>
      <c r="D602" s="586" t="s">
        <v>175</v>
      </c>
      <c r="E602" s="773" t="str">
        <f t="shared" si="104"/>
        <v>BYE 30</v>
      </c>
      <c r="F602" s="577" t="str">
        <f t="shared" si="104"/>
        <v>TRINITY FC</v>
      </c>
      <c r="G602" s="578"/>
      <c r="H602" s="645" t="str">
        <f>VLOOKUP(E602,START_TIMES,2)</f>
        <v>--</v>
      </c>
      <c r="I602" s="614" t="str">
        <f>VLOOKUP(E602,fields,2)</f>
        <v>--</v>
      </c>
      <c r="J602" s="580"/>
      <c r="K602" s="16"/>
      <c r="M602" s="781" t="s">
        <v>150</v>
      </c>
      <c r="N602" s="781" t="s">
        <v>159</v>
      </c>
      <c r="O602" s="16">
        <v>75</v>
      </c>
      <c r="P602" s="253" t="s">
        <v>126</v>
      </c>
      <c r="Q602" s="253" t="s">
        <v>136</v>
      </c>
    </row>
    <row r="603" spans="1:29" ht="14.5" x14ac:dyDescent="0.35">
      <c r="A603" s="574">
        <v>600</v>
      </c>
      <c r="B603" s="696" t="s">
        <v>0</v>
      </c>
      <c r="C603" s="575" t="s">
        <v>0</v>
      </c>
      <c r="D603" s="582" t="s">
        <v>0</v>
      </c>
      <c r="E603" s="583" t="s">
        <v>0</v>
      </c>
      <c r="F603" s="584" t="s">
        <v>0</v>
      </c>
      <c r="G603" s="578" t="s">
        <v>0</v>
      </c>
      <c r="H603" s="645" t="s">
        <v>0</v>
      </c>
      <c r="I603" s="614" t="s">
        <v>0</v>
      </c>
      <c r="J603" s="585" t="s">
        <v>0</v>
      </c>
      <c r="K603" s="16"/>
      <c r="M603" s="781"/>
      <c r="N603" s="781"/>
      <c r="O603" s="16">
        <v>76</v>
      </c>
      <c r="P603" s="253" t="s">
        <v>129</v>
      </c>
      <c r="Q603" s="253" t="s">
        <v>127</v>
      </c>
    </row>
    <row r="604" spans="1:29" ht="14.5" x14ac:dyDescent="0.35">
      <c r="A604" s="574">
        <v>601</v>
      </c>
      <c r="B604" s="696">
        <v>15</v>
      </c>
      <c r="C604" s="575">
        <v>45928</v>
      </c>
      <c r="D604" s="587" t="s">
        <v>11</v>
      </c>
      <c r="E604" s="577" t="str">
        <f t="shared" ref="E604:F608" si="105">VLOOKUP(M604,Teams,2)</f>
        <v>DANBURY UNITED 40</v>
      </c>
      <c r="F604" s="577" t="str">
        <f t="shared" si="105"/>
        <v>GREENWICH FC 40</v>
      </c>
      <c r="G604" s="578"/>
      <c r="H604" s="645">
        <f>VLOOKUP(E604,START_TIMES,2)</f>
        <v>0.41666666666666702</v>
      </c>
      <c r="I604" s="614" t="str">
        <f>VLOOKUP(E604,fields,2)</f>
        <v>Portuguese Cultural Center (G), Danbury</v>
      </c>
      <c r="J604" s="580"/>
      <c r="K604" s="16"/>
      <c r="M604" s="781" t="s">
        <v>162</v>
      </c>
      <c r="N604" s="781" t="s">
        <v>104</v>
      </c>
      <c r="O604" s="16">
        <v>77</v>
      </c>
      <c r="P604" s="253" t="s">
        <v>130</v>
      </c>
      <c r="Q604" s="253" t="s">
        <v>126</v>
      </c>
    </row>
    <row r="605" spans="1:29" ht="14.5" x14ac:dyDescent="0.35">
      <c r="A605" s="574">
        <v>602</v>
      </c>
      <c r="B605" s="696">
        <v>15</v>
      </c>
      <c r="C605" s="575">
        <v>45928</v>
      </c>
      <c r="D605" s="587" t="s">
        <v>11</v>
      </c>
      <c r="E605" s="577" t="str">
        <f t="shared" si="105"/>
        <v>STORM FC</v>
      </c>
      <c r="F605" s="577" t="str">
        <f t="shared" si="105"/>
        <v>CLUB NAPOLI 40</v>
      </c>
      <c r="G605" s="578"/>
      <c r="H605" s="645">
        <f>VLOOKUP(E605,START_TIMES,2)</f>
        <v>0.33333333333333331</v>
      </c>
      <c r="I605" s="614" t="str">
        <f>VLOOKUP(E605,fields,2)</f>
        <v>Wakeman Park (T), Westport</v>
      </c>
      <c r="J605" s="580"/>
      <c r="K605" s="16"/>
      <c r="M605" s="781" t="s">
        <v>108</v>
      </c>
      <c r="N605" s="781" t="s">
        <v>161</v>
      </c>
      <c r="O605" s="16">
        <v>78</v>
      </c>
      <c r="P605" s="253" t="s">
        <v>132</v>
      </c>
      <c r="Q605" s="253" t="s">
        <v>131</v>
      </c>
    </row>
    <row r="606" spans="1:29" ht="14.5" x14ac:dyDescent="0.35">
      <c r="A606" s="574">
        <v>603</v>
      </c>
      <c r="B606" s="696">
        <v>15</v>
      </c>
      <c r="C606" s="575">
        <v>45928</v>
      </c>
      <c r="D606" s="587" t="s">
        <v>11</v>
      </c>
      <c r="E606" s="577" t="str">
        <f t="shared" si="105"/>
        <v>GREENWICH PUMAS FC 40</v>
      </c>
      <c r="F606" s="577" t="str">
        <f t="shared" si="105"/>
        <v>FAIRFIELD GAC 40</v>
      </c>
      <c r="G606" s="578"/>
      <c r="H606" s="645">
        <f>VLOOKUP(E606,START_TIMES,2)</f>
        <v>0.41666666666666669</v>
      </c>
      <c r="I606" s="614" t="str">
        <f>VLOOKUP(E606,fields,2)</f>
        <v>Greenwich Fields</v>
      </c>
      <c r="J606" s="580"/>
      <c r="K606" s="16"/>
      <c r="M606" s="781" t="s">
        <v>105</v>
      </c>
      <c r="N606" s="781" t="s">
        <v>163</v>
      </c>
      <c r="O606" s="16">
        <v>79</v>
      </c>
      <c r="P606" s="253" t="s">
        <v>128</v>
      </c>
      <c r="Q606" s="253" t="s">
        <v>136</v>
      </c>
    </row>
    <row r="607" spans="1:29" ht="14.5" x14ac:dyDescent="0.35">
      <c r="A607" s="574">
        <v>604</v>
      </c>
      <c r="B607" s="696">
        <v>15</v>
      </c>
      <c r="C607" s="575">
        <v>45928</v>
      </c>
      <c r="D607" s="587" t="s">
        <v>11</v>
      </c>
      <c r="E607" s="577" t="str">
        <f t="shared" si="105"/>
        <v>SHEBEEN FC</v>
      </c>
      <c r="F607" s="577" t="str">
        <f t="shared" si="105"/>
        <v xml:space="preserve">GUILFORD CELTIC </v>
      </c>
      <c r="G607" s="578"/>
      <c r="H607" s="645">
        <f>VLOOKUP(E607,START_TIMES,2)</f>
        <v>0.41666666666666702</v>
      </c>
      <c r="I607" s="614" t="str">
        <f>VLOOKUP(E607,fields,2)</f>
        <v>Ludlowe HS (T), Fairfield</v>
      </c>
      <c r="J607" s="580"/>
      <c r="K607" s="16"/>
      <c r="M607" s="781" t="s">
        <v>107</v>
      </c>
      <c r="N607" s="781" t="s">
        <v>106</v>
      </c>
      <c r="O607" s="16">
        <v>80</v>
      </c>
      <c r="P607" s="253" t="s">
        <v>133</v>
      </c>
      <c r="Q607" s="253" t="s">
        <v>134</v>
      </c>
    </row>
    <row r="608" spans="1:29" ht="14.5" x14ac:dyDescent="0.35">
      <c r="A608" s="574">
        <v>605</v>
      </c>
      <c r="B608" s="696">
        <v>15</v>
      </c>
      <c r="C608" s="575">
        <v>45928</v>
      </c>
      <c r="D608" s="587" t="s">
        <v>11</v>
      </c>
      <c r="E608" s="577" t="str">
        <f t="shared" si="105"/>
        <v>CLINTON FC 40</v>
      </c>
      <c r="F608" s="577" t="str">
        <f t="shared" si="105"/>
        <v>VASCO DA GAMA 40</v>
      </c>
      <c r="G608" s="578"/>
      <c r="H608" s="645">
        <f>VLOOKUP(E608,START_TIMES,2)</f>
        <v>0.41666666666666702</v>
      </c>
      <c r="I608" s="614" t="str">
        <f>VLOOKUP(E608,fields,2)</f>
        <v>Indian River Sports Complex (T), Clinton</v>
      </c>
      <c r="J608" s="580"/>
      <c r="K608" s="16"/>
      <c r="M608" s="781" t="s">
        <v>160</v>
      </c>
      <c r="N608" s="781" t="s">
        <v>109</v>
      </c>
      <c r="O608" s="16">
        <v>81</v>
      </c>
      <c r="P608" s="253" t="s">
        <v>134</v>
      </c>
      <c r="Q608" s="253" t="s">
        <v>126</v>
      </c>
    </row>
    <row r="609" spans="1:33" ht="15" thickBot="1" x14ac:dyDescent="0.4">
      <c r="A609" s="574">
        <v>606</v>
      </c>
      <c r="B609" s="696"/>
      <c r="C609" s="575"/>
      <c r="D609" s="587"/>
      <c r="E609" s="577"/>
      <c r="F609" s="577"/>
      <c r="G609" s="578"/>
      <c r="H609" s="645"/>
      <c r="I609" s="614"/>
      <c r="J609" s="580"/>
      <c r="K609" s="16"/>
      <c r="M609" s="781"/>
      <c r="N609" s="781"/>
      <c r="O609" s="16">
        <v>82</v>
      </c>
      <c r="P609" s="253" t="s">
        <v>127</v>
      </c>
      <c r="Q609" s="253" t="s">
        <v>133</v>
      </c>
    </row>
    <row r="610" spans="1:33" ht="12.75" customHeight="1" thickTop="1" thickBot="1" x14ac:dyDescent="0.4">
      <c r="A610" s="574">
        <v>607</v>
      </c>
      <c r="B610" s="696">
        <v>15</v>
      </c>
      <c r="C610" s="575">
        <v>45928</v>
      </c>
      <c r="D610" s="588" t="s">
        <v>1114</v>
      </c>
      <c r="E610" s="577" t="e">
        <f t="shared" ref="E610:F613" si="106">VLOOKUP(M610,Teams,2)</f>
        <v>#N/A</v>
      </c>
      <c r="F610" s="577" t="e">
        <f t="shared" si="106"/>
        <v>#N/A</v>
      </c>
      <c r="G610" s="578"/>
      <c r="H610" s="645" t="e">
        <f>VLOOKUP(E610,START_TIMES,2)</f>
        <v>#N/A</v>
      </c>
      <c r="I610" s="614" t="e">
        <f>VLOOKUP(E610,fields,2)</f>
        <v>#N/A</v>
      </c>
      <c r="J610" s="580"/>
      <c r="K610" s="16"/>
      <c r="M610" s="781"/>
      <c r="N610" s="781"/>
      <c r="O610" s="16">
        <v>83</v>
      </c>
      <c r="P610" s="253" t="s">
        <v>129</v>
      </c>
      <c r="Q610" s="253" t="s">
        <v>136</v>
      </c>
      <c r="S610" s="16"/>
      <c r="T610" s="198"/>
      <c r="U610" s="198"/>
      <c r="V610" s="16">
        <v>74</v>
      </c>
      <c r="W610" s="209"/>
      <c r="X610" s="215"/>
      <c r="Y610" s="16"/>
      <c r="Z610" s="20"/>
      <c r="AC610" s="16"/>
    </row>
    <row r="611" spans="1:33" s="1" customFormat="1" ht="12" customHeight="1" thickTop="1" x14ac:dyDescent="0.35">
      <c r="A611" s="574">
        <v>608</v>
      </c>
      <c r="B611" s="696">
        <v>15</v>
      </c>
      <c r="C611" s="575">
        <v>45928</v>
      </c>
      <c r="D611" s="588" t="s">
        <v>1114</v>
      </c>
      <c r="E611" s="577" t="e">
        <f t="shared" si="106"/>
        <v>#N/A</v>
      </c>
      <c r="F611" s="577" t="e">
        <f t="shared" si="106"/>
        <v>#N/A</v>
      </c>
      <c r="G611" s="578"/>
      <c r="H611" s="645" t="e">
        <f>VLOOKUP(E611,START_TIMES,2)</f>
        <v>#N/A</v>
      </c>
      <c r="I611" s="614" t="e">
        <f>VLOOKUP(E611,fields,2)</f>
        <v>#N/A</v>
      </c>
      <c r="J611" s="580"/>
      <c r="K611" s="16"/>
      <c r="L611" s="16"/>
      <c r="M611" s="781"/>
      <c r="N611" s="781"/>
      <c r="O611" s="16">
        <v>84</v>
      </c>
      <c r="P611" s="253" t="s">
        <v>132</v>
      </c>
      <c r="Q611" s="253" t="s">
        <v>128</v>
      </c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 s="258"/>
      <c r="AF611"/>
      <c r="AG611"/>
    </row>
    <row r="612" spans="1:33" ht="12.75" customHeight="1" x14ac:dyDescent="0.35">
      <c r="A612" s="574">
        <v>609</v>
      </c>
      <c r="B612" s="696">
        <v>15</v>
      </c>
      <c r="C612" s="575">
        <v>45928</v>
      </c>
      <c r="D612" s="588" t="s">
        <v>1114</v>
      </c>
      <c r="E612" s="577" t="e">
        <f t="shared" si="106"/>
        <v>#N/A</v>
      </c>
      <c r="F612" s="577" t="e">
        <f t="shared" si="106"/>
        <v>#N/A</v>
      </c>
      <c r="G612" s="578"/>
      <c r="H612" s="645" t="e">
        <f>VLOOKUP(E612,START_TIMES,2)</f>
        <v>#N/A</v>
      </c>
      <c r="I612" s="614" t="e">
        <f>VLOOKUP(E612,fields,2)</f>
        <v>#N/A</v>
      </c>
      <c r="J612" s="580"/>
      <c r="K612" s="16"/>
      <c r="M612" s="781"/>
      <c r="N612" s="781"/>
      <c r="O612" s="16">
        <v>85</v>
      </c>
      <c r="P612" s="253" t="s">
        <v>131</v>
      </c>
      <c r="Q612" s="253" t="s">
        <v>130</v>
      </c>
      <c r="S612" s="16"/>
      <c r="T612" s="288"/>
      <c r="U612" s="288"/>
      <c r="V612" s="16"/>
      <c r="W612" s="227"/>
      <c r="X612" s="289"/>
      <c r="Y612" s="16"/>
      <c r="Z612" s="20"/>
      <c r="AC612" s="16"/>
    </row>
    <row r="613" spans="1:33" ht="12.75" customHeight="1" x14ac:dyDescent="0.35">
      <c r="A613" s="574">
        <v>610</v>
      </c>
      <c r="B613" s="696">
        <v>15</v>
      </c>
      <c r="C613" s="575">
        <v>45928</v>
      </c>
      <c r="D613" s="588" t="s">
        <v>1114</v>
      </c>
      <c r="E613" s="577" t="e">
        <f t="shared" si="106"/>
        <v>#N/A</v>
      </c>
      <c r="F613" s="577" t="e">
        <f t="shared" si="106"/>
        <v>#N/A</v>
      </c>
      <c r="G613" s="578"/>
      <c r="H613" s="645" t="e">
        <f>VLOOKUP(E613,START_TIMES,2)</f>
        <v>#N/A</v>
      </c>
      <c r="I613" s="614" t="e">
        <f>VLOOKUP(E613,fields,2)</f>
        <v>#N/A</v>
      </c>
      <c r="J613" s="580"/>
      <c r="K613" s="16"/>
      <c r="M613" s="781"/>
      <c r="N613" s="781"/>
      <c r="O613" s="16">
        <v>86</v>
      </c>
      <c r="P613" s="253" t="s">
        <v>126</v>
      </c>
      <c r="Q613" s="253" t="s">
        <v>129</v>
      </c>
    </row>
    <row r="614" spans="1:33" ht="14.5" x14ac:dyDescent="0.35">
      <c r="A614" s="574">
        <v>611</v>
      </c>
      <c r="B614" s="696"/>
      <c r="C614" s="575"/>
      <c r="D614" s="587"/>
      <c r="E614" s="577"/>
      <c r="F614" s="577"/>
      <c r="G614" s="578"/>
      <c r="H614" s="645"/>
      <c r="I614" s="614"/>
      <c r="J614" s="580"/>
      <c r="K614" s="16"/>
      <c r="M614" s="781"/>
      <c r="N614" s="781"/>
      <c r="O614" s="16">
        <v>87</v>
      </c>
      <c r="P614" s="253" t="s">
        <v>133</v>
      </c>
      <c r="Q614" s="253" t="s">
        <v>130</v>
      </c>
    </row>
    <row r="615" spans="1:33" ht="12.75" customHeight="1" x14ac:dyDescent="0.35">
      <c r="A615" s="574">
        <v>612</v>
      </c>
      <c r="B615" s="696">
        <v>15</v>
      </c>
      <c r="C615" s="575">
        <v>45928</v>
      </c>
      <c r="D615" s="740" t="s">
        <v>1115</v>
      </c>
      <c r="E615" s="577" t="e">
        <f t="shared" ref="E615:F618" si="107">VLOOKUP(M615,Teams,2)</f>
        <v>#N/A</v>
      </c>
      <c r="F615" s="577" t="e">
        <f t="shared" si="107"/>
        <v>#N/A</v>
      </c>
      <c r="G615" s="578"/>
      <c r="H615" s="645" t="e">
        <f>VLOOKUP(E615,START_TIMES,2)</f>
        <v>#N/A</v>
      </c>
      <c r="I615" s="614" t="e">
        <f>VLOOKUP(E615,fields,2)</f>
        <v>#N/A</v>
      </c>
      <c r="J615" s="580"/>
      <c r="K615" s="16"/>
      <c r="M615" s="781"/>
      <c r="N615" s="781"/>
      <c r="O615" s="16">
        <v>88</v>
      </c>
      <c r="P615" s="253" t="s">
        <v>128</v>
      </c>
      <c r="Q615" s="253" t="s">
        <v>134</v>
      </c>
    </row>
    <row r="616" spans="1:33" ht="12.75" customHeight="1" x14ac:dyDescent="0.35">
      <c r="A616" s="574">
        <v>613</v>
      </c>
      <c r="B616" s="696">
        <v>15</v>
      </c>
      <c r="C616" s="575">
        <v>45928</v>
      </c>
      <c r="D616" s="740" t="s">
        <v>1115</v>
      </c>
      <c r="E616" s="577" t="e">
        <f t="shared" si="107"/>
        <v>#N/A</v>
      </c>
      <c r="F616" s="577" t="e">
        <f t="shared" si="107"/>
        <v>#N/A</v>
      </c>
      <c r="G616" s="578"/>
      <c r="H616" s="645" t="e">
        <f>VLOOKUP(E616,START_TIMES,2)</f>
        <v>#N/A</v>
      </c>
      <c r="I616" s="614" t="e">
        <f>VLOOKUP(E616,fields,2)</f>
        <v>#N/A</v>
      </c>
      <c r="J616" s="580"/>
      <c r="K616" s="16"/>
      <c r="M616" s="781"/>
      <c r="N616" s="781"/>
      <c r="O616" s="16">
        <v>89</v>
      </c>
      <c r="P616" s="253" t="s">
        <v>136</v>
      </c>
      <c r="Q616" s="253" t="s">
        <v>132</v>
      </c>
    </row>
    <row r="617" spans="1:33" ht="12.75" customHeight="1" x14ac:dyDescent="0.35">
      <c r="A617" s="574">
        <v>614</v>
      </c>
      <c r="B617" s="696">
        <v>15</v>
      </c>
      <c r="C617" s="575">
        <v>45928</v>
      </c>
      <c r="D617" s="740" t="s">
        <v>1115</v>
      </c>
      <c r="E617" s="577" t="e">
        <f t="shared" si="107"/>
        <v>#N/A</v>
      </c>
      <c r="F617" s="577" t="e">
        <f t="shared" si="107"/>
        <v>#N/A</v>
      </c>
      <c r="G617" s="578"/>
      <c r="H617" s="645" t="e">
        <f>VLOOKUP(E617,START_TIMES,2)</f>
        <v>#N/A</v>
      </c>
      <c r="I617" s="614" t="e">
        <f>VLOOKUP(E617,fields,2)</f>
        <v>#N/A</v>
      </c>
      <c r="J617" s="580"/>
      <c r="K617" s="16"/>
      <c r="M617" s="781"/>
      <c r="N617" s="781"/>
      <c r="O617" s="16">
        <v>90</v>
      </c>
      <c r="P617" s="253" t="s">
        <v>131</v>
      </c>
      <c r="Q617" s="253" t="s">
        <v>127</v>
      </c>
    </row>
    <row r="618" spans="1:33" ht="12.75" customHeight="1" x14ac:dyDescent="0.35">
      <c r="A618" s="574">
        <v>615</v>
      </c>
      <c r="B618" s="696">
        <v>15</v>
      </c>
      <c r="C618" s="575">
        <v>45928</v>
      </c>
      <c r="D618" s="740" t="s">
        <v>1115</v>
      </c>
      <c r="E618" s="577" t="e">
        <f t="shared" si="107"/>
        <v>#N/A</v>
      </c>
      <c r="F618" s="577" t="e">
        <f t="shared" si="107"/>
        <v>#N/A</v>
      </c>
      <c r="G618" s="578"/>
      <c r="H618" s="645" t="e">
        <f>VLOOKUP(E618,START_TIMES,2)</f>
        <v>#N/A</v>
      </c>
      <c r="I618" s="614" t="e">
        <f>VLOOKUP(E618,fields,2)</f>
        <v>#N/A</v>
      </c>
      <c r="J618" s="580"/>
      <c r="K618" s="16"/>
      <c r="M618" s="781"/>
      <c r="N618" s="781"/>
      <c r="O618" s="784">
        <v>1</v>
      </c>
      <c r="P618" s="253" t="s">
        <v>147</v>
      </c>
      <c r="Q618" s="253" t="s">
        <v>142</v>
      </c>
    </row>
    <row r="619" spans="1:33" ht="14.5" x14ac:dyDescent="0.35">
      <c r="A619" s="574">
        <v>616</v>
      </c>
      <c r="B619" s="696"/>
      <c r="C619" s="575"/>
      <c r="D619" s="587"/>
      <c r="E619" s="577"/>
      <c r="F619" s="577"/>
      <c r="G619" s="578"/>
      <c r="H619" s="645"/>
      <c r="I619" s="614"/>
      <c r="J619" s="580"/>
      <c r="K619" s="16"/>
      <c r="M619" s="781"/>
      <c r="N619" s="781"/>
      <c r="O619" s="784">
        <v>2</v>
      </c>
      <c r="P619" s="253" t="s">
        <v>135</v>
      </c>
      <c r="Q619" s="253" t="s">
        <v>146</v>
      </c>
    </row>
    <row r="620" spans="1:33" ht="14.5" x14ac:dyDescent="0.35">
      <c r="A620" s="574">
        <v>617</v>
      </c>
      <c r="B620" s="696">
        <v>15</v>
      </c>
      <c r="C620" s="575">
        <v>45928</v>
      </c>
      <c r="D620" s="590" t="s">
        <v>1076</v>
      </c>
      <c r="E620" s="577" t="str">
        <f t="shared" ref="E620:F624" si="108">VLOOKUP(M620,Teams,2)</f>
        <v>GREENWICH FC 50</v>
      </c>
      <c r="F620" s="577" t="str">
        <f t="shared" si="108"/>
        <v>NORWALK MARINERS LEGENDS</v>
      </c>
      <c r="G620" s="589"/>
      <c r="H620" s="645">
        <f>VLOOKUP(E620,START_TIMES,2)</f>
        <v>0.41666666666666702</v>
      </c>
      <c r="I620" s="614" t="str">
        <f>VLOOKUP(E620,fields,2)</f>
        <v>Greenwich Fields</v>
      </c>
      <c r="J620" s="580"/>
      <c r="K620" s="16"/>
      <c r="M620" s="779" t="s">
        <v>128</v>
      </c>
      <c r="N620" s="779" t="s">
        <v>130</v>
      </c>
      <c r="O620" s="784">
        <v>3</v>
      </c>
      <c r="P620" s="253" t="s">
        <v>141</v>
      </c>
      <c r="Q620" s="253" t="s">
        <v>138</v>
      </c>
    </row>
    <row r="621" spans="1:33" ht="14.5" x14ac:dyDescent="0.35">
      <c r="A621" s="574">
        <v>618</v>
      </c>
      <c r="B621" s="696">
        <v>15</v>
      </c>
      <c r="C621" s="575">
        <v>45928</v>
      </c>
      <c r="D621" s="590" t="s">
        <v>1076</v>
      </c>
      <c r="E621" s="577" t="str">
        <f t="shared" si="108"/>
        <v>VASCO DA GAMA 50</v>
      </c>
      <c r="F621" s="577" t="str">
        <f t="shared" si="108"/>
        <v>FAIRFIELD GAC 50</v>
      </c>
      <c r="G621" s="589"/>
      <c r="H621" s="645">
        <f>VLOOKUP(E621,START_TIMES,2)</f>
        <v>0.41666666666666702</v>
      </c>
      <c r="I621" s="614" t="str">
        <f>VLOOKUP(E621,fields,2)</f>
        <v>Veterans Memorial Park (T), Bridgeport</v>
      </c>
      <c r="J621" s="580"/>
      <c r="K621" s="16"/>
      <c r="M621" s="779" t="s">
        <v>134</v>
      </c>
      <c r="N621" s="779" t="s">
        <v>127</v>
      </c>
      <c r="O621" s="784">
        <v>4</v>
      </c>
      <c r="P621" s="253" t="s">
        <v>148</v>
      </c>
      <c r="Q621" s="253" t="s">
        <v>144</v>
      </c>
    </row>
    <row r="622" spans="1:33" ht="14.5" x14ac:dyDescent="0.35">
      <c r="A622" s="574">
        <v>619</v>
      </c>
      <c r="B622" s="696">
        <v>15</v>
      </c>
      <c r="C622" s="575">
        <v>45928</v>
      </c>
      <c r="D622" s="590" t="s">
        <v>1076</v>
      </c>
      <c r="E622" s="577" t="str">
        <f t="shared" si="108"/>
        <v>NORWALK SPORT COLOMBIA 50</v>
      </c>
      <c r="F622" s="577" t="str">
        <f t="shared" si="108"/>
        <v>GREENWICH PUMAS FC 50</v>
      </c>
      <c r="G622" s="589"/>
      <c r="H622" s="645">
        <f>VLOOKUP(E622,START_TIMES,2)</f>
        <v>0.41666666666666669</v>
      </c>
      <c r="I622" s="614" t="str">
        <f>VLOOKUP(E622,fields,2)</f>
        <v>Nathan Hale MS (T), Norwalk</v>
      </c>
      <c r="J622" s="580"/>
      <c r="K622" s="16"/>
      <c r="M622" s="779" t="s">
        <v>131</v>
      </c>
      <c r="N622" s="779" t="s">
        <v>129</v>
      </c>
      <c r="O622" s="784">
        <v>5</v>
      </c>
      <c r="P622" s="253" t="s">
        <v>149</v>
      </c>
      <c r="Q622" s="253" t="s">
        <v>137</v>
      </c>
    </row>
    <row r="623" spans="1:33" ht="14.5" x14ac:dyDescent="0.35">
      <c r="A623" s="574">
        <v>620</v>
      </c>
      <c r="B623" s="696">
        <v>15</v>
      </c>
      <c r="C623" s="575">
        <v>45928</v>
      </c>
      <c r="D623" s="590" t="s">
        <v>1076</v>
      </c>
      <c r="E623" s="577" t="str">
        <f t="shared" si="108"/>
        <v>STAMFORD CITY</v>
      </c>
      <c r="F623" s="577" t="str">
        <f t="shared" si="108"/>
        <v>REBELS UNITED</v>
      </c>
      <c r="G623" s="589"/>
      <c r="H623" s="645">
        <f>VLOOKUP(E623,START_TIMES,2)</f>
        <v>0.41666666666666702</v>
      </c>
      <c r="I623" s="614" t="str">
        <f>VLOOKUP(E623,fields,2)</f>
        <v>West Beach Fields (T), Stamford</v>
      </c>
      <c r="J623" s="580"/>
      <c r="K623" s="16"/>
      <c r="M623" s="779" t="s">
        <v>133</v>
      </c>
      <c r="N623" s="779" t="s">
        <v>132</v>
      </c>
      <c r="O623" s="784">
        <v>6</v>
      </c>
      <c r="P623" s="253" t="s">
        <v>146</v>
      </c>
      <c r="Q623" s="253" t="s">
        <v>148</v>
      </c>
    </row>
    <row r="624" spans="1:33" ht="14.5" x14ac:dyDescent="0.35">
      <c r="A624" s="574">
        <v>621</v>
      </c>
      <c r="B624" s="696">
        <v>15</v>
      </c>
      <c r="C624" s="575">
        <v>45928</v>
      </c>
      <c r="D624" s="590" t="s">
        <v>1076</v>
      </c>
      <c r="E624" s="774" t="str">
        <f t="shared" si="108"/>
        <v>BYE 50</v>
      </c>
      <c r="F624" s="577" t="str">
        <f t="shared" si="108"/>
        <v>WESTPORT FC</v>
      </c>
      <c r="G624" s="589"/>
      <c r="H624" s="645" t="str">
        <f>VLOOKUP(E624,START_TIMES,2)</f>
        <v>--</v>
      </c>
      <c r="I624" s="614" t="str">
        <f>VLOOKUP(E624,fields,2)</f>
        <v>--</v>
      </c>
      <c r="J624" s="580"/>
      <c r="K624" s="16"/>
      <c r="M624" s="779" t="s">
        <v>126</v>
      </c>
      <c r="N624" s="779" t="s">
        <v>136</v>
      </c>
      <c r="O624" s="784">
        <v>7</v>
      </c>
      <c r="P624" s="253" t="s">
        <v>147</v>
      </c>
      <c r="Q624" s="253" t="s">
        <v>137</v>
      </c>
    </row>
    <row r="625" spans="1:17" ht="14.5" x14ac:dyDescent="0.35">
      <c r="A625" s="574">
        <v>622</v>
      </c>
      <c r="B625" s="696" t="s">
        <v>0</v>
      </c>
      <c r="C625" s="575" t="s">
        <v>0</v>
      </c>
      <c r="D625" s="582" t="s">
        <v>0</v>
      </c>
      <c r="E625" s="583" t="s">
        <v>0</v>
      </c>
      <c r="F625" s="584" t="s">
        <v>0</v>
      </c>
      <c r="G625" s="578" t="s">
        <v>0</v>
      </c>
      <c r="H625" s="645" t="s">
        <v>0</v>
      </c>
      <c r="I625" s="614" t="s">
        <v>0</v>
      </c>
      <c r="J625" s="585" t="s">
        <v>0</v>
      </c>
      <c r="K625" s="16"/>
      <c r="M625" s="736"/>
      <c r="N625" s="736"/>
      <c r="O625" s="784">
        <v>8</v>
      </c>
      <c r="P625" s="253" t="s">
        <v>142</v>
      </c>
      <c r="Q625" s="253" t="s">
        <v>141</v>
      </c>
    </row>
    <row r="626" spans="1:17" ht="14.5" x14ac:dyDescent="0.35">
      <c r="A626" s="574">
        <v>623</v>
      </c>
      <c r="B626" s="696">
        <v>15</v>
      </c>
      <c r="C626" s="575">
        <v>45928</v>
      </c>
      <c r="D626" s="591" t="s">
        <v>1113</v>
      </c>
      <c r="E626" s="577" t="str">
        <f t="shared" ref="E626:F630" si="109">VLOOKUP(M626,Teams,2)</f>
        <v>EAST HAVEN SC</v>
      </c>
      <c r="F626" s="577" t="str">
        <f t="shared" si="109"/>
        <v>GUILFORD BLACK EAGLES</v>
      </c>
      <c r="G626" s="589"/>
      <c r="H626" s="645">
        <f>VLOOKUP(E626,START_TIMES,2)</f>
        <v>0.41666666666666669</v>
      </c>
      <c r="I626" s="614" t="str">
        <f>VLOOKUP(E626,fields,2)</f>
        <v>East Haven MS (G), East Haven</v>
      </c>
      <c r="J626" s="580"/>
      <c r="K626" s="16"/>
      <c r="M626" s="747" t="s">
        <v>142</v>
      </c>
      <c r="N626" s="747" t="s">
        <v>146</v>
      </c>
      <c r="O626" s="784">
        <v>9</v>
      </c>
      <c r="P626" s="253" t="s">
        <v>144</v>
      </c>
      <c r="Q626" s="253" t="s">
        <v>135</v>
      </c>
    </row>
    <row r="627" spans="1:17" ht="14.5" x14ac:dyDescent="0.35">
      <c r="A627" s="574">
        <v>624</v>
      </c>
      <c r="B627" s="696">
        <v>15</v>
      </c>
      <c r="C627" s="575">
        <v>45928</v>
      </c>
      <c r="D627" s="591" t="s">
        <v>1113</v>
      </c>
      <c r="E627" s="577" t="str">
        <f t="shared" si="109"/>
        <v>VASCO DA GAMA 60</v>
      </c>
      <c r="F627" s="577" t="str">
        <f t="shared" si="109"/>
        <v>CLUB NAPOLI 50</v>
      </c>
      <c r="G627" s="589"/>
      <c r="H627" s="645">
        <f>VLOOKUP(E627,START_TIMES,2)</f>
        <v>0.33333333333333331</v>
      </c>
      <c r="I627" s="614" t="str">
        <f>VLOOKUP(E627,fields,2)</f>
        <v>Veterans Memorial Park (T), Bridgeport</v>
      </c>
      <c r="J627" s="580"/>
      <c r="K627" s="16"/>
      <c r="M627" s="747" t="s">
        <v>135</v>
      </c>
      <c r="N627" s="747" t="s">
        <v>141</v>
      </c>
      <c r="O627" s="784">
        <v>10</v>
      </c>
      <c r="P627" s="253" t="s">
        <v>138</v>
      </c>
      <c r="Q627" s="253" t="s">
        <v>149</v>
      </c>
    </row>
    <row r="628" spans="1:17" ht="14.5" x14ac:dyDescent="0.35">
      <c r="A628" s="574">
        <v>625</v>
      </c>
      <c r="B628" s="696">
        <v>15</v>
      </c>
      <c r="C628" s="575">
        <v>45928</v>
      </c>
      <c r="D628" s="591" t="s">
        <v>1113</v>
      </c>
      <c r="E628" s="577" t="str">
        <f t="shared" si="109"/>
        <v>HAVEN FC</v>
      </c>
      <c r="F628" s="577" t="str">
        <f t="shared" si="109"/>
        <v>GREENWICH PFC</v>
      </c>
      <c r="G628" s="589"/>
      <c r="H628" s="645">
        <f>VLOOKUP(E628,START_TIMES,2)</f>
        <v>0.33333333333333331</v>
      </c>
      <c r="I628" s="614" t="str">
        <f>VLOOKUP(E628,fields,2)</f>
        <v>Foran HS KMT (T), Milford</v>
      </c>
      <c r="J628" s="580"/>
      <c r="K628" s="16"/>
      <c r="M628" s="747" t="s">
        <v>147</v>
      </c>
      <c r="N628" s="747" t="s">
        <v>144</v>
      </c>
      <c r="O628" s="784">
        <v>11</v>
      </c>
      <c r="P628" s="253" t="s">
        <v>141</v>
      </c>
      <c r="Q628" s="253" t="s">
        <v>147</v>
      </c>
    </row>
    <row r="629" spans="1:17" ht="14.5" x14ac:dyDescent="0.35">
      <c r="A629" s="574">
        <v>626</v>
      </c>
      <c r="B629" s="696">
        <v>15</v>
      </c>
      <c r="C629" s="575">
        <v>45928</v>
      </c>
      <c r="D629" s="591" t="s">
        <v>1113</v>
      </c>
      <c r="E629" s="577" t="str">
        <f t="shared" si="109"/>
        <v>SOUTHEAST CT</v>
      </c>
      <c r="F629" s="577" t="str">
        <f t="shared" si="109"/>
        <v>NORTH BRANFORD LEGENDS</v>
      </c>
      <c r="G629" s="589"/>
      <c r="H629" s="645">
        <f>VLOOKUP(E629,START_TIMES,2)</f>
        <v>0.41666666666666702</v>
      </c>
      <c r="I629" s="614" t="str">
        <f>VLOOKUP(E629,fields,2)</f>
        <v>Killingworth Rec Park (G), Killingworth</v>
      </c>
      <c r="J629" s="580"/>
      <c r="K629" s="16"/>
      <c r="M629" s="747" t="s">
        <v>149</v>
      </c>
      <c r="N629" s="747" t="s">
        <v>148</v>
      </c>
      <c r="O629" s="784">
        <v>12</v>
      </c>
      <c r="P629" s="253" t="s">
        <v>146</v>
      </c>
      <c r="Q629" s="253" t="s">
        <v>149</v>
      </c>
    </row>
    <row r="630" spans="1:17" ht="14.5" x14ac:dyDescent="0.35">
      <c r="A630" s="574">
        <v>627</v>
      </c>
      <c r="B630" s="696">
        <v>15</v>
      </c>
      <c r="C630" s="575">
        <v>45928</v>
      </c>
      <c r="D630" s="591" t="s">
        <v>1113</v>
      </c>
      <c r="E630" s="577" t="str">
        <f t="shared" si="109"/>
        <v>CHESHIRE AZZURRI</v>
      </c>
      <c r="F630" s="577" t="str">
        <f t="shared" si="109"/>
        <v>ZIMMITTI SC</v>
      </c>
      <c r="G630" s="589"/>
      <c r="H630" s="645">
        <f>VLOOKUP(E630,START_TIMES,2)</f>
        <v>0.375</v>
      </c>
      <c r="I630" s="614" t="str">
        <f>VLOOKUP(E630,fields,2)</f>
        <v>Quinnipiac Park (G), Cheshire</v>
      </c>
      <c r="J630" s="580"/>
      <c r="K630" s="16"/>
      <c r="M630" s="747" t="s">
        <v>138</v>
      </c>
      <c r="N630" s="747" t="s">
        <v>137</v>
      </c>
      <c r="O630" s="784">
        <v>13</v>
      </c>
      <c r="P630" s="253" t="s">
        <v>144</v>
      </c>
      <c r="Q630" s="253" t="s">
        <v>138</v>
      </c>
    </row>
    <row r="631" spans="1:17" ht="14.5" x14ac:dyDescent="0.35">
      <c r="A631" s="574">
        <v>628</v>
      </c>
      <c r="B631" s="696"/>
      <c r="C631" s="575"/>
      <c r="D631" s="591"/>
      <c r="E631" s="693"/>
      <c r="F631" s="693"/>
      <c r="G631" s="745"/>
      <c r="H631" s="694"/>
      <c r="I631" s="695"/>
      <c r="J631" s="580"/>
      <c r="K631" s="16"/>
      <c r="M631" s="737"/>
      <c r="N631" s="737"/>
      <c r="O631" s="784">
        <v>14</v>
      </c>
      <c r="P631" s="253" t="s">
        <v>135</v>
      </c>
      <c r="Q631" s="253" t="s">
        <v>142</v>
      </c>
    </row>
    <row r="632" spans="1:17" ht="14.5" x14ac:dyDescent="0.35">
      <c r="A632" s="574">
        <v>629</v>
      </c>
      <c r="B632" s="696">
        <v>16</v>
      </c>
      <c r="C632" s="575">
        <v>45935</v>
      </c>
      <c r="D632" s="576" t="s">
        <v>10</v>
      </c>
      <c r="E632" s="577" t="str">
        <f t="shared" ref="E632:F636" si="110">VLOOKUP(M632,Teams,2)</f>
        <v xml:space="preserve">FC SHELTON </v>
      </c>
      <c r="F632" s="577" t="str">
        <f t="shared" si="110"/>
        <v>CLINTON FC 30</v>
      </c>
      <c r="G632" s="578"/>
      <c r="H632" s="645">
        <f>VLOOKUP(E632,START_TIMES,2)</f>
        <v>0.33333333333333331</v>
      </c>
      <c r="I632" s="614" t="str">
        <f>VLOOKUP(E632,fields,2)</f>
        <v>Nike Site (G), Shelton</v>
      </c>
      <c r="J632" s="580"/>
      <c r="K632" s="16"/>
      <c r="M632" s="5" t="s">
        <v>99</v>
      </c>
      <c r="N632" s="5" t="s">
        <v>96</v>
      </c>
      <c r="O632" s="784">
        <v>15</v>
      </c>
      <c r="P632" s="253" t="s">
        <v>148</v>
      </c>
      <c r="Q632" s="253" t="s">
        <v>137</v>
      </c>
    </row>
    <row r="633" spans="1:17" ht="14.5" x14ac:dyDescent="0.35">
      <c r="A633" s="574">
        <v>630</v>
      </c>
      <c r="B633" s="696">
        <v>16</v>
      </c>
      <c r="C633" s="575">
        <v>45935</v>
      </c>
      <c r="D633" s="576" t="s">
        <v>10</v>
      </c>
      <c r="E633" s="577" t="str">
        <f t="shared" si="110"/>
        <v>GREENWICH FC 30</v>
      </c>
      <c r="F633" s="577" t="str">
        <f t="shared" si="110"/>
        <v>CHESHIRE SC UNITED</v>
      </c>
      <c r="G633" s="578"/>
      <c r="H633" s="645">
        <f>VLOOKUP(E633,START_TIMES,2)</f>
        <v>0.41666666666666702</v>
      </c>
      <c r="I633" s="614" t="str">
        <f>VLOOKUP(E633,fields,2)</f>
        <v>Greenwich Fields</v>
      </c>
      <c r="J633" s="580"/>
      <c r="K633" s="16"/>
      <c r="M633" s="5" t="s">
        <v>94</v>
      </c>
      <c r="N633" s="5" t="s">
        <v>97</v>
      </c>
      <c r="O633" s="784">
        <v>16</v>
      </c>
      <c r="P633" s="253" t="s">
        <v>137</v>
      </c>
      <c r="Q633" s="253" t="s">
        <v>146</v>
      </c>
    </row>
    <row r="634" spans="1:17" ht="14.5" x14ac:dyDescent="0.35">
      <c r="A634" s="574">
        <v>631</v>
      </c>
      <c r="B634" s="696">
        <v>16</v>
      </c>
      <c r="C634" s="575">
        <v>45935</v>
      </c>
      <c r="D634" s="576" t="s">
        <v>10</v>
      </c>
      <c r="E634" s="577" t="str">
        <f t="shared" si="110"/>
        <v>MILFORD AMIGOS</v>
      </c>
      <c r="F634" s="577" t="str">
        <f t="shared" si="110"/>
        <v>HAMDEN ALL STARS</v>
      </c>
      <c r="G634" s="578"/>
      <c r="H634" s="645">
        <f>VLOOKUP(E634,START_TIMES,2)</f>
        <v>0.33333333333333331</v>
      </c>
      <c r="I634" s="614" t="str">
        <f>VLOOKUP(E634,fields,2)</f>
        <v>Pease Road (G), Woodbridge</v>
      </c>
      <c r="J634" s="580"/>
      <c r="K634" s="16"/>
      <c r="M634" s="5" t="s">
        <v>98</v>
      </c>
      <c r="N634" s="5" t="s">
        <v>92</v>
      </c>
      <c r="O634" s="784">
        <v>17</v>
      </c>
      <c r="P634" s="253" t="s">
        <v>142</v>
      </c>
      <c r="Q634" s="253" t="s">
        <v>138</v>
      </c>
    </row>
    <row r="635" spans="1:17" ht="14.5" x14ac:dyDescent="0.35">
      <c r="A635" s="574">
        <v>632</v>
      </c>
      <c r="B635" s="696">
        <v>16</v>
      </c>
      <c r="C635" s="575">
        <v>45935</v>
      </c>
      <c r="D635" s="576" t="s">
        <v>10</v>
      </c>
      <c r="E635" s="577" t="str">
        <f t="shared" si="110"/>
        <v>DANBURY UNITED</v>
      </c>
      <c r="F635" s="577" t="str">
        <f t="shared" si="110"/>
        <v>STAMFORD FC</v>
      </c>
      <c r="G635" s="578"/>
      <c r="H635" s="645">
        <f>VLOOKUP(E635,START_TIMES,2)</f>
        <v>0.41666666666666702</v>
      </c>
      <c r="I635" s="614" t="str">
        <f>VLOOKUP(E635,fields,2)</f>
        <v>Portuguese Cultural Center (G), Danbury</v>
      </c>
      <c r="J635" s="580"/>
      <c r="K635" s="16"/>
      <c r="M635" s="5" t="s">
        <v>93</v>
      </c>
      <c r="N635" s="5" t="s">
        <v>101</v>
      </c>
      <c r="O635" s="784">
        <v>18</v>
      </c>
      <c r="P635" s="253" t="s">
        <v>144</v>
      </c>
      <c r="Q635" s="253" t="s">
        <v>149</v>
      </c>
    </row>
    <row r="636" spans="1:17" ht="14.5" x14ac:dyDescent="0.35">
      <c r="A636" s="574">
        <v>633</v>
      </c>
      <c r="B636" s="696">
        <v>16</v>
      </c>
      <c r="C636" s="575">
        <v>45935</v>
      </c>
      <c r="D636" s="576" t="s">
        <v>10</v>
      </c>
      <c r="E636" s="577" t="str">
        <f t="shared" si="110"/>
        <v>MILFORD TUESDAY</v>
      </c>
      <c r="F636" s="577" t="str">
        <f t="shared" si="110"/>
        <v>SALTY DOGS</v>
      </c>
      <c r="G636" s="578"/>
      <c r="H636" s="645">
        <f>VLOOKUP(E636,START_TIMES,2)</f>
        <v>0.33333333333333331</v>
      </c>
      <c r="I636" s="614" t="str">
        <f>VLOOKUP(E636,fields,2)</f>
        <v>Witek Park (G), Derby</v>
      </c>
      <c r="J636" s="580"/>
      <c r="K636" s="16"/>
      <c r="M636" s="5" t="s">
        <v>100</v>
      </c>
      <c r="N636" s="5" t="s">
        <v>95</v>
      </c>
      <c r="O636" s="784">
        <v>19</v>
      </c>
      <c r="P636" s="253" t="s">
        <v>147</v>
      </c>
      <c r="Q636" s="253" t="s">
        <v>135</v>
      </c>
    </row>
    <row r="637" spans="1:17" ht="14.5" x14ac:dyDescent="0.35">
      <c r="A637" s="574">
        <v>634</v>
      </c>
      <c r="B637" s="696" t="s">
        <v>0</v>
      </c>
      <c r="C637" s="575" t="s">
        <v>0</v>
      </c>
      <c r="D637" s="582" t="s">
        <v>0</v>
      </c>
      <c r="E637" s="583" t="s">
        <v>0</v>
      </c>
      <c r="F637" s="584" t="s">
        <v>0</v>
      </c>
      <c r="G637" s="578" t="s">
        <v>0</v>
      </c>
      <c r="H637" s="645" t="s">
        <v>0</v>
      </c>
      <c r="I637" s="614" t="s">
        <v>0</v>
      </c>
      <c r="J637" s="585" t="s">
        <v>0</v>
      </c>
      <c r="K637" s="16"/>
      <c r="M637" s="319"/>
      <c r="N637" s="319"/>
      <c r="O637" s="784">
        <v>20</v>
      </c>
      <c r="P637" s="253" t="s">
        <v>141</v>
      </c>
      <c r="Q637" s="253" t="s">
        <v>148</v>
      </c>
    </row>
    <row r="638" spans="1:17" ht="14.5" x14ac:dyDescent="0.35">
      <c r="A638" s="574">
        <v>635</v>
      </c>
      <c r="B638" s="696">
        <v>16</v>
      </c>
      <c r="C638" s="575">
        <v>45935</v>
      </c>
      <c r="D638" s="586" t="s">
        <v>175</v>
      </c>
      <c r="E638" s="577" t="str">
        <f t="shared" ref="E638:F642" si="111">VLOOKUP(M638,Teams,2)</f>
        <v>FC CALDO VERDE</v>
      </c>
      <c r="F638" s="577" t="str">
        <f t="shared" si="111"/>
        <v>COYOTES FC</v>
      </c>
      <c r="G638" s="578"/>
      <c r="H638" s="645">
        <f>VLOOKUP(E638,START_TIMES,2)</f>
        <v>0.33333333333333331</v>
      </c>
      <c r="I638" s="614" t="str">
        <f>VLOOKUP(E638,fields,2)</f>
        <v>Naugatuck HS (G), Naugatuck</v>
      </c>
      <c r="J638" s="580"/>
      <c r="K638" s="16"/>
      <c r="M638" s="129" t="s">
        <v>153</v>
      </c>
      <c r="N638" s="129" t="s">
        <v>151</v>
      </c>
      <c r="O638" s="784">
        <v>21</v>
      </c>
      <c r="P638" s="253" t="s">
        <v>138</v>
      </c>
      <c r="Q638" s="253" t="s">
        <v>147</v>
      </c>
    </row>
    <row r="639" spans="1:17" ht="14.5" x14ac:dyDescent="0.35">
      <c r="A639" s="574">
        <v>636</v>
      </c>
      <c r="B639" s="696">
        <v>16</v>
      </c>
      <c r="C639" s="575">
        <v>45935</v>
      </c>
      <c r="D639" s="586" t="s">
        <v>175</v>
      </c>
      <c r="E639" s="577" t="str">
        <f t="shared" si="111"/>
        <v>FC CELTA</v>
      </c>
      <c r="F639" s="773" t="str">
        <f t="shared" si="111"/>
        <v>BYE 30</v>
      </c>
      <c r="G639" s="578"/>
      <c r="H639" s="645">
        <f>VLOOKUP(E639,START_TIMES,2)</f>
        <v>0.33333333333333331</v>
      </c>
      <c r="I639" s="614" t="str">
        <f>VLOOKUP(E639,fields,2)</f>
        <v>Foran HS KMT (T), Milford</v>
      </c>
      <c r="J639" s="580"/>
      <c r="K639" s="16"/>
      <c r="M639" s="129" t="s">
        <v>154</v>
      </c>
      <c r="N639" s="129" t="s">
        <v>150</v>
      </c>
      <c r="O639" s="784">
        <v>22</v>
      </c>
      <c r="P639" s="253" t="s">
        <v>137</v>
      </c>
      <c r="Q639" s="253" t="s">
        <v>141</v>
      </c>
    </row>
    <row r="640" spans="1:17" ht="14.5" x14ac:dyDescent="0.35">
      <c r="A640" s="574">
        <v>637</v>
      </c>
      <c r="B640" s="696">
        <v>16</v>
      </c>
      <c r="C640" s="575">
        <v>45935</v>
      </c>
      <c r="D640" s="586" t="s">
        <v>175</v>
      </c>
      <c r="E640" s="577" t="str">
        <f t="shared" si="111"/>
        <v>NAUGATUCK FUSION</v>
      </c>
      <c r="F640" s="577" t="str">
        <f t="shared" si="111"/>
        <v>LITCHFIELD COUNTY BLUES 30</v>
      </c>
      <c r="G640" s="589"/>
      <c r="H640" s="645">
        <f>VLOOKUP(E640,START_TIMES,2)</f>
        <v>0.41666666666666669</v>
      </c>
      <c r="I640" s="614" t="str">
        <f>VLOOKUP(E640,fields,2)</f>
        <v>City Hill MS (G), Naugatuck</v>
      </c>
      <c r="J640" s="580"/>
      <c r="K640" s="16"/>
      <c r="M640" s="129" t="s">
        <v>156</v>
      </c>
      <c r="N640" s="129" t="s">
        <v>155</v>
      </c>
      <c r="O640" s="784">
        <v>23</v>
      </c>
      <c r="P640" s="253" t="s">
        <v>144</v>
      </c>
      <c r="Q640" s="253" t="s">
        <v>146</v>
      </c>
    </row>
    <row r="641" spans="1:17" ht="14.5" x14ac:dyDescent="0.35">
      <c r="A641" s="574">
        <v>638</v>
      </c>
      <c r="B641" s="696">
        <v>16</v>
      </c>
      <c r="C641" s="575">
        <v>45935</v>
      </c>
      <c r="D641" s="586" t="s">
        <v>175</v>
      </c>
      <c r="E641" s="577" t="str">
        <f t="shared" si="111"/>
        <v>ECUA-ANDES 30</v>
      </c>
      <c r="F641" s="577" t="str">
        <f t="shared" si="111"/>
        <v>TRINITY FC</v>
      </c>
      <c r="G641" s="578"/>
      <c r="H641" s="645">
        <f>VLOOKUP(E641,START_TIMES,2)</f>
        <v>0.33333333333333331</v>
      </c>
      <c r="I641" s="614" t="str">
        <f>VLOOKUP(E641,fields,2)</f>
        <v>Witek Park (G), Derby</v>
      </c>
      <c r="J641" s="580"/>
      <c r="K641" s="16"/>
      <c r="M641" s="129" t="s">
        <v>152</v>
      </c>
      <c r="N641" s="129" t="s">
        <v>159</v>
      </c>
      <c r="O641" s="784">
        <v>24</v>
      </c>
      <c r="P641" s="253" t="s">
        <v>149</v>
      </c>
      <c r="Q641" s="253" t="s">
        <v>142</v>
      </c>
    </row>
    <row r="642" spans="1:17" ht="14.5" x14ac:dyDescent="0.35">
      <c r="A642" s="574">
        <v>639</v>
      </c>
      <c r="B642" s="696">
        <v>16</v>
      </c>
      <c r="C642" s="575">
        <v>45935</v>
      </c>
      <c r="D642" s="586" t="s">
        <v>175</v>
      </c>
      <c r="E642" s="577" t="str">
        <f t="shared" si="111"/>
        <v>NORWALK FC</v>
      </c>
      <c r="F642" s="577" t="str">
        <f t="shared" si="111"/>
        <v>QPR</v>
      </c>
      <c r="G642" s="578"/>
      <c r="H642" s="645">
        <f>VLOOKUP(E642,START_TIMES,2)</f>
        <v>0.41666666666666702</v>
      </c>
      <c r="I642" s="614" t="str">
        <f>VLOOKUP(E642,fields,2)</f>
        <v>Nathan Hale MS (T), Norwalk</v>
      </c>
      <c r="J642" s="580"/>
      <c r="K642" s="16"/>
      <c r="M642" s="129" t="s">
        <v>157</v>
      </c>
      <c r="N642" s="129" t="s">
        <v>158</v>
      </c>
      <c r="O642" s="784">
        <v>25</v>
      </c>
      <c r="P642" s="253" t="s">
        <v>148</v>
      </c>
      <c r="Q642" s="253" t="s">
        <v>135</v>
      </c>
    </row>
    <row r="643" spans="1:17" ht="14.5" x14ac:dyDescent="0.35">
      <c r="A643" s="574">
        <v>640</v>
      </c>
      <c r="B643" s="696" t="s">
        <v>0</v>
      </c>
      <c r="C643" s="575" t="s">
        <v>0</v>
      </c>
      <c r="D643" s="582" t="s">
        <v>0</v>
      </c>
      <c r="E643" s="583" t="s">
        <v>0</v>
      </c>
      <c r="F643" s="584" t="s">
        <v>0</v>
      </c>
      <c r="G643" s="578" t="s">
        <v>0</v>
      </c>
      <c r="H643" s="645" t="s">
        <v>0</v>
      </c>
      <c r="I643" s="614" t="s">
        <v>0</v>
      </c>
      <c r="J643" s="585" t="s">
        <v>0</v>
      </c>
      <c r="K643" s="16"/>
      <c r="M643" s="349"/>
      <c r="N643" s="349"/>
      <c r="O643" s="784">
        <v>26</v>
      </c>
      <c r="P643" s="253" t="s">
        <v>135</v>
      </c>
      <c r="Q643" s="253" t="s">
        <v>137</v>
      </c>
    </row>
    <row r="644" spans="1:17" ht="14.5" x14ac:dyDescent="0.35">
      <c r="A644" s="574">
        <v>641</v>
      </c>
      <c r="B644" s="696">
        <v>16</v>
      </c>
      <c r="C644" s="575">
        <v>45935</v>
      </c>
      <c r="D644" s="587" t="s">
        <v>11</v>
      </c>
      <c r="E644" s="577" t="str">
        <f t="shared" ref="E644:F648" si="112">VLOOKUP(M644,Teams,2)</f>
        <v>FAIRFIELD GAC 40</v>
      </c>
      <c r="F644" s="577" t="str">
        <f t="shared" si="112"/>
        <v>CLUB NAPOLI 40</v>
      </c>
      <c r="G644" s="578"/>
      <c r="H644" s="645">
        <f>VLOOKUP(E644,START_TIMES,2)</f>
        <v>0.33333333333333331</v>
      </c>
      <c r="I644" s="614" t="str">
        <f>VLOOKUP(E644,fields,2)</f>
        <v>Ludlowe HS (T), Fairfield</v>
      </c>
      <c r="J644" s="580"/>
      <c r="K644" s="16"/>
      <c r="M644" s="5" t="s">
        <v>163</v>
      </c>
      <c r="N644" s="5" t="s">
        <v>161</v>
      </c>
      <c r="O644" s="784">
        <v>27</v>
      </c>
      <c r="P644" s="253" t="s">
        <v>146</v>
      </c>
      <c r="Q644" s="253" t="s">
        <v>141</v>
      </c>
    </row>
    <row r="645" spans="1:17" ht="14.5" x14ac:dyDescent="0.35">
      <c r="A645" s="574">
        <v>642</v>
      </c>
      <c r="B645" s="696">
        <v>16</v>
      </c>
      <c r="C645" s="575">
        <v>45935</v>
      </c>
      <c r="D645" s="587" t="s">
        <v>11</v>
      </c>
      <c r="E645" s="577" t="str">
        <f t="shared" si="112"/>
        <v>GREENWICH FC 40</v>
      </c>
      <c r="F645" s="577" t="str">
        <f t="shared" si="112"/>
        <v>CLINTON FC 40</v>
      </c>
      <c r="G645" s="578"/>
      <c r="H645" s="645">
        <f>VLOOKUP(E645,START_TIMES,2)</f>
        <v>0.41666666666666702</v>
      </c>
      <c r="I645" s="614" t="str">
        <f>VLOOKUP(E645,fields,2)</f>
        <v>Greenwich Fields</v>
      </c>
      <c r="J645" s="580"/>
      <c r="K645" s="16"/>
      <c r="M645" s="5" t="s">
        <v>104</v>
      </c>
      <c r="N645" s="5" t="s">
        <v>160</v>
      </c>
      <c r="O645" s="784">
        <v>28</v>
      </c>
      <c r="P645" s="253" t="s">
        <v>138</v>
      </c>
      <c r="Q645" s="253" t="s">
        <v>148</v>
      </c>
    </row>
    <row r="646" spans="1:17" ht="14.5" x14ac:dyDescent="0.35">
      <c r="A646" s="574">
        <v>643</v>
      </c>
      <c r="B646" s="696">
        <v>16</v>
      </c>
      <c r="C646" s="575">
        <v>45935</v>
      </c>
      <c r="D646" s="587" t="s">
        <v>11</v>
      </c>
      <c r="E646" s="577" t="str">
        <f t="shared" si="112"/>
        <v xml:space="preserve">GUILFORD CELTIC </v>
      </c>
      <c r="F646" s="577" t="str">
        <f t="shared" si="112"/>
        <v>GREENWICH PUMAS FC 40</v>
      </c>
      <c r="G646" s="578"/>
      <c r="H646" s="645">
        <f>VLOOKUP(E646,START_TIMES,2)</f>
        <v>0.41666666666666702</v>
      </c>
      <c r="I646" s="614" t="str">
        <f>VLOOKUP(E646,fields,2)</f>
        <v>Guilford HS (T), Guilford</v>
      </c>
      <c r="J646" s="580"/>
      <c r="K646" s="16"/>
      <c r="M646" s="5" t="s">
        <v>106</v>
      </c>
      <c r="N646" s="5" t="s">
        <v>105</v>
      </c>
      <c r="O646" s="784">
        <v>29</v>
      </c>
      <c r="P646" s="253" t="s">
        <v>142</v>
      </c>
      <c r="Q646" s="253" t="s">
        <v>144</v>
      </c>
    </row>
    <row r="647" spans="1:17" ht="14.5" x14ac:dyDescent="0.35">
      <c r="A647" s="574">
        <v>644</v>
      </c>
      <c r="B647" s="696">
        <v>16</v>
      </c>
      <c r="C647" s="575">
        <v>45935</v>
      </c>
      <c r="D647" s="587" t="s">
        <v>11</v>
      </c>
      <c r="E647" s="577" t="str">
        <f t="shared" si="112"/>
        <v>DANBURY UNITED 40</v>
      </c>
      <c r="F647" s="577" t="str">
        <f t="shared" si="112"/>
        <v>VASCO DA GAMA 40</v>
      </c>
      <c r="G647" s="578"/>
      <c r="H647" s="645">
        <f>VLOOKUP(E647,START_TIMES,2)</f>
        <v>0.41666666666666702</v>
      </c>
      <c r="I647" s="614" t="str">
        <f>VLOOKUP(E647,fields,2)</f>
        <v>Portuguese Cultural Center (G), Danbury</v>
      </c>
      <c r="J647" s="580"/>
      <c r="K647" s="16"/>
      <c r="M647" s="5" t="s">
        <v>162</v>
      </c>
      <c r="N647" s="5" t="s">
        <v>109</v>
      </c>
      <c r="O647" s="784">
        <v>30</v>
      </c>
      <c r="P647" s="253" t="s">
        <v>149</v>
      </c>
      <c r="Q647" s="253" t="s">
        <v>147</v>
      </c>
    </row>
    <row r="648" spans="1:17" ht="14.5" x14ac:dyDescent="0.35">
      <c r="A648" s="574">
        <v>645</v>
      </c>
      <c r="B648" s="696">
        <v>16</v>
      </c>
      <c r="C648" s="575">
        <v>45935</v>
      </c>
      <c r="D648" s="587" t="s">
        <v>11</v>
      </c>
      <c r="E648" s="577" t="str">
        <f t="shared" si="112"/>
        <v>SHEBEEN FC</v>
      </c>
      <c r="F648" s="577" t="str">
        <f t="shared" si="112"/>
        <v>STORM FC</v>
      </c>
      <c r="G648" s="578"/>
      <c r="H648" s="645">
        <f>VLOOKUP(E648,START_TIMES,2)</f>
        <v>0.41666666666666702</v>
      </c>
      <c r="I648" s="614" t="str">
        <f>VLOOKUP(E648,fields,2)</f>
        <v>Ludlowe HS (T), Fairfield</v>
      </c>
      <c r="J648" s="580"/>
      <c r="K648" s="16"/>
      <c r="M648" s="5" t="s">
        <v>107</v>
      </c>
      <c r="N648" s="5" t="s">
        <v>108</v>
      </c>
      <c r="O648" s="784">
        <v>31</v>
      </c>
      <c r="P648" s="253" t="s">
        <v>146</v>
      </c>
      <c r="Q648" s="253" t="s">
        <v>142</v>
      </c>
    </row>
    <row r="649" spans="1:17" ht="15" thickBot="1" x14ac:dyDescent="0.4">
      <c r="A649" s="574">
        <v>646</v>
      </c>
      <c r="B649" s="696"/>
      <c r="C649" s="575"/>
      <c r="D649" s="587"/>
      <c r="E649" s="577"/>
      <c r="F649" s="577"/>
      <c r="G649" s="578"/>
      <c r="H649" s="645"/>
      <c r="I649" s="614"/>
      <c r="J649" s="580"/>
      <c r="K649" s="16"/>
      <c r="M649" s="5"/>
      <c r="N649" s="5"/>
      <c r="O649" s="784">
        <v>32</v>
      </c>
      <c r="P649" s="253" t="s">
        <v>141</v>
      </c>
      <c r="Q649" s="253" t="s">
        <v>135</v>
      </c>
    </row>
    <row r="650" spans="1:17" ht="12.75" customHeight="1" thickTop="1" thickBot="1" x14ac:dyDescent="0.4">
      <c r="A650" s="574">
        <v>647</v>
      </c>
      <c r="B650" s="696">
        <v>16</v>
      </c>
      <c r="C650" s="575">
        <v>45935</v>
      </c>
      <c r="D650" s="588" t="s">
        <v>1114</v>
      </c>
      <c r="E650" s="577" t="e">
        <f t="shared" ref="E650:F653" si="113">VLOOKUP(M650,Teams,2)</f>
        <v>#N/A</v>
      </c>
      <c r="F650" s="577" t="e">
        <f t="shared" si="113"/>
        <v>#N/A</v>
      </c>
      <c r="G650" s="589"/>
      <c r="H650" s="645" t="e">
        <f>VLOOKUP(E650,START_TIMES,2)</f>
        <v>#N/A</v>
      </c>
      <c r="I650" s="614" t="e">
        <f>VLOOKUP(E650,fields,2)</f>
        <v>#N/A</v>
      </c>
      <c r="J650" s="580"/>
      <c r="K650" s="16"/>
      <c r="M650" s="603"/>
      <c r="N650" s="603"/>
      <c r="O650" s="784">
        <v>33</v>
      </c>
      <c r="P650" s="253" t="s">
        <v>144</v>
      </c>
      <c r="Q650" s="253" t="s">
        <v>147</v>
      </c>
    </row>
    <row r="651" spans="1:17" ht="12.75" customHeight="1" thickTop="1" thickBot="1" x14ac:dyDescent="0.4">
      <c r="A651" s="574">
        <v>648</v>
      </c>
      <c r="B651" s="696">
        <v>16</v>
      </c>
      <c r="C651" s="575">
        <v>45935</v>
      </c>
      <c r="D651" s="588" t="s">
        <v>1114</v>
      </c>
      <c r="E651" s="577" t="e">
        <f t="shared" si="113"/>
        <v>#N/A</v>
      </c>
      <c r="F651" s="577" t="e">
        <f t="shared" si="113"/>
        <v>#N/A</v>
      </c>
      <c r="G651" s="578"/>
      <c r="H651" s="645" t="e">
        <f>VLOOKUP(E651,START_TIMES,2)</f>
        <v>#N/A</v>
      </c>
      <c r="I651" s="614" t="e">
        <f>VLOOKUP(E651,fields,2)</f>
        <v>#N/A</v>
      </c>
      <c r="J651" s="580"/>
      <c r="K651" s="16"/>
      <c r="M651" s="603"/>
      <c r="N651" s="603"/>
      <c r="O651" s="784">
        <v>34</v>
      </c>
      <c r="P651" s="253" t="s">
        <v>148</v>
      </c>
      <c r="Q651" s="253" t="s">
        <v>149</v>
      </c>
    </row>
    <row r="652" spans="1:17" ht="12.75" customHeight="1" thickTop="1" thickBot="1" x14ac:dyDescent="0.4">
      <c r="A652" s="574">
        <v>649</v>
      </c>
      <c r="B652" s="696">
        <v>16</v>
      </c>
      <c r="C652" s="575">
        <v>45935</v>
      </c>
      <c r="D652" s="588" t="s">
        <v>1114</v>
      </c>
      <c r="E652" s="577" t="e">
        <f t="shared" si="113"/>
        <v>#N/A</v>
      </c>
      <c r="F652" s="577" t="e">
        <f t="shared" si="113"/>
        <v>#N/A</v>
      </c>
      <c r="G652" s="578"/>
      <c r="H652" s="645" t="e">
        <f>VLOOKUP(E652,START_TIMES,2)</f>
        <v>#N/A</v>
      </c>
      <c r="I652" s="614" t="e">
        <f>VLOOKUP(E652,fields,2)</f>
        <v>#N/A</v>
      </c>
      <c r="J652" s="580"/>
      <c r="K652" s="16"/>
      <c r="M652" s="605"/>
      <c r="N652" s="605"/>
      <c r="O652" s="784">
        <v>35</v>
      </c>
      <c r="P652" s="253" t="s">
        <v>137</v>
      </c>
      <c r="Q652" s="253" t="s">
        <v>138</v>
      </c>
    </row>
    <row r="653" spans="1:17" ht="12.75" customHeight="1" thickTop="1" x14ac:dyDescent="0.35">
      <c r="A653" s="574">
        <v>650</v>
      </c>
      <c r="B653" s="696">
        <v>16</v>
      </c>
      <c r="C653" s="575">
        <v>45935</v>
      </c>
      <c r="D653" s="588" t="s">
        <v>1114</v>
      </c>
      <c r="E653" s="577" t="e">
        <f t="shared" si="113"/>
        <v>#N/A</v>
      </c>
      <c r="F653" s="577" t="e">
        <f t="shared" si="113"/>
        <v>#N/A</v>
      </c>
      <c r="G653" s="578"/>
      <c r="H653" s="645" t="e">
        <f>VLOOKUP(E653,START_TIMES,2)</f>
        <v>#N/A</v>
      </c>
      <c r="I653" s="614" t="e">
        <f>VLOOKUP(E653,fields,2)</f>
        <v>#N/A</v>
      </c>
      <c r="J653" s="580"/>
      <c r="K653" s="16"/>
      <c r="M653" s="602"/>
      <c r="N653" s="602"/>
      <c r="O653" s="784">
        <v>36</v>
      </c>
      <c r="P653" s="253" t="s">
        <v>141</v>
      </c>
      <c r="Q653" s="253" t="s">
        <v>144</v>
      </c>
    </row>
    <row r="654" spans="1:17" ht="14.5" x14ac:dyDescent="0.35">
      <c r="A654" s="574">
        <v>651</v>
      </c>
      <c r="B654" s="696"/>
      <c r="C654" s="575"/>
      <c r="D654" s="587"/>
      <c r="E654" s="577"/>
      <c r="F654" s="577"/>
      <c r="G654" s="578"/>
      <c r="H654" s="645"/>
      <c r="I654" s="614"/>
      <c r="J654" s="580"/>
      <c r="K654" s="16"/>
      <c r="M654" s="5"/>
      <c r="N654" s="5"/>
      <c r="O654" s="784">
        <v>37</v>
      </c>
      <c r="P654" s="253" t="s">
        <v>138</v>
      </c>
      <c r="Q654" s="253" t="s">
        <v>146</v>
      </c>
    </row>
    <row r="655" spans="1:17" ht="12.75" customHeight="1" x14ac:dyDescent="0.35">
      <c r="A655" s="574">
        <v>652</v>
      </c>
      <c r="B655" s="696">
        <v>16</v>
      </c>
      <c r="C655" s="575">
        <v>45935</v>
      </c>
      <c r="D655" s="740" t="s">
        <v>1115</v>
      </c>
      <c r="E655" s="577" t="e">
        <f t="shared" ref="E655:F658" si="114">VLOOKUP(M655,Teams,2)</f>
        <v>#N/A</v>
      </c>
      <c r="F655" s="577" t="e">
        <f t="shared" si="114"/>
        <v>#N/A</v>
      </c>
      <c r="G655" s="589"/>
      <c r="H655" s="645" t="e">
        <f>VLOOKUP(E655,START_TIMES,2)</f>
        <v>#N/A</v>
      </c>
      <c r="I655" s="614" t="e">
        <f>VLOOKUP(E655,fields,2)</f>
        <v>#N/A</v>
      </c>
      <c r="J655" s="580"/>
      <c r="K655" s="16"/>
      <c r="M655" s="602"/>
      <c r="N655" s="602"/>
      <c r="O655" s="784">
        <v>38</v>
      </c>
      <c r="P655" s="253" t="s">
        <v>147</v>
      </c>
      <c r="Q655" s="253" t="s">
        <v>148</v>
      </c>
    </row>
    <row r="656" spans="1:17" ht="12.75" customHeight="1" x14ac:dyDescent="0.35">
      <c r="A656" s="574">
        <v>653</v>
      </c>
      <c r="B656" s="696">
        <v>16</v>
      </c>
      <c r="C656" s="575">
        <v>45935</v>
      </c>
      <c r="D656" s="740" t="s">
        <v>1115</v>
      </c>
      <c r="E656" s="577" t="e">
        <f t="shared" si="114"/>
        <v>#N/A</v>
      </c>
      <c r="F656" s="577" t="e">
        <f t="shared" si="114"/>
        <v>#N/A</v>
      </c>
      <c r="G656" s="578"/>
      <c r="H656" s="645" t="e">
        <f>VLOOKUP(E656,START_TIMES,2)</f>
        <v>#N/A</v>
      </c>
      <c r="I656" s="614" t="e">
        <f>VLOOKUP(E656,fields,2)</f>
        <v>#N/A</v>
      </c>
      <c r="J656" s="580"/>
      <c r="K656" s="16"/>
      <c r="L656" s="89"/>
      <c r="M656" s="602"/>
      <c r="N656" s="602"/>
      <c r="O656" s="784">
        <v>39</v>
      </c>
      <c r="P656" s="253" t="s">
        <v>137</v>
      </c>
      <c r="Q656" s="253" t="s">
        <v>142</v>
      </c>
    </row>
    <row r="657" spans="1:17" ht="12.75" customHeight="1" thickBot="1" x14ac:dyDescent="0.4">
      <c r="A657" s="574">
        <v>654</v>
      </c>
      <c r="B657" s="696">
        <v>16</v>
      </c>
      <c r="C657" s="575">
        <v>45935</v>
      </c>
      <c r="D657" s="740" t="s">
        <v>1115</v>
      </c>
      <c r="E657" s="577" t="e">
        <f t="shared" si="114"/>
        <v>#N/A</v>
      </c>
      <c r="F657" s="577" t="e">
        <f t="shared" si="114"/>
        <v>#N/A</v>
      </c>
      <c r="G657" s="578"/>
      <c r="H657" s="645" t="e">
        <f>VLOOKUP(E657,START_TIMES,2)</f>
        <v>#N/A</v>
      </c>
      <c r="I657" s="614" t="e">
        <f>VLOOKUP(E657,fields,2)</f>
        <v>#N/A</v>
      </c>
      <c r="J657" s="580"/>
      <c r="K657" s="16"/>
      <c r="M657" s="5"/>
      <c r="N657" s="5"/>
      <c r="O657" s="784">
        <v>40</v>
      </c>
      <c r="P657" s="253" t="s">
        <v>135</v>
      </c>
      <c r="Q657" s="253" t="s">
        <v>149</v>
      </c>
    </row>
    <row r="658" spans="1:17" ht="12.75" customHeight="1" thickTop="1" thickBot="1" x14ac:dyDescent="0.4">
      <c r="A658" s="574">
        <v>655</v>
      </c>
      <c r="B658" s="696">
        <v>16</v>
      </c>
      <c r="C658" s="575">
        <v>45935</v>
      </c>
      <c r="D658" s="740" t="s">
        <v>1115</v>
      </c>
      <c r="E658" s="577" t="e">
        <f t="shared" si="114"/>
        <v>#N/A</v>
      </c>
      <c r="F658" s="577" t="e">
        <f t="shared" si="114"/>
        <v>#N/A</v>
      </c>
      <c r="G658" s="578"/>
      <c r="H658" s="645" t="e">
        <f>VLOOKUP(E658,START_TIMES,2)</f>
        <v>#N/A</v>
      </c>
      <c r="I658" s="614" t="e">
        <f>VLOOKUP(E658,fields,2)</f>
        <v>#N/A</v>
      </c>
      <c r="J658" s="580"/>
      <c r="K658" s="16"/>
      <c r="M658" s="603"/>
      <c r="N658" s="603"/>
      <c r="O658" s="784">
        <v>41</v>
      </c>
      <c r="P658" s="253" t="s">
        <v>138</v>
      </c>
      <c r="Q658" s="253" t="s">
        <v>135</v>
      </c>
    </row>
    <row r="659" spans="1:17" ht="15" thickTop="1" x14ac:dyDescent="0.35">
      <c r="A659" s="574">
        <v>656</v>
      </c>
      <c r="B659" s="696"/>
      <c r="C659" s="575"/>
      <c r="D659" s="587"/>
      <c r="E659" s="577"/>
      <c r="F659" s="577"/>
      <c r="G659" s="578"/>
      <c r="H659" s="645"/>
      <c r="I659" s="614"/>
      <c r="J659" s="580"/>
      <c r="K659" s="16"/>
      <c r="M659" s="5"/>
      <c r="N659" s="5"/>
      <c r="O659" s="784">
        <v>42</v>
      </c>
      <c r="P659" s="253" t="s">
        <v>149</v>
      </c>
      <c r="Q659" s="253" t="s">
        <v>141</v>
      </c>
    </row>
    <row r="660" spans="1:17" ht="14.5" x14ac:dyDescent="0.35">
      <c r="A660" s="574">
        <v>657</v>
      </c>
      <c r="B660" s="696">
        <v>16</v>
      </c>
      <c r="C660" s="575">
        <v>45935</v>
      </c>
      <c r="D660" s="590" t="s">
        <v>1076</v>
      </c>
      <c r="E660" s="577" t="str">
        <f t="shared" ref="E660:F664" si="115">VLOOKUP(M660,Teams,2)</f>
        <v>GREENWICH PUMAS FC 50</v>
      </c>
      <c r="F660" s="577" t="str">
        <f t="shared" si="115"/>
        <v>FAIRFIELD GAC 50</v>
      </c>
      <c r="G660" s="589"/>
      <c r="H660" s="645">
        <f>VLOOKUP(E660,START_TIMES,2)</f>
        <v>0.41666666666666669</v>
      </c>
      <c r="I660" s="614" t="str">
        <f>VLOOKUP(E660,fields,2)</f>
        <v>Greenwich Fields</v>
      </c>
      <c r="J660" s="580"/>
      <c r="K660" s="16"/>
      <c r="M660" s="781" t="s">
        <v>129</v>
      </c>
      <c r="N660" s="781" t="s">
        <v>127</v>
      </c>
      <c r="O660" s="784">
        <v>43</v>
      </c>
      <c r="P660" s="253" t="s">
        <v>137</v>
      </c>
      <c r="Q660" s="253" t="s">
        <v>144</v>
      </c>
    </row>
    <row r="661" spans="1:17" ht="14.5" x14ac:dyDescent="0.35">
      <c r="A661" s="574">
        <v>658</v>
      </c>
      <c r="B661" s="696">
        <v>16</v>
      </c>
      <c r="C661" s="575">
        <v>45935</v>
      </c>
      <c r="D661" s="590" t="s">
        <v>1076</v>
      </c>
      <c r="E661" s="577" t="str">
        <f t="shared" si="115"/>
        <v>NORWALK MARINERS LEGENDS</v>
      </c>
      <c r="F661" s="774" t="str">
        <f t="shared" si="115"/>
        <v>BYE 50</v>
      </c>
      <c r="G661" s="589"/>
      <c r="H661" s="645">
        <f>VLOOKUP(E661,START_TIMES,2)</f>
        <v>0.33333333333333331</v>
      </c>
      <c r="I661" s="614" t="str">
        <f>VLOOKUP(E661,fields,2)</f>
        <v>Nathan Hale MS (T), Norwalk</v>
      </c>
      <c r="J661" s="580"/>
      <c r="K661" s="16"/>
      <c r="M661" s="781" t="s">
        <v>130</v>
      </c>
      <c r="N661" s="781" t="s">
        <v>126</v>
      </c>
      <c r="O661" s="784">
        <v>44</v>
      </c>
      <c r="P661" s="253" t="s">
        <v>142</v>
      </c>
      <c r="Q661" s="253" t="s">
        <v>148</v>
      </c>
    </row>
    <row r="662" spans="1:17" ht="14.5" x14ac:dyDescent="0.35">
      <c r="A662" s="574">
        <v>659</v>
      </c>
      <c r="B662" s="696">
        <v>16</v>
      </c>
      <c r="C662" s="575">
        <v>45935</v>
      </c>
      <c r="D662" s="590" t="s">
        <v>1076</v>
      </c>
      <c r="E662" s="577" t="str">
        <f t="shared" si="115"/>
        <v>REBELS UNITED</v>
      </c>
      <c r="F662" s="577" t="str">
        <f t="shared" si="115"/>
        <v>NORWALK SPORT COLOMBIA 50</v>
      </c>
      <c r="G662" s="589"/>
      <c r="H662" s="645">
        <f>VLOOKUP(E662,START_TIMES,2)</f>
        <v>0.41666666666666669</v>
      </c>
      <c r="I662" s="614" t="str">
        <f>VLOOKUP(E662,fields,2)</f>
        <v>New Fairfield HS (T), New Fairfield</v>
      </c>
      <c r="J662" s="580"/>
      <c r="K662" s="16"/>
      <c r="M662" s="781" t="s">
        <v>132</v>
      </c>
      <c r="N662" s="781" t="s">
        <v>131</v>
      </c>
      <c r="O662" s="784">
        <v>45</v>
      </c>
      <c r="P662" s="253" t="s">
        <v>146</v>
      </c>
      <c r="Q662" s="253" t="s">
        <v>147</v>
      </c>
    </row>
    <row r="663" spans="1:17" ht="14.5" x14ac:dyDescent="0.35">
      <c r="A663" s="574">
        <v>660</v>
      </c>
      <c r="B663" s="696">
        <v>16</v>
      </c>
      <c r="C663" s="575">
        <v>45935</v>
      </c>
      <c r="D663" s="590" t="s">
        <v>1076</v>
      </c>
      <c r="E663" s="577" t="str">
        <f t="shared" si="115"/>
        <v>GREENWICH FC 50</v>
      </c>
      <c r="F663" s="577" t="str">
        <f t="shared" si="115"/>
        <v>WESTPORT FC</v>
      </c>
      <c r="G663" s="589"/>
      <c r="H663" s="645">
        <f>VLOOKUP(E663,START_TIMES,2)</f>
        <v>0.41666666666666702</v>
      </c>
      <c r="I663" s="614" t="str">
        <f>VLOOKUP(E663,fields,2)</f>
        <v>Greenwich Fields</v>
      </c>
      <c r="J663" s="580"/>
      <c r="K663" s="16"/>
      <c r="M663" s="781" t="s">
        <v>128</v>
      </c>
      <c r="N663" s="781" t="s">
        <v>136</v>
      </c>
      <c r="O663" s="784">
        <v>46</v>
      </c>
      <c r="P663" s="253" t="s">
        <v>142</v>
      </c>
      <c r="Q663" s="253" t="s">
        <v>147</v>
      </c>
    </row>
    <row r="664" spans="1:17" ht="14.5" x14ac:dyDescent="0.35">
      <c r="A664" s="574">
        <v>661</v>
      </c>
      <c r="B664" s="696">
        <v>16</v>
      </c>
      <c r="C664" s="575">
        <v>45935</v>
      </c>
      <c r="D664" s="590" t="s">
        <v>1076</v>
      </c>
      <c r="E664" s="577" t="str">
        <f t="shared" si="115"/>
        <v>STAMFORD CITY</v>
      </c>
      <c r="F664" s="577" t="str">
        <f t="shared" si="115"/>
        <v>VASCO DA GAMA 50</v>
      </c>
      <c r="G664" s="589"/>
      <c r="H664" s="645">
        <f>VLOOKUP(E664,START_TIMES,2)</f>
        <v>0.41666666666666702</v>
      </c>
      <c r="I664" s="614" t="str">
        <f>VLOOKUP(E664,fields,2)</f>
        <v>West Beach Fields (T), Stamford</v>
      </c>
      <c r="J664" s="580"/>
      <c r="K664" s="16"/>
      <c r="M664" s="781" t="s">
        <v>133</v>
      </c>
      <c r="N664" s="781" t="s">
        <v>134</v>
      </c>
      <c r="O664" s="784">
        <v>47</v>
      </c>
      <c r="P664" s="253" t="s">
        <v>146</v>
      </c>
      <c r="Q664" s="253" t="s">
        <v>135</v>
      </c>
    </row>
    <row r="665" spans="1:17" ht="14.5" x14ac:dyDescent="0.35">
      <c r="A665" s="574">
        <v>662</v>
      </c>
      <c r="B665" s="696" t="s">
        <v>0</v>
      </c>
      <c r="C665" s="575" t="s">
        <v>0</v>
      </c>
      <c r="D665" s="582" t="s">
        <v>0</v>
      </c>
      <c r="E665" s="583" t="s">
        <v>0</v>
      </c>
      <c r="F665" s="584" t="s">
        <v>0</v>
      </c>
      <c r="G665" s="578" t="s">
        <v>0</v>
      </c>
      <c r="H665" s="645" t="s">
        <v>0</v>
      </c>
      <c r="I665" s="614" t="s">
        <v>0</v>
      </c>
      <c r="J665" s="585" t="s">
        <v>0</v>
      </c>
      <c r="K665" s="16"/>
      <c r="M665" s="781"/>
      <c r="N665" s="781"/>
      <c r="O665" s="784">
        <v>48</v>
      </c>
      <c r="P665" s="253" t="s">
        <v>138</v>
      </c>
      <c r="Q665" s="253" t="s">
        <v>141</v>
      </c>
    </row>
    <row r="666" spans="1:17" ht="14.5" x14ac:dyDescent="0.35">
      <c r="A666" s="574">
        <v>663</v>
      </c>
      <c r="B666" s="696">
        <v>16</v>
      </c>
      <c r="C666" s="575">
        <v>45935</v>
      </c>
      <c r="D666" s="591" t="s">
        <v>1113</v>
      </c>
      <c r="E666" s="577" t="str">
        <f t="shared" ref="E666:F670" si="116">VLOOKUP(M666,Teams,2)</f>
        <v>GREENWICH PFC</v>
      </c>
      <c r="F666" s="577" t="str">
        <f t="shared" si="116"/>
        <v>CLUB NAPOLI 50</v>
      </c>
      <c r="G666" s="589"/>
      <c r="H666" s="645">
        <f>VLOOKUP(E666,START_TIMES,2)</f>
        <v>0.41666666666666702</v>
      </c>
      <c r="I666" s="614" t="str">
        <f>VLOOKUP(E666,fields,2)</f>
        <v>Greenwich Fields</v>
      </c>
      <c r="J666" s="580"/>
      <c r="K666" s="16"/>
      <c r="M666" s="783" t="s">
        <v>144</v>
      </c>
      <c r="N666" s="783" t="s">
        <v>141</v>
      </c>
      <c r="O666" s="784">
        <v>49</v>
      </c>
      <c r="P666" s="253" t="s">
        <v>144</v>
      </c>
      <c r="Q666" s="253" t="s">
        <v>148</v>
      </c>
    </row>
    <row r="667" spans="1:17" ht="14.5" x14ac:dyDescent="0.35">
      <c r="A667" s="574">
        <v>664</v>
      </c>
      <c r="B667" s="696">
        <v>16</v>
      </c>
      <c r="C667" s="575">
        <v>45935</v>
      </c>
      <c r="D667" s="591" t="s">
        <v>1113</v>
      </c>
      <c r="E667" s="577" t="str">
        <f t="shared" si="116"/>
        <v>GUILFORD BLACK EAGLES</v>
      </c>
      <c r="F667" s="577" t="str">
        <f t="shared" si="116"/>
        <v>CHESHIRE AZZURRI</v>
      </c>
      <c r="G667" s="589"/>
      <c r="H667" s="645">
        <f>VLOOKUP(E667,START_TIMES,2)</f>
        <v>0.375</v>
      </c>
      <c r="I667" s="614" t="str">
        <f>VLOOKUP(E667,fields,2)</f>
        <v>Bittner Park (G), Guilford</v>
      </c>
      <c r="J667" s="580"/>
      <c r="K667" s="16"/>
      <c r="M667" s="783" t="s">
        <v>146</v>
      </c>
      <c r="N667" s="783" t="s">
        <v>138</v>
      </c>
      <c r="O667" s="784">
        <v>50</v>
      </c>
      <c r="P667" s="253" t="s">
        <v>137</v>
      </c>
      <c r="Q667" s="253" t="s">
        <v>149</v>
      </c>
    </row>
    <row r="668" spans="1:17" ht="14.5" x14ac:dyDescent="0.35">
      <c r="A668" s="574">
        <v>665</v>
      </c>
      <c r="B668" s="696">
        <v>16</v>
      </c>
      <c r="C668" s="575">
        <v>45935</v>
      </c>
      <c r="D668" s="591" t="s">
        <v>1113</v>
      </c>
      <c r="E668" s="577" t="str">
        <f t="shared" si="116"/>
        <v>NORTH BRANFORD LEGENDS</v>
      </c>
      <c r="F668" s="577" t="str">
        <f t="shared" si="116"/>
        <v>HAVEN FC</v>
      </c>
      <c r="G668" s="589"/>
      <c r="H668" s="645">
        <f>VLOOKUP(E668,START_TIMES,2)</f>
        <v>0.41666666666666702</v>
      </c>
      <c r="I668" s="614" t="str">
        <f>VLOOKUP(E668,fields,2)</f>
        <v>Northford Park (G), Northford</v>
      </c>
      <c r="J668" s="580"/>
      <c r="K668" s="16"/>
      <c r="M668" s="783" t="s">
        <v>148</v>
      </c>
      <c r="N668" s="783" t="s">
        <v>147</v>
      </c>
      <c r="O668" s="784">
        <v>51</v>
      </c>
      <c r="P668" s="253" t="s">
        <v>148</v>
      </c>
      <c r="Q668" s="253" t="s">
        <v>146</v>
      </c>
    </row>
    <row r="669" spans="1:17" ht="14.5" x14ac:dyDescent="0.35">
      <c r="A669" s="574">
        <v>666</v>
      </c>
      <c r="B669" s="696">
        <v>16</v>
      </c>
      <c r="C669" s="575">
        <v>45935</v>
      </c>
      <c r="D669" s="591" t="s">
        <v>1113</v>
      </c>
      <c r="E669" s="577" t="str">
        <f t="shared" si="116"/>
        <v>EAST HAVEN SC</v>
      </c>
      <c r="F669" s="577" t="str">
        <f t="shared" si="116"/>
        <v>ZIMMITTI SC</v>
      </c>
      <c r="G669" s="589"/>
      <c r="H669" s="645">
        <f>VLOOKUP(E669,START_TIMES,2)</f>
        <v>0.41666666666666669</v>
      </c>
      <c r="I669" s="614" t="str">
        <f>VLOOKUP(E669,fields,2)</f>
        <v>East Haven MS (G), East Haven</v>
      </c>
      <c r="J669" s="580"/>
      <c r="K669" s="16"/>
      <c r="M669" s="783" t="s">
        <v>142</v>
      </c>
      <c r="N669" s="783" t="s">
        <v>137</v>
      </c>
      <c r="O669" s="784">
        <v>52</v>
      </c>
      <c r="P669" s="253" t="s">
        <v>137</v>
      </c>
      <c r="Q669" s="253" t="s">
        <v>147</v>
      </c>
    </row>
    <row r="670" spans="1:17" ht="14.5" x14ac:dyDescent="0.35">
      <c r="A670" s="574">
        <v>667</v>
      </c>
      <c r="B670" s="696">
        <v>16</v>
      </c>
      <c r="C670" s="575">
        <v>45935</v>
      </c>
      <c r="D670" s="591" t="s">
        <v>1113</v>
      </c>
      <c r="E670" s="577" t="str">
        <f t="shared" si="116"/>
        <v>SOUTHEAST CT</v>
      </c>
      <c r="F670" s="577" t="str">
        <f t="shared" si="116"/>
        <v>VASCO DA GAMA 60</v>
      </c>
      <c r="G670" s="589"/>
      <c r="H670" s="645">
        <f>VLOOKUP(E670,START_TIMES,2)</f>
        <v>0.41666666666666702</v>
      </c>
      <c r="I670" s="614" t="str">
        <f>VLOOKUP(E670,fields,2)</f>
        <v>Killingworth Rec Park (G), Killingworth</v>
      </c>
      <c r="J670" s="580"/>
      <c r="K670" s="16"/>
      <c r="M670" s="783" t="s">
        <v>149</v>
      </c>
      <c r="N670" s="783" t="s">
        <v>135</v>
      </c>
      <c r="O670" s="784">
        <v>53</v>
      </c>
      <c r="P670" s="253" t="s">
        <v>141</v>
      </c>
      <c r="Q670" s="253" t="s">
        <v>142</v>
      </c>
    </row>
    <row r="671" spans="1:17" ht="14.5" x14ac:dyDescent="0.35">
      <c r="A671" s="574">
        <v>668</v>
      </c>
      <c r="B671" s="696"/>
      <c r="C671" s="575"/>
      <c r="D671" s="591"/>
      <c r="E671" s="577"/>
      <c r="F671" s="577"/>
      <c r="G671" s="589"/>
      <c r="H671" s="645"/>
      <c r="I671" s="614"/>
      <c r="J671" s="580"/>
      <c r="K671" s="16"/>
      <c r="M671" s="781"/>
      <c r="N671" s="781"/>
      <c r="O671" s="784">
        <v>54</v>
      </c>
      <c r="P671" s="253" t="s">
        <v>135</v>
      </c>
      <c r="Q671" s="253" t="s">
        <v>144</v>
      </c>
    </row>
    <row r="672" spans="1:17" ht="22.5" x14ac:dyDescent="0.25">
      <c r="A672" s="574">
        <v>669</v>
      </c>
      <c r="B672" s="698" t="s">
        <v>0</v>
      </c>
      <c r="C672" s="396" t="s">
        <v>1124</v>
      </c>
      <c r="D672" s="660"/>
      <c r="E672" s="660"/>
      <c r="F672" s="660"/>
      <c r="G672" s="668"/>
      <c r="H672" s="677"/>
      <c r="I672" s="660"/>
      <c r="J672" s="321"/>
      <c r="K672" s="16"/>
      <c r="M672" s="781"/>
      <c r="N672" s="781"/>
      <c r="O672" s="784">
        <v>55</v>
      </c>
      <c r="P672" s="253" t="s">
        <v>149</v>
      </c>
      <c r="Q672" s="253" t="s">
        <v>138</v>
      </c>
    </row>
    <row r="673" spans="1:17" ht="14.5" x14ac:dyDescent="0.35">
      <c r="A673" s="574">
        <v>670</v>
      </c>
      <c r="B673" s="696" t="s">
        <v>0</v>
      </c>
      <c r="C673" s="575" t="s">
        <v>0</v>
      </c>
      <c r="D673" s="582" t="s">
        <v>0</v>
      </c>
      <c r="E673" s="583" t="s">
        <v>0</v>
      </c>
      <c r="F673" s="584" t="s">
        <v>0</v>
      </c>
      <c r="G673" s="578" t="s">
        <v>0</v>
      </c>
      <c r="H673" s="645" t="s">
        <v>0</v>
      </c>
      <c r="I673" s="614" t="s">
        <v>0</v>
      </c>
      <c r="J673" s="585" t="s">
        <v>0</v>
      </c>
      <c r="K673" s="16"/>
      <c r="M673" s="781"/>
      <c r="N673" s="781"/>
      <c r="O673" s="784">
        <v>56</v>
      </c>
      <c r="P673" s="253" t="s">
        <v>146</v>
      </c>
      <c r="Q673" s="253" t="s">
        <v>137</v>
      </c>
    </row>
    <row r="674" spans="1:17" ht="14.5" x14ac:dyDescent="0.35">
      <c r="A674" s="574">
        <v>671</v>
      </c>
      <c r="B674" s="696">
        <v>17</v>
      </c>
      <c r="C674" s="575">
        <v>45949</v>
      </c>
      <c r="D674" s="576" t="s">
        <v>10</v>
      </c>
      <c r="E674" s="577" t="str">
        <f t="shared" ref="E674:F678" si="117">VLOOKUP(M674,Teams,2)</f>
        <v>SALTY DOGS</v>
      </c>
      <c r="F674" s="577" t="str">
        <f t="shared" si="117"/>
        <v>CHESHIRE SC UNITED</v>
      </c>
      <c r="G674" s="578"/>
      <c r="H674" s="645">
        <f>VLOOKUP(E674,START_TIMES,2)</f>
        <v>0.33333333333333331</v>
      </c>
      <c r="I674" s="614" t="str">
        <f>VLOOKUP(E674,fields,2)</f>
        <v>Nonnewaug HS  (T), Woodbury</v>
      </c>
      <c r="J674" s="580"/>
      <c r="K674" s="16"/>
      <c r="M674" s="781" t="s">
        <v>95</v>
      </c>
      <c r="N674" s="781" t="s">
        <v>97</v>
      </c>
      <c r="O674" s="784">
        <v>57</v>
      </c>
      <c r="P674" s="253" t="s">
        <v>138</v>
      </c>
      <c r="Q674" s="253" t="s">
        <v>142</v>
      </c>
    </row>
    <row r="675" spans="1:17" ht="14.5" x14ac:dyDescent="0.35">
      <c r="A675" s="574">
        <v>672</v>
      </c>
      <c r="B675" s="696">
        <v>17</v>
      </c>
      <c r="C675" s="575">
        <v>45949</v>
      </c>
      <c r="D675" s="576" t="s">
        <v>10</v>
      </c>
      <c r="E675" s="577" t="str">
        <f t="shared" si="117"/>
        <v>CLINTON FC 30</v>
      </c>
      <c r="F675" s="577" t="str">
        <f t="shared" si="117"/>
        <v>MILFORD TUESDAY</v>
      </c>
      <c r="G675" s="578"/>
      <c r="H675" s="645">
        <f>VLOOKUP(E675,START_TIMES,2)</f>
        <v>0.41666666666666702</v>
      </c>
      <c r="I675" s="614" t="str">
        <f>VLOOKUP(E675,fields,2)</f>
        <v>Strong Field (T), Madison</v>
      </c>
      <c r="J675" s="580"/>
      <c r="K675" s="16"/>
      <c r="M675" s="781" t="s">
        <v>96</v>
      </c>
      <c r="N675" s="781" t="s">
        <v>100</v>
      </c>
      <c r="O675" s="784">
        <v>58</v>
      </c>
      <c r="P675" s="253" t="s">
        <v>149</v>
      </c>
      <c r="Q675" s="253" t="s">
        <v>144</v>
      </c>
    </row>
    <row r="676" spans="1:17" ht="14.5" x14ac:dyDescent="0.35">
      <c r="A676" s="574">
        <v>673</v>
      </c>
      <c r="B676" s="696">
        <v>17</v>
      </c>
      <c r="C676" s="575">
        <v>45949</v>
      </c>
      <c r="D676" s="576" t="s">
        <v>10</v>
      </c>
      <c r="E676" s="577" t="str">
        <f t="shared" si="117"/>
        <v xml:space="preserve">FC SHELTON </v>
      </c>
      <c r="F676" s="577" t="str">
        <f t="shared" si="117"/>
        <v>STAMFORD FC</v>
      </c>
      <c r="G676" s="578"/>
      <c r="H676" s="645">
        <f>VLOOKUP(E676,START_TIMES,2)</f>
        <v>0.33333333333333331</v>
      </c>
      <c r="I676" s="614" t="str">
        <f>VLOOKUP(E676,fields,2)</f>
        <v>Nike Site (G), Shelton</v>
      </c>
      <c r="J676" s="580"/>
      <c r="K676" s="16"/>
      <c r="M676" s="781" t="s">
        <v>99</v>
      </c>
      <c r="N676" s="781" t="s">
        <v>101</v>
      </c>
      <c r="O676" s="784">
        <v>59</v>
      </c>
      <c r="P676" s="253" t="s">
        <v>135</v>
      </c>
      <c r="Q676" s="253" t="s">
        <v>147</v>
      </c>
    </row>
    <row r="677" spans="1:17" ht="14.5" x14ac:dyDescent="0.35">
      <c r="A677" s="574">
        <v>674</v>
      </c>
      <c r="B677" s="696">
        <v>17</v>
      </c>
      <c r="C677" s="575">
        <v>45949</v>
      </c>
      <c r="D677" s="576" t="s">
        <v>10</v>
      </c>
      <c r="E677" s="577" t="str">
        <f t="shared" si="117"/>
        <v>MILFORD AMIGOS</v>
      </c>
      <c r="F677" s="577" t="str">
        <f t="shared" si="117"/>
        <v>DANBURY UNITED</v>
      </c>
      <c r="G677" s="578"/>
      <c r="H677" s="645">
        <f>VLOOKUP(E677,START_TIMES,2)</f>
        <v>0.33333333333333331</v>
      </c>
      <c r="I677" s="614" t="str">
        <f>VLOOKUP(E677,fields,2)</f>
        <v>Pease Road (G), Woodbridge</v>
      </c>
      <c r="J677" s="580"/>
      <c r="K677" s="16"/>
      <c r="M677" s="781" t="s">
        <v>98</v>
      </c>
      <c r="N677" s="781" t="s">
        <v>93</v>
      </c>
      <c r="O677" s="784">
        <v>60</v>
      </c>
      <c r="P677" s="253" t="s">
        <v>148</v>
      </c>
      <c r="Q677" s="253" t="s">
        <v>141</v>
      </c>
    </row>
    <row r="678" spans="1:17" ht="14.5" x14ac:dyDescent="0.35">
      <c r="A678" s="574">
        <v>675</v>
      </c>
      <c r="B678" s="696">
        <v>17</v>
      </c>
      <c r="C678" s="575">
        <v>45949</v>
      </c>
      <c r="D678" s="576" t="s">
        <v>10</v>
      </c>
      <c r="E678" s="577" t="str">
        <f t="shared" si="117"/>
        <v>HAMDEN ALL STARS</v>
      </c>
      <c r="F678" s="577" t="str">
        <f t="shared" si="117"/>
        <v>GREENWICH FC 30</v>
      </c>
      <c r="G678" s="578"/>
      <c r="H678" s="645">
        <f>VLOOKUP(E678,START_TIMES,2)</f>
        <v>0.41666666666666669</v>
      </c>
      <c r="I678" s="614" t="str">
        <f>VLOOKUP(E678,fields,2)</f>
        <v>Westwoods HS (G), Hamden</v>
      </c>
      <c r="J678" s="580"/>
      <c r="K678" s="16"/>
      <c r="M678" s="781" t="s">
        <v>92</v>
      </c>
      <c r="N678" s="781" t="s">
        <v>94</v>
      </c>
      <c r="O678" s="784">
        <v>61</v>
      </c>
      <c r="P678" s="253" t="s">
        <v>147</v>
      </c>
      <c r="Q678" s="253" t="s">
        <v>138</v>
      </c>
    </row>
    <row r="679" spans="1:17" ht="14.5" x14ac:dyDescent="0.35">
      <c r="A679" s="574">
        <v>676</v>
      </c>
      <c r="B679" s="696" t="s">
        <v>0</v>
      </c>
      <c r="C679" s="575" t="s">
        <v>0</v>
      </c>
      <c r="D679" s="582" t="s">
        <v>0</v>
      </c>
      <c r="E679" s="583" t="s">
        <v>0</v>
      </c>
      <c r="F679" s="584" t="s">
        <v>0</v>
      </c>
      <c r="G679" s="578" t="s">
        <v>0</v>
      </c>
      <c r="H679" s="645" t="s">
        <v>0</v>
      </c>
      <c r="I679" s="614" t="s">
        <v>0</v>
      </c>
      <c r="J679" s="585" t="s">
        <v>0</v>
      </c>
      <c r="K679" s="16"/>
      <c r="M679" s="781"/>
      <c r="N679" s="781"/>
      <c r="O679" s="784">
        <v>62</v>
      </c>
      <c r="P679" s="253" t="s">
        <v>141</v>
      </c>
      <c r="Q679" s="253" t="s">
        <v>137</v>
      </c>
    </row>
    <row r="680" spans="1:17" ht="14.5" x14ac:dyDescent="0.35">
      <c r="A680" s="574">
        <v>677</v>
      </c>
      <c r="B680" s="696">
        <v>17</v>
      </c>
      <c r="C680" s="575">
        <v>45949</v>
      </c>
      <c r="D680" s="586" t="s">
        <v>175</v>
      </c>
      <c r="E680" s="577" t="str">
        <f t="shared" ref="E680:F684" si="118">VLOOKUP(M680,Teams,2)</f>
        <v>QPR</v>
      </c>
      <c r="F680" s="773" t="str">
        <f t="shared" si="118"/>
        <v>BYE 30</v>
      </c>
      <c r="G680" s="578"/>
      <c r="H680" s="645">
        <f>VLOOKUP(E680,START_TIMES,2)</f>
        <v>0.375</v>
      </c>
      <c r="I680" s="614" t="str">
        <f>VLOOKUP(E680,fields,2)</f>
        <v>Quinnipiac Park (G), Cheshire</v>
      </c>
      <c r="J680" s="580"/>
      <c r="K680" s="16"/>
      <c r="M680" s="781" t="s">
        <v>158</v>
      </c>
      <c r="N680" s="781" t="s">
        <v>150</v>
      </c>
      <c r="O680" s="784">
        <v>63</v>
      </c>
      <c r="P680" s="253" t="s">
        <v>146</v>
      </c>
      <c r="Q680" s="253" t="s">
        <v>144</v>
      </c>
    </row>
    <row r="681" spans="1:17" ht="14.5" x14ac:dyDescent="0.35">
      <c r="A681" s="574">
        <v>678</v>
      </c>
      <c r="B681" s="696">
        <v>17</v>
      </c>
      <c r="C681" s="575">
        <v>45949</v>
      </c>
      <c r="D681" s="586" t="s">
        <v>175</v>
      </c>
      <c r="E681" s="577" t="str">
        <f t="shared" si="118"/>
        <v>COYOTES FC</v>
      </c>
      <c r="F681" s="577" t="str">
        <f t="shared" si="118"/>
        <v>NORWALK FC</v>
      </c>
      <c r="G681" s="578"/>
      <c r="H681" s="645">
        <f>VLOOKUP(E681,START_TIMES,2)</f>
        <v>0.45833333333333331</v>
      </c>
      <c r="I681" s="614" t="str">
        <f>VLOOKUP(E681,fields,2)</f>
        <v>Pragemann  Park (G), Wallingford</v>
      </c>
      <c r="J681" s="580"/>
      <c r="K681" s="16"/>
      <c r="M681" s="781" t="s">
        <v>151</v>
      </c>
      <c r="N681" s="781" t="s">
        <v>157</v>
      </c>
      <c r="O681" s="784">
        <v>64</v>
      </c>
      <c r="P681" s="253" t="s">
        <v>142</v>
      </c>
      <c r="Q681" s="253" t="s">
        <v>149</v>
      </c>
    </row>
    <row r="682" spans="1:17" ht="14.5" x14ac:dyDescent="0.35">
      <c r="A682" s="574">
        <v>679</v>
      </c>
      <c r="B682" s="696">
        <v>17</v>
      </c>
      <c r="C682" s="575">
        <v>45949</v>
      </c>
      <c r="D682" s="586" t="s">
        <v>175</v>
      </c>
      <c r="E682" s="577" t="str">
        <f t="shared" si="118"/>
        <v>FC CALDO VERDE</v>
      </c>
      <c r="F682" s="577" t="str">
        <f t="shared" si="118"/>
        <v>TRINITY FC</v>
      </c>
      <c r="G682" s="589"/>
      <c r="H682" s="645">
        <f>VLOOKUP(E682,START_TIMES,2)</f>
        <v>0.33333333333333331</v>
      </c>
      <c r="I682" s="614" t="str">
        <f>VLOOKUP(E682,fields,2)</f>
        <v>Naugatuck HS (G), Naugatuck</v>
      </c>
      <c r="J682" s="580"/>
      <c r="K682" s="16"/>
      <c r="M682" s="781" t="s">
        <v>153</v>
      </c>
      <c r="N682" s="781" t="s">
        <v>159</v>
      </c>
      <c r="O682" s="784">
        <v>65</v>
      </c>
      <c r="P682" s="253" t="s">
        <v>135</v>
      </c>
      <c r="Q682" s="253" t="s">
        <v>148</v>
      </c>
    </row>
    <row r="683" spans="1:17" ht="14.5" x14ac:dyDescent="0.35">
      <c r="A683" s="574">
        <v>680</v>
      </c>
      <c r="B683" s="696">
        <v>17</v>
      </c>
      <c r="C683" s="575">
        <v>45949</v>
      </c>
      <c r="D683" s="586" t="s">
        <v>175</v>
      </c>
      <c r="E683" s="577" t="str">
        <f t="shared" si="118"/>
        <v>NAUGATUCK FUSION</v>
      </c>
      <c r="F683" s="577" t="str">
        <f t="shared" si="118"/>
        <v>ECUA-ANDES 30</v>
      </c>
      <c r="G683" s="578"/>
      <c r="H683" s="645">
        <f>VLOOKUP(E683,START_TIMES,2)</f>
        <v>0.41666666666666669</v>
      </c>
      <c r="I683" s="614" t="str">
        <f>VLOOKUP(E683,fields,2)</f>
        <v>City Hill MS (G), Naugatuck</v>
      </c>
      <c r="J683" s="580"/>
      <c r="K683" s="16"/>
      <c r="M683" s="781" t="s">
        <v>156</v>
      </c>
      <c r="N683" s="781" t="s">
        <v>152</v>
      </c>
      <c r="O683" s="784">
        <v>66</v>
      </c>
      <c r="P683" s="253" t="s">
        <v>137</v>
      </c>
      <c r="Q683" s="253" t="s">
        <v>135</v>
      </c>
    </row>
    <row r="684" spans="1:17" ht="14.5" x14ac:dyDescent="0.35">
      <c r="A684" s="574">
        <v>681</v>
      </c>
      <c r="B684" s="696">
        <v>17</v>
      </c>
      <c r="C684" s="575">
        <v>45949</v>
      </c>
      <c r="D684" s="586" t="s">
        <v>175</v>
      </c>
      <c r="E684" s="577" t="str">
        <f t="shared" si="118"/>
        <v>LITCHFIELD COUNTY BLUES 30</v>
      </c>
      <c r="F684" s="577" t="str">
        <f t="shared" si="118"/>
        <v>FC CELTA</v>
      </c>
      <c r="G684" s="578"/>
      <c r="H684" s="645">
        <f>VLOOKUP(E684,START_TIMES,2)</f>
        <v>0.33333333333333331</v>
      </c>
      <c r="I684" s="614" t="str">
        <f>VLOOKUP(E684,fields,2)</f>
        <v>New Milford HS (T), New Milford</v>
      </c>
      <c r="J684" s="580"/>
      <c r="K684" s="16"/>
      <c r="M684" s="781" t="s">
        <v>155</v>
      </c>
      <c r="N684" s="781" t="s">
        <v>154</v>
      </c>
      <c r="O684" s="784">
        <v>67</v>
      </c>
      <c r="P684" s="253" t="s">
        <v>141</v>
      </c>
      <c r="Q684" s="253" t="s">
        <v>146</v>
      </c>
    </row>
    <row r="685" spans="1:17" ht="14.5" x14ac:dyDescent="0.35">
      <c r="A685" s="574">
        <v>682</v>
      </c>
      <c r="B685" s="696" t="s">
        <v>0</v>
      </c>
      <c r="C685" s="575" t="s">
        <v>0</v>
      </c>
      <c r="D685" s="582" t="s">
        <v>0</v>
      </c>
      <c r="E685" s="583" t="s">
        <v>0</v>
      </c>
      <c r="F685" s="584" t="s">
        <v>0</v>
      </c>
      <c r="G685" s="578" t="s">
        <v>0</v>
      </c>
      <c r="H685" s="645" t="s">
        <v>0</v>
      </c>
      <c r="I685" s="614" t="s">
        <v>0</v>
      </c>
      <c r="J685" s="585" t="s">
        <v>0</v>
      </c>
      <c r="K685" s="16"/>
      <c r="M685" s="781"/>
      <c r="N685" s="781"/>
      <c r="O685" s="784">
        <v>68</v>
      </c>
      <c r="P685" s="253" t="s">
        <v>148</v>
      </c>
      <c r="Q685" s="253" t="s">
        <v>138</v>
      </c>
    </row>
    <row r="686" spans="1:17" ht="14.5" x14ac:dyDescent="0.35">
      <c r="A686" s="574">
        <v>683</v>
      </c>
      <c r="B686" s="696">
        <v>17</v>
      </c>
      <c r="C686" s="575">
        <v>45949</v>
      </c>
      <c r="D686" s="587" t="s">
        <v>11</v>
      </c>
      <c r="E686" s="577" t="str">
        <f t="shared" ref="E686:F690" si="119">VLOOKUP(M686,Teams,2)</f>
        <v>STORM FC</v>
      </c>
      <c r="F686" s="577" t="str">
        <f t="shared" si="119"/>
        <v>CLINTON FC 40</v>
      </c>
      <c r="G686" s="578"/>
      <c r="H686" s="645">
        <f>VLOOKUP(E686,START_TIMES,2)</f>
        <v>0.33333333333333331</v>
      </c>
      <c r="I686" s="614" t="str">
        <f>VLOOKUP(E686,fields,2)</f>
        <v>Wakeman Park (T), Westport</v>
      </c>
      <c r="J686" s="580"/>
      <c r="K686" s="16"/>
      <c r="M686" s="781" t="s">
        <v>108</v>
      </c>
      <c r="N686" s="781" t="s">
        <v>160</v>
      </c>
      <c r="O686" s="784">
        <v>69</v>
      </c>
      <c r="P686" s="253" t="s">
        <v>144</v>
      </c>
      <c r="Q686" s="253" t="s">
        <v>142</v>
      </c>
    </row>
    <row r="687" spans="1:17" ht="14.5" x14ac:dyDescent="0.35">
      <c r="A687" s="574">
        <v>684</v>
      </c>
      <c r="B687" s="696">
        <v>17</v>
      </c>
      <c r="C687" s="575">
        <v>45949</v>
      </c>
      <c r="D687" s="587" t="s">
        <v>11</v>
      </c>
      <c r="E687" s="577" t="str">
        <f t="shared" si="119"/>
        <v>CLUB NAPOLI 40</v>
      </c>
      <c r="F687" s="577" t="str">
        <f t="shared" si="119"/>
        <v>SHEBEEN FC</v>
      </c>
      <c r="G687" s="578"/>
      <c r="H687" s="645">
        <f>VLOOKUP(E687,START_TIMES,2)</f>
        <v>0.33333333333333331</v>
      </c>
      <c r="I687" s="614" t="str">
        <f>VLOOKUP(E687,fields,2)</f>
        <v>Sportsplex (T), North Branford</v>
      </c>
      <c r="J687" s="580"/>
      <c r="K687" s="16"/>
      <c r="M687" s="781" t="s">
        <v>161</v>
      </c>
      <c r="N687" s="781" t="s">
        <v>107</v>
      </c>
      <c r="O687" s="784">
        <v>70</v>
      </c>
      <c r="P687" s="253" t="s">
        <v>147</v>
      </c>
      <c r="Q687" s="253" t="s">
        <v>149</v>
      </c>
    </row>
    <row r="688" spans="1:17" ht="14.5" x14ac:dyDescent="0.35">
      <c r="A688" s="574">
        <v>685</v>
      </c>
      <c r="B688" s="696">
        <v>17</v>
      </c>
      <c r="C688" s="575">
        <v>45949</v>
      </c>
      <c r="D688" s="587" t="s">
        <v>11</v>
      </c>
      <c r="E688" s="577" t="str">
        <f t="shared" si="119"/>
        <v>FAIRFIELD GAC 40</v>
      </c>
      <c r="F688" s="577" t="str">
        <f t="shared" si="119"/>
        <v>VASCO DA GAMA 40</v>
      </c>
      <c r="G688" s="578"/>
      <c r="H688" s="645">
        <f>VLOOKUP(E688,START_TIMES,2)</f>
        <v>0.33333333333333331</v>
      </c>
      <c r="I688" s="614" t="str">
        <f>VLOOKUP(E688,fields,2)</f>
        <v>Ludlowe HS (T), Fairfield</v>
      </c>
      <c r="J688" s="580"/>
      <c r="K688" s="16"/>
      <c r="M688" s="781" t="s">
        <v>163</v>
      </c>
      <c r="N688" s="781" t="s">
        <v>109</v>
      </c>
      <c r="O688" s="784">
        <v>71</v>
      </c>
      <c r="P688" s="253" t="s">
        <v>142</v>
      </c>
      <c r="Q688" s="253" t="s">
        <v>146</v>
      </c>
    </row>
    <row r="689" spans="1:29" ht="14.5" x14ac:dyDescent="0.35">
      <c r="A689" s="574">
        <v>686</v>
      </c>
      <c r="B689" s="696">
        <v>17</v>
      </c>
      <c r="C689" s="575">
        <v>45949</v>
      </c>
      <c r="D689" s="587" t="s">
        <v>11</v>
      </c>
      <c r="E689" s="577" t="str">
        <f t="shared" si="119"/>
        <v xml:space="preserve">GUILFORD CELTIC </v>
      </c>
      <c r="F689" s="577" t="str">
        <f t="shared" si="119"/>
        <v>DANBURY UNITED 40</v>
      </c>
      <c r="G689" s="578"/>
      <c r="H689" s="645">
        <f>VLOOKUP(E689,START_TIMES,2)</f>
        <v>0.41666666666666702</v>
      </c>
      <c r="I689" s="614" t="str">
        <f>VLOOKUP(E689,fields,2)</f>
        <v>Guilford HS (T), Guilford</v>
      </c>
      <c r="J689" s="580"/>
      <c r="K689" s="16"/>
      <c r="M689" s="781" t="s">
        <v>106</v>
      </c>
      <c r="N689" s="781" t="s">
        <v>162</v>
      </c>
      <c r="O689" s="784">
        <v>72</v>
      </c>
      <c r="P689" s="253" t="s">
        <v>135</v>
      </c>
      <c r="Q689" s="253" t="s">
        <v>141</v>
      </c>
    </row>
    <row r="690" spans="1:29" ht="14.5" x14ac:dyDescent="0.35">
      <c r="A690" s="574">
        <v>687</v>
      </c>
      <c r="B690" s="696">
        <v>17</v>
      </c>
      <c r="C690" s="575">
        <v>45949</v>
      </c>
      <c r="D690" s="587" t="s">
        <v>11</v>
      </c>
      <c r="E690" s="577" t="str">
        <f t="shared" si="119"/>
        <v>GREENWICH PUMAS FC 40</v>
      </c>
      <c r="F690" s="577" t="str">
        <f t="shared" si="119"/>
        <v>GREENWICH FC 40</v>
      </c>
      <c r="G690" s="578"/>
      <c r="H690" s="645">
        <f>VLOOKUP(E690,START_TIMES,2)</f>
        <v>0.41666666666666669</v>
      </c>
      <c r="I690" s="614" t="str">
        <f>VLOOKUP(E690,fields,2)</f>
        <v>Greenwich Fields</v>
      </c>
      <c r="J690" s="580"/>
      <c r="K690" s="16"/>
      <c r="M690" s="781" t="s">
        <v>105</v>
      </c>
      <c r="N690" s="781" t="s">
        <v>104</v>
      </c>
      <c r="O690" s="784">
        <v>73</v>
      </c>
      <c r="P690" s="253" t="s">
        <v>147</v>
      </c>
      <c r="Q690" s="253" t="s">
        <v>144</v>
      </c>
    </row>
    <row r="691" spans="1:29" ht="14.5" x14ac:dyDescent="0.35">
      <c r="A691" s="574">
        <v>688</v>
      </c>
      <c r="B691" s="696"/>
      <c r="C691" s="575"/>
      <c r="D691" s="587"/>
      <c r="E691" s="577"/>
      <c r="F691" s="577"/>
      <c r="G691" s="578"/>
      <c r="H691" s="645"/>
      <c r="I691" s="614"/>
      <c r="J691" s="580"/>
      <c r="K691" s="16"/>
      <c r="M691" s="781"/>
      <c r="N691" s="781"/>
      <c r="O691" s="784">
        <v>74</v>
      </c>
      <c r="P691" s="253" t="s">
        <v>149</v>
      </c>
      <c r="Q691" s="253" t="s">
        <v>148</v>
      </c>
    </row>
    <row r="692" spans="1:29" ht="12.75" customHeight="1" x14ac:dyDescent="0.35">
      <c r="A692" s="574">
        <v>689</v>
      </c>
      <c r="B692" s="696">
        <v>17</v>
      </c>
      <c r="C692" s="575">
        <v>45949</v>
      </c>
      <c r="D692" s="588" t="s">
        <v>1114</v>
      </c>
      <c r="E692" s="577" t="e">
        <f t="shared" ref="E692:F695" si="120">VLOOKUP(M692,Teams,2)</f>
        <v>#N/A</v>
      </c>
      <c r="F692" s="577" t="e">
        <f t="shared" si="120"/>
        <v>#N/A</v>
      </c>
      <c r="G692" s="578"/>
      <c r="H692" s="645" t="e">
        <f>VLOOKUP(E692,START_TIMES,2)</f>
        <v>#N/A</v>
      </c>
      <c r="I692" s="614" t="e">
        <f>VLOOKUP(E692,fields,2)</f>
        <v>#N/A</v>
      </c>
      <c r="J692" s="580"/>
      <c r="K692" s="16"/>
      <c r="M692" s="781"/>
      <c r="N692" s="781"/>
      <c r="O692" s="784">
        <v>75</v>
      </c>
      <c r="P692" s="253" t="s">
        <v>138</v>
      </c>
      <c r="Q692" s="253" t="s">
        <v>137</v>
      </c>
    </row>
    <row r="693" spans="1:29" ht="12.75" customHeight="1" thickBot="1" x14ac:dyDescent="0.4">
      <c r="A693" s="574">
        <v>690</v>
      </c>
      <c r="B693" s="696">
        <v>17</v>
      </c>
      <c r="C693" s="575">
        <v>45949</v>
      </c>
      <c r="D693" s="588" t="s">
        <v>1114</v>
      </c>
      <c r="E693" s="577" t="e">
        <f t="shared" si="120"/>
        <v>#N/A</v>
      </c>
      <c r="F693" s="577" t="e">
        <f t="shared" si="120"/>
        <v>#N/A</v>
      </c>
      <c r="G693" s="578"/>
      <c r="H693" s="645" t="e">
        <f>VLOOKUP(E693,START_TIMES,2)</f>
        <v>#N/A</v>
      </c>
      <c r="I693" s="614" t="e">
        <f>VLOOKUP(E693,fields,2)</f>
        <v>#N/A</v>
      </c>
      <c r="J693" s="580"/>
      <c r="K693" s="16"/>
      <c r="M693" s="781"/>
      <c r="N693" s="781"/>
      <c r="O693" s="784">
        <v>76</v>
      </c>
      <c r="P693" s="253" t="s">
        <v>144</v>
      </c>
      <c r="Q693" s="253" t="s">
        <v>141</v>
      </c>
    </row>
    <row r="694" spans="1:29" ht="12.75" customHeight="1" thickTop="1" thickBot="1" x14ac:dyDescent="0.4">
      <c r="A694" s="574">
        <v>691</v>
      </c>
      <c r="B694" s="696">
        <v>17</v>
      </c>
      <c r="C694" s="575">
        <v>45949</v>
      </c>
      <c r="D694" s="588" t="s">
        <v>1114</v>
      </c>
      <c r="E694" s="577" t="e">
        <f t="shared" si="120"/>
        <v>#N/A</v>
      </c>
      <c r="F694" s="577" t="e">
        <f t="shared" si="120"/>
        <v>#N/A</v>
      </c>
      <c r="G694" s="589"/>
      <c r="H694" s="645" t="e">
        <f>VLOOKUP(E694,START_TIMES,2)</f>
        <v>#N/A</v>
      </c>
      <c r="I694" s="614" t="e">
        <f>VLOOKUP(E694,fields,2)</f>
        <v>#N/A</v>
      </c>
      <c r="J694" s="580"/>
      <c r="K694" s="16"/>
      <c r="M694" s="781"/>
      <c r="N694" s="781"/>
      <c r="O694" s="784">
        <v>77</v>
      </c>
      <c r="P694" s="253" t="s">
        <v>146</v>
      </c>
      <c r="Q694" s="253" t="s">
        <v>138</v>
      </c>
      <c r="S694" s="16"/>
      <c r="T694" s="198"/>
      <c r="U694" s="198"/>
      <c r="V694" s="16"/>
      <c r="W694" s="209"/>
      <c r="X694" s="215"/>
      <c r="Y694" s="16"/>
      <c r="Z694" s="20"/>
      <c r="AC694" s="16"/>
    </row>
    <row r="695" spans="1:29" ht="12.75" customHeight="1" thickTop="1" thickBot="1" x14ac:dyDescent="0.4">
      <c r="A695" s="574">
        <v>692</v>
      </c>
      <c r="B695" s="696">
        <v>17</v>
      </c>
      <c r="C695" s="575">
        <v>45949</v>
      </c>
      <c r="D695" s="588" t="s">
        <v>1114</v>
      </c>
      <c r="E695" s="577" t="e">
        <f t="shared" si="120"/>
        <v>#N/A</v>
      </c>
      <c r="F695" s="577" t="e">
        <f t="shared" si="120"/>
        <v>#N/A</v>
      </c>
      <c r="G695" s="578"/>
      <c r="H695" s="645" t="e">
        <f>VLOOKUP(E695,START_TIMES,2)</f>
        <v>#N/A</v>
      </c>
      <c r="I695" s="614" t="e">
        <f>VLOOKUP(E695,fields,2)</f>
        <v>#N/A</v>
      </c>
      <c r="J695" s="580"/>
      <c r="K695" s="16"/>
      <c r="M695" s="781"/>
      <c r="N695" s="781"/>
      <c r="O695" s="784">
        <v>78</v>
      </c>
      <c r="P695" s="253" t="s">
        <v>148</v>
      </c>
      <c r="Q695" s="253" t="s">
        <v>147</v>
      </c>
      <c r="S695" s="16"/>
      <c r="T695" s="198"/>
      <c r="U695" s="198"/>
      <c r="V695" s="16"/>
      <c r="W695" s="209"/>
      <c r="X695" s="215"/>
      <c r="Y695" s="16"/>
      <c r="Z695" s="20"/>
      <c r="AC695" s="16"/>
    </row>
    <row r="696" spans="1:29" ht="12.75" customHeight="1" thickTop="1" thickBot="1" x14ac:dyDescent="0.4">
      <c r="A696" s="574">
        <v>693</v>
      </c>
      <c r="B696" s="696" t="s">
        <v>0</v>
      </c>
      <c r="C696" s="575" t="s">
        <v>0</v>
      </c>
      <c r="D696" s="582" t="s">
        <v>0</v>
      </c>
      <c r="E696" s="583" t="s">
        <v>0</v>
      </c>
      <c r="F696" s="584" t="s">
        <v>0</v>
      </c>
      <c r="G696" s="578" t="s">
        <v>0</v>
      </c>
      <c r="H696" s="645" t="s">
        <v>0</v>
      </c>
      <c r="I696" s="614" t="s">
        <v>0</v>
      </c>
      <c r="J696" s="585" t="s">
        <v>0</v>
      </c>
      <c r="K696" s="16"/>
      <c r="M696" s="781"/>
      <c r="N696" s="781"/>
      <c r="O696" s="784">
        <v>79</v>
      </c>
      <c r="P696" s="253" t="s">
        <v>142</v>
      </c>
      <c r="Q696" s="253" t="s">
        <v>137</v>
      </c>
      <c r="S696" s="16"/>
      <c r="T696" s="198"/>
      <c r="U696" s="198"/>
      <c r="V696" s="16"/>
      <c r="W696" s="209"/>
      <c r="X696" s="215"/>
      <c r="Y696" s="16"/>
      <c r="Z696" s="20"/>
      <c r="AC696" s="16"/>
    </row>
    <row r="697" spans="1:29" ht="12.75" customHeight="1" thickTop="1" x14ac:dyDescent="0.35">
      <c r="A697" s="574">
        <v>694</v>
      </c>
      <c r="B697" s="696">
        <v>17</v>
      </c>
      <c r="C697" s="575">
        <v>45949</v>
      </c>
      <c r="D697" s="740" t="s">
        <v>1115</v>
      </c>
      <c r="E697" s="577" t="e">
        <f t="shared" ref="E697:F700" si="121">VLOOKUP(M697,Teams,2)</f>
        <v>#N/A</v>
      </c>
      <c r="F697" s="577" t="e">
        <f t="shared" si="121"/>
        <v>#N/A</v>
      </c>
      <c r="G697" s="578"/>
      <c r="H697" s="645" t="e">
        <f>VLOOKUP(E697,START_TIMES,2)</f>
        <v>#N/A</v>
      </c>
      <c r="I697" s="614" t="e">
        <f>VLOOKUP(E697,fields,2)</f>
        <v>#N/A</v>
      </c>
      <c r="J697" s="580"/>
      <c r="K697" s="16"/>
      <c r="M697" s="781"/>
      <c r="N697" s="781"/>
      <c r="O697" s="784">
        <v>80</v>
      </c>
      <c r="P697" s="253" t="s">
        <v>149</v>
      </c>
      <c r="Q697" s="253" t="s">
        <v>135</v>
      </c>
    </row>
    <row r="698" spans="1:29" ht="12.75" customHeight="1" thickBot="1" x14ac:dyDescent="0.4">
      <c r="A698" s="574">
        <v>695</v>
      </c>
      <c r="B698" s="696">
        <v>17</v>
      </c>
      <c r="C698" s="575">
        <v>45949</v>
      </c>
      <c r="D698" s="740" t="s">
        <v>1115</v>
      </c>
      <c r="E698" s="577" t="e">
        <f t="shared" si="121"/>
        <v>#N/A</v>
      </c>
      <c r="F698" s="577" t="e">
        <f t="shared" si="121"/>
        <v>#N/A</v>
      </c>
      <c r="G698" s="578"/>
      <c r="H698" s="645" t="e">
        <f>VLOOKUP(E698,START_TIMES,2)</f>
        <v>#N/A</v>
      </c>
      <c r="I698" s="614" t="e">
        <f>VLOOKUP(E698,fields,2)</f>
        <v>#N/A</v>
      </c>
      <c r="J698" s="580"/>
      <c r="K698" s="16"/>
      <c r="M698" s="781"/>
      <c r="N698" s="781"/>
      <c r="O698" s="784">
        <v>81</v>
      </c>
      <c r="P698" s="253" t="s">
        <v>135</v>
      </c>
      <c r="Q698" s="253" t="s">
        <v>138</v>
      </c>
    </row>
    <row r="699" spans="1:29" ht="12.75" customHeight="1" thickTop="1" thickBot="1" x14ac:dyDescent="0.4">
      <c r="A699" s="574">
        <v>696</v>
      </c>
      <c r="B699" s="696">
        <v>17</v>
      </c>
      <c r="C699" s="575">
        <v>45949</v>
      </c>
      <c r="D699" s="740" t="s">
        <v>1115</v>
      </c>
      <c r="E699" s="577" t="e">
        <f t="shared" si="121"/>
        <v>#N/A</v>
      </c>
      <c r="F699" s="577" t="e">
        <f t="shared" si="121"/>
        <v>#N/A</v>
      </c>
      <c r="G699" s="589"/>
      <c r="H699" s="645" t="e">
        <f>VLOOKUP(E699,START_TIMES,2)</f>
        <v>#N/A</v>
      </c>
      <c r="I699" s="614" t="e">
        <f>VLOOKUP(E699,fields,2)</f>
        <v>#N/A</v>
      </c>
      <c r="J699" s="580"/>
      <c r="K699" s="16"/>
      <c r="M699" s="781"/>
      <c r="N699" s="781"/>
      <c r="O699" s="784">
        <v>82</v>
      </c>
      <c r="P699" s="253" t="s">
        <v>141</v>
      </c>
      <c r="Q699" s="253" t="s">
        <v>149</v>
      </c>
      <c r="S699" s="16"/>
      <c r="T699" s="198"/>
      <c r="U699" s="198"/>
      <c r="V699" s="16"/>
      <c r="W699" s="209"/>
      <c r="X699" s="215"/>
      <c r="Y699" s="16"/>
      <c r="Z699" s="20"/>
      <c r="AC699" s="16"/>
    </row>
    <row r="700" spans="1:29" ht="12.75" customHeight="1" thickTop="1" thickBot="1" x14ac:dyDescent="0.4">
      <c r="A700" s="574">
        <v>697</v>
      </c>
      <c r="B700" s="696">
        <v>17</v>
      </c>
      <c r="C700" s="575">
        <v>45949</v>
      </c>
      <c r="D700" s="740" t="s">
        <v>1115</v>
      </c>
      <c r="E700" s="577" t="e">
        <f t="shared" si="121"/>
        <v>#N/A</v>
      </c>
      <c r="F700" s="577" t="e">
        <f t="shared" si="121"/>
        <v>#N/A</v>
      </c>
      <c r="G700" s="578"/>
      <c r="H700" s="645" t="e">
        <f>VLOOKUP(E700,START_TIMES,2)</f>
        <v>#N/A</v>
      </c>
      <c r="I700" s="614" t="e">
        <f>VLOOKUP(E700,fields,2)</f>
        <v>#N/A</v>
      </c>
      <c r="J700" s="580"/>
      <c r="K700" s="16"/>
      <c r="M700" s="781"/>
      <c r="N700" s="781"/>
      <c r="O700" s="784">
        <v>83</v>
      </c>
      <c r="P700" s="253" t="s">
        <v>144</v>
      </c>
      <c r="Q700" s="253" t="s">
        <v>137</v>
      </c>
      <c r="S700" s="16"/>
      <c r="T700" s="198"/>
      <c r="U700" s="198"/>
      <c r="V700" s="16"/>
      <c r="W700" s="209"/>
      <c r="X700" s="215"/>
      <c r="Y700" s="16"/>
      <c r="Z700" s="20"/>
      <c r="AC700" s="16"/>
    </row>
    <row r="701" spans="1:29" ht="15" thickTop="1" x14ac:dyDescent="0.35">
      <c r="A701" s="574">
        <v>698</v>
      </c>
      <c r="B701" s="696"/>
      <c r="C701" s="575"/>
      <c r="D701" s="587"/>
      <c r="E701" s="577"/>
      <c r="F701" s="577"/>
      <c r="G701" s="578"/>
      <c r="H701" s="645"/>
      <c r="I701" s="614"/>
      <c r="J701" s="580"/>
      <c r="K701" s="16"/>
      <c r="M701" s="781"/>
      <c r="N701" s="781"/>
      <c r="O701" s="784">
        <v>84</v>
      </c>
      <c r="P701" s="253" t="s">
        <v>148</v>
      </c>
      <c r="Q701" s="253" t="s">
        <v>142</v>
      </c>
    </row>
    <row r="702" spans="1:29" ht="14.5" x14ac:dyDescent="0.35">
      <c r="A702" s="574">
        <v>699</v>
      </c>
      <c r="B702" s="696">
        <v>17</v>
      </c>
      <c r="C702" s="575">
        <v>45949</v>
      </c>
      <c r="D702" s="590" t="s">
        <v>1076</v>
      </c>
      <c r="E702" s="577" t="str">
        <f t="shared" ref="E702:F706" si="122">VLOOKUP(M702,Teams,2)</f>
        <v>VASCO DA GAMA 50</v>
      </c>
      <c r="F702" s="774" t="str">
        <f t="shared" si="122"/>
        <v>BYE 50</v>
      </c>
      <c r="G702" s="589"/>
      <c r="H702" s="645">
        <f>VLOOKUP(E702,START_TIMES,2)</f>
        <v>0.41666666666666702</v>
      </c>
      <c r="I702" s="614" t="str">
        <f>VLOOKUP(E702,fields,2)</f>
        <v>Veterans Memorial Park (T), Bridgeport</v>
      </c>
      <c r="J702" s="580"/>
      <c r="K702" s="16"/>
      <c r="M702" s="779" t="s">
        <v>134</v>
      </c>
      <c r="N702" s="779" t="s">
        <v>126</v>
      </c>
      <c r="O702" s="784">
        <v>85</v>
      </c>
      <c r="P702" s="253" t="s">
        <v>147</v>
      </c>
      <c r="Q702" s="253" t="s">
        <v>146</v>
      </c>
    </row>
    <row r="703" spans="1:29" ht="14.5" x14ac:dyDescent="0.35">
      <c r="A703" s="574">
        <v>700</v>
      </c>
      <c r="B703" s="696">
        <v>17</v>
      </c>
      <c r="C703" s="575">
        <v>45949</v>
      </c>
      <c r="D703" s="590" t="s">
        <v>1076</v>
      </c>
      <c r="E703" s="577" t="str">
        <f t="shared" si="122"/>
        <v>FAIRFIELD GAC 50</v>
      </c>
      <c r="F703" s="577" t="str">
        <f t="shared" si="122"/>
        <v>STAMFORD CITY</v>
      </c>
      <c r="G703" s="589"/>
      <c r="H703" s="645">
        <f>VLOOKUP(E703,START_TIMES,2)</f>
        <v>0.33333333333333331</v>
      </c>
      <c r="I703" s="614" t="str">
        <f>VLOOKUP(E703,fields,2)</f>
        <v>Ludlowe HS (T), Fairfield</v>
      </c>
      <c r="J703" s="580"/>
      <c r="K703" s="16"/>
      <c r="M703" s="779" t="s">
        <v>127</v>
      </c>
      <c r="N703" s="779" t="s">
        <v>133</v>
      </c>
      <c r="O703" s="784">
        <v>86</v>
      </c>
      <c r="P703" s="253" t="s">
        <v>138</v>
      </c>
      <c r="Q703" s="253" t="s">
        <v>144</v>
      </c>
    </row>
    <row r="704" spans="1:29" ht="14.5" x14ac:dyDescent="0.35">
      <c r="A704" s="574">
        <v>701</v>
      </c>
      <c r="B704" s="696">
        <v>17</v>
      </c>
      <c r="C704" s="575">
        <v>45949</v>
      </c>
      <c r="D704" s="590" t="s">
        <v>1076</v>
      </c>
      <c r="E704" s="577" t="str">
        <f t="shared" si="122"/>
        <v>GREENWICH PUMAS FC 50</v>
      </c>
      <c r="F704" s="577" t="str">
        <f t="shared" si="122"/>
        <v>WESTPORT FC</v>
      </c>
      <c r="G704" s="589"/>
      <c r="H704" s="645">
        <f>VLOOKUP(E704,START_TIMES,2)</f>
        <v>0.41666666666666669</v>
      </c>
      <c r="I704" s="614" t="str">
        <f>VLOOKUP(E704,fields,2)</f>
        <v>Greenwich Fields</v>
      </c>
      <c r="J704" s="580"/>
      <c r="K704" s="16"/>
      <c r="M704" s="779" t="s">
        <v>129</v>
      </c>
      <c r="N704" s="779" t="s">
        <v>136</v>
      </c>
      <c r="O704" s="784">
        <v>87</v>
      </c>
      <c r="P704" s="253" t="s">
        <v>149</v>
      </c>
      <c r="Q704" s="253" t="s">
        <v>146</v>
      </c>
    </row>
    <row r="705" spans="1:17" ht="14.5" x14ac:dyDescent="0.35">
      <c r="A705" s="574">
        <v>702</v>
      </c>
      <c r="B705" s="696">
        <v>17</v>
      </c>
      <c r="C705" s="575">
        <v>45949</v>
      </c>
      <c r="D705" s="590" t="s">
        <v>1076</v>
      </c>
      <c r="E705" s="577" t="str">
        <f t="shared" si="122"/>
        <v>REBELS UNITED</v>
      </c>
      <c r="F705" s="577" t="str">
        <f t="shared" si="122"/>
        <v>GREENWICH FC 50</v>
      </c>
      <c r="G705" s="589"/>
      <c r="H705" s="645">
        <f>VLOOKUP(E705,START_TIMES,2)</f>
        <v>0.41666666666666669</v>
      </c>
      <c r="I705" s="614" t="str">
        <f>VLOOKUP(E705,fields,2)</f>
        <v>New Fairfield HS (T), New Fairfield</v>
      </c>
      <c r="J705" s="580"/>
      <c r="K705" s="16"/>
      <c r="M705" s="779" t="s">
        <v>132</v>
      </c>
      <c r="N705" s="779" t="s">
        <v>128</v>
      </c>
      <c r="O705" s="784">
        <v>88</v>
      </c>
      <c r="P705" s="253" t="s">
        <v>142</v>
      </c>
      <c r="Q705" s="253" t="s">
        <v>135</v>
      </c>
    </row>
    <row r="706" spans="1:17" ht="14.5" x14ac:dyDescent="0.35">
      <c r="A706" s="574">
        <v>703</v>
      </c>
      <c r="B706" s="696">
        <v>17</v>
      </c>
      <c r="C706" s="575">
        <v>45949</v>
      </c>
      <c r="D706" s="590" t="s">
        <v>1076</v>
      </c>
      <c r="E706" s="577" t="str">
        <f t="shared" si="122"/>
        <v>NORWALK SPORT COLOMBIA 50</v>
      </c>
      <c r="F706" s="577" t="str">
        <f t="shared" si="122"/>
        <v>NORWALK MARINERS LEGENDS</v>
      </c>
      <c r="G706" s="589"/>
      <c r="H706" s="645">
        <f>VLOOKUP(E706,START_TIMES,2)</f>
        <v>0.41666666666666669</v>
      </c>
      <c r="I706" s="614" t="str">
        <f>VLOOKUP(E706,fields,2)</f>
        <v>Nathan Hale MS (T), Norwalk</v>
      </c>
      <c r="J706" s="580"/>
      <c r="K706" s="16"/>
      <c r="M706" s="779" t="s">
        <v>131</v>
      </c>
      <c r="N706" s="779" t="s">
        <v>130</v>
      </c>
      <c r="O706" s="784">
        <v>89</v>
      </c>
      <c r="P706" s="253" t="s">
        <v>137</v>
      </c>
      <c r="Q706" s="253" t="s">
        <v>148</v>
      </c>
    </row>
    <row r="707" spans="1:17" ht="14.5" x14ac:dyDescent="0.35">
      <c r="A707" s="574">
        <v>704</v>
      </c>
      <c r="B707" s="696" t="s">
        <v>0</v>
      </c>
      <c r="C707" s="575" t="s">
        <v>0</v>
      </c>
      <c r="D707" s="582" t="s">
        <v>0</v>
      </c>
      <c r="E707" s="583" t="s">
        <v>0</v>
      </c>
      <c r="F707" s="584" t="s">
        <v>0</v>
      </c>
      <c r="G707" s="578" t="s">
        <v>0</v>
      </c>
      <c r="H707" s="645" t="s">
        <v>0</v>
      </c>
      <c r="I707" s="614" t="s">
        <v>0</v>
      </c>
      <c r="J707" s="585" t="s">
        <v>0</v>
      </c>
      <c r="K707" s="16"/>
      <c r="M707" s="736"/>
      <c r="N707" s="736"/>
      <c r="O707" s="784">
        <v>90</v>
      </c>
      <c r="P707" s="253" t="s">
        <v>147</v>
      </c>
      <c r="Q707" s="253" t="s">
        <v>141</v>
      </c>
    </row>
    <row r="708" spans="1:17" ht="14.5" x14ac:dyDescent="0.35">
      <c r="A708" s="574">
        <v>705</v>
      </c>
      <c r="B708" s="696">
        <v>17</v>
      </c>
      <c r="C708" s="575">
        <v>45949</v>
      </c>
      <c r="D708" s="591" t="s">
        <v>1113</v>
      </c>
      <c r="E708" s="577" t="str">
        <f t="shared" ref="E708:F712" si="123">VLOOKUP(M708,Teams,2)</f>
        <v>VASCO DA GAMA 60</v>
      </c>
      <c r="F708" s="577" t="str">
        <f t="shared" si="123"/>
        <v>CHESHIRE AZZURRI</v>
      </c>
      <c r="G708" s="589"/>
      <c r="H708" s="645">
        <f>VLOOKUP(E708,START_TIMES,2)</f>
        <v>0.33333333333333331</v>
      </c>
      <c r="I708" s="614" t="str">
        <f>VLOOKUP(E708,fields,2)</f>
        <v>Veterans Memorial Park (T), Bridgeport</v>
      </c>
      <c r="J708" s="580"/>
      <c r="K708" s="16"/>
      <c r="M708" s="338" t="s">
        <v>135</v>
      </c>
      <c r="N708" s="338" t="s">
        <v>138</v>
      </c>
    </row>
    <row r="709" spans="1:17" ht="14.5" x14ac:dyDescent="0.35">
      <c r="A709" s="574">
        <v>706</v>
      </c>
      <c r="B709" s="696">
        <v>17</v>
      </c>
      <c r="C709" s="575">
        <v>45949</v>
      </c>
      <c r="D709" s="591" t="s">
        <v>1113</v>
      </c>
      <c r="E709" s="577" t="str">
        <f t="shared" si="123"/>
        <v>CLUB NAPOLI 50</v>
      </c>
      <c r="F709" s="577" t="str">
        <f t="shared" si="123"/>
        <v>SOUTHEAST CT</v>
      </c>
      <c r="G709" s="589"/>
      <c r="H709" s="645">
        <f>VLOOKUP(E709,START_TIMES,2)</f>
        <v>0.375</v>
      </c>
      <c r="I709" s="614" t="str">
        <f>VLOOKUP(E709,fields,2)</f>
        <v>North Farms Park (G), North Branford</v>
      </c>
      <c r="J709" s="580"/>
      <c r="K709" s="16"/>
      <c r="M709" s="338" t="s">
        <v>141</v>
      </c>
      <c r="N709" s="338" t="s">
        <v>149</v>
      </c>
    </row>
    <row r="710" spans="1:17" ht="14.5" x14ac:dyDescent="0.35">
      <c r="A710" s="574">
        <v>707</v>
      </c>
      <c r="B710" s="696">
        <v>17</v>
      </c>
      <c r="C710" s="575">
        <v>45949</v>
      </c>
      <c r="D710" s="591" t="s">
        <v>1113</v>
      </c>
      <c r="E710" s="577" t="str">
        <f t="shared" si="123"/>
        <v>GREENWICH PFC</v>
      </c>
      <c r="F710" s="577" t="str">
        <f t="shared" si="123"/>
        <v>ZIMMITTI SC</v>
      </c>
      <c r="G710" s="589"/>
      <c r="H710" s="645">
        <f>VLOOKUP(E710,START_TIMES,2)</f>
        <v>0.41666666666666702</v>
      </c>
      <c r="I710" s="614" t="str">
        <f>VLOOKUP(E710,fields,2)</f>
        <v>Greenwich Fields</v>
      </c>
      <c r="J710" s="580"/>
      <c r="K710" s="16"/>
      <c r="M710" s="338" t="s">
        <v>144</v>
      </c>
      <c r="N710" s="338" t="s">
        <v>137</v>
      </c>
    </row>
    <row r="711" spans="1:17" ht="14.5" x14ac:dyDescent="0.35">
      <c r="A711" s="574">
        <v>708</v>
      </c>
      <c r="B711" s="696">
        <v>17</v>
      </c>
      <c r="C711" s="575">
        <v>45949</v>
      </c>
      <c r="D711" s="591" t="s">
        <v>1113</v>
      </c>
      <c r="E711" s="577" t="str">
        <f t="shared" si="123"/>
        <v>NORTH BRANFORD LEGENDS</v>
      </c>
      <c r="F711" s="577" t="str">
        <f t="shared" si="123"/>
        <v>EAST HAVEN SC</v>
      </c>
      <c r="G711" s="589"/>
      <c r="H711" s="645">
        <f>VLOOKUP(E711,START_TIMES,2)</f>
        <v>0.41666666666666702</v>
      </c>
      <c r="I711" s="614" t="str">
        <f>VLOOKUP(E711,fields,2)</f>
        <v>Northford Park (G), Northford</v>
      </c>
      <c r="J711" s="580"/>
      <c r="K711" s="16"/>
      <c r="M711" s="338" t="s">
        <v>148</v>
      </c>
      <c r="N711" s="338" t="s">
        <v>142</v>
      </c>
    </row>
    <row r="712" spans="1:17" ht="14.5" x14ac:dyDescent="0.35">
      <c r="A712" s="574">
        <v>709</v>
      </c>
      <c r="B712" s="696">
        <v>17</v>
      </c>
      <c r="C712" s="575">
        <v>45949</v>
      </c>
      <c r="D712" s="591" t="s">
        <v>1113</v>
      </c>
      <c r="E712" s="577" t="str">
        <f t="shared" si="123"/>
        <v>HAVEN FC</v>
      </c>
      <c r="F712" s="577" t="str">
        <f t="shared" si="123"/>
        <v>GUILFORD BLACK EAGLES</v>
      </c>
      <c r="G712" s="589"/>
      <c r="H712" s="645">
        <f>VLOOKUP(E712,START_TIMES,2)</f>
        <v>0.33333333333333331</v>
      </c>
      <c r="I712" s="614" t="str">
        <f>VLOOKUP(E712,fields,2)</f>
        <v>Foran HS KMT (T), Milford</v>
      </c>
      <c r="J712" s="580"/>
      <c r="K712" s="16"/>
      <c r="M712" s="338" t="s">
        <v>147</v>
      </c>
      <c r="N712" s="338" t="s">
        <v>146</v>
      </c>
    </row>
    <row r="713" spans="1:17" ht="14.5" x14ac:dyDescent="0.35">
      <c r="A713" s="574">
        <v>710</v>
      </c>
      <c r="B713" s="696" t="s">
        <v>0</v>
      </c>
      <c r="C713" s="575" t="s">
        <v>0</v>
      </c>
      <c r="D713" s="582" t="s">
        <v>0</v>
      </c>
      <c r="E713" s="583" t="s">
        <v>0</v>
      </c>
      <c r="F713" s="584" t="s">
        <v>0</v>
      </c>
      <c r="G713" s="578" t="s">
        <v>0</v>
      </c>
      <c r="H713" s="645" t="s">
        <v>0</v>
      </c>
      <c r="I713" s="614" t="s">
        <v>0</v>
      </c>
      <c r="J713" s="585" t="s">
        <v>0</v>
      </c>
      <c r="K713" s="16"/>
      <c r="M713" s="754"/>
      <c r="N713" s="754"/>
    </row>
    <row r="714" spans="1:17" ht="14.5" x14ac:dyDescent="0.35">
      <c r="A714" s="574">
        <v>711</v>
      </c>
      <c r="B714" s="696">
        <v>18</v>
      </c>
      <c r="C714" s="575">
        <v>45956</v>
      </c>
      <c r="D714" s="576" t="s">
        <v>10</v>
      </c>
      <c r="E714" s="577" t="str">
        <f t="shared" ref="E714:F718" si="124">VLOOKUP(M714,Teams,2)</f>
        <v>CHESHIRE SC UNITED</v>
      </c>
      <c r="F714" s="577" t="str">
        <f t="shared" si="124"/>
        <v xml:space="preserve">FC SHELTON </v>
      </c>
      <c r="G714" s="578"/>
      <c r="H714" s="645">
        <f>VLOOKUP(E714,START_TIMES,2)</f>
        <v>0.375</v>
      </c>
      <c r="I714" s="614" t="str">
        <f>VLOOKUP(E714,fields,2)</f>
        <v>Choate Rosemary Hall (T), Wallingford</v>
      </c>
      <c r="J714" s="580"/>
      <c r="K714" s="16"/>
      <c r="M714" s="85" t="s">
        <v>97</v>
      </c>
      <c r="N714" s="85" t="s">
        <v>99</v>
      </c>
    </row>
    <row r="715" spans="1:17" ht="14.5" x14ac:dyDescent="0.35">
      <c r="A715" s="574">
        <v>712</v>
      </c>
      <c r="B715" s="696">
        <v>18</v>
      </c>
      <c r="C715" s="575">
        <v>45956</v>
      </c>
      <c r="D715" s="576" t="s">
        <v>10</v>
      </c>
      <c r="E715" s="577" t="str">
        <f t="shared" si="124"/>
        <v>MILFORD TUESDAY</v>
      </c>
      <c r="F715" s="577" t="str">
        <f t="shared" si="124"/>
        <v>GREENWICH FC 30</v>
      </c>
      <c r="G715" s="578"/>
      <c r="H715" s="645">
        <f>VLOOKUP(E715,START_TIMES,2)</f>
        <v>0.33333333333333331</v>
      </c>
      <c r="I715" s="614" t="str">
        <f>VLOOKUP(E715,fields,2)</f>
        <v>Witek Park (G), Derby</v>
      </c>
      <c r="J715" s="580"/>
      <c r="K715" s="16"/>
      <c r="M715" s="85" t="s">
        <v>100</v>
      </c>
      <c r="N715" s="85" t="s">
        <v>94</v>
      </c>
    </row>
    <row r="716" spans="1:17" ht="14.5" x14ac:dyDescent="0.35">
      <c r="A716" s="574">
        <v>713</v>
      </c>
      <c r="B716" s="696">
        <v>18</v>
      </c>
      <c r="C716" s="575">
        <v>45956</v>
      </c>
      <c r="D716" s="576" t="s">
        <v>10</v>
      </c>
      <c r="E716" s="577" t="str">
        <f t="shared" si="124"/>
        <v>DANBURY UNITED</v>
      </c>
      <c r="F716" s="577" t="str">
        <f t="shared" si="124"/>
        <v>SALTY DOGS</v>
      </c>
      <c r="G716" s="578"/>
      <c r="H716" s="645">
        <f>VLOOKUP(E716,START_TIMES,2)</f>
        <v>0.41666666666666702</v>
      </c>
      <c r="I716" s="614" t="str">
        <f>VLOOKUP(E716,fields,2)</f>
        <v>Portuguese Cultural Center (G), Danbury</v>
      </c>
      <c r="J716" s="580"/>
      <c r="K716" s="16"/>
      <c r="M716" s="85" t="s">
        <v>93</v>
      </c>
      <c r="N716" s="85" t="s">
        <v>95</v>
      </c>
    </row>
    <row r="717" spans="1:17" ht="14.5" x14ac:dyDescent="0.35">
      <c r="A717" s="574">
        <v>714</v>
      </c>
      <c r="B717" s="696">
        <v>18</v>
      </c>
      <c r="C717" s="575">
        <v>45956</v>
      </c>
      <c r="D717" s="576" t="s">
        <v>10</v>
      </c>
      <c r="E717" s="577" t="str">
        <f t="shared" si="124"/>
        <v>STAMFORD FC</v>
      </c>
      <c r="F717" s="577" t="str">
        <f t="shared" si="124"/>
        <v>MILFORD AMIGOS</v>
      </c>
      <c r="G717" s="578"/>
      <c r="H717" s="645">
        <f>VLOOKUP(E717,START_TIMES,2)</f>
        <v>0.33333333333333331</v>
      </c>
      <c r="I717" s="614" t="str">
        <f>VLOOKUP(E717,fields,2)</f>
        <v>West Beach Fields (T), Stamford</v>
      </c>
      <c r="J717" s="580"/>
      <c r="K717" s="16"/>
      <c r="M717" s="85" t="s">
        <v>101</v>
      </c>
      <c r="N717" s="85" t="s">
        <v>98</v>
      </c>
    </row>
    <row r="718" spans="1:17" ht="14.5" x14ac:dyDescent="0.35">
      <c r="A718" s="574">
        <v>715</v>
      </c>
      <c r="B718" s="696">
        <v>18</v>
      </c>
      <c r="C718" s="575">
        <v>45956</v>
      </c>
      <c r="D718" s="576" t="s">
        <v>10</v>
      </c>
      <c r="E718" s="577" t="str">
        <f t="shared" si="124"/>
        <v>HAMDEN ALL STARS</v>
      </c>
      <c r="F718" s="577" t="str">
        <f t="shared" si="124"/>
        <v>CLINTON FC 30</v>
      </c>
      <c r="G718" s="578"/>
      <c r="H718" s="645">
        <f>VLOOKUP(E718,START_TIMES,2)</f>
        <v>0.41666666666666669</v>
      </c>
      <c r="I718" s="614" t="str">
        <f>VLOOKUP(E718,fields,2)</f>
        <v>Westwoods HS (G), Hamden</v>
      </c>
      <c r="J718" s="580"/>
      <c r="K718" s="16"/>
      <c r="M718" s="85" t="s">
        <v>92</v>
      </c>
      <c r="N718" s="85" t="s">
        <v>96</v>
      </c>
    </row>
    <row r="719" spans="1:17" ht="14.5" x14ac:dyDescent="0.35">
      <c r="A719" s="574">
        <v>716</v>
      </c>
      <c r="B719" s="696" t="s">
        <v>0</v>
      </c>
      <c r="C719" s="575" t="s">
        <v>0</v>
      </c>
      <c r="D719" s="582" t="s">
        <v>0</v>
      </c>
      <c r="E719" s="583" t="s">
        <v>0</v>
      </c>
      <c r="F719" s="584" t="s">
        <v>0</v>
      </c>
      <c r="G719" s="578" t="s">
        <v>0</v>
      </c>
      <c r="H719" s="645" t="s">
        <v>0</v>
      </c>
      <c r="I719" s="614" t="s">
        <v>0</v>
      </c>
      <c r="J719" s="585" t="s">
        <v>0</v>
      </c>
      <c r="K719" s="16"/>
      <c r="M719" s="754"/>
      <c r="N719" s="754"/>
    </row>
    <row r="720" spans="1:17" ht="14.5" x14ac:dyDescent="0.35">
      <c r="A720" s="574">
        <v>717</v>
      </c>
      <c r="B720" s="696">
        <v>18</v>
      </c>
      <c r="C720" s="575">
        <v>45956</v>
      </c>
      <c r="D720" s="586" t="s">
        <v>175</v>
      </c>
      <c r="E720" s="773" t="e">
        <f t="shared" ref="E720:F724" si="125">VLOOKUP(M720,Teams,2)</f>
        <v>#N/A</v>
      </c>
      <c r="F720" s="577" t="e">
        <f t="shared" si="125"/>
        <v>#N/A</v>
      </c>
      <c r="G720" s="578"/>
      <c r="H720" s="645" t="e">
        <f>VLOOKUP(E720,START_TIMES,2)</f>
        <v>#N/A</v>
      </c>
      <c r="I720" s="614" t="e">
        <f>VLOOKUP(E720,fields,2)</f>
        <v>#N/A</v>
      </c>
      <c r="J720" s="580"/>
      <c r="K720" s="16"/>
      <c r="M720" s="197"/>
      <c r="N720" s="197"/>
    </row>
    <row r="721" spans="1:29" ht="14.5" x14ac:dyDescent="0.35">
      <c r="A721" s="574">
        <v>718</v>
      </c>
      <c r="B721" s="696">
        <v>18</v>
      </c>
      <c r="C721" s="575">
        <v>45956</v>
      </c>
      <c r="D721" s="586" t="s">
        <v>175</v>
      </c>
      <c r="E721" s="577" t="e">
        <f t="shared" si="125"/>
        <v>#N/A</v>
      </c>
      <c r="F721" s="577" t="e">
        <f t="shared" si="125"/>
        <v>#N/A</v>
      </c>
      <c r="G721" s="578"/>
      <c r="H721" s="645" t="e">
        <f>VLOOKUP(E721,START_TIMES,2)</f>
        <v>#N/A</v>
      </c>
      <c r="I721" s="614" t="e">
        <f>VLOOKUP(E721,fields,2)</f>
        <v>#N/A</v>
      </c>
      <c r="J721" s="580"/>
      <c r="K721" s="16"/>
      <c r="M721" s="197"/>
      <c r="N721" s="197"/>
    </row>
    <row r="722" spans="1:29" ht="14.5" x14ac:dyDescent="0.35">
      <c r="A722" s="574">
        <v>719</v>
      </c>
      <c r="B722" s="696">
        <v>18</v>
      </c>
      <c r="C722" s="575">
        <v>45956</v>
      </c>
      <c r="D722" s="586" t="s">
        <v>175</v>
      </c>
      <c r="E722" s="577" t="e">
        <f t="shared" si="125"/>
        <v>#N/A</v>
      </c>
      <c r="F722" s="577" t="e">
        <f t="shared" si="125"/>
        <v>#N/A</v>
      </c>
      <c r="G722" s="589"/>
      <c r="H722" s="645" t="e">
        <f>VLOOKUP(E722,START_TIMES,2)</f>
        <v>#N/A</v>
      </c>
      <c r="I722" s="614" t="e">
        <f>VLOOKUP(E722,fields,2)</f>
        <v>#N/A</v>
      </c>
      <c r="J722" s="580"/>
      <c r="K722" s="16"/>
      <c r="M722" s="197"/>
      <c r="N722" s="197"/>
    </row>
    <row r="723" spans="1:29" ht="14.5" x14ac:dyDescent="0.35">
      <c r="A723" s="574">
        <v>720</v>
      </c>
      <c r="B723" s="696">
        <v>18</v>
      </c>
      <c r="C723" s="575">
        <v>45956</v>
      </c>
      <c r="D723" s="586" t="s">
        <v>175</v>
      </c>
      <c r="E723" s="577" t="e">
        <f t="shared" si="125"/>
        <v>#N/A</v>
      </c>
      <c r="F723" s="577" t="e">
        <f t="shared" si="125"/>
        <v>#N/A</v>
      </c>
      <c r="G723" s="578"/>
      <c r="H723" s="645" t="e">
        <f>VLOOKUP(E723,START_TIMES,2)</f>
        <v>#N/A</v>
      </c>
      <c r="I723" s="614" t="e">
        <f>VLOOKUP(E723,fields,2)</f>
        <v>#N/A</v>
      </c>
      <c r="J723" s="580"/>
      <c r="K723" s="16"/>
      <c r="M723" s="197"/>
      <c r="N723" s="197"/>
    </row>
    <row r="724" spans="1:29" ht="14.5" x14ac:dyDescent="0.35">
      <c r="A724" s="574">
        <v>721</v>
      </c>
      <c r="B724" s="696">
        <v>18</v>
      </c>
      <c r="C724" s="575">
        <v>45956</v>
      </c>
      <c r="D724" s="586" t="s">
        <v>175</v>
      </c>
      <c r="E724" s="577" t="e">
        <f t="shared" si="125"/>
        <v>#N/A</v>
      </c>
      <c r="F724" s="577" t="e">
        <f t="shared" si="125"/>
        <v>#N/A</v>
      </c>
      <c r="G724" s="578"/>
      <c r="H724" s="645" t="e">
        <f>VLOOKUP(E724,START_TIMES,2)</f>
        <v>#N/A</v>
      </c>
      <c r="I724" s="614" t="e">
        <f>VLOOKUP(E724,fields,2)</f>
        <v>#N/A</v>
      </c>
      <c r="J724" s="580"/>
      <c r="K724" s="16"/>
      <c r="M724" s="197"/>
      <c r="N724" s="197"/>
    </row>
    <row r="725" spans="1:29" ht="14.5" x14ac:dyDescent="0.35">
      <c r="A725" s="574">
        <v>722</v>
      </c>
      <c r="B725" s="696" t="s">
        <v>0</v>
      </c>
      <c r="C725" s="575" t="s">
        <v>0</v>
      </c>
      <c r="D725" s="582" t="s">
        <v>0</v>
      </c>
      <c r="E725" s="583" t="s">
        <v>0</v>
      </c>
      <c r="F725" s="584" t="s">
        <v>0</v>
      </c>
      <c r="G725" s="578" t="s">
        <v>0</v>
      </c>
      <c r="H725" s="645" t="s">
        <v>0</v>
      </c>
      <c r="I725" s="614" t="s">
        <v>0</v>
      </c>
      <c r="J725" s="585" t="s">
        <v>0</v>
      </c>
      <c r="K725" s="16"/>
      <c r="M725" s="754"/>
      <c r="N725" s="754"/>
    </row>
    <row r="726" spans="1:29" ht="15" thickBot="1" x14ac:dyDescent="0.4">
      <c r="A726" s="574">
        <v>723</v>
      </c>
      <c r="B726" s="696">
        <v>18</v>
      </c>
      <c r="C726" s="575">
        <v>45956</v>
      </c>
      <c r="D726" s="587" t="s">
        <v>11</v>
      </c>
      <c r="E726" s="577" t="str">
        <f t="shared" ref="E726:F730" si="126">VLOOKUP(M726,Teams,2)</f>
        <v>CLINTON FC 40</v>
      </c>
      <c r="F726" s="577" t="str">
        <f t="shared" si="126"/>
        <v>FAIRFIELD GAC 40</v>
      </c>
      <c r="G726" s="578"/>
      <c r="H726" s="645">
        <f>VLOOKUP(E726,START_TIMES,2)</f>
        <v>0.41666666666666702</v>
      </c>
      <c r="I726" s="614" t="str">
        <f>VLOOKUP(E726,fields,2)</f>
        <v>Indian River Sports Complex (T), Clinton</v>
      </c>
      <c r="J726" s="580"/>
      <c r="K726" s="16"/>
      <c r="M726" s="85" t="s">
        <v>160</v>
      </c>
      <c r="N726" s="85" t="s">
        <v>163</v>
      </c>
    </row>
    <row r="727" spans="1:29" ht="15.5" thickTop="1" thickBot="1" x14ac:dyDescent="0.4">
      <c r="A727" s="574">
        <v>724</v>
      </c>
      <c r="B727" s="696">
        <v>18</v>
      </c>
      <c r="C727" s="575">
        <v>45956</v>
      </c>
      <c r="D727" s="743" t="s">
        <v>11</v>
      </c>
      <c r="E727" s="577" t="str">
        <f t="shared" si="126"/>
        <v>SHEBEEN FC</v>
      </c>
      <c r="F727" s="577" t="str">
        <f t="shared" si="126"/>
        <v>GREENWICH FC 40</v>
      </c>
      <c r="G727" s="578"/>
      <c r="H727" s="645">
        <f>VLOOKUP(E727,START_TIMES,2)</f>
        <v>0.41666666666666702</v>
      </c>
      <c r="I727" s="614" t="str">
        <f>VLOOKUP(E727,fields,2)</f>
        <v>Ludlowe HS (T), Fairfield</v>
      </c>
      <c r="J727" s="580"/>
      <c r="K727" s="16"/>
      <c r="M727" s="85" t="s">
        <v>107</v>
      </c>
      <c r="N727" s="85" t="s">
        <v>104</v>
      </c>
    </row>
    <row r="728" spans="1:29" ht="15.5" thickTop="1" thickBot="1" x14ac:dyDescent="0.4">
      <c r="A728" s="574">
        <v>725</v>
      </c>
      <c r="B728" s="696">
        <v>18</v>
      </c>
      <c r="C728" s="575">
        <v>45956</v>
      </c>
      <c r="D728" s="743" t="s">
        <v>11</v>
      </c>
      <c r="E728" s="577" t="str">
        <f t="shared" si="126"/>
        <v>DANBURY UNITED 40</v>
      </c>
      <c r="F728" s="577" t="str">
        <f t="shared" si="126"/>
        <v>STORM FC</v>
      </c>
      <c r="G728" s="578"/>
      <c r="H728" s="645">
        <f>VLOOKUP(E728,START_TIMES,2)</f>
        <v>0.41666666666666702</v>
      </c>
      <c r="I728" s="614" t="str">
        <f>VLOOKUP(E728,fields,2)</f>
        <v>Portuguese Cultural Center (G), Danbury</v>
      </c>
      <c r="J728" s="580"/>
      <c r="K728" s="16"/>
      <c r="M728" s="85" t="s">
        <v>162</v>
      </c>
      <c r="N728" s="85" t="s">
        <v>108</v>
      </c>
    </row>
    <row r="729" spans="1:29" ht="15.5" thickTop="1" thickBot="1" x14ac:dyDescent="0.4">
      <c r="A729" s="574">
        <v>726</v>
      </c>
      <c r="B729" s="696">
        <v>18</v>
      </c>
      <c r="C729" s="575">
        <v>45956</v>
      </c>
      <c r="D729" s="743" t="s">
        <v>11</v>
      </c>
      <c r="E729" s="577" t="str">
        <f t="shared" si="126"/>
        <v>VASCO DA GAMA 40</v>
      </c>
      <c r="F729" s="577" t="str">
        <f t="shared" si="126"/>
        <v xml:space="preserve">GUILFORD CELTIC </v>
      </c>
      <c r="G729" s="578"/>
      <c r="H729" s="645">
        <f>VLOOKUP(E729,START_TIMES,2)</f>
        <v>0.41666666666666702</v>
      </c>
      <c r="I729" s="614" t="str">
        <f>VLOOKUP(E729,fields,2)</f>
        <v>Veterans Memorial Park (T), Bridgeport</v>
      </c>
      <c r="J729" s="580"/>
      <c r="K729" s="16"/>
      <c r="M729" s="85" t="s">
        <v>109</v>
      </c>
      <c r="N729" s="85" t="s">
        <v>106</v>
      </c>
    </row>
    <row r="730" spans="1:29" ht="15.5" thickTop="1" thickBot="1" x14ac:dyDescent="0.4">
      <c r="A730" s="574">
        <v>727</v>
      </c>
      <c r="B730" s="696">
        <v>18</v>
      </c>
      <c r="C730" s="575">
        <v>45956</v>
      </c>
      <c r="D730" s="743" t="s">
        <v>11</v>
      </c>
      <c r="E730" s="577" t="str">
        <f t="shared" si="126"/>
        <v>GREENWICH PUMAS FC 40</v>
      </c>
      <c r="F730" s="577" t="str">
        <f t="shared" si="126"/>
        <v>CLUB NAPOLI 40</v>
      </c>
      <c r="G730" s="578"/>
      <c r="H730" s="645">
        <f>VLOOKUP(E730,START_TIMES,2)</f>
        <v>0.41666666666666669</v>
      </c>
      <c r="I730" s="614" t="str">
        <f>VLOOKUP(E730,fields,2)</f>
        <v>Greenwich Fields</v>
      </c>
      <c r="J730" s="580"/>
      <c r="K730" s="16"/>
      <c r="M730" s="85" t="s">
        <v>105</v>
      </c>
      <c r="N730" s="85" t="s">
        <v>161</v>
      </c>
    </row>
    <row r="731" spans="1:29" ht="15.5" thickTop="1" thickBot="1" x14ac:dyDescent="0.4">
      <c r="A731" s="574">
        <v>728</v>
      </c>
      <c r="B731" s="696"/>
      <c r="C731" s="575"/>
      <c r="D731" s="743"/>
      <c r="E731" s="577"/>
      <c r="F731" s="577"/>
      <c r="G731" s="578"/>
      <c r="H731" s="645"/>
      <c r="I731" s="614"/>
      <c r="J731" s="580"/>
      <c r="K731" s="16"/>
      <c r="M731" s="85"/>
      <c r="N731" s="85"/>
    </row>
    <row r="732" spans="1:29" ht="12.75" customHeight="1" thickTop="1" thickBot="1" x14ac:dyDescent="0.4">
      <c r="A732" s="574">
        <v>729</v>
      </c>
      <c r="B732" s="696">
        <v>18</v>
      </c>
      <c r="C732" s="575">
        <v>45956</v>
      </c>
      <c r="D732" s="588" t="s">
        <v>1114</v>
      </c>
      <c r="E732" s="577" t="e">
        <f t="shared" ref="E732:F735" si="127">VLOOKUP(M732,Teams,2)</f>
        <v>#N/A</v>
      </c>
      <c r="F732" s="577" t="e">
        <f t="shared" si="127"/>
        <v>#N/A</v>
      </c>
      <c r="G732" s="578"/>
      <c r="H732" s="645" t="e">
        <f>VLOOKUP(E732,START_TIMES,2)</f>
        <v>#N/A</v>
      </c>
      <c r="I732" s="614" t="e">
        <f>VLOOKUP(E732,fields,2)</f>
        <v>#N/A</v>
      </c>
      <c r="J732" s="580"/>
      <c r="K732" s="16"/>
      <c r="M732" s="603"/>
      <c r="N732" s="603"/>
      <c r="O732" s="16">
        <v>40</v>
      </c>
      <c r="S732" s="16"/>
      <c r="T732" s="198"/>
      <c r="U732" s="198"/>
      <c r="V732" s="16"/>
      <c r="W732" s="209"/>
      <c r="X732" s="215"/>
      <c r="Y732" s="16"/>
      <c r="Z732" s="20"/>
      <c r="AC732" s="16"/>
    </row>
    <row r="733" spans="1:29" ht="12.75" customHeight="1" thickTop="1" thickBot="1" x14ac:dyDescent="0.4">
      <c r="A733" s="574">
        <v>730</v>
      </c>
      <c r="B733" s="696">
        <v>18</v>
      </c>
      <c r="C733" s="575">
        <v>45956</v>
      </c>
      <c r="D733" s="588" t="s">
        <v>1114</v>
      </c>
      <c r="E733" s="577" t="e">
        <f t="shared" si="127"/>
        <v>#N/A</v>
      </c>
      <c r="F733" s="577" t="e">
        <f t="shared" si="127"/>
        <v>#N/A</v>
      </c>
      <c r="G733" s="578"/>
      <c r="H733" s="645" t="e">
        <f>VLOOKUP(E733,START_TIMES,2)</f>
        <v>#N/A</v>
      </c>
      <c r="I733" s="614" t="e">
        <f>VLOOKUP(E733,fields,2)</f>
        <v>#N/A</v>
      </c>
      <c r="J733" s="585"/>
      <c r="K733" s="16"/>
      <c r="M733" s="605"/>
      <c r="N733" s="605"/>
      <c r="O733" s="16">
        <v>41</v>
      </c>
      <c r="S733" s="16"/>
      <c r="T733" s="198"/>
      <c r="U733" s="198"/>
      <c r="V733" s="16"/>
      <c r="W733" s="209"/>
      <c r="X733" s="215"/>
      <c r="Y733" s="16"/>
      <c r="Z733" s="20"/>
      <c r="AC733" s="16"/>
    </row>
    <row r="734" spans="1:29" ht="12.75" customHeight="1" thickTop="1" thickBot="1" x14ac:dyDescent="0.4">
      <c r="A734" s="574">
        <v>731</v>
      </c>
      <c r="B734" s="696">
        <v>18</v>
      </c>
      <c r="C734" s="575">
        <v>45956</v>
      </c>
      <c r="D734" s="588" t="s">
        <v>1114</v>
      </c>
      <c r="E734" s="577" t="e">
        <f t="shared" si="127"/>
        <v>#N/A</v>
      </c>
      <c r="F734" s="577" t="e">
        <f t="shared" si="127"/>
        <v>#N/A</v>
      </c>
      <c r="G734" s="578"/>
      <c r="H734" s="645" t="e">
        <f>VLOOKUP(E734,START_TIMES,2)</f>
        <v>#N/A</v>
      </c>
      <c r="I734" s="614" t="e">
        <f>VLOOKUP(E734,fields,2)</f>
        <v>#N/A</v>
      </c>
      <c r="J734" s="585"/>
      <c r="K734" s="16"/>
      <c r="M734" s="250"/>
      <c r="N734" s="250"/>
      <c r="O734" s="16">
        <v>42</v>
      </c>
      <c r="S734" s="16"/>
      <c r="T734" s="198"/>
      <c r="U734" s="198"/>
      <c r="V734" s="16"/>
      <c r="W734" s="209"/>
      <c r="X734" s="215"/>
      <c r="Y734" s="16"/>
      <c r="Z734" s="20"/>
      <c r="AC734" s="16"/>
    </row>
    <row r="735" spans="1:29" ht="12.75" customHeight="1" thickTop="1" thickBot="1" x14ac:dyDescent="0.4">
      <c r="A735" s="574">
        <v>732</v>
      </c>
      <c r="B735" s="696">
        <v>18</v>
      </c>
      <c r="C735" s="575">
        <v>45956</v>
      </c>
      <c r="D735" s="588" t="s">
        <v>1114</v>
      </c>
      <c r="E735" s="577" t="e">
        <f t="shared" si="127"/>
        <v>#N/A</v>
      </c>
      <c r="F735" s="577" t="e">
        <f t="shared" si="127"/>
        <v>#N/A</v>
      </c>
      <c r="G735" s="578"/>
      <c r="H735" s="645" t="e">
        <f>VLOOKUP(E735,START_TIMES,2)</f>
        <v>#N/A</v>
      </c>
      <c r="I735" s="614" t="e">
        <f>VLOOKUP(E735,fields,2)</f>
        <v>#N/A</v>
      </c>
      <c r="J735" s="580"/>
      <c r="K735" s="16"/>
      <c r="M735" s="602"/>
      <c r="N735" s="602"/>
      <c r="O735" s="16">
        <v>43</v>
      </c>
      <c r="S735" s="16"/>
      <c r="T735" s="198"/>
      <c r="U735" s="198"/>
      <c r="V735" s="16"/>
      <c r="W735" s="209"/>
      <c r="X735" s="215"/>
      <c r="Y735" s="16"/>
      <c r="Z735" s="20"/>
      <c r="AC735" s="16"/>
    </row>
    <row r="736" spans="1:29" ht="12.75" customHeight="1" thickTop="1" thickBot="1" x14ac:dyDescent="0.4">
      <c r="A736" s="574">
        <v>733</v>
      </c>
      <c r="B736" s="696" t="s">
        <v>0</v>
      </c>
      <c r="C736" s="575" t="s">
        <v>0</v>
      </c>
      <c r="D736" s="582" t="s">
        <v>0</v>
      </c>
      <c r="E736" s="583" t="s">
        <v>0</v>
      </c>
      <c r="F736" s="584" t="s">
        <v>0</v>
      </c>
      <c r="G736" s="578" t="s">
        <v>0</v>
      </c>
      <c r="H736" s="645" t="s">
        <v>0</v>
      </c>
      <c r="I736" s="614" t="s">
        <v>0</v>
      </c>
      <c r="J736" s="585" t="s">
        <v>0</v>
      </c>
      <c r="K736" s="16"/>
      <c r="M736" s="602"/>
      <c r="N736" s="602"/>
      <c r="O736" s="16">
        <v>44</v>
      </c>
      <c r="S736" s="16"/>
      <c r="T736" s="198"/>
      <c r="U736" s="198"/>
      <c r="V736" s="16"/>
      <c r="W736" s="209"/>
      <c r="X736" s="215"/>
      <c r="Y736" s="16"/>
      <c r="Z736" s="20"/>
      <c r="AC736" s="16"/>
    </row>
    <row r="737" spans="1:29" ht="12.75" customHeight="1" thickTop="1" thickBot="1" x14ac:dyDescent="0.4">
      <c r="A737" s="574">
        <v>734</v>
      </c>
      <c r="B737" s="696">
        <v>18</v>
      </c>
      <c r="C737" s="575">
        <v>45956</v>
      </c>
      <c r="D737" s="740" t="s">
        <v>1115</v>
      </c>
      <c r="E737" s="577" t="e">
        <f t="shared" ref="E737:F740" si="128">VLOOKUP(M737,Teams,2)</f>
        <v>#N/A</v>
      </c>
      <c r="F737" s="577" t="e">
        <f t="shared" si="128"/>
        <v>#N/A</v>
      </c>
      <c r="G737" s="578"/>
      <c r="H737" s="645" t="e">
        <f>VLOOKUP(E737,START_TIMES,2)</f>
        <v>#N/A</v>
      </c>
      <c r="I737" s="614" t="e">
        <f>VLOOKUP(E737,fields,2)</f>
        <v>#N/A</v>
      </c>
      <c r="J737" s="585"/>
      <c r="K737" s="16"/>
      <c r="M737" s="602"/>
      <c r="N737" s="602"/>
      <c r="O737" s="16">
        <v>47</v>
      </c>
      <c r="S737" s="16"/>
      <c r="T737" s="198"/>
      <c r="U737" s="198"/>
      <c r="V737" s="16"/>
      <c r="W737" s="209"/>
      <c r="X737" s="215"/>
      <c r="Y737" s="16"/>
      <c r="Z737" s="20"/>
      <c r="AC737" s="16"/>
    </row>
    <row r="738" spans="1:29" ht="12.75" customHeight="1" thickTop="1" thickBot="1" x14ac:dyDescent="0.4">
      <c r="A738" s="574">
        <v>735</v>
      </c>
      <c r="B738" s="696">
        <v>18</v>
      </c>
      <c r="C738" s="575">
        <v>45956</v>
      </c>
      <c r="D738" s="740" t="s">
        <v>1115</v>
      </c>
      <c r="E738" s="577" t="e">
        <f t="shared" si="128"/>
        <v>#N/A</v>
      </c>
      <c r="F738" s="577" t="e">
        <f t="shared" si="128"/>
        <v>#N/A</v>
      </c>
      <c r="G738" s="578"/>
      <c r="H738" s="645" t="e">
        <f>VLOOKUP(E738,START_TIMES,2)</f>
        <v>#N/A</v>
      </c>
      <c r="I738" s="614" t="e">
        <f>VLOOKUP(E738,fields,2)</f>
        <v>#N/A</v>
      </c>
      <c r="J738" s="580"/>
      <c r="K738" s="16"/>
      <c r="M738" s="414"/>
      <c r="N738" s="414"/>
      <c r="O738" s="16">
        <v>48</v>
      </c>
      <c r="S738" s="16"/>
      <c r="T738" s="198"/>
      <c r="U738" s="198"/>
      <c r="V738" s="16"/>
      <c r="W738" s="209"/>
      <c r="X738" s="215"/>
      <c r="Y738" s="16"/>
      <c r="Z738" s="20"/>
      <c r="AC738" s="16"/>
    </row>
    <row r="739" spans="1:29" ht="12.75" customHeight="1" thickTop="1" thickBot="1" x14ac:dyDescent="0.4">
      <c r="A739" s="574">
        <v>736</v>
      </c>
      <c r="B739" s="696">
        <v>18</v>
      </c>
      <c r="C739" s="575">
        <v>45956</v>
      </c>
      <c r="D739" s="740" t="s">
        <v>1115</v>
      </c>
      <c r="E739" s="577" t="e">
        <f t="shared" si="128"/>
        <v>#N/A</v>
      </c>
      <c r="F739" s="577" t="e">
        <f t="shared" si="128"/>
        <v>#N/A</v>
      </c>
      <c r="G739" s="578"/>
      <c r="H739" s="645" t="e">
        <f>VLOOKUP(E739,START_TIMES,2)</f>
        <v>#N/A</v>
      </c>
      <c r="I739" s="614" t="e">
        <f>VLOOKUP(E739,fields,2)</f>
        <v>#N/A</v>
      </c>
      <c r="J739" s="580"/>
      <c r="K739" s="16"/>
      <c r="M739" s="5"/>
      <c r="N739" s="5"/>
      <c r="O739" s="16">
        <v>49</v>
      </c>
      <c r="S739" s="16"/>
      <c r="T739" s="198"/>
      <c r="U739" s="198"/>
      <c r="V739" s="16"/>
      <c r="W739" s="209"/>
      <c r="X739" s="215"/>
      <c r="Y739" s="16"/>
      <c r="Z739" s="20"/>
      <c r="AC739" s="16"/>
    </row>
    <row r="740" spans="1:29" ht="18.75" customHeight="1" thickTop="1" x14ac:dyDescent="0.35">
      <c r="A740" s="574">
        <v>737</v>
      </c>
      <c r="B740" s="696">
        <v>18</v>
      </c>
      <c r="C740" s="575">
        <v>45956</v>
      </c>
      <c r="D740" s="740" t="s">
        <v>1115</v>
      </c>
      <c r="E740" s="577" t="e">
        <f t="shared" si="128"/>
        <v>#N/A</v>
      </c>
      <c r="F740" s="577" t="e">
        <f t="shared" si="128"/>
        <v>#N/A</v>
      </c>
      <c r="G740" s="578"/>
      <c r="H740" s="645" t="e">
        <f>VLOOKUP(E740,START_TIMES,2)</f>
        <v>#N/A</v>
      </c>
      <c r="I740" s="614" t="e">
        <f>VLOOKUP(E740,fields,2)</f>
        <v>#N/A</v>
      </c>
      <c r="J740" s="580"/>
      <c r="K740" s="16"/>
      <c r="M740" s="349"/>
      <c r="N740" s="349"/>
      <c r="O740" s="16">
        <v>50</v>
      </c>
    </row>
    <row r="741" spans="1:29" ht="14.5" x14ac:dyDescent="0.35">
      <c r="A741" s="574">
        <v>738</v>
      </c>
      <c r="B741" s="696" t="s">
        <v>0</v>
      </c>
      <c r="C741" s="575" t="s">
        <v>0</v>
      </c>
      <c r="D741" s="582" t="s">
        <v>0</v>
      </c>
      <c r="E741" s="583" t="s">
        <v>0</v>
      </c>
      <c r="F741" s="584" t="s">
        <v>0</v>
      </c>
      <c r="G741" s="578" t="s">
        <v>0</v>
      </c>
      <c r="H741" s="645" t="s">
        <v>0</v>
      </c>
      <c r="I741" s="614" t="s">
        <v>0</v>
      </c>
      <c r="J741" s="585" t="s">
        <v>0</v>
      </c>
      <c r="K741" s="16"/>
      <c r="M741" s="754"/>
      <c r="N741" s="754"/>
    </row>
    <row r="742" spans="1:29" ht="14.5" x14ac:dyDescent="0.35">
      <c r="A742" s="574">
        <v>739</v>
      </c>
      <c r="B742" s="696">
        <v>18</v>
      </c>
      <c r="C742" s="575">
        <v>45956</v>
      </c>
      <c r="D742" s="590" t="s">
        <v>1076</v>
      </c>
      <c r="E742" s="774" t="e">
        <f t="shared" ref="E742:F746" si="129">VLOOKUP(M742,Teams,2)</f>
        <v>#N/A</v>
      </c>
      <c r="F742" s="577" t="e">
        <f t="shared" si="129"/>
        <v>#N/A</v>
      </c>
      <c r="G742" s="589"/>
      <c r="H742" s="645" t="e">
        <f>VLOOKUP(E742,START_TIMES,2)</f>
        <v>#N/A</v>
      </c>
      <c r="I742" s="614" t="e">
        <f>VLOOKUP(E742,fields,2)</f>
        <v>#N/A</v>
      </c>
      <c r="J742" s="580"/>
      <c r="K742" s="16"/>
      <c r="M742" s="781"/>
      <c r="N742" s="781"/>
    </row>
    <row r="743" spans="1:29" ht="14.5" x14ac:dyDescent="0.35">
      <c r="A743" s="574">
        <v>740</v>
      </c>
      <c r="B743" s="696">
        <v>18</v>
      </c>
      <c r="C743" s="575">
        <v>45956</v>
      </c>
      <c r="D743" s="590" t="s">
        <v>1076</v>
      </c>
      <c r="E743" s="577" t="e">
        <f t="shared" si="129"/>
        <v>#N/A</v>
      </c>
      <c r="F743" s="577" t="e">
        <f t="shared" si="129"/>
        <v>#N/A</v>
      </c>
      <c r="G743" s="589"/>
      <c r="H743" s="645" t="e">
        <f>VLOOKUP(E743,START_TIMES,2)</f>
        <v>#N/A</v>
      </c>
      <c r="I743" s="614" t="e">
        <f>VLOOKUP(E743,fields,2)</f>
        <v>#N/A</v>
      </c>
      <c r="J743" s="580"/>
      <c r="K743" s="16"/>
      <c r="M743" s="781"/>
      <c r="N743" s="781"/>
    </row>
    <row r="744" spans="1:29" ht="14.5" x14ac:dyDescent="0.35">
      <c r="A744" s="574">
        <v>741</v>
      </c>
      <c r="B744" s="696">
        <v>18</v>
      </c>
      <c r="C744" s="575">
        <v>45956</v>
      </c>
      <c r="D744" s="590" t="s">
        <v>1076</v>
      </c>
      <c r="E744" s="577" t="e">
        <f t="shared" si="129"/>
        <v>#N/A</v>
      </c>
      <c r="F744" s="577" t="e">
        <f t="shared" si="129"/>
        <v>#N/A</v>
      </c>
      <c r="G744" s="589"/>
      <c r="H744" s="645" t="e">
        <f>VLOOKUP(E744,START_TIMES,2)</f>
        <v>#N/A</v>
      </c>
      <c r="I744" s="614" t="e">
        <f>VLOOKUP(E744,fields,2)</f>
        <v>#N/A</v>
      </c>
      <c r="J744" s="580"/>
      <c r="K744" s="16"/>
      <c r="M744" s="781"/>
      <c r="N744" s="781"/>
    </row>
    <row r="745" spans="1:29" ht="14.5" x14ac:dyDescent="0.35">
      <c r="A745" s="574">
        <v>742</v>
      </c>
      <c r="B745" s="696">
        <v>18</v>
      </c>
      <c r="C745" s="575">
        <v>45956</v>
      </c>
      <c r="D745" s="590" t="s">
        <v>1076</v>
      </c>
      <c r="E745" s="577" t="e">
        <f t="shared" si="129"/>
        <v>#N/A</v>
      </c>
      <c r="F745" s="577" t="e">
        <f t="shared" si="129"/>
        <v>#N/A</v>
      </c>
      <c r="G745" s="589"/>
      <c r="H745" s="645" t="e">
        <f>VLOOKUP(E745,START_TIMES,2)</f>
        <v>#N/A</v>
      </c>
      <c r="I745" s="614" t="e">
        <f>VLOOKUP(E745,fields,2)</f>
        <v>#N/A</v>
      </c>
      <c r="J745" s="580"/>
      <c r="K745" s="16"/>
      <c r="M745" s="781"/>
      <c r="N745" s="781"/>
    </row>
    <row r="746" spans="1:29" ht="14.5" x14ac:dyDescent="0.35">
      <c r="A746" s="574">
        <v>743</v>
      </c>
      <c r="B746" s="696">
        <v>18</v>
      </c>
      <c r="C746" s="575">
        <v>45956</v>
      </c>
      <c r="D746" s="590" t="s">
        <v>1076</v>
      </c>
      <c r="E746" s="577" t="e">
        <f t="shared" si="129"/>
        <v>#N/A</v>
      </c>
      <c r="F746" s="577" t="e">
        <f t="shared" si="129"/>
        <v>#N/A</v>
      </c>
      <c r="G746" s="589"/>
      <c r="H746" s="645" t="e">
        <f>VLOOKUP(E746,START_TIMES,2)</f>
        <v>#N/A</v>
      </c>
      <c r="I746" s="614" t="e">
        <f>VLOOKUP(E746,fields,2)</f>
        <v>#N/A</v>
      </c>
      <c r="J746" s="580"/>
      <c r="K746" s="16"/>
      <c r="M746" s="781"/>
      <c r="N746" s="781"/>
    </row>
    <row r="747" spans="1:29" ht="14.5" x14ac:dyDescent="0.35">
      <c r="A747" s="574">
        <v>744</v>
      </c>
      <c r="B747" s="696" t="s">
        <v>0</v>
      </c>
      <c r="C747" s="575" t="s">
        <v>0</v>
      </c>
      <c r="D747" s="582" t="s">
        <v>0</v>
      </c>
      <c r="E747" s="583" t="s">
        <v>0</v>
      </c>
      <c r="F747" s="584" t="s">
        <v>0</v>
      </c>
      <c r="G747" s="578" t="s">
        <v>0</v>
      </c>
      <c r="H747" s="645" t="s">
        <v>0</v>
      </c>
      <c r="I747" s="614" t="s">
        <v>0</v>
      </c>
      <c r="J747" s="585" t="s">
        <v>0</v>
      </c>
      <c r="K747" s="16"/>
      <c r="M747" s="758"/>
      <c r="N747" s="758"/>
    </row>
    <row r="748" spans="1:29" ht="14.5" x14ac:dyDescent="0.35">
      <c r="A748" s="574">
        <v>745</v>
      </c>
      <c r="B748" s="696">
        <v>18</v>
      </c>
      <c r="C748" s="575">
        <v>45956</v>
      </c>
      <c r="D748" s="591" t="s">
        <v>1113</v>
      </c>
      <c r="E748" s="577" t="str">
        <f t="shared" ref="E748:F752" si="130">VLOOKUP(M748,Teams,2)</f>
        <v>CHESHIRE AZZURRI</v>
      </c>
      <c r="F748" s="577" t="str">
        <f t="shared" si="130"/>
        <v>GREENWICH PFC</v>
      </c>
      <c r="G748" s="589"/>
      <c r="H748" s="645">
        <f>VLOOKUP(E748,START_TIMES,2)</f>
        <v>0.375</v>
      </c>
      <c r="I748" s="614" t="str">
        <f>VLOOKUP(E748,fields,2)</f>
        <v>Quinnipiac Park (G), Cheshire</v>
      </c>
      <c r="J748" s="580"/>
      <c r="K748" s="16"/>
      <c r="M748" s="786" t="s">
        <v>138</v>
      </c>
      <c r="N748" s="786" t="s">
        <v>144</v>
      </c>
    </row>
    <row r="749" spans="1:29" ht="14.5" x14ac:dyDescent="0.35">
      <c r="A749" s="574">
        <v>746</v>
      </c>
      <c r="B749" s="696">
        <v>18</v>
      </c>
      <c r="C749" s="575">
        <v>45956</v>
      </c>
      <c r="D749" s="591" t="s">
        <v>1113</v>
      </c>
      <c r="E749" s="577" t="str">
        <f t="shared" si="130"/>
        <v>SOUTHEAST CT</v>
      </c>
      <c r="F749" s="577" t="str">
        <f t="shared" si="130"/>
        <v>GUILFORD BLACK EAGLES</v>
      </c>
      <c r="G749" s="589"/>
      <c r="H749" s="645">
        <f>VLOOKUP(E749,START_TIMES,2)</f>
        <v>0.41666666666666702</v>
      </c>
      <c r="I749" s="614" t="str">
        <f>VLOOKUP(E749,fields,2)</f>
        <v>Killingworth Rec Park (G), Killingworth</v>
      </c>
      <c r="J749" s="580"/>
      <c r="K749" s="16"/>
      <c r="M749" s="786" t="s">
        <v>149</v>
      </c>
      <c r="N749" s="786" t="s">
        <v>146</v>
      </c>
    </row>
    <row r="750" spans="1:29" ht="14.5" x14ac:dyDescent="0.35">
      <c r="A750" s="574">
        <v>747</v>
      </c>
      <c r="B750" s="696">
        <v>18</v>
      </c>
      <c r="C750" s="575">
        <v>45956</v>
      </c>
      <c r="D750" s="591" t="s">
        <v>1113</v>
      </c>
      <c r="E750" s="577" t="str">
        <f t="shared" si="130"/>
        <v>EAST HAVEN SC</v>
      </c>
      <c r="F750" s="577" t="str">
        <f t="shared" si="130"/>
        <v>VASCO DA GAMA 60</v>
      </c>
      <c r="G750" s="589"/>
      <c r="H750" s="645">
        <f>VLOOKUP(E750,START_TIMES,2)</f>
        <v>0.41666666666666669</v>
      </c>
      <c r="I750" s="614" t="str">
        <f>VLOOKUP(E750,fields,2)</f>
        <v>East Haven MS (G), East Haven</v>
      </c>
      <c r="J750" s="580"/>
      <c r="K750" s="16"/>
      <c r="M750" s="786" t="s">
        <v>142</v>
      </c>
      <c r="N750" s="786" t="s">
        <v>135</v>
      </c>
    </row>
    <row r="751" spans="1:29" ht="14.5" x14ac:dyDescent="0.35">
      <c r="A751" s="574">
        <v>748</v>
      </c>
      <c r="B751" s="696">
        <v>18</v>
      </c>
      <c r="C751" s="575">
        <v>45956</v>
      </c>
      <c r="D751" s="591" t="s">
        <v>1113</v>
      </c>
      <c r="E751" s="577" t="str">
        <f t="shared" si="130"/>
        <v>ZIMMITTI SC</v>
      </c>
      <c r="F751" s="577" t="str">
        <f t="shared" si="130"/>
        <v>NORTH BRANFORD LEGENDS</v>
      </c>
      <c r="G751" s="589"/>
      <c r="H751" s="645">
        <f>VLOOKUP(E751,START_TIMES,2)</f>
        <v>0.41666666666666702</v>
      </c>
      <c r="I751" s="614" t="str">
        <f>VLOOKUP(E751,fields,2)</f>
        <v>Morris Beach Complex (G), Morris</v>
      </c>
      <c r="J751" s="580"/>
      <c r="K751" s="16"/>
      <c r="M751" s="786" t="s">
        <v>137</v>
      </c>
      <c r="N751" s="786" t="s">
        <v>148</v>
      </c>
    </row>
    <row r="752" spans="1:29" ht="14.5" x14ac:dyDescent="0.35">
      <c r="A752" s="574">
        <v>749</v>
      </c>
      <c r="B752" s="696">
        <v>18</v>
      </c>
      <c r="C752" s="575">
        <v>45956</v>
      </c>
      <c r="D752" s="591" t="s">
        <v>1113</v>
      </c>
      <c r="E752" s="577" t="str">
        <f t="shared" si="130"/>
        <v>HAVEN FC</v>
      </c>
      <c r="F752" s="577" t="str">
        <f t="shared" si="130"/>
        <v>CLUB NAPOLI 50</v>
      </c>
      <c r="G752" s="589"/>
      <c r="H752" s="645">
        <f>VLOOKUP(E752,START_TIMES,2)</f>
        <v>0.33333333333333331</v>
      </c>
      <c r="I752" s="614" t="str">
        <f>VLOOKUP(E752,fields,2)</f>
        <v>Foran HS KMT (T), Milford</v>
      </c>
      <c r="J752" s="580"/>
      <c r="K752" s="16"/>
      <c r="M752" s="786" t="s">
        <v>147</v>
      </c>
      <c r="N752" s="786" t="s">
        <v>141</v>
      </c>
    </row>
    <row r="753" spans="1:14" ht="14.5" x14ac:dyDescent="0.35">
      <c r="A753" s="574">
        <v>750</v>
      </c>
      <c r="B753" s="696"/>
      <c r="C753" s="575"/>
      <c r="D753" s="591"/>
      <c r="E753" s="577"/>
      <c r="F753" s="577"/>
      <c r="G753" s="589"/>
      <c r="H753" s="645"/>
      <c r="I753" s="614"/>
      <c r="J753" s="580"/>
      <c r="K753" s="16"/>
      <c r="M753" s="599"/>
      <c r="N753" s="599"/>
    </row>
    <row r="754" spans="1:14" ht="14.5" x14ac:dyDescent="0.35">
      <c r="A754" s="574">
        <v>751</v>
      </c>
      <c r="B754" s="696"/>
      <c r="C754" s="575"/>
      <c r="D754" s="591"/>
      <c r="E754" s="577"/>
      <c r="F754" s="577"/>
      <c r="G754" s="675"/>
      <c r="H754" s="645"/>
      <c r="I754" s="614"/>
      <c r="J754" s="580"/>
    </row>
    <row r="755" spans="1:14" ht="14.5" x14ac:dyDescent="0.35">
      <c r="A755" s="574">
        <v>752</v>
      </c>
      <c r="B755" s="696"/>
      <c r="C755" s="575"/>
      <c r="D755" s="582"/>
      <c r="E755" s="583" t="s">
        <v>0</v>
      </c>
      <c r="F755" s="584" t="s">
        <v>0</v>
      </c>
      <c r="G755" s="656" t="s">
        <v>204</v>
      </c>
      <c r="H755" s="645"/>
      <c r="I755" s="614"/>
      <c r="J755" s="580"/>
      <c r="K755" s="16"/>
      <c r="M755" s="85"/>
      <c r="N755" s="85"/>
    </row>
    <row r="756" spans="1:14" ht="14.5" x14ac:dyDescent="0.35">
      <c r="A756" s="574">
        <v>753</v>
      </c>
      <c r="B756" s="581"/>
      <c r="C756" s="575"/>
      <c r="D756" s="582"/>
      <c r="E756" s="583" t="s">
        <v>0</v>
      </c>
      <c r="F756" s="584" t="s">
        <v>0</v>
      </c>
      <c r="G756" s="595" t="s">
        <v>204</v>
      </c>
      <c r="H756" s="645"/>
      <c r="I756" s="614"/>
      <c r="J756" s="580"/>
      <c r="K756" s="16"/>
    </row>
    <row r="757" spans="1:14" ht="14.5" x14ac:dyDescent="0.35">
      <c r="A757" s="574">
        <v>754</v>
      </c>
      <c r="B757" s="581"/>
      <c r="C757" s="575"/>
      <c r="D757" s="582"/>
      <c r="E757" s="583" t="s">
        <v>0</v>
      </c>
      <c r="F757" s="584" t="s">
        <v>0</v>
      </c>
      <c r="G757" s="655" t="s">
        <v>204</v>
      </c>
      <c r="H757" s="645"/>
      <c r="I757" s="614"/>
      <c r="J757" s="580"/>
      <c r="K757" s="16"/>
    </row>
    <row r="787" spans="1:14" ht="13" thickBot="1" x14ac:dyDescent="0.3"/>
    <row r="788" spans="1:14" ht="12.75" customHeight="1" thickTop="1" thickBot="1" x14ac:dyDescent="0.4">
      <c r="A788" s="574">
        <v>461</v>
      </c>
      <c r="B788" s="696"/>
      <c r="C788" s="575"/>
      <c r="D788" s="590"/>
      <c r="E788" s="577"/>
      <c r="F788" s="577"/>
      <c r="G788" s="589"/>
      <c r="H788" s="649"/>
      <c r="I788" s="642"/>
      <c r="J788" s="585"/>
      <c r="K788" s="16"/>
      <c r="M788" s="601"/>
      <c r="N788" s="601"/>
    </row>
    <row r="789" spans="1:14" ht="12.75" customHeight="1" thickTop="1" thickBot="1" x14ac:dyDescent="0.3">
      <c r="A789" s="574">
        <v>462</v>
      </c>
      <c r="B789" s="698" t="s">
        <v>0</v>
      </c>
      <c r="C789" s="396" t="s">
        <v>1116</v>
      </c>
      <c r="D789" s="660"/>
      <c r="E789" s="660"/>
      <c r="F789" s="660"/>
      <c r="G789" s="668"/>
      <c r="H789" s="677"/>
      <c r="I789" s="660"/>
      <c r="J789" s="321"/>
      <c r="K789" s="16"/>
      <c r="M789" s="601"/>
      <c r="N789" s="601"/>
    </row>
    <row r="790" spans="1:14" ht="13" thickTop="1" x14ac:dyDescent="0.25"/>
  </sheetData>
  <mergeCells count="3">
    <mergeCell ref="E1:H1"/>
    <mergeCell ref="K1:L1"/>
    <mergeCell ref="AF1:AG1"/>
  </mergeCells>
  <pageMargins left="0" right="0" top="0" bottom="0.25" header="0" footer="0.3"/>
  <pageSetup scale="53" orientation="landscape" r:id="rId1"/>
  <headerFooter alignWithMargins="0"/>
  <colBreaks count="1" manualBreakCount="1">
    <brk id="10" max="80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81D09-EEBB-4632-AF97-E6782B885F24}">
  <sheetPr published="0"/>
  <dimension ref="A2:AW763"/>
  <sheetViews>
    <sheetView topLeftCell="F1" zoomScale="81" zoomScaleNormal="80" workbookViewId="0">
      <selection activeCell="T5" sqref="T5:U94"/>
    </sheetView>
  </sheetViews>
  <sheetFormatPr defaultColWidth="9.1796875" defaultRowHeight="12.5" x14ac:dyDescent="0.25"/>
  <cols>
    <col min="1" max="3" width="14.453125" style="1" customWidth="1"/>
    <col min="4" max="4" width="9.1796875" style="1"/>
    <col min="5" max="8" width="3.1796875" style="1" bestFit="1" customWidth="1"/>
    <col min="9" max="10" width="8.7265625" style="1" bestFit="1" customWidth="1"/>
    <col min="11" max="12" width="8.7265625" style="1" customWidth="1"/>
    <col min="13" max="13" width="6.1796875" style="1" bestFit="1" customWidth="1"/>
    <col min="14" max="17" width="3.1796875" style="1" bestFit="1" customWidth="1"/>
    <col min="18" max="19" width="8.7265625" style="1" bestFit="1" customWidth="1"/>
    <col min="20" max="21" width="8.7265625" style="1" customWidth="1"/>
    <col min="22" max="22" width="9.1796875" style="1"/>
    <col min="23" max="26" width="3.1796875" style="1" bestFit="1" customWidth="1"/>
    <col min="27" max="28" width="8.7265625" style="1" bestFit="1" customWidth="1"/>
    <col min="29" max="29" width="6.1796875" style="1" bestFit="1" customWidth="1"/>
    <col min="30" max="33" width="3.1796875" style="1" bestFit="1" customWidth="1"/>
    <col min="34" max="35" width="8.7265625" style="1" bestFit="1" customWidth="1"/>
    <col min="36" max="36" width="6.1796875" style="1" bestFit="1" customWidth="1"/>
    <col min="37" max="40" width="3.1796875" style="1" bestFit="1" customWidth="1"/>
    <col min="41" max="42" width="8.7265625" style="1" bestFit="1" customWidth="1"/>
    <col min="43" max="43" width="6.1796875" style="1" bestFit="1" customWidth="1"/>
    <col min="44" max="47" width="3.1796875" style="1" bestFit="1" customWidth="1"/>
    <col min="48" max="49" width="8.7265625" style="1" bestFit="1" customWidth="1"/>
    <col min="50" max="16384" width="9.1796875" style="1"/>
  </cols>
  <sheetData>
    <row r="2" spans="1:49" ht="3.75" customHeight="1" x14ac:dyDescent="0.25"/>
    <row r="4" spans="1:49" ht="13" thickBot="1" x14ac:dyDescent="0.3"/>
    <row r="5" spans="1:49" ht="14" thickTop="1" thickBot="1" x14ac:dyDescent="0.35">
      <c r="A5" s="32" t="s">
        <v>10</v>
      </c>
      <c r="B5" s="5" t="s">
        <v>92</v>
      </c>
      <c r="C5" s="5" t="s">
        <v>93</v>
      </c>
      <c r="D5" s="33" t="s">
        <v>175</v>
      </c>
      <c r="E5" s="1" t="str">
        <f>RIGHT(B5,2)</f>
        <v xml:space="preserve"> 6</v>
      </c>
      <c r="F5" s="1" t="str">
        <f>RIGHT(C5,2)</f>
        <v xml:space="preserve"> 3</v>
      </c>
      <c r="G5" s="1">
        <f>E5+10</f>
        <v>16</v>
      </c>
      <c r="H5" s="1">
        <f>F5+10</f>
        <v>13</v>
      </c>
      <c r="I5" s="5" t="str">
        <f>CONCATENATE("TEAM ",G5)</f>
        <v>TEAM 16</v>
      </c>
      <c r="J5" s="5" t="str">
        <f>CONCATENATE("TEAM ",H5)</f>
        <v>TEAM 13</v>
      </c>
      <c r="K5" s="85" t="s">
        <v>155</v>
      </c>
      <c r="L5" s="85" t="s">
        <v>152</v>
      </c>
      <c r="M5" s="34" t="s">
        <v>11</v>
      </c>
      <c r="N5" s="1" t="str">
        <f>RIGHT(I5,2)</f>
        <v>16</v>
      </c>
      <c r="O5" s="1" t="str">
        <f>RIGHT(J5,2)</f>
        <v>13</v>
      </c>
      <c r="P5" s="1">
        <f>N5+10</f>
        <v>26</v>
      </c>
      <c r="Q5" s="1">
        <f>O5+10</f>
        <v>23</v>
      </c>
      <c r="R5" s="5" t="str">
        <f>CONCATENATE("TEAM ",P5)</f>
        <v>TEAM 26</v>
      </c>
      <c r="S5" s="5" t="str">
        <f>CONCATENATE("TEAM ",Q5)</f>
        <v>TEAM 23</v>
      </c>
      <c r="T5" s="85" t="s">
        <v>105</v>
      </c>
      <c r="U5" s="85" t="s">
        <v>162</v>
      </c>
      <c r="V5" s="35" t="s">
        <v>697</v>
      </c>
      <c r="W5" s="1" t="s">
        <v>709</v>
      </c>
      <c r="X5" s="1" t="s">
        <v>710</v>
      </c>
      <c r="Y5" s="1">
        <v>31</v>
      </c>
      <c r="Z5" s="1">
        <v>38</v>
      </c>
      <c r="AA5" s="5" t="str">
        <f>CONCATENATE("TEAM ",Y5)</f>
        <v>TEAM 31</v>
      </c>
      <c r="AB5" s="5" t="str">
        <f>CONCATENATE("TEAM ",Z5)</f>
        <v>TEAM 38</v>
      </c>
      <c r="AC5" s="36" t="s">
        <v>698</v>
      </c>
      <c r="AD5" s="1" t="str">
        <f>RIGHT(AA5,2)</f>
        <v>31</v>
      </c>
      <c r="AE5" s="1" t="str">
        <f>RIGHT(AB5,2)</f>
        <v>38</v>
      </c>
      <c r="AF5" s="1">
        <f>AD5+8</f>
        <v>39</v>
      </c>
      <c r="AG5" s="1">
        <f>AE5+8</f>
        <v>46</v>
      </c>
      <c r="AH5" s="5" t="str">
        <f>CONCATENATE("TEAM ",AF5)</f>
        <v>TEAM 39</v>
      </c>
      <c r="AI5" s="260" t="str">
        <f>CONCATENATE("TEAM ",AG5)</f>
        <v>TEAM 46</v>
      </c>
      <c r="AJ5" s="261" t="s">
        <v>102</v>
      </c>
      <c r="AK5" s="1" t="str">
        <f>RIGHT(AH5,2)</f>
        <v>39</v>
      </c>
      <c r="AL5" s="1" t="str">
        <f>RIGHT(AI5,2)</f>
        <v>46</v>
      </c>
      <c r="AM5" s="1">
        <v>52</v>
      </c>
      <c r="AN5" s="1">
        <v>49</v>
      </c>
      <c r="AO5" s="5" t="str">
        <f>CONCATENATE("TEAM ",AM5)</f>
        <v>TEAM 52</v>
      </c>
      <c r="AP5" s="5" t="str">
        <f>CONCATENATE("TEAM ",AN5)</f>
        <v>TEAM 49</v>
      </c>
      <c r="AQ5" s="271" t="s">
        <v>103</v>
      </c>
      <c r="AR5" s="262" t="str">
        <f>RIGHT(AO5,2)</f>
        <v>52</v>
      </c>
      <c r="AS5" s="262" t="str">
        <f>RIGHT(AP5,2)</f>
        <v>49</v>
      </c>
      <c r="AT5" s="262">
        <f>AR5+10</f>
        <v>62</v>
      </c>
      <c r="AU5" s="262">
        <f>AS5+10</f>
        <v>59</v>
      </c>
      <c r="AV5" s="263" t="str">
        <f>CONCATENATE("TEAM ",AT5)</f>
        <v>TEAM 62</v>
      </c>
      <c r="AW5" s="264" t="str">
        <f>CONCATENATE("TEAM ",AU5)</f>
        <v>TEAM 59</v>
      </c>
    </row>
    <row r="6" spans="1:49" ht="14" thickTop="1" thickBot="1" x14ac:dyDescent="0.35">
      <c r="A6" s="32" t="s">
        <v>10</v>
      </c>
      <c r="B6" s="5" t="s">
        <v>95</v>
      </c>
      <c r="C6" s="5" t="s">
        <v>94</v>
      </c>
      <c r="D6" s="33" t="s">
        <v>175</v>
      </c>
      <c r="E6" s="1" t="str">
        <f t="shared" ref="E6:F27" si="0">RIGHT(B6,2)</f>
        <v xml:space="preserve"> 9</v>
      </c>
      <c r="F6" s="1" t="str">
        <f t="shared" si="0"/>
        <v xml:space="preserve"> 5</v>
      </c>
      <c r="G6" s="1">
        <f t="shared" ref="G6:H27" si="1">E6+10</f>
        <v>19</v>
      </c>
      <c r="H6" s="1">
        <f t="shared" si="1"/>
        <v>15</v>
      </c>
      <c r="I6" s="5" t="str">
        <f t="shared" ref="I6:J27" si="2">CONCATENATE("TEAM ",G6)</f>
        <v>TEAM 19</v>
      </c>
      <c r="J6" s="5" t="str">
        <f t="shared" si="2"/>
        <v>TEAM 15</v>
      </c>
      <c r="K6" s="85" t="s">
        <v>154</v>
      </c>
      <c r="L6" s="85" t="s">
        <v>158</v>
      </c>
      <c r="M6" s="34" t="s">
        <v>11</v>
      </c>
      <c r="N6" s="1" t="str">
        <f t="shared" ref="N6:O69" si="3">RIGHT(I6,2)</f>
        <v>19</v>
      </c>
      <c r="O6" s="1" t="str">
        <f t="shared" si="3"/>
        <v>15</v>
      </c>
      <c r="P6" s="1">
        <f t="shared" ref="P6:Q69" si="4">N6+10</f>
        <v>29</v>
      </c>
      <c r="Q6" s="1">
        <f t="shared" si="4"/>
        <v>25</v>
      </c>
      <c r="R6" s="5" t="str">
        <f t="shared" ref="R6:S69" si="5">CONCATENATE("TEAM ",P6)</f>
        <v>TEAM 29</v>
      </c>
      <c r="S6" s="5" t="str">
        <f t="shared" si="5"/>
        <v>TEAM 25</v>
      </c>
      <c r="T6" s="85" t="s">
        <v>108</v>
      </c>
      <c r="U6" s="85" t="s">
        <v>104</v>
      </c>
      <c r="V6" s="35" t="s">
        <v>697</v>
      </c>
      <c r="W6" s="1" t="s">
        <v>711</v>
      </c>
      <c r="X6" s="1" t="s">
        <v>712</v>
      </c>
      <c r="Y6" s="1">
        <v>36</v>
      </c>
      <c r="Z6" s="1">
        <v>33</v>
      </c>
      <c r="AA6" s="5" t="str">
        <f t="shared" ref="AA6:AA69" si="6">CONCATENATE("TEAM ",Y6)</f>
        <v>TEAM 36</v>
      </c>
      <c r="AB6" s="5" t="str">
        <f t="shared" ref="AB6:AB69" si="7">CONCATENATE("TEAM ",Z6)</f>
        <v>TEAM 33</v>
      </c>
      <c r="AC6" s="36" t="s">
        <v>698</v>
      </c>
      <c r="AD6" s="1" t="str">
        <f t="shared" ref="AD6:AE69" si="8">RIGHT(AA6,2)</f>
        <v>36</v>
      </c>
      <c r="AE6" s="1" t="str">
        <f t="shared" si="8"/>
        <v>33</v>
      </c>
      <c r="AF6" s="1">
        <f t="shared" ref="AF6:AF60" si="9">AD6+8</f>
        <v>44</v>
      </c>
      <c r="AG6" s="1">
        <f t="shared" ref="AG6:AG60" si="10">AE6+8</f>
        <v>41</v>
      </c>
      <c r="AH6" s="5" t="str">
        <f t="shared" ref="AH6:AI69" si="11">CONCATENATE("TEAM ",AF6)</f>
        <v>TEAM 44</v>
      </c>
      <c r="AI6" s="260" t="str">
        <f t="shared" si="11"/>
        <v>TEAM 41</v>
      </c>
      <c r="AJ6" s="265" t="s">
        <v>102</v>
      </c>
      <c r="AK6" s="1" t="str">
        <f t="shared" ref="AK6:AK69" si="12">RIGHT(AH6,2)</f>
        <v>44</v>
      </c>
      <c r="AL6" s="1" t="str">
        <f t="shared" ref="AL6:AL69" si="13">RIGHT(AI6,2)</f>
        <v>41</v>
      </c>
      <c r="AM6" s="1">
        <v>55</v>
      </c>
      <c r="AN6" s="1">
        <v>51</v>
      </c>
      <c r="AO6" s="5" t="str">
        <f t="shared" ref="AO6:AO69" si="14">CONCATENATE("TEAM ",AM6)</f>
        <v>TEAM 55</v>
      </c>
      <c r="AP6" s="5" t="str">
        <f t="shared" ref="AP6:AP69" si="15">CONCATENATE("TEAM ",AN6)</f>
        <v>TEAM 51</v>
      </c>
      <c r="AQ6" s="272" t="s">
        <v>103</v>
      </c>
      <c r="AR6" s="1" t="str">
        <f t="shared" ref="AR6:AS69" si="16">RIGHT(AO6,2)</f>
        <v>55</v>
      </c>
      <c r="AS6" s="1" t="str">
        <f t="shared" si="16"/>
        <v>51</v>
      </c>
      <c r="AT6" s="1">
        <f t="shared" ref="AT6:AU69" si="17">AR6+10</f>
        <v>65</v>
      </c>
      <c r="AU6" s="1">
        <f t="shared" si="17"/>
        <v>61</v>
      </c>
      <c r="AV6" s="5" t="str">
        <f t="shared" ref="AV6:AW69" si="18">CONCATENATE("TEAM ",AT6)</f>
        <v>TEAM 65</v>
      </c>
      <c r="AW6" s="266" t="str">
        <f t="shared" si="18"/>
        <v>TEAM 61</v>
      </c>
    </row>
    <row r="7" spans="1:49" ht="14" thickTop="1" thickBot="1" x14ac:dyDescent="0.35">
      <c r="A7" s="32" t="s">
        <v>10</v>
      </c>
      <c r="B7" s="5" t="s">
        <v>96</v>
      </c>
      <c r="C7" s="5" t="s">
        <v>97</v>
      </c>
      <c r="D7" s="33" t="s">
        <v>175</v>
      </c>
      <c r="E7" s="1" t="str">
        <f t="shared" si="0"/>
        <v xml:space="preserve"> 2</v>
      </c>
      <c r="F7" s="1" t="str">
        <f t="shared" si="0"/>
        <v xml:space="preserve"> 1</v>
      </c>
      <c r="G7" s="1">
        <f t="shared" si="1"/>
        <v>12</v>
      </c>
      <c r="H7" s="1">
        <f t="shared" si="1"/>
        <v>11</v>
      </c>
      <c r="I7" s="5" t="str">
        <f t="shared" si="2"/>
        <v>TEAM 12</v>
      </c>
      <c r="J7" s="5" t="str">
        <f t="shared" si="2"/>
        <v>TEAM 11</v>
      </c>
      <c r="K7" s="85" t="s">
        <v>151</v>
      </c>
      <c r="L7" s="85" t="s">
        <v>150</v>
      </c>
      <c r="M7" s="34" t="s">
        <v>11</v>
      </c>
      <c r="N7" s="1" t="str">
        <f t="shared" si="3"/>
        <v>12</v>
      </c>
      <c r="O7" s="1" t="str">
        <f t="shared" si="3"/>
        <v>11</v>
      </c>
      <c r="P7" s="1">
        <f t="shared" si="4"/>
        <v>22</v>
      </c>
      <c r="Q7" s="1">
        <f t="shared" si="4"/>
        <v>21</v>
      </c>
      <c r="R7" s="5" t="str">
        <f t="shared" si="5"/>
        <v>TEAM 22</v>
      </c>
      <c r="S7" s="5" t="str">
        <f t="shared" si="5"/>
        <v>TEAM 21</v>
      </c>
      <c r="T7" s="85" t="s">
        <v>161</v>
      </c>
      <c r="U7" s="85" t="s">
        <v>160</v>
      </c>
      <c r="V7" s="35" t="s">
        <v>697</v>
      </c>
      <c r="W7" s="1" t="s">
        <v>713</v>
      </c>
      <c r="X7" s="1" t="s">
        <v>714</v>
      </c>
      <c r="Y7" s="1">
        <v>34</v>
      </c>
      <c r="Z7" s="1">
        <v>35</v>
      </c>
      <c r="AA7" s="5" t="str">
        <f t="shared" si="6"/>
        <v>TEAM 34</v>
      </c>
      <c r="AB7" s="5" t="str">
        <f t="shared" si="7"/>
        <v>TEAM 35</v>
      </c>
      <c r="AC7" s="36" t="s">
        <v>698</v>
      </c>
      <c r="AD7" s="1" t="str">
        <f t="shared" si="8"/>
        <v>34</v>
      </c>
      <c r="AE7" s="1" t="str">
        <f t="shared" si="8"/>
        <v>35</v>
      </c>
      <c r="AF7" s="1">
        <f t="shared" si="9"/>
        <v>42</v>
      </c>
      <c r="AG7" s="1">
        <f t="shared" si="10"/>
        <v>43</v>
      </c>
      <c r="AH7" s="5" t="str">
        <f t="shared" si="11"/>
        <v>TEAM 42</v>
      </c>
      <c r="AI7" s="260" t="str">
        <f t="shared" si="11"/>
        <v>TEAM 43</v>
      </c>
      <c r="AJ7" s="265" t="s">
        <v>102</v>
      </c>
      <c r="AK7" s="1" t="str">
        <f t="shared" si="12"/>
        <v>42</v>
      </c>
      <c r="AL7" s="1" t="str">
        <f t="shared" si="13"/>
        <v>43</v>
      </c>
      <c r="AM7" s="1">
        <v>48</v>
      </c>
      <c r="AN7" s="1">
        <v>47</v>
      </c>
      <c r="AO7" s="5" t="str">
        <f t="shared" si="14"/>
        <v>TEAM 48</v>
      </c>
      <c r="AP7" s="5" t="str">
        <f t="shared" si="15"/>
        <v>TEAM 47</v>
      </c>
      <c r="AQ7" s="272" t="s">
        <v>103</v>
      </c>
      <c r="AR7" s="1" t="str">
        <f t="shared" si="16"/>
        <v>48</v>
      </c>
      <c r="AS7" s="1" t="str">
        <f t="shared" si="16"/>
        <v>47</v>
      </c>
      <c r="AT7" s="1">
        <f t="shared" si="17"/>
        <v>58</v>
      </c>
      <c r="AU7" s="1">
        <f t="shared" si="17"/>
        <v>57</v>
      </c>
      <c r="AV7" s="5" t="str">
        <f t="shared" si="18"/>
        <v>TEAM 58</v>
      </c>
      <c r="AW7" s="266" t="str">
        <f t="shared" si="18"/>
        <v>TEAM 57</v>
      </c>
    </row>
    <row r="8" spans="1:49" ht="14" thickTop="1" thickBot="1" x14ac:dyDescent="0.35">
      <c r="A8" s="32" t="s">
        <v>10</v>
      </c>
      <c r="B8" s="5" t="s">
        <v>98</v>
      </c>
      <c r="C8" s="5" t="s">
        <v>99</v>
      </c>
      <c r="D8" s="33" t="s">
        <v>175</v>
      </c>
      <c r="E8" s="1" t="str">
        <f t="shared" si="0"/>
        <v xml:space="preserve"> 7</v>
      </c>
      <c r="F8" s="1" t="str">
        <f t="shared" si="0"/>
        <v xml:space="preserve"> 4</v>
      </c>
      <c r="G8" s="1">
        <f t="shared" si="1"/>
        <v>17</v>
      </c>
      <c r="H8" s="1">
        <f t="shared" si="1"/>
        <v>14</v>
      </c>
      <c r="I8" s="5" t="str">
        <f t="shared" si="2"/>
        <v>TEAM 17</v>
      </c>
      <c r="J8" s="5" t="str">
        <f t="shared" si="2"/>
        <v>TEAM 14</v>
      </c>
      <c r="K8" s="85" t="s">
        <v>156</v>
      </c>
      <c r="L8" s="85" t="s">
        <v>153</v>
      </c>
      <c r="M8" s="34" t="s">
        <v>11</v>
      </c>
      <c r="N8" s="1" t="str">
        <f t="shared" si="3"/>
        <v>17</v>
      </c>
      <c r="O8" s="1" t="str">
        <f t="shared" si="3"/>
        <v>14</v>
      </c>
      <c r="P8" s="1">
        <f t="shared" si="4"/>
        <v>27</v>
      </c>
      <c r="Q8" s="1">
        <f t="shared" si="4"/>
        <v>24</v>
      </c>
      <c r="R8" s="5" t="str">
        <f t="shared" si="5"/>
        <v>TEAM 27</v>
      </c>
      <c r="S8" s="5" t="str">
        <f t="shared" si="5"/>
        <v>TEAM 24</v>
      </c>
      <c r="T8" s="85" t="s">
        <v>106</v>
      </c>
      <c r="U8" s="85" t="s">
        <v>163</v>
      </c>
      <c r="V8" s="35" t="s">
        <v>697</v>
      </c>
      <c r="W8" s="1" t="s">
        <v>715</v>
      </c>
      <c r="X8" s="1" t="s">
        <v>716</v>
      </c>
      <c r="Y8" s="1">
        <v>37</v>
      </c>
      <c r="Z8" s="1">
        <v>32</v>
      </c>
      <c r="AA8" s="5" t="str">
        <f t="shared" si="6"/>
        <v>TEAM 37</v>
      </c>
      <c r="AB8" s="5" t="str">
        <f t="shared" si="7"/>
        <v>TEAM 32</v>
      </c>
      <c r="AC8" s="36" t="s">
        <v>698</v>
      </c>
      <c r="AD8" s="1" t="str">
        <f t="shared" si="8"/>
        <v>37</v>
      </c>
      <c r="AE8" s="1" t="str">
        <f t="shared" si="8"/>
        <v>32</v>
      </c>
      <c r="AF8" s="1">
        <f t="shared" si="9"/>
        <v>45</v>
      </c>
      <c r="AG8" s="1">
        <f t="shared" si="10"/>
        <v>40</v>
      </c>
      <c r="AH8" s="5" t="str">
        <f t="shared" si="11"/>
        <v>TEAM 45</v>
      </c>
      <c r="AI8" s="260" t="str">
        <f t="shared" si="11"/>
        <v>TEAM 40</v>
      </c>
      <c r="AJ8" s="265" t="s">
        <v>102</v>
      </c>
      <c r="AK8" s="1" t="str">
        <f t="shared" si="12"/>
        <v>45</v>
      </c>
      <c r="AL8" s="1" t="str">
        <f t="shared" si="13"/>
        <v>40</v>
      </c>
      <c r="AM8" s="1">
        <v>53</v>
      </c>
      <c r="AN8" s="1">
        <v>50</v>
      </c>
      <c r="AO8" s="5" t="str">
        <f t="shared" si="14"/>
        <v>TEAM 53</v>
      </c>
      <c r="AP8" s="5" t="str">
        <f t="shared" si="15"/>
        <v>TEAM 50</v>
      </c>
      <c r="AQ8" s="272" t="s">
        <v>103</v>
      </c>
      <c r="AR8" s="1" t="str">
        <f t="shared" si="16"/>
        <v>53</v>
      </c>
      <c r="AS8" s="1" t="str">
        <f t="shared" si="16"/>
        <v>50</v>
      </c>
      <c r="AT8" s="1">
        <f t="shared" si="17"/>
        <v>63</v>
      </c>
      <c r="AU8" s="1">
        <f t="shared" si="17"/>
        <v>60</v>
      </c>
      <c r="AV8" s="5" t="str">
        <f t="shared" si="18"/>
        <v>TEAM 63</v>
      </c>
      <c r="AW8" s="266" t="str">
        <f t="shared" si="18"/>
        <v>TEAM 60</v>
      </c>
    </row>
    <row r="9" spans="1:49" ht="14" thickTop="1" thickBot="1" x14ac:dyDescent="0.35">
      <c r="A9" s="32" t="s">
        <v>10</v>
      </c>
      <c r="B9" s="5" t="s">
        <v>100</v>
      </c>
      <c r="C9" s="5" t="s">
        <v>101</v>
      </c>
      <c r="D9" s="33" t="s">
        <v>175</v>
      </c>
      <c r="E9" s="1" t="str">
        <f t="shared" si="0"/>
        <v xml:space="preserve"> 8</v>
      </c>
      <c r="F9" s="1" t="str">
        <f t="shared" si="0"/>
        <v>10</v>
      </c>
      <c r="G9" s="1">
        <f t="shared" si="1"/>
        <v>18</v>
      </c>
      <c r="H9" s="1">
        <f t="shared" si="1"/>
        <v>20</v>
      </c>
      <c r="I9" s="5" t="str">
        <f t="shared" si="2"/>
        <v>TEAM 18</v>
      </c>
      <c r="J9" s="5" t="str">
        <f t="shared" si="2"/>
        <v>TEAM 20</v>
      </c>
      <c r="K9" s="85" t="s">
        <v>157</v>
      </c>
      <c r="L9" s="85" t="s">
        <v>159</v>
      </c>
      <c r="M9" s="34" t="s">
        <v>11</v>
      </c>
      <c r="N9" s="1" t="str">
        <f t="shared" si="3"/>
        <v>18</v>
      </c>
      <c r="O9" s="1" t="str">
        <f t="shared" si="3"/>
        <v>20</v>
      </c>
      <c r="P9" s="1">
        <f t="shared" si="4"/>
        <v>28</v>
      </c>
      <c r="Q9" s="1">
        <f t="shared" si="4"/>
        <v>30</v>
      </c>
      <c r="R9" s="5" t="str">
        <f t="shared" si="5"/>
        <v>TEAM 28</v>
      </c>
      <c r="S9" s="5" t="str">
        <f t="shared" si="5"/>
        <v>TEAM 30</v>
      </c>
      <c r="T9" s="85" t="s">
        <v>107</v>
      </c>
      <c r="U9" s="85" t="s">
        <v>109</v>
      </c>
      <c r="V9" s="35" t="s">
        <v>697</v>
      </c>
      <c r="W9" s="1" t="s">
        <v>709</v>
      </c>
      <c r="X9" s="1" t="s">
        <v>716</v>
      </c>
      <c r="Y9" s="1">
        <v>31</v>
      </c>
      <c r="Z9" s="1">
        <v>32</v>
      </c>
      <c r="AA9" s="5" t="str">
        <f t="shared" si="6"/>
        <v>TEAM 31</v>
      </c>
      <c r="AB9" s="5" t="str">
        <f t="shared" si="7"/>
        <v>TEAM 32</v>
      </c>
      <c r="AC9" s="36" t="s">
        <v>698</v>
      </c>
      <c r="AD9" s="1" t="str">
        <f t="shared" si="8"/>
        <v>31</v>
      </c>
      <c r="AE9" s="1" t="str">
        <f t="shared" si="8"/>
        <v>32</v>
      </c>
      <c r="AF9" s="1">
        <f t="shared" si="9"/>
        <v>39</v>
      </c>
      <c r="AG9" s="1">
        <f t="shared" si="10"/>
        <v>40</v>
      </c>
      <c r="AH9" s="5" t="str">
        <f t="shared" si="11"/>
        <v>TEAM 39</v>
      </c>
      <c r="AI9" s="260" t="str">
        <f t="shared" si="11"/>
        <v>TEAM 40</v>
      </c>
      <c r="AJ9" s="265" t="s">
        <v>102</v>
      </c>
      <c r="AK9" s="1" t="str">
        <f t="shared" si="12"/>
        <v>39</v>
      </c>
      <c r="AL9" s="1" t="str">
        <f t="shared" si="13"/>
        <v>40</v>
      </c>
      <c r="AM9" s="1">
        <v>54</v>
      </c>
      <c r="AN9" s="1">
        <v>56</v>
      </c>
      <c r="AO9" s="5" t="str">
        <f t="shared" si="14"/>
        <v>TEAM 54</v>
      </c>
      <c r="AP9" s="5" t="str">
        <f t="shared" si="15"/>
        <v>TEAM 56</v>
      </c>
      <c r="AQ9" s="272" t="s">
        <v>103</v>
      </c>
      <c r="AR9" s="1" t="str">
        <f t="shared" si="16"/>
        <v>54</v>
      </c>
      <c r="AS9" s="1" t="str">
        <f t="shared" si="16"/>
        <v>56</v>
      </c>
      <c r="AT9" s="1">
        <f t="shared" si="17"/>
        <v>64</v>
      </c>
      <c r="AU9" s="1">
        <f t="shared" si="17"/>
        <v>66</v>
      </c>
      <c r="AV9" s="5" t="str">
        <f t="shared" si="18"/>
        <v>TEAM 64</v>
      </c>
      <c r="AW9" s="266" t="str">
        <f t="shared" si="18"/>
        <v>TEAM 66</v>
      </c>
    </row>
    <row r="10" spans="1:49" ht="14" thickTop="1" thickBot="1" x14ac:dyDescent="0.35">
      <c r="A10" s="32" t="s">
        <v>10</v>
      </c>
      <c r="B10" s="5" t="s">
        <v>94</v>
      </c>
      <c r="C10" s="5" t="s">
        <v>98</v>
      </c>
      <c r="D10" s="33" t="s">
        <v>175</v>
      </c>
      <c r="E10" s="1" t="str">
        <f t="shared" si="0"/>
        <v xml:space="preserve"> 5</v>
      </c>
      <c r="F10" s="1" t="str">
        <f t="shared" si="0"/>
        <v xml:space="preserve"> 7</v>
      </c>
      <c r="G10" s="1">
        <f t="shared" si="1"/>
        <v>15</v>
      </c>
      <c r="H10" s="1">
        <f t="shared" si="1"/>
        <v>17</v>
      </c>
      <c r="I10" s="5" t="str">
        <f t="shared" si="2"/>
        <v>TEAM 15</v>
      </c>
      <c r="J10" s="5" t="str">
        <f t="shared" si="2"/>
        <v>TEAM 17</v>
      </c>
      <c r="K10" s="85" t="s">
        <v>154</v>
      </c>
      <c r="L10" s="85" t="s">
        <v>156</v>
      </c>
      <c r="M10" s="34" t="s">
        <v>11</v>
      </c>
      <c r="N10" s="1" t="str">
        <f t="shared" si="3"/>
        <v>15</v>
      </c>
      <c r="O10" s="1" t="str">
        <f t="shared" si="3"/>
        <v>17</v>
      </c>
      <c r="P10" s="1">
        <f t="shared" si="4"/>
        <v>25</v>
      </c>
      <c r="Q10" s="1">
        <f t="shared" si="4"/>
        <v>27</v>
      </c>
      <c r="R10" s="5" t="str">
        <f t="shared" si="5"/>
        <v>TEAM 25</v>
      </c>
      <c r="S10" s="5" t="str">
        <f t="shared" si="5"/>
        <v>TEAM 27</v>
      </c>
      <c r="T10" s="85" t="s">
        <v>104</v>
      </c>
      <c r="U10" s="85" t="s">
        <v>106</v>
      </c>
      <c r="V10" s="35" t="s">
        <v>697</v>
      </c>
      <c r="W10" s="1" t="s">
        <v>712</v>
      </c>
      <c r="X10" s="1" t="s">
        <v>715</v>
      </c>
      <c r="Y10" s="1">
        <v>33</v>
      </c>
      <c r="Z10" s="1">
        <v>37</v>
      </c>
      <c r="AA10" s="5" t="str">
        <f t="shared" si="6"/>
        <v>TEAM 33</v>
      </c>
      <c r="AB10" s="5" t="str">
        <f t="shared" si="7"/>
        <v>TEAM 37</v>
      </c>
      <c r="AC10" s="36" t="s">
        <v>698</v>
      </c>
      <c r="AD10" s="1" t="str">
        <f t="shared" si="8"/>
        <v>33</v>
      </c>
      <c r="AE10" s="1" t="str">
        <f t="shared" si="8"/>
        <v>37</v>
      </c>
      <c r="AF10" s="1">
        <f t="shared" si="9"/>
        <v>41</v>
      </c>
      <c r="AG10" s="1">
        <f t="shared" si="10"/>
        <v>45</v>
      </c>
      <c r="AH10" s="5" t="str">
        <f t="shared" si="11"/>
        <v>TEAM 41</v>
      </c>
      <c r="AI10" s="260" t="str">
        <f t="shared" si="11"/>
        <v>TEAM 45</v>
      </c>
      <c r="AJ10" s="265" t="s">
        <v>102</v>
      </c>
      <c r="AK10" s="1" t="str">
        <f t="shared" si="12"/>
        <v>41</v>
      </c>
      <c r="AL10" s="1" t="str">
        <f t="shared" si="13"/>
        <v>45</v>
      </c>
      <c r="AM10" s="1">
        <v>51</v>
      </c>
      <c r="AN10" s="1">
        <v>53</v>
      </c>
      <c r="AO10" s="5" t="str">
        <f t="shared" si="14"/>
        <v>TEAM 51</v>
      </c>
      <c r="AP10" s="5" t="str">
        <f t="shared" si="15"/>
        <v>TEAM 53</v>
      </c>
      <c r="AQ10" s="272" t="s">
        <v>103</v>
      </c>
      <c r="AR10" s="1" t="str">
        <f t="shared" si="16"/>
        <v>51</v>
      </c>
      <c r="AS10" s="1" t="str">
        <f t="shared" si="16"/>
        <v>53</v>
      </c>
      <c r="AT10" s="1">
        <f t="shared" si="17"/>
        <v>61</v>
      </c>
      <c r="AU10" s="1">
        <f t="shared" si="17"/>
        <v>63</v>
      </c>
      <c r="AV10" s="5" t="str">
        <f t="shared" si="18"/>
        <v>TEAM 61</v>
      </c>
      <c r="AW10" s="266" t="str">
        <f t="shared" si="18"/>
        <v>TEAM 63</v>
      </c>
    </row>
    <row r="11" spans="1:49" ht="14" thickTop="1" thickBot="1" x14ac:dyDescent="0.35">
      <c r="A11" s="32" t="s">
        <v>10</v>
      </c>
      <c r="B11" s="5" t="s">
        <v>92</v>
      </c>
      <c r="C11" s="5" t="s">
        <v>101</v>
      </c>
      <c r="D11" s="33" t="s">
        <v>175</v>
      </c>
      <c r="E11" s="1" t="str">
        <f t="shared" si="0"/>
        <v xml:space="preserve"> 6</v>
      </c>
      <c r="F11" s="1" t="str">
        <f t="shared" si="0"/>
        <v>10</v>
      </c>
      <c r="G11" s="1">
        <f t="shared" si="1"/>
        <v>16</v>
      </c>
      <c r="H11" s="1">
        <f t="shared" si="1"/>
        <v>20</v>
      </c>
      <c r="I11" s="5" t="str">
        <f t="shared" si="2"/>
        <v>TEAM 16</v>
      </c>
      <c r="J11" s="5" t="str">
        <f t="shared" si="2"/>
        <v>TEAM 20</v>
      </c>
      <c r="K11" s="85" t="s">
        <v>155</v>
      </c>
      <c r="L11" s="85" t="s">
        <v>159</v>
      </c>
      <c r="M11" s="34" t="s">
        <v>11</v>
      </c>
      <c r="N11" s="1" t="str">
        <f t="shared" si="3"/>
        <v>16</v>
      </c>
      <c r="O11" s="1" t="str">
        <f t="shared" si="3"/>
        <v>20</v>
      </c>
      <c r="P11" s="1">
        <f t="shared" si="4"/>
        <v>26</v>
      </c>
      <c r="Q11" s="1">
        <f t="shared" si="4"/>
        <v>30</v>
      </c>
      <c r="R11" s="5" t="str">
        <f t="shared" si="5"/>
        <v>TEAM 26</v>
      </c>
      <c r="S11" s="5" t="str">
        <f t="shared" si="5"/>
        <v>TEAM 30</v>
      </c>
      <c r="T11" s="85" t="s">
        <v>105</v>
      </c>
      <c r="U11" s="85" t="s">
        <v>109</v>
      </c>
      <c r="V11" s="35" t="s">
        <v>697</v>
      </c>
      <c r="W11" s="1" t="s">
        <v>711</v>
      </c>
      <c r="X11" s="1" t="s">
        <v>713</v>
      </c>
      <c r="Y11" s="1">
        <v>36</v>
      </c>
      <c r="Z11" s="1">
        <v>34</v>
      </c>
      <c r="AA11" s="5" t="str">
        <f t="shared" si="6"/>
        <v>TEAM 36</v>
      </c>
      <c r="AB11" s="5" t="str">
        <f t="shared" si="7"/>
        <v>TEAM 34</v>
      </c>
      <c r="AC11" s="36" t="s">
        <v>698</v>
      </c>
      <c r="AD11" s="1" t="str">
        <f t="shared" si="8"/>
        <v>36</v>
      </c>
      <c r="AE11" s="1" t="str">
        <f t="shared" si="8"/>
        <v>34</v>
      </c>
      <c r="AF11" s="1">
        <f t="shared" si="9"/>
        <v>44</v>
      </c>
      <c r="AG11" s="1">
        <f t="shared" si="10"/>
        <v>42</v>
      </c>
      <c r="AH11" s="5" t="str">
        <f t="shared" si="11"/>
        <v>TEAM 44</v>
      </c>
      <c r="AI11" s="260" t="str">
        <f t="shared" si="11"/>
        <v>TEAM 42</v>
      </c>
      <c r="AJ11" s="265" t="s">
        <v>102</v>
      </c>
      <c r="AK11" s="1" t="str">
        <f t="shared" si="12"/>
        <v>44</v>
      </c>
      <c r="AL11" s="1" t="str">
        <f t="shared" si="13"/>
        <v>42</v>
      </c>
      <c r="AM11" s="1">
        <v>52</v>
      </c>
      <c r="AN11" s="1">
        <v>56</v>
      </c>
      <c r="AO11" s="5" t="str">
        <f t="shared" si="14"/>
        <v>TEAM 52</v>
      </c>
      <c r="AP11" s="5" t="str">
        <f t="shared" si="15"/>
        <v>TEAM 56</v>
      </c>
      <c r="AQ11" s="272" t="s">
        <v>103</v>
      </c>
      <c r="AR11" s="1" t="str">
        <f t="shared" si="16"/>
        <v>52</v>
      </c>
      <c r="AS11" s="1" t="str">
        <f t="shared" si="16"/>
        <v>56</v>
      </c>
      <c r="AT11" s="1">
        <f t="shared" si="17"/>
        <v>62</v>
      </c>
      <c r="AU11" s="1">
        <f t="shared" si="17"/>
        <v>66</v>
      </c>
      <c r="AV11" s="5" t="str">
        <f t="shared" si="18"/>
        <v>TEAM 62</v>
      </c>
      <c r="AW11" s="266" t="str">
        <f t="shared" si="18"/>
        <v>TEAM 66</v>
      </c>
    </row>
    <row r="12" spans="1:49" ht="14" thickTop="1" thickBot="1" x14ac:dyDescent="0.35">
      <c r="A12" s="32" t="s">
        <v>10</v>
      </c>
      <c r="B12" s="5" t="s">
        <v>93</v>
      </c>
      <c r="C12" s="5" t="s">
        <v>96</v>
      </c>
      <c r="D12" s="33" t="s">
        <v>175</v>
      </c>
      <c r="E12" s="1" t="str">
        <f t="shared" si="0"/>
        <v xml:space="preserve"> 3</v>
      </c>
      <c r="F12" s="1" t="str">
        <f t="shared" si="0"/>
        <v xml:space="preserve"> 2</v>
      </c>
      <c r="G12" s="1">
        <f t="shared" si="1"/>
        <v>13</v>
      </c>
      <c r="H12" s="1">
        <f t="shared" si="1"/>
        <v>12</v>
      </c>
      <c r="I12" s="5" t="str">
        <f t="shared" si="2"/>
        <v>TEAM 13</v>
      </c>
      <c r="J12" s="5" t="str">
        <f t="shared" si="2"/>
        <v>TEAM 12</v>
      </c>
      <c r="K12" s="85" t="s">
        <v>152</v>
      </c>
      <c r="L12" s="85" t="s">
        <v>151</v>
      </c>
      <c r="M12" s="34" t="s">
        <v>11</v>
      </c>
      <c r="N12" s="1" t="str">
        <f t="shared" si="3"/>
        <v>13</v>
      </c>
      <c r="O12" s="1" t="str">
        <f t="shared" si="3"/>
        <v>12</v>
      </c>
      <c r="P12" s="1">
        <f t="shared" si="4"/>
        <v>23</v>
      </c>
      <c r="Q12" s="1">
        <f t="shared" si="4"/>
        <v>22</v>
      </c>
      <c r="R12" s="5" t="str">
        <f t="shared" si="5"/>
        <v>TEAM 23</v>
      </c>
      <c r="S12" s="5" t="str">
        <f t="shared" si="5"/>
        <v>TEAM 22</v>
      </c>
      <c r="T12" s="85" t="s">
        <v>162</v>
      </c>
      <c r="U12" s="85" t="s">
        <v>161</v>
      </c>
      <c r="V12" s="35" t="s">
        <v>697</v>
      </c>
      <c r="W12" s="1" t="s">
        <v>714</v>
      </c>
      <c r="X12" s="1" t="s">
        <v>710</v>
      </c>
      <c r="Y12" s="1">
        <v>35</v>
      </c>
      <c r="Z12" s="1">
        <v>38</v>
      </c>
      <c r="AA12" s="5" t="str">
        <f t="shared" si="6"/>
        <v>TEAM 35</v>
      </c>
      <c r="AB12" s="5" t="str">
        <f t="shared" si="7"/>
        <v>TEAM 38</v>
      </c>
      <c r="AC12" s="36" t="s">
        <v>698</v>
      </c>
      <c r="AD12" s="1" t="str">
        <f t="shared" si="8"/>
        <v>35</v>
      </c>
      <c r="AE12" s="1" t="str">
        <f t="shared" si="8"/>
        <v>38</v>
      </c>
      <c r="AF12" s="1">
        <f t="shared" si="9"/>
        <v>43</v>
      </c>
      <c r="AG12" s="1">
        <f t="shared" si="10"/>
        <v>46</v>
      </c>
      <c r="AH12" s="5" t="str">
        <f t="shared" si="11"/>
        <v>TEAM 43</v>
      </c>
      <c r="AI12" s="260" t="str">
        <f t="shared" si="11"/>
        <v>TEAM 46</v>
      </c>
      <c r="AJ12" s="265" t="s">
        <v>102</v>
      </c>
      <c r="AK12" s="1" t="str">
        <f t="shared" si="12"/>
        <v>43</v>
      </c>
      <c r="AL12" s="1" t="str">
        <f t="shared" si="13"/>
        <v>46</v>
      </c>
      <c r="AM12" s="1">
        <v>49</v>
      </c>
      <c r="AN12" s="1">
        <v>48</v>
      </c>
      <c r="AO12" s="5" t="str">
        <f t="shared" si="14"/>
        <v>TEAM 49</v>
      </c>
      <c r="AP12" s="5" t="str">
        <f t="shared" si="15"/>
        <v>TEAM 48</v>
      </c>
      <c r="AQ12" s="272" t="s">
        <v>103</v>
      </c>
      <c r="AR12" s="1" t="str">
        <f t="shared" si="16"/>
        <v>49</v>
      </c>
      <c r="AS12" s="1" t="str">
        <f t="shared" si="16"/>
        <v>48</v>
      </c>
      <c r="AT12" s="1">
        <f t="shared" si="17"/>
        <v>59</v>
      </c>
      <c r="AU12" s="1">
        <f t="shared" si="17"/>
        <v>58</v>
      </c>
      <c r="AV12" s="5" t="str">
        <f t="shared" si="18"/>
        <v>TEAM 59</v>
      </c>
      <c r="AW12" s="266" t="str">
        <f t="shared" si="18"/>
        <v>TEAM 58</v>
      </c>
    </row>
    <row r="13" spans="1:49" ht="14" thickTop="1" thickBot="1" x14ac:dyDescent="0.35">
      <c r="A13" s="32" t="s">
        <v>10</v>
      </c>
      <c r="B13" s="5" t="s">
        <v>99</v>
      </c>
      <c r="C13" s="5" t="s">
        <v>95</v>
      </c>
      <c r="D13" s="33" t="s">
        <v>175</v>
      </c>
      <c r="E13" s="1" t="str">
        <f t="shared" si="0"/>
        <v xml:space="preserve"> 4</v>
      </c>
      <c r="F13" s="1" t="str">
        <f t="shared" si="0"/>
        <v xml:space="preserve"> 9</v>
      </c>
      <c r="G13" s="1">
        <f t="shared" si="1"/>
        <v>14</v>
      </c>
      <c r="H13" s="1">
        <f t="shared" si="1"/>
        <v>19</v>
      </c>
      <c r="I13" s="5" t="str">
        <f t="shared" si="2"/>
        <v>TEAM 14</v>
      </c>
      <c r="J13" s="5" t="str">
        <f t="shared" si="2"/>
        <v>TEAM 19</v>
      </c>
      <c r="K13" s="85" t="s">
        <v>153</v>
      </c>
      <c r="L13" s="85" t="s">
        <v>158</v>
      </c>
      <c r="M13" s="34" t="s">
        <v>11</v>
      </c>
      <c r="N13" s="1" t="str">
        <f t="shared" si="3"/>
        <v>14</v>
      </c>
      <c r="O13" s="1" t="str">
        <f t="shared" si="3"/>
        <v>19</v>
      </c>
      <c r="P13" s="1">
        <f t="shared" si="4"/>
        <v>24</v>
      </c>
      <c r="Q13" s="1">
        <f t="shared" si="4"/>
        <v>29</v>
      </c>
      <c r="R13" s="5" t="str">
        <f t="shared" si="5"/>
        <v>TEAM 24</v>
      </c>
      <c r="S13" s="5" t="str">
        <f t="shared" si="5"/>
        <v>TEAM 29</v>
      </c>
      <c r="T13" s="85" t="s">
        <v>163</v>
      </c>
      <c r="U13" s="85" t="s">
        <v>108</v>
      </c>
      <c r="V13" s="35" t="s">
        <v>697</v>
      </c>
      <c r="W13" s="1" t="s">
        <v>714</v>
      </c>
      <c r="X13" s="1" t="s">
        <v>711</v>
      </c>
      <c r="Y13" s="1">
        <v>35</v>
      </c>
      <c r="Z13" s="1">
        <v>36</v>
      </c>
      <c r="AA13" s="5" t="str">
        <f t="shared" si="6"/>
        <v>TEAM 35</v>
      </c>
      <c r="AB13" s="5" t="str">
        <f t="shared" si="7"/>
        <v>TEAM 36</v>
      </c>
      <c r="AC13" s="36" t="s">
        <v>698</v>
      </c>
      <c r="AD13" s="1" t="str">
        <f t="shared" si="8"/>
        <v>35</v>
      </c>
      <c r="AE13" s="1" t="str">
        <f t="shared" si="8"/>
        <v>36</v>
      </c>
      <c r="AF13" s="1">
        <f t="shared" si="9"/>
        <v>43</v>
      </c>
      <c r="AG13" s="1">
        <f t="shared" si="10"/>
        <v>44</v>
      </c>
      <c r="AH13" s="5" t="str">
        <f t="shared" si="11"/>
        <v>TEAM 43</v>
      </c>
      <c r="AI13" s="260" t="str">
        <f t="shared" si="11"/>
        <v>TEAM 44</v>
      </c>
      <c r="AJ13" s="265" t="s">
        <v>102</v>
      </c>
      <c r="AK13" s="1" t="str">
        <f t="shared" si="12"/>
        <v>43</v>
      </c>
      <c r="AL13" s="1" t="str">
        <f t="shared" si="13"/>
        <v>44</v>
      </c>
      <c r="AM13" s="1">
        <v>50</v>
      </c>
      <c r="AN13" s="1">
        <v>55</v>
      </c>
      <c r="AO13" s="5" t="str">
        <f t="shared" si="14"/>
        <v>TEAM 50</v>
      </c>
      <c r="AP13" s="5" t="str">
        <f t="shared" si="15"/>
        <v>TEAM 55</v>
      </c>
      <c r="AQ13" s="272" t="s">
        <v>103</v>
      </c>
      <c r="AR13" s="1" t="str">
        <f t="shared" si="16"/>
        <v>50</v>
      </c>
      <c r="AS13" s="1" t="str">
        <f t="shared" si="16"/>
        <v>55</v>
      </c>
      <c r="AT13" s="1">
        <f t="shared" si="17"/>
        <v>60</v>
      </c>
      <c r="AU13" s="1">
        <f t="shared" si="17"/>
        <v>65</v>
      </c>
      <c r="AV13" s="5" t="str">
        <f t="shared" si="18"/>
        <v>TEAM 60</v>
      </c>
      <c r="AW13" s="266" t="str">
        <f t="shared" si="18"/>
        <v>TEAM 65</v>
      </c>
    </row>
    <row r="14" spans="1:49" ht="14" thickTop="1" thickBot="1" x14ac:dyDescent="0.35">
      <c r="A14" s="32" t="s">
        <v>10</v>
      </c>
      <c r="B14" s="5" t="s">
        <v>97</v>
      </c>
      <c r="C14" s="5" t="s">
        <v>100</v>
      </c>
      <c r="D14" s="33" t="s">
        <v>175</v>
      </c>
      <c r="E14" s="1" t="str">
        <f t="shared" si="0"/>
        <v xml:space="preserve"> 1</v>
      </c>
      <c r="F14" s="1" t="str">
        <f t="shared" si="0"/>
        <v xml:space="preserve"> 8</v>
      </c>
      <c r="G14" s="1">
        <f t="shared" si="1"/>
        <v>11</v>
      </c>
      <c r="H14" s="1">
        <f t="shared" si="1"/>
        <v>18</v>
      </c>
      <c r="I14" s="5" t="str">
        <f t="shared" si="2"/>
        <v>TEAM 11</v>
      </c>
      <c r="J14" s="5" t="str">
        <f t="shared" si="2"/>
        <v>TEAM 18</v>
      </c>
      <c r="K14" s="85" t="s">
        <v>150</v>
      </c>
      <c r="L14" s="85" t="s">
        <v>157</v>
      </c>
      <c r="M14" s="34" t="s">
        <v>11</v>
      </c>
      <c r="N14" s="1" t="str">
        <f t="shared" si="3"/>
        <v>11</v>
      </c>
      <c r="O14" s="1" t="str">
        <f t="shared" si="3"/>
        <v>18</v>
      </c>
      <c r="P14" s="1">
        <f t="shared" si="4"/>
        <v>21</v>
      </c>
      <c r="Q14" s="1">
        <f t="shared" si="4"/>
        <v>28</v>
      </c>
      <c r="R14" s="5" t="str">
        <f t="shared" si="5"/>
        <v>TEAM 21</v>
      </c>
      <c r="S14" s="5" t="str">
        <f t="shared" si="5"/>
        <v>TEAM 28</v>
      </c>
      <c r="T14" s="85" t="s">
        <v>160</v>
      </c>
      <c r="U14" s="85" t="s">
        <v>107</v>
      </c>
      <c r="V14" s="35" t="s">
        <v>697</v>
      </c>
      <c r="W14" s="1" t="s">
        <v>712</v>
      </c>
      <c r="X14" s="1" t="s">
        <v>709</v>
      </c>
      <c r="Y14" s="1">
        <v>33</v>
      </c>
      <c r="Z14" s="1">
        <v>31</v>
      </c>
      <c r="AA14" s="5" t="str">
        <f t="shared" si="6"/>
        <v>TEAM 33</v>
      </c>
      <c r="AB14" s="5" t="str">
        <f t="shared" si="7"/>
        <v>TEAM 31</v>
      </c>
      <c r="AC14" s="36" t="s">
        <v>698</v>
      </c>
      <c r="AD14" s="1" t="str">
        <f t="shared" si="8"/>
        <v>33</v>
      </c>
      <c r="AE14" s="1" t="str">
        <f t="shared" si="8"/>
        <v>31</v>
      </c>
      <c r="AF14" s="1">
        <f t="shared" si="9"/>
        <v>41</v>
      </c>
      <c r="AG14" s="1">
        <f t="shared" si="10"/>
        <v>39</v>
      </c>
      <c r="AH14" s="5" t="str">
        <f t="shared" si="11"/>
        <v>TEAM 41</v>
      </c>
      <c r="AI14" s="260" t="str">
        <f t="shared" si="11"/>
        <v>TEAM 39</v>
      </c>
      <c r="AJ14" s="265" t="s">
        <v>102</v>
      </c>
      <c r="AK14" s="1" t="str">
        <f t="shared" si="12"/>
        <v>41</v>
      </c>
      <c r="AL14" s="1" t="str">
        <f t="shared" si="13"/>
        <v>39</v>
      </c>
      <c r="AM14" s="1">
        <v>47</v>
      </c>
      <c r="AN14" s="1">
        <v>54</v>
      </c>
      <c r="AO14" s="5" t="str">
        <f t="shared" si="14"/>
        <v>TEAM 47</v>
      </c>
      <c r="AP14" s="5" t="str">
        <f t="shared" si="15"/>
        <v>TEAM 54</v>
      </c>
      <c r="AQ14" s="272" t="s">
        <v>103</v>
      </c>
      <c r="AR14" s="1" t="str">
        <f t="shared" si="16"/>
        <v>47</v>
      </c>
      <c r="AS14" s="1" t="str">
        <f t="shared" si="16"/>
        <v>54</v>
      </c>
      <c r="AT14" s="1">
        <f t="shared" si="17"/>
        <v>57</v>
      </c>
      <c r="AU14" s="1">
        <f t="shared" si="17"/>
        <v>64</v>
      </c>
      <c r="AV14" s="5" t="str">
        <f t="shared" si="18"/>
        <v>TEAM 57</v>
      </c>
      <c r="AW14" s="266" t="str">
        <f t="shared" si="18"/>
        <v>TEAM 64</v>
      </c>
    </row>
    <row r="15" spans="1:49" ht="14" thickTop="1" thickBot="1" x14ac:dyDescent="0.35">
      <c r="A15" s="32" t="s">
        <v>10</v>
      </c>
      <c r="B15" s="5" t="s">
        <v>96</v>
      </c>
      <c r="C15" s="5" t="s">
        <v>92</v>
      </c>
      <c r="D15" s="33" t="s">
        <v>175</v>
      </c>
      <c r="E15" s="1" t="str">
        <f t="shared" si="0"/>
        <v xml:space="preserve"> 2</v>
      </c>
      <c r="F15" s="1" t="str">
        <f t="shared" si="0"/>
        <v xml:space="preserve"> 6</v>
      </c>
      <c r="G15" s="1">
        <f t="shared" si="1"/>
        <v>12</v>
      </c>
      <c r="H15" s="1">
        <f t="shared" si="1"/>
        <v>16</v>
      </c>
      <c r="I15" s="5" t="str">
        <f t="shared" si="2"/>
        <v>TEAM 12</v>
      </c>
      <c r="J15" s="5" t="str">
        <f t="shared" si="2"/>
        <v>TEAM 16</v>
      </c>
      <c r="K15" s="85" t="s">
        <v>151</v>
      </c>
      <c r="L15" s="85" t="s">
        <v>155</v>
      </c>
      <c r="M15" s="34" t="s">
        <v>11</v>
      </c>
      <c r="N15" s="1" t="str">
        <f t="shared" si="3"/>
        <v>12</v>
      </c>
      <c r="O15" s="1" t="str">
        <f t="shared" si="3"/>
        <v>16</v>
      </c>
      <c r="P15" s="1">
        <f t="shared" si="4"/>
        <v>22</v>
      </c>
      <c r="Q15" s="1">
        <f t="shared" si="4"/>
        <v>26</v>
      </c>
      <c r="R15" s="5" t="str">
        <f t="shared" si="5"/>
        <v>TEAM 22</v>
      </c>
      <c r="S15" s="5" t="str">
        <f t="shared" si="5"/>
        <v>TEAM 26</v>
      </c>
      <c r="T15" s="85" t="s">
        <v>161</v>
      </c>
      <c r="U15" s="85" t="s">
        <v>105</v>
      </c>
      <c r="V15" s="35" t="s">
        <v>697</v>
      </c>
      <c r="W15" s="1" t="s">
        <v>710</v>
      </c>
      <c r="X15" s="1" t="s">
        <v>716</v>
      </c>
      <c r="Y15" s="1">
        <v>38</v>
      </c>
      <c r="Z15" s="1">
        <v>32</v>
      </c>
      <c r="AA15" s="5" t="str">
        <f t="shared" si="6"/>
        <v>TEAM 38</v>
      </c>
      <c r="AB15" s="5" t="str">
        <f t="shared" si="7"/>
        <v>TEAM 32</v>
      </c>
      <c r="AC15" s="36" t="s">
        <v>698</v>
      </c>
      <c r="AD15" s="1" t="str">
        <f t="shared" si="8"/>
        <v>38</v>
      </c>
      <c r="AE15" s="1" t="str">
        <f t="shared" si="8"/>
        <v>32</v>
      </c>
      <c r="AF15" s="1">
        <f t="shared" si="9"/>
        <v>46</v>
      </c>
      <c r="AG15" s="1">
        <f t="shared" si="10"/>
        <v>40</v>
      </c>
      <c r="AH15" s="5" t="str">
        <f t="shared" si="11"/>
        <v>TEAM 46</v>
      </c>
      <c r="AI15" s="260" t="str">
        <f t="shared" si="11"/>
        <v>TEAM 40</v>
      </c>
      <c r="AJ15" s="265" t="s">
        <v>102</v>
      </c>
      <c r="AK15" s="1" t="str">
        <f t="shared" si="12"/>
        <v>46</v>
      </c>
      <c r="AL15" s="1" t="str">
        <f t="shared" si="13"/>
        <v>40</v>
      </c>
      <c r="AM15" s="1">
        <v>48</v>
      </c>
      <c r="AN15" s="1">
        <v>52</v>
      </c>
      <c r="AO15" s="5" t="str">
        <f t="shared" si="14"/>
        <v>TEAM 48</v>
      </c>
      <c r="AP15" s="5" t="str">
        <f t="shared" si="15"/>
        <v>TEAM 52</v>
      </c>
      <c r="AQ15" s="272" t="s">
        <v>103</v>
      </c>
      <c r="AR15" s="1" t="str">
        <f t="shared" si="16"/>
        <v>48</v>
      </c>
      <c r="AS15" s="1" t="str">
        <f t="shared" si="16"/>
        <v>52</v>
      </c>
      <c r="AT15" s="1">
        <f t="shared" si="17"/>
        <v>58</v>
      </c>
      <c r="AU15" s="1">
        <f t="shared" si="17"/>
        <v>62</v>
      </c>
      <c r="AV15" s="5" t="str">
        <f t="shared" si="18"/>
        <v>TEAM 58</v>
      </c>
      <c r="AW15" s="266" t="str">
        <f t="shared" si="18"/>
        <v>TEAM 62</v>
      </c>
    </row>
    <row r="16" spans="1:49" ht="14" thickTop="1" thickBot="1" x14ac:dyDescent="0.35">
      <c r="A16" s="32" t="s">
        <v>10</v>
      </c>
      <c r="B16" s="5" t="s">
        <v>94</v>
      </c>
      <c r="C16" s="5" t="s">
        <v>100</v>
      </c>
      <c r="D16" s="33" t="s">
        <v>175</v>
      </c>
      <c r="E16" s="1" t="str">
        <f t="shared" si="0"/>
        <v xml:space="preserve"> 5</v>
      </c>
      <c r="F16" s="1" t="str">
        <f t="shared" si="0"/>
        <v xml:space="preserve"> 8</v>
      </c>
      <c r="G16" s="1">
        <f t="shared" si="1"/>
        <v>15</v>
      </c>
      <c r="H16" s="1">
        <f t="shared" si="1"/>
        <v>18</v>
      </c>
      <c r="I16" s="5" t="str">
        <f t="shared" si="2"/>
        <v>TEAM 15</v>
      </c>
      <c r="J16" s="5" t="str">
        <f t="shared" si="2"/>
        <v>TEAM 18</v>
      </c>
      <c r="K16" s="85" t="s">
        <v>154</v>
      </c>
      <c r="L16" s="85" t="s">
        <v>157</v>
      </c>
      <c r="M16" s="34" t="s">
        <v>11</v>
      </c>
      <c r="N16" s="1" t="str">
        <f t="shared" si="3"/>
        <v>15</v>
      </c>
      <c r="O16" s="1" t="str">
        <f t="shared" si="3"/>
        <v>18</v>
      </c>
      <c r="P16" s="1">
        <f t="shared" si="4"/>
        <v>25</v>
      </c>
      <c r="Q16" s="1">
        <f t="shared" si="4"/>
        <v>28</v>
      </c>
      <c r="R16" s="5" t="str">
        <f t="shared" si="5"/>
        <v>TEAM 25</v>
      </c>
      <c r="S16" s="5" t="str">
        <f t="shared" si="5"/>
        <v>TEAM 28</v>
      </c>
      <c r="T16" s="85" t="s">
        <v>104</v>
      </c>
      <c r="U16" s="85" t="s">
        <v>107</v>
      </c>
      <c r="V16" s="35" t="s">
        <v>697</v>
      </c>
      <c r="W16" s="1" t="s">
        <v>713</v>
      </c>
      <c r="X16" s="1" t="s">
        <v>715</v>
      </c>
      <c r="Y16" s="1">
        <v>34</v>
      </c>
      <c r="Z16" s="1">
        <v>37</v>
      </c>
      <c r="AA16" s="5" t="str">
        <f t="shared" si="6"/>
        <v>TEAM 34</v>
      </c>
      <c r="AB16" s="5" t="str">
        <f t="shared" si="7"/>
        <v>TEAM 37</v>
      </c>
      <c r="AC16" s="36" t="s">
        <v>698</v>
      </c>
      <c r="AD16" s="1" t="str">
        <f t="shared" si="8"/>
        <v>34</v>
      </c>
      <c r="AE16" s="1" t="str">
        <f t="shared" si="8"/>
        <v>37</v>
      </c>
      <c r="AF16" s="1">
        <f t="shared" si="9"/>
        <v>42</v>
      </c>
      <c r="AG16" s="1">
        <f t="shared" si="10"/>
        <v>45</v>
      </c>
      <c r="AH16" s="5" t="str">
        <f t="shared" si="11"/>
        <v>TEAM 42</v>
      </c>
      <c r="AI16" s="260" t="str">
        <f t="shared" si="11"/>
        <v>TEAM 45</v>
      </c>
      <c r="AJ16" s="265" t="s">
        <v>102</v>
      </c>
      <c r="AK16" s="1" t="str">
        <f t="shared" si="12"/>
        <v>42</v>
      </c>
      <c r="AL16" s="1" t="str">
        <f t="shared" si="13"/>
        <v>45</v>
      </c>
      <c r="AM16" s="1">
        <v>51</v>
      </c>
      <c r="AN16" s="1">
        <v>54</v>
      </c>
      <c r="AO16" s="5" t="str">
        <f t="shared" si="14"/>
        <v>TEAM 51</v>
      </c>
      <c r="AP16" s="5" t="str">
        <f t="shared" si="15"/>
        <v>TEAM 54</v>
      </c>
      <c r="AQ16" s="272" t="s">
        <v>103</v>
      </c>
      <c r="AR16" s="1" t="str">
        <f t="shared" si="16"/>
        <v>51</v>
      </c>
      <c r="AS16" s="1" t="str">
        <f t="shared" si="16"/>
        <v>54</v>
      </c>
      <c r="AT16" s="1">
        <f t="shared" si="17"/>
        <v>61</v>
      </c>
      <c r="AU16" s="1">
        <f t="shared" si="17"/>
        <v>64</v>
      </c>
      <c r="AV16" s="5" t="str">
        <f t="shared" si="18"/>
        <v>TEAM 61</v>
      </c>
      <c r="AW16" s="266" t="str">
        <f t="shared" si="18"/>
        <v>TEAM 64</v>
      </c>
    </row>
    <row r="17" spans="1:49" ht="14" thickTop="1" thickBot="1" x14ac:dyDescent="0.35">
      <c r="A17" s="32" t="s">
        <v>10</v>
      </c>
      <c r="B17" s="5" t="s">
        <v>99</v>
      </c>
      <c r="C17" s="5" t="s">
        <v>97</v>
      </c>
      <c r="D17" s="33" t="s">
        <v>175</v>
      </c>
      <c r="E17" s="1" t="str">
        <f t="shared" si="0"/>
        <v xml:space="preserve"> 4</v>
      </c>
      <c r="F17" s="1" t="str">
        <f t="shared" si="0"/>
        <v xml:space="preserve"> 1</v>
      </c>
      <c r="G17" s="1">
        <f t="shared" si="1"/>
        <v>14</v>
      </c>
      <c r="H17" s="1">
        <f t="shared" si="1"/>
        <v>11</v>
      </c>
      <c r="I17" s="5" t="str">
        <f t="shared" si="2"/>
        <v>TEAM 14</v>
      </c>
      <c r="J17" s="5" t="str">
        <f t="shared" si="2"/>
        <v>TEAM 11</v>
      </c>
      <c r="K17" s="85" t="s">
        <v>153</v>
      </c>
      <c r="L17" s="85" t="s">
        <v>150</v>
      </c>
      <c r="M17" s="34" t="s">
        <v>11</v>
      </c>
      <c r="N17" s="1" t="str">
        <f t="shared" si="3"/>
        <v>14</v>
      </c>
      <c r="O17" s="1" t="str">
        <f t="shared" si="3"/>
        <v>11</v>
      </c>
      <c r="P17" s="1">
        <f t="shared" si="4"/>
        <v>24</v>
      </c>
      <c r="Q17" s="1">
        <f t="shared" si="4"/>
        <v>21</v>
      </c>
      <c r="R17" s="5" t="str">
        <f t="shared" si="5"/>
        <v>TEAM 24</v>
      </c>
      <c r="S17" s="5" t="str">
        <f t="shared" si="5"/>
        <v>TEAM 21</v>
      </c>
      <c r="T17" s="85" t="s">
        <v>163</v>
      </c>
      <c r="U17" s="85" t="s">
        <v>160</v>
      </c>
      <c r="V17" s="35" t="s">
        <v>697</v>
      </c>
      <c r="W17" s="1" t="s">
        <v>712</v>
      </c>
      <c r="X17" s="1" t="s">
        <v>716</v>
      </c>
      <c r="Y17" s="1">
        <v>33</v>
      </c>
      <c r="Z17" s="1">
        <v>32</v>
      </c>
      <c r="AA17" s="5" t="str">
        <f t="shared" si="6"/>
        <v>TEAM 33</v>
      </c>
      <c r="AB17" s="5" t="str">
        <f t="shared" si="7"/>
        <v>TEAM 32</v>
      </c>
      <c r="AC17" s="36" t="s">
        <v>698</v>
      </c>
      <c r="AD17" s="1" t="str">
        <f t="shared" si="8"/>
        <v>33</v>
      </c>
      <c r="AE17" s="1" t="str">
        <f t="shared" si="8"/>
        <v>32</v>
      </c>
      <c r="AF17" s="1">
        <f t="shared" si="9"/>
        <v>41</v>
      </c>
      <c r="AG17" s="1">
        <f t="shared" si="10"/>
        <v>40</v>
      </c>
      <c r="AH17" s="5" t="str">
        <f t="shared" si="11"/>
        <v>TEAM 41</v>
      </c>
      <c r="AI17" s="260" t="str">
        <f t="shared" si="11"/>
        <v>TEAM 40</v>
      </c>
      <c r="AJ17" s="265" t="s">
        <v>102</v>
      </c>
      <c r="AK17" s="1" t="str">
        <f t="shared" si="12"/>
        <v>41</v>
      </c>
      <c r="AL17" s="1" t="str">
        <f t="shared" si="13"/>
        <v>40</v>
      </c>
      <c r="AM17" s="1">
        <v>50</v>
      </c>
      <c r="AN17" s="1">
        <v>47</v>
      </c>
      <c r="AO17" s="5" t="str">
        <f t="shared" si="14"/>
        <v>TEAM 50</v>
      </c>
      <c r="AP17" s="5" t="str">
        <f t="shared" si="15"/>
        <v>TEAM 47</v>
      </c>
      <c r="AQ17" s="272" t="s">
        <v>103</v>
      </c>
      <c r="AR17" s="1" t="str">
        <f t="shared" si="16"/>
        <v>50</v>
      </c>
      <c r="AS17" s="1" t="str">
        <f t="shared" si="16"/>
        <v>47</v>
      </c>
      <c r="AT17" s="1">
        <f t="shared" si="17"/>
        <v>60</v>
      </c>
      <c r="AU17" s="1">
        <f t="shared" si="17"/>
        <v>57</v>
      </c>
      <c r="AV17" s="5" t="str">
        <f t="shared" si="18"/>
        <v>TEAM 60</v>
      </c>
      <c r="AW17" s="266" t="str">
        <f t="shared" si="18"/>
        <v>TEAM 57</v>
      </c>
    </row>
    <row r="18" spans="1:49" ht="14" thickTop="1" thickBot="1" x14ac:dyDescent="0.35">
      <c r="A18" s="32" t="s">
        <v>10</v>
      </c>
      <c r="B18" s="5" t="s">
        <v>95</v>
      </c>
      <c r="C18" s="5" t="s">
        <v>93</v>
      </c>
      <c r="D18" s="33" t="s">
        <v>175</v>
      </c>
      <c r="E18" s="1" t="str">
        <f t="shared" si="0"/>
        <v xml:space="preserve"> 9</v>
      </c>
      <c r="F18" s="1" t="str">
        <f t="shared" si="0"/>
        <v xml:space="preserve"> 3</v>
      </c>
      <c r="G18" s="1">
        <f t="shared" si="1"/>
        <v>19</v>
      </c>
      <c r="H18" s="1">
        <f t="shared" si="1"/>
        <v>13</v>
      </c>
      <c r="I18" s="5" t="str">
        <f t="shared" si="2"/>
        <v>TEAM 19</v>
      </c>
      <c r="J18" s="5" t="str">
        <f t="shared" si="2"/>
        <v>TEAM 13</v>
      </c>
      <c r="K18" s="85" t="s">
        <v>158</v>
      </c>
      <c r="L18" s="85" t="s">
        <v>152</v>
      </c>
      <c r="M18" s="34" t="s">
        <v>11</v>
      </c>
      <c r="N18" s="1" t="str">
        <f t="shared" si="3"/>
        <v>19</v>
      </c>
      <c r="O18" s="1" t="str">
        <f t="shared" si="3"/>
        <v>13</v>
      </c>
      <c r="P18" s="1">
        <f t="shared" si="4"/>
        <v>29</v>
      </c>
      <c r="Q18" s="1">
        <f t="shared" si="4"/>
        <v>23</v>
      </c>
      <c r="R18" s="5" t="str">
        <f t="shared" si="5"/>
        <v>TEAM 29</v>
      </c>
      <c r="S18" s="5" t="str">
        <f t="shared" si="5"/>
        <v>TEAM 23</v>
      </c>
      <c r="T18" s="85" t="s">
        <v>108</v>
      </c>
      <c r="U18" s="85" t="s">
        <v>162</v>
      </c>
      <c r="V18" s="35" t="s">
        <v>697</v>
      </c>
      <c r="W18" s="1" t="s">
        <v>710</v>
      </c>
      <c r="X18" s="1" t="s">
        <v>711</v>
      </c>
      <c r="Y18" s="1">
        <v>38</v>
      </c>
      <c r="Z18" s="1">
        <v>36</v>
      </c>
      <c r="AA18" s="5" t="str">
        <f t="shared" si="6"/>
        <v>TEAM 38</v>
      </c>
      <c r="AB18" s="5" t="str">
        <f t="shared" si="7"/>
        <v>TEAM 36</v>
      </c>
      <c r="AC18" s="36" t="s">
        <v>698</v>
      </c>
      <c r="AD18" s="1" t="str">
        <f t="shared" si="8"/>
        <v>38</v>
      </c>
      <c r="AE18" s="1" t="str">
        <f t="shared" si="8"/>
        <v>36</v>
      </c>
      <c r="AF18" s="1">
        <f t="shared" si="9"/>
        <v>46</v>
      </c>
      <c r="AG18" s="1">
        <f t="shared" si="10"/>
        <v>44</v>
      </c>
      <c r="AH18" s="5" t="str">
        <f t="shared" si="11"/>
        <v>TEAM 46</v>
      </c>
      <c r="AI18" s="260" t="str">
        <f t="shared" si="11"/>
        <v>TEAM 44</v>
      </c>
      <c r="AJ18" s="265" t="s">
        <v>102</v>
      </c>
      <c r="AK18" s="1" t="str">
        <f t="shared" si="12"/>
        <v>46</v>
      </c>
      <c r="AL18" s="1" t="str">
        <f t="shared" si="13"/>
        <v>44</v>
      </c>
      <c r="AM18" s="1">
        <v>55</v>
      </c>
      <c r="AN18" s="1">
        <v>49</v>
      </c>
      <c r="AO18" s="5" t="str">
        <f t="shared" si="14"/>
        <v>TEAM 55</v>
      </c>
      <c r="AP18" s="5" t="str">
        <f t="shared" si="15"/>
        <v>TEAM 49</v>
      </c>
      <c r="AQ18" s="272" t="s">
        <v>103</v>
      </c>
      <c r="AR18" s="1" t="str">
        <f t="shared" si="16"/>
        <v>55</v>
      </c>
      <c r="AS18" s="1" t="str">
        <f t="shared" si="16"/>
        <v>49</v>
      </c>
      <c r="AT18" s="1">
        <f t="shared" si="17"/>
        <v>65</v>
      </c>
      <c r="AU18" s="1">
        <f t="shared" si="17"/>
        <v>59</v>
      </c>
      <c r="AV18" s="5" t="str">
        <f t="shared" si="18"/>
        <v>TEAM 65</v>
      </c>
      <c r="AW18" s="266" t="str">
        <f t="shared" si="18"/>
        <v>TEAM 59</v>
      </c>
    </row>
    <row r="19" spans="1:49" ht="14" thickTop="1" thickBot="1" x14ac:dyDescent="0.35">
      <c r="A19" s="32" t="s">
        <v>10</v>
      </c>
      <c r="B19" s="5" t="s">
        <v>98</v>
      </c>
      <c r="C19" s="5" t="s">
        <v>101</v>
      </c>
      <c r="D19" s="33" t="s">
        <v>175</v>
      </c>
      <c r="E19" s="1" t="str">
        <f t="shared" si="0"/>
        <v xml:space="preserve"> 7</v>
      </c>
      <c r="F19" s="1" t="str">
        <f t="shared" si="0"/>
        <v>10</v>
      </c>
      <c r="G19" s="1">
        <f t="shared" si="1"/>
        <v>17</v>
      </c>
      <c r="H19" s="1">
        <f t="shared" si="1"/>
        <v>20</v>
      </c>
      <c r="I19" s="5" t="str">
        <f t="shared" si="2"/>
        <v>TEAM 17</v>
      </c>
      <c r="J19" s="5" t="str">
        <f t="shared" si="2"/>
        <v>TEAM 20</v>
      </c>
      <c r="K19" s="85" t="s">
        <v>156</v>
      </c>
      <c r="L19" s="85" t="s">
        <v>159</v>
      </c>
      <c r="M19" s="34" t="s">
        <v>11</v>
      </c>
      <c r="N19" s="1" t="str">
        <f t="shared" si="3"/>
        <v>17</v>
      </c>
      <c r="O19" s="1" t="str">
        <f t="shared" si="3"/>
        <v>20</v>
      </c>
      <c r="P19" s="1">
        <f t="shared" si="4"/>
        <v>27</v>
      </c>
      <c r="Q19" s="1">
        <f t="shared" si="4"/>
        <v>30</v>
      </c>
      <c r="R19" s="5" t="str">
        <f t="shared" si="5"/>
        <v>TEAM 27</v>
      </c>
      <c r="S19" s="5" t="str">
        <f t="shared" si="5"/>
        <v>TEAM 30</v>
      </c>
      <c r="T19" s="85" t="s">
        <v>106</v>
      </c>
      <c r="U19" s="85" t="s">
        <v>109</v>
      </c>
      <c r="V19" s="35" t="s">
        <v>697</v>
      </c>
      <c r="W19" s="1" t="s">
        <v>709</v>
      </c>
      <c r="X19" s="1" t="s">
        <v>713</v>
      </c>
      <c r="Y19" s="1">
        <v>31</v>
      </c>
      <c r="Z19" s="1">
        <v>34</v>
      </c>
      <c r="AA19" s="5" t="str">
        <f t="shared" si="6"/>
        <v>TEAM 31</v>
      </c>
      <c r="AB19" s="5" t="str">
        <f t="shared" si="7"/>
        <v>TEAM 34</v>
      </c>
      <c r="AC19" s="36" t="s">
        <v>698</v>
      </c>
      <c r="AD19" s="1" t="str">
        <f t="shared" si="8"/>
        <v>31</v>
      </c>
      <c r="AE19" s="1" t="str">
        <f t="shared" si="8"/>
        <v>34</v>
      </c>
      <c r="AF19" s="1">
        <f t="shared" si="9"/>
        <v>39</v>
      </c>
      <c r="AG19" s="1">
        <f t="shared" si="10"/>
        <v>42</v>
      </c>
      <c r="AH19" s="5" t="str">
        <f t="shared" si="11"/>
        <v>TEAM 39</v>
      </c>
      <c r="AI19" s="260" t="str">
        <f t="shared" si="11"/>
        <v>TEAM 42</v>
      </c>
      <c r="AJ19" s="265" t="s">
        <v>102</v>
      </c>
      <c r="AK19" s="1" t="str">
        <f t="shared" si="12"/>
        <v>39</v>
      </c>
      <c r="AL19" s="1" t="str">
        <f t="shared" si="13"/>
        <v>42</v>
      </c>
      <c r="AM19" s="1">
        <v>53</v>
      </c>
      <c r="AN19" s="1">
        <v>56</v>
      </c>
      <c r="AO19" s="5" t="str">
        <f t="shared" si="14"/>
        <v>TEAM 53</v>
      </c>
      <c r="AP19" s="5" t="str">
        <f t="shared" si="15"/>
        <v>TEAM 56</v>
      </c>
      <c r="AQ19" s="272" t="s">
        <v>103</v>
      </c>
      <c r="AR19" s="1" t="str">
        <f t="shared" si="16"/>
        <v>53</v>
      </c>
      <c r="AS19" s="1" t="str">
        <f t="shared" si="16"/>
        <v>56</v>
      </c>
      <c r="AT19" s="1">
        <f t="shared" si="17"/>
        <v>63</v>
      </c>
      <c r="AU19" s="1">
        <f t="shared" si="17"/>
        <v>66</v>
      </c>
      <c r="AV19" s="5" t="str">
        <f t="shared" si="18"/>
        <v>TEAM 63</v>
      </c>
      <c r="AW19" s="266" t="str">
        <f t="shared" si="18"/>
        <v>TEAM 66</v>
      </c>
    </row>
    <row r="20" spans="1:49" ht="14" thickTop="1" thickBot="1" x14ac:dyDescent="0.35">
      <c r="A20" s="32" t="s">
        <v>10</v>
      </c>
      <c r="B20" s="5" t="s">
        <v>101</v>
      </c>
      <c r="C20" s="5" t="s">
        <v>94</v>
      </c>
      <c r="D20" s="33" t="s">
        <v>175</v>
      </c>
      <c r="E20" s="1" t="str">
        <f t="shared" si="0"/>
        <v>10</v>
      </c>
      <c r="F20" s="1" t="str">
        <f t="shared" si="0"/>
        <v xml:space="preserve"> 5</v>
      </c>
      <c r="G20" s="1">
        <f t="shared" si="1"/>
        <v>20</v>
      </c>
      <c r="H20" s="1">
        <f t="shared" si="1"/>
        <v>15</v>
      </c>
      <c r="I20" s="5" t="str">
        <f t="shared" si="2"/>
        <v>TEAM 20</v>
      </c>
      <c r="J20" s="5" t="str">
        <f t="shared" si="2"/>
        <v>TEAM 15</v>
      </c>
      <c r="K20" s="85" t="s">
        <v>159</v>
      </c>
      <c r="L20" s="85" t="s">
        <v>154</v>
      </c>
      <c r="M20" s="34" t="s">
        <v>11</v>
      </c>
      <c r="N20" s="1" t="str">
        <f t="shared" si="3"/>
        <v>20</v>
      </c>
      <c r="O20" s="1" t="str">
        <f t="shared" si="3"/>
        <v>15</v>
      </c>
      <c r="P20" s="1">
        <f t="shared" si="4"/>
        <v>30</v>
      </c>
      <c r="Q20" s="1">
        <f t="shared" si="4"/>
        <v>25</v>
      </c>
      <c r="R20" s="5" t="str">
        <f t="shared" si="5"/>
        <v>TEAM 30</v>
      </c>
      <c r="S20" s="5" t="str">
        <f t="shared" si="5"/>
        <v>TEAM 25</v>
      </c>
      <c r="T20" s="85" t="s">
        <v>109</v>
      </c>
      <c r="U20" s="85" t="s">
        <v>104</v>
      </c>
      <c r="V20" s="35" t="s">
        <v>697</v>
      </c>
      <c r="W20" s="1" t="s">
        <v>715</v>
      </c>
      <c r="X20" s="1" t="s">
        <v>714</v>
      </c>
      <c r="Y20" s="1">
        <v>37</v>
      </c>
      <c r="Z20" s="1">
        <v>35</v>
      </c>
      <c r="AA20" s="5" t="str">
        <f t="shared" si="6"/>
        <v>TEAM 37</v>
      </c>
      <c r="AB20" s="5" t="str">
        <f t="shared" si="7"/>
        <v>TEAM 35</v>
      </c>
      <c r="AC20" s="36" t="s">
        <v>698</v>
      </c>
      <c r="AD20" s="1" t="str">
        <f t="shared" si="8"/>
        <v>37</v>
      </c>
      <c r="AE20" s="1" t="str">
        <f t="shared" si="8"/>
        <v>35</v>
      </c>
      <c r="AF20" s="1">
        <f t="shared" si="9"/>
        <v>45</v>
      </c>
      <c r="AG20" s="1">
        <f t="shared" si="10"/>
        <v>43</v>
      </c>
      <c r="AH20" s="5" t="str">
        <f t="shared" si="11"/>
        <v>TEAM 45</v>
      </c>
      <c r="AI20" s="260" t="str">
        <f t="shared" si="11"/>
        <v>TEAM 43</v>
      </c>
      <c r="AJ20" s="265" t="s">
        <v>102</v>
      </c>
      <c r="AK20" s="1" t="str">
        <f t="shared" si="12"/>
        <v>45</v>
      </c>
      <c r="AL20" s="1" t="str">
        <f t="shared" si="13"/>
        <v>43</v>
      </c>
      <c r="AM20" s="1">
        <v>56</v>
      </c>
      <c r="AN20" s="1">
        <v>51</v>
      </c>
      <c r="AO20" s="5" t="str">
        <f t="shared" si="14"/>
        <v>TEAM 56</v>
      </c>
      <c r="AP20" s="5" t="str">
        <f t="shared" si="15"/>
        <v>TEAM 51</v>
      </c>
      <c r="AQ20" s="272" t="s">
        <v>103</v>
      </c>
      <c r="AR20" s="1" t="str">
        <f t="shared" si="16"/>
        <v>56</v>
      </c>
      <c r="AS20" s="1" t="str">
        <f t="shared" si="16"/>
        <v>51</v>
      </c>
      <c r="AT20" s="1">
        <f t="shared" si="17"/>
        <v>66</v>
      </c>
      <c r="AU20" s="1">
        <f t="shared" si="17"/>
        <v>61</v>
      </c>
      <c r="AV20" s="5" t="str">
        <f t="shared" si="18"/>
        <v>TEAM 66</v>
      </c>
      <c r="AW20" s="266" t="str">
        <f t="shared" si="18"/>
        <v>TEAM 61</v>
      </c>
    </row>
    <row r="21" spans="1:49" ht="14" thickTop="1" thickBot="1" x14ac:dyDescent="0.35">
      <c r="A21" s="32" t="s">
        <v>10</v>
      </c>
      <c r="B21" s="5" t="s">
        <v>93</v>
      </c>
      <c r="C21" s="5" t="s">
        <v>97</v>
      </c>
      <c r="D21" s="33" t="s">
        <v>175</v>
      </c>
      <c r="E21" s="1" t="str">
        <f t="shared" si="0"/>
        <v xml:space="preserve"> 3</v>
      </c>
      <c r="F21" s="1" t="str">
        <f t="shared" si="0"/>
        <v xml:space="preserve"> 1</v>
      </c>
      <c r="G21" s="1">
        <f t="shared" si="1"/>
        <v>13</v>
      </c>
      <c r="H21" s="1">
        <f t="shared" si="1"/>
        <v>11</v>
      </c>
      <c r="I21" s="5" t="str">
        <f t="shared" si="2"/>
        <v>TEAM 13</v>
      </c>
      <c r="J21" s="5" t="str">
        <f t="shared" si="2"/>
        <v>TEAM 11</v>
      </c>
      <c r="K21" s="85" t="s">
        <v>152</v>
      </c>
      <c r="L21" s="85" t="s">
        <v>150</v>
      </c>
      <c r="M21" s="34" t="s">
        <v>11</v>
      </c>
      <c r="N21" s="1" t="str">
        <f t="shared" si="3"/>
        <v>13</v>
      </c>
      <c r="O21" s="1" t="str">
        <f t="shared" si="3"/>
        <v>11</v>
      </c>
      <c r="P21" s="1">
        <f t="shared" si="4"/>
        <v>23</v>
      </c>
      <c r="Q21" s="1">
        <f t="shared" si="4"/>
        <v>21</v>
      </c>
      <c r="R21" s="5" t="str">
        <f t="shared" si="5"/>
        <v>TEAM 23</v>
      </c>
      <c r="S21" s="5" t="str">
        <f t="shared" si="5"/>
        <v>TEAM 21</v>
      </c>
      <c r="T21" s="85" t="s">
        <v>162</v>
      </c>
      <c r="U21" s="85" t="s">
        <v>160</v>
      </c>
      <c r="V21" s="35" t="s">
        <v>697</v>
      </c>
      <c r="W21" s="1" t="s">
        <v>710</v>
      </c>
      <c r="X21" s="1" t="s">
        <v>712</v>
      </c>
      <c r="Y21" s="1">
        <v>38</v>
      </c>
      <c r="Z21" s="1">
        <v>33</v>
      </c>
      <c r="AA21" s="5" t="str">
        <f t="shared" si="6"/>
        <v>TEAM 38</v>
      </c>
      <c r="AB21" s="5" t="str">
        <f t="shared" si="7"/>
        <v>TEAM 33</v>
      </c>
      <c r="AC21" s="36" t="s">
        <v>698</v>
      </c>
      <c r="AD21" s="1" t="str">
        <f t="shared" si="8"/>
        <v>38</v>
      </c>
      <c r="AE21" s="1" t="str">
        <f t="shared" si="8"/>
        <v>33</v>
      </c>
      <c r="AF21" s="1">
        <f t="shared" si="9"/>
        <v>46</v>
      </c>
      <c r="AG21" s="1">
        <f t="shared" si="10"/>
        <v>41</v>
      </c>
      <c r="AH21" s="5" t="str">
        <f t="shared" si="11"/>
        <v>TEAM 46</v>
      </c>
      <c r="AI21" s="260" t="str">
        <f t="shared" si="11"/>
        <v>TEAM 41</v>
      </c>
      <c r="AJ21" s="265" t="s">
        <v>102</v>
      </c>
      <c r="AK21" s="1" t="str">
        <f t="shared" si="12"/>
        <v>46</v>
      </c>
      <c r="AL21" s="1" t="str">
        <f t="shared" si="13"/>
        <v>41</v>
      </c>
      <c r="AM21" s="1">
        <v>49</v>
      </c>
      <c r="AN21" s="1">
        <v>47</v>
      </c>
      <c r="AO21" s="5" t="str">
        <f t="shared" si="14"/>
        <v>TEAM 49</v>
      </c>
      <c r="AP21" s="5" t="str">
        <f t="shared" si="15"/>
        <v>TEAM 47</v>
      </c>
      <c r="AQ21" s="272" t="s">
        <v>103</v>
      </c>
      <c r="AR21" s="1" t="str">
        <f t="shared" si="16"/>
        <v>49</v>
      </c>
      <c r="AS21" s="1" t="str">
        <f t="shared" si="16"/>
        <v>47</v>
      </c>
      <c r="AT21" s="1">
        <f t="shared" si="17"/>
        <v>59</v>
      </c>
      <c r="AU21" s="1">
        <f t="shared" si="17"/>
        <v>57</v>
      </c>
      <c r="AV21" s="5" t="str">
        <f t="shared" si="18"/>
        <v>TEAM 59</v>
      </c>
      <c r="AW21" s="266" t="str">
        <f t="shared" si="18"/>
        <v>TEAM 57</v>
      </c>
    </row>
    <row r="22" spans="1:49" ht="14" thickTop="1" thickBot="1" x14ac:dyDescent="0.35">
      <c r="A22" s="32" t="s">
        <v>10</v>
      </c>
      <c r="B22" s="5" t="s">
        <v>99</v>
      </c>
      <c r="C22" s="5" t="s">
        <v>100</v>
      </c>
      <c r="D22" s="33" t="s">
        <v>175</v>
      </c>
      <c r="E22" s="1" t="str">
        <f t="shared" si="0"/>
        <v xml:space="preserve"> 4</v>
      </c>
      <c r="F22" s="1" t="str">
        <f t="shared" si="0"/>
        <v xml:space="preserve"> 8</v>
      </c>
      <c r="G22" s="1">
        <f t="shared" si="1"/>
        <v>14</v>
      </c>
      <c r="H22" s="1">
        <f t="shared" si="1"/>
        <v>18</v>
      </c>
      <c r="I22" s="5" t="str">
        <f t="shared" si="2"/>
        <v>TEAM 14</v>
      </c>
      <c r="J22" s="5" t="str">
        <f t="shared" si="2"/>
        <v>TEAM 18</v>
      </c>
      <c r="K22" s="85" t="s">
        <v>153</v>
      </c>
      <c r="L22" s="85" t="s">
        <v>157</v>
      </c>
      <c r="M22" s="34" t="s">
        <v>11</v>
      </c>
      <c r="N22" s="1" t="str">
        <f t="shared" si="3"/>
        <v>14</v>
      </c>
      <c r="O22" s="1" t="str">
        <f t="shared" si="3"/>
        <v>18</v>
      </c>
      <c r="P22" s="1">
        <f t="shared" si="4"/>
        <v>24</v>
      </c>
      <c r="Q22" s="1">
        <f t="shared" si="4"/>
        <v>28</v>
      </c>
      <c r="R22" s="5" t="str">
        <f t="shared" si="5"/>
        <v>TEAM 24</v>
      </c>
      <c r="S22" s="5" t="str">
        <f t="shared" si="5"/>
        <v>TEAM 28</v>
      </c>
      <c r="T22" s="85" t="s">
        <v>163</v>
      </c>
      <c r="U22" s="85" t="s">
        <v>107</v>
      </c>
      <c r="V22" s="35" t="s">
        <v>697</v>
      </c>
      <c r="W22" s="1" t="s">
        <v>715</v>
      </c>
      <c r="X22" s="1" t="s">
        <v>711</v>
      </c>
      <c r="Y22" s="1">
        <v>37</v>
      </c>
      <c r="Z22" s="1">
        <v>36</v>
      </c>
      <c r="AA22" s="5" t="str">
        <f t="shared" si="6"/>
        <v>TEAM 37</v>
      </c>
      <c r="AB22" s="5" t="str">
        <f t="shared" si="7"/>
        <v>TEAM 36</v>
      </c>
      <c r="AC22" s="36" t="s">
        <v>698</v>
      </c>
      <c r="AD22" s="1" t="str">
        <f t="shared" si="8"/>
        <v>37</v>
      </c>
      <c r="AE22" s="1" t="str">
        <f t="shared" si="8"/>
        <v>36</v>
      </c>
      <c r="AF22" s="1">
        <f t="shared" si="9"/>
        <v>45</v>
      </c>
      <c r="AG22" s="1">
        <f t="shared" si="10"/>
        <v>44</v>
      </c>
      <c r="AH22" s="5" t="str">
        <f t="shared" si="11"/>
        <v>TEAM 45</v>
      </c>
      <c r="AI22" s="260" t="str">
        <f t="shared" si="11"/>
        <v>TEAM 44</v>
      </c>
      <c r="AJ22" s="265" t="s">
        <v>102</v>
      </c>
      <c r="AK22" s="1" t="str">
        <f t="shared" si="12"/>
        <v>45</v>
      </c>
      <c r="AL22" s="1" t="str">
        <f t="shared" si="13"/>
        <v>44</v>
      </c>
      <c r="AM22" s="1">
        <v>50</v>
      </c>
      <c r="AN22" s="1">
        <v>54</v>
      </c>
      <c r="AO22" s="5" t="str">
        <f t="shared" si="14"/>
        <v>TEAM 50</v>
      </c>
      <c r="AP22" s="5" t="str">
        <f t="shared" si="15"/>
        <v>TEAM 54</v>
      </c>
      <c r="AQ22" s="272" t="s">
        <v>103</v>
      </c>
      <c r="AR22" s="1" t="str">
        <f t="shared" si="16"/>
        <v>50</v>
      </c>
      <c r="AS22" s="1" t="str">
        <f t="shared" si="16"/>
        <v>54</v>
      </c>
      <c r="AT22" s="1">
        <f t="shared" si="17"/>
        <v>60</v>
      </c>
      <c r="AU22" s="1">
        <f t="shared" si="17"/>
        <v>64</v>
      </c>
      <c r="AV22" s="5" t="str">
        <f t="shared" si="18"/>
        <v>TEAM 60</v>
      </c>
      <c r="AW22" s="266" t="str">
        <f t="shared" si="18"/>
        <v>TEAM 64</v>
      </c>
    </row>
    <row r="23" spans="1:49" ht="14" thickTop="1" thickBot="1" x14ac:dyDescent="0.35">
      <c r="A23" s="32" t="s">
        <v>10</v>
      </c>
      <c r="B23" s="5" t="s">
        <v>92</v>
      </c>
      <c r="C23" s="5" t="s">
        <v>95</v>
      </c>
      <c r="D23" s="33" t="s">
        <v>175</v>
      </c>
      <c r="E23" s="1" t="str">
        <f t="shared" si="0"/>
        <v xml:space="preserve"> 6</v>
      </c>
      <c r="F23" s="1" t="str">
        <f t="shared" si="0"/>
        <v xml:space="preserve"> 9</v>
      </c>
      <c r="G23" s="1">
        <f t="shared" si="1"/>
        <v>16</v>
      </c>
      <c r="H23" s="1">
        <f t="shared" si="1"/>
        <v>19</v>
      </c>
      <c r="I23" s="5" t="str">
        <f t="shared" si="2"/>
        <v>TEAM 16</v>
      </c>
      <c r="J23" s="5" t="str">
        <f t="shared" si="2"/>
        <v>TEAM 19</v>
      </c>
      <c r="K23" s="85" t="s">
        <v>155</v>
      </c>
      <c r="L23" s="85" t="s">
        <v>158</v>
      </c>
      <c r="M23" s="34" t="s">
        <v>11</v>
      </c>
      <c r="N23" s="1" t="str">
        <f t="shared" si="3"/>
        <v>16</v>
      </c>
      <c r="O23" s="1" t="str">
        <f t="shared" si="3"/>
        <v>19</v>
      </c>
      <c r="P23" s="1">
        <f t="shared" si="4"/>
        <v>26</v>
      </c>
      <c r="Q23" s="1">
        <f t="shared" si="4"/>
        <v>29</v>
      </c>
      <c r="R23" s="5" t="str">
        <f t="shared" si="5"/>
        <v>TEAM 26</v>
      </c>
      <c r="S23" s="5" t="str">
        <f t="shared" si="5"/>
        <v>TEAM 29</v>
      </c>
      <c r="T23" s="85" t="s">
        <v>105</v>
      </c>
      <c r="U23" s="85" t="s">
        <v>108</v>
      </c>
      <c r="V23" s="35" t="s">
        <v>697</v>
      </c>
      <c r="W23" s="1" t="s">
        <v>716</v>
      </c>
      <c r="X23" s="1" t="s">
        <v>713</v>
      </c>
      <c r="Y23" s="1">
        <v>32</v>
      </c>
      <c r="Z23" s="1">
        <v>34</v>
      </c>
      <c r="AA23" s="5" t="str">
        <f t="shared" si="6"/>
        <v>TEAM 32</v>
      </c>
      <c r="AB23" s="5" t="str">
        <f t="shared" si="7"/>
        <v>TEAM 34</v>
      </c>
      <c r="AC23" s="36" t="s">
        <v>698</v>
      </c>
      <c r="AD23" s="1" t="str">
        <f t="shared" si="8"/>
        <v>32</v>
      </c>
      <c r="AE23" s="1" t="str">
        <f t="shared" si="8"/>
        <v>34</v>
      </c>
      <c r="AF23" s="1">
        <f t="shared" si="9"/>
        <v>40</v>
      </c>
      <c r="AG23" s="1">
        <f t="shared" si="10"/>
        <v>42</v>
      </c>
      <c r="AH23" s="5" t="str">
        <f t="shared" si="11"/>
        <v>TEAM 40</v>
      </c>
      <c r="AI23" s="260" t="str">
        <f t="shared" si="11"/>
        <v>TEAM 42</v>
      </c>
      <c r="AJ23" s="265" t="s">
        <v>102</v>
      </c>
      <c r="AK23" s="1" t="str">
        <f t="shared" si="12"/>
        <v>40</v>
      </c>
      <c r="AL23" s="1" t="str">
        <f t="shared" si="13"/>
        <v>42</v>
      </c>
      <c r="AM23" s="1">
        <v>52</v>
      </c>
      <c r="AN23" s="1">
        <v>55</v>
      </c>
      <c r="AO23" s="5" t="str">
        <f t="shared" si="14"/>
        <v>TEAM 52</v>
      </c>
      <c r="AP23" s="5" t="str">
        <f t="shared" si="15"/>
        <v>TEAM 55</v>
      </c>
      <c r="AQ23" s="272" t="s">
        <v>103</v>
      </c>
      <c r="AR23" s="1" t="str">
        <f t="shared" si="16"/>
        <v>52</v>
      </c>
      <c r="AS23" s="1" t="str">
        <f t="shared" si="16"/>
        <v>55</v>
      </c>
      <c r="AT23" s="1">
        <f t="shared" si="17"/>
        <v>62</v>
      </c>
      <c r="AU23" s="1">
        <f t="shared" si="17"/>
        <v>65</v>
      </c>
      <c r="AV23" s="5" t="str">
        <f t="shared" si="18"/>
        <v>TEAM 62</v>
      </c>
      <c r="AW23" s="266" t="str">
        <f t="shared" si="18"/>
        <v>TEAM 65</v>
      </c>
    </row>
    <row r="24" spans="1:49" ht="14" thickTop="1" thickBot="1" x14ac:dyDescent="0.35">
      <c r="A24" s="32" t="s">
        <v>10</v>
      </c>
      <c r="B24" s="5" t="s">
        <v>96</v>
      </c>
      <c r="C24" s="5" t="s">
        <v>98</v>
      </c>
      <c r="D24" s="33" t="s">
        <v>175</v>
      </c>
      <c r="E24" s="1" t="str">
        <f t="shared" si="0"/>
        <v xml:space="preserve"> 2</v>
      </c>
      <c r="F24" s="1" t="str">
        <f t="shared" si="0"/>
        <v xml:space="preserve"> 7</v>
      </c>
      <c r="G24" s="1">
        <f t="shared" si="1"/>
        <v>12</v>
      </c>
      <c r="H24" s="1">
        <f t="shared" si="1"/>
        <v>17</v>
      </c>
      <c r="I24" s="5" t="str">
        <f t="shared" si="2"/>
        <v>TEAM 12</v>
      </c>
      <c r="J24" s="5" t="str">
        <f t="shared" si="2"/>
        <v>TEAM 17</v>
      </c>
      <c r="K24" s="85" t="s">
        <v>151</v>
      </c>
      <c r="L24" s="85" t="s">
        <v>156</v>
      </c>
      <c r="M24" s="34" t="s">
        <v>11</v>
      </c>
      <c r="N24" s="1" t="str">
        <f t="shared" si="3"/>
        <v>12</v>
      </c>
      <c r="O24" s="1" t="str">
        <f t="shared" si="3"/>
        <v>17</v>
      </c>
      <c r="P24" s="1">
        <f t="shared" si="4"/>
        <v>22</v>
      </c>
      <c r="Q24" s="1">
        <f t="shared" si="4"/>
        <v>27</v>
      </c>
      <c r="R24" s="5" t="str">
        <f t="shared" si="5"/>
        <v>TEAM 22</v>
      </c>
      <c r="S24" s="5" t="str">
        <f t="shared" si="5"/>
        <v>TEAM 27</v>
      </c>
      <c r="T24" s="85" t="s">
        <v>161</v>
      </c>
      <c r="U24" s="85" t="s">
        <v>106</v>
      </c>
      <c r="V24" s="35" t="s">
        <v>697</v>
      </c>
      <c r="W24" s="1" t="s">
        <v>714</v>
      </c>
      <c r="X24" s="1" t="s">
        <v>709</v>
      </c>
      <c r="Y24" s="1">
        <v>35</v>
      </c>
      <c r="Z24" s="1">
        <v>31</v>
      </c>
      <c r="AA24" s="5" t="str">
        <f t="shared" si="6"/>
        <v>TEAM 35</v>
      </c>
      <c r="AB24" s="5" t="str">
        <f t="shared" si="7"/>
        <v>TEAM 31</v>
      </c>
      <c r="AC24" s="36" t="s">
        <v>698</v>
      </c>
      <c r="AD24" s="1" t="str">
        <f t="shared" si="8"/>
        <v>35</v>
      </c>
      <c r="AE24" s="1" t="str">
        <f t="shared" si="8"/>
        <v>31</v>
      </c>
      <c r="AF24" s="1">
        <f t="shared" si="9"/>
        <v>43</v>
      </c>
      <c r="AG24" s="1">
        <f t="shared" si="10"/>
        <v>39</v>
      </c>
      <c r="AH24" s="5" t="str">
        <f t="shared" si="11"/>
        <v>TEAM 43</v>
      </c>
      <c r="AI24" s="260" t="str">
        <f t="shared" si="11"/>
        <v>TEAM 39</v>
      </c>
      <c r="AJ24" s="265" t="s">
        <v>102</v>
      </c>
      <c r="AK24" s="1" t="str">
        <f t="shared" si="12"/>
        <v>43</v>
      </c>
      <c r="AL24" s="1" t="str">
        <f t="shared" si="13"/>
        <v>39</v>
      </c>
      <c r="AM24" s="1">
        <v>48</v>
      </c>
      <c r="AN24" s="1">
        <v>53</v>
      </c>
      <c r="AO24" s="5" t="str">
        <f t="shared" si="14"/>
        <v>TEAM 48</v>
      </c>
      <c r="AP24" s="5" t="str">
        <f t="shared" si="15"/>
        <v>TEAM 53</v>
      </c>
      <c r="AQ24" s="272" t="s">
        <v>103</v>
      </c>
      <c r="AR24" s="1" t="str">
        <f t="shared" si="16"/>
        <v>48</v>
      </c>
      <c r="AS24" s="1" t="str">
        <f t="shared" si="16"/>
        <v>53</v>
      </c>
      <c r="AT24" s="1">
        <f t="shared" si="17"/>
        <v>58</v>
      </c>
      <c r="AU24" s="1">
        <f t="shared" si="17"/>
        <v>63</v>
      </c>
      <c r="AV24" s="5" t="str">
        <f t="shared" si="18"/>
        <v>TEAM 58</v>
      </c>
      <c r="AW24" s="266" t="str">
        <f t="shared" si="18"/>
        <v>TEAM 63</v>
      </c>
    </row>
    <row r="25" spans="1:49" ht="14" thickTop="1" thickBot="1" x14ac:dyDescent="0.35">
      <c r="A25" s="32" t="s">
        <v>10</v>
      </c>
      <c r="B25" s="5" t="s">
        <v>97</v>
      </c>
      <c r="C25" s="5" t="s">
        <v>92</v>
      </c>
      <c r="D25" s="33" t="s">
        <v>175</v>
      </c>
      <c r="E25" s="1" t="str">
        <f t="shared" si="0"/>
        <v xml:space="preserve"> 1</v>
      </c>
      <c r="F25" s="1" t="str">
        <f t="shared" si="0"/>
        <v xml:space="preserve"> 6</v>
      </c>
      <c r="G25" s="1">
        <f t="shared" si="1"/>
        <v>11</v>
      </c>
      <c r="H25" s="1">
        <f t="shared" si="1"/>
        <v>16</v>
      </c>
      <c r="I25" s="5" t="str">
        <f t="shared" si="2"/>
        <v>TEAM 11</v>
      </c>
      <c r="J25" s="5" t="str">
        <f t="shared" si="2"/>
        <v>TEAM 16</v>
      </c>
      <c r="K25" s="85" t="s">
        <v>150</v>
      </c>
      <c r="L25" s="85" t="s">
        <v>155</v>
      </c>
      <c r="M25" s="34" t="s">
        <v>11</v>
      </c>
      <c r="N25" s="1" t="str">
        <f t="shared" si="3"/>
        <v>11</v>
      </c>
      <c r="O25" s="1" t="str">
        <f t="shared" si="3"/>
        <v>16</v>
      </c>
      <c r="P25" s="1">
        <f t="shared" si="4"/>
        <v>21</v>
      </c>
      <c r="Q25" s="1">
        <f t="shared" si="4"/>
        <v>26</v>
      </c>
      <c r="R25" s="5" t="str">
        <f t="shared" si="5"/>
        <v>TEAM 21</v>
      </c>
      <c r="S25" s="5" t="str">
        <f t="shared" si="5"/>
        <v>TEAM 26</v>
      </c>
      <c r="T25" s="85" t="s">
        <v>160</v>
      </c>
      <c r="U25" s="85" t="s">
        <v>105</v>
      </c>
      <c r="V25" s="35" t="s">
        <v>697</v>
      </c>
      <c r="W25" s="1" t="s">
        <v>710</v>
      </c>
      <c r="X25" s="1" t="s">
        <v>715</v>
      </c>
      <c r="Y25" s="1">
        <v>38</v>
      </c>
      <c r="Z25" s="1">
        <v>37</v>
      </c>
      <c r="AA25" s="5" t="str">
        <f t="shared" si="6"/>
        <v>TEAM 38</v>
      </c>
      <c r="AB25" s="5" t="str">
        <f t="shared" si="7"/>
        <v>TEAM 37</v>
      </c>
      <c r="AC25" s="36" t="s">
        <v>698</v>
      </c>
      <c r="AD25" s="1" t="str">
        <f t="shared" si="8"/>
        <v>38</v>
      </c>
      <c r="AE25" s="1" t="str">
        <f t="shared" si="8"/>
        <v>37</v>
      </c>
      <c r="AF25" s="1">
        <f t="shared" si="9"/>
        <v>46</v>
      </c>
      <c r="AG25" s="1">
        <f t="shared" si="10"/>
        <v>45</v>
      </c>
      <c r="AH25" s="5" t="str">
        <f t="shared" si="11"/>
        <v>TEAM 46</v>
      </c>
      <c r="AI25" s="260" t="str">
        <f t="shared" si="11"/>
        <v>TEAM 45</v>
      </c>
      <c r="AJ25" s="265" t="s">
        <v>102</v>
      </c>
      <c r="AK25" s="1" t="str">
        <f t="shared" si="12"/>
        <v>46</v>
      </c>
      <c r="AL25" s="1" t="str">
        <f t="shared" si="13"/>
        <v>45</v>
      </c>
      <c r="AM25" s="1">
        <v>47</v>
      </c>
      <c r="AN25" s="1">
        <v>52</v>
      </c>
      <c r="AO25" s="5" t="str">
        <f t="shared" si="14"/>
        <v>TEAM 47</v>
      </c>
      <c r="AP25" s="5" t="str">
        <f t="shared" si="15"/>
        <v>TEAM 52</v>
      </c>
      <c r="AQ25" s="272" t="s">
        <v>103</v>
      </c>
      <c r="AR25" s="1" t="str">
        <f t="shared" si="16"/>
        <v>47</v>
      </c>
      <c r="AS25" s="1" t="str">
        <f t="shared" si="16"/>
        <v>52</v>
      </c>
      <c r="AT25" s="1">
        <f t="shared" si="17"/>
        <v>57</v>
      </c>
      <c r="AU25" s="1">
        <f t="shared" si="17"/>
        <v>62</v>
      </c>
      <c r="AV25" s="5" t="str">
        <f t="shared" si="18"/>
        <v>TEAM 57</v>
      </c>
      <c r="AW25" s="266" t="str">
        <f t="shared" si="18"/>
        <v>TEAM 62</v>
      </c>
    </row>
    <row r="26" spans="1:49" ht="14" thickTop="1" thickBot="1" x14ac:dyDescent="0.35">
      <c r="A26" s="32" t="s">
        <v>10</v>
      </c>
      <c r="B26" s="5" t="s">
        <v>101</v>
      </c>
      <c r="C26" s="5" t="s">
        <v>96</v>
      </c>
      <c r="D26" s="33" t="s">
        <v>175</v>
      </c>
      <c r="E26" s="1" t="str">
        <f t="shared" si="0"/>
        <v>10</v>
      </c>
      <c r="F26" s="1" t="str">
        <f t="shared" si="0"/>
        <v xml:space="preserve"> 2</v>
      </c>
      <c r="G26" s="1">
        <f t="shared" si="1"/>
        <v>20</v>
      </c>
      <c r="H26" s="1">
        <f t="shared" si="1"/>
        <v>12</v>
      </c>
      <c r="I26" s="5" t="str">
        <f t="shared" si="2"/>
        <v>TEAM 20</v>
      </c>
      <c r="J26" s="5" t="str">
        <f t="shared" si="2"/>
        <v>TEAM 12</v>
      </c>
      <c r="K26" s="85" t="s">
        <v>159</v>
      </c>
      <c r="L26" s="85" t="s">
        <v>151</v>
      </c>
      <c r="M26" s="34" t="s">
        <v>11</v>
      </c>
      <c r="N26" s="1" t="str">
        <f t="shared" si="3"/>
        <v>20</v>
      </c>
      <c r="O26" s="1" t="str">
        <f t="shared" si="3"/>
        <v>12</v>
      </c>
      <c r="P26" s="1">
        <f t="shared" si="4"/>
        <v>30</v>
      </c>
      <c r="Q26" s="1">
        <f t="shared" si="4"/>
        <v>22</v>
      </c>
      <c r="R26" s="5" t="str">
        <f t="shared" si="5"/>
        <v>TEAM 30</v>
      </c>
      <c r="S26" s="5" t="str">
        <f t="shared" si="5"/>
        <v>TEAM 22</v>
      </c>
      <c r="T26" s="85" t="s">
        <v>109</v>
      </c>
      <c r="U26" s="85" t="s">
        <v>161</v>
      </c>
      <c r="V26" s="35" t="s">
        <v>697</v>
      </c>
      <c r="W26" s="1" t="s">
        <v>714</v>
      </c>
      <c r="X26" s="1" t="s">
        <v>716</v>
      </c>
      <c r="Y26" s="1">
        <v>35</v>
      </c>
      <c r="Z26" s="1">
        <v>32</v>
      </c>
      <c r="AA26" s="5" t="str">
        <f t="shared" si="6"/>
        <v>TEAM 35</v>
      </c>
      <c r="AB26" s="5" t="str">
        <f t="shared" si="7"/>
        <v>TEAM 32</v>
      </c>
      <c r="AC26" s="36" t="s">
        <v>698</v>
      </c>
      <c r="AD26" s="1" t="str">
        <f t="shared" si="8"/>
        <v>35</v>
      </c>
      <c r="AE26" s="1" t="str">
        <f t="shared" si="8"/>
        <v>32</v>
      </c>
      <c r="AF26" s="1">
        <f t="shared" si="9"/>
        <v>43</v>
      </c>
      <c r="AG26" s="1">
        <f t="shared" si="10"/>
        <v>40</v>
      </c>
      <c r="AH26" s="5" t="str">
        <f t="shared" si="11"/>
        <v>TEAM 43</v>
      </c>
      <c r="AI26" s="260" t="str">
        <f t="shared" si="11"/>
        <v>TEAM 40</v>
      </c>
      <c r="AJ26" s="265" t="s">
        <v>102</v>
      </c>
      <c r="AK26" s="1" t="str">
        <f t="shared" si="12"/>
        <v>43</v>
      </c>
      <c r="AL26" s="1" t="str">
        <f t="shared" si="13"/>
        <v>40</v>
      </c>
      <c r="AM26" s="1">
        <v>56</v>
      </c>
      <c r="AN26" s="1">
        <v>48</v>
      </c>
      <c r="AO26" s="5" t="str">
        <f t="shared" si="14"/>
        <v>TEAM 56</v>
      </c>
      <c r="AP26" s="5" t="str">
        <f t="shared" si="15"/>
        <v>TEAM 48</v>
      </c>
      <c r="AQ26" s="272" t="s">
        <v>103</v>
      </c>
      <c r="AR26" s="1" t="str">
        <f t="shared" si="16"/>
        <v>56</v>
      </c>
      <c r="AS26" s="1" t="str">
        <f t="shared" si="16"/>
        <v>48</v>
      </c>
      <c r="AT26" s="1">
        <f t="shared" si="17"/>
        <v>66</v>
      </c>
      <c r="AU26" s="1">
        <f t="shared" si="17"/>
        <v>58</v>
      </c>
      <c r="AV26" s="5" t="str">
        <f t="shared" si="18"/>
        <v>TEAM 66</v>
      </c>
      <c r="AW26" s="266" t="str">
        <f t="shared" si="18"/>
        <v>TEAM 58</v>
      </c>
    </row>
    <row r="27" spans="1:49" ht="14" thickTop="1" thickBot="1" x14ac:dyDescent="0.35">
      <c r="A27" s="32" t="s">
        <v>10</v>
      </c>
      <c r="B27" s="5" t="s">
        <v>99</v>
      </c>
      <c r="C27" s="5" t="s">
        <v>94</v>
      </c>
      <c r="D27" s="33" t="s">
        <v>175</v>
      </c>
      <c r="E27" s="1" t="str">
        <f t="shared" si="0"/>
        <v xml:space="preserve"> 4</v>
      </c>
      <c r="F27" s="1" t="str">
        <f t="shared" si="0"/>
        <v xml:space="preserve"> 5</v>
      </c>
      <c r="G27" s="1">
        <f t="shared" si="1"/>
        <v>14</v>
      </c>
      <c r="H27" s="1">
        <f t="shared" si="1"/>
        <v>15</v>
      </c>
      <c r="I27" s="5" t="str">
        <f t="shared" si="2"/>
        <v>TEAM 14</v>
      </c>
      <c r="J27" s="5" t="str">
        <f t="shared" si="2"/>
        <v>TEAM 15</v>
      </c>
      <c r="K27" s="85" t="s">
        <v>153</v>
      </c>
      <c r="L27" s="85" t="s">
        <v>154</v>
      </c>
      <c r="M27" s="34" t="s">
        <v>11</v>
      </c>
      <c r="N27" s="1" t="str">
        <f t="shared" si="3"/>
        <v>14</v>
      </c>
      <c r="O27" s="1" t="str">
        <f t="shared" si="3"/>
        <v>15</v>
      </c>
      <c r="P27" s="1">
        <f t="shared" si="4"/>
        <v>24</v>
      </c>
      <c r="Q27" s="1">
        <f t="shared" si="4"/>
        <v>25</v>
      </c>
      <c r="R27" s="5" t="str">
        <f t="shared" si="5"/>
        <v>TEAM 24</v>
      </c>
      <c r="S27" s="5" t="str">
        <f t="shared" si="5"/>
        <v>TEAM 25</v>
      </c>
      <c r="T27" s="85" t="s">
        <v>163</v>
      </c>
      <c r="U27" s="85" t="s">
        <v>104</v>
      </c>
      <c r="V27" s="35" t="s">
        <v>697</v>
      </c>
      <c r="W27" s="1" t="s">
        <v>709</v>
      </c>
      <c r="X27" s="1" t="s">
        <v>711</v>
      </c>
      <c r="Y27" s="1">
        <v>31</v>
      </c>
      <c r="Z27" s="1">
        <v>36</v>
      </c>
      <c r="AA27" s="5" t="str">
        <f t="shared" si="6"/>
        <v>TEAM 31</v>
      </c>
      <c r="AB27" s="5" t="str">
        <f t="shared" si="7"/>
        <v>TEAM 36</v>
      </c>
      <c r="AC27" s="36" t="s">
        <v>698</v>
      </c>
      <c r="AD27" s="1" t="str">
        <f t="shared" si="8"/>
        <v>31</v>
      </c>
      <c r="AE27" s="1" t="str">
        <f t="shared" si="8"/>
        <v>36</v>
      </c>
      <c r="AF27" s="1">
        <f t="shared" si="9"/>
        <v>39</v>
      </c>
      <c r="AG27" s="1">
        <f t="shared" si="10"/>
        <v>44</v>
      </c>
      <c r="AH27" s="5" t="str">
        <f t="shared" si="11"/>
        <v>TEAM 39</v>
      </c>
      <c r="AI27" s="260" t="str">
        <f t="shared" si="11"/>
        <v>TEAM 44</v>
      </c>
      <c r="AJ27" s="265" t="s">
        <v>102</v>
      </c>
      <c r="AK27" s="1" t="str">
        <f t="shared" si="12"/>
        <v>39</v>
      </c>
      <c r="AL27" s="1" t="str">
        <f t="shared" si="13"/>
        <v>44</v>
      </c>
      <c r="AM27" s="1">
        <v>50</v>
      </c>
      <c r="AN27" s="1">
        <v>51</v>
      </c>
      <c r="AO27" s="5" t="str">
        <f t="shared" si="14"/>
        <v>TEAM 50</v>
      </c>
      <c r="AP27" s="5" t="str">
        <f t="shared" si="15"/>
        <v>TEAM 51</v>
      </c>
      <c r="AQ27" s="272" t="s">
        <v>103</v>
      </c>
      <c r="AR27" s="1" t="str">
        <f t="shared" si="16"/>
        <v>50</v>
      </c>
      <c r="AS27" s="1" t="str">
        <f t="shared" si="16"/>
        <v>51</v>
      </c>
      <c r="AT27" s="1">
        <f t="shared" si="17"/>
        <v>60</v>
      </c>
      <c r="AU27" s="1">
        <f t="shared" si="17"/>
        <v>61</v>
      </c>
      <c r="AV27" s="5" t="str">
        <f t="shared" si="18"/>
        <v>TEAM 60</v>
      </c>
      <c r="AW27" s="266" t="str">
        <f t="shared" si="18"/>
        <v>TEAM 61</v>
      </c>
    </row>
    <row r="28" spans="1:49" ht="14" thickTop="1" thickBot="1" x14ac:dyDescent="0.35">
      <c r="A28" s="32" t="s">
        <v>10</v>
      </c>
      <c r="B28" s="5" t="s">
        <v>100</v>
      </c>
      <c r="C28" s="5" t="s">
        <v>93</v>
      </c>
      <c r="D28" s="33" t="s">
        <v>175</v>
      </c>
      <c r="E28" s="1" t="str">
        <f t="shared" ref="E28:F91" si="19">RIGHT(B28,2)</f>
        <v xml:space="preserve"> 8</v>
      </c>
      <c r="F28" s="1" t="str">
        <f t="shared" si="19"/>
        <v xml:space="preserve"> 3</v>
      </c>
      <c r="G28" s="1">
        <f t="shared" ref="G28:H91" si="20">E28+10</f>
        <v>18</v>
      </c>
      <c r="H28" s="1">
        <f t="shared" si="20"/>
        <v>13</v>
      </c>
      <c r="I28" s="5" t="str">
        <f t="shared" ref="I28:J91" si="21">CONCATENATE("TEAM ",G28)</f>
        <v>TEAM 18</v>
      </c>
      <c r="J28" s="5" t="str">
        <f t="shared" si="21"/>
        <v>TEAM 13</v>
      </c>
      <c r="K28" s="85" t="s">
        <v>157</v>
      </c>
      <c r="L28" s="85" t="s">
        <v>152</v>
      </c>
      <c r="M28" s="34" t="s">
        <v>11</v>
      </c>
      <c r="N28" s="1" t="str">
        <f t="shared" si="3"/>
        <v>18</v>
      </c>
      <c r="O28" s="1" t="str">
        <f t="shared" si="3"/>
        <v>13</v>
      </c>
      <c r="P28" s="1">
        <f t="shared" si="4"/>
        <v>28</v>
      </c>
      <c r="Q28" s="1">
        <f t="shared" si="4"/>
        <v>23</v>
      </c>
      <c r="R28" s="5" t="str">
        <f t="shared" si="5"/>
        <v>TEAM 28</v>
      </c>
      <c r="S28" s="5" t="str">
        <f t="shared" si="5"/>
        <v>TEAM 23</v>
      </c>
      <c r="T28" s="85" t="s">
        <v>107</v>
      </c>
      <c r="U28" s="85" t="s">
        <v>162</v>
      </c>
      <c r="V28" s="35" t="s">
        <v>697</v>
      </c>
      <c r="W28" s="1" t="s">
        <v>713</v>
      </c>
      <c r="X28" s="1" t="s">
        <v>712</v>
      </c>
      <c r="Y28" s="1">
        <v>34</v>
      </c>
      <c r="Z28" s="1">
        <v>33</v>
      </c>
      <c r="AA28" s="5" t="str">
        <f t="shared" si="6"/>
        <v>TEAM 34</v>
      </c>
      <c r="AB28" s="5" t="str">
        <f t="shared" si="7"/>
        <v>TEAM 33</v>
      </c>
      <c r="AC28" s="36" t="s">
        <v>698</v>
      </c>
      <c r="AD28" s="1" t="str">
        <f t="shared" si="8"/>
        <v>34</v>
      </c>
      <c r="AE28" s="1" t="str">
        <f t="shared" si="8"/>
        <v>33</v>
      </c>
      <c r="AF28" s="1">
        <f t="shared" si="9"/>
        <v>42</v>
      </c>
      <c r="AG28" s="1">
        <f t="shared" si="10"/>
        <v>41</v>
      </c>
      <c r="AH28" s="5" t="str">
        <f t="shared" si="11"/>
        <v>TEAM 42</v>
      </c>
      <c r="AI28" s="260" t="str">
        <f t="shared" si="11"/>
        <v>TEAM 41</v>
      </c>
      <c r="AJ28" s="265" t="s">
        <v>102</v>
      </c>
      <c r="AK28" s="1" t="str">
        <f t="shared" si="12"/>
        <v>42</v>
      </c>
      <c r="AL28" s="1" t="str">
        <f t="shared" si="13"/>
        <v>41</v>
      </c>
      <c r="AM28" s="1">
        <v>54</v>
      </c>
      <c r="AN28" s="1">
        <v>49</v>
      </c>
      <c r="AO28" s="5" t="str">
        <f t="shared" si="14"/>
        <v>TEAM 54</v>
      </c>
      <c r="AP28" s="5" t="str">
        <f t="shared" si="15"/>
        <v>TEAM 49</v>
      </c>
      <c r="AQ28" s="272" t="s">
        <v>103</v>
      </c>
      <c r="AR28" s="1" t="str">
        <f t="shared" si="16"/>
        <v>54</v>
      </c>
      <c r="AS28" s="1" t="str">
        <f t="shared" si="16"/>
        <v>49</v>
      </c>
      <c r="AT28" s="1">
        <f t="shared" si="17"/>
        <v>64</v>
      </c>
      <c r="AU28" s="1">
        <f t="shared" si="17"/>
        <v>59</v>
      </c>
      <c r="AV28" s="5" t="str">
        <f t="shared" si="18"/>
        <v>TEAM 64</v>
      </c>
      <c r="AW28" s="266" t="str">
        <f t="shared" si="18"/>
        <v>TEAM 59</v>
      </c>
    </row>
    <row r="29" spans="1:49" ht="14" thickTop="1" thickBot="1" x14ac:dyDescent="0.35">
      <c r="A29" s="32" t="s">
        <v>10</v>
      </c>
      <c r="B29" s="5" t="s">
        <v>98</v>
      </c>
      <c r="C29" s="5" t="s">
        <v>95</v>
      </c>
      <c r="D29" s="33" t="s">
        <v>175</v>
      </c>
      <c r="E29" s="1" t="str">
        <f t="shared" si="19"/>
        <v xml:space="preserve"> 7</v>
      </c>
      <c r="F29" s="1" t="str">
        <f t="shared" si="19"/>
        <v xml:space="preserve"> 9</v>
      </c>
      <c r="G29" s="1">
        <f t="shared" si="20"/>
        <v>17</v>
      </c>
      <c r="H29" s="1">
        <f t="shared" si="20"/>
        <v>19</v>
      </c>
      <c r="I29" s="5" t="str">
        <f t="shared" si="21"/>
        <v>TEAM 17</v>
      </c>
      <c r="J29" s="5" t="str">
        <f t="shared" si="21"/>
        <v>TEAM 19</v>
      </c>
      <c r="K29" s="85" t="s">
        <v>156</v>
      </c>
      <c r="L29" s="85" t="s">
        <v>158</v>
      </c>
      <c r="M29" s="34" t="s">
        <v>11</v>
      </c>
      <c r="N29" s="1" t="str">
        <f t="shared" si="3"/>
        <v>17</v>
      </c>
      <c r="O29" s="1" t="str">
        <f t="shared" si="3"/>
        <v>19</v>
      </c>
      <c r="P29" s="1">
        <f t="shared" si="4"/>
        <v>27</v>
      </c>
      <c r="Q29" s="1">
        <f t="shared" si="4"/>
        <v>29</v>
      </c>
      <c r="R29" s="5" t="str">
        <f t="shared" si="5"/>
        <v>TEAM 27</v>
      </c>
      <c r="S29" s="5" t="str">
        <f t="shared" si="5"/>
        <v>TEAM 29</v>
      </c>
      <c r="T29" s="85" t="s">
        <v>106</v>
      </c>
      <c r="U29" s="85" t="s">
        <v>108</v>
      </c>
      <c r="V29" s="35" t="s">
        <v>697</v>
      </c>
      <c r="W29" s="1" t="s">
        <v>713</v>
      </c>
      <c r="X29" s="1" t="s">
        <v>710</v>
      </c>
      <c r="Y29" s="1">
        <v>34</v>
      </c>
      <c r="Z29" s="1">
        <v>38</v>
      </c>
      <c r="AA29" s="5" t="str">
        <f t="shared" si="6"/>
        <v>TEAM 34</v>
      </c>
      <c r="AB29" s="5" t="str">
        <f t="shared" si="7"/>
        <v>TEAM 38</v>
      </c>
      <c r="AC29" s="36" t="s">
        <v>698</v>
      </c>
      <c r="AD29" s="1" t="str">
        <f t="shared" si="8"/>
        <v>34</v>
      </c>
      <c r="AE29" s="1" t="str">
        <f t="shared" si="8"/>
        <v>38</v>
      </c>
      <c r="AF29" s="1">
        <f t="shared" si="9"/>
        <v>42</v>
      </c>
      <c r="AG29" s="1">
        <f t="shared" si="10"/>
        <v>46</v>
      </c>
      <c r="AH29" s="5" t="str">
        <f t="shared" si="11"/>
        <v>TEAM 42</v>
      </c>
      <c r="AI29" s="260" t="str">
        <f t="shared" si="11"/>
        <v>TEAM 46</v>
      </c>
      <c r="AJ29" s="265" t="s">
        <v>102</v>
      </c>
      <c r="AK29" s="1" t="str">
        <f t="shared" si="12"/>
        <v>42</v>
      </c>
      <c r="AL29" s="1" t="str">
        <f t="shared" si="13"/>
        <v>46</v>
      </c>
      <c r="AM29" s="1">
        <v>53</v>
      </c>
      <c r="AN29" s="1">
        <v>55</v>
      </c>
      <c r="AO29" s="5" t="str">
        <f t="shared" si="14"/>
        <v>TEAM 53</v>
      </c>
      <c r="AP29" s="5" t="str">
        <f t="shared" si="15"/>
        <v>TEAM 55</v>
      </c>
      <c r="AQ29" s="272" t="s">
        <v>103</v>
      </c>
      <c r="AR29" s="1" t="str">
        <f t="shared" si="16"/>
        <v>53</v>
      </c>
      <c r="AS29" s="1" t="str">
        <f t="shared" si="16"/>
        <v>55</v>
      </c>
      <c r="AT29" s="1">
        <f t="shared" si="17"/>
        <v>63</v>
      </c>
      <c r="AU29" s="1">
        <f t="shared" si="17"/>
        <v>65</v>
      </c>
      <c r="AV29" s="5" t="str">
        <f t="shared" si="18"/>
        <v>TEAM 63</v>
      </c>
      <c r="AW29" s="266" t="str">
        <f t="shared" si="18"/>
        <v>TEAM 65</v>
      </c>
    </row>
    <row r="30" spans="1:49" ht="14" thickTop="1" thickBot="1" x14ac:dyDescent="0.35">
      <c r="A30" s="32" t="s">
        <v>10</v>
      </c>
      <c r="B30" s="5" t="s">
        <v>95</v>
      </c>
      <c r="C30" s="5" t="s">
        <v>101</v>
      </c>
      <c r="D30" s="33" t="s">
        <v>175</v>
      </c>
      <c r="E30" s="1" t="str">
        <f t="shared" si="19"/>
        <v xml:space="preserve"> 9</v>
      </c>
      <c r="F30" s="1" t="str">
        <f t="shared" si="19"/>
        <v>10</v>
      </c>
      <c r="G30" s="1">
        <f t="shared" si="20"/>
        <v>19</v>
      </c>
      <c r="H30" s="1">
        <f t="shared" si="20"/>
        <v>20</v>
      </c>
      <c r="I30" s="5" t="str">
        <f t="shared" si="21"/>
        <v>TEAM 19</v>
      </c>
      <c r="J30" s="5" t="str">
        <f t="shared" si="21"/>
        <v>TEAM 20</v>
      </c>
      <c r="K30" s="85" t="s">
        <v>158</v>
      </c>
      <c r="L30" s="85" t="s">
        <v>159</v>
      </c>
      <c r="M30" s="34" t="s">
        <v>11</v>
      </c>
      <c r="N30" s="1" t="str">
        <f t="shared" si="3"/>
        <v>19</v>
      </c>
      <c r="O30" s="1" t="str">
        <f t="shared" si="3"/>
        <v>20</v>
      </c>
      <c r="P30" s="1">
        <f t="shared" si="4"/>
        <v>29</v>
      </c>
      <c r="Q30" s="1">
        <f t="shared" si="4"/>
        <v>30</v>
      </c>
      <c r="R30" s="5" t="str">
        <f t="shared" si="5"/>
        <v>TEAM 29</v>
      </c>
      <c r="S30" s="5" t="str">
        <f t="shared" si="5"/>
        <v>TEAM 30</v>
      </c>
      <c r="T30" s="85" t="s">
        <v>108</v>
      </c>
      <c r="U30" s="85" t="s">
        <v>109</v>
      </c>
      <c r="V30" s="35" t="s">
        <v>697</v>
      </c>
      <c r="W30" s="1" t="s">
        <v>716</v>
      </c>
      <c r="X30" s="1" t="s">
        <v>711</v>
      </c>
      <c r="Y30" s="1">
        <v>32</v>
      </c>
      <c r="Z30" s="1">
        <v>36</v>
      </c>
      <c r="AA30" s="5" t="str">
        <f t="shared" si="6"/>
        <v>TEAM 32</v>
      </c>
      <c r="AB30" s="5" t="str">
        <f t="shared" si="7"/>
        <v>TEAM 36</v>
      </c>
      <c r="AC30" s="36" t="s">
        <v>698</v>
      </c>
      <c r="AD30" s="1" t="str">
        <f t="shared" si="8"/>
        <v>32</v>
      </c>
      <c r="AE30" s="1" t="str">
        <f t="shared" si="8"/>
        <v>36</v>
      </c>
      <c r="AF30" s="1">
        <f t="shared" si="9"/>
        <v>40</v>
      </c>
      <c r="AG30" s="1">
        <f t="shared" si="10"/>
        <v>44</v>
      </c>
      <c r="AH30" s="5" t="str">
        <f t="shared" si="11"/>
        <v>TEAM 40</v>
      </c>
      <c r="AI30" s="260" t="str">
        <f t="shared" si="11"/>
        <v>TEAM 44</v>
      </c>
      <c r="AJ30" s="265" t="s">
        <v>102</v>
      </c>
      <c r="AK30" s="1" t="str">
        <f t="shared" si="12"/>
        <v>40</v>
      </c>
      <c r="AL30" s="1" t="str">
        <f t="shared" si="13"/>
        <v>44</v>
      </c>
      <c r="AM30" s="1">
        <v>55</v>
      </c>
      <c r="AN30" s="1">
        <v>56</v>
      </c>
      <c r="AO30" s="5" t="str">
        <f t="shared" si="14"/>
        <v>TEAM 55</v>
      </c>
      <c r="AP30" s="5" t="str">
        <f t="shared" si="15"/>
        <v>TEAM 56</v>
      </c>
      <c r="AQ30" s="272" t="s">
        <v>103</v>
      </c>
      <c r="AR30" s="1" t="str">
        <f t="shared" si="16"/>
        <v>55</v>
      </c>
      <c r="AS30" s="1" t="str">
        <f t="shared" si="16"/>
        <v>56</v>
      </c>
      <c r="AT30" s="1">
        <f t="shared" si="17"/>
        <v>65</v>
      </c>
      <c r="AU30" s="1">
        <f t="shared" si="17"/>
        <v>66</v>
      </c>
      <c r="AV30" s="5" t="str">
        <f t="shared" si="18"/>
        <v>TEAM 65</v>
      </c>
      <c r="AW30" s="266" t="str">
        <f t="shared" si="18"/>
        <v>TEAM 66</v>
      </c>
    </row>
    <row r="31" spans="1:49" ht="14" thickTop="1" thickBot="1" x14ac:dyDescent="0.35">
      <c r="A31" s="32" t="s">
        <v>10</v>
      </c>
      <c r="B31" s="5" t="s">
        <v>94</v>
      </c>
      <c r="C31" s="5" t="s">
        <v>96</v>
      </c>
      <c r="D31" s="33" t="s">
        <v>175</v>
      </c>
      <c r="E31" s="1" t="str">
        <f t="shared" si="19"/>
        <v xml:space="preserve"> 5</v>
      </c>
      <c r="F31" s="1" t="str">
        <f t="shared" si="19"/>
        <v xml:space="preserve"> 2</v>
      </c>
      <c r="G31" s="1">
        <f t="shared" si="20"/>
        <v>15</v>
      </c>
      <c r="H31" s="1">
        <f t="shared" si="20"/>
        <v>12</v>
      </c>
      <c r="I31" s="5" t="str">
        <f t="shared" si="21"/>
        <v>TEAM 15</v>
      </c>
      <c r="J31" s="5" t="str">
        <f t="shared" si="21"/>
        <v>TEAM 12</v>
      </c>
      <c r="K31" s="85" t="s">
        <v>154</v>
      </c>
      <c r="L31" s="85" t="s">
        <v>151</v>
      </c>
      <c r="M31" s="34" t="s">
        <v>11</v>
      </c>
      <c r="N31" s="1" t="str">
        <f t="shared" si="3"/>
        <v>15</v>
      </c>
      <c r="O31" s="1" t="str">
        <f t="shared" si="3"/>
        <v>12</v>
      </c>
      <c r="P31" s="1">
        <f t="shared" si="4"/>
        <v>25</v>
      </c>
      <c r="Q31" s="1">
        <f t="shared" si="4"/>
        <v>22</v>
      </c>
      <c r="R31" s="5" t="str">
        <f t="shared" si="5"/>
        <v>TEAM 25</v>
      </c>
      <c r="S31" s="5" t="str">
        <f t="shared" si="5"/>
        <v>TEAM 22</v>
      </c>
      <c r="T31" s="85" t="s">
        <v>104</v>
      </c>
      <c r="U31" s="85" t="s">
        <v>161</v>
      </c>
      <c r="V31" s="35" t="s">
        <v>697</v>
      </c>
      <c r="W31" s="1" t="s">
        <v>715</v>
      </c>
      <c r="X31" s="1" t="s">
        <v>709</v>
      </c>
      <c r="Y31" s="1">
        <v>37</v>
      </c>
      <c r="Z31" s="1">
        <v>31</v>
      </c>
      <c r="AA31" s="5" t="str">
        <f t="shared" si="6"/>
        <v>TEAM 37</v>
      </c>
      <c r="AB31" s="5" t="str">
        <f t="shared" si="7"/>
        <v>TEAM 31</v>
      </c>
      <c r="AC31" s="36" t="s">
        <v>698</v>
      </c>
      <c r="AD31" s="1" t="str">
        <f t="shared" si="8"/>
        <v>37</v>
      </c>
      <c r="AE31" s="1" t="str">
        <f t="shared" si="8"/>
        <v>31</v>
      </c>
      <c r="AF31" s="1">
        <f t="shared" si="9"/>
        <v>45</v>
      </c>
      <c r="AG31" s="1">
        <f t="shared" si="10"/>
        <v>39</v>
      </c>
      <c r="AH31" s="5" t="str">
        <f t="shared" si="11"/>
        <v>TEAM 45</v>
      </c>
      <c r="AI31" s="260" t="str">
        <f t="shared" si="11"/>
        <v>TEAM 39</v>
      </c>
      <c r="AJ31" s="265" t="s">
        <v>102</v>
      </c>
      <c r="AK31" s="1" t="str">
        <f t="shared" si="12"/>
        <v>45</v>
      </c>
      <c r="AL31" s="1" t="str">
        <f t="shared" si="13"/>
        <v>39</v>
      </c>
      <c r="AM31" s="1">
        <v>51</v>
      </c>
      <c r="AN31" s="1">
        <v>48</v>
      </c>
      <c r="AO31" s="5" t="str">
        <f t="shared" si="14"/>
        <v>TEAM 51</v>
      </c>
      <c r="AP31" s="5" t="str">
        <f t="shared" si="15"/>
        <v>TEAM 48</v>
      </c>
      <c r="AQ31" s="272" t="s">
        <v>103</v>
      </c>
      <c r="AR31" s="1" t="str">
        <f t="shared" si="16"/>
        <v>51</v>
      </c>
      <c r="AS31" s="1" t="str">
        <f t="shared" si="16"/>
        <v>48</v>
      </c>
      <c r="AT31" s="1">
        <f t="shared" si="17"/>
        <v>61</v>
      </c>
      <c r="AU31" s="1">
        <f t="shared" si="17"/>
        <v>58</v>
      </c>
      <c r="AV31" s="5" t="str">
        <f t="shared" si="18"/>
        <v>TEAM 61</v>
      </c>
      <c r="AW31" s="266" t="str">
        <f t="shared" si="18"/>
        <v>TEAM 58</v>
      </c>
    </row>
    <row r="32" spans="1:49" ht="14" thickTop="1" thickBot="1" x14ac:dyDescent="0.35">
      <c r="A32" s="32" t="s">
        <v>10</v>
      </c>
      <c r="B32" s="5" t="s">
        <v>97</v>
      </c>
      <c r="C32" s="5" t="s">
        <v>98</v>
      </c>
      <c r="D32" s="33" t="s">
        <v>175</v>
      </c>
      <c r="E32" s="1" t="str">
        <f t="shared" si="19"/>
        <v xml:space="preserve"> 1</v>
      </c>
      <c r="F32" s="1" t="str">
        <f t="shared" si="19"/>
        <v xml:space="preserve"> 7</v>
      </c>
      <c r="G32" s="1">
        <f t="shared" si="20"/>
        <v>11</v>
      </c>
      <c r="H32" s="1">
        <f t="shared" si="20"/>
        <v>17</v>
      </c>
      <c r="I32" s="5" t="str">
        <f t="shared" si="21"/>
        <v>TEAM 11</v>
      </c>
      <c r="J32" s="5" t="str">
        <f t="shared" si="21"/>
        <v>TEAM 17</v>
      </c>
      <c r="K32" s="85" t="s">
        <v>150</v>
      </c>
      <c r="L32" s="85" t="s">
        <v>156</v>
      </c>
      <c r="M32" s="34" t="s">
        <v>11</v>
      </c>
      <c r="N32" s="1" t="str">
        <f t="shared" si="3"/>
        <v>11</v>
      </c>
      <c r="O32" s="1" t="str">
        <f t="shared" si="3"/>
        <v>17</v>
      </c>
      <c r="P32" s="1">
        <f t="shared" si="4"/>
        <v>21</v>
      </c>
      <c r="Q32" s="1">
        <f t="shared" si="4"/>
        <v>27</v>
      </c>
      <c r="R32" s="5" t="str">
        <f t="shared" si="5"/>
        <v>TEAM 21</v>
      </c>
      <c r="S32" s="5" t="str">
        <f t="shared" si="5"/>
        <v>TEAM 27</v>
      </c>
      <c r="T32" s="85" t="s">
        <v>160</v>
      </c>
      <c r="U32" s="85" t="s">
        <v>106</v>
      </c>
      <c r="V32" s="35" t="s">
        <v>697</v>
      </c>
      <c r="W32" s="1" t="s">
        <v>712</v>
      </c>
      <c r="X32" s="1" t="s">
        <v>714</v>
      </c>
      <c r="Y32" s="1">
        <v>33</v>
      </c>
      <c r="Z32" s="1">
        <v>35</v>
      </c>
      <c r="AA32" s="5" t="str">
        <f t="shared" si="6"/>
        <v>TEAM 33</v>
      </c>
      <c r="AB32" s="5" t="str">
        <f t="shared" si="7"/>
        <v>TEAM 35</v>
      </c>
      <c r="AC32" s="36" t="s">
        <v>698</v>
      </c>
      <c r="AD32" s="1" t="str">
        <f t="shared" si="8"/>
        <v>33</v>
      </c>
      <c r="AE32" s="1" t="str">
        <f t="shared" si="8"/>
        <v>35</v>
      </c>
      <c r="AF32" s="1">
        <f t="shared" si="9"/>
        <v>41</v>
      </c>
      <c r="AG32" s="1">
        <f t="shared" si="10"/>
        <v>43</v>
      </c>
      <c r="AH32" s="5" t="str">
        <f t="shared" si="11"/>
        <v>TEAM 41</v>
      </c>
      <c r="AI32" s="260" t="str">
        <f t="shared" si="11"/>
        <v>TEAM 43</v>
      </c>
      <c r="AJ32" s="265" t="s">
        <v>102</v>
      </c>
      <c r="AK32" s="1" t="str">
        <f t="shared" si="12"/>
        <v>41</v>
      </c>
      <c r="AL32" s="1" t="str">
        <f t="shared" si="13"/>
        <v>43</v>
      </c>
      <c r="AM32" s="1">
        <v>47</v>
      </c>
      <c r="AN32" s="1">
        <v>53</v>
      </c>
      <c r="AO32" s="5" t="str">
        <f t="shared" si="14"/>
        <v>TEAM 47</v>
      </c>
      <c r="AP32" s="5" t="str">
        <f t="shared" si="15"/>
        <v>TEAM 53</v>
      </c>
      <c r="AQ32" s="272" t="s">
        <v>103</v>
      </c>
      <c r="AR32" s="1" t="str">
        <f t="shared" si="16"/>
        <v>47</v>
      </c>
      <c r="AS32" s="1" t="str">
        <f t="shared" si="16"/>
        <v>53</v>
      </c>
      <c r="AT32" s="1">
        <f t="shared" si="17"/>
        <v>57</v>
      </c>
      <c r="AU32" s="1">
        <f t="shared" si="17"/>
        <v>63</v>
      </c>
      <c r="AV32" s="5" t="str">
        <f t="shared" si="18"/>
        <v>TEAM 57</v>
      </c>
      <c r="AW32" s="266" t="str">
        <f t="shared" si="18"/>
        <v>TEAM 63</v>
      </c>
    </row>
    <row r="33" spans="1:49" ht="14" thickTop="1" thickBot="1" x14ac:dyDescent="0.35">
      <c r="A33" s="32" t="s">
        <v>10</v>
      </c>
      <c r="B33" s="5" t="s">
        <v>93</v>
      </c>
      <c r="C33" s="5" t="s">
        <v>99</v>
      </c>
      <c r="D33" s="33" t="s">
        <v>175</v>
      </c>
      <c r="E33" s="1" t="str">
        <f t="shared" si="19"/>
        <v xml:space="preserve"> 3</v>
      </c>
      <c r="F33" s="1" t="str">
        <f t="shared" si="19"/>
        <v xml:space="preserve"> 4</v>
      </c>
      <c r="G33" s="1">
        <f t="shared" si="20"/>
        <v>13</v>
      </c>
      <c r="H33" s="1">
        <f t="shared" si="20"/>
        <v>14</v>
      </c>
      <c r="I33" s="5" t="str">
        <f t="shared" si="21"/>
        <v>TEAM 13</v>
      </c>
      <c r="J33" s="5" t="str">
        <f t="shared" si="21"/>
        <v>TEAM 14</v>
      </c>
      <c r="K33" s="85" t="s">
        <v>152</v>
      </c>
      <c r="L33" s="85" t="s">
        <v>153</v>
      </c>
      <c r="M33" s="34" t="s">
        <v>11</v>
      </c>
      <c r="N33" s="1" t="str">
        <f t="shared" si="3"/>
        <v>13</v>
      </c>
      <c r="O33" s="1" t="str">
        <f t="shared" si="3"/>
        <v>14</v>
      </c>
      <c r="P33" s="1">
        <f t="shared" si="4"/>
        <v>23</v>
      </c>
      <c r="Q33" s="1">
        <f t="shared" si="4"/>
        <v>24</v>
      </c>
      <c r="R33" s="5" t="str">
        <f t="shared" si="5"/>
        <v>TEAM 23</v>
      </c>
      <c r="S33" s="5" t="str">
        <f t="shared" si="5"/>
        <v>TEAM 24</v>
      </c>
      <c r="T33" s="85" t="s">
        <v>162</v>
      </c>
      <c r="U33" s="85" t="s">
        <v>163</v>
      </c>
      <c r="V33" s="35" t="s">
        <v>697</v>
      </c>
      <c r="W33" s="1" t="s">
        <v>714</v>
      </c>
      <c r="X33" s="1" t="s">
        <v>713</v>
      </c>
      <c r="Y33" s="1">
        <v>35</v>
      </c>
      <c r="Z33" s="1">
        <v>34</v>
      </c>
      <c r="AA33" s="5" t="str">
        <f t="shared" si="6"/>
        <v>TEAM 35</v>
      </c>
      <c r="AB33" s="5" t="str">
        <f t="shared" si="7"/>
        <v>TEAM 34</v>
      </c>
      <c r="AC33" s="36" t="s">
        <v>698</v>
      </c>
      <c r="AD33" s="1" t="str">
        <f t="shared" si="8"/>
        <v>35</v>
      </c>
      <c r="AE33" s="1" t="str">
        <f t="shared" si="8"/>
        <v>34</v>
      </c>
      <c r="AF33" s="1">
        <f t="shared" si="9"/>
        <v>43</v>
      </c>
      <c r="AG33" s="1">
        <f t="shared" si="10"/>
        <v>42</v>
      </c>
      <c r="AH33" s="5" t="str">
        <f t="shared" si="11"/>
        <v>TEAM 43</v>
      </c>
      <c r="AI33" s="260" t="str">
        <f t="shared" si="11"/>
        <v>TEAM 42</v>
      </c>
      <c r="AJ33" s="265" t="s">
        <v>102</v>
      </c>
      <c r="AK33" s="1" t="str">
        <f t="shared" si="12"/>
        <v>43</v>
      </c>
      <c r="AL33" s="1" t="str">
        <f t="shared" si="13"/>
        <v>42</v>
      </c>
      <c r="AM33" s="1">
        <v>49</v>
      </c>
      <c r="AN33" s="1">
        <v>50</v>
      </c>
      <c r="AO33" s="5" t="str">
        <f t="shared" si="14"/>
        <v>TEAM 49</v>
      </c>
      <c r="AP33" s="5" t="str">
        <f t="shared" si="15"/>
        <v>TEAM 50</v>
      </c>
      <c r="AQ33" s="272" t="s">
        <v>103</v>
      </c>
      <c r="AR33" s="1" t="str">
        <f t="shared" si="16"/>
        <v>49</v>
      </c>
      <c r="AS33" s="1" t="str">
        <f t="shared" si="16"/>
        <v>50</v>
      </c>
      <c r="AT33" s="1">
        <f t="shared" si="17"/>
        <v>59</v>
      </c>
      <c r="AU33" s="1">
        <f t="shared" si="17"/>
        <v>60</v>
      </c>
      <c r="AV33" s="5" t="str">
        <f t="shared" si="18"/>
        <v>TEAM 59</v>
      </c>
      <c r="AW33" s="266" t="str">
        <f t="shared" si="18"/>
        <v>TEAM 60</v>
      </c>
    </row>
    <row r="34" spans="1:49" ht="14" thickTop="1" thickBot="1" x14ac:dyDescent="0.35">
      <c r="A34" s="32" t="s">
        <v>10</v>
      </c>
      <c r="B34" s="5" t="s">
        <v>100</v>
      </c>
      <c r="C34" s="5" t="s">
        <v>92</v>
      </c>
      <c r="D34" s="33" t="s">
        <v>175</v>
      </c>
      <c r="E34" s="1" t="str">
        <f t="shared" si="19"/>
        <v xml:space="preserve"> 8</v>
      </c>
      <c r="F34" s="1" t="str">
        <f t="shared" si="19"/>
        <v xml:space="preserve"> 6</v>
      </c>
      <c r="G34" s="1">
        <f t="shared" si="20"/>
        <v>18</v>
      </c>
      <c r="H34" s="1">
        <f t="shared" si="20"/>
        <v>16</v>
      </c>
      <c r="I34" s="5" t="str">
        <f t="shared" si="21"/>
        <v>TEAM 18</v>
      </c>
      <c r="J34" s="5" t="str">
        <f t="shared" si="21"/>
        <v>TEAM 16</v>
      </c>
      <c r="K34" s="85" t="s">
        <v>157</v>
      </c>
      <c r="L34" s="85" t="s">
        <v>155</v>
      </c>
      <c r="M34" s="34" t="s">
        <v>11</v>
      </c>
      <c r="N34" s="1" t="str">
        <f t="shared" si="3"/>
        <v>18</v>
      </c>
      <c r="O34" s="1" t="str">
        <f t="shared" si="3"/>
        <v>16</v>
      </c>
      <c r="P34" s="1">
        <f t="shared" si="4"/>
        <v>28</v>
      </c>
      <c r="Q34" s="1">
        <f t="shared" si="4"/>
        <v>26</v>
      </c>
      <c r="R34" s="5" t="str">
        <f t="shared" si="5"/>
        <v>TEAM 28</v>
      </c>
      <c r="S34" s="5" t="str">
        <f t="shared" si="5"/>
        <v>TEAM 26</v>
      </c>
      <c r="T34" s="85" t="s">
        <v>107</v>
      </c>
      <c r="U34" s="85" t="s">
        <v>105</v>
      </c>
      <c r="V34" s="35" t="s">
        <v>697</v>
      </c>
      <c r="W34" s="1" t="s">
        <v>712</v>
      </c>
      <c r="X34" s="1" t="s">
        <v>711</v>
      </c>
      <c r="Y34" s="1">
        <v>33</v>
      </c>
      <c r="Z34" s="1">
        <v>36</v>
      </c>
      <c r="AA34" s="5" t="str">
        <f t="shared" si="6"/>
        <v>TEAM 33</v>
      </c>
      <c r="AB34" s="5" t="str">
        <f t="shared" si="7"/>
        <v>TEAM 36</v>
      </c>
      <c r="AC34" s="36" t="s">
        <v>698</v>
      </c>
      <c r="AD34" s="1" t="str">
        <f t="shared" si="8"/>
        <v>33</v>
      </c>
      <c r="AE34" s="1" t="str">
        <f t="shared" si="8"/>
        <v>36</v>
      </c>
      <c r="AF34" s="1">
        <f t="shared" si="9"/>
        <v>41</v>
      </c>
      <c r="AG34" s="1">
        <f t="shared" si="10"/>
        <v>44</v>
      </c>
      <c r="AH34" s="5" t="str">
        <f t="shared" si="11"/>
        <v>TEAM 41</v>
      </c>
      <c r="AI34" s="260" t="str">
        <f t="shared" si="11"/>
        <v>TEAM 44</v>
      </c>
      <c r="AJ34" s="265" t="s">
        <v>102</v>
      </c>
      <c r="AK34" s="1" t="str">
        <f t="shared" si="12"/>
        <v>41</v>
      </c>
      <c r="AL34" s="1" t="str">
        <f t="shared" si="13"/>
        <v>44</v>
      </c>
      <c r="AM34" s="1">
        <v>54</v>
      </c>
      <c r="AN34" s="1">
        <v>52</v>
      </c>
      <c r="AO34" s="5" t="str">
        <f t="shared" si="14"/>
        <v>TEAM 54</v>
      </c>
      <c r="AP34" s="5" t="str">
        <f t="shared" si="15"/>
        <v>TEAM 52</v>
      </c>
      <c r="AQ34" s="272" t="s">
        <v>103</v>
      </c>
      <c r="AR34" s="1" t="str">
        <f t="shared" si="16"/>
        <v>54</v>
      </c>
      <c r="AS34" s="1" t="str">
        <f t="shared" si="16"/>
        <v>52</v>
      </c>
      <c r="AT34" s="1">
        <f t="shared" si="17"/>
        <v>64</v>
      </c>
      <c r="AU34" s="1">
        <f t="shared" si="17"/>
        <v>62</v>
      </c>
      <c r="AV34" s="5" t="str">
        <f t="shared" si="18"/>
        <v>TEAM 64</v>
      </c>
      <c r="AW34" s="266" t="str">
        <f t="shared" si="18"/>
        <v>TEAM 62</v>
      </c>
    </row>
    <row r="35" spans="1:49" ht="14" thickTop="1" thickBot="1" x14ac:dyDescent="0.35">
      <c r="A35" s="32" t="s">
        <v>10</v>
      </c>
      <c r="B35" s="5" t="s">
        <v>94</v>
      </c>
      <c r="C35" s="5" t="s">
        <v>93</v>
      </c>
      <c r="D35" s="33" t="s">
        <v>175</v>
      </c>
      <c r="E35" s="1" t="str">
        <f t="shared" si="19"/>
        <v xml:space="preserve"> 5</v>
      </c>
      <c r="F35" s="1" t="str">
        <f t="shared" si="19"/>
        <v xml:space="preserve"> 3</v>
      </c>
      <c r="G35" s="1">
        <f t="shared" si="20"/>
        <v>15</v>
      </c>
      <c r="H35" s="1">
        <f t="shared" si="20"/>
        <v>13</v>
      </c>
      <c r="I35" s="5" t="str">
        <f t="shared" si="21"/>
        <v>TEAM 15</v>
      </c>
      <c r="J35" s="5" t="str">
        <f t="shared" si="21"/>
        <v>TEAM 13</v>
      </c>
      <c r="K35" s="85" t="s">
        <v>154</v>
      </c>
      <c r="L35" s="85" t="s">
        <v>152</v>
      </c>
      <c r="M35" s="34" t="s">
        <v>11</v>
      </c>
      <c r="N35" s="1" t="str">
        <f t="shared" si="3"/>
        <v>15</v>
      </c>
      <c r="O35" s="1" t="str">
        <f t="shared" si="3"/>
        <v>13</v>
      </c>
      <c r="P35" s="1">
        <f t="shared" si="4"/>
        <v>25</v>
      </c>
      <c r="Q35" s="1">
        <f t="shared" si="4"/>
        <v>23</v>
      </c>
      <c r="R35" s="5" t="str">
        <f t="shared" si="5"/>
        <v>TEAM 25</v>
      </c>
      <c r="S35" s="5" t="str">
        <f t="shared" si="5"/>
        <v>TEAM 23</v>
      </c>
      <c r="T35" s="85" t="s">
        <v>104</v>
      </c>
      <c r="U35" s="85" t="s">
        <v>162</v>
      </c>
      <c r="V35" s="35" t="s">
        <v>697</v>
      </c>
      <c r="W35" s="1" t="s">
        <v>710</v>
      </c>
      <c r="X35" s="1" t="s">
        <v>709</v>
      </c>
      <c r="Y35" s="1">
        <v>38</v>
      </c>
      <c r="Z35" s="1">
        <v>31</v>
      </c>
      <c r="AA35" s="5" t="str">
        <f t="shared" si="6"/>
        <v>TEAM 38</v>
      </c>
      <c r="AB35" s="5" t="str">
        <f t="shared" si="7"/>
        <v>TEAM 31</v>
      </c>
      <c r="AC35" s="36" t="s">
        <v>698</v>
      </c>
      <c r="AD35" s="1" t="str">
        <f t="shared" si="8"/>
        <v>38</v>
      </c>
      <c r="AE35" s="1" t="str">
        <f t="shared" si="8"/>
        <v>31</v>
      </c>
      <c r="AF35" s="1">
        <f t="shared" si="9"/>
        <v>46</v>
      </c>
      <c r="AG35" s="1">
        <f t="shared" si="10"/>
        <v>39</v>
      </c>
      <c r="AH35" s="5" t="str">
        <f t="shared" si="11"/>
        <v>TEAM 46</v>
      </c>
      <c r="AI35" s="260" t="str">
        <f t="shared" si="11"/>
        <v>TEAM 39</v>
      </c>
      <c r="AJ35" s="265" t="s">
        <v>102</v>
      </c>
      <c r="AK35" s="1" t="str">
        <f t="shared" si="12"/>
        <v>46</v>
      </c>
      <c r="AL35" s="1" t="str">
        <f t="shared" si="13"/>
        <v>39</v>
      </c>
      <c r="AM35" s="1">
        <v>51</v>
      </c>
      <c r="AN35" s="1">
        <v>49</v>
      </c>
      <c r="AO35" s="5" t="str">
        <f t="shared" si="14"/>
        <v>TEAM 51</v>
      </c>
      <c r="AP35" s="5" t="str">
        <f t="shared" si="15"/>
        <v>TEAM 49</v>
      </c>
      <c r="AQ35" s="272" t="s">
        <v>103</v>
      </c>
      <c r="AR35" s="1" t="str">
        <f t="shared" si="16"/>
        <v>51</v>
      </c>
      <c r="AS35" s="1" t="str">
        <f t="shared" si="16"/>
        <v>49</v>
      </c>
      <c r="AT35" s="1">
        <f t="shared" si="17"/>
        <v>61</v>
      </c>
      <c r="AU35" s="1">
        <f t="shared" si="17"/>
        <v>59</v>
      </c>
      <c r="AV35" s="5" t="str">
        <f t="shared" si="18"/>
        <v>TEAM 61</v>
      </c>
      <c r="AW35" s="266" t="str">
        <f t="shared" si="18"/>
        <v>TEAM 59</v>
      </c>
    </row>
    <row r="36" spans="1:49" ht="14" thickTop="1" thickBot="1" x14ac:dyDescent="0.35">
      <c r="A36" s="32" t="s">
        <v>10</v>
      </c>
      <c r="B36" s="5" t="s">
        <v>96</v>
      </c>
      <c r="C36" s="5" t="s">
        <v>95</v>
      </c>
      <c r="D36" s="33" t="s">
        <v>175</v>
      </c>
      <c r="E36" s="1" t="str">
        <f t="shared" si="19"/>
        <v xml:space="preserve"> 2</v>
      </c>
      <c r="F36" s="1" t="str">
        <f t="shared" si="19"/>
        <v xml:space="preserve"> 9</v>
      </c>
      <c r="G36" s="1">
        <f t="shared" si="20"/>
        <v>12</v>
      </c>
      <c r="H36" s="1">
        <f t="shared" si="20"/>
        <v>19</v>
      </c>
      <c r="I36" s="5" t="str">
        <f t="shared" si="21"/>
        <v>TEAM 12</v>
      </c>
      <c r="J36" s="5" t="str">
        <f t="shared" si="21"/>
        <v>TEAM 19</v>
      </c>
      <c r="K36" s="85" t="s">
        <v>151</v>
      </c>
      <c r="L36" s="85" t="s">
        <v>158</v>
      </c>
      <c r="M36" s="34" t="s">
        <v>11</v>
      </c>
      <c r="N36" s="1" t="str">
        <f t="shared" si="3"/>
        <v>12</v>
      </c>
      <c r="O36" s="1" t="str">
        <f t="shared" si="3"/>
        <v>19</v>
      </c>
      <c r="P36" s="1">
        <f t="shared" si="4"/>
        <v>22</v>
      </c>
      <c r="Q36" s="1">
        <f t="shared" si="4"/>
        <v>29</v>
      </c>
      <c r="R36" s="5" t="str">
        <f t="shared" si="5"/>
        <v>TEAM 22</v>
      </c>
      <c r="S36" s="5" t="str">
        <f t="shared" si="5"/>
        <v>TEAM 29</v>
      </c>
      <c r="T36" s="85" t="s">
        <v>161</v>
      </c>
      <c r="U36" s="85" t="s">
        <v>108</v>
      </c>
      <c r="V36" s="35" t="s">
        <v>697</v>
      </c>
      <c r="W36" s="1" t="s">
        <v>716</v>
      </c>
      <c r="X36" s="1" t="s">
        <v>715</v>
      </c>
      <c r="Y36" s="1">
        <v>32</v>
      </c>
      <c r="Z36" s="1">
        <v>37</v>
      </c>
      <c r="AA36" s="5" t="str">
        <f t="shared" si="6"/>
        <v>TEAM 32</v>
      </c>
      <c r="AB36" s="5" t="str">
        <f t="shared" si="7"/>
        <v>TEAM 37</v>
      </c>
      <c r="AC36" s="36" t="s">
        <v>698</v>
      </c>
      <c r="AD36" s="1" t="str">
        <f t="shared" si="8"/>
        <v>32</v>
      </c>
      <c r="AE36" s="1" t="str">
        <f t="shared" si="8"/>
        <v>37</v>
      </c>
      <c r="AF36" s="1">
        <f t="shared" si="9"/>
        <v>40</v>
      </c>
      <c r="AG36" s="1">
        <f t="shared" si="10"/>
        <v>45</v>
      </c>
      <c r="AH36" s="5" t="str">
        <f t="shared" si="11"/>
        <v>TEAM 40</v>
      </c>
      <c r="AI36" s="260" t="str">
        <f t="shared" si="11"/>
        <v>TEAM 45</v>
      </c>
      <c r="AJ36" s="265" t="s">
        <v>102</v>
      </c>
      <c r="AK36" s="1" t="str">
        <f t="shared" si="12"/>
        <v>40</v>
      </c>
      <c r="AL36" s="1" t="str">
        <f t="shared" si="13"/>
        <v>45</v>
      </c>
      <c r="AM36" s="1">
        <v>48</v>
      </c>
      <c r="AN36" s="1">
        <v>55</v>
      </c>
      <c r="AO36" s="5" t="str">
        <f t="shared" si="14"/>
        <v>TEAM 48</v>
      </c>
      <c r="AP36" s="5" t="str">
        <f t="shared" si="15"/>
        <v>TEAM 55</v>
      </c>
      <c r="AQ36" s="272" t="s">
        <v>103</v>
      </c>
      <c r="AR36" s="1" t="str">
        <f t="shared" si="16"/>
        <v>48</v>
      </c>
      <c r="AS36" s="1" t="str">
        <f t="shared" si="16"/>
        <v>55</v>
      </c>
      <c r="AT36" s="1">
        <f t="shared" si="17"/>
        <v>58</v>
      </c>
      <c r="AU36" s="1">
        <f t="shared" si="17"/>
        <v>65</v>
      </c>
      <c r="AV36" s="5" t="str">
        <f t="shared" si="18"/>
        <v>TEAM 58</v>
      </c>
      <c r="AW36" s="266" t="str">
        <f t="shared" si="18"/>
        <v>TEAM 65</v>
      </c>
    </row>
    <row r="37" spans="1:49" ht="14" thickTop="1" thickBot="1" x14ac:dyDescent="0.35">
      <c r="A37" s="32" t="s">
        <v>10</v>
      </c>
      <c r="B37" s="5" t="s">
        <v>99</v>
      </c>
      <c r="C37" s="5" t="s">
        <v>92</v>
      </c>
      <c r="D37" s="33" t="s">
        <v>175</v>
      </c>
      <c r="E37" s="1" t="str">
        <f t="shared" si="19"/>
        <v xml:space="preserve"> 4</v>
      </c>
      <c r="F37" s="1" t="str">
        <f t="shared" si="19"/>
        <v xml:space="preserve"> 6</v>
      </c>
      <c r="G37" s="1">
        <f t="shared" si="20"/>
        <v>14</v>
      </c>
      <c r="H37" s="1">
        <f t="shared" si="20"/>
        <v>16</v>
      </c>
      <c r="I37" s="5" t="str">
        <f t="shared" si="21"/>
        <v>TEAM 14</v>
      </c>
      <c r="J37" s="5" t="str">
        <f t="shared" si="21"/>
        <v>TEAM 16</v>
      </c>
      <c r="K37" s="85" t="s">
        <v>153</v>
      </c>
      <c r="L37" s="85" t="s">
        <v>155</v>
      </c>
      <c r="M37" s="34" t="s">
        <v>11</v>
      </c>
      <c r="N37" s="1" t="str">
        <f t="shared" si="3"/>
        <v>14</v>
      </c>
      <c r="O37" s="1" t="str">
        <f t="shared" si="3"/>
        <v>16</v>
      </c>
      <c r="P37" s="1">
        <f t="shared" si="4"/>
        <v>24</v>
      </c>
      <c r="Q37" s="1">
        <f t="shared" si="4"/>
        <v>26</v>
      </c>
      <c r="R37" s="5" t="str">
        <f t="shared" si="5"/>
        <v>TEAM 24</v>
      </c>
      <c r="S37" s="5" t="str">
        <f t="shared" si="5"/>
        <v>TEAM 26</v>
      </c>
      <c r="T37" s="85" t="s">
        <v>163</v>
      </c>
      <c r="U37" s="85" t="s">
        <v>105</v>
      </c>
      <c r="V37" s="35" t="s">
        <v>697</v>
      </c>
      <c r="W37" s="1" t="s">
        <v>713</v>
      </c>
      <c r="X37" s="1" t="s">
        <v>711</v>
      </c>
      <c r="Y37" s="1">
        <v>34</v>
      </c>
      <c r="Z37" s="1">
        <v>36</v>
      </c>
      <c r="AA37" s="5" t="str">
        <f t="shared" si="6"/>
        <v>TEAM 34</v>
      </c>
      <c r="AB37" s="5" t="str">
        <f t="shared" si="7"/>
        <v>TEAM 36</v>
      </c>
      <c r="AC37" s="36" t="s">
        <v>698</v>
      </c>
      <c r="AD37" s="1" t="str">
        <f t="shared" si="8"/>
        <v>34</v>
      </c>
      <c r="AE37" s="1" t="str">
        <f t="shared" si="8"/>
        <v>36</v>
      </c>
      <c r="AF37" s="1">
        <f t="shared" si="9"/>
        <v>42</v>
      </c>
      <c r="AG37" s="1">
        <f t="shared" si="10"/>
        <v>44</v>
      </c>
      <c r="AH37" s="5" t="str">
        <f t="shared" si="11"/>
        <v>TEAM 42</v>
      </c>
      <c r="AI37" s="260" t="str">
        <f t="shared" si="11"/>
        <v>TEAM 44</v>
      </c>
      <c r="AJ37" s="265" t="s">
        <v>102</v>
      </c>
      <c r="AK37" s="1" t="str">
        <f t="shared" si="12"/>
        <v>42</v>
      </c>
      <c r="AL37" s="1" t="str">
        <f t="shared" si="13"/>
        <v>44</v>
      </c>
      <c r="AM37" s="1">
        <v>50</v>
      </c>
      <c r="AN37" s="1">
        <v>52</v>
      </c>
      <c r="AO37" s="5" t="str">
        <f t="shared" si="14"/>
        <v>TEAM 50</v>
      </c>
      <c r="AP37" s="5" t="str">
        <f t="shared" si="15"/>
        <v>TEAM 52</v>
      </c>
      <c r="AQ37" s="272" t="s">
        <v>103</v>
      </c>
      <c r="AR37" s="1" t="str">
        <f t="shared" si="16"/>
        <v>50</v>
      </c>
      <c r="AS37" s="1" t="str">
        <f t="shared" si="16"/>
        <v>52</v>
      </c>
      <c r="AT37" s="1">
        <f t="shared" si="17"/>
        <v>60</v>
      </c>
      <c r="AU37" s="1">
        <f t="shared" si="17"/>
        <v>62</v>
      </c>
      <c r="AV37" s="5" t="str">
        <f t="shared" si="18"/>
        <v>TEAM 60</v>
      </c>
      <c r="AW37" s="266" t="str">
        <f t="shared" si="18"/>
        <v>TEAM 62</v>
      </c>
    </row>
    <row r="38" spans="1:49" ht="14" thickTop="1" thickBot="1" x14ac:dyDescent="0.35">
      <c r="A38" s="32" t="s">
        <v>10</v>
      </c>
      <c r="B38" s="5" t="s">
        <v>98</v>
      </c>
      <c r="C38" s="5" t="s">
        <v>100</v>
      </c>
      <c r="D38" s="33" t="s">
        <v>175</v>
      </c>
      <c r="E38" s="1" t="str">
        <f t="shared" si="19"/>
        <v xml:space="preserve"> 7</v>
      </c>
      <c r="F38" s="1" t="str">
        <f t="shared" si="19"/>
        <v xml:space="preserve"> 8</v>
      </c>
      <c r="G38" s="1">
        <f t="shared" si="20"/>
        <v>17</v>
      </c>
      <c r="H38" s="1">
        <f t="shared" si="20"/>
        <v>18</v>
      </c>
      <c r="I38" s="5" t="str">
        <f t="shared" si="21"/>
        <v>TEAM 17</v>
      </c>
      <c r="J38" s="5" t="str">
        <f t="shared" si="21"/>
        <v>TEAM 18</v>
      </c>
      <c r="K38" s="85" t="s">
        <v>156</v>
      </c>
      <c r="L38" s="85" t="s">
        <v>157</v>
      </c>
      <c r="M38" s="34" t="s">
        <v>11</v>
      </c>
      <c r="N38" s="1" t="str">
        <f t="shared" si="3"/>
        <v>17</v>
      </c>
      <c r="O38" s="1" t="str">
        <f t="shared" si="3"/>
        <v>18</v>
      </c>
      <c r="P38" s="1">
        <f t="shared" si="4"/>
        <v>27</v>
      </c>
      <c r="Q38" s="1">
        <f t="shared" si="4"/>
        <v>28</v>
      </c>
      <c r="R38" s="5" t="str">
        <f t="shared" si="5"/>
        <v>TEAM 27</v>
      </c>
      <c r="S38" s="5" t="str">
        <f t="shared" si="5"/>
        <v>TEAM 28</v>
      </c>
      <c r="T38" s="85" t="s">
        <v>106</v>
      </c>
      <c r="U38" s="85" t="s">
        <v>107</v>
      </c>
      <c r="V38" s="35" t="s">
        <v>697</v>
      </c>
      <c r="W38" s="1" t="s">
        <v>716</v>
      </c>
      <c r="X38" s="1" t="s">
        <v>709</v>
      </c>
      <c r="Y38" s="1">
        <v>32</v>
      </c>
      <c r="Z38" s="1">
        <v>31</v>
      </c>
      <c r="AA38" s="5" t="str">
        <f t="shared" si="6"/>
        <v>TEAM 32</v>
      </c>
      <c r="AB38" s="5" t="str">
        <f t="shared" si="7"/>
        <v>TEAM 31</v>
      </c>
      <c r="AC38" s="36" t="s">
        <v>698</v>
      </c>
      <c r="AD38" s="1" t="str">
        <f t="shared" si="8"/>
        <v>32</v>
      </c>
      <c r="AE38" s="1" t="str">
        <f t="shared" si="8"/>
        <v>31</v>
      </c>
      <c r="AF38" s="1">
        <f t="shared" si="9"/>
        <v>40</v>
      </c>
      <c r="AG38" s="1">
        <f t="shared" si="10"/>
        <v>39</v>
      </c>
      <c r="AH38" s="5" t="str">
        <f t="shared" si="11"/>
        <v>TEAM 40</v>
      </c>
      <c r="AI38" s="260" t="str">
        <f t="shared" si="11"/>
        <v>TEAM 39</v>
      </c>
      <c r="AJ38" s="265" t="s">
        <v>102</v>
      </c>
      <c r="AK38" s="1" t="str">
        <f t="shared" si="12"/>
        <v>40</v>
      </c>
      <c r="AL38" s="1" t="str">
        <f t="shared" si="13"/>
        <v>39</v>
      </c>
      <c r="AM38" s="1">
        <v>53</v>
      </c>
      <c r="AN38" s="1">
        <v>54</v>
      </c>
      <c r="AO38" s="5" t="str">
        <f t="shared" si="14"/>
        <v>TEAM 53</v>
      </c>
      <c r="AP38" s="5" t="str">
        <f t="shared" si="15"/>
        <v>TEAM 54</v>
      </c>
      <c r="AQ38" s="272" t="s">
        <v>103</v>
      </c>
      <c r="AR38" s="1" t="str">
        <f t="shared" si="16"/>
        <v>53</v>
      </c>
      <c r="AS38" s="1" t="str">
        <f t="shared" si="16"/>
        <v>54</v>
      </c>
      <c r="AT38" s="1">
        <f t="shared" si="17"/>
        <v>63</v>
      </c>
      <c r="AU38" s="1">
        <f t="shared" si="17"/>
        <v>64</v>
      </c>
      <c r="AV38" s="5" t="str">
        <f t="shared" si="18"/>
        <v>TEAM 63</v>
      </c>
      <c r="AW38" s="266" t="str">
        <f t="shared" si="18"/>
        <v>TEAM 64</v>
      </c>
    </row>
    <row r="39" spans="1:49" ht="14" thickTop="1" thickBot="1" x14ac:dyDescent="0.35">
      <c r="A39" s="32" t="s">
        <v>10</v>
      </c>
      <c r="B39" s="5" t="s">
        <v>101</v>
      </c>
      <c r="C39" s="5" t="s">
        <v>97</v>
      </c>
      <c r="D39" s="33" t="s">
        <v>175</v>
      </c>
      <c r="E39" s="1" t="str">
        <f t="shared" si="19"/>
        <v>10</v>
      </c>
      <c r="F39" s="1" t="str">
        <f t="shared" si="19"/>
        <v xml:space="preserve"> 1</v>
      </c>
      <c r="G39" s="1">
        <f t="shared" si="20"/>
        <v>20</v>
      </c>
      <c r="H39" s="1">
        <f t="shared" si="20"/>
        <v>11</v>
      </c>
      <c r="I39" s="5" t="str">
        <f t="shared" si="21"/>
        <v>TEAM 20</v>
      </c>
      <c r="J39" s="5" t="str">
        <f t="shared" si="21"/>
        <v>TEAM 11</v>
      </c>
      <c r="K39" s="85" t="s">
        <v>159</v>
      </c>
      <c r="L39" s="85" t="s">
        <v>150</v>
      </c>
      <c r="M39" s="34" t="s">
        <v>11</v>
      </c>
      <c r="N39" s="1" t="str">
        <f t="shared" si="3"/>
        <v>20</v>
      </c>
      <c r="O39" s="1" t="str">
        <f t="shared" si="3"/>
        <v>11</v>
      </c>
      <c r="P39" s="1">
        <f t="shared" si="4"/>
        <v>30</v>
      </c>
      <c r="Q39" s="1">
        <f t="shared" si="4"/>
        <v>21</v>
      </c>
      <c r="R39" s="5" t="str">
        <f t="shared" si="5"/>
        <v>TEAM 30</v>
      </c>
      <c r="S39" s="5" t="str">
        <f t="shared" si="5"/>
        <v>TEAM 21</v>
      </c>
      <c r="T39" s="85" t="s">
        <v>109</v>
      </c>
      <c r="U39" s="85" t="s">
        <v>160</v>
      </c>
      <c r="V39" s="35" t="s">
        <v>697</v>
      </c>
      <c r="W39" s="1" t="s">
        <v>715</v>
      </c>
      <c r="X39" s="1" t="s">
        <v>712</v>
      </c>
      <c r="Y39" s="1">
        <v>37</v>
      </c>
      <c r="Z39" s="1">
        <v>33</v>
      </c>
      <c r="AA39" s="5" t="str">
        <f t="shared" si="6"/>
        <v>TEAM 37</v>
      </c>
      <c r="AB39" s="5" t="str">
        <f t="shared" si="7"/>
        <v>TEAM 33</v>
      </c>
      <c r="AC39" s="36" t="s">
        <v>698</v>
      </c>
      <c r="AD39" s="1" t="str">
        <f t="shared" si="8"/>
        <v>37</v>
      </c>
      <c r="AE39" s="1" t="str">
        <f t="shared" si="8"/>
        <v>33</v>
      </c>
      <c r="AF39" s="1">
        <f t="shared" si="9"/>
        <v>45</v>
      </c>
      <c r="AG39" s="1">
        <f t="shared" si="10"/>
        <v>41</v>
      </c>
      <c r="AH39" s="5" t="str">
        <f t="shared" si="11"/>
        <v>TEAM 45</v>
      </c>
      <c r="AI39" s="260" t="str">
        <f t="shared" si="11"/>
        <v>TEAM 41</v>
      </c>
      <c r="AJ39" s="265" t="s">
        <v>102</v>
      </c>
      <c r="AK39" s="1" t="str">
        <f t="shared" si="12"/>
        <v>45</v>
      </c>
      <c r="AL39" s="1" t="str">
        <f t="shared" si="13"/>
        <v>41</v>
      </c>
      <c r="AM39" s="1">
        <v>56</v>
      </c>
      <c r="AN39" s="1">
        <v>47</v>
      </c>
      <c r="AO39" s="5" t="str">
        <f t="shared" si="14"/>
        <v>TEAM 56</v>
      </c>
      <c r="AP39" s="5" t="str">
        <f t="shared" si="15"/>
        <v>TEAM 47</v>
      </c>
      <c r="AQ39" s="272" t="s">
        <v>103</v>
      </c>
      <c r="AR39" s="1" t="str">
        <f t="shared" si="16"/>
        <v>56</v>
      </c>
      <c r="AS39" s="1" t="str">
        <f t="shared" si="16"/>
        <v>47</v>
      </c>
      <c r="AT39" s="1">
        <f t="shared" si="17"/>
        <v>66</v>
      </c>
      <c r="AU39" s="1">
        <f t="shared" si="17"/>
        <v>57</v>
      </c>
      <c r="AV39" s="5" t="str">
        <f t="shared" si="18"/>
        <v>TEAM 66</v>
      </c>
      <c r="AW39" s="266" t="str">
        <f t="shared" si="18"/>
        <v>TEAM 57</v>
      </c>
    </row>
    <row r="40" spans="1:49" ht="14" thickTop="1" thickBot="1" x14ac:dyDescent="0.35">
      <c r="A40" s="32" t="s">
        <v>10</v>
      </c>
      <c r="B40" s="5" t="s">
        <v>96</v>
      </c>
      <c r="C40" s="5" t="s">
        <v>99</v>
      </c>
      <c r="D40" s="33" t="s">
        <v>175</v>
      </c>
      <c r="E40" s="1" t="str">
        <f t="shared" si="19"/>
        <v xml:space="preserve"> 2</v>
      </c>
      <c r="F40" s="1" t="str">
        <f t="shared" si="19"/>
        <v xml:space="preserve"> 4</v>
      </c>
      <c r="G40" s="1">
        <f t="shared" si="20"/>
        <v>12</v>
      </c>
      <c r="H40" s="1">
        <f t="shared" si="20"/>
        <v>14</v>
      </c>
      <c r="I40" s="5" t="str">
        <f t="shared" si="21"/>
        <v>TEAM 12</v>
      </c>
      <c r="J40" s="5" t="str">
        <f t="shared" si="21"/>
        <v>TEAM 14</v>
      </c>
      <c r="K40" s="85" t="s">
        <v>151</v>
      </c>
      <c r="L40" s="85" t="s">
        <v>153</v>
      </c>
      <c r="M40" s="34" t="s">
        <v>11</v>
      </c>
      <c r="N40" s="1" t="str">
        <f t="shared" si="3"/>
        <v>12</v>
      </c>
      <c r="O40" s="1" t="str">
        <f t="shared" si="3"/>
        <v>14</v>
      </c>
      <c r="P40" s="1">
        <f t="shared" si="4"/>
        <v>22</v>
      </c>
      <c r="Q40" s="1">
        <f t="shared" si="4"/>
        <v>24</v>
      </c>
      <c r="R40" s="5" t="str">
        <f t="shared" si="5"/>
        <v>TEAM 22</v>
      </c>
      <c r="S40" s="5" t="str">
        <f t="shared" si="5"/>
        <v>TEAM 24</v>
      </c>
      <c r="T40" s="85" t="s">
        <v>161</v>
      </c>
      <c r="U40" s="85" t="s">
        <v>163</v>
      </c>
      <c r="V40" s="35" t="s">
        <v>697</v>
      </c>
      <c r="W40" s="1" t="s">
        <v>710</v>
      </c>
      <c r="X40" s="1" t="s">
        <v>714</v>
      </c>
      <c r="Y40" s="1">
        <v>38</v>
      </c>
      <c r="Z40" s="1">
        <v>35</v>
      </c>
      <c r="AA40" s="5" t="str">
        <f t="shared" si="6"/>
        <v>TEAM 38</v>
      </c>
      <c r="AB40" s="5" t="str">
        <f t="shared" si="7"/>
        <v>TEAM 35</v>
      </c>
      <c r="AC40" s="36" t="s">
        <v>698</v>
      </c>
      <c r="AD40" s="1" t="str">
        <f t="shared" si="8"/>
        <v>38</v>
      </c>
      <c r="AE40" s="1" t="str">
        <f t="shared" si="8"/>
        <v>35</v>
      </c>
      <c r="AF40" s="1">
        <f t="shared" si="9"/>
        <v>46</v>
      </c>
      <c r="AG40" s="1">
        <f t="shared" si="10"/>
        <v>43</v>
      </c>
      <c r="AH40" s="5" t="str">
        <f t="shared" si="11"/>
        <v>TEAM 46</v>
      </c>
      <c r="AI40" s="260" t="str">
        <f t="shared" si="11"/>
        <v>TEAM 43</v>
      </c>
      <c r="AJ40" s="265" t="s">
        <v>102</v>
      </c>
      <c r="AK40" s="1" t="str">
        <f t="shared" si="12"/>
        <v>46</v>
      </c>
      <c r="AL40" s="1" t="str">
        <f t="shared" si="13"/>
        <v>43</v>
      </c>
      <c r="AM40" s="1">
        <v>48</v>
      </c>
      <c r="AN40" s="1">
        <v>50</v>
      </c>
      <c r="AO40" s="5" t="str">
        <f t="shared" si="14"/>
        <v>TEAM 48</v>
      </c>
      <c r="AP40" s="5" t="str">
        <f t="shared" si="15"/>
        <v>TEAM 50</v>
      </c>
      <c r="AQ40" s="272" t="s">
        <v>103</v>
      </c>
      <c r="AR40" s="1" t="str">
        <f t="shared" si="16"/>
        <v>48</v>
      </c>
      <c r="AS40" s="1" t="str">
        <f t="shared" si="16"/>
        <v>50</v>
      </c>
      <c r="AT40" s="1">
        <f t="shared" si="17"/>
        <v>58</v>
      </c>
      <c r="AU40" s="1">
        <f t="shared" si="17"/>
        <v>60</v>
      </c>
      <c r="AV40" s="5" t="str">
        <f t="shared" si="18"/>
        <v>TEAM 58</v>
      </c>
      <c r="AW40" s="266" t="str">
        <f t="shared" si="18"/>
        <v>TEAM 60</v>
      </c>
    </row>
    <row r="41" spans="1:49" ht="14" thickTop="1" thickBot="1" x14ac:dyDescent="0.35">
      <c r="A41" s="32" t="s">
        <v>10</v>
      </c>
      <c r="B41" s="5" t="s">
        <v>97</v>
      </c>
      <c r="C41" s="5" t="s">
        <v>94</v>
      </c>
      <c r="D41" s="33" t="s">
        <v>175</v>
      </c>
      <c r="E41" s="1" t="str">
        <f t="shared" si="19"/>
        <v xml:space="preserve"> 1</v>
      </c>
      <c r="F41" s="1" t="str">
        <f t="shared" si="19"/>
        <v xml:space="preserve"> 5</v>
      </c>
      <c r="G41" s="1">
        <f t="shared" si="20"/>
        <v>11</v>
      </c>
      <c r="H41" s="1">
        <f t="shared" si="20"/>
        <v>15</v>
      </c>
      <c r="I41" s="5" t="str">
        <f t="shared" si="21"/>
        <v>TEAM 11</v>
      </c>
      <c r="J41" s="5" t="str">
        <f t="shared" si="21"/>
        <v>TEAM 15</v>
      </c>
      <c r="K41" s="85" t="s">
        <v>150</v>
      </c>
      <c r="L41" s="85" t="s">
        <v>154</v>
      </c>
      <c r="M41" s="34" t="s">
        <v>11</v>
      </c>
      <c r="N41" s="1" t="str">
        <f t="shared" si="3"/>
        <v>11</v>
      </c>
      <c r="O41" s="1" t="str">
        <f t="shared" si="3"/>
        <v>15</v>
      </c>
      <c r="P41" s="1">
        <f t="shared" si="4"/>
        <v>21</v>
      </c>
      <c r="Q41" s="1">
        <f t="shared" si="4"/>
        <v>25</v>
      </c>
      <c r="R41" s="5" t="str">
        <f t="shared" si="5"/>
        <v>TEAM 21</v>
      </c>
      <c r="S41" s="5" t="str">
        <f t="shared" si="5"/>
        <v>TEAM 25</v>
      </c>
      <c r="T41" s="85" t="s">
        <v>160</v>
      </c>
      <c r="U41" s="85" t="s">
        <v>104</v>
      </c>
      <c r="V41" s="35" t="s">
        <v>697</v>
      </c>
      <c r="W41" s="1" t="s">
        <v>709</v>
      </c>
      <c r="X41" s="1" t="s">
        <v>712</v>
      </c>
      <c r="Y41" s="1">
        <v>31</v>
      </c>
      <c r="Z41" s="1">
        <v>33</v>
      </c>
      <c r="AA41" s="5" t="str">
        <f t="shared" si="6"/>
        <v>TEAM 31</v>
      </c>
      <c r="AB41" s="5" t="str">
        <f t="shared" si="7"/>
        <v>TEAM 33</v>
      </c>
      <c r="AC41" s="36" t="s">
        <v>698</v>
      </c>
      <c r="AD41" s="1" t="str">
        <f t="shared" si="8"/>
        <v>31</v>
      </c>
      <c r="AE41" s="1" t="str">
        <f t="shared" si="8"/>
        <v>33</v>
      </c>
      <c r="AF41" s="1">
        <f t="shared" si="9"/>
        <v>39</v>
      </c>
      <c r="AG41" s="1">
        <f t="shared" si="10"/>
        <v>41</v>
      </c>
      <c r="AH41" s="5" t="str">
        <f t="shared" si="11"/>
        <v>TEAM 39</v>
      </c>
      <c r="AI41" s="260" t="str">
        <f t="shared" si="11"/>
        <v>TEAM 41</v>
      </c>
      <c r="AJ41" s="265" t="s">
        <v>102</v>
      </c>
      <c r="AK41" s="1" t="str">
        <f t="shared" si="12"/>
        <v>39</v>
      </c>
      <c r="AL41" s="1" t="str">
        <f t="shared" si="13"/>
        <v>41</v>
      </c>
      <c r="AM41" s="1">
        <v>47</v>
      </c>
      <c r="AN41" s="1">
        <v>51</v>
      </c>
      <c r="AO41" s="5" t="str">
        <f t="shared" si="14"/>
        <v>TEAM 47</v>
      </c>
      <c r="AP41" s="5" t="str">
        <f t="shared" si="15"/>
        <v>TEAM 51</v>
      </c>
      <c r="AQ41" s="272" t="s">
        <v>103</v>
      </c>
      <c r="AR41" s="1" t="str">
        <f t="shared" si="16"/>
        <v>47</v>
      </c>
      <c r="AS41" s="1" t="str">
        <f t="shared" si="16"/>
        <v>51</v>
      </c>
      <c r="AT41" s="1">
        <f t="shared" si="17"/>
        <v>57</v>
      </c>
      <c r="AU41" s="1">
        <f t="shared" si="17"/>
        <v>61</v>
      </c>
      <c r="AV41" s="5" t="str">
        <f t="shared" si="18"/>
        <v>TEAM 57</v>
      </c>
      <c r="AW41" s="266" t="str">
        <f t="shared" si="18"/>
        <v>TEAM 61</v>
      </c>
    </row>
    <row r="42" spans="1:49" ht="14" thickTop="1" thickBot="1" x14ac:dyDescent="0.35">
      <c r="A42" s="32" t="s">
        <v>10</v>
      </c>
      <c r="B42" s="5" t="s">
        <v>92</v>
      </c>
      <c r="C42" s="5" t="s">
        <v>98</v>
      </c>
      <c r="D42" s="33" t="s">
        <v>175</v>
      </c>
      <c r="E42" s="1" t="str">
        <f t="shared" si="19"/>
        <v xml:space="preserve"> 6</v>
      </c>
      <c r="F42" s="1" t="str">
        <f t="shared" si="19"/>
        <v xml:space="preserve"> 7</v>
      </c>
      <c r="G42" s="1">
        <f t="shared" si="20"/>
        <v>16</v>
      </c>
      <c r="H42" s="1">
        <f t="shared" si="20"/>
        <v>17</v>
      </c>
      <c r="I42" s="5" t="str">
        <f t="shared" si="21"/>
        <v>TEAM 16</v>
      </c>
      <c r="J42" s="5" t="str">
        <f t="shared" si="21"/>
        <v>TEAM 17</v>
      </c>
      <c r="K42" s="85" t="s">
        <v>155</v>
      </c>
      <c r="L42" s="85" t="s">
        <v>156</v>
      </c>
      <c r="M42" s="34" t="s">
        <v>11</v>
      </c>
      <c r="N42" s="1" t="str">
        <f t="shared" si="3"/>
        <v>16</v>
      </c>
      <c r="O42" s="1" t="str">
        <f t="shared" si="3"/>
        <v>17</v>
      </c>
      <c r="P42" s="1">
        <f t="shared" si="4"/>
        <v>26</v>
      </c>
      <c r="Q42" s="1">
        <f t="shared" si="4"/>
        <v>27</v>
      </c>
      <c r="R42" s="5" t="str">
        <f t="shared" si="5"/>
        <v>TEAM 26</v>
      </c>
      <c r="S42" s="5" t="str">
        <f t="shared" si="5"/>
        <v>TEAM 27</v>
      </c>
      <c r="T42" s="85" t="s">
        <v>105</v>
      </c>
      <c r="U42" s="85" t="s">
        <v>106</v>
      </c>
      <c r="V42" s="35" t="s">
        <v>697</v>
      </c>
      <c r="W42" s="1" t="s">
        <v>711</v>
      </c>
      <c r="X42" s="1" t="s">
        <v>714</v>
      </c>
      <c r="Y42" s="1">
        <v>36</v>
      </c>
      <c r="Z42" s="1">
        <v>35</v>
      </c>
      <c r="AA42" s="5" t="str">
        <f t="shared" si="6"/>
        <v>TEAM 36</v>
      </c>
      <c r="AB42" s="5" t="str">
        <f t="shared" si="7"/>
        <v>TEAM 35</v>
      </c>
      <c r="AC42" s="36" t="s">
        <v>698</v>
      </c>
      <c r="AD42" s="1" t="str">
        <f t="shared" si="8"/>
        <v>36</v>
      </c>
      <c r="AE42" s="1" t="str">
        <f t="shared" si="8"/>
        <v>35</v>
      </c>
      <c r="AF42" s="1">
        <f t="shared" si="9"/>
        <v>44</v>
      </c>
      <c r="AG42" s="1">
        <f t="shared" si="10"/>
        <v>43</v>
      </c>
      <c r="AH42" s="5" t="str">
        <f t="shared" si="11"/>
        <v>TEAM 44</v>
      </c>
      <c r="AI42" s="260" t="str">
        <f t="shared" si="11"/>
        <v>TEAM 43</v>
      </c>
      <c r="AJ42" s="265" t="s">
        <v>102</v>
      </c>
      <c r="AK42" s="1" t="str">
        <f t="shared" si="12"/>
        <v>44</v>
      </c>
      <c r="AL42" s="1" t="str">
        <f t="shared" si="13"/>
        <v>43</v>
      </c>
      <c r="AM42" s="1">
        <v>52</v>
      </c>
      <c r="AN42" s="1">
        <v>53</v>
      </c>
      <c r="AO42" s="5" t="str">
        <f t="shared" si="14"/>
        <v>TEAM 52</v>
      </c>
      <c r="AP42" s="5" t="str">
        <f t="shared" si="15"/>
        <v>TEAM 53</v>
      </c>
      <c r="AQ42" s="272" t="s">
        <v>103</v>
      </c>
      <c r="AR42" s="1" t="str">
        <f t="shared" si="16"/>
        <v>52</v>
      </c>
      <c r="AS42" s="1" t="str">
        <f t="shared" si="16"/>
        <v>53</v>
      </c>
      <c r="AT42" s="1">
        <f t="shared" si="17"/>
        <v>62</v>
      </c>
      <c r="AU42" s="1">
        <f t="shared" si="17"/>
        <v>63</v>
      </c>
      <c r="AV42" s="5" t="str">
        <f t="shared" si="18"/>
        <v>TEAM 62</v>
      </c>
      <c r="AW42" s="266" t="str">
        <f t="shared" si="18"/>
        <v>TEAM 63</v>
      </c>
    </row>
    <row r="43" spans="1:49" ht="14" thickTop="1" thickBot="1" x14ac:dyDescent="0.35">
      <c r="A43" s="32" t="s">
        <v>10</v>
      </c>
      <c r="B43" s="5" t="s">
        <v>101</v>
      </c>
      <c r="C43" s="5" t="s">
        <v>93</v>
      </c>
      <c r="D43" s="33" t="s">
        <v>175</v>
      </c>
      <c r="E43" s="1" t="str">
        <f t="shared" si="19"/>
        <v>10</v>
      </c>
      <c r="F43" s="1" t="str">
        <f t="shared" si="19"/>
        <v xml:space="preserve"> 3</v>
      </c>
      <c r="G43" s="1">
        <f t="shared" si="20"/>
        <v>20</v>
      </c>
      <c r="H43" s="1">
        <f t="shared" si="20"/>
        <v>13</v>
      </c>
      <c r="I43" s="5" t="str">
        <f t="shared" si="21"/>
        <v>TEAM 20</v>
      </c>
      <c r="J43" s="5" t="str">
        <f t="shared" si="21"/>
        <v>TEAM 13</v>
      </c>
      <c r="K43" s="85" t="s">
        <v>159</v>
      </c>
      <c r="L43" s="85" t="s">
        <v>152</v>
      </c>
      <c r="M43" s="34" t="s">
        <v>11</v>
      </c>
      <c r="N43" s="1" t="str">
        <f t="shared" si="3"/>
        <v>20</v>
      </c>
      <c r="O43" s="1" t="str">
        <f t="shared" si="3"/>
        <v>13</v>
      </c>
      <c r="P43" s="1">
        <f t="shared" si="4"/>
        <v>30</v>
      </c>
      <c r="Q43" s="1">
        <f t="shared" si="4"/>
        <v>23</v>
      </c>
      <c r="R43" s="5" t="str">
        <f t="shared" si="5"/>
        <v>TEAM 30</v>
      </c>
      <c r="S43" s="5" t="str">
        <f t="shared" si="5"/>
        <v>TEAM 23</v>
      </c>
      <c r="T43" s="85" t="s">
        <v>109</v>
      </c>
      <c r="U43" s="85" t="s">
        <v>162</v>
      </c>
      <c r="V43" s="35" t="s">
        <v>697</v>
      </c>
      <c r="W43" s="1" t="s">
        <v>716</v>
      </c>
      <c r="X43" s="1" t="s">
        <v>710</v>
      </c>
      <c r="Y43" s="1">
        <v>32</v>
      </c>
      <c r="Z43" s="1">
        <v>38</v>
      </c>
      <c r="AA43" s="5" t="str">
        <f t="shared" si="6"/>
        <v>TEAM 32</v>
      </c>
      <c r="AB43" s="5" t="str">
        <f t="shared" si="7"/>
        <v>TEAM 38</v>
      </c>
      <c r="AC43" s="36" t="s">
        <v>698</v>
      </c>
      <c r="AD43" s="1" t="str">
        <f t="shared" si="8"/>
        <v>32</v>
      </c>
      <c r="AE43" s="1" t="str">
        <f t="shared" si="8"/>
        <v>38</v>
      </c>
      <c r="AF43" s="1">
        <f t="shared" si="9"/>
        <v>40</v>
      </c>
      <c r="AG43" s="1">
        <f t="shared" si="10"/>
        <v>46</v>
      </c>
      <c r="AH43" s="5" t="str">
        <f t="shared" si="11"/>
        <v>TEAM 40</v>
      </c>
      <c r="AI43" s="260" t="str">
        <f t="shared" si="11"/>
        <v>TEAM 46</v>
      </c>
      <c r="AJ43" s="265" t="s">
        <v>102</v>
      </c>
      <c r="AK43" s="1" t="str">
        <f t="shared" si="12"/>
        <v>40</v>
      </c>
      <c r="AL43" s="1" t="str">
        <f t="shared" si="13"/>
        <v>46</v>
      </c>
      <c r="AM43" s="1">
        <v>56</v>
      </c>
      <c r="AN43" s="1">
        <v>49</v>
      </c>
      <c r="AO43" s="5" t="str">
        <f t="shared" si="14"/>
        <v>TEAM 56</v>
      </c>
      <c r="AP43" s="5" t="str">
        <f t="shared" si="15"/>
        <v>TEAM 49</v>
      </c>
      <c r="AQ43" s="272" t="s">
        <v>103</v>
      </c>
      <c r="AR43" s="1" t="str">
        <f t="shared" si="16"/>
        <v>56</v>
      </c>
      <c r="AS43" s="1" t="str">
        <f t="shared" si="16"/>
        <v>49</v>
      </c>
      <c r="AT43" s="1">
        <f t="shared" si="17"/>
        <v>66</v>
      </c>
      <c r="AU43" s="1">
        <f t="shared" si="17"/>
        <v>59</v>
      </c>
      <c r="AV43" s="5" t="str">
        <f t="shared" si="18"/>
        <v>TEAM 66</v>
      </c>
      <c r="AW43" s="266" t="str">
        <f t="shared" si="18"/>
        <v>TEAM 59</v>
      </c>
    </row>
    <row r="44" spans="1:49" ht="14" thickTop="1" thickBot="1" x14ac:dyDescent="0.35">
      <c r="A44" s="32" t="s">
        <v>10</v>
      </c>
      <c r="B44" s="5" t="s">
        <v>95</v>
      </c>
      <c r="C44" s="5" t="s">
        <v>100</v>
      </c>
      <c r="D44" s="33" t="s">
        <v>175</v>
      </c>
      <c r="E44" s="1" t="str">
        <f t="shared" si="19"/>
        <v xml:space="preserve"> 9</v>
      </c>
      <c r="F44" s="1" t="str">
        <f t="shared" si="19"/>
        <v xml:space="preserve"> 8</v>
      </c>
      <c r="G44" s="1">
        <f t="shared" si="20"/>
        <v>19</v>
      </c>
      <c r="H44" s="1">
        <f t="shared" si="20"/>
        <v>18</v>
      </c>
      <c r="I44" s="5" t="str">
        <f t="shared" si="21"/>
        <v>TEAM 19</v>
      </c>
      <c r="J44" s="5" t="str">
        <f t="shared" si="21"/>
        <v>TEAM 18</v>
      </c>
      <c r="K44" s="85" t="s">
        <v>158</v>
      </c>
      <c r="L44" s="85" t="s">
        <v>157</v>
      </c>
      <c r="M44" s="34" t="s">
        <v>11</v>
      </c>
      <c r="N44" s="1" t="str">
        <f t="shared" si="3"/>
        <v>19</v>
      </c>
      <c r="O44" s="1" t="str">
        <f t="shared" si="3"/>
        <v>18</v>
      </c>
      <c r="P44" s="1">
        <f t="shared" si="4"/>
        <v>29</v>
      </c>
      <c r="Q44" s="1">
        <f t="shared" si="4"/>
        <v>28</v>
      </c>
      <c r="R44" s="5" t="str">
        <f t="shared" si="5"/>
        <v>TEAM 29</v>
      </c>
      <c r="S44" s="5" t="str">
        <f t="shared" si="5"/>
        <v>TEAM 28</v>
      </c>
      <c r="T44" s="85" t="s">
        <v>108</v>
      </c>
      <c r="U44" s="85" t="s">
        <v>107</v>
      </c>
      <c r="V44" s="35" t="s">
        <v>697</v>
      </c>
      <c r="W44" s="1" t="s">
        <v>715</v>
      </c>
      <c r="X44" s="1" t="s">
        <v>713</v>
      </c>
      <c r="Y44" s="1">
        <v>37</v>
      </c>
      <c r="Z44" s="1">
        <v>34</v>
      </c>
      <c r="AA44" s="5" t="str">
        <f t="shared" si="6"/>
        <v>TEAM 37</v>
      </c>
      <c r="AB44" s="5" t="str">
        <f t="shared" si="7"/>
        <v>TEAM 34</v>
      </c>
      <c r="AC44" s="36" t="s">
        <v>698</v>
      </c>
      <c r="AD44" s="1" t="str">
        <f t="shared" si="8"/>
        <v>37</v>
      </c>
      <c r="AE44" s="1" t="str">
        <f t="shared" si="8"/>
        <v>34</v>
      </c>
      <c r="AF44" s="1">
        <f t="shared" si="9"/>
        <v>45</v>
      </c>
      <c r="AG44" s="1">
        <f t="shared" si="10"/>
        <v>42</v>
      </c>
      <c r="AH44" s="5" t="str">
        <f t="shared" si="11"/>
        <v>TEAM 45</v>
      </c>
      <c r="AI44" s="260" t="str">
        <f t="shared" si="11"/>
        <v>TEAM 42</v>
      </c>
      <c r="AJ44" s="265" t="s">
        <v>102</v>
      </c>
      <c r="AK44" s="1" t="str">
        <f t="shared" si="12"/>
        <v>45</v>
      </c>
      <c r="AL44" s="1" t="str">
        <f t="shared" si="13"/>
        <v>42</v>
      </c>
      <c r="AM44" s="1">
        <v>55</v>
      </c>
      <c r="AN44" s="1">
        <v>54</v>
      </c>
      <c r="AO44" s="5" t="str">
        <f t="shared" si="14"/>
        <v>TEAM 55</v>
      </c>
      <c r="AP44" s="5" t="str">
        <f t="shared" si="15"/>
        <v>TEAM 54</v>
      </c>
      <c r="AQ44" s="272" t="s">
        <v>103</v>
      </c>
      <c r="AR44" s="1" t="str">
        <f t="shared" si="16"/>
        <v>55</v>
      </c>
      <c r="AS44" s="1" t="str">
        <f t="shared" si="16"/>
        <v>54</v>
      </c>
      <c r="AT44" s="1">
        <f t="shared" si="17"/>
        <v>65</v>
      </c>
      <c r="AU44" s="1">
        <f t="shared" si="17"/>
        <v>64</v>
      </c>
      <c r="AV44" s="5" t="str">
        <f t="shared" si="18"/>
        <v>TEAM 65</v>
      </c>
      <c r="AW44" s="266" t="str">
        <f t="shared" si="18"/>
        <v>TEAM 64</v>
      </c>
    </row>
    <row r="45" spans="1:49" ht="14" thickTop="1" thickBot="1" x14ac:dyDescent="0.35">
      <c r="A45" s="32" t="s">
        <v>10</v>
      </c>
      <c r="B45" s="5" t="s">
        <v>97</v>
      </c>
      <c r="C45" s="5" t="s">
        <v>95</v>
      </c>
      <c r="D45" s="33" t="s">
        <v>175</v>
      </c>
      <c r="E45" s="1" t="str">
        <f t="shared" si="19"/>
        <v xml:space="preserve"> 1</v>
      </c>
      <c r="F45" s="1" t="str">
        <f t="shared" si="19"/>
        <v xml:space="preserve"> 9</v>
      </c>
      <c r="G45" s="1">
        <f t="shared" si="20"/>
        <v>11</v>
      </c>
      <c r="H45" s="1">
        <f t="shared" si="20"/>
        <v>19</v>
      </c>
      <c r="I45" s="5" t="str">
        <f t="shared" si="21"/>
        <v>TEAM 11</v>
      </c>
      <c r="J45" s="5" t="str">
        <f t="shared" si="21"/>
        <v>TEAM 19</v>
      </c>
      <c r="K45" s="85" t="s">
        <v>150</v>
      </c>
      <c r="L45" s="85" t="s">
        <v>158</v>
      </c>
      <c r="M45" s="34" t="s">
        <v>11</v>
      </c>
      <c r="N45" s="1" t="str">
        <f t="shared" si="3"/>
        <v>11</v>
      </c>
      <c r="O45" s="1" t="str">
        <f t="shared" si="3"/>
        <v>19</v>
      </c>
      <c r="P45" s="1">
        <f t="shared" si="4"/>
        <v>21</v>
      </c>
      <c r="Q45" s="1">
        <f t="shared" si="4"/>
        <v>29</v>
      </c>
      <c r="R45" s="5" t="str">
        <f t="shared" si="5"/>
        <v>TEAM 21</v>
      </c>
      <c r="S45" s="5" t="str">
        <f t="shared" si="5"/>
        <v>TEAM 29</v>
      </c>
      <c r="T45" s="85" t="s">
        <v>160</v>
      </c>
      <c r="U45" s="85" t="s">
        <v>108</v>
      </c>
      <c r="V45" s="35" t="s">
        <v>697</v>
      </c>
      <c r="W45" s="1" t="s">
        <v>713</v>
      </c>
      <c r="X45" s="1" t="s">
        <v>709</v>
      </c>
      <c r="Y45" s="1">
        <v>34</v>
      </c>
      <c r="Z45" s="1">
        <v>31</v>
      </c>
      <c r="AA45" s="5" t="str">
        <f t="shared" si="6"/>
        <v>TEAM 34</v>
      </c>
      <c r="AB45" s="5" t="str">
        <f t="shared" si="7"/>
        <v>TEAM 31</v>
      </c>
      <c r="AC45" s="36" t="s">
        <v>698</v>
      </c>
      <c r="AD45" s="1" t="str">
        <f t="shared" si="8"/>
        <v>34</v>
      </c>
      <c r="AE45" s="1" t="str">
        <f t="shared" si="8"/>
        <v>31</v>
      </c>
      <c r="AF45" s="1">
        <f t="shared" si="9"/>
        <v>42</v>
      </c>
      <c r="AG45" s="1">
        <f t="shared" si="10"/>
        <v>39</v>
      </c>
      <c r="AH45" s="5" t="str">
        <f t="shared" si="11"/>
        <v>TEAM 42</v>
      </c>
      <c r="AI45" s="260" t="str">
        <f t="shared" si="11"/>
        <v>TEAM 39</v>
      </c>
      <c r="AJ45" s="265" t="s">
        <v>102</v>
      </c>
      <c r="AK45" s="1" t="str">
        <f t="shared" si="12"/>
        <v>42</v>
      </c>
      <c r="AL45" s="1" t="str">
        <f t="shared" si="13"/>
        <v>39</v>
      </c>
      <c r="AM45" s="1">
        <v>47</v>
      </c>
      <c r="AN45" s="1">
        <v>55</v>
      </c>
      <c r="AO45" s="5" t="str">
        <f t="shared" si="14"/>
        <v>TEAM 47</v>
      </c>
      <c r="AP45" s="5" t="str">
        <f t="shared" si="15"/>
        <v>TEAM 55</v>
      </c>
      <c r="AQ45" s="272" t="s">
        <v>103</v>
      </c>
      <c r="AR45" s="1" t="str">
        <f t="shared" si="16"/>
        <v>47</v>
      </c>
      <c r="AS45" s="1" t="str">
        <f t="shared" si="16"/>
        <v>55</v>
      </c>
      <c r="AT45" s="1">
        <f t="shared" si="17"/>
        <v>57</v>
      </c>
      <c r="AU45" s="1">
        <f t="shared" si="17"/>
        <v>65</v>
      </c>
      <c r="AV45" s="5" t="str">
        <f t="shared" si="18"/>
        <v>TEAM 57</v>
      </c>
      <c r="AW45" s="266" t="str">
        <f t="shared" si="18"/>
        <v>TEAM 65</v>
      </c>
    </row>
    <row r="46" spans="1:49" ht="14" thickTop="1" thickBot="1" x14ac:dyDescent="0.35">
      <c r="A46" s="32" t="s">
        <v>10</v>
      </c>
      <c r="B46" s="5" t="s">
        <v>100</v>
      </c>
      <c r="C46" s="5" t="s">
        <v>96</v>
      </c>
      <c r="D46" s="33" t="s">
        <v>175</v>
      </c>
      <c r="E46" s="1" t="str">
        <f t="shared" si="19"/>
        <v xml:space="preserve"> 8</v>
      </c>
      <c r="F46" s="1" t="str">
        <f t="shared" si="19"/>
        <v xml:space="preserve"> 2</v>
      </c>
      <c r="G46" s="1">
        <f t="shared" si="20"/>
        <v>18</v>
      </c>
      <c r="H46" s="1">
        <f t="shared" si="20"/>
        <v>12</v>
      </c>
      <c r="I46" s="5" t="str">
        <f t="shared" si="21"/>
        <v>TEAM 18</v>
      </c>
      <c r="J46" s="5" t="str">
        <f t="shared" si="21"/>
        <v>TEAM 12</v>
      </c>
      <c r="K46" s="85" t="s">
        <v>157</v>
      </c>
      <c r="L46" s="85" t="s">
        <v>151</v>
      </c>
      <c r="M46" s="34" t="s">
        <v>11</v>
      </c>
      <c r="N46" s="1" t="str">
        <f t="shared" si="3"/>
        <v>18</v>
      </c>
      <c r="O46" s="1" t="str">
        <f t="shared" si="3"/>
        <v>12</v>
      </c>
      <c r="P46" s="1">
        <f t="shared" si="4"/>
        <v>28</v>
      </c>
      <c r="Q46" s="1">
        <f t="shared" si="4"/>
        <v>22</v>
      </c>
      <c r="R46" s="5" t="str">
        <f t="shared" si="5"/>
        <v>TEAM 28</v>
      </c>
      <c r="S46" s="5" t="str">
        <f t="shared" si="5"/>
        <v>TEAM 22</v>
      </c>
      <c r="T46" s="85" t="s">
        <v>107</v>
      </c>
      <c r="U46" s="85" t="s">
        <v>161</v>
      </c>
      <c r="V46" s="35" t="s">
        <v>697</v>
      </c>
      <c r="W46" s="1" t="s">
        <v>711</v>
      </c>
      <c r="X46" s="1" t="s">
        <v>710</v>
      </c>
      <c r="Y46" s="1">
        <v>36</v>
      </c>
      <c r="Z46" s="1">
        <v>38</v>
      </c>
      <c r="AA46" s="5" t="str">
        <f t="shared" si="6"/>
        <v>TEAM 36</v>
      </c>
      <c r="AB46" s="5" t="str">
        <f t="shared" si="7"/>
        <v>TEAM 38</v>
      </c>
      <c r="AC46" s="36" t="s">
        <v>698</v>
      </c>
      <c r="AD46" s="1" t="str">
        <f t="shared" si="8"/>
        <v>36</v>
      </c>
      <c r="AE46" s="1" t="str">
        <f t="shared" si="8"/>
        <v>38</v>
      </c>
      <c r="AF46" s="1">
        <f t="shared" si="9"/>
        <v>44</v>
      </c>
      <c r="AG46" s="1">
        <f t="shared" si="10"/>
        <v>46</v>
      </c>
      <c r="AH46" s="5" t="str">
        <f t="shared" si="11"/>
        <v>TEAM 44</v>
      </c>
      <c r="AI46" s="260" t="str">
        <f t="shared" si="11"/>
        <v>TEAM 46</v>
      </c>
      <c r="AJ46" s="265" t="s">
        <v>102</v>
      </c>
      <c r="AK46" s="1" t="str">
        <f t="shared" si="12"/>
        <v>44</v>
      </c>
      <c r="AL46" s="1" t="str">
        <f t="shared" si="13"/>
        <v>46</v>
      </c>
      <c r="AM46" s="1">
        <v>54</v>
      </c>
      <c r="AN46" s="1">
        <v>48</v>
      </c>
      <c r="AO46" s="5" t="str">
        <f t="shared" si="14"/>
        <v>TEAM 54</v>
      </c>
      <c r="AP46" s="5" t="str">
        <f t="shared" si="15"/>
        <v>TEAM 48</v>
      </c>
      <c r="AQ46" s="272" t="s">
        <v>103</v>
      </c>
      <c r="AR46" s="1" t="str">
        <f t="shared" si="16"/>
        <v>54</v>
      </c>
      <c r="AS46" s="1" t="str">
        <f t="shared" si="16"/>
        <v>48</v>
      </c>
      <c r="AT46" s="1">
        <f t="shared" si="17"/>
        <v>64</v>
      </c>
      <c r="AU46" s="1">
        <f t="shared" si="17"/>
        <v>58</v>
      </c>
      <c r="AV46" s="5" t="str">
        <f t="shared" si="18"/>
        <v>TEAM 64</v>
      </c>
      <c r="AW46" s="266" t="str">
        <f t="shared" si="18"/>
        <v>TEAM 58</v>
      </c>
    </row>
    <row r="47" spans="1:49" ht="14" thickTop="1" thickBot="1" x14ac:dyDescent="0.35">
      <c r="A47" s="32" t="s">
        <v>10</v>
      </c>
      <c r="B47" s="5" t="s">
        <v>101</v>
      </c>
      <c r="C47" s="5" t="s">
        <v>99</v>
      </c>
      <c r="D47" s="33" t="s">
        <v>175</v>
      </c>
      <c r="E47" s="1" t="str">
        <f t="shared" si="19"/>
        <v>10</v>
      </c>
      <c r="F47" s="1" t="str">
        <f t="shared" si="19"/>
        <v xml:space="preserve"> 4</v>
      </c>
      <c r="G47" s="1">
        <f t="shared" si="20"/>
        <v>20</v>
      </c>
      <c r="H47" s="1">
        <f t="shared" si="20"/>
        <v>14</v>
      </c>
      <c r="I47" s="5" t="str">
        <f t="shared" si="21"/>
        <v>TEAM 20</v>
      </c>
      <c r="J47" s="5" t="str">
        <f t="shared" si="21"/>
        <v>TEAM 14</v>
      </c>
      <c r="K47" s="85" t="s">
        <v>159</v>
      </c>
      <c r="L47" s="85" t="s">
        <v>153</v>
      </c>
      <c r="M47" s="34" t="s">
        <v>11</v>
      </c>
      <c r="N47" s="1" t="str">
        <f t="shared" si="3"/>
        <v>20</v>
      </c>
      <c r="O47" s="1" t="str">
        <f t="shared" si="3"/>
        <v>14</v>
      </c>
      <c r="P47" s="1">
        <f t="shared" si="4"/>
        <v>30</v>
      </c>
      <c r="Q47" s="1">
        <f t="shared" si="4"/>
        <v>24</v>
      </c>
      <c r="R47" s="5" t="str">
        <f t="shared" si="5"/>
        <v>TEAM 30</v>
      </c>
      <c r="S47" s="5" t="str">
        <f t="shared" si="5"/>
        <v>TEAM 24</v>
      </c>
      <c r="T47" s="85" t="s">
        <v>109</v>
      </c>
      <c r="U47" s="85" t="s">
        <v>163</v>
      </c>
      <c r="V47" s="35" t="s">
        <v>697</v>
      </c>
      <c r="W47" s="1" t="s">
        <v>716</v>
      </c>
      <c r="X47" s="1" t="s">
        <v>712</v>
      </c>
      <c r="Y47" s="1">
        <v>32</v>
      </c>
      <c r="Z47" s="1">
        <v>33</v>
      </c>
      <c r="AA47" s="5" t="str">
        <f t="shared" si="6"/>
        <v>TEAM 32</v>
      </c>
      <c r="AB47" s="5" t="str">
        <f t="shared" si="7"/>
        <v>TEAM 33</v>
      </c>
      <c r="AC47" s="36" t="s">
        <v>698</v>
      </c>
      <c r="AD47" s="1" t="str">
        <f t="shared" si="8"/>
        <v>32</v>
      </c>
      <c r="AE47" s="1" t="str">
        <f t="shared" si="8"/>
        <v>33</v>
      </c>
      <c r="AF47" s="1">
        <f t="shared" si="9"/>
        <v>40</v>
      </c>
      <c r="AG47" s="1">
        <f t="shared" si="10"/>
        <v>41</v>
      </c>
      <c r="AH47" s="5" t="str">
        <f t="shared" si="11"/>
        <v>TEAM 40</v>
      </c>
      <c r="AI47" s="260" t="str">
        <f t="shared" si="11"/>
        <v>TEAM 41</v>
      </c>
      <c r="AJ47" s="265" t="s">
        <v>102</v>
      </c>
      <c r="AK47" s="1" t="str">
        <f t="shared" si="12"/>
        <v>40</v>
      </c>
      <c r="AL47" s="1" t="str">
        <f t="shared" si="13"/>
        <v>41</v>
      </c>
      <c r="AM47" s="1">
        <v>56</v>
      </c>
      <c r="AN47" s="1">
        <v>50</v>
      </c>
      <c r="AO47" s="5" t="str">
        <f t="shared" si="14"/>
        <v>TEAM 56</v>
      </c>
      <c r="AP47" s="5" t="str">
        <f t="shared" si="15"/>
        <v>TEAM 50</v>
      </c>
      <c r="AQ47" s="272" t="s">
        <v>103</v>
      </c>
      <c r="AR47" s="1" t="str">
        <f t="shared" si="16"/>
        <v>56</v>
      </c>
      <c r="AS47" s="1" t="str">
        <f t="shared" si="16"/>
        <v>50</v>
      </c>
      <c r="AT47" s="1">
        <f t="shared" si="17"/>
        <v>66</v>
      </c>
      <c r="AU47" s="1">
        <f t="shared" si="17"/>
        <v>60</v>
      </c>
      <c r="AV47" s="5" t="str">
        <f t="shared" si="18"/>
        <v>TEAM 66</v>
      </c>
      <c r="AW47" s="266" t="str">
        <f t="shared" si="18"/>
        <v>TEAM 60</v>
      </c>
    </row>
    <row r="48" spans="1:49" ht="14" thickTop="1" thickBot="1" x14ac:dyDescent="0.35">
      <c r="A48" s="32" t="s">
        <v>10</v>
      </c>
      <c r="B48" s="5" t="s">
        <v>93</v>
      </c>
      <c r="C48" s="5" t="s">
        <v>98</v>
      </c>
      <c r="D48" s="33" t="s">
        <v>175</v>
      </c>
      <c r="E48" s="1" t="str">
        <f t="shared" si="19"/>
        <v xml:space="preserve"> 3</v>
      </c>
      <c r="F48" s="1" t="str">
        <f t="shared" si="19"/>
        <v xml:space="preserve"> 7</v>
      </c>
      <c r="G48" s="1">
        <f t="shared" si="20"/>
        <v>13</v>
      </c>
      <c r="H48" s="1">
        <f t="shared" si="20"/>
        <v>17</v>
      </c>
      <c r="I48" s="5" t="str">
        <f t="shared" si="21"/>
        <v>TEAM 13</v>
      </c>
      <c r="J48" s="5" t="str">
        <f t="shared" si="21"/>
        <v>TEAM 17</v>
      </c>
      <c r="K48" s="85" t="s">
        <v>152</v>
      </c>
      <c r="L48" s="85" t="s">
        <v>156</v>
      </c>
      <c r="M48" s="34" t="s">
        <v>11</v>
      </c>
      <c r="N48" s="1" t="str">
        <f t="shared" si="3"/>
        <v>13</v>
      </c>
      <c r="O48" s="1" t="str">
        <f t="shared" si="3"/>
        <v>17</v>
      </c>
      <c r="P48" s="1">
        <f t="shared" si="4"/>
        <v>23</v>
      </c>
      <c r="Q48" s="1">
        <f t="shared" si="4"/>
        <v>27</v>
      </c>
      <c r="R48" s="5" t="str">
        <f t="shared" si="5"/>
        <v>TEAM 23</v>
      </c>
      <c r="S48" s="5" t="str">
        <f t="shared" si="5"/>
        <v>TEAM 27</v>
      </c>
      <c r="T48" s="85" t="s">
        <v>162</v>
      </c>
      <c r="U48" s="85" t="s">
        <v>106</v>
      </c>
      <c r="V48" s="35" t="s">
        <v>697</v>
      </c>
      <c r="W48" s="1" t="s">
        <v>714</v>
      </c>
      <c r="X48" s="1" t="s">
        <v>715</v>
      </c>
      <c r="Y48" s="1">
        <v>35</v>
      </c>
      <c r="Z48" s="1">
        <v>37</v>
      </c>
      <c r="AA48" s="5" t="str">
        <f t="shared" si="6"/>
        <v>TEAM 35</v>
      </c>
      <c r="AB48" s="5" t="str">
        <f t="shared" si="7"/>
        <v>TEAM 37</v>
      </c>
      <c r="AC48" s="36" t="s">
        <v>698</v>
      </c>
      <c r="AD48" s="1" t="str">
        <f t="shared" si="8"/>
        <v>35</v>
      </c>
      <c r="AE48" s="1" t="str">
        <f t="shared" si="8"/>
        <v>37</v>
      </c>
      <c r="AF48" s="1">
        <f t="shared" si="9"/>
        <v>43</v>
      </c>
      <c r="AG48" s="1">
        <f t="shared" si="10"/>
        <v>45</v>
      </c>
      <c r="AH48" s="5" t="str">
        <f t="shared" si="11"/>
        <v>TEAM 43</v>
      </c>
      <c r="AI48" s="260" t="str">
        <f t="shared" si="11"/>
        <v>TEAM 45</v>
      </c>
      <c r="AJ48" s="265" t="s">
        <v>102</v>
      </c>
      <c r="AK48" s="1" t="str">
        <f t="shared" si="12"/>
        <v>43</v>
      </c>
      <c r="AL48" s="1" t="str">
        <f t="shared" si="13"/>
        <v>45</v>
      </c>
      <c r="AM48" s="1">
        <v>49</v>
      </c>
      <c r="AN48" s="1">
        <v>53</v>
      </c>
      <c r="AO48" s="5" t="str">
        <f t="shared" si="14"/>
        <v>TEAM 49</v>
      </c>
      <c r="AP48" s="5" t="str">
        <f t="shared" si="15"/>
        <v>TEAM 53</v>
      </c>
      <c r="AQ48" s="272" t="s">
        <v>103</v>
      </c>
      <c r="AR48" s="1" t="str">
        <f t="shared" si="16"/>
        <v>49</v>
      </c>
      <c r="AS48" s="1" t="str">
        <f t="shared" si="16"/>
        <v>53</v>
      </c>
      <c r="AT48" s="1">
        <f t="shared" si="17"/>
        <v>59</v>
      </c>
      <c r="AU48" s="1">
        <f t="shared" si="17"/>
        <v>63</v>
      </c>
      <c r="AV48" s="5" t="str">
        <f t="shared" si="18"/>
        <v>TEAM 59</v>
      </c>
      <c r="AW48" s="266" t="str">
        <f t="shared" si="18"/>
        <v>TEAM 63</v>
      </c>
    </row>
    <row r="49" spans="1:49" ht="14" thickTop="1" thickBot="1" x14ac:dyDescent="0.35">
      <c r="A49" s="69" t="s">
        <v>10</v>
      </c>
      <c r="B49" s="5" t="s">
        <v>94</v>
      </c>
      <c r="C49" s="5" t="s">
        <v>92</v>
      </c>
      <c r="D49" s="33" t="s">
        <v>175</v>
      </c>
      <c r="E49" s="1" t="str">
        <f t="shared" si="19"/>
        <v xml:space="preserve"> 5</v>
      </c>
      <c r="F49" s="1" t="str">
        <f t="shared" si="19"/>
        <v xml:space="preserve"> 6</v>
      </c>
      <c r="G49" s="1">
        <f t="shared" si="20"/>
        <v>15</v>
      </c>
      <c r="H49" s="1">
        <f t="shared" si="20"/>
        <v>16</v>
      </c>
      <c r="I49" s="5" t="str">
        <f t="shared" si="21"/>
        <v>TEAM 15</v>
      </c>
      <c r="J49" s="5" t="str">
        <f t="shared" si="21"/>
        <v>TEAM 16</v>
      </c>
      <c r="K49" s="85" t="s">
        <v>154</v>
      </c>
      <c r="L49" s="85" t="s">
        <v>155</v>
      </c>
      <c r="M49" s="34" t="s">
        <v>11</v>
      </c>
      <c r="N49" s="1" t="str">
        <f t="shared" si="3"/>
        <v>15</v>
      </c>
      <c r="O49" s="1" t="str">
        <f t="shared" si="3"/>
        <v>16</v>
      </c>
      <c r="P49" s="1">
        <f t="shared" si="4"/>
        <v>25</v>
      </c>
      <c r="Q49" s="1">
        <f t="shared" si="4"/>
        <v>26</v>
      </c>
      <c r="R49" s="5" t="str">
        <f t="shared" si="5"/>
        <v>TEAM 25</v>
      </c>
      <c r="S49" s="5" t="str">
        <f t="shared" si="5"/>
        <v>TEAM 26</v>
      </c>
      <c r="T49" s="85" t="s">
        <v>104</v>
      </c>
      <c r="U49" s="85" t="s">
        <v>105</v>
      </c>
      <c r="V49" s="35" t="s">
        <v>697</v>
      </c>
      <c r="W49" s="1" t="s">
        <v>711</v>
      </c>
      <c r="X49" s="1" t="s">
        <v>715</v>
      </c>
      <c r="Y49" s="1">
        <v>36</v>
      </c>
      <c r="Z49" s="1">
        <v>37</v>
      </c>
      <c r="AA49" s="5" t="str">
        <f t="shared" si="6"/>
        <v>TEAM 36</v>
      </c>
      <c r="AB49" s="5" t="str">
        <f t="shared" si="7"/>
        <v>TEAM 37</v>
      </c>
      <c r="AC49" s="36" t="s">
        <v>698</v>
      </c>
      <c r="AD49" s="1" t="str">
        <f t="shared" si="8"/>
        <v>36</v>
      </c>
      <c r="AE49" s="1" t="str">
        <f t="shared" si="8"/>
        <v>37</v>
      </c>
      <c r="AF49" s="1">
        <f t="shared" si="9"/>
        <v>44</v>
      </c>
      <c r="AG49" s="1">
        <f t="shared" si="10"/>
        <v>45</v>
      </c>
      <c r="AH49" s="5" t="str">
        <f t="shared" si="11"/>
        <v>TEAM 44</v>
      </c>
      <c r="AI49" s="260" t="str">
        <f t="shared" si="11"/>
        <v>TEAM 45</v>
      </c>
      <c r="AJ49" s="265" t="s">
        <v>102</v>
      </c>
      <c r="AK49" s="1" t="str">
        <f t="shared" si="12"/>
        <v>44</v>
      </c>
      <c r="AL49" s="1" t="str">
        <f t="shared" si="13"/>
        <v>45</v>
      </c>
      <c r="AM49" s="1">
        <v>51</v>
      </c>
      <c r="AN49" s="1">
        <v>52</v>
      </c>
      <c r="AO49" s="5" t="str">
        <f t="shared" si="14"/>
        <v>TEAM 51</v>
      </c>
      <c r="AP49" s="5" t="str">
        <f t="shared" si="15"/>
        <v>TEAM 52</v>
      </c>
      <c r="AQ49" s="272" t="s">
        <v>103</v>
      </c>
      <c r="AR49" s="1" t="str">
        <f t="shared" si="16"/>
        <v>51</v>
      </c>
      <c r="AS49" s="1" t="str">
        <f t="shared" si="16"/>
        <v>52</v>
      </c>
      <c r="AT49" s="1">
        <f t="shared" si="17"/>
        <v>61</v>
      </c>
      <c r="AU49" s="1">
        <f t="shared" si="17"/>
        <v>62</v>
      </c>
      <c r="AV49" s="5" t="str">
        <f t="shared" si="18"/>
        <v>TEAM 61</v>
      </c>
      <c r="AW49" s="266" t="str">
        <f t="shared" si="18"/>
        <v>TEAM 62</v>
      </c>
    </row>
    <row r="50" spans="1:49" ht="14" thickTop="1" thickBot="1" x14ac:dyDescent="0.35">
      <c r="A50" s="32" t="s">
        <v>10</v>
      </c>
      <c r="B50" s="5" t="s">
        <v>93</v>
      </c>
      <c r="C50" s="5" t="s">
        <v>92</v>
      </c>
      <c r="D50" s="33" t="s">
        <v>175</v>
      </c>
      <c r="E50" s="1" t="str">
        <f t="shared" si="19"/>
        <v xml:space="preserve"> 3</v>
      </c>
      <c r="F50" s="1" t="str">
        <f t="shared" si="19"/>
        <v xml:space="preserve"> 6</v>
      </c>
      <c r="G50" s="1">
        <f t="shared" si="20"/>
        <v>13</v>
      </c>
      <c r="H50" s="1">
        <f t="shared" si="20"/>
        <v>16</v>
      </c>
      <c r="I50" s="5" t="str">
        <f t="shared" si="21"/>
        <v>TEAM 13</v>
      </c>
      <c r="J50" s="5" t="str">
        <f t="shared" si="21"/>
        <v>TEAM 16</v>
      </c>
      <c r="K50" s="197" t="s">
        <v>152</v>
      </c>
      <c r="L50" s="197" t="s">
        <v>155</v>
      </c>
      <c r="M50" s="34" t="s">
        <v>11</v>
      </c>
      <c r="N50" s="1" t="str">
        <f t="shared" si="3"/>
        <v>13</v>
      </c>
      <c r="O50" s="1" t="str">
        <f t="shared" si="3"/>
        <v>16</v>
      </c>
      <c r="P50" s="1">
        <f t="shared" si="4"/>
        <v>23</v>
      </c>
      <c r="Q50" s="1">
        <f t="shared" si="4"/>
        <v>26</v>
      </c>
      <c r="R50" s="5" t="str">
        <f t="shared" si="5"/>
        <v>TEAM 23</v>
      </c>
      <c r="S50" s="5" t="str">
        <f t="shared" si="5"/>
        <v>TEAM 26</v>
      </c>
      <c r="T50" s="85" t="s">
        <v>162</v>
      </c>
      <c r="U50" s="85" t="s">
        <v>105</v>
      </c>
      <c r="V50" s="35" t="s">
        <v>697</v>
      </c>
      <c r="W50" s="1" t="s">
        <v>712</v>
      </c>
      <c r="X50" s="1" t="s">
        <v>710</v>
      </c>
      <c r="Y50" s="1">
        <v>33</v>
      </c>
      <c r="Z50" s="1">
        <v>38</v>
      </c>
      <c r="AA50" s="5" t="str">
        <f t="shared" si="6"/>
        <v>TEAM 33</v>
      </c>
      <c r="AB50" s="5" t="str">
        <f t="shared" si="7"/>
        <v>TEAM 38</v>
      </c>
      <c r="AC50" s="36" t="s">
        <v>698</v>
      </c>
      <c r="AD50" s="1" t="str">
        <f t="shared" si="8"/>
        <v>33</v>
      </c>
      <c r="AE50" s="1" t="str">
        <f t="shared" si="8"/>
        <v>38</v>
      </c>
      <c r="AF50" s="1">
        <f t="shared" si="9"/>
        <v>41</v>
      </c>
      <c r="AG50" s="1">
        <f t="shared" si="10"/>
        <v>46</v>
      </c>
      <c r="AH50" s="5" t="str">
        <f t="shared" si="11"/>
        <v>TEAM 41</v>
      </c>
      <c r="AI50" s="260" t="str">
        <f t="shared" si="11"/>
        <v>TEAM 46</v>
      </c>
      <c r="AJ50" s="265" t="s">
        <v>102</v>
      </c>
      <c r="AK50" s="1" t="str">
        <f t="shared" si="12"/>
        <v>41</v>
      </c>
      <c r="AL50" s="1" t="str">
        <f t="shared" si="13"/>
        <v>46</v>
      </c>
      <c r="AM50" s="1">
        <v>49</v>
      </c>
      <c r="AN50" s="1">
        <v>52</v>
      </c>
      <c r="AO50" s="5" t="str">
        <f t="shared" si="14"/>
        <v>TEAM 49</v>
      </c>
      <c r="AP50" s="5" t="str">
        <f t="shared" si="15"/>
        <v>TEAM 52</v>
      </c>
      <c r="AQ50" s="272" t="s">
        <v>103</v>
      </c>
      <c r="AR50" s="1" t="str">
        <f t="shared" si="16"/>
        <v>49</v>
      </c>
      <c r="AS50" s="1" t="str">
        <f t="shared" si="16"/>
        <v>52</v>
      </c>
      <c r="AT50" s="1">
        <f t="shared" si="17"/>
        <v>59</v>
      </c>
      <c r="AU50" s="1">
        <f t="shared" si="17"/>
        <v>62</v>
      </c>
      <c r="AV50" s="5" t="str">
        <f t="shared" si="18"/>
        <v>TEAM 59</v>
      </c>
      <c r="AW50" s="266" t="str">
        <f t="shared" si="18"/>
        <v>TEAM 62</v>
      </c>
    </row>
    <row r="51" spans="1:49" ht="14" thickTop="1" thickBot="1" x14ac:dyDescent="0.35">
      <c r="A51" s="32" t="s">
        <v>10</v>
      </c>
      <c r="B51" s="5" t="s">
        <v>94</v>
      </c>
      <c r="C51" s="5" t="s">
        <v>95</v>
      </c>
      <c r="D51" s="33" t="s">
        <v>175</v>
      </c>
      <c r="E51" s="1" t="str">
        <f t="shared" si="19"/>
        <v xml:space="preserve"> 5</v>
      </c>
      <c r="F51" s="1" t="str">
        <f t="shared" si="19"/>
        <v xml:space="preserve"> 9</v>
      </c>
      <c r="G51" s="1">
        <f t="shared" si="20"/>
        <v>15</v>
      </c>
      <c r="H51" s="1">
        <f t="shared" si="20"/>
        <v>19</v>
      </c>
      <c r="I51" s="5" t="str">
        <f t="shared" si="21"/>
        <v>TEAM 15</v>
      </c>
      <c r="J51" s="5" t="str">
        <f t="shared" si="21"/>
        <v>TEAM 19</v>
      </c>
      <c r="K51" s="197" t="s">
        <v>158</v>
      </c>
      <c r="L51" s="197" t="s">
        <v>154</v>
      </c>
      <c r="M51" s="34" t="s">
        <v>11</v>
      </c>
      <c r="N51" s="1" t="str">
        <f t="shared" si="3"/>
        <v>15</v>
      </c>
      <c r="O51" s="1" t="str">
        <f t="shared" si="3"/>
        <v>19</v>
      </c>
      <c r="P51" s="1">
        <f t="shared" si="4"/>
        <v>25</v>
      </c>
      <c r="Q51" s="1">
        <f t="shared" si="4"/>
        <v>29</v>
      </c>
      <c r="R51" s="5" t="str">
        <f t="shared" si="5"/>
        <v>TEAM 25</v>
      </c>
      <c r="S51" s="5" t="str">
        <f t="shared" si="5"/>
        <v>TEAM 29</v>
      </c>
      <c r="T51" s="85" t="s">
        <v>104</v>
      </c>
      <c r="U51" s="85" t="s">
        <v>108</v>
      </c>
      <c r="V51" s="35" t="s">
        <v>697</v>
      </c>
      <c r="W51" s="1" t="s">
        <v>713</v>
      </c>
      <c r="X51" s="1" t="s">
        <v>716</v>
      </c>
      <c r="Y51" s="1">
        <v>34</v>
      </c>
      <c r="Z51" s="1">
        <v>32</v>
      </c>
      <c r="AA51" s="5" t="str">
        <f t="shared" si="6"/>
        <v>TEAM 34</v>
      </c>
      <c r="AB51" s="5" t="str">
        <f t="shared" si="7"/>
        <v>TEAM 32</v>
      </c>
      <c r="AC51" s="36" t="s">
        <v>698</v>
      </c>
      <c r="AD51" s="1" t="str">
        <f t="shared" si="8"/>
        <v>34</v>
      </c>
      <c r="AE51" s="1" t="str">
        <f t="shared" si="8"/>
        <v>32</v>
      </c>
      <c r="AF51" s="1">
        <f t="shared" si="9"/>
        <v>42</v>
      </c>
      <c r="AG51" s="1">
        <f t="shared" si="10"/>
        <v>40</v>
      </c>
      <c r="AH51" s="5" t="str">
        <f t="shared" si="11"/>
        <v>TEAM 42</v>
      </c>
      <c r="AI51" s="260" t="str">
        <f t="shared" si="11"/>
        <v>TEAM 40</v>
      </c>
      <c r="AJ51" s="265" t="s">
        <v>102</v>
      </c>
      <c r="AK51" s="1" t="str">
        <f t="shared" si="12"/>
        <v>42</v>
      </c>
      <c r="AL51" s="1" t="str">
        <f t="shared" si="13"/>
        <v>40</v>
      </c>
      <c r="AM51" s="1">
        <v>51</v>
      </c>
      <c r="AN51" s="1">
        <v>55</v>
      </c>
      <c r="AO51" s="5" t="str">
        <f t="shared" si="14"/>
        <v>TEAM 51</v>
      </c>
      <c r="AP51" s="5" t="str">
        <f t="shared" si="15"/>
        <v>TEAM 55</v>
      </c>
      <c r="AQ51" s="272" t="s">
        <v>103</v>
      </c>
      <c r="AR51" s="1" t="str">
        <f t="shared" si="16"/>
        <v>51</v>
      </c>
      <c r="AS51" s="1" t="str">
        <f t="shared" si="16"/>
        <v>55</v>
      </c>
      <c r="AT51" s="1">
        <f t="shared" si="17"/>
        <v>61</v>
      </c>
      <c r="AU51" s="1">
        <f t="shared" si="17"/>
        <v>65</v>
      </c>
      <c r="AV51" s="5" t="str">
        <f t="shared" si="18"/>
        <v>TEAM 61</v>
      </c>
      <c r="AW51" s="266" t="str">
        <f t="shared" si="18"/>
        <v>TEAM 65</v>
      </c>
    </row>
    <row r="52" spans="1:49" ht="14" thickTop="1" thickBot="1" x14ac:dyDescent="0.35">
      <c r="A52" s="32" t="s">
        <v>10</v>
      </c>
      <c r="B52" s="5" t="s">
        <v>97</v>
      </c>
      <c r="C52" s="5" t="s">
        <v>96</v>
      </c>
      <c r="D52" s="33" t="s">
        <v>175</v>
      </c>
      <c r="E52" s="1" t="str">
        <f t="shared" si="19"/>
        <v xml:space="preserve"> 1</v>
      </c>
      <c r="F52" s="1" t="str">
        <f t="shared" si="19"/>
        <v xml:space="preserve"> 2</v>
      </c>
      <c r="G52" s="1">
        <f t="shared" si="20"/>
        <v>11</v>
      </c>
      <c r="H52" s="1">
        <f t="shared" si="20"/>
        <v>12</v>
      </c>
      <c r="I52" s="5" t="str">
        <f t="shared" si="21"/>
        <v>TEAM 11</v>
      </c>
      <c r="J52" s="5" t="str">
        <f t="shared" si="21"/>
        <v>TEAM 12</v>
      </c>
      <c r="K52" s="197" t="s">
        <v>150</v>
      </c>
      <c r="L52" s="197" t="s">
        <v>151</v>
      </c>
      <c r="M52" s="34" t="s">
        <v>11</v>
      </c>
      <c r="N52" s="1" t="str">
        <f t="shared" si="3"/>
        <v>11</v>
      </c>
      <c r="O52" s="1" t="str">
        <f t="shared" si="3"/>
        <v>12</v>
      </c>
      <c r="P52" s="1">
        <f t="shared" si="4"/>
        <v>21</v>
      </c>
      <c r="Q52" s="1">
        <f t="shared" si="4"/>
        <v>22</v>
      </c>
      <c r="R52" s="5" t="str">
        <f t="shared" si="5"/>
        <v>TEAM 21</v>
      </c>
      <c r="S52" s="5" t="str">
        <f t="shared" si="5"/>
        <v>TEAM 22</v>
      </c>
      <c r="T52" s="85" t="s">
        <v>160</v>
      </c>
      <c r="U52" s="85" t="s">
        <v>161</v>
      </c>
      <c r="V52" s="35" t="s">
        <v>697</v>
      </c>
      <c r="W52" s="1" t="s">
        <v>709</v>
      </c>
      <c r="X52" s="1" t="s">
        <v>714</v>
      </c>
      <c r="Y52" s="1">
        <v>31</v>
      </c>
      <c r="Z52" s="1">
        <v>35</v>
      </c>
      <c r="AA52" s="5" t="str">
        <f t="shared" si="6"/>
        <v>TEAM 31</v>
      </c>
      <c r="AB52" s="5" t="str">
        <f t="shared" si="7"/>
        <v>TEAM 35</v>
      </c>
      <c r="AC52" s="36" t="s">
        <v>698</v>
      </c>
      <c r="AD52" s="1" t="str">
        <f t="shared" si="8"/>
        <v>31</v>
      </c>
      <c r="AE52" s="1" t="str">
        <f t="shared" si="8"/>
        <v>35</v>
      </c>
      <c r="AF52" s="1">
        <f t="shared" si="9"/>
        <v>39</v>
      </c>
      <c r="AG52" s="1">
        <f t="shared" si="10"/>
        <v>43</v>
      </c>
      <c r="AH52" s="5" t="str">
        <f t="shared" si="11"/>
        <v>TEAM 39</v>
      </c>
      <c r="AI52" s="260" t="str">
        <f t="shared" si="11"/>
        <v>TEAM 43</v>
      </c>
      <c r="AJ52" s="265" t="s">
        <v>102</v>
      </c>
      <c r="AK52" s="1" t="str">
        <f t="shared" si="12"/>
        <v>39</v>
      </c>
      <c r="AL52" s="1" t="str">
        <f t="shared" si="13"/>
        <v>43</v>
      </c>
      <c r="AM52" s="1">
        <v>47</v>
      </c>
      <c r="AN52" s="1">
        <v>48</v>
      </c>
      <c r="AO52" s="5" t="str">
        <f t="shared" si="14"/>
        <v>TEAM 47</v>
      </c>
      <c r="AP52" s="5" t="str">
        <f t="shared" si="15"/>
        <v>TEAM 48</v>
      </c>
      <c r="AQ52" s="272" t="s">
        <v>103</v>
      </c>
      <c r="AR52" s="1" t="str">
        <f t="shared" si="16"/>
        <v>47</v>
      </c>
      <c r="AS52" s="1" t="str">
        <f t="shared" si="16"/>
        <v>48</v>
      </c>
      <c r="AT52" s="1">
        <f t="shared" si="17"/>
        <v>57</v>
      </c>
      <c r="AU52" s="1">
        <f t="shared" si="17"/>
        <v>58</v>
      </c>
      <c r="AV52" s="5" t="str">
        <f t="shared" si="18"/>
        <v>TEAM 57</v>
      </c>
      <c r="AW52" s="266" t="str">
        <f t="shared" si="18"/>
        <v>TEAM 58</v>
      </c>
    </row>
    <row r="53" spans="1:49" ht="14" thickTop="1" thickBot="1" x14ac:dyDescent="0.35">
      <c r="A53" s="32" t="s">
        <v>10</v>
      </c>
      <c r="B53" s="5" t="s">
        <v>99</v>
      </c>
      <c r="C53" s="5" t="s">
        <v>98</v>
      </c>
      <c r="D53" s="33" t="s">
        <v>175</v>
      </c>
      <c r="E53" s="1" t="str">
        <f t="shared" si="19"/>
        <v xml:space="preserve"> 4</v>
      </c>
      <c r="F53" s="1" t="str">
        <f t="shared" si="19"/>
        <v xml:space="preserve"> 7</v>
      </c>
      <c r="G53" s="1">
        <f t="shared" si="20"/>
        <v>14</v>
      </c>
      <c r="H53" s="1">
        <f t="shared" si="20"/>
        <v>17</v>
      </c>
      <c r="I53" s="5" t="str">
        <f t="shared" si="21"/>
        <v>TEAM 14</v>
      </c>
      <c r="J53" s="5" t="str">
        <f t="shared" si="21"/>
        <v>TEAM 17</v>
      </c>
      <c r="K53" s="197" t="s">
        <v>153</v>
      </c>
      <c r="L53" s="197" t="s">
        <v>156</v>
      </c>
      <c r="M53" s="34" t="s">
        <v>11</v>
      </c>
      <c r="N53" s="1" t="str">
        <f t="shared" si="3"/>
        <v>14</v>
      </c>
      <c r="O53" s="1" t="str">
        <f t="shared" si="3"/>
        <v>17</v>
      </c>
      <c r="P53" s="1">
        <f t="shared" si="4"/>
        <v>24</v>
      </c>
      <c r="Q53" s="1">
        <f t="shared" si="4"/>
        <v>27</v>
      </c>
      <c r="R53" s="5" t="str">
        <f t="shared" si="5"/>
        <v>TEAM 24</v>
      </c>
      <c r="S53" s="5" t="str">
        <f t="shared" si="5"/>
        <v>TEAM 27</v>
      </c>
      <c r="T53" s="85" t="s">
        <v>163</v>
      </c>
      <c r="U53" s="85" t="s">
        <v>106</v>
      </c>
      <c r="V53" s="35" t="s">
        <v>697</v>
      </c>
      <c r="W53" s="1" t="s">
        <v>712</v>
      </c>
      <c r="X53" s="1" t="s">
        <v>713</v>
      </c>
      <c r="Y53" s="1">
        <v>33</v>
      </c>
      <c r="Z53" s="1">
        <v>34</v>
      </c>
      <c r="AA53" s="5" t="str">
        <f t="shared" si="6"/>
        <v>TEAM 33</v>
      </c>
      <c r="AB53" s="5" t="str">
        <f t="shared" si="7"/>
        <v>TEAM 34</v>
      </c>
      <c r="AC53" s="36" t="s">
        <v>698</v>
      </c>
      <c r="AD53" s="1" t="str">
        <f t="shared" si="8"/>
        <v>33</v>
      </c>
      <c r="AE53" s="1" t="str">
        <f t="shared" si="8"/>
        <v>34</v>
      </c>
      <c r="AF53" s="1">
        <f t="shared" si="9"/>
        <v>41</v>
      </c>
      <c r="AG53" s="1">
        <f t="shared" si="10"/>
        <v>42</v>
      </c>
      <c r="AH53" s="5" t="str">
        <f t="shared" si="11"/>
        <v>TEAM 41</v>
      </c>
      <c r="AI53" s="260" t="str">
        <f t="shared" si="11"/>
        <v>TEAM 42</v>
      </c>
      <c r="AJ53" s="265" t="s">
        <v>102</v>
      </c>
      <c r="AK53" s="1" t="str">
        <f t="shared" si="12"/>
        <v>41</v>
      </c>
      <c r="AL53" s="1" t="str">
        <f t="shared" si="13"/>
        <v>42</v>
      </c>
      <c r="AM53" s="1">
        <v>50</v>
      </c>
      <c r="AN53" s="1">
        <v>53</v>
      </c>
      <c r="AO53" s="5" t="str">
        <f t="shared" si="14"/>
        <v>TEAM 50</v>
      </c>
      <c r="AP53" s="5" t="str">
        <f t="shared" si="15"/>
        <v>TEAM 53</v>
      </c>
      <c r="AQ53" s="272" t="s">
        <v>103</v>
      </c>
      <c r="AR53" s="1" t="str">
        <f t="shared" si="16"/>
        <v>50</v>
      </c>
      <c r="AS53" s="1" t="str">
        <f t="shared" si="16"/>
        <v>53</v>
      </c>
      <c r="AT53" s="1">
        <f t="shared" si="17"/>
        <v>60</v>
      </c>
      <c r="AU53" s="1">
        <f t="shared" si="17"/>
        <v>63</v>
      </c>
      <c r="AV53" s="5" t="str">
        <f t="shared" si="18"/>
        <v>TEAM 60</v>
      </c>
      <c r="AW53" s="266" t="str">
        <f t="shared" si="18"/>
        <v>TEAM 63</v>
      </c>
    </row>
    <row r="54" spans="1:49" ht="14" thickTop="1" thickBot="1" x14ac:dyDescent="0.35">
      <c r="A54" s="69" t="s">
        <v>10</v>
      </c>
      <c r="B54" s="5" t="s">
        <v>101</v>
      </c>
      <c r="C54" s="5" t="s">
        <v>100</v>
      </c>
      <c r="D54" s="33" t="s">
        <v>175</v>
      </c>
      <c r="E54" s="1" t="str">
        <f t="shared" si="19"/>
        <v>10</v>
      </c>
      <c r="F54" s="1" t="str">
        <f t="shared" si="19"/>
        <v xml:space="preserve"> 8</v>
      </c>
      <c r="G54" s="1">
        <f t="shared" si="20"/>
        <v>20</v>
      </c>
      <c r="H54" s="1">
        <f t="shared" si="20"/>
        <v>18</v>
      </c>
      <c r="I54" s="5" t="str">
        <f t="shared" si="21"/>
        <v>TEAM 20</v>
      </c>
      <c r="J54" s="5" t="str">
        <f t="shared" si="21"/>
        <v>TEAM 18</v>
      </c>
      <c r="K54" s="197" t="s">
        <v>159</v>
      </c>
      <c r="L54" s="197" t="s">
        <v>157</v>
      </c>
      <c r="M54" s="34" t="s">
        <v>11</v>
      </c>
      <c r="N54" s="1" t="str">
        <f t="shared" si="3"/>
        <v>20</v>
      </c>
      <c r="O54" s="1" t="str">
        <f t="shared" si="3"/>
        <v>18</v>
      </c>
      <c r="P54" s="1">
        <f t="shared" si="4"/>
        <v>30</v>
      </c>
      <c r="Q54" s="1">
        <f t="shared" si="4"/>
        <v>28</v>
      </c>
      <c r="R54" s="5" t="str">
        <f t="shared" si="5"/>
        <v>TEAM 30</v>
      </c>
      <c r="S54" s="5" t="str">
        <f t="shared" si="5"/>
        <v>TEAM 28</v>
      </c>
      <c r="T54" s="85" t="s">
        <v>109</v>
      </c>
      <c r="U54" s="85" t="s">
        <v>107</v>
      </c>
      <c r="V54" s="35" t="s">
        <v>697</v>
      </c>
      <c r="W54" s="1" t="s">
        <v>716</v>
      </c>
      <c r="X54" s="1" t="s">
        <v>714</v>
      </c>
      <c r="Y54" s="1">
        <v>32</v>
      </c>
      <c r="Z54" s="1">
        <v>35</v>
      </c>
      <c r="AA54" s="5" t="str">
        <f t="shared" si="6"/>
        <v>TEAM 32</v>
      </c>
      <c r="AB54" s="5" t="str">
        <f t="shared" si="7"/>
        <v>TEAM 35</v>
      </c>
      <c r="AC54" s="36" t="s">
        <v>698</v>
      </c>
      <c r="AD54" s="1" t="str">
        <f t="shared" si="8"/>
        <v>32</v>
      </c>
      <c r="AE54" s="1" t="str">
        <f t="shared" si="8"/>
        <v>35</v>
      </c>
      <c r="AF54" s="1">
        <f t="shared" si="9"/>
        <v>40</v>
      </c>
      <c r="AG54" s="1">
        <f t="shared" si="10"/>
        <v>43</v>
      </c>
      <c r="AH54" s="5" t="str">
        <f t="shared" si="11"/>
        <v>TEAM 40</v>
      </c>
      <c r="AI54" s="260" t="str">
        <f t="shared" si="11"/>
        <v>TEAM 43</v>
      </c>
      <c r="AJ54" s="265" t="s">
        <v>102</v>
      </c>
      <c r="AK54" s="1" t="str">
        <f t="shared" si="12"/>
        <v>40</v>
      </c>
      <c r="AL54" s="1" t="str">
        <f t="shared" si="13"/>
        <v>43</v>
      </c>
      <c r="AM54" s="1">
        <v>56</v>
      </c>
      <c r="AN54" s="1">
        <v>54</v>
      </c>
      <c r="AO54" s="5" t="str">
        <f t="shared" si="14"/>
        <v>TEAM 56</v>
      </c>
      <c r="AP54" s="5" t="str">
        <f t="shared" si="15"/>
        <v>TEAM 54</v>
      </c>
      <c r="AQ54" s="272" t="s">
        <v>103</v>
      </c>
      <c r="AR54" s="1" t="str">
        <f t="shared" si="16"/>
        <v>56</v>
      </c>
      <c r="AS54" s="1" t="str">
        <f t="shared" si="16"/>
        <v>54</v>
      </c>
      <c r="AT54" s="1">
        <f t="shared" si="17"/>
        <v>66</v>
      </c>
      <c r="AU54" s="1">
        <f t="shared" si="17"/>
        <v>64</v>
      </c>
      <c r="AV54" s="5" t="str">
        <f t="shared" si="18"/>
        <v>TEAM 66</v>
      </c>
      <c r="AW54" s="266" t="str">
        <f t="shared" si="18"/>
        <v>TEAM 64</v>
      </c>
    </row>
    <row r="55" spans="1:49" ht="14" thickTop="1" thickBot="1" x14ac:dyDescent="0.35">
      <c r="A55" s="32" t="s">
        <v>10</v>
      </c>
      <c r="B55" s="5" t="s">
        <v>98</v>
      </c>
      <c r="C55" s="5" t="s">
        <v>94</v>
      </c>
      <c r="D55" s="33" t="s">
        <v>175</v>
      </c>
      <c r="E55" s="1" t="str">
        <f t="shared" si="19"/>
        <v xml:space="preserve"> 7</v>
      </c>
      <c r="F55" s="1" t="str">
        <f t="shared" si="19"/>
        <v xml:space="preserve"> 5</v>
      </c>
      <c r="G55" s="1">
        <f t="shared" si="20"/>
        <v>17</v>
      </c>
      <c r="H55" s="1">
        <f t="shared" si="20"/>
        <v>15</v>
      </c>
      <c r="I55" s="5" t="str">
        <f t="shared" si="21"/>
        <v>TEAM 17</v>
      </c>
      <c r="J55" s="5" t="str">
        <f t="shared" si="21"/>
        <v>TEAM 15</v>
      </c>
      <c r="K55" s="197" t="s">
        <v>156</v>
      </c>
      <c r="L55" s="197" t="s">
        <v>154</v>
      </c>
      <c r="M55" s="34" t="s">
        <v>11</v>
      </c>
      <c r="N55" s="1" t="str">
        <f t="shared" si="3"/>
        <v>17</v>
      </c>
      <c r="O55" s="1" t="str">
        <f t="shared" si="3"/>
        <v>15</v>
      </c>
      <c r="P55" s="1">
        <f t="shared" si="4"/>
        <v>27</v>
      </c>
      <c r="Q55" s="1">
        <f t="shared" si="4"/>
        <v>25</v>
      </c>
      <c r="R55" s="5" t="str">
        <f t="shared" si="5"/>
        <v>TEAM 27</v>
      </c>
      <c r="S55" s="5" t="str">
        <f t="shared" si="5"/>
        <v>TEAM 25</v>
      </c>
      <c r="T55" s="85" t="s">
        <v>106</v>
      </c>
      <c r="U55" s="85" t="s">
        <v>104</v>
      </c>
      <c r="V55" s="35" t="s">
        <v>697</v>
      </c>
      <c r="W55" s="1" t="s">
        <v>711</v>
      </c>
      <c r="X55" s="1" t="s">
        <v>709</v>
      </c>
      <c r="Y55" s="1">
        <v>36</v>
      </c>
      <c r="Z55" s="1">
        <v>31</v>
      </c>
      <c r="AA55" s="5" t="str">
        <f t="shared" si="6"/>
        <v>TEAM 36</v>
      </c>
      <c r="AB55" s="5" t="str">
        <f t="shared" si="7"/>
        <v>TEAM 31</v>
      </c>
      <c r="AC55" s="36" t="s">
        <v>698</v>
      </c>
      <c r="AD55" s="1" t="str">
        <f t="shared" si="8"/>
        <v>36</v>
      </c>
      <c r="AE55" s="1" t="str">
        <f t="shared" si="8"/>
        <v>31</v>
      </c>
      <c r="AF55" s="1">
        <f t="shared" si="9"/>
        <v>44</v>
      </c>
      <c r="AG55" s="1">
        <f t="shared" si="10"/>
        <v>39</v>
      </c>
      <c r="AH55" s="5" t="str">
        <f t="shared" si="11"/>
        <v>TEAM 44</v>
      </c>
      <c r="AI55" s="260" t="str">
        <f t="shared" si="11"/>
        <v>TEAM 39</v>
      </c>
      <c r="AJ55" s="265" t="s">
        <v>102</v>
      </c>
      <c r="AK55" s="1" t="str">
        <f t="shared" si="12"/>
        <v>44</v>
      </c>
      <c r="AL55" s="1" t="str">
        <f t="shared" si="13"/>
        <v>39</v>
      </c>
      <c r="AM55" s="1">
        <v>53</v>
      </c>
      <c r="AN55" s="1">
        <v>51</v>
      </c>
      <c r="AO55" s="5" t="str">
        <f t="shared" si="14"/>
        <v>TEAM 53</v>
      </c>
      <c r="AP55" s="5" t="str">
        <f t="shared" si="15"/>
        <v>TEAM 51</v>
      </c>
      <c r="AQ55" s="272" t="s">
        <v>103</v>
      </c>
      <c r="AR55" s="1" t="str">
        <f t="shared" si="16"/>
        <v>53</v>
      </c>
      <c r="AS55" s="1" t="str">
        <f t="shared" si="16"/>
        <v>51</v>
      </c>
      <c r="AT55" s="1">
        <f t="shared" si="17"/>
        <v>63</v>
      </c>
      <c r="AU55" s="1">
        <f t="shared" si="17"/>
        <v>61</v>
      </c>
      <c r="AV55" s="5" t="str">
        <f t="shared" si="18"/>
        <v>TEAM 63</v>
      </c>
      <c r="AW55" s="266" t="str">
        <f t="shared" si="18"/>
        <v>TEAM 61</v>
      </c>
    </row>
    <row r="56" spans="1:49" ht="14" thickTop="1" thickBot="1" x14ac:dyDescent="0.35">
      <c r="A56" s="32" t="s">
        <v>10</v>
      </c>
      <c r="B56" s="5" t="s">
        <v>101</v>
      </c>
      <c r="C56" s="5" t="s">
        <v>92</v>
      </c>
      <c r="D56" s="33" t="s">
        <v>175</v>
      </c>
      <c r="E56" s="1" t="str">
        <f t="shared" si="19"/>
        <v>10</v>
      </c>
      <c r="F56" s="1" t="str">
        <f t="shared" si="19"/>
        <v xml:space="preserve"> 6</v>
      </c>
      <c r="G56" s="1">
        <f t="shared" si="20"/>
        <v>20</v>
      </c>
      <c r="H56" s="1">
        <f t="shared" si="20"/>
        <v>16</v>
      </c>
      <c r="I56" s="5" t="str">
        <f t="shared" si="21"/>
        <v>TEAM 20</v>
      </c>
      <c r="J56" s="5" t="str">
        <f t="shared" si="21"/>
        <v>TEAM 16</v>
      </c>
      <c r="K56" s="197" t="s">
        <v>159</v>
      </c>
      <c r="L56" s="197" t="s">
        <v>155</v>
      </c>
      <c r="M56" s="34" t="s">
        <v>11</v>
      </c>
      <c r="N56" s="1" t="str">
        <f t="shared" si="3"/>
        <v>20</v>
      </c>
      <c r="O56" s="1" t="str">
        <f t="shared" si="3"/>
        <v>16</v>
      </c>
      <c r="P56" s="1">
        <f t="shared" si="4"/>
        <v>30</v>
      </c>
      <c r="Q56" s="1">
        <f t="shared" si="4"/>
        <v>26</v>
      </c>
      <c r="R56" s="5" t="str">
        <f t="shared" si="5"/>
        <v>TEAM 30</v>
      </c>
      <c r="S56" s="5" t="str">
        <f t="shared" si="5"/>
        <v>TEAM 26</v>
      </c>
      <c r="T56" s="85" t="s">
        <v>109</v>
      </c>
      <c r="U56" s="85" t="s">
        <v>105</v>
      </c>
      <c r="V56" s="35" t="s">
        <v>697</v>
      </c>
      <c r="W56" s="1" t="s">
        <v>715</v>
      </c>
      <c r="X56" s="1" t="s">
        <v>710</v>
      </c>
      <c r="Y56" s="1">
        <v>37</v>
      </c>
      <c r="Z56" s="1">
        <v>38</v>
      </c>
      <c r="AA56" s="5" t="str">
        <f t="shared" si="6"/>
        <v>TEAM 37</v>
      </c>
      <c r="AB56" s="5" t="str">
        <f t="shared" si="7"/>
        <v>TEAM 38</v>
      </c>
      <c r="AC56" s="36" t="s">
        <v>698</v>
      </c>
      <c r="AD56" s="1" t="str">
        <f t="shared" si="8"/>
        <v>37</v>
      </c>
      <c r="AE56" s="1" t="str">
        <f t="shared" si="8"/>
        <v>38</v>
      </c>
      <c r="AF56" s="1">
        <f t="shared" si="9"/>
        <v>45</v>
      </c>
      <c r="AG56" s="1">
        <f t="shared" si="10"/>
        <v>46</v>
      </c>
      <c r="AH56" s="5" t="str">
        <f t="shared" si="11"/>
        <v>TEAM 45</v>
      </c>
      <c r="AI56" s="260" t="str">
        <f t="shared" si="11"/>
        <v>TEAM 46</v>
      </c>
      <c r="AJ56" s="265" t="s">
        <v>102</v>
      </c>
      <c r="AK56" s="1" t="str">
        <f t="shared" si="12"/>
        <v>45</v>
      </c>
      <c r="AL56" s="1" t="str">
        <f t="shared" si="13"/>
        <v>46</v>
      </c>
      <c r="AM56" s="1">
        <v>56</v>
      </c>
      <c r="AN56" s="1">
        <v>52</v>
      </c>
      <c r="AO56" s="5" t="str">
        <f t="shared" si="14"/>
        <v>TEAM 56</v>
      </c>
      <c r="AP56" s="5" t="str">
        <f t="shared" si="15"/>
        <v>TEAM 52</v>
      </c>
      <c r="AQ56" s="272" t="s">
        <v>103</v>
      </c>
      <c r="AR56" s="1" t="str">
        <f t="shared" si="16"/>
        <v>56</v>
      </c>
      <c r="AS56" s="1" t="str">
        <f t="shared" si="16"/>
        <v>52</v>
      </c>
      <c r="AT56" s="1">
        <f t="shared" si="17"/>
        <v>66</v>
      </c>
      <c r="AU56" s="1">
        <f t="shared" si="17"/>
        <v>62</v>
      </c>
      <c r="AV56" s="5" t="str">
        <f t="shared" si="18"/>
        <v>TEAM 66</v>
      </c>
      <c r="AW56" s="266" t="str">
        <f t="shared" si="18"/>
        <v>TEAM 62</v>
      </c>
    </row>
    <row r="57" spans="1:49" ht="14" thickTop="1" thickBot="1" x14ac:dyDescent="0.35">
      <c r="A57" s="32" t="s">
        <v>10</v>
      </c>
      <c r="B57" s="5" t="s">
        <v>96</v>
      </c>
      <c r="C57" s="5" t="s">
        <v>93</v>
      </c>
      <c r="D57" s="33" t="s">
        <v>175</v>
      </c>
      <c r="E57" s="1" t="str">
        <f t="shared" si="19"/>
        <v xml:space="preserve"> 2</v>
      </c>
      <c r="F57" s="1" t="str">
        <f t="shared" si="19"/>
        <v xml:space="preserve"> 3</v>
      </c>
      <c r="G57" s="1">
        <f t="shared" si="20"/>
        <v>12</v>
      </c>
      <c r="H57" s="1">
        <f t="shared" si="20"/>
        <v>13</v>
      </c>
      <c r="I57" s="5" t="str">
        <f t="shared" si="21"/>
        <v>TEAM 12</v>
      </c>
      <c r="J57" s="5" t="str">
        <f t="shared" si="21"/>
        <v>TEAM 13</v>
      </c>
      <c r="K57" s="197" t="s">
        <v>151</v>
      </c>
      <c r="L57" s="197" t="s">
        <v>152</v>
      </c>
      <c r="M57" s="34" t="s">
        <v>11</v>
      </c>
      <c r="N57" s="1" t="str">
        <f t="shared" si="3"/>
        <v>12</v>
      </c>
      <c r="O57" s="1" t="str">
        <f t="shared" si="3"/>
        <v>13</v>
      </c>
      <c r="P57" s="1">
        <f t="shared" si="4"/>
        <v>22</v>
      </c>
      <c r="Q57" s="1">
        <f t="shared" si="4"/>
        <v>23</v>
      </c>
      <c r="R57" s="5" t="str">
        <f t="shared" si="5"/>
        <v>TEAM 22</v>
      </c>
      <c r="S57" s="5" t="str">
        <f t="shared" si="5"/>
        <v>TEAM 23</v>
      </c>
      <c r="T57" s="85" t="s">
        <v>161</v>
      </c>
      <c r="U57" s="85" t="s">
        <v>162</v>
      </c>
      <c r="V57" s="35" t="s">
        <v>697</v>
      </c>
      <c r="W57" s="1" t="s">
        <v>710</v>
      </c>
      <c r="X57" s="1" t="s">
        <v>713</v>
      </c>
      <c r="Y57" s="1">
        <v>38</v>
      </c>
      <c r="Z57" s="1">
        <v>34</v>
      </c>
      <c r="AA57" s="5" t="str">
        <f t="shared" si="6"/>
        <v>TEAM 38</v>
      </c>
      <c r="AB57" s="5" t="str">
        <f t="shared" si="7"/>
        <v>TEAM 34</v>
      </c>
      <c r="AC57" s="36" t="s">
        <v>698</v>
      </c>
      <c r="AD57" s="1" t="str">
        <f t="shared" si="8"/>
        <v>38</v>
      </c>
      <c r="AE57" s="1" t="str">
        <f t="shared" si="8"/>
        <v>34</v>
      </c>
      <c r="AF57" s="1">
        <f t="shared" si="9"/>
        <v>46</v>
      </c>
      <c r="AG57" s="1">
        <f t="shared" si="10"/>
        <v>42</v>
      </c>
      <c r="AH57" s="5" t="str">
        <f t="shared" si="11"/>
        <v>TEAM 46</v>
      </c>
      <c r="AI57" s="260" t="str">
        <f t="shared" si="11"/>
        <v>TEAM 42</v>
      </c>
      <c r="AJ57" s="265" t="s">
        <v>102</v>
      </c>
      <c r="AK57" s="1" t="str">
        <f t="shared" si="12"/>
        <v>46</v>
      </c>
      <c r="AL57" s="1" t="str">
        <f t="shared" si="13"/>
        <v>42</v>
      </c>
      <c r="AM57" s="1">
        <v>48</v>
      </c>
      <c r="AN57" s="1">
        <v>49</v>
      </c>
      <c r="AO57" s="5" t="str">
        <f t="shared" si="14"/>
        <v>TEAM 48</v>
      </c>
      <c r="AP57" s="5" t="str">
        <f t="shared" si="15"/>
        <v>TEAM 49</v>
      </c>
      <c r="AQ57" s="272" t="s">
        <v>103</v>
      </c>
      <c r="AR57" s="1" t="str">
        <f t="shared" si="16"/>
        <v>48</v>
      </c>
      <c r="AS57" s="1" t="str">
        <f t="shared" si="16"/>
        <v>49</v>
      </c>
      <c r="AT57" s="1">
        <f t="shared" si="17"/>
        <v>58</v>
      </c>
      <c r="AU57" s="1">
        <f t="shared" si="17"/>
        <v>59</v>
      </c>
      <c r="AV57" s="5" t="str">
        <f t="shared" si="18"/>
        <v>TEAM 58</v>
      </c>
      <c r="AW57" s="266" t="str">
        <f t="shared" si="18"/>
        <v>TEAM 59</v>
      </c>
    </row>
    <row r="58" spans="1:49" ht="14" thickTop="1" thickBot="1" x14ac:dyDescent="0.35">
      <c r="A58" s="32" t="s">
        <v>10</v>
      </c>
      <c r="B58" s="5" t="s">
        <v>95</v>
      </c>
      <c r="C58" s="5" t="s">
        <v>99</v>
      </c>
      <c r="D58" s="33" t="s">
        <v>175</v>
      </c>
      <c r="E58" s="1" t="str">
        <f t="shared" si="19"/>
        <v xml:space="preserve"> 9</v>
      </c>
      <c r="F58" s="1" t="str">
        <f t="shared" si="19"/>
        <v xml:space="preserve"> 4</v>
      </c>
      <c r="G58" s="1">
        <f t="shared" si="20"/>
        <v>19</v>
      </c>
      <c r="H58" s="1">
        <f t="shared" si="20"/>
        <v>14</v>
      </c>
      <c r="I58" s="5" t="str">
        <f t="shared" si="21"/>
        <v>TEAM 19</v>
      </c>
      <c r="J58" s="5" t="str">
        <f t="shared" si="21"/>
        <v>TEAM 14</v>
      </c>
      <c r="K58" s="197" t="s">
        <v>158</v>
      </c>
      <c r="L58" s="197" t="s">
        <v>153</v>
      </c>
      <c r="M58" s="34" t="s">
        <v>11</v>
      </c>
      <c r="N58" s="1" t="str">
        <f t="shared" si="3"/>
        <v>19</v>
      </c>
      <c r="O58" s="1" t="str">
        <f t="shared" si="3"/>
        <v>14</v>
      </c>
      <c r="P58" s="1">
        <f t="shared" si="4"/>
        <v>29</v>
      </c>
      <c r="Q58" s="1">
        <f t="shared" si="4"/>
        <v>24</v>
      </c>
      <c r="R58" s="5" t="str">
        <f t="shared" si="5"/>
        <v>TEAM 29</v>
      </c>
      <c r="S58" s="5" t="str">
        <f t="shared" si="5"/>
        <v>TEAM 24</v>
      </c>
      <c r="T58" s="85" t="s">
        <v>108</v>
      </c>
      <c r="U58" s="85" t="s">
        <v>163</v>
      </c>
      <c r="V58" s="35" t="s">
        <v>697</v>
      </c>
      <c r="W58" s="1" t="s">
        <v>711</v>
      </c>
      <c r="X58" s="1" t="s">
        <v>716</v>
      </c>
      <c r="Y58" s="1">
        <v>36</v>
      </c>
      <c r="Z58" s="1">
        <v>32</v>
      </c>
      <c r="AA58" s="5" t="str">
        <f t="shared" si="6"/>
        <v>TEAM 36</v>
      </c>
      <c r="AB58" s="5" t="str">
        <f t="shared" si="7"/>
        <v>TEAM 32</v>
      </c>
      <c r="AC58" s="36" t="s">
        <v>698</v>
      </c>
      <c r="AD58" s="1" t="str">
        <f t="shared" si="8"/>
        <v>36</v>
      </c>
      <c r="AE58" s="1" t="str">
        <f t="shared" si="8"/>
        <v>32</v>
      </c>
      <c r="AF58" s="1">
        <f t="shared" si="9"/>
        <v>44</v>
      </c>
      <c r="AG58" s="1">
        <f t="shared" si="10"/>
        <v>40</v>
      </c>
      <c r="AH58" s="5" t="str">
        <f t="shared" si="11"/>
        <v>TEAM 44</v>
      </c>
      <c r="AI58" s="260" t="str">
        <f t="shared" si="11"/>
        <v>TEAM 40</v>
      </c>
      <c r="AJ58" s="265" t="s">
        <v>102</v>
      </c>
      <c r="AK58" s="1" t="str">
        <f t="shared" si="12"/>
        <v>44</v>
      </c>
      <c r="AL58" s="1" t="str">
        <f t="shared" si="13"/>
        <v>40</v>
      </c>
      <c r="AM58" s="1">
        <v>55</v>
      </c>
      <c r="AN58" s="1">
        <v>50</v>
      </c>
      <c r="AO58" s="5" t="str">
        <f t="shared" si="14"/>
        <v>TEAM 55</v>
      </c>
      <c r="AP58" s="5" t="str">
        <f t="shared" si="15"/>
        <v>TEAM 50</v>
      </c>
      <c r="AQ58" s="272" t="s">
        <v>103</v>
      </c>
      <c r="AR58" s="1" t="str">
        <f t="shared" si="16"/>
        <v>55</v>
      </c>
      <c r="AS58" s="1" t="str">
        <f t="shared" si="16"/>
        <v>50</v>
      </c>
      <c r="AT58" s="1">
        <f t="shared" si="17"/>
        <v>65</v>
      </c>
      <c r="AU58" s="1">
        <f t="shared" si="17"/>
        <v>60</v>
      </c>
      <c r="AV58" s="5" t="str">
        <f t="shared" si="18"/>
        <v>TEAM 65</v>
      </c>
      <c r="AW58" s="266" t="str">
        <f t="shared" si="18"/>
        <v>TEAM 60</v>
      </c>
    </row>
    <row r="59" spans="1:49" ht="14" thickTop="1" thickBot="1" x14ac:dyDescent="0.35">
      <c r="A59" s="69" t="s">
        <v>10</v>
      </c>
      <c r="B59" s="5" t="s">
        <v>100</v>
      </c>
      <c r="C59" s="5" t="s">
        <v>97</v>
      </c>
      <c r="D59" s="33" t="s">
        <v>175</v>
      </c>
      <c r="E59" s="1" t="str">
        <f t="shared" si="19"/>
        <v xml:space="preserve"> 8</v>
      </c>
      <c r="F59" s="1" t="str">
        <f t="shared" si="19"/>
        <v xml:space="preserve"> 1</v>
      </c>
      <c r="G59" s="1">
        <f t="shared" si="20"/>
        <v>18</v>
      </c>
      <c r="H59" s="1">
        <f t="shared" si="20"/>
        <v>11</v>
      </c>
      <c r="I59" s="5" t="str">
        <f t="shared" si="21"/>
        <v>TEAM 18</v>
      </c>
      <c r="J59" s="5" t="str">
        <f t="shared" si="21"/>
        <v>TEAM 11</v>
      </c>
      <c r="K59" s="197" t="s">
        <v>157</v>
      </c>
      <c r="L59" s="197" t="s">
        <v>150</v>
      </c>
      <c r="M59" s="34" t="s">
        <v>11</v>
      </c>
      <c r="N59" s="1" t="str">
        <f t="shared" si="3"/>
        <v>18</v>
      </c>
      <c r="O59" s="1" t="str">
        <f t="shared" si="3"/>
        <v>11</v>
      </c>
      <c r="P59" s="1">
        <f t="shared" si="4"/>
        <v>28</v>
      </c>
      <c r="Q59" s="1">
        <f t="shared" si="4"/>
        <v>21</v>
      </c>
      <c r="R59" s="5" t="str">
        <f t="shared" si="5"/>
        <v>TEAM 28</v>
      </c>
      <c r="S59" s="5" t="str">
        <f t="shared" si="5"/>
        <v>TEAM 21</v>
      </c>
      <c r="T59" s="85" t="s">
        <v>107</v>
      </c>
      <c r="U59" s="85" t="s">
        <v>160</v>
      </c>
      <c r="V59" s="35" t="s">
        <v>697</v>
      </c>
      <c r="W59" s="1" t="s">
        <v>709</v>
      </c>
      <c r="X59" s="1" t="s">
        <v>715</v>
      </c>
      <c r="Y59" s="1">
        <v>31</v>
      </c>
      <c r="Z59" s="1">
        <v>37</v>
      </c>
      <c r="AA59" s="5" t="str">
        <f t="shared" si="6"/>
        <v>TEAM 31</v>
      </c>
      <c r="AB59" s="5" t="str">
        <f t="shared" si="7"/>
        <v>TEAM 37</v>
      </c>
      <c r="AC59" s="36" t="s">
        <v>698</v>
      </c>
      <c r="AD59" s="1" t="str">
        <f t="shared" si="8"/>
        <v>31</v>
      </c>
      <c r="AE59" s="1" t="str">
        <f t="shared" si="8"/>
        <v>37</v>
      </c>
      <c r="AF59" s="1">
        <f t="shared" si="9"/>
        <v>39</v>
      </c>
      <c r="AG59" s="1">
        <f t="shared" si="10"/>
        <v>45</v>
      </c>
      <c r="AH59" s="5" t="str">
        <f t="shared" si="11"/>
        <v>TEAM 39</v>
      </c>
      <c r="AI59" s="260" t="str">
        <f t="shared" si="11"/>
        <v>TEAM 45</v>
      </c>
      <c r="AJ59" s="265" t="s">
        <v>102</v>
      </c>
      <c r="AK59" s="1" t="str">
        <f t="shared" si="12"/>
        <v>39</v>
      </c>
      <c r="AL59" s="1" t="str">
        <f t="shared" si="13"/>
        <v>45</v>
      </c>
      <c r="AM59" s="1">
        <v>54</v>
      </c>
      <c r="AN59" s="1">
        <v>47</v>
      </c>
      <c r="AO59" s="5" t="str">
        <f t="shared" si="14"/>
        <v>TEAM 54</v>
      </c>
      <c r="AP59" s="5" t="str">
        <f t="shared" si="15"/>
        <v>TEAM 47</v>
      </c>
      <c r="AQ59" s="272" t="s">
        <v>103</v>
      </c>
      <c r="AR59" s="1" t="str">
        <f t="shared" si="16"/>
        <v>54</v>
      </c>
      <c r="AS59" s="1" t="str">
        <f t="shared" si="16"/>
        <v>47</v>
      </c>
      <c r="AT59" s="1">
        <f t="shared" si="17"/>
        <v>64</v>
      </c>
      <c r="AU59" s="1">
        <f t="shared" si="17"/>
        <v>57</v>
      </c>
      <c r="AV59" s="5" t="str">
        <f t="shared" si="18"/>
        <v>TEAM 64</v>
      </c>
      <c r="AW59" s="266" t="str">
        <f t="shared" si="18"/>
        <v>TEAM 57</v>
      </c>
    </row>
    <row r="60" spans="1:49" ht="14" thickTop="1" thickBot="1" x14ac:dyDescent="0.35">
      <c r="A60" s="32" t="s">
        <v>10</v>
      </c>
      <c r="B60" s="5" t="s">
        <v>94</v>
      </c>
      <c r="C60" s="5" t="s">
        <v>101</v>
      </c>
      <c r="D60" s="33" t="s">
        <v>175</v>
      </c>
      <c r="E60" s="1" t="str">
        <f t="shared" si="19"/>
        <v xml:space="preserve"> 5</v>
      </c>
      <c r="F60" s="1" t="str">
        <f t="shared" si="19"/>
        <v>10</v>
      </c>
      <c r="G60" s="1">
        <f t="shared" si="20"/>
        <v>15</v>
      </c>
      <c r="H60" s="1">
        <f t="shared" si="20"/>
        <v>20</v>
      </c>
      <c r="I60" s="5" t="str">
        <f t="shared" si="21"/>
        <v>TEAM 15</v>
      </c>
      <c r="J60" s="5" t="str">
        <f t="shared" si="21"/>
        <v>TEAM 20</v>
      </c>
      <c r="K60" s="197" t="s">
        <v>154</v>
      </c>
      <c r="L60" s="197" t="s">
        <v>159</v>
      </c>
      <c r="M60" s="34" t="s">
        <v>11</v>
      </c>
      <c r="N60" s="1" t="str">
        <f t="shared" si="3"/>
        <v>15</v>
      </c>
      <c r="O60" s="1" t="str">
        <f t="shared" si="3"/>
        <v>20</v>
      </c>
      <c r="P60" s="1">
        <f t="shared" si="4"/>
        <v>25</v>
      </c>
      <c r="Q60" s="1">
        <f t="shared" si="4"/>
        <v>30</v>
      </c>
      <c r="R60" s="5" t="str">
        <f t="shared" si="5"/>
        <v>TEAM 25</v>
      </c>
      <c r="S60" s="5" t="str">
        <f t="shared" si="5"/>
        <v>TEAM 30</v>
      </c>
      <c r="T60" s="85" t="s">
        <v>104</v>
      </c>
      <c r="U60" s="85" t="s">
        <v>109</v>
      </c>
      <c r="V60" s="35" t="s">
        <v>697</v>
      </c>
      <c r="W60" s="1" t="s">
        <v>714</v>
      </c>
      <c r="X60" s="1" t="s">
        <v>712</v>
      </c>
      <c r="Y60" s="1">
        <v>35</v>
      </c>
      <c r="Z60" s="1">
        <v>33</v>
      </c>
      <c r="AA60" s="5" t="str">
        <f t="shared" si="6"/>
        <v>TEAM 35</v>
      </c>
      <c r="AB60" s="5" t="str">
        <f t="shared" si="7"/>
        <v>TEAM 33</v>
      </c>
      <c r="AC60" s="36" t="s">
        <v>698</v>
      </c>
      <c r="AD60" s="1" t="str">
        <f t="shared" si="8"/>
        <v>35</v>
      </c>
      <c r="AE60" s="1" t="str">
        <f t="shared" si="8"/>
        <v>33</v>
      </c>
      <c r="AF60" s="1">
        <f t="shared" si="9"/>
        <v>43</v>
      </c>
      <c r="AG60" s="1">
        <f t="shared" si="10"/>
        <v>41</v>
      </c>
      <c r="AH60" s="5" t="str">
        <f t="shared" si="11"/>
        <v>TEAM 43</v>
      </c>
      <c r="AI60" s="260" t="str">
        <f t="shared" si="11"/>
        <v>TEAM 41</v>
      </c>
      <c r="AJ60" s="265" t="s">
        <v>102</v>
      </c>
      <c r="AK60" s="1" t="str">
        <f t="shared" si="12"/>
        <v>43</v>
      </c>
      <c r="AL60" s="1" t="str">
        <f t="shared" si="13"/>
        <v>41</v>
      </c>
      <c r="AM60" s="1">
        <v>51</v>
      </c>
      <c r="AN60" s="1">
        <v>56</v>
      </c>
      <c r="AO60" s="5" t="str">
        <f t="shared" si="14"/>
        <v>TEAM 51</v>
      </c>
      <c r="AP60" s="5" t="str">
        <f t="shared" si="15"/>
        <v>TEAM 56</v>
      </c>
      <c r="AQ60" s="272" t="s">
        <v>103</v>
      </c>
      <c r="AR60" s="1" t="str">
        <f t="shared" si="16"/>
        <v>51</v>
      </c>
      <c r="AS60" s="1" t="str">
        <f t="shared" si="16"/>
        <v>56</v>
      </c>
      <c r="AT60" s="1">
        <f t="shared" si="17"/>
        <v>61</v>
      </c>
      <c r="AU60" s="1">
        <f t="shared" si="17"/>
        <v>66</v>
      </c>
      <c r="AV60" s="5" t="str">
        <f t="shared" si="18"/>
        <v>TEAM 61</v>
      </c>
      <c r="AW60" s="266" t="str">
        <f t="shared" si="18"/>
        <v>TEAM 66</v>
      </c>
    </row>
    <row r="61" spans="1:49" ht="14" thickTop="1" thickBot="1" x14ac:dyDescent="0.35">
      <c r="A61" s="32" t="s">
        <v>10</v>
      </c>
      <c r="B61" s="5" t="s">
        <v>97</v>
      </c>
      <c r="C61" s="5" t="s">
        <v>93</v>
      </c>
      <c r="D61" s="33" t="s">
        <v>175</v>
      </c>
      <c r="E61" s="1" t="str">
        <f t="shared" si="19"/>
        <v xml:space="preserve"> 1</v>
      </c>
      <c r="F61" s="1" t="str">
        <f t="shared" si="19"/>
        <v xml:space="preserve"> 3</v>
      </c>
      <c r="G61" s="1">
        <f t="shared" si="20"/>
        <v>11</v>
      </c>
      <c r="H61" s="1">
        <f t="shared" si="20"/>
        <v>13</v>
      </c>
      <c r="I61" s="5" t="str">
        <f t="shared" si="21"/>
        <v>TEAM 11</v>
      </c>
      <c r="J61" s="5" t="str">
        <f t="shared" si="21"/>
        <v>TEAM 13</v>
      </c>
      <c r="K61" s="197" t="s">
        <v>150</v>
      </c>
      <c r="L61" s="197" t="s">
        <v>152</v>
      </c>
      <c r="M61" s="34" t="s">
        <v>11</v>
      </c>
      <c r="N61" s="1" t="str">
        <f t="shared" si="3"/>
        <v>11</v>
      </c>
      <c r="O61" s="1" t="str">
        <f t="shared" si="3"/>
        <v>13</v>
      </c>
      <c r="P61" s="1">
        <f t="shared" si="4"/>
        <v>21</v>
      </c>
      <c r="Q61" s="1">
        <f t="shared" si="4"/>
        <v>23</v>
      </c>
      <c r="R61" s="5" t="str">
        <f t="shared" si="5"/>
        <v>TEAM 21</v>
      </c>
      <c r="S61" s="5" t="str">
        <f t="shared" si="5"/>
        <v>TEAM 23</v>
      </c>
      <c r="T61" s="85" t="s">
        <v>160</v>
      </c>
      <c r="U61" s="85" t="s">
        <v>162</v>
      </c>
      <c r="V61" s="35" t="s">
        <v>697</v>
      </c>
      <c r="AA61" s="5" t="str">
        <f t="shared" si="6"/>
        <v xml:space="preserve">TEAM </v>
      </c>
      <c r="AB61" s="5" t="str">
        <f t="shared" si="7"/>
        <v xml:space="preserve">TEAM </v>
      </c>
      <c r="AC61" s="36" t="s">
        <v>698</v>
      </c>
      <c r="AD61" s="1" t="str">
        <f t="shared" si="8"/>
        <v xml:space="preserve">M </v>
      </c>
      <c r="AE61" s="1" t="str">
        <f t="shared" si="8"/>
        <v xml:space="preserve">M </v>
      </c>
      <c r="AF61" s="1" t="e">
        <f t="shared" ref="AF61:AG69" si="22">AD61+10</f>
        <v>#VALUE!</v>
      </c>
      <c r="AG61" s="1" t="e">
        <f t="shared" si="22"/>
        <v>#VALUE!</v>
      </c>
      <c r="AH61" s="5" t="e">
        <f t="shared" si="11"/>
        <v>#VALUE!</v>
      </c>
      <c r="AI61" s="260" t="e">
        <f t="shared" si="11"/>
        <v>#VALUE!</v>
      </c>
      <c r="AJ61" s="265" t="s">
        <v>102</v>
      </c>
      <c r="AK61" s="1" t="e">
        <f t="shared" si="12"/>
        <v>#VALUE!</v>
      </c>
      <c r="AL61" s="1" t="e">
        <f t="shared" si="13"/>
        <v>#VALUE!</v>
      </c>
      <c r="AM61" s="1">
        <v>47</v>
      </c>
      <c r="AN61" s="1">
        <v>49</v>
      </c>
      <c r="AO61" s="5" t="str">
        <f t="shared" si="14"/>
        <v>TEAM 47</v>
      </c>
      <c r="AP61" s="5" t="str">
        <f t="shared" si="15"/>
        <v>TEAM 49</v>
      </c>
      <c r="AQ61" s="272" t="s">
        <v>103</v>
      </c>
      <c r="AR61" s="1" t="str">
        <f t="shared" si="16"/>
        <v>47</v>
      </c>
      <c r="AS61" s="1" t="str">
        <f t="shared" si="16"/>
        <v>49</v>
      </c>
      <c r="AT61" s="1">
        <f t="shared" si="17"/>
        <v>57</v>
      </c>
      <c r="AU61" s="1">
        <f t="shared" si="17"/>
        <v>59</v>
      </c>
      <c r="AV61" s="5" t="str">
        <f t="shared" si="18"/>
        <v>TEAM 57</v>
      </c>
      <c r="AW61" s="266" t="str">
        <f t="shared" si="18"/>
        <v>TEAM 59</v>
      </c>
    </row>
    <row r="62" spans="1:49" ht="14" thickTop="1" thickBot="1" x14ac:dyDescent="0.35">
      <c r="A62" s="32" t="s">
        <v>10</v>
      </c>
      <c r="B62" s="5" t="s">
        <v>100</v>
      </c>
      <c r="C62" s="5" t="s">
        <v>99</v>
      </c>
      <c r="D62" s="33" t="s">
        <v>175</v>
      </c>
      <c r="E62" s="1" t="str">
        <f t="shared" si="19"/>
        <v xml:space="preserve"> 8</v>
      </c>
      <c r="F62" s="1" t="str">
        <f t="shared" si="19"/>
        <v xml:space="preserve"> 4</v>
      </c>
      <c r="G62" s="1">
        <f t="shared" si="20"/>
        <v>18</v>
      </c>
      <c r="H62" s="1">
        <f t="shared" si="20"/>
        <v>14</v>
      </c>
      <c r="I62" s="5" t="str">
        <f t="shared" si="21"/>
        <v>TEAM 18</v>
      </c>
      <c r="J62" s="5" t="str">
        <f t="shared" si="21"/>
        <v>TEAM 14</v>
      </c>
      <c r="K62" s="197" t="s">
        <v>157</v>
      </c>
      <c r="L62" s="197" t="s">
        <v>153</v>
      </c>
      <c r="M62" s="34" t="s">
        <v>11</v>
      </c>
      <c r="N62" s="1" t="str">
        <f t="shared" si="3"/>
        <v>18</v>
      </c>
      <c r="O62" s="1" t="str">
        <f t="shared" si="3"/>
        <v>14</v>
      </c>
      <c r="P62" s="1">
        <f t="shared" si="4"/>
        <v>28</v>
      </c>
      <c r="Q62" s="1">
        <f t="shared" si="4"/>
        <v>24</v>
      </c>
      <c r="R62" s="5" t="str">
        <f t="shared" si="5"/>
        <v>TEAM 28</v>
      </c>
      <c r="S62" s="5" t="str">
        <f t="shared" si="5"/>
        <v>TEAM 24</v>
      </c>
      <c r="T62" s="85" t="s">
        <v>107</v>
      </c>
      <c r="U62" s="85" t="s">
        <v>163</v>
      </c>
      <c r="V62" s="35" t="s">
        <v>697</v>
      </c>
      <c r="AA62" s="5" t="str">
        <f t="shared" si="6"/>
        <v xml:space="preserve">TEAM </v>
      </c>
      <c r="AB62" s="5" t="str">
        <f t="shared" si="7"/>
        <v xml:space="preserve">TEAM </v>
      </c>
      <c r="AC62" s="36" t="s">
        <v>698</v>
      </c>
      <c r="AD62" s="1" t="str">
        <f t="shared" si="8"/>
        <v xml:space="preserve">M </v>
      </c>
      <c r="AE62" s="1" t="str">
        <f t="shared" si="8"/>
        <v xml:space="preserve">M </v>
      </c>
      <c r="AF62" s="1" t="e">
        <f t="shared" si="22"/>
        <v>#VALUE!</v>
      </c>
      <c r="AG62" s="1" t="e">
        <f t="shared" si="22"/>
        <v>#VALUE!</v>
      </c>
      <c r="AH62" s="5" t="e">
        <f t="shared" si="11"/>
        <v>#VALUE!</v>
      </c>
      <c r="AI62" s="260" t="e">
        <f t="shared" si="11"/>
        <v>#VALUE!</v>
      </c>
      <c r="AJ62" s="265" t="s">
        <v>102</v>
      </c>
      <c r="AK62" s="1" t="e">
        <f t="shared" si="12"/>
        <v>#VALUE!</v>
      </c>
      <c r="AL62" s="1" t="e">
        <f t="shared" si="13"/>
        <v>#VALUE!</v>
      </c>
      <c r="AM62" s="1">
        <v>54</v>
      </c>
      <c r="AN62" s="1">
        <v>50</v>
      </c>
      <c r="AO62" s="5" t="str">
        <f t="shared" si="14"/>
        <v>TEAM 54</v>
      </c>
      <c r="AP62" s="5" t="str">
        <f t="shared" si="15"/>
        <v>TEAM 50</v>
      </c>
      <c r="AQ62" s="272" t="s">
        <v>103</v>
      </c>
      <c r="AR62" s="1" t="str">
        <f t="shared" si="16"/>
        <v>54</v>
      </c>
      <c r="AS62" s="1" t="str">
        <f t="shared" si="16"/>
        <v>50</v>
      </c>
      <c r="AT62" s="1">
        <f t="shared" si="17"/>
        <v>64</v>
      </c>
      <c r="AU62" s="1">
        <f t="shared" si="17"/>
        <v>60</v>
      </c>
      <c r="AV62" s="5" t="str">
        <f t="shared" si="18"/>
        <v>TEAM 64</v>
      </c>
      <c r="AW62" s="266" t="str">
        <f t="shared" si="18"/>
        <v>TEAM 60</v>
      </c>
    </row>
    <row r="63" spans="1:49" ht="14" thickTop="1" thickBot="1" x14ac:dyDescent="0.35">
      <c r="A63" s="32" t="s">
        <v>10</v>
      </c>
      <c r="B63" s="5" t="s">
        <v>95</v>
      </c>
      <c r="C63" s="5" t="s">
        <v>92</v>
      </c>
      <c r="D63" s="33" t="s">
        <v>175</v>
      </c>
      <c r="E63" s="1" t="str">
        <f t="shared" si="19"/>
        <v xml:space="preserve"> 9</v>
      </c>
      <c r="F63" s="1" t="str">
        <f t="shared" si="19"/>
        <v xml:space="preserve"> 6</v>
      </c>
      <c r="G63" s="1">
        <f t="shared" si="20"/>
        <v>19</v>
      </c>
      <c r="H63" s="1">
        <f t="shared" si="20"/>
        <v>16</v>
      </c>
      <c r="I63" s="5" t="str">
        <f t="shared" si="21"/>
        <v>TEAM 19</v>
      </c>
      <c r="J63" s="5" t="str">
        <f t="shared" si="21"/>
        <v>TEAM 16</v>
      </c>
      <c r="K63" s="197" t="s">
        <v>158</v>
      </c>
      <c r="L63" s="197" t="s">
        <v>155</v>
      </c>
      <c r="M63" s="34" t="s">
        <v>11</v>
      </c>
      <c r="N63" s="1" t="str">
        <f t="shared" si="3"/>
        <v>19</v>
      </c>
      <c r="O63" s="1" t="str">
        <f t="shared" si="3"/>
        <v>16</v>
      </c>
      <c r="P63" s="1">
        <f t="shared" si="4"/>
        <v>29</v>
      </c>
      <c r="Q63" s="1">
        <f t="shared" si="4"/>
        <v>26</v>
      </c>
      <c r="R63" s="5" t="str">
        <f t="shared" si="5"/>
        <v>TEAM 29</v>
      </c>
      <c r="S63" s="5" t="str">
        <f t="shared" si="5"/>
        <v>TEAM 26</v>
      </c>
      <c r="T63" s="85" t="s">
        <v>108</v>
      </c>
      <c r="U63" s="85" t="s">
        <v>105</v>
      </c>
      <c r="V63" s="35" t="s">
        <v>697</v>
      </c>
      <c r="AA63" s="5" t="str">
        <f t="shared" si="6"/>
        <v xml:space="preserve">TEAM </v>
      </c>
      <c r="AB63" s="5" t="str">
        <f t="shared" si="7"/>
        <v xml:space="preserve">TEAM </v>
      </c>
      <c r="AC63" s="36" t="s">
        <v>698</v>
      </c>
      <c r="AD63" s="1" t="str">
        <f t="shared" si="8"/>
        <v xml:space="preserve">M </v>
      </c>
      <c r="AE63" s="1" t="str">
        <f t="shared" si="8"/>
        <v xml:space="preserve">M </v>
      </c>
      <c r="AF63" s="1" t="e">
        <f t="shared" si="22"/>
        <v>#VALUE!</v>
      </c>
      <c r="AG63" s="1" t="e">
        <f t="shared" si="22"/>
        <v>#VALUE!</v>
      </c>
      <c r="AH63" s="5" t="e">
        <f t="shared" si="11"/>
        <v>#VALUE!</v>
      </c>
      <c r="AI63" s="260" t="e">
        <f t="shared" si="11"/>
        <v>#VALUE!</v>
      </c>
      <c r="AJ63" s="265" t="s">
        <v>102</v>
      </c>
      <c r="AK63" s="1" t="e">
        <f t="shared" si="12"/>
        <v>#VALUE!</v>
      </c>
      <c r="AL63" s="1" t="e">
        <f t="shared" si="13"/>
        <v>#VALUE!</v>
      </c>
      <c r="AM63" s="1">
        <v>55</v>
      </c>
      <c r="AN63" s="1">
        <v>52</v>
      </c>
      <c r="AO63" s="5" t="str">
        <f t="shared" si="14"/>
        <v>TEAM 55</v>
      </c>
      <c r="AP63" s="5" t="str">
        <f t="shared" si="15"/>
        <v>TEAM 52</v>
      </c>
      <c r="AQ63" s="272" t="s">
        <v>103</v>
      </c>
      <c r="AR63" s="1" t="str">
        <f t="shared" si="16"/>
        <v>55</v>
      </c>
      <c r="AS63" s="1" t="str">
        <f t="shared" si="16"/>
        <v>52</v>
      </c>
      <c r="AT63" s="1">
        <f t="shared" si="17"/>
        <v>65</v>
      </c>
      <c r="AU63" s="1">
        <f t="shared" si="17"/>
        <v>62</v>
      </c>
      <c r="AV63" s="5" t="str">
        <f t="shared" si="18"/>
        <v>TEAM 65</v>
      </c>
      <c r="AW63" s="266" t="str">
        <f t="shared" si="18"/>
        <v>TEAM 62</v>
      </c>
    </row>
    <row r="64" spans="1:49" ht="14" thickTop="1" thickBot="1" x14ac:dyDescent="0.35">
      <c r="A64" s="69" t="s">
        <v>10</v>
      </c>
      <c r="B64" s="5" t="s">
        <v>98</v>
      </c>
      <c r="C64" s="5" t="s">
        <v>96</v>
      </c>
      <c r="D64" s="33" t="s">
        <v>175</v>
      </c>
      <c r="E64" s="1" t="str">
        <f t="shared" si="19"/>
        <v xml:space="preserve"> 7</v>
      </c>
      <c r="F64" s="1" t="str">
        <f t="shared" si="19"/>
        <v xml:space="preserve"> 2</v>
      </c>
      <c r="G64" s="1">
        <f t="shared" si="20"/>
        <v>17</v>
      </c>
      <c r="H64" s="1">
        <f t="shared" si="20"/>
        <v>12</v>
      </c>
      <c r="I64" s="5" t="str">
        <f t="shared" si="21"/>
        <v>TEAM 17</v>
      </c>
      <c r="J64" s="5" t="str">
        <f t="shared" si="21"/>
        <v>TEAM 12</v>
      </c>
      <c r="K64" s="197" t="s">
        <v>156</v>
      </c>
      <c r="L64" s="197" t="s">
        <v>151</v>
      </c>
      <c r="M64" s="34" t="s">
        <v>11</v>
      </c>
      <c r="N64" s="1" t="str">
        <f t="shared" si="3"/>
        <v>17</v>
      </c>
      <c r="O64" s="1" t="str">
        <f t="shared" si="3"/>
        <v>12</v>
      </c>
      <c r="P64" s="1">
        <f t="shared" si="4"/>
        <v>27</v>
      </c>
      <c r="Q64" s="1">
        <f t="shared" si="4"/>
        <v>22</v>
      </c>
      <c r="R64" s="5" t="str">
        <f t="shared" si="5"/>
        <v>TEAM 27</v>
      </c>
      <c r="S64" s="5" t="str">
        <f t="shared" si="5"/>
        <v>TEAM 22</v>
      </c>
      <c r="T64" s="85" t="s">
        <v>106</v>
      </c>
      <c r="U64" s="85" t="s">
        <v>161</v>
      </c>
      <c r="V64" s="35" t="s">
        <v>697</v>
      </c>
      <c r="AA64" s="5" t="str">
        <f t="shared" si="6"/>
        <v xml:space="preserve">TEAM </v>
      </c>
      <c r="AB64" s="5" t="str">
        <f t="shared" si="7"/>
        <v xml:space="preserve">TEAM </v>
      </c>
      <c r="AC64" s="36" t="s">
        <v>698</v>
      </c>
      <c r="AD64" s="1" t="str">
        <f t="shared" si="8"/>
        <v xml:space="preserve">M </v>
      </c>
      <c r="AE64" s="1" t="str">
        <f t="shared" si="8"/>
        <v xml:space="preserve">M </v>
      </c>
      <c r="AF64" s="1" t="e">
        <f t="shared" si="22"/>
        <v>#VALUE!</v>
      </c>
      <c r="AG64" s="1" t="e">
        <f t="shared" si="22"/>
        <v>#VALUE!</v>
      </c>
      <c r="AH64" s="5" t="e">
        <f t="shared" si="11"/>
        <v>#VALUE!</v>
      </c>
      <c r="AI64" s="260" t="e">
        <f t="shared" si="11"/>
        <v>#VALUE!</v>
      </c>
      <c r="AJ64" s="265" t="s">
        <v>102</v>
      </c>
      <c r="AK64" s="1" t="e">
        <f t="shared" si="12"/>
        <v>#VALUE!</v>
      </c>
      <c r="AL64" s="1" t="e">
        <f t="shared" si="13"/>
        <v>#VALUE!</v>
      </c>
      <c r="AM64" s="1">
        <v>53</v>
      </c>
      <c r="AN64" s="1">
        <v>48</v>
      </c>
      <c r="AO64" s="5" t="str">
        <f t="shared" si="14"/>
        <v>TEAM 53</v>
      </c>
      <c r="AP64" s="5" t="str">
        <f t="shared" si="15"/>
        <v>TEAM 48</v>
      </c>
      <c r="AQ64" s="272" t="s">
        <v>103</v>
      </c>
      <c r="AR64" s="1" t="str">
        <f t="shared" si="16"/>
        <v>53</v>
      </c>
      <c r="AS64" s="1" t="str">
        <f t="shared" si="16"/>
        <v>48</v>
      </c>
      <c r="AT64" s="1">
        <f t="shared" si="17"/>
        <v>63</v>
      </c>
      <c r="AU64" s="1">
        <f t="shared" si="17"/>
        <v>58</v>
      </c>
      <c r="AV64" s="5" t="str">
        <f t="shared" si="18"/>
        <v>TEAM 63</v>
      </c>
      <c r="AW64" s="266" t="str">
        <f t="shared" si="18"/>
        <v>TEAM 58</v>
      </c>
    </row>
    <row r="65" spans="1:49" ht="14" thickTop="1" thickBot="1" x14ac:dyDescent="0.35">
      <c r="A65" s="32" t="s">
        <v>10</v>
      </c>
      <c r="B65" s="5" t="s">
        <v>92</v>
      </c>
      <c r="C65" s="5" t="s">
        <v>97</v>
      </c>
      <c r="D65" s="33" t="s">
        <v>175</v>
      </c>
      <c r="E65" s="1" t="str">
        <f t="shared" si="19"/>
        <v xml:space="preserve"> 6</v>
      </c>
      <c r="F65" s="1" t="str">
        <f t="shared" si="19"/>
        <v xml:space="preserve"> 1</v>
      </c>
      <c r="G65" s="1">
        <f t="shared" si="20"/>
        <v>16</v>
      </c>
      <c r="H65" s="1">
        <f t="shared" si="20"/>
        <v>11</v>
      </c>
      <c r="I65" s="5" t="str">
        <f t="shared" si="21"/>
        <v>TEAM 16</v>
      </c>
      <c r="J65" s="5" t="str">
        <f t="shared" si="21"/>
        <v>TEAM 11</v>
      </c>
      <c r="K65" s="197" t="s">
        <v>155</v>
      </c>
      <c r="L65" s="197" t="s">
        <v>150</v>
      </c>
      <c r="M65" s="34" t="s">
        <v>11</v>
      </c>
      <c r="N65" s="1" t="str">
        <f t="shared" si="3"/>
        <v>16</v>
      </c>
      <c r="O65" s="1" t="str">
        <f t="shared" si="3"/>
        <v>11</v>
      </c>
      <c r="P65" s="1">
        <f t="shared" si="4"/>
        <v>26</v>
      </c>
      <c r="Q65" s="1">
        <f t="shared" si="4"/>
        <v>21</v>
      </c>
      <c r="R65" s="5" t="str">
        <f t="shared" si="5"/>
        <v>TEAM 26</v>
      </c>
      <c r="S65" s="5" t="str">
        <f t="shared" si="5"/>
        <v>TEAM 21</v>
      </c>
      <c r="T65" s="85" t="s">
        <v>105</v>
      </c>
      <c r="U65" s="85" t="s">
        <v>160</v>
      </c>
      <c r="V65" s="35" t="s">
        <v>697</v>
      </c>
      <c r="AA65" s="5" t="str">
        <f t="shared" si="6"/>
        <v xml:space="preserve">TEAM </v>
      </c>
      <c r="AB65" s="5" t="str">
        <f t="shared" si="7"/>
        <v xml:space="preserve">TEAM </v>
      </c>
      <c r="AC65" s="36" t="s">
        <v>698</v>
      </c>
      <c r="AD65" s="1" t="str">
        <f t="shared" si="8"/>
        <v xml:space="preserve">M </v>
      </c>
      <c r="AE65" s="1" t="str">
        <f t="shared" si="8"/>
        <v xml:space="preserve">M </v>
      </c>
      <c r="AF65" s="1" t="e">
        <f t="shared" si="22"/>
        <v>#VALUE!</v>
      </c>
      <c r="AG65" s="1" t="e">
        <f t="shared" si="22"/>
        <v>#VALUE!</v>
      </c>
      <c r="AH65" s="5" t="e">
        <f t="shared" si="11"/>
        <v>#VALUE!</v>
      </c>
      <c r="AI65" s="260" t="e">
        <f t="shared" si="11"/>
        <v>#VALUE!</v>
      </c>
      <c r="AJ65" s="265" t="s">
        <v>102</v>
      </c>
      <c r="AK65" s="1" t="e">
        <f t="shared" si="12"/>
        <v>#VALUE!</v>
      </c>
      <c r="AL65" s="1" t="e">
        <f t="shared" si="13"/>
        <v>#VALUE!</v>
      </c>
      <c r="AM65" s="1">
        <v>52</v>
      </c>
      <c r="AN65" s="1">
        <v>47</v>
      </c>
      <c r="AO65" s="5" t="str">
        <f t="shared" si="14"/>
        <v>TEAM 52</v>
      </c>
      <c r="AP65" s="5" t="str">
        <f t="shared" si="15"/>
        <v>TEAM 47</v>
      </c>
      <c r="AQ65" s="272" t="s">
        <v>103</v>
      </c>
      <c r="AR65" s="1" t="str">
        <f t="shared" si="16"/>
        <v>52</v>
      </c>
      <c r="AS65" s="1" t="str">
        <f t="shared" si="16"/>
        <v>47</v>
      </c>
      <c r="AT65" s="1">
        <f t="shared" si="17"/>
        <v>62</v>
      </c>
      <c r="AU65" s="1">
        <f t="shared" si="17"/>
        <v>57</v>
      </c>
      <c r="AV65" s="5" t="str">
        <f t="shared" si="18"/>
        <v>TEAM 62</v>
      </c>
      <c r="AW65" s="266" t="str">
        <f t="shared" si="18"/>
        <v>TEAM 57</v>
      </c>
    </row>
    <row r="66" spans="1:49" ht="14" thickTop="1" thickBot="1" x14ac:dyDescent="0.35">
      <c r="A66" s="32" t="s">
        <v>10</v>
      </c>
      <c r="B66" s="5" t="s">
        <v>96</v>
      </c>
      <c r="C66" s="5" t="s">
        <v>101</v>
      </c>
      <c r="D66" s="33" t="s">
        <v>175</v>
      </c>
      <c r="E66" s="1" t="str">
        <f t="shared" si="19"/>
        <v xml:space="preserve"> 2</v>
      </c>
      <c r="F66" s="1" t="str">
        <f t="shared" si="19"/>
        <v>10</v>
      </c>
      <c r="G66" s="1">
        <f t="shared" si="20"/>
        <v>12</v>
      </c>
      <c r="H66" s="1">
        <f t="shared" si="20"/>
        <v>20</v>
      </c>
      <c r="I66" s="5" t="str">
        <f t="shared" si="21"/>
        <v>TEAM 12</v>
      </c>
      <c r="J66" s="5" t="str">
        <f t="shared" si="21"/>
        <v>TEAM 20</v>
      </c>
      <c r="K66" s="197" t="s">
        <v>151</v>
      </c>
      <c r="L66" s="197" t="s">
        <v>159</v>
      </c>
      <c r="M66" s="34" t="s">
        <v>11</v>
      </c>
      <c r="N66" s="1" t="str">
        <f t="shared" si="3"/>
        <v>12</v>
      </c>
      <c r="O66" s="1" t="str">
        <f t="shared" si="3"/>
        <v>20</v>
      </c>
      <c r="P66" s="1">
        <f t="shared" si="4"/>
        <v>22</v>
      </c>
      <c r="Q66" s="1">
        <f t="shared" si="4"/>
        <v>30</v>
      </c>
      <c r="R66" s="5" t="str">
        <f t="shared" si="5"/>
        <v>TEAM 22</v>
      </c>
      <c r="S66" s="5" t="str">
        <f t="shared" si="5"/>
        <v>TEAM 30</v>
      </c>
      <c r="T66" s="85" t="s">
        <v>161</v>
      </c>
      <c r="U66" s="85" t="s">
        <v>109</v>
      </c>
      <c r="V66" s="35" t="s">
        <v>697</v>
      </c>
      <c r="AA66" s="5" t="str">
        <f t="shared" si="6"/>
        <v xml:space="preserve">TEAM </v>
      </c>
      <c r="AB66" s="5" t="str">
        <f t="shared" si="7"/>
        <v xml:space="preserve">TEAM </v>
      </c>
      <c r="AC66" s="36" t="s">
        <v>698</v>
      </c>
      <c r="AD66" s="1" t="str">
        <f t="shared" si="8"/>
        <v xml:space="preserve">M </v>
      </c>
      <c r="AE66" s="1" t="str">
        <f t="shared" si="8"/>
        <v xml:space="preserve">M </v>
      </c>
      <c r="AF66" s="1" t="e">
        <f t="shared" si="22"/>
        <v>#VALUE!</v>
      </c>
      <c r="AG66" s="1" t="e">
        <f t="shared" si="22"/>
        <v>#VALUE!</v>
      </c>
      <c r="AH66" s="5" t="e">
        <f t="shared" si="11"/>
        <v>#VALUE!</v>
      </c>
      <c r="AI66" s="260" t="e">
        <f t="shared" si="11"/>
        <v>#VALUE!</v>
      </c>
      <c r="AJ66" s="265" t="s">
        <v>102</v>
      </c>
      <c r="AK66" s="1" t="e">
        <f t="shared" si="12"/>
        <v>#VALUE!</v>
      </c>
      <c r="AL66" s="1" t="e">
        <f t="shared" si="13"/>
        <v>#VALUE!</v>
      </c>
      <c r="AM66" s="1">
        <v>48</v>
      </c>
      <c r="AN66" s="1">
        <v>56</v>
      </c>
      <c r="AO66" s="5" t="str">
        <f t="shared" si="14"/>
        <v>TEAM 48</v>
      </c>
      <c r="AP66" s="5" t="str">
        <f t="shared" si="15"/>
        <v>TEAM 56</v>
      </c>
      <c r="AQ66" s="272" t="s">
        <v>103</v>
      </c>
      <c r="AR66" s="1" t="str">
        <f t="shared" si="16"/>
        <v>48</v>
      </c>
      <c r="AS66" s="1" t="str">
        <f t="shared" si="16"/>
        <v>56</v>
      </c>
      <c r="AT66" s="1">
        <f t="shared" si="17"/>
        <v>58</v>
      </c>
      <c r="AU66" s="1">
        <f t="shared" si="17"/>
        <v>66</v>
      </c>
      <c r="AV66" s="5" t="str">
        <f t="shared" si="18"/>
        <v>TEAM 58</v>
      </c>
      <c r="AW66" s="266" t="str">
        <f t="shared" si="18"/>
        <v>TEAM 66</v>
      </c>
    </row>
    <row r="67" spans="1:49" ht="14" thickTop="1" thickBot="1" x14ac:dyDescent="0.35">
      <c r="A67" s="32" t="s">
        <v>10</v>
      </c>
      <c r="B67" s="5" t="s">
        <v>94</v>
      </c>
      <c r="C67" s="5" t="s">
        <v>99</v>
      </c>
      <c r="D67" s="33" t="s">
        <v>175</v>
      </c>
      <c r="E67" s="1" t="str">
        <f t="shared" si="19"/>
        <v xml:space="preserve"> 5</v>
      </c>
      <c r="F67" s="1" t="str">
        <f t="shared" si="19"/>
        <v xml:space="preserve"> 4</v>
      </c>
      <c r="G67" s="1">
        <f t="shared" si="20"/>
        <v>15</v>
      </c>
      <c r="H67" s="1">
        <f t="shared" si="20"/>
        <v>14</v>
      </c>
      <c r="I67" s="5" t="str">
        <f t="shared" si="21"/>
        <v>TEAM 15</v>
      </c>
      <c r="J67" s="5" t="str">
        <f t="shared" si="21"/>
        <v>TEAM 14</v>
      </c>
      <c r="K67" s="197" t="s">
        <v>154</v>
      </c>
      <c r="L67" s="197" t="s">
        <v>153</v>
      </c>
      <c r="M67" s="34" t="s">
        <v>11</v>
      </c>
      <c r="N67" s="1" t="str">
        <f t="shared" si="3"/>
        <v>15</v>
      </c>
      <c r="O67" s="1" t="str">
        <f t="shared" si="3"/>
        <v>14</v>
      </c>
      <c r="P67" s="1">
        <f t="shared" si="4"/>
        <v>25</v>
      </c>
      <c r="Q67" s="1">
        <f t="shared" si="4"/>
        <v>24</v>
      </c>
      <c r="R67" s="5" t="str">
        <f t="shared" si="5"/>
        <v>TEAM 25</v>
      </c>
      <c r="S67" s="5" t="str">
        <f t="shared" si="5"/>
        <v>TEAM 24</v>
      </c>
      <c r="T67" s="85" t="s">
        <v>104</v>
      </c>
      <c r="U67" s="85" t="s">
        <v>163</v>
      </c>
      <c r="V67" s="35" t="s">
        <v>697</v>
      </c>
      <c r="AA67" s="5" t="str">
        <f t="shared" si="6"/>
        <v xml:space="preserve">TEAM </v>
      </c>
      <c r="AB67" s="5" t="str">
        <f t="shared" si="7"/>
        <v xml:space="preserve">TEAM </v>
      </c>
      <c r="AC67" s="36" t="s">
        <v>698</v>
      </c>
      <c r="AD67" s="1" t="str">
        <f t="shared" si="8"/>
        <v xml:space="preserve">M </v>
      </c>
      <c r="AE67" s="1" t="str">
        <f t="shared" si="8"/>
        <v xml:space="preserve">M </v>
      </c>
      <c r="AF67" s="1" t="e">
        <f t="shared" si="22"/>
        <v>#VALUE!</v>
      </c>
      <c r="AG67" s="1" t="e">
        <f t="shared" si="22"/>
        <v>#VALUE!</v>
      </c>
      <c r="AH67" s="5" t="e">
        <f t="shared" si="11"/>
        <v>#VALUE!</v>
      </c>
      <c r="AI67" s="260" t="e">
        <f t="shared" si="11"/>
        <v>#VALUE!</v>
      </c>
      <c r="AJ67" s="265" t="s">
        <v>102</v>
      </c>
      <c r="AK67" s="1" t="e">
        <f t="shared" si="12"/>
        <v>#VALUE!</v>
      </c>
      <c r="AL67" s="1" t="e">
        <f t="shared" si="13"/>
        <v>#VALUE!</v>
      </c>
      <c r="AM67" s="1">
        <v>51</v>
      </c>
      <c r="AN67" s="1">
        <v>50</v>
      </c>
      <c r="AO67" s="5" t="str">
        <f t="shared" si="14"/>
        <v>TEAM 51</v>
      </c>
      <c r="AP67" s="5" t="str">
        <f t="shared" si="15"/>
        <v>TEAM 50</v>
      </c>
      <c r="AQ67" s="272" t="s">
        <v>103</v>
      </c>
      <c r="AR67" s="1" t="str">
        <f t="shared" si="16"/>
        <v>51</v>
      </c>
      <c r="AS67" s="1" t="str">
        <f t="shared" si="16"/>
        <v>50</v>
      </c>
      <c r="AT67" s="1">
        <f t="shared" si="17"/>
        <v>61</v>
      </c>
      <c r="AU67" s="1">
        <f t="shared" si="17"/>
        <v>60</v>
      </c>
      <c r="AV67" s="5" t="str">
        <f t="shared" si="18"/>
        <v>TEAM 61</v>
      </c>
      <c r="AW67" s="266" t="str">
        <f t="shared" si="18"/>
        <v>TEAM 60</v>
      </c>
    </row>
    <row r="68" spans="1:49" ht="14" thickTop="1" thickBot="1" x14ac:dyDescent="0.35">
      <c r="A68" s="32" t="s">
        <v>10</v>
      </c>
      <c r="B68" s="5" t="s">
        <v>93</v>
      </c>
      <c r="C68" s="5" t="s">
        <v>100</v>
      </c>
      <c r="D68" s="33" t="s">
        <v>175</v>
      </c>
      <c r="E68" s="1" t="str">
        <f t="shared" si="19"/>
        <v xml:space="preserve"> 3</v>
      </c>
      <c r="F68" s="1" t="str">
        <f t="shared" si="19"/>
        <v xml:space="preserve"> 8</v>
      </c>
      <c r="G68" s="1">
        <f t="shared" si="20"/>
        <v>13</v>
      </c>
      <c r="H68" s="1">
        <f t="shared" si="20"/>
        <v>18</v>
      </c>
      <c r="I68" s="5" t="str">
        <f t="shared" si="21"/>
        <v>TEAM 13</v>
      </c>
      <c r="J68" s="5" t="str">
        <f t="shared" si="21"/>
        <v>TEAM 18</v>
      </c>
      <c r="K68" s="197" t="s">
        <v>152</v>
      </c>
      <c r="L68" s="197" t="s">
        <v>157</v>
      </c>
      <c r="M68" s="34" t="s">
        <v>11</v>
      </c>
      <c r="N68" s="1" t="str">
        <f t="shared" si="3"/>
        <v>13</v>
      </c>
      <c r="O68" s="1" t="str">
        <f t="shared" si="3"/>
        <v>18</v>
      </c>
      <c r="P68" s="1">
        <f t="shared" si="4"/>
        <v>23</v>
      </c>
      <c r="Q68" s="1">
        <f t="shared" si="4"/>
        <v>28</v>
      </c>
      <c r="R68" s="5" t="str">
        <f t="shared" si="5"/>
        <v>TEAM 23</v>
      </c>
      <c r="S68" s="5" t="str">
        <f t="shared" si="5"/>
        <v>TEAM 28</v>
      </c>
      <c r="T68" s="85" t="s">
        <v>162</v>
      </c>
      <c r="U68" s="85" t="s">
        <v>107</v>
      </c>
      <c r="V68" s="35" t="s">
        <v>697</v>
      </c>
      <c r="AA68" s="5" t="str">
        <f t="shared" si="6"/>
        <v xml:space="preserve">TEAM </v>
      </c>
      <c r="AB68" s="5" t="str">
        <f t="shared" si="7"/>
        <v xml:space="preserve">TEAM </v>
      </c>
      <c r="AC68" s="36" t="s">
        <v>698</v>
      </c>
      <c r="AD68" s="1" t="str">
        <f t="shared" si="8"/>
        <v xml:space="preserve">M </v>
      </c>
      <c r="AE68" s="1" t="str">
        <f t="shared" si="8"/>
        <v xml:space="preserve">M </v>
      </c>
      <c r="AF68" s="1" t="e">
        <f t="shared" si="22"/>
        <v>#VALUE!</v>
      </c>
      <c r="AG68" s="1" t="e">
        <f t="shared" si="22"/>
        <v>#VALUE!</v>
      </c>
      <c r="AH68" s="5" t="e">
        <f t="shared" si="11"/>
        <v>#VALUE!</v>
      </c>
      <c r="AI68" s="260" t="e">
        <f t="shared" si="11"/>
        <v>#VALUE!</v>
      </c>
      <c r="AJ68" s="265" t="s">
        <v>102</v>
      </c>
      <c r="AK68" s="1" t="e">
        <f t="shared" si="12"/>
        <v>#VALUE!</v>
      </c>
      <c r="AL68" s="1" t="e">
        <f t="shared" si="13"/>
        <v>#VALUE!</v>
      </c>
      <c r="AM68" s="1">
        <v>49</v>
      </c>
      <c r="AN68" s="1">
        <v>54</v>
      </c>
      <c r="AO68" s="5" t="str">
        <f t="shared" si="14"/>
        <v>TEAM 49</v>
      </c>
      <c r="AP68" s="5" t="str">
        <f t="shared" si="15"/>
        <v>TEAM 54</v>
      </c>
      <c r="AQ68" s="272" t="s">
        <v>103</v>
      </c>
      <c r="AR68" s="1" t="str">
        <f t="shared" si="16"/>
        <v>49</v>
      </c>
      <c r="AS68" s="1" t="str">
        <f t="shared" si="16"/>
        <v>54</v>
      </c>
      <c r="AT68" s="1">
        <f t="shared" si="17"/>
        <v>59</v>
      </c>
      <c r="AU68" s="1">
        <f t="shared" si="17"/>
        <v>64</v>
      </c>
      <c r="AV68" s="5" t="str">
        <f t="shared" si="18"/>
        <v>TEAM 59</v>
      </c>
      <c r="AW68" s="266" t="str">
        <f t="shared" si="18"/>
        <v>TEAM 64</v>
      </c>
    </row>
    <row r="69" spans="1:49" ht="14" thickTop="1" thickBot="1" x14ac:dyDescent="0.35">
      <c r="A69" s="32" t="s">
        <v>10</v>
      </c>
      <c r="B69" s="5" t="s">
        <v>95</v>
      </c>
      <c r="C69" s="5" t="s">
        <v>98</v>
      </c>
      <c r="D69" s="33" t="s">
        <v>175</v>
      </c>
      <c r="E69" s="1" t="str">
        <f t="shared" si="19"/>
        <v xml:space="preserve"> 9</v>
      </c>
      <c r="F69" s="1" t="str">
        <f t="shared" si="19"/>
        <v xml:space="preserve"> 7</v>
      </c>
      <c r="G69" s="1">
        <f t="shared" si="20"/>
        <v>19</v>
      </c>
      <c r="H69" s="1">
        <f t="shared" si="20"/>
        <v>17</v>
      </c>
      <c r="I69" s="5" t="str">
        <f t="shared" si="21"/>
        <v>TEAM 19</v>
      </c>
      <c r="J69" s="5" t="str">
        <f t="shared" si="21"/>
        <v>TEAM 17</v>
      </c>
      <c r="K69" s="197" t="s">
        <v>158</v>
      </c>
      <c r="L69" s="197" t="s">
        <v>156</v>
      </c>
      <c r="M69" s="34" t="s">
        <v>11</v>
      </c>
      <c r="N69" s="1" t="str">
        <f t="shared" si="3"/>
        <v>19</v>
      </c>
      <c r="O69" s="1" t="str">
        <f t="shared" si="3"/>
        <v>17</v>
      </c>
      <c r="P69" s="1">
        <f t="shared" si="4"/>
        <v>29</v>
      </c>
      <c r="Q69" s="1">
        <f t="shared" si="4"/>
        <v>27</v>
      </c>
      <c r="R69" s="5" t="str">
        <f t="shared" si="5"/>
        <v>TEAM 29</v>
      </c>
      <c r="S69" s="5" t="str">
        <f t="shared" si="5"/>
        <v>TEAM 27</v>
      </c>
      <c r="T69" s="85" t="s">
        <v>108</v>
      </c>
      <c r="U69" s="85" t="s">
        <v>106</v>
      </c>
      <c r="V69" s="35" t="s">
        <v>697</v>
      </c>
      <c r="AA69" s="5" t="str">
        <f t="shared" si="6"/>
        <v xml:space="preserve">TEAM </v>
      </c>
      <c r="AB69" s="5" t="str">
        <f t="shared" si="7"/>
        <v xml:space="preserve">TEAM </v>
      </c>
      <c r="AC69" s="36" t="s">
        <v>698</v>
      </c>
      <c r="AD69" s="1" t="str">
        <f t="shared" si="8"/>
        <v xml:space="preserve">M </v>
      </c>
      <c r="AE69" s="1" t="str">
        <f t="shared" si="8"/>
        <v xml:space="preserve">M </v>
      </c>
      <c r="AF69" s="1" t="e">
        <f t="shared" si="22"/>
        <v>#VALUE!</v>
      </c>
      <c r="AG69" s="1" t="e">
        <f t="shared" si="22"/>
        <v>#VALUE!</v>
      </c>
      <c r="AH69" s="5" t="e">
        <f t="shared" si="11"/>
        <v>#VALUE!</v>
      </c>
      <c r="AI69" s="260" t="e">
        <f t="shared" si="11"/>
        <v>#VALUE!</v>
      </c>
      <c r="AJ69" s="265" t="s">
        <v>102</v>
      </c>
      <c r="AK69" s="1" t="e">
        <f t="shared" si="12"/>
        <v>#VALUE!</v>
      </c>
      <c r="AL69" s="1" t="e">
        <f t="shared" si="13"/>
        <v>#VALUE!</v>
      </c>
      <c r="AM69" s="1">
        <v>55</v>
      </c>
      <c r="AN69" s="1">
        <v>53</v>
      </c>
      <c r="AO69" s="5" t="str">
        <f t="shared" si="14"/>
        <v>TEAM 55</v>
      </c>
      <c r="AP69" s="5" t="str">
        <f t="shared" si="15"/>
        <v>TEAM 53</v>
      </c>
      <c r="AQ69" s="272" t="s">
        <v>103</v>
      </c>
      <c r="AR69" s="1" t="str">
        <f t="shared" si="16"/>
        <v>55</v>
      </c>
      <c r="AS69" s="1" t="str">
        <f t="shared" si="16"/>
        <v>53</v>
      </c>
      <c r="AT69" s="1">
        <f t="shared" si="17"/>
        <v>65</v>
      </c>
      <c r="AU69" s="1">
        <f t="shared" si="17"/>
        <v>63</v>
      </c>
      <c r="AV69" s="5" t="str">
        <f t="shared" si="18"/>
        <v>TEAM 65</v>
      </c>
      <c r="AW69" s="266" t="str">
        <f t="shared" si="18"/>
        <v>TEAM 63</v>
      </c>
    </row>
    <row r="70" spans="1:49" ht="14" thickTop="1" thickBot="1" x14ac:dyDescent="0.35">
      <c r="A70" s="32" t="s">
        <v>10</v>
      </c>
      <c r="B70" s="5" t="s">
        <v>101</v>
      </c>
      <c r="C70" s="5" t="s">
        <v>95</v>
      </c>
      <c r="D70" s="33" t="s">
        <v>175</v>
      </c>
      <c r="E70" s="1" t="str">
        <f t="shared" si="19"/>
        <v>10</v>
      </c>
      <c r="F70" s="1" t="str">
        <f t="shared" si="19"/>
        <v xml:space="preserve"> 9</v>
      </c>
      <c r="G70" s="1">
        <f t="shared" si="20"/>
        <v>20</v>
      </c>
      <c r="H70" s="1">
        <f t="shared" si="20"/>
        <v>19</v>
      </c>
      <c r="I70" s="5" t="str">
        <f t="shared" si="21"/>
        <v>TEAM 20</v>
      </c>
      <c r="J70" s="5" t="str">
        <f t="shared" si="21"/>
        <v>TEAM 19</v>
      </c>
      <c r="K70" s="197" t="s">
        <v>159</v>
      </c>
      <c r="L70" s="197" t="s">
        <v>158</v>
      </c>
      <c r="M70" s="34" t="s">
        <v>11</v>
      </c>
      <c r="N70" s="1" t="str">
        <f t="shared" ref="N70:O94" si="23">RIGHT(I70,2)</f>
        <v>20</v>
      </c>
      <c r="O70" s="1" t="str">
        <f t="shared" si="23"/>
        <v>19</v>
      </c>
      <c r="P70" s="1">
        <f t="shared" ref="P70:Q94" si="24">N70+10</f>
        <v>30</v>
      </c>
      <c r="Q70" s="1">
        <f t="shared" si="24"/>
        <v>29</v>
      </c>
      <c r="R70" s="5" t="str">
        <f t="shared" ref="R70:S94" si="25">CONCATENATE("TEAM ",P70)</f>
        <v>TEAM 30</v>
      </c>
      <c r="S70" s="5" t="str">
        <f t="shared" si="25"/>
        <v>TEAM 29</v>
      </c>
      <c r="T70" s="85" t="s">
        <v>109</v>
      </c>
      <c r="U70" s="85" t="s">
        <v>108</v>
      </c>
      <c r="V70" s="35" t="s">
        <v>697</v>
      </c>
      <c r="AA70" s="5" t="str">
        <f t="shared" ref="AA70:AA94" si="26">CONCATENATE("TEAM ",Y70)</f>
        <v xml:space="preserve">TEAM </v>
      </c>
      <c r="AB70" s="5" t="str">
        <f t="shared" ref="AB70:AB94" si="27">CONCATENATE("TEAM ",Z70)</f>
        <v xml:space="preserve">TEAM </v>
      </c>
      <c r="AC70" s="36" t="s">
        <v>698</v>
      </c>
      <c r="AD70" s="1" t="str">
        <f t="shared" ref="AD70:AE94" si="28">RIGHT(AA70,2)</f>
        <v xml:space="preserve">M </v>
      </c>
      <c r="AE70" s="1" t="str">
        <f t="shared" si="28"/>
        <v xml:space="preserve">M </v>
      </c>
      <c r="AF70" s="1" t="e">
        <f t="shared" ref="AF70:AG94" si="29">AD70+10</f>
        <v>#VALUE!</v>
      </c>
      <c r="AG70" s="1" t="e">
        <f t="shared" si="29"/>
        <v>#VALUE!</v>
      </c>
      <c r="AH70" s="5" t="e">
        <f t="shared" ref="AH70:AI94" si="30">CONCATENATE("TEAM ",AF70)</f>
        <v>#VALUE!</v>
      </c>
      <c r="AI70" s="260" t="e">
        <f t="shared" si="30"/>
        <v>#VALUE!</v>
      </c>
      <c r="AJ70" s="265" t="s">
        <v>102</v>
      </c>
      <c r="AK70" s="1" t="e">
        <f t="shared" ref="AK70:AK94" si="31">RIGHT(AH70,2)</f>
        <v>#VALUE!</v>
      </c>
      <c r="AL70" s="1" t="e">
        <f t="shared" ref="AL70:AL94" si="32">RIGHT(AI70,2)</f>
        <v>#VALUE!</v>
      </c>
      <c r="AM70" s="1">
        <v>56</v>
      </c>
      <c r="AN70" s="1">
        <v>55</v>
      </c>
      <c r="AO70" s="5" t="str">
        <f t="shared" ref="AO70:AO94" si="33">CONCATENATE("TEAM ",AM70)</f>
        <v>TEAM 56</v>
      </c>
      <c r="AP70" s="5" t="str">
        <f t="shared" ref="AP70:AP94" si="34">CONCATENATE("TEAM ",AN70)</f>
        <v>TEAM 55</v>
      </c>
      <c r="AQ70" s="272" t="s">
        <v>103</v>
      </c>
      <c r="AR70" s="1" t="str">
        <f t="shared" ref="AR70:AS94" si="35">RIGHT(AO70,2)</f>
        <v>56</v>
      </c>
      <c r="AS70" s="1" t="str">
        <f t="shared" si="35"/>
        <v>55</v>
      </c>
      <c r="AT70" s="1">
        <f t="shared" ref="AT70:AU94" si="36">AR70+10</f>
        <v>66</v>
      </c>
      <c r="AU70" s="1">
        <f t="shared" si="36"/>
        <v>65</v>
      </c>
      <c r="AV70" s="5" t="str">
        <f t="shared" ref="AV70:AW94" si="37">CONCATENATE("TEAM ",AT70)</f>
        <v>TEAM 66</v>
      </c>
      <c r="AW70" s="266" t="str">
        <f t="shared" si="37"/>
        <v>TEAM 65</v>
      </c>
    </row>
    <row r="71" spans="1:49" ht="14" thickTop="1" thickBot="1" x14ac:dyDescent="0.35">
      <c r="A71" s="32" t="s">
        <v>10</v>
      </c>
      <c r="B71" s="5" t="s">
        <v>96</v>
      </c>
      <c r="C71" s="5" t="s">
        <v>94</v>
      </c>
      <c r="D71" s="33" t="s">
        <v>175</v>
      </c>
      <c r="E71" s="1" t="str">
        <f t="shared" si="19"/>
        <v xml:space="preserve"> 2</v>
      </c>
      <c r="F71" s="1" t="str">
        <f t="shared" si="19"/>
        <v xml:space="preserve"> 5</v>
      </c>
      <c r="G71" s="1">
        <f t="shared" si="20"/>
        <v>12</v>
      </c>
      <c r="H71" s="1">
        <f t="shared" si="20"/>
        <v>15</v>
      </c>
      <c r="I71" s="5" t="str">
        <f t="shared" si="21"/>
        <v>TEAM 12</v>
      </c>
      <c r="J71" s="5" t="str">
        <f t="shared" si="21"/>
        <v>TEAM 15</v>
      </c>
      <c r="K71" s="197" t="s">
        <v>151</v>
      </c>
      <c r="L71" s="197" t="s">
        <v>154</v>
      </c>
      <c r="M71" s="34" t="s">
        <v>11</v>
      </c>
      <c r="N71" s="1" t="str">
        <f t="shared" si="23"/>
        <v>12</v>
      </c>
      <c r="O71" s="1" t="str">
        <f t="shared" si="23"/>
        <v>15</v>
      </c>
      <c r="P71" s="1">
        <f t="shared" si="24"/>
        <v>22</v>
      </c>
      <c r="Q71" s="1">
        <f t="shared" si="24"/>
        <v>25</v>
      </c>
      <c r="R71" s="5" t="str">
        <f t="shared" si="25"/>
        <v>TEAM 22</v>
      </c>
      <c r="S71" s="5" t="str">
        <f t="shared" si="25"/>
        <v>TEAM 25</v>
      </c>
      <c r="T71" s="85" t="s">
        <v>161</v>
      </c>
      <c r="U71" s="85" t="s">
        <v>104</v>
      </c>
      <c r="V71" s="35" t="s">
        <v>697</v>
      </c>
      <c r="AA71" s="5" t="str">
        <f t="shared" si="26"/>
        <v xml:space="preserve">TEAM </v>
      </c>
      <c r="AB71" s="5" t="str">
        <f t="shared" si="27"/>
        <v xml:space="preserve">TEAM </v>
      </c>
      <c r="AC71" s="36" t="s">
        <v>698</v>
      </c>
      <c r="AD71" s="1" t="str">
        <f t="shared" si="28"/>
        <v xml:space="preserve">M </v>
      </c>
      <c r="AE71" s="1" t="str">
        <f t="shared" si="28"/>
        <v xml:space="preserve">M </v>
      </c>
      <c r="AF71" s="1" t="e">
        <f t="shared" si="29"/>
        <v>#VALUE!</v>
      </c>
      <c r="AG71" s="1" t="e">
        <f t="shared" si="29"/>
        <v>#VALUE!</v>
      </c>
      <c r="AH71" s="5" t="e">
        <f t="shared" si="30"/>
        <v>#VALUE!</v>
      </c>
      <c r="AI71" s="260" t="e">
        <f t="shared" si="30"/>
        <v>#VALUE!</v>
      </c>
      <c r="AJ71" s="265" t="s">
        <v>102</v>
      </c>
      <c r="AK71" s="1" t="e">
        <f t="shared" si="31"/>
        <v>#VALUE!</v>
      </c>
      <c r="AL71" s="1" t="e">
        <f t="shared" si="32"/>
        <v>#VALUE!</v>
      </c>
      <c r="AM71" s="1">
        <v>48</v>
      </c>
      <c r="AN71" s="1">
        <v>51</v>
      </c>
      <c r="AO71" s="5" t="str">
        <f t="shared" si="33"/>
        <v>TEAM 48</v>
      </c>
      <c r="AP71" s="5" t="str">
        <f t="shared" si="34"/>
        <v>TEAM 51</v>
      </c>
      <c r="AQ71" s="272" t="s">
        <v>103</v>
      </c>
      <c r="AR71" s="1" t="str">
        <f t="shared" si="35"/>
        <v>48</v>
      </c>
      <c r="AS71" s="1" t="str">
        <f t="shared" si="35"/>
        <v>51</v>
      </c>
      <c r="AT71" s="1">
        <f t="shared" si="36"/>
        <v>58</v>
      </c>
      <c r="AU71" s="1">
        <f t="shared" si="36"/>
        <v>61</v>
      </c>
      <c r="AV71" s="5" t="str">
        <f t="shared" si="37"/>
        <v>TEAM 58</v>
      </c>
      <c r="AW71" s="266" t="str">
        <f t="shared" si="37"/>
        <v>TEAM 61</v>
      </c>
    </row>
    <row r="72" spans="1:49" ht="14" thickTop="1" thickBot="1" x14ac:dyDescent="0.35">
      <c r="A72" s="32" t="s">
        <v>10</v>
      </c>
      <c r="B72" s="5" t="s">
        <v>98</v>
      </c>
      <c r="C72" s="5" t="s">
        <v>97</v>
      </c>
      <c r="D72" s="33" t="s">
        <v>175</v>
      </c>
      <c r="E72" s="1" t="str">
        <f t="shared" si="19"/>
        <v xml:space="preserve"> 7</v>
      </c>
      <c r="F72" s="1" t="str">
        <f t="shared" si="19"/>
        <v xml:space="preserve"> 1</v>
      </c>
      <c r="G72" s="1">
        <f t="shared" si="20"/>
        <v>17</v>
      </c>
      <c r="H72" s="1">
        <f t="shared" si="20"/>
        <v>11</v>
      </c>
      <c r="I72" s="5" t="str">
        <f t="shared" si="21"/>
        <v>TEAM 17</v>
      </c>
      <c r="J72" s="5" t="str">
        <f t="shared" si="21"/>
        <v>TEAM 11</v>
      </c>
      <c r="K72" s="197" t="s">
        <v>156</v>
      </c>
      <c r="L72" s="197" t="s">
        <v>150</v>
      </c>
      <c r="M72" s="34" t="s">
        <v>11</v>
      </c>
      <c r="N72" s="1" t="str">
        <f t="shared" si="23"/>
        <v>17</v>
      </c>
      <c r="O72" s="1" t="str">
        <f t="shared" si="23"/>
        <v>11</v>
      </c>
      <c r="P72" s="1">
        <f t="shared" si="24"/>
        <v>27</v>
      </c>
      <c r="Q72" s="1">
        <f t="shared" si="24"/>
        <v>21</v>
      </c>
      <c r="R72" s="5" t="str">
        <f t="shared" si="25"/>
        <v>TEAM 27</v>
      </c>
      <c r="S72" s="5" t="str">
        <f t="shared" si="25"/>
        <v>TEAM 21</v>
      </c>
      <c r="T72" s="85" t="s">
        <v>106</v>
      </c>
      <c r="U72" s="85" t="s">
        <v>160</v>
      </c>
      <c r="V72" s="35" t="s">
        <v>697</v>
      </c>
      <c r="AA72" s="5" t="str">
        <f t="shared" si="26"/>
        <v xml:space="preserve">TEAM </v>
      </c>
      <c r="AB72" s="5" t="str">
        <f t="shared" si="27"/>
        <v xml:space="preserve">TEAM </v>
      </c>
      <c r="AC72" s="36" t="s">
        <v>698</v>
      </c>
      <c r="AD72" s="1" t="str">
        <f t="shared" si="28"/>
        <v xml:space="preserve">M </v>
      </c>
      <c r="AE72" s="1" t="str">
        <f t="shared" si="28"/>
        <v xml:space="preserve">M </v>
      </c>
      <c r="AF72" s="1" t="e">
        <f t="shared" si="29"/>
        <v>#VALUE!</v>
      </c>
      <c r="AG72" s="1" t="e">
        <f t="shared" si="29"/>
        <v>#VALUE!</v>
      </c>
      <c r="AH72" s="5" t="e">
        <f t="shared" si="30"/>
        <v>#VALUE!</v>
      </c>
      <c r="AI72" s="260" t="e">
        <f t="shared" si="30"/>
        <v>#VALUE!</v>
      </c>
      <c r="AJ72" s="265" t="s">
        <v>102</v>
      </c>
      <c r="AK72" s="1" t="e">
        <f t="shared" si="31"/>
        <v>#VALUE!</v>
      </c>
      <c r="AL72" s="1" t="e">
        <f t="shared" si="32"/>
        <v>#VALUE!</v>
      </c>
      <c r="AM72" s="1">
        <v>53</v>
      </c>
      <c r="AN72" s="1">
        <v>47</v>
      </c>
      <c r="AO72" s="5" t="str">
        <f t="shared" si="33"/>
        <v>TEAM 53</v>
      </c>
      <c r="AP72" s="5" t="str">
        <f t="shared" si="34"/>
        <v>TEAM 47</v>
      </c>
      <c r="AQ72" s="272" t="s">
        <v>103</v>
      </c>
      <c r="AR72" s="1" t="str">
        <f t="shared" si="35"/>
        <v>53</v>
      </c>
      <c r="AS72" s="1" t="str">
        <f t="shared" si="35"/>
        <v>47</v>
      </c>
      <c r="AT72" s="1">
        <f t="shared" si="36"/>
        <v>63</v>
      </c>
      <c r="AU72" s="1">
        <f t="shared" si="36"/>
        <v>57</v>
      </c>
      <c r="AV72" s="5" t="str">
        <f t="shared" si="37"/>
        <v>TEAM 63</v>
      </c>
      <c r="AW72" s="266" t="str">
        <f t="shared" si="37"/>
        <v>TEAM 57</v>
      </c>
    </row>
    <row r="73" spans="1:49" ht="14" thickTop="1" thickBot="1" x14ac:dyDescent="0.35">
      <c r="A73" s="32" t="s">
        <v>10</v>
      </c>
      <c r="B73" s="5" t="s">
        <v>99</v>
      </c>
      <c r="C73" s="5" t="s">
        <v>93</v>
      </c>
      <c r="D73" s="33" t="s">
        <v>175</v>
      </c>
      <c r="E73" s="1" t="str">
        <f t="shared" si="19"/>
        <v xml:space="preserve"> 4</v>
      </c>
      <c r="F73" s="1" t="str">
        <f t="shared" si="19"/>
        <v xml:space="preserve"> 3</v>
      </c>
      <c r="G73" s="1">
        <f t="shared" si="20"/>
        <v>14</v>
      </c>
      <c r="H73" s="1">
        <f t="shared" si="20"/>
        <v>13</v>
      </c>
      <c r="I73" s="5" t="str">
        <f t="shared" si="21"/>
        <v>TEAM 14</v>
      </c>
      <c r="J73" s="5" t="str">
        <f t="shared" si="21"/>
        <v>TEAM 13</v>
      </c>
      <c r="K73" s="197" t="s">
        <v>153</v>
      </c>
      <c r="L73" s="197" t="s">
        <v>152</v>
      </c>
      <c r="M73" s="34" t="s">
        <v>11</v>
      </c>
      <c r="N73" s="1" t="str">
        <f t="shared" si="23"/>
        <v>14</v>
      </c>
      <c r="O73" s="1" t="str">
        <f t="shared" si="23"/>
        <v>13</v>
      </c>
      <c r="P73" s="1">
        <f t="shared" si="24"/>
        <v>24</v>
      </c>
      <c r="Q73" s="1">
        <f t="shared" si="24"/>
        <v>23</v>
      </c>
      <c r="R73" s="5" t="str">
        <f t="shared" si="25"/>
        <v>TEAM 24</v>
      </c>
      <c r="S73" s="5" t="str">
        <f t="shared" si="25"/>
        <v>TEAM 23</v>
      </c>
      <c r="T73" s="85" t="s">
        <v>163</v>
      </c>
      <c r="U73" s="85" t="s">
        <v>162</v>
      </c>
      <c r="V73" s="35" t="s">
        <v>697</v>
      </c>
      <c r="AA73" s="5" t="str">
        <f t="shared" si="26"/>
        <v xml:space="preserve">TEAM </v>
      </c>
      <c r="AB73" s="5" t="str">
        <f t="shared" si="27"/>
        <v xml:space="preserve">TEAM </v>
      </c>
      <c r="AC73" s="36" t="s">
        <v>698</v>
      </c>
      <c r="AD73" s="1" t="str">
        <f t="shared" si="28"/>
        <v xml:space="preserve">M </v>
      </c>
      <c r="AE73" s="1" t="str">
        <f t="shared" si="28"/>
        <v xml:space="preserve">M </v>
      </c>
      <c r="AF73" s="1" t="e">
        <f t="shared" si="29"/>
        <v>#VALUE!</v>
      </c>
      <c r="AG73" s="1" t="e">
        <f t="shared" si="29"/>
        <v>#VALUE!</v>
      </c>
      <c r="AH73" s="5" t="e">
        <f t="shared" si="30"/>
        <v>#VALUE!</v>
      </c>
      <c r="AI73" s="260" t="e">
        <f t="shared" si="30"/>
        <v>#VALUE!</v>
      </c>
      <c r="AJ73" s="265" t="s">
        <v>102</v>
      </c>
      <c r="AK73" s="1" t="e">
        <f t="shared" si="31"/>
        <v>#VALUE!</v>
      </c>
      <c r="AL73" s="1" t="e">
        <f t="shared" si="32"/>
        <v>#VALUE!</v>
      </c>
      <c r="AM73" s="1">
        <v>50</v>
      </c>
      <c r="AN73" s="1">
        <v>49</v>
      </c>
      <c r="AO73" s="5" t="str">
        <f t="shared" si="33"/>
        <v>TEAM 50</v>
      </c>
      <c r="AP73" s="5" t="str">
        <f t="shared" si="34"/>
        <v>TEAM 49</v>
      </c>
      <c r="AQ73" s="272" t="s">
        <v>103</v>
      </c>
      <c r="AR73" s="1" t="str">
        <f t="shared" si="35"/>
        <v>50</v>
      </c>
      <c r="AS73" s="1" t="str">
        <f t="shared" si="35"/>
        <v>49</v>
      </c>
      <c r="AT73" s="1">
        <f t="shared" si="36"/>
        <v>60</v>
      </c>
      <c r="AU73" s="1">
        <f t="shared" si="36"/>
        <v>59</v>
      </c>
      <c r="AV73" s="5" t="str">
        <f t="shared" si="37"/>
        <v>TEAM 60</v>
      </c>
      <c r="AW73" s="266" t="str">
        <f t="shared" si="37"/>
        <v>TEAM 59</v>
      </c>
    </row>
    <row r="74" spans="1:49" ht="14" thickTop="1" thickBot="1" x14ac:dyDescent="0.35">
      <c r="A74" s="32" t="s">
        <v>10</v>
      </c>
      <c r="B74" s="5" t="s">
        <v>92</v>
      </c>
      <c r="C74" s="5" t="s">
        <v>100</v>
      </c>
      <c r="D74" s="33" t="s">
        <v>175</v>
      </c>
      <c r="E74" s="1" t="str">
        <f t="shared" si="19"/>
        <v xml:space="preserve"> 6</v>
      </c>
      <c r="F74" s="1" t="str">
        <f t="shared" si="19"/>
        <v xml:space="preserve"> 8</v>
      </c>
      <c r="G74" s="1">
        <f t="shared" si="20"/>
        <v>16</v>
      </c>
      <c r="H74" s="1">
        <f t="shared" si="20"/>
        <v>18</v>
      </c>
      <c r="I74" s="5" t="str">
        <f t="shared" si="21"/>
        <v>TEAM 16</v>
      </c>
      <c r="J74" s="5" t="str">
        <f t="shared" si="21"/>
        <v>TEAM 18</v>
      </c>
      <c r="K74" s="197" t="s">
        <v>155</v>
      </c>
      <c r="L74" s="197" t="s">
        <v>157</v>
      </c>
      <c r="M74" s="34" t="s">
        <v>11</v>
      </c>
      <c r="N74" s="1" t="str">
        <f t="shared" si="23"/>
        <v>16</v>
      </c>
      <c r="O74" s="1" t="str">
        <f t="shared" si="23"/>
        <v>18</v>
      </c>
      <c r="P74" s="1">
        <f t="shared" si="24"/>
        <v>26</v>
      </c>
      <c r="Q74" s="1">
        <f t="shared" si="24"/>
        <v>28</v>
      </c>
      <c r="R74" s="5" t="str">
        <f t="shared" si="25"/>
        <v>TEAM 26</v>
      </c>
      <c r="S74" s="5" t="str">
        <f t="shared" si="25"/>
        <v>TEAM 28</v>
      </c>
      <c r="T74" s="85" t="s">
        <v>105</v>
      </c>
      <c r="U74" s="85" t="s">
        <v>107</v>
      </c>
      <c r="V74" s="35" t="s">
        <v>697</v>
      </c>
      <c r="AA74" s="5" t="str">
        <f t="shared" si="26"/>
        <v xml:space="preserve">TEAM </v>
      </c>
      <c r="AB74" s="5" t="str">
        <f t="shared" si="27"/>
        <v xml:space="preserve">TEAM </v>
      </c>
      <c r="AC74" s="36" t="s">
        <v>698</v>
      </c>
      <c r="AD74" s="1" t="str">
        <f t="shared" si="28"/>
        <v xml:space="preserve">M </v>
      </c>
      <c r="AE74" s="1" t="str">
        <f t="shared" si="28"/>
        <v xml:space="preserve">M </v>
      </c>
      <c r="AF74" s="1" t="e">
        <f t="shared" si="29"/>
        <v>#VALUE!</v>
      </c>
      <c r="AG74" s="1" t="e">
        <f t="shared" si="29"/>
        <v>#VALUE!</v>
      </c>
      <c r="AH74" s="5" t="e">
        <f t="shared" si="30"/>
        <v>#VALUE!</v>
      </c>
      <c r="AI74" s="260" t="e">
        <f t="shared" si="30"/>
        <v>#VALUE!</v>
      </c>
      <c r="AJ74" s="265" t="s">
        <v>102</v>
      </c>
      <c r="AK74" s="1" t="e">
        <f t="shared" si="31"/>
        <v>#VALUE!</v>
      </c>
      <c r="AL74" s="1" t="e">
        <f t="shared" si="32"/>
        <v>#VALUE!</v>
      </c>
      <c r="AM74" s="1">
        <v>52</v>
      </c>
      <c r="AN74" s="1">
        <v>54</v>
      </c>
      <c r="AO74" s="5" t="str">
        <f t="shared" si="33"/>
        <v>TEAM 52</v>
      </c>
      <c r="AP74" s="5" t="str">
        <f t="shared" si="34"/>
        <v>TEAM 54</v>
      </c>
      <c r="AQ74" s="272" t="s">
        <v>103</v>
      </c>
      <c r="AR74" s="1" t="str">
        <f t="shared" si="35"/>
        <v>52</v>
      </c>
      <c r="AS74" s="1" t="str">
        <f t="shared" si="35"/>
        <v>54</v>
      </c>
      <c r="AT74" s="1">
        <f t="shared" si="36"/>
        <v>62</v>
      </c>
      <c r="AU74" s="1">
        <f t="shared" si="36"/>
        <v>64</v>
      </c>
      <c r="AV74" s="5" t="str">
        <f t="shared" si="37"/>
        <v>TEAM 62</v>
      </c>
      <c r="AW74" s="266" t="str">
        <f t="shared" si="37"/>
        <v>TEAM 64</v>
      </c>
    </row>
    <row r="75" spans="1:49" ht="14" thickTop="1" thickBot="1" x14ac:dyDescent="0.35">
      <c r="A75" s="32" t="s">
        <v>10</v>
      </c>
      <c r="B75" s="5" t="s">
        <v>93</v>
      </c>
      <c r="C75" s="5" t="s">
        <v>94</v>
      </c>
      <c r="D75" s="33" t="s">
        <v>175</v>
      </c>
      <c r="E75" s="1" t="str">
        <f t="shared" si="19"/>
        <v xml:space="preserve"> 3</v>
      </c>
      <c r="F75" s="1" t="str">
        <f t="shared" si="19"/>
        <v xml:space="preserve"> 5</v>
      </c>
      <c r="G75" s="1">
        <f t="shared" si="20"/>
        <v>13</v>
      </c>
      <c r="H75" s="1">
        <f t="shared" si="20"/>
        <v>15</v>
      </c>
      <c r="I75" s="5" t="str">
        <f t="shared" si="21"/>
        <v>TEAM 13</v>
      </c>
      <c r="J75" s="5" t="str">
        <f t="shared" si="21"/>
        <v>TEAM 15</v>
      </c>
      <c r="K75" s="197" t="s">
        <v>152</v>
      </c>
      <c r="L75" s="197" t="s">
        <v>154</v>
      </c>
      <c r="M75" s="34" t="s">
        <v>11</v>
      </c>
      <c r="N75" s="1" t="str">
        <f t="shared" si="23"/>
        <v>13</v>
      </c>
      <c r="O75" s="1" t="str">
        <f t="shared" si="23"/>
        <v>15</v>
      </c>
      <c r="P75" s="1">
        <f t="shared" si="24"/>
        <v>23</v>
      </c>
      <c r="Q75" s="1">
        <f t="shared" si="24"/>
        <v>25</v>
      </c>
      <c r="R75" s="5" t="str">
        <f t="shared" si="25"/>
        <v>TEAM 23</v>
      </c>
      <c r="S75" s="5" t="str">
        <f t="shared" si="25"/>
        <v>TEAM 25</v>
      </c>
      <c r="T75" s="85" t="s">
        <v>162</v>
      </c>
      <c r="U75" s="85" t="s">
        <v>104</v>
      </c>
      <c r="V75" s="35" t="s">
        <v>697</v>
      </c>
      <c r="AA75" s="5" t="str">
        <f t="shared" si="26"/>
        <v xml:space="preserve">TEAM </v>
      </c>
      <c r="AB75" s="5" t="str">
        <f t="shared" si="27"/>
        <v xml:space="preserve">TEAM </v>
      </c>
      <c r="AC75" s="36" t="s">
        <v>698</v>
      </c>
      <c r="AD75" s="1" t="str">
        <f t="shared" si="28"/>
        <v xml:space="preserve">M </v>
      </c>
      <c r="AE75" s="1" t="str">
        <f t="shared" si="28"/>
        <v xml:space="preserve">M </v>
      </c>
      <c r="AF75" s="1" t="e">
        <f t="shared" si="29"/>
        <v>#VALUE!</v>
      </c>
      <c r="AG75" s="1" t="e">
        <f t="shared" si="29"/>
        <v>#VALUE!</v>
      </c>
      <c r="AH75" s="5" t="e">
        <f t="shared" si="30"/>
        <v>#VALUE!</v>
      </c>
      <c r="AI75" s="260" t="e">
        <f t="shared" si="30"/>
        <v>#VALUE!</v>
      </c>
      <c r="AJ75" s="265" t="s">
        <v>102</v>
      </c>
      <c r="AK75" s="1" t="e">
        <f t="shared" si="31"/>
        <v>#VALUE!</v>
      </c>
      <c r="AL75" s="1" t="e">
        <f t="shared" si="32"/>
        <v>#VALUE!</v>
      </c>
      <c r="AM75" s="1">
        <v>49</v>
      </c>
      <c r="AN75" s="1">
        <v>51</v>
      </c>
      <c r="AO75" s="5" t="str">
        <f t="shared" si="33"/>
        <v>TEAM 49</v>
      </c>
      <c r="AP75" s="5" t="str">
        <f t="shared" si="34"/>
        <v>TEAM 51</v>
      </c>
      <c r="AQ75" s="272" t="s">
        <v>103</v>
      </c>
      <c r="AR75" s="1" t="str">
        <f t="shared" si="35"/>
        <v>49</v>
      </c>
      <c r="AS75" s="1" t="str">
        <f t="shared" si="35"/>
        <v>51</v>
      </c>
      <c r="AT75" s="1">
        <f t="shared" si="36"/>
        <v>59</v>
      </c>
      <c r="AU75" s="1">
        <f t="shared" si="36"/>
        <v>61</v>
      </c>
      <c r="AV75" s="5" t="str">
        <f t="shared" si="37"/>
        <v>TEAM 59</v>
      </c>
      <c r="AW75" s="266" t="str">
        <f t="shared" si="37"/>
        <v>TEAM 61</v>
      </c>
    </row>
    <row r="76" spans="1:49" ht="14" thickTop="1" thickBot="1" x14ac:dyDescent="0.35">
      <c r="A76" s="32" t="s">
        <v>10</v>
      </c>
      <c r="B76" s="5" t="s">
        <v>95</v>
      </c>
      <c r="C76" s="5" t="s">
        <v>96</v>
      </c>
      <c r="D76" s="33" t="s">
        <v>175</v>
      </c>
      <c r="E76" s="1" t="str">
        <f t="shared" si="19"/>
        <v xml:space="preserve"> 9</v>
      </c>
      <c r="F76" s="1" t="str">
        <f t="shared" si="19"/>
        <v xml:space="preserve"> 2</v>
      </c>
      <c r="G76" s="1">
        <f t="shared" si="20"/>
        <v>19</v>
      </c>
      <c r="H76" s="1">
        <f t="shared" si="20"/>
        <v>12</v>
      </c>
      <c r="I76" s="5" t="str">
        <f t="shared" si="21"/>
        <v>TEAM 19</v>
      </c>
      <c r="J76" s="5" t="str">
        <f t="shared" si="21"/>
        <v>TEAM 12</v>
      </c>
      <c r="K76" s="197" t="s">
        <v>158</v>
      </c>
      <c r="L76" s="197" t="s">
        <v>151</v>
      </c>
      <c r="M76" s="34" t="s">
        <v>11</v>
      </c>
      <c r="N76" s="1" t="str">
        <f t="shared" si="23"/>
        <v>19</v>
      </c>
      <c r="O76" s="1" t="str">
        <f t="shared" si="23"/>
        <v>12</v>
      </c>
      <c r="P76" s="1">
        <f t="shared" si="24"/>
        <v>29</v>
      </c>
      <c r="Q76" s="1">
        <f t="shared" si="24"/>
        <v>22</v>
      </c>
      <c r="R76" s="5" t="str">
        <f t="shared" si="25"/>
        <v>TEAM 29</v>
      </c>
      <c r="S76" s="5" t="str">
        <f t="shared" si="25"/>
        <v>TEAM 22</v>
      </c>
      <c r="T76" s="85" t="s">
        <v>108</v>
      </c>
      <c r="U76" s="85" t="s">
        <v>161</v>
      </c>
      <c r="V76" s="35" t="s">
        <v>697</v>
      </c>
      <c r="AA76" s="5" t="str">
        <f t="shared" si="26"/>
        <v xml:space="preserve">TEAM </v>
      </c>
      <c r="AB76" s="5" t="str">
        <f t="shared" si="27"/>
        <v xml:space="preserve">TEAM </v>
      </c>
      <c r="AC76" s="36" t="s">
        <v>698</v>
      </c>
      <c r="AD76" s="1" t="str">
        <f t="shared" si="28"/>
        <v xml:space="preserve">M </v>
      </c>
      <c r="AE76" s="1" t="str">
        <f t="shared" si="28"/>
        <v xml:space="preserve">M </v>
      </c>
      <c r="AF76" s="1" t="e">
        <f t="shared" si="29"/>
        <v>#VALUE!</v>
      </c>
      <c r="AG76" s="1" t="e">
        <f t="shared" si="29"/>
        <v>#VALUE!</v>
      </c>
      <c r="AH76" s="5" t="e">
        <f t="shared" si="30"/>
        <v>#VALUE!</v>
      </c>
      <c r="AI76" s="260" t="e">
        <f t="shared" si="30"/>
        <v>#VALUE!</v>
      </c>
      <c r="AJ76" s="265" t="s">
        <v>102</v>
      </c>
      <c r="AK76" s="1" t="e">
        <f t="shared" si="31"/>
        <v>#VALUE!</v>
      </c>
      <c r="AL76" s="1" t="e">
        <f t="shared" si="32"/>
        <v>#VALUE!</v>
      </c>
      <c r="AM76" s="1">
        <v>55</v>
      </c>
      <c r="AN76" s="1">
        <v>48</v>
      </c>
      <c r="AO76" s="5" t="str">
        <f t="shared" si="33"/>
        <v>TEAM 55</v>
      </c>
      <c r="AP76" s="5" t="str">
        <f t="shared" si="34"/>
        <v>TEAM 48</v>
      </c>
      <c r="AQ76" s="272" t="s">
        <v>103</v>
      </c>
      <c r="AR76" s="1" t="str">
        <f t="shared" si="35"/>
        <v>55</v>
      </c>
      <c r="AS76" s="1" t="str">
        <f t="shared" si="35"/>
        <v>48</v>
      </c>
      <c r="AT76" s="1">
        <f t="shared" si="36"/>
        <v>65</v>
      </c>
      <c r="AU76" s="1">
        <f t="shared" si="36"/>
        <v>58</v>
      </c>
      <c r="AV76" s="5" t="str">
        <f t="shared" si="37"/>
        <v>TEAM 65</v>
      </c>
      <c r="AW76" s="266" t="str">
        <f t="shared" si="37"/>
        <v>TEAM 58</v>
      </c>
    </row>
    <row r="77" spans="1:49" ht="14" thickTop="1" thickBot="1" x14ac:dyDescent="0.35">
      <c r="A77" s="32" t="s">
        <v>10</v>
      </c>
      <c r="B77" s="5" t="s">
        <v>92</v>
      </c>
      <c r="C77" s="5" t="s">
        <v>99</v>
      </c>
      <c r="D77" s="33" t="s">
        <v>175</v>
      </c>
      <c r="E77" s="1" t="str">
        <f t="shared" si="19"/>
        <v xml:space="preserve"> 6</v>
      </c>
      <c r="F77" s="1" t="str">
        <f t="shared" si="19"/>
        <v xml:space="preserve"> 4</v>
      </c>
      <c r="G77" s="1">
        <f t="shared" si="20"/>
        <v>16</v>
      </c>
      <c r="H77" s="1">
        <f t="shared" si="20"/>
        <v>14</v>
      </c>
      <c r="I77" s="5" t="str">
        <f t="shared" si="21"/>
        <v>TEAM 16</v>
      </c>
      <c r="J77" s="5" t="str">
        <f t="shared" si="21"/>
        <v>TEAM 14</v>
      </c>
      <c r="K77" s="197" t="s">
        <v>155</v>
      </c>
      <c r="L77" s="197" t="s">
        <v>153</v>
      </c>
      <c r="M77" s="34" t="s">
        <v>11</v>
      </c>
      <c r="N77" s="1" t="str">
        <f t="shared" si="23"/>
        <v>16</v>
      </c>
      <c r="O77" s="1" t="str">
        <f t="shared" si="23"/>
        <v>14</v>
      </c>
      <c r="P77" s="1">
        <f t="shared" si="24"/>
        <v>26</v>
      </c>
      <c r="Q77" s="1">
        <f t="shared" si="24"/>
        <v>24</v>
      </c>
      <c r="R77" s="5" t="str">
        <f t="shared" si="25"/>
        <v>TEAM 26</v>
      </c>
      <c r="S77" s="5" t="str">
        <f t="shared" si="25"/>
        <v>TEAM 24</v>
      </c>
      <c r="T77" s="85" t="s">
        <v>105</v>
      </c>
      <c r="U77" s="85" t="s">
        <v>163</v>
      </c>
      <c r="V77" s="35" t="s">
        <v>697</v>
      </c>
      <c r="AA77" s="5" t="str">
        <f t="shared" si="26"/>
        <v xml:space="preserve">TEAM </v>
      </c>
      <c r="AB77" s="5" t="str">
        <f t="shared" si="27"/>
        <v xml:space="preserve">TEAM </v>
      </c>
      <c r="AC77" s="36" t="s">
        <v>698</v>
      </c>
      <c r="AD77" s="1" t="str">
        <f t="shared" si="28"/>
        <v xml:space="preserve">M </v>
      </c>
      <c r="AE77" s="1" t="str">
        <f t="shared" si="28"/>
        <v xml:space="preserve">M </v>
      </c>
      <c r="AF77" s="1" t="e">
        <f t="shared" si="29"/>
        <v>#VALUE!</v>
      </c>
      <c r="AG77" s="1" t="e">
        <f t="shared" si="29"/>
        <v>#VALUE!</v>
      </c>
      <c r="AH77" s="5" t="e">
        <f t="shared" si="30"/>
        <v>#VALUE!</v>
      </c>
      <c r="AI77" s="260" t="e">
        <f t="shared" si="30"/>
        <v>#VALUE!</v>
      </c>
      <c r="AJ77" s="265" t="s">
        <v>102</v>
      </c>
      <c r="AK77" s="1" t="e">
        <f t="shared" si="31"/>
        <v>#VALUE!</v>
      </c>
      <c r="AL77" s="1" t="e">
        <f t="shared" si="32"/>
        <v>#VALUE!</v>
      </c>
      <c r="AM77" s="1">
        <v>52</v>
      </c>
      <c r="AN77" s="1">
        <v>50</v>
      </c>
      <c r="AO77" s="5" t="str">
        <f t="shared" si="33"/>
        <v>TEAM 52</v>
      </c>
      <c r="AP77" s="5" t="str">
        <f t="shared" si="34"/>
        <v>TEAM 50</v>
      </c>
      <c r="AQ77" s="272" t="s">
        <v>103</v>
      </c>
      <c r="AR77" s="1" t="str">
        <f t="shared" si="35"/>
        <v>52</v>
      </c>
      <c r="AS77" s="1" t="str">
        <f t="shared" si="35"/>
        <v>50</v>
      </c>
      <c r="AT77" s="1">
        <f t="shared" si="36"/>
        <v>62</v>
      </c>
      <c r="AU77" s="1">
        <f t="shared" si="36"/>
        <v>60</v>
      </c>
      <c r="AV77" s="5" t="str">
        <f t="shared" si="37"/>
        <v>TEAM 62</v>
      </c>
      <c r="AW77" s="266" t="str">
        <f t="shared" si="37"/>
        <v>TEAM 60</v>
      </c>
    </row>
    <row r="78" spans="1:49" ht="14" thickTop="1" thickBot="1" x14ac:dyDescent="0.35">
      <c r="A78" s="32" t="s">
        <v>10</v>
      </c>
      <c r="B78" s="5" t="s">
        <v>100</v>
      </c>
      <c r="C78" s="5" t="s">
        <v>98</v>
      </c>
      <c r="D78" s="33" t="s">
        <v>175</v>
      </c>
      <c r="E78" s="1" t="str">
        <f t="shared" si="19"/>
        <v xml:space="preserve"> 8</v>
      </c>
      <c r="F78" s="1" t="str">
        <f t="shared" si="19"/>
        <v xml:space="preserve"> 7</v>
      </c>
      <c r="G78" s="1">
        <f t="shared" si="20"/>
        <v>18</v>
      </c>
      <c r="H78" s="1">
        <f t="shared" si="20"/>
        <v>17</v>
      </c>
      <c r="I78" s="5" t="str">
        <f t="shared" si="21"/>
        <v>TEAM 18</v>
      </c>
      <c r="J78" s="5" t="str">
        <f t="shared" si="21"/>
        <v>TEAM 17</v>
      </c>
      <c r="K78" s="197" t="s">
        <v>157</v>
      </c>
      <c r="L78" s="197" t="s">
        <v>156</v>
      </c>
      <c r="M78" s="34" t="s">
        <v>11</v>
      </c>
      <c r="N78" s="1" t="str">
        <f t="shared" si="23"/>
        <v>18</v>
      </c>
      <c r="O78" s="1" t="str">
        <f t="shared" si="23"/>
        <v>17</v>
      </c>
      <c r="P78" s="1">
        <f t="shared" si="24"/>
        <v>28</v>
      </c>
      <c r="Q78" s="1">
        <f t="shared" si="24"/>
        <v>27</v>
      </c>
      <c r="R78" s="5" t="str">
        <f t="shared" si="25"/>
        <v>TEAM 28</v>
      </c>
      <c r="S78" s="5" t="str">
        <f t="shared" si="25"/>
        <v>TEAM 27</v>
      </c>
      <c r="T78" s="85" t="s">
        <v>107</v>
      </c>
      <c r="U78" s="85" t="s">
        <v>106</v>
      </c>
      <c r="V78" s="35" t="s">
        <v>697</v>
      </c>
      <c r="AA78" s="5" t="str">
        <f t="shared" si="26"/>
        <v xml:space="preserve">TEAM </v>
      </c>
      <c r="AB78" s="5" t="str">
        <f t="shared" si="27"/>
        <v xml:space="preserve">TEAM </v>
      </c>
      <c r="AC78" s="36" t="s">
        <v>698</v>
      </c>
      <c r="AD78" s="1" t="str">
        <f t="shared" si="28"/>
        <v xml:space="preserve">M </v>
      </c>
      <c r="AE78" s="1" t="str">
        <f t="shared" si="28"/>
        <v xml:space="preserve">M </v>
      </c>
      <c r="AF78" s="1" t="e">
        <f t="shared" si="29"/>
        <v>#VALUE!</v>
      </c>
      <c r="AG78" s="1" t="e">
        <f t="shared" si="29"/>
        <v>#VALUE!</v>
      </c>
      <c r="AH78" s="5" t="e">
        <f t="shared" si="30"/>
        <v>#VALUE!</v>
      </c>
      <c r="AI78" s="260" t="e">
        <f t="shared" si="30"/>
        <v>#VALUE!</v>
      </c>
      <c r="AJ78" s="265" t="s">
        <v>102</v>
      </c>
      <c r="AK78" s="1" t="e">
        <f t="shared" si="31"/>
        <v>#VALUE!</v>
      </c>
      <c r="AL78" s="1" t="e">
        <f t="shared" si="32"/>
        <v>#VALUE!</v>
      </c>
      <c r="AM78" s="1">
        <v>54</v>
      </c>
      <c r="AN78" s="1">
        <v>53</v>
      </c>
      <c r="AO78" s="5" t="str">
        <f t="shared" si="33"/>
        <v>TEAM 54</v>
      </c>
      <c r="AP78" s="5" t="str">
        <f t="shared" si="34"/>
        <v>TEAM 53</v>
      </c>
      <c r="AQ78" s="272" t="s">
        <v>103</v>
      </c>
      <c r="AR78" s="1" t="str">
        <f t="shared" si="35"/>
        <v>54</v>
      </c>
      <c r="AS78" s="1" t="str">
        <f t="shared" si="35"/>
        <v>53</v>
      </c>
      <c r="AT78" s="1">
        <f t="shared" si="36"/>
        <v>64</v>
      </c>
      <c r="AU78" s="1">
        <f t="shared" si="36"/>
        <v>63</v>
      </c>
      <c r="AV78" s="5" t="str">
        <f t="shared" si="37"/>
        <v>TEAM 64</v>
      </c>
      <c r="AW78" s="266" t="str">
        <f t="shared" si="37"/>
        <v>TEAM 63</v>
      </c>
    </row>
    <row r="79" spans="1:49" ht="14" thickTop="1" thickBot="1" x14ac:dyDescent="0.35">
      <c r="A79" s="32" t="s">
        <v>10</v>
      </c>
      <c r="B79" s="5" t="s">
        <v>97</v>
      </c>
      <c r="C79" s="5" t="s">
        <v>101</v>
      </c>
      <c r="D79" s="33" t="s">
        <v>175</v>
      </c>
      <c r="E79" s="1" t="str">
        <f t="shared" si="19"/>
        <v xml:space="preserve"> 1</v>
      </c>
      <c r="F79" s="1" t="str">
        <f t="shared" si="19"/>
        <v>10</v>
      </c>
      <c r="G79" s="1">
        <f t="shared" si="20"/>
        <v>11</v>
      </c>
      <c r="H79" s="1">
        <f t="shared" si="20"/>
        <v>20</v>
      </c>
      <c r="I79" s="5" t="str">
        <f t="shared" si="21"/>
        <v>TEAM 11</v>
      </c>
      <c r="J79" s="5" t="str">
        <f t="shared" si="21"/>
        <v>TEAM 20</v>
      </c>
      <c r="K79" s="197" t="s">
        <v>150</v>
      </c>
      <c r="L79" s="197" t="s">
        <v>159</v>
      </c>
      <c r="M79" s="34" t="s">
        <v>11</v>
      </c>
      <c r="N79" s="1" t="str">
        <f t="shared" si="23"/>
        <v>11</v>
      </c>
      <c r="O79" s="1" t="str">
        <f t="shared" si="23"/>
        <v>20</v>
      </c>
      <c r="P79" s="1">
        <f t="shared" si="24"/>
        <v>21</v>
      </c>
      <c r="Q79" s="1">
        <f t="shared" si="24"/>
        <v>30</v>
      </c>
      <c r="R79" s="5" t="str">
        <f t="shared" si="25"/>
        <v>TEAM 21</v>
      </c>
      <c r="S79" s="5" t="str">
        <f t="shared" si="25"/>
        <v>TEAM 30</v>
      </c>
      <c r="T79" s="85" t="s">
        <v>160</v>
      </c>
      <c r="U79" s="85" t="s">
        <v>109</v>
      </c>
      <c r="V79" s="35" t="s">
        <v>697</v>
      </c>
      <c r="AA79" s="5" t="str">
        <f t="shared" si="26"/>
        <v xml:space="preserve">TEAM </v>
      </c>
      <c r="AB79" s="5" t="str">
        <f t="shared" si="27"/>
        <v xml:space="preserve">TEAM </v>
      </c>
      <c r="AC79" s="36" t="s">
        <v>698</v>
      </c>
      <c r="AD79" s="1" t="str">
        <f t="shared" si="28"/>
        <v xml:space="preserve">M </v>
      </c>
      <c r="AE79" s="1" t="str">
        <f t="shared" si="28"/>
        <v xml:space="preserve">M </v>
      </c>
      <c r="AF79" s="1" t="e">
        <f t="shared" si="29"/>
        <v>#VALUE!</v>
      </c>
      <c r="AG79" s="1" t="e">
        <f t="shared" si="29"/>
        <v>#VALUE!</v>
      </c>
      <c r="AH79" s="5" t="e">
        <f t="shared" si="30"/>
        <v>#VALUE!</v>
      </c>
      <c r="AI79" s="260" t="e">
        <f t="shared" si="30"/>
        <v>#VALUE!</v>
      </c>
      <c r="AJ79" s="265" t="s">
        <v>102</v>
      </c>
      <c r="AK79" s="1" t="e">
        <f t="shared" si="31"/>
        <v>#VALUE!</v>
      </c>
      <c r="AL79" s="1" t="e">
        <f t="shared" si="32"/>
        <v>#VALUE!</v>
      </c>
      <c r="AM79" s="1">
        <v>47</v>
      </c>
      <c r="AN79" s="1">
        <v>56</v>
      </c>
      <c r="AO79" s="5" t="str">
        <f t="shared" si="33"/>
        <v>TEAM 47</v>
      </c>
      <c r="AP79" s="5" t="str">
        <f t="shared" si="34"/>
        <v>TEAM 56</v>
      </c>
      <c r="AQ79" s="272" t="s">
        <v>103</v>
      </c>
      <c r="AR79" s="1" t="str">
        <f t="shared" si="35"/>
        <v>47</v>
      </c>
      <c r="AS79" s="1" t="str">
        <f t="shared" si="35"/>
        <v>56</v>
      </c>
      <c r="AT79" s="1">
        <f t="shared" si="36"/>
        <v>57</v>
      </c>
      <c r="AU79" s="1">
        <f t="shared" si="36"/>
        <v>66</v>
      </c>
      <c r="AV79" s="5" t="str">
        <f t="shared" si="37"/>
        <v>TEAM 57</v>
      </c>
      <c r="AW79" s="266" t="str">
        <f t="shared" si="37"/>
        <v>TEAM 66</v>
      </c>
    </row>
    <row r="80" spans="1:49" ht="14" thickTop="1" thickBot="1" x14ac:dyDescent="0.35">
      <c r="A80" s="32" t="s">
        <v>10</v>
      </c>
      <c r="B80" s="5" t="s">
        <v>99</v>
      </c>
      <c r="C80" s="5" t="s">
        <v>96</v>
      </c>
      <c r="D80" s="33" t="s">
        <v>175</v>
      </c>
      <c r="E80" s="1" t="str">
        <f t="shared" si="19"/>
        <v xml:space="preserve"> 4</v>
      </c>
      <c r="F80" s="1" t="str">
        <f t="shared" si="19"/>
        <v xml:space="preserve"> 2</v>
      </c>
      <c r="G80" s="1">
        <f t="shared" si="20"/>
        <v>14</v>
      </c>
      <c r="H80" s="1">
        <f t="shared" si="20"/>
        <v>12</v>
      </c>
      <c r="I80" s="5" t="str">
        <f t="shared" si="21"/>
        <v>TEAM 14</v>
      </c>
      <c r="J80" s="5" t="str">
        <f t="shared" si="21"/>
        <v>TEAM 12</v>
      </c>
      <c r="K80" s="197" t="s">
        <v>153</v>
      </c>
      <c r="L80" s="197" t="s">
        <v>151</v>
      </c>
      <c r="M80" s="34" t="s">
        <v>11</v>
      </c>
      <c r="N80" s="1" t="str">
        <f t="shared" si="23"/>
        <v>14</v>
      </c>
      <c r="O80" s="1" t="str">
        <f t="shared" si="23"/>
        <v>12</v>
      </c>
      <c r="P80" s="1">
        <f t="shared" si="24"/>
        <v>24</v>
      </c>
      <c r="Q80" s="1">
        <f t="shared" si="24"/>
        <v>22</v>
      </c>
      <c r="R80" s="5" t="str">
        <f t="shared" si="25"/>
        <v>TEAM 24</v>
      </c>
      <c r="S80" s="5" t="str">
        <f t="shared" si="25"/>
        <v>TEAM 22</v>
      </c>
      <c r="T80" s="85" t="s">
        <v>163</v>
      </c>
      <c r="U80" s="85" t="s">
        <v>161</v>
      </c>
      <c r="V80" s="35" t="s">
        <v>697</v>
      </c>
      <c r="AA80" s="5" t="str">
        <f t="shared" si="26"/>
        <v xml:space="preserve">TEAM </v>
      </c>
      <c r="AB80" s="5" t="str">
        <f t="shared" si="27"/>
        <v xml:space="preserve">TEAM </v>
      </c>
      <c r="AC80" s="36" t="s">
        <v>698</v>
      </c>
      <c r="AD80" s="1" t="str">
        <f t="shared" si="28"/>
        <v xml:space="preserve">M </v>
      </c>
      <c r="AE80" s="1" t="str">
        <f t="shared" si="28"/>
        <v xml:space="preserve">M </v>
      </c>
      <c r="AF80" s="1" t="e">
        <f t="shared" si="29"/>
        <v>#VALUE!</v>
      </c>
      <c r="AG80" s="1" t="e">
        <f t="shared" si="29"/>
        <v>#VALUE!</v>
      </c>
      <c r="AH80" s="5" t="e">
        <f t="shared" si="30"/>
        <v>#VALUE!</v>
      </c>
      <c r="AI80" s="260" t="e">
        <f t="shared" si="30"/>
        <v>#VALUE!</v>
      </c>
      <c r="AJ80" s="265" t="s">
        <v>102</v>
      </c>
      <c r="AK80" s="1" t="e">
        <f t="shared" si="31"/>
        <v>#VALUE!</v>
      </c>
      <c r="AL80" s="1" t="e">
        <f t="shared" si="32"/>
        <v>#VALUE!</v>
      </c>
      <c r="AM80" s="1">
        <v>50</v>
      </c>
      <c r="AN80" s="1">
        <v>48</v>
      </c>
      <c r="AO80" s="5" t="str">
        <f t="shared" si="33"/>
        <v>TEAM 50</v>
      </c>
      <c r="AP80" s="5" t="str">
        <f t="shared" si="34"/>
        <v>TEAM 48</v>
      </c>
      <c r="AQ80" s="272" t="s">
        <v>103</v>
      </c>
      <c r="AR80" s="1" t="str">
        <f t="shared" si="35"/>
        <v>50</v>
      </c>
      <c r="AS80" s="1" t="str">
        <f t="shared" si="35"/>
        <v>48</v>
      </c>
      <c r="AT80" s="1">
        <f t="shared" si="36"/>
        <v>60</v>
      </c>
      <c r="AU80" s="1">
        <f t="shared" si="36"/>
        <v>58</v>
      </c>
      <c r="AV80" s="5" t="str">
        <f t="shared" si="37"/>
        <v>TEAM 60</v>
      </c>
      <c r="AW80" s="266" t="str">
        <f t="shared" si="37"/>
        <v>TEAM 58</v>
      </c>
    </row>
    <row r="81" spans="1:49" ht="14" thickTop="1" thickBot="1" x14ac:dyDescent="0.35">
      <c r="A81" s="32" t="s">
        <v>10</v>
      </c>
      <c r="B81" s="5" t="s">
        <v>94</v>
      </c>
      <c r="C81" s="5" t="s">
        <v>97</v>
      </c>
      <c r="D81" s="33" t="s">
        <v>175</v>
      </c>
      <c r="E81" s="1" t="str">
        <f t="shared" si="19"/>
        <v xml:space="preserve"> 5</v>
      </c>
      <c r="F81" s="1" t="str">
        <f t="shared" si="19"/>
        <v xml:space="preserve"> 1</v>
      </c>
      <c r="G81" s="1">
        <f t="shared" si="20"/>
        <v>15</v>
      </c>
      <c r="H81" s="1">
        <f t="shared" si="20"/>
        <v>11</v>
      </c>
      <c r="I81" s="5" t="str">
        <f t="shared" si="21"/>
        <v>TEAM 15</v>
      </c>
      <c r="J81" s="5" t="str">
        <f t="shared" si="21"/>
        <v>TEAM 11</v>
      </c>
      <c r="K81" s="197" t="s">
        <v>154</v>
      </c>
      <c r="L81" s="197" t="s">
        <v>150</v>
      </c>
      <c r="M81" s="34" t="s">
        <v>11</v>
      </c>
      <c r="N81" s="1" t="str">
        <f t="shared" si="23"/>
        <v>15</v>
      </c>
      <c r="O81" s="1" t="str">
        <f t="shared" si="23"/>
        <v>11</v>
      </c>
      <c r="P81" s="1">
        <f t="shared" si="24"/>
        <v>25</v>
      </c>
      <c r="Q81" s="1">
        <f t="shared" si="24"/>
        <v>21</v>
      </c>
      <c r="R81" s="5" t="str">
        <f t="shared" si="25"/>
        <v>TEAM 25</v>
      </c>
      <c r="S81" s="5" t="str">
        <f t="shared" si="25"/>
        <v>TEAM 21</v>
      </c>
      <c r="T81" s="85" t="s">
        <v>104</v>
      </c>
      <c r="U81" s="85" t="s">
        <v>160</v>
      </c>
      <c r="V81" s="35" t="s">
        <v>697</v>
      </c>
      <c r="AA81" s="5" t="str">
        <f t="shared" si="26"/>
        <v xml:space="preserve">TEAM </v>
      </c>
      <c r="AB81" s="5" t="str">
        <f t="shared" si="27"/>
        <v xml:space="preserve">TEAM </v>
      </c>
      <c r="AC81" s="36" t="s">
        <v>698</v>
      </c>
      <c r="AD81" s="1" t="str">
        <f t="shared" si="28"/>
        <v xml:space="preserve">M </v>
      </c>
      <c r="AE81" s="1" t="str">
        <f t="shared" si="28"/>
        <v xml:space="preserve">M </v>
      </c>
      <c r="AF81" s="1" t="e">
        <f t="shared" si="29"/>
        <v>#VALUE!</v>
      </c>
      <c r="AG81" s="1" t="e">
        <f t="shared" si="29"/>
        <v>#VALUE!</v>
      </c>
      <c r="AH81" s="5" t="e">
        <f t="shared" si="30"/>
        <v>#VALUE!</v>
      </c>
      <c r="AI81" s="260" t="e">
        <f t="shared" si="30"/>
        <v>#VALUE!</v>
      </c>
      <c r="AJ81" s="265" t="s">
        <v>102</v>
      </c>
      <c r="AK81" s="1" t="e">
        <f t="shared" si="31"/>
        <v>#VALUE!</v>
      </c>
      <c r="AL81" s="1" t="e">
        <f t="shared" si="32"/>
        <v>#VALUE!</v>
      </c>
      <c r="AM81" s="1">
        <v>51</v>
      </c>
      <c r="AN81" s="1">
        <v>47</v>
      </c>
      <c r="AO81" s="5" t="str">
        <f t="shared" si="33"/>
        <v>TEAM 51</v>
      </c>
      <c r="AP81" s="5" t="str">
        <f t="shared" si="34"/>
        <v>TEAM 47</v>
      </c>
      <c r="AQ81" s="272" t="s">
        <v>103</v>
      </c>
      <c r="AR81" s="1" t="str">
        <f t="shared" si="35"/>
        <v>51</v>
      </c>
      <c r="AS81" s="1" t="str">
        <f t="shared" si="35"/>
        <v>47</v>
      </c>
      <c r="AT81" s="1">
        <f t="shared" si="36"/>
        <v>61</v>
      </c>
      <c r="AU81" s="1">
        <f t="shared" si="36"/>
        <v>57</v>
      </c>
      <c r="AV81" s="5" t="str">
        <f t="shared" si="37"/>
        <v>TEAM 61</v>
      </c>
      <c r="AW81" s="266" t="str">
        <f t="shared" si="37"/>
        <v>TEAM 57</v>
      </c>
    </row>
    <row r="82" spans="1:49" ht="14" thickTop="1" thickBot="1" x14ac:dyDescent="0.35">
      <c r="A82" s="32" t="s">
        <v>10</v>
      </c>
      <c r="B82" s="5" t="s">
        <v>98</v>
      </c>
      <c r="C82" s="5" t="s">
        <v>92</v>
      </c>
      <c r="D82" s="33" t="s">
        <v>175</v>
      </c>
      <c r="E82" s="1" t="str">
        <f t="shared" si="19"/>
        <v xml:space="preserve"> 7</v>
      </c>
      <c r="F82" s="1" t="str">
        <f t="shared" si="19"/>
        <v xml:space="preserve"> 6</v>
      </c>
      <c r="G82" s="1">
        <f t="shared" si="20"/>
        <v>17</v>
      </c>
      <c r="H82" s="1">
        <f t="shared" si="20"/>
        <v>16</v>
      </c>
      <c r="I82" s="5" t="str">
        <f t="shared" si="21"/>
        <v>TEAM 17</v>
      </c>
      <c r="J82" s="5" t="str">
        <f t="shared" si="21"/>
        <v>TEAM 16</v>
      </c>
      <c r="K82" s="197" t="s">
        <v>156</v>
      </c>
      <c r="L82" s="197" t="s">
        <v>155</v>
      </c>
      <c r="M82" s="34" t="s">
        <v>11</v>
      </c>
      <c r="N82" s="1" t="str">
        <f t="shared" si="23"/>
        <v>17</v>
      </c>
      <c r="O82" s="1" t="str">
        <f t="shared" si="23"/>
        <v>16</v>
      </c>
      <c r="P82" s="1">
        <f t="shared" si="24"/>
        <v>27</v>
      </c>
      <c r="Q82" s="1">
        <f t="shared" si="24"/>
        <v>26</v>
      </c>
      <c r="R82" s="5" t="str">
        <f t="shared" si="25"/>
        <v>TEAM 27</v>
      </c>
      <c r="S82" s="5" t="str">
        <f t="shared" si="25"/>
        <v>TEAM 26</v>
      </c>
      <c r="T82" s="85" t="s">
        <v>106</v>
      </c>
      <c r="U82" s="85" t="s">
        <v>105</v>
      </c>
      <c r="V82" s="35" t="s">
        <v>697</v>
      </c>
      <c r="AA82" s="5" t="str">
        <f t="shared" si="26"/>
        <v xml:space="preserve">TEAM </v>
      </c>
      <c r="AB82" s="5" t="str">
        <f t="shared" si="27"/>
        <v xml:space="preserve">TEAM </v>
      </c>
      <c r="AC82" s="36" t="s">
        <v>698</v>
      </c>
      <c r="AD82" s="1" t="str">
        <f t="shared" si="28"/>
        <v xml:space="preserve">M </v>
      </c>
      <c r="AE82" s="1" t="str">
        <f t="shared" si="28"/>
        <v xml:space="preserve">M </v>
      </c>
      <c r="AF82" s="1" t="e">
        <f t="shared" si="29"/>
        <v>#VALUE!</v>
      </c>
      <c r="AG82" s="1" t="e">
        <f t="shared" si="29"/>
        <v>#VALUE!</v>
      </c>
      <c r="AH82" s="5" t="e">
        <f t="shared" si="30"/>
        <v>#VALUE!</v>
      </c>
      <c r="AI82" s="260" t="e">
        <f t="shared" si="30"/>
        <v>#VALUE!</v>
      </c>
      <c r="AJ82" s="265" t="s">
        <v>102</v>
      </c>
      <c r="AK82" s="1" t="e">
        <f t="shared" si="31"/>
        <v>#VALUE!</v>
      </c>
      <c r="AL82" s="1" t="e">
        <f t="shared" si="32"/>
        <v>#VALUE!</v>
      </c>
      <c r="AM82" s="1">
        <v>53</v>
      </c>
      <c r="AN82" s="1">
        <v>52</v>
      </c>
      <c r="AO82" s="5" t="str">
        <f t="shared" si="33"/>
        <v>TEAM 53</v>
      </c>
      <c r="AP82" s="5" t="str">
        <f t="shared" si="34"/>
        <v>TEAM 52</v>
      </c>
      <c r="AQ82" s="272" t="s">
        <v>103</v>
      </c>
      <c r="AR82" s="1" t="str">
        <f t="shared" si="35"/>
        <v>53</v>
      </c>
      <c r="AS82" s="1" t="str">
        <f t="shared" si="35"/>
        <v>52</v>
      </c>
      <c r="AT82" s="1">
        <f t="shared" si="36"/>
        <v>63</v>
      </c>
      <c r="AU82" s="1">
        <f t="shared" si="36"/>
        <v>62</v>
      </c>
      <c r="AV82" s="5" t="str">
        <f t="shared" si="37"/>
        <v>TEAM 63</v>
      </c>
      <c r="AW82" s="266" t="str">
        <f t="shared" si="37"/>
        <v>TEAM 62</v>
      </c>
    </row>
    <row r="83" spans="1:49" ht="14" thickTop="1" thickBot="1" x14ac:dyDescent="0.35">
      <c r="A83" s="32" t="s">
        <v>10</v>
      </c>
      <c r="B83" s="5" t="s">
        <v>93</v>
      </c>
      <c r="C83" s="5" t="s">
        <v>101</v>
      </c>
      <c r="D83" s="33" t="s">
        <v>175</v>
      </c>
      <c r="E83" s="1" t="str">
        <f t="shared" si="19"/>
        <v xml:space="preserve"> 3</v>
      </c>
      <c r="F83" s="1" t="str">
        <f t="shared" si="19"/>
        <v>10</v>
      </c>
      <c r="G83" s="1">
        <f t="shared" si="20"/>
        <v>13</v>
      </c>
      <c r="H83" s="1">
        <f t="shared" si="20"/>
        <v>20</v>
      </c>
      <c r="I83" s="5" t="str">
        <f t="shared" si="21"/>
        <v>TEAM 13</v>
      </c>
      <c r="J83" s="5" t="str">
        <f t="shared" si="21"/>
        <v>TEAM 20</v>
      </c>
      <c r="K83" s="197" t="s">
        <v>152</v>
      </c>
      <c r="L83" s="197" t="s">
        <v>159</v>
      </c>
      <c r="M83" s="34" t="s">
        <v>11</v>
      </c>
      <c r="N83" s="1" t="str">
        <f t="shared" si="23"/>
        <v>13</v>
      </c>
      <c r="O83" s="1" t="str">
        <f t="shared" si="23"/>
        <v>20</v>
      </c>
      <c r="P83" s="1">
        <f t="shared" si="24"/>
        <v>23</v>
      </c>
      <c r="Q83" s="1">
        <f t="shared" si="24"/>
        <v>30</v>
      </c>
      <c r="R83" s="5" t="str">
        <f t="shared" si="25"/>
        <v>TEAM 23</v>
      </c>
      <c r="S83" s="5" t="str">
        <f t="shared" si="25"/>
        <v>TEAM 30</v>
      </c>
      <c r="T83" s="85" t="s">
        <v>162</v>
      </c>
      <c r="U83" s="85" t="s">
        <v>109</v>
      </c>
      <c r="V83" s="35" t="s">
        <v>697</v>
      </c>
      <c r="AA83" s="5" t="str">
        <f t="shared" si="26"/>
        <v xml:space="preserve">TEAM </v>
      </c>
      <c r="AB83" s="5" t="str">
        <f t="shared" si="27"/>
        <v xml:space="preserve">TEAM </v>
      </c>
      <c r="AC83" s="36" t="s">
        <v>698</v>
      </c>
      <c r="AD83" s="1" t="str">
        <f t="shared" si="28"/>
        <v xml:space="preserve">M </v>
      </c>
      <c r="AE83" s="1" t="str">
        <f t="shared" si="28"/>
        <v xml:space="preserve">M </v>
      </c>
      <c r="AF83" s="1" t="e">
        <f t="shared" si="29"/>
        <v>#VALUE!</v>
      </c>
      <c r="AG83" s="1" t="e">
        <f t="shared" si="29"/>
        <v>#VALUE!</v>
      </c>
      <c r="AH83" s="5" t="e">
        <f t="shared" si="30"/>
        <v>#VALUE!</v>
      </c>
      <c r="AI83" s="260" t="e">
        <f t="shared" si="30"/>
        <v>#VALUE!</v>
      </c>
      <c r="AJ83" s="265" t="s">
        <v>102</v>
      </c>
      <c r="AK83" s="1" t="e">
        <f t="shared" si="31"/>
        <v>#VALUE!</v>
      </c>
      <c r="AL83" s="1" t="e">
        <f t="shared" si="32"/>
        <v>#VALUE!</v>
      </c>
      <c r="AM83" s="1">
        <v>49</v>
      </c>
      <c r="AN83" s="1">
        <v>56</v>
      </c>
      <c r="AO83" s="5" t="str">
        <f t="shared" si="33"/>
        <v>TEAM 49</v>
      </c>
      <c r="AP83" s="5" t="str">
        <f t="shared" si="34"/>
        <v>TEAM 56</v>
      </c>
      <c r="AQ83" s="272" t="s">
        <v>103</v>
      </c>
      <c r="AR83" s="1" t="str">
        <f t="shared" si="35"/>
        <v>49</v>
      </c>
      <c r="AS83" s="1" t="str">
        <f t="shared" si="35"/>
        <v>56</v>
      </c>
      <c r="AT83" s="1">
        <f t="shared" si="36"/>
        <v>59</v>
      </c>
      <c r="AU83" s="1">
        <f t="shared" si="36"/>
        <v>66</v>
      </c>
      <c r="AV83" s="5" t="str">
        <f t="shared" si="37"/>
        <v>TEAM 59</v>
      </c>
      <c r="AW83" s="266" t="str">
        <f t="shared" si="37"/>
        <v>TEAM 66</v>
      </c>
    </row>
    <row r="84" spans="1:49" ht="14" thickTop="1" thickBot="1" x14ac:dyDescent="0.35">
      <c r="A84" s="69" t="s">
        <v>10</v>
      </c>
      <c r="B84" s="5" t="s">
        <v>100</v>
      </c>
      <c r="C84" s="5" t="s">
        <v>95</v>
      </c>
      <c r="D84" s="33" t="s">
        <v>175</v>
      </c>
      <c r="E84" s="1" t="str">
        <f t="shared" si="19"/>
        <v xml:space="preserve"> 8</v>
      </c>
      <c r="F84" s="1" t="str">
        <f t="shared" si="19"/>
        <v xml:space="preserve"> 9</v>
      </c>
      <c r="G84" s="1">
        <f t="shared" si="20"/>
        <v>18</v>
      </c>
      <c r="H84" s="1">
        <f t="shared" si="20"/>
        <v>19</v>
      </c>
      <c r="I84" s="5" t="str">
        <f t="shared" si="21"/>
        <v>TEAM 18</v>
      </c>
      <c r="J84" s="5" t="str">
        <f t="shared" si="21"/>
        <v>TEAM 19</v>
      </c>
      <c r="K84" s="197" t="s">
        <v>157</v>
      </c>
      <c r="L84" s="197" t="s">
        <v>158</v>
      </c>
      <c r="M84" s="34" t="s">
        <v>11</v>
      </c>
      <c r="N84" s="1" t="str">
        <f t="shared" si="23"/>
        <v>18</v>
      </c>
      <c r="O84" s="1" t="str">
        <f t="shared" si="23"/>
        <v>19</v>
      </c>
      <c r="P84" s="1">
        <f t="shared" si="24"/>
        <v>28</v>
      </c>
      <c r="Q84" s="1">
        <f t="shared" si="24"/>
        <v>29</v>
      </c>
      <c r="R84" s="5" t="str">
        <f t="shared" si="25"/>
        <v>TEAM 28</v>
      </c>
      <c r="S84" s="5" t="str">
        <f t="shared" si="25"/>
        <v>TEAM 29</v>
      </c>
      <c r="T84" s="85" t="s">
        <v>107</v>
      </c>
      <c r="U84" s="85" t="s">
        <v>108</v>
      </c>
      <c r="V84" s="35" t="s">
        <v>697</v>
      </c>
      <c r="AA84" s="5" t="str">
        <f t="shared" si="26"/>
        <v xml:space="preserve">TEAM </v>
      </c>
      <c r="AB84" s="5" t="str">
        <f t="shared" si="27"/>
        <v xml:space="preserve">TEAM </v>
      </c>
      <c r="AC84" s="36" t="s">
        <v>698</v>
      </c>
      <c r="AD84" s="1" t="str">
        <f t="shared" si="28"/>
        <v xml:space="preserve">M </v>
      </c>
      <c r="AE84" s="1" t="str">
        <f t="shared" si="28"/>
        <v xml:space="preserve">M </v>
      </c>
      <c r="AF84" s="1" t="e">
        <f t="shared" si="29"/>
        <v>#VALUE!</v>
      </c>
      <c r="AG84" s="1" t="e">
        <f t="shared" si="29"/>
        <v>#VALUE!</v>
      </c>
      <c r="AH84" s="5" t="e">
        <f t="shared" si="30"/>
        <v>#VALUE!</v>
      </c>
      <c r="AI84" s="260" t="e">
        <f t="shared" si="30"/>
        <v>#VALUE!</v>
      </c>
      <c r="AJ84" s="265" t="s">
        <v>102</v>
      </c>
      <c r="AK84" s="1" t="e">
        <f t="shared" si="31"/>
        <v>#VALUE!</v>
      </c>
      <c r="AL84" s="1" t="e">
        <f t="shared" si="32"/>
        <v>#VALUE!</v>
      </c>
      <c r="AM84" s="1">
        <v>54</v>
      </c>
      <c r="AN84" s="1">
        <v>55</v>
      </c>
      <c r="AO84" s="5" t="str">
        <f t="shared" si="33"/>
        <v>TEAM 54</v>
      </c>
      <c r="AP84" s="5" t="str">
        <f t="shared" si="34"/>
        <v>TEAM 55</v>
      </c>
      <c r="AQ84" s="272" t="s">
        <v>103</v>
      </c>
      <c r="AR84" s="1" t="str">
        <f t="shared" si="35"/>
        <v>54</v>
      </c>
      <c r="AS84" s="1" t="str">
        <f t="shared" si="35"/>
        <v>55</v>
      </c>
      <c r="AT84" s="1">
        <f t="shared" si="36"/>
        <v>64</v>
      </c>
      <c r="AU84" s="1">
        <f t="shared" si="36"/>
        <v>65</v>
      </c>
      <c r="AV84" s="5" t="str">
        <f t="shared" si="37"/>
        <v>TEAM 64</v>
      </c>
      <c r="AW84" s="266" t="str">
        <f t="shared" si="37"/>
        <v>TEAM 65</v>
      </c>
    </row>
    <row r="85" spans="1:49" ht="14" thickTop="1" thickBot="1" x14ac:dyDescent="0.35">
      <c r="A85" s="32" t="s">
        <v>10</v>
      </c>
      <c r="B85" s="5" t="s">
        <v>95</v>
      </c>
      <c r="C85" s="5" t="s">
        <v>97</v>
      </c>
      <c r="D85" s="33" t="s">
        <v>175</v>
      </c>
      <c r="E85" s="1" t="str">
        <f t="shared" si="19"/>
        <v xml:space="preserve"> 9</v>
      </c>
      <c r="F85" s="1" t="str">
        <f t="shared" si="19"/>
        <v xml:space="preserve"> 1</v>
      </c>
      <c r="G85" s="1">
        <f t="shared" si="20"/>
        <v>19</v>
      </c>
      <c r="H85" s="1">
        <f t="shared" si="20"/>
        <v>11</v>
      </c>
      <c r="I85" s="5" t="str">
        <f t="shared" si="21"/>
        <v>TEAM 19</v>
      </c>
      <c r="J85" s="5" t="str">
        <f t="shared" si="21"/>
        <v>TEAM 11</v>
      </c>
      <c r="K85" s="197" t="s">
        <v>158</v>
      </c>
      <c r="L85" s="197" t="s">
        <v>150</v>
      </c>
      <c r="M85" s="34" t="s">
        <v>11</v>
      </c>
      <c r="N85" s="1" t="str">
        <f t="shared" si="23"/>
        <v>19</v>
      </c>
      <c r="O85" s="1" t="str">
        <f t="shared" si="23"/>
        <v>11</v>
      </c>
      <c r="P85" s="1">
        <f t="shared" si="24"/>
        <v>29</v>
      </c>
      <c r="Q85" s="1">
        <f t="shared" si="24"/>
        <v>21</v>
      </c>
      <c r="R85" s="5" t="str">
        <f t="shared" si="25"/>
        <v>TEAM 29</v>
      </c>
      <c r="S85" s="5" t="str">
        <f t="shared" si="25"/>
        <v>TEAM 21</v>
      </c>
      <c r="T85" s="85" t="s">
        <v>108</v>
      </c>
      <c r="U85" s="85" t="s">
        <v>160</v>
      </c>
      <c r="V85" s="35" t="s">
        <v>697</v>
      </c>
      <c r="AA85" s="5" t="str">
        <f t="shared" si="26"/>
        <v xml:space="preserve">TEAM </v>
      </c>
      <c r="AB85" s="5" t="str">
        <f t="shared" si="27"/>
        <v xml:space="preserve">TEAM </v>
      </c>
      <c r="AC85" s="36" t="s">
        <v>698</v>
      </c>
      <c r="AD85" s="1" t="str">
        <f t="shared" si="28"/>
        <v xml:space="preserve">M </v>
      </c>
      <c r="AE85" s="1" t="str">
        <f t="shared" si="28"/>
        <v xml:space="preserve">M </v>
      </c>
      <c r="AF85" s="1" t="e">
        <f t="shared" si="29"/>
        <v>#VALUE!</v>
      </c>
      <c r="AG85" s="1" t="e">
        <f t="shared" si="29"/>
        <v>#VALUE!</v>
      </c>
      <c r="AH85" s="5" t="e">
        <f t="shared" si="30"/>
        <v>#VALUE!</v>
      </c>
      <c r="AI85" s="260" t="e">
        <f t="shared" si="30"/>
        <v>#VALUE!</v>
      </c>
      <c r="AJ85" s="265" t="s">
        <v>102</v>
      </c>
      <c r="AK85" s="1" t="e">
        <f t="shared" si="31"/>
        <v>#VALUE!</v>
      </c>
      <c r="AL85" s="1" t="e">
        <f t="shared" si="32"/>
        <v>#VALUE!</v>
      </c>
      <c r="AM85" s="1">
        <v>55</v>
      </c>
      <c r="AN85" s="1">
        <v>47</v>
      </c>
      <c r="AO85" s="5" t="str">
        <f t="shared" si="33"/>
        <v>TEAM 55</v>
      </c>
      <c r="AP85" s="5" t="str">
        <f t="shared" si="34"/>
        <v>TEAM 47</v>
      </c>
      <c r="AQ85" s="272" t="s">
        <v>103</v>
      </c>
      <c r="AR85" s="1" t="str">
        <f t="shared" si="35"/>
        <v>55</v>
      </c>
      <c r="AS85" s="1" t="str">
        <f t="shared" si="35"/>
        <v>47</v>
      </c>
      <c r="AT85" s="1">
        <f t="shared" si="36"/>
        <v>65</v>
      </c>
      <c r="AU85" s="1">
        <f t="shared" si="36"/>
        <v>57</v>
      </c>
      <c r="AV85" s="5" t="str">
        <f t="shared" si="37"/>
        <v>TEAM 65</v>
      </c>
      <c r="AW85" s="266" t="str">
        <f t="shared" si="37"/>
        <v>TEAM 57</v>
      </c>
    </row>
    <row r="86" spans="1:49" ht="14" thickTop="1" thickBot="1" x14ac:dyDescent="0.35">
      <c r="A86" s="32" t="s">
        <v>10</v>
      </c>
      <c r="B86" s="5" t="s">
        <v>96</v>
      </c>
      <c r="C86" s="5" t="s">
        <v>100</v>
      </c>
      <c r="D86" s="33" t="s">
        <v>175</v>
      </c>
      <c r="E86" s="1" t="str">
        <f t="shared" si="19"/>
        <v xml:space="preserve"> 2</v>
      </c>
      <c r="F86" s="1" t="str">
        <f t="shared" si="19"/>
        <v xml:space="preserve"> 8</v>
      </c>
      <c r="G86" s="1">
        <f t="shared" si="20"/>
        <v>12</v>
      </c>
      <c r="H86" s="1">
        <f t="shared" si="20"/>
        <v>18</v>
      </c>
      <c r="I86" s="5" t="str">
        <f t="shared" si="21"/>
        <v>TEAM 12</v>
      </c>
      <c r="J86" s="5" t="str">
        <f t="shared" si="21"/>
        <v>TEAM 18</v>
      </c>
      <c r="K86" s="197" t="s">
        <v>151</v>
      </c>
      <c r="L86" s="197" t="s">
        <v>157</v>
      </c>
      <c r="M86" s="34" t="s">
        <v>11</v>
      </c>
      <c r="N86" s="1" t="str">
        <f t="shared" si="23"/>
        <v>12</v>
      </c>
      <c r="O86" s="1" t="str">
        <f t="shared" si="23"/>
        <v>18</v>
      </c>
      <c r="P86" s="1">
        <f t="shared" si="24"/>
        <v>22</v>
      </c>
      <c r="Q86" s="1">
        <f t="shared" si="24"/>
        <v>28</v>
      </c>
      <c r="R86" s="5" t="str">
        <f t="shared" si="25"/>
        <v>TEAM 22</v>
      </c>
      <c r="S86" s="5" t="str">
        <f t="shared" si="25"/>
        <v>TEAM 28</v>
      </c>
      <c r="T86" s="85" t="s">
        <v>161</v>
      </c>
      <c r="U86" s="85" t="s">
        <v>107</v>
      </c>
      <c r="V86" s="35" t="s">
        <v>697</v>
      </c>
      <c r="AA86" s="5" t="str">
        <f t="shared" si="26"/>
        <v xml:space="preserve">TEAM </v>
      </c>
      <c r="AB86" s="5" t="str">
        <f t="shared" si="27"/>
        <v xml:space="preserve">TEAM </v>
      </c>
      <c r="AC86" s="36" t="s">
        <v>698</v>
      </c>
      <c r="AD86" s="1" t="str">
        <f t="shared" si="28"/>
        <v xml:space="preserve">M </v>
      </c>
      <c r="AE86" s="1" t="str">
        <f t="shared" si="28"/>
        <v xml:space="preserve">M </v>
      </c>
      <c r="AF86" s="1" t="e">
        <f t="shared" si="29"/>
        <v>#VALUE!</v>
      </c>
      <c r="AG86" s="1" t="e">
        <f t="shared" si="29"/>
        <v>#VALUE!</v>
      </c>
      <c r="AH86" s="5" t="e">
        <f t="shared" si="30"/>
        <v>#VALUE!</v>
      </c>
      <c r="AI86" s="260" t="e">
        <f t="shared" si="30"/>
        <v>#VALUE!</v>
      </c>
      <c r="AJ86" s="265" t="s">
        <v>102</v>
      </c>
      <c r="AK86" s="1" t="e">
        <f t="shared" si="31"/>
        <v>#VALUE!</v>
      </c>
      <c r="AL86" s="1" t="e">
        <f t="shared" si="32"/>
        <v>#VALUE!</v>
      </c>
      <c r="AM86" s="1">
        <v>48</v>
      </c>
      <c r="AN86" s="1">
        <v>54</v>
      </c>
      <c r="AO86" s="5" t="str">
        <f t="shared" si="33"/>
        <v>TEAM 48</v>
      </c>
      <c r="AP86" s="5" t="str">
        <f t="shared" si="34"/>
        <v>TEAM 54</v>
      </c>
      <c r="AQ86" s="272" t="s">
        <v>103</v>
      </c>
      <c r="AR86" s="1" t="str">
        <f t="shared" si="35"/>
        <v>48</v>
      </c>
      <c r="AS86" s="1" t="str">
        <f t="shared" si="35"/>
        <v>54</v>
      </c>
      <c r="AT86" s="1">
        <f t="shared" si="36"/>
        <v>58</v>
      </c>
      <c r="AU86" s="1">
        <f t="shared" si="36"/>
        <v>64</v>
      </c>
      <c r="AV86" s="5" t="str">
        <f t="shared" si="37"/>
        <v>TEAM 58</v>
      </c>
      <c r="AW86" s="266" t="str">
        <f t="shared" si="37"/>
        <v>TEAM 64</v>
      </c>
    </row>
    <row r="87" spans="1:49" ht="14" thickTop="1" thickBot="1" x14ac:dyDescent="0.35">
      <c r="A87" s="32" t="s">
        <v>10</v>
      </c>
      <c r="B87" s="5" t="s">
        <v>99</v>
      </c>
      <c r="C87" s="5" t="s">
        <v>101</v>
      </c>
      <c r="D87" s="33" t="s">
        <v>175</v>
      </c>
      <c r="E87" s="1" t="str">
        <f t="shared" si="19"/>
        <v xml:space="preserve"> 4</v>
      </c>
      <c r="F87" s="1" t="str">
        <f t="shared" si="19"/>
        <v>10</v>
      </c>
      <c r="G87" s="1">
        <f t="shared" si="20"/>
        <v>14</v>
      </c>
      <c r="H87" s="1">
        <f t="shared" si="20"/>
        <v>20</v>
      </c>
      <c r="I87" s="5" t="str">
        <f t="shared" si="21"/>
        <v>TEAM 14</v>
      </c>
      <c r="J87" s="5" t="str">
        <f t="shared" si="21"/>
        <v>TEAM 20</v>
      </c>
      <c r="K87" s="197" t="s">
        <v>153</v>
      </c>
      <c r="L87" s="197" t="s">
        <v>159</v>
      </c>
      <c r="M87" s="34" t="s">
        <v>11</v>
      </c>
      <c r="N87" s="1" t="str">
        <f t="shared" si="23"/>
        <v>14</v>
      </c>
      <c r="O87" s="1" t="str">
        <f t="shared" si="23"/>
        <v>20</v>
      </c>
      <c r="P87" s="1">
        <f t="shared" si="24"/>
        <v>24</v>
      </c>
      <c r="Q87" s="1">
        <f t="shared" si="24"/>
        <v>30</v>
      </c>
      <c r="R87" s="5" t="str">
        <f t="shared" si="25"/>
        <v>TEAM 24</v>
      </c>
      <c r="S87" s="5" t="str">
        <f t="shared" si="25"/>
        <v>TEAM 30</v>
      </c>
      <c r="T87" s="85" t="s">
        <v>163</v>
      </c>
      <c r="U87" s="85" t="s">
        <v>109</v>
      </c>
      <c r="V87" s="35" t="s">
        <v>697</v>
      </c>
      <c r="AA87" s="5" t="str">
        <f t="shared" si="26"/>
        <v xml:space="preserve">TEAM </v>
      </c>
      <c r="AB87" s="5" t="str">
        <f t="shared" si="27"/>
        <v xml:space="preserve">TEAM </v>
      </c>
      <c r="AC87" s="36" t="s">
        <v>698</v>
      </c>
      <c r="AD87" s="1" t="str">
        <f t="shared" si="28"/>
        <v xml:space="preserve">M </v>
      </c>
      <c r="AE87" s="1" t="str">
        <f t="shared" si="28"/>
        <v xml:space="preserve">M </v>
      </c>
      <c r="AF87" s="1" t="e">
        <f t="shared" si="29"/>
        <v>#VALUE!</v>
      </c>
      <c r="AG87" s="1" t="e">
        <f t="shared" si="29"/>
        <v>#VALUE!</v>
      </c>
      <c r="AH87" s="5" t="e">
        <f t="shared" si="30"/>
        <v>#VALUE!</v>
      </c>
      <c r="AI87" s="260" t="e">
        <f t="shared" si="30"/>
        <v>#VALUE!</v>
      </c>
      <c r="AJ87" s="265" t="s">
        <v>102</v>
      </c>
      <c r="AK87" s="1" t="e">
        <f t="shared" si="31"/>
        <v>#VALUE!</v>
      </c>
      <c r="AL87" s="1" t="e">
        <f t="shared" si="32"/>
        <v>#VALUE!</v>
      </c>
      <c r="AM87" s="1">
        <v>50</v>
      </c>
      <c r="AN87" s="1">
        <v>56</v>
      </c>
      <c r="AO87" s="5" t="str">
        <f t="shared" si="33"/>
        <v>TEAM 50</v>
      </c>
      <c r="AP87" s="5" t="str">
        <f t="shared" si="34"/>
        <v>TEAM 56</v>
      </c>
      <c r="AQ87" s="272" t="s">
        <v>103</v>
      </c>
      <c r="AR87" s="1" t="str">
        <f t="shared" si="35"/>
        <v>50</v>
      </c>
      <c r="AS87" s="1" t="str">
        <f t="shared" si="35"/>
        <v>56</v>
      </c>
      <c r="AT87" s="1">
        <f t="shared" si="36"/>
        <v>60</v>
      </c>
      <c r="AU87" s="1">
        <f t="shared" si="36"/>
        <v>66</v>
      </c>
      <c r="AV87" s="5" t="str">
        <f t="shared" si="37"/>
        <v>TEAM 60</v>
      </c>
      <c r="AW87" s="266" t="str">
        <f t="shared" si="37"/>
        <v>TEAM 66</v>
      </c>
    </row>
    <row r="88" spans="1:49" ht="14" thickTop="1" thickBot="1" x14ac:dyDescent="0.35">
      <c r="A88" s="32" t="s">
        <v>10</v>
      </c>
      <c r="B88" s="5" t="s">
        <v>98</v>
      </c>
      <c r="C88" s="5" t="s">
        <v>93</v>
      </c>
      <c r="D88" s="33" t="s">
        <v>175</v>
      </c>
      <c r="E88" s="1" t="str">
        <f t="shared" si="19"/>
        <v xml:space="preserve"> 7</v>
      </c>
      <c r="F88" s="1" t="str">
        <f t="shared" si="19"/>
        <v xml:space="preserve"> 3</v>
      </c>
      <c r="G88" s="1">
        <f t="shared" si="20"/>
        <v>17</v>
      </c>
      <c r="H88" s="1">
        <f t="shared" si="20"/>
        <v>13</v>
      </c>
      <c r="I88" s="5" t="str">
        <f t="shared" si="21"/>
        <v>TEAM 17</v>
      </c>
      <c r="J88" s="5" t="str">
        <f t="shared" si="21"/>
        <v>TEAM 13</v>
      </c>
      <c r="K88" s="197" t="s">
        <v>156</v>
      </c>
      <c r="L88" s="197" t="s">
        <v>152</v>
      </c>
      <c r="M88" s="34" t="s">
        <v>11</v>
      </c>
      <c r="N88" s="1" t="str">
        <f t="shared" si="23"/>
        <v>17</v>
      </c>
      <c r="O88" s="1" t="str">
        <f t="shared" si="23"/>
        <v>13</v>
      </c>
      <c r="P88" s="1">
        <f t="shared" si="24"/>
        <v>27</v>
      </c>
      <c r="Q88" s="1">
        <f t="shared" si="24"/>
        <v>23</v>
      </c>
      <c r="R88" s="5" t="str">
        <f t="shared" si="25"/>
        <v>TEAM 27</v>
      </c>
      <c r="S88" s="5" t="str">
        <f t="shared" si="25"/>
        <v>TEAM 23</v>
      </c>
      <c r="T88" s="85" t="s">
        <v>106</v>
      </c>
      <c r="U88" s="85" t="s">
        <v>162</v>
      </c>
      <c r="V88" s="35" t="s">
        <v>697</v>
      </c>
      <c r="AA88" s="5" t="str">
        <f t="shared" si="26"/>
        <v xml:space="preserve">TEAM </v>
      </c>
      <c r="AB88" s="5" t="str">
        <f t="shared" si="27"/>
        <v xml:space="preserve">TEAM </v>
      </c>
      <c r="AC88" s="36" t="s">
        <v>698</v>
      </c>
      <c r="AD88" s="1" t="str">
        <f t="shared" si="28"/>
        <v xml:space="preserve">M </v>
      </c>
      <c r="AE88" s="1" t="str">
        <f t="shared" si="28"/>
        <v xml:space="preserve">M </v>
      </c>
      <c r="AF88" s="1" t="e">
        <f t="shared" si="29"/>
        <v>#VALUE!</v>
      </c>
      <c r="AG88" s="1" t="e">
        <f t="shared" si="29"/>
        <v>#VALUE!</v>
      </c>
      <c r="AH88" s="5" t="e">
        <f t="shared" si="30"/>
        <v>#VALUE!</v>
      </c>
      <c r="AI88" s="260" t="e">
        <f t="shared" si="30"/>
        <v>#VALUE!</v>
      </c>
      <c r="AJ88" s="265" t="s">
        <v>102</v>
      </c>
      <c r="AK88" s="1" t="e">
        <f t="shared" si="31"/>
        <v>#VALUE!</v>
      </c>
      <c r="AL88" s="1" t="e">
        <f t="shared" si="32"/>
        <v>#VALUE!</v>
      </c>
      <c r="AM88" s="1">
        <v>53</v>
      </c>
      <c r="AN88" s="1">
        <v>49</v>
      </c>
      <c r="AO88" s="5" t="str">
        <f t="shared" si="33"/>
        <v>TEAM 53</v>
      </c>
      <c r="AP88" s="5" t="str">
        <f t="shared" si="34"/>
        <v>TEAM 49</v>
      </c>
      <c r="AQ88" s="272" t="s">
        <v>103</v>
      </c>
      <c r="AR88" s="1" t="str">
        <f t="shared" si="35"/>
        <v>53</v>
      </c>
      <c r="AS88" s="1" t="str">
        <f t="shared" si="35"/>
        <v>49</v>
      </c>
      <c r="AT88" s="1">
        <f t="shared" si="36"/>
        <v>63</v>
      </c>
      <c r="AU88" s="1">
        <f t="shared" si="36"/>
        <v>59</v>
      </c>
      <c r="AV88" s="5" t="str">
        <f t="shared" si="37"/>
        <v>TEAM 63</v>
      </c>
      <c r="AW88" s="266" t="str">
        <f t="shared" si="37"/>
        <v>TEAM 59</v>
      </c>
    </row>
    <row r="89" spans="1:49" ht="14" thickTop="1" thickBot="1" x14ac:dyDescent="0.35">
      <c r="A89" s="32" t="s">
        <v>10</v>
      </c>
      <c r="B89" s="5" t="s">
        <v>92</v>
      </c>
      <c r="C89" s="5" t="s">
        <v>94</v>
      </c>
      <c r="D89" s="33" t="s">
        <v>175</v>
      </c>
      <c r="E89" s="1" t="str">
        <f t="shared" si="19"/>
        <v xml:space="preserve"> 6</v>
      </c>
      <c r="F89" s="1" t="str">
        <f t="shared" si="19"/>
        <v xml:space="preserve"> 5</v>
      </c>
      <c r="G89" s="1">
        <f t="shared" si="20"/>
        <v>16</v>
      </c>
      <c r="H89" s="1">
        <f t="shared" si="20"/>
        <v>15</v>
      </c>
      <c r="I89" s="5" t="str">
        <f t="shared" si="21"/>
        <v>TEAM 16</v>
      </c>
      <c r="J89" s="5" t="str">
        <f t="shared" si="21"/>
        <v>TEAM 15</v>
      </c>
      <c r="K89" s="197" t="s">
        <v>155</v>
      </c>
      <c r="L89" s="197" t="s">
        <v>154</v>
      </c>
      <c r="M89" s="34" t="s">
        <v>11</v>
      </c>
      <c r="N89" s="1" t="str">
        <f t="shared" si="23"/>
        <v>16</v>
      </c>
      <c r="O89" s="1" t="str">
        <f t="shared" si="23"/>
        <v>15</v>
      </c>
      <c r="P89" s="1">
        <f t="shared" si="24"/>
        <v>26</v>
      </c>
      <c r="Q89" s="1">
        <f t="shared" si="24"/>
        <v>25</v>
      </c>
      <c r="R89" s="5" t="str">
        <f t="shared" si="25"/>
        <v>TEAM 26</v>
      </c>
      <c r="S89" s="5" t="str">
        <f t="shared" si="25"/>
        <v>TEAM 25</v>
      </c>
      <c r="T89" s="85" t="s">
        <v>105</v>
      </c>
      <c r="U89" s="85" t="s">
        <v>104</v>
      </c>
      <c r="V89" s="35" t="s">
        <v>697</v>
      </c>
      <c r="AA89" s="5" t="str">
        <f t="shared" si="26"/>
        <v xml:space="preserve">TEAM </v>
      </c>
      <c r="AB89" s="5" t="str">
        <f t="shared" si="27"/>
        <v xml:space="preserve">TEAM </v>
      </c>
      <c r="AC89" s="36" t="s">
        <v>698</v>
      </c>
      <c r="AD89" s="1" t="str">
        <f t="shared" si="28"/>
        <v xml:space="preserve">M </v>
      </c>
      <c r="AE89" s="1" t="str">
        <f t="shared" si="28"/>
        <v xml:space="preserve">M </v>
      </c>
      <c r="AF89" s="1" t="e">
        <f t="shared" si="29"/>
        <v>#VALUE!</v>
      </c>
      <c r="AG89" s="1" t="e">
        <f t="shared" si="29"/>
        <v>#VALUE!</v>
      </c>
      <c r="AH89" s="5" t="e">
        <f t="shared" si="30"/>
        <v>#VALUE!</v>
      </c>
      <c r="AI89" s="260" t="e">
        <f t="shared" si="30"/>
        <v>#VALUE!</v>
      </c>
      <c r="AJ89" s="265" t="s">
        <v>102</v>
      </c>
      <c r="AK89" s="1" t="e">
        <f t="shared" si="31"/>
        <v>#VALUE!</v>
      </c>
      <c r="AL89" s="1" t="e">
        <f t="shared" si="32"/>
        <v>#VALUE!</v>
      </c>
      <c r="AM89" s="1">
        <v>52</v>
      </c>
      <c r="AN89" s="1">
        <v>51</v>
      </c>
      <c r="AO89" s="5" t="str">
        <f t="shared" si="33"/>
        <v>TEAM 52</v>
      </c>
      <c r="AP89" s="5" t="str">
        <f t="shared" si="34"/>
        <v>TEAM 51</v>
      </c>
      <c r="AQ89" s="272" t="s">
        <v>103</v>
      </c>
      <c r="AR89" s="1" t="str">
        <f t="shared" si="35"/>
        <v>52</v>
      </c>
      <c r="AS89" s="1" t="str">
        <f t="shared" si="35"/>
        <v>51</v>
      </c>
      <c r="AT89" s="1">
        <f t="shared" si="36"/>
        <v>62</v>
      </c>
      <c r="AU89" s="1">
        <f t="shared" si="36"/>
        <v>61</v>
      </c>
      <c r="AV89" s="5" t="str">
        <f t="shared" si="37"/>
        <v>TEAM 62</v>
      </c>
      <c r="AW89" s="266" t="str">
        <f t="shared" si="37"/>
        <v>TEAM 61</v>
      </c>
    </row>
    <row r="90" spans="1:49" ht="14" thickTop="1" thickBot="1" x14ac:dyDescent="0.35">
      <c r="A90" s="32" t="s">
        <v>10</v>
      </c>
      <c r="B90" s="5" t="s">
        <v>97</v>
      </c>
      <c r="C90" s="5" t="s">
        <v>99</v>
      </c>
      <c r="D90" s="33" t="s">
        <v>175</v>
      </c>
      <c r="E90" s="1" t="str">
        <f t="shared" si="19"/>
        <v xml:space="preserve"> 1</v>
      </c>
      <c r="F90" s="1" t="str">
        <f t="shared" si="19"/>
        <v xml:space="preserve"> 4</v>
      </c>
      <c r="G90" s="1">
        <f t="shared" si="20"/>
        <v>11</v>
      </c>
      <c r="H90" s="1">
        <f t="shared" si="20"/>
        <v>14</v>
      </c>
      <c r="I90" s="5" t="str">
        <f t="shared" si="21"/>
        <v>TEAM 11</v>
      </c>
      <c r="J90" s="5" t="str">
        <f t="shared" si="21"/>
        <v>TEAM 14</v>
      </c>
      <c r="K90" s="197" t="s">
        <v>150</v>
      </c>
      <c r="L90" s="197" t="s">
        <v>153</v>
      </c>
      <c r="M90" s="34" t="s">
        <v>11</v>
      </c>
      <c r="N90" s="1" t="str">
        <f t="shared" si="23"/>
        <v>11</v>
      </c>
      <c r="O90" s="1" t="str">
        <f t="shared" si="23"/>
        <v>14</v>
      </c>
      <c r="P90" s="1">
        <f t="shared" si="24"/>
        <v>21</v>
      </c>
      <c r="Q90" s="1">
        <f t="shared" si="24"/>
        <v>24</v>
      </c>
      <c r="R90" s="5" t="str">
        <f t="shared" si="25"/>
        <v>TEAM 21</v>
      </c>
      <c r="S90" s="5" t="str">
        <f t="shared" si="25"/>
        <v>TEAM 24</v>
      </c>
      <c r="T90" s="85" t="s">
        <v>160</v>
      </c>
      <c r="U90" s="85" t="s">
        <v>163</v>
      </c>
      <c r="V90" s="35" t="s">
        <v>697</v>
      </c>
      <c r="AA90" s="5" t="str">
        <f t="shared" si="26"/>
        <v xml:space="preserve">TEAM </v>
      </c>
      <c r="AB90" s="5" t="str">
        <f t="shared" si="27"/>
        <v xml:space="preserve">TEAM </v>
      </c>
      <c r="AC90" s="36" t="s">
        <v>698</v>
      </c>
      <c r="AD90" s="1" t="str">
        <f t="shared" si="28"/>
        <v xml:space="preserve">M </v>
      </c>
      <c r="AE90" s="1" t="str">
        <f t="shared" si="28"/>
        <v xml:space="preserve">M </v>
      </c>
      <c r="AF90" s="1" t="e">
        <f t="shared" si="29"/>
        <v>#VALUE!</v>
      </c>
      <c r="AG90" s="1" t="e">
        <f t="shared" si="29"/>
        <v>#VALUE!</v>
      </c>
      <c r="AH90" s="5" t="e">
        <f t="shared" si="30"/>
        <v>#VALUE!</v>
      </c>
      <c r="AI90" s="260" t="e">
        <f t="shared" si="30"/>
        <v>#VALUE!</v>
      </c>
      <c r="AJ90" s="265" t="s">
        <v>102</v>
      </c>
      <c r="AK90" s="1" t="e">
        <f t="shared" si="31"/>
        <v>#VALUE!</v>
      </c>
      <c r="AL90" s="1" t="e">
        <f t="shared" si="32"/>
        <v>#VALUE!</v>
      </c>
      <c r="AM90" s="1">
        <v>47</v>
      </c>
      <c r="AN90" s="1">
        <v>50</v>
      </c>
      <c r="AO90" s="5" t="str">
        <f t="shared" si="33"/>
        <v>TEAM 47</v>
      </c>
      <c r="AP90" s="5" t="str">
        <f t="shared" si="34"/>
        <v>TEAM 50</v>
      </c>
      <c r="AQ90" s="272" t="s">
        <v>103</v>
      </c>
      <c r="AR90" s="1" t="str">
        <f t="shared" si="35"/>
        <v>47</v>
      </c>
      <c r="AS90" s="1" t="str">
        <f t="shared" si="35"/>
        <v>50</v>
      </c>
      <c r="AT90" s="1">
        <f t="shared" si="36"/>
        <v>57</v>
      </c>
      <c r="AU90" s="1">
        <f t="shared" si="36"/>
        <v>60</v>
      </c>
      <c r="AV90" s="5" t="str">
        <f t="shared" si="37"/>
        <v>TEAM 57</v>
      </c>
      <c r="AW90" s="266" t="str">
        <f t="shared" si="37"/>
        <v>TEAM 60</v>
      </c>
    </row>
    <row r="91" spans="1:49" ht="14" thickTop="1" thickBot="1" x14ac:dyDescent="0.35">
      <c r="A91" s="32" t="s">
        <v>10</v>
      </c>
      <c r="B91" s="5" t="s">
        <v>100</v>
      </c>
      <c r="C91" s="5" t="s">
        <v>94</v>
      </c>
      <c r="D91" s="33" t="s">
        <v>175</v>
      </c>
      <c r="E91" s="1" t="str">
        <f t="shared" si="19"/>
        <v xml:space="preserve"> 8</v>
      </c>
      <c r="F91" s="1" t="str">
        <f t="shared" si="19"/>
        <v xml:space="preserve"> 5</v>
      </c>
      <c r="G91" s="1">
        <f t="shared" si="20"/>
        <v>18</v>
      </c>
      <c r="H91" s="1">
        <f t="shared" si="20"/>
        <v>15</v>
      </c>
      <c r="I91" s="5" t="str">
        <f t="shared" si="21"/>
        <v>TEAM 18</v>
      </c>
      <c r="J91" s="5" t="str">
        <f t="shared" si="21"/>
        <v>TEAM 15</v>
      </c>
      <c r="K91" s="197" t="s">
        <v>157</v>
      </c>
      <c r="L91" s="197" t="s">
        <v>154</v>
      </c>
      <c r="M91" s="34" t="s">
        <v>11</v>
      </c>
      <c r="N91" s="1" t="str">
        <f t="shared" si="23"/>
        <v>18</v>
      </c>
      <c r="O91" s="1" t="str">
        <f t="shared" si="23"/>
        <v>15</v>
      </c>
      <c r="P91" s="1">
        <f t="shared" si="24"/>
        <v>28</v>
      </c>
      <c r="Q91" s="1">
        <f t="shared" si="24"/>
        <v>25</v>
      </c>
      <c r="R91" s="5" t="str">
        <f t="shared" si="25"/>
        <v>TEAM 28</v>
      </c>
      <c r="S91" s="5" t="str">
        <f t="shared" si="25"/>
        <v>TEAM 25</v>
      </c>
      <c r="T91" s="85" t="s">
        <v>107</v>
      </c>
      <c r="U91" s="85" t="s">
        <v>104</v>
      </c>
      <c r="V91" s="35" t="s">
        <v>697</v>
      </c>
      <c r="AA91" s="5" t="str">
        <f t="shared" si="26"/>
        <v xml:space="preserve">TEAM </v>
      </c>
      <c r="AB91" s="5" t="str">
        <f t="shared" si="27"/>
        <v xml:space="preserve">TEAM </v>
      </c>
      <c r="AC91" s="36" t="s">
        <v>698</v>
      </c>
      <c r="AD91" s="1" t="str">
        <f t="shared" si="28"/>
        <v xml:space="preserve">M </v>
      </c>
      <c r="AE91" s="1" t="str">
        <f t="shared" si="28"/>
        <v xml:space="preserve">M </v>
      </c>
      <c r="AF91" s="1" t="e">
        <f t="shared" si="29"/>
        <v>#VALUE!</v>
      </c>
      <c r="AG91" s="1" t="e">
        <f t="shared" si="29"/>
        <v>#VALUE!</v>
      </c>
      <c r="AH91" s="5" t="e">
        <f t="shared" si="30"/>
        <v>#VALUE!</v>
      </c>
      <c r="AI91" s="260" t="e">
        <f t="shared" si="30"/>
        <v>#VALUE!</v>
      </c>
      <c r="AJ91" s="265" t="s">
        <v>102</v>
      </c>
      <c r="AK91" s="1" t="e">
        <f t="shared" si="31"/>
        <v>#VALUE!</v>
      </c>
      <c r="AL91" s="1" t="e">
        <f t="shared" si="32"/>
        <v>#VALUE!</v>
      </c>
      <c r="AM91" s="1">
        <v>54</v>
      </c>
      <c r="AN91" s="1">
        <v>51</v>
      </c>
      <c r="AO91" s="5" t="str">
        <f t="shared" si="33"/>
        <v>TEAM 54</v>
      </c>
      <c r="AP91" s="5" t="str">
        <f t="shared" si="34"/>
        <v>TEAM 51</v>
      </c>
      <c r="AQ91" s="272" t="s">
        <v>103</v>
      </c>
      <c r="AR91" s="1" t="str">
        <f t="shared" si="35"/>
        <v>54</v>
      </c>
      <c r="AS91" s="1" t="str">
        <f t="shared" si="35"/>
        <v>51</v>
      </c>
      <c r="AT91" s="1">
        <f t="shared" si="36"/>
        <v>64</v>
      </c>
      <c r="AU91" s="1">
        <f t="shared" si="36"/>
        <v>61</v>
      </c>
      <c r="AV91" s="5" t="str">
        <f t="shared" si="37"/>
        <v>TEAM 64</v>
      </c>
      <c r="AW91" s="266" t="str">
        <f t="shared" si="37"/>
        <v>TEAM 61</v>
      </c>
    </row>
    <row r="92" spans="1:49" ht="14" thickTop="1" thickBot="1" x14ac:dyDescent="0.35">
      <c r="A92" s="32" t="s">
        <v>10</v>
      </c>
      <c r="B92" s="5" t="s">
        <v>93</v>
      </c>
      <c r="C92" s="5" t="s">
        <v>95</v>
      </c>
      <c r="D92" s="33" t="s">
        <v>175</v>
      </c>
      <c r="E92" s="1" t="str">
        <f t="shared" ref="E92:F94" si="38">RIGHT(B92,2)</f>
        <v xml:space="preserve"> 3</v>
      </c>
      <c r="F92" s="1" t="str">
        <f t="shared" si="38"/>
        <v xml:space="preserve"> 9</v>
      </c>
      <c r="G92" s="1">
        <f t="shared" ref="G92:H94" si="39">E92+10</f>
        <v>13</v>
      </c>
      <c r="H92" s="1">
        <f t="shared" si="39"/>
        <v>19</v>
      </c>
      <c r="I92" s="5" t="str">
        <f t="shared" ref="I92:J94" si="40">CONCATENATE("TEAM ",G92)</f>
        <v>TEAM 13</v>
      </c>
      <c r="J92" s="5" t="str">
        <f t="shared" si="40"/>
        <v>TEAM 19</v>
      </c>
      <c r="K92" s="197" t="s">
        <v>152</v>
      </c>
      <c r="L92" s="197" t="s">
        <v>158</v>
      </c>
      <c r="M92" s="34" t="s">
        <v>11</v>
      </c>
      <c r="N92" s="1" t="str">
        <f t="shared" si="23"/>
        <v>13</v>
      </c>
      <c r="O92" s="1" t="str">
        <f t="shared" si="23"/>
        <v>19</v>
      </c>
      <c r="P92" s="1">
        <f t="shared" si="24"/>
        <v>23</v>
      </c>
      <c r="Q92" s="1">
        <f t="shared" si="24"/>
        <v>29</v>
      </c>
      <c r="R92" s="5" t="str">
        <f t="shared" si="25"/>
        <v>TEAM 23</v>
      </c>
      <c r="S92" s="5" t="str">
        <f t="shared" si="25"/>
        <v>TEAM 29</v>
      </c>
      <c r="T92" s="85" t="s">
        <v>162</v>
      </c>
      <c r="U92" s="85" t="s">
        <v>108</v>
      </c>
      <c r="V92" s="35" t="s">
        <v>697</v>
      </c>
      <c r="AA92" s="5" t="str">
        <f t="shared" si="26"/>
        <v xml:space="preserve">TEAM </v>
      </c>
      <c r="AB92" s="5" t="str">
        <f t="shared" si="27"/>
        <v xml:space="preserve">TEAM </v>
      </c>
      <c r="AC92" s="36" t="s">
        <v>698</v>
      </c>
      <c r="AD92" s="1" t="str">
        <f t="shared" si="28"/>
        <v xml:space="preserve">M </v>
      </c>
      <c r="AE92" s="1" t="str">
        <f t="shared" si="28"/>
        <v xml:space="preserve">M </v>
      </c>
      <c r="AF92" s="1" t="e">
        <f t="shared" si="29"/>
        <v>#VALUE!</v>
      </c>
      <c r="AG92" s="1" t="e">
        <f t="shared" si="29"/>
        <v>#VALUE!</v>
      </c>
      <c r="AH92" s="5" t="e">
        <f t="shared" si="30"/>
        <v>#VALUE!</v>
      </c>
      <c r="AI92" s="260" t="e">
        <f t="shared" si="30"/>
        <v>#VALUE!</v>
      </c>
      <c r="AJ92" s="265" t="s">
        <v>102</v>
      </c>
      <c r="AK92" s="1" t="e">
        <f t="shared" si="31"/>
        <v>#VALUE!</v>
      </c>
      <c r="AL92" s="1" t="e">
        <f t="shared" si="32"/>
        <v>#VALUE!</v>
      </c>
      <c r="AM92" s="1">
        <v>49</v>
      </c>
      <c r="AN92" s="1">
        <v>55</v>
      </c>
      <c r="AO92" s="5" t="str">
        <f t="shared" si="33"/>
        <v>TEAM 49</v>
      </c>
      <c r="AP92" s="5" t="str">
        <f t="shared" si="34"/>
        <v>TEAM 55</v>
      </c>
      <c r="AQ92" s="272" t="s">
        <v>103</v>
      </c>
      <c r="AR92" s="1" t="str">
        <f t="shared" si="35"/>
        <v>49</v>
      </c>
      <c r="AS92" s="1" t="str">
        <f t="shared" si="35"/>
        <v>55</v>
      </c>
      <c r="AT92" s="1">
        <f t="shared" si="36"/>
        <v>59</v>
      </c>
      <c r="AU92" s="1">
        <f t="shared" si="36"/>
        <v>65</v>
      </c>
      <c r="AV92" s="5" t="str">
        <f t="shared" si="37"/>
        <v>TEAM 59</v>
      </c>
      <c r="AW92" s="266" t="str">
        <f t="shared" si="37"/>
        <v>TEAM 65</v>
      </c>
    </row>
    <row r="93" spans="1:49" ht="14" thickTop="1" thickBot="1" x14ac:dyDescent="0.35">
      <c r="A93" s="32" t="s">
        <v>10</v>
      </c>
      <c r="B93" s="5" t="s">
        <v>101</v>
      </c>
      <c r="C93" s="5" t="s">
        <v>98</v>
      </c>
      <c r="D93" s="33" t="s">
        <v>175</v>
      </c>
      <c r="E93" s="1" t="str">
        <f t="shared" si="38"/>
        <v>10</v>
      </c>
      <c r="F93" s="1" t="str">
        <f t="shared" si="38"/>
        <v xml:space="preserve"> 7</v>
      </c>
      <c r="G93" s="1">
        <f t="shared" si="39"/>
        <v>20</v>
      </c>
      <c r="H93" s="1">
        <f t="shared" si="39"/>
        <v>17</v>
      </c>
      <c r="I93" s="5" t="str">
        <f t="shared" si="40"/>
        <v>TEAM 20</v>
      </c>
      <c r="J93" s="5" t="str">
        <f t="shared" si="40"/>
        <v>TEAM 17</v>
      </c>
      <c r="K93" s="197" t="s">
        <v>159</v>
      </c>
      <c r="L93" s="197" t="s">
        <v>156</v>
      </c>
      <c r="M93" s="34" t="s">
        <v>11</v>
      </c>
      <c r="N93" s="1" t="str">
        <f t="shared" si="23"/>
        <v>20</v>
      </c>
      <c r="O93" s="1" t="str">
        <f t="shared" si="23"/>
        <v>17</v>
      </c>
      <c r="P93" s="1">
        <f t="shared" si="24"/>
        <v>30</v>
      </c>
      <c r="Q93" s="1">
        <f t="shared" si="24"/>
        <v>27</v>
      </c>
      <c r="R93" s="5" t="str">
        <f t="shared" si="25"/>
        <v>TEAM 30</v>
      </c>
      <c r="S93" s="5" t="str">
        <f t="shared" si="25"/>
        <v>TEAM 27</v>
      </c>
      <c r="T93" s="85" t="s">
        <v>109</v>
      </c>
      <c r="U93" s="85" t="s">
        <v>106</v>
      </c>
      <c r="V93" s="35" t="s">
        <v>697</v>
      </c>
      <c r="AA93" s="5" t="str">
        <f t="shared" si="26"/>
        <v xml:space="preserve">TEAM </v>
      </c>
      <c r="AB93" s="5" t="str">
        <f t="shared" si="27"/>
        <v xml:space="preserve">TEAM </v>
      </c>
      <c r="AC93" s="36" t="s">
        <v>698</v>
      </c>
      <c r="AD93" s="1" t="str">
        <f t="shared" si="28"/>
        <v xml:space="preserve">M </v>
      </c>
      <c r="AE93" s="1" t="str">
        <f t="shared" si="28"/>
        <v xml:space="preserve">M </v>
      </c>
      <c r="AF93" s="1" t="e">
        <f t="shared" si="29"/>
        <v>#VALUE!</v>
      </c>
      <c r="AG93" s="1" t="e">
        <f t="shared" si="29"/>
        <v>#VALUE!</v>
      </c>
      <c r="AH93" s="5" t="e">
        <f t="shared" si="30"/>
        <v>#VALUE!</v>
      </c>
      <c r="AI93" s="260" t="e">
        <f t="shared" si="30"/>
        <v>#VALUE!</v>
      </c>
      <c r="AJ93" s="265" t="s">
        <v>102</v>
      </c>
      <c r="AK93" s="1" t="e">
        <f t="shared" si="31"/>
        <v>#VALUE!</v>
      </c>
      <c r="AL93" s="1" t="e">
        <f t="shared" si="32"/>
        <v>#VALUE!</v>
      </c>
      <c r="AM93" s="1">
        <v>56</v>
      </c>
      <c r="AN93" s="1">
        <v>53</v>
      </c>
      <c r="AO93" s="5" t="str">
        <f t="shared" si="33"/>
        <v>TEAM 56</v>
      </c>
      <c r="AP93" s="5" t="str">
        <f t="shared" si="34"/>
        <v>TEAM 53</v>
      </c>
      <c r="AQ93" s="272" t="s">
        <v>103</v>
      </c>
      <c r="AR93" s="1" t="str">
        <f t="shared" si="35"/>
        <v>56</v>
      </c>
      <c r="AS93" s="1" t="str">
        <f t="shared" si="35"/>
        <v>53</v>
      </c>
      <c r="AT93" s="1">
        <f t="shared" si="36"/>
        <v>66</v>
      </c>
      <c r="AU93" s="1">
        <f t="shared" si="36"/>
        <v>63</v>
      </c>
      <c r="AV93" s="5" t="str">
        <f t="shared" si="37"/>
        <v>TEAM 66</v>
      </c>
      <c r="AW93" s="266" t="str">
        <f t="shared" si="37"/>
        <v>TEAM 63</v>
      </c>
    </row>
    <row r="94" spans="1:49" ht="14" thickTop="1" thickBot="1" x14ac:dyDescent="0.35">
      <c r="A94" s="32" t="s">
        <v>10</v>
      </c>
      <c r="B94" s="5" t="s">
        <v>92</v>
      </c>
      <c r="C94" s="5" t="s">
        <v>96</v>
      </c>
      <c r="D94" s="33" t="s">
        <v>175</v>
      </c>
      <c r="E94" s="1" t="str">
        <f t="shared" si="38"/>
        <v xml:space="preserve"> 6</v>
      </c>
      <c r="F94" s="1" t="str">
        <f t="shared" si="38"/>
        <v xml:space="preserve"> 2</v>
      </c>
      <c r="G94" s="1">
        <f t="shared" si="39"/>
        <v>16</v>
      </c>
      <c r="H94" s="1">
        <f t="shared" si="39"/>
        <v>12</v>
      </c>
      <c r="I94" s="5" t="str">
        <f t="shared" si="40"/>
        <v>TEAM 16</v>
      </c>
      <c r="J94" s="5" t="str">
        <f t="shared" si="40"/>
        <v>TEAM 12</v>
      </c>
      <c r="K94" s="197" t="s">
        <v>155</v>
      </c>
      <c r="L94" s="197" t="s">
        <v>151</v>
      </c>
      <c r="M94" s="34" t="s">
        <v>11</v>
      </c>
      <c r="N94" s="1" t="str">
        <f t="shared" si="23"/>
        <v>16</v>
      </c>
      <c r="O94" s="1" t="str">
        <f t="shared" si="23"/>
        <v>12</v>
      </c>
      <c r="P94" s="1">
        <f t="shared" si="24"/>
        <v>26</v>
      </c>
      <c r="Q94" s="1">
        <f t="shared" si="24"/>
        <v>22</v>
      </c>
      <c r="R94" s="5" t="str">
        <f t="shared" si="25"/>
        <v>TEAM 26</v>
      </c>
      <c r="S94" s="5" t="str">
        <f t="shared" si="25"/>
        <v>TEAM 22</v>
      </c>
      <c r="T94" s="85" t="s">
        <v>105</v>
      </c>
      <c r="U94" s="85" t="s">
        <v>161</v>
      </c>
      <c r="V94" s="35" t="s">
        <v>697</v>
      </c>
      <c r="AA94" s="5" t="str">
        <f t="shared" si="26"/>
        <v xml:space="preserve">TEAM </v>
      </c>
      <c r="AB94" s="5" t="str">
        <f t="shared" si="27"/>
        <v xml:space="preserve">TEAM </v>
      </c>
      <c r="AC94" s="36" t="s">
        <v>698</v>
      </c>
      <c r="AD94" s="1" t="str">
        <f t="shared" si="28"/>
        <v xml:space="preserve">M </v>
      </c>
      <c r="AE94" s="1" t="str">
        <f t="shared" si="28"/>
        <v xml:space="preserve">M </v>
      </c>
      <c r="AF94" s="1" t="e">
        <f t="shared" si="29"/>
        <v>#VALUE!</v>
      </c>
      <c r="AG94" s="1" t="e">
        <f t="shared" si="29"/>
        <v>#VALUE!</v>
      </c>
      <c r="AH94" s="5" t="e">
        <f t="shared" si="30"/>
        <v>#VALUE!</v>
      </c>
      <c r="AI94" s="260" t="e">
        <f t="shared" si="30"/>
        <v>#VALUE!</v>
      </c>
      <c r="AJ94" s="267" t="s">
        <v>102</v>
      </c>
      <c r="AK94" s="1" t="e">
        <f t="shared" si="31"/>
        <v>#VALUE!</v>
      </c>
      <c r="AL94" s="1" t="e">
        <f t="shared" si="32"/>
        <v>#VALUE!</v>
      </c>
      <c r="AM94" s="1">
        <v>52</v>
      </c>
      <c r="AN94" s="1">
        <v>48</v>
      </c>
      <c r="AO94" s="5" t="str">
        <f t="shared" si="33"/>
        <v>TEAM 52</v>
      </c>
      <c r="AP94" s="5" t="str">
        <f t="shared" si="34"/>
        <v>TEAM 48</v>
      </c>
      <c r="AQ94" s="273" t="s">
        <v>103</v>
      </c>
      <c r="AR94" s="268" t="str">
        <f t="shared" si="35"/>
        <v>52</v>
      </c>
      <c r="AS94" s="268" t="str">
        <f t="shared" si="35"/>
        <v>48</v>
      </c>
      <c r="AT94" s="268">
        <f t="shared" si="36"/>
        <v>62</v>
      </c>
      <c r="AU94" s="268">
        <f t="shared" si="36"/>
        <v>58</v>
      </c>
      <c r="AV94" s="269" t="str">
        <f t="shared" si="37"/>
        <v>TEAM 62</v>
      </c>
      <c r="AW94" s="270" t="str">
        <f t="shared" si="37"/>
        <v>TEAM 58</v>
      </c>
    </row>
    <row r="95" spans="1:49" ht="13" thickTop="1" x14ac:dyDescent="0.25"/>
    <row r="96" spans="1:49" ht="13" thickBot="1" x14ac:dyDescent="0.3"/>
    <row r="97" spans="23:38" ht="14" thickTop="1" thickBot="1" x14ac:dyDescent="0.35">
      <c r="W97" s="35">
        <v>1</v>
      </c>
      <c r="AA97" s="274" t="s">
        <v>97</v>
      </c>
      <c r="AB97" s="274" t="s">
        <v>100</v>
      </c>
      <c r="AC97" s="1" t="str">
        <f>RIGHT(AA97,2)</f>
        <v xml:space="preserve"> 1</v>
      </c>
      <c r="AD97" s="1" t="str">
        <f>RIGHT(AB97,2)</f>
        <v xml:space="preserve"> 8</v>
      </c>
      <c r="AE97" s="1">
        <f>AC97+30</f>
        <v>31</v>
      </c>
      <c r="AF97" s="1">
        <f>AD97+30</f>
        <v>38</v>
      </c>
      <c r="AJ97" s="1">
        <v>1</v>
      </c>
      <c r="AK97" s="1">
        <v>52</v>
      </c>
      <c r="AL97" s="1">
        <v>49</v>
      </c>
    </row>
    <row r="98" spans="23:38" ht="14" thickTop="1" thickBot="1" x14ac:dyDescent="0.35">
      <c r="W98" s="35">
        <v>2</v>
      </c>
      <c r="AA98" s="274" t="s">
        <v>92</v>
      </c>
      <c r="AB98" s="274" t="s">
        <v>93</v>
      </c>
      <c r="AC98" s="1" t="str">
        <f t="shared" ref="AC98:AC152" si="41">RIGHT(AA98,2)</f>
        <v xml:space="preserve"> 6</v>
      </c>
      <c r="AD98" s="1" t="str">
        <f t="shared" ref="AD98:AD152" si="42">RIGHT(AB98,2)</f>
        <v xml:space="preserve"> 3</v>
      </c>
      <c r="AE98" s="1">
        <f t="shared" ref="AE98:AE152" si="43">AC98+30</f>
        <v>36</v>
      </c>
      <c r="AF98" s="1">
        <f t="shared" ref="AF98:AF152" si="44">AD98+30</f>
        <v>33</v>
      </c>
      <c r="AJ98" s="1">
        <v>2</v>
      </c>
      <c r="AK98" s="1">
        <v>55</v>
      </c>
      <c r="AL98" s="1">
        <v>51</v>
      </c>
    </row>
    <row r="99" spans="23:38" ht="14" thickTop="1" thickBot="1" x14ac:dyDescent="0.35">
      <c r="W99" s="35">
        <v>3</v>
      </c>
      <c r="AA99" s="274" t="s">
        <v>99</v>
      </c>
      <c r="AB99" s="274" t="s">
        <v>94</v>
      </c>
      <c r="AC99" s="1" t="str">
        <f t="shared" si="41"/>
        <v xml:space="preserve"> 4</v>
      </c>
      <c r="AD99" s="1" t="str">
        <f t="shared" si="42"/>
        <v xml:space="preserve"> 5</v>
      </c>
      <c r="AE99" s="1">
        <f t="shared" si="43"/>
        <v>34</v>
      </c>
      <c r="AF99" s="1">
        <f t="shared" si="44"/>
        <v>35</v>
      </c>
      <c r="AJ99" s="1">
        <v>3</v>
      </c>
      <c r="AK99" s="1">
        <v>48</v>
      </c>
      <c r="AL99" s="1">
        <v>47</v>
      </c>
    </row>
    <row r="100" spans="23:38" ht="14" thickTop="1" thickBot="1" x14ac:dyDescent="0.35">
      <c r="W100" s="35">
        <v>4</v>
      </c>
      <c r="AA100" s="274" t="s">
        <v>98</v>
      </c>
      <c r="AB100" s="274" t="s">
        <v>96</v>
      </c>
      <c r="AC100" s="1" t="str">
        <f t="shared" si="41"/>
        <v xml:space="preserve"> 7</v>
      </c>
      <c r="AD100" s="1" t="str">
        <f t="shared" si="42"/>
        <v xml:space="preserve"> 2</v>
      </c>
      <c r="AE100" s="1">
        <f t="shared" si="43"/>
        <v>37</v>
      </c>
      <c r="AF100" s="1">
        <f t="shared" si="44"/>
        <v>32</v>
      </c>
      <c r="AJ100" s="1">
        <v>4</v>
      </c>
      <c r="AK100" s="1">
        <v>53</v>
      </c>
      <c r="AL100" s="1">
        <v>50</v>
      </c>
    </row>
    <row r="101" spans="23:38" ht="14" thickTop="1" thickBot="1" x14ac:dyDescent="0.35">
      <c r="W101" s="35">
        <v>5</v>
      </c>
      <c r="AA101" s="274" t="s">
        <v>97</v>
      </c>
      <c r="AB101" s="274" t="s">
        <v>96</v>
      </c>
      <c r="AC101" s="1" t="str">
        <f t="shared" si="41"/>
        <v xml:space="preserve"> 1</v>
      </c>
      <c r="AD101" s="1" t="str">
        <f t="shared" si="42"/>
        <v xml:space="preserve"> 2</v>
      </c>
      <c r="AE101" s="1">
        <f t="shared" si="43"/>
        <v>31</v>
      </c>
      <c r="AF101" s="1">
        <f t="shared" si="44"/>
        <v>32</v>
      </c>
      <c r="AJ101" s="1">
        <v>5</v>
      </c>
      <c r="AK101" s="1">
        <v>54</v>
      </c>
      <c r="AL101" s="1">
        <v>56</v>
      </c>
    </row>
    <row r="102" spans="23:38" ht="14" thickTop="1" thickBot="1" x14ac:dyDescent="0.35">
      <c r="W102" s="35">
        <v>6</v>
      </c>
      <c r="AA102" s="274" t="s">
        <v>93</v>
      </c>
      <c r="AB102" s="274" t="s">
        <v>98</v>
      </c>
      <c r="AC102" s="1" t="str">
        <f t="shared" si="41"/>
        <v xml:space="preserve"> 3</v>
      </c>
      <c r="AD102" s="1" t="str">
        <f t="shared" si="42"/>
        <v xml:space="preserve"> 7</v>
      </c>
      <c r="AE102" s="1">
        <f t="shared" si="43"/>
        <v>33</v>
      </c>
      <c r="AF102" s="1">
        <f t="shared" si="44"/>
        <v>37</v>
      </c>
      <c r="AJ102" s="1">
        <v>6</v>
      </c>
      <c r="AK102" s="1">
        <v>51</v>
      </c>
      <c r="AL102" s="1">
        <v>53</v>
      </c>
    </row>
    <row r="103" spans="23:38" ht="14" thickTop="1" thickBot="1" x14ac:dyDescent="0.35">
      <c r="W103" s="35">
        <v>7</v>
      </c>
      <c r="AA103" s="274" t="s">
        <v>92</v>
      </c>
      <c r="AB103" s="274" t="s">
        <v>99</v>
      </c>
      <c r="AC103" s="1" t="str">
        <f t="shared" si="41"/>
        <v xml:space="preserve"> 6</v>
      </c>
      <c r="AD103" s="1" t="str">
        <f t="shared" si="42"/>
        <v xml:space="preserve"> 4</v>
      </c>
      <c r="AE103" s="1">
        <f t="shared" si="43"/>
        <v>36</v>
      </c>
      <c r="AF103" s="1">
        <f t="shared" si="44"/>
        <v>34</v>
      </c>
      <c r="AJ103" s="1">
        <v>7</v>
      </c>
      <c r="AK103" s="1">
        <v>52</v>
      </c>
      <c r="AL103" s="1">
        <v>56</v>
      </c>
    </row>
    <row r="104" spans="23:38" ht="14" thickTop="1" thickBot="1" x14ac:dyDescent="0.35">
      <c r="W104" s="35">
        <v>8</v>
      </c>
      <c r="AA104" s="274" t="s">
        <v>94</v>
      </c>
      <c r="AB104" s="274" t="s">
        <v>100</v>
      </c>
      <c r="AC104" s="1" t="str">
        <f t="shared" si="41"/>
        <v xml:space="preserve"> 5</v>
      </c>
      <c r="AD104" s="1" t="str">
        <f t="shared" si="42"/>
        <v xml:space="preserve"> 8</v>
      </c>
      <c r="AE104" s="1">
        <f t="shared" si="43"/>
        <v>35</v>
      </c>
      <c r="AF104" s="1">
        <f t="shared" si="44"/>
        <v>38</v>
      </c>
      <c r="AJ104" s="1">
        <v>8</v>
      </c>
      <c r="AK104" s="1">
        <v>49</v>
      </c>
      <c r="AL104" s="1">
        <v>48</v>
      </c>
    </row>
    <row r="105" spans="23:38" ht="14" thickTop="1" thickBot="1" x14ac:dyDescent="0.35">
      <c r="W105" s="35">
        <v>9</v>
      </c>
      <c r="AA105" s="274" t="s">
        <v>94</v>
      </c>
      <c r="AB105" s="274" t="s">
        <v>92</v>
      </c>
      <c r="AC105" s="1" t="str">
        <f t="shared" si="41"/>
        <v xml:space="preserve"> 5</v>
      </c>
      <c r="AD105" s="1" t="str">
        <f t="shared" si="42"/>
        <v xml:space="preserve"> 6</v>
      </c>
      <c r="AE105" s="1">
        <f t="shared" si="43"/>
        <v>35</v>
      </c>
      <c r="AF105" s="1">
        <f t="shared" si="44"/>
        <v>36</v>
      </c>
      <c r="AJ105" s="1">
        <v>9</v>
      </c>
      <c r="AK105" s="1">
        <v>50</v>
      </c>
      <c r="AL105" s="1">
        <v>55</v>
      </c>
    </row>
    <row r="106" spans="23:38" ht="14" thickTop="1" thickBot="1" x14ac:dyDescent="0.35">
      <c r="W106" s="35">
        <v>10</v>
      </c>
      <c r="AA106" s="274" t="s">
        <v>93</v>
      </c>
      <c r="AB106" s="274" t="s">
        <v>97</v>
      </c>
      <c r="AC106" s="1" t="str">
        <f t="shared" si="41"/>
        <v xml:space="preserve"> 3</v>
      </c>
      <c r="AD106" s="1" t="str">
        <f t="shared" si="42"/>
        <v xml:space="preserve"> 1</v>
      </c>
      <c r="AE106" s="1">
        <f t="shared" si="43"/>
        <v>33</v>
      </c>
      <c r="AF106" s="1">
        <f t="shared" si="44"/>
        <v>31</v>
      </c>
      <c r="AJ106" s="1">
        <v>10</v>
      </c>
      <c r="AK106" s="1">
        <v>47</v>
      </c>
      <c r="AL106" s="1">
        <v>54</v>
      </c>
    </row>
    <row r="107" spans="23:38" ht="14" thickTop="1" thickBot="1" x14ac:dyDescent="0.35">
      <c r="W107" s="35">
        <v>11</v>
      </c>
      <c r="AA107" s="274" t="s">
        <v>100</v>
      </c>
      <c r="AB107" s="274" t="s">
        <v>96</v>
      </c>
      <c r="AC107" s="1" t="str">
        <f t="shared" si="41"/>
        <v xml:space="preserve"> 8</v>
      </c>
      <c r="AD107" s="1" t="str">
        <f t="shared" si="42"/>
        <v xml:space="preserve"> 2</v>
      </c>
      <c r="AE107" s="1">
        <f t="shared" si="43"/>
        <v>38</v>
      </c>
      <c r="AF107" s="1">
        <f t="shared" si="44"/>
        <v>32</v>
      </c>
      <c r="AJ107" s="1">
        <v>11</v>
      </c>
      <c r="AK107" s="1">
        <v>48</v>
      </c>
      <c r="AL107" s="1">
        <v>52</v>
      </c>
    </row>
    <row r="108" spans="23:38" ht="14" thickTop="1" thickBot="1" x14ac:dyDescent="0.35">
      <c r="W108" s="35">
        <v>12</v>
      </c>
      <c r="AA108" s="274" t="s">
        <v>99</v>
      </c>
      <c r="AB108" s="274" t="s">
        <v>98</v>
      </c>
      <c r="AC108" s="1" t="str">
        <f t="shared" si="41"/>
        <v xml:space="preserve"> 4</v>
      </c>
      <c r="AD108" s="1" t="str">
        <f t="shared" si="42"/>
        <v xml:space="preserve"> 7</v>
      </c>
      <c r="AE108" s="1">
        <f t="shared" si="43"/>
        <v>34</v>
      </c>
      <c r="AF108" s="1">
        <f t="shared" si="44"/>
        <v>37</v>
      </c>
      <c r="AJ108" s="1">
        <v>12</v>
      </c>
      <c r="AK108" s="1">
        <v>51</v>
      </c>
      <c r="AL108" s="1">
        <v>54</v>
      </c>
    </row>
    <row r="109" spans="23:38" ht="14" thickTop="1" thickBot="1" x14ac:dyDescent="0.35">
      <c r="W109" s="35">
        <v>13</v>
      </c>
      <c r="AA109" s="274" t="s">
        <v>93</v>
      </c>
      <c r="AB109" s="274" t="s">
        <v>96</v>
      </c>
      <c r="AC109" s="1" t="str">
        <f t="shared" si="41"/>
        <v xml:space="preserve"> 3</v>
      </c>
      <c r="AD109" s="1" t="str">
        <f t="shared" si="42"/>
        <v xml:space="preserve"> 2</v>
      </c>
      <c r="AE109" s="1">
        <f t="shared" si="43"/>
        <v>33</v>
      </c>
      <c r="AF109" s="1">
        <f t="shared" si="44"/>
        <v>32</v>
      </c>
      <c r="AJ109" s="1">
        <v>13</v>
      </c>
      <c r="AK109" s="1">
        <v>50</v>
      </c>
      <c r="AL109" s="1">
        <v>47</v>
      </c>
    </row>
    <row r="110" spans="23:38" ht="14" thickTop="1" thickBot="1" x14ac:dyDescent="0.35">
      <c r="W110" s="35">
        <v>14</v>
      </c>
      <c r="AA110" s="274" t="s">
        <v>100</v>
      </c>
      <c r="AB110" s="274" t="s">
        <v>92</v>
      </c>
      <c r="AC110" s="1" t="str">
        <f t="shared" si="41"/>
        <v xml:space="preserve"> 8</v>
      </c>
      <c r="AD110" s="1" t="str">
        <f t="shared" si="42"/>
        <v xml:space="preserve"> 6</v>
      </c>
      <c r="AE110" s="1">
        <f t="shared" si="43"/>
        <v>38</v>
      </c>
      <c r="AF110" s="1">
        <f t="shared" si="44"/>
        <v>36</v>
      </c>
      <c r="AJ110" s="1">
        <v>14</v>
      </c>
      <c r="AK110" s="1">
        <v>55</v>
      </c>
      <c r="AL110" s="1">
        <v>49</v>
      </c>
    </row>
    <row r="111" spans="23:38" ht="14" thickTop="1" thickBot="1" x14ac:dyDescent="0.35">
      <c r="W111" s="35">
        <v>15</v>
      </c>
      <c r="AA111" s="274" t="s">
        <v>97</v>
      </c>
      <c r="AB111" s="274" t="s">
        <v>99</v>
      </c>
      <c r="AC111" s="1" t="str">
        <f t="shared" si="41"/>
        <v xml:space="preserve"> 1</v>
      </c>
      <c r="AD111" s="1" t="str">
        <f t="shared" si="42"/>
        <v xml:space="preserve"> 4</v>
      </c>
      <c r="AE111" s="1">
        <f t="shared" si="43"/>
        <v>31</v>
      </c>
      <c r="AF111" s="1">
        <f t="shared" si="44"/>
        <v>34</v>
      </c>
      <c r="AJ111" s="1">
        <v>15</v>
      </c>
      <c r="AK111" s="1">
        <v>53</v>
      </c>
      <c r="AL111" s="1">
        <v>56</v>
      </c>
    </row>
    <row r="112" spans="23:38" ht="14" thickTop="1" thickBot="1" x14ac:dyDescent="0.35">
      <c r="W112" s="35">
        <v>16</v>
      </c>
      <c r="AA112" s="274" t="s">
        <v>98</v>
      </c>
      <c r="AB112" s="274" t="s">
        <v>94</v>
      </c>
      <c r="AC112" s="1" t="str">
        <f t="shared" si="41"/>
        <v xml:space="preserve"> 7</v>
      </c>
      <c r="AD112" s="1" t="str">
        <f t="shared" si="42"/>
        <v xml:space="preserve"> 5</v>
      </c>
      <c r="AE112" s="1">
        <f t="shared" si="43"/>
        <v>37</v>
      </c>
      <c r="AF112" s="1">
        <f t="shared" si="44"/>
        <v>35</v>
      </c>
      <c r="AJ112" s="1">
        <v>16</v>
      </c>
      <c r="AK112" s="1">
        <v>56</v>
      </c>
      <c r="AL112" s="1">
        <v>51</v>
      </c>
    </row>
    <row r="113" spans="23:38" ht="14" thickTop="1" thickBot="1" x14ac:dyDescent="0.35">
      <c r="W113" s="35">
        <v>17</v>
      </c>
      <c r="AA113" s="274" t="s">
        <v>100</v>
      </c>
      <c r="AB113" s="274" t="s">
        <v>93</v>
      </c>
      <c r="AC113" s="1" t="str">
        <f t="shared" si="41"/>
        <v xml:space="preserve"> 8</v>
      </c>
      <c r="AD113" s="1" t="str">
        <f t="shared" si="42"/>
        <v xml:space="preserve"> 3</v>
      </c>
      <c r="AE113" s="1">
        <f t="shared" si="43"/>
        <v>38</v>
      </c>
      <c r="AF113" s="1">
        <f t="shared" si="44"/>
        <v>33</v>
      </c>
      <c r="AJ113" s="1">
        <v>17</v>
      </c>
      <c r="AK113" s="1">
        <v>49</v>
      </c>
      <c r="AL113" s="1">
        <v>47</v>
      </c>
    </row>
    <row r="114" spans="23:38" ht="14" thickTop="1" thickBot="1" x14ac:dyDescent="0.35">
      <c r="W114" s="35">
        <v>18</v>
      </c>
      <c r="AA114" s="274" t="s">
        <v>98</v>
      </c>
      <c r="AB114" s="274" t="s">
        <v>92</v>
      </c>
      <c r="AC114" s="1" t="str">
        <f t="shared" si="41"/>
        <v xml:space="preserve"> 7</v>
      </c>
      <c r="AD114" s="1" t="str">
        <f t="shared" si="42"/>
        <v xml:space="preserve"> 6</v>
      </c>
      <c r="AE114" s="1">
        <f t="shared" si="43"/>
        <v>37</v>
      </c>
      <c r="AF114" s="1">
        <f t="shared" si="44"/>
        <v>36</v>
      </c>
      <c r="AJ114" s="1">
        <v>18</v>
      </c>
      <c r="AK114" s="1">
        <v>50</v>
      </c>
      <c r="AL114" s="1">
        <v>54</v>
      </c>
    </row>
    <row r="115" spans="23:38" ht="14" thickTop="1" thickBot="1" x14ac:dyDescent="0.35">
      <c r="W115" s="35">
        <v>19</v>
      </c>
      <c r="AA115" s="274" t="s">
        <v>96</v>
      </c>
      <c r="AB115" s="274" t="s">
        <v>99</v>
      </c>
      <c r="AC115" s="1" t="str">
        <f t="shared" si="41"/>
        <v xml:space="preserve"> 2</v>
      </c>
      <c r="AD115" s="1" t="str">
        <f t="shared" si="42"/>
        <v xml:space="preserve"> 4</v>
      </c>
      <c r="AE115" s="1">
        <f t="shared" si="43"/>
        <v>32</v>
      </c>
      <c r="AF115" s="1">
        <f t="shared" si="44"/>
        <v>34</v>
      </c>
      <c r="AJ115" s="1">
        <v>19</v>
      </c>
      <c r="AK115" s="1">
        <v>52</v>
      </c>
      <c r="AL115" s="1">
        <v>55</v>
      </c>
    </row>
    <row r="116" spans="23:38" ht="14" thickTop="1" thickBot="1" x14ac:dyDescent="0.35">
      <c r="W116" s="35">
        <v>20</v>
      </c>
      <c r="AA116" s="274" t="s">
        <v>94</v>
      </c>
      <c r="AB116" s="274" t="s">
        <v>97</v>
      </c>
      <c r="AC116" s="1" t="str">
        <f t="shared" si="41"/>
        <v xml:space="preserve"> 5</v>
      </c>
      <c r="AD116" s="1" t="str">
        <f t="shared" si="42"/>
        <v xml:space="preserve"> 1</v>
      </c>
      <c r="AE116" s="1">
        <f t="shared" si="43"/>
        <v>35</v>
      </c>
      <c r="AF116" s="1">
        <f t="shared" si="44"/>
        <v>31</v>
      </c>
      <c r="AJ116" s="1">
        <v>20</v>
      </c>
      <c r="AK116" s="1">
        <v>48</v>
      </c>
      <c r="AL116" s="1">
        <v>53</v>
      </c>
    </row>
    <row r="117" spans="23:38" ht="14" thickTop="1" thickBot="1" x14ac:dyDescent="0.35">
      <c r="W117" s="35">
        <v>21</v>
      </c>
      <c r="AA117" s="274" t="s">
        <v>100</v>
      </c>
      <c r="AB117" s="274" t="s">
        <v>98</v>
      </c>
      <c r="AC117" s="1" t="str">
        <f t="shared" si="41"/>
        <v xml:space="preserve"> 8</v>
      </c>
      <c r="AD117" s="1" t="str">
        <f t="shared" si="42"/>
        <v xml:space="preserve"> 7</v>
      </c>
      <c r="AE117" s="1">
        <f t="shared" si="43"/>
        <v>38</v>
      </c>
      <c r="AF117" s="1">
        <f t="shared" si="44"/>
        <v>37</v>
      </c>
      <c r="AJ117" s="1">
        <v>21</v>
      </c>
      <c r="AK117" s="1">
        <v>47</v>
      </c>
      <c r="AL117" s="1">
        <v>52</v>
      </c>
    </row>
    <row r="118" spans="23:38" ht="14" thickTop="1" thickBot="1" x14ac:dyDescent="0.35">
      <c r="W118" s="35">
        <v>22</v>
      </c>
      <c r="AA118" s="274" t="s">
        <v>94</v>
      </c>
      <c r="AB118" s="274" t="s">
        <v>96</v>
      </c>
      <c r="AC118" s="1" t="str">
        <f t="shared" si="41"/>
        <v xml:space="preserve"> 5</v>
      </c>
      <c r="AD118" s="1" t="str">
        <f t="shared" si="42"/>
        <v xml:space="preserve"> 2</v>
      </c>
      <c r="AE118" s="1">
        <f t="shared" si="43"/>
        <v>35</v>
      </c>
      <c r="AF118" s="1">
        <f t="shared" si="44"/>
        <v>32</v>
      </c>
      <c r="AJ118" s="1">
        <v>22</v>
      </c>
      <c r="AK118" s="1">
        <v>56</v>
      </c>
      <c r="AL118" s="1">
        <v>48</v>
      </c>
    </row>
    <row r="119" spans="23:38" ht="14" thickTop="1" thickBot="1" x14ac:dyDescent="0.35">
      <c r="W119" s="35">
        <v>23</v>
      </c>
      <c r="AA119" s="274" t="s">
        <v>97</v>
      </c>
      <c r="AB119" s="274" t="s">
        <v>92</v>
      </c>
      <c r="AC119" s="1" t="str">
        <f t="shared" si="41"/>
        <v xml:space="preserve"> 1</v>
      </c>
      <c r="AD119" s="1" t="str">
        <f t="shared" si="42"/>
        <v xml:space="preserve"> 6</v>
      </c>
      <c r="AE119" s="1">
        <f t="shared" si="43"/>
        <v>31</v>
      </c>
      <c r="AF119" s="1">
        <f t="shared" si="44"/>
        <v>36</v>
      </c>
      <c r="AJ119" s="1">
        <v>23</v>
      </c>
      <c r="AK119" s="1">
        <v>50</v>
      </c>
      <c r="AL119" s="1">
        <v>51</v>
      </c>
    </row>
    <row r="120" spans="23:38" ht="14" thickTop="1" thickBot="1" x14ac:dyDescent="0.35">
      <c r="W120" s="35">
        <v>24</v>
      </c>
      <c r="AA120" s="274" t="s">
        <v>99</v>
      </c>
      <c r="AB120" s="274" t="s">
        <v>93</v>
      </c>
      <c r="AC120" s="1" t="str">
        <f t="shared" si="41"/>
        <v xml:space="preserve"> 4</v>
      </c>
      <c r="AD120" s="1" t="str">
        <f t="shared" si="42"/>
        <v xml:space="preserve"> 3</v>
      </c>
      <c r="AE120" s="1">
        <f t="shared" si="43"/>
        <v>34</v>
      </c>
      <c r="AF120" s="1">
        <f t="shared" si="44"/>
        <v>33</v>
      </c>
      <c r="AJ120" s="1">
        <v>24</v>
      </c>
      <c r="AK120" s="1">
        <v>54</v>
      </c>
      <c r="AL120" s="1">
        <v>49</v>
      </c>
    </row>
    <row r="121" spans="23:38" ht="14" thickTop="1" thickBot="1" x14ac:dyDescent="0.35">
      <c r="W121" s="35">
        <v>25</v>
      </c>
      <c r="AA121" s="274" t="s">
        <v>99</v>
      </c>
      <c r="AB121" s="274" t="s">
        <v>100</v>
      </c>
      <c r="AC121" s="1" t="str">
        <f t="shared" si="41"/>
        <v xml:space="preserve"> 4</v>
      </c>
      <c r="AD121" s="1" t="str">
        <f t="shared" si="42"/>
        <v xml:space="preserve"> 8</v>
      </c>
      <c r="AE121" s="1">
        <f t="shared" si="43"/>
        <v>34</v>
      </c>
      <c r="AF121" s="1">
        <f t="shared" si="44"/>
        <v>38</v>
      </c>
      <c r="AJ121" s="1">
        <v>25</v>
      </c>
      <c r="AK121" s="1">
        <v>53</v>
      </c>
      <c r="AL121" s="1">
        <v>55</v>
      </c>
    </row>
    <row r="122" spans="23:38" ht="14" thickTop="1" thickBot="1" x14ac:dyDescent="0.35">
      <c r="W122" s="35">
        <v>26</v>
      </c>
      <c r="AA122" s="274" t="s">
        <v>96</v>
      </c>
      <c r="AB122" s="274" t="s">
        <v>92</v>
      </c>
      <c r="AC122" s="1" t="str">
        <f t="shared" si="41"/>
        <v xml:space="preserve"> 2</v>
      </c>
      <c r="AD122" s="1" t="str">
        <f t="shared" si="42"/>
        <v xml:space="preserve"> 6</v>
      </c>
      <c r="AE122" s="1">
        <f t="shared" si="43"/>
        <v>32</v>
      </c>
      <c r="AF122" s="1">
        <f t="shared" si="44"/>
        <v>36</v>
      </c>
      <c r="AJ122" s="1">
        <v>26</v>
      </c>
      <c r="AK122" s="1">
        <v>55</v>
      </c>
      <c r="AL122" s="1">
        <v>56</v>
      </c>
    </row>
    <row r="123" spans="23:38" ht="14" thickTop="1" thickBot="1" x14ac:dyDescent="0.35">
      <c r="W123" s="35">
        <v>27</v>
      </c>
      <c r="AA123" s="274" t="s">
        <v>98</v>
      </c>
      <c r="AB123" s="274" t="s">
        <v>97</v>
      </c>
      <c r="AC123" s="1" t="str">
        <f t="shared" si="41"/>
        <v xml:space="preserve"> 7</v>
      </c>
      <c r="AD123" s="1" t="str">
        <f t="shared" si="42"/>
        <v xml:space="preserve"> 1</v>
      </c>
      <c r="AE123" s="1">
        <f t="shared" si="43"/>
        <v>37</v>
      </c>
      <c r="AF123" s="1">
        <f t="shared" si="44"/>
        <v>31</v>
      </c>
      <c r="AJ123" s="1">
        <v>27</v>
      </c>
      <c r="AK123" s="1">
        <v>51</v>
      </c>
      <c r="AL123" s="1">
        <v>48</v>
      </c>
    </row>
    <row r="124" spans="23:38" ht="14" thickTop="1" thickBot="1" x14ac:dyDescent="0.35">
      <c r="W124" s="35">
        <v>28</v>
      </c>
      <c r="AA124" s="274" t="s">
        <v>93</v>
      </c>
      <c r="AB124" s="274" t="s">
        <v>94</v>
      </c>
      <c r="AC124" s="1" t="str">
        <f t="shared" si="41"/>
        <v xml:space="preserve"> 3</v>
      </c>
      <c r="AD124" s="1" t="str">
        <f t="shared" si="42"/>
        <v xml:space="preserve"> 5</v>
      </c>
      <c r="AE124" s="1">
        <f t="shared" si="43"/>
        <v>33</v>
      </c>
      <c r="AF124" s="1">
        <f t="shared" si="44"/>
        <v>35</v>
      </c>
      <c r="AJ124" s="1">
        <v>28</v>
      </c>
      <c r="AK124" s="1">
        <v>47</v>
      </c>
      <c r="AL124" s="1">
        <v>53</v>
      </c>
    </row>
    <row r="125" spans="23:38" ht="14" thickTop="1" thickBot="1" x14ac:dyDescent="0.35">
      <c r="W125" s="35">
        <v>29</v>
      </c>
      <c r="AA125" s="274" t="s">
        <v>94</v>
      </c>
      <c r="AB125" s="274" t="s">
        <v>99</v>
      </c>
      <c r="AC125" s="1" t="str">
        <f t="shared" si="41"/>
        <v xml:space="preserve"> 5</v>
      </c>
      <c r="AD125" s="1" t="str">
        <f t="shared" si="42"/>
        <v xml:space="preserve"> 4</v>
      </c>
      <c r="AE125" s="1">
        <f t="shared" si="43"/>
        <v>35</v>
      </c>
      <c r="AF125" s="1">
        <f t="shared" si="44"/>
        <v>34</v>
      </c>
      <c r="AJ125" s="1">
        <v>29</v>
      </c>
      <c r="AK125" s="1">
        <v>49</v>
      </c>
      <c r="AL125" s="1">
        <v>50</v>
      </c>
    </row>
    <row r="126" spans="23:38" ht="14" thickTop="1" thickBot="1" x14ac:dyDescent="0.35">
      <c r="W126" s="35">
        <v>30</v>
      </c>
      <c r="AA126" s="274" t="s">
        <v>93</v>
      </c>
      <c r="AB126" s="274" t="s">
        <v>92</v>
      </c>
      <c r="AC126" s="1" t="str">
        <f t="shared" si="41"/>
        <v xml:space="preserve"> 3</v>
      </c>
      <c r="AD126" s="1" t="str">
        <f t="shared" si="42"/>
        <v xml:space="preserve"> 6</v>
      </c>
      <c r="AE126" s="1">
        <f t="shared" si="43"/>
        <v>33</v>
      </c>
      <c r="AF126" s="1">
        <f t="shared" si="44"/>
        <v>36</v>
      </c>
      <c r="AJ126" s="1">
        <v>30</v>
      </c>
      <c r="AK126" s="1">
        <v>54</v>
      </c>
      <c r="AL126" s="1">
        <v>52</v>
      </c>
    </row>
    <row r="127" spans="23:38" ht="14" thickTop="1" thickBot="1" x14ac:dyDescent="0.35">
      <c r="W127" s="35">
        <v>31</v>
      </c>
      <c r="AA127" s="274" t="s">
        <v>100</v>
      </c>
      <c r="AB127" s="274" t="s">
        <v>97</v>
      </c>
      <c r="AC127" s="1" t="str">
        <f t="shared" si="41"/>
        <v xml:space="preserve"> 8</v>
      </c>
      <c r="AD127" s="1" t="str">
        <f t="shared" si="42"/>
        <v xml:space="preserve"> 1</v>
      </c>
      <c r="AE127" s="1">
        <f t="shared" si="43"/>
        <v>38</v>
      </c>
      <c r="AF127" s="1">
        <f t="shared" si="44"/>
        <v>31</v>
      </c>
      <c r="AJ127" s="1">
        <v>31</v>
      </c>
      <c r="AK127" s="1">
        <v>51</v>
      </c>
      <c r="AL127" s="1">
        <v>49</v>
      </c>
    </row>
    <row r="128" spans="23:38" ht="14" thickTop="1" thickBot="1" x14ac:dyDescent="0.35">
      <c r="W128" s="35">
        <v>32</v>
      </c>
      <c r="AA128" s="274" t="s">
        <v>96</v>
      </c>
      <c r="AB128" s="274" t="s">
        <v>98</v>
      </c>
      <c r="AC128" s="1" t="str">
        <f t="shared" si="41"/>
        <v xml:space="preserve"> 2</v>
      </c>
      <c r="AD128" s="1" t="str">
        <f t="shared" si="42"/>
        <v xml:space="preserve"> 7</v>
      </c>
      <c r="AE128" s="1">
        <f t="shared" si="43"/>
        <v>32</v>
      </c>
      <c r="AF128" s="1">
        <f t="shared" si="44"/>
        <v>37</v>
      </c>
      <c r="AJ128" s="1">
        <v>32</v>
      </c>
      <c r="AK128" s="1">
        <v>48</v>
      </c>
      <c r="AL128" s="1">
        <v>55</v>
      </c>
    </row>
    <row r="129" spans="23:38" ht="14" thickTop="1" thickBot="1" x14ac:dyDescent="0.35">
      <c r="W129" s="35">
        <v>33</v>
      </c>
      <c r="AA129" s="274" t="s">
        <v>99</v>
      </c>
      <c r="AB129" s="274" t="s">
        <v>92</v>
      </c>
      <c r="AC129" s="1" t="str">
        <f t="shared" si="41"/>
        <v xml:space="preserve"> 4</v>
      </c>
      <c r="AD129" s="1" t="str">
        <f t="shared" si="42"/>
        <v xml:space="preserve"> 6</v>
      </c>
      <c r="AE129" s="1">
        <f t="shared" si="43"/>
        <v>34</v>
      </c>
      <c r="AF129" s="1">
        <f t="shared" si="44"/>
        <v>36</v>
      </c>
      <c r="AJ129" s="1">
        <v>33</v>
      </c>
      <c r="AK129" s="1">
        <v>50</v>
      </c>
      <c r="AL129" s="1">
        <v>52</v>
      </c>
    </row>
    <row r="130" spans="23:38" ht="14" thickTop="1" thickBot="1" x14ac:dyDescent="0.35">
      <c r="W130" s="35">
        <v>34</v>
      </c>
      <c r="AA130" s="274" t="s">
        <v>96</v>
      </c>
      <c r="AB130" s="274" t="s">
        <v>97</v>
      </c>
      <c r="AC130" s="1" t="str">
        <f t="shared" si="41"/>
        <v xml:space="preserve"> 2</v>
      </c>
      <c r="AD130" s="1" t="str">
        <f t="shared" si="42"/>
        <v xml:space="preserve"> 1</v>
      </c>
      <c r="AE130" s="1">
        <f t="shared" si="43"/>
        <v>32</v>
      </c>
      <c r="AF130" s="1">
        <f t="shared" si="44"/>
        <v>31</v>
      </c>
      <c r="AJ130" s="1">
        <v>34</v>
      </c>
      <c r="AK130" s="1">
        <v>53</v>
      </c>
      <c r="AL130" s="1">
        <v>54</v>
      </c>
    </row>
    <row r="131" spans="23:38" ht="14" thickTop="1" thickBot="1" x14ac:dyDescent="0.35">
      <c r="W131" s="35">
        <v>35</v>
      </c>
      <c r="AA131" s="274" t="s">
        <v>98</v>
      </c>
      <c r="AB131" s="274" t="s">
        <v>93</v>
      </c>
      <c r="AC131" s="1" t="str">
        <f t="shared" si="41"/>
        <v xml:space="preserve"> 7</v>
      </c>
      <c r="AD131" s="1" t="str">
        <f t="shared" si="42"/>
        <v xml:space="preserve"> 3</v>
      </c>
      <c r="AE131" s="1">
        <f t="shared" si="43"/>
        <v>37</v>
      </c>
      <c r="AF131" s="1">
        <f t="shared" si="44"/>
        <v>33</v>
      </c>
      <c r="AJ131" s="1">
        <v>35</v>
      </c>
      <c r="AK131" s="1">
        <v>56</v>
      </c>
      <c r="AL131" s="1">
        <v>47</v>
      </c>
    </row>
    <row r="132" spans="23:38" ht="14" thickTop="1" thickBot="1" x14ac:dyDescent="0.35">
      <c r="W132" s="35">
        <v>36</v>
      </c>
      <c r="AA132" s="274" t="s">
        <v>100</v>
      </c>
      <c r="AB132" s="274" t="s">
        <v>94</v>
      </c>
      <c r="AC132" s="1" t="str">
        <f t="shared" si="41"/>
        <v xml:space="preserve"> 8</v>
      </c>
      <c r="AD132" s="1" t="str">
        <f t="shared" si="42"/>
        <v xml:space="preserve"> 5</v>
      </c>
      <c r="AE132" s="1">
        <f t="shared" si="43"/>
        <v>38</v>
      </c>
      <c r="AF132" s="1">
        <f t="shared" si="44"/>
        <v>35</v>
      </c>
      <c r="AJ132" s="1">
        <v>36</v>
      </c>
      <c r="AK132" s="1">
        <v>48</v>
      </c>
      <c r="AL132" s="1">
        <v>50</v>
      </c>
    </row>
    <row r="133" spans="23:38" ht="14" thickTop="1" thickBot="1" x14ac:dyDescent="0.35">
      <c r="W133" s="35">
        <v>37</v>
      </c>
      <c r="AA133" s="274" t="s">
        <v>97</v>
      </c>
      <c r="AB133" s="274" t="s">
        <v>93</v>
      </c>
      <c r="AC133" s="1" t="str">
        <f t="shared" si="41"/>
        <v xml:space="preserve"> 1</v>
      </c>
      <c r="AD133" s="1" t="str">
        <f t="shared" si="42"/>
        <v xml:space="preserve"> 3</v>
      </c>
      <c r="AE133" s="1">
        <f t="shared" si="43"/>
        <v>31</v>
      </c>
      <c r="AF133" s="1">
        <f t="shared" si="44"/>
        <v>33</v>
      </c>
      <c r="AJ133" s="1">
        <v>37</v>
      </c>
      <c r="AK133" s="1">
        <v>47</v>
      </c>
      <c r="AL133" s="1">
        <v>51</v>
      </c>
    </row>
    <row r="134" spans="23:38" ht="14" thickTop="1" thickBot="1" x14ac:dyDescent="0.35">
      <c r="W134" s="35">
        <v>38</v>
      </c>
      <c r="AA134" s="274" t="s">
        <v>92</v>
      </c>
      <c r="AB134" s="274" t="s">
        <v>94</v>
      </c>
      <c r="AC134" s="1" t="str">
        <f t="shared" si="41"/>
        <v xml:space="preserve"> 6</v>
      </c>
      <c r="AD134" s="1" t="str">
        <f t="shared" si="42"/>
        <v xml:space="preserve"> 5</v>
      </c>
      <c r="AE134" s="1">
        <f t="shared" si="43"/>
        <v>36</v>
      </c>
      <c r="AF134" s="1">
        <f t="shared" si="44"/>
        <v>35</v>
      </c>
      <c r="AJ134" s="1">
        <v>38</v>
      </c>
      <c r="AK134" s="1">
        <v>52</v>
      </c>
      <c r="AL134" s="1">
        <v>53</v>
      </c>
    </row>
    <row r="135" spans="23:38" ht="14" thickTop="1" thickBot="1" x14ac:dyDescent="0.35">
      <c r="W135" s="35">
        <v>39</v>
      </c>
      <c r="AA135" s="274" t="s">
        <v>96</v>
      </c>
      <c r="AB135" s="274" t="s">
        <v>100</v>
      </c>
      <c r="AC135" s="1" t="str">
        <f t="shared" si="41"/>
        <v xml:space="preserve"> 2</v>
      </c>
      <c r="AD135" s="1" t="str">
        <f t="shared" si="42"/>
        <v xml:space="preserve"> 8</v>
      </c>
      <c r="AE135" s="1">
        <f t="shared" si="43"/>
        <v>32</v>
      </c>
      <c r="AF135" s="1">
        <f t="shared" si="44"/>
        <v>38</v>
      </c>
      <c r="AJ135" s="1">
        <v>39</v>
      </c>
      <c r="AK135" s="1">
        <v>56</v>
      </c>
      <c r="AL135" s="1">
        <v>49</v>
      </c>
    </row>
    <row r="136" spans="23:38" ht="14" thickTop="1" thickBot="1" x14ac:dyDescent="0.35">
      <c r="W136" s="35">
        <v>40</v>
      </c>
      <c r="AA136" s="274" t="s">
        <v>98</v>
      </c>
      <c r="AB136" s="274" t="s">
        <v>99</v>
      </c>
      <c r="AC136" s="1" t="str">
        <f t="shared" si="41"/>
        <v xml:space="preserve"> 7</v>
      </c>
      <c r="AD136" s="1" t="str">
        <f t="shared" si="42"/>
        <v xml:space="preserve"> 4</v>
      </c>
      <c r="AE136" s="1">
        <f t="shared" si="43"/>
        <v>37</v>
      </c>
      <c r="AF136" s="1">
        <f t="shared" si="44"/>
        <v>34</v>
      </c>
      <c r="AJ136" s="1">
        <v>40</v>
      </c>
      <c r="AK136" s="1">
        <v>55</v>
      </c>
      <c r="AL136" s="1">
        <v>54</v>
      </c>
    </row>
    <row r="137" spans="23:38" ht="14" thickTop="1" thickBot="1" x14ac:dyDescent="0.35">
      <c r="W137" s="35">
        <v>41</v>
      </c>
      <c r="AA137" s="274" t="s">
        <v>99</v>
      </c>
      <c r="AB137" s="274" t="s">
        <v>97</v>
      </c>
      <c r="AC137" s="1" t="str">
        <f t="shared" si="41"/>
        <v xml:space="preserve"> 4</v>
      </c>
      <c r="AD137" s="1" t="str">
        <f t="shared" si="42"/>
        <v xml:space="preserve"> 1</v>
      </c>
      <c r="AE137" s="1">
        <f t="shared" si="43"/>
        <v>34</v>
      </c>
      <c r="AF137" s="1">
        <f t="shared" si="44"/>
        <v>31</v>
      </c>
      <c r="AJ137" s="1">
        <v>41</v>
      </c>
      <c r="AK137" s="1">
        <v>47</v>
      </c>
      <c r="AL137" s="1">
        <v>55</v>
      </c>
    </row>
    <row r="138" spans="23:38" ht="14" thickTop="1" thickBot="1" x14ac:dyDescent="0.35">
      <c r="W138" s="35">
        <v>42</v>
      </c>
      <c r="AA138" s="274" t="s">
        <v>92</v>
      </c>
      <c r="AB138" s="274" t="s">
        <v>100</v>
      </c>
      <c r="AC138" s="1" t="str">
        <f t="shared" si="41"/>
        <v xml:space="preserve"> 6</v>
      </c>
      <c r="AD138" s="1" t="str">
        <f t="shared" si="42"/>
        <v xml:space="preserve"> 8</v>
      </c>
      <c r="AE138" s="1">
        <f t="shared" si="43"/>
        <v>36</v>
      </c>
      <c r="AF138" s="1">
        <f t="shared" si="44"/>
        <v>38</v>
      </c>
      <c r="AJ138" s="1">
        <v>42</v>
      </c>
      <c r="AK138" s="1">
        <v>54</v>
      </c>
      <c r="AL138" s="1">
        <v>48</v>
      </c>
    </row>
    <row r="139" spans="23:38" ht="14" thickTop="1" thickBot="1" x14ac:dyDescent="0.35">
      <c r="W139" s="35">
        <v>43</v>
      </c>
      <c r="AA139" s="274" t="s">
        <v>96</v>
      </c>
      <c r="AB139" s="274" t="s">
        <v>93</v>
      </c>
      <c r="AC139" s="1" t="str">
        <f t="shared" si="41"/>
        <v xml:space="preserve"> 2</v>
      </c>
      <c r="AD139" s="1" t="str">
        <f t="shared" si="42"/>
        <v xml:space="preserve"> 3</v>
      </c>
      <c r="AE139" s="1">
        <f t="shared" si="43"/>
        <v>32</v>
      </c>
      <c r="AF139" s="1">
        <f t="shared" si="44"/>
        <v>33</v>
      </c>
      <c r="AJ139" s="1">
        <v>43</v>
      </c>
      <c r="AK139" s="1">
        <v>56</v>
      </c>
      <c r="AL139" s="1">
        <v>50</v>
      </c>
    </row>
    <row r="140" spans="23:38" ht="14" thickTop="1" thickBot="1" x14ac:dyDescent="0.35">
      <c r="W140" s="35">
        <v>44</v>
      </c>
      <c r="AA140" s="274" t="s">
        <v>94</v>
      </c>
      <c r="AB140" s="274" t="s">
        <v>98</v>
      </c>
      <c r="AC140" s="1" t="str">
        <f t="shared" si="41"/>
        <v xml:space="preserve"> 5</v>
      </c>
      <c r="AD140" s="1" t="str">
        <f t="shared" si="42"/>
        <v xml:space="preserve"> 7</v>
      </c>
      <c r="AE140" s="1">
        <f t="shared" si="43"/>
        <v>35</v>
      </c>
      <c r="AF140" s="1">
        <f t="shared" si="44"/>
        <v>37</v>
      </c>
      <c r="AJ140" s="1">
        <v>44</v>
      </c>
      <c r="AK140" s="1">
        <v>49</v>
      </c>
      <c r="AL140" s="1">
        <v>53</v>
      </c>
    </row>
    <row r="141" spans="23:38" ht="14" thickTop="1" thickBot="1" x14ac:dyDescent="0.35">
      <c r="W141" s="35">
        <v>45</v>
      </c>
      <c r="AA141" s="274" t="s">
        <v>92</v>
      </c>
      <c r="AB141" s="274" t="s">
        <v>98</v>
      </c>
      <c r="AC141" s="1" t="str">
        <f t="shared" si="41"/>
        <v xml:space="preserve"> 6</v>
      </c>
      <c r="AD141" s="1" t="str">
        <f t="shared" si="42"/>
        <v xml:space="preserve"> 7</v>
      </c>
      <c r="AE141" s="1">
        <f t="shared" si="43"/>
        <v>36</v>
      </c>
      <c r="AF141" s="1">
        <f t="shared" si="44"/>
        <v>37</v>
      </c>
      <c r="AJ141" s="1">
        <v>45</v>
      </c>
      <c r="AK141" s="1">
        <v>51</v>
      </c>
      <c r="AL141" s="1">
        <v>52</v>
      </c>
    </row>
    <row r="142" spans="23:38" ht="14" thickTop="1" thickBot="1" x14ac:dyDescent="0.35">
      <c r="W142" s="35">
        <v>46</v>
      </c>
      <c r="AA142" s="274" t="s">
        <v>93</v>
      </c>
      <c r="AB142" s="274" t="s">
        <v>100</v>
      </c>
      <c r="AC142" s="1" t="str">
        <f t="shared" si="41"/>
        <v xml:space="preserve"> 3</v>
      </c>
      <c r="AD142" s="1" t="str">
        <f t="shared" si="42"/>
        <v xml:space="preserve"> 8</v>
      </c>
      <c r="AE142" s="1">
        <f t="shared" si="43"/>
        <v>33</v>
      </c>
      <c r="AF142" s="1">
        <f t="shared" si="44"/>
        <v>38</v>
      </c>
      <c r="AJ142" s="1">
        <v>46</v>
      </c>
      <c r="AK142" s="1">
        <v>49</v>
      </c>
      <c r="AL142" s="1">
        <v>52</v>
      </c>
    </row>
    <row r="143" spans="23:38" ht="14" thickTop="1" thickBot="1" x14ac:dyDescent="0.35">
      <c r="W143" s="35">
        <v>47</v>
      </c>
      <c r="AA143" s="274" t="s">
        <v>99</v>
      </c>
      <c r="AB143" s="274" t="s">
        <v>96</v>
      </c>
      <c r="AC143" s="1" t="str">
        <f t="shared" si="41"/>
        <v xml:space="preserve"> 4</v>
      </c>
      <c r="AD143" s="1" t="str">
        <f t="shared" si="42"/>
        <v xml:space="preserve"> 2</v>
      </c>
      <c r="AE143" s="1">
        <f t="shared" si="43"/>
        <v>34</v>
      </c>
      <c r="AF143" s="1">
        <f t="shared" si="44"/>
        <v>32</v>
      </c>
      <c r="AJ143" s="1">
        <v>47</v>
      </c>
      <c r="AK143" s="1">
        <v>51</v>
      </c>
      <c r="AL143" s="1">
        <v>55</v>
      </c>
    </row>
    <row r="144" spans="23:38" ht="14" thickTop="1" thickBot="1" x14ac:dyDescent="0.35">
      <c r="W144" s="35">
        <v>48</v>
      </c>
      <c r="AA144" s="274" t="s">
        <v>97</v>
      </c>
      <c r="AB144" s="274" t="s">
        <v>94</v>
      </c>
      <c r="AC144" s="1" t="str">
        <f t="shared" si="41"/>
        <v xml:space="preserve"> 1</v>
      </c>
      <c r="AD144" s="1" t="str">
        <f t="shared" si="42"/>
        <v xml:space="preserve"> 5</v>
      </c>
      <c r="AE144" s="1">
        <f t="shared" si="43"/>
        <v>31</v>
      </c>
      <c r="AF144" s="1">
        <f t="shared" si="44"/>
        <v>35</v>
      </c>
      <c r="AJ144" s="1">
        <v>48</v>
      </c>
      <c r="AK144" s="1">
        <v>47</v>
      </c>
      <c r="AL144" s="1">
        <v>48</v>
      </c>
    </row>
    <row r="145" spans="23:38" ht="14" thickTop="1" thickBot="1" x14ac:dyDescent="0.35">
      <c r="W145" s="35">
        <v>49</v>
      </c>
      <c r="AA145" s="274" t="s">
        <v>93</v>
      </c>
      <c r="AB145" s="274" t="s">
        <v>99</v>
      </c>
      <c r="AC145" s="1" t="str">
        <f t="shared" si="41"/>
        <v xml:space="preserve"> 3</v>
      </c>
      <c r="AD145" s="1" t="str">
        <f t="shared" si="42"/>
        <v xml:space="preserve"> 4</v>
      </c>
      <c r="AE145" s="1">
        <f t="shared" si="43"/>
        <v>33</v>
      </c>
      <c r="AF145" s="1">
        <f t="shared" si="44"/>
        <v>34</v>
      </c>
      <c r="AJ145" s="1">
        <v>49</v>
      </c>
      <c r="AK145" s="1">
        <v>50</v>
      </c>
      <c r="AL145" s="1">
        <v>53</v>
      </c>
    </row>
    <row r="146" spans="23:38" ht="14" thickTop="1" thickBot="1" x14ac:dyDescent="0.35">
      <c r="W146" s="35">
        <v>50</v>
      </c>
      <c r="AA146" s="274" t="s">
        <v>96</v>
      </c>
      <c r="AB146" s="274" t="s">
        <v>94</v>
      </c>
      <c r="AC146" s="1" t="str">
        <f t="shared" si="41"/>
        <v xml:space="preserve"> 2</v>
      </c>
      <c r="AD146" s="1" t="str">
        <f t="shared" si="42"/>
        <v xml:space="preserve"> 5</v>
      </c>
      <c r="AE146" s="1">
        <f t="shared" si="43"/>
        <v>32</v>
      </c>
      <c r="AF146" s="1">
        <f t="shared" si="44"/>
        <v>35</v>
      </c>
      <c r="AJ146" s="1">
        <v>50</v>
      </c>
      <c r="AK146" s="1">
        <v>56</v>
      </c>
      <c r="AL146" s="1">
        <v>54</v>
      </c>
    </row>
    <row r="147" spans="23:38" ht="14" thickTop="1" thickBot="1" x14ac:dyDescent="0.35">
      <c r="W147" s="35">
        <v>51</v>
      </c>
      <c r="AA147" s="274" t="s">
        <v>92</v>
      </c>
      <c r="AB147" s="274" t="s">
        <v>97</v>
      </c>
      <c r="AC147" s="1" t="str">
        <f t="shared" si="41"/>
        <v xml:space="preserve"> 6</v>
      </c>
      <c r="AD147" s="1" t="str">
        <f t="shared" si="42"/>
        <v xml:space="preserve"> 1</v>
      </c>
      <c r="AE147" s="1">
        <f t="shared" si="43"/>
        <v>36</v>
      </c>
      <c r="AF147" s="1">
        <f t="shared" si="44"/>
        <v>31</v>
      </c>
      <c r="AJ147" s="1">
        <v>51</v>
      </c>
      <c r="AK147" s="1">
        <v>53</v>
      </c>
      <c r="AL147" s="1">
        <v>51</v>
      </c>
    </row>
    <row r="148" spans="23:38" ht="14" thickTop="1" thickBot="1" x14ac:dyDescent="0.35">
      <c r="W148" s="35">
        <v>52</v>
      </c>
      <c r="AA148" s="274" t="s">
        <v>98</v>
      </c>
      <c r="AB148" s="274" t="s">
        <v>100</v>
      </c>
      <c r="AC148" s="1" t="str">
        <f t="shared" si="41"/>
        <v xml:space="preserve"> 7</v>
      </c>
      <c r="AD148" s="1" t="str">
        <f t="shared" si="42"/>
        <v xml:space="preserve"> 8</v>
      </c>
      <c r="AE148" s="1">
        <f t="shared" si="43"/>
        <v>37</v>
      </c>
      <c r="AF148" s="1">
        <f t="shared" si="44"/>
        <v>38</v>
      </c>
      <c r="AJ148" s="1">
        <v>52</v>
      </c>
      <c r="AK148" s="1">
        <v>56</v>
      </c>
      <c r="AL148" s="1">
        <v>52</v>
      </c>
    </row>
    <row r="149" spans="23:38" ht="14" thickTop="1" thickBot="1" x14ac:dyDescent="0.35">
      <c r="W149" s="35">
        <v>53</v>
      </c>
      <c r="AA149" s="274" t="s">
        <v>100</v>
      </c>
      <c r="AB149" s="274" t="s">
        <v>99</v>
      </c>
      <c r="AC149" s="1" t="str">
        <f t="shared" si="41"/>
        <v xml:space="preserve"> 8</v>
      </c>
      <c r="AD149" s="1" t="str">
        <f t="shared" si="42"/>
        <v xml:space="preserve"> 4</v>
      </c>
      <c r="AE149" s="1">
        <f t="shared" si="43"/>
        <v>38</v>
      </c>
      <c r="AF149" s="1">
        <f t="shared" si="44"/>
        <v>34</v>
      </c>
      <c r="AJ149" s="1">
        <v>53</v>
      </c>
      <c r="AK149" s="1">
        <v>48</v>
      </c>
      <c r="AL149" s="1">
        <v>49</v>
      </c>
    </row>
    <row r="150" spans="23:38" ht="14" thickTop="1" thickBot="1" x14ac:dyDescent="0.35">
      <c r="W150" s="35">
        <v>54</v>
      </c>
      <c r="AA150" s="274" t="s">
        <v>92</v>
      </c>
      <c r="AB150" s="274" t="s">
        <v>96</v>
      </c>
      <c r="AC150" s="1" t="str">
        <f t="shared" si="41"/>
        <v xml:space="preserve"> 6</v>
      </c>
      <c r="AD150" s="1" t="str">
        <f t="shared" si="42"/>
        <v xml:space="preserve"> 2</v>
      </c>
      <c r="AE150" s="1">
        <f t="shared" si="43"/>
        <v>36</v>
      </c>
      <c r="AF150" s="1">
        <f t="shared" si="44"/>
        <v>32</v>
      </c>
      <c r="AJ150" s="1">
        <v>54</v>
      </c>
      <c r="AK150" s="1">
        <v>55</v>
      </c>
      <c r="AL150" s="1">
        <v>50</v>
      </c>
    </row>
    <row r="151" spans="23:38" ht="14" thickTop="1" thickBot="1" x14ac:dyDescent="0.35">
      <c r="W151" s="35">
        <v>55</v>
      </c>
      <c r="AA151" s="274" t="s">
        <v>97</v>
      </c>
      <c r="AB151" s="274" t="s">
        <v>98</v>
      </c>
      <c r="AC151" s="1" t="str">
        <f t="shared" si="41"/>
        <v xml:space="preserve"> 1</v>
      </c>
      <c r="AD151" s="1" t="str">
        <f t="shared" si="42"/>
        <v xml:space="preserve"> 7</v>
      </c>
      <c r="AE151" s="1">
        <f t="shared" si="43"/>
        <v>31</v>
      </c>
      <c r="AF151" s="1">
        <f t="shared" si="44"/>
        <v>37</v>
      </c>
      <c r="AJ151" s="1">
        <v>55</v>
      </c>
      <c r="AK151" s="1">
        <v>54</v>
      </c>
      <c r="AL151" s="1">
        <v>47</v>
      </c>
    </row>
    <row r="152" spans="23:38" ht="14" thickTop="1" thickBot="1" x14ac:dyDescent="0.35">
      <c r="W152" s="35">
        <v>56</v>
      </c>
      <c r="AA152" s="274" t="s">
        <v>94</v>
      </c>
      <c r="AB152" s="274" t="s">
        <v>93</v>
      </c>
      <c r="AC152" s="1" t="str">
        <f t="shared" si="41"/>
        <v xml:space="preserve"> 5</v>
      </c>
      <c r="AD152" s="1" t="str">
        <f t="shared" si="42"/>
        <v xml:space="preserve"> 3</v>
      </c>
      <c r="AE152" s="1">
        <f t="shared" si="43"/>
        <v>35</v>
      </c>
      <c r="AF152" s="1">
        <f t="shared" si="44"/>
        <v>33</v>
      </c>
      <c r="AJ152" s="1">
        <v>56</v>
      </c>
      <c r="AK152" s="1">
        <v>51</v>
      </c>
      <c r="AL152" s="1">
        <v>56</v>
      </c>
    </row>
    <row r="153" spans="23:38" ht="13" thickTop="1" x14ac:dyDescent="0.25">
      <c r="AJ153" s="1">
        <v>57</v>
      </c>
      <c r="AK153" s="1">
        <v>47</v>
      </c>
      <c r="AL153" s="1">
        <v>49</v>
      </c>
    </row>
    <row r="154" spans="23:38" x14ac:dyDescent="0.25">
      <c r="AJ154" s="1">
        <v>58</v>
      </c>
      <c r="AK154" s="1">
        <v>54</v>
      </c>
      <c r="AL154" s="1">
        <v>50</v>
      </c>
    </row>
    <row r="155" spans="23:38" x14ac:dyDescent="0.25">
      <c r="AJ155" s="1">
        <v>59</v>
      </c>
      <c r="AK155" s="1">
        <v>55</v>
      </c>
      <c r="AL155" s="1">
        <v>52</v>
      </c>
    </row>
    <row r="156" spans="23:38" x14ac:dyDescent="0.25">
      <c r="AJ156" s="1">
        <v>60</v>
      </c>
      <c r="AK156" s="1">
        <v>53</v>
      </c>
      <c r="AL156" s="1">
        <v>48</v>
      </c>
    </row>
    <row r="157" spans="23:38" x14ac:dyDescent="0.25">
      <c r="AJ157" s="1">
        <v>61</v>
      </c>
      <c r="AK157" s="1">
        <v>52</v>
      </c>
      <c r="AL157" s="1">
        <v>47</v>
      </c>
    </row>
    <row r="158" spans="23:38" x14ac:dyDescent="0.25">
      <c r="AJ158" s="1">
        <v>62</v>
      </c>
      <c r="AK158" s="1">
        <v>48</v>
      </c>
      <c r="AL158" s="1">
        <v>56</v>
      </c>
    </row>
    <row r="159" spans="23:38" x14ac:dyDescent="0.25">
      <c r="AJ159" s="1">
        <v>63</v>
      </c>
      <c r="AK159" s="1">
        <v>51</v>
      </c>
      <c r="AL159" s="1">
        <v>50</v>
      </c>
    </row>
    <row r="160" spans="23:38" x14ac:dyDescent="0.25">
      <c r="AJ160" s="1">
        <v>64</v>
      </c>
      <c r="AK160" s="1">
        <v>49</v>
      </c>
      <c r="AL160" s="1">
        <v>54</v>
      </c>
    </row>
    <row r="161" spans="36:38" x14ac:dyDescent="0.25">
      <c r="AJ161" s="1">
        <v>65</v>
      </c>
      <c r="AK161" s="1">
        <v>55</v>
      </c>
      <c r="AL161" s="1">
        <v>53</v>
      </c>
    </row>
    <row r="162" spans="36:38" x14ac:dyDescent="0.25">
      <c r="AJ162" s="1">
        <v>66</v>
      </c>
      <c r="AK162" s="1">
        <v>56</v>
      </c>
      <c r="AL162" s="1">
        <v>55</v>
      </c>
    </row>
    <row r="163" spans="36:38" x14ac:dyDescent="0.25">
      <c r="AJ163" s="1">
        <v>67</v>
      </c>
      <c r="AK163" s="1">
        <v>48</v>
      </c>
      <c r="AL163" s="1">
        <v>51</v>
      </c>
    </row>
    <row r="164" spans="36:38" x14ac:dyDescent="0.25">
      <c r="AJ164" s="1">
        <v>68</v>
      </c>
      <c r="AK164" s="1">
        <v>53</v>
      </c>
      <c r="AL164" s="1">
        <v>47</v>
      </c>
    </row>
    <row r="165" spans="36:38" x14ac:dyDescent="0.25">
      <c r="AJ165" s="1">
        <v>69</v>
      </c>
      <c r="AK165" s="1">
        <v>50</v>
      </c>
      <c r="AL165" s="1">
        <v>49</v>
      </c>
    </row>
    <row r="166" spans="36:38" x14ac:dyDescent="0.25">
      <c r="AJ166" s="1">
        <v>70</v>
      </c>
      <c r="AK166" s="1">
        <v>52</v>
      </c>
      <c r="AL166" s="1">
        <v>54</v>
      </c>
    </row>
    <row r="167" spans="36:38" x14ac:dyDescent="0.25">
      <c r="AJ167" s="1">
        <v>71</v>
      </c>
      <c r="AK167" s="1">
        <v>49</v>
      </c>
      <c r="AL167" s="1">
        <v>51</v>
      </c>
    </row>
    <row r="168" spans="36:38" x14ac:dyDescent="0.25">
      <c r="AJ168" s="1">
        <v>72</v>
      </c>
      <c r="AK168" s="1">
        <v>55</v>
      </c>
      <c r="AL168" s="1">
        <v>48</v>
      </c>
    </row>
    <row r="169" spans="36:38" x14ac:dyDescent="0.25">
      <c r="AJ169" s="1">
        <v>73</v>
      </c>
      <c r="AK169" s="1">
        <v>52</v>
      </c>
      <c r="AL169" s="1">
        <v>50</v>
      </c>
    </row>
    <row r="170" spans="36:38" x14ac:dyDescent="0.25">
      <c r="AJ170" s="1">
        <v>74</v>
      </c>
      <c r="AK170" s="1">
        <v>54</v>
      </c>
      <c r="AL170" s="1">
        <v>53</v>
      </c>
    </row>
    <row r="171" spans="36:38" x14ac:dyDescent="0.25">
      <c r="AJ171" s="1">
        <v>75</v>
      </c>
      <c r="AK171" s="1">
        <v>47</v>
      </c>
      <c r="AL171" s="1">
        <v>56</v>
      </c>
    </row>
    <row r="172" spans="36:38" x14ac:dyDescent="0.25">
      <c r="AJ172" s="1">
        <v>76</v>
      </c>
      <c r="AK172" s="1">
        <v>50</v>
      </c>
      <c r="AL172" s="1">
        <v>48</v>
      </c>
    </row>
    <row r="173" spans="36:38" x14ac:dyDescent="0.25">
      <c r="AJ173" s="1">
        <v>77</v>
      </c>
      <c r="AK173" s="1">
        <v>51</v>
      </c>
      <c r="AL173" s="1">
        <v>47</v>
      </c>
    </row>
    <row r="174" spans="36:38" x14ac:dyDescent="0.25">
      <c r="AJ174" s="1">
        <v>78</v>
      </c>
      <c r="AK174" s="1">
        <v>53</v>
      </c>
      <c r="AL174" s="1">
        <v>52</v>
      </c>
    </row>
    <row r="175" spans="36:38" x14ac:dyDescent="0.25">
      <c r="AJ175" s="1">
        <v>79</v>
      </c>
      <c r="AK175" s="1">
        <v>49</v>
      </c>
      <c r="AL175" s="1">
        <v>56</v>
      </c>
    </row>
    <row r="176" spans="36:38" x14ac:dyDescent="0.25">
      <c r="AJ176" s="1">
        <v>80</v>
      </c>
      <c r="AK176" s="1">
        <v>54</v>
      </c>
      <c r="AL176" s="1">
        <v>55</v>
      </c>
    </row>
    <row r="177" spans="36:38" x14ac:dyDescent="0.25">
      <c r="AJ177" s="1">
        <v>81</v>
      </c>
      <c r="AK177" s="1">
        <v>55</v>
      </c>
      <c r="AL177" s="1">
        <v>47</v>
      </c>
    </row>
    <row r="178" spans="36:38" x14ac:dyDescent="0.25">
      <c r="AJ178" s="1">
        <v>82</v>
      </c>
      <c r="AK178" s="1">
        <v>48</v>
      </c>
      <c r="AL178" s="1">
        <v>54</v>
      </c>
    </row>
    <row r="179" spans="36:38" x14ac:dyDescent="0.25">
      <c r="AJ179" s="1">
        <v>83</v>
      </c>
      <c r="AK179" s="1">
        <v>50</v>
      </c>
      <c r="AL179" s="1">
        <v>56</v>
      </c>
    </row>
    <row r="180" spans="36:38" x14ac:dyDescent="0.25">
      <c r="AJ180" s="1">
        <v>84</v>
      </c>
      <c r="AK180" s="1">
        <v>53</v>
      </c>
      <c r="AL180" s="1">
        <v>49</v>
      </c>
    </row>
    <row r="181" spans="36:38" x14ac:dyDescent="0.25">
      <c r="AJ181" s="1">
        <v>85</v>
      </c>
      <c r="AK181" s="1">
        <v>52</v>
      </c>
      <c r="AL181" s="1">
        <v>51</v>
      </c>
    </row>
    <row r="182" spans="36:38" x14ac:dyDescent="0.25">
      <c r="AJ182" s="1">
        <v>86</v>
      </c>
      <c r="AK182" s="1">
        <v>47</v>
      </c>
      <c r="AL182" s="1">
        <v>50</v>
      </c>
    </row>
    <row r="183" spans="36:38" x14ac:dyDescent="0.25">
      <c r="AJ183" s="1">
        <v>87</v>
      </c>
      <c r="AK183" s="1">
        <v>54</v>
      </c>
      <c r="AL183" s="1">
        <v>51</v>
      </c>
    </row>
    <row r="184" spans="36:38" x14ac:dyDescent="0.25">
      <c r="AJ184" s="1">
        <v>88</v>
      </c>
      <c r="AK184" s="1">
        <v>49</v>
      </c>
      <c r="AL184" s="1">
        <v>55</v>
      </c>
    </row>
    <row r="185" spans="36:38" x14ac:dyDescent="0.25">
      <c r="AJ185" s="1">
        <v>89</v>
      </c>
      <c r="AK185" s="1">
        <v>56</v>
      </c>
      <c r="AL185" s="1">
        <v>53</v>
      </c>
    </row>
    <row r="186" spans="36:38" x14ac:dyDescent="0.25">
      <c r="AJ186" s="1">
        <v>90</v>
      </c>
      <c r="AK186" s="1">
        <v>52</v>
      </c>
      <c r="AL186" s="1">
        <v>48</v>
      </c>
    </row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</sheetData>
  <sortState xmlns:xlrd2="http://schemas.microsoft.com/office/spreadsheetml/2017/richdata2" ref="AJ97:AL186">
    <sortCondition ref="AJ97:AJ186"/>
  </sortState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BA967-83B8-4C20-B200-8CA0AD40BDF0}">
  <sheetPr>
    <tabColor rgb="FF00EBE6"/>
  </sheetPr>
  <dimension ref="A1:XFD721"/>
  <sheetViews>
    <sheetView topLeftCell="A217" zoomScale="85" zoomScaleNormal="85" workbookViewId="0">
      <selection activeCell="I240" sqref="I240"/>
    </sheetView>
  </sheetViews>
  <sheetFormatPr defaultColWidth="9.1796875" defaultRowHeight="12.5" x14ac:dyDescent="0.25"/>
  <cols>
    <col min="1" max="1" width="4.1796875" style="16" customWidth="1"/>
    <col min="2" max="2" width="6.81640625" style="598" customWidth="1"/>
    <col min="3" max="3" width="9" style="16" customWidth="1"/>
    <col min="4" max="4" width="13" style="16" customWidth="1"/>
    <col min="5" max="5" width="33.453125" style="16" customWidth="1"/>
    <col min="6" max="6" width="33" style="16" customWidth="1"/>
    <col min="7" max="7" width="8.81640625" style="16" customWidth="1"/>
    <col min="8" max="8" width="13.453125" style="16" customWidth="1"/>
    <col min="9" max="9" width="47.26953125" style="16" customWidth="1"/>
    <col min="10" max="10" width="49.26953125" style="16" customWidth="1"/>
    <col min="11" max="11" width="19.7265625" style="72" hidden="1" customWidth="1"/>
    <col min="12" max="12" width="16.7265625" style="16" hidden="1" customWidth="1"/>
    <col min="13" max="14" width="10.453125" style="16" customWidth="1"/>
    <col min="15" max="15" width="9.1796875" style="16" customWidth="1"/>
    <col min="16" max="16" width="29.81640625" style="253" customWidth="1"/>
    <col min="17" max="17" width="33.453125" style="253" customWidth="1"/>
    <col min="18" max="18" width="32" style="253" customWidth="1"/>
    <col min="19" max="19" width="10.54296875" style="253" customWidth="1"/>
    <col min="20" max="20" width="18.54296875" style="253" customWidth="1"/>
    <col min="21" max="21" width="29.81640625" style="253" customWidth="1"/>
    <col min="22" max="22" width="3" style="253" customWidth="1"/>
    <col min="23" max="23" width="13.1796875" style="253" customWidth="1"/>
    <col min="24" max="24" width="29.81640625" style="253" customWidth="1"/>
    <col min="25" max="25" width="9.1796875" style="253" customWidth="1"/>
    <col min="26" max="27" width="29.81640625" style="253" customWidth="1"/>
    <col min="28" max="28" width="32" style="253" customWidth="1"/>
    <col min="29" max="29" width="9.1796875" style="253" customWidth="1"/>
    <col min="30" max="30" width="14.81640625" style="253" customWidth="1"/>
    <col min="31" max="31" width="29.1796875" style="258" customWidth="1"/>
    <col min="32" max="32" width="25" style="253" customWidth="1"/>
    <col min="33" max="33" width="9" style="253" customWidth="1"/>
    <col min="34" max="34" width="9.1796875" style="16" customWidth="1"/>
    <col min="35" max="16384" width="9.1796875" style="16"/>
  </cols>
  <sheetData>
    <row r="1" spans="1:33" ht="51" customHeight="1" x14ac:dyDescent="0.4">
      <c r="A1" s="615"/>
      <c r="B1" s="654" t="s">
        <v>1090</v>
      </c>
      <c r="C1" s="616">
        <f ca="1">TODAY()</f>
        <v>45743</v>
      </c>
      <c r="D1" s="617">
        <f ca="1">NOW()</f>
        <v>45743.663757638889</v>
      </c>
      <c r="E1" s="914" t="s">
        <v>1071</v>
      </c>
      <c r="F1" s="914"/>
      <c r="G1" s="914"/>
      <c r="H1" s="914"/>
      <c r="I1" s="618"/>
      <c r="J1" s="618"/>
      <c r="K1" s="911"/>
      <c r="L1" s="912"/>
      <c r="M1" s="16" t="s">
        <v>624</v>
      </c>
      <c r="N1" s="16" t="s">
        <v>625</v>
      </c>
      <c r="P1" s="16" t="s">
        <v>179</v>
      </c>
      <c r="Q1" s="17" t="s">
        <v>180</v>
      </c>
      <c r="R1" s="17" t="s">
        <v>206</v>
      </c>
      <c r="S1" s="16"/>
      <c r="T1" s="18" t="s">
        <v>181</v>
      </c>
      <c r="U1" s="282"/>
      <c r="V1" s="6" t="s">
        <v>182</v>
      </c>
      <c r="W1" s="16" t="s">
        <v>183</v>
      </c>
      <c r="X1" s="16" t="s">
        <v>184</v>
      </c>
      <c r="Y1" s="16"/>
      <c r="Z1" s="16" t="s">
        <v>179</v>
      </c>
      <c r="AA1" s="17" t="s">
        <v>180</v>
      </c>
      <c r="AB1" s="17" t="s">
        <v>207</v>
      </c>
      <c r="AC1" s="16"/>
      <c r="AF1" s="913" t="s">
        <v>223</v>
      </c>
      <c r="AG1" s="913"/>
    </row>
    <row r="2" spans="1:33" ht="11.25" customHeight="1" x14ac:dyDescent="0.4">
      <c r="A2" s="619"/>
      <c r="B2" s="620"/>
      <c r="C2" s="621"/>
      <c r="D2" s="621"/>
      <c r="E2" s="622"/>
      <c r="F2" s="623"/>
      <c r="G2" s="624"/>
      <c r="H2" s="625"/>
      <c r="I2" s="621"/>
      <c r="J2" s="621"/>
      <c r="K2" s="30"/>
      <c r="L2" s="30"/>
      <c r="M2" s="30"/>
      <c r="N2" s="30"/>
      <c r="P2" s="16"/>
      <c r="Q2" s="17"/>
      <c r="R2" s="17"/>
      <c r="S2" s="16"/>
      <c r="T2" s="18"/>
      <c r="U2" s="282"/>
      <c r="V2" s="6"/>
      <c r="W2" s="16"/>
      <c r="X2" s="16"/>
      <c r="Y2" s="16"/>
      <c r="AC2" s="16"/>
      <c r="AF2" s="16"/>
      <c r="AG2" s="16"/>
    </row>
    <row r="3" spans="1:33" ht="14" x14ac:dyDescent="0.3">
      <c r="A3" s="299">
        <v>0</v>
      </c>
      <c r="B3" s="597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K3" s="275" t="s">
        <v>720</v>
      </c>
      <c r="L3" s="275" t="s">
        <v>721</v>
      </c>
      <c r="M3" s="80" t="s">
        <v>177</v>
      </c>
      <c r="N3" s="80" t="s">
        <v>178</v>
      </c>
      <c r="P3" s="16"/>
      <c r="Q3" s="16"/>
      <c r="R3" s="16"/>
      <c r="S3" s="16"/>
      <c r="T3" s="16"/>
      <c r="U3" s="16"/>
      <c r="V3" s="16"/>
      <c r="W3" s="16"/>
      <c r="X3" s="16"/>
      <c r="Y3" s="16"/>
      <c r="AC3" s="16"/>
      <c r="AF3" s="16"/>
      <c r="AG3" s="16"/>
    </row>
    <row r="4" spans="1:33" ht="14.5" x14ac:dyDescent="0.35">
      <c r="A4" s="574">
        <v>1</v>
      </c>
      <c r="B4" s="581">
        <v>1</v>
      </c>
      <c r="C4" s="575">
        <v>45389</v>
      </c>
      <c r="D4" s="576" t="s">
        <v>10</v>
      </c>
      <c r="E4" s="577" t="str">
        <f t="shared" ref="E4:E67" si="0">VLOOKUP(M4,Teams,2)</f>
        <v>CHESHIRE SC UNITED</v>
      </c>
      <c r="F4" s="577" t="str">
        <f t="shared" ref="F4:F67" si="1">VLOOKUP(N4,Teams,2)</f>
        <v>MILFORD TUESDAY</v>
      </c>
      <c r="G4" s="578">
        <v>40</v>
      </c>
      <c r="H4" s="645">
        <v>0.33333333333333331</v>
      </c>
      <c r="I4" s="614" t="str">
        <f>VLOOKUP(E4,fields,2)</f>
        <v>Choate Rosemary Hall (T), Wallingford</v>
      </c>
      <c r="J4" s="580" t="s">
        <v>1095</v>
      </c>
      <c r="K4" s="16"/>
      <c r="M4" s="85" t="s">
        <v>97</v>
      </c>
      <c r="N4" s="85" t="s">
        <v>98</v>
      </c>
      <c r="P4" s="16"/>
      <c r="Q4" s="16"/>
      <c r="R4" s="16"/>
      <c r="S4" s="16"/>
      <c r="T4" s="16"/>
      <c r="U4" s="16"/>
      <c r="V4" s="16"/>
      <c r="W4" s="16"/>
      <c r="X4" s="16"/>
      <c r="Y4" s="16"/>
      <c r="AC4" s="16"/>
      <c r="AF4" s="16"/>
      <c r="AG4" s="16"/>
    </row>
    <row r="5" spans="1:33" ht="14.5" x14ac:dyDescent="0.35">
      <c r="A5" s="574">
        <v>4</v>
      </c>
      <c r="B5" s="581">
        <v>1</v>
      </c>
      <c r="C5" s="575">
        <v>45403</v>
      </c>
      <c r="D5" s="576" t="s">
        <v>10</v>
      </c>
      <c r="E5" s="577" t="str">
        <f t="shared" si="0"/>
        <v>HAMDEN ALL STARS</v>
      </c>
      <c r="F5" s="577" t="str">
        <f t="shared" si="1"/>
        <v>DANBURY UNITED 30</v>
      </c>
      <c r="G5" s="578">
        <v>31</v>
      </c>
      <c r="H5" s="645">
        <v>0.33333333333333331</v>
      </c>
      <c r="I5" s="614" t="s">
        <v>978</v>
      </c>
      <c r="J5" s="580" t="s">
        <v>1097</v>
      </c>
      <c r="K5" s="16"/>
      <c r="M5" s="5" t="s">
        <v>92</v>
      </c>
      <c r="N5" s="5" t="s">
        <v>93</v>
      </c>
      <c r="P5" s="16"/>
      <c r="Q5" s="16"/>
      <c r="R5" s="16"/>
      <c r="S5" s="16"/>
      <c r="T5" s="16"/>
      <c r="U5" s="16"/>
      <c r="V5" s="16"/>
      <c r="W5" s="16"/>
      <c r="X5" s="16"/>
      <c r="Y5" s="16"/>
      <c r="AC5" s="16"/>
      <c r="AF5" s="16"/>
      <c r="AG5" s="16"/>
    </row>
    <row r="6" spans="1:33" ht="15" thickBot="1" x14ac:dyDescent="0.4">
      <c r="A6" s="574">
        <v>5</v>
      </c>
      <c r="B6" s="581">
        <v>1</v>
      </c>
      <c r="C6" s="658">
        <v>45403</v>
      </c>
      <c r="D6" s="576" t="s">
        <v>10</v>
      </c>
      <c r="E6" s="577" t="str">
        <f t="shared" si="0"/>
        <v>GREENWICH FC 30</v>
      </c>
      <c r="F6" s="577" t="str">
        <f t="shared" si="1"/>
        <v>NORWALK FC</v>
      </c>
      <c r="G6" s="670" t="s">
        <v>204</v>
      </c>
      <c r="H6" s="649" t="s">
        <v>91</v>
      </c>
      <c r="I6" s="642" t="s">
        <v>91</v>
      </c>
      <c r="J6" s="580" t="s">
        <v>1091</v>
      </c>
      <c r="K6" s="16"/>
      <c r="M6" s="5" t="s">
        <v>94</v>
      </c>
      <c r="N6" s="5" t="s">
        <v>95</v>
      </c>
      <c r="P6" s="16"/>
      <c r="Q6" s="16"/>
      <c r="R6" s="16"/>
      <c r="S6" s="16"/>
      <c r="T6" s="16"/>
      <c r="U6" s="16"/>
      <c r="V6" s="16"/>
      <c r="W6" s="16"/>
      <c r="X6" s="16"/>
      <c r="Y6" s="16"/>
      <c r="AC6" s="16"/>
      <c r="AF6" s="16"/>
      <c r="AG6" s="16"/>
    </row>
    <row r="7" spans="1:33" ht="12.75" customHeight="1" thickTop="1" thickBot="1" x14ac:dyDescent="0.4">
      <c r="A7" s="574">
        <v>6</v>
      </c>
      <c r="B7" s="581">
        <v>1</v>
      </c>
      <c r="C7" s="575">
        <v>45403</v>
      </c>
      <c r="D7" s="576" t="s">
        <v>10</v>
      </c>
      <c r="E7" s="577" t="str">
        <f t="shared" si="0"/>
        <v>CLINTON FC 30</v>
      </c>
      <c r="F7" s="577" t="str">
        <f t="shared" si="1"/>
        <v>CHESHIRE SC UNITED</v>
      </c>
      <c r="G7" s="578">
        <v>14</v>
      </c>
      <c r="H7" s="645">
        <v>0.41666666666666669</v>
      </c>
      <c r="I7" s="614" t="s">
        <v>1011</v>
      </c>
      <c r="J7" s="580" t="s">
        <v>1097</v>
      </c>
      <c r="K7" s="16"/>
      <c r="M7" s="5" t="s">
        <v>96</v>
      </c>
      <c r="N7" s="5" t="s">
        <v>97</v>
      </c>
      <c r="P7" s="198" t="s">
        <v>1072</v>
      </c>
      <c r="Q7" s="277" t="s">
        <v>647</v>
      </c>
      <c r="R7" s="7" t="s">
        <v>678</v>
      </c>
      <c r="S7" s="16"/>
      <c r="T7" s="198" t="s">
        <v>97</v>
      </c>
      <c r="U7" s="198" t="s">
        <v>1072</v>
      </c>
      <c r="V7" s="16">
        <v>1</v>
      </c>
      <c r="W7" s="198" t="s">
        <v>97</v>
      </c>
      <c r="X7" s="198" t="s">
        <v>1072</v>
      </c>
      <c r="Y7" s="16"/>
      <c r="Z7" s="198" t="s">
        <v>1072</v>
      </c>
      <c r="AA7" s="277" t="s">
        <v>647</v>
      </c>
      <c r="AB7" s="7" t="s">
        <v>678</v>
      </c>
      <c r="AF7" s="277" t="s">
        <v>647</v>
      </c>
      <c r="AG7" s="283">
        <v>0.41666666666666669</v>
      </c>
    </row>
    <row r="8" spans="1:33" ht="12.75" customHeight="1" thickTop="1" thickBot="1" x14ac:dyDescent="0.4">
      <c r="A8" s="574">
        <v>7</v>
      </c>
      <c r="B8" s="581">
        <v>1</v>
      </c>
      <c r="C8" s="575">
        <v>45403</v>
      </c>
      <c r="D8" s="576" t="s">
        <v>10</v>
      </c>
      <c r="E8" s="577" t="str">
        <f t="shared" si="0"/>
        <v>MILFORD TUESDAY</v>
      </c>
      <c r="F8" s="577" t="str">
        <f t="shared" si="1"/>
        <v xml:space="preserve">FC SHELTON </v>
      </c>
      <c r="G8" s="671">
        <v>21</v>
      </c>
      <c r="H8" s="645">
        <f>VLOOKUP(E8,START_TIMES,2)</f>
        <v>0.33333333333333331</v>
      </c>
      <c r="I8" s="614" t="str">
        <f>VLOOKUP(E8,fields,2)</f>
        <v>Witek Park (G), Derby</v>
      </c>
      <c r="J8" s="580"/>
      <c r="K8" s="16"/>
      <c r="M8" s="5" t="s">
        <v>98</v>
      </c>
      <c r="N8" s="5" t="s">
        <v>99</v>
      </c>
      <c r="P8" s="198" t="s">
        <v>881</v>
      </c>
      <c r="Q8" s="199" t="s">
        <v>648</v>
      </c>
      <c r="R8" s="88" t="s">
        <v>91</v>
      </c>
      <c r="S8" s="16"/>
      <c r="T8" s="198" t="s">
        <v>101</v>
      </c>
      <c r="U8" s="198" t="s">
        <v>54</v>
      </c>
      <c r="V8" s="16">
        <v>2</v>
      </c>
      <c r="W8" s="198" t="s">
        <v>96</v>
      </c>
      <c r="X8" s="198" t="s">
        <v>881</v>
      </c>
      <c r="Y8" s="16"/>
      <c r="Z8" s="198" t="s">
        <v>881</v>
      </c>
      <c r="AA8" s="199" t="s">
        <v>648</v>
      </c>
      <c r="AB8" s="88" t="s">
        <v>91</v>
      </c>
      <c r="AF8" s="199" t="s">
        <v>648</v>
      </c>
      <c r="AG8" s="361" t="s">
        <v>91</v>
      </c>
    </row>
    <row r="9" spans="1:33" ht="12.75" customHeight="1" thickTop="1" thickBot="1" x14ac:dyDescent="0.4">
      <c r="A9" s="574">
        <v>8</v>
      </c>
      <c r="B9" s="581">
        <v>1</v>
      </c>
      <c r="C9" s="575">
        <v>45403</v>
      </c>
      <c r="D9" s="576" t="s">
        <v>10</v>
      </c>
      <c r="E9" s="577" t="str">
        <f t="shared" si="0"/>
        <v>NORTH BRANFORD 30</v>
      </c>
      <c r="F9" s="577" t="str">
        <f t="shared" si="1"/>
        <v>STAMFORD FC</v>
      </c>
      <c r="G9" s="578" t="s">
        <v>969</v>
      </c>
      <c r="H9" s="645">
        <v>0.33333333333333331</v>
      </c>
      <c r="I9" s="614" t="s">
        <v>1093</v>
      </c>
      <c r="J9" s="580" t="s">
        <v>999</v>
      </c>
      <c r="K9" s="16"/>
      <c r="M9" s="5" t="s">
        <v>100</v>
      </c>
      <c r="N9" s="5" t="s">
        <v>101</v>
      </c>
      <c r="P9" s="201" t="s">
        <v>21</v>
      </c>
      <c r="Q9" s="241" t="s">
        <v>1080</v>
      </c>
      <c r="R9" s="88" t="s">
        <v>91</v>
      </c>
      <c r="S9" s="16"/>
      <c r="T9" s="199" t="s">
        <v>150</v>
      </c>
      <c r="U9" s="199" t="s">
        <v>648</v>
      </c>
      <c r="V9" s="16">
        <v>3</v>
      </c>
      <c r="W9" s="198" t="s">
        <v>93</v>
      </c>
      <c r="X9" s="201" t="s">
        <v>21</v>
      </c>
      <c r="Y9" s="16"/>
      <c r="Z9" s="201" t="s">
        <v>21</v>
      </c>
      <c r="AA9" s="241" t="s">
        <v>1080</v>
      </c>
      <c r="AB9" s="88" t="s">
        <v>91</v>
      </c>
      <c r="AF9" s="241" t="s">
        <v>1080</v>
      </c>
      <c r="AG9" s="361" t="s">
        <v>91</v>
      </c>
    </row>
    <row r="10" spans="1:33" ht="12.75" customHeight="1" thickTop="1" thickBot="1" x14ac:dyDescent="0.4">
      <c r="A10" s="574">
        <v>10</v>
      </c>
      <c r="B10" s="581">
        <v>1</v>
      </c>
      <c r="C10" s="575">
        <v>45403</v>
      </c>
      <c r="D10" s="586" t="s">
        <v>175</v>
      </c>
      <c r="E10" s="577" t="str">
        <f t="shared" si="0"/>
        <v>MILFORD AMIGOS</v>
      </c>
      <c r="F10" s="579" t="str">
        <f t="shared" si="1"/>
        <v>EFC UNITED</v>
      </c>
      <c r="G10" s="578">
        <v>60</v>
      </c>
      <c r="H10" s="645">
        <f>VLOOKUP(E10,START_TIMES,2)</f>
        <v>0.33333333333333331</v>
      </c>
      <c r="I10" s="614" t="str">
        <f>VLOOKUP(E10,fields,2)</f>
        <v>Pease Road (G), Woodbridge</v>
      </c>
      <c r="J10" s="580"/>
      <c r="K10" s="16"/>
      <c r="M10" s="5" t="s">
        <v>155</v>
      </c>
      <c r="N10" s="5" t="s">
        <v>152</v>
      </c>
      <c r="O10" s="16" t="s">
        <v>0</v>
      </c>
      <c r="P10" s="198" t="s">
        <v>1073</v>
      </c>
      <c r="Q10" s="316" t="s">
        <v>884</v>
      </c>
      <c r="R10" s="7" t="s">
        <v>681</v>
      </c>
      <c r="S10" s="16"/>
      <c r="T10" s="199" t="s">
        <v>151</v>
      </c>
      <c r="U10" s="199" t="s">
        <v>676</v>
      </c>
      <c r="V10" s="16">
        <v>4</v>
      </c>
      <c r="W10" s="198" t="s">
        <v>99</v>
      </c>
      <c r="X10" s="198" t="s">
        <v>1073</v>
      </c>
      <c r="Y10" s="16"/>
      <c r="Z10" s="198" t="s">
        <v>1073</v>
      </c>
      <c r="AA10" s="316" t="s">
        <v>884</v>
      </c>
      <c r="AB10" s="7" t="s">
        <v>681</v>
      </c>
      <c r="AF10" s="316" t="s">
        <v>884</v>
      </c>
      <c r="AG10" s="283">
        <v>0.45833333333333331</v>
      </c>
    </row>
    <row r="11" spans="1:33" ht="12.75" customHeight="1" thickTop="1" thickBot="1" x14ac:dyDescent="0.4">
      <c r="A11" s="574">
        <v>11</v>
      </c>
      <c r="B11" s="581">
        <v>1</v>
      </c>
      <c r="C11" s="575">
        <v>45403</v>
      </c>
      <c r="D11" s="586" t="s">
        <v>175</v>
      </c>
      <c r="E11" s="577" t="str">
        <f t="shared" si="0"/>
        <v>LITCHFIELD COUNTY BLUES 30</v>
      </c>
      <c r="F11" s="577" t="str">
        <f t="shared" si="1"/>
        <v>SALTY DOGS FC</v>
      </c>
      <c r="G11" s="578">
        <v>24</v>
      </c>
      <c r="H11" s="645">
        <v>0.33333333333333331</v>
      </c>
      <c r="I11" s="614" t="str">
        <f>VLOOKUP(E11,fields,2)</f>
        <v>New Milford HS (T), New Milford</v>
      </c>
      <c r="J11" s="580" t="s">
        <v>950</v>
      </c>
      <c r="K11" s="16"/>
      <c r="M11" s="5" t="s">
        <v>154</v>
      </c>
      <c r="N11" s="5" t="s">
        <v>158</v>
      </c>
      <c r="P11" s="198" t="s">
        <v>880</v>
      </c>
      <c r="Q11" s="198" t="s">
        <v>1072</v>
      </c>
      <c r="R11" s="7" t="s">
        <v>927</v>
      </c>
      <c r="S11" s="16"/>
      <c r="T11" s="199" t="s">
        <v>152</v>
      </c>
      <c r="U11" s="199" t="s">
        <v>1074</v>
      </c>
      <c r="V11" s="16">
        <v>5</v>
      </c>
      <c r="W11" s="198" t="s">
        <v>94</v>
      </c>
      <c r="X11" s="198" t="s">
        <v>880</v>
      </c>
      <c r="Y11" s="16"/>
      <c r="Z11" s="198" t="s">
        <v>880</v>
      </c>
      <c r="AA11" s="198" t="s">
        <v>1072</v>
      </c>
      <c r="AB11" s="7" t="s">
        <v>927</v>
      </c>
      <c r="AF11" s="198" t="s">
        <v>1072</v>
      </c>
      <c r="AG11" s="283">
        <v>0.375</v>
      </c>
    </row>
    <row r="12" spans="1:33" ht="12.75" customHeight="1" thickTop="1" thickBot="1" x14ac:dyDescent="0.4">
      <c r="A12" s="574">
        <v>12</v>
      </c>
      <c r="B12" s="581">
        <v>1</v>
      </c>
      <c r="C12" s="575">
        <v>45403</v>
      </c>
      <c r="D12" s="586" t="s">
        <v>175</v>
      </c>
      <c r="E12" s="577" t="str">
        <f t="shared" si="0"/>
        <v>COYOTES FC</v>
      </c>
      <c r="F12" s="412" t="str">
        <f t="shared" si="1"/>
        <v>BYE 30</v>
      </c>
      <c r="G12" s="589" t="s">
        <v>91</v>
      </c>
      <c r="H12" s="649" t="s">
        <v>91</v>
      </c>
      <c r="I12" s="642" t="s">
        <v>91</v>
      </c>
      <c r="J12" s="580"/>
      <c r="K12" s="16"/>
      <c r="M12" s="5" t="s">
        <v>151</v>
      </c>
      <c r="N12" s="5" t="s">
        <v>150</v>
      </c>
      <c r="P12" s="198" t="s">
        <v>668</v>
      </c>
      <c r="Q12" s="198" t="s">
        <v>881</v>
      </c>
      <c r="R12" s="7" t="s">
        <v>901</v>
      </c>
      <c r="S12" s="16"/>
      <c r="T12" s="199" t="s">
        <v>153</v>
      </c>
      <c r="U12" s="199" t="s">
        <v>904</v>
      </c>
      <c r="V12" s="16">
        <v>6</v>
      </c>
      <c r="W12" s="198" t="s">
        <v>92</v>
      </c>
      <c r="X12" s="198" t="s">
        <v>668</v>
      </c>
      <c r="Y12" s="16"/>
      <c r="Z12" s="198" t="s">
        <v>668</v>
      </c>
      <c r="AA12" s="198" t="s">
        <v>881</v>
      </c>
      <c r="AB12" s="7" t="s">
        <v>901</v>
      </c>
      <c r="AF12" s="198" t="s">
        <v>881</v>
      </c>
      <c r="AG12" s="283">
        <v>0.33333333333333331</v>
      </c>
    </row>
    <row r="13" spans="1:33" ht="12.75" customHeight="1" thickTop="1" thickBot="1" x14ac:dyDescent="0.4">
      <c r="A13" s="574">
        <v>13</v>
      </c>
      <c r="B13" s="581">
        <v>1</v>
      </c>
      <c r="C13" s="575">
        <v>45403</v>
      </c>
      <c r="D13" s="586" t="s">
        <v>175</v>
      </c>
      <c r="E13" s="577" t="str">
        <f t="shared" si="0"/>
        <v>NAUGATUCK FUSION</v>
      </c>
      <c r="F13" s="579" t="str">
        <f t="shared" si="1"/>
        <v>FC CALDO VERDE</v>
      </c>
      <c r="G13" s="578">
        <v>53</v>
      </c>
      <c r="H13" s="645">
        <f>VLOOKUP(E13,START_TIMES,2)</f>
        <v>0.41666666666666702</v>
      </c>
      <c r="I13" s="614" t="str">
        <f>VLOOKUP(E13,fields,2)</f>
        <v>City Hill MS (G), Naugatuck</v>
      </c>
      <c r="J13" s="580"/>
      <c r="K13" s="16"/>
      <c r="M13" s="5" t="s">
        <v>156</v>
      </c>
      <c r="N13" s="5" t="s">
        <v>153</v>
      </c>
      <c r="P13" s="198" t="s">
        <v>19</v>
      </c>
      <c r="Q13" s="249" t="s">
        <v>882</v>
      </c>
      <c r="R13" s="7" t="s">
        <v>679</v>
      </c>
      <c r="S13" s="16"/>
      <c r="T13" s="199" t="s">
        <v>154</v>
      </c>
      <c r="U13" s="199" t="s">
        <v>937</v>
      </c>
      <c r="V13" s="16">
        <v>7</v>
      </c>
      <c r="W13" s="198" t="s">
        <v>98</v>
      </c>
      <c r="X13" s="198" t="s">
        <v>19</v>
      </c>
      <c r="Y13" s="16"/>
      <c r="Z13" s="198" t="s">
        <v>19</v>
      </c>
      <c r="AA13" s="249" t="s">
        <v>882</v>
      </c>
      <c r="AB13" s="7" t="s">
        <v>679</v>
      </c>
      <c r="AF13" s="249" t="s">
        <v>882</v>
      </c>
      <c r="AG13" s="283">
        <v>0.33333333333333331</v>
      </c>
    </row>
    <row r="14" spans="1:33" ht="12.75" customHeight="1" thickTop="1" thickBot="1" x14ac:dyDescent="0.4">
      <c r="A14" s="574">
        <v>14</v>
      </c>
      <c r="B14" s="581">
        <v>1</v>
      </c>
      <c r="C14" s="575">
        <v>45403</v>
      </c>
      <c r="D14" s="586" t="s">
        <v>175</v>
      </c>
      <c r="E14" s="577" t="str">
        <f t="shared" si="0"/>
        <v>QPR</v>
      </c>
      <c r="F14" s="577" t="str">
        <f t="shared" si="1"/>
        <v>TRINITY FC</v>
      </c>
      <c r="G14" s="578">
        <v>21</v>
      </c>
      <c r="H14" s="645">
        <f>VLOOKUP(E14,START_TIMES,2)</f>
        <v>0.375</v>
      </c>
      <c r="I14" s="614" t="str">
        <f>VLOOKUP(E14,fields,2)</f>
        <v>Quinnipiac Park (G), Cheshire</v>
      </c>
      <c r="J14" s="580"/>
      <c r="K14" s="16"/>
      <c r="M14" s="5" t="s">
        <v>157</v>
      </c>
      <c r="N14" s="5" t="s">
        <v>159</v>
      </c>
      <c r="P14" s="198" t="s">
        <v>16</v>
      </c>
      <c r="Q14" s="249" t="s">
        <v>743</v>
      </c>
      <c r="R14" s="7" t="s">
        <v>916</v>
      </c>
      <c r="S14" s="16"/>
      <c r="T14" s="199" t="s">
        <v>155</v>
      </c>
      <c r="U14" s="199" t="s">
        <v>52</v>
      </c>
      <c r="V14" s="16">
        <v>8</v>
      </c>
      <c r="W14" s="198" t="s">
        <v>100</v>
      </c>
      <c r="X14" s="198" t="s">
        <v>16</v>
      </c>
      <c r="Y14" s="16"/>
      <c r="Z14" s="198" t="s">
        <v>16</v>
      </c>
      <c r="AA14" s="249" t="s">
        <v>743</v>
      </c>
      <c r="AB14" s="7" t="s">
        <v>916</v>
      </c>
      <c r="AF14" s="249" t="s">
        <v>743</v>
      </c>
      <c r="AG14" s="283">
        <v>0.41666666666666702</v>
      </c>
    </row>
    <row r="15" spans="1:33" ht="12.75" customHeight="1" thickTop="1" thickBot="1" x14ac:dyDescent="0.4">
      <c r="A15" s="574">
        <v>16</v>
      </c>
      <c r="B15" s="581">
        <v>1</v>
      </c>
      <c r="C15" s="575">
        <v>45403</v>
      </c>
      <c r="D15" s="587" t="s">
        <v>11</v>
      </c>
      <c r="E15" s="577" t="str">
        <f t="shared" si="0"/>
        <v>NORWALK SPORT COLOMBIA 40</v>
      </c>
      <c r="F15" s="577" t="str">
        <f t="shared" si="1"/>
        <v>FAIRFIELD GAC 40</v>
      </c>
      <c r="G15" s="578">
        <v>14</v>
      </c>
      <c r="H15" s="645">
        <v>0.33333333333333331</v>
      </c>
      <c r="I15" s="614" t="str">
        <f>VLOOKUP(E15,fields,2)</f>
        <v>Nathan Hale MS (T), Norwalk</v>
      </c>
      <c r="J15" s="580"/>
      <c r="K15" s="16"/>
      <c r="M15" s="414" t="s">
        <v>105</v>
      </c>
      <c r="N15" s="414" t="s">
        <v>162</v>
      </c>
      <c r="P15" s="198" t="s">
        <v>879</v>
      </c>
      <c r="Q15" s="304" t="s">
        <v>1098</v>
      </c>
      <c r="R15" s="7" t="s">
        <v>682</v>
      </c>
      <c r="S15" s="16"/>
      <c r="T15" s="199" t="s">
        <v>156</v>
      </c>
      <c r="U15" s="199" t="s">
        <v>53</v>
      </c>
      <c r="V15" s="16">
        <v>9</v>
      </c>
      <c r="W15" s="198" t="s">
        <v>95</v>
      </c>
      <c r="X15" s="198" t="s">
        <v>879</v>
      </c>
      <c r="Y15" s="16"/>
      <c r="Z15" s="198" t="s">
        <v>879</v>
      </c>
      <c r="AA15" s="316" t="s">
        <v>173</v>
      </c>
      <c r="AB15" s="7" t="s">
        <v>682</v>
      </c>
      <c r="AF15" s="304" t="s">
        <v>1098</v>
      </c>
      <c r="AG15" s="283">
        <v>0.41666666666666702</v>
      </c>
    </row>
    <row r="16" spans="1:33" ht="12.75" customHeight="1" thickTop="1" thickBot="1" x14ac:dyDescent="0.4">
      <c r="A16" s="574">
        <v>17</v>
      </c>
      <c r="B16" s="581">
        <v>1</v>
      </c>
      <c r="C16" s="658">
        <v>45403</v>
      </c>
      <c r="D16" s="587" t="s">
        <v>11</v>
      </c>
      <c r="E16" s="577" t="str">
        <f t="shared" si="0"/>
        <v>GREENWICH PUMAS FC 40</v>
      </c>
      <c r="F16" s="577" t="str">
        <f t="shared" si="1"/>
        <v>STORM FC</v>
      </c>
      <c r="G16" s="578">
        <v>31</v>
      </c>
      <c r="H16" s="645">
        <v>0.33333333333333331</v>
      </c>
      <c r="I16" s="614" t="s">
        <v>944</v>
      </c>
      <c r="J16" s="580" t="s">
        <v>0</v>
      </c>
      <c r="K16" s="16"/>
      <c r="M16" s="414" t="s">
        <v>104</v>
      </c>
      <c r="N16" s="414" t="s">
        <v>108</v>
      </c>
      <c r="P16" s="198" t="s">
        <v>54</v>
      </c>
      <c r="Q16" s="199" t="s">
        <v>676</v>
      </c>
      <c r="R16" s="7" t="s">
        <v>956</v>
      </c>
      <c r="S16" s="16"/>
      <c r="T16" s="199" t="s">
        <v>157</v>
      </c>
      <c r="U16" s="199" t="s">
        <v>677</v>
      </c>
      <c r="V16" s="16">
        <v>10</v>
      </c>
      <c r="W16" s="198" t="s">
        <v>101</v>
      </c>
      <c r="X16" s="198" t="s">
        <v>54</v>
      </c>
      <c r="Y16" s="16"/>
      <c r="Z16" s="198" t="s">
        <v>54</v>
      </c>
      <c r="AA16" s="199" t="s">
        <v>676</v>
      </c>
      <c r="AB16" s="7" t="s">
        <v>956</v>
      </c>
      <c r="AF16" s="199" t="s">
        <v>676</v>
      </c>
      <c r="AG16" s="283">
        <v>0.33333333333333331</v>
      </c>
    </row>
    <row r="17" spans="1:33" ht="12.75" customHeight="1" thickTop="1" thickBot="1" x14ac:dyDescent="0.4">
      <c r="A17" s="574">
        <v>18</v>
      </c>
      <c r="B17" s="581">
        <v>1</v>
      </c>
      <c r="C17" s="575">
        <v>45403</v>
      </c>
      <c r="D17" s="587" t="s">
        <v>11</v>
      </c>
      <c r="E17" s="577" t="str">
        <f t="shared" si="0"/>
        <v>CLUB NAPOLI 40</v>
      </c>
      <c r="F17" s="577" t="str">
        <f t="shared" si="1"/>
        <v>CLINTON FC 40</v>
      </c>
      <c r="G17" s="578">
        <v>67</v>
      </c>
      <c r="H17" s="645">
        <f>VLOOKUP(E17,START_TIMES,2)</f>
        <v>0.41666666666666702</v>
      </c>
      <c r="I17" s="614" t="str">
        <f>VLOOKUP(E17,fields,2)</f>
        <v>Sportsplex (T), North Branford</v>
      </c>
      <c r="J17" s="580"/>
      <c r="K17" s="16"/>
      <c r="M17" s="319" t="s">
        <v>161</v>
      </c>
      <c r="N17" s="319" t="s">
        <v>160</v>
      </c>
      <c r="P17" s="200" t="s">
        <v>209</v>
      </c>
      <c r="Q17" s="201" t="s">
        <v>21</v>
      </c>
      <c r="R17" s="7" t="s">
        <v>683</v>
      </c>
      <c r="S17" s="16"/>
      <c r="T17" s="200" t="s">
        <v>158</v>
      </c>
      <c r="U17" s="199" t="s">
        <v>1082</v>
      </c>
      <c r="V17" s="16">
        <v>11</v>
      </c>
      <c r="W17" s="200" t="s">
        <v>150</v>
      </c>
      <c r="X17" s="199" t="s">
        <v>648</v>
      </c>
      <c r="Y17" s="16"/>
      <c r="Z17" s="199" t="s">
        <v>648</v>
      </c>
      <c r="AA17" s="201" t="s">
        <v>21</v>
      </c>
      <c r="AB17" s="7" t="s">
        <v>683</v>
      </c>
      <c r="AF17" s="201" t="s">
        <v>21</v>
      </c>
      <c r="AG17" s="283">
        <v>0.375</v>
      </c>
    </row>
    <row r="18" spans="1:33" ht="12.75" customHeight="1" thickTop="1" thickBot="1" x14ac:dyDescent="0.4">
      <c r="A18" s="574">
        <v>19</v>
      </c>
      <c r="B18" s="581">
        <v>1</v>
      </c>
      <c r="C18" s="575">
        <v>45403</v>
      </c>
      <c r="D18" s="587" t="s">
        <v>11</v>
      </c>
      <c r="E18" s="577" t="str">
        <f t="shared" si="0"/>
        <v>SHEBEEN FC</v>
      </c>
      <c r="F18" s="577" t="str">
        <f t="shared" si="1"/>
        <v>GREENWICH FC 40</v>
      </c>
      <c r="G18" s="578" t="s">
        <v>981</v>
      </c>
      <c r="H18" s="645">
        <v>0.33333333333333331</v>
      </c>
      <c r="I18" s="614" t="str">
        <f>VLOOKUP(E18,fields,2)</f>
        <v>Ludlowe HS (T), Fairfield</v>
      </c>
      <c r="J18" s="580" t="s">
        <v>950</v>
      </c>
      <c r="K18" s="16"/>
      <c r="M18" s="319" t="s">
        <v>106</v>
      </c>
      <c r="N18" s="319" t="s">
        <v>163</v>
      </c>
      <c r="P18" s="200" t="s">
        <v>676</v>
      </c>
      <c r="Q18" s="251" t="s">
        <v>27</v>
      </c>
      <c r="R18" s="7" t="s">
        <v>683</v>
      </c>
      <c r="S18" s="16"/>
      <c r="T18" s="201" t="s">
        <v>96</v>
      </c>
      <c r="U18" s="201" t="s">
        <v>881</v>
      </c>
      <c r="V18" s="16">
        <v>12</v>
      </c>
      <c r="W18" s="200" t="s">
        <v>151</v>
      </c>
      <c r="X18" s="200" t="s">
        <v>676</v>
      </c>
      <c r="Y18" s="16"/>
      <c r="Z18" s="200" t="s">
        <v>676</v>
      </c>
      <c r="AA18" s="251" t="s">
        <v>27</v>
      </c>
      <c r="AB18" s="7" t="s">
        <v>683</v>
      </c>
      <c r="AF18" s="251" t="s">
        <v>27</v>
      </c>
      <c r="AG18" s="283">
        <v>0.45833333333333331</v>
      </c>
    </row>
    <row r="19" spans="1:33" ht="12.75" customHeight="1" thickTop="1" thickBot="1" x14ac:dyDescent="0.4">
      <c r="A19" s="574">
        <v>20</v>
      </c>
      <c r="B19" s="581">
        <v>1</v>
      </c>
      <c r="C19" s="575">
        <v>45403</v>
      </c>
      <c r="D19" s="587" t="s">
        <v>11</v>
      </c>
      <c r="E19" s="577" t="str">
        <f t="shared" si="0"/>
        <v>SOUTHEAST ROVERS</v>
      </c>
      <c r="F19" s="577" t="str">
        <f t="shared" si="1"/>
        <v>VASCO DA GAMA 40</v>
      </c>
      <c r="G19" s="578">
        <v>13</v>
      </c>
      <c r="H19" s="645">
        <v>0.33333333333333331</v>
      </c>
      <c r="I19" s="614" t="str">
        <f>VLOOKUP(E19,fields,2)</f>
        <v>Leary Park (G), Waterford</v>
      </c>
      <c r="J19" s="580" t="s">
        <v>999</v>
      </c>
      <c r="K19" s="16"/>
      <c r="M19" s="319" t="s">
        <v>107</v>
      </c>
      <c r="N19" s="319" t="s">
        <v>109</v>
      </c>
      <c r="P19" s="200" t="s">
        <v>1074</v>
      </c>
      <c r="Q19" s="251" t="s">
        <v>33</v>
      </c>
      <c r="R19" s="7" t="s">
        <v>684</v>
      </c>
      <c r="S19" s="16"/>
      <c r="T19" s="200" t="s">
        <v>159</v>
      </c>
      <c r="U19" s="200" t="s">
        <v>717</v>
      </c>
      <c r="V19" s="16">
        <v>13</v>
      </c>
      <c r="W19" s="200" t="s">
        <v>152</v>
      </c>
      <c r="X19" s="200" t="s">
        <v>1074</v>
      </c>
      <c r="Y19" s="16"/>
      <c r="Z19" s="200" t="s">
        <v>1074</v>
      </c>
      <c r="AA19" s="251" t="s">
        <v>33</v>
      </c>
      <c r="AB19" s="7" t="s">
        <v>684</v>
      </c>
      <c r="AF19" s="251" t="s">
        <v>33</v>
      </c>
      <c r="AG19" s="283">
        <v>0.41666666666666702</v>
      </c>
    </row>
    <row r="20" spans="1:33" ht="12.75" customHeight="1" thickTop="1" thickBot="1" x14ac:dyDescent="0.4">
      <c r="A20" s="574">
        <v>22</v>
      </c>
      <c r="B20" s="581">
        <v>1</v>
      </c>
      <c r="C20" s="575">
        <v>45403</v>
      </c>
      <c r="D20" s="588" t="s">
        <v>12</v>
      </c>
      <c r="E20" s="577" t="str">
        <f t="shared" si="0"/>
        <v>BESA SC</v>
      </c>
      <c r="F20" s="577" t="str">
        <f t="shared" si="1"/>
        <v>DANBURY UNITED 40</v>
      </c>
      <c r="G20" s="589" t="s">
        <v>961</v>
      </c>
      <c r="H20" s="645">
        <f t="shared" ref="H20:H27" si="2">VLOOKUP(E20,START_TIMES,2)</f>
        <v>0.41666666666666669</v>
      </c>
      <c r="I20" s="614" t="str">
        <f>VLOOKUP(E20,fields,2)</f>
        <v>Bucks Hill Park (G), Waterbury</v>
      </c>
      <c r="J20" s="580"/>
      <c r="K20" s="16"/>
      <c r="M20" s="349" t="s">
        <v>110</v>
      </c>
      <c r="N20" s="349" t="s">
        <v>851</v>
      </c>
      <c r="P20" s="259" t="s">
        <v>904</v>
      </c>
      <c r="Q20" s="328" t="s">
        <v>1089</v>
      </c>
      <c r="R20" s="7" t="s">
        <v>956</v>
      </c>
      <c r="S20" s="16"/>
      <c r="T20" s="202" t="s">
        <v>160</v>
      </c>
      <c r="U20" s="203" t="s">
        <v>882</v>
      </c>
      <c r="V20" s="16">
        <v>14</v>
      </c>
      <c r="W20" s="200" t="s">
        <v>153</v>
      </c>
      <c r="X20" s="259" t="s">
        <v>904</v>
      </c>
      <c r="Y20" s="16"/>
      <c r="Z20" s="259" t="s">
        <v>904</v>
      </c>
      <c r="AA20" s="328" t="s">
        <v>1089</v>
      </c>
      <c r="AB20" s="7" t="s">
        <v>956</v>
      </c>
      <c r="AF20" s="328" t="s">
        <v>1089</v>
      </c>
      <c r="AG20" s="283">
        <v>0.41666666666666702</v>
      </c>
    </row>
    <row r="21" spans="1:33" ht="12.75" customHeight="1" thickTop="1" thickBot="1" x14ac:dyDescent="0.4">
      <c r="A21" s="574">
        <v>23</v>
      </c>
      <c r="B21" s="581">
        <v>1</v>
      </c>
      <c r="C21" s="575">
        <v>45403</v>
      </c>
      <c r="D21" s="588" t="s">
        <v>12</v>
      </c>
      <c r="E21" s="577" t="str">
        <f t="shared" si="0"/>
        <v>GUILFORD BELL CURVE</v>
      </c>
      <c r="F21" s="577" t="str">
        <f t="shared" si="1"/>
        <v>DERBY QUITUS</v>
      </c>
      <c r="G21" s="578" t="s">
        <v>964</v>
      </c>
      <c r="H21" s="645">
        <f t="shared" si="2"/>
        <v>0.41666666666666702</v>
      </c>
      <c r="I21" s="614" t="s">
        <v>719</v>
      </c>
      <c r="J21" s="580" t="s">
        <v>928</v>
      </c>
      <c r="K21" s="16"/>
      <c r="M21" s="349" t="s">
        <v>852</v>
      </c>
      <c r="N21" s="349" t="s">
        <v>112</v>
      </c>
      <c r="P21" s="200" t="s">
        <v>937</v>
      </c>
      <c r="Q21" s="236" t="s">
        <v>739</v>
      </c>
      <c r="R21" s="7" t="s">
        <v>201</v>
      </c>
      <c r="S21" s="16"/>
      <c r="T21" s="202" t="s">
        <v>161</v>
      </c>
      <c r="U21" s="202" t="s">
        <v>743</v>
      </c>
      <c r="V21" s="16">
        <v>15</v>
      </c>
      <c r="W21" s="200" t="s">
        <v>154</v>
      </c>
      <c r="X21" s="200" t="s">
        <v>937</v>
      </c>
      <c r="Y21" s="16"/>
      <c r="Z21" s="200" t="s">
        <v>937</v>
      </c>
      <c r="AA21" s="236" t="s">
        <v>739</v>
      </c>
      <c r="AB21" s="7" t="s">
        <v>201</v>
      </c>
      <c r="AF21" s="236" t="s">
        <v>739</v>
      </c>
      <c r="AG21" s="283">
        <v>0.41666666666666669</v>
      </c>
    </row>
    <row r="22" spans="1:33" ht="12.75" customHeight="1" thickTop="1" thickBot="1" x14ac:dyDescent="0.4">
      <c r="A22" s="574">
        <v>24</v>
      </c>
      <c r="B22" s="581">
        <v>1</v>
      </c>
      <c r="C22" s="575">
        <v>45403</v>
      </c>
      <c r="D22" s="588" t="s">
        <v>12</v>
      </c>
      <c r="E22" s="577" t="str">
        <f t="shared" si="0"/>
        <v xml:space="preserve">GUILFORD CELTIC </v>
      </c>
      <c r="F22" s="577" t="str">
        <f t="shared" si="1"/>
        <v>LITCHFIELD COUNTY BLUES 40</v>
      </c>
      <c r="G22" s="578">
        <v>11</v>
      </c>
      <c r="H22" s="645">
        <f t="shared" si="2"/>
        <v>0.41666666666666669</v>
      </c>
      <c r="I22" s="614" t="s">
        <v>1093</v>
      </c>
      <c r="J22" s="580" t="s">
        <v>928</v>
      </c>
      <c r="K22" s="16"/>
      <c r="M22" s="349" t="s">
        <v>114</v>
      </c>
      <c r="N22" s="349" t="s">
        <v>854</v>
      </c>
      <c r="P22" s="200" t="s">
        <v>52</v>
      </c>
      <c r="Q22" s="313" t="s">
        <v>45</v>
      </c>
      <c r="R22" s="7" t="s">
        <v>952</v>
      </c>
      <c r="S22" s="16"/>
      <c r="T22" s="202" t="s">
        <v>162</v>
      </c>
      <c r="U22" s="202" t="s">
        <v>740</v>
      </c>
      <c r="V22" s="16">
        <v>16</v>
      </c>
      <c r="W22" s="200" t="s">
        <v>155</v>
      </c>
      <c r="X22" s="200" t="s">
        <v>52</v>
      </c>
      <c r="Y22" s="16"/>
      <c r="Z22" s="200" t="s">
        <v>52</v>
      </c>
      <c r="AA22" s="313" t="s">
        <v>45</v>
      </c>
      <c r="AB22" s="7" t="s">
        <v>952</v>
      </c>
      <c r="AF22" s="313" t="s">
        <v>45</v>
      </c>
      <c r="AG22" s="283">
        <v>0.41666666666666669</v>
      </c>
    </row>
    <row r="23" spans="1:33" ht="12.75" customHeight="1" thickTop="1" thickBot="1" x14ac:dyDescent="0.4">
      <c r="A23" s="574">
        <v>25</v>
      </c>
      <c r="B23" s="581">
        <v>1</v>
      </c>
      <c r="C23" s="575">
        <v>45403</v>
      </c>
      <c r="D23" s="588" t="s">
        <v>12</v>
      </c>
      <c r="E23" s="577" t="str">
        <f t="shared" si="0"/>
        <v>LUSITANOS FC</v>
      </c>
      <c r="F23" s="577" t="str">
        <f t="shared" si="1"/>
        <v>NEW HAVEN AMERICANS</v>
      </c>
      <c r="G23" s="578">
        <v>10</v>
      </c>
      <c r="H23" s="645">
        <f t="shared" si="2"/>
        <v>0.41666666666666669</v>
      </c>
      <c r="I23" s="614" t="str">
        <f>VLOOKUP(E23,fields,2)</f>
        <v>Veterans Memorial Park (T), Bridgeport</v>
      </c>
      <c r="J23" s="580"/>
      <c r="K23" s="16"/>
      <c r="M23" s="349" t="s">
        <v>116</v>
      </c>
      <c r="N23" s="349" t="s">
        <v>856</v>
      </c>
      <c r="P23" s="200" t="s">
        <v>53</v>
      </c>
      <c r="Q23" s="200" t="s">
        <v>1074</v>
      </c>
      <c r="R23" s="7" t="s">
        <v>900</v>
      </c>
      <c r="S23" s="16"/>
      <c r="T23" s="202" t="s">
        <v>163</v>
      </c>
      <c r="U23" s="202" t="s">
        <v>883</v>
      </c>
      <c r="V23" s="16">
        <v>17</v>
      </c>
      <c r="W23" s="200" t="s">
        <v>156</v>
      </c>
      <c r="X23" s="200" t="s">
        <v>53</v>
      </c>
      <c r="Y23" s="16"/>
      <c r="Z23" s="200" t="s">
        <v>53</v>
      </c>
      <c r="AA23" s="200" t="s">
        <v>1074</v>
      </c>
      <c r="AB23" s="7" t="s">
        <v>900</v>
      </c>
      <c r="AF23" s="200" t="s">
        <v>1074</v>
      </c>
      <c r="AG23" s="283">
        <v>0.33333333333333331</v>
      </c>
    </row>
    <row r="24" spans="1:33" ht="12.75" customHeight="1" thickTop="1" thickBot="1" x14ac:dyDescent="0.4">
      <c r="A24" s="574">
        <v>26</v>
      </c>
      <c r="B24" s="581">
        <v>1</v>
      </c>
      <c r="C24" s="575">
        <v>45403</v>
      </c>
      <c r="D24" s="588" t="s">
        <v>12</v>
      </c>
      <c r="E24" s="577" t="str">
        <f t="shared" si="0"/>
        <v>NORTH BRANFORD 40</v>
      </c>
      <c r="F24" s="577" t="str">
        <f t="shared" si="1"/>
        <v>NORTH HAVEN SC</v>
      </c>
      <c r="G24" s="578">
        <v>43</v>
      </c>
      <c r="H24" s="645">
        <f t="shared" si="2"/>
        <v>0.33333333333333331</v>
      </c>
      <c r="I24" s="614" t="s">
        <v>719</v>
      </c>
      <c r="J24" s="580" t="s">
        <v>1092</v>
      </c>
      <c r="K24" s="16"/>
      <c r="M24" s="349" t="s">
        <v>118</v>
      </c>
      <c r="N24" s="349" t="s">
        <v>858</v>
      </c>
      <c r="P24" s="235" t="s">
        <v>677</v>
      </c>
      <c r="Q24" s="202" t="s">
        <v>740</v>
      </c>
      <c r="R24" s="7" t="s">
        <v>691</v>
      </c>
      <c r="S24" s="16"/>
      <c r="T24" s="202" t="s">
        <v>104</v>
      </c>
      <c r="U24" s="276" t="s">
        <v>899</v>
      </c>
      <c r="V24" s="16">
        <v>18</v>
      </c>
      <c r="W24" s="200" t="s">
        <v>157</v>
      </c>
      <c r="X24" s="235" t="s">
        <v>677</v>
      </c>
      <c r="Y24" s="16"/>
      <c r="Z24" s="235" t="s">
        <v>677</v>
      </c>
      <c r="AA24" s="202" t="s">
        <v>740</v>
      </c>
      <c r="AB24" s="7" t="s">
        <v>691</v>
      </c>
      <c r="AF24" s="202" t="s">
        <v>740</v>
      </c>
      <c r="AG24" s="283">
        <v>0.41666666666666702</v>
      </c>
    </row>
    <row r="25" spans="1:33" ht="12.75" customHeight="1" thickTop="1" thickBot="1" x14ac:dyDescent="0.4">
      <c r="A25" s="574">
        <v>27</v>
      </c>
      <c r="B25" s="581">
        <v>1</v>
      </c>
      <c r="C25" s="575">
        <v>45403</v>
      </c>
      <c r="D25" s="588" t="s">
        <v>12</v>
      </c>
      <c r="E25" s="577" t="str">
        <f t="shared" si="0"/>
        <v>PAN ZONES</v>
      </c>
      <c r="F25" s="577" t="str">
        <f t="shared" si="1"/>
        <v>RIDGEFIELD KICKS</v>
      </c>
      <c r="G25" s="578">
        <v>25</v>
      </c>
      <c r="H25" s="645">
        <f t="shared" si="2"/>
        <v>0.41666666666666669</v>
      </c>
      <c r="I25" s="614" t="str">
        <f>VLOOKUP(E25,fields,2)</f>
        <v>Stanley Quarter Park (G), New Britain</v>
      </c>
      <c r="J25" s="580"/>
      <c r="K25" s="16"/>
      <c r="M25" s="281" t="s">
        <v>120</v>
      </c>
      <c r="N25" s="281" t="s">
        <v>859</v>
      </c>
      <c r="P25" s="200" t="s">
        <v>1082</v>
      </c>
      <c r="Q25" s="236" t="s">
        <v>741</v>
      </c>
      <c r="R25" s="7" t="s">
        <v>691</v>
      </c>
      <c r="S25" s="16"/>
      <c r="T25" s="202" t="s">
        <v>105</v>
      </c>
      <c r="U25" s="202" t="s">
        <v>925</v>
      </c>
      <c r="V25" s="16">
        <v>19</v>
      </c>
      <c r="W25" s="200" t="s">
        <v>158</v>
      </c>
      <c r="X25" s="200" t="s">
        <v>1082</v>
      </c>
      <c r="Y25" s="16"/>
      <c r="Z25" s="200" t="s">
        <v>1082</v>
      </c>
      <c r="AA25" s="236" t="s">
        <v>741</v>
      </c>
      <c r="AB25" s="7" t="s">
        <v>691</v>
      </c>
      <c r="AF25" s="236" t="s">
        <v>741</v>
      </c>
      <c r="AG25" s="283">
        <v>0.33333333333333331</v>
      </c>
    </row>
    <row r="26" spans="1:33" ht="12.75" customHeight="1" thickTop="1" thickBot="1" x14ac:dyDescent="0.4">
      <c r="A26" s="574">
        <v>28</v>
      </c>
      <c r="B26" s="581">
        <v>1</v>
      </c>
      <c r="C26" s="575">
        <v>45403</v>
      </c>
      <c r="D26" s="588" t="s">
        <v>12</v>
      </c>
      <c r="E26" s="577" t="str">
        <f t="shared" si="0"/>
        <v>STAMFORD UNITED</v>
      </c>
      <c r="F26" s="577" t="str">
        <f t="shared" si="1"/>
        <v>WILTON WOLVES</v>
      </c>
      <c r="G26" s="578">
        <v>11</v>
      </c>
      <c r="H26" s="645">
        <f t="shared" si="2"/>
        <v>0.33333333333333331</v>
      </c>
      <c r="I26" s="614" t="str">
        <f>VLOOKUP(E26,fields,2)</f>
        <v>West Beach Fields (T), Stamford</v>
      </c>
      <c r="J26" s="580"/>
      <c r="K26" s="16"/>
      <c r="M26" s="281" t="s">
        <v>122</v>
      </c>
      <c r="N26" s="281" t="s">
        <v>861</v>
      </c>
      <c r="P26" s="200" t="s">
        <v>717</v>
      </c>
      <c r="Q26" s="200" t="s">
        <v>904</v>
      </c>
      <c r="R26" s="7" t="s">
        <v>686</v>
      </c>
      <c r="S26" s="16"/>
      <c r="T26" s="202" t="s">
        <v>106</v>
      </c>
      <c r="U26" s="202" t="s">
        <v>888</v>
      </c>
      <c r="V26" s="16">
        <v>20</v>
      </c>
      <c r="W26" s="200" t="s">
        <v>159</v>
      </c>
      <c r="X26" s="200" t="s">
        <v>717</v>
      </c>
      <c r="Y26" s="16"/>
      <c r="Z26" s="200" t="s">
        <v>717</v>
      </c>
      <c r="AA26" s="200" t="s">
        <v>904</v>
      </c>
      <c r="AB26" s="7" t="s">
        <v>686</v>
      </c>
      <c r="AF26" s="200" t="s">
        <v>904</v>
      </c>
      <c r="AG26" s="283">
        <v>0.33333333333333331</v>
      </c>
    </row>
    <row r="27" spans="1:33" ht="12.75" customHeight="1" thickTop="1" thickBot="1" x14ac:dyDescent="0.4">
      <c r="A27" s="574">
        <v>30</v>
      </c>
      <c r="B27" s="581">
        <v>1</v>
      </c>
      <c r="C27" s="575">
        <v>45403</v>
      </c>
      <c r="D27" s="590" t="s">
        <v>1076</v>
      </c>
      <c r="E27" s="577" t="str">
        <f t="shared" si="0"/>
        <v>WESTPORT FC</v>
      </c>
      <c r="F27" s="577" t="str">
        <f t="shared" si="1"/>
        <v>GREENWICH PUMAS FC 50</v>
      </c>
      <c r="G27" s="578" t="s">
        <v>981</v>
      </c>
      <c r="H27" s="645">
        <f t="shared" si="2"/>
        <v>0.33333333333333331</v>
      </c>
      <c r="I27" s="614" t="str">
        <f>VLOOKUP(E27,fields,2)</f>
        <v>Wakeman Park (T), Westport</v>
      </c>
      <c r="J27" s="580"/>
      <c r="K27" s="16"/>
      <c r="M27" s="599" t="s">
        <v>136</v>
      </c>
      <c r="N27" s="599" t="s">
        <v>128</v>
      </c>
      <c r="P27" s="203" t="s">
        <v>882</v>
      </c>
      <c r="Q27" s="204" t="s">
        <v>1073</v>
      </c>
      <c r="R27" s="7" t="s">
        <v>689</v>
      </c>
      <c r="S27" s="16"/>
      <c r="T27" s="203" t="s">
        <v>107</v>
      </c>
      <c r="U27" s="203" t="s">
        <v>25</v>
      </c>
      <c r="V27" s="16">
        <v>21</v>
      </c>
      <c r="W27" s="203" t="s">
        <v>160</v>
      </c>
      <c r="X27" s="203" t="s">
        <v>882</v>
      </c>
      <c r="Y27" s="16"/>
      <c r="Z27" s="203" t="s">
        <v>882</v>
      </c>
      <c r="AA27" s="204" t="s">
        <v>1073</v>
      </c>
      <c r="AB27" s="7" t="s">
        <v>689</v>
      </c>
      <c r="AF27" s="204" t="s">
        <v>1073</v>
      </c>
      <c r="AG27" s="283">
        <v>0.33333333333333331</v>
      </c>
    </row>
    <row r="28" spans="1:33" ht="12.75" customHeight="1" thickTop="1" thickBot="1" x14ac:dyDescent="0.4">
      <c r="A28" s="574">
        <v>31</v>
      </c>
      <c r="B28" s="581">
        <v>1</v>
      </c>
      <c r="C28" s="575">
        <v>45403</v>
      </c>
      <c r="D28" s="590" t="s">
        <v>1076</v>
      </c>
      <c r="E28" s="577" t="str">
        <f t="shared" si="0"/>
        <v>NORWALK SPORT COLOMBIA 50</v>
      </c>
      <c r="F28" s="577" t="str">
        <f t="shared" si="1"/>
        <v>REBELS UNITED</v>
      </c>
      <c r="G28" s="578">
        <v>32</v>
      </c>
      <c r="H28" s="645">
        <v>0.41666666666666669</v>
      </c>
      <c r="I28" s="614" t="str">
        <f>VLOOKUP(E28,fields,2)</f>
        <v>Nathan Hale MS (T), Norwalk</v>
      </c>
      <c r="J28" s="580"/>
      <c r="K28" s="16"/>
      <c r="M28" s="599" t="s">
        <v>130</v>
      </c>
      <c r="N28" s="599" t="s">
        <v>132</v>
      </c>
      <c r="P28" s="203" t="s">
        <v>743</v>
      </c>
      <c r="Q28" s="204" t="s">
        <v>880</v>
      </c>
      <c r="R28" s="7" t="s">
        <v>201</v>
      </c>
      <c r="S28" s="16"/>
      <c r="T28" s="203" t="s">
        <v>108</v>
      </c>
      <c r="U28" s="203" t="s">
        <v>192</v>
      </c>
      <c r="V28" s="16">
        <v>22</v>
      </c>
      <c r="W28" s="203" t="s">
        <v>161</v>
      </c>
      <c r="X28" s="203" t="s">
        <v>743</v>
      </c>
      <c r="Y28" s="16"/>
      <c r="Z28" s="203" t="s">
        <v>743</v>
      </c>
      <c r="AA28" s="204" t="s">
        <v>880</v>
      </c>
      <c r="AB28" s="7" t="s">
        <v>201</v>
      </c>
      <c r="AF28" s="204" t="s">
        <v>880</v>
      </c>
      <c r="AG28" s="283">
        <v>0.33333333333333331</v>
      </c>
    </row>
    <row r="29" spans="1:33" ht="12.75" customHeight="1" thickTop="1" thickBot="1" x14ac:dyDescent="0.4">
      <c r="A29" s="574">
        <v>32</v>
      </c>
      <c r="B29" s="581">
        <v>1</v>
      </c>
      <c r="C29" s="575">
        <v>45403</v>
      </c>
      <c r="D29" s="590" t="s">
        <v>1076</v>
      </c>
      <c r="E29" s="577" t="str">
        <f t="shared" si="0"/>
        <v>STAMFORD CITY</v>
      </c>
      <c r="F29" s="577" t="str">
        <f t="shared" si="1"/>
        <v>FAIRFIELD GAC 50</v>
      </c>
      <c r="G29" s="578">
        <v>17</v>
      </c>
      <c r="H29" s="645">
        <f>VLOOKUP(E29,START_TIMES,2)</f>
        <v>0.41666666666666702</v>
      </c>
      <c r="I29" s="614" t="str">
        <f>VLOOKUP(E29,fields,2)</f>
        <v>West Beach Fields (T), Stamford</v>
      </c>
      <c r="J29" s="580"/>
      <c r="K29" s="16"/>
      <c r="M29" s="599" t="s">
        <v>133</v>
      </c>
      <c r="N29" s="599" t="s">
        <v>126</v>
      </c>
      <c r="P29" s="203" t="s">
        <v>740</v>
      </c>
      <c r="Q29" s="203" t="s">
        <v>883</v>
      </c>
      <c r="R29" s="7" t="s">
        <v>201</v>
      </c>
      <c r="S29" s="16"/>
      <c r="T29" s="204" t="s">
        <v>93</v>
      </c>
      <c r="U29" s="201" t="s">
        <v>21</v>
      </c>
      <c r="V29" s="16">
        <v>23</v>
      </c>
      <c r="W29" s="203" t="s">
        <v>162</v>
      </c>
      <c r="X29" s="203" t="s">
        <v>740</v>
      </c>
      <c r="Y29" s="16"/>
      <c r="Z29" s="203" t="s">
        <v>740</v>
      </c>
      <c r="AA29" s="203" t="s">
        <v>883</v>
      </c>
      <c r="AB29" s="7" t="s">
        <v>201</v>
      </c>
      <c r="AF29" s="203" t="s">
        <v>883</v>
      </c>
      <c r="AG29" s="283">
        <v>0.33333333333333331</v>
      </c>
    </row>
    <row r="30" spans="1:33" ht="12.75" customHeight="1" thickTop="1" thickBot="1" x14ac:dyDescent="0.4">
      <c r="A30" s="574">
        <v>33</v>
      </c>
      <c r="B30" s="581">
        <v>1</v>
      </c>
      <c r="C30" s="658">
        <v>45403</v>
      </c>
      <c r="D30" s="590" t="s">
        <v>1076</v>
      </c>
      <c r="E30" s="577" t="str">
        <f t="shared" si="0"/>
        <v>GREENWICH FC 50</v>
      </c>
      <c r="F30" s="577" t="str">
        <f t="shared" si="1"/>
        <v>POLONIA FALCON STARS FC</v>
      </c>
      <c r="G30" s="578">
        <v>13</v>
      </c>
      <c r="H30" s="645">
        <v>0.41666666666666669</v>
      </c>
      <c r="I30" s="614" t="s">
        <v>944</v>
      </c>
      <c r="J30" s="580"/>
      <c r="K30" s="16"/>
      <c r="M30" s="599" t="s">
        <v>127</v>
      </c>
      <c r="N30" s="599" t="s">
        <v>131</v>
      </c>
      <c r="P30" s="203" t="s">
        <v>883</v>
      </c>
      <c r="Q30" s="243" t="s">
        <v>902</v>
      </c>
      <c r="R30" s="7" t="s">
        <v>201</v>
      </c>
      <c r="S30" s="16"/>
      <c r="T30" s="203" t="s">
        <v>109</v>
      </c>
      <c r="U30" s="203" t="s">
        <v>26</v>
      </c>
      <c r="V30" s="16">
        <v>24</v>
      </c>
      <c r="W30" s="203" t="s">
        <v>163</v>
      </c>
      <c r="X30" s="203" t="s">
        <v>883</v>
      </c>
      <c r="Y30" s="16"/>
      <c r="Z30" s="203" t="s">
        <v>883</v>
      </c>
      <c r="AA30" s="243" t="s">
        <v>902</v>
      </c>
      <c r="AB30" s="7" t="s">
        <v>201</v>
      </c>
      <c r="AF30" s="243" t="s">
        <v>902</v>
      </c>
      <c r="AG30" s="283">
        <v>0.33333333333333331</v>
      </c>
    </row>
    <row r="31" spans="1:33" ht="12.75" customHeight="1" thickTop="1" thickBot="1" x14ac:dyDescent="0.4">
      <c r="A31" s="574">
        <v>34</v>
      </c>
      <c r="B31" s="581">
        <v>1</v>
      </c>
      <c r="C31" s="575">
        <v>45403</v>
      </c>
      <c r="D31" s="590" t="s">
        <v>1076</v>
      </c>
      <c r="E31" s="577" t="str">
        <f t="shared" si="0"/>
        <v>VASCO DA GAMA 50</v>
      </c>
      <c r="F31" s="577" t="str">
        <f t="shared" si="1"/>
        <v>NORWALK MARINERS LEGENDS</v>
      </c>
      <c r="G31" s="578">
        <v>31</v>
      </c>
      <c r="H31" s="645">
        <f>VLOOKUP(E31,START_TIMES,2)</f>
        <v>0.41666666666666702</v>
      </c>
      <c r="I31" s="614" t="str">
        <f>VLOOKUP(E31,fields,2)</f>
        <v>Veterans Memorial Park (T), Bridgeport</v>
      </c>
      <c r="J31" s="580"/>
      <c r="K31" s="16"/>
      <c r="M31" s="599" t="s">
        <v>134</v>
      </c>
      <c r="N31" s="599" t="s">
        <v>129</v>
      </c>
      <c r="P31" s="203" t="s">
        <v>899</v>
      </c>
      <c r="Q31" s="328" t="s">
        <v>906</v>
      </c>
      <c r="R31" s="7" t="s">
        <v>201</v>
      </c>
      <c r="S31" s="16"/>
      <c r="T31" s="205" t="s">
        <v>110</v>
      </c>
      <c r="U31" s="205" t="s">
        <v>647</v>
      </c>
      <c r="V31" s="16">
        <v>25</v>
      </c>
      <c r="W31" s="203" t="s">
        <v>104</v>
      </c>
      <c r="X31" s="203" t="s">
        <v>899</v>
      </c>
      <c r="Y31" s="16"/>
      <c r="Z31" s="203" t="s">
        <v>899</v>
      </c>
      <c r="AA31" s="328" t="s">
        <v>906</v>
      </c>
      <c r="AB31" s="7" t="s">
        <v>201</v>
      </c>
      <c r="AF31" s="328" t="s">
        <v>906</v>
      </c>
      <c r="AG31" s="283">
        <v>0.41666666666666702</v>
      </c>
    </row>
    <row r="32" spans="1:33" ht="12.75" customHeight="1" thickTop="1" thickBot="1" x14ac:dyDescent="0.4">
      <c r="A32" s="574">
        <v>35</v>
      </c>
      <c r="B32" s="581" t="s">
        <v>0</v>
      </c>
      <c r="C32" s="575">
        <v>45403</v>
      </c>
      <c r="D32" s="590" t="s">
        <v>1076</v>
      </c>
      <c r="E32" s="577" t="str">
        <f t="shared" si="0"/>
        <v>DYNAMO SC</v>
      </c>
      <c r="F32" s="376" t="str">
        <f t="shared" si="1"/>
        <v>BYE 50</v>
      </c>
      <c r="G32" s="589" t="s">
        <v>91</v>
      </c>
      <c r="H32" s="649" t="s">
        <v>91</v>
      </c>
      <c r="I32" s="642" t="s">
        <v>91</v>
      </c>
      <c r="J32" s="585"/>
      <c r="K32" s="16"/>
      <c r="M32" s="602" t="s">
        <v>125</v>
      </c>
      <c r="N32" s="602" t="s">
        <v>124</v>
      </c>
      <c r="P32" s="203" t="s">
        <v>925</v>
      </c>
      <c r="Q32" s="203" t="s">
        <v>899</v>
      </c>
      <c r="R32" s="7" t="s">
        <v>201</v>
      </c>
      <c r="S32" s="16"/>
      <c r="T32" s="205" t="s">
        <v>111</v>
      </c>
      <c r="U32" s="205" t="s">
        <v>27</v>
      </c>
      <c r="V32" s="16">
        <v>26</v>
      </c>
      <c r="W32" s="203" t="s">
        <v>105</v>
      </c>
      <c r="X32" s="203" t="s">
        <v>925</v>
      </c>
      <c r="Y32" s="16"/>
      <c r="Z32" s="203" t="s">
        <v>925</v>
      </c>
      <c r="AA32" s="203" t="s">
        <v>899</v>
      </c>
      <c r="AB32" s="7" t="s">
        <v>201</v>
      </c>
      <c r="AF32" s="203" t="s">
        <v>899</v>
      </c>
      <c r="AG32" s="283">
        <v>0.41666666666666702</v>
      </c>
    </row>
    <row r="33" spans="1:33" ht="12.75" customHeight="1" thickTop="1" thickBot="1" x14ac:dyDescent="0.4">
      <c r="A33" s="574">
        <v>37</v>
      </c>
      <c r="B33" s="581">
        <v>1</v>
      </c>
      <c r="C33" s="575">
        <v>45403</v>
      </c>
      <c r="D33" s="591" t="s">
        <v>1075</v>
      </c>
      <c r="E33" s="577" t="str">
        <f t="shared" si="0"/>
        <v>CLUB NAPOLI 55</v>
      </c>
      <c r="F33" s="577" t="str">
        <f t="shared" si="1"/>
        <v>GUILFORD BLACK EAGLES</v>
      </c>
      <c r="G33" s="578">
        <v>32</v>
      </c>
      <c r="H33" s="645">
        <f t="shared" ref="H33:H42" si="3">VLOOKUP(E33,START_TIMES,2)</f>
        <v>0.41666666666666702</v>
      </c>
      <c r="I33" s="614" t="str">
        <f>VLOOKUP(E33,fields,2)</f>
        <v>North Farms Park (G), North Branford</v>
      </c>
      <c r="J33" s="580"/>
      <c r="K33" s="16"/>
      <c r="M33" s="607" t="s">
        <v>141</v>
      </c>
      <c r="N33" s="607" t="s">
        <v>147</v>
      </c>
      <c r="P33" s="203" t="s">
        <v>888</v>
      </c>
      <c r="Q33" s="243" t="s">
        <v>898</v>
      </c>
      <c r="R33" s="7" t="s">
        <v>201</v>
      </c>
      <c r="S33" s="16"/>
      <c r="T33" s="205" t="s">
        <v>112</v>
      </c>
      <c r="U33" s="205" t="s">
        <v>33</v>
      </c>
      <c r="V33" s="16">
        <v>27</v>
      </c>
      <c r="W33" s="203" t="s">
        <v>106</v>
      </c>
      <c r="X33" s="203" t="s">
        <v>888</v>
      </c>
      <c r="Y33" s="16"/>
      <c r="Z33" s="203" t="s">
        <v>888</v>
      </c>
      <c r="AA33" s="243" t="s">
        <v>898</v>
      </c>
      <c r="AB33" s="7" t="s">
        <v>201</v>
      </c>
      <c r="AF33" s="243" t="s">
        <v>898</v>
      </c>
      <c r="AG33" s="283">
        <v>0.41666666666666702</v>
      </c>
    </row>
    <row r="34" spans="1:33" ht="12.75" customHeight="1" thickTop="1" thickBot="1" x14ac:dyDescent="0.4">
      <c r="A34" s="574">
        <v>38</v>
      </c>
      <c r="B34" s="581">
        <v>1</v>
      </c>
      <c r="C34" s="658">
        <v>45403</v>
      </c>
      <c r="D34" s="591" t="s">
        <v>1075</v>
      </c>
      <c r="E34" s="577" t="str">
        <f t="shared" si="0"/>
        <v>GREENWICH PFC</v>
      </c>
      <c r="F34" s="577" t="str">
        <f t="shared" si="1"/>
        <v>SOUTHEAST CT</v>
      </c>
      <c r="G34" s="578">
        <v>80</v>
      </c>
      <c r="H34" s="645">
        <f t="shared" si="3"/>
        <v>0.41666666666666702</v>
      </c>
      <c r="I34" s="614" t="s">
        <v>718</v>
      </c>
      <c r="J34" s="580" t="s">
        <v>928</v>
      </c>
      <c r="K34" s="16"/>
      <c r="M34" s="688" t="s">
        <v>146</v>
      </c>
      <c r="N34" s="688" t="s">
        <v>149</v>
      </c>
      <c r="P34" s="203" t="s">
        <v>25</v>
      </c>
      <c r="Q34" s="205" t="s">
        <v>29</v>
      </c>
      <c r="R34" s="7" t="s">
        <v>692</v>
      </c>
      <c r="S34" s="16"/>
      <c r="T34" s="205" t="s">
        <v>113</v>
      </c>
      <c r="U34" s="205" t="s">
        <v>29</v>
      </c>
      <c r="V34" s="16">
        <v>28</v>
      </c>
      <c r="W34" s="203" t="s">
        <v>107</v>
      </c>
      <c r="X34" s="203" t="s">
        <v>25</v>
      </c>
      <c r="Y34" s="16"/>
      <c r="Z34" s="203" t="s">
        <v>25</v>
      </c>
      <c r="AA34" s="205" t="s">
        <v>29</v>
      </c>
      <c r="AB34" s="7" t="s">
        <v>692</v>
      </c>
      <c r="AF34" s="205" t="s">
        <v>29</v>
      </c>
      <c r="AG34" s="283">
        <v>0.41666666666666702</v>
      </c>
    </row>
    <row r="35" spans="1:33" ht="12.75" customHeight="1" thickTop="1" thickBot="1" x14ac:dyDescent="0.4">
      <c r="A35" s="574">
        <v>39</v>
      </c>
      <c r="B35" s="581">
        <v>1</v>
      </c>
      <c r="C35" s="575">
        <v>45403</v>
      </c>
      <c r="D35" s="591" t="s">
        <v>1075</v>
      </c>
      <c r="E35" s="577" t="str">
        <f t="shared" si="0"/>
        <v>CHESHIRE AZZURRI</v>
      </c>
      <c r="F35" s="577" t="str">
        <f t="shared" si="1"/>
        <v>EAST HAVEN SC</v>
      </c>
      <c r="G35" s="578">
        <v>52</v>
      </c>
      <c r="H35" s="645">
        <f t="shared" si="3"/>
        <v>0.45833333333333331</v>
      </c>
      <c r="I35" s="614" t="str">
        <f t="shared" ref="I35:I49" si="4">VLOOKUP(E35,fields,2)</f>
        <v>Quinnipiac Park (G), Cheshire</v>
      </c>
      <c r="J35" s="585"/>
      <c r="K35" s="16"/>
      <c r="M35" s="688" t="s">
        <v>138</v>
      </c>
      <c r="N35" s="688" t="s">
        <v>144</v>
      </c>
      <c r="P35" s="203" t="s">
        <v>192</v>
      </c>
      <c r="Q35" s="328" t="s">
        <v>47</v>
      </c>
      <c r="R35" s="7" t="s">
        <v>943</v>
      </c>
      <c r="S35" s="16"/>
      <c r="T35" s="205" t="s">
        <v>114</v>
      </c>
      <c r="U35" s="205" t="s">
        <v>216</v>
      </c>
      <c r="V35" s="16">
        <v>29</v>
      </c>
      <c r="W35" s="203" t="s">
        <v>108</v>
      </c>
      <c r="X35" s="203" t="s">
        <v>192</v>
      </c>
      <c r="Y35" s="16"/>
      <c r="Z35" s="203" t="s">
        <v>192</v>
      </c>
      <c r="AA35" s="328" t="s">
        <v>47</v>
      </c>
      <c r="AB35" s="7" t="s">
        <v>719</v>
      </c>
      <c r="AF35" s="328" t="s">
        <v>47</v>
      </c>
      <c r="AG35" s="283">
        <v>0.41666666666666669</v>
      </c>
    </row>
    <row r="36" spans="1:33" ht="12.75" customHeight="1" thickTop="1" thickBot="1" x14ac:dyDescent="0.4">
      <c r="A36" s="574">
        <v>40</v>
      </c>
      <c r="B36" s="581">
        <v>1</v>
      </c>
      <c r="C36" s="575">
        <v>45403</v>
      </c>
      <c r="D36" s="591" t="s">
        <v>1075</v>
      </c>
      <c r="E36" s="577" t="str">
        <f t="shared" si="0"/>
        <v>VASCO DA GAMA 55</v>
      </c>
      <c r="F36" s="577" t="str">
        <f t="shared" si="1"/>
        <v>DHAVEN FC</v>
      </c>
      <c r="G36" s="578">
        <v>13</v>
      </c>
      <c r="H36" s="645">
        <f t="shared" si="3"/>
        <v>0.33333333333333331</v>
      </c>
      <c r="I36" s="614" t="str">
        <f t="shared" si="4"/>
        <v>Veterans Memorial Park (T), Bridgeport</v>
      </c>
      <c r="J36" s="580"/>
      <c r="K36" s="16"/>
      <c r="M36" s="688" t="s">
        <v>135</v>
      </c>
      <c r="N36" s="688" t="s">
        <v>142</v>
      </c>
      <c r="P36" s="203" t="s">
        <v>26</v>
      </c>
      <c r="Q36" s="205" t="s">
        <v>216</v>
      </c>
      <c r="R36" s="7" t="s">
        <v>692</v>
      </c>
      <c r="S36" s="16"/>
      <c r="T36" s="205" t="s">
        <v>115</v>
      </c>
      <c r="U36" s="205" t="s">
        <v>938</v>
      </c>
      <c r="V36" s="12">
        <v>30</v>
      </c>
      <c r="W36" s="203" t="s">
        <v>109</v>
      </c>
      <c r="X36" s="203" t="s">
        <v>26</v>
      </c>
      <c r="Y36" s="16"/>
      <c r="Z36" s="203" t="s">
        <v>26</v>
      </c>
      <c r="AA36" s="205" t="s">
        <v>216</v>
      </c>
      <c r="AB36" s="7" t="s">
        <v>919</v>
      </c>
      <c r="AF36" s="205" t="s">
        <v>216</v>
      </c>
      <c r="AG36" s="283">
        <v>0.41666666666666669</v>
      </c>
    </row>
    <row r="37" spans="1:33" ht="12.75" customHeight="1" thickTop="1" thickBot="1" x14ac:dyDescent="0.4">
      <c r="A37" s="574">
        <v>41</v>
      </c>
      <c r="B37" s="581">
        <v>1</v>
      </c>
      <c r="C37" s="575">
        <v>45403</v>
      </c>
      <c r="D37" s="591" t="s">
        <v>1075</v>
      </c>
      <c r="E37" s="577" t="str">
        <f t="shared" si="0"/>
        <v>NORTH BRANFORD LEGENDS</v>
      </c>
      <c r="F37" s="577" t="str">
        <f t="shared" si="1"/>
        <v>ZIMMITTI SC</v>
      </c>
      <c r="G37" s="578">
        <v>13</v>
      </c>
      <c r="H37" s="645">
        <f t="shared" si="3"/>
        <v>0.41666666666666669</v>
      </c>
      <c r="I37" s="614" t="str">
        <f t="shared" si="4"/>
        <v>Northford Park (G), Northford</v>
      </c>
      <c r="J37" s="580"/>
      <c r="K37" s="16"/>
      <c r="M37" s="600" t="s">
        <v>148</v>
      </c>
      <c r="N37" s="606" t="s">
        <v>137</v>
      </c>
      <c r="P37" s="206" t="s">
        <v>647</v>
      </c>
      <c r="Q37" s="207" t="s">
        <v>668</v>
      </c>
      <c r="R37" s="7" t="s">
        <v>978</v>
      </c>
      <c r="S37" s="16"/>
      <c r="T37" s="206" t="s">
        <v>116</v>
      </c>
      <c r="U37" s="206" t="s">
        <v>1079</v>
      </c>
      <c r="V37" s="16">
        <v>31</v>
      </c>
      <c r="W37" s="206" t="s">
        <v>110</v>
      </c>
      <c r="X37" s="206" t="s">
        <v>647</v>
      </c>
      <c r="Y37" s="16"/>
      <c r="Z37" s="206" t="s">
        <v>647</v>
      </c>
      <c r="AA37" s="207" t="s">
        <v>668</v>
      </c>
      <c r="AB37" s="7" t="s">
        <v>680</v>
      </c>
      <c r="AF37" s="207" t="s">
        <v>668</v>
      </c>
      <c r="AG37" s="283">
        <v>0.41666666666666669</v>
      </c>
    </row>
    <row r="38" spans="1:33" ht="12.75" customHeight="1" thickTop="1" thickBot="1" x14ac:dyDescent="0.4">
      <c r="A38" s="574">
        <v>43</v>
      </c>
      <c r="B38" s="657">
        <v>2</v>
      </c>
      <c r="C38" s="575">
        <v>45410</v>
      </c>
      <c r="D38" s="576" t="s">
        <v>10</v>
      </c>
      <c r="E38" s="577" t="str">
        <f t="shared" si="0"/>
        <v>MILFORD TUESDAY</v>
      </c>
      <c r="F38" s="577" t="str">
        <f t="shared" si="1"/>
        <v>GREENWICH FC 30</v>
      </c>
      <c r="G38" s="578">
        <v>10</v>
      </c>
      <c r="H38" s="645">
        <f t="shared" si="3"/>
        <v>0.33333333333333331</v>
      </c>
      <c r="I38" s="614" t="str">
        <f t="shared" si="4"/>
        <v>Witek Park (G), Derby</v>
      </c>
      <c r="J38" s="580" t="s">
        <v>1100</v>
      </c>
      <c r="K38" s="16"/>
      <c r="M38" s="689" t="s">
        <v>98</v>
      </c>
      <c r="N38" s="689" t="s">
        <v>94</v>
      </c>
      <c r="P38" s="206" t="s">
        <v>27</v>
      </c>
      <c r="Q38" s="235" t="s">
        <v>937</v>
      </c>
      <c r="R38" s="7" t="s">
        <v>940</v>
      </c>
      <c r="S38" s="16"/>
      <c r="T38" s="206" t="s">
        <v>117</v>
      </c>
      <c r="U38" s="206" t="s">
        <v>30</v>
      </c>
      <c r="V38" s="12">
        <v>32</v>
      </c>
      <c r="W38" s="206" t="s">
        <v>111</v>
      </c>
      <c r="X38" s="206" t="s">
        <v>27</v>
      </c>
      <c r="Y38" s="16"/>
      <c r="Z38" s="206" t="s">
        <v>27</v>
      </c>
      <c r="AA38" s="235" t="s">
        <v>937</v>
      </c>
      <c r="AB38" s="7" t="s">
        <v>940</v>
      </c>
      <c r="AF38" s="235" t="s">
        <v>937</v>
      </c>
      <c r="AG38" s="283">
        <v>0.375</v>
      </c>
    </row>
    <row r="39" spans="1:33" ht="12.75" customHeight="1" thickTop="1" thickBot="1" x14ac:dyDescent="0.4">
      <c r="A39" s="574">
        <v>44</v>
      </c>
      <c r="B39" s="657" t="s">
        <v>754</v>
      </c>
      <c r="C39" s="575">
        <v>45410</v>
      </c>
      <c r="D39" s="576" t="s">
        <v>10</v>
      </c>
      <c r="E39" s="577" t="str">
        <f t="shared" si="0"/>
        <v>HAMDEN ALL STARS</v>
      </c>
      <c r="F39" s="577" t="str">
        <f t="shared" si="1"/>
        <v>STAMFORD FC</v>
      </c>
      <c r="G39" s="578">
        <v>42</v>
      </c>
      <c r="H39" s="645">
        <f t="shared" si="3"/>
        <v>0.41666666666666669</v>
      </c>
      <c r="I39" s="614" t="str">
        <f t="shared" si="4"/>
        <v>Moretti Field (G), Hamden</v>
      </c>
      <c r="J39" s="585"/>
      <c r="K39" s="16"/>
      <c r="M39" s="643" t="s">
        <v>92</v>
      </c>
      <c r="N39" s="643" t="s">
        <v>101</v>
      </c>
      <c r="P39" s="206" t="s">
        <v>33</v>
      </c>
      <c r="Q39" s="206" t="s">
        <v>938</v>
      </c>
      <c r="R39" s="7" t="s">
        <v>1094</v>
      </c>
      <c r="S39" s="16"/>
      <c r="T39" s="206" t="s">
        <v>118</v>
      </c>
      <c r="U39" s="206" t="s">
        <v>36</v>
      </c>
      <c r="V39" s="16">
        <v>33</v>
      </c>
      <c r="W39" s="206" t="s">
        <v>112</v>
      </c>
      <c r="X39" s="206" t="s">
        <v>33</v>
      </c>
      <c r="Y39" s="16"/>
      <c r="Z39" s="206" t="s">
        <v>33</v>
      </c>
      <c r="AA39" s="206" t="s">
        <v>938</v>
      </c>
      <c r="AB39" s="7" t="s">
        <v>920</v>
      </c>
      <c r="AF39" s="206" t="s">
        <v>938</v>
      </c>
      <c r="AG39" s="283">
        <v>0.41666666666666702</v>
      </c>
    </row>
    <row r="40" spans="1:33" ht="12.75" customHeight="1" thickTop="1" thickBot="1" x14ac:dyDescent="0.4">
      <c r="A40" s="574">
        <v>45</v>
      </c>
      <c r="B40" s="657">
        <v>2</v>
      </c>
      <c r="C40" s="575">
        <v>45410</v>
      </c>
      <c r="D40" s="576" t="s">
        <v>10</v>
      </c>
      <c r="E40" s="577" t="str">
        <f t="shared" si="0"/>
        <v>DANBURY UNITED 30</v>
      </c>
      <c r="F40" s="577" t="str">
        <f t="shared" si="1"/>
        <v>CLINTON FC 30</v>
      </c>
      <c r="G40" s="578">
        <v>42</v>
      </c>
      <c r="H40" s="645">
        <f t="shared" si="3"/>
        <v>0.375</v>
      </c>
      <c r="I40" s="614" t="str">
        <f t="shared" si="4"/>
        <v>Portuguese Cultural Center (G), Danbury</v>
      </c>
      <c r="J40" s="580"/>
      <c r="K40" s="16"/>
      <c r="M40" s="643" t="s">
        <v>93</v>
      </c>
      <c r="N40" s="643" t="s">
        <v>96</v>
      </c>
      <c r="P40" s="206" t="s">
        <v>29</v>
      </c>
      <c r="Q40" s="206" t="s">
        <v>1079</v>
      </c>
      <c r="R40" s="7" t="s">
        <v>695</v>
      </c>
      <c r="S40" s="16"/>
      <c r="T40" s="207" t="s">
        <v>99</v>
      </c>
      <c r="U40" s="207" t="s">
        <v>1073</v>
      </c>
      <c r="V40" s="12">
        <v>34</v>
      </c>
      <c r="W40" s="206" t="s">
        <v>113</v>
      </c>
      <c r="X40" s="206" t="s">
        <v>29</v>
      </c>
      <c r="Y40" s="16"/>
      <c r="Z40" s="206" t="s">
        <v>29</v>
      </c>
      <c r="AA40" s="206" t="s">
        <v>1079</v>
      </c>
      <c r="AB40" s="7" t="s">
        <v>695</v>
      </c>
      <c r="AF40" s="206" t="s">
        <v>1079</v>
      </c>
      <c r="AG40" s="283">
        <v>0.41666666666666669</v>
      </c>
    </row>
    <row r="41" spans="1:33" ht="12.75" customHeight="1" thickTop="1" thickBot="1" x14ac:dyDescent="0.4">
      <c r="A41" s="574">
        <v>46</v>
      </c>
      <c r="B41" s="657">
        <v>2</v>
      </c>
      <c r="C41" s="575">
        <v>45410</v>
      </c>
      <c r="D41" s="576" t="s">
        <v>10</v>
      </c>
      <c r="E41" s="577" t="str">
        <f t="shared" si="0"/>
        <v xml:space="preserve">FC SHELTON </v>
      </c>
      <c r="F41" s="577" t="str">
        <f t="shared" si="1"/>
        <v>NORWALK FC</v>
      </c>
      <c r="G41" s="578">
        <v>51</v>
      </c>
      <c r="H41" s="645">
        <f t="shared" si="3"/>
        <v>0.33333333333333331</v>
      </c>
      <c r="I41" s="614" t="str">
        <f t="shared" si="4"/>
        <v>Nike Site (G), Shelton</v>
      </c>
      <c r="J41" s="580"/>
      <c r="K41" s="16"/>
      <c r="M41" s="643" t="s">
        <v>99</v>
      </c>
      <c r="N41" s="643" t="s">
        <v>95</v>
      </c>
      <c r="P41" s="206" t="s">
        <v>216</v>
      </c>
      <c r="Q41" s="235" t="s">
        <v>52</v>
      </c>
      <c r="R41" s="7" t="s">
        <v>685</v>
      </c>
      <c r="S41" s="16"/>
      <c r="T41" s="206" t="s">
        <v>119</v>
      </c>
      <c r="U41" s="206" t="s">
        <v>37</v>
      </c>
      <c r="V41" s="16">
        <v>35</v>
      </c>
      <c r="W41" s="206" t="s">
        <v>114</v>
      </c>
      <c r="X41" s="206" t="s">
        <v>216</v>
      </c>
      <c r="Y41" s="16"/>
      <c r="Z41" s="206" t="s">
        <v>216</v>
      </c>
      <c r="AA41" s="235" t="s">
        <v>52</v>
      </c>
      <c r="AB41" s="7" t="s">
        <v>685</v>
      </c>
      <c r="AF41" s="235" t="s">
        <v>52</v>
      </c>
      <c r="AG41" s="283">
        <v>0.33333333333333331</v>
      </c>
    </row>
    <row r="42" spans="1:33" ht="12.75" customHeight="1" thickTop="1" thickBot="1" x14ac:dyDescent="0.4">
      <c r="A42" s="574">
        <v>47</v>
      </c>
      <c r="B42" s="657">
        <v>2</v>
      </c>
      <c r="C42" s="575">
        <v>45410</v>
      </c>
      <c r="D42" s="576" t="s">
        <v>10</v>
      </c>
      <c r="E42" s="577" t="str">
        <f t="shared" si="0"/>
        <v>CHESHIRE SC UNITED</v>
      </c>
      <c r="F42" s="577" t="str">
        <f t="shared" si="1"/>
        <v>NORTH BRANFORD 30</v>
      </c>
      <c r="G42" s="578" t="s">
        <v>1103</v>
      </c>
      <c r="H42" s="645">
        <f t="shared" si="3"/>
        <v>0.375</v>
      </c>
      <c r="I42" s="614" t="str">
        <f t="shared" si="4"/>
        <v>Choate Rosemary Hall (T), Wallingford</v>
      </c>
      <c r="J42" s="580"/>
      <c r="K42" s="16"/>
      <c r="M42" s="643" t="s">
        <v>97</v>
      </c>
      <c r="N42" s="643" t="s">
        <v>100</v>
      </c>
      <c r="P42" s="206" t="s">
        <v>938</v>
      </c>
      <c r="Q42" s="207" t="s">
        <v>19</v>
      </c>
      <c r="R42" s="7" t="s">
        <v>684</v>
      </c>
      <c r="S42" s="16"/>
      <c r="T42" s="206" t="s">
        <v>120</v>
      </c>
      <c r="U42" s="206" t="s">
        <v>214</v>
      </c>
      <c r="V42" s="12">
        <v>36</v>
      </c>
      <c r="W42" s="206" t="s">
        <v>115</v>
      </c>
      <c r="X42" s="206" t="s">
        <v>938</v>
      </c>
      <c r="Y42" s="16"/>
      <c r="Z42" s="206" t="s">
        <v>938</v>
      </c>
      <c r="AA42" s="207" t="s">
        <v>19</v>
      </c>
      <c r="AB42" s="7" t="s">
        <v>684</v>
      </c>
      <c r="AF42" s="207" t="s">
        <v>19</v>
      </c>
      <c r="AG42" s="283">
        <v>0.33333333333333331</v>
      </c>
    </row>
    <row r="43" spans="1:33" ht="12.75" customHeight="1" thickTop="1" thickBot="1" x14ac:dyDescent="0.4">
      <c r="A43" s="574">
        <v>49</v>
      </c>
      <c r="B43" s="657">
        <v>2</v>
      </c>
      <c r="C43" s="648">
        <v>45410</v>
      </c>
      <c r="D43" s="586" t="s">
        <v>175</v>
      </c>
      <c r="E43" s="651" t="str">
        <f t="shared" si="0"/>
        <v>LITCHFIELD COUNTY BLUES 30</v>
      </c>
      <c r="F43" s="651" t="str">
        <f t="shared" si="1"/>
        <v>NAUGATUCK FUSION</v>
      </c>
      <c r="G43" s="578">
        <v>30</v>
      </c>
      <c r="H43" s="645">
        <v>0.33333333333333331</v>
      </c>
      <c r="I43" s="614" t="str">
        <f t="shared" si="4"/>
        <v>New Milford HS (T), New Milford</v>
      </c>
      <c r="J43" s="580" t="s">
        <v>950</v>
      </c>
      <c r="K43" s="16"/>
      <c r="M43" s="643" t="s">
        <v>154</v>
      </c>
      <c r="N43" s="643" t="s">
        <v>156</v>
      </c>
      <c r="P43" s="205" t="s">
        <v>1079</v>
      </c>
      <c r="Q43" s="259" t="s">
        <v>53</v>
      </c>
      <c r="R43" s="7" t="s">
        <v>686</v>
      </c>
      <c r="S43" s="16"/>
      <c r="T43" s="206" t="s">
        <v>121</v>
      </c>
      <c r="U43" s="205" t="s">
        <v>24</v>
      </c>
      <c r="V43" s="16">
        <v>37</v>
      </c>
      <c r="W43" s="206" t="s">
        <v>116</v>
      </c>
      <c r="X43" s="205" t="s">
        <v>1079</v>
      </c>
      <c r="Y43" s="16"/>
      <c r="Z43" s="205" t="s">
        <v>1079</v>
      </c>
      <c r="AA43" s="259" t="s">
        <v>53</v>
      </c>
      <c r="AB43" s="7" t="s">
        <v>686</v>
      </c>
      <c r="AF43" s="259" t="s">
        <v>53</v>
      </c>
      <c r="AG43" s="283">
        <v>0.41666666666666702</v>
      </c>
    </row>
    <row r="44" spans="1:33" ht="12.75" customHeight="1" thickTop="1" thickBot="1" x14ac:dyDescent="0.4">
      <c r="A44" s="574">
        <v>50</v>
      </c>
      <c r="B44" s="657" t="s">
        <v>0</v>
      </c>
      <c r="C44" s="575">
        <v>45410</v>
      </c>
      <c r="D44" s="586" t="s">
        <v>175</v>
      </c>
      <c r="E44" s="577" t="str">
        <f t="shared" si="0"/>
        <v>MILFORD AMIGOS</v>
      </c>
      <c r="F44" s="577" t="str">
        <f t="shared" si="1"/>
        <v>TRINITY FC</v>
      </c>
      <c r="G44" s="578">
        <v>10</v>
      </c>
      <c r="H44" s="645">
        <f>VLOOKUP(E44,START_TIMES,2)</f>
        <v>0.33333333333333331</v>
      </c>
      <c r="I44" s="614" t="str">
        <f t="shared" si="4"/>
        <v>Pease Road (G), Woodbridge</v>
      </c>
      <c r="J44" s="585"/>
      <c r="K44" s="16"/>
      <c r="M44" s="643" t="s">
        <v>155</v>
      </c>
      <c r="N44" s="643" t="s">
        <v>159</v>
      </c>
      <c r="P44" s="206" t="s">
        <v>30</v>
      </c>
      <c r="Q44" s="206" t="s">
        <v>30</v>
      </c>
      <c r="R44" s="7" t="s">
        <v>688</v>
      </c>
      <c r="S44" s="16"/>
      <c r="T44" s="206" t="s">
        <v>122</v>
      </c>
      <c r="U44" s="206" t="s">
        <v>31</v>
      </c>
      <c r="V44" s="12">
        <v>38</v>
      </c>
      <c r="W44" s="206" t="s">
        <v>117</v>
      </c>
      <c r="X44" s="206" t="s">
        <v>30</v>
      </c>
      <c r="Y44" s="16"/>
      <c r="Z44" s="206" t="s">
        <v>30</v>
      </c>
      <c r="AA44" s="206" t="s">
        <v>30</v>
      </c>
      <c r="AB44" s="7" t="s">
        <v>688</v>
      </c>
      <c r="AF44" s="206" t="s">
        <v>30</v>
      </c>
      <c r="AG44" s="283">
        <v>0.41666666666666669</v>
      </c>
    </row>
    <row r="45" spans="1:33" ht="12.75" customHeight="1" thickTop="1" thickBot="1" x14ac:dyDescent="0.4">
      <c r="A45" s="574">
        <v>51</v>
      </c>
      <c r="B45" s="657">
        <v>2</v>
      </c>
      <c r="C45" s="575">
        <v>45410</v>
      </c>
      <c r="D45" s="586" t="s">
        <v>175</v>
      </c>
      <c r="E45" s="577" t="str">
        <f t="shared" si="0"/>
        <v>EFC UNITED</v>
      </c>
      <c r="F45" s="577" t="str">
        <f t="shared" si="1"/>
        <v>COYOTES FC</v>
      </c>
      <c r="G45" s="578">
        <v>40</v>
      </c>
      <c r="H45" s="645">
        <f>VLOOKUP(E45,START_TIMES,2)</f>
        <v>0.33333333333333331</v>
      </c>
      <c r="I45" s="614" t="str">
        <f t="shared" si="4"/>
        <v>Foran HS KMT (T), Milford</v>
      </c>
      <c r="J45" s="580"/>
      <c r="K45" s="16"/>
      <c r="M45" s="643" t="s">
        <v>152</v>
      </c>
      <c r="N45" s="643" t="s">
        <v>151</v>
      </c>
      <c r="P45" s="206" t="s">
        <v>36</v>
      </c>
      <c r="Q45" s="207" t="s">
        <v>16</v>
      </c>
      <c r="R45" s="7" t="s">
        <v>943</v>
      </c>
      <c r="S45" s="16"/>
      <c r="T45" s="206" t="s">
        <v>123</v>
      </c>
      <c r="U45" s="206" t="s">
        <v>39</v>
      </c>
      <c r="V45" s="16">
        <v>39</v>
      </c>
      <c r="W45" s="206" t="s">
        <v>118</v>
      </c>
      <c r="X45" s="206" t="s">
        <v>36</v>
      </c>
      <c r="Y45" s="16"/>
      <c r="Z45" s="206" t="s">
        <v>36</v>
      </c>
      <c r="AA45" s="207" t="s">
        <v>16</v>
      </c>
      <c r="AB45" s="7" t="s">
        <v>943</v>
      </c>
      <c r="AF45" s="207" t="s">
        <v>16</v>
      </c>
      <c r="AG45" s="283">
        <v>0.41666666666666669</v>
      </c>
    </row>
    <row r="46" spans="1:33" ht="12.75" customHeight="1" thickTop="1" thickBot="1" x14ac:dyDescent="0.4">
      <c r="A46" s="574">
        <v>52</v>
      </c>
      <c r="B46" s="657">
        <v>2</v>
      </c>
      <c r="C46" s="575">
        <v>45410</v>
      </c>
      <c r="D46" s="586" t="s">
        <v>175</v>
      </c>
      <c r="E46" s="577" t="str">
        <f t="shared" si="0"/>
        <v>FC CALDO VERDE</v>
      </c>
      <c r="F46" s="577" t="str">
        <f t="shared" si="1"/>
        <v>SALTY DOGS FC</v>
      </c>
      <c r="G46" s="578">
        <v>23</v>
      </c>
      <c r="H46" s="645">
        <f>VLOOKUP(E46,START_TIMES,2)</f>
        <v>0.33333333333333331</v>
      </c>
      <c r="I46" s="614" t="str">
        <f t="shared" si="4"/>
        <v>City Hill MS (G), Naugatuck</v>
      </c>
      <c r="J46" s="580"/>
      <c r="K46" s="16"/>
      <c r="M46" s="643" t="s">
        <v>153</v>
      </c>
      <c r="N46" s="643" t="s">
        <v>158</v>
      </c>
      <c r="P46" s="206" t="s">
        <v>37</v>
      </c>
      <c r="Q46" s="206" t="s">
        <v>36</v>
      </c>
      <c r="R46" s="7" t="s">
        <v>943</v>
      </c>
      <c r="S46" s="16"/>
      <c r="T46" s="250" t="s">
        <v>124</v>
      </c>
      <c r="U46" s="250" t="s">
        <v>1080</v>
      </c>
      <c r="V46" s="16">
        <v>40</v>
      </c>
      <c r="W46" s="206" t="s">
        <v>119</v>
      </c>
      <c r="X46" s="206" t="s">
        <v>37</v>
      </c>
      <c r="Y46" s="16"/>
      <c r="Z46" s="206" t="s">
        <v>37</v>
      </c>
      <c r="AA46" s="206" t="s">
        <v>36</v>
      </c>
      <c r="AB46" s="7" t="s">
        <v>943</v>
      </c>
      <c r="AF46" s="206" t="s">
        <v>36</v>
      </c>
      <c r="AG46" s="283">
        <v>0.33333333333333331</v>
      </c>
    </row>
    <row r="47" spans="1:33" ht="12.75" customHeight="1" thickTop="1" thickBot="1" x14ac:dyDescent="0.4">
      <c r="A47" s="574">
        <v>53</v>
      </c>
      <c r="B47" s="581">
        <v>2</v>
      </c>
      <c r="C47" s="575">
        <v>45410</v>
      </c>
      <c r="D47" s="586" t="s">
        <v>175</v>
      </c>
      <c r="E47" s="412" t="str">
        <f t="shared" si="0"/>
        <v>BYE 30</v>
      </c>
      <c r="F47" s="577" t="str">
        <f t="shared" si="1"/>
        <v>QPR</v>
      </c>
      <c r="G47" s="589" t="s">
        <v>91</v>
      </c>
      <c r="H47" s="645" t="str">
        <f>VLOOKUP(E47,START_TIMES,2)</f>
        <v>--</v>
      </c>
      <c r="I47" s="614" t="str">
        <f t="shared" si="4"/>
        <v>--</v>
      </c>
      <c r="J47" s="580"/>
      <c r="K47" s="16"/>
      <c r="M47" s="643" t="s">
        <v>150</v>
      </c>
      <c r="N47" s="643" t="s">
        <v>157</v>
      </c>
      <c r="P47" s="206" t="s">
        <v>214</v>
      </c>
      <c r="Q47" s="596" t="s">
        <v>50</v>
      </c>
      <c r="R47" s="7" t="s">
        <v>877</v>
      </c>
      <c r="S47" s="16"/>
      <c r="T47" s="250" t="s">
        <v>125</v>
      </c>
      <c r="U47" s="250" t="s">
        <v>739</v>
      </c>
      <c r="V47" s="16">
        <v>41</v>
      </c>
      <c r="W47" s="206" t="s">
        <v>120</v>
      </c>
      <c r="X47" s="206" t="s">
        <v>214</v>
      </c>
      <c r="Y47" s="16"/>
      <c r="Z47" s="206" t="s">
        <v>214</v>
      </c>
      <c r="AA47" s="596" t="s">
        <v>50</v>
      </c>
      <c r="AB47" s="7" t="s">
        <v>877</v>
      </c>
      <c r="AF47" s="596" t="s">
        <v>50</v>
      </c>
      <c r="AG47" s="283">
        <v>0.41666666666666669</v>
      </c>
    </row>
    <row r="48" spans="1:33" ht="12.75" customHeight="1" thickTop="1" thickBot="1" x14ac:dyDescent="0.4">
      <c r="A48" s="574">
        <v>55</v>
      </c>
      <c r="B48" s="657">
        <v>2</v>
      </c>
      <c r="C48" s="575">
        <v>45410</v>
      </c>
      <c r="D48" s="587" t="s">
        <v>11</v>
      </c>
      <c r="E48" s="577" t="str">
        <f t="shared" si="0"/>
        <v>SHEBEEN FC</v>
      </c>
      <c r="F48" s="577" t="str">
        <f t="shared" si="1"/>
        <v>GREENWICH PUMAS FC 40</v>
      </c>
      <c r="G48" s="578">
        <v>12</v>
      </c>
      <c r="H48" s="645">
        <v>0.33333333333333331</v>
      </c>
      <c r="I48" s="614" t="str">
        <f t="shared" si="4"/>
        <v>Ludlowe HS (T), Fairfield</v>
      </c>
      <c r="J48" s="580" t="s">
        <v>950</v>
      </c>
      <c r="K48" s="16"/>
      <c r="M48" s="643" t="s">
        <v>106</v>
      </c>
      <c r="N48" s="643" t="s">
        <v>104</v>
      </c>
      <c r="P48" s="206" t="s">
        <v>24</v>
      </c>
      <c r="Q48" s="206" t="s">
        <v>37</v>
      </c>
      <c r="R48" s="7" t="s">
        <v>957</v>
      </c>
      <c r="S48" s="16"/>
      <c r="T48" s="250" t="s">
        <v>126</v>
      </c>
      <c r="U48" s="250" t="s">
        <v>741</v>
      </c>
      <c r="V48" s="16">
        <v>42</v>
      </c>
      <c r="W48" s="206" t="s">
        <v>121</v>
      </c>
      <c r="X48" s="206" t="s">
        <v>24</v>
      </c>
      <c r="Y48" s="16">
        <v>0</v>
      </c>
      <c r="Z48" s="206" t="s">
        <v>24</v>
      </c>
      <c r="AA48" s="206" t="s">
        <v>37</v>
      </c>
      <c r="AB48" s="7" t="s">
        <v>957</v>
      </c>
      <c r="AF48" s="206" t="s">
        <v>37</v>
      </c>
      <c r="AG48" s="283">
        <v>0.41666666666666702</v>
      </c>
    </row>
    <row r="49" spans="1:33" ht="12.75" customHeight="1" thickTop="1" thickBot="1" x14ac:dyDescent="0.4">
      <c r="A49" s="574">
        <v>56</v>
      </c>
      <c r="B49" s="657">
        <v>2</v>
      </c>
      <c r="C49" s="575">
        <v>45410</v>
      </c>
      <c r="D49" s="587" t="s">
        <v>11</v>
      </c>
      <c r="E49" s="577" t="str">
        <f t="shared" si="0"/>
        <v>NORWALK SPORT COLOMBIA 40</v>
      </c>
      <c r="F49" s="577" t="str">
        <f t="shared" si="1"/>
        <v>VASCO DA GAMA 40</v>
      </c>
      <c r="G49" s="578">
        <v>10</v>
      </c>
      <c r="H49" s="645">
        <v>0.33333333333333331</v>
      </c>
      <c r="I49" s="614" t="str">
        <f t="shared" si="4"/>
        <v>Nathan Hale MS (T), Norwalk</v>
      </c>
      <c r="J49" s="585"/>
      <c r="K49" s="16"/>
      <c r="M49" s="643" t="s">
        <v>105</v>
      </c>
      <c r="N49" s="643" t="s">
        <v>109</v>
      </c>
      <c r="P49" s="206" t="s">
        <v>31</v>
      </c>
      <c r="Q49" s="207" t="s">
        <v>879</v>
      </c>
      <c r="R49" s="7" t="s">
        <v>696</v>
      </c>
      <c r="S49" s="16"/>
      <c r="T49" s="250" t="s">
        <v>127</v>
      </c>
      <c r="U49" s="250" t="s">
        <v>902</v>
      </c>
      <c r="V49" s="16">
        <v>43</v>
      </c>
      <c r="W49" s="206" t="s">
        <v>122</v>
      </c>
      <c r="X49" s="206" t="s">
        <v>31</v>
      </c>
      <c r="Y49" s="16"/>
      <c r="Z49" s="206" t="s">
        <v>31</v>
      </c>
      <c r="AA49" s="207" t="s">
        <v>879</v>
      </c>
      <c r="AB49" s="7" t="s">
        <v>696</v>
      </c>
      <c r="AF49" s="207" t="s">
        <v>879</v>
      </c>
      <c r="AG49" s="283">
        <v>0.41666666666666702</v>
      </c>
    </row>
    <row r="50" spans="1:33" ht="12.75" customHeight="1" thickTop="1" thickBot="1" x14ac:dyDescent="0.4">
      <c r="A50" s="574">
        <v>57</v>
      </c>
      <c r="B50" s="657">
        <v>2</v>
      </c>
      <c r="C50" s="575">
        <v>45410</v>
      </c>
      <c r="D50" s="587" t="s">
        <v>11</v>
      </c>
      <c r="E50" s="577" t="str">
        <f t="shared" si="0"/>
        <v>FAIRFIELD GAC 40</v>
      </c>
      <c r="F50" s="577" t="str">
        <f t="shared" si="1"/>
        <v>CLUB NAPOLI 40</v>
      </c>
      <c r="G50" s="672" t="s">
        <v>204</v>
      </c>
      <c r="H50" s="649" t="s">
        <v>91</v>
      </c>
      <c r="I50" s="642" t="s">
        <v>91</v>
      </c>
      <c r="J50" s="580" t="s">
        <v>1091</v>
      </c>
      <c r="K50" s="16"/>
      <c r="M50" s="643" t="s">
        <v>162</v>
      </c>
      <c r="N50" s="643" t="s">
        <v>161</v>
      </c>
      <c r="P50" s="206" t="s">
        <v>39</v>
      </c>
      <c r="Q50" s="250" t="s">
        <v>885</v>
      </c>
      <c r="R50" s="7" t="s">
        <v>696</v>
      </c>
      <c r="S50" s="16"/>
      <c r="T50" s="250" t="s">
        <v>128</v>
      </c>
      <c r="U50" s="250" t="s">
        <v>898</v>
      </c>
      <c r="V50" s="16">
        <v>44</v>
      </c>
      <c r="W50" s="206" t="s">
        <v>123</v>
      </c>
      <c r="X50" s="206" t="s">
        <v>39</v>
      </c>
      <c r="Y50" s="16"/>
      <c r="Z50" s="206" t="s">
        <v>39</v>
      </c>
      <c r="AA50" s="250" t="s">
        <v>885</v>
      </c>
      <c r="AB50" s="7" t="s">
        <v>696</v>
      </c>
      <c r="AF50" s="250" t="s">
        <v>885</v>
      </c>
      <c r="AG50" s="283">
        <v>0.41666666666666702</v>
      </c>
    </row>
    <row r="51" spans="1:33" ht="12.75" customHeight="1" thickTop="1" thickBot="1" x14ac:dyDescent="0.4">
      <c r="A51" s="574">
        <v>58</v>
      </c>
      <c r="B51" s="657">
        <v>2</v>
      </c>
      <c r="C51" s="658">
        <v>45410</v>
      </c>
      <c r="D51" s="587" t="s">
        <v>11</v>
      </c>
      <c r="E51" s="577" t="str">
        <f t="shared" si="0"/>
        <v>GREENWICH FC 40</v>
      </c>
      <c r="F51" s="577" t="str">
        <f t="shared" si="1"/>
        <v>STORM FC</v>
      </c>
      <c r="G51" s="578">
        <v>30</v>
      </c>
      <c r="H51" s="645">
        <v>0.41666666666666669</v>
      </c>
      <c r="I51" s="614" t="s">
        <v>944</v>
      </c>
      <c r="J51" s="580"/>
      <c r="K51" s="16"/>
      <c r="M51" s="643" t="s">
        <v>163</v>
      </c>
      <c r="N51" s="643" t="s">
        <v>108</v>
      </c>
      <c r="P51" s="241" t="s">
        <v>1080</v>
      </c>
      <c r="Q51" s="242" t="s">
        <v>925</v>
      </c>
      <c r="R51" s="7" t="s">
        <v>696</v>
      </c>
      <c r="S51" s="16"/>
      <c r="T51" s="213" t="s">
        <v>94</v>
      </c>
      <c r="U51" s="198" t="s">
        <v>880</v>
      </c>
      <c r="V51" s="16">
        <v>45</v>
      </c>
      <c r="W51" s="212" t="s">
        <v>124</v>
      </c>
      <c r="X51" s="241" t="s">
        <v>1080</v>
      </c>
      <c r="Y51" s="16"/>
      <c r="Z51" s="212" t="s">
        <v>209</v>
      </c>
      <c r="AA51" s="242" t="s">
        <v>925</v>
      </c>
      <c r="AB51" s="7" t="s">
        <v>696</v>
      </c>
      <c r="AF51" s="242" t="s">
        <v>925</v>
      </c>
      <c r="AG51" s="283">
        <v>0.41666666666666702</v>
      </c>
    </row>
    <row r="52" spans="1:33" ht="12.75" customHeight="1" thickTop="1" thickBot="1" x14ac:dyDescent="0.4">
      <c r="A52" s="574">
        <v>59</v>
      </c>
      <c r="B52" s="657">
        <v>2</v>
      </c>
      <c r="C52" s="575">
        <v>45410</v>
      </c>
      <c r="D52" s="587" t="s">
        <v>11</v>
      </c>
      <c r="E52" s="577" t="str">
        <f t="shared" si="0"/>
        <v>CLINTON FC 40</v>
      </c>
      <c r="F52" s="577" t="str">
        <f t="shared" si="1"/>
        <v>SOUTHEAST ROVERS</v>
      </c>
      <c r="G52" s="578">
        <v>45</v>
      </c>
      <c r="H52" s="645">
        <f>VLOOKUP(E52,START_TIMES,2)</f>
        <v>0.33333333333333331</v>
      </c>
      <c r="I52" s="614" t="str">
        <f t="shared" ref="I52:I63" si="5">VLOOKUP(E52,fields,2)</f>
        <v>Indian River Sports Complex (T), Clinton</v>
      </c>
      <c r="J52" s="580"/>
      <c r="K52" s="16"/>
      <c r="M52" s="643" t="s">
        <v>160</v>
      </c>
      <c r="N52" s="643" t="s">
        <v>107</v>
      </c>
      <c r="P52" s="212" t="s">
        <v>739</v>
      </c>
      <c r="Q52" s="212" t="s">
        <v>926</v>
      </c>
      <c r="R52" s="7" t="s">
        <v>696</v>
      </c>
      <c r="S52" s="16"/>
      <c r="T52" s="212" t="s">
        <v>129</v>
      </c>
      <c r="U52" s="212" t="s">
        <v>885</v>
      </c>
      <c r="V52" s="16">
        <v>46</v>
      </c>
      <c r="W52" s="212" t="s">
        <v>125</v>
      </c>
      <c r="X52" s="212" t="s">
        <v>739</v>
      </c>
      <c r="Y52" s="16"/>
      <c r="Z52" s="212" t="s">
        <v>739</v>
      </c>
      <c r="AA52" s="212" t="s">
        <v>926</v>
      </c>
      <c r="AB52" s="7" t="s">
        <v>696</v>
      </c>
      <c r="AF52" s="212" t="s">
        <v>926</v>
      </c>
      <c r="AG52" s="283">
        <v>0.33333333333333331</v>
      </c>
    </row>
    <row r="53" spans="1:33" ht="12.75" customHeight="1" thickTop="1" thickBot="1" x14ac:dyDescent="0.4">
      <c r="A53" s="574">
        <v>61</v>
      </c>
      <c r="B53" s="657">
        <v>2</v>
      </c>
      <c r="C53" s="575">
        <v>45410</v>
      </c>
      <c r="D53" s="588" t="s">
        <v>12</v>
      </c>
      <c r="E53" s="577" t="str">
        <f t="shared" si="0"/>
        <v>PAN ZONES</v>
      </c>
      <c r="F53" s="577" t="str">
        <f t="shared" si="1"/>
        <v>NEW HAVEN AMERICANS</v>
      </c>
      <c r="G53" s="589" t="s">
        <v>960</v>
      </c>
      <c r="H53" s="645">
        <f>VLOOKUP(E53,START_TIMES,2)</f>
        <v>0.41666666666666669</v>
      </c>
      <c r="I53" s="614" t="str">
        <f t="shared" si="5"/>
        <v>Stanley Quarter Park (G), New Britain</v>
      </c>
      <c r="J53" s="580"/>
      <c r="K53" s="16"/>
      <c r="M53" s="643" t="s">
        <v>120</v>
      </c>
      <c r="N53" s="643" t="s">
        <v>856</v>
      </c>
      <c r="P53" s="212" t="s">
        <v>741</v>
      </c>
      <c r="Q53" s="247" t="s">
        <v>214</v>
      </c>
      <c r="R53" s="7" t="s">
        <v>962</v>
      </c>
      <c r="S53" s="16"/>
      <c r="T53" s="212" t="s">
        <v>130</v>
      </c>
      <c r="U53" s="212" t="s">
        <v>926</v>
      </c>
      <c r="V53" s="16">
        <v>47</v>
      </c>
      <c r="W53" s="212" t="s">
        <v>126</v>
      </c>
      <c r="X53" s="212" t="s">
        <v>741</v>
      </c>
      <c r="Y53" s="16"/>
      <c r="Z53" s="212" t="s">
        <v>741</v>
      </c>
      <c r="AA53" s="247" t="s">
        <v>214</v>
      </c>
      <c r="AB53" s="7" t="s">
        <v>962</v>
      </c>
      <c r="AF53" s="247" t="s">
        <v>214</v>
      </c>
      <c r="AG53" s="283">
        <v>0.41666666666666669</v>
      </c>
    </row>
    <row r="54" spans="1:33" ht="12.75" customHeight="1" thickTop="1" thickBot="1" x14ac:dyDescent="0.4">
      <c r="A54" s="574">
        <v>62</v>
      </c>
      <c r="B54" s="657">
        <v>2</v>
      </c>
      <c r="C54" s="575">
        <v>45410</v>
      </c>
      <c r="D54" s="588" t="s">
        <v>12</v>
      </c>
      <c r="E54" s="577" t="str">
        <f t="shared" si="0"/>
        <v>STAMFORD UNITED</v>
      </c>
      <c r="F54" s="577" t="str">
        <f t="shared" si="1"/>
        <v>NORTH HAVEN SC</v>
      </c>
      <c r="G54" s="578">
        <v>50</v>
      </c>
      <c r="H54" s="645">
        <f>VLOOKUP(E54,START_TIMES,2)</f>
        <v>0.33333333333333331</v>
      </c>
      <c r="I54" s="614" t="str">
        <f t="shared" si="5"/>
        <v>West Beach Fields (T), Stamford</v>
      </c>
      <c r="J54" s="585"/>
      <c r="K54" s="16"/>
      <c r="M54" s="643" t="s">
        <v>122</v>
      </c>
      <c r="N54" s="643" t="s">
        <v>858</v>
      </c>
      <c r="P54" s="212" t="s">
        <v>902</v>
      </c>
      <c r="Q54" s="212" t="s">
        <v>168</v>
      </c>
      <c r="R54" s="7" t="s">
        <v>687</v>
      </c>
      <c r="S54" s="16"/>
      <c r="T54" s="212" t="s">
        <v>131</v>
      </c>
      <c r="U54" s="212" t="s">
        <v>168</v>
      </c>
      <c r="V54" s="16">
        <v>48</v>
      </c>
      <c r="W54" s="212" t="s">
        <v>127</v>
      </c>
      <c r="X54" s="212" t="s">
        <v>902</v>
      </c>
      <c r="Y54" s="16"/>
      <c r="Z54" s="212" t="s">
        <v>902</v>
      </c>
      <c r="AA54" s="212" t="s">
        <v>168</v>
      </c>
      <c r="AB54" s="7" t="s">
        <v>687</v>
      </c>
      <c r="AF54" s="212" t="s">
        <v>168</v>
      </c>
      <c r="AG54" s="283">
        <v>0.33333333333333331</v>
      </c>
    </row>
    <row r="55" spans="1:33" ht="12.75" customHeight="1" thickTop="1" thickBot="1" x14ac:dyDescent="0.4">
      <c r="A55" s="574">
        <v>63</v>
      </c>
      <c r="B55" s="657">
        <v>2</v>
      </c>
      <c r="C55" s="575">
        <v>45410</v>
      </c>
      <c r="D55" s="588" t="s">
        <v>12</v>
      </c>
      <c r="E55" s="577" t="str">
        <f t="shared" si="0"/>
        <v>BESA SC</v>
      </c>
      <c r="F55" s="577" t="str">
        <f t="shared" si="1"/>
        <v>RIDGEFIELD KICKS</v>
      </c>
      <c r="G55" s="578" t="s">
        <v>959</v>
      </c>
      <c r="H55" s="645">
        <f>VLOOKUP(E55,START_TIMES,2)</f>
        <v>0.41666666666666669</v>
      </c>
      <c r="I55" s="614" t="str">
        <f t="shared" si="5"/>
        <v>Bucks Hill Park (G), Waterbury</v>
      </c>
      <c r="J55" s="580" t="s">
        <v>953</v>
      </c>
      <c r="K55" s="16"/>
      <c r="M55" s="643" t="s">
        <v>110</v>
      </c>
      <c r="N55" s="643" t="s">
        <v>859</v>
      </c>
      <c r="P55" s="212" t="s">
        <v>898</v>
      </c>
      <c r="Q55" s="237" t="s">
        <v>677</v>
      </c>
      <c r="R55" s="7" t="s">
        <v>681</v>
      </c>
      <c r="S55" s="16"/>
      <c r="T55" s="212" t="s">
        <v>132</v>
      </c>
      <c r="U55" s="212" t="s">
        <v>905</v>
      </c>
      <c r="V55" s="16">
        <v>49</v>
      </c>
      <c r="W55" s="212" t="s">
        <v>128</v>
      </c>
      <c r="X55" s="212" t="s">
        <v>898</v>
      </c>
      <c r="Y55" s="16"/>
      <c r="Z55" s="212" t="s">
        <v>898</v>
      </c>
      <c r="AA55" s="237" t="s">
        <v>677</v>
      </c>
      <c r="AB55" s="7" t="s">
        <v>681</v>
      </c>
      <c r="AF55" s="237" t="s">
        <v>677</v>
      </c>
      <c r="AG55" s="283">
        <v>0.375</v>
      </c>
    </row>
    <row r="56" spans="1:33" ht="12.75" customHeight="1" thickTop="1" thickBot="1" x14ac:dyDescent="0.4">
      <c r="A56" s="574">
        <v>64</v>
      </c>
      <c r="B56" s="657">
        <v>2</v>
      </c>
      <c r="C56" s="575">
        <v>45410</v>
      </c>
      <c r="D56" s="588" t="s">
        <v>12</v>
      </c>
      <c r="E56" s="577" t="str">
        <f t="shared" si="0"/>
        <v>WILTON WOLVES</v>
      </c>
      <c r="F56" s="577" t="str">
        <f t="shared" si="1"/>
        <v>DERBY QUITUS</v>
      </c>
      <c r="G56" s="578">
        <v>32</v>
      </c>
      <c r="H56" s="645">
        <v>0.33333333333333331</v>
      </c>
      <c r="I56" s="614" t="str">
        <f t="shared" si="5"/>
        <v>Lily Field (T), Wilton</v>
      </c>
      <c r="J56" s="580" t="s">
        <v>950</v>
      </c>
      <c r="K56" s="16"/>
      <c r="M56" s="643" t="s">
        <v>861</v>
      </c>
      <c r="N56" s="643" t="s">
        <v>112</v>
      </c>
      <c r="P56" s="212" t="s">
        <v>885</v>
      </c>
      <c r="Q56" s="212" t="s">
        <v>905</v>
      </c>
      <c r="R56" s="7" t="s">
        <v>921</v>
      </c>
      <c r="S56" s="16"/>
      <c r="T56" s="212" t="s">
        <v>133</v>
      </c>
      <c r="U56" s="212" t="s">
        <v>38</v>
      </c>
      <c r="V56" s="16">
        <v>50</v>
      </c>
      <c r="W56" s="212" t="s">
        <v>129</v>
      </c>
      <c r="X56" s="212" t="s">
        <v>885</v>
      </c>
      <c r="Y56" s="16"/>
      <c r="Z56" s="212" t="s">
        <v>885</v>
      </c>
      <c r="AA56" s="212" t="s">
        <v>905</v>
      </c>
      <c r="AB56" s="7" t="s">
        <v>921</v>
      </c>
      <c r="AF56" s="212" t="s">
        <v>905</v>
      </c>
      <c r="AG56" s="283">
        <v>0.41666666666666669</v>
      </c>
    </row>
    <row r="57" spans="1:33" ht="12.75" customHeight="1" thickTop="1" thickBot="1" x14ac:dyDescent="0.4">
      <c r="A57" s="574">
        <v>65</v>
      </c>
      <c r="B57" s="657">
        <v>2</v>
      </c>
      <c r="C57" s="648">
        <v>45410</v>
      </c>
      <c r="D57" s="588" t="s">
        <v>12</v>
      </c>
      <c r="E57" s="577" t="str">
        <f t="shared" si="0"/>
        <v>DANBURY UNITED 40</v>
      </c>
      <c r="F57" s="577" t="str">
        <f t="shared" si="1"/>
        <v xml:space="preserve">GUILFORD CELTIC </v>
      </c>
      <c r="G57" s="578">
        <v>22</v>
      </c>
      <c r="H57" s="645">
        <f t="shared" ref="H57:H63" si="6">VLOOKUP(E57,START_TIMES,2)</f>
        <v>0.45833333333333331</v>
      </c>
      <c r="I57" s="614" t="str">
        <f t="shared" si="5"/>
        <v>Portuguese Cultural Center (G), Danbury</v>
      </c>
      <c r="J57" s="580"/>
      <c r="K57" s="16"/>
      <c r="M57" s="643" t="s">
        <v>111</v>
      </c>
      <c r="N57" s="643" t="s">
        <v>853</v>
      </c>
      <c r="P57" s="212" t="s">
        <v>926</v>
      </c>
      <c r="Q57" s="247" t="s">
        <v>24</v>
      </c>
      <c r="R57" s="7" t="s">
        <v>951</v>
      </c>
      <c r="S57" s="16"/>
      <c r="T57" s="212" t="s">
        <v>134</v>
      </c>
      <c r="U57" s="212" t="s">
        <v>185</v>
      </c>
      <c r="V57" s="16">
        <v>51</v>
      </c>
      <c r="W57" s="212" t="s">
        <v>130</v>
      </c>
      <c r="X57" s="212" t="s">
        <v>926</v>
      </c>
      <c r="Y57" s="16"/>
      <c r="Z57" s="212" t="s">
        <v>926</v>
      </c>
      <c r="AA57" s="247" t="s">
        <v>24</v>
      </c>
      <c r="AB57" s="7" t="s">
        <v>951</v>
      </c>
      <c r="AF57" s="247" t="s">
        <v>24</v>
      </c>
      <c r="AG57" s="283">
        <v>0.33333333333333331</v>
      </c>
    </row>
    <row r="58" spans="1:33" ht="12.75" customHeight="1" thickTop="1" thickBot="1" x14ac:dyDescent="0.4">
      <c r="A58" s="574">
        <v>66</v>
      </c>
      <c r="B58" s="657">
        <v>2</v>
      </c>
      <c r="C58" s="575">
        <v>45410</v>
      </c>
      <c r="D58" s="588" t="s">
        <v>12</v>
      </c>
      <c r="E58" s="577" t="str">
        <f t="shared" si="0"/>
        <v>GUILFORD BELL CURVE</v>
      </c>
      <c r="F58" s="577" t="str">
        <f t="shared" si="1"/>
        <v>LUSITANOS FC</v>
      </c>
      <c r="G58" s="578">
        <v>12</v>
      </c>
      <c r="H58" s="645">
        <f t="shared" si="6"/>
        <v>0.41666666666666702</v>
      </c>
      <c r="I58" s="614" t="str">
        <f t="shared" si="5"/>
        <v>Guilford HS (T), Guilford</v>
      </c>
      <c r="J58" s="580"/>
      <c r="K58" s="16"/>
      <c r="M58" s="643" t="s">
        <v>113</v>
      </c>
      <c r="N58" s="643" t="s">
        <v>855</v>
      </c>
      <c r="P58" s="212" t="s">
        <v>168</v>
      </c>
      <c r="Q58" s="237" t="s">
        <v>1082</v>
      </c>
      <c r="R58" s="7" t="s">
        <v>1081</v>
      </c>
      <c r="S58" s="16"/>
      <c r="T58" s="212" t="s">
        <v>136</v>
      </c>
      <c r="U58" s="212" t="s">
        <v>907</v>
      </c>
      <c r="V58" s="16">
        <v>52</v>
      </c>
      <c r="W58" s="212" t="s">
        <v>131</v>
      </c>
      <c r="X58" s="212" t="s">
        <v>168</v>
      </c>
      <c r="Y58" s="16"/>
      <c r="Z58" s="212" t="s">
        <v>168</v>
      </c>
      <c r="AA58" s="237" t="s">
        <v>1082</v>
      </c>
      <c r="AB58" s="7" t="s">
        <v>1081</v>
      </c>
      <c r="AF58" s="237" t="s">
        <v>1082</v>
      </c>
      <c r="AG58" s="283">
        <v>0.33333333333333331</v>
      </c>
    </row>
    <row r="59" spans="1:33" ht="12.75" customHeight="1" thickTop="1" thickBot="1" x14ac:dyDescent="0.4">
      <c r="A59" s="574">
        <v>67</v>
      </c>
      <c r="B59" s="657">
        <v>2</v>
      </c>
      <c r="C59" s="575">
        <v>45410</v>
      </c>
      <c r="D59" s="588" t="s">
        <v>12</v>
      </c>
      <c r="E59" s="577" t="str">
        <f t="shared" si="0"/>
        <v>LITCHFIELD COUNTY BLUES 40</v>
      </c>
      <c r="F59" s="577" t="str">
        <f t="shared" si="1"/>
        <v>NORTH BRANFORD 40</v>
      </c>
      <c r="G59" s="578" t="s">
        <v>960</v>
      </c>
      <c r="H59" s="645">
        <f t="shared" si="6"/>
        <v>0.41666666666666702</v>
      </c>
      <c r="I59" s="614" t="str">
        <f t="shared" si="5"/>
        <v xml:space="preserve">Wamogo HS (G), Litchfield </v>
      </c>
      <c r="J59" s="580"/>
      <c r="K59" s="16"/>
      <c r="M59" s="643" t="s">
        <v>115</v>
      </c>
      <c r="N59" s="643" t="s">
        <v>857</v>
      </c>
      <c r="P59" s="241" t="s">
        <v>905</v>
      </c>
      <c r="Q59" s="249" t="s">
        <v>888</v>
      </c>
      <c r="R59" s="7" t="s">
        <v>691</v>
      </c>
      <c r="S59" s="16"/>
      <c r="T59" s="308" t="s">
        <v>138</v>
      </c>
      <c r="U59" s="316" t="s">
        <v>884</v>
      </c>
      <c r="V59" s="16">
        <v>53</v>
      </c>
      <c r="W59" s="212" t="s">
        <v>132</v>
      </c>
      <c r="X59" s="241" t="s">
        <v>905</v>
      </c>
      <c r="Y59" s="16"/>
      <c r="Z59" s="241" t="s">
        <v>905</v>
      </c>
      <c r="AA59" s="249" t="s">
        <v>888</v>
      </c>
      <c r="AB59" s="7" t="s">
        <v>691</v>
      </c>
      <c r="AF59" s="249" t="s">
        <v>888</v>
      </c>
      <c r="AG59" s="283">
        <v>0.41666666666666702</v>
      </c>
    </row>
    <row r="60" spans="1:33" ht="12.75" customHeight="1" thickTop="1" thickBot="1" x14ac:dyDescent="0.4">
      <c r="A60" s="574">
        <v>69</v>
      </c>
      <c r="B60" s="657">
        <v>2</v>
      </c>
      <c r="C60" s="575">
        <v>45410</v>
      </c>
      <c r="D60" s="590" t="s">
        <v>1076</v>
      </c>
      <c r="E60" s="376" t="str">
        <f t="shared" si="0"/>
        <v>BYE 50</v>
      </c>
      <c r="F60" s="577" t="str">
        <f t="shared" si="1"/>
        <v>FAIRFIELD GAC 50</v>
      </c>
      <c r="G60" s="673" t="s">
        <v>91</v>
      </c>
      <c r="H60" s="645" t="str">
        <f t="shared" si="6"/>
        <v>--</v>
      </c>
      <c r="I60" s="614" t="str">
        <f t="shared" si="5"/>
        <v>--</v>
      </c>
      <c r="J60" s="580"/>
      <c r="K60" s="16"/>
      <c r="M60" s="643" t="s">
        <v>124</v>
      </c>
      <c r="N60" s="643" t="s">
        <v>126</v>
      </c>
      <c r="P60" s="241" t="s">
        <v>38</v>
      </c>
      <c r="Q60" s="316" t="s">
        <v>896</v>
      </c>
      <c r="R60" s="7" t="s">
        <v>897</v>
      </c>
      <c r="S60" s="16"/>
      <c r="T60" s="308" t="s">
        <v>141</v>
      </c>
      <c r="U60" s="304" t="s">
        <v>1098</v>
      </c>
      <c r="V60" s="16">
        <v>54</v>
      </c>
      <c r="W60" s="212" t="s">
        <v>133</v>
      </c>
      <c r="X60" s="241" t="s">
        <v>38</v>
      </c>
      <c r="Y60" s="16"/>
      <c r="Z60" s="241" t="s">
        <v>38</v>
      </c>
      <c r="AA60" s="316" t="s">
        <v>896</v>
      </c>
      <c r="AB60" s="7" t="s">
        <v>897</v>
      </c>
      <c r="AF60" s="316" t="s">
        <v>896</v>
      </c>
      <c r="AG60" s="283">
        <v>0.41666666666666702</v>
      </c>
    </row>
    <row r="61" spans="1:33" ht="12.75" customHeight="1" thickTop="1" thickBot="1" x14ac:dyDescent="0.4">
      <c r="A61" s="574">
        <v>70</v>
      </c>
      <c r="B61" s="657" t="s">
        <v>0</v>
      </c>
      <c r="C61" s="575">
        <v>45410</v>
      </c>
      <c r="D61" s="590" t="s">
        <v>1076</v>
      </c>
      <c r="E61" s="577" t="str">
        <f t="shared" si="0"/>
        <v>NORWALK MARINERS LEGENDS</v>
      </c>
      <c r="F61" s="577" t="str">
        <f t="shared" si="1"/>
        <v>STAMFORD CITY</v>
      </c>
      <c r="G61" s="578">
        <v>10</v>
      </c>
      <c r="H61" s="645">
        <f t="shared" si="6"/>
        <v>0.41666666666666702</v>
      </c>
      <c r="I61" s="614" t="str">
        <f t="shared" si="5"/>
        <v>Nathan Hale MS (T), Norwalk</v>
      </c>
      <c r="J61" s="585"/>
      <c r="K61" s="16"/>
      <c r="M61" s="643" t="s">
        <v>129</v>
      </c>
      <c r="N61" s="643" t="s">
        <v>133</v>
      </c>
      <c r="P61" s="241" t="s">
        <v>185</v>
      </c>
      <c r="Q61" s="249" t="s">
        <v>25</v>
      </c>
      <c r="R61" s="357" t="s">
        <v>924</v>
      </c>
      <c r="S61" s="16"/>
      <c r="T61" s="308" t="s">
        <v>142</v>
      </c>
      <c r="U61" s="328" t="s">
        <v>1089</v>
      </c>
      <c r="V61" s="16">
        <v>55</v>
      </c>
      <c r="W61" s="212" t="s">
        <v>134</v>
      </c>
      <c r="X61" s="241" t="s">
        <v>185</v>
      </c>
      <c r="Y61" s="16"/>
      <c r="Z61" s="241" t="s">
        <v>185</v>
      </c>
      <c r="AA61" s="249" t="s">
        <v>25</v>
      </c>
      <c r="AB61" s="357" t="s">
        <v>968</v>
      </c>
      <c r="AF61" s="249" t="s">
        <v>25</v>
      </c>
      <c r="AG61" s="283">
        <v>0.41666666666666702</v>
      </c>
    </row>
    <row r="62" spans="1:33" ht="12.75" customHeight="1" thickTop="1" thickBot="1" x14ac:dyDescent="0.4">
      <c r="A62" s="574">
        <v>71</v>
      </c>
      <c r="B62" s="657">
        <v>2</v>
      </c>
      <c r="C62" s="575">
        <v>45410</v>
      </c>
      <c r="D62" s="590" t="s">
        <v>1076</v>
      </c>
      <c r="E62" s="577" t="str">
        <f t="shared" si="0"/>
        <v>WESTPORT FC</v>
      </c>
      <c r="F62" s="577" t="str">
        <f t="shared" si="1"/>
        <v>NORWALK SPORT COLOMBIA 50</v>
      </c>
      <c r="G62" s="578">
        <v>30</v>
      </c>
      <c r="H62" s="645">
        <f t="shared" si="6"/>
        <v>0.33333333333333331</v>
      </c>
      <c r="I62" s="614" t="str">
        <f t="shared" si="5"/>
        <v>Wakeman Park (T), Westport</v>
      </c>
      <c r="J62" s="580"/>
      <c r="K62" s="16"/>
      <c r="M62" s="643" t="s">
        <v>136</v>
      </c>
      <c r="N62" s="643" t="s">
        <v>130</v>
      </c>
      <c r="P62" s="241" t="s">
        <v>907</v>
      </c>
      <c r="Q62" s="241" t="s">
        <v>38</v>
      </c>
      <c r="R62" s="7" t="s">
        <v>693</v>
      </c>
      <c r="S62" s="16"/>
      <c r="T62" s="213" t="s">
        <v>92</v>
      </c>
      <c r="U62" s="198" t="s">
        <v>668</v>
      </c>
      <c r="V62" s="16">
        <v>56</v>
      </c>
      <c r="W62" s="212" t="s">
        <v>136</v>
      </c>
      <c r="X62" s="241" t="s">
        <v>907</v>
      </c>
      <c r="Y62" s="16"/>
      <c r="Z62" s="241" t="s">
        <v>907</v>
      </c>
      <c r="AA62" s="241" t="s">
        <v>38</v>
      </c>
      <c r="AB62" s="7" t="s">
        <v>693</v>
      </c>
      <c r="AF62" s="241" t="s">
        <v>38</v>
      </c>
      <c r="AG62" s="283">
        <v>0.41666666666666702</v>
      </c>
    </row>
    <row r="63" spans="1:33" ht="12.75" customHeight="1" thickTop="1" thickBot="1" x14ac:dyDescent="0.4">
      <c r="A63" s="574">
        <v>72</v>
      </c>
      <c r="B63" s="657">
        <v>2</v>
      </c>
      <c r="C63" s="575">
        <v>45410</v>
      </c>
      <c r="D63" s="590" t="s">
        <v>1076</v>
      </c>
      <c r="E63" s="577" t="str">
        <f t="shared" si="0"/>
        <v>REBELS UNITED</v>
      </c>
      <c r="F63" s="577" t="str">
        <f t="shared" si="1"/>
        <v>POLONIA FALCON STARS FC</v>
      </c>
      <c r="G63" s="578">
        <v>22</v>
      </c>
      <c r="H63" s="645">
        <f t="shared" si="6"/>
        <v>0.41666666666666669</v>
      </c>
      <c r="I63" s="614" t="str">
        <f t="shared" si="5"/>
        <v>New Fairfield HS (T), New Fairfield</v>
      </c>
      <c r="J63" s="580"/>
      <c r="K63" s="16"/>
      <c r="M63" s="643" t="s">
        <v>132</v>
      </c>
      <c r="N63" s="643" t="s">
        <v>131</v>
      </c>
      <c r="P63" s="304" t="s">
        <v>884</v>
      </c>
      <c r="Q63" s="309" t="s">
        <v>54</v>
      </c>
      <c r="R63" s="7" t="s">
        <v>693</v>
      </c>
      <c r="S63" s="16"/>
      <c r="T63" s="304" t="s">
        <v>144</v>
      </c>
      <c r="U63" s="304" t="s">
        <v>45</v>
      </c>
      <c r="V63" s="16">
        <v>57</v>
      </c>
      <c r="W63" s="304" t="s">
        <v>138</v>
      </c>
      <c r="X63" s="304" t="s">
        <v>884</v>
      </c>
      <c r="Y63" s="16"/>
      <c r="Z63" s="304" t="s">
        <v>884</v>
      </c>
      <c r="AA63" s="309" t="s">
        <v>54</v>
      </c>
      <c r="AB63" s="7" t="s">
        <v>693</v>
      </c>
      <c r="AF63" s="309" t="s">
        <v>54</v>
      </c>
      <c r="AG63" s="283">
        <v>0.33333333333333331</v>
      </c>
    </row>
    <row r="64" spans="1:33" ht="12.75" customHeight="1" thickTop="1" thickBot="1" x14ac:dyDescent="0.4">
      <c r="A64" s="574">
        <v>73</v>
      </c>
      <c r="B64" s="581">
        <v>2</v>
      </c>
      <c r="C64" s="575">
        <v>45410</v>
      </c>
      <c r="D64" s="590" t="s">
        <v>1076</v>
      </c>
      <c r="E64" s="577" t="str">
        <f t="shared" si="0"/>
        <v>DYNAMO SC</v>
      </c>
      <c r="F64" s="577" t="str">
        <f t="shared" si="1"/>
        <v>GREENWICH FC 50</v>
      </c>
      <c r="G64" s="578">
        <v>20</v>
      </c>
      <c r="H64" s="645">
        <v>0.3125</v>
      </c>
      <c r="I64" s="614" t="s">
        <v>693</v>
      </c>
      <c r="J64" s="585" t="s">
        <v>999</v>
      </c>
      <c r="K64" s="16"/>
      <c r="M64" s="643" t="s">
        <v>125</v>
      </c>
      <c r="N64" s="643" t="s">
        <v>127</v>
      </c>
      <c r="P64" s="304" t="s">
        <v>1098</v>
      </c>
      <c r="Q64" s="315" t="s">
        <v>31</v>
      </c>
      <c r="R64" s="7" t="s">
        <v>693</v>
      </c>
      <c r="S64" s="16"/>
      <c r="T64" s="304" t="s">
        <v>146</v>
      </c>
      <c r="U64" s="304" t="s">
        <v>906</v>
      </c>
      <c r="V64" s="16">
        <v>58</v>
      </c>
      <c r="W64" s="304" t="s">
        <v>141</v>
      </c>
      <c r="X64" s="304" t="s">
        <v>1098</v>
      </c>
      <c r="Y64" s="16"/>
      <c r="Z64" s="304" t="s">
        <v>1098</v>
      </c>
      <c r="AA64" s="315" t="s">
        <v>31</v>
      </c>
      <c r="AB64" s="7" t="s">
        <v>693</v>
      </c>
      <c r="AF64" s="315" t="s">
        <v>31</v>
      </c>
      <c r="AG64" s="283">
        <v>0.33333333333333331</v>
      </c>
    </row>
    <row r="65" spans="1:33" ht="12.75" customHeight="1" thickTop="1" thickBot="1" x14ac:dyDescent="0.4">
      <c r="A65" s="574">
        <v>74</v>
      </c>
      <c r="B65" s="657">
        <v>2</v>
      </c>
      <c r="C65" s="658">
        <v>45410</v>
      </c>
      <c r="D65" s="590" t="s">
        <v>1076</v>
      </c>
      <c r="E65" s="577" t="str">
        <f t="shared" si="0"/>
        <v>GREENWICH PUMAS FC 50</v>
      </c>
      <c r="F65" s="577" t="str">
        <f t="shared" si="1"/>
        <v>VASCO DA GAMA 50</v>
      </c>
      <c r="G65" s="578">
        <v>14</v>
      </c>
      <c r="H65" s="645">
        <v>0.33333333333333331</v>
      </c>
      <c r="I65" s="614" t="s">
        <v>944</v>
      </c>
      <c r="J65" s="580"/>
      <c r="K65" s="16"/>
      <c r="M65" s="643" t="s">
        <v>128</v>
      </c>
      <c r="N65" s="643" t="s">
        <v>134</v>
      </c>
      <c r="P65" s="328" t="s">
        <v>1089</v>
      </c>
      <c r="Q65" s="327" t="s">
        <v>192</v>
      </c>
      <c r="R65" s="14" t="s">
        <v>694</v>
      </c>
      <c r="S65" s="16"/>
      <c r="T65" s="304" t="s">
        <v>147</v>
      </c>
      <c r="U65" s="304" t="s">
        <v>47</v>
      </c>
      <c r="V65" s="16">
        <v>59</v>
      </c>
      <c r="W65" s="304" t="s">
        <v>142</v>
      </c>
      <c r="X65" s="328" t="s">
        <v>1089</v>
      </c>
      <c r="Y65" s="16"/>
      <c r="Z65" s="328" t="s">
        <v>1089</v>
      </c>
      <c r="AA65" s="327" t="s">
        <v>192</v>
      </c>
      <c r="AB65" s="14" t="s">
        <v>694</v>
      </c>
      <c r="AF65" s="327" t="s">
        <v>192</v>
      </c>
      <c r="AG65" s="283">
        <v>0.33333333333333331</v>
      </c>
    </row>
    <row r="66" spans="1:33" ht="12.75" customHeight="1" thickTop="1" thickBot="1" x14ac:dyDescent="0.4">
      <c r="A66" s="574">
        <v>76</v>
      </c>
      <c r="B66" s="657">
        <v>2</v>
      </c>
      <c r="C66" s="658">
        <v>45410</v>
      </c>
      <c r="D66" s="591" t="s">
        <v>1075</v>
      </c>
      <c r="E66" s="577" t="str">
        <f t="shared" si="0"/>
        <v>GREENWICH PFC</v>
      </c>
      <c r="F66" s="577" t="str">
        <f t="shared" si="1"/>
        <v>NORTH BRANFORD LEGENDS</v>
      </c>
      <c r="G66" s="578">
        <v>30</v>
      </c>
      <c r="H66" s="645">
        <f>VLOOKUP(E66,START_TIMES,2)</f>
        <v>0.41666666666666702</v>
      </c>
      <c r="I66" s="614" t="s">
        <v>693</v>
      </c>
      <c r="J66" s="585" t="s">
        <v>928</v>
      </c>
      <c r="K66" s="16"/>
      <c r="M66" s="643" t="s">
        <v>146</v>
      </c>
      <c r="N66" s="643" t="s">
        <v>148</v>
      </c>
      <c r="P66" s="304" t="s">
        <v>45</v>
      </c>
      <c r="Q66" s="317" t="s">
        <v>717</v>
      </c>
      <c r="R66" s="7" t="s">
        <v>685</v>
      </c>
      <c r="S66" s="16"/>
      <c r="T66" s="304" t="s">
        <v>148</v>
      </c>
      <c r="U66" s="304" t="s">
        <v>50</v>
      </c>
      <c r="V66" s="16">
        <v>60</v>
      </c>
      <c r="W66" s="304" t="s">
        <v>144</v>
      </c>
      <c r="X66" s="304" t="s">
        <v>45</v>
      </c>
      <c r="Y66" s="16"/>
      <c r="Z66" s="304" t="s">
        <v>45</v>
      </c>
      <c r="AA66" s="317" t="s">
        <v>717</v>
      </c>
      <c r="AB66" s="7" t="s">
        <v>685</v>
      </c>
      <c r="AF66" s="317" t="s">
        <v>717</v>
      </c>
      <c r="AG66" s="283">
        <v>0.33333333333333331</v>
      </c>
    </row>
    <row r="67" spans="1:33" ht="12.75" customHeight="1" thickTop="1" thickBot="1" x14ac:dyDescent="0.4">
      <c r="A67" s="574">
        <v>77</v>
      </c>
      <c r="B67" s="657">
        <v>2</v>
      </c>
      <c r="C67" s="575">
        <v>45410</v>
      </c>
      <c r="D67" s="591" t="s">
        <v>1075</v>
      </c>
      <c r="E67" s="577" t="str">
        <f t="shared" si="0"/>
        <v>GUILFORD BLACK EAGLES</v>
      </c>
      <c r="F67" s="577" t="str">
        <f t="shared" si="1"/>
        <v>ZIMMITTI SC</v>
      </c>
      <c r="G67" s="578">
        <v>31</v>
      </c>
      <c r="H67" s="645">
        <f>VLOOKUP(E67,START_TIMES,2)</f>
        <v>0.41666666666666669</v>
      </c>
      <c r="I67" s="614" t="str">
        <f t="shared" ref="I67:I77" si="7">VLOOKUP(E67,fields,2)</f>
        <v>Bittner Park (G), Guilford</v>
      </c>
      <c r="J67" s="580"/>
      <c r="K67" s="16"/>
      <c r="M67" s="350" t="s">
        <v>147</v>
      </c>
      <c r="N67" s="350" t="s">
        <v>137</v>
      </c>
      <c r="P67" s="304" t="s">
        <v>906</v>
      </c>
      <c r="Q67" s="203" t="s">
        <v>26</v>
      </c>
      <c r="R67" s="7" t="s">
        <v>695</v>
      </c>
      <c r="S67" s="16"/>
      <c r="T67" s="304" t="s">
        <v>149</v>
      </c>
      <c r="U67" s="304" t="s">
        <v>896</v>
      </c>
      <c r="V67" s="16">
        <v>61</v>
      </c>
      <c r="W67" s="304" t="s">
        <v>146</v>
      </c>
      <c r="X67" s="304" t="s">
        <v>906</v>
      </c>
      <c r="Y67" s="16"/>
      <c r="Z67" s="304" t="s">
        <v>906</v>
      </c>
      <c r="AA67" s="203" t="s">
        <v>26</v>
      </c>
      <c r="AB67" s="7" t="s">
        <v>695</v>
      </c>
      <c r="AF67" s="203" t="s">
        <v>26</v>
      </c>
      <c r="AG67" s="283">
        <v>0.41666666666666702</v>
      </c>
    </row>
    <row r="68" spans="1:33" ht="12.75" customHeight="1" thickTop="1" thickBot="1" x14ac:dyDescent="0.4">
      <c r="A68" s="574">
        <v>78</v>
      </c>
      <c r="B68" s="657">
        <v>2</v>
      </c>
      <c r="C68" s="575">
        <v>45410</v>
      </c>
      <c r="D68" s="591" t="s">
        <v>1075</v>
      </c>
      <c r="E68" s="577" t="str">
        <f t="shared" ref="E68:E131" si="8">VLOOKUP(M68,Teams,2)</f>
        <v>DHAVEN FC</v>
      </c>
      <c r="F68" s="577" t="str">
        <f t="shared" ref="F68:F131" si="9">VLOOKUP(N68,Teams,2)</f>
        <v>CLUB NAPOLI 55</v>
      </c>
      <c r="G68" s="578">
        <v>12</v>
      </c>
      <c r="H68" s="645">
        <f>VLOOKUP(E68,START_TIMES,2)</f>
        <v>0.41666666666666702</v>
      </c>
      <c r="I68" s="614" t="str">
        <f t="shared" si="7"/>
        <v>Pragemann  Park (G), Wallingford</v>
      </c>
      <c r="J68" s="580" t="s">
        <v>928</v>
      </c>
      <c r="K68" s="16"/>
      <c r="M68" s="350" t="s">
        <v>142</v>
      </c>
      <c r="N68" s="350" t="s">
        <v>141</v>
      </c>
      <c r="P68" s="304" t="s">
        <v>47</v>
      </c>
      <c r="Q68" s="314" t="s">
        <v>185</v>
      </c>
      <c r="R68" s="7" t="s">
        <v>695</v>
      </c>
      <c r="S68" s="16"/>
      <c r="T68" s="304" t="s">
        <v>135</v>
      </c>
      <c r="U68" s="304" t="s">
        <v>1099</v>
      </c>
      <c r="V68" s="16">
        <v>62</v>
      </c>
      <c r="W68" s="304" t="s">
        <v>147</v>
      </c>
      <c r="X68" s="304" t="s">
        <v>47</v>
      </c>
      <c r="Y68" s="16"/>
      <c r="Z68" s="304" t="s">
        <v>47</v>
      </c>
      <c r="AA68" s="314" t="s">
        <v>185</v>
      </c>
      <c r="AB68" s="7" t="s">
        <v>695</v>
      </c>
      <c r="AF68" s="314" t="s">
        <v>185</v>
      </c>
      <c r="AG68" s="283">
        <v>0.41666666666666702</v>
      </c>
    </row>
    <row r="69" spans="1:33" ht="12.75" customHeight="1" thickTop="1" thickBot="1" x14ac:dyDescent="0.4">
      <c r="A69" s="574">
        <v>79</v>
      </c>
      <c r="B69" s="657">
        <v>2</v>
      </c>
      <c r="C69" s="575">
        <v>45410</v>
      </c>
      <c r="D69" s="591" t="s">
        <v>1075</v>
      </c>
      <c r="E69" s="577" t="str">
        <f t="shared" si="8"/>
        <v>VASCO DA GAMA 55</v>
      </c>
      <c r="F69" s="577" t="str">
        <f t="shared" si="9"/>
        <v>EAST HAVEN SC</v>
      </c>
      <c r="G69" s="578">
        <v>21</v>
      </c>
      <c r="H69" s="645">
        <v>0.41666666666666669</v>
      </c>
      <c r="I69" s="614" t="str">
        <f t="shared" si="7"/>
        <v>Veterans Memorial Park (T), Bridgeport</v>
      </c>
      <c r="J69" s="580"/>
      <c r="K69" s="16"/>
      <c r="M69" s="350" t="s">
        <v>135</v>
      </c>
      <c r="N69" s="350" t="s">
        <v>144</v>
      </c>
      <c r="P69" s="304" t="s">
        <v>50</v>
      </c>
      <c r="Q69" s="304" t="s">
        <v>1099</v>
      </c>
      <c r="R69" s="7" t="s">
        <v>695</v>
      </c>
      <c r="S69" s="16"/>
      <c r="T69" s="304" t="s">
        <v>137</v>
      </c>
      <c r="U69" s="304" t="s">
        <v>744</v>
      </c>
      <c r="V69" s="16">
        <v>63</v>
      </c>
      <c r="W69" s="304" t="s">
        <v>148</v>
      </c>
      <c r="X69" s="304" t="s">
        <v>50</v>
      </c>
      <c r="Y69" s="16"/>
      <c r="Z69" s="304" t="s">
        <v>50</v>
      </c>
      <c r="AA69" s="304" t="s">
        <v>1099</v>
      </c>
      <c r="AB69" s="7" t="s">
        <v>695</v>
      </c>
      <c r="AF69" s="304" t="s">
        <v>1099</v>
      </c>
      <c r="AG69" s="283">
        <v>0.33333333333333331</v>
      </c>
    </row>
    <row r="70" spans="1:33" ht="12.75" customHeight="1" thickTop="1" thickBot="1" x14ac:dyDescent="0.4">
      <c r="A70" s="574">
        <v>80</v>
      </c>
      <c r="B70" s="657">
        <v>2</v>
      </c>
      <c r="C70" s="575">
        <v>45410</v>
      </c>
      <c r="D70" s="591" t="s">
        <v>1075</v>
      </c>
      <c r="E70" s="577" t="str">
        <f t="shared" si="8"/>
        <v>CHESHIRE AZZURRI</v>
      </c>
      <c r="F70" s="577" t="str">
        <f t="shared" si="9"/>
        <v>SOUTHEAST CT</v>
      </c>
      <c r="G70" s="578">
        <v>82</v>
      </c>
      <c r="H70" s="645">
        <v>0.41666666666666669</v>
      </c>
      <c r="I70" s="614" t="str">
        <f t="shared" si="7"/>
        <v>Quinnipiac Park (G), Cheshire</v>
      </c>
      <c r="J70" s="580"/>
      <c r="K70" s="16"/>
      <c r="M70" s="5" t="s">
        <v>138</v>
      </c>
      <c r="N70" s="5" t="s">
        <v>149</v>
      </c>
      <c r="P70" s="304" t="s">
        <v>896</v>
      </c>
      <c r="Q70" s="314" t="s">
        <v>907</v>
      </c>
      <c r="R70" s="14" t="s">
        <v>694</v>
      </c>
      <c r="S70" s="16"/>
      <c r="T70" s="309" t="s">
        <v>98</v>
      </c>
      <c r="U70" s="309" t="s">
        <v>19</v>
      </c>
      <c r="V70" s="16">
        <v>64</v>
      </c>
      <c r="W70" s="304" t="s">
        <v>149</v>
      </c>
      <c r="X70" s="304" t="s">
        <v>896</v>
      </c>
      <c r="Y70" s="16"/>
      <c r="Z70" s="304" t="s">
        <v>896</v>
      </c>
      <c r="AA70" s="314" t="s">
        <v>907</v>
      </c>
      <c r="AB70" s="14" t="s">
        <v>694</v>
      </c>
      <c r="AF70" s="314" t="s">
        <v>907</v>
      </c>
      <c r="AG70" s="283">
        <v>0.33333333333333331</v>
      </c>
    </row>
    <row r="71" spans="1:33" ht="12.75" customHeight="1" thickTop="1" thickBot="1" x14ac:dyDescent="0.4">
      <c r="A71" s="574">
        <v>82</v>
      </c>
      <c r="B71" s="581">
        <v>3</v>
      </c>
      <c r="C71" s="575">
        <v>45417</v>
      </c>
      <c r="D71" s="576" t="s">
        <v>10</v>
      </c>
      <c r="E71" s="577" t="str">
        <f t="shared" si="8"/>
        <v>CLINTON FC 30</v>
      </c>
      <c r="F71" s="577" t="str">
        <f t="shared" si="9"/>
        <v>HAMDEN ALL STARS</v>
      </c>
      <c r="G71" s="578"/>
      <c r="H71" s="645">
        <f>VLOOKUP(E71,START_TIMES,2)</f>
        <v>0.33333333333333331</v>
      </c>
      <c r="I71" s="614" t="str">
        <f t="shared" si="7"/>
        <v>Strong Field (T), Madison</v>
      </c>
      <c r="J71" s="580"/>
      <c r="K71" s="16"/>
      <c r="M71" s="5" t="s">
        <v>96</v>
      </c>
      <c r="N71" s="5" t="s">
        <v>92</v>
      </c>
      <c r="P71" s="304" t="s">
        <v>1099</v>
      </c>
      <c r="Q71" s="315" t="s">
        <v>39</v>
      </c>
      <c r="R71" s="7" t="s">
        <v>718</v>
      </c>
      <c r="S71" s="16"/>
      <c r="T71" s="309" t="s">
        <v>100</v>
      </c>
      <c r="U71" s="309" t="s">
        <v>16</v>
      </c>
      <c r="V71" s="16">
        <v>65</v>
      </c>
      <c r="W71" s="304" t="s">
        <v>135</v>
      </c>
      <c r="X71" s="304" t="s">
        <v>1099</v>
      </c>
      <c r="Y71" s="16"/>
      <c r="Z71" s="304" t="s">
        <v>1099</v>
      </c>
      <c r="AA71" s="315" t="s">
        <v>39</v>
      </c>
      <c r="AB71" s="7" t="s">
        <v>718</v>
      </c>
      <c r="AF71" s="315" t="s">
        <v>39</v>
      </c>
      <c r="AG71" s="283">
        <v>0.41666666666666702</v>
      </c>
    </row>
    <row r="72" spans="1:33" ht="12.75" customHeight="1" thickTop="1" thickBot="1" x14ac:dyDescent="0.4">
      <c r="A72" s="574">
        <v>83</v>
      </c>
      <c r="B72" s="581">
        <v>3</v>
      </c>
      <c r="C72" s="658">
        <v>45417</v>
      </c>
      <c r="D72" s="576" t="s">
        <v>10</v>
      </c>
      <c r="E72" s="577" t="str">
        <f t="shared" si="8"/>
        <v>GREENWICH FC 30</v>
      </c>
      <c r="F72" s="577" t="str">
        <f t="shared" si="9"/>
        <v>NORTH BRANFORD 30</v>
      </c>
      <c r="G72" s="578"/>
      <c r="H72" s="645">
        <v>0.41666666666666669</v>
      </c>
      <c r="I72" s="614" t="str">
        <f t="shared" si="7"/>
        <v>tbd</v>
      </c>
      <c r="J72" s="580"/>
      <c r="K72" s="16"/>
      <c r="M72" s="641" t="s">
        <v>94</v>
      </c>
      <c r="N72" s="641" t="s">
        <v>100</v>
      </c>
      <c r="P72" s="304" t="s">
        <v>744</v>
      </c>
      <c r="Q72" s="304" t="s">
        <v>744</v>
      </c>
      <c r="R72" s="7" t="s">
        <v>690</v>
      </c>
      <c r="S72" s="16"/>
      <c r="T72" s="309" t="s">
        <v>95</v>
      </c>
      <c r="U72" s="309" t="s">
        <v>879</v>
      </c>
      <c r="V72" s="16">
        <v>66</v>
      </c>
      <c r="W72" s="304" t="s">
        <v>137</v>
      </c>
      <c r="X72" s="304" t="s">
        <v>744</v>
      </c>
      <c r="Y72" s="16"/>
      <c r="Z72" s="304" t="s">
        <v>744</v>
      </c>
      <c r="AA72" s="304" t="s">
        <v>744</v>
      </c>
      <c r="AB72" s="7" t="s">
        <v>690</v>
      </c>
      <c r="AF72" s="304" t="s">
        <v>744</v>
      </c>
      <c r="AG72" s="283">
        <v>0.41666666666666702</v>
      </c>
    </row>
    <row r="73" spans="1:33" ht="12.75" customHeight="1" thickTop="1" thickBot="1" x14ac:dyDescent="0.4">
      <c r="A73" s="574">
        <v>84</v>
      </c>
      <c r="B73" s="581">
        <v>3</v>
      </c>
      <c r="C73" s="575">
        <v>45417</v>
      </c>
      <c r="D73" s="576" t="s">
        <v>10</v>
      </c>
      <c r="E73" s="577" t="str">
        <f t="shared" si="8"/>
        <v xml:space="preserve">FC SHELTON </v>
      </c>
      <c r="F73" s="577" t="str">
        <f t="shared" si="9"/>
        <v>CHESHIRE SC UNITED</v>
      </c>
      <c r="G73" s="578"/>
      <c r="H73" s="645">
        <f>VLOOKUP(E73,START_TIMES,2)</f>
        <v>0.33333333333333331</v>
      </c>
      <c r="I73" s="614" t="str">
        <f t="shared" si="7"/>
        <v>Nike Site (G), Shelton</v>
      </c>
      <c r="J73" s="585"/>
      <c r="K73" s="16"/>
      <c r="M73" s="641" t="s">
        <v>99</v>
      </c>
      <c r="N73" s="641" t="s">
        <v>97</v>
      </c>
      <c r="S73" s="16"/>
      <c r="T73" s="216"/>
      <c r="U73" s="216"/>
      <c r="V73" s="16">
        <v>67</v>
      </c>
      <c r="W73" s="215"/>
      <c r="X73" s="215"/>
      <c r="Y73" s="16"/>
      <c r="Z73" s="13"/>
      <c r="AC73" s="16"/>
      <c r="AF73" s="13"/>
      <c r="AG73" s="283"/>
    </row>
    <row r="74" spans="1:33" ht="12.75" customHeight="1" thickTop="1" thickBot="1" x14ac:dyDescent="0.4">
      <c r="A74" s="574">
        <v>85</v>
      </c>
      <c r="B74" s="581">
        <v>3</v>
      </c>
      <c r="C74" s="575">
        <v>45417</v>
      </c>
      <c r="D74" s="576" t="s">
        <v>10</v>
      </c>
      <c r="E74" s="577" t="str">
        <f t="shared" si="8"/>
        <v>NORWALK FC</v>
      </c>
      <c r="F74" s="577" t="str">
        <f t="shared" si="9"/>
        <v>DANBURY UNITED 30</v>
      </c>
      <c r="G74" s="578"/>
      <c r="H74" s="645">
        <v>0.33333333333333331</v>
      </c>
      <c r="I74" s="614" t="str">
        <f t="shared" si="7"/>
        <v>Nathan Hale MS (T), Norwalk</v>
      </c>
      <c r="J74" s="580" t="s">
        <v>950</v>
      </c>
      <c r="K74" s="16"/>
      <c r="M74" s="641" t="s">
        <v>95</v>
      </c>
      <c r="N74" s="641" t="s">
        <v>93</v>
      </c>
      <c r="S74" s="16"/>
      <c r="T74" s="215"/>
      <c r="U74" s="215"/>
      <c r="V74" s="16">
        <v>68</v>
      </c>
      <c r="W74" s="215"/>
      <c r="X74" s="215"/>
      <c r="Y74" s="16"/>
      <c r="Z74" s="13"/>
      <c r="AC74" s="16"/>
      <c r="AF74" s="20"/>
      <c r="AG74" s="283"/>
    </row>
    <row r="75" spans="1:33" ht="12.75" customHeight="1" thickTop="1" thickBot="1" x14ac:dyDescent="0.4">
      <c r="A75" s="574">
        <v>86</v>
      </c>
      <c r="B75" s="581">
        <v>3</v>
      </c>
      <c r="C75" s="575">
        <v>45417</v>
      </c>
      <c r="D75" s="576" t="s">
        <v>10</v>
      </c>
      <c r="E75" s="577" t="str">
        <f t="shared" si="8"/>
        <v>MILFORD TUESDAY</v>
      </c>
      <c r="F75" s="577" t="str">
        <f t="shared" si="9"/>
        <v>STAMFORD FC</v>
      </c>
      <c r="G75" s="578"/>
      <c r="H75" s="645">
        <f>VLOOKUP(E75,START_TIMES,2)</f>
        <v>0.33333333333333331</v>
      </c>
      <c r="I75" s="614" t="str">
        <f t="shared" si="7"/>
        <v>Witek Park (G), Derby</v>
      </c>
      <c r="J75" s="580"/>
      <c r="K75" s="16"/>
      <c r="M75" s="641" t="s">
        <v>98</v>
      </c>
      <c r="N75" s="641" t="s">
        <v>101</v>
      </c>
      <c r="S75" s="16"/>
      <c r="T75" s="216"/>
      <c r="U75" s="216"/>
      <c r="V75" s="16">
        <v>69</v>
      </c>
      <c r="W75" s="215"/>
      <c r="X75" s="215"/>
      <c r="Y75" s="16"/>
      <c r="Z75" s="13"/>
      <c r="AC75" s="16"/>
      <c r="AF75" s="16"/>
      <c r="AG75" s="283"/>
    </row>
    <row r="76" spans="1:33" ht="12.75" customHeight="1" thickTop="1" thickBot="1" x14ac:dyDescent="0.4">
      <c r="A76" s="574">
        <v>88</v>
      </c>
      <c r="B76" s="581">
        <v>3</v>
      </c>
      <c r="C76" s="575">
        <v>45417</v>
      </c>
      <c r="D76" s="586" t="s">
        <v>175</v>
      </c>
      <c r="E76" s="577" t="str">
        <f t="shared" si="8"/>
        <v>COYOTES FC</v>
      </c>
      <c r="F76" s="577" t="str">
        <f t="shared" si="9"/>
        <v>MILFORD AMIGOS</v>
      </c>
      <c r="G76" s="578"/>
      <c r="H76" s="645">
        <f>VLOOKUP(E76,START_TIMES,2)</f>
        <v>0.33333333333333331</v>
      </c>
      <c r="I76" s="614" t="str">
        <f t="shared" si="7"/>
        <v>Pragemann  Park (G), Wallingford</v>
      </c>
      <c r="J76" s="580"/>
      <c r="K76" s="16"/>
      <c r="M76" s="641" t="s">
        <v>151</v>
      </c>
      <c r="N76" s="641" t="s">
        <v>155</v>
      </c>
      <c r="S76" s="16"/>
      <c r="T76" s="216"/>
      <c r="U76" s="216"/>
      <c r="V76" s="16">
        <v>70</v>
      </c>
      <c r="W76" s="215"/>
      <c r="X76" s="215"/>
      <c r="Y76" s="16"/>
      <c r="Z76" s="13"/>
      <c r="AC76" s="16"/>
      <c r="AF76" s="13"/>
      <c r="AG76" s="283"/>
    </row>
    <row r="77" spans="1:33" ht="12.75" customHeight="1" thickTop="1" thickBot="1" x14ac:dyDescent="0.4">
      <c r="A77" s="574">
        <v>89</v>
      </c>
      <c r="B77" s="581">
        <v>3</v>
      </c>
      <c r="C77" s="575">
        <v>45417</v>
      </c>
      <c r="D77" s="586" t="s">
        <v>175</v>
      </c>
      <c r="E77" s="577" t="str">
        <f t="shared" si="8"/>
        <v>LITCHFIELD COUNTY BLUES 30</v>
      </c>
      <c r="F77" s="577" t="str">
        <f t="shared" si="9"/>
        <v>QPR</v>
      </c>
      <c r="G77" s="578"/>
      <c r="H77" s="645">
        <f>VLOOKUP(E77,START_TIMES,2)</f>
        <v>0.375</v>
      </c>
      <c r="I77" s="614" t="str">
        <f t="shared" si="7"/>
        <v>New Milford HS (T), New Milford</v>
      </c>
      <c r="J77" s="580"/>
      <c r="K77" s="16"/>
      <c r="M77" s="641" t="s">
        <v>154</v>
      </c>
      <c r="N77" s="641" t="s">
        <v>157</v>
      </c>
      <c r="S77" s="16"/>
      <c r="T77" s="209"/>
      <c r="U77" s="232"/>
      <c r="V77" s="16">
        <v>71</v>
      </c>
      <c r="W77" s="209"/>
      <c r="X77" s="215"/>
      <c r="Y77" s="16"/>
      <c r="Z77" s="13"/>
      <c r="AC77" s="16"/>
    </row>
    <row r="78" spans="1:33" ht="12.75" customHeight="1" thickTop="1" thickBot="1" x14ac:dyDescent="0.4">
      <c r="A78" s="574">
        <v>90</v>
      </c>
      <c r="B78" s="581">
        <v>3</v>
      </c>
      <c r="C78" s="575">
        <v>45417</v>
      </c>
      <c r="D78" s="586" t="s">
        <v>175</v>
      </c>
      <c r="E78" s="577" t="str">
        <f t="shared" si="8"/>
        <v>FC CALDO VERDE</v>
      </c>
      <c r="F78" s="412" t="str">
        <f t="shared" si="9"/>
        <v>BYE 30</v>
      </c>
      <c r="G78" s="578"/>
      <c r="H78" s="649" t="s">
        <v>91</v>
      </c>
      <c r="I78" s="642" t="s">
        <v>91</v>
      </c>
      <c r="J78" s="585"/>
      <c r="K78" s="16"/>
      <c r="M78" s="641" t="s">
        <v>153</v>
      </c>
      <c r="N78" s="641" t="s">
        <v>150</v>
      </c>
      <c r="S78" s="16"/>
      <c r="T78" s="209"/>
      <c r="U78" s="209"/>
      <c r="V78" s="16">
        <v>72</v>
      </c>
      <c r="Y78" s="16"/>
      <c r="Z78" s="13"/>
      <c r="AC78" s="16"/>
    </row>
    <row r="79" spans="1:33" ht="12.75" customHeight="1" thickTop="1" thickBot="1" x14ac:dyDescent="0.4">
      <c r="A79" s="574">
        <v>91</v>
      </c>
      <c r="B79" s="581">
        <v>3</v>
      </c>
      <c r="C79" s="575">
        <v>45417</v>
      </c>
      <c r="D79" s="586" t="s">
        <v>175</v>
      </c>
      <c r="E79" s="577" t="str">
        <f t="shared" si="8"/>
        <v>SALTY DOGS FC</v>
      </c>
      <c r="F79" s="577" t="str">
        <f t="shared" si="9"/>
        <v>EFC UNITED</v>
      </c>
      <c r="G79" s="578"/>
      <c r="H79" s="645">
        <f t="shared" ref="H79:H84" si="10">VLOOKUP(E79,START_TIMES,2)</f>
        <v>0.33333333333333331</v>
      </c>
      <c r="I79" s="614" t="str">
        <f>VLOOKUP(E79,fields,2)</f>
        <v>Nonnewaug HS  (T), Woodbury</v>
      </c>
      <c r="J79" s="580"/>
      <c r="K79" s="16"/>
      <c r="M79" s="641" t="s">
        <v>158</v>
      </c>
      <c r="N79" s="641" t="s">
        <v>152</v>
      </c>
      <c r="S79" s="16"/>
      <c r="T79" s="198"/>
      <c r="U79" s="198"/>
      <c r="V79" s="16">
        <v>73</v>
      </c>
      <c r="W79" s="209"/>
      <c r="X79" s="215"/>
      <c r="Y79" s="16"/>
      <c r="Z79" s="20"/>
      <c r="AC79" s="16"/>
    </row>
    <row r="80" spans="1:33" ht="12.75" customHeight="1" thickTop="1" thickBot="1" x14ac:dyDescent="0.4">
      <c r="A80" s="574">
        <v>92</v>
      </c>
      <c r="B80" s="581">
        <v>3</v>
      </c>
      <c r="C80" s="575">
        <v>45417</v>
      </c>
      <c r="D80" s="586" t="s">
        <v>175</v>
      </c>
      <c r="E80" s="577" t="str">
        <f t="shared" si="8"/>
        <v>NAUGATUCK FUSION</v>
      </c>
      <c r="F80" s="577" t="str">
        <f t="shared" si="9"/>
        <v>TRINITY FC</v>
      </c>
      <c r="G80" s="578"/>
      <c r="H80" s="645">
        <f t="shared" si="10"/>
        <v>0.41666666666666702</v>
      </c>
      <c r="I80" s="614" t="str">
        <f>VLOOKUP(E80,fields,2)</f>
        <v>City Hill MS (G), Naugatuck</v>
      </c>
      <c r="J80" s="580"/>
      <c r="K80" s="16"/>
      <c r="M80" s="641" t="s">
        <v>156</v>
      </c>
      <c r="N80" s="641" t="s">
        <v>159</v>
      </c>
      <c r="S80" s="16"/>
      <c r="T80" s="198"/>
      <c r="U80" s="198"/>
      <c r="V80" s="16"/>
      <c r="Y80" s="16"/>
      <c r="Z80" s="20"/>
      <c r="AC80" s="16"/>
    </row>
    <row r="81" spans="1:29" ht="12.75" customHeight="1" thickTop="1" thickBot="1" x14ac:dyDescent="0.4">
      <c r="A81" s="574">
        <v>94</v>
      </c>
      <c r="B81" s="581">
        <v>3</v>
      </c>
      <c r="C81" s="575">
        <v>45417</v>
      </c>
      <c r="D81" s="587" t="s">
        <v>11</v>
      </c>
      <c r="E81" s="577" t="str">
        <f t="shared" si="8"/>
        <v>CLUB NAPOLI 40</v>
      </c>
      <c r="F81" s="577" t="str">
        <f t="shared" si="9"/>
        <v>NORWALK SPORT COLOMBIA 40</v>
      </c>
      <c r="G81" s="578"/>
      <c r="H81" s="645">
        <f t="shared" si="10"/>
        <v>0.41666666666666702</v>
      </c>
      <c r="I81" s="614" t="str">
        <f>VLOOKUP(E81,fields,2)</f>
        <v>Sportsplex (T), North Branford</v>
      </c>
      <c r="J81" s="580"/>
      <c r="K81" s="16"/>
      <c r="M81" s="641" t="s">
        <v>161</v>
      </c>
      <c r="N81" s="641" t="s">
        <v>105</v>
      </c>
      <c r="S81" s="16"/>
      <c r="T81" s="198"/>
      <c r="U81" s="198"/>
      <c r="V81" s="16"/>
      <c r="Y81" s="16"/>
      <c r="Z81" s="20"/>
      <c r="AC81" s="16"/>
    </row>
    <row r="82" spans="1:29" ht="12.75" customHeight="1" thickTop="1" x14ac:dyDescent="0.35">
      <c r="A82" s="574">
        <v>95</v>
      </c>
      <c r="B82" s="581">
        <v>3</v>
      </c>
      <c r="C82" s="658">
        <v>45417</v>
      </c>
      <c r="D82" s="587" t="s">
        <v>11</v>
      </c>
      <c r="E82" s="577" t="str">
        <f t="shared" si="8"/>
        <v>GREENWICH PUMAS FC 40</v>
      </c>
      <c r="F82" s="577" t="str">
        <f t="shared" si="9"/>
        <v>SOUTHEAST ROVERS</v>
      </c>
      <c r="G82" s="578"/>
      <c r="H82" s="645">
        <f t="shared" si="10"/>
        <v>0.41666666666666702</v>
      </c>
      <c r="I82" s="614" t="s">
        <v>944</v>
      </c>
      <c r="J82" s="580"/>
      <c r="K82" s="16"/>
      <c r="M82" s="641" t="s">
        <v>104</v>
      </c>
      <c r="N82" s="641" t="s">
        <v>107</v>
      </c>
    </row>
    <row r="83" spans="1:29" ht="12.75" customHeight="1" x14ac:dyDescent="0.35">
      <c r="A83" s="574">
        <v>96</v>
      </c>
      <c r="B83" s="581">
        <v>3</v>
      </c>
      <c r="C83" s="658">
        <v>45417</v>
      </c>
      <c r="D83" s="587" t="s">
        <v>11</v>
      </c>
      <c r="E83" s="577" t="str">
        <f t="shared" si="8"/>
        <v>GREENWICH FC 40</v>
      </c>
      <c r="F83" s="577" t="str">
        <f t="shared" si="9"/>
        <v>CLINTON FC 40</v>
      </c>
      <c r="G83" s="578"/>
      <c r="H83" s="645">
        <f t="shared" si="10"/>
        <v>0.33333333333333331</v>
      </c>
      <c r="I83" s="614" t="s">
        <v>944</v>
      </c>
      <c r="J83" s="585"/>
      <c r="K83" s="16"/>
      <c r="M83" s="641" t="s">
        <v>163</v>
      </c>
      <c r="N83" s="641" t="s">
        <v>160</v>
      </c>
    </row>
    <row r="84" spans="1:29" ht="12.75" customHeight="1" x14ac:dyDescent="0.35">
      <c r="A84" s="574">
        <v>97</v>
      </c>
      <c r="B84" s="581">
        <v>3</v>
      </c>
      <c r="C84" s="575">
        <v>45417</v>
      </c>
      <c r="D84" s="587" t="s">
        <v>11</v>
      </c>
      <c r="E84" s="577" t="str">
        <f t="shared" si="8"/>
        <v>STORM FC</v>
      </c>
      <c r="F84" s="577" t="str">
        <f t="shared" si="9"/>
        <v>FAIRFIELD GAC 40</v>
      </c>
      <c r="G84" s="578"/>
      <c r="H84" s="645">
        <f t="shared" si="10"/>
        <v>0.33333333333333331</v>
      </c>
      <c r="I84" s="614" t="str">
        <f t="shared" ref="I84:I108" si="11">VLOOKUP(E84,fields,2)</f>
        <v>Wakeman Park (T), Westport</v>
      </c>
      <c r="J84" s="580"/>
      <c r="K84" s="16"/>
      <c r="M84" s="319" t="s">
        <v>108</v>
      </c>
      <c r="N84" s="319" t="s">
        <v>162</v>
      </c>
    </row>
    <row r="85" spans="1:29" ht="12.75" customHeight="1" x14ac:dyDescent="0.35">
      <c r="A85" s="574">
        <v>98</v>
      </c>
      <c r="B85" s="581">
        <v>3</v>
      </c>
      <c r="C85" s="575">
        <v>45417</v>
      </c>
      <c r="D85" s="587" t="s">
        <v>11</v>
      </c>
      <c r="E85" s="577" t="str">
        <f t="shared" si="8"/>
        <v>SHEBEEN FC</v>
      </c>
      <c r="F85" s="577" t="str">
        <f t="shared" si="9"/>
        <v>VASCO DA GAMA 40</v>
      </c>
      <c r="G85" s="578"/>
      <c r="H85" s="645">
        <v>0.33333333333333331</v>
      </c>
      <c r="I85" s="614" t="str">
        <f t="shared" si="11"/>
        <v>Ludlowe HS (T), Fairfield</v>
      </c>
      <c r="J85" s="580" t="s">
        <v>950</v>
      </c>
      <c r="K85" s="16"/>
      <c r="M85" s="319" t="s">
        <v>106</v>
      </c>
      <c r="N85" s="319" t="s">
        <v>109</v>
      </c>
    </row>
    <row r="86" spans="1:29" ht="12.75" customHeight="1" x14ac:dyDescent="0.35">
      <c r="A86" s="574">
        <v>100</v>
      </c>
      <c r="B86" s="581">
        <v>3</v>
      </c>
      <c r="C86" s="575">
        <v>45417</v>
      </c>
      <c r="D86" s="588" t="s">
        <v>12</v>
      </c>
      <c r="E86" s="577" t="str">
        <f t="shared" si="8"/>
        <v>NORTH HAVEN SC</v>
      </c>
      <c r="F86" s="577" t="str">
        <f t="shared" si="9"/>
        <v xml:space="preserve">GUILFORD CELTIC </v>
      </c>
      <c r="G86" s="589"/>
      <c r="H86" s="645">
        <f>VLOOKUP(E86,START_TIMES,2)</f>
        <v>0.41666666666666702</v>
      </c>
      <c r="I86" s="614" t="str">
        <f t="shared" si="11"/>
        <v>Memorial Field (G), North Haven</v>
      </c>
      <c r="J86" s="580"/>
      <c r="K86" s="16"/>
      <c r="M86" s="349" t="s">
        <v>119</v>
      </c>
      <c r="N86" s="349" t="s">
        <v>853</v>
      </c>
    </row>
    <row r="87" spans="1:29" ht="12.75" customHeight="1" x14ac:dyDescent="0.35">
      <c r="A87" s="574">
        <v>101</v>
      </c>
      <c r="B87" s="581">
        <v>3</v>
      </c>
      <c r="C87" s="575">
        <v>45417</v>
      </c>
      <c r="D87" s="588" t="s">
        <v>12</v>
      </c>
      <c r="E87" s="577" t="str">
        <f t="shared" si="8"/>
        <v>RIDGEFIELD KICKS</v>
      </c>
      <c r="F87" s="577" t="str">
        <f t="shared" si="9"/>
        <v>LUSITANOS FC</v>
      </c>
      <c r="G87" s="578"/>
      <c r="H87" s="645">
        <f>VLOOKUP(E87,START_TIMES,2)</f>
        <v>0.33333333333333331</v>
      </c>
      <c r="I87" s="614" t="str">
        <f t="shared" si="11"/>
        <v>Wooster School (T), Danbury</v>
      </c>
      <c r="J87" s="580"/>
      <c r="K87" s="89"/>
      <c r="L87" s="89"/>
      <c r="M87" s="349" t="s">
        <v>121</v>
      </c>
      <c r="N87" s="349" t="s">
        <v>855</v>
      </c>
    </row>
    <row r="88" spans="1:29" ht="12.75" customHeight="1" x14ac:dyDescent="0.35">
      <c r="A88" s="574">
        <v>102</v>
      </c>
      <c r="B88" s="581">
        <v>3</v>
      </c>
      <c r="C88" s="575">
        <v>45417</v>
      </c>
      <c r="D88" s="588" t="s">
        <v>12</v>
      </c>
      <c r="E88" s="577" t="str">
        <f t="shared" si="8"/>
        <v>NORTH BRANFORD 40</v>
      </c>
      <c r="F88" s="577" t="str">
        <f t="shared" si="9"/>
        <v>WILTON WOLVES</v>
      </c>
      <c r="G88" s="578"/>
      <c r="H88" s="645">
        <v>0.33333333333333331</v>
      </c>
      <c r="I88" s="614" t="str">
        <f t="shared" si="11"/>
        <v>Bittner Park (G), Guilford</v>
      </c>
      <c r="J88" s="585" t="s">
        <v>999</v>
      </c>
      <c r="K88" s="16"/>
      <c r="M88" s="349" t="s">
        <v>118</v>
      </c>
      <c r="N88" s="349" t="s">
        <v>861</v>
      </c>
    </row>
    <row r="89" spans="1:29" ht="12.75" customHeight="1" x14ac:dyDescent="0.35">
      <c r="A89" s="574">
        <v>103</v>
      </c>
      <c r="B89" s="581">
        <v>3</v>
      </c>
      <c r="C89" s="575">
        <v>45417</v>
      </c>
      <c r="D89" s="588" t="s">
        <v>12</v>
      </c>
      <c r="E89" s="577" t="str">
        <f t="shared" si="8"/>
        <v>DANBURY UNITED 40</v>
      </c>
      <c r="F89" s="577" t="str">
        <f t="shared" si="9"/>
        <v>PAN ZONES</v>
      </c>
      <c r="G89" s="578"/>
      <c r="H89" s="645">
        <v>0.41666666666666669</v>
      </c>
      <c r="I89" s="614" t="str">
        <f t="shared" si="11"/>
        <v>Portuguese Cultural Center (G), Danbury</v>
      </c>
      <c r="J89" s="585"/>
      <c r="K89" s="16"/>
      <c r="M89" s="349" t="s">
        <v>111</v>
      </c>
      <c r="N89" s="349" t="s">
        <v>120</v>
      </c>
    </row>
    <row r="90" spans="1:29" ht="12.75" customHeight="1" x14ac:dyDescent="0.35">
      <c r="A90" s="574">
        <v>104</v>
      </c>
      <c r="B90" s="581">
        <v>3</v>
      </c>
      <c r="C90" s="575">
        <v>45417</v>
      </c>
      <c r="D90" s="588" t="s">
        <v>12</v>
      </c>
      <c r="E90" s="577" t="str">
        <f t="shared" si="8"/>
        <v>GUILFORD BELL CURVE</v>
      </c>
      <c r="F90" s="577" t="str">
        <f t="shared" si="9"/>
        <v>STAMFORD UNITED</v>
      </c>
      <c r="G90" s="578"/>
      <c r="H90" s="645">
        <f>VLOOKUP(E90,START_TIMES,2)</f>
        <v>0.41666666666666702</v>
      </c>
      <c r="I90" s="614" t="str">
        <f t="shared" si="11"/>
        <v>Guilford HS (T), Guilford</v>
      </c>
      <c r="J90" s="580"/>
      <c r="K90" s="16"/>
      <c r="M90" s="349" t="s">
        <v>113</v>
      </c>
      <c r="N90" s="349" t="s">
        <v>860</v>
      </c>
    </row>
    <row r="91" spans="1:29" ht="12.75" customHeight="1" x14ac:dyDescent="0.35">
      <c r="A91" s="574">
        <v>105</v>
      </c>
      <c r="B91" s="581">
        <v>3</v>
      </c>
      <c r="C91" s="575">
        <v>45417</v>
      </c>
      <c r="D91" s="588" t="s">
        <v>12</v>
      </c>
      <c r="E91" s="577" t="str">
        <f t="shared" si="8"/>
        <v>LITCHFIELD COUNTY BLUES 40</v>
      </c>
      <c r="F91" s="577" t="str">
        <f t="shared" si="9"/>
        <v>BESA SC</v>
      </c>
      <c r="G91" s="578"/>
      <c r="H91" s="645">
        <f>VLOOKUP(E91,START_TIMES,2)</f>
        <v>0.41666666666666702</v>
      </c>
      <c r="I91" s="614" t="str">
        <f t="shared" si="11"/>
        <v xml:space="preserve">Wamogo HS (G), Litchfield </v>
      </c>
      <c r="J91" s="580"/>
      <c r="K91" s="16"/>
      <c r="M91" s="349" t="s">
        <v>115</v>
      </c>
      <c r="N91" s="349" t="s">
        <v>850</v>
      </c>
    </row>
    <row r="92" spans="1:29" ht="12.75" customHeight="1" x14ac:dyDescent="0.35">
      <c r="A92" s="574">
        <v>106</v>
      </c>
      <c r="B92" s="581">
        <v>3</v>
      </c>
      <c r="C92" s="575">
        <v>45417</v>
      </c>
      <c r="D92" s="588" t="s">
        <v>12</v>
      </c>
      <c r="E92" s="577" t="str">
        <f t="shared" si="8"/>
        <v>NEW HAVEN AMERICANS</v>
      </c>
      <c r="F92" s="577" t="str">
        <f t="shared" si="9"/>
        <v>DERBY QUITUS</v>
      </c>
      <c r="G92" s="578"/>
      <c r="H92" s="645">
        <f>VLOOKUP(E92,START_TIMES,2)</f>
        <v>0.41666666666666669</v>
      </c>
      <c r="I92" s="614" t="str">
        <f t="shared" si="11"/>
        <v>Peck Place School (G), Orange</v>
      </c>
      <c r="J92" s="580"/>
      <c r="K92" s="16"/>
      <c r="M92" s="349" t="s">
        <v>117</v>
      </c>
      <c r="N92" s="349" t="s">
        <v>112</v>
      </c>
    </row>
    <row r="93" spans="1:29" ht="12.75" customHeight="1" x14ac:dyDescent="0.35">
      <c r="A93" s="574">
        <v>108</v>
      </c>
      <c r="B93" s="581">
        <v>3</v>
      </c>
      <c r="C93" s="575">
        <v>45417</v>
      </c>
      <c r="D93" s="590" t="s">
        <v>1076</v>
      </c>
      <c r="E93" s="577" t="str">
        <f t="shared" si="8"/>
        <v>VASCO DA GAMA 50</v>
      </c>
      <c r="F93" s="577" t="str">
        <f t="shared" si="9"/>
        <v>DYNAMO SC</v>
      </c>
      <c r="G93" s="578"/>
      <c r="H93" s="645">
        <f>VLOOKUP(E93,START_TIMES,2)</f>
        <v>0.41666666666666702</v>
      </c>
      <c r="I93" s="614" t="str">
        <f t="shared" si="11"/>
        <v>Veterans Memorial Park (T), Bridgeport</v>
      </c>
      <c r="J93" s="585"/>
      <c r="K93" s="16"/>
      <c r="M93" s="602" t="s">
        <v>134</v>
      </c>
      <c r="N93" s="602" t="s">
        <v>125</v>
      </c>
    </row>
    <row r="94" spans="1:29" ht="12.75" customHeight="1" x14ac:dyDescent="0.35">
      <c r="A94" s="574">
        <v>109</v>
      </c>
      <c r="B94" s="581">
        <v>3</v>
      </c>
      <c r="C94" s="575">
        <v>45417</v>
      </c>
      <c r="D94" s="590" t="s">
        <v>1076</v>
      </c>
      <c r="E94" s="577" t="str">
        <f t="shared" si="8"/>
        <v>NORWALK MARINERS LEGENDS</v>
      </c>
      <c r="F94" s="577" t="str">
        <f t="shared" si="9"/>
        <v>WESTPORT FC</v>
      </c>
      <c r="G94" s="578"/>
      <c r="H94" s="645">
        <v>0.41666666666666669</v>
      </c>
      <c r="I94" s="614" t="str">
        <f t="shared" si="11"/>
        <v>Nathan Hale MS (T), Norwalk</v>
      </c>
      <c r="J94" s="580" t="s">
        <v>950</v>
      </c>
      <c r="K94" s="16"/>
      <c r="M94" s="602" t="s">
        <v>129</v>
      </c>
      <c r="N94" s="602" t="s">
        <v>136</v>
      </c>
    </row>
    <row r="95" spans="1:29" ht="12.75" customHeight="1" x14ac:dyDescent="0.35">
      <c r="A95" s="574">
        <v>110</v>
      </c>
      <c r="B95" s="581">
        <v>3</v>
      </c>
      <c r="C95" s="575">
        <v>45417</v>
      </c>
      <c r="D95" s="590" t="s">
        <v>1076</v>
      </c>
      <c r="E95" s="376" t="str">
        <f t="shared" si="8"/>
        <v>BYE 50</v>
      </c>
      <c r="F95" s="577" t="str">
        <f t="shared" si="9"/>
        <v>GREENWICH PUMAS FC 50</v>
      </c>
      <c r="G95" s="578"/>
      <c r="H95" s="645" t="str">
        <f>VLOOKUP(E95,START_TIMES,2)</f>
        <v>--</v>
      </c>
      <c r="I95" s="614" t="str">
        <f t="shared" si="11"/>
        <v>--</v>
      </c>
      <c r="J95" s="580"/>
      <c r="K95" s="16"/>
      <c r="M95" s="602" t="s">
        <v>124</v>
      </c>
      <c r="N95" s="602" t="s">
        <v>128</v>
      </c>
    </row>
    <row r="96" spans="1:29" ht="12.75" customHeight="1" x14ac:dyDescent="0.35">
      <c r="A96" s="574">
        <v>111</v>
      </c>
      <c r="B96" s="581">
        <v>3</v>
      </c>
      <c r="C96" s="575">
        <v>45417</v>
      </c>
      <c r="D96" s="590" t="s">
        <v>1076</v>
      </c>
      <c r="E96" s="577" t="str">
        <f t="shared" si="8"/>
        <v>FAIRFIELD GAC 50</v>
      </c>
      <c r="F96" s="577" t="str">
        <f t="shared" si="9"/>
        <v>NORWALK SPORT COLOMBIA 50</v>
      </c>
      <c r="G96" s="578"/>
      <c r="H96" s="645">
        <v>0.41666666666666669</v>
      </c>
      <c r="I96" s="614" t="str">
        <f t="shared" si="11"/>
        <v>Ludlowe HS (T), Fairfield</v>
      </c>
      <c r="J96" s="580" t="s">
        <v>950</v>
      </c>
      <c r="K96" s="16"/>
      <c r="M96" s="602" t="s">
        <v>126</v>
      </c>
      <c r="N96" s="602" t="s">
        <v>130</v>
      </c>
    </row>
    <row r="97" spans="1:17" ht="12.75" customHeight="1" x14ac:dyDescent="0.35">
      <c r="A97" s="574">
        <v>112</v>
      </c>
      <c r="B97" s="581">
        <v>3</v>
      </c>
      <c r="C97" s="575">
        <v>45417</v>
      </c>
      <c r="D97" s="590" t="s">
        <v>1076</v>
      </c>
      <c r="E97" s="577" t="str">
        <f t="shared" si="8"/>
        <v>REBELS UNITED</v>
      </c>
      <c r="F97" s="577" t="str">
        <f t="shared" si="9"/>
        <v>GREENWICH FC 50</v>
      </c>
      <c r="G97" s="578"/>
      <c r="H97" s="645">
        <f>VLOOKUP(E97,START_TIMES,2)</f>
        <v>0.41666666666666669</v>
      </c>
      <c r="I97" s="614" t="str">
        <f t="shared" si="11"/>
        <v>New Fairfield HS (T), New Fairfield</v>
      </c>
      <c r="J97" s="580"/>
      <c r="K97" s="16"/>
      <c r="M97" s="602" t="s">
        <v>132</v>
      </c>
      <c r="N97" s="602" t="s">
        <v>127</v>
      </c>
    </row>
    <row r="98" spans="1:17" ht="12.75" customHeight="1" x14ac:dyDescent="0.35">
      <c r="A98" s="574">
        <v>113</v>
      </c>
      <c r="B98" s="581">
        <v>3</v>
      </c>
      <c r="C98" s="575">
        <v>45417</v>
      </c>
      <c r="D98" s="590" t="s">
        <v>1076</v>
      </c>
      <c r="E98" s="577" t="str">
        <f t="shared" si="8"/>
        <v>POLONIA FALCON STARS FC</v>
      </c>
      <c r="F98" s="577" t="str">
        <f t="shared" si="9"/>
        <v>STAMFORD CITY</v>
      </c>
      <c r="G98" s="578"/>
      <c r="H98" s="645">
        <f>VLOOKUP(E98,START_TIMES,2)</f>
        <v>0.33333333333333331</v>
      </c>
      <c r="I98" s="614" t="str">
        <f t="shared" si="11"/>
        <v>Falcon Field (G), New Britain</v>
      </c>
      <c r="J98" s="580"/>
      <c r="K98" s="16"/>
      <c r="M98" s="602" t="s">
        <v>131</v>
      </c>
      <c r="N98" s="602" t="s">
        <v>133</v>
      </c>
      <c r="P98" s="253" t="s">
        <v>161</v>
      </c>
      <c r="Q98" s="253" t="s">
        <v>105</v>
      </c>
    </row>
    <row r="99" spans="1:17" ht="12.75" customHeight="1" x14ac:dyDescent="0.35">
      <c r="A99" s="574">
        <v>115</v>
      </c>
      <c r="B99" s="581">
        <v>3</v>
      </c>
      <c r="C99" s="575">
        <v>45417</v>
      </c>
      <c r="D99" s="591" t="s">
        <v>1075</v>
      </c>
      <c r="E99" s="577" t="str">
        <f t="shared" si="8"/>
        <v>GUILFORD BLACK EAGLES</v>
      </c>
      <c r="F99" s="577" t="str">
        <f t="shared" si="9"/>
        <v>DHAVEN FC</v>
      </c>
      <c r="G99" s="578"/>
      <c r="H99" s="645">
        <f>VLOOKUP(E99,START_TIMES,2)</f>
        <v>0.41666666666666669</v>
      </c>
      <c r="I99" s="614" t="str">
        <f t="shared" si="11"/>
        <v>Bittner Park (G), Guilford</v>
      </c>
      <c r="J99" s="580"/>
      <c r="K99" s="16"/>
      <c r="M99" s="350" t="s">
        <v>147</v>
      </c>
      <c r="N99" s="350" t="s">
        <v>142</v>
      </c>
      <c r="P99" s="253" t="s">
        <v>104</v>
      </c>
      <c r="Q99" s="253" t="s">
        <v>107</v>
      </c>
    </row>
    <row r="100" spans="1:17" ht="12.75" customHeight="1" x14ac:dyDescent="0.35">
      <c r="A100" s="574">
        <v>116</v>
      </c>
      <c r="B100" s="581">
        <v>3</v>
      </c>
      <c r="C100" s="575">
        <v>45417</v>
      </c>
      <c r="D100" s="591" t="s">
        <v>1075</v>
      </c>
      <c r="E100" s="577" t="str">
        <f t="shared" si="8"/>
        <v>VASCO DA GAMA 55</v>
      </c>
      <c r="F100" s="577" t="str">
        <f t="shared" si="9"/>
        <v>GREENWICH PFC</v>
      </c>
      <c r="G100" s="578"/>
      <c r="H100" s="645">
        <f>VLOOKUP(E100,START_TIMES,2)</f>
        <v>0.33333333333333331</v>
      </c>
      <c r="I100" s="614" t="str">
        <f t="shared" si="11"/>
        <v>Veterans Memorial Park (T), Bridgeport</v>
      </c>
      <c r="J100" s="580"/>
      <c r="K100" s="16"/>
      <c r="M100" s="350" t="s">
        <v>135</v>
      </c>
      <c r="N100" s="350" t="s">
        <v>146</v>
      </c>
      <c r="P100" s="253" t="s">
        <v>163</v>
      </c>
      <c r="Q100" s="253" t="s">
        <v>160</v>
      </c>
    </row>
    <row r="101" spans="1:17" ht="12.75" customHeight="1" x14ac:dyDescent="0.35">
      <c r="A101" s="574">
        <v>117</v>
      </c>
      <c r="B101" s="581">
        <v>3</v>
      </c>
      <c r="C101" s="575">
        <v>45417</v>
      </c>
      <c r="D101" s="591" t="s">
        <v>1075</v>
      </c>
      <c r="E101" s="577" t="str">
        <f t="shared" si="8"/>
        <v>CHESHIRE AZZURRI</v>
      </c>
      <c r="F101" s="577" t="str">
        <f t="shared" si="9"/>
        <v>CLUB NAPOLI 55</v>
      </c>
      <c r="G101" s="578"/>
      <c r="H101" s="645">
        <v>0.45833333333333331</v>
      </c>
      <c r="I101" s="614" t="str">
        <f t="shared" si="11"/>
        <v>Quinnipiac Park (G), Cheshire</v>
      </c>
      <c r="J101" s="580" t="s">
        <v>1100</v>
      </c>
      <c r="K101" s="16"/>
      <c r="M101" s="350" t="s">
        <v>138</v>
      </c>
      <c r="N101" s="350" t="s">
        <v>141</v>
      </c>
      <c r="P101" s="253" t="s">
        <v>108</v>
      </c>
      <c r="Q101" s="253" t="s">
        <v>162</v>
      </c>
    </row>
    <row r="102" spans="1:17" ht="12.75" customHeight="1" x14ac:dyDescent="0.35">
      <c r="A102" s="574">
        <v>118</v>
      </c>
      <c r="B102" s="581">
        <v>3</v>
      </c>
      <c r="C102" s="575">
        <v>45417</v>
      </c>
      <c r="D102" s="591" t="s">
        <v>1075</v>
      </c>
      <c r="E102" s="577" t="str">
        <f t="shared" si="8"/>
        <v>NORTH BRANFORD LEGENDS</v>
      </c>
      <c r="F102" s="577" t="str">
        <f t="shared" si="9"/>
        <v>EAST HAVEN SC</v>
      </c>
      <c r="G102" s="578"/>
      <c r="H102" s="645">
        <v>0.375</v>
      </c>
      <c r="I102" s="614" t="str">
        <f t="shared" si="11"/>
        <v>Northford Park (G), Northford</v>
      </c>
      <c r="J102" s="580" t="s">
        <v>950</v>
      </c>
      <c r="K102" s="16"/>
      <c r="M102" s="5" t="s">
        <v>148</v>
      </c>
      <c r="N102" s="5" t="s">
        <v>144</v>
      </c>
      <c r="P102" s="253" t="s">
        <v>106</v>
      </c>
      <c r="Q102" s="253" t="s">
        <v>109</v>
      </c>
    </row>
    <row r="103" spans="1:17" ht="12.75" customHeight="1" x14ac:dyDescent="0.35">
      <c r="A103" s="574">
        <v>119</v>
      </c>
      <c r="B103" s="581">
        <v>3</v>
      </c>
      <c r="C103" s="575">
        <v>45417</v>
      </c>
      <c r="D103" s="591" t="s">
        <v>1075</v>
      </c>
      <c r="E103" s="577" t="str">
        <f t="shared" si="8"/>
        <v>SOUTHEAST CT</v>
      </c>
      <c r="F103" s="577" t="str">
        <f t="shared" si="9"/>
        <v>ZIMMITTI SC</v>
      </c>
      <c r="G103" s="578"/>
      <c r="H103" s="645">
        <f t="shared" ref="H103:H109" si="12">VLOOKUP(E103,START_TIMES,2)</f>
        <v>0.41666666666666702</v>
      </c>
      <c r="I103" s="614" t="str">
        <f t="shared" si="11"/>
        <v>Killingworth Rec Park (G), Killingworth</v>
      </c>
      <c r="J103" s="580"/>
      <c r="K103" s="16"/>
      <c r="M103" s="456" t="s">
        <v>149</v>
      </c>
      <c r="N103" s="456" t="s">
        <v>137</v>
      </c>
    </row>
    <row r="104" spans="1:17" ht="12.75" customHeight="1" x14ac:dyDescent="0.35">
      <c r="A104" s="574">
        <v>123</v>
      </c>
      <c r="B104" s="581">
        <v>4</v>
      </c>
      <c r="C104" s="575">
        <v>45431</v>
      </c>
      <c r="D104" s="576" t="s">
        <v>10</v>
      </c>
      <c r="E104" s="577" t="str">
        <f t="shared" si="8"/>
        <v>STAMFORD FC</v>
      </c>
      <c r="F104" s="577" t="str">
        <f t="shared" si="9"/>
        <v>GREENWICH FC 30</v>
      </c>
      <c r="G104" s="578"/>
      <c r="H104" s="645">
        <f t="shared" si="12"/>
        <v>0.33333333333333331</v>
      </c>
      <c r="I104" s="614" t="str">
        <f t="shared" si="11"/>
        <v>West Beach Fields (T), Stamford</v>
      </c>
      <c r="J104" s="585"/>
      <c r="K104" s="16"/>
      <c r="M104" s="85" t="s">
        <v>101</v>
      </c>
      <c r="N104" s="85" t="s">
        <v>94</v>
      </c>
    </row>
    <row r="105" spans="1:17" ht="12.75" customHeight="1" x14ac:dyDescent="0.35">
      <c r="A105" s="574">
        <v>124</v>
      </c>
      <c r="B105" s="581">
        <v>4</v>
      </c>
      <c r="C105" s="575">
        <v>45431</v>
      </c>
      <c r="D105" s="576" t="s">
        <v>10</v>
      </c>
      <c r="E105" s="577" t="str">
        <f t="shared" si="8"/>
        <v>DANBURY UNITED 30</v>
      </c>
      <c r="F105" s="577" t="str">
        <f t="shared" si="9"/>
        <v>CHESHIRE SC UNITED</v>
      </c>
      <c r="G105" s="578"/>
      <c r="H105" s="645">
        <f t="shared" si="12"/>
        <v>0.375</v>
      </c>
      <c r="I105" s="614" t="str">
        <f t="shared" si="11"/>
        <v>Portuguese Cultural Center (G), Danbury</v>
      </c>
      <c r="J105" s="580"/>
      <c r="K105" s="16"/>
      <c r="M105" s="85" t="s">
        <v>93</v>
      </c>
      <c r="N105" s="85" t="s">
        <v>97</v>
      </c>
    </row>
    <row r="106" spans="1:17" ht="12.75" customHeight="1" x14ac:dyDescent="0.35">
      <c r="A106" s="574">
        <v>125</v>
      </c>
      <c r="B106" s="581">
        <v>4</v>
      </c>
      <c r="C106" s="575">
        <v>45431</v>
      </c>
      <c r="D106" s="576" t="s">
        <v>10</v>
      </c>
      <c r="E106" s="577" t="str">
        <f t="shared" si="8"/>
        <v xml:space="preserve">FC SHELTON </v>
      </c>
      <c r="F106" s="577" t="str">
        <f t="shared" si="9"/>
        <v>NORTH BRANFORD 30</v>
      </c>
      <c r="G106" s="578"/>
      <c r="H106" s="645">
        <f t="shared" si="12"/>
        <v>0.33333333333333331</v>
      </c>
      <c r="I106" s="614" t="str">
        <f t="shared" si="11"/>
        <v>Nike Site (G), Shelton</v>
      </c>
      <c r="J106" s="580"/>
      <c r="K106" s="16"/>
      <c r="M106" s="85" t="s">
        <v>99</v>
      </c>
      <c r="N106" s="85" t="s">
        <v>100</v>
      </c>
    </row>
    <row r="107" spans="1:17" ht="12.75" customHeight="1" x14ac:dyDescent="0.35">
      <c r="A107" s="574">
        <v>126</v>
      </c>
      <c r="B107" s="581">
        <v>4</v>
      </c>
      <c r="C107" s="575">
        <v>45431</v>
      </c>
      <c r="D107" s="576" t="s">
        <v>10</v>
      </c>
      <c r="E107" s="577" t="str">
        <f t="shared" si="8"/>
        <v>HAMDEN ALL STARS</v>
      </c>
      <c r="F107" s="577" t="str">
        <f t="shared" si="9"/>
        <v>NORWALK FC</v>
      </c>
      <c r="G107" s="578"/>
      <c r="H107" s="645">
        <f t="shared" si="12"/>
        <v>0.41666666666666669</v>
      </c>
      <c r="I107" s="614" t="str">
        <f t="shared" si="11"/>
        <v>Moretti Field (G), Hamden</v>
      </c>
      <c r="J107" s="580" t="s">
        <v>928</v>
      </c>
      <c r="K107" s="16"/>
      <c r="M107" s="85" t="s">
        <v>92</v>
      </c>
      <c r="N107" s="85" t="s">
        <v>95</v>
      </c>
    </row>
    <row r="108" spans="1:17" ht="12.75" customHeight="1" x14ac:dyDescent="0.35">
      <c r="A108" s="574">
        <v>127</v>
      </c>
      <c r="B108" s="581">
        <v>4</v>
      </c>
      <c r="C108" s="575">
        <v>45431</v>
      </c>
      <c r="D108" s="576" t="s">
        <v>10</v>
      </c>
      <c r="E108" s="577" t="str">
        <f t="shared" si="8"/>
        <v>CLINTON FC 30</v>
      </c>
      <c r="F108" s="577" t="str">
        <f t="shared" si="9"/>
        <v>MILFORD TUESDAY</v>
      </c>
      <c r="G108" s="578"/>
      <c r="H108" s="645">
        <f t="shared" si="12"/>
        <v>0.33333333333333331</v>
      </c>
      <c r="I108" s="614" t="str">
        <f t="shared" si="11"/>
        <v>Strong Field (T), Madison</v>
      </c>
      <c r="J108" s="585"/>
      <c r="K108" s="16"/>
      <c r="M108" s="85" t="s">
        <v>96</v>
      </c>
      <c r="N108" s="85" t="s">
        <v>98</v>
      </c>
    </row>
    <row r="109" spans="1:17" ht="12.75" customHeight="1" x14ac:dyDescent="0.35">
      <c r="A109" s="574">
        <v>129</v>
      </c>
      <c r="B109" s="581">
        <v>4</v>
      </c>
      <c r="C109" s="575">
        <v>45431</v>
      </c>
      <c r="D109" s="586" t="s">
        <v>175</v>
      </c>
      <c r="E109" s="577" t="str">
        <f t="shared" si="8"/>
        <v>TRINITY FC</v>
      </c>
      <c r="F109" s="577" t="str">
        <f t="shared" si="9"/>
        <v>LITCHFIELD COUNTY BLUES 30</v>
      </c>
      <c r="G109" s="578"/>
      <c r="H109" s="645">
        <f t="shared" si="12"/>
        <v>0.33333333333333331</v>
      </c>
      <c r="I109" s="614" t="s">
        <v>1102</v>
      </c>
      <c r="J109" s="580" t="s">
        <v>928</v>
      </c>
      <c r="K109" s="16"/>
      <c r="M109" s="85" t="s">
        <v>159</v>
      </c>
      <c r="N109" s="85" t="s">
        <v>154</v>
      </c>
    </row>
    <row r="110" spans="1:17" ht="12.75" customHeight="1" x14ac:dyDescent="0.35">
      <c r="A110" s="574">
        <v>130</v>
      </c>
      <c r="B110" s="581">
        <v>4</v>
      </c>
      <c r="C110" s="575">
        <v>45431</v>
      </c>
      <c r="D110" s="586" t="s">
        <v>175</v>
      </c>
      <c r="E110" s="577" t="str">
        <f t="shared" si="8"/>
        <v>EFC UNITED</v>
      </c>
      <c r="F110" s="412" t="str">
        <f t="shared" si="9"/>
        <v>BYE 30</v>
      </c>
      <c r="G110" s="578"/>
      <c r="H110" s="645" t="s">
        <v>1083</v>
      </c>
      <c r="I110" s="614" t="str">
        <f t="shared" ref="I110:I126" si="13">VLOOKUP(E110,fields,2)</f>
        <v>Foran HS KMT (T), Milford</v>
      </c>
      <c r="J110" s="580"/>
      <c r="K110" s="16"/>
      <c r="M110" s="5" t="s">
        <v>152</v>
      </c>
      <c r="N110" s="5" t="s">
        <v>150</v>
      </c>
    </row>
    <row r="111" spans="1:17" ht="12.75" customHeight="1" x14ac:dyDescent="0.35">
      <c r="A111" s="574">
        <v>131</v>
      </c>
      <c r="B111" s="581">
        <v>4</v>
      </c>
      <c r="C111" s="575">
        <v>45431</v>
      </c>
      <c r="D111" s="586" t="s">
        <v>175</v>
      </c>
      <c r="E111" s="577" t="str">
        <f t="shared" si="8"/>
        <v>FC CALDO VERDE</v>
      </c>
      <c r="F111" s="577" t="str">
        <f t="shared" si="9"/>
        <v>QPR</v>
      </c>
      <c r="G111" s="578"/>
      <c r="H111" s="645">
        <f>VLOOKUP(E111,START_TIMES,2)</f>
        <v>0.33333333333333331</v>
      </c>
      <c r="I111" s="614" t="str">
        <f t="shared" si="13"/>
        <v>City Hill MS (G), Naugatuck</v>
      </c>
      <c r="J111" s="580"/>
      <c r="K111" s="16"/>
      <c r="M111" s="85" t="s">
        <v>153</v>
      </c>
      <c r="N111" s="85" t="s">
        <v>157</v>
      </c>
    </row>
    <row r="112" spans="1:17" ht="12.75" customHeight="1" x14ac:dyDescent="0.35">
      <c r="A112" s="574">
        <v>132</v>
      </c>
      <c r="B112" s="581">
        <v>4</v>
      </c>
      <c r="C112" s="575">
        <v>45431</v>
      </c>
      <c r="D112" s="586" t="s">
        <v>175</v>
      </c>
      <c r="E112" s="577" t="str">
        <f t="shared" si="8"/>
        <v>MILFORD AMIGOS</v>
      </c>
      <c r="F112" s="577" t="str">
        <f t="shared" si="9"/>
        <v>SALTY DOGS FC</v>
      </c>
      <c r="G112" s="578"/>
      <c r="H112" s="645">
        <f>VLOOKUP(E112,START_TIMES,2)</f>
        <v>0.33333333333333331</v>
      </c>
      <c r="I112" s="614" t="str">
        <f t="shared" si="13"/>
        <v>Pease Road (G), Woodbridge</v>
      </c>
      <c r="J112" s="580"/>
      <c r="K112" s="16"/>
      <c r="M112" s="85" t="s">
        <v>155</v>
      </c>
      <c r="N112" s="85" t="s">
        <v>158</v>
      </c>
    </row>
    <row r="113" spans="1:29" ht="12.75" customHeight="1" x14ac:dyDescent="0.35">
      <c r="A113" s="574">
        <v>133</v>
      </c>
      <c r="B113" s="581">
        <v>4</v>
      </c>
      <c r="C113" s="575">
        <v>45431</v>
      </c>
      <c r="D113" s="586" t="s">
        <v>175</v>
      </c>
      <c r="E113" s="577" t="str">
        <f t="shared" si="8"/>
        <v>COYOTES FC</v>
      </c>
      <c r="F113" s="577" t="str">
        <f t="shared" si="9"/>
        <v>NAUGATUCK FUSION</v>
      </c>
      <c r="G113" s="578"/>
      <c r="H113" s="645">
        <f>VLOOKUP(E113,START_TIMES,2)</f>
        <v>0.33333333333333331</v>
      </c>
      <c r="I113" s="614" t="str">
        <f t="shared" si="13"/>
        <v>Pragemann  Park (G), Wallingford</v>
      </c>
      <c r="J113" s="585"/>
      <c r="K113" s="16"/>
      <c r="M113" s="85" t="s">
        <v>151</v>
      </c>
      <c r="N113" s="85" t="s">
        <v>156</v>
      </c>
    </row>
    <row r="114" spans="1:29" ht="12.75" customHeight="1" x14ac:dyDescent="0.35">
      <c r="A114" s="574">
        <v>135</v>
      </c>
      <c r="B114" s="581">
        <v>4</v>
      </c>
      <c r="C114" s="575">
        <v>45431</v>
      </c>
      <c r="D114" s="587" t="s">
        <v>11</v>
      </c>
      <c r="E114" s="577" t="str">
        <f t="shared" si="8"/>
        <v>VASCO DA GAMA 40</v>
      </c>
      <c r="F114" s="577" t="str">
        <f t="shared" si="9"/>
        <v>GREENWICH PUMAS FC 40</v>
      </c>
      <c r="G114" s="578"/>
      <c r="H114" s="645">
        <v>0.33333333333333331</v>
      </c>
      <c r="I114" s="614" t="str">
        <f t="shared" si="13"/>
        <v>Veterans Memorial Park (T), Bridgeport</v>
      </c>
      <c r="J114" s="580"/>
      <c r="K114" s="16"/>
      <c r="M114" s="85" t="s">
        <v>109</v>
      </c>
      <c r="N114" s="85" t="s">
        <v>104</v>
      </c>
    </row>
    <row r="115" spans="1:29" ht="12.75" customHeight="1" x14ac:dyDescent="0.35">
      <c r="A115" s="574">
        <v>136</v>
      </c>
      <c r="B115" s="581">
        <v>4</v>
      </c>
      <c r="C115" s="575">
        <v>45431</v>
      </c>
      <c r="D115" s="587" t="s">
        <v>11</v>
      </c>
      <c r="E115" s="577" t="str">
        <f t="shared" si="8"/>
        <v>FAIRFIELD GAC 40</v>
      </c>
      <c r="F115" s="577" t="str">
        <f t="shared" si="9"/>
        <v>CLINTON FC 40</v>
      </c>
      <c r="G115" s="578"/>
      <c r="H115" s="645">
        <f>VLOOKUP(E115,START_TIMES,2)</f>
        <v>0.41666666666666702</v>
      </c>
      <c r="I115" s="614" t="str">
        <f t="shared" si="13"/>
        <v>Ludlowe HS (T), Fairfield</v>
      </c>
      <c r="J115" s="580"/>
      <c r="K115" s="16"/>
      <c r="M115" s="85" t="s">
        <v>162</v>
      </c>
      <c r="N115" s="85" t="s">
        <v>160</v>
      </c>
    </row>
    <row r="116" spans="1:29" ht="12.75" customHeight="1" x14ac:dyDescent="0.35">
      <c r="A116" s="574">
        <v>137</v>
      </c>
      <c r="B116" s="581">
        <v>4</v>
      </c>
      <c r="C116" s="658">
        <v>45431</v>
      </c>
      <c r="D116" s="587" t="s">
        <v>11</v>
      </c>
      <c r="E116" s="577" t="str">
        <f t="shared" si="8"/>
        <v>GREENWICH FC 40</v>
      </c>
      <c r="F116" s="577" t="str">
        <f t="shared" si="9"/>
        <v>SOUTHEAST ROVERS</v>
      </c>
      <c r="G116" s="578"/>
      <c r="H116" s="645">
        <v>0.41666666666666669</v>
      </c>
      <c r="I116" s="614" t="str">
        <f t="shared" si="13"/>
        <v>tbd</v>
      </c>
      <c r="J116" s="580"/>
      <c r="K116" s="16"/>
      <c r="M116" s="684" t="s">
        <v>163</v>
      </c>
      <c r="N116" s="684" t="s">
        <v>107</v>
      </c>
    </row>
    <row r="117" spans="1:29" ht="12.75" customHeight="1" x14ac:dyDescent="0.35">
      <c r="A117" s="574">
        <v>138</v>
      </c>
      <c r="B117" s="581">
        <v>4</v>
      </c>
      <c r="C117" s="575">
        <v>45431</v>
      </c>
      <c r="D117" s="587" t="s">
        <v>11</v>
      </c>
      <c r="E117" s="577" t="str">
        <f t="shared" si="8"/>
        <v>NORWALK SPORT COLOMBIA 40</v>
      </c>
      <c r="F117" s="577" t="str">
        <f t="shared" si="9"/>
        <v>STORM FC</v>
      </c>
      <c r="G117" s="578"/>
      <c r="H117" s="645">
        <f t="shared" ref="H117:H130" si="14">VLOOKUP(E117,START_TIMES,2)</f>
        <v>0.41666666666666702</v>
      </c>
      <c r="I117" s="614" t="str">
        <f t="shared" si="13"/>
        <v>Nathan Hale MS (T), Norwalk</v>
      </c>
      <c r="J117" s="580"/>
      <c r="K117" s="16"/>
      <c r="M117" s="644" t="s">
        <v>105</v>
      </c>
      <c r="N117" s="644" t="s">
        <v>108</v>
      </c>
    </row>
    <row r="118" spans="1:29" ht="12.75" customHeight="1" x14ac:dyDescent="0.35">
      <c r="A118" s="574">
        <v>139</v>
      </c>
      <c r="B118" s="581">
        <v>4</v>
      </c>
      <c r="C118" s="575">
        <v>45431</v>
      </c>
      <c r="D118" s="587" t="s">
        <v>11</v>
      </c>
      <c r="E118" s="577" t="str">
        <f t="shared" si="8"/>
        <v>CLUB NAPOLI 40</v>
      </c>
      <c r="F118" s="577" t="str">
        <f t="shared" si="9"/>
        <v>SHEBEEN FC</v>
      </c>
      <c r="G118" s="578"/>
      <c r="H118" s="645">
        <f t="shared" si="14"/>
        <v>0.41666666666666702</v>
      </c>
      <c r="I118" s="614" t="str">
        <f t="shared" si="13"/>
        <v>Sportsplex (T), North Branford</v>
      </c>
      <c r="J118" s="585"/>
      <c r="K118" s="16"/>
      <c r="M118" s="644" t="s">
        <v>161</v>
      </c>
      <c r="N118" s="644" t="s">
        <v>106</v>
      </c>
    </row>
    <row r="119" spans="1:29" ht="12.75" customHeight="1" x14ac:dyDescent="0.35">
      <c r="A119" s="574">
        <v>141</v>
      </c>
      <c r="B119" s="581">
        <v>4</v>
      </c>
      <c r="C119" s="575">
        <v>45431</v>
      </c>
      <c r="D119" s="588" t="s">
        <v>12</v>
      </c>
      <c r="E119" s="577" t="str">
        <f t="shared" si="8"/>
        <v>NORTH BRANFORD 40</v>
      </c>
      <c r="F119" s="577" t="str">
        <f t="shared" si="9"/>
        <v>GUILFORD BELL CURVE</v>
      </c>
      <c r="G119" s="589"/>
      <c r="H119" s="645">
        <f t="shared" si="14"/>
        <v>0.33333333333333331</v>
      </c>
      <c r="I119" s="614" t="str">
        <f t="shared" si="13"/>
        <v>Bittner Park (G), Guilford</v>
      </c>
      <c r="J119" s="580"/>
      <c r="K119" s="16"/>
      <c r="M119" s="644" t="s">
        <v>118</v>
      </c>
      <c r="N119" s="644" t="s">
        <v>852</v>
      </c>
    </row>
    <row r="120" spans="1:29" ht="12.75" customHeight="1" x14ac:dyDescent="0.35">
      <c r="A120" s="574">
        <v>142</v>
      </c>
      <c r="B120" s="581">
        <v>4</v>
      </c>
      <c r="C120" s="575">
        <v>45431</v>
      </c>
      <c r="D120" s="588" t="s">
        <v>12</v>
      </c>
      <c r="E120" s="577" t="str">
        <f t="shared" si="8"/>
        <v>PAN ZONES</v>
      </c>
      <c r="F120" s="577" t="str">
        <f t="shared" si="9"/>
        <v>LITCHFIELD COUNTY BLUES 40</v>
      </c>
      <c r="G120" s="578"/>
      <c r="H120" s="645">
        <f t="shared" si="14"/>
        <v>0.41666666666666669</v>
      </c>
      <c r="I120" s="614" t="str">
        <f t="shared" si="13"/>
        <v>Stanley Quarter Park (G), New Britain</v>
      </c>
      <c r="J120" s="580"/>
      <c r="K120" s="16"/>
      <c r="M120" s="644" t="s">
        <v>120</v>
      </c>
      <c r="N120" s="644" t="s">
        <v>854</v>
      </c>
    </row>
    <row r="121" spans="1:29" ht="12.75" customHeight="1" x14ac:dyDescent="0.35">
      <c r="A121" s="574">
        <v>143</v>
      </c>
      <c r="B121" s="581">
        <v>4</v>
      </c>
      <c r="C121" s="575">
        <v>45431</v>
      </c>
      <c r="D121" s="588" t="s">
        <v>12</v>
      </c>
      <c r="E121" s="577" t="str">
        <f t="shared" si="8"/>
        <v>NEW HAVEN AMERICANS</v>
      </c>
      <c r="F121" s="577" t="str">
        <f t="shared" si="9"/>
        <v>STAMFORD UNITED</v>
      </c>
      <c r="G121" s="578"/>
      <c r="H121" s="645">
        <f t="shared" si="14"/>
        <v>0.41666666666666669</v>
      </c>
      <c r="I121" s="614" t="str">
        <f t="shared" si="13"/>
        <v>Peck Place School (G), Orange</v>
      </c>
      <c r="J121" s="580"/>
      <c r="K121" s="16"/>
      <c r="M121" s="644" t="s">
        <v>117</v>
      </c>
      <c r="N121" s="644" t="s">
        <v>860</v>
      </c>
    </row>
    <row r="122" spans="1:29" ht="12.75" customHeight="1" x14ac:dyDescent="0.35">
      <c r="A122" s="574">
        <v>144</v>
      </c>
      <c r="B122" s="581">
        <v>4</v>
      </c>
      <c r="C122" s="575">
        <v>45431</v>
      </c>
      <c r="D122" s="588" t="s">
        <v>12</v>
      </c>
      <c r="E122" s="577" t="str">
        <f t="shared" si="8"/>
        <v>NORTH HAVEN SC</v>
      </c>
      <c r="F122" s="577" t="str">
        <f t="shared" si="9"/>
        <v>BESA SC</v>
      </c>
      <c r="G122" s="578"/>
      <c r="H122" s="645">
        <f t="shared" si="14"/>
        <v>0.41666666666666702</v>
      </c>
      <c r="I122" s="614" t="str">
        <f t="shared" si="13"/>
        <v>Memorial Field (G), North Haven</v>
      </c>
      <c r="J122" s="580"/>
      <c r="K122" s="16"/>
      <c r="M122" s="644" t="s">
        <v>119</v>
      </c>
      <c r="N122" s="644" t="s">
        <v>850</v>
      </c>
    </row>
    <row r="123" spans="1:29" ht="12.75" customHeight="1" x14ac:dyDescent="0.35">
      <c r="A123" s="574">
        <v>145</v>
      </c>
      <c r="B123" s="581">
        <v>4</v>
      </c>
      <c r="C123" s="575">
        <v>45431</v>
      </c>
      <c r="D123" s="661" t="s">
        <v>12</v>
      </c>
      <c r="E123" s="666" t="str">
        <f t="shared" si="8"/>
        <v>RIDGEFIELD KICKS</v>
      </c>
      <c r="F123" s="666" t="str">
        <f t="shared" si="9"/>
        <v>DERBY QUITUS</v>
      </c>
      <c r="G123" s="637"/>
      <c r="H123" s="645">
        <f t="shared" si="14"/>
        <v>0.33333333333333331</v>
      </c>
      <c r="I123" s="638" t="str">
        <f t="shared" si="13"/>
        <v>Wooster School (T), Danbury</v>
      </c>
      <c r="J123" s="585"/>
      <c r="K123" s="16"/>
      <c r="M123" s="684" t="s">
        <v>859</v>
      </c>
      <c r="N123" s="684" t="s">
        <v>112</v>
      </c>
    </row>
    <row r="124" spans="1:29" ht="15.75" customHeight="1" x14ac:dyDescent="0.35">
      <c r="A124" s="574">
        <v>146</v>
      </c>
      <c r="B124" s="581">
        <v>4</v>
      </c>
      <c r="C124" s="575">
        <v>45431</v>
      </c>
      <c r="D124" s="661" t="s">
        <v>12</v>
      </c>
      <c r="E124" s="666" t="str">
        <f t="shared" si="8"/>
        <v xml:space="preserve">GUILFORD CELTIC </v>
      </c>
      <c r="F124" s="666" t="str">
        <f t="shared" si="9"/>
        <v>WILTON WOLVES</v>
      </c>
      <c r="G124" s="669"/>
      <c r="H124" s="678">
        <f t="shared" si="14"/>
        <v>0.41666666666666669</v>
      </c>
      <c r="I124" s="638" t="str">
        <f t="shared" si="13"/>
        <v>Guilford HS (T), Guilford</v>
      </c>
      <c r="J124" s="585"/>
      <c r="K124" s="16"/>
      <c r="M124" s="684" t="s">
        <v>114</v>
      </c>
      <c r="N124" s="684" t="s">
        <v>861</v>
      </c>
      <c r="S124" s="16"/>
      <c r="T124" s="288"/>
      <c r="U124" s="288"/>
      <c r="V124" s="16"/>
      <c r="W124" s="227"/>
      <c r="X124" s="289"/>
      <c r="Y124" s="16"/>
      <c r="Z124" s="20"/>
      <c r="AC124" s="16"/>
    </row>
    <row r="125" spans="1:29" ht="12.75" customHeight="1" thickBot="1" x14ac:dyDescent="0.4">
      <c r="A125" s="574">
        <v>147</v>
      </c>
      <c r="B125" s="581">
        <v>4</v>
      </c>
      <c r="C125" s="575">
        <v>45431</v>
      </c>
      <c r="D125" s="588" t="s">
        <v>12</v>
      </c>
      <c r="E125" s="577" t="str">
        <f t="shared" si="8"/>
        <v>LUSITANOS FC</v>
      </c>
      <c r="F125" s="577" t="str">
        <f t="shared" si="9"/>
        <v>DANBURY UNITED 40</v>
      </c>
      <c r="G125" s="578"/>
      <c r="H125" s="645">
        <f t="shared" si="14"/>
        <v>0.41666666666666669</v>
      </c>
      <c r="I125" s="614" t="str">
        <f t="shared" si="13"/>
        <v>Veterans Memorial Park (T), Bridgeport</v>
      </c>
      <c r="J125" s="580"/>
      <c r="K125" s="16"/>
      <c r="M125" s="644" t="s">
        <v>116</v>
      </c>
      <c r="N125" s="644" t="s">
        <v>851</v>
      </c>
    </row>
    <row r="126" spans="1:29" ht="12.75" customHeight="1" thickTop="1" thickBot="1" x14ac:dyDescent="0.4">
      <c r="A126" s="574">
        <v>149</v>
      </c>
      <c r="B126" s="581">
        <v>4</v>
      </c>
      <c r="C126" s="575">
        <v>45431</v>
      </c>
      <c r="D126" s="590" t="s">
        <v>1076</v>
      </c>
      <c r="E126" s="577" t="str">
        <f t="shared" si="8"/>
        <v>STAMFORD CITY</v>
      </c>
      <c r="F126" s="577" t="str">
        <f t="shared" si="9"/>
        <v>NORWALK SPORT COLOMBIA 50</v>
      </c>
      <c r="G126" s="578"/>
      <c r="H126" s="645">
        <f t="shared" si="14"/>
        <v>0.41666666666666702</v>
      </c>
      <c r="I126" s="614" t="str">
        <f t="shared" si="13"/>
        <v>West Beach Fields (T), Stamford</v>
      </c>
      <c r="J126" s="580"/>
      <c r="K126" s="16"/>
      <c r="M126" s="644" t="s">
        <v>133</v>
      </c>
      <c r="N126" s="644" t="s">
        <v>130</v>
      </c>
      <c r="S126" s="16"/>
      <c r="T126" s="198"/>
      <c r="U126" s="198"/>
      <c r="V126" s="16">
        <v>73</v>
      </c>
      <c r="W126" s="209"/>
      <c r="X126" s="215"/>
      <c r="Y126" s="16"/>
      <c r="Z126" s="20"/>
      <c r="AC126" s="16"/>
    </row>
    <row r="127" spans="1:29" ht="12.75" customHeight="1" thickTop="1" x14ac:dyDescent="0.35">
      <c r="A127" s="574">
        <v>150</v>
      </c>
      <c r="B127" s="581">
        <v>4</v>
      </c>
      <c r="C127" s="658">
        <v>45431</v>
      </c>
      <c r="D127" s="590" t="s">
        <v>1076</v>
      </c>
      <c r="E127" s="577" t="str">
        <f t="shared" si="8"/>
        <v>GREENWICH PUMAS FC 50</v>
      </c>
      <c r="F127" s="577" t="str">
        <f t="shared" si="9"/>
        <v>REBELS UNITED</v>
      </c>
      <c r="G127" s="578"/>
      <c r="H127" s="645">
        <f t="shared" si="14"/>
        <v>0.41666666666666702</v>
      </c>
      <c r="I127" s="614" t="s">
        <v>944</v>
      </c>
      <c r="J127" s="580"/>
      <c r="K127" s="16"/>
      <c r="M127" s="644" t="s">
        <v>128</v>
      </c>
      <c r="N127" s="644" t="s">
        <v>132</v>
      </c>
      <c r="S127" s="16"/>
      <c r="T127" s="288"/>
      <c r="U127" s="288"/>
      <c r="V127" s="16"/>
      <c r="W127" s="227"/>
      <c r="X127" s="289"/>
      <c r="Y127" s="16"/>
      <c r="Z127" s="20"/>
      <c r="AC127" s="16"/>
    </row>
    <row r="128" spans="1:29" ht="12.75" customHeight="1" x14ac:dyDescent="0.35">
      <c r="A128" s="574">
        <v>151</v>
      </c>
      <c r="B128" s="581">
        <v>4</v>
      </c>
      <c r="C128" s="658">
        <v>45431</v>
      </c>
      <c r="D128" s="590" t="s">
        <v>1076</v>
      </c>
      <c r="E128" s="577" t="str">
        <f t="shared" si="8"/>
        <v>GREENWICH FC 50</v>
      </c>
      <c r="F128" s="577" t="str">
        <f t="shared" si="9"/>
        <v>FAIRFIELD GAC 50</v>
      </c>
      <c r="G128" s="578"/>
      <c r="H128" s="645">
        <f t="shared" si="14"/>
        <v>0.33333333333333331</v>
      </c>
      <c r="I128" s="614" t="s">
        <v>944</v>
      </c>
      <c r="J128" s="580"/>
      <c r="K128" s="16"/>
      <c r="M128" s="644" t="s">
        <v>127</v>
      </c>
      <c r="N128" s="644" t="s">
        <v>126</v>
      </c>
      <c r="S128" s="16"/>
      <c r="T128" s="288"/>
      <c r="U128" s="288"/>
      <c r="V128" s="16"/>
      <c r="W128" s="227"/>
      <c r="X128" s="289"/>
      <c r="Y128" s="16"/>
      <c r="Z128" s="20"/>
      <c r="AC128" s="16"/>
    </row>
    <row r="129" spans="1:29" ht="13" customHeight="1" x14ac:dyDescent="0.35">
      <c r="A129" s="574">
        <v>152</v>
      </c>
      <c r="B129" s="581">
        <v>4</v>
      </c>
      <c r="C129" s="575">
        <v>45431</v>
      </c>
      <c r="D129" s="590" t="s">
        <v>1076</v>
      </c>
      <c r="E129" s="577" t="str">
        <f t="shared" si="8"/>
        <v>WESTPORT FC</v>
      </c>
      <c r="F129" s="376" t="str">
        <f t="shared" si="9"/>
        <v>BYE 50</v>
      </c>
      <c r="G129" s="578"/>
      <c r="H129" s="645">
        <f t="shared" si="14"/>
        <v>0.33333333333333331</v>
      </c>
      <c r="I129" s="614" t="str">
        <f t="shared" ref="I129:I148" si="15">VLOOKUP(E129,fields,2)</f>
        <v>Wakeman Park (T), Westport</v>
      </c>
      <c r="J129" s="580"/>
      <c r="K129" s="16"/>
      <c r="M129" s="602" t="s">
        <v>136</v>
      </c>
      <c r="N129" s="602" t="s">
        <v>124</v>
      </c>
      <c r="S129" s="16"/>
      <c r="T129" s="288"/>
      <c r="U129" s="288"/>
      <c r="V129" s="16"/>
      <c r="W129" s="227"/>
      <c r="X129" s="289"/>
      <c r="Y129" s="16"/>
      <c r="Z129" s="20"/>
      <c r="AC129" s="16"/>
    </row>
    <row r="130" spans="1:29" ht="13" customHeight="1" x14ac:dyDescent="0.35">
      <c r="A130" s="574">
        <v>153</v>
      </c>
      <c r="B130" s="581">
        <v>4</v>
      </c>
      <c r="C130" s="575">
        <v>45431</v>
      </c>
      <c r="D130" s="590" t="s">
        <v>1076</v>
      </c>
      <c r="E130" s="577" t="str">
        <f t="shared" si="8"/>
        <v>VASCO DA GAMA 50</v>
      </c>
      <c r="F130" s="577" t="str">
        <f t="shared" si="9"/>
        <v>POLONIA FALCON STARS FC</v>
      </c>
      <c r="G130" s="578"/>
      <c r="H130" s="645">
        <f t="shared" si="14"/>
        <v>0.41666666666666702</v>
      </c>
      <c r="I130" s="614" t="str">
        <f t="shared" si="15"/>
        <v>Veterans Memorial Park (T), Bridgeport</v>
      </c>
      <c r="J130" s="580"/>
      <c r="K130" s="16"/>
      <c r="M130" s="602" t="s">
        <v>134</v>
      </c>
      <c r="N130" s="602" t="s">
        <v>131</v>
      </c>
      <c r="S130" s="16"/>
      <c r="T130" s="288"/>
      <c r="U130" s="288"/>
      <c r="V130" s="16"/>
      <c r="W130" s="227"/>
      <c r="X130" s="289"/>
      <c r="Y130" s="16"/>
      <c r="Z130" s="20"/>
      <c r="AC130" s="16"/>
    </row>
    <row r="131" spans="1:29" ht="13" customHeight="1" x14ac:dyDescent="0.35">
      <c r="A131" s="574">
        <v>154</v>
      </c>
      <c r="B131" s="581">
        <v>4</v>
      </c>
      <c r="C131" s="575">
        <v>45431</v>
      </c>
      <c r="D131" s="590" t="s">
        <v>1076</v>
      </c>
      <c r="E131" s="577" t="str">
        <f t="shared" si="8"/>
        <v>NORWALK MARINERS LEGENDS</v>
      </c>
      <c r="F131" s="577" t="str">
        <f t="shared" si="9"/>
        <v>DYNAMO SC</v>
      </c>
      <c r="G131" s="578"/>
      <c r="H131" s="645">
        <v>0.33333333333333331</v>
      </c>
      <c r="I131" s="614" t="str">
        <f t="shared" si="15"/>
        <v>Nathan Hale MS (T), Norwalk</v>
      </c>
      <c r="J131" s="585" t="s">
        <v>1101</v>
      </c>
      <c r="K131" s="16"/>
      <c r="M131" s="602" t="s">
        <v>129</v>
      </c>
      <c r="N131" s="602" t="s">
        <v>125</v>
      </c>
      <c r="S131" s="16"/>
      <c r="T131" s="288"/>
      <c r="U131" s="288"/>
      <c r="V131" s="16"/>
      <c r="W131" s="227"/>
      <c r="X131" s="289"/>
      <c r="Y131" s="16"/>
      <c r="Z131" s="20"/>
      <c r="AC131" s="16"/>
    </row>
    <row r="132" spans="1:29" ht="13" customHeight="1" x14ac:dyDescent="0.35">
      <c r="A132" s="574">
        <v>156</v>
      </c>
      <c r="B132" s="581">
        <v>4</v>
      </c>
      <c r="C132" s="575">
        <v>45431</v>
      </c>
      <c r="D132" s="591" t="s">
        <v>1075</v>
      </c>
      <c r="E132" s="577" t="str">
        <f t="shared" ref="E132:E195" si="16">VLOOKUP(M132,Teams,2)</f>
        <v>ZIMMITTI SC</v>
      </c>
      <c r="F132" s="577" t="str">
        <f t="shared" ref="F132:F195" si="17">VLOOKUP(N132,Teams,2)</f>
        <v>GREENWICH PFC</v>
      </c>
      <c r="G132" s="578"/>
      <c r="H132" s="645">
        <f t="shared" ref="H132:H157" si="18">VLOOKUP(E132,START_TIMES,2)</f>
        <v>0.41666666666666702</v>
      </c>
      <c r="I132" s="614" t="str">
        <f t="shared" si="15"/>
        <v>Pontelandolfo Club (G), Waterbury</v>
      </c>
      <c r="J132" s="580"/>
      <c r="K132" s="16"/>
      <c r="M132" s="351" t="s">
        <v>137</v>
      </c>
      <c r="N132" s="351" t="s">
        <v>146</v>
      </c>
      <c r="S132" s="16"/>
      <c r="T132" s="288"/>
      <c r="U132" s="288"/>
      <c r="V132" s="16"/>
      <c r="W132" s="227"/>
      <c r="X132" s="289"/>
      <c r="Y132" s="16"/>
      <c r="Z132" s="20"/>
      <c r="AC132" s="16"/>
    </row>
    <row r="133" spans="1:29" ht="13" customHeight="1" x14ac:dyDescent="0.35">
      <c r="A133" s="574">
        <v>157</v>
      </c>
      <c r="B133" s="581">
        <v>4</v>
      </c>
      <c r="C133" s="575">
        <v>45431</v>
      </c>
      <c r="D133" s="591" t="s">
        <v>1075</v>
      </c>
      <c r="E133" s="577" t="str">
        <f t="shared" si="16"/>
        <v>DHAVEN FC</v>
      </c>
      <c r="F133" s="577" t="str">
        <f t="shared" si="17"/>
        <v>CHESHIRE AZZURRI</v>
      </c>
      <c r="G133" s="578"/>
      <c r="H133" s="645">
        <f t="shared" si="18"/>
        <v>0.41666666666666702</v>
      </c>
      <c r="I133" s="614" t="str">
        <f t="shared" si="15"/>
        <v>Pragemann  Park (G), Wallingford</v>
      </c>
      <c r="J133" s="580"/>
      <c r="K133" s="16"/>
      <c r="M133" s="351" t="s">
        <v>142</v>
      </c>
      <c r="N133" s="351" t="s">
        <v>138</v>
      </c>
      <c r="S133" s="16"/>
      <c r="T133" s="288"/>
      <c r="U133" s="288"/>
      <c r="V133" s="16"/>
      <c r="W133" s="227"/>
      <c r="X133" s="289"/>
      <c r="Y133" s="16"/>
      <c r="Z133" s="20"/>
      <c r="AC133" s="16"/>
    </row>
    <row r="134" spans="1:29" ht="13" customHeight="1" x14ac:dyDescent="0.35">
      <c r="A134" s="574">
        <v>158</v>
      </c>
      <c r="B134" s="581">
        <v>4</v>
      </c>
      <c r="C134" s="575">
        <v>45431</v>
      </c>
      <c r="D134" s="591" t="s">
        <v>1075</v>
      </c>
      <c r="E134" s="577" t="str">
        <f t="shared" si="16"/>
        <v>EAST HAVEN SC</v>
      </c>
      <c r="F134" s="577" t="str">
        <f t="shared" si="17"/>
        <v>SOUTHEAST CT</v>
      </c>
      <c r="G134" s="578"/>
      <c r="H134" s="645">
        <f t="shared" si="18"/>
        <v>0.41666666666666669</v>
      </c>
      <c r="I134" s="614" t="str">
        <f t="shared" si="15"/>
        <v>East Haven MS (G), East Haven</v>
      </c>
      <c r="J134" s="580"/>
      <c r="K134" s="16"/>
      <c r="M134" s="351" t="s">
        <v>144</v>
      </c>
      <c r="N134" s="351" t="s">
        <v>149</v>
      </c>
      <c r="S134" s="16"/>
      <c r="T134" s="288"/>
      <c r="U134" s="288"/>
      <c r="V134" s="16"/>
      <c r="W134" s="227"/>
      <c r="X134" s="289"/>
      <c r="Y134" s="16"/>
      <c r="Z134" s="20"/>
      <c r="AC134" s="16"/>
    </row>
    <row r="135" spans="1:29" ht="13" customHeight="1" x14ac:dyDescent="0.35">
      <c r="A135" s="574">
        <v>159</v>
      </c>
      <c r="B135" s="581">
        <v>4</v>
      </c>
      <c r="C135" s="575">
        <v>45431</v>
      </c>
      <c r="D135" s="591" t="s">
        <v>1075</v>
      </c>
      <c r="E135" s="577" t="str">
        <f t="shared" si="16"/>
        <v>GUILFORD BLACK EAGLES</v>
      </c>
      <c r="F135" s="577" t="str">
        <f t="shared" si="17"/>
        <v>VASCO DA GAMA 55</v>
      </c>
      <c r="G135" s="578"/>
      <c r="H135" s="645">
        <f t="shared" si="18"/>
        <v>0.41666666666666669</v>
      </c>
      <c r="I135" s="614" t="str">
        <f t="shared" si="15"/>
        <v>Bittner Park (G), Guilford</v>
      </c>
      <c r="J135" s="580"/>
      <c r="K135" s="16"/>
      <c r="M135" s="351" t="s">
        <v>147</v>
      </c>
      <c r="N135" s="351" t="s">
        <v>135</v>
      </c>
      <c r="S135" s="16"/>
      <c r="T135" s="288"/>
      <c r="U135" s="288"/>
      <c r="V135" s="16"/>
      <c r="W135" s="227"/>
      <c r="X135" s="289"/>
      <c r="Y135" s="16"/>
      <c r="Z135" s="20"/>
      <c r="AC135" s="16"/>
    </row>
    <row r="136" spans="1:29" ht="13" customHeight="1" x14ac:dyDescent="0.35">
      <c r="A136" s="574">
        <v>160</v>
      </c>
      <c r="B136" s="581">
        <v>4</v>
      </c>
      <c r="C136" s="575">
        <v>45431</v>
      </c>
      <c r="D136" s="591" t="s">
        <v>1075</v>
      </c>
      <c r="E136" s="577" t="str">
        <f t="shared" si="16"/>
        <v>CLUB NAPOLI 55</v>
      </c>
      <c r="F136" s="577" t="str">
        <f t="shared" si="17"/>
        <v>NORTH BRANFORD LEGENDS</v>
      </c>
      <c r="G136" s="578"/>
      <c r="H136" s="645">
        <f t="shared" si="18"/>
        <v>0.41666666666666702</v>
      </c>
      <c r="I136" s="614" t="str">
        <f t="shared" si="15"/>
        <v>North Farms Park (G), North Branford</v>
      </c>
      <c r="J136" s="585"/>
      <c r="K136" s="16"/>
      <c r="M136" s="5" t="s">
        <v>141</v>
      </c>
      <c r="N136" s="5" t="s">
        <v>148</v>
      </c>
      <c r="S136" s="16"/>
      <c r="T136" s="288"/>
      <c r="U136" s="288"/>
      <c r="V136" s="16"/>
      <c r="W136" s="227"/>
      <c r="X136" s="289"/>
      <c r="Y136" s="16"/>
      <c r="Z136" s="20"/>
      <c r="AC136" s="16"/>
    </row>
    <row r="137" spans="1:29" ht="13" customHeight="1" x14ac:dyDescent="0.35">
      <c r="A137" s="574">
        <v>164</v>
      </c>
      <c r="B137" s="581">
        <v>5</v>
      </c>
      <c r="C137" s="575">
        <v>45445</v>
      </c>
      <c r="D137" s="576" t="s">
        <v>10</v>
      </c>
      <c r="E137" s="577" t="str">
        <f t="shared" si="16"/>
        <v>CHESHIRE SC UNITED</v>
      </c>
      <c r="F137" s="577" t="str">
        <f t="shared" si="17"/>
        <v>HAMDEN ALL STARS</v>
      </c>
      <c r="G137" s="578"/>
      <c r="H137" s="645">
        <f t="shared" si="18"/>
        <v>0.375</v>
      </c>
      <c r="I137" s="614" t="str">
        <f t="shared" si="15"/>
        <v>Choate Rosemary Hall (T), Wallingford</v>
      </c>
      <c r="J137" s="580"/>
      <c r="K137" s="16"/>
      <c r="M137" s="5" t="s">
        <v>97</v>
      </c>
      <c r="N137" s="5" t="s">
        <v>92</v>
      </c>
      <c r="S137" s="16"/>
      <c r="T137" s="288"/>
      <c r="U137" s="288"/>
      <c r="V137" s="16"/>
      <c r="W137" s="227"/>
      <c r="X137" s="289"/>
      <c r="Y137" s="16"/>
      <c r="Z137" s="20"/>
      <c r="AC137" s="16"/>
    </row>
    <row r="138" spans="1:29" ht="13" customHeight="1" x14ac:dyDescent="0.35">
      <c r="A138" s="574">
        <v>165</v>
      </c>
      <c r="B138" s="581">
        <v>5</v>
      </c>
      <c r="C138" s="575">
        <v>45445</v>
      </c>
      <c r="D138" s="576" t="s">
        <v>10</v>
      </c>
      <c r="E138" s="577" t="str">
        <f t="shared" si="16"/>
        <v>STAMFORD FC</v>
      </c>
      <c r="F138" s="577" t="str">
        <f t="shared" si="17"/>
        <v>CLINTON FC 30</v>
      </c>
      <c r="G138" s="578"/>
      <c r="H138" s="645">
        <f t="shared" si="18"/>
        <v>0.33333333333333331</v>
      </c>
      <c r="I138" s="614" t="str">
        <f t="shared" si="15"/>
        <v>West Beach Fields (T), Stamford</v>
      </c>
      <c r="J138" s="580"/>
      <c r="K138" s="16"/>
      <c r="M138" s="5" t="s">
        <v>101</v>
      </c>
      <c r="N138" s="5" t="s">
        <v>96</v>
      </c>
      <c r="S138" s="16"/>
      <c r="T138" s="288"/>
      <c r="U138" s="288"/>
      <c r="V138" s="16"/>
      <c r="W138" s="227"/>
      <c r="X138" s="289"/>
      <c r="Y138" s="16"/>
      <c r="Z138" s="20"/>
      <c r="AC138" s="16"/>
    </row>
    <row r="139" spans="1:29" ht="13" customHeight="1" x14ac:dyDescent="0.35">
      <c r="A139" s="574">
        <v>166</v>
      </c>
      <c r="B139" s="581">
        <v>5</v>
      </c>
      <c r="C139" s="575">
        <v>45445</v>
      </c>
      <c r="D139" s="576" t="s">
        <v>10</v>
      </c>
      <c r="E139" s="577" t="str">
        <f t="shared" si="16"/>
        <v xml:space="preserve">FC SHELTON </v>
      </c>
      <c r="F139" s="577" t="str">
        <f t="shared" si="17"/>
        <v>GREENWICH FC 30</v>
      </c>
      <c r="G139" s="578"/>
      <c r="H139" s="645">
        <f t="shared" si="18"/>
        <v>0.33333333333333331</v>
      </c>
      <c r="I139" s="614" t="str">
        <f t="shared" si="15"/>
        <v>Nike Site (G), Shelton</v>
      </c>
      <c r="J139" s="585"/>
      <c r="K139" s="16"/>
      <c r="M139" s="5" t="s">
        <v>99</v>
      </c>
      <c r="N139" s="5" t="s">
        <v>94</v>
      </c>
      <c r="S139" s="16"/>
      <c r="T139" s="288"/>
      <c r="U139" s="288"/>
      <c r="V139" s="16"/>
      <c r="W139" s="227"/>
      <c r="X139" s="289"/>
      <c r="Y139" s="16"/>
      <c r="Z139" s="20"/>
      <c r="AC139" s="16"/>
    </row>
    <row r="140" spans="1:29" ht="13" customHeight="1" x14ac:dyDescent="0.35">
      <c r="A140" s="574">
        <v>167</v>
      </c>
      <c r="B140" s="581">
        <v>5</v>
      </c>
      <c r="C140" s="575">
        <v>45445</v>
      </c>
      <c r="D140" s="576" t="s">
        <v>10</v>
      </c>
      <c r="E140" s="577" t="str">
        <f t="shared" si="16"/>
        <v>DANBURY UNITED 30</v>
      </c>
      <c r="F140" s="577" t="str">
        <f t="shared" si="17"/>
        <v>NORTH BRANFORD 30</v>
      </c>
      <c r="G140" s="578"/>
      <c r="H140" s="645">
        <f t="shared" si="18"/>
        <v>0.375</v>
      </c>
      <c r="I140" s="614" t="str">
        <f t="shared" si="15"/>
        <v>Portuguese Cultural Center (G), Danbury</v>
      </c>
      <c r="J140" s="580"/>
      <c r="K140" s="16"/>
      <c r="M140" s="5" t="s">
        <v>93</v>
      </c>
      <c r="N140" s="5" t="s">
        <v>100</v>
      </c>
      <c r="S140" s="16"/>
      <c r="T140" s="288"/>
      <c r="U140" s="288"/>
      <c r="V140" s="16"/>
      <c r="W140" s="227"/>
      <c r="X140" s="289"/>
      <c r="Y140" s="16"/>
      <c r="Z140" s="20"/>
      <c r="AC140" s="16"/>
    </row>
    <row r="141" spans="1:29" ht="13" customHeight="1" x14ac:dyDescent="0.35">
      <c r="A141" s="574">
        <v>168</v>
      </c>
      <c r="B141" s="581">
        <v>5</v>
      </c>
      <c r="C141" s="575">
        <v>45445</v>
      </c>
      <c r="D141" s="576" t="s">
        <v>10</v>
      </c>
      <c r="E141" s="577" t="str">
        <f t="shared" si="16"/>
        <v>MILFORD TUESDAY</v>
      </c>
      <c r="F141" s="577" t="str">
        <f t="shared" si="17"/>
        <v>NORWALK FC</v>
      </c>
      <c r="G141" s="578"/>
      <c r="H141" s="645">
        <f t="shared" si="18"/>
        <v>0.33333333333333331</v>
      </c>
      <c r="I141" s="614" t="str">
        <f t="shared" si="15"/>
        <v>Witek Park (G), Derby</v>
      </c>
      <c r="J141" s="580"/>
      <c r="K141" s="16"/>
      <c r="M141" s="5" t="s">
        <v>98</v>
      </c>
      <c r="N141" s="5" t="s">
        <v>95</v>
      </c>
      <c r="S141" s="16"/>
      <c r="T141" s="288"/>
      <c r="U141" s="288"/>
      <c r="V141" s="16"/>
      <c r="W141" s="227"/>
      <c r="X141" s="289"/>
      <c r="Y141" s="16"/>
      <c r="Z141" s="20"/>
      <c r="AC141" s="16"/>
    </row>
    <row r="142" spans="1:29" ht="13" customHeight="1" x14ac:dyDescent="0.35">
      <c r="A142" s="574">
        <v>170</v>
      </c>
      <c r="B142" s="581">
        <v>5</v>
      </c>
      <c r="C142" s="575">
        <v>45445</v>
      </c>
      <c r="D142" s="586" t="s">
        <v>175</v>
      </c>
      <c r="E142" s="412" t="str">
        <f t="shared" si="16"/>
        <v>BYE 30</v>
      </c>
      <c r="F142" s="577" t="str">
        <f t="shared" si="17"/>
        <v>MILFORD AMIGOS</v>
      </c>
      <c r="G142" s="578"/>
      <c r="H142" s="645" t="str">
        <f t="shared" si="18"/>
        <v>--</v>
      </c>
      <c r="I142" s="614" t="str">
        <f t="shared" si="15"/>
        <v>--</v>
      </c>
      <c r="J142" s="585"/>
      <c r="K142" s="16"/>
      <c r="M142" s="5" t="s">
        <v>150</v>
      </c>
      <c r="N142" s="5" t="s">
        <v>155</v>
      </c>
      <c r="S142" s="16"/>
      <c r="T142" s="288"/>
      <c r="U142" s="288"/>
      <c r="V142" s="16"/>
      <c r="W142" s="227"/>
      <c r="X142" s="289"/>
      <c r="Y142" s="16"/>
      <c r="Z142" s="20"/>
      <c r="AC142" s="16"/>
    </row>
    <row r="143" spans="1:29" ht="13.5" customHeight="1" x14ac:dyDescent="0.35">
      <c r="A143" s="574">
        <v>171</v>
      </c>
      <c r="B143" s="581">
        <v>5</v>
      </c>
      <c r="C143" s="575">
        <v>45445</v>
      </c>
      <c r="D143" s="586" t="s">
        <v>175</v>
      </c>
      <c r="E143" s="577" t="str">
        <f t="shared" si="16"/>
        <v>TRINITY FC</v>
      </c>
      <c r="F143" s="577" t="str">
        <f t="shared" si="17"/>
        <v>COYOTES FC</v>
      </c>
      <c r="G143" s="578"/>
      <c r="H143" s="645">
        <f t="shared" si="18"/>
        <v>0.33333333333333331</v>
      </c>
      <c r="I143" s="614" t="str">
        <f t="shared" si="15"/>
        <v>Pease Road (G), Woodbridge</v>
      </c>
      <c r="J143" s="580"/>
      <c r="K143" s="16"/>
      <c r="M143" s="5" t="s">
        <v>159</v>
      </c>
      <c r="N143" s="5" t="s">
        <v>151</v>
      </c>
      <c r="S143" s="16"/>
      <c r="T143" s="288"/>
      <c r="U143" s="288"/>
      <c r="V143" s="16"/>
      <c r="W143" s="227"/>
      <c r="X143" s="289"/>
      <c r="Y143" s="16"/>
      <c r="Z143" s="20"/>
      <c r="AC143" s="16"/>
    </row>
    <row r="144" spans="1:29" ht="13.5" customHeight="1" x14ac:dyDescent="0.35">
      <c r="A144" s="574">
        <v>172</v>
      </c>
      <c r="B144" s="581">
        <v>5</v>
      </c>
      <c r="C144" s="575">
        <v>45445</v>
      </c>
      <c r="D144" s="586" t="s">
        <v>175</v>
      </c>
      <c r="E144" s="577" t="str">
        <f t="shared" si="16"/>
        <v>FC CALDO VERDE</v>
      </c>
      <c r="F144" s="577" t="str">
        <f t="shared" si="17"/>
        <v>LITCHFIELD COUNTY BLUES 30</v>
      </c>
      <c r="G144" s="578"/>
      <c r="H144" s="645">
        <f t="shared" si="18"/>
        <v>0.33333333333333331</v>
      </c>
      <c r="I144" s="614" t="str">
        <f t="shared" si="15"/>
        <v>City Hill MS (G), Naugatuck</v>
      </c>
      <c r="J144" s="580"/>
      <c r="K144" s="16"/>
      <c r="M144" s="5" t="s">
        <v>153</v>
      </c>
      <c r="N144" s="5" t="s">
        <v>154</v>
      </c>
      <c r="S144" s="16"/>
      <c r="T144" s="288"/>
      <c r="U144" s="288"/>
      <c r="V144" s="16"/>
      <c r="W144" s="227"/>
      <c r="X144" s="289"/>
      <c r="Y144" s="16"/>
      <c r="Z144" s="20"/>
      <c r="AC144" s="16"/>
    </row>
    <row r="145" spans="1:29" ht="13.5" customHeight="1" x14ac:dyDescent="0.35">
      <c r="A145" s="574">
        <v>173</v>
      </c>
      <c r="B145" s="581">
        <v>5</v>
      </c>
      <c r="C145" s="575">
        <v>45445</v>
      </c>
      <c r="D145" s="586" t="s">
        <v>175</v>
      </c>
      <c r="E145" s="577" t="str">
        <f t="shared" si="16"/>
        <v>QPR</v>
      </c>
      <c r="F145" s="577" t="str">
        <f t="shared" si="17"/>
        <v>EFC UNITED</v>
      </c>
      <c r="G145" s="578"/>
      <c r="H145" s="645">
        <f t="shared" si="18"/>
        <v>0.375</v>
      </c>
      <c r="I145" s="614" t="str">
        <f t="shared" si="15"/>
        <v>Quinnipiac Park (G), Cheshire</v>
      </c>
      <c r="J145" s="585"/>
      <c r="K145" s="16"/>
      <c r="M145" s="5" t="s">
        <v>157</v>
      </c>
      <c r="N145" s="5" t="s">
        <v>152</v>
      </c>
      <c r="S145" s="16"/>
      <c r="T145" s="288"/>
      <c r="U145" s="288"/>
      <c r="V145" s="16"/>
      <c r="W145" s="227"/>
      <c r="X145" s="289"/>
      <c r="Y145" s="16"/>
      <c r="Z145" s="20"/>
      <c r="AC145" s="16"/>
    </row>
    <row r="146" spans="1:29" ht="13.5" customHeight="1" x14ac:dyDescent="0.35">
      <c r="A146" s="574">
        <v>174</v>
      </c>
      <c r="B146" s="581">
        <v>5</v>
      </c>
      <c r="C146" s="575">
        <v>45445</v>
      </c>
      <c r="D146" s="586" t="s">
        <v>175</v>
      </c>
      <c r="E146" s="577" t="str">
        <f t="shared" si="16"/>
        <v>NAUGATUCK FUSION</v>
      </c>
      <c r="F146" s="577" t="str">
        <f t="shared" si="17"/>
        <v>SALTY DOGS FC</v>
      </c>
      <c r="G146" s="578"/>
      <c r="H146" s="645">
        <f t="shared" si="18"/>
        <v>0.41666666666666702</v>
      </c>
      <c r="I146" s="614" t="str">
        <f t="shared" si="15"/>
        <v>City Hill MS (G), Naugatuck</v>
      </c>
      <c r="J146" s="585"/>
      <c r="K146" s="16"/>
      <c r="M146" s="5" t="s">
        <v>156</v>
      </c>
      <c r="N146" s="5" t="s">
        <v>158</v>
      </c>
      <c r="S146" s="16"/>
      <c r="T146" s="288"/>
      <c r="U146" s="288"/>
      <c r="V146" s="16"/>
      <c r="W146" s="227"/>
      <c r="X146" s="289"/>
      <c r="Y146" s="16"/>
      <c r="Z146" s="20"/>
      <c r="AC146" s="16"/>
    </row>
    <row r="147" spans="1:29" ht="13.5" customHeight="1" x14ac:dyDescent="0.35">
      <c r="A147" s="574">
        <v>176</v>
      </c>
      <c r="B147" s="581">
        <v>5</v>
      </c>
      <c r="C147" s="575">
        <v>45445</v>
      </c>
      <c r="D147" s="587" t="s">
        <v>11</v>
      </c>
      <c r="E147" s="577" t="str">
        <f t="shared" si="16"/>
        <v>CLINTON FC 40</v>
      </c>
      <c r="F147" s="577" t="str">
        <f t="shared" si="17"/>
        <v>NORWALK SPORT COLOMBIA 40</v>
      </c>
      <c r="G147" s="578"/>
      <c r="H147" s="645">
        <f t="shared" si="18"/>
        <v>0.33333333333333331</v>
      </c>
      <c r="I147" s="614" t="str">
        <f t="shared" si="15"/>
        <v>Indian River Sports Complex (T), Clinton</v>
      </c>
      <c r="J147" s="580"/>
      <c r="K147" s="16"/>
      <c r="M147" s="5" t="s">
        <v>160</v>
      </c>
      <c r="N147" s="5" t="s">
        <v>105</v>
      </c>
      <c r="S147" s="16"/>
      <c r="T147" s="288"/>
      <c r="U147" s="288"/>
      <c r="V147" s="16"/>
      <c r="W147" s="227"/>
      <c r="X147" s="289"/>
      <c r="Y147" s="16"/>
      <c r="Z147" s="20"/>
      <c r="AC147" s="16"/>
    </row>
    <row r="148" spans="1:29" ht="13.5" customHeight="1" x14ac:dyDescent="0.35">
      <c r="A148" s="574">
        <v>177</v>
      </c>
      <c r="B148" s="581">
        <v>5</v>
      </c>
      <c r="C148" s="575">
        <v>45445</v>
      </c>
      <c r="D148" s="587" t="s">
        <v>11</v>
      </c>
      <c r="E148" s="577" t="str">
        <f t="shared" si="16"/>
        <v>VASCO DA GAMA 40</v>
      </c>
      <c r="F148" s="577" t="str">
        <f t="shared" si="17"/>
        <v>CLUB NAPOLI 40</v>
      </c>
      <c r="G148" s="578"/>
      <c r="H148" s="645">
        <f t="shared" si="18"/>
        <v>0.41666666666666702</v>
      </c>
      <c r="I148" s="614" t="str">
        <f t="shared" si="15"/>
        <v>Veterans Memorial Park (T), Bridgeport</v>
      </c>
      <c r="J148" s="580"/>
      <c r="K148" s="16"/>
      <c r="M148" s="351" t="s">
        <v>109</v>
      </c>
      <c r="N148" s="351" t="s">
        <v>161</v>
      </c>
      <c r="S148" s="16"/>
      <c r="T148" s="288"/>
      <c r="U148" s="288"/>
      <c r="V148" s="16"/>
      <c r="W148" s="227"/>
      <c r="X148" s="289"/>
      <c r="Y148" s="16"/>
      <c r="Z148" s="20"/>
      <c r="AC148" s="16"/>
    </row>
    <row r="149" spans="1:29" ht="13.5" customHeight="1" x14ac:dyDescent="0.35">
      <c r="A149" s="574">
        <v>178</v>
      </c>
      <c r="B149" s="581">
        <v>5</v>
      </c>
      <c r="C149" s="658">
        <v>45445</v>
      </c>
      <c r="D149" s="587" t="s">
        <v>11</v>
      </c>
      <c r="E149" s="577" t="str">
        <f t="shared" si="16"/>
        <v>GREENWICH FC 40</v>
      </c>
      <c r="F149" s="577" t="str">
        <f t="shared" si="17"/>
        <v>GREENWICH PUMAS FC 40</v>
      </c>
      <c r="G149" s="578"/>
      <c r="H149" s="645">
        <f t="shared" si="18"/>
        <v>0.33333333333333331</v>
      </c>
      <c r="I149" s="614" t="s">
        <v>944</v>
      </c>
      <c r="J149" s="580"/>
      <c r="K149" s="16"/>
      <c r="M149" s="5" t="s">
        <v>163</v>
      </c>
      <c r="N149" s="5" t="s">
        <v>104</v>
      </c>
      <c r="S149" s="16"/>
      <c r="T149" s="288"/>
      <c r="U149" s="288"/>
      <c r="V149" s="16"/>
      <c r="W149" s="227"/>
      <c r="X149" s="289"/>
      <c r="Y149" s="16"/>
      <c r="Z149" s="20"/>
      <c r="AC149" s="16"/>
    </row>
    <row r="150" spans="1:29" ht="13.5" customHeight="1" x14ac:dyDescent="0.35">
      <c r="A150" s="574">
        <v>179</v>
      </c>
      <c r="B150" s="581">
        <v>5</v>
      </c>
      <c r="C150" s="575">
        <v>45445</v>
      </c>
      <c r="D150" s="587" t="s">
        <v>11</v>
      </c>
      <c r="E150" s="577" t="str">
        <f t="shared" si="16"/>
        <v>SOUTHEAST ROVERS</v>
      </c>
      <c r="F150" s="577" t="str">
        <f t="shared" si="17"/>
        <v>FAIRFIELD GAC 40</v>
      </c>
      <c r="G150" s="578"/>
      <c r="H150" s="645">
        <f t="shared" si="18"/>
        <v>0.41666666666666702</v>
      </c>
      <c r="I150" s="614" t="str">
        <f t="shared" ref="I150:I160" si="19">VLOOKUP(E150,fields,2)</f>
        <v>Leary Park (G), Waterford</v>
      </c>
      <c r="J150" s="580"/>
      <c r="K150" s="16"/>
      <c r="M150" s="5" t="s">
        <v>107</v>
      </c>
      <c r="N150" s="5" t="s">
        <v>162</v>
      </c>
      <c r="S150" s="16"/>
      <c r="T150" s="288"/>
      <c r="U150" s="288"/>
      <c r="V150" s="16"/>
      <c r="W150" s="227"/>
      <c r="X150" s="289"/>
      <c r="Y150" s="16"/>
      <c r="Z150" s="20"/>
      <c r="AC150" s="16"/>
    </row>
    <row r="151" spans="1:29" ht="13.5" customHeight="1" x14ac:dyDescent="0.35">
      <c r="A151" s="574">
        <v>180</v>
      </c>
      <c r="B151" s="581">
        <v>5</v>
      </c>
      <c r="C151" s="575">
        <v>45445</v>
      </c>
      <c r="D151" s="587" t="s">
        <v>11</v>
      </c>
      <c r="E151" s="577" t="str">
        <f t="shared" si="16"/>
        <v>SHEBEEN FC</v>
      </c>
      <c r="F151" s="577" t="str">
        <f t="shared" si="17"/>
        <v>STORM FC</v>
      </c>
      <c r="G151" s="578"/>
      <c r="H151" s="645">
        <f t="shared" si="18"/>
        <v>0.41666666666666702</v>
      </c>
      <c r="I151" s="614" t="str">
        <f t="shared" si="19"/>
        <v>Ludlowe HS (T), Fairfield</v>
      </c>
      <c r="J151" s="585"/>
      <c r="K151" s="16"/>
      <c r="M151" s="5" t="s">
        <v>106</v>
      </c>
      <c r="N151" s="5" t="s">
        <v>108</v>
      </c>
      <c r="S151" s="16"/>
      <c r="T151" s="288"/>
      <c r="U151" s="288"/>
      <c r="V151" s="16"/>
      <c r="W151" s="227"/>
      <c r="X151" s="289"/>
      <c r="Y151" s="16"/>
      <c r="Z151" s="20"/>
      <c r="AC151" s="16"/>
    </row>
    <row r="152" spans="1:29" ht="13.5" customHeight="1" x14ac:dyDescent="0.35">
      <c r="A152" s="574">
        <v>182</v>
      </c>
      <c r="B152" s="581">
        <v>5</v>
      </c>
      <c r="C152" s="575">
        <v>45445</v>
      </c>
      <c r="D152" s="588" t="s">
        <v>12</v>
      </c>
      <c r="E152" s="577" t="str">
        <f t="shared" si="16"/>
        <v>LUSITANOS FC</v>
      </c>
      <c r="F152" s="577" t="str">
        <f t="shared" si="17"/>
        <v>WILTON WOLVES</v>
      </c>
      <c r="G152" s="589"/>
      <c r="H152" s="645">
        <f t="shared" si="18"/>
        <v>0.41666666666666669</v>
      </c>
      <c r="I152" s="614" t="str">
        <f t="shared" si="19"/>
        <v>Veterans Memorial Park (T), Bridgeport</v>
      </c>
      <c r="J152" s="585"/>
      <c r="K152" s="16"/>
      <c r="M152" s="349" t="s">
        <v>855</v>
      </c>
      <c r="N152" s="349" t="s">
        <v>123</v>
      </c>
      <c r="S152" s="16"/>
      <c r="T152" s="288"/>
      <c r="U152" s="288"/>
      <c r="V152" s="16"/>
      <c r="W152" s="227"/>
      <c r="X152" s="289"/>
      <c r="Y152" s="16"/>
      <c r="Z152" s="20"/>
      <c r="AC152" s="16"/>
    </row>
    <row r="153" spans="1:29" ht="13.5" customHeight="1" x14ac:dyDescent="0.35">
      <c r="A153" s="574">
        <v>183</v>
      </c>
      <c r="B153" s="581">
        <v>5</v>
      </c>
      <c r="C153" s="648">
        <v>45445</v>
      </c>
      <c r="D153" s="588" t="s">
        <v>12</v>
      </c>
      <c r="E153" s="577" t="str">
        <f t="shared" si="16"/>
        <v>DANBURY UNITED 40</v>
      </c>
      <c r="F153" s="577" t="str">
        <f t="shared" si="17"/>
        <v>NORTH BRANFORD 40</v>
      </c>
      <c r="G153" s="578"/>
      <c r="H153" s="645">
        <f t="shared" si="18"/>
        <v>0.45833333333333331</v>
      </c>
      <c r="I153" s="614" t="str">
        <f t="shared" si="19"/>
        <v>Portuguese Cultural Center (G), Danbury</v>
      </c>
      <c r="J153" s="592"/>
      <c r="K153" s="1"/>
      <c r="L153" s="1"/>
      <c r="M153" s="349" t="s">
        <v>111</v>
      </c>
      <c r="N153" s="349" t="s">
        <v>857</v>
      </c>
      <c r="S153" s="16"/>
      <c r="T153" s="288"/>
      <c r="U153" s="288"/>
      <c r="V153" s="16"/>
      <c r="W153" s="227"/>
      <c r="X153" s="289"/>
      <c r="Y153" s="16"/>
      <c r="Z153" s="20"/>
      <c r="AC153" s="16"/>
    </row>
    <row r="154" spans="1:29" ht="13.5" customHeight="1" x14ac:dyDescent="0.35">
      <c r="A154" s="574">
        <v>184</v>
      </c>
      <c r="B154" s="581">
        <v>5</v>
      </c>
      <c r="C154" s="575">
        <v>45445</v>
      </c>
      <c r="D154" s="588" t="s">
        <v>12</v>
      </c>
      <c r="E154" s="577" t="str">
        <f t="shared" si="16"/>
        <v>GUILFORD BELL CURVE</v>
      </c>
      <c r="F154" s="577" t="str">
        <f t="shared" si="17"/>
        <v>PAN ZONES</v>
      </c>
      <c r="G154" s="578"/>
      <c r="H154" s="645">
        <f t="shared" si="18"/>
        <v>0.41666666666666702</v>
      </c>
      <c r="I154" s="614" t="str">
        <f t="shared" si="19"/>
        <v>Guilford HS (T), Guilford</v>
      </c>
      <c r="J154" s="585"/>
      <c r="K154" s="16"/>
      <c r="M154" s="349" t="s">
        <v>113</v>
      </c>
      <c r="N154" s="349" t="s">
        <v>120</v>
      </c>
      <c r="S154" s="16"/>
      <c r="T154" s="288"/>
      <c r="U154" s="288"/>
      <c r="V154" s="16"/>
      <c r="W154" s="227"/>
      <c r="X154" s="289"/>
      <c r="Y154" s="16"/>
      <c r="Z154" s="20"/>
      <c r="AC154" s="16"/>
    </row>
    <row r="155" spans="1:29" ht="13.5" customHeight="1" x14ac:dyDescent="0.35">
      <c r="A155" s="574">
        <v>185</v>
      </c>
      <c r="B155" s="581">
        <v>5</v>
      </c>
      <c r="C155" s="575">
        <v>45445</v>
      </c>
      <c r="D155" s="588" t="s">
        <v>12</v>
      </c>
      <c r="E155" s="577" t="str">
        <f t="shared" si="16"/>
        <v>LITCHFIELD COUNTY BLUES 40</v>
      </c>
      <c r="F155" s="577" t="str">
        <f t="shared" si="17"/>
        <v>STAMFORD UNITED</v>
      </c>
      <c r="G155" s="578"/>
      <c r="H155" s="645">
        <f t="shared" si="18"/>
        <v>0.41666666666666702</v>
      </c>
      <c r="I155" s="614" t="str">
        <f t="shared" si="19"/>
        <v xml:space="preserve">Wamogo HS (G), Litchfield </v>
      </c>
      <c r="J155" s="580"/>
      <c r="K155" s="16"/>
      <c r="M155" s="349" t="s">
        <v>115</v>
      </c>
      <c r="N155" s="349" t="s">
        <v>860</v>
      </c>
      <c r="S155" s="16"/>
      <c r="T155" s="288"/>
      <c r="U155" s="288"/>
      <c r="V155" s="16"/>
      <c r="W155" s="227"/>
      <c r="X155" s="289"/>
      <c r="Y155" s="16"/>
      <c r="Z155" s="20"/>
      <c r="AC155" s="16"/>
    </row>
    <row r="156" spans="1:29" ht="13.5" customHeight="1" x14ac:dyDescent="0.35">
      <c r="A156" s="574">
        <v>186</v>
      </c>
      <c r="B156" s="581">
        <v>5</v>
      </c>
      <c r="C156" s="575">
        <v>45445</v>
      </c>
      <c r="D156" s="588" t="s">
        <v>12</v>
      </c>
      <c r="E156" s="577" t="str">
        <f t="shared" si="16"/>
        <v>BESA SC</v>
      </c>
      <c r="F156" s="577" t="str">
        <f t="shared" si="17"/>
        <v>NEW HAVEN AMERICANS</v>
      </c>
      <c r="G156" s="578"/>
      <c r="H156" s="645">
        <f t="shared" si="18"/>
        <v>0.41666666666666669</v>
      </c>
      <c r="I156" s="614" t="str">
        <f t="shared" si="19"/>
        <v>Bucks Hill Park (G), Waterbury</v>
      </c>
      <c r="J156" s="580"/>
      <c r="K156" s="16"/>
      <c r="M156" s="349" t="s">
        <v>110</v>
      </c>
      <c r="N156" s="349" t="s">
        <v>856</v>
      </c>
      <c r="S156" s="16"/>
      <c r="T156" s="288"/>
      <c r="U156" s="288"/>
      <c r="V156" s="16"/>
      <c r="W156" s="227"/>
      <c r="X156" s="289"/>
      <c r="Y156" s="16"/>
      <c r="Z156" s="20"/>
      <c r="AC156" s="16"/>
    </row>
    <row r="157" spans="1:29" ht="13.5" customHeight="1" x14ac:dyDescent="0.35">
      <c r="A157" s="574">
        <v>187</v>
      </c>
      <c r="B157" s="581">
        <v>5</v>
      </c>
      <c r="C157" s="575">
        <v>45445</v>
      </c>
      <c r="D157" s="588" t="s">
        <v>12</v>
      </c>
      <c r="E157" s="577" t="str">
        <f t="shared" si="16"/>
        <v>NORTH HAVEN SC</v>
      </c>
      <c r="F157" s="577" t="str">
        <f t="shared" si="17"/>
        <v>DERBY QUITUS</v>
      </c>
      <c r="G157" s="578"/>
      <c r="H157" s="645">
        <f t="shared" si="18"/>
        <v>0.41666666666666702</v>
      </c>
      <c r="I157" s="614" t="str">
        <f t="shared" si="19"/>
        <v>Memorial Field (G), North Haven</v>
      </c>
      <c r="J157" s="580"/>
      <c r="K157" s="16"/>
      <c r="M157" s="349" t="s">
        <v>119</v>
      </c>
      <c r="N157" s="349" t="s">
        <v>112</v>
      </c>
      <c r="S157" s="16"/>
      <c r="T157" s="288"/>
      <c r="U157" s="288"/>
      <c r="V157" s="16"/>
      <c r="W157" s="227"/>
      <c r="X157" s="289"/>
      <c r="Y157" s="16"/>
      <c r="Z157" s="20"/>
      <c r="AC157" s="16"/>
    </row>
    <row r="158" spans="1:29" ht="13.5" customHeight="1" x14ac:dyDescent="0.35">
      <c r="A158" s="574">
        <v>188</v>
      </c>
      <c r="B158" s="581">
        <v>5</v>
      </c>
      <c r="C158" s="575">
        <v>45445</v>
      </c>
      <c r="D158" s="588" t="s">
        <v>12</v>
      </c>
      <c r="E158" s="577" t="str">
        <f t="shared" si="16"/>
        <v>RIDGEFIELD KICKS</v>
      </c>
      <c r="F158" s="577" t="str">
        <f t="shared" si="17"/>
        <v xml:space="preserve">GUILFORD CELTIC </v>
      </c>
      <c r="G158" s="578"/>
      <c r="H158" s="645">
        <v>0.41666666666666669</v>
      </c>
      <c r="I158" s="614" t="str">
        <f t="shared" si="19"/>
        <v>Wooster School (T), Danbury</v>
      </c>
      <c r="J158" s="580" t="s">
        <v>950</v>
      </c>
      <c r="K158" s="16"/>
      <c r="M158" s="349" t="s">
        <v>121</v>
      </c>
      <c r="N158" s="349" t="s">
        <v>853</v>
      </c>
      <c r="S158" s="16"/>
      <c r="T158" s="288"/>
      <c r="U158" s="288"/>
      <c r="V158" s="16"/>
      <c r="W158" s="227"/>
      <c r="X158" s="289"/>
      <c r="Y158" s="16"/>
      <c r="Z158" s="20"/>
      <c r="AC158" s="16"/>
    </row>
    <row r="159" spans="1:29" ht="13.5" customHeight="1" x14ac:dyDescent="0.35">
      <c r="A159" s="574">
        <v>190</v>
      </c>
      <c r="B159" s="581">
        <v>5</v>
      </c>
      <c r="C159" s="575">
        <v>45445</v>
      </c>
      <c r="D159" s="590" t="s">
        <v>1076</v>
      </c>
      <c r="E159" s="577" t="str">
        <f t="shared" si="16"/>
        <v>STAMFORD CITY</v>
      </c>
      <c r="F159" s="577" t="str">
        <f t="shared" si="17"/>
        <v>REBELS UNITED</v>
      </c>
      <c r="G159" s="578"/>
      <c r="H159" s="645">
        <f>VLOOKUP(E159,START_TIMES,2)</f>
        <v>0.41666666666666702</v>
      </c>
      <c r="I159" s="614" t="str">
        <f t="shared" si="19"/>
        <v>West Beach Fields (T), Stamford</v>
      </c>
      <c r="J159" s="585"/>
      <c r="K159" s="16"/>
      <c r="M159" s="602" t="s">
        <v>133</v>
      </c>
      <c r="N159" s="602" t="s">
        <v>132</v>
      </c>
      <c r="S159" s="16"/>
      <c r="T159" s="288"/>
      <c r="U159" s="288"/>
      <c r="V159" s="16"/>
      <c r="W159" s="227"/>
      <c r="X159" s="289"/>
      <c r="Y159" s="16"/>
      <c r="Z159" s="20"/>
      <c r="AC159" s="16"/>
    </row>
    <row r="160" spans="1:29" ht="13.5" customHeight="1" x14ac:dyDescent="0.35">
      <c r="A160" s="574">
        <v>191</v>
      </c>
      <c r="B160" s="581">
        <v>5</v>
      </c>
      <c r="C160" s="575">
        <v>45445</v>
      </c>
      <c r="D160" s="590" t="s">
        <v>1076</v>
      </c>
      <c r="E160" s="577" t="str">
        <f t="shared" si="16"/>
        <v>WESTPORT FC</v>
      </c>
      <c r="F160" s="577" t="str">
        <f t="shared" si="17"/>
        <v>VASCO DA GAMA 50</v>
      </c>
      <c r="G160" s="578"/>
      <c r="H160" s="645">
        <f>VLOOKUP(E160,START_TIMES,2)</f>
        <v>0.33333333333333331</v>
      </c>
      <c r="I160" s="614" t="str">
        <f t="shared" si="19"/>
        <v>Wakeman Park (T), Westport</v>
      </c>
      <c r="J160" s="580"/>
      <c r="K160" s="16"/>
      <c r="M160" s="602" t="s">
        <v>136</v>
      </c>
      <c r="N160" s="602" t="s">
        <v>134</v>
      </c>
      <c r="S160" s="16"/>
      <c r="T160" s="288"/>
      <c r="U160" s="288"/>
      <c r="V160" s="16"/>
      <c r="W160" s="227"/>
      <c r="X160" s="289"/>
      <c r="Y160" s="16"/>
      <c r="Z160" s="20"/>
      <c r="AC160" s="16"/>
    </row>
    <row r="161" spans="1:29" ht="13.5" customHeight="1" x14ac:dyDescent="0.35">
      <c r="A161" s="574">
        <v>192</v>
      </c>
      <c r="B161" s="581">
        <v>5</v>
      </c>
      <c r="C161" s="658">
        <v>45445</v>
      </c>
      <c r="D161" s="590" t="s">
        <v>1076</v>
      </c>
      <c r="E161" s="577" t="str">
        <f t="shared" si="16"/>
        <v>GREENWICH PUMAS FC 50</v>
      </c>
      <c r="F161" s="577" t="str">
        <f t="shared" si="17"/>
        <v>DYNAMO SC</v>
      </c>
      <c r="G161" s="670" t="s">
        <v>204</v>
      </c>
      <c r="H161" s="645">
        <f>VLOOKUP(E161,START_TIMES,2)</f>
        <v>0.41666666666666702</v>
      </c>
      <c r="I161" s="614" t="s">
        <v>944</v>
      </c>
      <c r="J161" s="580" t="s">
        <v>1091</v>
      </c>
      <c r="K161" s="16"/>
      <c r="M161" s="602" t="s">
        <v>128</v>
      </c>
      <c r="N161" s="602" t="s">
        <v>125</v>
      </c>
      <c r="S161" s="16"/>
      <c r="T161" s="288"/>
      <c r="U161" s="288"/>
      <c r="V161" s="16"/>
      <c r="W161" s="227"/>
      <c r="X161" s="289"/>
      <c r="Y161" s="16"/>
      <c r="Z161" s="20"/>
      <c r="AC161" s="16"/>
    </row>
    <row r="162" spans="1:29" ht="13.5" customHeight="1" x14ac:dyDescent="0.35">
      <c r="A162" s="574">
        <v>193</v>
      </c>
      <c r="B162" s="581">
        <v>5</v>
      </c>
      <c r="C162" s="575">
        <v>45445</v>
      </c>
      <c r="D162" s="590" t="s">
        <v>1076</v>
      </c>
      <c r="E162" s="577" t="str">
        <f t="shared" si="16"/>
        <v>NORWALK SPORT COLOMBIA 50</v>
      </c>
      <c r="F162" s="577" t="str">
        <f t="shared" si="17"/>
        <v>GREENWICH FC 50</v>
      </c>
      <c r="G162" s="578"/>
      <c r="H162" s="645">
        <v>0.41666666666666669</v>
      </c>
      <c r="I162" s="614" t="str">
        <f>VLOOKUP(E162,fields,2)</f>
        <v>Nathan Hale MS (T), Norwalk</v>
      </c>
      <c r="J162" s="580"/>
      <c r="K162" s="16"/>
      <c r="M162" s="602" t="s">
        <v>130</v>
      </c>
      <c r="N162" s="602" t="s">
        <v>127</v>
      </c>
      <c r="S162" s="16"/>
      <c r="T162" s="288"/>
      <c r="U162" s="288"/>
      <c r="V162" s="16"/>
      <c r="W162" s="227"/>
      <c r="X162" s="289"/>
      <c r="Y162" s="16"/>
      <c r="Z162" s="20"/>
      <c r="AC162" s="16"/>
    </row>
    <row r="163" spans="1:29" ht="13.5" customHeight="1" x14ac:dyDescent="0.35">
      <c r="A163" s="574">
        <v>194</v>
      </c>
      <c r="B163" s="581">
        <v>5</v>
      </c>
      <c r="C163" s="575">
        <v>45445</v>
      </c>
      <c r="D163" s="590" t="s">
        <v>1076</v>
      </c>
      <c r="E163" s="577" t="str">
        <f t="shared" si="16"/>
        <v>NORWALK MARINERS LEGENDS</v>
      </c>
      <c r="F163" s="376" t="str">
        <f t="shared" si="17"/>
        <v>BYE 50</v>
      </c>
      <c r="G163" s="578"/>
      <c r="H163" s="649" t="s">
        <v>91</v>
      </c>
      <c r="I163" s="642" t="s">
        <v>91</v>
      </c>
      <c r="J163" s="580"/>
      <c r="K163" s="16"/>
      <c r="M163" s="602" t="s">
        <v>129</v>
      </c>
      <c r="N163" s="602" t="s">
        <v>124</v>
      </c>
      <c r="S163" s="16"/>
      <c r="T163" s="288"/>
      <c r="U163" s="288"/>
      <c r="V163" s="16"/>
      <c r="W163" s="227"/>
      <c r="X163" s="289"/>
      <c r="Y163" s="16"/>
      <c r="Z163" s="20"/>
      <c r="AC163" s="16"/>
    </row>
    <row r="164" spans="1:29" ht="13.5" customHeight="1" x14ac:dyDescent="0.35">
      <c r="A164" s="574">
        <v>195</v>
      </c>
      <c r="B164" s="581">
        <v>5</v>
      </c>
      <c r="C164" s="575">
        <v>45445</v>
      </c>
      <c r="D164" s="590" t="s">
        <v>1076</v>
      </c>
      <c r="E164" s="577" t="str">
        <f t="shared" si="16"/>
        <v>POLONIA FALCON STARS FC</v>
      </c>
      <c r="F164" s="577" t="str">
        <f t="shared" si="17"/>
        <v>FAIRFIELD GAC 50</v>
      </c>
      <c r="G164" s="578"/>
      <c r="H164" s="645">
        <f t="shared" ref="H164:H170" si="20">VLOOKUP(E164,START_TIMES,2)</f>
        <v>0.33333333333333331</v>
      </c>
      <c r="I164" s="614" t="str">
        <f t="shared" ref="I164:I198" si="21">VLOOKUP(E164,fields,2)</f>
        <v>Falcon Field (G), New Britain</v>
      </c>
      <c r="J164" s="580"/>
      <c r="K164" s="16"/>
      <c r="M164" s="602" t="s">
        <v>131</v>
      </c>
      <c r="N164" s="602" t="s">
        <v>126</v>
      </c>
      <c r="S164" s="16"/>
      <c r="T164" s="288"/>
      <c r="U164" s="288"/>
      <c r="V164" s="16"/>
      <c r="W164" s="227"/>
      <c r="X164" s="289"/>
      <c r="Y164" s="16"/>
      <c r="Z164" s="20"/>
      <c r="AC164" s="16"/>
    </row>
    <row r="165" spans="1:29" ht="16" customHeight="1" x14ac:dyDescent="0.35">
      <c r="A165" s="574">
        <v>197</v>
      </c>
      <c r="B165" s="581">
        <v>5</v>
      </c>
      <c r="C165" s="575">
        <v>45445</v>
      </c>
      <c r="D165" s="662" t="s">
        <v>1075</v>
      </c>
      <c r="E165" s="666" t="str">
        <f t="shared" si="16"/>
        <v>CHESHIRE AZZURRI</v>
      </c>
      <c r="F165" s="666" t="str">
        <f t="shared" si="17"/>
        <v>GUILFORD BLACK EAGLES</v>
      </c>
      <c r="G165" s="669"/>
      <c r="H165" s="678">
        <f t="shared" si="20"/>
        <v>0.45833333333333331</v>
      </c>
      <c r="I165" s="638" t="str">
        <f t="shared" si="21"/>
        <v>Quinnipiac Park (G), Cheshire</v>
      </c>
      <c r="J165" s="580"/>
      <c r="K165" s="16"/>
      <c r="M165" s="414" t="s">
        <v>138</v>
      </c>
      <c r="N165" s="414" t="s">
        <v>147</v>
      </c>
    </row>
    <row r="166" spans="1:29" ht="13.5" customHeight="1" x14ac:dyDescent="0.35">
      <c r="A166" s="574">
        <v>198</v>
      </c>
      <c r="B166" s="581">
        <v>5</v>
      </c>
      <c r="C166" s="575">
        <v>45445</v>
      </c>
      <c r="D166" s="591" t="s">
        <v>1075</v>
      </c>
      <c r="E166" s="577" t="str">
        <f t="shared" si="16"/>
        <v>ZIMMITTI SC</v>
      </c>
      <c r="F166" s="577" t="str">
        <f t="shared" si="17"/>
        <v>CLUB NAPOLI 55</v>
      </c>
      <c r="G166" s="578"/>
      <c r="H166" s="645">
        <f t="shared" si="20"/>
        <v>0.41666666666666702</v>
      </c>
      <c r="I166" s="614" t="str">
        <f t="shared" si="21"/>
        <v>Pontelandolfo Club (G), Waterbury</v>
      </c>
      <c r="J166" s="580"/>
      <c r="K166" s="16"/>
      <c r="M166" s="319" t="s">
        <v>137</v>
      </c>
      <c r="N166" s="319" t="s">
        <v>141</v>
      </c>
      <c r="S166" s="16"/>
      <c r="T166" s="288"/>
      <c r="U166" s="288"/>
      <c r="V166" s="16"/>
      <c r="W166" s="227"/>
      <c r="X166" s="289"/>
      <c r="Y166" s="16"/>
      <c r="Z166" s="20"/>
      <c r="AC166" s="16"/>
    </row>
    <row r="167" spans="1:29" ht="13.5" customHeight="1" x14ac:dyDescent="0.35">
      <c r="A167" s="574">
        <v>199</v>
      </c>
      <c r="B167" s="581">
        <v>5</v>
      </c>
      <c r="C167" s="575">
        <v>45445</v>
      </c>
      <c r="D167" s="591" t="s">
        <v>1075</v>
      </c>
      <c r="E167" s="577" t="str">
        <f t="shared" si="16"/>
        <v>EAST HAVEN SC</v>
      </c>
      <c r="F167" s="577" t="str">
        <f t="shared" si="17"/>
        <v>GREENWICH PFC</v>
      </c>
      <c r="G167" s="578"/>
      <c r="H167" s="645">
        <f t="shared" si="20"/>
        <v>0.41666666666666669</v>
      </c>
      <c r="I167" s="614" t="str">
        <f t="shared" si="21"/>
        <v>East Haven MS (G), East Haven</v>
      </c>
      <c r="J167" s="580"/>
      <c r="K167" s="16"/>
      <c r="M167" s="319" t="s">
        <v>144</v>
      </c>
      <c r="N167" s="319" t="s">
        <v>146</v>
      </c>
      <c r="S167" s="16"/>
      <c r="T167" s="288"/>
      <c r="U167" s="288"/>
      <c r="V167" s="16"/>
      <c r="W167" s="227"/>
      <c r="X167" s="289"/>
      <c r="Y167" s="16"/>
      <c r="Z167" s="20"/>
      <c r="AC167" s="16"/>
    </row>
    <row r="168" spans="1:29" ht="13.5" customHeight="1" x14ac:dyDescent="0.35">
      <c r="A168" s="574">
        <v>200</v>
      </c>
      <c r="B168" s="581">
        <v>5</v>
      </c>
      <c r="C168" s="575">
        <v>45445</v>
      </c>
      <c r="D168" s="591" t="s">
        <v>1075</v>
      </c>
      <c r="E168" s="577" t="str">
        <f t="shared" si="16"/>
        <v>SOUTHEAST CT</v>
      </c>
      <c r="F168" s="577" t="str">
        <f t="shared" si="17"/>
        <v>DHAVEN FC</v>
      </c>
      <c r="G168" s="578"/>
      <c r="H168" s="645">
        <f t="shared" si="20"/>
        <v>0.41666666666666702</v>
      </c>
      <c r="I168" s="614" t="str">
        <f t="shared" si="21"/>
        <v>Killingworth Rec Park (G), Killingworth</v>
      </c>
      <c r="J168" s="580"/>
      <c r="K168" s="16"/>
      <c r="M168" s="319" t="s">
        <v>149</v>
      </c>
      <c r="N168" s="319" t="s">
        <v>142</v>
      </c>
      <c r="S168" s="16"/>
      <c r="T168" s="288"/>
      <c r="U168" s="288"/>
      <c r="V168" s="16"/>
      <c r="W168" s="227"/>
      <c r="X168" s="289"/>
      <c r="Y168" s="16"/>
      <c r="Z168" s="20"/>
      <c r="AC168" s="16"/>
    </row>
    <row r="169" spans="1:29" ht="13.5" customHeight="1" x14ac:dyDescent="0.35">
      <c r="A169" s="574">
        <v>201</v>
      </c>
      <c r="B169" s="581">
        <v>5</v>
      </c>
      <c r="C169" s="575">
        <v>45445</v>
      </c>
      <c r="D169" s="591" t="s">
        <v>1075</v>
      </c>
      <c r="E169" s="577" t="str">
        <f t="shared" si="16"/>
        <v>NORTH BRANFORD LEGENDS</v>
      </c>
      <c r="F169" s="577" t="str">
        <f t="shared" si="17"/>
        <v>VASCO DA GAMA 55</v>
      </c>
      <c r="G169" s="578"/>
      <c r="H169" s="645">
        <f t="shared" si="20"/>
        <v>0.41666666666666669</v>
      </c>
      <c r="I169" s="614" t="str">
        <f t="shared" si="21"/>
        <v>Northford Park (G), Northford</v>
      </c>
      <c r="J169" s="580"/>
      <c r="K169" s="16"/>
      <c r="M169" s="319" t="s">
        <v>148</v>
      </c>
      <c r="N169" s="319" t="s">
        <v>135</v>
      </c>
      <c r="S169" s="16"/>
      <c r="T169" s="288"/>
      <c r="U169" s="288"/>
      <c r="V169" s="16"/>
      <c r="W169" s="227"/>
      <c r="X169" s="289"/>
      <c r="Y169" s="16"/>
      <c r="Z169" s="20"/>
      <c r="AC169" s="16"/>
    </row>
    <row r="170" spans="1:29" ht="13.5" customHeight="1" x14ac:dyDescent="0.35">
      <c r="A170" s="574">
        <v>203</v>
      </c>
      <c r="B170" s="581" t="s">
        <v>786</v>
      </c>
      <c r="C170" s="575">
        <v>45452</v>
      </c>
      <c r="D170" s="576" t="s">
        <v>10</v>
      </c>
      <c r="E170" s="577" t="str">
        <f t="shared" si="16"/>
        <v>NORWALK FC</v>
      </c>
      <c r="F170" s="577" t="str">
        <f t="shared" si="17"/>
        <v>STAMFORD FC</v>
      </c>
      <c r="G170" s="578"/>
      <c r="H170" s="645">
        <f t="shared" si="20"/>
        <v>0.41666666666666702</v>
      </c>
      <c r="I170" s="614" t="str">
        <f t="shared" si="21"/>
        <v>Nathan Hale MS (T), Norwalk</v>
      </c>
      <c r="J170" s="580"/>
      <c r="K170" s="16"/>
      <c r="M170" s="5" t="s">
        <v>95</v>
      </c>
      <c r="N170" s="5" t="s">
        <v>101</v>
      </c>
      <c r="S170" s="16"/>
      <c r="T170" s="288"/>
      <c r="U170" s="288"/>
      <c r="V170" s="16"/>
      <c r="W170" s="227"/>
      <c r="X170" s="289"/>
      <c r="Y170" s="16"/>
      <c r="Z170" s="20"/>
      <c r="AC170" s="16"/>
    </row>
    <row r="171" spans="1:29" ht="13.5" customHeight="1" x14ac:dyDescent="0.35">
      <c r="A171" s="574">
        <v>204</v>
      </c>
      <c r="B171" s="581" t="s">
        <v>786</v>
      </c>
      <c r="C171" s="658">
        <v>45452</v>
      </c>
      <c r="D171" s="576" t="s">
        <v>10</v>
      </c>
      <c r="E171" s="577" t="str">
        <f t="shared" si="16"/>
        <v>GREENWICH FC 30</v>
      </c>
      <c r="F171" s="577" t="str">
        <f t="shared" si="17"/>
        <v>CLINTON FC 30</v>
      </c>
      <c r="G171" s="578"/>
      <c r="H171" s="645">
        <v>0.41666666666666669</v>
      </c>
      <c r="I171" s="614" t="str">
        <f t="shared" si="21"/>
        <v>tbd</v>
      </c>
      <c r="J171" s="580"/>
      <c r="K171" s="16"/>
      <c r="M171" s="5" t="s">
        <v>94</v>
      </c>
      <c r="N171" s="5" t="s">
        <v>96</v>
      </c>
      <c r="S171" s="16"/>
      <c r="T171" s="288"/>
      <c r="U171" s="288"/>
      <c r="V171" s="16"/>
      <c r="W171" s="227"/>
      <c r="X171" s="289"/>
      <c r="Y171" s="16"/>
      <c r="Z171" s="20"/>
      <c r="AC171" s="16"/>
    </row>
    <row r="172" spans="1:29" ht="13.5" customHeight="1" x14ac:dyDescent="0.35">
      <c r="A172" s="574">
        <v>205</v>
      </c>
      <c r="B172" s="581" t="s">
        <v>786</v>
      </c>
      <c r="C172" s="575">
        <v>45452</v>
      </c>
      <c r="D172" s="576" t="s">
        <v>10</v>
      </c>
      <c r="E172" s="577" t="str">
        <f t="shared" si="16"/>
        <v>CHESHIRE SC UNITED</v>
      </c>
      <c r="F172" s="577" t="str">
        <f t="shared" si="17"/>
        <v>MILFORD TUESDAY</v>
      </c>
      <c r="G172" s="674" t="s">
        <v>204</v>
      </c>
      <c r="H172" s="645">
        <f t="shared" ref="H172:H197" si="22">VLOOKUP(E172,START_TIMES,2)</f>
        <v>0.375</v>
      </c>
      <c r="I172" s="614" t="str">
        <f t="shared" si="21"/>
        <v>Choate Rosemary Hall (T), Wallingford</v>
      </c>
      <c r="J172" s="580"/>
      <c r="K172" s="16"/>
      <c r="M172" s="5" t="s">
        <v>97</v>
      </c>
      <c r="N172" s="5" t="s">
        <v>98</v>
      </c>
      <c r="S172" s="16"/>
      <c r="T172" s="288"/>
      <c r="U172" s="288"/>
      <c r="V172" s="16"/>
      <c r="W172" s="227"/>
      <c r="X172" s="289"/>
      <c r="Y172" s="16"/>
      <c r="Z172" s="20"/>
      <c r="AC172" s="16"/>
    </row>
    <row r="173" spans="1:29" ht="13.5" customHeight="1" x14ac:dyDescent="0.35">
      <c r="A173" s="574">
        <v>206</v>
      </c>
      <c r="B173" s="581" t="s">
        <v>786</v>
      </c>
      <c r="C173" s="575">
        <v>45452</v>
      </c>
      <c r="D173" s="576" t="s">
        <v>10</v>
      </c>
      <c r="E173" s="577" t="str">
        <f t="shared" si="16"/>
        <v>DANBURY UNITED 30</v>
      </c>
      <c r="F173" s="577" t="str">
        <f t="shared" si="17"/>
        <v xml:space="preserve">FC SHELTON </v>
      </c>
      <c r="G173" s="578"/>
      <c r="H173" s="645">
        <f t="shared" si="22"/>
        <v>0.375</v>
      </c>
      <c r="I173" s="614" t="str">
        <f t="shared" si="21"/>
        <v>Portuguese Cultural Center (G), Danbury</v>
      </c>
      <c r="J173" s="580"/>
      <c r="K173" s="16"/>
      <c r="M173" s="5" t="s">
        <v>93</v>
      </c>
      <c r="N173" s="5" t="s">
        <v>99</v>
      </c>
      <c r="S173" s="16"/>
      <c r="T173" s="288"/>
      <c r="U173" s="288"/>
      <c r="V173" s="16"/>
      <c r="W173" s="227"/>
      <c r="X173" s="289"/>
      <c r="Y173" s="16"/>
      <c r="Z173" s="20"/>
      <c r="AC173" s="16"/>
    </row>
    <row r="174" spans="1:29" ht="13.5" customHeight="1" x14ac:dyDescent="0.35">
      <c r="A174" s="574">
        <v>207</v>
      </c>
      <c r="B174" s="581" t="s">
        <v>786</v>
      </c>
      <c r="C174" s="575">
        <v>45452</v>
      </c>
      <c r="D174" s="576" t="s">
        <v>10</v>
      </c>
      <c r="E174" s="577" t="str">
        <f t="shared" si="16"/>
        <v>NORTH BRANFORD 30</v>
      </c>
      <c r="F174" s="577" t="str">
        <f t="shared" si="17"/>
        <v>HAMDEN ALL STARS</v>
      </c>
      <c r="G174" s="578"/>
      <c r="H174" s="645">
        <f t="shared" si="22"/>
        <v>0.41666666666666669</v>
      </c>
      <c r="I174" s="614" t="str">
        <f t="shared" si="21"/>
        <v>Bittner Park (G), Guilford</v>
      </c>
      <c r="J174" s="580"/>
      <c r="K174" s="16"/>
      <c r="M174" s="5" t="s">
        <v>100</v>
      </c>
      <c r="N174" s="5" t="s">
        <v>92</v>
      </c>
      <c r="S174" s="16"/>
      <c r="T174" s="288"/>
      <c r="U174" s="288"/>
      <c r="V174" s="16"/>
      <c r="W174" s="227"/>
      <c r="X174" s="289"/>
      <c r="Y174" s="16"/>
      <c r="Z174" s="20"/>
      <c r="AC174" s="16"/>
    </row>
    <row r="175" spans="1:29" ht="13.5" customHeight="1" x14ac:dyDescent="0.35">
      <c r="A175" s="574">
        <v>209</v>
      </c>
      <c r="B175" s="581" t="s">
        <v>786</v>
      </c>
      <c r="C175" s="575">
        <v>45452</v>
      </c>
      <c r="D175" s="586" t="s">
        <v>175</v>
      </c>
      <c r="E175" s="577" t="str">
        <f t="shared" si="16"/>
        <v>SALTY DOGS FC</v>
      </c>
      <c r="F175" s="577" t="str">
        <f t="shared" si="17"/>
        <v>TRINITY FC</v>
      </c>
      <c r="G175" s="578"/>
      <c r="H175" s="645">
        <f t="shared" si="22"/>
        <v>0.33333333333333331</v>
      </c>
      <c r="I175" s="614" t="str">
        <f t="shared" si="21"/>
        <v>Nonnewaug HS  (T), Woodbury</v>
      </c>
      <c r="J175" s="580"/>
      <c r="K175" s="16"/>
      <c r="M175" s="5" t="s">
        <v>158</v>
      </c>
      <c r="N175" s="5" t="s">
        <v>159</v>
      </c>
      <c r="S175" s="16"/>
      <c r="T175" s="288"/>
      <c r="U175" s="288"/>
      <c r="V175" s="16"/>
      <c r="W175" s="227"/>
      <c r="X175" s="289"/>
      <c r="Y175" s="16"/>
      <c r="Z175" s="20"/>
      <c r="AC175" s="16"/>
    </row>
    <row r="176" spans="1:29" ht="13.5" customHeight="1" x14ac:dyDescent="0.35">
      <c r="A176" s="574">
        <v>210</v>
      </c>
      <c r="B176" s="581" t="s">
        <v>786</v>
      </c>
      <c r="C176" s="575">
        <v>45452</v>
      </c>
      <c r="D176" s="586" t="s">
        <v>175</v>
      </c>
      <c r="E176" s="577" t="str">
        <f t="shared" si="16"/>
        <v>LITCHFIELD COUNTY BLUES 30</v>
      </c>
      <c r="F176" s="577" t="str">
        <f t="shared" si="17"/>
        <v>COYOTES FC</v>
      </c>
      <c r="G176" s="578"/>
      <c r="H176" s="645">
        <f t="shared" si="22"/>
        <v>0.375</v>
      </c>
      <c r="I176" s="614" t="str">
        <f t="shared" si="21"/>
        <v>New Milford HS (T), New Milford</v>
      </c>
      <c r="J176" s="585"/>
      <c r="K176" s="16"/>
      <c r="M176" s="5" t="s">
        <v>154</v>
      </c>
      <c r="N176" s="5" t="s">
        <v>151</v>
      </c>
      <c r="S176" s="16"/>
      <c r="T176" s="288"/>
      <c r="U176" s="288"/>
      <c r="V176" s="16"/>
      <c r="W176" s="227"/>
      <c r="X176" s="289"/>
      <c r="Y176" s="16"/>
      <c r="Z176" s="20"/>
      <c r="AC176" s="16"/>
    </row>
    <row r="177" spans="1:33" ht="13.5" customHeight="1" x14ac:dyDescent="0.35">
      <c r="A177" s="574">
        <v>211</v>
      </c>
      <c r="B177" s="581" t="s">
        <v>786</v>
      </c>
      <c r="C177" s="575">
        <v>45452</v>
      </c>
      <c r="D177" s="586" t="s">
        <v>175</v>
      </c>
      <c r="E177" s="412" t="str">
        <f t="shared" si="16"/>
        <v>BYE 30</v>
      </c>
      <c r="F177" s="577" t="str">
        <f t="shared" si="17"/>
        <v>NAUGATUCK FUSION</v>
      </c>
      <c r="G177" s="578"/>
      <c r="H177" s="645" t="str">
        <f t="shared" si="22"/>
        <v>--</v>
      </c>
      <c r="I177" s="614" t="str">
        <f t="shared" si="21"/>
        <v>--</v>
      </c>
      <c r="J177" s="580"/>
      <c r="K177" s="16"/>
      <c r="M177" s="5" t="s">
        <v>150</v>
      </c>
      <c r="N177" s="5" t="s">
        <v>156</v>
      </c>
      <c r="S177" s="16"/>
      <c r="T177" s="288"/>
      <c r="U177" s="288"/>
      <c r="V177" s="16"/>
      <c r="W177" s="227"/>
      <c r="X177" s="289"/>
      <c r="Y177" s="16"/>
      <c r="Z177" s="20"/>
      <c r="AC177" s="16"/>
    </row>
    <row r="178" spans="1:33" ht="13.5" customHeight="1" x14ac:dyDescent="0.35">
      <c r="A178" s="574">
        <v>212</v>
      </c>
      <c r="B178" s="581" t="s">
        <v>786</v>
      </c>
      <c r="C178" s="575">
        <v>45452</v>
      </c>
      <c r="D178" s="586" t="s">
        <v>175</v>
      </c>
      <c r="E178" s="577" t="str">
        <f t="shared" si="16"/>
        <v>EFC UNITED</v>
      </c>
      <c r="F178" s="577" t="str">
        <f t="shared" si="17"/>
        <v>FC CALDO VERDE</v>
      </c>
      <c r="G178" s="578"/>
      <c r="H178" s="645">
        <f t="shared" si="22"/>
        <v>0.33333333333333331</v>
      </c>
      <c r="I178" s="614" t="str">
        <f t="shared" si="21"/>
        <v>Foran HS KMT (T), Milford</v>
      </c>
      <c r="J178" s="580"/>
      <c r="K178" s="16"/>
      <c r="M178" s="5" t="s">
        <v>152</v>
      </c>
      <c r="N178" s="5" t="s">
        <v>153</v>
      </c>
      <c r="S178" s="16"/>
      <c r="T178" s="288"/>
      <c r="U178" s="288"/>
      <c r="V178" s="16"/>
      <c r="W178" s="227"/>
      <c r="X178" s="289"/>
      <c r="Y178" s="16"/>
      <c r="Z178" s="20"/>
      <c r="AC178" s="16"/>
    </row>
    <row r="179" spans="1:33" ht="13.5" customHeight="1" x14ac:dyDescent="0.35">
      <c r="A179" s="574">
        <v>213</v>
      </c>
      <c r="B179" s="581" t="s">
        <v>786</v>
      </c>
      <c r="C179" s="648">
        <v>45452</v>
      </c>
      <c r="D179" s="650" t="s">
        <v>175</v>
      </c>
      <c r="E179" s="651" t="str">
        <f t="shared" si="16"/>
        <v>MILFORD AMIGOS</v>
      </c>
      <c r="F179" s="577" t="str">
        <f t="shared" si="17"/>
        <v>QPR</v>
      </c>
      <c r="G179" s="578"/>
      <c r="H179" s="645">
        <f t="shared" si="22"/>
        <v>0.33333333333333331</v>
      </c>
      <c r="I179" s="614" t="str">
        <f t="shared" si="21"/>
        <v>Pease Road (G), Woodbridge</v>
      </c>
      <c r="J179" s="580"/>
      <c r="K179" s="16"/>
      <c r="M179" s="5" t="s">
        <v>155</v>
      </c>
      <c r="N179" s="5" t="s">
        <v>157</v>
      </c>
      <c r="S179" s="16"/>
      <c r="T179" s="288"/>
      <c r="U179" s="288"/>
      <c r="V179" s="16"/>
      <c r="W179" s="227"/>
      <c r="X179" s="289"/>
      <c r="Y179" s="16"/>
      <c r="Z179" s="20"/>
      <c r="AC179" s="16"/>
    </row>
    <row r="180" spans="1:33" ht="13.5" customHeight="1" x14ac:dyDescent="0.35">
      <c r="A180" s="574">
        <v>215</v>
      </c>
      <c r="B180" s="581" t="s">
        <v>786</v>
      </c>
      <c r="C180" s="575">
        <v>45452</v>
      </c>
      <c r="D180" s="587" t="s">
        <v>11</v>
      </c>
      <c r="E180" s="577" t="str">
        <f t="shared" si="16"/>
        <v>STORM FC</v>
      </c>
      <c r="F180" s="577" t="str">
        <f t="shared" si="17"/>
        <v>VASCO DA GAMA 40</v>
      </c>
      <c r="G180" s="578"/>
      <c r="H180" s="645">
        <f t="shared" si="22"/>
        <v>0.33333333333333331</v>
      </c>
      <c r="I180" s="614" t="str">
        <f t="shared" si="21"/>
        <v>Wakeman Park (T), Westport</v>
      </c>
      <c r="J180" s="580"/>
      <c r="K180" s="16"/>
      <c r="M180" s="351" t="s">
        <v>108</v>
      </c>
      <c r="N180" s="351" t="s">
        <v>109</v>
      </c>
      <c r="S180" s="16"/>
      <c r="T180" s="288"/>
      <c r="U180" s="288"/>
      <c r="V180" s="16"/>
      <c r="W180" s="227"/>
      <c r="X180" s="289"/>
      <c r="Y180" s="16"/>
      <c r="Z180" s="20"/>
      <c r="AC180" s="16"/>
    </row>
    <row r="181" spans="1:33" ht="13.5" customHeight="1" x14ac:dyDescent="0.35">
      <c r="A181" s="574">
        <v>216</v>
      </c>
      <c r="B181" s="581" t="s">
        <v>786</v>
      </c>
      <c r="C181" s="658">
        <v>45452</v>
      </c>
      <c r="D181" s="587" t="s">
        <v>11</v>
      </c>
      <c r="E181" s="577" t="str">
        <f t="shared" si="16"/>
        <v>GREENWICH PUMAS FC 40</v>
      </c>
      <c r="F181" s="577" t="str">
        <f t="shared" si="17"/>
        <v>CLUB NAPOLI 40</v>
      </c>
      <c r="G181" s="578"/>
      <c r="H181" s="645">
        <f t="shared" si="22"/>
        <v>0.41666666666666702</v>
      </c>
      <c r="I181" s="614" t="str">
        <f t="shared" si="21"/>
        <v>tbd</v>
      </c>
      <c r="J181" s="585"/>
      <c r="K181" s="16"/>
      <c r="M181" s="5" t="s">
        <v>104</v>
      </c>
      <c r="N181" s="5" t="s">
        <v>161</v>
      </c>
      <c r="S181" s="16"/>
      <c r="T181" s="288"/>
      <c r="U181" s="288"/>
      <c r="V181" s="16"/>
      <c r="W181" s="227"/>
      <c r="X181" s="289"/>
      <c r="Y181" s="16"/>
      <c r="Z181" s="20"/>
      <c r="AC181" s="16"/>
    </row>
    <row r="182" spans="1:33" ht="13.5" customHeight="1" x14ac:dyDescent="0.35">
      <c r="A182" s="574">
        <v>217</v>
      </c>
      <c r="B182" s="581" t="s">
        <v>786</v>
      </c>
      <c r="C182" s="575">
        <v>45452</v>
      </c>
      <c r="D182" s="587" t="s">
        <v>11</v>
      </c>
      <c r="E182" s="577" t="str">
        <f t="shared" si="16"/>
        <v>CLINTON FC 40</v>
      </c>
      <c r="F182" s="577" t="str">
        <f t="shared" si="17"/>
        <v>SHEBEEN FC</v>
      </c>
      <c r="G182" s="578"/>
      <c r="H182" s="645">
        <f t="shared" si="22"/>
        <v>0.33333333333333331</v>
      </c>
      <c r="I182" s="614" t="str">
        <f t="shared" si="21"/>
        <v>Indian River Sports Complex (T), Clinton</v>
      </c>
      <c r="J182" s="580"/>
      <c r="K182" s="16"/>
      <c r="M182" s="350" t="s">
        <v>160</v>
      </c>
      <c r="N182" s="350" t="s">
        <v>106</v>
      </c>
      <c r="S182" s="16"/>
      <c r="T182" s="288"/>
      <c r="U182" s="288"/>
      <c r="V182" s="16"/>
      <c r="W182" s="227"/>
      <c r="X182" s="289"/>
      <c r="Y182" s="16"/>
      <c r="Z182" s="20"/>
      <c r="AC182" s="16"/>
    </row>
    <row r="183" spans="1:33" ht="13.5" customHeight="1" x14ac:dyDescent="0.35">
      <c r="A183" s="574">
        <v>218</v>
      </c>
      <c r="B183" s="581" t="s">
        <v>786</v>
      </c>
      <c r="C183" s="575">
        <v>45452</v>
      </c>
      <c r="D183" s="587" t="s">
        <v>11</v>
      </c>
      <c r="E183" s="577" t="str">
        <f t="shared" si="16"/>
        <v>FAIRFIELD GAC 40</v>
      </c>
      <c r="F183" s="577" t="str">
        <f t="shared" si="17"/>
        <v>GREENWICH FC 40</v>
      </c>
      <c r="G183" s="578"/>
      <c r="H183" s="645">
        <f t="shared" si="22"/>
        <v>0.41666666666666702</v>
      </c>
      <c r="I183" s="614" t="str">
        <f t="shared" si="21"/>
        <v>Ludlowe HS (T), Fairfield</v>
      </c>
      <c r="J183" s="580"/>
      <c r="K183" s="16"/>
      <c r="M183" s="350" t="s">
        <v>162</v>
      </c>
      <c r="N183" s="350" t="s">
        <v>163</v>
      </c>
      <c r="S183" s="16"/>
      <c r="T183" s="288"/>
      <c r="U183" s="288"/>
      <c r="V183" s="16"/>
      <c r="W183" s="227"/>
      <c r="X183" s="289"/>
      <c r="Y183" s="16"/>
      <c r="Z183" s="20"/>
      <c r="AC183" s="16"/>
    </row>
    <row r="184" spans="1:33" ht="13.5" customHeight="1" x14ac:dyDescent="0.35">
      <c r="A184" s="574">
        <v>219</v>
      </c>
      <c r="B184" s="581" t="s">
        <v>786</v>
      </c>
      <c r="C184" s="575">
        <v>45452</v>
      </c>
      <c r="D184" s="587" t="s">
        <v>11</v>
      </c>
      <c r="E184" s="577" t="str">
        <f t="shared" si="16"/>
        <v>SOUTHEAST ROVERS</v>
      </c>
      <c r="F184" s="577" t="str">
        <f t="shared" si="17"/>
        <v>NORWALK SPORT COLOMBIA 40</v>
      </c>
      <c r="G184" s="578"/>
      <c r="H184" s="645">
        <f t="shared" si="22"/>
        <v>0.41666666666666702</v>
      </c>
      <c r="I184" s="614" t="str">
        <f t="shared" si="21"/>
        <v>Leary Park (G), Waterford</v>
      </c>
      <c r="J184" s="585"/>
      <c r="K184" s="16"/>
      <c r="M184" s="350" t="s">
        <v>107</v>
      </c>
      <c r="N184" s="350" t="s">
        <v>105</v>
      </c>
      <c r="S184" s="16"/>
      <c r="T184" s="288"/>
      <c r="U184" s="288"/>
      <c r="V184" s="16"/>
      <c r="W184" s="227"/>
      <c r="X184" s="289"/>
      <c r="Y184" s="16"/>
      <c r="Z184" s="20"/>
      <c r="AC184" s="16"/>
    </row>
    <row r="185" spans="1:33" ht="13.5" customHeight="1" x14ac:dyDescent="0.35">
      <c r="A185" s="574">
        <v>221</v>
      </c>
      <c r="B185" s="581" t="s">
        <v>786</v>
      </c>
      <c r="C185" s="575">
        <v>45452</v>
      </c>
      <c r="D185" s="588" t="s">
        <v>12</v>
      </c>
      <c r="E185" s="577" t="str">
        <f t="shared" si="16"/>
        <v>LITCHFIELD COUNTY BLUES 40</v>
      </c>
      <c r="F185" s="577" t="str">
        <f t="shared" si="17"/>
        <v>DERBY QUITUS</v>
      </c>
      <c r="G185" s="589"/>
      <c r="H185" s="645">
        <f t="shared" si="22"/>
        <v>0.41666666666666702</v>
      </c>
      <c r="I185" s="614" t="str">
        <f t="shared" si="21"/>
        <v xml:space="preserve">Wamogo HS (G), Litchfield </v>
      </c>
      <c r="J185" s="580"/>
      <c r="K185" s="16"/>
      <c r="M185" s="281" t="s">
        <v>115</v>
      </c>
      <c r="N185" s="281" t="s">
        <v>112</v>
      </c>
      <c r="S185" s="16"/>
      <c r="T185" s="288"/>
      <c r="U185" s="288"/>
      <c r="V185" s="16"/>
      <c r="W185" s="227"/>
      <c r="X185" s="289"/>
      <c r="Y185" s="16"/>
      <c r="Z185" s="20"/>
      <c r="AC185" s="16"/>
    </row>
    <row r="186" spans="1:33" ht="12.65" customHeight="1" x14ac:dyDescent="0.35">
      <c r="A186" s="574">
        <v>222</v>
      </c>
      <c r="B186" s="581" t="s">
        <v>786</v>
      </c>
      <c r="C186" s="575">
        <v>45452</v>
      </c>
      <c r="D186" s="588" t="s">
        <v>12</v>
      </c>
      <c r="E186" s="577" t="str">
        <f t="shared" si="16"/>
        <v xml:space="preserve">GUILFORD CELTIC </v>
      </c>
      <c r="F186" s="577" t="str">
        <f t="shared" si="17"/>
        <v>NEW HAVEN AMERICANS</v>
      </c>
      <c r="G186" s="578"/>
      <c r="H186" s="645">
        <f t="shared" si="22"/>
        <v>0.41666666666666669</v>
      </c>
      <c r="I186" s="614" t="str">
        <f t="shared" si="21"/>
        <v>Guilford HS (T), Guilford</v>
      </c>
      <c r="J186" s="585"/>
      <c r="K186" s="16"/>
      <c r="M186" s="281" t="s">
        <v>114</v>
      </c>
      <c r="N186" s="281" t="s">
        <v>856</v>
      </c>
      <c r="S186" s="16"/>
      <c r="T186" s="288"/>
      <c r="U186" s="288"/>
      <c r="V186" s="16"/>
      <c r="W186" s="227"/>
      <c r="X186" s="289"/>
      <c r="Y186" s="16"/>
      <c r="Z186" s="20"/>
      <c r="AC186" s="16"/>
    </row>
    <row r="187" spans="1:33" ht="13.5" customHeight="1" x14ac:dyDescent="0.35">
      <c r="A187" s="574">
        <v>223</v>
      </c>
      <c r="B187" s="581" t="s">
        <v>786</v>
      </c>
      <c r="C187" s="575">
        <v>45452</v>
      </c>
      <c r="D187" s="588" t="s">
        <v>12</v>
      </c>
      <c r="E187" s="577" t="str">
        <f t="shared" si="16"/>
        <v>NORTH HAVEN SC</v>
      </c>
      <c r="F187" s="577" t="str">
        <f t="shared" si="17"/>
        <v>LUSITANOS FC</v>
      </c>
      <c r="G187" s="578"/>
      <c r="H187" s="645">
        <f t="shared" si="22"/>
        <v>0.41666666666666702</v>
      </c>
      <c r="I187" s="614" t="str">
        <f t="shared" si="21"/>
        <v>Memorial Field (G), North Haven</v>
      </c>
      <c r="J187" s="580"/>
      <c r="K187" s="16"/>
      <c r="M187" s="281" t="s">
        <v>119</v>
      </c>
      <c r="N187" s="281" t="s">
        <v>855</v>
      </c>
      <c r="S187" s="16"/>
      <c r="T187" s="288"/>
      <c r="U187" s="288"/>
      <c r="V187" s="16"/>
      <c r="W187" s="227"/>
      <c r="X187" s="289"/>
      <c r="Y187" s="16"/>
      <c r="Z187" s="20"/>
      <c r="AC187" s="16"/>
    </row>
    <row r="188" spans="1:33" ht="13.5" customHeight="1" x14ac:dyDescent="0.35">
      <c r="A188" s="574">
        <v>224</v>
      </c>
      <c r="B188" s="581" t="s">
        <v>786</v>
      </c>
      <c r="C188" s="575">
        <v>45452</v>
      </c>
      <c r="D188" s="588" t="s">
        <v>12</v>
      </c>
      <c r="E188" s="577" t="str">
        <f t="shared" si="16"/>
        <v>NORTH BRANFORD 40</v>
      </c>
      <c r="F188" s="577" t="str">
        <f t="shared" si="17"/>
        <v>RIDGEFIELD KICKS</v>
      </c>
      <c r="G188" s="578"/>
      <c r="H188" s="645">
        <f t="shared" si="22"/>
        <v>0.33333333333333331</v>
      </c>
      <c r="I188" s="614" t="str">
        <f t="shared" si="21"/>
        <v>Bittner Park (G), Guilford</v>
      </c>
      <c r="J188" s="574"/>
      <c r="K188" s="16"/>
      <c r="M188" s="281" t="s">
        <v>118</v>
      </c>
      <c r="N188" s="281" t="s">
        <v>859</v>
      </c>
      <c r="S188" s="16"/>
      <c r="T188" s="288"/>
      <c r="U188" s="288"/>
      <c r="V188" s="16"/>
      <c r="W188" s="227"/>
      <c r="X188" s="289"/>
      <c r="Y188" s="16"/>
      <c r="Z188" s="20"/>
      <c r="AC188" s="16"/>
    </row>
    <row r="189" spans="1:33" ht="13.5" customHeight="1" x14ac:dyDescent="0.35">
      <c r="A189" s="574">
        <v>225</v>
      </c>
      <c r="B189" s="581" t="s">
        <v>786</v>
      </c>
      <c r="C189" s="575">
        <v>45452</v>
      </c>
      <c r="D189" s="588" t="s">
        <v>12</v>
      </c>
      <c r="E189" s="577" t="str">
        <f t="shared" si="16"/>
        <v>PAN ZONES</v>
      </c>
      <c r="F189" s="577" t="str">
        <f t="shared" si="17"/>
        <v>WILTON WOLVES</v>
      </c>
      <c r="G189" s="578"/>
      <c r="H189" s="645">
        <f t="shared" si="22"/>
        <v>0.41666666666666669</v>
      </c>
      <c r="I189" s="614" t="str">
        <f t="shared" si="21"/>
        <v>Stanley Quarter Park (G), New Britain</v>
      </c>
      <c r="J189" s="580"/>
      <c r="K189" s="16"/>
      <c r="M189" s="281" t="s">
        <v>120</v>
      </c>
      <c r="N189" s="281" t="s">
        <v>861</v>
      </c>
      <c r="S189" s="16"/>
      <c r="T189" s="288"/>
      <c r="U189" s="288"/>
      <c r="V189" s="16"/>
      <c r="W189" s="227"/>
      <c r="X189" s="289"/>
      <c r="Y189" s="16"/>
      <c r="Z189" s="20"/>
      <c r="AC189" s="16"/>
    </row>
    <row r="190" spans="1:33" ht="13.5" customHeight="1" x14ac:dyDescent="0.35">
      <c r="A190" s="574">
        <v>226</v>
      </c>
      <c r="B190" s="581" t="s">
        <v>786</v>
      </c>
      <c r="C190" s="575">
        <v>45452</v>
      </c>
      <c r="D190" s="588" t="s">
        <v>12</v>
      </c>
      <c r="E190" s="577" t="str">
        <f t="shared" si="16"/>
        <v>STAMFORD UNITED</v>
      </c>
      <c r="F190" s="577" t="str">
        <f t="shared" si="17"/>
        <v>DANBURY UNITED 40</v>
      </c>
      <c r="G190" s="578"/>
      <c r="H190" s="645">
        <f t="shared" si="22"/>
        <v>0.33333333333333331</v>
      </c>
      <c r="I190" s="614" t="str">
        <f t="shared" si="21"/>
        <v>West Beach Fields (T), Stamford</v>
      </c>
      <c r="J190" s="574"/>
      <c r="K190" s="16"/>
      <c r="M190" s="281" t="s">
        <v>122</v>
      </c>
      <c r="N190" s="281" t="s">
        <v>851</v>
      </c>
      <c r="S190" s="16"/>
      <c r="T190" s="288"/>
      <c r="U190" s="288"/>
      <c r="V190" s="16"/>
      <c r="W190" s="227"/>
      <c r="X190" s="289"/>
      <c r="Y190" s="16"/>
      <c r="Z190" s="20"/>
      <c r="AC190" s="16"/>
    </row>
    <row r="191" spans="1:33" ht="13.5" customHeight="1" x14ac:dyDescent="0.35">
      <c r="A191" s="574">
        <v>227</v>
      </c>
      <c r="B191" s="581" t="s">
        <v>786</v>
      </c>
      <c r="C191" s="575">
        <v>45452</v>
      </c>
      <c r="D191" s="588" t="s">
        <v>12</v>
      </c>
      <c r="E191" s="577" t="str">
        <f t="shared" si="16"/>
        <v>BESA SC</v>
      </c>
      <c r="F191" s="577" t="str">
        <f t="shared" si="17"/>
        <v>GUILFORD BELL CURVE</v>
      </c>
      <c r="G191" s="578"/>
      <c r="H191" s="645">
        <f t="shared" si="22"/>
        <v>0.41666666666666669</v>
      </c>
      <c r="I191" s="614" t="str">
        <f t="shared" si="21"/>
        <v>Bucks Hill Park (G), Waterbury</v>
      </c>
      <c r="J191" s="580"/>
      <c r="K191" s="16"/>
      <c r="M191" s="281" t="s">
        <v>110</v>
      </c>
      <c r="N191" s="281" t="s">
        <v>852</v>
      </c>
      <c r="S191" s="16"/>
      <c r="T191" s="288"/>
      <c r="U191" s="288"/>
      <c r="V191" s="16"/>
      <c r="W191" s="227"/>
      <c r="X191" s="289"/>
      <c r="Y191" s="16"/>
      <c r="Z191" s="20"/>
      <c r="AC191" s="16"/>
    </row>
    <row r="192" spans="1:33" s="1" customFormat="1" ht="13.5" customHeight="1" x14ac:dyDescent="0.35">
      <c r="A192" s="574">
        <v>229</v>
      </c>
      <c r="B192" s="581" t="s">
        <v>786</v>
      </c>
      <c r="C192" s="658">
        <v>45452</v>
      </c>
      <c r="D192" s="590" t="s">
        <v>1076</v>
      </c>
      <c r="E192" s="577" t="str">
        <f t="shared" si="16"/>
        <v>GREENWICH FC 50</v>
      </c>
      <c r="F192" s="577" t="str">
        <f t="shared" si="17"/>
        <v>NORWALK MARINERS LEGENDS</v>
      </c>
      <c r="G192" s="578"/>
      <c r="H192" s="645">
        <f t="shared" si="22"/>
        <v>0.33333333333333331</v>
      </c>
      <c r="I192" s="614" t="str">
        <f t="shared" si="21"/>
        <v>tbd</v>
      </c>
      <c r="J192" s="580"/>
      <c r="K192" s="16"/>
      <c r="L192" s="16"/>
      <c r="M192" s="599" t="s">
        <v>127</v>
      </c>
      <c r="N192" s="599" t="s">
        <v>129</v>
      </c>
      <c r="O192" s="16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 s="258"/>
      <c r="AF192"/>
      <c r="AG192"/>
    </row>
    <row r="193" spans="1:15" ht="13.5" customHeight="1" x14ac:dyDescent="0.35">
      <c r="A193" s="574">
        <v>230</v>
      </c>
      <c r="B193" s="581" t="s">
        <v>786</v>
      </c>
      <c r="C193" s="575">
        <v>45452</v>
      </c>
      <c r="D193" s="590" t="s">
        <v>1076</v>
      </c>
      <c r="E193" s="376" t="str">
        <f t="shared" si="16"/>
        <v>BYE 50</v>
      </c>
      <c r="F193" s="577" t="str">
        <f t="shared" si="17"/>
        <v>NORWALK SPORT COLOMBIA 50</v>
      </c>
      <c r="G193" s="578"/>
      <c r="H193" s="645" t="str">
        <f t="shared" si="22"/>
        <v>--</v>
      </c>
      <c r="I193" s="614" t="str">
        <f t="shared" si="21"/>
        <v>--</v>
      </c>
      <c r="J193" s="580"/>
      <c r="K193" s="16"/>
      <c r="M193" s="599" t="s">
        <v>124</v>
      </c>
      <c r="N193" s="599" t="s">
        <v>130</v>
      </c>
    </row>
    <row r="194" spans="1:15" ht="13.5" customHeight="1" x14ac:dyDescent="0.35">
      <c r="A194" s="574">
        <v>231</v>
      </c>
      <c r="B194" s="581" t="s">
        <v>786</v>
      </c>
      <c r="C194" s="575">
        <v>45452</v>
      </c>
      <c r="D194" s="590" t="s">
        <v>1076</v>
      </c>
      <c r="E194" s="577" t="str">
        <f t="shared" si="16"/>
        <v>DYNAMO SC</v>
      </c>
      <c r="F194" s="577" t="str">
        <f t="shared" si="17"/>
        <v>POLONIA FALCON STARS FC</v>
      </c>
      <c r="G194" s="578"/>
      <c r="H194" s="645">
        <f t="shared" si="22"/>
        <v>0.41666666666666669</v>
      </c>
      <c r="I194" s="614" t="str">
        <f t="shared" si="21"/>
        <v>tbd</v>
      </c>
      <c r="J194" s="580"/>
      <c r="K194" s="16"/>
      <c r="M194" s="599" t="s">
        <v>125</v>
      </c>
      <c r="N194" s="599" t="s">
        <v>131</v>
      </c>
      <c r="O194" s="1"/>
    </row>
    <row r="195" spans="1:15" ht="13.5" customHeight="1" x14ac:dyDescent="0.35">
      <c r="A195" s="574">
        <v>232</v>
      </c>
      <c r="B195" s="581" t="s">
        <v>786</v>
      </c>
      <c r="C195" s="575">
        <v>45452</v>
      </c>
      <c r="D195" s="590" t="s">
        <v>1076</v>
      </c>
      <c r="E195" s="577" t="str">
        <f t="shared" si="16"/>
        <v>REBELS UNITED</v>
      </c>
      <c r="F195" s="577" t="str">
        <f t="shared" si="17"/>
        <v>VASCO DA GAMA 50</v>
      </c>
      <c r="G195" s="671"/>
      <c r="H195" s="645">
        <f t="shared" si="22"/>
        <v>0.41666666666666669</v>
      </c>
      <c r="I195" s="614" t="str">
        <f t="shared" si="21"/>
        <v>New Fairfield HS (T), New Fairfield</v>
      </c>
      <c r="J195" s="580"/>
      <c r="K195" s="16"/>
      <c r="M195" s="599" t="s">
        <v>132</v>
      </c>
      <c r="N195" s="599" t="s">
        <v>134</v>
      </c>
    </row>
    <row r="196" spans="1:15" ht="13.5" customHeight="1" x14ac:dyDescent="0.35">
      <c r="A196" s="574">
        <v>233</v>
      </c>
      <c r="B196" s="581" t="s">
        <v>786</v>
      </c>
      <c r="C196" s="575">
        <v>45452</v>
      </c>
      <c r="D196" s="590" t="s">
        <v>1076</v>
      </c>
      <c r="E196" s="577" t="str">
        <f t="shared" ref="E196:E259" si="23">VLOOKUP(M196,Teams,2)</f>
        <v>FAIRFIELD GAC 50</v>
      </c>
      <c r="F196" s="577" t="str">
        <f t="shared" ref="F196:F259" si="24">VLOOKUP(N196,Teams,2)</f>
        <v>GREENWICH PUMAS FC 50</v>
      </c>
      <c r="G196" s="578"/>
      <c r="H196" s="645">
        <f t="shared" si="22"/>
        <v>0.33333333333333331</v>
      </c>
      <c r="I196" s="614" t="str">
        <f t="shared" si="21"/>
        <v>Ludlowe HS (T), Fairfield</v>
      </c>
      <c r="J196" s="580"/>
      <c r="K196" s="16"/>
      <c r="M196" s="599" t="s">
        <v>126</v>
      </c>
      <c r="N196" s="599" t="s">
        <v>128</v>
      </c>
    </row>
    <row r="197" spans="1:15" ht="13.5" customHeight="1" x14ac:dyDescent="0.35">
      <c r="A197" s="574">
        <v>234</v>
      </c>
      <c r="B197" s="581" t="s">
        <v>786</v>
      </c>
      <c r="C197" s="575">
        <v>45452</v>
      </c>
      <c r="D197" s="590" t="s">
        <v>1076</v>
      </c>
      <c r="E197" s="577" t="str">
        <f t="shared" si="23"/>
        <v>STAMFORD CITY</v>
      </c>
      <c r="F197" s="577" t="str">
        <f t="shared" si="24"/>
        <v>WESTPORT FC</v>
      </c>
      <c r="G197" s="578"/>
      <c r="H197" s="645">
        <f t="shared" si="22"/>
        <v>0.41666666666666702</v>
      </c>
      <c r="I197" s="614" t="str">
        <f t="shared" si="21"/>
        <v>West Beach Fields (T), Stamford</v>
      </c>
      <c r="J197" s="580"/>
      <c r="K197" s="16"/>
      <c r="M197" s="599" t="s">
        <v>133</v>
      </c>
      <c r="N197" s="599" t="s">
        <v>136</v>
      </c>
    </row>
    <row r="198" spans="1:15" ht="13.5" customHeight="1" x14ac:dyDescent="0.35">
      <c r="A198" s="574">
        <v>236</v>
      </c>
      <c r="B198" s="581" t="s">
        <v>786</v>
      </c>
      <c r="C198" s="575">
        <v>45452</v>
      </c>
      <c r="D198" s="591" t="s">
        <v>1075</v>
      </c>
      <c r="E198" s="577" t="str">
        <f t="shared" si="23"/>
        <v>VASCO DA GAMA 55</v>
      </c>
      <c r="F198" s="577" t="str">
        <f t="shared" si="24"/>
        <v>ZIMMITTI SC</v>
      </c>
      <c r="G198" s="578"/>
      <c r="H198" s="645">
        <v>0.41666666666666669</v>
      </c>
      <c r="I198" s="614" t="str">
        <f t="shared" si="21"/>
        <v>Veterans Memorial Park (T), Bridgeport</v>
      </c>
      <c r="J198" s="592"/>
      <c r="K198" s="1"/>
      <c r="L198" s="1"/>
      <c r="M198" s="85" t="s">
        <v>135</v>
      </c>
      <c r="N198" s="85" t="s">
        <v>137</v>
      </c>
    </row>
    <row r="199" spans="1:15" ht="13.5" customHeight="1" x14ac:dyDescent="0.35">
      <c r="A199" s="574">
        <v>237</v>
      </c>
      <c r="B199" s="581" t="s">
        <v>786</v>
      </c>
      <c r="C199" s="658">
        <v>45452</v>
      </c>
      <c r="D199" s="591" t="s">
        <v>1075</v>
      </c>
      <c r="E199" s="577" t="str">
        <f t="shared" si="23"/>
        <v>GREENWICH PFC</v>
      </c>
      <c r="F199" s="577" t="str">
        <f t="shared" si="24"/>
        <v>CLUB NAPOLI 55</v>
      </c>
      <c r="G199" s="578"/>
      <c r="H199" s="645">
        <v>0.33333333333333331</v>
      </c>
      <c r="I199" s="614" t="s">
        <v>944</v>
      </c>
      <c r="J199" s="574"/>
      <c r="K199" s="16"/>
      <c r="M199" s="85" t="s">
        <v>146</v>
      </c>
      <c r="N199" s="85" t="s">
        <v>141</v>
      </c>
    </row>
    <row r="200" spans="1:15" ht="13.5" customHeight="1" x14ac:dyDescent="0.35">
      <c r="A200" s="574">
        <v>238</v>
      </c>
      <c r="B200" s="581" t="s">
        <v>786</v>
      </c>
      <c r="C200" s="648">
        <v>45452</v>
      </c>
      <c r="D200" s="652" t="s">
        <v>1075</v>
      </c>
      <c r="E200" s="651" t="str">
        <f t="shared" si="23"/>
        <v>NORTH BRANFORD LEGENDS</v>
      </c>
      <c r="F200" s="577" t="str">
        <f t="shared" si="24"/>
        <v>CHESHIRE AZZURRI</v>
      </c>
      <c r="G200" s="578"/>
      <c r="H200" s="645">
        <f>VLOOKUP(E200,START_TIMES,2)</f>
        <v>0.41666666666666669</v>
      </c>
      <c r="I200" s="614" t="str">
        <f t="shared" ref="I200:I209" si="25">VLOOKUP(E200,fields,2)</f>
        <v>Northford Park (G), Northford</v>
      </c>
      <c r="J200" s="574"/>
      <c r="K200" s="16"/>
      <c r="M200" s="85" t="s">
        <v>148</v>
      </c>
      <c r="N200" s="85" t="s">
        <v>138</v>
      </c>
    </row>
    <row r="201" spans="1:15" ht="13.5" customHeight="1" x14ac:dyDescent="0.35">
      <c r="A201" s="574">
        <v>239</v>
      </c>
      <c r="B201" s="581" t="s">
        <v>786</v>
      </c>
      <c r="C201" s="575">
        <v>45452</v>
      </c>
      <c r="D201" s="591" t="s">
        <v>1075</v>
      </c>
      <c r="E201" s="577" t="str">
        <f t="shared" si="23"/>
        <v>DHAVEN FC</v>
      </c>
      <c r="F201" s="577" t="str">
        <f t="shared" si="24"/>
        <v>EAST HAVEN SC</v>
      </c>
      <c r="G201" s="578"/>
      <c r="H201" s="645">
        <f>VLOOKUP(E201,START_TIMES,2)</f>
        <v>0.41666666666666702</v>
      </c>
      <c r="I201" s="614" t="str">
        <f t="shared" si="25"/>
        <v>Pragemann  Park (G), Wallingford</v>
      </c>
      <c r="J201" s="580"/>
      <c r="K201" s="16"/>
      <c r="M201" s="85" t="s">
        <v>142</v>
      </c>
      <c r="N201" s="85" t="s">
        <v>144</v>
      </c>
    </row>
    <row r="202" spans="1:15" ht="13.5" customHeight="1" x14ac:dyDescent="0.35">
      <c r="A202" s="574">
        <v>240</v>
      </c>
      <c r="B202" s="581" t="s">
        <v>786</v>
      </c>
      <c r="C202" s="575">
        <v>45452</v>
      </c>
      <c r="D202" s="591" t="s">
        <v>1075</v>
      </c>
      <c r="E202" s="577" t="str">
        <f t="shared" si="23"/>
        <v>SOUTHEAST CT</v>
      </c>
      <c r="F202" s="577" t="str">
        <f t="shared" si="24"/>
        <v>GUILFORD BLACK EAGLES</v>
      </c>
      <c r="G202" s="578"/>
      <c r="H202" s="645">
        <v>0.45833333333333331</v>
      </c>
      <c r="I202" s="614" t="str">
        <f t="shared" si="25"/>
        <v>Killingworth Rec Park (G), Killingworth</v>
      </c>
      <c r="J202" s="580" t="s">
        <v>950</v>
      </c>
      <c r="K202" s="16"/>
      <c r="M202" s="85" t="s">
        <v>149</v>
      </c>
      <c r="N202" s="85" t="s">
        <v>147</v>
      </c>
    </row>
    <row r="203" spans="1:15" ht="13.5" customHeight="1" x14ac:dyDescent="0.35">
      <c r="A203" s="574">
        <v>242</v>
      </c>
      <c r="B203" s="581" t="s">
        <v>794</v>
      </c>
      <c r="C203" s="658">
        <v>45459</v>
      </c>
      <c r="D203" s="576" t="s">
        <v>10</v>
      </c>
      <c r="E203" s="577" t="str">
        <f t="shared" si="23"/>
        <v>GREENWICH FC 30</v>
      </c>
      <c r="F203" s="577" t="str">
        <f t="shared" si="24"/>
        <v>DANBURY UNITED 30</v>
      </c>
      <c r="G203" s="578"/>
      <c r="H203" s="645">
        <f t="shared" ref="H203:H217" si="26">VLOOKUP(E203,START_TIMES,2)</f>
        <v>0.33333333333333331</v>
      </c>
      <c r="I203" s="614" t="str">
        <f t="shared" si="25"/>
        <v>tbd</v>
      </c>
      <c r="J203" s="580"/>
      <c r="K203" s="16"/>
      <c r="M203" s="85" t="s">
        <v>94</v>
      </c>
      <c r="N203" s="85" t="s">
        <v>93</v>
      </c>
    </row>
    <row r="204" spans="1:15" ht="13.5" customHeight="1" x14ac:dyDescent="0.35">
      <c r="A204" s="574">
        <v>243</v>
      </c>
      <c r="B204" s="581" t="s">
        <v>794</v>
      </c>
      <c r="C204" s="575">
        <v>45459</v>
      </c>
      <c r="D204" s="576" t="s">
        <v>10</v>
      </c>
      <c r="E204" s="577" t="str">
        <f t="shared" si="23"/>
        <v>CLINTON FC 30</v>
      </c>
      <c r="F204" s="577" t="str">
        <f t="shared" si="24"/>
        <v>NORWALK FC</v>
      </c>
      <c r="G204" s="578"/>
      <c r="H204" s="645">
        <f t="shared" si="26"/>
        <v>0.33333333333333331</v>
      </c>
      <c r="I204" s="614" t="str">
        <f t="shared" si="25"/>
        <v>Strong Field (T), Madison</v>
      </c>
      <c r="J204" s="580"/>
      <c r="K204" s="16"/>
      <c r="M204" s="85" t="s">
        <v>96</v>
      </c>
      <c r="N204" s="85" t="s">
        <v>95</v>
      </c>
    </row>
    <row r="205" spans="1:15" ht="13.5" customHeight="1" x14ac:dyDescent="0.35">
      <c r="A205" s="574">
        <v>244</v>
      </c>
      <c r="B205" s="581" t="s">
        <v>794</v>
      </c>
      <c r="C205" s="575">
        <v>45459</v>
      </c>
      <c r="D205" s="576" t="s">
        <v>10</v>
      </c>
      <c r="E205" s="577" t="str">
        <f t="shared" si="23"/>
        <v xml:space="preserve">FC SHELTON </v>
      </c>
      <c r="F205" s="577" t="str">
        <f t="shared" si="24"/>
        <v>HAMDEN ALL STARS</v>
      </c>
      <c r="G205" s="578"/>
      <c r="H205" s="645">
        <f t="shared" si="26"/>
        <v>0.33333333333333331</v>
      </c>
      <c r="I205" s="614" t="str">
        <f t="shared" si="25"/>
        <v>Nike Site (G), Shelton</v>
      </c>
      <c r="J205" s="585"/>
      <c r="K205" s="16"/>
      <c r="M205" s="85" t="s">
        <v>99</v>
      </c>
      <c r="N205" s="85" t="s">
        <v>92</v>
      </c>
    </row>
    <row r="206" spans="1:15" ht="13.5" customHeight="1" x14ac:dyDescent="0.35">
      <c r="A206" s="574">
        <v>245</v>
      </c>
      <c r="B206" s="581" t="s">
        <v>794</v>
      </c>
      <c r="C206" s="575">
        <v>45459</v>
      </c>
      <c r="D206" s="576" t="s">
        <v>10</v>
      </c>
      <c r="E206" s="577" t="str">
        <f t="shared" si="23"/>
        <v>MILFORD TUESDAY</v>
      </c>
      <c r="F206" s="577" t="str">
        <f t="shared" si="24"/>
        <v>NORTH BRANFORD 30</v>
      </c>
      <c r="G206" s="578"/>
      <c r="H206" s="645">
        <f t="shared" si="26"/>
        <v>0.33333333333333331</v>
      </c>
      <c r="I206" s="614" t="str">
        <f t="shared" si="25"/>
        <v>Witek Park (G), Derby</v>
      </c>
      <c r="J206" s="580"/>
      <c r="K206" s="16"/>
      <c r="M206" s="85" t="s">
        <v>98</v>
      </c>
      <c r="N206" s="85" t="s">
        <v>100</v>
      </c>
    </row>
    <row r="207" spans="1:15" ht="13.5" customHeight="1" x14ac:dyDescent="0.35">
      <c r="A207" s="574">
        <v>246</v>
      </c>
      <c r="B207" s="581" t="s">
        <v>794</v>
      </c>
      <c r="C207" s="575">
        <v>45459</v>
      </c>
      <c r="D207" s="576" t="s">
        <v>10</v>
      </c>
      <c r="E207" s="577" t="str">
        <f t="shared" si="23"/>
        <v>STAMFORD FC</v>
      </c>
      <c r="F207" s="577" t="str">
        <f t="shared" si="24"/>
        <v>CHESHIRE SC UNITED</v>
      </c>
      <c r="G207" s="578"/>
      <c r="H207" s="645">
        <f t="shared" si="26"/>
        <v>0.33333333333333331</v>
      </c>
      <c r="I207" s="614" t="str">
        <f t="shared" si="25"/>
        <v>West Beach Fields (T), Stamford</v>
      </c>
      <c r="J207" s="580"/>
      <c r="K207" s="16"/>
      <c r="M207" s="85" t="s">
        <v>101</v>
      </c>
      <c r="N207" s="85" t="s">
        <v>97</v>
      </c>
    </row>
    <row r="208" spans="1:15" ht="13.5" customHeight="1" x14ac:dyDescent="0.35">
      <c r="A208" s="574">
        <v>248</v>
      </c>
      <c r="B208" s="581" t="s">
        <v>794</v>
      </c>
      <c r="C208" s="575">
        <v>45459</v>
      </c>
      <c r="D208" s="586" t="s">
        <v>175</v>
      </c>
      <c r="E208" s="577" t="str">
        <f t="shared" si="23"/>
        <v>LITCHFIELD COUNTY BLUES 30</v>
      </c>
      <c r="F208" s="577" t="str">
        <f t="shared" si="24"/>
        <v>EFC UNITED</v>
      </c>
      <c r="G208" s="671"/>
      <c r="H208" s="645">
        <f t="shared" si="26"/>
        <v>0.375</v>
      </c>
      <c r="I208" s="614" t="str">
        <f t="shared" si="25"/>
        <v>New Milford HS (T), New Milford</v>
      </c>
      <c r="J208" s="580"/>
      <c r="K208" s="16"/>
      <c r="M208" s="85" t="s">
        <v>154</v>
      </c>
      <c r="N208" s="85" t="s">
        <v>152</v>
      </c>
    </row>
    <row r="209" spans="1:14" ht="13.5" customHeight="1" x14ac:dyDescent="0.35">
      <c r="A209" s="574">
        <v>249</v>
      </c>
      <c r="B209" s="581" t="s">
        <v>794</v>
      </c>
      <c r="C209" s="575">
        <v>45459</v>
      </c>
      <c r="D209" s="586" t="s">
        <v>175</v>
      </c>
      <c r="E209" s="577" t="str">
        <f t="shared" si="23"/>
        <v>COYOTES FC</v>
      </c>
      <c r="F209" s="577" t="str">
        <f t="shared" si="24"/>
        <v>SALTY DOGS FC</v>
      </c>
      <c r="G209" s="578"/>
      <c r="H209" s="645">
        <f t="shared" si="26"/>
        <v>0.33333333333333331</v>
      </c>
      <c r="I209" s="614" t="str">
        <f t="shared" si="25"/>
        <v>Pragemann  Park (G), Wallingford</v>
      </c>
      <c r="J209" s="580"/>
      <c r="K209" s="16"/>
      <c r="M209" s="85" t="s">
        <v>151</v>
      </c>
      <c r="N209" s="85" t="s">
        <v>158</v>
      </c>
    </row>
    <row r="210" spans="1:14" ht="13.5" customHeight="1" x14ac:dyDescent="0.35">
      <c r="A210" s="574">
        <v>250</v>
      </c>
      <c r="B210" s="581" t="s">
        <v>794</v>
      </c>
      <c r="C210" s="575">
        <v>45459</v>
      </c>
      <c r="D210" s="586" t="s">
        <v>175</v>
      </c>
      <c r="E210" s="577" t="str">
        <f t="shared" si="23"/>
        <v>FC CALDO VERDE</v>
      </c>
      <c r="F210" s="577" t="str">
        <f t="shared" si="24"/>
        <v>MILFORD AMIGOS</v>
      </c>
      <c r="G210" s="578"/>
      <c r="H210" s="645">
        <f t="shared" si="26"/>
        <v>0.33333333333333331</v>
      </c>
      <c r="I210" s="614" t="s">
        <v>998</v>
      </c>
      <c r="J210" s="585" t="s">
        <v>928</v>
      </c>
      <c r="K210" s="16"/>
      <c r="M210" s="85" t="s">
        <v>153</v>
      </c>
      <c r="N210" s="85" t="s">
        <v>155</v>
      </c>
    </row>
    <row r="211" spans="1:14" ht="13.5" customHeight="1" x14ac:dyDescent="0.35">
      <c r="A211" s="574">
        <v>251</v>
      </c>
      <c r="B211" s="581" t="s">
        <v>794</v>
      </c>
      <c r="C211" s="575">
        <v>45459</v>
      </c>
      <c r="D211" s="586" t="s">
        <v>175</v>
      </c>
      <c r="E211" s="577" t="str">
        <f t="shared" si="23"/>
        <v>NAUGATUCK FUSION</v>
      </c>
      <c r="F211" s="577" t="str">
        <f t="shared" si="24"/>
        <v>QPR</v>
      </c>
      <c r="G211" s="578"/>
      <c r="H211" s="645">
        <f t="shared" si="26"/>
        <v>0.41666666666666702</v>
      </c>
      <c r="I211" s="614" t="str">
        <f t="shared" ref="I211:I230" si="27">VLOOKUP(E211,fields,2)</f>
        <v>City Hill MS (G), Naugatuck</v>
      </c>
      <c r="J211" s="580"/>
      <c r="K211" s="16"/>
      <c r="M211" s="85" t="s">
        <v>156</v>
      </c>
      <c r="N211" s="85" t="s">
        <v>157</v>
      </c>
    </row>
    <row r="212" spans="1:14" ht="13.5" customHeight="1" x14ac:dyDescent="0.35">
      <c r="A212" s="574">
        <v>252</v>
      </c>
      <c r="B212" s="581" t="s">
        <v>794</v>
      </c>
      <c r="C212" s="575">
        <v>45459</v>
      </c>
      <c r="D212" s="586" t="s">
        <v>175</v>
      </c>
      <c r="E212" s="577" t="str">
        <f t="shared" si="23"/>
        <v>TRINITY FC</v>
      </c>
      <c r="F212" s="412" t="str">
        <f t="shared" si="24"/>
        <v>BYE 30</v>
      </c>
      <c r="G212" s="578"/>
      <c r="H212" s="645">
        <f t="shared" si="26"/>
        <v>0.33333333333333331</v>
      </c>
      <c r="I212" s="614" t="str">
        <f t="shared" si="27"/>
        <v>Pease Road (G), Woodbridge</v>
      </c>
      <c r="J212" s="580"/>
      <c r="K212" s="16"/>
      <c r="M212" s="85" t="s">
        <v>159</v>
      </c>
      <c r="N212" s="85" t="s">
        <v>150</v>
      </c>
    </row>
    <row r="213" spans="1:14" ht="13.5" customHeight="1" x14ac:dyDescent="0.35">
      <c r="A213" s="574">
        <v>254</v>
      </c>
      <c r="B213" s="581" t="s">
        <v>794</v>
      </c>
      <c r="C213" s="658">
        <v>45459</v>
      </c>
      <c r="D213" s="587" t="s">
        <v>11</v>
      </c>
      <c r="E213" s="577" t="str">
        <f t="shared" si="23"/>
        <v>GREENWICH PUMAS FC 40</v>
      </c>
      <c r="F213" s="577" t="str">
        <f t="shared" si="24"/>
        <v>FAIRFIELD GAC 40</v>
      </c>
      <c r="G213" s="578"/>
      <c r="H213" s="645">
        <f t="shared" si="26"/>
        <v>0.41666666666666702</v>
      </c>
      <c r="I213" s="614" t="str">
        <f t="shared" si="27"/>
        <v>tbd</v>
      </c>
      <c r="J213" s="580"/>
      <c r="K213" s="16"/>
      <c r="M213" s="359" t="s">
        <v>104</v>
      </c>
      <c r="N213" s="359" t="s">
        <v>162</v>
      </c>
    </row>
    <row r="214" spans="1:14" ht="13.5" customHeight="1" x14ac:dyDescent="0.35">
      <c r="A214" s="574">
        <v>255</v>
      </c>
      <c r="B214" s="581" t="s">
        <v>794</v>
      </c>
      <c r="C214" s="575">
        <v>45459</v>
      </c>
      <c r="D214" s="587" t="s">
        <v>11</v>
      </c>
      <c r="E214" s="577" t="str">
        <f t="shared" si="23"/>
        <v>CLUB NAPOLI 40</v>
      </c>
      <c r="F214" s="577" t="str">
        <f t="shared" si="24"/>
        <v>STORM FC</v>
      </c>
      <c r="G214" s="578"/>
      <c r="H214" s="645">
        <f t="shared" si="26"/>
        <v>0.41666666666666702</v>
      </c>
      <c r="I214" s="614" t="str">
        <f t="shared" si="27"/>
        <v>Sportsplex (T), North Branford</v>
      </c>
      <c r="J214" s="580"/>
      <c r="K214" s="16"/>
      <c r="M214" s="360" t="s">
        <v>161</v>
      </c>
      <c r="N214" s="360" t="s">
        <v>108</v>
      </c>
    </row>
    <row r="215" spans="1:14" ht="13.5" customHeight="1" x14ac:dyDescent="0.35">
      <c r="A215" s="574">
        <v>256</v>
      </c>
      <c r="B215" s="581" t="s">
        <v>794</v>
      </c>
      <c r="C215" s="626">
        <v>45459</v>
      </c>
      <c r="D215" s="628" t="s">
        <v>11</v>
      </c>
      <c r="E215" s="627" t="str">
        <f t="shared" si="23"/>
        <v>NORWALK SPORT COLOMBIA 40</v>
      </c>
      <c r="F215" s="627" t="str">
        <f t="shared" si="24"/>
        <v>GREENWICH FC 40</v>
      </c>
      <c r="G215" s="578"/>
      <c r="H215" s="645">
        <f t="shared" si="26"/>
        <v>0.41666666666666702</v>
      </c>
      <c r="I215" s="614" t="str">
        <f t="shared" si="27"/>
        <v>Nathan Hale MS (T), Norwalk</v>
      </c>
      <c r="J215" s="585"/>
      <c r="K215" s="16"/>
      <c r="M215" s="85" t="s">
        <v>105</v>
      </c>
      <c r="N215" s="85" t="s">
        <v>163</v>
      </c>
    </row>
    <row r="216" spans="1:14" ht="13.5" customHeight="1" x14ac:dyDescent="0.35">
      <c r="A216" s="574">
        <v>257</v>
      </c>
      <c r="B216" s="581" t="s">
        <v>794</v>
      </c>
      <c r="C216" s="575">
        <v>45459</v>
      </c>
      <c r="D216" s="587" t="s">
        <v>11</v>
      </c>
      <c r="E216" s="577" t="str">
        <f t="shared" si="23"/>
        <v>SHEBEEN FC</v>
      </c>
      <c r="F216" s="577" t="str">
        <f t="shared" si="24"/>
        <v>SOUTHEAST ROVERS</v>
      </c>
      <c r="G216" s="578"/>
      <c r="H216" s="645">
        <f t="shared" si="26"/>
        <v>0.41666666666666702</v>
      </c>
      <c r="I216" s="614" t="str">
        <f t="shared" si="27"/>
        <v>Ludlowe HS (T), Fairfield</v>
      </c>
      <c r="J216" s="580"/>
      <c r="K216" s="16"/>
      <c r="M216" s="281" t="s">
        <v>106</v>
      </c>
      <c r="N216" s="281" t="s">
        <v>107</v>
      </c>
    </row>
    <row r="217" spans="1:14" ht="13.5" customHeight="1" x14ac:dyDescent="0.35">
      <c r="A217" s="574">
        <v>258</v>
      </c>
      <c r="B217" s="581" t="s">
        <v>794</v>
      </c>
      <c r="C217" s="575">
        <v>45459</v>
      </c>
      <c r="D217" s="587" t="s">
        <v>11</v>
      </c>
      <c r="E217" s="577" t="str">
        <f t="shared" si="23"/>
        <v>VASCO DA GAMA 40</v>
      </c>
      <c r="F217" s="577" t="str">
        <f t="shared" si="24"/>
        <v>CLINTON FC 40</v>
      </c>
      <c r="G217" s="578"/>
      <c r="H217" s="645">
        <f t="shared" si="26"/>
        <v>0.41666666666666702</v>
      </c>
      <c r="I217" s="614" t="str">
        <f t="shared" si="27"/>
        <v>Veterans Memorial Park (T), Bridgeport</v>
      </c>
      <c r="J217" s="580"/>
      <c r="K217" s="16"/>
      <c r="M217" s="281" t="s">
        <v>109</v>
      </c>
      <c r="N217" s="281" t="s">
        <v>160</v>
      </c>
    </row>
    <row r="218" spans="1:14" ht="13.5" customHeight="1" x14ac:dyDescent="0.35">
      <c r="A218" s="574">
        <v>260</v>
      </c>
      <c r="B218" s="581" t="s">
        <v>794</v>
      </c>
      <c r="C218" s="648">
        <v>45459</v>
      </c>
      <c r="D218" s="588" t="s">
        <v>12</v>
      </c>
      <c r="E218" s="577" t="str">
        <f t="shared" si="23"/>
        <v>DANBURY UNITED 40</v>
      </c>
      <c r="F218" s="577" t="str">
        <f t="shared" si="24"/>
        <v>RIDGEFIELD KICKS</v>
      </c>
      <c r="G218" s="589"/>
      <c r="H218" s="645">
        <v>0.41666666666666669</v>
      </c>
      <c r="I218" s="614" t="str">
        <f t="shared" si="27"/>
        <v>Portuguese Cultural Center (G), Danbury</v>
      </c>
      <c r="J218" s="580"/>
      <c r="K218" s="16"/>
      <c r="M218" s="281" t="s">
        <v>111</v>
      </c>
      <c r="N218" s="281" t="s">
        <v>859</v>
      </c>
    </row>
    <row r="219" spans="1:14" ht="13.5" customHeight="1" x14ac:dyDescent="0.35">
      <c r="A219" s="574">
        <v>261</v>
      </c>
      <c r="B219" s="581" t="s">
        <v>794</v>
      </c>
      <c r="C219" s="575">
        <v>45459</v>
      </c>
      <c r="D219" s="588" t="s">
        <v>12</v>
      </c>
      <c r="E219" s="577" t="str">
        <f t="shared" si="23"/>
        <v>WILTON WOLVES</v>
      </c>
      <c r="F219" s="577" t="str">
        <f t="shared" si="24"/>
        <v>LITCHFIELD COUNTY BLUES 40</v>
      </c>
      <c r="G219" s="578"/>
      <c r="H219" s="645">
        <f t="shared" ref="H219:H226" si="28">VLOOKUP(E219,START_TIMES,2)</f>
        <v>0.41666666666666702</v>
      </c>
      <c r="I219" s="614" t="str">
        <f t="shared" si="27"/>
        <v>Lily Field (T), Wilton</v>
      </c>
      <c r="J219" s="580"/>
      <c r="K219" s="16"/>
      <c r="M219" s="647" t="s">
        <v>123</v>
      </c>
      <c r="N219" s="647" t="s">
        <v>115</v>
      </c>
    </row>
    <row r="220" spans="1:14" ht="13.5" customHeight="1" x14ac:dyDescent="0.35">
      <c r="A220" s="574">
        <v>262</v>
      </c>
      <c r="B220" s="581" t="s">
        <v>794</v>
      </c>
      <c r="C220" s="575">
        <v>45459</v>
      </c>
      <c r="D220" s="588" t="s">
        <v>12</v>
      </c>
      <c r="E220" s="577" t="str">
        <f t="shared" si="23"/>
        <v>PAN ZONES</v>
      </c>
      <c r="F220" s="577" t="str">
        <f t="shared" si="24"/>
        <v>DERBY QUITUS</v>
      </c>
      <c r="G220" s="578"/>
      <c r="H220" s="645">
        <f t="shared" si="28"/>
        <v>0.41666666666666669</v>
      </c>
      <c r="I220" s="614" t="str">
        <f t="shared" si="27"/>
        <v>Stanley Quarter Park (G), New Britain</v>
      </c>
      <c r="J220" s="580"/>
      <c r="K220" s="16"/>
      <c r="M220" s="281" t="s">
        <v>120</v>
      </c>
      <c r="N220" s="281" t="s">
        <v>112</v>
      </c>
    </row>
    <row r="221" spans="1:14" ht="13.5" customHeight="1" x14ac:dyDescent="0.35">
      <c r="A221" s="574">
        <v>263</v>
      </c>
      <c r="B221" s="581" t="s">
        <v>794</v>
      </c>
      <c r="C221" s="575">
        <v>45459</v>
      </c>
      <c r="D221" s="588" t="s">
        <v>12</v>
      </c>
      <c r="E221" s="577" t="str">
        <f t="shared" si="23"/>
        <v>BESA SC</v>
      </c>
      <c r="F221" s="577" t="str">
        <f t="shared" si="24"/>
        <v>LUSITANOS FC</v>
      </c>
      <c r="G221" s="578"/>
      <c r="H221" s="645">
        <f t="shared" si="28"/>
        <v>0.41666666666666669</v>
      </c>
      <c r="I221" s="614" t="str">
        <f t="shared" si="27"/>
        <v>Bucks Hill Park (G), Waterbury</v>
      </c>
      <c r="J221" s="580"/>
      <c r="K221" s="16"/>
      <c r="M221" s="281" t="s">
        <v>110</v>
      </c>
      <c r="N221" s="281" t="s">
        <v>855</v>
      </c>
    </row>
    <row r="222" spans="1:14" ht="13.5" customHeight="1" x14ac:dyDescent="0.35">
      <c r="A222" s="574">
        <v>264</v>
      </c>
      <c r="B222" s="581" t="s">
        <v>794</v>
      </c>
      <c r="C222" s="575">
        <v>45459</v>
      </c>
      <c r="D222" s="588" t="s">
        <v>12</v>
      </c>
      <c r="E222" s="577" t="str">
        <f t="shared" si="23"/>
        <v>NORTH HAVEN SC</v>
      </c>
      <c r="F222" s="577" t="str">
        <f t="shared" si="24"/>
        <v>GUILFORD BELL CURVE</v>
      </c>
      <c r="G222" s="578"/>
      <c r="H222" s="645">
        <f t="shared" si="28"/>
        <v>0.41666666666666702</v>
      </c>
      <c r="I222" s="614" t="str">
        <f t="shared" si="27"/>
        <v>Memorial Field (G), North Haven</v>
      </c>
      <c r="J222" s="585"/>
      <c r="K222" s="16"/>
      <c r="M222" s="281" t="s">
        <v>119</v>
      </c>
      <c r="N222" s="281" t="s">
        <v>852</v>
      </c>
    </row>
    <row r="223" spans="1:14" ht="13.5" customHeight="1" x14ac:dyDescent="0.35">
      <c r="A223" s="574">
        <v>265</v>
      </c>
      <c r="B223" s="581" t="s">
        <v>794</v>
      </c>
      <c r="C223" s="575">
        <v>45459</v>
      </c>
      <c r="D223" s="588" t="s">
        <v>12</v>
      </c>
      <c r="E223" s="577" t="str">
        <f t="shared" si="23"/>
        <v>NEW HAVEN AMERICANS</v>
      </c>
      <c r="F223" s="577" t="str">
        <f t="shared" si="24"/>
        <v>NORTH BRANFORD 40</v>
      </c>
      <c r="G223" s="578"/>
      <c r="H223" s="645">
        <f t="shared" si="28"/>
        <v>0.41666666666666669</v>
      </c>
      <c r="I223" s="614" t="str">
        <f t="shared" si="27"/>
        <v>Peck Place School (G), Orange</v>
      </c>
      <c r="J223" s="580"/>
      <c r="K223" s="16"/>
      <c r="M223" s="281" t="s">
        <v>117</v>
      </c>
      <c r="N223" s="281" t="s">
        <v>857</v>
      </c>
    </row>
    <row r="224" spans="1:14" ht="13.5" customHeight="1" x14ac:dyDescent="0.35">
      <c r="A224" s="574">
        <v>266</v>
      </c>
      <c r="B224" s="581" t="s">
        <v>794</v>
      </c>
      <c r="C224" s="575">
        <v>45459</v>
      </c>
      <c r="D224" s="588" t="s">
        <v>12</v>
      </c>
      <c r="E224" s="577" t="str">
        <f t="shared" si="23"/>
        <v xml:space="preserve">GUILFORD CELTIC </v>
      </c>
      <c r="F224" s="577" t="str">
        <f t="shared" si="24"/>
        <v>STAMFORD UNITED</v>
      </c>
      <c r="G224" s="578"/>
      <c r="H224" s="645">
        <f t="shared" si="28"/>
        <v>0.41666666666666669</v>
      </c>
      <c r="I224" s="614" t="str">
        <f t="shared" si="27"/>
        <v>Guilford HS (T), Guilford</v>
      </c>
      <c r="J224" s="580"/>
      <c r="K224" s="16"/>
      <c r="M224" s="281" t="s">
        <v>114</v>
      </c>
      <c r="N224" s="281" t="s">
        <v>860</v>
      </c>
    </row>
    <row r="225" spans="1:14" ht="13.5" customHeight="1" x14ac:dyDescent="0.35">
      <c r="A225" s="574">
        <v>268</v>
      </c>
      <c r="B225" s="581" t="s">
        <v>794</v>
      </c>
      <c r="C225" s="626">
        <v>45459</v>
      </c>
      <c r="D225" s="629" t="s">
        <v>1076</v>
      </c>
      <c r="E225" s="627" t="str">
        <f t="shared" si="23"/>
        <v>NORWALK SPORT COLOMBIA 50</v>
      </c>
      <c r="F225" s="627" t="str">
        <f t="shared" si="24"/>
        <v>DYNAMO SC</v>
      </c>
      <c r="G225" s="578"/>
      <c r="H225" s="645">
        <f t="shared" si="28"/>
        <v>0.33333333333333331</v>
      </c>
      <c r="I225" s="614" t="str">
        <f t="shared" si="27"/>
        <v>Nathan Hale MS (T), Norwalk</v>
      </c>
      <c r="J225" s="580"/>
      <c r="K225" s="16"/>
      <c r="M225" s="599" t="s">
        <v>130</v>
      </c>
      <c r="N225" s="599" t="s">
        <v>125</v>
      </c>
    </row>
    <row r="226" spans="1:14" ht="13.5" customHeight="1" x14ac:dyDescent="0.35">
      <c r="A226" s="574">
        <v>269</v>
      </c>
      <c r="B226" s="581" t="s">
        <v>794</v>
      </c>
      <c r="C226" s="575">
        <v>45459</v>
      </c>
      <c r="D226" s="590" t="s">
        <v>1076</v>
      </c>
      <c r="E226" s="577" t="str">
        <f t="shared" si="23"/>
        <v>POLONIA FALCON STARS FC</v>
      </c>
      <c r="F226" s="376" t="str">
        <f t="shared" si="24"/>
        <v>BYE 50</v>
      </c>
      <c r="G226" s="578"/>
      <c r="H226" s="645">
        <f t="shared" si="28"/>
        <v>0.33333333333333331</v>
      </c>
      <c r="I226" s="614" t="str">
        <f t="shared" si="27"/>
        <v>Falcon Field (G), New Britain</v>
      </c>
      <c r="J226" s="580"/>
      <c r="K226" s="16"/>
      <c r="M226" s="599" t="s">
        <v>131</v>
      </c>
      <c r="N226" s="599" t="s">
        <v>124</v>
      </c>
    </row>
    <row r="227" spans="1:14" ht="13.5" customHeight="1" x14ac:dyDescent="0.35">
      <c r="A227" s="574">
        <v>270</v>
      </c>
      <c r="B227" s="581" t="s">
        <v>794</v>
      </c>
      <c r="C227" s="575">
        <v>45459</v>
      </c>
      <c r="D227" s="590" t="s">
        <v>1076</v>
      </c>
      <c r="E227" s="577" t="str">
        <f t="shared" si="23"/>
        <v>VASCO DA GAMA 50</v>
      </c>
      <c r="F227" s="577" t="str">
        <f t="shared" si="24"/>
        <v>STAMFORD CITY</v>
      </c>
      <c r="G227" s="578"/>
      <c r="H227" s="645">
        <v>0.33333333333333331</v>
      </c>
      <c r="I227" s="614" t="str">
        <f t="shared" si="27"/>
        <v>Veterans Memorial Park (T), Bridgeport</v>
      </c>
      <c r="J227" s="585"/>
      <c r="K227" s="16"/>
      <c r="M227" s="599" t="s">
        <v>134</v>
      </c>
      <c r="N227" s="599" t="s">
        <v>133</v>
      </c>
    </row>
    <row r="228" spans="1:14" ht="13.5" customHeight="1" x14ac:dyDescent="0.35">
      <c r="A228" s="574">
        <v>271</v>
      </c>
      <c r="B228" s="581" t="s">
        <v>794</v>
      </c>
      <c r="C228" s="626">
        <v>45459</v>
      </c>
      <c r="D228" s="629" t="s">
        <v>1076</v>
      </c>
      <c r="E228" s="627" t="str">
        <f t="shared" si="23"/>
        <v>FAIRFIELD GAC 50</v>
      </c>
      <c r="F228" s="627" t="str">
        <f t="shared" si="24"/>
        <v>NORWALK MARINERS LEGENDS</v>
      </c>
      <c r="G228" s="578"/>
      <c r="H228" s="645">
        <f t="shared" ref="H228:H235" si="29">VLOOKUP(E228,START_TIMES,2)</f>
        <v>0.33333333333333331</v>
      </c>
      <c r="I228" s="614" t="str">
        <f t="shared" si="27"/>
        <v>Ludlowe HS (T), Fairfield</v>
      </c>
      <c r="J228" s="580"/>
      <c r="K228" s="16"/>
      <c r="M228" s="599" t="s">
        <v>126</v>
      </c>
      <c r="N228" s="599" t="s">
        <v>129</v>
      </c>
    </row>
    <row r="229" spans="1:14" ht="13.5" customHeight="1" x14ac:dyDescent="0.35">
      <c r="A229" s="574">
        <v>272</v>
      </c>
      <c r="B229" s="581" t="s">
        <v>794</v>
      </c>
      <c r="C229" s="575">
        <v>45459</v>
      </c>
      <c r="D229" s="590" t="s">
        <v>1076</v>
      </c>
      <c r="E229" s="577" t="str">
        <f t="shared" si="23"/>
        <v>WESTPORT FC</v>
      </c>
      <c r="F229" s="577" t="str">
        <f t="shared" si="24"/>
        <v>REBELS UNITED</v>
      </c>
      <c r="G229" s="578"/>
      <c r="H229" s="645">
        <f t="shared" si="29"/>
        <v>0.33333333333333331</v>
      </c>
      <c r="I229" s="614" t="str">
        <f t="shared" si="27"/>
        <v>Wakeman Park (T), Westport</v>
      </c>
      <c r="J229" s="580"/>
      <c r="K229" s="16"/>
      <c r="M229" s="599" t="s">
        <v>136</v>
      </c>
      <c r="N229" s="599" t="s">
        <v>132</v>
      </c>
    </row>
    <row r="230" spans="1:14" ht="13.5" customHeight="1" x14ac:dyDescent="0.35">
      <c r="A230" s="574">
        <v>273</v>
      </c>
      <c r="B230" s="581" t="s">
        <v>794</v>
      </c>
      <c r="C230" s="658">
        <v>45459</v>
      </c>
      <c r="D230" s="590" t="s">
        <v>1076</v>
      </c>
      <c r="E230" s="577" t="str">
        <f t="shared" si="23"/>
        <v>GREENWICH PUMAS FC 50</v>
      </c>
      <c r="F230" s="577" t="str">
        <f t="shared" si="24"/>
        <v>GREENWICH FC 50</v>
      </c>
      <c r="G230" s="578"/>
      <c r="H230" s="645">
        <f t="shared" si="29"/>
        <v>0.41666666666666702</v>
      </c>
      <c r="I230" s="614" t="str">
        <f t="shared" si="27"/>
        <v>tbd</v>
      </c>
      <c r="J230" s="580"/>
      <c r="K230" s="16"/>
      <c r="M230" s="599" t="s">
        <v>128</v>
      </c>
      <c r="N230" s="599" t="s">
        <v>127</v>
      </c>
    </row>
    <row r="231" spans="1:14" ht="13.5" customHeight="1" x14ac:dyDescent="0.35">
      <c r="A231" s="574">
        <v>275</v>
      </c>
      <c r="B231" s="581" t="s">
        <v>794</v>
      </c>
      <c r="C231" s="658">
        <v>45459</v>
      </c>
      <c r="D231" s="591" t="s">
        <v>1075</v>
      </c>
      <c r="E231" s="577" t="str">
        <f t="shared" si="23"/>
        <v>GREENWICH PFC</v>
      </c>
      <c r="F231" s="577" t="str">
        <f t="shared" si="24"/>
        <v>DHAVEN FC</v>
      </c>
      <c r="G231" s="578"/>
      <c r="H231" s="645">
        <f t="shared" si="29"/>
        <v>0.41666666666666702</v>
      </c>
      <c r="I231" s="614" t="s">
        <v>944</v>
      </c>
      <c r="J231" s="580"/>
      <c r="K231" s="16"/>
      <c r="M231" s="456" t="s">
        <v>146</v>
      </c>
      <c r="N231" s="340" t="s">
        <v>142</v>
      </c>
    </row>
    <row r="232" spans="1:14" ht="13.5" customHeight="1" x14ac:dyDescent="0.35">
      <c r="A232" s="574">
        <v>276</v>
      </c>
      <c r="B232" s="581" t="s">
        <v>794</v>
      </c>
      <c r="C232" s="575">
        <v>45459</v>
      </c>
      <c r="D232" s="591" t="s">
        <v>1075</v>
      </c>
      <c r="E232" s="577" t="str">
        <f t="shared" si="23"/>
        <v>CLUB NAPOLI 55</v>
      </c>
      <c r="F232" s="577" t="str">
        <f t="shared" si="24"/>
        <v>VASCO DA GAMA 55</v>
      </c>
      <c r="G232" s="578"/>
      <c r="H232" s="645">
        <f t="shared" si="29"/>
        <v>0.41666666666666702</v>
      </c>
      <c r="I232" s="614" t="str">
        <f t="shared" ref="I232:I239" si="30">VLOOKUP(E232,fields,2)</f>
        <v>North Farms Park (G), North Branford</v>
      </c>
      <c r="J232" s="580"/>
      <c r="K232" s="16"/>
      <c r="M232" s="456" t="s">
        <v>141</v>
      </c>
      <c r="N232" s="340" t="s">
        <v>135</v>
      </c>
    </row>
    <row r="233" spans="1:14" ht="13.5" customHeight="1" x14ac:dyDescent="0.35">
      <c r="A233" s="574">
        <v>277</v>
      </c>
      <c r="B233" s="581" t="s">
        <v>794</v>
      </c>
      <c r="C233" s="575">
        <v>45459</v>
      </c>
      <c r="D233" s="591" t="s">
        <v>1075</v>
      </c>
      <c r="E233" s="577" t="str">
        <f t="shared" si="23"/>
        <v>EAST HAVEN SC</v>
      </c>
      <c r="F233" s="577" t="str">
        <f t="shared" si="24"/>
        <v>GUILFORD BLACK EAGLES</v>
      </c>
      <c r="G233" s="578"/>
      <c r="H233" s="645">
        <f t="shared" si="29"/>
        <v>0.41666666666666669</v>
      </c>
      <c r="I233" s="614" t="str">
        <f t="shared" si="30"/>
        <v>East Haven MS (G), East Haven</v>
      </c>
      <c r="J233" s="580"/>
      <c r="K233" s="16"/>
      <c r="M233" s="85" t="s">
        <v>144</v>
      </c>
      <c r="N233" s="85" t="s">
        <v>147</v>
      </c>
    </row>
    <row r="234" spans="1:14" ht="13.5" customHeight="1" x14ac:dyDescent="0.35">
      <c r="A234" s="574">
        <v>278</v>
      </c>
      <c r="B234" s="581" t="s">
        <v>794</v>
      </c>
      <c r="C234" s="575">
        <v>45459</v>
      </c>
      <c r="D234" s="591" t="s">
        <v>1075</v>
      </c>
      <c r="E234" s="577" t="str">
        <f t="shared" si="23"/>
        <v>NORTH BRANFORD LEGENDS</v>
      </c>
      <c r="F234" s="577" t="str">
        <f t="shared" si="24"/>
        <v>SOUTHEAST CT</v>
      </c>
      <c r="G234" s="578"/>
      <c r="H234" s="645">
        <f t="shared" si="29"/>
        <v>0.41666666666666669</v>
      </c>
      <c r="I234" s="614" t="str">
        <f t="shared" si="30"/>
        <v>Northford Park (G), Northford</v>
      </c>
      <c r="J234" s="585"/>
      <c r="K234" s="16"/>
      <c r="M234" s="85" t="s">
        <v>148</v>
      </c>
      <c r="N234" s="85" t="s">
        <v>149</v>
      </c>
    </row>
    <row r="235" spans="1:14" ht="13.5" customHeight="1" x14ac:dyDescent="0.35">
      <c r="A235" s="574">
        <v>279</v>
      </c>
      <c r="B235" s="581" t="s">
        <v>794</v>
      </c>
      <c r="C235" s="575">
        <v>45459</v>
      </c>
      <c r="D235" s="591" t="s">
        <v>1075</v>
      </c>
      <c r="E235" s="577" t="str">
        <f t="shared" si="23"/>
        <v>ZIMMITTI SC</v>
      </c>
      <c r="F235" s="577" t="str">
        <f t="shared" si="24"/>
        <v>CHESHIRE AZZURRI</v>
      </c>
      <c r="G235" s="578"/>
      <c r="H235" s="645">
        <f t="shared" si="29"/>
        <v>0.41666666666666702</v>
      </c>
      <c r="I235" s="614" t="str">
        <f t="shared" si="30"/>
        <v>Pontelandolfo Club (G), Waterbury</v>
      </c>
      <c r="J235" s="580"/>
      <c r="K235" s="16"/>
      <c r="M235" s="85" t="s">
        <v>137</v>
      </c>
      <c r="N235" s="85" t="s">
        <v>138</v>
      </c>
    </row>
    <row r="236" spans="1:14" ht="13.5" customHeight="1" x14ac:dyDescent="0.35">
      <c r="A236" s="574">
        <v>281</v>
      </c>
      <c r="B236" s="581" t="s">
        <v>802</v>
      </c>
      <c r="C236" s="575">
        <v>45466</v>
      </c>
      <c r="D236" s="576" t="s">
        <v>10</v>
      </c>
      <c r="E236" s="577" t="str">
        <f t="shared" si="23"/>
        <v>CLINTON FC 30</v>
      </c>
      <c r="F236" s="577" t="str">
        <f t="shared" si="24"/>
        <v xml:space="preserve">FC SHELTON </v>
      </c>
      <c r="G236" s="578"/>
      <c r="H236" s="645">
        <v>0.33333333333333331</v>
      </c>
      <c r="I236" s="614" t="str">
        <f t="shared" si="30"/>
        <v>Strong Field (T), Madison</v>
      </c>
      <c r="J236" s="580"/>
      <c r="K236" s="16"/>
      <c r="M236" s="85" t="s">
        <v>96</v>
      </c>
      <c r="N236" s="85" t="s">
        <v>99</v>
      </c>
    </row>
    <row r="237" spans="1:14" ht="13.5" customHeight="1" x14ac:dyDescent="0.35">
      <c r="A237" s="574">
        <v>282</v>
      </c>
      <c r="B237" s="581" t="s">
        <v>802</v>
      </c>
      <c r="C237" s="575">
        <v>45466</v>
      </c>
      <c r="D237" s="576" t="s">
        <v>10</v>
      </c>
      <c r="E237" s="577" t="str">
        <f t="shared" si="23"/>
        <v>CHESHIRE SC UNITED</v>
      </c>
      <c r="F237" s="577" t="str">
        <f t="shared" si="24"/>
        <v>GREENWICH FC 30</v>
      </c>
      <c r="G237" s="578"/>
      <c r="H237" s="645">
        <f t="shared" ref="H237:H248" si="31">VLOOKUP(E237,START_TIMES,2)</f>
        <v>0.375</v>
      </c>
      <c r="I237" s="614" t="str">
        <f t="shared" si="30"/>
        <v>Choate Rosemary Hall (T), Wallingford</v>
      </c>
      <c r="J237" s="580"/>
      <c r="K237" s="16"/>
      <c r="M237" s="85" t="s">
        <v>97</v>
      </c>
      <c r="N237" s="85" t="s">
        <v>94</v>
      </c>
    </row>
    <row r="238" spans="1:14" ht="13.5" customHeight="1" x14ac:dyDescent="0.35">
      <c r="A238" s="574">
        <v>283</v>
      </c>
      <c r="B238" s="581" t="s">
        <v>802</v>
      </c>
      <c r="C238" s="575">
        <v>45466</v>
      </c>
      <c r="D238" s="576" t="s">
        <v>10</v>
      </c>
      <c r="E238" s="577" t="str">
        <f t="shared" si="23"/>
        <v>HAMDEN ALL STARS</v>
      </c>
      <c r="F238" s="577" t="str">
        <f t="shared" si="24"/>
        <v>MILFORD TUESDAY</v>
      </c>
      <c r="G238" s="578"/>
      <c r="H238" s="645">
        <f t="shared" si="31"/>
        <v>0.41666666666666669</v>
      </c>
      <c r="I238" s="614" t="str">
        <f t="shared" si="30"/>
        <v>Moretti Field (G), Hamden</v>
      </c>
      <c r="J238" s="580" t="s">
        <v>928</v>
      </c>
      <c r="K238" s="16"/>
      <c r="M238" s="85" t="s">
        <v>92</v>
      </c>
      <c r="N238" s="85" t="s">
        <v>98</v>
      </c>
    </row>
    <row r="239" spans="1:14" ht="16" customHeight="1" x14ac:dyDescent="0.35">
      <c r="A239" s="574">
        <v>284</v>
      </c>
      <c r="B239" s="581" t="s">
        <v>802</v>
      </c>
      <c r="C239" s="575">
        <v>45466</v>
      </c>
      <c r="D239" s="576" t="s">
        <v>10</v>
      </c>
      <c r="E239" s="577" t="str">
        <f t="shared" si="23"/>
        <v>STAMFORD FC</v>
      </c>
      <c r="F239" s="577" t="str">
        <f t="shared" si="24"/>
        <v>DANBURY UNITED 30</v>
      </c>
      <c r="G239" s="578"/>
      <c r="H239" s="645">
        <f t="shared" si="31"/>
        <v>0.33333333333333331</v>
      </c>
      <c r="I239" s="614" t="str">
        <f t="shared" si="30"/>
        <v>West Beach Fields (T), Stamford</v>
      </c>
      <c r="J239" s="585"/>
      <c r="K239" s="16"/>
      <c r="M239" s="85" t="s">
        <v>101</v>
      </c>
      <c r="N239" s="85" t="s">
        <v>93</v>
      </c>
    </row>
    <row r="240" spans="1:14" ht="13.5" customHeight="1" x14ac:dyDescent="0.35">
      <c r="A240" s="574">
        <v>285</v>
      </c>
      <c r="B240" s="581" t="s">
        <v>802</v>
      </c>
      <c r="C240" s="575">
        <v>45466</v>
      </c>
      <c r="D240" s="576" t="s">
        <v>10</v>
      </c>
      <c r="E240" s="577" t="str">
        <f t="shared" si="23"/>
        <v>NORTH BRANFORD 30</v>
      </c>
      <c r="F240" s="577" t="str">
        <f t="shared" si="24"/>
        <v>NORWALK FC</v>
      </c>
      <c r="G240" s="578"/>
      <c r="H240" s="645">
        <f t="shared" si="31"/>
        <v>0.41666666666666669</v>
      </c>
      <c r="I240" s="614" t="s">
        <v>1096</v>
      </c>
      <c r="J240" s="580" t="s">
        <v>928</v>
      </c>
      <c r="K240" s="16"/>
      <c r="M240" s="85" t="s">
        <v>100</v>
      </c>
      <c r="N240" s="85" t="s">
        <v>95</v>
      </c>
    </row>
    <row r="241" spans="1:29" ht="13.5" customHeight="1" x14ac:dyDescent="0.35">
      <c r="A241" s="574">
        <v>287</v>
      </c>
      <c r="B241" s="581" t="s">
        <v>802</v>
      </c>
      <c r="C241" s="575">
        <v>45466</v>
      </c>
      <c r="D241" s="586" t="s">
        <v>175</v>
      </c>
      <c r="E241" s="577" t="str">
        <f t="shared" si="23"/>
        <v>COYOTES FC</v>
      </c>
      <c r="F241" s="577" t="str">
        <f t="shared" si="24"/>
        <v>FC CALDO VERDE</v>
      </c>
      <c r="G241" s="578"/>
      <c r="H241" s="645">
        <f t="shared" si="31"/>
        <v>0.33333333333333331</v>
      </c>
      <c r="I241" s="614" t="str">
        <f t="shared" ref="I241:I272" si="32">VLOOKUP(E241,fields,2)</f>
        <v>Pragemann  Park (G), Wallingford</v>
      </c>
      <c r="J241" s="580"/>
      <c r="K241" s="16"/>
      <c r="M241" s="85" t="s">
        <v>151</v>
      </c>
      <c r="N241" s="85" t="s">
        <v>153</v>
      </c>
    </row>
    <row r="242" spans="1:29" ht="13.5" customHeight="1" x14ac:dyDescent="0.35">
      <c r="A242" s="574">
        <v>288</v>
      </c>
      <c r="B242" s="581" t="s">
        <v>802</v>
      </c>
      <c r="C242" s="575">
        <v>45466</v>
      </c>
      <c r="D242" s="586" t="s">
        <v>175</v>
      </c>
      <c r="E242" s="412" t="str">
        <f t="shared" si="23"/>
        <v>BYE 30</v>
      </c>
      <c r="F242" s="577" t="str">
        <f t="shared" si="24"/>
        <v>LITCHFIELD COUNTY BLUES 30</v>
      </c>
      <c r="G242" s="578"/>
      <c r="H242" s="645" t="str">
        <f t="shared" si="31"/>
        <v>--</v>
      </c>
      <c r="I242" s="614" t="str">
        <f t="shared" si="32"/>
        <v>--</v>
      </c>
      <c r="J242" s="580"/>
      <c r="K242" s="16"/>
      <c r="M242" s="85" t="s">
        <v>150</v>
      </c>
      <c r="N242" s="85" t="s">
        <v>154</v>
      </c>
    </row>
    <row r="243" spans="1:29" ht="13.5" customHeight="1" x14ac:dyDescent="0.35">
      <c r="A243" s="574">
        <v>289</v>
      </c>
      <c r="B243" s="581" t="s">
        <v>802</v>
      </c>
      <c r="C243" s="575">
        <v>45466</v>
      </c>
      <c r="D243" s="586" t="s">
        <v>175</v>
      </c>
      <c r="E243" s="577" t="str">
        <f t="shared" si="23"/>
        <v>MILFORD AMIGOS</v>
      </c>
      <c r="F243" s="577" t="str">
        <f t="shared" si="24"/>
        <v>NAUGATUCK FUSION</v>
      </c>
      <c r="G243" s="578"/>
      <c r="H243" s="645">
        <f t="shared" si="31"/>
        <v>0.33333333333333331</v>
      </c>
      <c r="I243" s="614" t="str">
        <f t="shared" si="32"/>
        <v>Pease Road (G), Woodbridge</v>
      </c>
      <c r="J243" s="580"/>
      <c r="K243" s="16"/>
      <c r="M243" s="85" t="s">
        <v>155</v>
      </c>
      <c r="N243" s="85" t="s">
        <v>156</v>
      </c>
    </row>
    <row r="244" spans="1:29" ht="13.5" customHeight="1" x14ac:dyDescent="0.35">
      <c r="A244" s="574">
        <v>290</v>
      </c>
      <c r="B244" s="581" t="s">
        <v>802</v>
      </c>
      <c r="C244" s="632">
        <v>45466</v>
      </c>
      <c r="D244" s="633" t="s">
        <v>175</v>
      </c>
      <c r="E244" s="634" t="str">
        <f t="shared" si="23"/>
        <v>TRINITY FC</v>
      </c>
      <c r="F244" s="577" t="str">
        <f t="shared" si="24"/>
        <v>EFC UNITED</v>
      </c>
      <c r="G244" s="578"/>
      <c r="H244" s="645">
        <f t="shared" si="31"/>
        <v>0.33333333333333331</v>
      </c>
      <c r="I244" s="614" t="str">
        <f t="shared" si="32"/>
        <v>Pease Road (G), Woodbridge</v>
      </c>
      <c r="J244" s="585"/>
      <c r="K244" s="16"/>
      <c r="M244" s="85" t="s">
        <v>159</v>
      </c>
      <c r="N244" s="85" t="s">
        <v>152</v>
      </c>
    </row>
    <row r="245" spans="1:29" ht="13.5" customHeight="1" thickBot="1" x14ac:dyDescent="0.4">
      <c r="A245" s="574">
        <v>291</v>
      </c>
      <c r="B245" s="581" t="s">
        <v>802</v>
      </c>
      <c r="C245" s="575">
        <v>45466</v>
      </c>
      <c r="D245" s="586" t="s">
        <v>175</v>
      </c>
      <c r="E245" s="577" t="str">
        <f t="shared" si="23"/>
        <v>SALTY DOGS FC</v>
      </c>
      <c r="F245" s="577" t="str">
        <f t="shared" si="24"/>
        <v>QPR</v>
      </c>
      <c r="G245" s="578"/>
      <c r="H245" s="645">
        <f t="shared" si="31"/>
        <v>0.33333333333333331</v>
      </c>
      <c r="I245" s="614" t="str">
        <f t="shared" si="32"/>
        <v>Nonnewaug HS  (T), Woodbury</v>
      </c>
      <c r="J245" s="580"/>
      <c r="K245" s="16"/>
      <c r="M245" s="85" t="s">
        <v>158</v>
      </c>
      <c r="N245" s="85" t="s">
        <v>157</v>
      </c>
    </row>
    <row r="246" spans="1:29" ht="13.5" customHeight="1" thickTop="1" thickBot="1" x14ac:dyDescent="0.4">
      <c r="A246" s="574">
        <v>293</v>
      </c>
      <c r="B246" s="581" t="s">
        <v>802</v>
      </c>
      <c r="C246" s="575">
        <v>45466</v>
      </c>
      <c r="D246" s="587" t="s">
        <v>11</v>
      </c>
      <c r="E246" s="577" t="str">
        <f t="shared" si="23"/>
        <v>CLUB NAPOLI 40</v>
      </c>
      <c r="F246" s="577" t="str">
        <f t="shared" si="24"/>
        <v>GREENWICH FC 40</v>
      </c>
      <c r="G246" s="578"/>
      <c r="H246" s="645">
        <f t="shared" si="31"/>
        <v>0.41666666666666702</v>
      </c>
      <c r="I246" s="614" t="str">
        <f t="shared" si="32"/>
        <v>Sportsplex (T), North Branford</v>
      </c>
      <c r="J246" s="580"/>
      <c r="K246" s="16"/>
      <c r="M246" s="359" t="s">
        <v>161</v>
      </c>
      <c r="N246" s="359" t="s">
        <v>163</v>
      </c>
      <c r="S246" s="16"/>
      <c r="T246" s="198"/>
      <c r="U246" s="198"/>
      <c r="V246" s="16">
        <v>73</v>
      </c>
      <c r="W246" s="209"/>
      <c r="X246" s="215"/>
      <c r="Y246" s="16"/>
      <c r="Z246" s="20"/>
      <c r="AC246" s="16"/>
    </row>
    <row r="247" spans="1:29" ht="13.5" customHeight="1" thickTop="1" thickBot="1" x14ac:dyDescent="0.4">
      <c r="A247" s="574">
        <v>294</v>
      </c>
      <c r="B247" s="581" t="s">
        <v>802</v>
      </c>
      <c r="C247" s="575">
        <v>45466</v>
      </c>
      <c r="D247" s="587" t="s">
        <v>11</v>
      </c>
      <c r="E247" s="577" t="str">
        <f t="shared" si="23"/>
        <v>CLINTON FC 40</v>
      </c>
      <c r="F247" s="577" t="str">
        <f t="shared" si="24"/>
        <v>GREENWICH PUMAS FC 40</v>
      </c>
      <c r="G247" s="578"/>
      <c r="H247" s="645">
        <f t="shared" si="31"/>
        <v>0.33333333333333331</v>
      </c>
      <c r="I247" s="614" t="str">
        <f t="shared" si="32"/>
        <v>Indian River Sports Complex (T), Clinton</v>
      </c>
      <c r="J247" s="580"/>
      <c r="K247" s="16"/>
      <c r="M247" s="359" t="s">
        <v>160</v>
      </c>
      <c r="N247" s="359" t="s">
        <v>104</v>
      </c>
      <c r="S247" s="16"/>
      <c r="T247" s="198"/>
      <c r="U247" s="198"/>
      <c r="V247" s="16">
        <v>74</v>
      </c>
      <c r="W247" s="209"/>
      <c r="X247" s="215"/>
      <c r="Y247" s="16"/>
      <c r="Z247" s="20"/>
      <c r="AC247" s="16"/>
    </row>
    <row r="248" spans="1:29" ht="13.5" customHeight="1" thickTop="1" x14ac:dyDescent="0.35">
      <c r="A248" s="574">
        <v>295</v>
      </c>
      <c r="B248" s="581" t="s">
        <v>802</v>
      </c>
      <c r="C248" s="575">
        <v>45466</v>
      </c>
      <c r="D248" s="587" t="s">
        <v>11</v>
      </c>
      <c r="E248" s="577" t="str">
        <f t="shared" si="23"/>
        <v>NORWALK SPORT COLOMBIA 40</v>
      </c>
      <c r="F248" s="577" t="str">
        <f t="shared" si="24"/>
        <v>SHEBEEN FC</v>
      </c>
      <c r="G248" s="578"/>
      <c r="H248" s="645">
        <f t="shared" si="31"/>
        <v>0.41666666666666702</v>
      </c>
      <c r="I248" s="614" t="str">
        <f t="shared" si="32"/>
        <v>Nathan Hale MS (T), Norwalk</v>
      </c>
      <c r="J248" s="580"/>
      <c r="K248" s="16"/>
      <c r="M248" s="359" t="s">
        <v>105</v>
      </c>
      <c r="N248" s="359" t="s">
        <v>106</v>
      </c>
      <c r="S248" s="16"/>
      <c r="T248" s="288"/>
      <c r="U248" s="288"/>
      <c r="V248" s="16"/>
      <c r="W248" s="227"/>
      <c r="X248" s="289"/>
      <c r="Y248" s="16"/>
      <c r="Z248" s="20"/>
      <c r="AC248" s="16"/>
    </row>
    <row r="249" spans="1:29" ht="13.5" customHeight="1" x14ac:dyDescent="0.35">
      <c r="A249" s="574">
        <v>296</v>
      </c>
      <c r="B249" s="581" t="s">
        <v>802</v>
      </c>
      <c r="C249" s="575">
        <v>45466</v>
      </c>
      <c r="D249" s="587" t="s">
        <v>11</v>
      </c>
      <c r="E249" s="577" t="str">
        <f t="shared" si="23"/>
        <v>VASCO DA GAMA 40</v>
      </c>
      <c r="F249" s="577" t="str">
        <f t="shared" si="24"/>
        <v>FAIRFIELD GAC 40</v>
      </c>
      <c r="G249" s="578"/>
      <c r="H249" s="645">
        <v>0.33333333333333331</v>
      </c>
      <c r="I249" s="614" t="str">
        <f t="shared" si="32"/>
        <v>Veterans Memorial Park (T), Bridgeport</v>
      </c>
      <c r="J249" s="585"/>
      <c r="K249" s="16"/>
      <c r="M249" s="85" t="s">
        <v>109</v>
      </c>
      <c r="N249" s="85" t="s">
        <v>162</v>
      </c>
    </row>
    <row r="250" spans="1:29" ht="13.5" customHeight="1" x14ac:dyDescent="0.35">
      <c r="A250" s="574">
        <v>297</v>
      </c>
      <c r="B250" s="581" t="s">
        <v>802</v>
      </c>
      <c r="C250" s="575">
        <v>45466</v>
      </c>
      <c r="D250" s="587" t="s">
        <v>11</v>
      </c>
      <c r="E250" s="577" t="str">
        <f t="shared" si="23"/>
        <v>STORM FC</v>
      </c>
      <c r="F250" s="577" t="str">
        <f t="shared" si="24"/>
        <v>SOUTHEAST ROVERS</v>
      </c>
      <c r="G250" s="578"/>
      <c r="H250" s="645">
        <f t="shared" ref="H250:H255" si="33">VLOOKUP(E250,START_TIMES,2)</f>
        <v>0.33333333333333331</v>
      </c>
      <c r="I250" s="614" t="str">
        <f t="shared" si="32"/>
        <v>Wakeman Park (T), Westport</v>
      </c>
      <c r="J250" s="580"/>
      <c r="K250" s="16"/>
      <c r="M250" s="281" t="s">
        <v>108</v>
      </c>
      <c r="N250" s="281" t="s">
        <v>107</v>
      </c>
    </row>
    <row r="251" spans="1:29" ht="13.5" customHeight="1" x14ac:dyDescent="0.35">
      <c r="A251" s="574">
        <v>299</v>
      </c>
      <c r="B251" s="581" t="s">
        <v>802</v>
      </c>
      <c r="C251" s="575">
        <v>45466</v>
      </c>
      <c r="D251" s="588" t="s">
        <v>12</v>
      </c>
      <c r="E251" s="577" t="str">
        <f t="shared" si="23"/>
        <v>NEW HAVEN AMERICANS</v>
      </c>
      <c r="F251" s="577" t="str">
        <f t="shared" si="24"/>
        <v>NORTH HAVEN SC</v>
      </c>
      <c r="G251" s="589"/>
      <c r="H251" s="645">
        <f t="shared" si="33"/>
        <v>0.41666666666666669</v>
      </c>
      <c r="I251" s="614" t="str">
        <f t="shared" si="32"/>
        <v>Peck Place School (G), Orange</v>
      </c>
      <c r="J251" s="580"/>
      <c r="K251" s="16"/>
      <c r="M251" s="281" t="s">
        <v>117</v>
      </c>
      <c r="N251" s="281" t="s">
        <v>858</v>
      </c>
    </row>
    <row r="252" spans="1:29" ht="13.5" customHeight="1" x14ac:dyDescent="0.35">
      <c r="A252" s="574">
        <v>300</v>
      </c>
      <c r="B252" s="581" t="s">
        <v>802</v>
      </c>
      <c r="C252" s="575">
        <v>45466</v>
      </c>
      <c r="D252" s="588" t="s">
        <v>12</v>
      </c>
      <c r="E252" s="577" t="str">
        <f t="shared" si="23"/>
        <v>BESA SC</v>
      </c>
      <c r="F252" s="577" t="str">
        <f t="shared" si="24"/>
        <v>DERBY QUITUS</v>
      </c>
      <c r="G252" s="578"/>
      <c r="H252" s="645">
        <f t="shared" si="33"/>
        <v>0.41666666666666669</v>
      </c>
      <c r="I252" s="614" t="str">
        <f t="shared" si="32"/>
        <v>Bucks Hill Park (G), Waterbury</v>
      </c>
      <c r="J252" s="580"/>
      <c r="K252" s="16"/>
      <c r="M252" s="281" t="s">
        <v>110</v>
      </c>
      <c r="N252" s="281" t="s">
        <v>112</v>
      </c>
    </row>
    <row r="253" spans="1:29" ht="13.5" customHeight="1" x14ac:dyDescent="0.35">
      <c r="A253" s="574">
        <v>301</v>
      </c>
      <c r="B253" s="581" t="s">
        <v>802</v>
      </c>
      <c r="C253" s="575">
        <v>45466</v>
      </c>
      <c r="D253" s="588" t="s">
        <v>12</v>
      </c>
      <c r="E253" s="577" t="str">
        <f t="shared" si="23"/>
        <v>LUSITANOS FC</v>
      </c>
      <c r="F253" s="577" t="str">
        <f t="shared" si="24"/>
        <v>NORTH BRANFORD 40</v>
      </c>
      <c r="G253" s="578"/>
      <c r="H253" s="645">
        <f t="shared" si="33"/>
        <v>0.41666666666666669</v>
      </c>
      <c r="I253" s="614" t="str">
        <f t="shared" si="32"/>
        <v>Veterans Memorial Park (T), Bridgeport</v>
      </c>
      <c r="J253" s="580"/>
      <c r="K253" s="16"/>
      <c r="M253" s="281" t="s">
        <v>116</v>
      </c>
      <c r="N253" s="281" t="s">
        <v>857</v>
      </c>
    </row>
    <row r="254" spans="1:29" ht="13.5" customHeight="1" x14ac:dyDescent="0.35">
      <c r="A254" s="574">
        <v>302</v>
      </c>
      <c r="B254" s="581" t="s">
        <v>802</v>
      </c>
      <c r="C254" s="575">
        <v>45466</v>
      </c>
      <c r="D254" s="588" t="s">
        <v>12</v>
      </c>
      <c r="E254" s="577" t="str">
        <f t="shared" si="23"/>
        <v xml:space="preserve">GUILFORD CELTIC </v>
      </c>
      <c r="F254" s="577" t="str">
        <f t="shared" si="24"/>
        <v>GUILFORD BELL CURVE</v>
      </c>
      <c r="G254" s="578"/>
      <c r="H254" s="645">
        <f t="shared" si="33"/>
        <v>0.41666666666666669</v>
      </c>
      <c r="I254" s="614" t="str">
        <f t="shared" si="32"/>
        <v>Guilford HS (T), Guilford</v>
      </c>
      <c r="J254" s="580"/>
      <c r="K254" s="16"/>
      <c r="M254" s="281" t="s">
        <v>114</v>
      </c>
      <c r="N254" s="281" t="s">
        <v>852</v>
      </c>
    </row>
    <row r="255" spans="1:29" ht="13.5" customHeight="1" x14ac:dyDescent="0.35">
      <c r="A255" s="574">
        <v>303</v>
      </c>
      <c r="B255" s="581" t="s">
        <v>802</v>
      </c>
      <c r="C255" s="575">
        <v>45466</v>
      </c>
      <c r="D255" s="588" t="s">
        <v>12</v>
      </c>
      <c r="E255" s="577" t="str">
        <f t="shared" si="23"/>
        <v>STAMFORD UNITED</v>
      </c>
      <c r="F255" s="577" t="str">
        <f t="shared" si="24"/>
        <v>PAN ZONES</v>
      </c>
      <c r="G255" s="578"/>
      <c r="H255" s="645">
        <f t="shared" si="33"/>
        <v>0.33333333333333331</v>
      </c>
      <c r="I255" s="614" t="str">
        <f t="shared" si="32"/>
        <v>West Beach Fields (T), Stamford</v>
      </c>
      <c r="J255" s="580"/>
      <c r="K255" s="16"/>
      <c r="M255" s="281" t="s">
        <v>122</v>
      </c>
      <c r="N255" s="281" t="s">
        <v>120</v>
      </c>
    </row>
    <row r="256" spans="1:29" ht="13.5" customHeight="1" x14ac:dyDescent="0.35">
      <c r="A256" s="574">
        <v>304</v>
      </c>
      <c r="B256" s="581" t="s">
        <v>802</v>
      </c>
      <c r="C256" s="648">
        <v>45466</v>
      </c>
      <c r="D256" s="588" t="s">
        <v>12</v>
      </c>
      <c r="E256" s="577" t="str">
        <f t="shared" si="23"/>
        <v>DANBURY UNITED 40</v>
      </c>
      <c r="F256" s="577" t="str">
        <f t="shared" si="24"/>
        <v>LITCHFIELD COUNTY BLUES 40</v>
      </c>
      <c r="G256" s="578"/>
      <c r="H256" s="645">
        <v>0.41666666666666669</v>
      </c>
      <c r="I256" s="614" t="str">
        <f t="shared" si="32"/>
        <v>Portuguese Cultural Center (G), Danbury</v>
      </c>
      <c r="J256" s="585"/>
      <c r="K256" s="16"/>
      <c r="M256" s="281" t="s">
        <v>111</v>
      </c>
      <c r="N256" s="281" t="s">
        <v>854</v>
      </c>
    </row>
    <row r="257" spans="1:14" ht="13.5" customHeight="1" x14ac:dyDescent="0.35">
      <c r="A257" s="574">
        <v>305</v>
      </c>
      <c r="B257" s="581" t="s">
        <v>802</v>
      </c>
      <c r="C257" s="575">
        <v>45466</v>
      </c>
      <c r="D257" s="588" t="s">
        <v>12</v>
      </c>
      <c r="E257" s="577" t="str">
        <f t="shared" si="23"/>
        <v>WILTON WOLVES</v>
      </c>
      <c r="F257" s="577" t="str">
        <f t="shared" si="24"/>
        <v>RIDGEFIELD KICKS</v>
      </c>
      <c r="G257" s="578"/>
      <c r="H257" s="645">
        <f t="shared" ref="H257:H267" si="34">VLOOKUP(E257,START_TIMES,2)</f>
        <v>0.41666666666666702</v>
      </c>
      <c r="I257" s="614" t="str">
        <f t="shared" si="32"/>
        <v>Lily Field (T), Wilton</v>
      </c>
      <c r="J257" s="580"/>
      <c r="K257" s="16"/>
      <c r="M257" s="281" t="s">
        <v>123</v>
      </c>
      <c r="N257" s="281" t="s">
        <v>859</v>
      </c>
    </row>
    <row r="258" spans="1:14" ht="13.5" customHeight="1" x14ac:dyDescent="0.35">
      <c r="A258" s="574">
        <v>307</v>
      </c>
      <c r="B258" s="581" t="s">
        <v>802</v>
      </c>
      <c r="C258" s="575">
        <v>45466</v>
      </c>
      <c r="D258" s="590" t="s">
        <v>1076</v>
      </c>
      <c r="E258" s="577" t="str">
        <f t="shared" si="23"/>
        <v>FAIRFIELD GAC 50</v>
      </c>
      <c r="F258" s="577" t="str">
        <f t="shared" si="24"/>
        <v>VASCO DA GAMA 50</v>
      </c>
      <c r="G258" s="578"/>
      <c r="H258" s="645">
        <f t="shared" si="34"/>
        <v>0.33333333333333331</v>
      </c>
      <c r="I258" s="614" t="str">
        <f t="shared" si="32"/>
        <v>Ludlowe HS (T), Fairfield</v>
      </c>
      <c r="J258" s="580"/>
      <c r="K258" s="16"/>
      <c r="M258" s="599" t="s">
        <v>126</v>
      </c>
      <c r="N258" s="599" t="s">
        <v>134</v>
      </c>
    </row>
    <row r="259" spans="1:14" ht="13.5" customHeight="1" x14ac:dyDescent="0.35">
      <c r="A259" s="574">
        <v>308</v>
      </c>
      <c r="B259" s="581" t="s">
        <v>802</v>
      </c>
      <c r="C259" s="658">
        <v>45466</v>
      </c>
      <c r="D259" s="590" t="s">
        <v>1076</v>
      </c>
      <c r="E259" s="577" t="str">
        <f t="shared" si="23"/>
        <v>GREENWICH FC 50</v>
      </c>
      <c r="F259" s="577" t="str">
        <f t="shared" si="24"/>
        <v>WESTPORT FC</v>
      </c>
      <c r="G259" s="578"/>
      <c r="H259" s="645">
        <f t="shared" si="34"/>
        <v>0.33333333333333331</v>
      </c>
      <c r="I259" s="614" t="str">
        <f t="shared" si="32"/>
        <v>tbd</v>
      </c>
      <c r="J259" s="580"/>
      <c r="K259" s="16"/>
      <c r="M259" s="599" t="s">
        <v>127</v>
      </c>
      <c r="N259" s="599" t="s">
        <v>136</v>
      </c>
    </row>
    <row r="260" spans="1:14" ht="13.5" customHeight="1" x14ac:dyDescent="0.35">
      <c r="A260" s="574">
        <v>309</v>
      </c>
      <c r="B260" s="581" t="s">
        <v>802</v>
      </c>
      <c r="C260" s="575">
        <v>45466</v>
      </c>
      <c r="D260" s="590" t="s">
        <v>1076</v>
      </c>
      <c r="E260" s="376" t="str">
        <f t="shared" ref="E260:E323" si="35">VLOOKUP(M260,Teams,2)</f>
        <v>BYE 50</v>
      </c>
      <c r="F260" s="577" t="str">
        <f t="shared" ref="F260:F323" si="36">VLOOKUP(N260,Teams,2)</f>
        <v>REBELS UNITED</v>
      </c>
      <c r="G260" s="578"/>
      <c r="H260" s="645" t="str">
        <f t="shared" si="34"/>
        <v>--</v>
      </c>
      <c r="I260" s="614" t="str">
        <f t="shared" si="32"/>
        <v>--</v>
      </c>
      <c r="J260" s="580"/>
      <c r="K260" s="16"/>
      <c r="M260" s="599" t="s">
        <v>124</v>
      </c>
      <c r="N260" s="599" t="s">
        <v>132</v>
      </c>
    </row>
    <row r="261" spans="1:14" ht="13.5" customHeight="1" x14ac:dyDescent="0.35">
      <c r="A261" s="574">
        <v>310</v>
      </c>
      <c r="B261" s="581" t="s">
        <v>802</v>
      </c>
      <c r="C261" s="575">
        <v>45466</v>
      </c>
      <c r="D261" s="590" t="s">
        <v>1076</v>
      </c>
      <c r="E261" s="577" t="str">
        <f t="shared" si="35"/>
        <v>DYNAMO SC</v>
      </c>
      <c r="F261" s="577" t="str">
        <f t="shared" si="36"/>
        <v>STAMFORD CITY</v>
      </c>
      <c r="G261" s="578"/>
      <c r="H261" s="645">
        <f t="shared" si="34"/>
        <v>0.41666666666666669</v>
      </c>
      <c r="I261" s="614" t="str">
        <f t="shared" si="32"/>
        <v>tbd</v>
      </c>
      <c r="J261" s="585"/>
      <c r="K261" s="16"/>
      <c r="M261" s="599" t="s">
        <v>125</v>
      </c>
      <c r="N261" s="599" t="s">
        <v>133</v>
      </c>
    </row>
    <row r="262" spans="1:14" ht="13.5" customHeight="1" x14ac:dyDescent="0.35">
      <c r="A262" s="574">
        <v>311</v>
      </c>
      <c r="B262" s="581" t="s">
        <v>802</v>
      </c>
      <c r="C262" s="575">
        <v>45466</v>
      </c>
      <c r="D262" s="590" t="s">
        <v>1076</v>
      </c>
      <c r="E262" s="577" t="str">
        <f t="shared" si="35"/>
        <v>POLONIA FALCON STARS FC</v>
      </c>
      <c r="F262" s="577" t="str">
        <f t="shared" si="36"/>
        <v>NORWALK SPORT COLOMBIA 50</v>
      </c>
      <c r="G262" s="578"/>
      <c r="H262" s="645">
        <f t="shared" si="34"/>
        <v>0.33333333333333331</v>
      </c>
      <c r="I262" s="614" t="str">
        <f t="shared" si="32"/>
        <v>Falcon Field (G), New Britain</v>
      </c>
      <c r="J262" s="580"/>
      <c r="K262" s="16"/>
      <c r="M262" s="599" t="s">
        <v>131</v>
      </c>
      <c r="N262" s="599" t="s">
        <v>130</v>
      </c>
    </row>
    <row r="263" spans="1:14" ht="12.75" customHeight="1" x14ac:dyDescent="0.35">
      <c r="A263" s="574">
        <v>312</v>
      </c>
      <c r="B263" s="581" t="s">
        <v>802</v>
      </c>
      <c r="C263" s="575">
        <v>45466</v>
      </c>
      <c r="D263" s="590" t="s">
        <v>1076</v>
      </c>
      <c r="E263" s="577" t="str">
        <f t="shared" si="35"/>
        <v>NORWALK MARINERS LEGENDS</v>
      </c>
      <c r="F263" s="577" t="str">
        <f t="shared" si="36"/>
        <v>GREENWICH PUMAS FC 50</v>
      </c>
      <c r="G263" s="578"/>
      <c r="H263" s="645">
        <f t="shared" si="34"/>
        <v>0.41666666666666702</v>
      </c>
      <c r="I263" s="614" t="str">
        <f t="shared" si="32"/>
        <v>Nathan Hale MS (T), Norwalk</v>
      </c>
      <c r="J263" s="580"/>
      <c r="K263" s="16"/>
      <c r="M263" s="599" t="s">
        <v>129</v>
      </c>
      <c r="N263" s="599" t="s">
        <v>128</v>
      </c>
    </row>
    <row r="264" spans="1:14" ht="12.75" customHeight="1" x14ac:dyDescent="0.35">
      <c r="A264" s="574">
        <v>314</v>
      </c>
      <c r="B264" s="581" t="s">
        <v>802</v>
      </c>
      <c r="C264" s="575">
        <v>45466</v>
      </c>
      <c r="D264" s="591" t="s">
        <v>1075</v>
      </c>
      <c r="E264" s="577" t="str">
        <f t="shared" si="35"/>
        <v>CLUB NAPOLI 55</v>
      </c>
      <c r="F264" s="577" t="str">
        <f t="shared" si="36"/>
        <v>EAST HAVEN SC</v>
      </c>
      <c r="G264" s="578"/>
      <c r="H264" s="645">
        <f t="shared" si="34"/>
        <v>0.41666666666666702</v>
      </c>
      <c r="I264" s="614" t="str">
        <f t="shared" si="32"/>
        <v>North Farms Park (G), North Branford</v>
      </c>
      <c r="J264" s="585"/>
      <c r="K264" s="16"/>
      <c r="M264" s="85" t="s">
        <v>141</v>
      </c>
      <c r="N264" s="85" t="s">
        <v>144</v>
      </c>
    </row>
    <row r="265" spans="1:14" ht="12.75" customHeight="1" x14ac:dyDescent="0.35">
      <c r="A265" s="574">
        <v>315</v>
      </c>
      <c r="B265" s="581" t="s">
        <v>802</v>
      </c>
      <c r="C265" s="575">
        <v>45466</v>
      </c>
      <c r="D265" s="591" t="s">
        <v>1075</v>
      </c>
      <c r="E265" s="577" t="str">
        <f t="shared" si="35"/>
        <v>CHESHIRE AZZURRI</v>
      </c>
      <c r="F265" s="577" t="str">
        <f t="shared" si="36"/>
        <v>GREENWICH PFC</v>
      </c>
      <c r="G265" s="578"/>
      <c r="H265" s="645">
        <f t="shared" si="34"/>
        <v>0.45833333333333331</v>
      </c>
      <c r="I265" s="614" t="str">
        <f t="shared" si="32"/>
        <v>Quinnipiac Park (G), Cheshire</v>
      </c>
      <c r="J265" s="580"/>
      <c r="K265" s="16"/>
      <c r="M265" s="456" t="s">
        <v>138</v>
      </c>
      <c r="N265" s="456" t="s">
        <v>146</v>
      </c>
    </row>
    <row r="266" spans="1:14" ht="12.75" customHeight="1" x14ac:dyDescent="0.35">
      <c r="A266" s="574">
        <v>316</v>
      </c>
      <c r="B266" s="581" t="s">
        <v>802</v>
      </c>
      <c r="C266" s="575">
        <v>45466</v>
      </c>
      <c r="D266" s="591" t="s">
        <v>1075</v>
      </c>
      <c r="E266" s="577" t="str">
        <f t="shared" si="35"/>
        <v>GUILFORD BLACK EAGLES</v>
      </c>
      <c r="F266" s="577" t="str">
        <f t="shared" si="36"/>
        <v>NORTH BRANFORD LEGENDS</v>
      </c>
      <c r="G266" s="578"/>
      <c r="H266" s="645">
        <f t="shared" si="34"/>
        <v>0.41666666666666669</v>
      </c>
      <c r="I266" s="614" t="str">
        <f t="shared" si="32"/>
        <v>Bittner Park (G), Guilford</v>
      </c>
      <c r="J266" s="580"/>
      <c r="K266" s="16"/>
      <c r="M266" s="456" t="s">
        <v>147</v>
      </c>
      <c r="N266" s="456" t="s">
        <v>148</v>
      </c>
    </row>
    <row r="267" spans="1:14" ht="12.75" customHeight="1" x14ac:dyDescent="0.35">
      <c r="A267" s="574">
        <v>317</v>
      </c>
      <c r="B267" s="581" t="s">
        <v>802</v>
      </c>
      <c r="C267" s="575">
        <v>45466</v>
      </c>
      <c r="D267" s="591" t="s">
        <v>1075</v>
      </c>
      <c r="E267" s="577" t="str">
        <f t="shared" si="35"/>
        <v>ZIMMITTI SC</v>
      </c>
      <c r="F267" s="577" t="str">
        <f t="shared" si="36"/>
        <v>DHAVEN FC</v>
      </c>
      <c r="G267" s="578"/>
      <c r="H267" s="645">
        <f t="shared" si="34"/>
        <v>0.41666666666666702</v>
      </c>
      <c r="I267" s="614" t="str">
        <f t="shared" si="32"/>
        <v>Pontelandolfo Club (G), Waterbury</v>
      </c>
      <c r="J267" s="580"/>
      <c r="K267" s="16"/>
      <c r="M267" s="456" t="s">
        <v>137</v>
      </c>
      <c r="N267" s="456" t="s">
        <v>142</v>
      </c>
    </row>
    <row r="268" spans="1:14" ht="12.75" customHeight="1" x14ac:dyDescent="0.35">
      <c r="A268" s="574">
        <v>318</v>
      </c>
      <c r="B268" s="581" t="s">
        <v>802</v>
      </c>
      <c r="C268" s="575">
        <v>45466</v>
      </c>
      <c r="D268" s="591" t="s">
        <v>1075</v>
      </c>
      <c r="E268" s="577" t="str">
        <f t="shared" si="35"/>
        <v>VASCO DA GAMA 55</v>
      </c>
      <c r="F268" s="577" t="str">
        <f t="shared" si="36"/>
        <v>SOUTHEAST CT</v>
      </c>
      <c r="G268" s="578"/>
      <c r="H268" s="645">
        <v>0.41666666666666669</v>
      </c>
      <c r="I268" s="614" t="str">
        <f t="shared" si="32"/>
        <v>Veterans Memorial Park (T), Bridgeport</v>
      </c>
      <c r="J268" s="585"/>
      <c r="K268" s="16"/>
      <c r="M268" s="85" t="s">
        <v>135</v>
      </c>
      <c r="N268" s="85" t="s">
        <v>149</v>
      </c>
    </row>
    <row r="269" spans="1:14" ht="12.75" customHeight="1" x14ac:dyDescent="0.35">
      <c r="A269" s="574">
        <v>320</v>
      </c>
      <c r="B269" s="581" t="s">
        <v>810</v>
      </c>
      <c r="C269" s="575">
        <v>45473</v>
      </c>
      <c r="D269" s="576" t="s">
        <v>10</v>
      </c>
      <c r="E269" s="577" t="str">
        <f t="shared" si="35"/>
        <v>CHESHIRE SC UNITED</v>
      </c>
      <c r="F269" s="577" t="str">
        <f t="shared" si="36"/>
        <v>NORWALK FC</v>
      </c>
      <c r="G269" s="578"/>
      <c r="H269" s="645">
        <f t="shared" ref="H269:H291" si="37">VLOOKUP(E269,START_TIMES,2)</f>
        <v>0.375</v>
      </c>
      <c r="I269" s="614" t="str">
        <f t="shared" si="32"/>
        <v>Choate Rosemary Hall (T), Wallingford</v>
      </c>
      <c r="J269" s="585"/>
      <c r="K269" s="16"/>
      <c r="M269" s="85" t="s">
        <v>97</v>
      </c>
      <c r="N269" s="85" t="s">
        <v>95</v>
      </c>
    </row>
    <row r="270" spans="1:14" ht="12.75" customHeight="1" x14ac:dyDescent="0.35">
      <c r="A270" s="574">
        <v>321</v>
      </c>
      <c r="B270" s="581" t="s">
        <v>810</v>
      </c>
      <c r="C270" s="575">
        <v>45473</v>
      </c>
      <c r="D270" s="576" t="s">
        <v>10</v>
      </c>
      <c r="E270" s="577" t="str">
        <f t="shared" si="35"/>
        <v>NORTH BRANFORD 30</v>
      </c>
      <c r="F270" s="577" t="str">
        <f t="shared" si="36"/>
        <v>CLINTON FC 30</v>
      </c>
      <c r="G270" s="578"/>
      <c r="H270" s="645">
        <f t="shared" si="37"/>
        <v>0.41666666666666669</v>
      </c>
      <c r="I270" s="614" t="str">
        <f t="shared" si="32"/>
        <v>Bittner Park (G), Guilford</v>
      </c>
      <c r="J270" s="580"/>
      <c r="K270" s="16"/>
      <c r="M270" s="85" t="s">
        <v>100</v>
      </c>
      <c r="N270" s="85" t="s">
        <v>96</v>
      </c>
    </row>
    <row r="271" spans="1:14" ht="12.75" customHeight="1" x14ac:dyDescent="0.35">
      <c r="A271" s="574">
        <v>322</v>
      </c>
      <c r="B271" s="581" t="s">
        <v>810</v>
      </c>
      <c r="C271" s="575">
        <v>45473</v>
      </c>
      <c r="D271" s="576" t="s">
        <v>10</v>
      </c>
      <c r="E271" s="577" t="str">
        <f t="shared" si="35"/>
        <v>STAMFORD FC</v>
      </c>
      <c r="F271" s="577" t="str">
        <f t="shared" si="36"/>
        <v xml:space="preserve">FC SHELTON </v>
      </c>
      <c r="G271" s="578"/>
      <c r="H271" s="645">
        <f t="shared" si="37"/>
        <v>0.33333333333333331</v>
      </c>
      <c r="I271" s="614" t="str">
        <f t="shared" si="32"/>
        <v>West Beach Fields (T), Stamford</v>
      </c>
      <c r="J271" s="580"/>
      <c r="K271" s="16"/>
      <c r="M271" s="85" t="s">
        <v>101</v>
      </c>
      <c r="N271" s="85" t="s">
        <v>99</v>
      </c>
    </row>
    <row r="272" spans="1:14" ht="12.75" customHeight="1" x14ac:dyDescent="0.35">
      <c r="A272" s="574">
        <v>323</v>
      </c>
      <c r="B272" s="581" t="s">
        <v>810</v>
      </c>
      <c r="C272" s="575">
        <v>45473</v>
      </c>
      <c r="D272" s="576" t="s">
        <v>10</v>
      </c>
      <c r="E272" s="577" t="str">
        <f t="shared" si="35"/>
        <v>DANBURY UNITED 30</v>
      </c>
      <c r="F272" s="577" t="str">
        <f t="shared" si="36"/>
        <v>MILFORD TUESDAY</v>
      </c>
      <c r="G272" s="578"/>
      <c r="H272" s="645">
        <f t="shared" si="37"/>
        <v>0.375</v>
      </c>
      <c r="I272" s="614" t="str">
        <f t="shared" si="32"/>
        <v>Portuguese Cultural Center (G), Danbury</v>
      </c>
      <c r="J272" s="580"/>
      <c r="K272" s="16"/>
      <c r="M272" s="85" t="s">
        <v>93</v>
      </c>
      <c r="N272" s="85" t="s">
        <v>98</v>
      </c>
    </row>
    <row r="273" spans="1:29" ht="12.75" customHeight="1" x14ac:dyDescent="0.35">
      <c r="A273" s="574">
        <v>324</v>
      </c>
      <c r="B273" s="581" t="s">
        <v>810</v>
      </c>
      <c r="C273" s="658">
        <v>45473</v>
      </c>
      <c r="D273" s="576" t="s">
        <v>10</v>
      </c>
      <c r="E273" s="577" t="str">
        <f t="shared" si="35"/>
        <v>GREENWICH FC 30</v>
      </c>
      <c r="F273" s="577" t="str">
        <f t="shared" si="36"/>
        <v>HAMDEN ALL STARS</v>
      </c>
      <c r="G273" s="578"/>
      <c r="H273" s="645">
        <f t="shared" si="37"/>
        <v>0.33333333333333331</v>
      </c>
      <c r="I273" s="614" t="str">
        <f t="shared" ref="I273:I300" si="38">VLOOKUP(E273,fields,2)</f>
        <v>tbd</v>
      </c>
      <c r="J273" s="580"/>
      <c r="K273" s="16"/>
      <c r="M273" s="85" t="s">
        <v>94</v>
      </c>
      <c r="N273" s="85" t="s">
        <v>92</v>
      </c>
    </row>
    <row r="274" spans="1:29" ht="12.75" customHeight="1" x14ac:dyDescent="0.35">
      <c r="A274" s="574">
        <v>326</v>
      </c>
      <c r="B274" s="581" t="s">
        <v>810</v>
      </c>
      <c r="C274" s="575">
        <v>45473</v>
      </c>
      <c r="D274" s="586" t="s">
        <v>175</v>
      </c>
      <c r="E274" s="412" t="str">
        <f t="shared" si="35"/>
        <v>BYE 30</v>
      </c>
      <c r="F274" s="577" t="str">
        <f t="shared" si="36"/>
        <v>SALTY DOGS FC</v>
      </c>
      <c r="G274" s="578"/>
      <c r="H274" s="645" t="str">
        <f t="shared" si="37"/>
        <v>--</v>
      </c>
      <c r="I274" s="614" t="str">
        <f t="shared" si="38"/>
        <v>--</v>
      </c>
      <c r="J274" s="580"/>
      <c r="K274" s="16"/>
      <c r="M274" s="85" t="s">
        <v>150</v>
      </c>
      <c r="N274" s="85" t="s">
        <v>158</v>
      </c>
    </row>
    <row r="275" spans="1:29" ht="12.75" customHeight="1" x14ac:dyDescent="0.35">
      <c r="A275" s="574">
        <v>327</v>
      </c>
      <c r="B275" s="581" t="s">
        <v>810</v>
      </c>
      <c r="C275" s="575">
        <v>45473</v>
      </c>
      <c r="D275" s="586" t="s">
        <v>175</v>
      </c>
      <c r="E275" s="577" t="str">
        <f t="shared" si="35"/>
        <v>QPR</v>
      </c>
      <c r="F275" s="577" t="str">
        <f t="shared" si="36"/>
        <v>COYOTES FC</v>
      </c>
      <c r="G275" s="578"/>
      <c r="H275" s="645">
        <f t="shared" si="37"/>
        <v>0.375</v>
      </c>
      <c r="I275" s="614" t="str">
        <f t="shared" si="38"/>
        <v>Quinnipiac Park (G), Cheshire</v>
      </c>
      <c r="J275" s="580"/>
      <c r="K275" s="16"/>
      <c r="M275" s="85" t="s">
        <v>157</v>
      </c>
      <c r="N275" s="85" t="s">
        <v>151</v>
      </c>
    </row>
    <row r="276" spans="1:29" ht="12.75" customHeight="1" x14ac:dyDescent="0.35">
      <c r="A276" s="574">
        <v>328</v>
      </c>
      <c r="B276" s="581" t="s">
        <v>810</v>
      </c>
      <c r="C276" s="575">
        <v>45473</v>
      </c>
      <c r="D276" s="586" t="s">
        <v>175</v>
      </c>
      <c r="E276" s="577" t="str">
        <f t="shared" si="35"/>
        <v>TRINITY FC</v>
      </c>
      <c r="F276" s="577" t="str">
        <f t="shared" si="36"/>
        <v>FC CALDO VERDE</v>
      </c>
      <c r="G276" s="578"/>
      <c r="H276" s="645">
        <f t="shared" si="37"/>
        <v>0.33333333333333331</v>
      </c>
      <c r="I276" s="614" t="str">
        <f t="shared" si="38"/>
        <v>Pease Road (G), Woodbridge</v>
      </c>
      <c r="J276" s="580"/>
      <c r="K276" s="16"/>
      <c r="M276" s="85" t="s">
        <v>159</v>
      </c>
      <c r="N276" s="85" t="s">
        <v>153</v>
      </c>
    </row>
    <row r="277" spans="1:29" ht="12.75" customHeight="1" x14ac:dyDescent="0.35">
      <c r="A277" s="574">
        <v>329</v>
      </c>
      <c r="B277" s="581" t="s">
        <v>810</v>
      </c>
      <c r="C277" s="575">
        <v>45473</v>
      </c>
      <c r="D277" s="586" t="s">
        <v>175</v>
      </c>
      <c r="E277" s="577" t="str">
        <f t="shared" si="35"/>
        <v>EFC UNITED</v>
      </c>
      <c r="F277" s="577" t="str">
        <f t="shared" si="36"/>
        <v>NAUGATUCK FUSION</v>
      </c>
      <c r="G277" s="578"/>
      <c r="H277" s="645">
        <f t="shared" si="37"/>
        <v>0.33333333333333331</v>
      </c>
      <c r="I277" s="614" t="str">
        <f t="shared" si="38"/>
        <v>Foran HS KMT (T), Milford</v>
      </c>
      <c r="J277" s="580"/>
      <c r="K277" s="16"/>
      <c r="M277" s="85" t="s">
        <v>152</v>
      </c>
      <c r="N277" s="85" t="s">
        <v>156</v>
      </c>
    </row>
    <row r="278" spans="1:29" ht="12.75" customHeight="1" x14ac:dyDescent="0.35">
      <c r="A278" s="574">
        <v>330</v>
      </c>
      <c r="B278" s="581" t="s">
        <v>810</v>
      </c>
      <c r="C278" s="575">
        <v>45473</v>
      </c>
      <c r="D278" s="586" t="s">
        <v>175</v>
      </c>
      <c r="E278" s="577" t="str">
        <f t="shared" si="35"/>
        <v>LITCHFIELD COUNTY BLUES 30</v>
      </c>
      <c r="F278" s="577" t="str">
        <f t="shared" si="36"/>
        <v>MILFORD AMIGOS</v>
      </c>
      <c r="G278" s="578"/>
      <c r="H278" s="645">
        <f t="shared" si="37"/>
        <v>0.375</v>
      </c>
      <c r="I278" s="614" t="str">
        <f t="shared" si="38"/>
        <v>New Milford HS (T), New Milford</v>
      </c>
      <c r="J278" s="580"/>
      <c r="K278" s="16"/>
      <c r="M278" s="85" t="s">
        <v>154</v>
      </c>
      <c r="N278" s="85" t="s">
        <v>155</v>
      </c>
    </row>
    <row r="279" spans="1:29" ht="12.75" customHeight="1" x14ac:dyDescent="0.35">
      <c r="A279" s="574">
        <v>332</v>
      </c>
      <c r="B279" s="581" t="s">
        <v>810</v>
      </c>
      <c r="C279" s="575">
        <v>45473</v>
      </c>
      <c r="D279" s="587" t="s">
        <v>11</v>
      </c>
      <c r="E279" s="577" t="str">
        <f t="shared" si="35"/>
        <v>CLINTON FC 40</v>
      </c>
      <c r="F279" s="577" t="str">
        <f t="shared" si="36"/>
        <v>STORM FC</v>
      </c>
      <c r="G279" s="578"/>
      <c r="H279" s="645">
        <f t="shared" si="37"/>
        <v>0.33333333333333331</v>
      </c>
      <c r="I279" s="614" t="str">
        <f t="shared" si="38"/>
        <v>Indian River Sports Complex (T), Clinton</v>
      </c>
      <c r="J279" s="580"/>
      <c r="K279" s="16"/>
      <c r="M279" s="359" t="s">
        <v>160</v>
      </c>
      <c r="N279" s="359" t="s">
        <v>108</v>
      </c>
    </row>
    <row r="280" spans="1:29" ht="12.75" customHeight="1" x14ac:dyDescent="0.35">
      <c r="A280" s="574">
        <v>333</v>
      </c>
      <c r="B280" s="581" t="s">
        <v>810</v>
      </c>
      <c r="C280" s="575">
        <v>45473</v>
      </c>
      <c r="D280" s="587" t="s">
        <v>11</v>
      </c>
      <c r="E280" s="577" t="str">
        <f t="shared" si="35"/>
        <v>SOUTHEAST ROVERS</v>
      </c>
      <c r="F280" s="577" t="str">
        <f t="shared" si="36"/>
        <v>CLUB NAPOLI 40</v>
      </c>
      <c r="G280" s="578"/>
      <c r="H280" s="645">
        <f t="shared" si="37"/>
        <v>0.41666666666666702</v>
      </c>
      <c r="I280" s="614" t="str">
        <f t="shared" si="38"/>
        <v>Leary Park (G), Waterford</v>
      </c>
      <c r="J280" s="580"/>
      <c r="K280" s="16"/>
      <c r="M280" s="359" t="s">
        <v>107</v>
      </c>
      <c r="N280" s="359" t="s">
        <v>161</v>
      </c>
    </row>
    <row r="281" spans="1:29" ht="12.75" customHeight="1" thickBot="1" x14ac:dyDescent="0.4">
      <c r="A281" s="574">
        <v>334</v>
      </c>
      <c r="B281" s="581" t="s">
        <v>810</v>
      </c>
      <c r="C281" s="575">
        <v>45473</v>
      </c>
      <c r="D281" s="587" t="s">
        <v>11</v>
      </c>
      <c r="E281" s="577" t="str">
        <f t="shared" si="35"/>
        <v>VASCO DA GAMA 40</v>
      </c>
      <c r="F281" s="577" t="str">
        <f t="shared" si="36"/>
        <v>GREENWICH FC 40</v>
      </c>
      <c r="G281" s="578"/>
      <c r="H281" s="645">
        <f t="shared" si="37"/>
        <v>0.41666666666666702</v>
      </c>
      <c r="I281" s="614" t="str">
        <f t="shared" si="38"/>
        <v>Veterans Memorial Park (T), Bridgeport</v>
      </c>
      <c r="J281" s="580"/>
      <c r="K281" s="16"/>
      <c r="M281" s="319" t="s">
        <v>109</v>
      </c>
      <c r="N281" s="319" t="s">
        <v>163</v>
      </c>
    </row>
    <row r="282" spans="1:29" ht="12.75" customHeight="1" thickTop="1" thickBot="1" x14ac:dyDescent="0.4">
      <c r="A282" s="574">
        <v>335</v>
      </c>
      <c r="B282" s="581" t="s">
        <v>810</v>
      </c>
      <c r="C282" s="575">
        <v>45473</v>
      </c>
      <c r="D282" s="587" t="s">
        <v>11</v>
      </c>
      <c r="E282" s="577" t="str">
        <f t="shared" si="35"/>
        <v>FAIRFIELD GAC 40</v>
      </c>
      <c r="F282" s="577" t="str">
        <f t="shared" si="36"/>
        <v>SHEBEEN FC</v>
      </c>
      <c r="G282" s="578"/>
      <c r="H282" s="645">
        <f t="shared" si="37"/>
        <v>0.41666666666666702</v>
      </c>
      <c r="I282" s="614" t="str">
        <f t="shared" si="38"/>
        <v>Ludlowe HS (T), Fairfield</v>
      </c>
      <c r="J282" s="580"/>
      <c r="K282" s="16"/>
      <c r="M282" s="319" t="s">
        <v>162</v>
      </c>
      <c r="N282" s="414" t="s">
        <v>106</v>
      </c>
      <c r="S282" s="16"/>
      <c r="T282" s="198"/>
      <c r="U282" s="198"/>
      <c r="V282" s="16">
        <v>73</v>
      </c>
      <c r="W282" s="209"/>
      <c r="X282" s="215"/>
      <c r="Y282" s="16"/>
      <c r="Z282" s="20"/>
      <c r="AC282" s="16"/>
    </row>
    <row r="283" spans="1:29" ht="12.75" customHeight="1" thickTop="1" thickBot="1" x14ac:dyDescent="0.4">
      <c r="A283" s="574">
        <v>336</v>
      </c>
      <c r="B283" s="581" t="s">
        <v>810</v>
      </c>
      <c r="C283" s="658">
        <v>45473</v>
      </c>
      <c r="D283" s="587" t="s">
        <v>11</v>
      </c>
      <c r="E283" s="577" t="str">
        <f t="shared" si="35"/>
        <v>GREENWICH PUMAS FC 40</v>
      </c>
      <c r="F283" s="577" t="str">
        <f t="shared" si="36"/>
        <v>NORWALK SPORT COLOMBIA 40</v>
      </c>
      <c r="G283" s="639"/>
      <c r="H283" s="645">
        <f t="shared" si="37"/>
        <v>0.41666666666666702</v>
      </c>
      <c r="I283" s="614" t="str">
        <f t="shared" si="38"/>
        <v>tbd</v>
      </c>
      <c r="J283" s="580"/>
      <c r="K283" s="16"/>
      <c r="M283" s="319" t="s">
        <v>104</v>
      </c>
      <c r="N283" s="319" t="s">
        <v>105</v>
      </c>
      <c r="S283" s="16"/>
      <c r="T283" s="198"/>
      <c r="U283" s="198"/>
      <c r="V283" s="16"/>
      <c r="W283" s="209"/>
      <c r="X283" s="215"/>
      <c r="Y283" s="16"/>
      <c r="Z283" s="20"/>
      <c r="AC283" s="16"/>
    </row>
    <row r="284" spans="1:29" ht="12.75" customHeight="1" thickTop="1" thickBot="1" x14ac:dyDescent="0.4">
      <c r="A284" s="574">
        <v>338</v>
      </c>
      <c r="B284" s="581" t="s">
        <v>810</v>
      </c>
      <c r="C284" s="575">
        <v>45473</v>
      </c>
      <c r="D284" s="588" t="s">
        <v>12</v>
      </c>
      <c r="E284" s="577" t="str">
        <f t="shared" si="35"/>
        <v>WILTON WOLVES</v>
      </c>
      <c r="F284" s="577" t="str">
        <f t="shared" si="36"/>
        <v>GUILFORD BELL CURVE</v>
      </c>
      <c r="G284" s="589"/>
      <c r="H284" s="645">
        <f t="shared" si="37"/>
        <v>0.41666666666666702</v>
      </c>
      <c r="I284" s="614" t="str">
        <f t="shared" si="38"/>
        <v>Lily Field (T), Wilton</v>
      </c>
      <c r="J284" s="580"/>
      <c r="K284" s="16"/>
      <c r="M284" s="690" t="s">
        <v>123</v>
      </c>
      <c r="N284" s="690" t="s">
        <v>852</v>
      </c>
      <c r="S284" s="16"/>
      <c r="T284" s="198"/>
      <c r="U284" s="198"/>
      <c r="V284" s="16"/>
      <c r="W284" s="209"/>
      <c r="X284" s="215"/>
      <c r="Y284" s="16"/>
      <c r="Z284" s="20"/>
      <c r="AC284" s="16"/>
    </row>
    <row r="285" spans="1:29" ht="12.75" customHeight="1" thickTop="1" thickBot="1" x14ac:dyDescent="0.4">
      <c r="A285" s="574">
        <v>339</v>
      </c>
      <c r="B285" s="581" t="s">
        <v>810</v>
      </c>
      <c r="C285" s="575">
        <v>45473</v>
      </c>
      <c r="D285" s="588" t="s">
        <v>12</v>
      </c>
      <c r="E285" s="577" t="str">
        <f t="shared" si="35"/>
        <v>NORTH HAVEN SC</v>
      </c>
      <c r="F285" s="577" t="str">
        <f t="shared" si="36"/>
        <v>DANBURY UNITED 40</v>
      </c>
      <c r="G285" s="578"/>
      <c r="H285" s="645">
        <f t="shared" si="37"/>
        <v>0.41666666666666702</v>
      </c>
      <c r="I285" s="614" t="str">
        <f t="shared" si="38"/>
        <v>Memorial Field (G), North Haven</v>
      </c>
      <c r="J285" s="580"/>
      <c r="K285" s="16"/>
      <c r="M285" s="349" t="s">
        <v>119</v>
      </c>
      <c r="N285" s="349" t="s">
        <v>851</v>
      </c>
      <c r="S285" s="16"/>
      <c r="T285" s="198"/>
      <c r="U285" s="198"/>
      <c r="V285" s="16"/>
      <c r="W285" s="209"/>
      <c r="X285" s="215"/>
      <c r="Y285" s="16"/>
      <c r="Z285" s="20"/>
      <c r="AC285" s="16"/>
    </row>
    <row r="286" spans="1:29" ht="12.75" customHeight="1" thickTop="1" thickBot="1" x14ac:dyDescent="0.4">
      <c r="A286" s="574">
        <v>340</v>
      </c>
      <c r="B286" s="581" t="s">
        <v>810</v>
      </c>
      <c r="C286" s="575">
        <v>45473</v>
      </c>
      <c r="D286" s="588" t="s">
        <v>12</v>
      </c>
      <c r="E286" s="577" t="str">
        <f t="shared" si="35"/>
        <v>PAN ZONES</v>
      </c>
      <c r="F286" s="577" t="str">
        <f t="shared" si="36"/>
        <v xml:space="preserve">GUILFORD CELTIC </v>
      </c>
      <c r="G286" s="578"/>
      <c r="H286" s="645">
        <f t="shared" si="37"/>
        <v>0.41666666666666669</v>
      </c>
      <c r="I286" s="614" t="str">
        <f t="shared" si="38"/>
        <v>Stanley Quarter Park (G), New Britain</v>
      </c>
      <c r="J286" s="580"/>
      <c r="K286" s="16"/>
      <c r="M286" s="349" t="s">
        <v>120</v>
      </c>
      <c r="N286" s="349" t="s">
        <v>853</v>
      </c>
      <c r="S286" s="16"/>
      <c r="T286" s="198"/>
      <c r="U286" s="198"/>
      <c r="V286" s="16"/>
      <c r="W286" s="209"/>
      <c r="X286" s="215"/>
      <c r="Y286" s="16"/>
      <c r="Z286" s="20"/>
      <c r="AC286" s="16"/>
    </row>
    <row r="287" spans="1:29" ht="12.75" customHeight="1" thickTop="1" thickBot="1" x14ac:dyDescent="0.4">
      <c r="A287" s="574">
        <v>341</v>
      </c>
      <c r="B287" s="581" t="s">
        <v>810</v>
      </c>
      <c r="C287" s="575">
        <v>45473</v>
      </c>
      <c r="D287" s="588" t="s">
        <v>12</v>
      </c>
      <c r="E287" s="577" t="str">
        <f t="shared" si="35"/>
        <v>STAMFORD UNITED</v>
      </c>
      <c r="F287" s="577" t="str">
        <f t="shared" si="36"/>
        <v>DERBY QUITUS</v>
      </c>
      <c r="G287" s="578"/>
      <c r="H287" s="645">
        <f t="shared" si="37"/>
        <v>0.33333333333333331</v>
      </c>
      <c r="I287" s="614" t="str">
        <f t="shared" si="38"/>
        <v>West Beach Fields (T), Stamford</v>
      </c>
      <c r="J287" s="580"/>
      <c r="K287" s="16"/>
      <c r="M287" s="349" t="s">
        <v>122</v>
      </c>
      <c r="N287" s="349" t="s">
        <v>112</v>
      </c>
      <c r="S287" s="16"/>
      <c r="T287" s="198"/>
      <c r="U287" s="198"/>
      <c r="V287" s="16"/>
      <c r="W287" s="209"/>
      <c r="X287" s="215"/>
      <c r="Y287" s="16"/>
      <c r="Z287" s="20"/>
      <c r="AC287" s="16"/>
    </row>
    <row r="288" spans="1:29" ht="12.75" customHeight="1" thickTop="1" thickBot="1" x14ac:dyDescent="0.4">
      <c r="A288" s="574">
        <v>342</v>
      </c>
      <c r="B288" s="581" t="s">
        <v>810</v>
      </c>
      <c r="C288" s="575">
        <v>45473</v>
      </c>
      <c r="D288" s="588" t="s">
        <v>12</v>
      </c>
      <c r="E288" s="577" t="str">
        <f t="shared" si="35"/>
        <v>LITCHFIELD COUNTY BLUES 40</v>
      </c>
      <c r="F288" s="577" t="str">
        <f t="shared" si="36"/>
        <v>LUSITANOS FC</v>
      </c>
      <c r="G288" s="578"/>
      <c r="H288" s="645">
        <f t="shared" si="37"/>
        <v>0.41666666666666702</v>
      </c>
      <c r="I288" s="614" t="str">
        <f t="shared" si="38"/>
        <v xml:space="preserve">Wamogo HS (G), Litchfield </v>
      </c>
      <c r="J288" s="580"/>
      <c r="K288" s="16"/>
      <c r="M288" s="349" t="s">
        <v>115</v>
      </c>
      <c r="N288" s="349" t="s">
        <v>855</v>
      </c>
      <c r="S288" s="16"/>
      <c r="T288" s="198"/>
      <c r="U288" s="198"/>
      <c r="V288" s="16"/>
      <c r="W288" s="209"/>
      <c r="X288" s="215"/>
      <c r="Y288" s="16"/>
      <c r="Z288" s="20"/>
      <c r="AC288" s="16"/>
    </row>
    <row r="289" spans="1:33" ht="12.75" customHeight="1" thickTop="1" thickBot="1" x14ac:dyDescent="0.4">
      <c r="A289" s="574">
        <v>343</v>
      </c>
      <c r="B289" s="581" t="s">
        <v>810</v>
      </c>
      <c r="C289" s="575">
        <v>45473</v>
      </c>
      <c r="D289" s="588" t="s">
        <v>12</v>
      </c>
      <c r="E289" s="577" t="str">
        <f t="shared" si="35"/>
        <v>RIDGEFIELD KICKS</v>
      </c>
      <c r="F289" s="577" t="str">
        <f t="shared" si="36"/>
        <v>NEW HAVEN AMERICANS</v>
      </c>
      <c r="G289" s="578"/>
      <c r="H289" s="645">
        <f t="shared" si="37"/>
        <v>0.33333333333333331</v>
      </c>
      <c r="I289" s="614" t="str">
        <f t="shared" si="38"/>
        <v>Wooster School (T), Danbury</v>
      </c>
      <c r="J289" s="593"/>
      <c r="K289" s="16"/>
      <c r="M289" s="349" t="s">
        <v>121</v>
      </c>
      <c r="N289" s="349" t="s">
        <v>856</v>
      </c>
      <c r="S289" s="16"/>
      <c r="T289" s="198"/>
      <c r="U289" s="198"/>
      <c r="V289" s="16"/>
      <c r="W289" s="209"/>
      <c r="X289" s="215"/>
      <c r="Y289" s="16"/>
      <c r="Z289" s="20"/>
      <c r="AC289" s="16"/>
    </row>
    <row r="290" spans="1:33" s="1" customFormat="1" ht="12" customHeight="1" thickTop="1" thickBot="1" x14ac:dyDescent="0.4">
      <c r="A290" s="574">
        <v>344</v>
      </c>
      <c r="B290" s="581" t="s">
        <v>810</v>
      </c>
      <c r="C290" s="575">
        <v>45473</v>
      </c>
      <c r="D290" s="588" t="s">
        <v>12</v>
      </c>
      <c r="E290" s="577" t="str">
        <f t="shared" si="35"/>
        <v>NORTH BRANFORD 40</v>
      </c>
      <c r="F290" s="577" t="str">
        <f t="shared" si="36"/>
        <v>BESA SC</v>
      </c>
      <c r="G290" s="578"/>
      <c r="H290" s="645">
        <f t="shared" si="37"/>
        <v>0.33333333333333331</v>
      </c>
      <c r="I290" s="614" t="str">
        <f t="shared" si="38"/>
        <v>Bittner Park (G), Guilford</v>
      </c>
      <c r="J290" s="580"/>
      <c r="K290" s="16"/>
      <c r="L290" s="16"/>
      <c r="M290" s="349" t="s">
        <v>118</v>
      </c>
      <c r="N290" s="349" t="s">
        <v>850</v>
      </c>
      <c r="O290" s="16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 s="258"/>
      <c r="AF290"/>
      <c r="AG290"/>
    </row>
    <row r="291" spans="1:33" ht="12.75" customHeight="1" thickTop="1" thickBot="1" x14ac:dyDescent="0.4">
      <c r="A291" s="574">
        <v>346</v>
      </c>
      <c r="B291" s="581" t="s">
        <v>810</v>
      </c>
      <c r="C291" s="658">
        <v>45473</v>
      </c>
      <c r="D291" s="590" t="s">
        <v>1076</v>
      </c>
      <c r="E291" s="577" t="str">
        <f t="shared" si="35"/>
        <v>GREENWICH PUMAS FC 50</v>
      </c>
      <c r="F291" s="577" t="str">
        <f t="shared" si="36"/>
        <v>NORWALK SPORT COLOMBIA 50</v>
      </c>
      <c r="G291" s="578"/>
      <c r="H291" s="645">
        <f t="shared" si="37"/>
        <v>0.41666666666666702</v>
      </c>
      <c r="I291" s="614" t="str">
        <f t="shared" si="38"/>
        <v>tbd</v>
      </c>
      <c r="J291" s="580"/>
      <c r="K291" s="16"/>
      <c r="M291" s="602" t="s">
        <v>128</v>
      </c>
      <c r="N291" s="602" t="s">
        <v>130</v>
      </c>
      <c r="S291" s="16"/>
      <c r="T291" s="198"/>
      <c r="U291" s="198"/>
      <c r="V291" s="16"/>
      <c r="W291" s="209"/>
      <c r="X291" s="215"/>
      <c r="Y291" s="16"/>
      <c r="Z291" s="20"/>
      <c r="AC291" s="16"/>
    </row>
    <row r="292" spans="1:33" ht="12.75" customHeight="1" thickTop="1" x14ac:dyDescent="0.35">
      <c r="A292" s="574">
        <v>347</v>
      </c>
      <c r="B292" s="581" t="s">
        <v>810</v>
      </c>
      <c r="C292" s="575">
        <v>45473</v>
      </c>
      <c r="D292" s="590" t="s">
        <v>1076</v>
      </c>
      <c r="E292" s="577" t="str">
        <f t="shared" si="35"/>
        <v>VASCO DA GAMA 50</v>
      </c>
      <c r="F292" s="577" t="str">
        <f t="shared" si="36"/>
        <v>GREENWICH FC 50</v>
      </c>
      <c r="G292" s="578"/>
      <c r="H292" s="645">
        <v>0.33333333333333331</v>
      </c>
      <c r="I292" s="614" t="str">
        <f t="shared" si="38"/>
        <v>Veterans Memorial Park (T), Bridgeport</v>
      </c>
      <c r="J292" s="580"/>
      <c r="K292" s="16"/>
      <c r="M292" s="602" t="s">
        <v>134</v>
      </c>
      <c r="N292" s="602" t="s">
        <v>127</v>
      </c>
      <c r="O292" s="1"/>
    </row>
    <row r="293" spans="1:33" ht="12.75" customHeight="1" x14ac:dyDescent="0.35">
      <c r="A293" s="574">
        <v>348</v>
      </c>
      <c r="B293" s="581" t="s">
        <v>810</v>
      </c>
      <c r="C293" s="575">
        <v>45473</v>
      </c>
      <c r="D293" s="590" t="s">
        <v>1076</v>
      </c>
      <c r="E293" s="577" t="str">
        <f t="shared" si="35"/>
        <v>WESTPORT FC</v>
      </c>
      <c r="F293" s="577" t="str">
        <f t="shared" si="36"/>
        <v>FAIRFIELD GAC 50</v>
      </c>
      <c r="G293" s="578"/>
      <c r="H293" s="645">
        <f t="shared" ref="H293:H337" si="39">VLOOKUP(E293,START_TIMES,2)</f>
        <v>0.33333333333333331</v>
      </c>
      <c r="I293" s="614" t="str">
        <f t="shared" si="38"/>
        <v>Wakeman Park (T), Westport</v>
      </c>
      <c r="J293" s="580"/>
      <c r="K293" s="16"/>
      <c r="M293" s="602" t="s">
        <v>136</v>
      </c>
      <c r="N293" s="602" t="s">
        <v>126</v>
      </c>
    </row>
    <row r="294" spans="1:33" ht="12.75" customHeight="1" x14ac:dyDescent="0.35">
      <c r="A294" s="574">
        <v>349</v>
      </c>
      <c r="B294" s="581" t="s">
        <v>810</v>
      </c>
      <c r="C294" s="575">
        <v>45473</v>
      </c>
      <c r="D294" s="590" t="s">
        <v>1076</v>
      </c>
      <c r="E294" s="577" t="str">
        <f t="shared" si="35"/>
        <v>NORWALK MARINERS LEGENDS</v>
      </c>
      <c r="F294" s="577" t="str">
        <f t="shared" si="36"/>
        <v>POLONIA FALCON STARS FC</v>
      </c>
      <c r="G294" s="578"/>
      <c r="H294" s="645">
        <f t="shared" si="39"/>
        <v>0.41666666666666702</v>
      </c>
      <c r="I294" s="614" t="str">
        <f t="shared" si="38"/>
        <v>Nathan Hale MS (T), Norwalk</v>
      </c>
      <c r="J294" s="580"/>
      <c r="K294" s="16"/>
      <c r="M294" s="602" t="s">
        <v>129</v>
      </c>
      <c r="N294" s="602" t="s">
        <v>131</v>
      </c>
    </row>
    <row r="295" spans="1:33" ht="12.75" customHeight="1" x14ac:dyDescent="0.35">
      <c r="A295" s="574">
        <v>350</v>
      </c>
      <c r="B295" s="581" t="s">
        <v>810</v>
      </c>
      <c r="C295" s="575">
        <v>45473</v>
      </c>
      <c r="D295" s="590" t="s">
        <v>1076</v>
      </c>
      <c r="E295" s="577" t="str">
        <f t="shared" si="35"/>
        <v>STAMFORD CITY</v>
      </c>
      <c r="F295" s="376" t="str">
        <f t="shared" si="36"/>
        <v>BYE 50</v>
      </c>
      <c r="G295" s="578"/>
      <c r="H295" s="645">
        <f t="shared" si="39"/>
        <v>0.41666666666666702</v>
      </c>
      <c r="I295" s="614" t="str">
        <f t="shared" si="38"/>
        <v>West Beach Fields (T), Stamford</v>
      </c>
      <c r="J295" s="580"/>
      <c r="K295" s="16"/>
      <c r="M295" s="602" t="s">
        <v>133</v>
      </c>
      <c r="N295" s="602" t="s">
        <v>124</v>
      </c>
    </row>
    <row r="296" spans="1:33" ht="12.75" customHeight="1" x14ac:dyDescent="0.35">
      <c r="A296" s="574">
        <v>351</v>
      </c>
      <c r="B296" s="581" t="s">
        <v>810</v>
      </c>
      <c r="C296" s="575">
        <v>45473</v>
      </c>
      <c r="D296" s="590" t="s">
        <v>1076</v>
      </c>
      <c r="E296" s="577" t="str">
        <f t="shared" si="35"/>
        <v>REBELS UNITED</v>
      </c>
      <c r="F296" s="577" t="str">
        <f t="shared" si="36"/>
        <v>DYNAMO SC</v>
      </c>
      <c r="G296" s="578"/>
      <c r="H296" s="645">
        <f t="shared" si="39"/>
        <v>0.41666666666666669</v>
      </c>
      <c r="I296" s="614" t="str">
        <f t="shared" si="38"/>
        <v>New Fairfield HS (T), New Fairfield</v>
      </c>
      <c r="J296" s="585"/>
      <c r="K296" s="16"/>
      <c r="M296" s="602" t="s">
        <v>132</v>
      </c>
      <c r="N296" s="602" t="s">
        <v>125</v>
      </c>
    </row>
    <row r="297" spans="1:33" ht="12.75" customHeight="1" x14ac:dyDescent="0.35">
      <c r="A297" s="574">
        <v>353</v>
      </c>
      <c r="B297" s="581" t="s">
        <v>810</v>
      </c>
      <c r="C297" s="575">
        <v>45473</v>
      </c>
      <c r="D297" s="591" t="s">
        <v>1075</v>
      </c>
      <c r="E297" s="577" t="str">
        <f t="shared" si="35"/>
        <v>CHESHIRE AZZURRI</v>
      </c>
      <c r="F297" s="577" t="str">
        <f t="shared" si="36"/>
        <v>VASCO DA GAMA 55</v>
      </c>
      <c r="G297" s="578"/>
      <c r="H297" s="645">
        <f t="shared" si="39"/>
        <v>0.45833333333333331</v>
      </c>
      <c r="I297" s="614" t="str">
        <f t="shared" si="38"/>
        <v>Quinnipiac Park (G), Cheshire</v>
      </c>
      <c r="J297" s="580"/>
      <c r="K297" s="16"/>
      <c r="M297" s="350" t="s">
        <v>138</v>
      </c>
      <c r="N297" s="350" t="s">
        <v>135</v>
      </c>
    </row>
    <row r="298" spans="1:33" ht="12.75" customHeight="1" x14ac:dyDescent="0.35">
      <c r="A298" s="574">
        <v>354</v>
      </c>
      <c r="B298" s="581" t="s">
        <v>810</v>
      </c>
      <c r="C298" s="575">
        <v>45473</v>
      </c>
      <c r="D298" s="591" t="s">
        <v>1075</v>
      </c>
      <c r="E298" s="577" t="str">
        <f t="shared" si="35"/>
        <v>SOUTHEAST CT</v>
      </c>
      <c r="F298" s="577" t="str">
        <f t="shared" si="36"/>
        <v>CLUB NAPOLI 55</v>
      </c>
      <c r="G298" s="578"/>
      <c r="H298" s="645">
        <f t="shared" si="39"/>
        <v>0.41666666666666702</v>
      </c>
      <c r="I298" s="614" t="str">
        <f t="shared" si="38"/>
        <v>Killingworth Rec Park (G), Killingworth</v>
      </c>
      <c r="J298" s="580"/>
      <c r="K298" s="16"/>
      <c r="M298" s="350" t="s">
        <v>149</v>
      </c>
      <c r="N298" s="350" t="s">
        <v>141</v>
      </c>
    </row>
    <row r="299" spans="1:33" ht="12.75" customHeight="1" x14ac:dyDescent="0.35">
      <c r="A299" s="574">
        <v>355</v>
      </c>
      <c r="B299" s="581" t="s">
        <v>810</v>
      </c>
      <c r="C299" s="575">
        <v>45473</v>
      </c>
      <c r="D299" s="591" t="s">
        <v>1075</v>
      </c>
      <c r="E299" s="577" t="str">
        <f t="shared" si="35"/>
        <v>ZIMMITTI SC</v>
      </c>
      <c r="F299" s="577" t="str">
        <f t="shared" si="36"/>
        <v>EAST HAVEN SC</v>
      </c>
      <c r="G299" s="578"/>
      <c r="H299" s="645">
        <f t="shared" si="39"/>
        <v>0.41666666666666702</v>
      </c>
      <c r="I299" s="614" t="str">
        <f t="shared" si="38"/>
        <v>Pontelandolfo Club (G), Waterbury</v>
      </c>
      <c r="J299" s="585"/>
      <c r="K299" s="16"/>
      <c r="M299" s="5" t="s">
        <v>137</v>
      </c>
      <c r="N299" s="5" t="s">
        <v>144</v>
      </c>
    </row>
    <row r="300" spans="1:33" ht="12.75" customHeight="1" x14ac:dyDescent="0.35">
      <c r="A300" s="574">
        <v>356</v>
      </c>
      <c r="B300" s="581" t="s">
        <v>810</v>
      </c>
      <c r="C300" s="575">
        <v>45473</v>
      </c>
      <c r="D300" s="591" t="s">
        <v>1075</v>
      </c>
      <c r="E300" s="577" t="str">
        <f t="shared" si="35"/>
        <v>DHAVEN FC</v>
      </c>
      <c r="F300" s="577" t="str">
        <f t="shared" si="36"/>
        <v>NORTH BRANFORD LEGENDS</v>
      </c>
      <c r="G300" s="578"/>
      <c r="H300" s="645">
        <f t="shared" si="39"/>
        <v>0.41666666666666702</v>
      </c>
      <c r="I300" s="614" t="str">
        <f t="shared" si="38"/>
        <v>Pragemann  Park (G), Wallingford</v>
      </c>
      <c r="J300" s="580"/>
      <c r="K300" s="16"/>
      <c r="M300" s="459" t="s">
        <v>142</v>
      </c>
      <c r="N300" s="459" t="s">
        <v>148</v>
      </c>
    </row>
    <row r="301" spans="1:33" ht="12.75" customHeight="1" x14ac:dyDescent="0.35">
      <c r="A301" s="574">
        <v>357</v>
      </c>
      <c r="B301" s="581" t="s">
        <v>810</v>
      </c>
      <c r="C301" s="658">
        <v>45473</v>
      </c>
      <c r="D301" s="591" t="s">
        <v>1075</v>
      </c>
      <c r="E301" s="577" t="str">
        <f t="shared" si="35"/>
        <v>GREENWICH PFC</v>
      </c>
      <c r="F301" s="577" t="str">
        <f t="shared" si="36"/>
        <v>GUILFORD BLACK EAGLES</v>
      </c>
      <c r="G301" s="578"/>
      <c r="H301" s="645">
        <f t="shared" si="39"/>
        <v>0.41666666666666702</v>
      </c>
      <c r="I301" s="614" t="s">
        <v>944</v>
      </c>
      <c r="J301" s="580"/>
      <c r="K301" s="16"/>
      <c r="M301" s="459" t="s">
        <v>146</v>
      </c>
      <c r="N301" s="459" t="s">
        <v>147</v>
      </c>
    </row>
    <row r="302" spans="1:33" ht="12.75" customHeight="1" x14ac:dyDescent="0.35">
      <c r="A302" s="574">
        <v>361</v>
      </c>
      <c r="B302" s="581" t="s">
        <v>818</v>
      </c>
      <c r="C302" s="575">
        <v>45522</v>
      </c>
      <c r="D302" s="576" t="s">
        <v>10</v>
      </c>
      <c r="E302" s="577" t="str">
        <f t="shared" si="35"/>
        <v>DANBURY UNITED 30</v>
      </c>
      <c r="F302" s="577" t="str">
        <f t="shared" si="36"/>
        <v>HAMDEN ALL STARS</v>
      </c>
      <c r="G302" s="578"/>
      <c r="H302" s="645">
        <f t="shared" si="39"/>
        <v>0.375</v>
      </c>
      <c r="I302" s="659" t="str">
        <f>VLOOKUP(E302,FallFields1,2)</f>
        <v>Portuguese Cultural Center (G), Danbury</v>
      </c>
      <c r="J302" s="580"/>
      <c r="K302" s="16"/>
      <c r="M302" s="85" t="s">
        <v>93</v>
      </c>
      <c r="N302" s="85" t="s">
        <v>92</v>
      </c>
    </row>
    <row r="303" spans="1:33" ht="12.75" customHeight="1" x14ac:dyDescent="0.35">
      <c r="A303" s="574">
        <v>362</v>
      </c>
      <c r="B303" s="581" t="s">
        <v>818</v>
      </c>
      <c r="C303" s="575">
        <v>45522</v>
      </c>
      <c r="D303" s="576" t="s">
        <v>10</v>
      </c>
      <c r="E303" s="577" t="str">
        <f t="shared" si="35"/>
        <v>NORWALK FC</v>
      </c>
      <c r="F303" s="577" t="str">
        <f t="shared" si="36"/>
        <v>GREENWICH FC 30</v>
      </c>
      <c r="G303" s="578"/>
      <c r="H303" s="645">
        <f t="shared" si="39"/>
        <v>0.41666666666666702</v>
      </c>
      <c r="I303" s="614" t="str">
        <f>VLOOKUP(E303,FallFields1,2)</f>
        <v>Nathan Hale MS (T), Norwalk</v>
      </c>
      <c r="J303" s="585"/>
      <c r="K303" s="16"/>
      <c r="M303" s="85" t="s">
        <v>95</v>
      </c>
      <c r="N303" s="85" t="s">
        <v>94</v>
      </c>
    </row>
    <row r="304" spans="1:33" ht="12.75" customHeight="1" x14ac:dyDescent="0.35">
      <c r="A304" s="574">
        <v>363</v>
      </c>
      <c r="B304" s="581" t="s">
        <v>818</v>
      </c>
      <c r="C304" s="575">
        <v>45522</v>
      </c>
      <c r="D304" s="576" t="s">
        <v>10</v>
      </c>
      <c r="E304" s="577" t="str">
        <f t="shared" si="35"/>
        <v>CHESHIRE SC UNITED</v>
      </c>
      <c r="F304" s="577" t="str">
        <f t="shared" si="36"/>
        <v>CLINTON FC 30</v>
      </c>
      <c r="G304" s="578"/>
      <c r="H304" s="645">
        <f t="shared" si="39"/>
        <v>0.375</v>
      </c>
      <c r="I304" s="614" t="str">
        <f>VLOOKUP(E304,FallFields1,2)</f>
        <v>Choate Rosemary Hall (T), Wallingford</v>
      </c>
      <c r="J304" s="580"/>
      <c r="K304" s="16"/>
      <c r="M304" s="85" t="s">
        <v>97</v>
      </c>
      <c r="N304" s="85" t="s">
        <v>96</v>
      </c>
    </row>
    <row r="305" spans="1:14" ht="12.75" customHeight="1" x14ac:dyDescent="0.35">
      <c r="A305" s="574">
        <v>364</v>
      </c>
      <c r="B305" s="581" t="s">
        <v>818</v>
      </c>
      <c r="C305" s="575">
        <v>45522</v>
      </c>
      <c r="D305" s="576" t="s">
        <v>10</v>
      </c>
      <c r="E305" s="577" t="str">
        <f t="shared" si="35"/>
        <v xml:space="preserve">FC SHELTON </v>
      </c>
      <c r="F305" s="577" t="str">
        <f t="shared" si="36"/>
        <v>MILFORD TUESDAY</v>
      </c>
      <c r="G305" s="578"/>
      <c r="H305" s="645">
        <f t="shared" si="39"/>
        <v>0.33333333333333331</v>
      </c>
      <c r="I305" s="614" t="str">
        <f>VLOOKUP(E305,FallFields1,2)</f>
        <v>Nike Site (G), Shelton</v>
      </c>
      <c r="J305" s="580"/>
      <c r="K305" s="16"/>
      <c r="M305" s="85" t="s">
        <v>99</v>
      </c>
      <c r="N305" s="85" t="s">
        <v>98</v>
      </c>
    </row>
    <row r="306" spans="1:14" ht="12.75" customHeight="1" x14ac:dyDescent="0.35">
      <c r="A306" s="574">
        <v>365</v>
      </c>
      <c r="B306" s="581" t="s">
        <v>818</v>
      </c>
      <c r="C306" s="575">
        <v>45522</v>
      </c>
      <c r="D306" s="576" t="s">
        <v>10</v>
      </c>
      <c r="E306" s="577" t="str">
        <f t="shared" si="35"/>
        <v>STAMFORD FC</v>
      </c>
      <c r="F306" s="577" t="str">
        <f t="shared" si="36"/>
        <v>NORTH BRANFORD 30</v>
      </c>
      <c r="G306" s="578"/>
      <c r="H306" s="645">
        <f t="shared" si="39"/>
        <v>0.33333333333333331</v>
      </c>
      <c r="I306" s="614" t="str">
        <f>VLOOKUP(E306,FallFields1,2)</f>
        <v>West Beach Fields (T), Stamford</v>
      </c>
      <c r="J306" s="580"/>
      <c r="K306" s="16"/>
      <c r="M306" s="85" t="s">
        <v>101</v>
      </c>
      <c r="N306" s="85" t="s">
        <v>100</v>
      </c>
    </row>
    <row r="307" spans="1:14" ht="12.75" customHeight="1" x14ac:dyDescent="0.35">
      <c r="A307" s="574">
        <v>367</v>
      </c>
      <c r="B307" s="581" t="s">
        <v>818</v>
      </c>
      <c r="C307" s="575">
        <v>45522</v>
      </c>
      <c r="D307" s="586" t="s">
        <v>175</v>
      </c>
      <c r="E307" s="577" t="str">
        <f t="shared" si="35"/>
        <v>EFC UNITED</v>
      </c>
      <c r="F307" s="579" t="str">
        <f t="shared" si="36"/>
        <v>MILFORD AMIGOS</v>
      </c>
      <c r="G307" s="578"/>
      <c r="H307" s="645">
        <f t="shared" si="39"/>
        <v>0.33333333333333331</v>
      </c>
      <c r="I307" s="614" t="str">
        <f>VLOOKUP(E307,fields,2)</f>
        <v>Foran HS KMT (T), Milford</v>
      </c>
      <c r="J307" s="580"/>
      <c r="K307" s="16"/>
      <c r="M307" s="197" t="s">
        <v>152</v>
      </c>
      <c r="N307" s="197" t="s">
        <v>155</v>
      </c>
    </row>
    <row r="308" spans="1:14" ht="12.75" customHeight="1" x14ac:dyDescent="0.35">
      <c r="A308" s="574">
        <v>368</v>
      </c>
      <c r="B308" s="581" t="s">
        <v>818</v>
      </c>
      <c r="C308" s="575">
        <v>45522</v>
      </c>
      <c r="D308" s="586" t="s">
        <v>175</v>
      </c>
      <c r="E308" s="577" t="str">
        <f t="shared" si="35"/>
        <v>SALTY DOGS FC</v>
      </c>
      <c r="F308" s="577" t="str">
        <f t="shared" si="36"/>
        <v>LITCHFIELD COUNTY BLUES 30</v>
      </c>
      <c r="G308" s="578"/>
      <c r="H308" s="645">
        <f t="shared" si="39"/>
        <v>0.33333333333333331</v>
      </c>
      <c r="I308" s="614" t="str">
        <f>VLOOKUP(E308,fields,2)</f>
        <v>Nonnewaug HS  (T), Woodbury</v>
      </c>
      <c r="J308" s="585"/>
      <c r="K308" s="16"/>
      <c r="M308" s="197" t="s">
        <v>158</v>
      </c>
      <c r="N308" s="197" t="s">
        <v>154</v>
      </c>
    </row>
    <row r="309" spans="1:14" ht="12.75" customHeight="1" x14ac:dyDescent="0.35">
      <c r="A309" s="574">
        <v>369</v>
      </c>
      <c r="B309" s="581" t="s">
        <v>818</v>
      </c>
      <c r="C309" s="575">
        <v>45522</v>
      </c>
      <c r="D309" s="586" t="s">
        <v>175</v>
      </c>
      <c r="E309" s="412" t="str">
        <f t="shared" si="35"/>
        <v>BYE 30</v>
      </c>
      <c r="F309" s="577" t="str">
        <f t="shared" si="36"/>
        <v>COYOTES FC</v>
      </c>
      <c r="G309" s="578"/>
      <c r="H309" s="645" t="str">
        <f t="shared" si="39"/>
        <v>--</v>
      </c>
      <c r="I309" s="614" t="str">
        <f>VLOOKUP(E309,fields,2)</f>
        <v>--</v>
      </c>
      <c r="J309" s="580"/>
      <c r="K309" s="16"/>
      <c r="M309" s="197" t="s">
        <v>150</v>
      </c>
      <c r="N309" s="197" t="s">
        <v>151</v>
      </c>
    </row>
    <row r="310" spans="1:14" ht="12.75" customHeight="1" x14ac:dyDescent="0.35">
      <c r="A310" s="574">
        <v>370</v>
      </c>
      <c r="B310" s="581" t="s">
        <v>818</v>
      </c>
      <c r="C310" s="575">
        <v>45522</v>
      </c>
      <c r="D310" s="586" t="s">
        <v>175</v>
      </c>
      <c r="E310" s="577" t="str">
        <f t="shared" si="35"/>
        <v>FC CALDO VERDE</v>
      </c>
      <c r="F310" s="579" t="str">
        <f t="shared" si="36"/>
        <v>NAUGATUCK FUSION</v>
      </c>
      <c r="G310" s="578"/>
      <c r="H310" s="645">
        <f t="shared" si="39"/>
        <v>0.33333333333333331</v>
      </c>
      <c r="I310" s="614" t="s">
        <v>998</v>
      </c>
      <c r="J310" s="585" t="s">
        <v>928</v>
      </c>
      <c r="K310" s="16"/>
      <c r="M310" s="197" t="s">
        <v>153</v>
      </c>
      <c r="N310" s="197" t="s">
        <v>156</v>
      </c>
    </row>
    <row r="311" spans="1:14" ht="12.75" customHeight="1" x14ac:dyDescent="0.35">
      <c r="A311" s="574">
        <v>371</v>
      </c>
      <c r="B311" s="581" t="s">
        <v>818</v>
      </c>
      <c r="C311" s="575">
        <v>45522</v>
      </c>
      <c r="D311" s="586" t="s">
        <v>175</v>
      </c>
      <c r="E311" s="577" t="str">
        <f t="shared" si="35"/>
        <v>TRINITY FC</v>
      </c>
      <c r="F311" s="577" t="str">
        <f t="shared" si="36"/>
        <v>QPR</v>
      </c>
      <c r="G311" s="578"/>
      <c r="H311" s="645">
        <f t="shared" si="39"/>
        <v>0.33333333333333331</v>
      </c>
      <c r="I311" s="614" t="str">
        <f t="shared" ref="I311:I326" si="40">VLOOKUP(E311,fields,2)</f>
        <v>Pease Road (G), Woodbridge</v>
      </c>
      <c r="J311" s="580"/>
      <c r="K311" s="16"/>
      <c r="M311" s="197" t="s">
        <v>159</v>
      </c>
      <c r="N311" s="197" t="s">
        <v>157</v>
      </c>
    </row>
    <row r="312" spans="1:14" ht="12.75" customHeight="1" x14ac:dyDescent="0.35">
      <c r="A312" s="574">
        <v>373</v>
      </c>
      <c r="B312" s="581" t="s">
        <v>818</v>
      </c>
      <c r="C312" s="575">
        <v>45522</v>
      </c>
      <c r="D312" s="587" t="s">
        <v>11</v>
      </c>
      <c r="E312" s="577" t="str">
        <f t="shared" si="35"/>
        <v>FAIRFIELD GAC 40</v>
      </c>
      <c r="F312" s="577" t="str">
        <f t="shared" si="36"/>
        <v>NORWALK SPORT COLOMBIA 40</v>
      </c>
      <c r="G312" s="578"/>
      <c r="H312" s="645">
        <f t="shared" si="39"/>
        <v>0.41666666666666702</v>
      </c>
      <c r="I312" s="614" t="str">
        <f t="shared" si="40"/>
        <v>Ludlowe HS (T), Fairfield</v>
      </c>
      <c r="J312" s="580"/>
      <c r="K312" s="16"/>
      <c r="M312" s="85" t="s">
        <v>162</v>
      </c>
      <c r="N312" s="85" t="s">
        <v>105</v>
      </c>
    </row>
    <row r="313" spans="1:14" ht="12.75" customHeight="1" x14ac:dyDescent="0.35">
      <c r="A313" s="574">
        <v>374</v>
      </c>
      <c r="B313" s="581" t="s">
        <v>818</v>
      </c>
      <c r="C313" s="575">
        <v>45522</v>
      </c>
      <c r="D313" s="587" t="s">
        <v>11</v>
      </c>
      <c r="E313" s="577" t="str">
        <f t="shared" si="35"/>
        <v>STORM FC</v>
      </c>
      <c r="F313" s="577" t="str">
        <f t="shared" si="36"/>
        <v>GREENWICH PUMAS FC 40</v>
      </c>
      <c r="G313" s="578"/>
      <c r="H313" s="645">
        <f t="shared" si="39"/>
        <v>0.33333333333333331</v>
      </c>
      <c r="I313" s="614" t="str">
        <f t="shared" si="40"/>
        <v>Wakeman Park (T), Westport</v>
      </c>
      <c r="J313" s="585"/>
      <c r="K313" s="16"/>
      <c r="M313" s="85" t="s">
        <v>108</v>
      </c>
      <c r="N313" s="85" t="s">
        <v>104</v>
      </c>
    </row>
    <row r="314" spans="1:14" ht="12.75" customHeight="1" x14ac:dyDescent="0.35">
      <c r="A314" s="574">
        <v>375</v>
      </c>
      <c r="B314" s="581" t="s">
        <v>818</v>
      </c>
      <c r="C314" s="575">
        <v>45522</v>
      </c>
      <c r="D314" s="587" t="s">
        <v>11</v>
      </c>
      <c r="E314" s="577" t="str">
        <f t="shared" si="35"/>
        <v>CLINTON FC 40</v>
      </c>
      <c r="F314" s="577" t="str">
        <f t="shared" si="36"/>
        <v>CLUB NAPOLI 40</v>
      </c>
      <c r="G314" s="578"/>
      <c r="H314" s="645">
        <f t="shared" si="39"/>
        <v>0.33333333333333331</v>
      </c>
      <c r="I314" s="614" t="str">
        <f t="shared" si="40"/>
        <v>Indian River Sports Complex (T), Clinton</v>
      </c>
      <c r="J314" s="580"/>
      <c r="K314" s="16"/>
      <c r="M314" s="359" t="s">
        <v>160</v>
      </c>
      <c r="N314" s="359" t="s">
        <v>161</v>
      </c>
    </row>
    <row r="315" spans="1:14" ht="12.75" customHeight="1" x14ac:dyDescent="0.35">
      <c r="A315" s="574">
        <v>376</v>
      </c>
      <c r="B315" s="581" t="s">
        <v>818</v>
      </c>
      <c r="C315" s="575">
        <v>45522</v>
      </c>
      <c r="D315" s="587" t="s">
        <v>11</v>
      </c>
      <c r="E315" s="577" t="str">
        <f t="shared" si="35"/>
        <v>GREENWICH FC 40</v>
      </c>
      <c r="F315" s="577" t="str">
        <f t="shared" si="36"/>
        <v>SHEBEEN FC</v>
      </c>
      <c r="G315" s="578"/>
      <c r="H315" s="645">
        <f t="shared" si="39"/>
        <v>0.33333333333333331</v>
      </c>
      <c r="I315" s="614" t="str">
        <f t="shared" si="40"/>
        <v>tbd</v>
      </c>
      <c r="J315" s="580"/>
      <c r="K315" s="16"/>
      <c r="M315" s="359" t="s">
        <v>163</v>
      </c>
      <c r="N315" s="359" t="s">
        <v>106</v>
      </c>
    </row>
    <row r="316" spans="1:14" ht="12.75" customHeight="1" x14ac:dyDescent="0.35">
      <c r="A316" s="574">
        <v>377</v>
      </c>
      <c r="B316" s="581" t="s">
        <v>818</v>
      </c>
      <c r="C316" s="575">
        <v>45522</v>
      </c>
      <c r="D316" s="587" t="s">
        <v>11</v>
      </c>
      <c r="E316" s="577" t="str">
        <f t="shared" si="35"/>
        <v>VASCO DA GAMA 40</v>
      </c>
      <c r="F316" s="577" t="str">
        <f t="shared" si="36"/>
        <v>SOUTHEAST ROVERS</v>
      </c>
      <c r="G316" s="578"/>
      <c r="H316" s="645">
        <f t="shared" si="39"/>
        <v>0.41666666666666702</v>
      </c>
      <c r="I316" s="614" t="str">
        <f t="shared" si="40"/>
        <v>Veterans Memorial Park (T), Bridgeport</v>
      </c>
      <c r="J316" s="580"/>
      <c r="K316" s="16"/>
      <c r="M316" s="359" t="s">
        <v>109</v>
      </c>
      <c r="N316" s="359" t="s">
        <v>107</v>
      </c>
    </row>
    <row r="317" spans="1:14" ht="12.75" customHeight="1" x14ac:dyDescent="0.35">
      <c r="A317" s="574">
        <v>379</v>
      </c>
      <c r="B317" s="581" t="s">
        <v>818</v>
      </c>
      <c r="C317" s="575">
        <v>45522</v>
      </c>
      <c r="D317" s="588" t="s">
        <v>12</v>
      </c>
      <c r="E317" s="577" t="str">
        <f t="shared" si="35"/>
        <v>LUSITANOS FC</v>
      </c>
      <c r="F317" s="577" t="str">
        <f t="shared" si="36"/>
        <v>PAN ZONES</v>
      </c>
      <c r="G317" s="589"/>
      <c r="H317" s="645">
        <f t="shared" si="39"/>
        <v>0.41666666666666669</v>
      </c>
      <c r="I317" s="614" t="str">
        <f t="shared" si="40"/>
        <v>Veterans Memorial Park (T), Bridgeport</v>
      </c>
      <c r="J317" s="580"/>
      <c r="K317" s="16"/>
      <c r="M317" s="281" t="s">
        <v>116</v>
      </c>
      <c r="N317" s="281" t="s">
        <v>120</v>
      </c>
    </row>
    <row r="318" spans="1:14" ht="12.75" customHeight="1" x14ac:dyDescent="0.35">
      <c r="A318" s="574">
        <v>380</v>
      </c>
      <c r="B318" s="581" t="s">
        <v>818</v>
      </c>
      <c r="C318" s="575">
        <v>45522</v>
      </c>
      <c r="D318" s="588" t="s">
        <v>12</v>
      </c>
      <c r="E318" s="577" t="str">
        <f t="shared" si="35"/>
        <v>WILTON WOLVES</v>
      </c>
      <c r="F318" s="577" t="str">
        <f t="shared" si="36"/>
        <v>BESA SC</v>
      </c>
      <c r="G318" s="578"/>
      <c r="H318" s="645">
        <f t="shared" si="39"/>
        <v>0.41666666666666702</v>
      </c>
      <c r="I318" s="614" t="str">
        <f t="shared" si="40"/>
        <v>Lily Field (T), Wilton</v>
      </c>
      <c r="J318" s="585"/>
      <c r="K318" s="16"/>
      <c r="M318" s="281" t="s">
        <v>123</v>
      </c>
      <c r="N318" s="281" t="s">
        <v>850</v>
      </c>
    </row>
    <row r="319" spans="1:14" ht="14.5" x14ac:dyDescent="0.35">
      <c r="A319" s="574">
        <v>381</v>
      </c>
      <c r="B319" s="581" t="s">
        <v>818</v>
      </c>
      <c r="C319" s="575">
        <v>45522</v>
      </c>
      <c r="D319" s="588" t="s">
        <v>12</v>
      </c>
      <c r="E319" s="577" t="str">
        <f t="shared" si="35"/>
        <v>LITCHFIELD COUNTY BLUES 40</v>
      </c>
      <c r="F319" s="577" t="str">
        <f t="shared" si="36"/>
        <v>GUILFORD BELL CURVE</v>
      </c>
      <c r="G319" s="578"/>
      <c r="H319" s="645">
        <f t="shared" si="39"/>
        <v>0.41666666666666702</v>
      </c>
      <c r="I319" s="614" t="str">
        <f t="shared" si="40"/>
        <v xml:space="preserve">Wamogo HS (G), Litchfield </v>
      </c>
      <c r="J319" s="580"/>
      <c r="K319" s="16"/>
      <c r="M319" s="281" t="s">
        <v>115</v>
      </c>
      <c r="N319" s="281" t="s">
        <v>852</v>
      </c>
    </row>
    <row r="320" spans="1:14" ht="12.65" customHeight="1" x14ac:dyDescent="0.35">
      <c r="A320" s="574">
        <v>382</v>
      </c>
      <c r="B320" s="581" t="s">
        <v>818</v>
      </c>
      <c r="C320" s="575">
        <v>45522</v>
      </c>
      <c r="D320" s="588" t="s">
        <v>12</v>
      </c>
      <c r="E320" s="577" t="str">
        <f t="shared" si="35"/>
        <v>RIDGEFIELD KICKS</v>
      </c>
      <c r="F320" s="577" t="str">
        <f t="shared" si="36"/>
        <v>NORTH HAVEN SC</v>
      </c>
      <c r="G320" s="578"/>
      <c r="H320" s="645">
        <f t="shared" si="39"/>
        <v>0.33333333333333331</v>
      </c>
      <c r="I320" s="614" t="str">
        <f t="shared" si="40"/>
        <v>Wooster School (T), Danbury</v>
      </c>
      <c r="J320" s="580"/>
      <c r="K320" s="16"/>
      <c r="M320" s="281" t="s">
        <v>121</v>
      </c>
      <c r="N320" s="281" t="s">
        <v>858</v>
      </c>
    </row>
    <row r="321" spans="1:29" ht="12.75" customHeight="1" x14ac:dyDescent="0.35">
      <c r="A321" s="574">
        <v>383</v>
      </c>
      <c r="B321" s="581" t="s">
        <v>818</v>
      </c>
      <c r="C321" s="575">
        <v>45522</v>
      </c>
      <c r="D321" s="588" t="s">
        <v>12</v>
      </c>
      <c r="E321" s="577" t="str">
        <f t="shared" si="35"/>
        <v>DERBY QUITUS</v>
      </c>
      <c r="F321" s="577" t="str">
        <f t="shared" si="36"/>
        <v xml:space="preserve">GUILFORD CELTIC </v>
      </c>
      <c r="G321" s="578"/>
      <c r="H321" s="645">
        <f t="shared" si="39"/>
        <v>0.41666666666666702</v>
      </c>
      <c r="I321" s="614" t="str">
        <f t="shared" si="40"/>
        <v>Witek Park (G), Derby</v>
      </c>
      <c r="J321" s="580"/>
      <c r="K321" s="16"/>
      <c r="M321" s="647" t="s">
        <v>112</v>
      </c>
      <c r="N321" s="647" t="s">
        <v>114</v>
      </c>
    </row>
    <row r="322" spans="1:29" ht="12.75" customHeight="1" x14ac:dyDescent="0.35">
      <c r="A322" s="574">
        <v>384</v>
      </c>
      <c r="B322" s="581" t="s">
        <v>818</v>
      </c>
      <c r="C322" s="575">
        <v>45522</v>
      </c>
      <c r="D322" s="588" t="s">
        <v>12</v>
      </c>
      <c r="E322" s="577" t="str">
        <f t="shared" si="35"/>
        <v>NORTH BRANFORD 40</v>
      </c>
      <c r="F322" s="577" t="str">
        <f t="shared" si="36"/>
        <v>STAMFORD UNITED</v>
      </c>
      <c r="G322" s="578"/>
      <c r="H322" s="645">
        <f t="shared" si="39"/>
        <v>0.33333333333333331</v>
      </c>
      <c r="I322" s="614" t="str">
        <f t="shared" si="40"/>
        <v>Bittner Park (G), Guilford</v>
      </c>
      <c r="J322" s="580"/>
      <c r="K322" s="16"/>
      <c r="M322" s="281" t="s">
        <v>118</v>
      </c>
      <c r="N322" s="281" t="s">
        <v>860</v>
      </c>
    </row>
    <row r="323" spans="1:29" ht="12.75" customHeight="1" x14ac:dyDescent="0.35">
      <c r="A323" s="574">
        <v>385</v>
      </c>
      <c r="B323" s="581" t="s">
        <v>818</v>
      </c>
      <c r="C323" s="648">
        <v>45522</v>
      </c>
      <c r="D323" s="588" t="s">
        <v>12</v>
      </c>
      <c r="E323" s="577" t="str">
        <f t="shared" si="35"/>
        <v>DANBURY UNITED 40</v>
      </c>
      <c r="F323" s="577" t="str">
        <f t="shared" si="36"/>
        <v>NEW HAVEN AMERICANS</v>
      </c>
      <c r="G323" s="578"/>
      <c r="H323" s="645">
        <f t="shared" si="39"/>
        <v>0.45833333333333331</v>
      </c>
      <c r="I323" s="614" t="str">
        <f t="shared" si="40"/>
        <v>Portuguese Cultural Center (G), Danbury</v>
      </c>
      <c r="J323" s="580"/>
      <c r="K323" s="16"/>
      <c r="M323" s="281" t="s">
        <v>111</v>
      </c>
      <c r="N323" s="281" t="s">
        <v>856</v>
      </c>
    </row>
    <row r="324" spans="1:29" ht="12.75" customHeight="1" x14ac:dyDescent="0.35">
      <c r="A324" s="574">
        <v>387</v>
      </c>
      <c r="B324" s="581" t="s">
        <v>818</v>
      </c>
      <c r="C324" s="575">
        <v>45522</v>
      </c>
      <c r="D324" s="590" t="s">
        <v>1076</v>
      </c>
      <c r="E324" s="577" t="str">
        <f t="shared" ref="E324:E387" si="41">VLOOKUP(M324,Teams,2)</f>
        <v>POLONIA FALCON STARS FC</v>
      </c>
      <c r="F324" s="577" t="str">
        <f t="shared" ref="F324:F387" si="42">VLOOKUP(N324,Teams,2)</f>
        <v>GREENWICH PUMAS FC 50</v>
      </c>
      <c r="G324" s="578"/>
      <c r="H324" s="645">
        <f t="shared" si="39"/>
        <v>0.33333333333333331</v>
      </c>
      <c r="I324" s="614" t="str">
        <f t="shared" si="40"/>
        <v>Falcon Field (G), New Britain</v>
      </c>
      <c r="J324" s="580"/>
      <c r="K324" s="16"/>
      <c r="M324" s="599" t="s">
        <v>131</v>
      </c>
      <c r="N324" s="599" t="s">
        <v>128</v>
      </c>
    </row>
    <row r="325" spans="1:29" ht="12.75" customHeight="1" x14ac:dyDescent="0.35">
      <c r="A325" s="574">
        <v>388</v>
      </c>
      <c r="B325" s="581" t="s">
        <v>818</v>
      </c>
      <c r="C325" s="575">
        <v>45522</v>
      </c>
      <c r="D325" s="590" t="s">
        <v>1076</v>
      </c>
      <c r="E325" s="577" t="str">
        <f t="shared" si="41"/>
        <v>NORWALK SPORT COLOMBIA 50</v>
      </c>
      <c r="F325" s="577" t="str">
        <f t="shared" si="42"/>
        <v>NORWALK MARINERS LEGENDS</v>
      </c>
      <c r="G325" s="578"/>
      <c r="H325" s="645">
        <f t="shared" si="39"/>
        <v>0.33333333333333331</v>
      </c>
      <c r="I325" s="614" t="str">
        <f t="shared" si="40"/>
        <v>Nathan Hale MS (T), Norwalk</v>
      </c>
      <c r="J325" s="574"/>
      <c r="K325" s="16"/>
      <c r="M325" s="599" t="s">
        <v>130</v>
      </c>
      <c r="N325" s="599" t="s">
        <v>129</v>
      </c>
    </row>
    <row r="326" spans="1:29" ht="12.75" customHeight="1" x14ac:dyDescent="0.35">
      <c r="A326" s="574">
        <v>389</v>
      </c>
      <c r="B326" s="581" t="s">
        <v>818</v>
      </c>
      <c r="C326" s="575">
        <v>45522</v>
      </c>
      <c r="D326" s="590" t="s">
        <v>1076</v>
      </c>
      <c r="E326" s="577" t="str">
        <f t="shared" si="41"/>
        <v>GREENWICH FC 50</v>
      </c>
      <c r="F326" s="577" t="str">
        <f t="shared" si="42"/>
        <v>STAMFORD CITY</v>
      </c>
      <c r="G326" s="578"/>
      <c r="H326" s="645">
        <f t="shared" si="39"/>
        <v>0.33333333333333331</v>
      </c>
      <c r="I326" s="614" t="str">
        <f t="shared" si="40"/>
        <v>tbd</v>
      </c>
      <c r="J326" s="580"/>
      <c r="K326" s="16"/>
      <c r="M326" s="599" t="s">
        <v>127</v>
      </c>
      <c r="N326" s="599" t="s">
        <v>133</v>
      </c>
    </row>
    <row r="327" spans="1:29" ht="12.75" customHeight="1" x14ac:dyDescent="0.35">
      <c r="A327" s="574">
        <v>390</v>
      </c>
      <c r="B327" s="581" t="s">
        <v>818</v>
      </c>
      <c r="C327" s="575">
        <v>45522</v>
      </c>
      <c r="D327" s="590" t="s">
        <v>1076</v>
      </c>
      <c r="E327" s="577" t="str">
        <f t="shared" si="41"/>
        <v>DYNAMO SC</v>
      </c>
      <c r="F327" s="577" t="str">
        <f t="shared" si="42"/>
        <v>WESTPORT FC</v>
      </c>
      <c r="G327" s="578"/>
      <c r="H327" s="645">
        <f t="shared" si="39"/>
        <v>0.41666666666666669</v>
      </c>
      <c r="I327" s="659" t="str">
        <f>VLOOKUP(E327,FallFields1,2)</f>
        <v>tbd</v>
      </c>
      <c r="J327" s="580"/>
      <c r="K327" s="16"/>
      <c r="M327" s="599" t="s">
        <v>125</v>
      </c>
      <c r="N327" s="599" t="s">
        <v>136</v>
      </c>
    </row>
    <row r="328" spans="1:29" ht="12.75" customHeight="1" x14ac:dyDescent="0.35">
      <c r="A328" s="574">
        <v>391</v>
      </c>
      <c r="B328" s="581" t="s">
        <v>818</v>
      </c>
      <c r="C328" s="575">
        <v>45522</v>
      </c>
      <c r="D328" s="590" t="s">
        <v>1076</v>
      </c>
      <c r="E328" s="577" t="str">
        <f t="shared" si="41"/>
        <v>FAIRFIELD GAC 50</v>
      </c>
      <c r="F328" s="577" t="str">
        <f t="shared" si="42"/>
        <v>REBELS UNITED</v>
      </c>
      <c r="G328" s="578"/>
      <c r="H328" s="645">
        <f t="shared" si="39"/>
        <v>0.33333333333333331</v>
      </c>
      <c r="I328" s="614" t="str">
        <f t="shared" ref="I328:I361" si="43">VLOOKUP(E328,fields,2)</f>
        <v>Ludlowe HS (T), Fairfield</v>
      </c>
      <c r="J328" s="580"/>
      <c r="K328" s="16"/>
      <c r="M328" s="599" t="s">
        <v>126</v>
      </c>
      <c r="N328" s="599" t="s">
        <v>132</v>
      </c>
    </row>
    <row r="329" spans="1:29" ht="12.75" customHeight="1" x14ac:dyDescent="0.35">
      <c r="A329" s="574">
        <v>392</v>
      </c>
      <c r="B329" s="581" t="s">
        <v>818</v>
      </c>
      <c r="C329" s="575">
        <v>45522</v>
      </c>
      <c r="D329" s="590" t="s">
        <v>1076</v>
      </c>
      <c r="E329" s="376" t="str">
        <f t="shared" si="41"/>
        <v>BYE 50</v>
      </c>
      <c r="F329" s="577" t="str">
        <f t="shared" si="42"/>
        <v>VASCO DA GAMA 50</v>
      </c>
      <c r="G329" s="578"/>
      <c r="H329" s="645" t="str">
        <f t="shared" si="39"/>
        <v>--</v>
      </c>
      <c r="I329" s="614" t="str">
        <f t="shared" si="43"/>
        <v>--</v>
      </c>
      <c r="J329" s="580"/>
      <c r="K329" s="16"/>
      <c r="M329" s="599" t="s">
        <v>124</v>
      </c>
      <c r="N329" s="599" t="s">
        <v>134</v>
      </c>
    </row>
    <row r="330" spans="1:29" ht="12.75" customHeight="1" thickBot="1" x14ac:dyDescent="0.4">
      <c r="A330" s="574">
        <v>394</v>
      </c>
      <c r="B330" s="581" t="s">
        <v>818</v>
      </c>
      <c r="C330" s="575">
        <v>45522</v>
      </c>
      <c r="D330" s="591" t="s">
        <v>1075</v>
      </c>
      <c r="E330" s="577" t="str">
        <f t="shared" si="41"/>
        <v>DHAVEN FC</v>
      </c>
      <c r="F330" s="577" t="str">
        <f t="shared" si="42"/>
        <v>GUILFORD BLACK EAGLES</v>
      </c>
      <c r="G330" s="578"/>
      <c r="H330" s="645">
        <f t="shared" si="39"/>
        <v>0.41666666666666702</v>
      </c>
      <c r="I330" s="614" t="str">
        <f t="shared" si="43"/>
        <v>Pragemann  Park (G), Wallingford</v>
      </c>
      <c r="J330" s="580"/>
      <c r="K330" s="16"/>
      <c r="M330" s="340" t="s">
        <v>142</v>
      </c>
      <c r="N330" s="456" t="s">
        <v>147</v>
      </c>
    </row>
    <row r="331" spans="1:29" ht="12.75" customHeight="1" thickTop="1" thickBot="1" x14ac:dyDescent="0.4">
      <c r="A331" s="574">
        <v>395</v>
      </c>
      <c r="B331" s="581" t="s">
        <v>818</v>
      </c>
      <c r="C331" s="575">
        <v>45522</v>
      </c>
      <c r="D331" s="591" t="s">
        <v>1075</v>
      </c>
      <c r="E331" s="577" t="str">
        <f t="shared" si="41"/>
        <v>GREENWICH PFC</v>
      </c>
      <c r="F331" s="577" t="str">
        <f t="shared" si="42"/>
        <v>VASCO DA GAMA 55</v>
      </c>
      <c r="G331" s="578"/>
      <c r="H331" s="645">
        <f t="shared" si="39"/>
        <v>0.41666666666666702</v>
      </c>
      <c r="I331" s="614" t="str">
        <f t="shared" si="43"/>
        <v>tbd</v>
      </c>
      <c r="J331" s="580"/>
      <c r="K331" s="16"/>
      <c r="M331" s="340" t="s">
        <v>146</v>
      </c>
      <c r="N331" s="456" t="s">
        <v>135</v>
      </c>
      <c r="S331" s="16"/>
      <c r="T331" s="198"/>
      <c r="U331" s="198"/>
      <c r="V331" s="16">
        <v>73</v>
      </c>
      <c r="W331" s="209"/>
      <c r="X331" s="215"/>
      <c r="Y331" s="16"/>
      <c r="Z331" s="20"/>
      <c r="AC331" s="16"/>
    </row>
    <row r="332" spans="1:29" ht="12.75" customHeight="1" thickTop="1" thickBot="1" x14ac:dyDescent="0.4">
      <c r="A332" s="574">
        <v>396</v>
      </c>
      <c r="B332" s="581" t="s">
        <v>818</v>
      </c>
      <c r="C332" s="575">
        <v>45522</v>
      </c>
      <c r="D332" s="591" t="s">
        <v>1075</v>
      </c>
      <c r="E332" s="577" t="str">
        <f t="shared" si="41"/>
        <v>CLUB NAPOLI 55</v>
      </c>
      <c r="F332" s="577" t="str">
        <f t="shared" si="42"/>
        <v>CHESHIRE AZZURRI</v>
      </c>
      <c r="G332" s="578"/>
      <c r="H332" s="645">
        <f t="shared" si="39"/>
        <v>0.41666666666666702</v>
      </c>
      <c r="I332" s="614" t="str">
        <f t="shared" si="43"/>
        <v>North Farms Park (G), North Branford</v>
      </c>
      <c r="J332" s="580" t="s">
        <v>1100</v>
      </c>
      <c r="K332" s="16"/>
      <c r="M332" s="340" t="s">
        <v>141</v>
      </c>
      <c r="N332" s="456" t="s">
        <v>138</v>
      </c>
      <c r="S332" s="16"/>
      <c r="T332" s="198"/>
      <c r="U332" s="198"/>
      <c r="V332" s="16">
        <v>74</v>
      </c>
      <c r="W332" s="209"/>
      <c r="X332" s="215"/>
      <c r="Y332" s="16"/>
      <c r="Z332" s="20"/>
      <c r="AC332" s="16"/>
    </row>
    <row r="333" spans="1:29" ht="12.75" customHeight="1" thickTop="1" x14ac:dyDescent="0.35">
      <c r="A333" s="574">
        <v>397</v>
      </c>
      <c r="B333" s="581" t="s">
        <v>818</v>
      </c>
      <c r="C333" s="575">
        <v>45522</v>
      </c>
      <c r="D333" s="591" t="s">
        <v>1075</v>
      </c>
      <c r="E333" s="577" t="str">
        <f t="shared" si="41"/>
        <v>EAST HAVEN SC</v>
      </c>
      <c r="F333" s="577" t="str">
        <f t="shared" si="42"/>
        <v>NORTH BRANFORD LEGENDS</v>
      </c>
      <c r="G333" s="578"/>
      <c r="H333" s="645">
        <f t="shared" si="39"/>
        <v>0.41666666666666669</v>
      </c>
      <c r="I333" s="614" t="str">
        <f t="shared" si="43"/>
        <v>East Haven MS (G), East Haven</v>
      </c>
      <c r="J333" s="580"/>
      <c r="K333" s="16"/>
      <c r="M333" s="340" t="s">
        <v>144</v>
      </c>
      <c r="N333" s="456" t="s">
        <v>148</v>
      </c>
      <c r="S333" s="16"/>
      <c r="T333" s="288"/>
      <c r="U333" s="288"/>
      <c r="V333" s="16"/>
      <c r="W333" s="227"/>
      <c r="X333" s="289"/>
      <c r="Y333" s="16"/>
      <c r="Z333" s="20"/>
      <c r="AC333" s="16"/>
    </row>
    <row r="334" spans="1:29" ht="12.75" customHeight="1" x14ac:dyDescent="0.35">
      <c r="A334" s="574">
        <v>398</v>
      </c>
      <c r="B334" s="581" t="s">
        <v>818</v>
      </c>
      <c r="C334" s="626">
        <v>45522</v>
      </c>
      <c r="D334" s="635" t="s">
        <v>1075</v>
      </c>
      <c r="E334" s="627" t="str">
        <f t="shared" si="41"/>
        <v>ZIMMITTI SC</v>
      </c>
      <c r="F334" s="627" t="str">
        <f t="shared" si="42"/>
        <v>SOUTHEAST CT</v>
      </c>
      <c r="G334" s="578"/>
      <c r="H334" s="645">
        <f t="shared" si="39"/>
        <v>0.41666666666666702</v>
      </c>
      <c r="I334" s="614" t="str">
        <f t="shared" si="43"/>
        <v>Pontelandolfo Club (G), Waterbury</v>
      </c>
      <c r="J334" s="580"/>
      <c r="K334" s="16"/>
      <c r="M334" s="340" t="s">
        <v>137</v>
      </c>
      <c r="N334" s="456" t="s">
        <v>149</v>
      </c>
    </row>
    <row r="335" spans="1:29" ht="12.75" customHeight="1" x14ac:dyDescent="0.35">
      <c r="A335" s="574">
        <v>400</v>
      </c>
      <c r="B335" s="581" t="s">
        <v>826</v>
      </c>
      <c r="C335" s="575">
        <v>45529</v>
      </c>
      <c r="D335" s="576" t="s">
        <v>10</v>
      </c>
      <c r="E335" s="577" t="str">
        <f t="shared" si="41"/>
        <v>MILFORD TUESDAY</v>
      </c>
      <c r="F335" s="577" t="str">
        <f t="shared" si="42"/>
        <v>GREENWICH FC 30</v>
      </c>
      <c r="G335" s="578"/>
      <c r="H335" s="645">
        <f t="shared" si="39"/>
        <v>0.33333333333333331</v>
      </c>
      <c r="I335" s="614" t="str">
        <f t="shared" si="43"/>
        <v>Witek Park (G), Derby</v>
      </c>
      <c r="J335" s="574"/>
      <c r="K335" s="16"/>
      <c r="M335" s="85" t="s">
        <v>98</v>
      </c>
      <c r="N335" s="85" t="s">
        <v>94</v>
      </c>
    </row>
    <row r="336" spans="1:29" ht="12.75" customHeight="1" x14ac:dyDescent="0.35">
      <c r="A336" s="574">
        <v>401</v>
      </c>
      <c r="B336" s="581" t="s">
        <v>826</v>
      </c>
      <c r="C336" s="575">
        <v>45529</v>
      </c>
      <c r="D336" s="576" t="s">
        <v>10</v>
      </c>
      <c r="E336" s="577" t="str">
        <f t="shared" si="41"/>
        <v>STAMFORD FC</v>
      </c>
      <c r="F336" s="577" t="str">
        <f t="shared" si="42"/>
        <v>HAMDEN ALL STARS</v>
      </c>
      <c r="G336" s="578"/>
      <c r="H336" s="645">
        <f t="shared" si="39"/>
        <v>0.33333333333333331</v>
      </c>
      <c r="I336" s="614" t="str">
        <f t="shared" si="43"/>
        <v>West Beach Fields (T), Stamford</v>
      </c>
      <c r="J336" s="580"/>
      <c r="K336" s="16"/>
      <c r="M336" s="85" t="s">
        <v>101</v>
      </c>
      <c r="N336" s="85" t="s">
        <v>92</v>
      </c>
    </row>
    <row r="337" spans="1:14" ht="12.75" customHeight="1" x14ac:dyDescent="0.35">
      <c r="A337" s="574">
        <v>402</v>
      </c>
      <c r="B337" s="581" t="s">
        <v>826</v>
      </c>
      <c r="C337" s="575">
        <v>45529</v>
      </c>
      <c r="D337" s="576" t="s">
        <v>10</v>
      </c>
      <c r="E337" s="577" t="str">
        <f t="shared" si="41"/>
        <v>CLINTON FC 30</v>
      </c>
      <c r="F337" s="577" t="str">
        <f t="shared" si="42"/>
        <v>DANBURY UNITED 30</v>
      </c>
      <c r="G337" s="578"/>
      <c r="H337" s="645">
        <f t="shared" si="39"/>
        <v>0.33333333333333331</v>
      </c>
      <c r="I337" s="614" t="str">
        <f t="shared" si="43"/>
        <v>Strong Field (T), Madison</v>
      </c>
      <c r="J337" s="580"/>
      <c r="K337" s="16"/>
      <c r="M337" s="85" t="s">
        <v>96</v>
      </c>
      <c r="N337" s="85" t="s">
        <v>93</v>
      </c>
    </row>
    <row r="338" spans="1:14" ht="12.75" customHeight="1" x14ac:dyDescent="0.35">
      <c r="A338" s="574">
        <v>403</v>
      </c>
      <c r="B338" s="581" t="s">
        <v>826</v>
      </c>
      <c r="C338" s="575">
        <v>45529</v>
      </c>
      <c r="D338" s="576" t="s">
        <v>10</v>
      </c>
      <c r="E338" s="577" t="str">
        <f t="shared" si="41"/>
        <v>NORWALK FC</v>
      </c>
      <c r="F338" s="577" t="str">
        <f t="shared" si="42"/>
        <v xml:space="preserve">FC SHELTON </v>
      </c>
      <c r="G338" s="578"/>
      <c r="H338" s="645">
        <v>0.33333333333333331</v>
      </c>
      <c r="I338" s="614" t="str">
        <f t="shared" si="43"/>
        <v>Nathan Hale MS (T), Norwalk</v>
      </c>
      <c r="J338" s="580"/>
      <c r="K338" s="16"/>
      <c r="M338" s="85" t="s">
        <v>95</v>
      </c>
      <c r="N338" s="85" t="s">
        <v>99</v>
      </c>
    </row>
    <row r="339" spans="1:14" ht="12.75" customHeight="1" x14ac:dyDescent="0.35">
      <c r="A339" s="574">
        <v>404</v>
      </c>
      <c r="B339" s="581" t="s">
        <v>826</v>
      </c>
      <c r="C339" s="575">
        <v>45529</v>
      </c>
      <c r="D339" s="576" t="s">
        <v>10</v>
      </c>
      <c r="E339" s="577" t="str">
        <f t="shared" si="41"/>
        <v>NORTH BRANFORD 30</v>
      </c>
      <c r="F339" s="577" t="str">
        <f t="shared" si="42"/>
        <v>CHESHIRE SC UNITED</v>
      </c>
      <c r="G339" s="578"/>
      <c r="H339" s="645">
        <f t="shared" ref="H339:H361" si="44">VLOOKUP(E339,START_TIMES,2)</f>
        <v>0.41666666666666669</v>
      </c>
      <c r="I339" s="614" t="str">
        <f t="shared" si="43"/>
        <v>Bittner Park (G), Guilford</v>
      </c>
      <c r="J339" s="580"/>
      <c r="K339" s="16"/>
      <c r="M339" s="85" t="s">
        <v>100</v>
      </c>
      <c r="N339" s="85" t="s">
        <v>97</v>
      </c>
    </row>
    <row r="340" spans="1:14" ht="12.75" customHeight="1" x14ac:dyDescent="0.35">
      <c r="A340" s="574">
        <v>406</v>
      </c>
      <c r="B340" s="581" t="s">
        <v>826</v>
      </c>
      <c r="C340" s="575">
        <v>45529</v>
      </c>
      <c r="D340" s="586" t="s">
        <v>175</v>
      </c>
      <c r="E340" s="577" t="str">
        <f t="shared" si="41"/>
        <v>NAUGATUCK FUSION</v>
      </c>
      <c r="F340" s="577" t="str">
        <f t="shared" si="42"/>
        <v>LITCHFIELD COUNTY BLUES 30</v>
      </c>
      <c r="G340" s="578"/>
      <c r="H340" s="645">
        <f t="shared" si="44"/>
        <v>0.41666666666666702</v>
      </c>
      <c r="I340" s="614" t="str">
        <f t="shared" si="43"/>
        <v>City Hill MS (G), Naugatuck</v>
      </c>
      <c r="J340" s="580"/>
      <c r="K340" s="16"/>
      <c r="M340" s="197" t="s">
        <v>156</v>
      </c>
      <c r="N340" s="197" t="s">
        <v>154</v>
      </c>
    </row>
    <row r="341" spans="1:14" ht="12.75" customHeight="1" x14ac:dyDescent="0.35">
      <c r="A341" s="574">
        <v>407</v>
      </c>
      <c r="B341" s="581" t="s">
        <v>826</v>
      </c>
      <c r="C341" s="575">
        <v>45529</v>
      </c>
      <c r="D341" s="586" t="s">
        <v>175</v>
      </c>
      <c r="E341" s="577" t="str">
        <f t="shared" si="41"/>
        <v>TRINITY FC</v>
      </c>
      <c r="F341" s="577" t="str">
        <f t="shared" si="42"/>
        <v>MILFORD AMIGOS</v>
      </c>
      <c r="G341" s="578"/>
      <c r="H341" s="645">
        <f t="shared" si="44"/>
        <v>0.33333333333333331</v>
      </c>
      <c r="I341" s="614" t="str">
        <f t="shared" si="43"/>
        <v>Pease Road (G), Woodbridge</v>
      </c>
      <c r="J341" s="580"/>
      <c r="K341" s="16"/>
      <c r="M341" s="197" t="s">
        <v>159</v>
      </c>
      <c r="N341" s="197" t="s">
        <v>155</v>
      </c>
    </row>
    <row r="342" spans="1:14" ht="12.75" customHeight="1" x14ac:dyDescent="0.35">
      <c r="A342" s="574">
        <v>408</v>
      </c>
      <c r="B342" s="581" t="s">
        <v>826</v>
      </c>
      <c r="C342" s="575">
        <v>45529</v>
      </c>
      <c r="D342" s="586" t="s">
        <v>175</v>
      </c>
      <c r="E342" s="577" t="str">
        <f t="shared" si="41"/>
        <v>COYOTES FC</v>
      </c>
      <c r="F342" s="577" t="str">
        <f t="shared" si="42"/>
        <v>EFC UNITED</v>
      </c>
      <c r="G342" s="578"/>
      <c r="H342" s="645">
        <f t="shared" si="44"/>
        <v>0.33333333333333331</v>
      </c>
      <c r="I342" s="614" t="str">
        <f t="shared" si="43"/>
        <v>Pragemann  Park (G), Wallingford</v>
      </c>
      <c r="J342" s="580"/>
      <c r="K342" s="16"/>
      <c r="L342"/>
      <c r="M342" s="197" t="s">
        <v>151</v>
      </c>
      <c r="N342" s="197" t="s">
        <v>152</v>
      </c>
    </row>
    <row r="343" spans="1:14" ht="12.75" customHeight="1" x14ac:dyDescent="0.35">
      <c r="A343" s="574">
        <v>409</v>
      </c>
      <c r="B343" s="581" t="s">
        <v>826</v>
      </c>
      <c r="C343" s="575">
        <v>45529</v>
      </c>
      <c r="D343" s="586" t="s">
        <v>175</v>
      </c>
      <c r="E343" s="577" t="str">
        <f t="shared" si="41"/>
        <v>SALTY DOGS FC</v>
      </c>
      <c r="F343" s="577" t="str">
        <f t="shared" si="42"/>
        <v>FC CALDO VERDE</v>
      </c>
      <c r="G343" s="578"/>
      <c r="H343" s="645">
        <f t="shared" si="44"/>
        <v>0.33333333333333331</v>
      </c>
      <c r="I343" s="614" t="str">
        <f t="shared" si="43"/>
        <v>Nonnewaug HS  (T), Woodbury</v>
      </c>
      <c r="J343" s="580"/>
      <c r="K343" s="16"/>
      <c r="M343" s="197" t="s">
        <v>158</v>
      </c>
      <c r="N343" s="197" t="s">
        <v>153</v>
      </c>
    </row>
    <row r="344" spans="1:14" ht="12.75" customHeight="1" x14ac:dyDescent="0.35">
      <c r="A344" s="574">
        <v>410</v>
      </c>
      <c r="B344" s="581" t="s">
        <v>826</v>
      </c>
      <c r="C344" s="575">
        <v>45529</v>
      </c>
      <c r="D344" s="586" t="s">
        <v>175</v>
      </c>
      <c r="E344" s="577" t="str">
        <f t="shared" si="41"/>
        <v>QPR</v>
      </c>
      <c r="F344" s="412" t="str">
        <f t="shared" si="42"/>
        <v>BYE 30</v>
      </c>
      <c r="G344" s="578"/>
      <c r="H344" s="645">
        <f t="shared" si="44"/>
        <v>0.375</v>
      </c>
      <c r="I344" s="614" t="str">
        <f t="shared" si="43"/>
        <v>Quinnipiac Park (G), Cheshire</v>
      </c>
      <c r="J344" s="580"/>
      <c r="K344" s="16"/>
      <c r="M344" s="197" t="s">
        <v>157</v>
      </c>
      <c r="N344" s="197" t="s">
        <v>150</v>
      </c>
    </row>
    <row r="345" spans="1:14" ht="12.75" customHeight="1" x14ac:dyDescent="0.35">
      <c r="A345" s="574">
        <v>412</v>
      </c>
      <c r="B345" s="581" t="s">
        <v>826</v>
      </c>
      <c r="C345" s="575">
        <v>45529</v>
      </c>
      <c r="D345" s="587" t="s">
        <v>11</v>
      </c>
      <c r="E345" s="577" t="str">
        <f t="shared" si="41"/>
        <v>GREENWICH PUMAS FC 40</v>
      </c>
      <c r="F345" s="577" t="str">
        <f t="shared" si="42"/>
        <v>SHEBEEN FC</v>
      </c>
      <c r="G345" s="578"/>
      <c r="H345" s="645">
        <f t="shared" si="44"/>
        <v>0.41666666666666702</v>
      </c>
      <c r="I345" s="614" t="str">
        <f t="shared" si="43"/>
        <v>tbd</v>
      </c>
      <c r="J345" s="580"/>
      <c r="K345" s="16"/>
      <c r="M345" s="85" t="s">
        <v>104</v>
      </c>
      <c r="N345" s="85" t="s">
        <v>106</v>
      </c>
    </row>
    <row r="346" spans="1:14" ht="12.75" customHeight="1" x14ac:dyDescent="0.35">
      <c r="A346" s="574">
        <v>413</v>
      </c>
      <c r="B346" s="581" t="s">
        <v>826</v>
      </c>
      <c r="C346" s="575">
        <v>45529</v>
      </c>
      <c r="D346" s="587" t="s">
        <v>11</v>
      </c>
      <c r="E346" s="577" t="str">
        <f t="shared" si="41"/>
        <v>VASCO DA GAMA 40</v>
      </c>
      <c r="F346" s="577" t="str">
        <f t="shared" si="42"/>
        <v>NORWALK SPORT COLOMBIA 40</v>
      </c>
      <c r="G346" s="578"/>
      <c r="H346" s="645">
        <f t="shared" si="44"/>
        <v>0.41666666666666702</v>
      </c>
      <c r="I346" s="614" t="str">
        <f t="shared" si="43"/>
        <v>Veterans Memorial Park (T), Bridgeport</v>
      </c>
      <c r="J346" s="592"/>
      <c r="K346" s="298"/>
      <c r="L346" s="298"/>
      <c r="M346" s="85" t="s">
        <v>109</v>
      </c>
      <c r="N346" s="85" t="s">
        <v>105</v>
      </c>
    </row>
    <row r="347" spans="1:14" ht="12.75" customHeight="1" x14ac:dyDescent="0.35">
      <c r="A347" s="574">
        <v>414</v>
      </c>
      <c r="B347" s="581" t="s">
        <v>826</v>
      </c>
      <c r="C347" s="575">
        <v>45529</v>
      </c>
      <c r="D347" s="587" t="s">
        <v>11</v>
      </c>
      <c r="E347" s="577" t="str">
        <f t="shared" si="41"/>
        <v>CLUB NAPOLI 40</v>
      </c>
      <c r="F347" s="577" t="str">
        <f t="shared" si="42"/>
        <v>FAIRFIELD GAC 40</v>
      </c>
      <c r="G347" s="578"/>
      <c r="H347" s="645">
        <f t="shared" si="44"/>
        <v>0.41666666666666702</v>
      </c>
      <c r="I347" s="614" t="str">
        <f t="shared" si="43"/>
        <v>Sportsplex (T), North Branford</v>
      </c>
      <c r="J347" s="580"/>
      <c r="K347" s="16"/>
      <c r="M347" s="85" t="s">
        <v>161</v>
      </c>
      <c r="N347" s="85" t="s">
        <v>162</v>
      </c>
    </row>
    <row r="348" spans="1:14" ht="12.75" customHeight="1" x14ac:dyDescent="0.35">
      <c r="A348" s="574">
        <v>415</v>
      </c>
      <c r="B348" s="581" t="s">
        <v>826</v>
      </c>
      <c r="C348" s="575">
        <v>45529</v>
      </c>
      <c r="D348" s="587" t="s">
        <v>11</v>
      </c>
      <c r="E348" s="577" t="str">
        <f t="shared" si="41"/>
        <v>STORM FC</v>
      </c>
      <c r="F348" s="577" t="str">
        <f t="shared" si="42"/>
        <v>GREENWICH FC 40</v>
      </c>
      <c r="G348" s="578"/>
      <c r="H348" s="645">
        <f t="shared" si="44"/>
        <v>0.33333333333333331</v>
      </c>
      <c r="I348" s="614" t="str">
        <f t="shared" si="43"/>
        <v>Wakeman Park (T), Westport</v>
      </c>
      <c r="J348" s="580"/>
      <c r="K348" s="16"/>
      <c r="M348" s="85" t="s">
        <v>108</v>
      </c>
      <c r="N348" s="85" t="s">
        <v>163</v>
      </c>
    </row>
    <row r="349" spans="1:14" ht="12.75" customHeight="1" x14ac:dyDescent="0.35">
      <c r="A349" s="574">
        <v>416</v>
      </c>
      <c r="B349" s="581" t="s">
        <v>826</v>
      </c>
      <c r="C349" s="575">
        <v>45529</v>
      </c>
      <c r="D349" s="587" t="s">
        <v>11</v>
      </c>
      <c r="E349" s="577" t="str">
        <f t="shared" si="41"/>
        <v>SOUTHEAST ROVERS</v>
      </c>
      <c r="F349" s="577" t="str">
        <f t="shared" si="42"/>
        <v>CLINTON FC 40</v>
      </c>
      <c r="G349" s="578"/>
      <c r="H349" s="645">
        <f t="shared" si="44"/>
        <v>0.41666666666666702</v>
      </c>
      <c r="I349" s="614" t="str">
        <f t="shared" si="43"/>
        <v>Leary Park (G), Waterford</v>
      </c>
      <c r="J349" s="580"/>
      <c r="K349" s="16"/>
      <c r="M349" s="85" t="s">
        <v>107</v>
      </c>
      <c r="N349" s="85" t="s">
        <v>160</v>
      </c>
    </row>
    <row r="350" spans="1:14" ht="12.75" customHeight="1" x14ac:dyDescent="0.35">
      <c r="A350" s="574">
        <v>418</v>
      </c>
      <c r="B350" s="581" t="s">
        <v>826</v>
      </c>
      <c r="C350" s="575">
        <v>45529</v>
      </c>
      <c r="D350" s="588" t="s">
        <v>12</v>
      </c>
      <c r="E350" s="577" t="str">
        <f t="shared" si="41"/>
        <v>RIDGEFIELD KICKS</v>
      </c>
      <c r="F350" s="577" t="str">
        <f t="shared" si="42"/>
        <v>STAMFORD UNITED</v>
      </c>
      <c r="G350" s="589"/>
      <c r="H350" s="645">
        <f t="shared" si="44"/>
        <v>0.33333333333333331</v>
      </c>
      <c r="I350" s="614" t="str">
        <f t="shared" si="43"/>
        <v>Wooster School (T), Danbury</v>
      </c>
      <c r="J350" s="580"/>
      <c r="K350" s="16"/>
      <c r="M350" s="281" t="s">
        <v>121</v>
      </c>
      <c r="N350" s="281" t="s">
        <v>860</v>
      </c>
    </row>
    <row r="351" spans="1:14" ht="12.65" customHeight="1" x14ac:dyDescent="0.35">
      <c r="A351" s="574">
        <v>419</v>
      </c>
      <c r="B351" s="581" t="s">
        <v>826</v>
      </c>
      <c r="C351" s="630">
        <v>45529</v>
      </c>
      <c r="D351" s="631" t="s">
        <v>12</v>
      </c>
      <c r="E351" s="380" t="str">
        <f t="shared" si="41"/>
        <v>NORTH BRANFORD 40</v>
      </c>
      <c r="F351" s="577" t="str">
        <f t="shared" si="42"/>
        <v xml:space="preserve">GUILFORD CELTIC </v>
      </c>
      <c r="G351" s="578"/>
      <c r="H351" s="645">
        <f t="shared" si="44"/>
        <v>0.33333333333333331</v>
      </c>
      <c r="I351" s="614" t="str">
        <f t="shared" si="43"/>
        <v>Bittner Park (G), Guilford</v>
      </c>
      <c r="J351" s="580"/>
      <c r="K351" s="16"/>
      <c r="M351" s="281" t="s">
        <v>118</v>
      </c>
      <c r="N351" s="281" t="s">
        <v>853</v>
      </c>
    </row>
    <row r="352" spans="1:14" ht="12.75" customHeight="1" x14ac:dyDescent="0.35">
      <c r="A352" s="574">
        <v>420</v>
      </c>
      <c r="B352" s="581" t="s">
        <v>826</v>
      </c>
      <c r="C352" s="575">
        <v>45529</v>
      </c>
      <c r="D352" s="588" t="s">
        <v>12</v>
      </c>
      <c r="E352" s="577" t="str">
        <f t="shared" si="41"/>
        <v>NEW HAVEN AMERICANS</v>
      </c>
      <c r="F352" s="577" t="str">
        <f t="shared" si="42"/>
        <v>WILTON WOLVES</v>
      </c>
      <c r="G352" s="578"/>
      <c r="H352" s="645">
        <f t="shared" si="44"/>
        <v>0.41666666666666669</v>
      </c>
      <c r="I352" s="614" t="str">
        <f t="shared" si="43"/>
        <v>Peck Place School (G), Orange</v>
      </c>
      <c r="J352" s="585"/>
      <c r="K352" s="16"/>
      <c r="M352" s="647" t="s">
        <v>117</v>
      </c>
      <c r="N352" s="647" t="s">
        <v>123</v>
      </c>
    </row>
    <row r="353" spans="1:17" ht="12.75" customHeight="1" x14ac:dyDescent="0.35">
      <c r="A353" s="574">
        <v>421</v>
      </c>
      <c r="B353" s="581" t="s">
        <v>826</v>
      </c>
      <c r="C353" s="575">
        <v>45529</v>
      </c>
      <c r="D353" s="588" t="s">
        <v>12</v>
      </c>
      <c r="E353" s="577" t="str">
        <f t="shared" si="41"/>
        <v>GUILFORD BELL CURVE</v>
      </c>
      <c r="F353" s="577" t="str">
        <f t="shared" si="42"/>
        <v>DANBURY UNITED 40</v>
      </c>
      <c r="G353" s="578"/>
      <c r="H353" s="645">
        <f t="shared" si="44"/>
        <v>0.41666666666666702</v>
      </c>
      <c r="I353" s="614" t="str">
        <f t="shared" si="43"/>
        <v>Guilford HS (T), Guilford</v>
      </c>
      <c r="J353" s="580"/>
      <c r="K353" s="16"/>
      <c r="M353" s="281" t="s">
        <v>113</v>
      </c>
      <c r="N353" s="281" t="s">
        <v>851</v>
      </c>
    </row>
    <row r="354" spans="1:17" ht="12.75" customHeight="1" x14ac:dyDescent="0.35">
      <c r="A354" s="574">
        <v>422</v>
      </c>
      <c r="B354" s="581" t="s">
        <v>826</v>
      </c>
      <c r="C354" s="575">
        <v>45529</v>
      </c>
      <c r="D354" s="588" t="s">
        <v>12</v>
      </c>
      <c r="E354" s="577" t="str">
        <f t="shared" si="41"/>
        <v>LITCHFIELD COUNTY BLUES 40</v>
      </c>
      <c r="F354" s="577" t="str">
        <f t="shared" si="42"/>
        <v>NORTH HAVEN SC</v>
      </c>
      <c r="G354" s="578"/>
      <c r="H354" s="645">
        <f t="shared" si="44"/>
        <v>0.41666666666666702</v>
      </c>
      <c r="I354" s="614" t="str">
        <f t="shared" si="43"/>
        <v xml:space="preserve">Wamogo HS (G), Litchfield </v>
      </c>
      <c r="J354" s="580"/>
      <c r="K354" s="16"/>
      <c r="M354" s="281" t="s">
        <v>115</v>
      </c>
      <c r="N354" s="281" t="s">
        <v>858</v>
      </c>
    </row>
    <row r="355" spans="1:17" ht="12.75" customHeight="1" x14ac:dyDescent="0.35">
      <c r="A355" s="574">
        <v>423</v>
      </c>
      <c r="B355" s="581" t="s">
        <v>826</v>
      </c>
      <c r="C355" s="575">
        <v>45529</v>
      </c>
      <c r="D355" s="588" t="s">
        <v>12</v>
      </c>
      <c r="E355" s="577" t="str">
        <f t="shared" si="41"/>
        <v>BESA SC</v>
      </c>
      <c r="F355" s="577" t="str">
        <f t="shared" si="42"/>
        <v>PAN ZONES</v>
      </c>
      <c r="G355" s="578"/>
      <c r="H355" s="645">
        <f t="shared" si="44"/>
        <v>0.41666666666666669</v>
      </c>
      <c r="I355" s="614" t="str">
        <f t="shared" si="43"/>
        <v>Bucks Hill Park (G), Waterbury</v>
      </c>
      <c r="J355" s="580"/>
      <c r="K355" s="16"/>
      <c r="M355" s="281" t="s">
        <v>110</v>
      </c>
      <c r="N355" s="281" t="s">
        <v>120</v>
      </c>
    </row>
    <row r="356" spans="1:17" ht="12.75" customHeight="1" x14ac:dyDescent="0.35">
      <c r="A356" s="574">
        <v>424</v>
      </c>
      <c r="B356" s="581" t="s">
        <v>826</v>
      </c>
      <c r="C356" s="575">
        <v>45529</v>
      </c>
      <c r="D356" s="588" t="s">
        <v>12</v>
      </c>
      <c r="E356" s="577" t="str">
        <f t="shared" si="41"/>
        <v>DERBY QUITUS</v>
      </c>
      <c r="F356" s="577" t="str">
        <f t="shared" si="42"/>
        <v>LUSITANOS FC</v>
      </c>
      <c r="G356" s="578"/>
      <c r="H356" s="645">
        <f t="shared" si="44"/>
        <v>0.41666666666666702</v>
      </c>
      <c r="I356" s="614" t="str">
        <f t="shared" si="43"/>
        <v>Witek Park (G), Derby</v>
      </c>
      <c r="J356" s="580"/>
      <c r="K356" s="16"/>
      <c r="M356" s="281" t="s">
        <v>112</v>
      </c>
      <c r="N356" s="281" t="s">
        <v>855</v>
      </c>
    </row>
    <row r="357" spans="1:17" ht="12.75" customHeight="1" x14ac:dyDescent="0.35">
      <c r="A357" s="574">
        <v>426</v>
      </c>
      <c r="B357" s="581" t="s">
        <v>826</v>
      </c>
      <c r="C357" s="575">
        <v>45529</v>
      </c>
      <c r="D357" s="590" t="s">
        <v>1076</v>
      </c>
      <c r="E357" s="577" t="str">
        <f t="shared" si="41"/>
        <v>POLONIA FALCON STARS FC</v>
      </c>
      <c r="F357" s="577" t="str">
        <f t="shared" si="42"/>
        <v>WESTPORT FC</v>
      </c>
      <c r="G357" s="578"/>
      <c r="H357" s="645">
        <f t="shared" si="44"/>
        <v>0.33333333333333331</v>
      </c>
      <c r="I357" s="614" t="str">
        <f t="shared" si="43"/>
        <v>Falcon Field (G), New Britain</v>
      </c>
      <c r="J357" s="580"/>
      <c r="K357" s="16"/>
      <c r="M357" s="599" t="s">
        <v>131</v>
      </c>
      <c r="N357" s="599" t="s">
        <v>136</v>
      </c>
    </row>
    <row r="358" spans="1:17" ht="14.5" x14ac:dyDescent="0.35">
      <c r="A358" s="574">
        <v>427</v>
      </c>
      <c r="B358" s="581" t="s">
        <v>826</v>
      </c>
      <c r="C358" s="575">
        <v>45529</v>
      </c>
      <c r="D358" s="590" t="s">
        <v>1076</v>
      </c>
      <c r="E358" s="577" t="str">
        <f t="shared" si="41"/>
        <v>FAIRFIELD GAC 50</v>
      </c>
      <c r="F358" s="577" t="str">
        <f t="shared" si="42"/>
        <v>DYNAMO SC</v>
      </c>
      <c r="G358" s="578"/>
      <c r="H358" s="645">
        <f t="shared" si="44"/>
        <v>0.33333333333333331</v>
      </c>
      <c r="I358" s="614" t="str">
        <f t="shared" si="43"/>
        <v>Ludlowe HS (T), Fairfield</v>
      </c>
      <c r="J358" s="580"/>
      <c r="K358" s="16"/>
      <c r="M358" s="599" t="s">
        <v>126</v>
      </c>
      <c r="N358" s="599" t="s">
        <v>125</v>
      </c>
    </row>
    <row r="359" spans="1:17" ht="14.5" x14ac:dyDescent="0.35">
      <c r="A359" s="574">
        <v>428</v>
      </c>
      <c r="B359" s="581" t="s">
        <v>826</v>
      </c>
      <c r="C359" s="575">
        <v>45529</v>
      </c>
      <c r="D359" s="590" t="s">
        <v>1076</v>
      </c>
      <c r="E359" s="577" t="str">
        <f t="shared" si="41"/>
        <v>REBELS UNITED</v>
      </c>
      <c r="F359" s="577" t="str">
        <f t="shared" si="42"/>
        <v>NORWALK MARINERS LEGENDS</v>
      </c>
      <c r="G359" s="578"/>
      <c r="H359" s="645">
        <f t="shared" si="44"/>
        <v>0.41666666666666669</v>
      </c>
      <c r="I359" s="614" t="str">
        <f t="shared" si="43"/>
        <v>New Fairfield HS (T), New Fairfield</v>
      </c>
      <c r="J359" s="580"/>
      <c r="K359" s="16"/>
      <c r="M359" s="599" t="s">
        <v>132</v>
      </c>
      <c r="N359" s="599" t="s">
        <v>129</v>
      </c>
    </row>
    <row r="360" spans="1:17" ht="12.75" customHeight="1" x14ac:dyDescent="0.35">
      <c r="A360" s="574">
        <v>429</v>
      </c>
      <c r="B360" s="581" t="s">
        <v>826</v>
      </c>
      <c r="C360" s="575">
        <v>45529</v>
      </c>
      <c r="D360" s="590" t="s">
        <v>1076</v>
      </c>
      <c r="E360" s="577" t="str">
        <f t="shared" si="41"/>
        <v>STAMFORD CITY</v>
      </c>
      <c r="F360" s="577" t="str">
        <f t="shared" si="42"/>
        <v>GREENWICH PUMAS FC 50</v>
      </c>
      <c r="G360" s="578"/>
      <c r="H360" s="645">
        <f t="shared" si="44"/>
        <v>0.41666666666666702</v>
      </c>
      <c r="I360" s="614" t="str">
        <f t="shared" si="43"/>
        <v>West Beach Fields (T), Stamford</v>
      </c>
      <c r="J360" s="585"/>
      <c r="K360" s="16"/>
      <c r="M360" s="599" t="s">
        <v>133</v>
      </c>
      <c r="N360" s="599" t="s">
        <v>128</v>
      </c>
    </row>
    <row r="361" spans="1:17" ht="12.75" customHeight="1" x14ac:dyDescent="0.35">
      <c r="A361" s="574">
        <v>430</v>
      </c>
      <c r="B361" s="581" t="s">
        <v>826</v>
      </c>
      <c r="C361" s="575">
        <v>45529</v>
      </c>
      <c r="D361" s="590" t="s">
        <v>1076</v>
      </c>
      <c r="E361" s="577" t="str">
        <f t="shared" si="41"/>
        <v>NORWALK SPORT COLOMBIA 50</v>
      </c>
      <c r="F361" s="577" t="str">
        <f t="shared" si="42"/>
        <v>VASCO DA GAMA 50</v>
      </c>
      <c r="G361" s="578"/>
      <c r="H361" s="645">
        <f t="shared" si="44"/>
        <v>0.33333333333333331</v>
      </c>
      <c r="I361" s="614" t="str">
        <f t="shared" si="43"/>
        <v>Nathan Hale MS (T), Norwalk</v>
      </c>
      <c r="J361" s="580"/>
      <c r="K361" s="16"/>
      <c r="M361" s="599" t="s">
        <v>130</v>
      </c>
      <c r="N361" s="599" t="s">
        <v>134</v>
      </c>
    </row>
    <row r="362" spans="1:17" ht="18" customHeight="1" x14ac:dyDescent="0.35">
      <c r="A362" s="574">
        <v>431</v>
      </c>
      <c r="B362" s="581" t="s">
        <v>826</v>
      </c>
      <c r="C362" s="575">
        <v>45529</v>
      </c>
      <c r="D362" s="665" t="s">
        <v>1076</v>
      </c>
      <c r="E362" s="666" t="str">
        <f t="shared" si="41"/>
        <v>GREENWICH FC 50</v>
      </c>
      <c r="F362" s="667" t="str">
        <f t="shared" si="42"/>
        <v>BYE 50</v>
      </c>
      <c r="G362" s="669"/>
      <c r="H362" s="678"/>
      <c r="I362" s="682" t="s">
        <v>91</v>
      </c>
      <c r="J362" s="580"/>
      <c r="K362" s="16"/>
      <c r="M362" s="599" t="s">
        <v>127</v>
      </c>
      <c r="N362" s="599" t="s">
        <v>124</v>
      </c>
      <c r="P362" s="85"/>
      <c r="Q362" s="85"/>
    </row>
    <row r="363" spans="1:17" ht="12.75" customHeight="1" x14ac:dyDescent="0.35">
      <c r="A363" s="574">
        <v>433</v>
      </c>
      <c r="B363" s="581" t="s">
        <v>826</v>
      </c>
      <c r="C363" s="575">
        <v>45529</v>
      </c>
      <c r="D363" s="591" t="s">
        <v>1075</v>
      </c>
      <c r="E363" s="577" t="str">
        <f t="shared" si="41"/>
        <v>NORTH BRANFORD LEGENDS</v>
      </c>
      <c r="F363" s="577" t="str">
        <f t="shared" si="42"/>
        <v>GREENWICH PFC</v>
      </c>
      <c r="G363" s="578"/>
      <c r="H363" s="645">
        <f t="shared" ref="H363:H369" si="45">VLOOKUP(E363,START_TIMES,2)</f>
        <v>0.41666666666666669</v>
      </c>
      <c r="I363" s="614" t="str">
        <f t="shared" ref="I363:I394" si="46">VLOOKUP(E363,fields,2)</f>
        <v>Northford Park (G), Northford</v>
      </c>
      <c r="J363" s="580"/>
      <c r="K363" s="16"/>
      <c r="M363" s="281" t="s">
        <v>148</v>
      </c>
      <c r="N363" s="281" t="s">
        <v>146</v>
      </c>
    </row>
    <row r="364" spans="1:17" ht="12.75" customHeight="1" x14ac:dyDescent="0.35">
      <c r="A364" s="574">
        <v>434</v>
      </c>
      <c r="B364" s="581" t="s">
        <v>826</v>
      </c>
      <c r="C364" s="626">
        <v>45529</v>
      </c>
      <c r="D364" s="635" t="s">
        <v>1075</v>
      </c>
      <c r="E364" s="627" t="str">
        <f t="shared" si="41"/>
        <v>ZIMMITTI SC</v>
      </c>
      <c r="F364" s="627" t="str">
        <f t="shared" si="42"/>
        <v>GUILFORD BLACK EAGLES</v>
      </c>
      <c r="G364" s="578"/>
      <c r="H364" s="645">
        <f t="shared" si="45"/>
        <v>0.41666666666666702</v>
      </c>
      <c r="I364" s="614" t="str">
        <f t="shared" si="46"/>
        <v>Pontelandolfo Club (G), Waterbury</v>
      </c>
      <c r="J364" s="580"/>
      <c r="K364" s="16"/>
      <c r="M364" s="636" t="s">
        <v>137</v>
      </c>
      <c r="N364" s="636" t="s">
        <v>147</v>
      </c>
    </row>
    <row r="365" spans="1:17" ht="14.5" x14ac:dyDescent="0.35">
      <c r="A365" s="574">
        <v>435</v>
      </c>
      <c r="B365" s="581" t="s">
        <v>826</v>
      </c>
      <c r="C365" s="575">
        <v>45529</v>
      </c>
      <c r="D365" s="591" t="s">
        <v>1075</v>
      </c>
      <c r="E365" s="577" t="str">
        <f t="shared" si="41"/>
        <v>CLUB NAPOLI 55</v>
      </c>
      <c r="F365" s="577" t="str">
        <f t="shared" si="42"/>
        <v>DHAVEN FC</v>
      </c>
      <c r="G365" s="578"/>
      <c r="H365" s="645">
        <f t="shared" si="45"/>
        <v>0.41666666666666702</v>
      </c>
      <c r="I365" s="614" t="str">
        <f t="shared" si="46"/>
        <v>North Farms Park (G), North Branford</v>
      </c>
      <c r="J365" s="580"/>
      <c r="K365" s="16"/>
      <c r="M365" s="460" t="s">
        <v>141</v>
      </c>
      <c r="N365" s="460" t="s">
        <v>142</v>
      </c>
    </row>
    <row r="366" spans="1:17" ht="12.75" customHeight="1" x14ac:dyDescent="0.35">
      <c r="A366" s="574">
        <v>436</v>
      </c>
      <c r="B366" s="581" t="s">
        <v>826</v>
      </c>
      <c r="C366" s="575">
        <v>45529</v>
      </c>
      <c r="D366" s="591" t="s">
        <v>1075</v>
      </c>
      <c r="E366" s="577" t="str">
        <f t="shared" si="41"/>
        <v>EAST HAVEN SC</v>
      </c>
      <c r="F366" s="577" t="str">
        <f t="shared" si="42"/>
        <v>VASCO DA GAMA 55</v>
      </c>
      <c r="G366" s="578"/>
      <c r="H366" s="645">
        <f t="shared" si="45"/>
        <v>0.41666666666666669</v>
      </c>
      <c r="I366" s="614" t="str">
        <f t="shared" si="46"/>
        <v>East Haven MS (G), East Haven</v>
      </c>
      <c r="J366" s="580"/>
      <c r="K366" s="16"/>
      <c r="M366" s="646" t="s">
        <v>144</v>
      </c>
      <c r="N366" s="646" t="s">
        <v>135</v>
      </c>
    </row>
    <row r="367" spans="1:17" ht="12.75" customHeight="1" x14ac:dyDescent="0.35">
      <c r="A367" s="574">
        <v>437</v>
      </c>
      <c r="B367" s="581" t="s">
        <v>826</v>
      </c>
      <c r="C367" s="575">
        <v>45529</v>
      </c>
      <c r="D367" s="591" t="s">
        <v>1075</v>
      </c>
      <c r="E367" s="577" t="str">
        <f t="shared" si="41"/>
        <v>SOUTHEAST CT</v>
      </c>
      <c r="F367" s="577" t="str">
        <f t="shared" si="42"/>
        <v>CHESHIRE AZZURRI</v>
      </c>
      <c r="G367" s="578"/>
      <c r="H367" s="645">
        <f t="shared" si="45"/>
        <v>0.41666666666666702</v>
      </c>
      <c r="I367" s="614" t="str">
        <f t="shared" si="46"/>
        <v>Killingworth Rec Park (G), Killingworth</v>
      </c>
      <c r="J367" s="580"/>
      <c r="K367" s="16"/>
      <c r="M367" s="460" t="s">
        <v>149</v>
      </c>
      <c r="N367" s="460" t="s">
        <v>138</v>
      </c>
    </row>
    <row r="368" spans="1:17" ht="12.75" customHeight="1" x14ac:dyDescent="0.35">
      <c r="A368" s="574">
        <v>441</v>
      </c>
      <c r="B368" s="581" t="s">
        <v>834</v>
      </c>
      <c r="C368" s="575">
        <v>45543</v>
      </c>
      <c r="D368" s="576" t="s">
        <v>10</v>
      </c>
      <c r="E368" s="577" t="str">
        <f t="shared" si="41"/>
        <v>GREENWICH FC 30</v>
      </c>
      <c r="F368" s="577" t="str">
        <f t="shared" si="42"/>
        <v>STAMFORD FC</v>
      </c>
      <c r="G368" s="578"/>
      <c r="H368" s="645">
        <f t="shared" si="45"/>
        <v>0.33333333333333331</v>
      </c>
      <c r="I368" s="614" t="str">
        <f t="shared" si="46"/>
        <v>tbd</v>
      </c>
      <c r="J368" s="580"/>
      <c r="K368" s="16"/>
      <c r="M368" s="85" t="s">
        <v>94</v>
      </c>
      <c r="N368" s="85" t="s">
        <v>101</v>
      </c>
    </row>
    <row r="369" spans="1:29" ht="12.75" customHeight="1" x14ac:dyDescent="0.35">
      <c r="A369" s="574">
        <v>442</v>
      </c>
      <c r="B369" s="581" t="s">
        <v>834</v>
      </c>
      <c r="C369" s="575">
        <v>45543</v>
      </c>
      <c r="D369" s="576" t="s">
        <v>10</v>
      </c>
      <c r="E369" s="577" t="str">
        <f t="shared" si="41"/>
        <v>CHESHIRE SC UNITED</v>
      </c>
      <c r="F369" s="577" t="str">
        <f t="shared" si="42"/>
        <v>DANBURY UNITED 30</v>
      </c>
      <c r="G369" s="578"/>
      <c r="H369" s="645">
        <f t="shared" si="45"/>
        <v>0.375</v>
      </c>
      <c r="I369" s="614" t="str">
        <f t="shared" si="46"/>
        <v>Choate Rosemary Hall (T), Wallingford</v>
      </c>
      <c r="J369" s="585"/>
      <c r="K369" s="16"/>
      <c r="M369" s="85" t="s">
        <v>97</v>
      </c>
      <c r="N369" s="85" t="s">
        <v>93</v>
      </c>
    </row>
    <row r="370" spans="1:29" ht="12.75" customHeight="1" x14ac:dyDescent="0.35">
      <c r="A370" s="574">
        <v>443</v>
      </c>
      <c r="B370" s="581" t="s">
        <v>834</v>
      </c>
      <c r="C370" s="575">
        <v>45543</v>
      </c>
      <c r="D370" s="576" t="s">
        <v>10</v>
      </c>
      <c r="E370" s="577" t="str">
        <f t="shared" si="41"/>
        <v>NORTH BRANFORD 30</v>
      </c>
      <c r="F370" s="577" t="str">
        <f t="shared" si="42"/>
        <v xml:space="preserve">FC SHELTON </v>
      </c>
      <c r="G370" s="578"/>
      <c r="H370" s="645">
        <v>0.33333333333333331</v>
      </c>
      <c r="I370" s="614" t="str">
        <f t="shared" si="46"/>
        <v>Bittner Park (G), Guilford</v>
      </c>
      <c r="J370" s="580"/>
      <c r="K370" s="16"/>
      <c r="M370" s="85" t="s">
        <v>100</v>
      </c>
      <c r="N370" s="85" t="s">
        <v>99</v>
      </c>
    </row>
    <row r="371" spans="1:29" ht="12.75" customHeight="1" x14ac:dyDescent="0.35">
      <c r="A371" s="574">
        <v>444</v>
      </c>
      <c r="B371" s="581" t="s">
        <v>834</v>
      </c>
      <c r="C371" s="575">
        <v>45543</v>
      </c>
      <c r="D371" s="576" t="s">
        <v>10</v>
      </c>
      <c r="E371" s="577" t="str">
        <f t="shared" si="41"/>
        <v>NORWALK FC</v>
      </c>
      <c r="F371" s="577" t="str">
        <f t="shared" si="42"/>
        <v>HAMDEN ALL STARS</v>
      </c>
      <c r="G371" s="578"/>
      <c r="H371" s="645">
        <f t="shared" ref="H371:H416" si="47">VLOOKUP(E371,START_TIMES,2)</f>
        <v>0.41666666666666702</v>
      </c>
      <c r="I371" s="614" t="str">
        <f t="shared" si="46"/>
        <v>Nathan Hale MS (T), Norwalk</v>
      </c>
      <c r="J371" s="580"/>
      <c r="K371" s="16"/>
      <c r="M371" s="85" t="s">
        <v>95</v>
      </c>
      <c r="N371" s="85" t="s">
        <v>92</v>
      </c>
    </row>
    <row r="372" spans="1:29" ht="12.75" customHeight="1" x14ac:dyDescent="0.35">
      <c r="A372" s="574">
        <v>445</v>
      </c>
      <c r="B372" s="581" t="s">
        <v>834</v>
      </c>
      <c r="C372" s="575">
        <v>45543</v>
      </c>
      <c r="D372" s="576" t="s">
        <v>10</v>
      </c>
      <c r="E372" s="577" t="str">
        <f t="shared" si="41"/>
        <v>MILFORD TUESDAY</v>
      </c>
      <c r="F372" s="577" t="str">
        <f t="shared" si="42"/>
        <v>CLINTON FC 30</v>
      </c>
      <c r="G372" s="578"/>
      <c r="H372" s="645">
        <f t="shared" si="47"/>
        <v>0.33333333333333331</v>
      </c>
      <c r="I372" s="614" t="str">
        <f t="shared" si="46"/>
        <v>Witek Park (G), Derby</v>
      </c>
      <c r="J372" s="580"/>
      <c r="K372" s="16"/>
      <c r="M372" s="85" t="s">
        <v>98</v>
      </c>
      <c r="N372" s="85" t="s">
        <v>96</v>
      </c>
    </row>
    <row r="373" spans="1:29" ht="12.75" customHeight="1" thickBot="1" x14ac:dyDescent="0.4">
      <c r="A373" s="574">
        <v>447</v>
      </c>
      <c r="B373" s="581" t="s">
        <v>834</v>
      </c>
      <c r="C373" s="575">
        <v>45543</v>
      </c>
      <c r="D373" s="586" t="s">
        <v>175</v>
      </c>
      <c r="E373" s="577" t="str">
        <f t="shared" si="41"/>
        <v>LITCHFIELD COUNTY BLUES 30</v>
      </c>
      <c r="F373" s="577" t="str">
        <f t="shared" si="42"/>
        <v>TRINITY FC</v>
      </c>
      <c r="G373" s="578"/>
      <c r="H373" s="645">
        <f t="shared" si="47"/>
        <v>0.375</v>
      </c>
      <c r="I373" s="614" t="str">
        <f t="shared" si="46"/>
        <v>New Milford HS (T), New Milford</v>
      </c>
      <c r="J373" s="580"/>
      <c r="K373" s="16"/>
      <c r="M373" s="197" t="s">
        <v>154</v>
      </c>
      <c r="N373" s="197" t="s">
        <v>159</v>
      </c>
    </row>
    <row r="374" spans="1:29" ht="12.75" customHeight="1" thickTop="1" thickBot="1" x14ac:dyDescent="0.4">
      <c r="A374" s="574">
        <v>448</v>
      </c>
      <c r="B374" s="581" t="s">
        <v>834</v>
      </c>
      <c r="C374" s="575">
        <v>45543</v>
      </c>
      <c r="D374" s="586" t="s">
        <v>175</v>
      </c>
      <c r="E374" s="412" t="str">
        <f t="shared" si="41"/>
        <v>BYE 30</v>
      </c>
      <c r="F374" s="577" t="str">
        <f t="shared" si="42"/>
        <v>EFC UNITED</v>
      </c>
      <c r="G374" s="578"/>
      <c r="H374" s="645" t="str">
        <f t="shared" si="47"/>
        <v>--</v>
      </c>
      <c r="I374" s="614" t="str">
        <f t="shared" si="46"/>
        <v>--</v>
      </c>
      <c r="J374" s="585"/>
      <c r="K374" s="16"/>
      <c r="M374" s="197" t="s">
        <v>150</v>
      </c>
      <c r="N374" s="197" t="s">
        <v>152</v>
      </c>
      <c r="S374" s="16"/>
      <c r="T374" s="198"/>
      <c r="U374" s="198"/>
      <c r="V374" s="16">
        <v>73</v>
      </c>
      <c r="W374" s="209"/>
      <c r="X374" s="215"/>
      <c r="Y374" s="16"/>
      <c r="Z374" s="20"/>
      <c r="AC374" s="16"/>
    </row>
    <row r="375" spans="1:29" ht="12.75" customHeight="1" thickTop="1" thickBot="1" x14ac:dyDescent="0.4">
      <c r="A375" s="574">
        <v>449</v>
      </c>
      <c r="B375" s="581" t="s">
        <v>834</v>
      </c>
      <c r="C375" s="575">
        <v>45543</v>
      </c>
      <c r="D375" s="586" t="s">
        <v>175</v>
      </c>
      <c r="E375" s="577" t="str">
        <f t="shared" si="41"/>
        <v>QPR</v>
      </c>
      <c r="F375" s="577" t="str">
        <f t="shared" si="42"/>
        <v>FC CALDO VERDE</v>
      </c>
      <c r="G375" s="578"/>
      <c r="H375" s="645">
        <f t="shared" si="47"/>
        <v>0.375</v>
      </c>
      <c r="I375" s="614" t="str">
        <f t="shared" si="46"/>
        <v>Quinnipiac Park (G), Cheshire</v>
      </c>
      <c r="J375" s="580"/>
      <c r="K375" s="16"/>
      <c r="M375" s="197" t="s">
        <v>157</v>
      </c>
      <c r="N375" s="197" t="s">
        <v>153</v>
      </c>
      <c r="S375" s="16"/>
      <c r="T375" s="198"/>
      <c r="U375" s="198"/>
      <c r="V375" s="16"/>
      <c r="W375" s="209"/>
      <c r="X375" s="215"/>
      <c r="Y375" s="16"/>
      <c r="Z375" s="20"/>
      <c r="AC375" s="16"/>
    </row>
    <row r="376" spans="1:29" ht="12.75" customHeight="1" thickTop="1" thickBot="1" x14ac:dyDescent="0.4">
      <c r="A376" s="574">
        <v>450</v>
      </c>
      <c r="B376" s="581" t="s">
        <v>834</v>
      </c>
      <c r="C376" s="575">
        <v>45543</v>
      </c>
      <c r="D376" s="586" t="s">
        <v>175</v>
      </c>
      <c r="E376" s="577" t="str">
        <f t="shared" si="41"/>
        <v>SALTY DOGS FC</v>
      </c>
      <c r="F376" s="577" t="str">
        <f t="shared" si="42"/>
        <v>MILFORD AMIGOS</v>
      </c>
      <c r="G376" s="578"/>
      <c r="H376" s="645">
        <f t="shared" si="47"/>
        <v>0.33333333333333331</v>
      </c>
      <c r="I376" s="614" t="str">
        <f t="shared" si="46"/>
        <v>Nonnewaug HS  (T), Woodbury</v>
      </c>
      <c r="J376" s="580"/>
      <c r="K376" s="16"/>
      <c r="M376" s="197" t="s">
        <v>158</v>
      </c>
      <c r="N376" s="197" t="s">
        <v>155</v>
      </c>
      <c r="S376" s="16"/>
      <c r="T376" s="198"/>
      <c r="U376" s="198"/>
      <c r="V376" s="16">
        <v>74</v>
      </c>
      <c r="W376" s="209"/>
      <c r="X376" s="215"/>
      <c r="Y376" s="16"/>
      <c r="Z376" s="20"/>
      <c r="AC376" s="16"/>
    </row>
    <row r="377" spans="1:29" ht="12.75" customHeight="1" thickTop="1" x14ac:dyDescent="0.35">
      <c r="A377" s="574">
        <v>451</v>
      </c>
      <c r="B377" s="581" t="s">
        <v>834</v>
      </c>
      <c r="C377" s="575">
        <v>45543</v>
      </c>
      <c r="D377" s="586" t="s">
        <v>175</v>
      </c>
      <c r="E377" s="577" t="str">
        <f t="shared" si="41"/>
        <v>NAUGATUCK FUSION</v>
      </c>
      <c r="F377" s="577" t="str">
        <f t="shared" si="42"/>
        <v>COYOTES FC</v>
      </c>
      <c r="G377" s="578"/>
      <c r="H377" s="645">
        <f t="shared" si="47"/>
        <v>0.41666666666666702</v>
      </c>
      <c r="I377" s="614" t="str">
        <f t="shared" si="46"/>
        <v>City Hill MS (G), Naugatuck</v>
      </c>
      <c r="J377" s="580"/>
      <c r="K377" s="16"/>
      <c r="M377" s="197" t="s">
        <v>156</v>
      </c>
      <c r="N377" s="197" t="s">
        <v>151</v>
      </c>
    </row>
    <row r="378" spans="1:29" ht="12.75" customHeight="1" x14ac:dyDescent="0.35">
      <c r="A378" s="574">
        <v>453</v>
      </c>
      <c r="B378" s="581" t="s">
        <v>834</v>
      </c>
      <c r="C378" s="575">
        <v>45543</v>
      </c>
      <c r="D378" s="587" t="s">
        <v>11</v>
      </c>
      <c r="E378" s="577" t="str">
        <f t="shared" si="41"/>
        <v>GREENWICH PUMAS FC 40</v>
      </c>
      <c r="F378" s="577" t="str">
        <f t="shared" si="42"/>
        <v>VASCO DA GAMA 40</v>
      </c>
      <c r="G378" s="578"/>
      <c r="H378" s="645">
        <f t="shared" si="47"/>
        <v>0.41666666666666702</v>
      </c>
      <c r="I378" s="614" t="str">
        <f t="shared" si="46"/>
        <v>tbd</v>
      </c>
      <c r="J378" s="580"/>
      <c r="K378" s="16"/>
      <c r="M378" s="456" t="s">
        <v>104</v>
      </c>
      <c r="N378" s="340" t="s">
        <v>109</v>
      </c>
    </row>
    <row r="379" spans="1:29" ht="12.75" customHeight="1" x14ac:dyDescent="0.35">
      <c r="A379" s="574">
        <v>454</v>
      </c>
      <c r="B379" s="581" t="s">
        <v>834</v>
      </c>
      <c r="C379" s="575">
        <v>45543</v>
      </c>
      <c r="D379" s="587" t="s">
        <v>11</v>
      </c>
      <c r="E379" s="577" t="str">
        <f t="shared" si="41"/>
        <v>CLINTON FC 40</v>
      </c>
      <c r="F379" s="577" t="str">
        <f t="shared" si="42"/>
        <v>FAIRFIELD GAC 40</v>
      </c>
      <c r="G379" s="578"/>
      <c r="H379" s="645">
        <f t="shared" si="47"/>
        <v>0.33333333333333331</v>
      </c>
      <c r="I379" s="614" t="str">
        <f t="shared" si="46"/>
        <v>Indian River Sports Complex (T), Clinton</v>
      </c>
      <c r="J379" s="580"/>
      <c r="K379" s="16"/>
      <c r="M379" s="456" t="s">
        <v>160</v>
      </c>
      <c r="N379" s="340" t="s">
        <v>162</v>
      </c>
    </row>
    <row r="380" spans="1:29" ht="12.75" customHeight="1" x14ac:dyDescent="0.35">
      <c r="A380" s="574">
        <v>455</v>
      </c>
      <c r="B380" s="581" t="s">
        <v>834</v>
      </c>
      <c r="C380" s="575">
        <v>45543</v>
      </c>
      <c r="D380" s="587" t="s">
        <v>11</v>
      </c>
      <c r="E380" s="577" t="str">
        <f t="shared" si="41"/>
        <v>SOUTHEAST ROVERS</v>
      </c>
      <c r="F380" s="577" t="str">
        <f t="shared" si="42"/>
        <v>GREENWICH FC 40</v>
      </c>
      <c r="G380" s="578"/>
      <c r="H380" s="645">
        <f t="shared" si="47"/>
        <v>0.41666666666666702</v>
      </c>
      <c r="I380" s="614" t="str">
        <f t="shared" si="46"/>
        <v>Leary Park (G), Waterford</v>
      </c>
      <c r="J380" s="585"/>
      <c r="K380" s="16"/>
      <c r="M380" s="85" t="s">
        <v>107</v>
      </c>
      <c r="N380" s="85" t="s">
        <v>163</v>
      </c>
    </row>
    <row r="381" spans="1:29" ht="12.75" customHeight="1" x14ac:dyDescent="0.35">
      <c r="A381" s="574">
        <v>456</v>
      </c>
      <c r="B381" s="581" t="s">
        <v>834</v>
      </c>
      <c r="C381" s="575">
        <v>45543</v>
      </c>
      <c r="D381" s="587" t="s">
        <v>11</v>
      </c>
      <c r="E381" s="577" t="str">
        <f t="shared" si="41"/>
        <v>STORM FC</v>
      </c>
      <c r="F381" s="577" t="str">
        <f t="shared" si="42"/>
        <v>NORWALK SPORT COLOMBIA 40</v>
      </c>
      <c r="G381" s="578"/>
      <c r="H381" s="645">
        <f t="shared" si="47"/>
        <v>0.33333333333333331</v>
      </c>
      <c r="I381" s="614" t="str">
        <f t="shared" si="46"/>
        <v>Wakeman Park (T), Westport</v>
      </c>
      <c r="J381" s="585"/>
      <c r="K381" s="16"/>
      <c r="M381" s="85" t="s">
        <v>108</v>
      </c>
      <c r="N381" s="85" t="s">
        <v>105</v>
      </c>
    </row>
    <row r="382" spans="1:29" ht="12.75" customHeight="1" x14ac:dyDescent="0.35">
      <c r="A382" s="574">
        <v>457</v>
      </c>
      <c r="B382" s="581" t="s">
        <v>834</v>
      </c>
      <c r="C382" s="575">
        <v>45543</v>
      </c>
      <c r="D382" s="587" t="s">
        <v>11</v>
      </c>
      <c r="E382" s="577" t="str">
        <f t="shared" si="41"/>
        <v>SHEBEEN FC</v>
      </c>
      <c r="F382" s="577" t="str">
        <f t="shared" si="42"/>
        <v>CLUB NAPOLI 40</v>
      </c>
      <c r="G382" s="578"/>
      <c r="H382" s="645">
        <f t="shared" si="47"/>
        <v>0.41666666666666702</v>
      </c>
      <c r="I382" s="614" t="str">
        <f t="shared" si="46"/>
        <v>Ludlowe HS (T), Fairfield</v>
      </c>
      <c r="J382" s="580"/>
      <c r="K382" s="16"/>
      <c r="M382" s="85" t="s">
        <v>106</v>
      </c>
      <c r="N382" s="85" t="s">
        <v>161</v>
      </c>
    </row>
    <row r="383" spans="1:29" ht="12.75" customHeight="1" x14ac:dyDescent="0.35">
      <c r="A383" s="574">
        <v>459</v>
      </c>
      <c r="B383" s="581" t="s">
        <v>834</v>
      </c>
      <c r="C383" s="575">
        <v>45543</v>
      </c>
      <c r="D383" s="588" t="s">
        <v>12</v>
      </c>
      <c r="E383" s="577" t="str">
        <f t="shared" si="41"/>
        <v>DERBY QUITUS</v>
      </c>
      <c r="F383" s="577" t="str">
        <f t="shared" si="42"/>
        <v>NORTH BRANFORD 40</v>
      </c>
      <c r="G383" s="589"/>
      <c r="H383" s="645">
        <f t="shared" si="47"/>
        <v>0.41666666666666702</v>
      </c>
      <c r="I383" s="614" t="str">
        <f t="shared" si="46"/>
        <v>Witek Park (G), Derby</v>
      </c>
      <c r="J383" s="580"/>
      <c r="K383" s="16"/>
      <c r="M383" s="281" t="s">
        <v>112</v>
      </c>
      <c r="N383" s="281" t="s">
        <v>857</v>
      </c>
    </row>
    <row r="384" spans="1:29" ht="12.75" customHeight="1" x14ac:dyDescent="0.35">
      <c r="A384" s="574">
        <v>460</v>
      </c>
      <c r="B384" s="581" t="s">
        <v>834</v>
      </c>
      <c r="C384" s="575">
        <v>45543</v>
      </c>
      <c r="D384" s="588" t="s">
        <v>12</v>
      </c>
      <c r="E384" s="577" t="str">
        <f t="shared" si="41"/>
        <v>GUILFORD BELL CURVE</v>
      </c>
      <c r="F384" s="577" t="str">
        <f t="shared" si="42"/>
        <v>RIDGEFIELD KICKS</v>
      </c>
      <c r="G384" s="578"/>
      <c r="H384" s="645">
        <f t="shared" si="47"/>
        <v>0.41666666666666702</v>
      </c>
      <c r="I384" s="614" t="str">
        <f t="shared" si="46"/>
        <v>Guilford HS (T), Guilford</v>
      </c>
      <c r="J384" s="580"/>
      <c r="K384" s="16"/>
      <c r="M384" s="281" t="s">
        <v>113</v>
      </c>
      <c r="N384" s="281" t="s">
        <v>859</v>
      </c>
    </row>
    <row r="385" spans="1:14" ht="12.75" customHeight="1" x14ac:dyDescent="0.35">
      <c r="A385" s="574">
        <v>461</v>
      </c>
      <c r="B385" s="581" t="s">
        <v>834</v>
      </c>
      <c r="C385" s="575">
        <v>45543</v>
      </c>
      <c r="D385" s="588" t="s">
        <v>12</v>
      </c>
      <c r="E385" s="577" t="str">
        <f t="shared" si="41"/>
        <v>STAMFORD UNITED</v>
      </c>
      <c r="F385" s="577" t="str">
        <f t="shared" si="42"/>
        <v>BESA SC</v>
      </c>
      <c r="G385" s="578"/>
      <c r="H385" s="645">
        <f t="shared" si="47"/>
        <v>0.33333333333333331</v>
      </c>
      <c r="I385" s="614" t="str">
        <f t="shared" si="46"/>
        <v>West Beach Fields (T), Stamford</v>
      </c>
      <c r="J385" s="580"/>
      <c r="K385" s="16"/>
      <c r="M385" s="281" t="s">
        <v>122</v>
      </c>
      <c r="N385" s="281" t="s">
        <v>850</v>
      </c>
    </row>
    <row r="386" spans="1:14" ht="12.75" customHeight="1" x14ac:dyDescent="0.35">
      <c r="A386" s="574">
        <v>462</v>
      </c>
      <c r="B386" s="581" t="s">
        <v>834</v>
      </c>
      <c r="C386" s="575">
        <v>45543</v>
      </c>
      <c r="D386" s="588" t="s">
        <v>12</v>
      </c>
      <c r="E386" s="577" t="str">
        <f t="shared" si="41"/>
        <v>NEW HAVEN AMERICANS</v>
      </c>
      <c r="F386" s="577" t="str">
        <f t="shared" si="42"/>
        <v>LITCHFIELD COUNTY BLUES 40</v>
      </c>
      <c r="G386" s="578"/>
      <c r="H386" s="645">
        <f t="shared" si="47"/>
        <v>0.41666666666666669</v>
      </c>
      <c r="I386" s="614" t="str">
        <f t="shared" si="46"/>
        <v>Peck Place School (G), Orange</v>
      </c>
      <c r="J386" s="585"/>
      <c r="K386" s="16"/>
      <c r="M386" s="281" t="s">
        <v>117</v>
      </c>
      <c r="N386" s="281" t="s">
        <v>854</v>
      </c>
    </row>
    <row r="387" spans="1:14" ht="12.75" customHeight="1" x14ac:dyDescent="0.35">
      <c r="A387" s="574">
        <v>463</v>
      </c>
      <c r="B387" s="581" t="s">
        <v>834</v>
      </c>
      <c r="C387" s="575">
        <v>45543</v>
      </c>
      <c r="D387" s="588" t="s">
        <v>12</v>
      </c>
      <c r="E387" s="577" t="str">
        <f t="shared" si="41"/>
        <v>WILTON WOLVES</v>
      </c>
      <c r="F387" s="577" t="str">
        <f t="shared" si="42"/>
        <v>DANBURY UNITED 40</v>
      </c>
      <c r="G387" s="578"/>
      <c r="H387" s="645">
        <f t="shared" si="47"/>
        <v>0.41666666666666702</v>
      </c>
      <c r="I387" s="614" t="str">
        <f t="shared" si="46"/>
        <v>Lily Field (T), Wilton</v>
      </c>
      <c r="J387" s="580"/>
      <c r="K387" s="16"/>
      <c r="M387" s="281" t="s">
        <v>123</v>
      </c>
      <c r="N387" s="281" t="s">
        <v>851</v>
      </c>
    </row>
    <row r="388" spans="1:14" ht="12.75" customHeight="1" x14ac:dyDescent="0.35">
      <c r="A388" s="574">
        <v>464</v>
      </c>
      <c r="B388" s="581" t="s">
        <v>834</v>
      </c>
      <c r="C388" s="575">
        <v>45543</v>
      </c>
      <c r="D388" s="588" t="s">
        <v>12</v>
      </c>
      <c r="E388" s="577" t="str">
        <f t="shared" ref="E388:E451" si="48">VLOOKUP(M388,Teams,2)</f>
        <v>LUSITANOS FC</v>
      </c>
      <c r="F388" s="577" t="str">
        <f t="shared" ref="F388:F451" si="49">VLOOKUP(N388,Teams,2)</f>
        <v xml:space="preserve">GUILFORD CELTIC </v>
      </c>
      <c r="G388" s="578"/>
      <c r="H388" s="645">
        <f t="shared" si="47"/>
        <v>0.41666666666666669</v>
      </c>
      <c r="I388" s="614" t="str">
        <f t="shared" si="46"/>
        <v>Veterans Memorial Park (T), Bridgeport</v>
      </c>
      <c r="J388" s="580"/>
      <c r="K388" s="16"/>
      <c r="M388" s="281" t="s">
        <v>116</v>
      </c>
      <c r="N388" s="281" t="s">
        <v>853</v>
      </c>
    </row>
    <row r="389" spans="1:14" ht="12.75" customHeight="1" x14ac:dyDescent="0.35">
      <c r="A389" s="574">
        <v>465</v>
      </c>
      <c r="B389" s="581" t="s">
        <v>834</v>
      </c>
      <c r="C389" s="575">
        <v>45543</v>
      </c>
      <c r="D389" s="588" t="s">
        <v>12</v>
      </c>
      <c r="E389" s="577" t="str">
        <f t="shared" si="48"/>
        <v>PAN ZONES</v>
      </c>
      <c r="F389" s="577" t="str">
        <f t="shared" si="49"/>
        <v>NORTH HAVEN SC</v>
      </c>
      <c r="G389" s="578"/>
      <c r="H389" s="645">
        <f t="shared" si="47"/>
        <v>0.41666666666666669</v>
      </c>
      <c r="I389" s="614" t="str">
        <f t="shared" si="46"/>
        <v>Stanley Quarter Park (G), New Britain</v>
      </c>
      <c r="J389" s="580"/>
      <c r="K389" s="16"/>
      <c r="M389" s="281" t="s">
        <v>120</v>
      </c>
      <c r="N389" s="281" t="s">
        <v>858</v>
      </c>
    </row>
    <row r="390" spans="1:14" ht="12.75" customHeight="1" x14ac:dyDescent="0.35">
      <c r="A390" s="574">
        <v>467</v>
      </c>
      <c r="B390" s="581" t="s">
        <v>834</v>
      </c>
      <c r="C390" s="575">
        <v>45543</v>
      </c>
      <c r="D390" s="590" t="s">
        <v>1076</v>
      </c>
      <c r="E390" s="577" t="e">
        <f t="shared" si="48"/>
        <v>#N/A</v>
      </c>
      <c r="F390" s="577" t="e">
        <f t="shared" si="49"/>
        <v>#N/A</v>
      </c>
      <c r="G390" s="578"/>
      <c r="H390" s="645" t="e">
        <f t="shared" si="47"/>
        <v>#N/A</v>
      </c>
      <c r="I390" s="614" t="e">
        <f t="shared" si="46"/>
        <v>#N/A</v>
      </c>
      <c r="J390" s="580"/>
      <c r="K390" s="16"/>
      <c r="M390" s="197"/>
      <c r="N390" s="197"/>
    </row>
    <row r="391" spans="1:14" ht="12.75" customHeight="1" x14ac:dyDescent="0.35">
      <c r="A391" s="574">
        <v>468</v>
      </c>
      <c r="B391" s="581" t="s">
        <v>834</v>
      </c>
      <c r="C391" s="575">
        <v>45543</v>
      </c>
      <c r="D391" s="590" t="s">
        <v>1076</v>
      </c>
      <c r="E391" s="577" t="e">
        <f t="shared" si="48"/>
        <v>#N/A</v>
      </c>
      <c r="F391" s="577" t="e">
        <f t="shared" si="49"/>
        <v>#N/A</v>
      </c>
      <c r="G391" s="578"/>
      <c r="H391" s="645" t="e">
        <f t="shared" si="47"/>
        <v>#N/A</v>
      </c>
      <c r="I391" s="614" t="e">
        <f t="shared" si="46"/>
        <v>#N/A</v>
      </c>
      <c r="J391" s="585"/>
      <c r="K391" s="16"/>
      <c r="M391" s="85"/>
      <c r="N391" s="85"/>
    </row>
    <row r="392" spans="1:14" ht="12.75" customHeight="1" x14ac:dyDescent="0.35">
      <c r="A392" s="574">
        <v>469</v>
      </c>
      <c r="B392" s="581" t="s">
        <v>834</v>
      </c>
      <c r="C392" s="575">
        <v>45543</v>
      </c>
      <c r="D392" s="590" t="s">
        <v>1076</v>
      </c>
      <c r="E392" s="577" t="e">
        <f t="shared" si="48"/>
        <v>#N/A</v>
      </c>
      <c r="F392" s="577" t="e">
        <f t="shared" si="49"/>
        <v>#N/A</v>
      </c>
      <c r="G392" s="578"/>
      <c r="H392" s="645" t="e">
        <f t="shared" si="47"/>
        <v>#N/A</v>
      </c>
      <c r="I392" s="614" t="e">
        <f t="shared" si="46"/>
        <v>#N/A</v>
      </c>
      <c r="J392" s="580"/>
      <c r="K392" s="16"/>
      <c r="M392" s="359"/>
      <c r="N392" s="359"/>
    </row>
    <row r="393" spans="1:14" ht="12.75" customHeight="1" x14ac:dyDescent="0.35">
      <c r="A393" s="574">
        <v>470</v>
      </c>
      <c r="B393" s="581" t="s">
        <v>834</v>
      </c>
      <c r="C393" s="575">
        <v>45543</v>
      </c>
      <c r="D393" s="590" t="s">
        <v>1076</v>
      </c>
      <c r="E393" s="577" t="e">
        <f t="shared" si="48"/>
        <v>#N/A</v>
      </c>
      <c r="F393" s="577" t="e">
        <f t="shared" si="49"/>
        <v>#N/A</v>
      </c>
      <c r="G393" s="578"/>
      <c r="H393" s="645" t="e">
        <f t="shared" si="47"/>
        <v>#N/A</v>
      </c>
      <c r="I393" s="614" t="e">
        <f t="shared" si="46"/>
        <v>#N/A</v>
      </c>
      <c r="J393" s="580"/>
      <c r="K393" s="16"/>
      <c r="M393" s="359"/>
      <c r="N393" s="359"/>
    </row>
    <row r="394" spans="1:14" ht="12.75" customHeight="1" x14ac:dyDescent="0.35">
      <c r="A394" s="574">
        <v>471</v>
      </c>
      <c r="B394" s="581" t="s">
        <v>834</v>
      </c>
      <c r="C394" s="575">
        <v>45543</v>
      </c>
      <c r="D394" s="590" t="s">
        <v>1076</v>
      </c>
      <c r="E394" s="577" t="e">
        <f t="shared" si="48"/>
        <v>#N/A</v>
      </c>
      <c r="F394" s="577" t="e">
        <f t="shared" si="49"/>
        <v>#N/A</v>
      </c>
      <c r="G394" s="578"/>
      <c r="H394" s="645" t="e">
        <f t="shared" si="47"/>
        <v>#N/A</v>
      </c>
      <c r="I394" s="614" t="e">
        <f t="shared" si="46"/>
        <v>#N/A</v>
      </c>
      <c r="J394" s="580"/>
      <c r="K394" s="16"/>
      <c r="M394" s="359"/>
      <c r="N394" s="359"/>
    </row>
    <row r="395" spans="1:14" ht="12.75" customHeight="1" x14ac:dyDescent="0.35">
      <c r="A395" s="574">
        <v>472</v>
      </c>
      <c r="B395" s="581" t="s">
        <v>834</v>
      </c>
      <c r="C395" s="575">
        <v>45543</v>
      </c>
      <c r="D395" s="590" t="s">
        <v>1076</v>
      </c>
      <c r="E395" s="577" t="e">
        <f t="shared" si="48"/>
        <v>#N/A</v>
      </c>
      <c r="F395" s="577" t="e">
        <f t="shared" si="49"/>
        <v>#N/A</v>
      </c>
      <c r="G395" s="578"/>
      <c r="H395" s="645" t="e">
        <f t="shared" si="47"/>
        <v>#N/A</v>
      </c>
      <c r="I395" s="614" t="e">
        <f t="shared" ref="I395:I426" si="50">VLOOKUP(E395,fields,2)</f>
        <v>#N/A</v>
      </c>
      <c r="J395" s="580"/>
      <c r="K395" s="16"/>
      <c r="M395" s="359"/>
      <c r="N395" s="359"/>
    </row>
    <row r="396" spans="1:14" ht="12.75" customHeight="1" x14ac:dyDescent="0.35">
      <c r="A396" s="574">
        <v>474</v>
      </c>
      <c r="B396" s="581" t="s">
        <v>834</v>
      </c>
      <c r="C396" s="575">
        <v>45543</v>
      </c>
      <c r="D396" s="591" t="s">
        <v>1075</v>
      </c>
      <c r="E396" s="577" t="str">
        <f t="shared" si="48"/>
        <v>GREENWICH PFC</v>
      </c>
      <c r="F396" s="577" t="str">
        <f t="shared" si="49"/>
        <v>ZIMMITTI SC</v>
      </c>
      <c r="G396" s="578"/>
      <c r="H396" s="645">
        <f t="shared" si="47"/>
        <v>0.41666666666666702</v>
      </c>
      <c r="I396" s="614" t="str">
        <f t="shared" si="50"/>
        <v>tbd</v>
      </c>
      <c r="J396" s="585"/>
      <c r="K396" s="16"/>
      <c r="M396" s="85" t="s">
        <v>146</v>
      </c>
      <c r="N396" s="85" t="s">
        <v>137</v>
      </c>
    </row>
    <row r="397" spans="1:14" ht="12.75" customHeight="1" x14ac:dyDescent="0.35">
      <c r="A397" s="574">
        <v>475</v>
      </c>
      <c r="B397" s="581" t="s">
        <v>834</v>
      </c>
      <c r="C397" s="575">
        <v>45543</v>
      </c>
      <c r="D397" s="591" t="s">
        <v>1075</v>
      </c>
      <c r="E397" s="577" t="str">
        <f t="shared" si="48"/>
        <v>CHESHIRE AZZURRI</v>
      </c>
      <c r="F397" s="577" t="str">
        <f t="shared" si="49"/>
        <v>DHAVEN FC</v>
      </c>
      <c r="G397" s="578"/>
      <c r="H397" s="645">
        <f t="shared" si="47"/>
        <v>0.45833333333333331</v>
      </c>
      <c r="I397" s="614" t="str">
        <f t="shared" si="50"/>
        <v>Quinnipiac Park (G), Cheshire</v>
      </c>
      <c r="J397" s="580"/>
      <c r="K397" s="16"/>
      <c r="M397" s="281" t="s">
        <v>138</v>
      </c>
      <c r="N397" s="281" t="s">
        <v>142</v>
      </c>
    </row>
    <row r="398" spans="1:14" ht="12.75" customHeight="1" x14ac:dyDescent="0.35">
      <c r="A398" s="574">
        <v>476</v>
      </c>
      <c r="B398" s="581" t="s">
        <v>834</v>
      </c>
      <c r="C398" s="575">
        <v>45543</v>
      </c>
      <c r="D398" s="591" t="s">
        <v>1075</v>
      </c>
      <c r="E398" s="577" t="str">
        <f t="shared" si="48"/>
        <v>SOUTHEAST CT</v>
      </c>
      <c r="F398" s="577" t="str">
        <f t="shared" si="49"/>
        <v>EAST HAVEN SC</v>
      </c>
      <c r="G398" s="578"/>
      <c r="H398" s="645">
        <f t="shared" si="47"/>
        <v>0.41666666666666702</v>
      </c>
      <c r="I398" s="614" t="str">
        <f t="shared" si="50"/>
        <v>Killingworth Rec Park (G), Killingworth</v>
      </c>
      <c r="J398" s="580"/>
      <c r="K398" s="16"/>
      <c r="M398" s="281" t="s">
        <v>149</v>
      </c>
      <c r="N398" s="281" t="s">
        <v>144</v>
      </c>
    </row>
    <row r="399" spans="1:14" ht="12.75" customHeight="1" x14ac:dyDescent="0.35">
      <c r="A399" s="574">
        <v>477</v>
      </c>
      <c r="B399" s="581" t="s">
        <v>834</v>
      </c>
      <c r="C399" s="575">
        <v>45543</v>
      </c>
      <c r="D399" s="591" t="s">
        <v>1075</v>
      </c>
      <c r="E399" s="577" t="str">
        <f t="shared" si="48"/>
        <v>VASCO DA GAMA 55</v>
      </c>
      <c r="F399" s="577" t="str">
        <f t="shared" si="49"/>
        <v>GUILFORD BLACK EAGLES</v>
      </c>
      <c r="G399" s="578"/>
      <c r="H399" s="645">
        <f t="shared" si="47"/>
        <v>0.33333333333333331</v>
      </c>
      <c r="I399" s="614" t="str">
        <f t="shared" si="50"/>
        <v>Veterans Memorial Park (T), Bridgeport</v>
      </c>
      <c r="J399" s="580"/>
      <c r="K399" s="16"/>
      <c r="M399" s="422" t="s">
        <v>135</v>
      </c>
      <c r="N399" s="422" t="s">
        <v>147</v>
      </c>
    </row>
    <row r="400" spans="1:14" ht="12.75" customHeight="1" x14ac:dyDescent="0.35">
      <c r="A400" s="574">
        <v>478</v>
      </c>
      <c r="B400" s="581" t="s">
        <v>834</v>
      </c>
      <c r="C400" s="575">
        <v>45543</v>
      </c>
      <c r="D400" s="591" t="s">
        <v>1075</v>
      </c>
      <c r="E400" s="577" t="str">
        <f t="shared" si="48"/>
        <v>NORTH BRANFORD LEGENDS</v>
      </c>
      <c r="F400" s="577" t="str">
        <f t="shared" si="49"/>
        <v>CLUB NAPOLI 55</v>
      </c>
      <c r="G400" s="578"/>
      <c r="H400" s="645">
        <f t="shared" si="47"/>
        <v>0.41666666666666669</v>
      </c>
      <c r="I400" s="614" t="str">
        <f t="shared" si="50"/>
        <v>Northford Park (G), Northford</v>
      </c>
      <c r="J400" s="580"/>
      <c r="K400" s="16"/>
      <c r="M400" s="281" t="s">
        <v>148</v>
      </c>
      <c r="N400" s="281" t="s">
        <v>141</v>
      </c>
    </row>
    <row r="401" spans="1:16384" ht="12.75" customHeight="1" x14ac:dyDescent="0.35">
      <c r="A401" s="574">
        <v>480</v>
      </c>
      <c r="B401" s="581" t="s">
        <v>842</v>
      </c>
      <c r="C401" s="575">
        <v>45550</v>
      </c>
      <c r="D401" s="576" t="s">
        <v>10</v>
      </c>
      <c r="E401" s="577" t="str">
        <f t="shared" si="48"/>
        <v>HAMDEN ALL STARS</v>
      </c>
      <c r="F401" s="577" t="str">
        <f t="shared" si="49"/>
        <v>CHESHIRE SC UNITED</v>
      </c>
      <c r="G401" s="578"/>
      <c r="H401" s="645">
        <f t="shared" si="47"/>
        <v>0.41666666666666669</v>
      </c>
      <c r="I401" s="614" t="str">
        <f t="shared" si="50"/>
        <v>Moretti Field (G), Hamden</v>
      </c>
      <c r="J401" s="580" t="s">
        <v>928</v>
      </c>
      <c r="K401" s="16"/>
      <c r="M401" s="85" t="s">
        <v>92</v>
      </c>
      <c r="N401" s="85" t="s">
        <v>97</v>
      </c>
    </row>
    <row r="402" spans="1:16384" ht="13" customHeight="1" x14ac:dyDescent="0.35">
      <c r="A402" s="574">
        <v>481</v>
      </c>
      <c r="B402" s="581" t="s">
        <v>842</v>
      </c>
      <c r="C402" s="575">
        <v>45550</v>
      </c>
      <c r="D402" s="576" t="s">
        <v>10</v>
      </c>
      <c r="E402" s="577" t="str">
        <f t="shared" si="48"/>
        <v>CLINTON FC 30</v>
      </c>
      <c r="F402" s="577" t="str">
        <f t="shared" si="49"/>
        <v>STAMFORD FC</v>
      </c>
      <c r="G402" s="578"/>
      <c r="H402" s="645">
        <f t="shared" si="47"/>
        <v>0.33333333333333331</v>
      </c>
      <c r="I402" s="614" t="str">
        <f t="shared" si="50"/>
        <v>Strong Field (T), Madison</v>
      </c>
      <c r="J402" s="580"/>
      <c r="K402" s="16"/>
      <c r="M402" s="85" t="s">
        <v>96</v>
      </c>
      <c r="N402" s="85" t="s">
        <v>101</v>
      </c>
      <c r="P402" s="85"/>
      <c r="Q402" s="85"/>
    </row>
    <row r="403" spans="1:16384" ht="12.75" customHeight="1" x14ac:dyDescent="0.35">
      <c r="A403" s="574">
        <v>482</v>
      </c>
      <c r="B403" s="581" t="s">
        <v>842</v>
      </c>
      <c r="C403" s="575">
        <v>45550</v>
      </c>
      <c r="D403" s="576" t="s">
        <v>10</v>
      </c>
      <c r="E403" s="577" t="str">
        <f t="shared" si="48"/>
        <v>GREENWICH FC 30</v>
      </c>
      <c r="F403" s="577" t="str">
        <f t="shared" si="49"/>
        <v xml:space="preserve">FC SHELTON </v>
      </c>
      <c r="G403" s="578"/>
      <c r="H403" s="645">
        <f t="shared" si="47"/>
        <v>0.33333333333333331</v>
      </c>
      <c r="I403" s="614" t="str">
        <f t="shared" si="50"/>
        <v>tbd</v>
      </c>
      <c r="J403" s="585"/>
      <c r="K403" s="16"/>
      <c r="M403" s="85" t="s">
        <v>94</v>
      </c>
      <c r="N403" s="85" t="s">
        <v>99</v>
      </c>
      <c r="P403" s="85"/>
      <c r="Q403" s="85"/>
    </row>
    <row r="404" spans="1:16384" ht="12.75" customHeight="1" x14ac:dyDescent="0.35">
      <c r="A404" s="574">
        <v>483</v>
      </c>
      <c r="B404" s="581" t="s">
        <v>842</v>
      </c>
      <c r="C404" s="575">
        <v>45550</v>
      </c>
      <c r="D404" s="576" t="s">
        <v>10</v>
      </c>
      <c r="E404" s="577" t="str">
        <f t="shared" si="48"/>
        <v>NORTH BRANFORD 30</v>
      </c>
      <c r="F404" s="577" t="str">
        <f t="shared" si="49"/>
        <v>DANBURY UNITED 30</v>
      </c>
      <c r="G404" s="578"/>
      <c r="H404" s="645">
        <f t="shared" si="47"/>
        <v>0.41666666666666669</v>
      </c>
      <c r="I404" s="614" t="str">
        <f t="shared" si="50"/>
        <v>Bittner Park (G), Guilford</v>
      </c>
      <c r="J404" s="580"/>
      <c r="K404" s="16"/>
      <c r="M404" s="85" t="s">
        <v>100</v>
      </c>
      <c r="N404" s="85" t="s">
        <v>93</v>
      </c>
      <c r="P404" s="85"/>
      <c r="Q404" s="85"/>
    </row>
    <row r="405" spans="1:16384" ht="12.75" customHeight="1" x14ac:dyDescent="0.35">
      <c r="A405" s="574">
        <v>484</v>
      </c>
      <c r="B405" s="581" t="s">
        <v>842</v>
      </c>
      <c r="C405" s="575">
        <v>45550</v>
      </c>
      <c r="D405" s="576" t="s">
        <v>10</v>
      </c>
      <c r="E405" s="577" t="str">
        <f t="shared" si="48"/>
        <v>NORWALK FC</v>
      </c>
      <c r="F405" s="577" t="str">
        <f t="shared" si="49"/>
        <v>MILFORD TUESDAY</v>
      </c>
      <c r="G405" s="578"/>
      <c r="H405" s="645">
        <f t="shared" si="47"/>
        <v>0.41666666666666702</v>
      </c>
      <c r="I405" s="614" t="str">
        <f t="shared" si="50"/>
        <v>Nathan Hale MS (T), Norwalk</v>
      </c>
      <c r="J405" s="580"/>
      <c r="K405" s="16"/>
      <c r="M405" s="85" t="s">
        <v>95</v>
      </c>
      <c r="N405" s="85" t="s">
        <v>98</v>
      </c>
      <c r="P405" s="85"/>
      <c r="Q405" s="85"/>
    </row>
    <row r="406" spans="1:16384" ht="12.75" customHeight="1" x14ac:dyDescent="0.35">
      <c r="A406" s="574">
        <v>486</v>
      </c>
      <c r="B406" s="581" t="s">
        <v>842</v>
      </c>
      <c r="C406" s="575">
        <v>45550</v>
      </c>
      <c r="D406" s="586" t="s">
        <v>175</v>
      </c>
      <c r="E406" s="577" t="str">
        <f t="shared" si="48"/>
        <v>MILFORD AMIGOS</v>
      </c>
      <c r="F406" s="412" t="str">
        <f t="shared" si="49"/>
        <v>BYE 30</v>
      </c>
      <c r="G406" s="578"/>
      <c r="H406" s="645">
        <f t="shared" si="47"/>
        <v>0.33333333333333331</v>
      </c>
      <c r="I406" s="614" t="str">
        <f t="shared" si="50"/>
        <v>Pease Road (G), Woodbridge</v>
      </c>
      <c r="J406" s="580"/>
      <c r="K406" s="16"/>
      <c r="M406" s="197" t="s">
        <v>155</v>
      </c>
      <c r="N406" s="197" t="s">
        <v>150</v>
      </c>
      <c r="P406" s="85"/>
      <c r="Q406" s="85"/>
    </row>
    <row r="407" spans="1:16384" ht="12.75" customHeight="1" x14ac:dyDescent="0.35">
      <c r="A407" s="574">
        <v>487</v>
      </c>
      <c r="B407" s="581" t="s">
        <v>842</v>
      </c>
      <c r="C407" s="575">
        <v>45550</v>
      </c>
      <c r="D407" s="586" t="s">
        <v>175</v>
      </c>
      <c r="E407" s="577" t="str">
        <f t="shared" si="48"/>
        <v>COYOTES FC</v>
      </c>
      <c r="F407" s="577" t="str">
        <f t="shared" si="49"/>
        <v>TRINITY FC</v>
      </c>
      <c r="G407" s="578"/>
      <c r="H407" s="645">
        <f t="shared" si="47"/>
        <v>0.33333333333333331</v>
      </c>
      <c r="I407" s="614" t="str">
        <f t="shared" si="50"/>
        <v>Pragemann  Park (G), Wallingford</v>
      </c>
      <c r="J407" s="580"/>
      <c r="K407" s="16"/>
      <c r="M407" s="129" t="s">
        <v>151</v>
      </c>
      <c r="N407" s="129" t="s">
        <v>159</v>
      </c>
      <c r="P407" s="85"/>
      <c r="Q407" s="85"/>
    </row>
    <row r="408" spans="1:16384" ht="12.75" customHeight="1" x14ac:dyDescent="0.35">
      <c r="A408" s="574">
        <v>488</v>
      </c>
      <c r="B408" s="581" t="s">
        <v>842</v>
      </c>
      <c r="C408" s="575">
        <v>45550</v>
      </c>
      <c r="D408" s="586" t="s">
        <v>175</v>
      </c>
      <c r="E408" s="577" t="str">
        <f t="shared" si="48"/>
        <v>LITCHFIELD COUNTY BLUES 30</v>
      </c>
      <c r="F408" s="577" t="str">
        <f t="shared" si="49"/>
        <v>FC CALDO VERDE</v>
      </c>
      <c r="G408" s="578"/>
      <c r="H408" s="645">
        <f t="shared" si="47"/>
        <v>0.375</v>
      </c>
      <c r="I408" s="614" t="str">
        <f t="shared" si="50"/>
        <v>New Milford HS (T), New Milford</v>
      </c>
      <c r="J408" s="585"/>
      <c r="K408" s="16"/>
      <c r="M408" s="197" t="s">
        <v>154</v>
      </c>
      <c r="N408" s="197" t="s">
        <v>153</v>
      </c>
      <c r="P408" s="85"/>
      <c r="Q408" s="85"/>
    </row>
    <row r="409" spans="1:16384" ht="12.75" customHeight="1" x14ac:dyDescent="0.35">
      <c r="A409" s="574">
        <v>489</v>
      </c>
      <c r="B409" s="581" t="s">
        <v>842</v>
      </c>
      <c r="C409" s="575">
        <v>45550</v>
      </c>
      <c r="D409" s="586" t="s">
        <v>175</v>
      </c>
      <c r="E409" s="577" t="str">
        <f t="shared" si="48"/>
        <v>EFC UNITED</v>
      </c>
      <c r="F409" s="577" t="str">
        <f t="shared" si="49"/>
        <v>QPR</v>
      </c>
      <c r="G409" s="578"/>
      <c r="H409" s="645">
        <f t="shared" si="47"/>
        <v>0.33333333333333331</v>
      </c>
      <c r="I409" s="614" t="str">
        <f t="shared" si="50"/>
        <v>Foran HS KMT (T), Milford</v>
      </c>
      <c r="J409" s="580"/>
      <c r="K409" s="16"/>
      <c r="M409" s="129" t="s">
        <v>152</v>
      </c>
      <c r="N409" s="129" t="s">
        <v>157</v>
      </c>
      <c r="P409" s="85"/>
      <c r="Q409" s="85"/>
    </row>
    <row r="410" spans="1:16384" ht="12.75" customHeight="1" x14ac:dyDescent="0.35">
      <c r="A410" s="574">
        <v>490</v>
      </c>
      <c r="B410" s="581" t="s">
        <v>842</v>
      </c>
      <c r="C410" s="575">
        <v>45550</v>
      </c>
      <c r="D410" s="586" t="s">
        <v>175</v>
      </c>
      <c r="E410" s="577" t="str">
        <f t="shared" si="48"/>
        <v>SALTY DOGS FC</v>
      </c>
      <c r="F410" s="577" t="str">
        <f t="shared" si="49"/>
        <v>NAUGATUCK FUSION</v>
      </c>
      <c r="G410" s="578"/>
      <c r="H410" s="645">
        <f t="shared" si="47"/>
        <v>0.33333333333333331</v>
      </c>
      <c r="I410" s="614" t="str">
        <f t="shared" si="50"/>
        <v>Nonnewaug HS  (T), Woodbury</v>
      </c>
      <c r="J410" s="580"/>
      <c r="K410" s="16"/>
      <c r="M410" s="129" t="s">
        <v>158</v>
      </c>
      <c r="N410" s="129" t="s">
        <v>156</v>
      </c>
      <c r="P410" s="85"/>
      <c r="Q410" s="95">
        <v>45109</v>
      </c>
      <c r="R410" s="65" t="s">
        <v>11</v>
      </c>
      <c r="S410" s="370" t="e">
        <f>VLOOKUP(AA410,Teams,2)</f>
        <v>#REF!</v>
      </c>
      <c r="T410" s="370" t="e">
        <f>VLOOKUP(AB410,Teams,2)</f>
        <v>#REF!</v>
      </c>
      <c r="U410" s="464"/>
      <c r="V410" s="369">
        <v>0.33333333333333331</v>
      </c>
      <c r="W410" s="370" t="e">
        <f>VLOOKUP(S410,fields,2)</f>
        <v>#REF!</v>
      </c>
      <c r="X410" s="73" t="s">
        <v>985</v>
      </c>
      <c r="Y410" s="95">
        <v>45109</v>
      </c>
      <c r="Z410" s="65" t="s">
        <v>11</v>
      </c>
      <c r="AA410" s="370" t="e">
        <f>VLOOKUP(AI410,Teams,2)</f>
        <v>#REF!</v>
      </c>
      <c r="AB410" s="370" t="e">
        <f>VLOOKUP(AJ410,Teams,2)</f>
        <v>#REF!</v>
      </c>
      <c r="AC410" s="464"/>
      <c r="AD410" s="369">
        <v>0.33333333333333331</v>
      </c>
      <c r="AE410" s="370" t="e">
        <f>VLOOKUP(AA410,fields,2)</f>
        <v>#REF!</v>
      </c>
      <c r="AF410" s="73" t="s">
        <v>985</v>
      </c>
      <c r="AG410" s="95">
        <v>45109</v>
      </c>
      <c r="AH410" s="65" t="s">
        <v>11</v>
      </c>
      <c r="AI410" s="370" t="e">
        <f>VLOOKUP(AQ410,Teams,2)</f>
        <v>#REF!</v>
      </c>
      <c r="AJ410" s="370" t="e">
        <f>VLOOKUP(AR410,Teams,2)</f>
        <v>#REF!</v>
      </c>
      <c r="AK410" s="464"/>
      <c r="AL410" s="369">
        <v>0.33333333333333331</v>
      </c>
      <c r="AM410" s="370" t="e">
        <f>VLOOKUP(AI410,fields,2)</f>
        <v>#REF!</v>
      </c>
      <c r="AN410" s="73" t="s">
        <v>985</v>
      </c>
      <c r="AO410" s="95">
        <v>45109</v>
      </c>
      <c r="AP410" s="65" t="s">
        <v>11</v>
      </c>
      <c r="AQ410" s="370" t="e">
        <f>VLOOKUP(AY410,Teams,2)</f>
        <v>#REF!</v>
      </c>
      <c r="AR410" s="370" t="e">
        <f>VLOOKUP(AZ410,Teams,2)</f>
        <v>#REF!</v>
      </c>
      <c r="AS410" s="464"/>
      <c r="AT410" s="369">
        <v>0.33333333333333331</v>
      </c>
      <c r="AU410" s="370" t="e">
        <f>VLOOKUP(AQ410,fields,2)</f>
        <v>#REF!</v>
      </c>
      <c r="AV410" s="73" t="s">
        <v>985</v>
      </c>
      <c r="AW410" s="95">
        <v>45109</v>
      </c>
      <c r="AX410" s="65" t="s">
        <v>11</v>
      </c>
      <c r="AY410" s="370" t="e">
        <f>VLOOKUP(BG410,Teams,2)</f>
        <v>#REF!</v>
      </c>
      <c r="AZ410" s="370" t="e">
        <f>VLOOKUP(BH410,Teams,2)</f>
        <v>#REF!</v>
      </c>
      <c r="BA410" s="464"/>
      <c r="BB410" s="369">
        <v>0.33333333333333331</v>
      </c>
      <c r="BC410" s="370" t="e">
        <f>VLOOKUP(AY410,fields,2)</f>
        <v>#REF!</v>
      </c>
      <c r="BD410" s="73" t="s">
        <v>985</v>
      </c>
      <c r="BE410" s="95">
        <v>45109</v>
      </c>
      <c r="BF410" s="65" t="s">
        <v>11</v>
      </c>
      <c r="BG410" s="370" t="e">
        <f>VLOOKUP(BO410,Teams,2)</f>
        <v>#REF!</v>
      </c>
      <c r="BH410" s="370" t="e">
        <f>VLOOKUP(BP410,Teams,2)</f>
        <v>#REF!</v>
      </c>
      <c r="BI410" s="464"/>
      <c r="BJ410" s="369">
        <v>0.33333333333333331</v>
      </c>
      <c r="BK410" s="370" t="e">
        <f>VLOOKUP(BG410,fields,2)</f>
        <v>#REF!</v>
      </c>
      <c r="BL410" s="73" t="s">
        <v>985</v>
      </c>
      <c r="BM410" s="95">
        <v>45109</v>
      </c>
      <c r="BN410" s="65" t="s">
        <v>11</v>
      </c>
      <c r="BO410" s="370" t="e">
        <f>VLOOKUP(BW410,Teams,2)</f>
        <v>#REF!</v>
      </c>
      <c r="BP410" s="370" t="e">
        <f>VLOOKUP(BX410,Teams,2)</f>
        <v>#REF!</v>
      </c>
      <c r="BQ410" s="464"/>
      <c r="BR410" s="369">
        <v>0.33333333333333331</v>
      </c>
      <c r="BS410" s="370" t="e">
        <f>VLOOKUP(BO410,fields,2)</f>
        <v>#REF!</v>
      </c>
      <c r="BT410" s="73" t="s">
        <v>985</v>
      </c>
      <c r="BU410" s="95">
        <v>45109</v>
      </c>
      <c r="BV410" s="65" t="s">
        <v>11</v>
      </c>
      <c r="BW410" s="370" t="e">
        <f>VLOOKUP(CE410,Teams,2)</f>
        <v>#REF!</v>
      </c>
      <c r="BX410" s="370" t="e">
        <f>VLOOKUP(CF410,Teams,2)</f>
        <v>#REF!</v>
      </c>
      <c r="BY410" s="464"/>
      <c r="BZ410" s="369">
        <v>0.33333333333333331</v>
      </c>
      <c r="CA410" s="370" t="e">
        <f>VLOOKUP(BW410,fields,2)</f>
        <v>#REF!</v>
      </c>
      <c r="CB410" s="73" t="s">
        <v>985</v>
      </c>
      <c r="CC410" s="95">
        <v>45109</v>
      </c>
      <c r="CD410" s="65" t="s">
        <v>11</v>
      </c>
      <c r="CE410" s="370" t="e">
        <f>VLOOKUP(CM410,Teams,2)</f>
        <v>#REF!</v>
      </c>
      <c r="CF410" s="370" t="e">
        <f>VLOOKUP(CN410,Teams,2)</f>
        <v>#REF!</v>
      </c>
      <c r="CG410" s="464"/>
      <c r="CH410" s="369">
        <v>0.33333333333333331</v>
      </c>
      <c r="CI410" s="370" t="e">
        <f>VLOOKUP(CE410,fields,2)</f>
        <v>#REF!</v>
      </c>
      <c r="CJ410" s="73" t="s">
        <v>985</v>
      </c>
      <c r="CK410" s="95">
        <v>45109</v>
      </c>
      <c r="CL410" s="65" t="s">
        <v>11</v>
      </c>
      <c r="CM410" s="370" t="e">
        <f>VLOOKUP(CU410,Teams,2)</f>
        <v>#REF!</v>
      </c>
      <c r="CN410" s="370" t="e">
        <f>VLOOKUP(CV410,Teams,2)</f>
        <v>#REF!</v>
      </c>
      <c r="CO410" s="464"/>
      <c r="CP410" s="369">
        <v>0.33333333333333331</v>
      </c>
      <c r="CQ410" s="370" t="e">
        <f>VLOOKUP(CM410,fields,2)</f>
        <v>#REF!</v>
      </c>
      <c r="CR410" s="73" t="s">
        <v>985</v>
      </c>
      <c r="CS410" s="95">
        <v>45109</v>
      </c>
      <c r="CT410" s="65" t="s">
        <v>11</v>
      </c>
      <c r="CU410" s="370" t="e">
        <f>VLOOKUP(DC410,Teams,2)</f>
        <v>#REF!</v>
      </c>
      <c r="CV410" s="370" t="e">
        <f>VLOOKUP(DD410,Teams,2)</f>
        <v>#REF!</v>
      </c>
      <c r="CW410" s="464"/>
      <c r="CX410" s="369">
        <v>0.33333333333333331</v>
      </c>
      <c r="CY410" s="370" t="e">
        <f>VLOOKUP(CU410,fields,2)</f>
        <v>#REF!</v>
      </c>
      <c r="CZ410" s="73" t="s">
        <v>985</v>
      </c>
      <c r="DA410" s="95">
        <v>45109</v>
      </c>
      <c r="DB410" s="65" t="s">
        <v>11</v>
      </c>
      <c r="DC410" s="370" t="e">
        <f>VLOOKUP(DK410,Teams,2)</f>
        <v>#REF!</v>
      </c>
      <c r="DD410" s="370" t="e">
        <f>VLOOKUP(DL410,Teams,2)</f>
        <v>#REF!</v>
      </c>
      <c r="DE410" s="464"/>
      <c r="DF410" s="369">
        <v>0.33333333333333331</v>
      </c>
      <c r="DG410" s="370" t="e">
        <f>VLOOKUP(DC410,fields,2)</f>
        <v>#REF!</v>
      </c>
      <c r="DH410" s="73" t="s">
        <v>985</v>
      </c>
      <c r="DI410" s="95">
        <v>45109</v>
      </c>
      <c r="DJ410" s="65" t="s">
        <v>11</v>
      </c>
      <c r="DK410" s="370" t="e">
        <f>VLOOKUP(DS410,Teams,2)</f>
        <v>#REF!</v>
      </c>
      <c r="DL410" s="370" t="e">
        <f>VLOOKUP(DT410,Teams,2)</f>
        <v>#REF!</v>
      </c>
      <c r="DM410" s="464"/>
      <c r="DN410" s="369">
        <v>0.33333333333333331</v>
      </c>
      <c r="DO410" s="370" t="e">
        <f>VLOOKUP(DK410,fields,2)</f>
        <v>#REF!</v>
      </c>
      <c r="DP410" s="73" t="s">
        <v>985</v>
      </c>
      <c r="DQ410" s="95">
        <v>45109</v>
      </c>
      <c r="DR410" s="65" t="s">
        <v>11</v>
      </c>
      <c r="DS410" s="370" t="e">
        <f>VLOOKUP(EA410,Teams,2)</f>
        <v>#REF!</v>
      </c>
      <c r="DT410" s="370" t="e">
        <f>VLOOKUP(EB410,Teams,2)</f>
        <v>#REF!</v>
      </c>
      <c r="DU410" s="464"/>
      <c r="DV410" s="369">
        <v>0.33333333333333331</v>
      </c>
      <c r="DW410" s="370" t="e">
        <f>VLOOKUP(DS410,fields,2)</f>
        <v>#REF!</v>
      </c>
      <c r="DX410" s="73" t="s">
        <v>985</v>
      </c>
      <c r="DY410" s="95">
        <v>45109</v>
      </c>
      <c r="DZ410" s="65" t="s">
        <v>11</v>
      </c>
      <c r="EA410" s="370" t="e">
        <f>VLOOKUP(EI410,Teams,2)</f>
        <v>#REF!</v>
      </c>
      <c r="EB410" s="370" t="e">
        <f>VLOOKUP(EJ410,Teams,2)</f>
        <v>#REF!</v>
      </c>
      <c r="EC410" s="464"/>
      <c r="ED410" s="369">
        <v>0.33333333333333331</v>
      </c>
      <c r="EE410" s="370" t="e">
        <f>VLOOKUP(EA410,fields,2)</f>
        <v>#REF!</v>
      </c>
      <c r="EF410" s="73" t="s">
        <v>985</v>
      </c>
      <c r="EG410" s="95">
        <v>45109</v>
      </c>
      <c r="EH410" s="65" t="s">
        <v>11</v>
      </c>
      <c r="EI410" s="370" t="e">
        <f>VLOOKUP(EQ410,Teams,2)</f>
        <v>#REF!</v>
      </c>
      <c r="EJ410" s="370" t="e">
        <f>VLOOKUP(ER410,Teams,2)</f>
        <v>#REF!</v>
      </c>
      <c r="EK410" s="464"/>
      <c r="EL410" s="369">
        <v>0.33333333333333331</v>
      </c>
      <c r="EM410" s="370" t="e">
        <f>VLOOKUP(EI410,fields,2)</f>
        <v>#REF!</v>
      </c>
      <c r="EN410" s="73" t="s">
        <v>985</v>
      </c>
      <c r="EO410" s="95">
        <v>45109</v>
      </c>
      <c r="EP410" s="65" t="s">
        <v>11</v>
      </c>
      <c r="EQ410" s="370" t="e">
        <f>VLOOKUP(EY410,Teams,2)</f>
        <v>#REF!</v>
      </c>
      <c r="ER410" s="370" t="e">
        <f>VLOOKUP(EZ410,Teams,2)</f>
        <v>#REF!</v>
      </c>
      <c r="ES410" s="464"/>
      <c r="ET410" s="369">
        <v>0.33333333333333331</v>
      </c>
      <c r="EU410" s="370" t="e">
        <f>VLOOKUP(EQ410,fields,2)</f>
        <v>#REF!</v>
      </c>
      <c r="EV410" s="73" t="s">
        <v>985</v>
      </c>
      <c r="EW410" s="95">
        <v>45109</v>
      </c>
      <c r="EX410" s="65" t="s">
        <v>11</v>
      </c>
      <c r="EY410" s="370" t="e">
        <f>VLOOKUP(FG410,Teams,2)</f>
        <v>#REF!</v>
      </c>
      <c r="EZ410" s="370" t="e">
        <f>VLOOKUP(FH410,Teams,2)</f>
        <v>#REF!</v>
      </c>
      <c r="FA410" s="464"/>
      <c r="FB410" s="369">
        <v>0.33333333333333331</v>
      </c>
      <c r="FC410" s="370" t="e">
        <f>VLOOKUP(EY410,fields,2)</f>
        <v>#REF!</v>
      </c>
      <c r="FD410" s="73" t="s">
        <v>985</v>
      </c>
      <c r="FE410" s="95">
        <v>45109</v>
      </c>
      <c r="FF410" s="65" t="s">
        <v>11</v>
      </c>
      <c r="FG410" s="370" t="e">
        <f>VLOOKUP(FO410,Teams,2)</f>
        <v>#REF!</v>
      </c>
      <c r="FH410" s="370" t="e">
        <f>VLOOKUP(FP410,Teams,2)</f>
        <v>#REF!</v>
      </c>
      <c r="FI410" s="464"/>
      <c r="FJ410" s="369">
        <v>0.33333333333333331</v>
      </c>
      <c r="FK410" s="370" t="e">
        <f>VLOOKUP(FG410,fields,2)</f>
        <v>#REF!</v>
      </c>
      <c r="FL410" s="73" t="s">
        <v>985</v>
      </c>
      <c r="FM410" s="95">
        <v>45109</v>
      </c>
      <c r="FN410" s="65" t="s">
        <v>11</v>
      </c>
      <c r="FO410" s="370" t="e">
        <f>VLOOKUP(FW410,Teams,2)</f>
        <v>#REF!</v>
      </c>
      <c r="FP410" s="370" t="e">
        <f>VLOOKUP(FX410,Teams,2)</f>
        <v>#REF!</v>
      </c>
      <c r="FQ410" s="464"/>
      <c r="FR410" s="369">
        <v>0.33333333333333331</v>
      </c>
      <c r="FS410" s="370" t="e">
        <f>VLOOKUP(FO410,fields,2)</f>
        <v>#REF!</v>
      </c>
      <c r="FT410" s="73" t="s">
        <v>985</v>
      </c>
      <c r="FU410" s="95">
        <v>45109</v>
      </c>
      <c r="FV410" s="65" t="s">
        <v>11</v>
      </c>
      <c r="FW410" s="370" t="e">
        <f>VLOOKUP(GE410,Teams,2)</f>
        <v>#REF!</v>
      </c>
      <c r="FX410" s="370" t="e">
        <f>VLOOKUP(GF410,Teams,2)</f>
        <v>#REF!</v>
      </c>
      <c r="FY410" s="464"/>
      <c r="FZ410" s="369">
        <v>0.33333333333333331</v>
      </c>
      <c r="GA410" s="370" t="e">
        <f>VLOOKUP(FW410,fields,2)</f>
        <v>#REF!</v>
      </c>
      <c r="GB410" s="73" t="s">
        <v>985</v>
      </c>
      <c r="GC410" s="95">
        <v>45109</v>
      </c>
      <c r="GD410" s="65" t="s">
        <v>11</v>
      </c>
      <c r="GE410" s="370" t="e">
        <f>VLOOKUP(GM410,Teams,2)</f>
        <v>#REF!</v>
      </c>
      <c r="GF410" s="370" t="e">
        <f>VLOOKUP(GN410,Teams,2)</f>
        <v>#REF!</v>
      </c>
      <c r="GG410" s="464"/>
      <c r="GH410" s="369">
        <v>0.33333333333333331</v>
      </c>
      <c r="GI410" s="370" t="e">
        <f>VLOOKUP(GE410,fields,2)</f>
        <v>#REF!</v>
      </c>
      <c r="GJ410" s="73" t="s">
        <v>985</v>
      </c>
      <c r="GK410" s="95">
        <v>45109</v>
      </c>
      <c r="GL410" s="65" t="s">
        <v>11</v>
      </c>
      <c r="GM410" s="370" t="e">
        <f>VLOOKUP(GU410,Teams,2)</f>
        <v>#REF!</v>
      </c>
      <c r="GN410" s="370" t="e">
        <f>VLOOKUP(GV410,Teams,2)</f>
        <v>#REF!</v>
      </c>
      <c r="GO410" s="464"/>
      <c r="GP410" s="369">
        <v>0.33333333333333331</v>
      </c>
      <c r="GQ410" s="370" t="e">
        <f>VLOOKUP(GM410,fields,2)</f>
        <v>#REF!</v>
      </c>
      <c r="GR410" s="73" t="s">
        <v>985</v>
      </c>
      <c r="GS410" s="95">
        <v>45109</v>
      </c>
      <c r="GT410" s="65" t="s">
        <v>11</v>
      </c>
      <c r="GU410" s="370" t="e">
        <f>VLOOKUP(HC410,Teams,2)</f>
        <v>#REF!</v>
      </c>
      <c r="GV410" s="370" t="e">
        <f>VLOOKUP(HD410,Teams,2)</f>
        <v>#REF!</v>
      </c>
      <c r="GW410" s="464"/>
      <c r="GX410" s="369">
        <v>0.33333333333333331</v>
      </c>
      <c r="GY410" s="370" t="e">
        <f>VLOOKUP(GU410,fields,2)</f>
        <v>#REF!</v>
      </c>
      <c r="GZ410" s="73" t="s">
        <v>985</v>
      </c>
      <c r="HA410" s="95">
        <v>45109</v>
      </c>
      <c r="HB410" s="65" t="s">
        <v>11</v>
      </c>
      <c r="HC410" s="370" t="e">
        <f>VLOOKUP(HK410,Teams,2)</f>
        <v>#REF!</v>
      </c>
      <c r="HD410" s="370" t="e">
        <f>VLOOKUP(HL410,Teams,2)</f>
        <v>#REF!</v>
      </c>
      <c r="HE410" s="464"/>
      <c r="HF410" s="369">
        <v>0.33333333333333331</v>
      </c>
      <c r="HG410" s="370" t="e">
        <f>VLOOKUP(HC410,fields,2)</f>
        <v>#REF!</v>
      </c>
      <c r="HH410" s="73" t="s">
        <v>985</v>
      </c>
      <c r="HI410" s="95">
        <v>45109</v>
      </c>
      <c r="HJ410" s="65" t="s">
        <v>11</v>
      </c>
      <c r="HK410" s="370" t="e">
        <f>VLOOKUP(HS410,Teams,2)</f>
        <v>#REF!</v>
      </c>
      <c r="HL410" s="370" t="e">
        <f>VLOOKUP(HT410,Teams,2)</f>
        <v>#REF!</v>
      </c>
      <c r="HM410" s="464"/>
      <c r="HN410" s="369">
        <v>0.33333333333333331</v>
      </c>
      <c r="HO410" s="370" t="e">
        <f>VLOOKUP(HK410,fields,2)</f>
        <v>#REF!</v>
      </c>
      <c r="HP410" s="73" t="s">
        <v>985</v>
      </c>
      <c r="HQ410" s="95">
        <v>45109</v>
      </c>
      <c r="HR410" s="65" t="s">
        <v>11</v>
      </c>
      <c r="HS410" s="370" t="e">
        <f>VLOOKUP(IA410,Teams,2)</f>
        <v>#REF!</v>
      </c>
      <c r="HT410" s="370" t="e">
        <f>VLOOKUP(IB410,Teams,2)</f>
        <v>#REF!</v>
      </c>
      <c r="HU410" s="464"/>
      <c r="HV410" s="369">
        <v>0.33333333333333331</v>
      </c>
      <c r="HW410" s="370" t="e">
        <f>VLOOKUP(HS410,fields,2)</f>
        <v>#REF!</v>
      </c>
      <c r="HX410" s="73" t="s">
        <v>985</v>
      </c>
      <c r="HY410" s="95">
        <v>45109</v>
      </c>
      <c r="HZ410" s="65" t="s">
        <v>11</v>
      </c>
      <c r="IA410" s="370" t="e">
        <f>VLOOKUP(II410,Teams,2)</f>
        <v>#REF!</v>
      </c>
      <c r="IB410" s="370" t="e">
        <f>VLOOKUP(IJ410,Teams,2)</f>
        <v>#REF!</v>
      </c>
      <c r="IC410" s="464"/>
      <c r="ID410" s="369">
        <v>0.33333333333333331</v>
      </c>
      <c r="IE410" s="370" t="e">
        <f>VLOOKUP(IA410,fields,2)</f>
        <v>#REF!</v>
      </c>
      <c r="IF410" s="73" t="s">
        <v>985</v>
      </c>
      <c r="IG410" s="95">
        <v>45109</v>
      </c>
      <c r="IH410" s="65" t="s">
        <v>11</v>
      </c>
      <c r="II410" s="370" t="e">
        <f>VLOOKUP(IQ410,Teams,2)</f>
        <v>#REF!</v>
      </c>
      <c r="IJ410" s="370" t="e">
        <f>VLOOKUP(IR410,Teams,2)</f>
        <v>#REF!</v>
      </c>
      <c r="IK410" s="464"/>
      <c r="IL410" s="369">
        <v>0.33333333333333331</v>
      </c>
      <c r="IM410" s="370" t="e">
        <f>VLOOKUP(II410,fields,2)</f>
        <v>#REF!</v>
      </c>
      <c r="IN410" s="73" t="s">
        <v>985</v>
      </c>
      <c r="IO410" s="95">
        <v>45109</v>
      </c>
      <c r="IP410" s="65" t="s">
        <v>11</v>
      </c>
      <c r="IQ410" s="370" t="e">
        <f>VLOOKUP(IY410,Teams,2)</f>
        <v>#REF!</v>
      </c>
      <c r="IR410" s="370" t="e">
        <f>VLOOKUP(IZ410,Teams,2)</f>
        <v>#REF!</v>
      </c>
      <c r="IS410" s="464"/>
      <c r="IT410" s="369">
        <v>0.33333333333333331</v>
      </c>
      <c r="IU410" s="370" t="e">
        <f>VLOOKUP(IQ410,fields,2)</f>
        <v>#REF!</v>
      </c>
      <c r="IV410" s="73" t="s">
        <v>985</v>
      </c>
      <c r="IW410" s="95">
        <v>45109</v>
      </c>
      <c r="IX410" s="65" t="s">
        <v>11</v>
      </c>
      <c r="IY410" s="370" t="e">
        <f>VLOOKUP(JG410,Teams,2)</f>
        <v>#REF!</v>
      </c>
      <c r="IZ410" s="370" t="e">
        <f>VLOOKUP(JH410,Teams,2)</f>
        <v>#REF!</v>
      </c>
      <c r="JA410" s="464"/>
      <c r="JB410" s="369">
        <v>0.33333333333333331</v>
      </c>
      <c r="JC410" s="370" t="e">
        <f>VLOOKUP(IY410,fields,2)</f>
        <v>#REF!</v>
      </c>
      <c r="JD410" s="73" t="s">
        <v>985</v>
      </c>
      <c r="JE410" s="95">
        <v>45109</v>
      </c>
      <c r="JF410" s="65" t="s">
        <v>11</v>
      </c>
      <c r="JG410" s="370" t="e">
        <f>VLOOKUP(JO410,Teams,2)</f>
        <v>#REF!</v>
      </c>
      <c r="JH410" s="370" t="e">
        <f>VLOOKUP(JP410,Teams,2)</f>
        <v>#REF!</v>
      </c>
      <c r="JI410" s="464"/>
      <c r="JJ410" s="369">
        <v>0.33333333333333331</v>
      </c>
      <c r="JK410" s="370" t="e">
        <f>VLOOKUP(JG410,fields,2)</f>
        <v>#REF!</v>
      </c>
      <c r="JL410" s="73" t="s">
        <v>985</v>
      </c>
      <c r="JM410" s="95">
        <v>45109</v>
      </c>
      <c r="JN410" s="65" t="s">
        <v>11</v>
      </c>
      <c r="JO410" s="370" t="e">
        <f>VLOOKUP(JW410,Teams,2)</f>
        <v>#REF!</v>
      </c>
      <c r="JP410" s="370" t="e">
        <f>VLOOKUP(JX410,Teams,2)</f>
        <v>#REF!</v>
      </c>
      <c r="JQ410" s="464"/>
      <c r="JR410" s="369">
        <v>0.33333333333333331</v>
      </c>
      <c r="JS410" s="370" t="e">
        <f>VLOOKUP(JO410,fields,2)</f>
        <v>#REF!</v>
      </c>
      <c r="JT410" s="73" t="s">
        <v>985</v>
      </c>
      <c r="JU410" s="95">
        <v>45109</v>
      </c>
      <c r="JV410" s="65" t="s">
        <v>11</v>
      </c>
      <c r="JW410" s="370" t="e">
        <f>VLOOKUP(KE410,Teams,2)</f>
        <v>#REF!</v>
      </c>
      <c r="JX410" s="370" t="e">
        <f>VLOOKUP(KF410,Teams,2)</f>
        <v>#REF!</v>
      </c>
      <c r="JY410" s="464"/>
      <c r="JZ410" s="369">
        <v>0.33333333333333331</v>
      </c>
      <c r="KA410" s="370" t="e">
        <f>VLOOKUP(JW410,fields,2)</f>
        <v>#REF!</v>
      </c>
      <c r="KB410" s="73" t="s">
        <v>985</v>
      </c>
      <c r="KC410" s="95">
        <v>45109</v>
      </c>
      <c r="KD410" s="65" t="s">
        <v>11</v>
      </c>
      <c r="KE410" s="370" t="e">
        <f>VLOOKUP(KM410,Teams,2)</f>
        <v>#REF!</v>
      </c>
      <c r="KF410" s="370" t="e">
        <f>VLOOKUP(KN410,Teams,2)</f>
        <v>#REF!</v>
      </c>
      <c r="KG410" s="464"/>
      <c r="KH410" s="369">
        <v>0.33333333333333331</v>
      </c>
      <c r="KI410" s="370" t="e">
        <f>VLOOKUP(KE410,fields,2)</f>
        <v>#REF!</v>
      </c>
      <c r="KJ410" s="73" t="s">
        <v>985</v>
      </c>
      <c r="KK410" s="95">
        <v>45109</v>
      </c>
      <c r="KL410" s="65" t="s">
        <v>11</v>
      </c>
      <c r="KM410" s="370" t="e">
        <f>VLOOKUP(KU410,Teams,2)</f>
        <v>#REF!</v>
      </c>
      <c r="KN410" s="370" t="e">
        <f>VLOOKUP(KV410,Teams,2)</f>
        <v>#REF!</v>
      </c>
      <c r="KO410" s="464"/>
      <c r="KP410" s="369">
        <v>0.33333333333333331</v>
      </c>
      <c r="KQ410" s="370" t="e">
        <f>VLOOKUP(KM410,fields,2)</f>
        <v>#REF!</v>
      </c>
      <c r="KR410" s="73" t="s">
        <v>985</v>
      </c>
      <c r="KS410" s="95">
        <v>45109</v>
      </c>
      <c r="KT410" s="65" t="s">
        <v>11</v>
      </c>
      <c r="KU410" s="370" t="e">
        <f>VLOOKUP(LC410,Teams,2)</f>
        <v>#REF!</v>
      </c>
      <c r="KV410" s="370" t="e">
        <f>VLOOKUP(LD410,Teams,2)</f>
        <v>#REF!</v>
      </c>
      <c r="KW410" s="464"/>
      <c r="KX410" s="369">
        <v>0.33333333333333331</v>
      </c>
      <c r="KY410" s="370" t="e">
        <f>VLOOKUP(KU410,fields,2)</f>
        <v>#REF!</v>
      </c>
      <c r="KZ410" s="73" t="s">
        <v>985</v>
      </c>
      <c r="LA410" s="95">
        <v>45109</v>
      </c>
      <c r="LB410" s="65" t="s">
        <v>11</v>
      </c>
      <c r="LC410" s="370" t="e">
        <f>VLOOKUP(LK410,Teams,2)</f>
        <v>#REF!</v>
      </c>
      <c r="LD410" s="370" t="e">
        <f>VLOOKUP(LL410,Teams,2)</f>
        <v>#REF!</v>
      </c>
      <c r="LE410" s="464"/>
      <c r="LF410" s="369">
        <v>0.33333333333333331</v>
      </c>
      <c r="LG410" s="370" t="e">
        <f>VLOOKUP(LC410,fields,2)</f>
        <v>#REF!</v>
      </c>
      <c r="LH410" s="73" t="s">
        <v>985</v>
      </c>
      <c r="LI410" s="95">
        <v>45109</v>
      </c>
      <c r="LJ410" s="65" t="s">
        <v>11</v>
      </c>
      <c r="LK410" s="370" t="e">
        <f>VLOOKUP(LS410,Teams,2)</f>
        <v>#REF!</v>
      </c>
      <c r="LL410" s="370" t="e">
        <f>VLOOKUP(LT410,Teams,2)</f>
        <v>#REF!</v>
      </c>
      <c r="LM410" s="464"/>
      <c r="LN410" s="369">
        <v>0.33333333333333331</v>
      </c>
      <c r="LO410" s="370" t="e">
        <f>VLOOKUP(LK410,fields,2)</f>
        <v>#REF!</v>
      </c>
      <c r="LP410" s="73" t="s">
        <v>985</v>
      </c>
      <c r="LQ410" s="95">
        <v>45109</v>
      </c>
      <c r="LR410" s="65" t="s">
        <v>11</v>
      </c>
      <c r="LS410" s="370" t="e">
        <f>VLOOKUP(MA410,Teams,2)</f>
        <v>#REF!</v>
      </c>
      <c r="LT410" s="370" t="e">
        <f>VLOOKUP(MB410,Teams,2)</f>
        <v>#REF!</v>
      </c>
      <c r="LU410" s="464"/>
      <c r="LV410" s="369">
        <v>0.33333333333333331</v>
      </c>
      <c r="LW410" s="370" t="e">
        <f>VLOOKUP(LS410,fields,2)</f>
        <v>#REF!</v>
      </c>
      <c r="LX410" s="73" t="s">
        <v>985</v>
      </c>
      <c r="LY410" s="95">
        <v>45109</v>
      </c>
      <c r="LZ410" s="65" t="s">
        <v>11</v>
      </c>
      <c r="MA410" s="370" t="e">
        <f>VLOOKUP(MI410,Teams,2)</f>
        <v>#REF!</v>
      </c>
      <c r="MB410" s="370" t="e">
        <f>VLOOKUP(MJ410,Teams,2)</f>
        <v>#REF!</v>
      </c>
      <c r="MC410" s="464"/>
      <c r="MD410" s="369">
        <v>0.33333333333333331</v>
      </c>
      <c r="ME410" s="370" t="e">
        <f>VLOOKUP(MA410,fields,2)</f>
        <v>#REF!</v>
      </c>
      <c r="MF410" s="73" t="s">
        <v>985</v>
      </c>
      <c r="MG410" s="95">
        <v>45109</v>
      </c>
      <c r="MH410" s="65" t="s">
        <v>11</v>
      </c>
      <c r="MI410" s="370" t="e">
        <f>VLOOKUP(MQ410,Teams,2)</f>
        <v>#REF!</v>
      </c>
      <c r="MJ410" s="370" t="e">
        <f>VLOOKUP(MR410,Teams,2)</f>
        <v>#REF!</v>
      </c>
      <c r="MK410" s="464"/>
      <c r="ML410" s="369">
        <v>0.33333333333333331</v>
      </c>
      <c r="MM410" s="370" t="e">
        <f>VLOOKUP(MI410,fields,2)</f>
        <v>#REF!</v>
      </c>
      <c r="MN410" s="73" t="s">
        <v>985</v>
      </c>
      <c r="MO410" s="95">
        <v>45109</v>
      </c>
      <c r="MP410" s="65" t="s">
        <v>11</v>
      </c>
      <c r="MQ410" s="370" t="e">
        <f>VLOOKUP(MY410,Teams,2)</f>
        <v>#REF!</v>
      </c>
      <c r="MR410" s="370" t="e">
        <f>VLOOKUP(MZ410,Teams,2)</f>
        <v>#REF!</v>
      </c>
      <c r="MS410" s="464"/>
      <c r="MT410" s="369">
        <v>0.33333333333333331</v>
      </c>
      <c r="MU410" s="370" t="e">
        <f>VLOOKUP(MQ410,fields,2)</f>
        <v>#REF!</v>
      </c>
      <c r="MV410" s="73" t="s">
        <v>985</v>
      </c>
      <c r="MW410" s="95">
        <v>45109</v>
      </c>
      <c r="MX410" s="65" t="s">
        <v>11</v>
      </c>
      <c r="MY410" s="370" t="e">
        <f>VLOOKUP(NG410,Teams,2)</f>
        <v>#REF!</v>
      </c>
      <c r="MZ410" s="370" t="e">
        <f>VLOOKUP(NH410,Teams,2)</f>
        <v>#REF!</v>
      </c>
      <c r="NA410" s="464"/>
      <c r="NB410" s="369">
        <v>0.33333333333333331</v>
      </c>
      <c r="NC410" s="370" t="e">
        <f>VLOOKUP(MY410,fields,2)</f>
        <v>#REF!</v>
      </c>
      <c r="ND410" s="73" t="s">
        <v>985</v>
      </c>
      <c r="NE410" s="95">
        <v>45109</v>
      </c>
      <c r="NF410" s="65" t="s">
        <v>11</v>
      </c>
      <c r="NG410" s="370" t="e">
        <f>VLOOKUP(NO410,Teams,2)</f>
        <v>#REF!</v>
      </c>
      <c r="NH410" s="370" t="e">
        <f>VLOOKUP(NP410,Teams,2)</f>
        <v>#REF!</v>
      </c>
      <c r="NI410" s="464"/>
      <c r="NJ410" s="369">
        <v>0.33333333333333331</v>
      </c>
      <c r="NK410" s="370" t="e">
        <f>VLOOKUP(NG410,fields,2)</f>
        <v>#REF!</v>
      </c>
      <c r="NL410" s="73" t="s">
        <v>985</v>
      </c>
      <c r="NM410" s="95">
        <v>45109</v>
      </c>
      <c r="NN410" s="65" t="s">
        <v>11</v>
      </c>
      <c r="NO410" s="370" t="e">
        <f>VLOOKUP(NW410,Teams,2)</f>
        <v>#REF!</v>
      </c>
      <c r="NP410" s="370" t="e">
        <f>VLOOKUP(NX410,Teams,2)</f>
        <v>#REF!</v>
      </c>
      <c r="NQ410" s="464"/>
      <c r="NR410" s="369">
        <v>0.33333333333333331</v>
      </c>
      <c r="NS410" s="370" t="e">
        <f>VLOOKUP(NO410,fields,2)</f>
        <v>#REF!</v>
      </c>
      <c r="NT410" s="73" t="s">
        <v>985</v>
      </c>
      <c r="NU410" s="95">
        <v>45109</v>
      </c>
      <c r="NV410" s="65" t="s">
        <v>11</v>
      </c>
      <c r="NW410" s="370" t="e">
        <f>VLOOKUP(OE410,Teams,2)</f>
        <v>#REF!</v>
      </c>
      <c r="NX410" s="370" t="e">
        <f>VLOOKUP(OF410,Teams,2)</f>
        <v>#REF!</v>
      </c>
      <c r="NY410" s="464"/>
      <c r="NZ410" s="369">
        <v>0.33333333333333331</v>
      </c>
      <c r="OA410" s="370" t="e">
        <f>VLOOKUP(NW410,fields,2)</f>
        <v>#REF!</v>
      </c>
      <c r="OB410" s="73" t="s">
        <v>985</v>
      </c>
      <c r="OC410" s="95">
        <v>45109</v>
      </c>
      <c r="OD410" s="65" t="s">
        <v>11</v>
      </c>
      <c r="OE410" s="370" t="e">
        <f>VLOOKUP(OM410,Teams,2)</f>
        <v>#REF!</v>
      </c>
      <c r="OF410" s="370" t="e">
        <f>VLOOKUP(ON410,Teams,2)</f>
        <v>#REF!</v>
      </c>
      <c r="OG410" s="464"/>
      <c r="OH410" s="369">
        <v>0.33333333333333331</v>
      </c>
      <c r="OI410" s="370" t="e">
        <f>VLOOKUP(OE410,fields,2)</f>
        <v>#REF!</v>
      </c>
      <c r="OJ410" s="73" t="s">
        <v>985</v>
      </c>
      <c r="OK410" s="95">
        <v>45109</v>
      </c>
      <c r="OL410" s="65" t="s">
        <v>11</v>
      </c>
      <c r="OM410" s="370" t="e">
        <f>VLOOKUP(OU410,Teams,2)</f>
        <v>#REF!</v>
      </c>
      <c r="ON410" s="370" t="e">
        <f>VLOOKUP(OV410,Teams,2)</f>
        <v>#REF!</v>
      </c>
      <c r="OO410" s="464"/>
      <c r="OP410" s="369">
        <v>0.33333333333333331</v>
      </c>
      <c r="OQ410" s="370" t="e">
        <f>VLOOKUP(OM410,fields,2)</f>
        <v>#REF!</v>
      </c>
      <c r="OR410" s="73" t="s">
        <v>985</v>
      </c>
      <c r="OS410" s="95">
        <v>45109</v>
      </c>
      <c r="OT410" s="65" t="s">
        <v>11</v>
      </c>
      <c r="OU410" s="370" t="e">
        <f>VLOOKUP(PC410,Teams,2)</f>
        <v>#REF!</v>
      </c>
      <c r="OV410" s="370" t="e">
        <f>VLOOKUP(PD410,Teams,2)</f>
        <v>#REF!</v>
      </c>
      <c r="OW410" s="464"/>
      <c r="OX410" s="369">
        <v>0.33333333333333331</v>
      </c>
      <c r="OY410" s="370" t="e">
        <f>VLOOKUP(OU410,fields,2)</f>
        <v>#REF!</v>
      </c>
      <c r="OZ410" s="73" t="s">
        <v>985</v>
      </c>
      <c r="PA410" s="95">
        <v>45109</v>
      </c>
      <c r="PB410" s="65" t="s">
        <v>11</v>
      </c>
      <c r="PC410" s="370" t="e">
        <f>VLOOKUP(PK410,Teams,2)</f>
        <v>#REF!</v>
      </c>
      <c r="PD410" s="370" t="e">
        <f>VLOOKUP(PL410,Teams,2)</f>
        <v>#REF!</v>
      </c>
      <c r="PE410" s="464"/>
      <c r="PF410" s="369">
        <v>0.33333333333333331</v>
      </c>
      <c r="PG410" s="370" t="e">
        <f>VLOOKUP(PC410,fields,2)</f>
        <v>#REF!</v>
      </c>
      <c r="PH410" s="73" t="s">
        <v>985</v>
      </c>
      <c r="PI410" s="95">
        <v>45109</v>
      </c>
      <c r="PJ410" s="65" t="s">
        <v>11</v>
      </c>
      <c r="PK410" s="370" t="e">
        <f>VLOOKUP(PS410,Teams,2)</f>
        <v>#REF!</v>
      </c>
      <c r="PL410" s="370" t="e">
        <f>VLOOKUP(PT410,Teams,2)</f>
        <v>#REF!</v>
      </c>
      <c r="PM410" s="464"/>
      <c r="PN410" s="369">
        <v>0.33333333333333331</v>
      </c>
      <c r="PO410" s="370" t="e">
        <f>VLOOKUP(PK410,fields,2)</f>
        <v>#REF!</v>
      </c>
      <c r="PP410" s="73" t="s">
        <v>985</v>
      </c>
      <c r="PQ410" s="95">
        <v>45109</v>
      </c>
      <c r="PR410" s="65" t="s">
        <v>11</v>
      </c>
      <c r="PS410" s="370" t="e">
        <f>VLOOKUP(QA410,Teams,2)</f>
        <v>#REF!</v>
      </c>
      <c r="PT410" s="370" t="e">
        <f>VLOOKUP(QB410,Teams,2)</f>
        <v>#REF!</v>
      </c>
      <c r="PU410" s="464"/>
      <c r="PV410" s="369">
        <v>0.33333333333333331</v>
      </c>
      <c r="PW410" s="370" t="e">
        <f>VLOOKUP(PS410,fields,2)</f>
        <v>#REF!</v>
      </c>
      <c r="PX410" s="73" t="s">
        <v>985</v>
      </c>
      <c r="PY410" s="95">
        <v>45109</v>
      </c>
      <c r="PZ410" s="65" t="s">
        <v>11</v>
      </c>
      <c r="QA410" s="370" t="e">
        <f>VLOOKUP(QI410,Teams,2)</f>
        <v>#REF!</v>
      </c>
      <c r="QB410" s="370" t="e">
        <f>VLOOKUP(QJ410,Teams,2)</f>
        <v>#REF!</v>
      </c>
      <c r="QC410" s="464"/>
      <c r="QD410" s="369">
        <v>0.33333333333333331</v>
      </c>
      <c r="QE410" s="370" t="e">
        <f>VLOOKUP(QA410,fields,2)</f>
        <v>#REF!</v>
      </c>
      <c r="QF410" s="73" t="s">
        <v>985</v>
      </c>
      <c r="QG410" s="95">
        <v>45109</v>
      </c>
      <c r="QH410" s="65" t="s">
        <v>11</v>
      </c>
      <c r="QI410" s="370" t="e">
        <f>VLOOKUP(QQ410,Teams,2)</f>
        <v>#REF!</v>
      </c>
      <c r="QJ410" s="370" t="e">
        <f>VLOOKUP(QR410,Teams,2)</f>
        <v>#REF!</v>
      </c>
      <c r="QK410" s="464"/>
      <c r="QL410" s="369">
        <v>0.33333333333333331</v>
      </c>
      <c r="QM410" s="370" t="e">
        <f>VLOOKUP(QI410,fields,2)</f>
        <v>#REF!</v>
      </c>
      <c r="QN410" s="73" t="s">
        <v>985</v>
      </c>
      <c r="QO410" s="95">
        <v>45109</v>
      </c>
      <c r="QP410" s="65" t="s">
        <v>11</v>
      </c>
      <c r="QQ410" s="370" t="e">
        <f>VLOOKUP(QY410,Teams,2)</f>
        <v>#REF!</v>
      </c>
      <c r="QR410" s="370" t="e">
        <f>VLOOKUP(QZ410,Teams,2)</f>
        <v>#REF!</v>
      </c>
      <c r="QS410" s="464"/>
      <c r="QT410" s="369">
        <v>0.33333333333333331</v>
      </c>
      <c r="QU410" s="370" t="e">
        <f>VLOOKUP(QQ410,fields,2)</f>
        <v>#REF!</v>
      </c>
      <c r="QV410" s="73" t="s">
        <v>985</v>
      </c>
      <c r="QW410" s="95">
        <v>45109</v>
      </c>
      <c r="QX410" s="65" t="s">
        <v>11</v>
      </c>
      <c r="QY410" s="370" t="e">
        <f>VLOOKUP(RG410,Teams,2)</f>
        <v>#REF!</v>
      </c>
      <c r="QZ410" s="370" t="e">
        <f>VLOOKUP(RH410,Teams,2)</f>
        <v>#REF!</v>
      </c>
      <c r="RA410" s="464"/>
      <c r="RB410" s="369">
        <v>0.33333333333333331</v>
      </c>
      <c r="RC410" s="370" t="e">
        <f>VLOOKUP(QY410,fields,2)</f>
        <v>#REF!</v>
      </c>
      <c r="RD410" s="73" t="s">
        <v>985</v>
      </c>
      <c r="RE410" s="95">
        <v>45109</v>
      </c>
      <c r="RF410" s="65" t="s">
        <v>11</v>
      </c>
      <c r="RG410" s="370" t="e">
        <f>VLOOKUP(RO410,Teams,2)</f>
        <v>#REF!</v>
      </c>
      <c r="RH410" s="370" t="e">
        <f>VLOOKUP(RP410,Teams,2)</f>
        <v>#REF!</v>
      </c>
      <c r="RI410" s="464"/>
      <c r="RJ410" s="369">
        <v>0.33333333333333331</v>
      </c>
      <c r="RK410" s="370" t="e">
        <f>VLOOKUP(RG410,fields,2)</f>
        <v>#REF!</v>
      </c>
      <c r="RL410" s="73" t="s">
        <v>985</v>
      </c>
      <c r="RM410" s="95">
        <v>45109</v>
      </c>
      <c r="RN410" s="65" t="s">
        <v>11</v>
      </c>
      <c r="RO410" s="370" t="e">
        <f>VLOOKUP(RW410,Teams,2)</f>
        <v>#REF!</v>
      </c>
      <c r="RP410" s="370" t="e">
        <f>VLOOKUP(RX410,Teams,2)</f>
        <v>#REF!</v>
      </c>
      <c r="RQ410" s="464"/>
      <c r="RR410" s="369">
        <v>0.33333333333333331</v>
      </c>
      <c r="RS410" s="370" t="e">
        <f>VLOOKUP(RO410,fields,2)</f>
        <v>#REF!</v>
      </c>
      <c r="RT410" s="73" t="s">
        <v>985</v>
      </c>
      <c r="RU410" s="95">
        <v>45109</v>
      </c>
      <c r="RV410" s="65" t="s">
        <v>11</v>
      </c>
      <c r="RW410" s="370" t="e">
        <f>VLOOKUP(SE410,Teams,2)</f>
        <v>#REF!</v>
      </c>
      <c r="RX410" s="370" t="e">
        <f>VLOOKUP(SF410,Teams,2)</f>
        <v>#REF!</v>
      </c>
      <c r="RY410" s="464"/>
      <c r="RZ410" s="369">
        <v>0.33333333333333331</v>
      </c>
      <c r="SA410" s="370" t="e">
        <f>VLOOKUP(RW410,fields,2)</f>
        <v>#REF!</v>
      </c>
      <c r="SB410" s="73" t="s">
        <v>985</v>
      </c>
      <c r="SC410" s="95">
        <v>45109</v>
      </c>
      <c r="SD410" s="65" t="s">
        <v>11</v>
      </c>
      <c r="SE410" s="370" t="e">
        <f>VLOOKUP(SM410,Teams,2)</f>
        <v>#REF!</v>
      </c>
      <c r="SF410" s="370" t="e">
        <f>VLOOKUP(SN410,Teams,2)</f>
        <v>#REF!</v>
      </c>
      <c r="SG410" s="464"/>
      <c r="SH410" s="369">
        <v>0.33333333333333331</v>
      </c>
      <c r="SI410" s="370" t="e">
        <f>VLOOKUP(SE410,fields,2)</f>
        <v>#REF!</v>
      </c>
      <c r="SJ410" s="73" t="s">
        <v>985</v>
      </c>
      <c r="SK410" s="95">
        <v>45109</v>
      </c>
      <c r="SL410" s="65" t="s">
        <v>11</v>
      </c>
      <c r="SM410" s="370" t="e">
        <f>VLOOKUP(SU410,Teams,2)</f>
        <v>#REF!</v>
      </c>
      <c r="SN410" s="370" t="e">
        <f>VLOOKUP(SV410,Teams,2)</f>
        <v>#REF!</v>
      </c>
      <c r="SO410" s="464"/>
      <c r="SP410" s="369">
        <v>0.33333333333333331</v>
      </c>
      <c r="SQ410" s="370" t="e">
        <f>VLOOKUP(SM410,fields,2)</f>
        <v>#REF!</v>
      </c>
      <c r="SR410" s="73" t="s">
        <v>985</v>
      </c>
      <c r="SS410" s="95">
        <v>45109</v>
      </c>
      <c r="ST410" s="65" t="s">
        <v>11</v>
      </c>
      <c r="SU410" s="370" t="e">
        <f>VLOOKUP(TC410,Teams,2)</f>
        <v>#REF!</v>
      </c>
      <c r="SV410" s="370" t="e">
        <f>VLOOKUP(TD410,Teams,2)</f>
        <v>#REF!</v>
      </c>
      <c r="SW410" s="464"/>
      <c r="SX410" s="369">
        <v>0.33333333333333331</v>
      </c>
      <c r="SY410" s="370" t="e">
        <f>VLOOKUP(SU410,fields,2)</f>
        <v>#REF!</v>
      </c>
      <c r="SZ410" s="73" t="s">
        <v>985</v>
      </c>
      <c r="TA410" s="95">
        <v>45109</v>
      </c>
      <c r="TB410" s="65" t="s">
        <v>11</v>
      </c>
      <c r="TC410" s="370" t="e">
        <f>VLOOKUP(TK410,Teams,2)</f>
        <v>#REF!</v>
      </c>
      <c r="TD410" s="370" t="e">
        <f>VLOOKUP(TL410,Teams,2)</f>
        <v>#REF!</v>
      </c>
      <c r="TE410" s="464"/>
      <c r="TF410" s="369">
        <v>0.33333333333333331</v>
      </c>
      <c r="TG410" s="370" t="e">
        <f>VLOOKUP(TC410,fields,2)</f>
        <v>#REF!</v>
      </c>
      <c r="TH410" s="73" t="s">
        <v>985</v>
      </c>
      <c r="TI410" s="95">
        <v>45109</v>
      </c>
      <c r="TJ410" s="65" t="s">
        <v>11</v>
      </c>
      <c r="TK410" s="370" t="e">
        <f>VLOOKUP(TS410,Teams,2)</f>
        <v>#REF!</v>
      </c>
      <c r="TL410" s="370" t="e">
        <f>VLOOKUP(TT410,Teams,2)</f>
        <v>#REF!</v>
      </c>
      <c r="TM410" s="464"/>
      <c r="TN410" s="369">
        <v>0.33333333333333331</v>
      </c>
      <c r="TO410" s="370" t="e">
        <f>VLOOKUP(TK410,fields,2)</f>
        <v>#REF!</v>
      </c>
      <c r="TP410" s="73" t="s">
        <v>985</v>
      </c>
      <c r="TQ410" s="95">
        <v>45109</v>
      </c>
      <c r="TR410" s="65" t="s">
        <v>11</v>
      </c>
      <c r="TS410" s="370" t="e">
        <f>VLOOKUP(UA410,Teams,2)</f>
        <v>#REF!</v>
      </c>
      <c r="TT410" s="370" t="e">
        <f>VLOOKUP(UB410,Teams,2)</f>
        <v>#REF!</v>
      </c>
      <c r="TU410" s="464"/>
      <c r="TV410" s="369">
        <v>0.33333333333333331</v>
      </c>
      <c r="TW410" s="370" t="e">
        <f>VLOOKUP(TS410,fields,2)</f>
        <v>#REF!</v>
      </c>
      <c r="TX410" s="73" t="s">
        <v>985</v>
      </c>
      <c r="TY410" s="95">
        <v>45109</v>
      </c>
      <c r="TZ410" s="65" t="s">
        <v>11</v>
      </c>
      <c r="UA410" s="370" t="e">
        <f>VLOOKUP(UI410,Teams,2)</f>
        <v>#REF!</v>
      </c>
      <c r="UB410" s="370" t="e">
        <f>VLOOKUP(UJ410,Teams,2)</f>
        <v>#REF!</v>
      </c>
      <c r="UC410" s="464"/>
      <c r="UD410" s="369">
        <v>0.33333333333333331</v>
      </c>
      <c r="UE410" s="370" t="e">
        <f>VLOOKUP(UA410,fields,2)</f>
        <v>#REF!</v>
      </c>
      <c r="UF410" s="73" t="s">
        <v>985</v>
      </c>
      <c r="UG410" s="95">
        <v>45109</v>
      </c>
      <c r="UH410" s="65" t="s">
        <v>11</v>
      </c>
      <c r="UI410" s="370" t="e">
        <f>VLOOKUP(UQ410,Teams,2)</f>
        <v>#REF!</v>
      </c>
      <c r="UJ410" s="370" t="e">
        <f>VLOOKUP(UR410,Teams,2)</f>
        <v>#REF!</v>
      </c>
      <c r="UK410" s="464"/>
      <c r="UL410" s="369">
        <v>0.33333333333333331</v>
      </c>
      <c r="UM410" s="370" t="e">
        <f>VLOOKUP(UI410,fields,2)</f>
        <v>#REF!</v>
      </c>
      <c r="UN410" s="73" t="s">
        <v>985</v>
      </c>
      <c r="UO410" s="95">
        <v>45109</v>
      </c>
      <c r="UP410" s="65" t="s">
        <v>11</v>
      </c>
      <c r="UQ410" s="370" t="e">
        <f>VLOOKUP(UY410,Teams,2)</f>
        <v>#REF!</v>
      </c>
      <c r="UR410" s="370" t="e">
        <f>VLOOKUP(UZ410,Teams,2)</f>
        <v>#REF!</v>
      </c>
      <c r="US410" s="464"/>
      <c r="UT410" s="369">
        <v>0.33333333333333331</v>
      </c>
      <c r="UU410" s="370" t="e">
        <f>VLOOKUP(UQ410,fields,2)</f>
        <v>#REF!</v>
      </c>
      <c r="UV410" s="73" t="s">
        <v>985</v>
      </c>
      <c r="UW410" s="95">
        <v>45109</v>
      </c>
      <c r="UX410" s="65" t="s">
        <v>11</v>
      </c>
      <c r="UY410" s="370" t="e">
        <f>VLOOKUP(VG410,Teams,2)</f>
        <v>#REF!</v>
      </c>
      <c r="UZ410" s="370" t="e">
        <f>VLOOKUP(VH410,Teams,2)</f>
        <v>#REF!</v>
      </c>
      <c r="VA410" s="464"/>
      <c r="VB410" s="369">
        <v>0.33333333333333331</v>
      </c>
      <c r="VC410" s="370" t="e">
        <f>VLOOKUP(UY410,fields,2)</f>
        <v>#REF!</v>
      </c>
      <c r="VD410" s="73" t="s">
        <v>985</v>
      </c>
      <c r="VE410" s="95">
        <v>45109</v>
      </c>
      <c r="VF410" s="65" t="s">
        <v>11</v>
      </c>
      <c r="VG410" s="370" t="e">
        <f>VLOOKUP(VO410,Teams,2)</f>
        <v>#REF!</v>
      </c>
      <c r="VH410" s="370" t="e">
        <f>VLOOKUP(VP410,Teams,2)</f>
        <v>#REF!</v>
      </c>
      <c r="VI410" s="464"/>
      <c r="VJ410" s="369">
        <v>0.33333333333333331</v>
      </c>
      <c r="VK410" s="370" t="e">
        <f>VLOOKUP(VG410,fields,2)</f>
        <v>#REF!</v>
      </c>
      <c r="VL410" s="73" t="s">
        <v>985</v>
      </c>
      <c r="VM410" s="95">
        <v>45109</v>
      </c>
      <c r="VN410" s="65" t="s">
        <v>11</v>
      </c>
      <c r="VO410" s="370" t="e">
        <f>VLOOKUP(VW410,Teams,2)</f>
        <v>#REF!</v>
      </c>
      <c r="VP410" s="370" t="e">
        <f>VLOOKUP(VX410,Teams,2)</f>
        <v>#REF!</v>
      </c>
      <c r="VQ410" s="464"/>
      <c r="VR410" s="369">
        <v>0.33333333333333331</v>
      </c>
      <c r="VS410" s="370" t="e">
        <f>VLOOKUP(VO410,fields,2)</f>
        <v>#REF!</v>
      </c>
      <c r="VT410" s="73" t="s">
        <v>985</v>
      </c>
      <c r="VU410" s="95">
        <v>45109</v>
      </c>
      <c r="VV410" s="65" t="s">
        <v>11</v>
      </c>
      <c r="VW410" s="370" t="e">
        <f>VLOOKUP(WE410,Teams,2)</f>
        <v>#REF!</v>
      </c>
      <c r="VX410" s="370" t="e">
        <f>VLOOKUP(WF410,Teams,2)</f>
        <v>#REF!</v>
      </c>
      <c r="VY410" s="464"/>
      <c r="VZ410" s="369">
        <v>0.33333333333333331</v>
      </c>
      <c r="WA410" s="370" t="e">
        <f>VLOOKUP(VW410,fields,2)</f>
        <v>#REF!</v>
      </c>
      <c r="WB410" s="73" t="s">
        <v>985</v>
      </c>
      <c r="WC410" s="95">
        <v>45109</v>
      </c>
      <c r="WD410" s="65" t="s">
        <v>11</v>
      </c>
      <c r="WE410" s="370" t="e">
        <f>VLOOKUP(WM410,Teams,2)</f>
        <v>#REF!</v>
      </c>
      <c r="WF410" s="370" t="e">
        <f>VLOOKUP(WN410,Teams,2)</f>
        <v>#REF!</v>
      </c>
      <c r="WG410" s="464"/>
      <c r="WH410" s="369">
        <v>0.33333333333333331</v>
      </c>
      <c r="WI410" s="370" t="e">
        <f>VLOOKUP(WE410,fields,2)</f>
        <v>#REF!</v>
      </c>
      <c r="WJ410" s="73" t="s">
        <v>985</v>
      </c>
      <c r="WK410" s="95">
        <v>45109</v>
      </c>
      <c r="WL410" s="65" t="s">
        <v>11</v>
      </c>
      <c r="WM410" s="370" t="e">
        <f>VLOOKUP(WU410,Teams,2)</f>
        <v>#REF!</v>
      </c>
      <c r="WN410" s="370" t="e">
        <f>VLOOKUP(WV410,Teams,2)</f>
        <v>#REF!</v>
      </c>
      <c r="WO410" s="464"/>
      <c r="WP410" s="369">
        <v>0.33333333333333331</v>
      </c>
      <c r="WQ410" s="370" t="e">
        <f>VLOOKUP(WM410,fields,2)</f>
        <v>#REF!</v>
      </c>
      <c r="WR410" s="73" t="s">
        <v>985</v>
      </c>
      <c r="WS410" s="95">
        <v>45109</v>
      </c>
      <c r="WT410" s="65" t="s">
        <v>11</v>
      </c>
      <c r="WU410" s="370" t="e">
        <f>VLOOKUP(XC410,Teams,2)</f>
        <v>#REF!</v>
      </c>
      <c r="WV410" s="370" t="e">
        <f>VLOOKUP(XD410,Teams,2)</f>
        <v>#REF!</v>
      </c>
      <c r="WW410" s="464"/>
      <c r="WX410" s="369">
        <v>0.33333333333333331</v>
      </c>
      <c r="WY410" s="370" t="e">
        <f>VLOOKUP(WU410,fields,2)</f>
        <v>#REF!</v>
      </c>
      <c r="WZ410" s="73" t="s">
        <v>985</v>
      </c>
      <c r="XA410" s="95">
        <v>45109</v>
      </c>
      <c r="XB410" s="65" t="s">
        <v>11</v>
      </c>
      <c r="XC410" s="370" t="e">
        <f>VLOOKUP(XK410,Teams,2)</f>
        <v>#REF!</v>
      </c>
      <c r="XD410" s="370" t="e">
        <f>VLOOKUP(XL410,Teams,2)</f>
        <v>#REF!</v>
      </c>
      <c r="XE410" s="464"/>
      <c r="XF410" s="369">
        <v>0.33333333333333331</v>
      </c>
      <c r="XG410" s="370" t="e">
        <f>VLOOKUP(XC410,fields,2)</f>
        <v>#REF!</v>
      </c>
      <c r="XH410" s="73" t="s">
        <v>985</v>
      </c>
      <c r="XI410" s="95">
        <v>45109</v>
      </c>
      <c r="XJ410" s="65" t="s">
        <v>11</v>
      </c>
      <c r="XK410" s="370" t="e">
        <f>VLOOKUP(XS410,Teams,2)</f>
        <v>#REF!</v>
      </c>
      <c r="XL410" s="370" t="e">
        <f>VLOOKUP(XT410,Teams,2)</f>
        <v>#REF!</v>
      </c>
      <c r="XM410" s="464"/>
      <c r="XN410" s="369">
        <v>0.33333333333333331</v>
      </c>
      <c r="XO410" s="370" t="e">
        <f>VLOOKUP(XK410,fields,2)</f>
        <v>#REF!</v>
      </c>
      <c r="XP410" s="73" t="s">
        <v>985</v>
      </c>
      <c r="XQ410" s="95">
        <v>45109</v>
      </c>
      <c r="XR410" s="65" t="s">
        <v>11</v>
      </c>
      <c r="XS410" s="370" t="e">
        <f>VLOOKUP(YA410,Teams,2)</f>
        <v>#REF!</v>
      </c>
      <c r="XT410" s="370" t="e">
        <f>VLOOKUP(YB410,Teams,2)</f>
        <v>#REF!</v>
      </c>
      <c r="XU410" s="464"/>
      <c r="XV410" s="369">
        <v>0.33333333333333331</v>
      </c>
      <c r="XW410" s="370" t="e">
        <f>VLOOKUP(XS410,fields,2)</f>
        <v>#REF!</v>
      </c>
      <c r="XX410" s="73" t="s">
        <v>985</v>
      </c>
      <c r="XY410" s="95">
        <v>45109</v>
      </c>
      <c r="XZ410" s="65" t="s">
        <v>11</v>
      </c>
      <c r="YA410" s="370" t="e">
        <f>VLOOKUP(YI410,Teams,2)</f>
        <v>#REF!</v>
      </c>
      <c r="YB410" s="370" t="e">
        <f>VLOOKUP(YJ410,Teams,2)</f>
        <v>#REF!</v>
      </c>
      <c r="YC410" s="464"/>
      <c r="YD410" s="369">
        <v>0.33333333333333331</v>
      </c>
      <c r="YE410" s="370" t="e">
        <f>VLOOKUP(YA410,fields,2)</f>
        <v>#REF!</v>
      </c>
      <c r="YF410" s="73" t="s">
        <v>985</v>
      </c>
      <c r="YG410" s="95">
        <v>45109</v>
      </c>
      <c r="YH410" s="65" t="s">
        <v>11</v>
      </c>
      <c r="YI410" s="370" t="e">
        <f>VLOOKUP(YQ410,Teams,2)</f>
        <v>#REF!</v>
      </c>
      <c r="YJ410" s="370" t="e">
        <f>VLOOKUP(YR410,Teams,2)</f>
        <v>#REF!</v>
      </c>
      <c r="YK410" s="464"/>
      <c r="YL410" s="369">
        <v>0.33333333333333331</v>
      </c>
      <c r="YM410" s="370" t="e">
        <f>VLOOKUP(YI410,fields,2)</f>
        <v>#REF!</v>
      </c>
      <c r="YN410" s="73" t="s">
        <v>985</v>
      </c>
      <c r="YO410" s="95">
        <v>45109</v>
      </c>
      <c r="YP410" s="65" t="s">
        <v>11</v>
      </c>
      <c r="YQ410" s="370" t="e">
        <f>VLOOKUP(YY410,Teams,2)</f>
        <v>#REF!</v>
      </c>
      <c r="YR410" s="370" t="e">
        <f>VLOOKUP(YZ410,Teams,2)</f>
        <v>#REF!</v>
      </c>
      <c r="YS410" s="464"/>
      <c r="YT410" s="369">
        <v>0.33333333333333331</v>
      </c>
      <c r="YU410" s="370" t="e">
        <f>VLOOKUP(YQ410,fields,2)</f>
        <v>#REF!</v>
      </c>
      <c r="YV410" s="73" t="s">
        <v>985</v>
      </c>
      <c r="YW410" s="95">
        <v>45109</v>
      </c>
      <c r="YX410" s="65" t="s">
        <v>11</v>
      </c>
      <c r="YY410" s="370" t="e">
        <f>VLOOKUP(ZG410,Teams,2)</f>
        <v>#REF!</v>
      </c>
      <c r="YZ410" s="370" t="e">
        <f>VLOOKUP(ZH410,Teams,2)</f>
        <v>#REF!</v>
      </c>
      <c r="ZA410" s="464"/>
      <c r="ZB410" s="369">
        <v>0.33333333333333331</v>
      </c>
      <c r="ZC410" s="370" t="e">
        <f>VLOOKUP(YY410,fields,2)</f>
        <v>#REF!</v>
      </c>
      <c r="ZD410" s="73" t="s">
        <v>985</v>
      </c>
      <c r="ZE410" s="95">
        <v>45109</v>
      </c>
      <c r="ZF410" s="65" t="s">
        <v>11</v>
      </c>
      <c r="ZG410" s="370" t="e">
        <f>VLOOKUP(ZO410,Teams,2)</f>
        <v>#REF!</v>
      </c>
      <c r="ZH410" s="370" t="e">
        <f>VLOOKUP(ZP410,Teams,2)</f>
        <v>#REF!</v>
      </c>
      <c r="ZI410" s="464"/>
      <c r="ZJ410" s="369">
        <v>0.33333333333333331</v>
      </c>
      <c r="ZK410" s="370" t="e">
        <f>VLOOKUP(ZG410,fields,2)</f>
        <v>#REF!</v>
      </c>
      <c r="ZL410" s="73" t="s">
        <v>985</v>
      </c>
      <c r="ZM410" s="95">
        <v>45109</v>
      </c>
      <c r="ZN410" s="65" t="s">
        <v>11</v>
      </c>
      <c r="ZO410" s="370" t="e">
        <f>VLOOKUP(ZW410,Teams,2)</f>
        <v>#REF!</v>
      </c>
      <c r="ZP410" s="370" t="e">
        <f>VLOOKUP(ZX410,Teams,2)</f>
        <v>#REF!</v>
      </c>
      <c r="ZQ410" s="464"/>
      <c r="ZR410" s="369">
        <v>0.33333333333333331</v>
      </c>
      <c r="ZS410" s="370" t="e">
        <f>VLOOKUP(ZO410,fields,2)</f>
        <v>#REF!</v>
      </c>
      <c r="ZT410" s="73" t="s">
        <v>985</v>
      </c>
      <c r="ZU410" s="95">
        <v>45109</v>
      </c>
      <c r="ZV410" s="65" t="s">
        <v>11</v>
      </c>
      <c r="ZW410" s="370" t="e">
        <f>VLOOKUP(AAE410,Teams,2)</f>
        <v>#REF!</v>
      </c>
      <c r="ZX410" s="370" t="e">
        <f>VLOOKUP(AAF410,Teams,2)</f>
        <v>#REF!</v>
      </c>
      <c r="ZY410" s="464"/>
      <c r="ZZ410" s="369">
        <v>0.33333333333333331</v>
      </c>
      <c r="AAA410" s="370" t="e">
        <f>VLOOKUP(ZW410,fields,2)</f>
        <v>#REF!</v>
      </c>
      <c r="AAB410" s="73" t="s">
        <v>985</v>
      </c>
      <c r="AAC410" s="95">
        <v>45109</v>
      </c>
      <c r="AAD410" s="65" t="s">
        <v>11</v>
      </c>
      <c r="AAE410" s="370" t="e">
        <f>VLOOKUP(AAM410,Teams,2)</f>
        <v>#REF!</v>
      </c>
      <c r="AAF410" s="370" t="e">
        <f>VLOOKUP(AAN410,Teams,2)</f>
        <v>#REF!</v>
      </c>
      <c r="AAG410" s="464"/>
      <c r="AAH410" s="369">
        <v>0.33333333333333331</v>
      </c>
      <c r="AAI410" s="370" t="e">
        <f>VLOOKUP(AAE410,fields,2)</f>
        <v>#REF!</v>
      </c>
      <c r="AAJ410" s="73" t="s">
        <v>985</v>
      </c>
      <c r="AAK410" s="95">
        <v>45109</v>
      </c>
      <c r="AAL410" s="65" t="s">
        <v>11</v>
      </c>
      <c r="AAM410" s="370" t="e">
        <f>VLOOKUP(AAU410,Teams,2)</f>
        <v>#REF!</v>
      </c>
      <c r="AAN410" s="370" t="e">
        <f>VLOOKUP(AAV410,Teams,2)</f>
        <v>#REF!</v>
      </c>
      <c r="AAO410" s="464"/>
      <c r="AAP410" s="369">
        <v>0.33333333333333331</v>
      </c>
      <c r="AAQ410" s="370" t="e">
        <f>VLOOKUP(AAM410,fields,2)</f>
        <v>#REF!</v>
      </c>
      <c r="AAR410" s="73" t="s">
        <v>985</v>
      </c>
      <c r="AAS410" s="95">
        <v>45109</v>
      </c>
      <c r="AAT410" s="65" t="s">
        <v>11</v>
      </c>
      <c r="AAU410" s="370" t="e">
        <f>VLOOKUP(ABC410,Teams,2)</f>
        <v>#REF!</v>
      </c>
      <c r="AAV410" s="370" t="e">
        <f>VLOOKUP(ABD410,Teams,2)</f>
        <v>#REF!</v>
      </c>
      <c r="AAW410" s="464"/>
      <c r="AAX410" s="369">
        <v>0.33333333333333331</v>
      </c>
      <c r="AAY410" s="370" t="e">
        <f>VLOOKUP(AAU410,fields,2)</f>
        <v>#REF!</v>
      </c>
      <c r="AAZ410" s="73" t="s">
        <v>985</v>
      </c>
      <c r="ABA410" s="95">
        <v>45109</v>
      </c>
      <c r="ABB410" s="65" t="s">
        <v>11</v>
      </c>
      <c r="ABC410" s="370" t="e">
        <f>VLOOKUP(ABK410,Teams,2)</f>
        <v>#REF!</v>
      </c>
      <c r="ABD410" s="370" t="e">
        <f>VLOOKUP(ABL410,Teams,2)</f>
        <v>#REF!</v>
      </c>
      <c r="ABE410" s="464"/>
      <c r="ABF410" s="369">
        <v>0.33333333333333331</v>
      </c>
      <c r="ABG410" s="370" t="e">
        <f>VLOOKUP(ABC410,fields,2)</f>
        <v>#REF!</v>
      </c>
      <c r="ABH410" s="73" t="s">
        <v>985</v>
      </c>
      <c r="ABI410" s="95">
        <v>45109</v>
      </c>
      <c r="ABJ410" s="65" t="s">
        <v>11</v>
      </c>
      <c r="ABK410" s="370" t="e">
        <f>VLOOKUP(ABS410,Teams,2)</f>
        <v>#REF!</v>
      </c>
      <c r="ABL410" s="370" t="e">
        <f>VLOOKUP(ABT410,Teams,2)</f>
        <v>#REF!</v>
      </c>
      <c r="ABM410" s="464"/>
      <c r="ABN410" s="369">
        <v>0.33333333333333331</v>
      </c>
      <c r="ABO410" s="370" t="e">
        <f>VLOOKUP(ABK410,fields,2)</f>
        <v>#REF!</v>
      </c>
      <c r="ABP410" s="73" t="s">
        <v>985</v>
      </c>
      <c r="ABQ410" s="95">
        <v>45109</v>
      </c>
      <c r="ABR410" s="65" t="s">
        <v>11</v>
      </c>
      <c r="ABS410" s="370" t="e">
        <f>VLOOKUP(ACA410,Teams,2)</f>
        <v>#REF!</v>
      </c>
      <c r="ABT410" s="370" t="e">
        <f>VLOOKUP(ACB410,Teams,2)</f>
        <v>#REF!</v>
      </c>
      <c r="ABU410" s="464"/>
      <c r="ABV410" s="369">
        <v>0.33333333333333331</v>
      </c>
      <c r="ABW410" s="370" t="e">
        <f>VLOOKUP(ABS410,fields,2)</f>
        <v>#REF!</v>
      </c>
      <c r="ABX410" s="73" t="s">
        <v>985</v>
      </c>
      <c r="ABY410" s="95">
        <v>45109</v>
      </c>
      <c r="ABZ410" s="65" t="s">
        <v>11</v>
      </c>
      <c r="ACA410" s="370" t="e">
        <f>VLOOKUP(ACI410,Teams,2)</f>
        <v>#REF!</v>
      </c>
      <c r="ACB410" s="370" t="e">
        <f>VLOOKUP(ACJ410,Teams,2)</f>
        <v>#REF!</v>
      </c>
      <c r="ACC410" s="464"/>
      <c r="ACD410" s="369">
        <v>0.33333333333333331</v>
      </c>
      <c r="ACE410" s="370" t="e">
        <f>VLOOKUP(ACA410,fields,2)</f>
        <v>#REF!</v>
      </c>
      <c r="ACF410" s="73" t="s">
        <v>985</v>
      </c>
      <c r="ACG410" s="95">
        <v>45109</v>
      </c>
      <c r="ACH410" s="65" t="s">
        <v>11</v>
      </c>
      <c r="ACI410" s="370" t="e">
        <f>VLOOKUP(ACQ410,Teams,2)</f>
        <v>#REF!</v>
      </c>
      <c r="ACJ410" s="370" t="e">
        <f>VLOOKUP(ACR410,Teams,2)</f>
        <v>#REF!</v>
      </c>
      <c r="ACK410" s="464"/>
      <c r="ACL410" s="369">
        <v>0.33333333333333331</v>
      </c>
      <c r="ACM410" s="370" t="e">
        <f>VLOOKUP(ACI410,fields,2)</f>
        <v>#REF!</v>
      </c>
      <c r="ACN410" s="73" t="s">
        <v>985</v>
      </c>
      <c r="ACO410" s="95">
        <v>45109</v>
      </c>
      <c r="ACP410" s="65" t="s">
        <v>11</v>
      </c>
      <c r="ACQ410" s="370" t="e">
        <f>VLOOKUP(ACY410,Teams,2)</f>
        <v>#REF!</v>
      </c>
      <c r="ACR410" s="370" t="e">
        <f>VLOOKUP(ACZ410,Teams,2)</f>
        <v>#REF!</v>
      </c>
      <c r="ACS410" s="464"/>
      <c r="ACT410" s="369">
        <v>0.33333333333333331</v>
      </c>
      <c r="ACU410" s="370" t="e">
        <f>VLOOKUP(ACQ410,fields,2)</f>
        <v>#REF!</v>
      </c>
      <c r="ACV410" s="73" t="s">
        <v>985</v>
      </c>
      <c r="ACW410" s="95">
        <v>45109</v>
      </c>
      <c r="ACX410" s="65" t="s">
        <v>11</v>
      </c>
      <c r="ACY410" s="370" t="e">
        <f>VLOOKUP(ADG410,Teams,2)</f>
        <v>#REF!</v>
      </c>
      <c r="ACZ410" s="370" t="e">
        <f>VLOOKUP(ADH410,Teams,2)</f>
        <v>#REF!</v>
      </c>
      <c r="ADA410" s="464"/>
      <c r="ADB410" s="369">
        <v>0.33333333333333331</v>
      </c>
      <c r="ADC410" s="370" t="e">
        <f>VLOOKUP(ACY410,fields,2)</f>
        <v>#REF!</v>
      </c>
      <c r="ADD410" s="73" t="s">
        <v>985</v>
      </c>
      <c r="ADE410" s="95">
        <v>45109</v>
      </c>
      <c r="ADF410" s="65" t="s">
        <v>11</v>
      </c>
      <c r="ADG410" s="370" t="e">
        <f>VLOOKUP(ADO410,Teams,2)</f>
        <v>#REF!</v>
      </c>
      <c r="ADH410" s="370" t="e">
        <f>VLOOKUP(ADP410,Teams,2)</f>
        <v>#REF!</v>
      </c>
      <c r="ADI410" s="464"/>
      <c r="ADJ410" s="369">
        <v>0.33333333333333331</v>
      </c>
      <c r="ADK410" s="370" t="e">
        <f>VLOOKUP(ADG410,fields,2)</f>
        <v>#REF!</v>
      </c>
      <c r="ADL410" s="73" t="s">
        <v>985</v>
      </c>
      <c r="ADM410" s="95">
        <v>45109</v>
      </c>
      <c r="ADN410" s="65" t="s">
        <v>11</v>
      </c>
      <c r="ADO410" s="370" t="e">
        <f>VLOOKUP(ADW410,Teams,2)</f>
        <v>#REF!</v>
      </c>
      <c r="ADP410" s="370" t="e">
        <f>VLOOKUP(ADX410,Teams,2)</f>
        <v>#REF!</v>
      </c>
      <c r="ADQ410" s="464"/>
      <c r="ADR410" s="369">
        <v>0.33333333333333331</v>
      </c>
      <c r="ADS410" s="370" t="e">
        <f>VLOOKUP(ADO410,fields,2)</f>
        <v>#REF!</v>
      </c>
      <c r="ADT410" s="73" t="s">
        <v>985</v>
      </c>
      <c r="ADU410" s="95">
        <v>45109</v>
      </c>
      <c r="ADV410" s="65" t="s">
        <v>11</v>
      </c>
      <c r="ADW410" s="370" t="e">
        <f>VLOOKUP(AEE410,Teams,2)</f>
        <v>#REF!</v>
      </c>
      <c r="ADX410" s="370" t="e">
        <f>VLOOKUP(AEF410,Teams,2)</f>
        <v>#REF!</v>
      </c>
      <c r="ADY410" s="464"/>
      <c r="ADZ410" s="369">
        <v>0.33333333333333331</v>
      </c>
      <c r="AEA410" s="370" t="e">
        <f>VLOOKUP(ADW410,fields,2)</f>
        <v>#REF!</v>
      </c>
      <c r="AEB410" s="73" t="s">
        <v>985</v>
      </c>
      <c r="AEC410" s="95">
        <v>45109</v>
      </c>
      <c r="AED410" s="65" t="s">
        <v>11</v>
      </c>
      <c r="AEE410" s="370" t="e">
        <f>VLOOKUP(AEM410,Teams,2)</f>
        <v>#REF!</v>
      </c>
      <c r="AEF410" s="370" t="e">
        <f>VLOOKUP(AEN410,Teams,2)</f>
        <v>#REF!</v>
      </c>
      <c r="AEG410" s="464"/>
      <c r="AEH410" s="369">
        <v>0.33333333333333331</v>
      </c>
      <c r="AEI410" s="370" t="e">
        <f>VLOOKUP(AEE410,fields,2)</f>
        <v>#REF!</v>
      </c>
      <c r="AEJ410" s="73" t="s">
        <v>985</v>
      </c>
      <c r="AEK410" s="95">
        <v>45109</v>
      </c>
      <c r="AEL410" s="65" t="s">
        <v>11</v>
      </c>
      <c r="AEM410" s="370" t="e">
        <f>VLOOKUP(AEU410,Teams,2)</f>
        <v>#REF!</v>
      </c>
      <c r="AEN410" s="370" t="e">
        <f>VLOOKUP(AEV410,Teams,2)</f>
        <v>#REF!</v>
      </c>
      <c r="AEO410" s="464"/>
      <c r="AEP410" s="369">
        <v>0.33333333333333331</v>
      </c>
      <c r="AEQ410" s="370" t="e">
        <f>VLOOKUP(AEM410,fields,2)</f>
        <v>#REF!</v>
      </c>
      <c r="AER410" s="73" t="s">
        <v>985</v>
      </c>
      <c r="AES410" s="95">
        <v>45109</v>
      </c>
      <c r="AET410" s="65" t="s">
        <v>11</v>
      </c>
      <c r="AEU410" s="370" t="e">
        <f>VLOOKUP(AFC410,Teams,2)</f>
        <v>#REF!</v>
      </c>
      <c r="AEV410" s="370" t="e">
        <f>VLOOKUP(AFD410,Teams,2)</f>
        <v>#REF!</v>
      </c>
      <c r="AEW410" s="464"/>
      <c r="AEX410" s="369">
        <v>0.33333333333333331</v>
      </c>
      <c r="AEY410" s="370" t="e">
        <f>VLOOKUP(AEU410,fields,2)</f>
        <v>#REF!</v>
      </c>
      <c r="AEZ410" s="73" t="s">
        <v>985</v>
      </c>
      <c r="AFA410" s="95">
        <v>45109</v>
      </c>
      <c r="AFB410" s="65" t="s">
        <v>11</v>
      </c>
      <c r="AFC410" s="370" t="e">
        <f>VLOOKUP(AFK410,Teams,2)</f>
        <v>#REF!</v>
      </c>
      <c r="AFD410" s="370" t="e">
        <f>VLOOKUP(AFL410,Teams,2)</f>
        <v>#REF!</v>
      </c>
      <c r="AFE410" s="464"/>
      <c r="AFF410" s="369">
        <v>0.33333333333333331</v>
      </c>
      <c r="AFG410" s="370" t="e">
        <f>VLOOKUP(AFC410,fields,2)</f>
        <v>#REF!</v>
      </c>
      <c r="AFH410" s="73" t="s">
        <v>985</v>
      </c>
      <c r="AFI410" s="95">
        <v>45109</v>
      </c>
      <c r="AFJ410" s="65" t="s">
        <v>11</v>
      </c>
      <c r="AFK410" s="370" t="e">
        <f>VLOOKUP(AFS410,Teams,2)</f>
        <v>#REF!</v>
      </c>
      <c r="AFL410" s="370" t="e">
        <f>VLOOKUP(AFT410,Teams,2)</f>
        <v>#REF!</v>
      </c>
      <c r="AFM410" s="464"/>
      <c r="AFN410" s="369">
        <v>0.33333333333333331</v>
      </c>
      <c r="AFO410" s="370" t="e">
        <f>VLOOKUP(AFK410,fields,2)</f>
        <v>#REF!</v>
      </c>
      <c r="AFP410" s="73" t="s">
        <v>985</v>
      </c>
      <c r="AFQ410" s="95">
        <v>45109</v>
      </c>
      <c r="AFR410" s="65" t="s">
        <v>11</v>
      </c>
      <c r="AFS410" s="370" t="e">
        <f>VLOOKUP(AGA410,Teams,2)</f>
        <v>#REF!</v>
      </c>
      <c r="AFT410" s="370" t="e">
        <f>VLOOKUP(AGB410,Teams,2)</f>
        <v>#REF!</v>
      </c>
      <c r="AFU410" s="464"/>
      <c r="AFV410" s="369">
        <v>0.33333333333333331</v>
      </c>
      <c r="AFW410" s="370" t="e">
        <f>VLOOKUP(AFS410,fields,2)</f>
        <v>#REF!</v>
      </c>
      <c r="AFX410" s="73" t="s">
        <v>985</v>
      </c>
      <c r="AFY410" s="95">
        <v>45109</v>
      </c>
      <c r="AFZ410" s="65" t="s">
        <v>11</v>
      </c>
      <c r="AGA410" s="370" t="e">
        <f>VLOOKUP(AGI410,Teams,2)</f>
        <v>#REF!</v>
      </c>
      <c r="AGB410" s="370" t="e">
        <f>VLOOKUP(AGJ410,Teams,2)</f>
        <v>#REF!</v>
      </c>
      <c r="AGC410" s="464"/>
      <c r="AGD410" s="369">
        <v>0.33333333333333331</v>
      </c>
      <c r="AGE410" s="370" t="e">
        <f>VLOOKUP(AGA410,fields,2)</f>
        <v>#REF!</v>
      </c>
      <c r="AGF410" s="73" t="s">
        <v>985</v>
      </c>
      <c r="AGG410" s="95">
        <v>45109</v>
      </c>
      <c r="AGH410" s="65" t="s">
        <v>11</v>
      </c>
      <c r="AGI410" s="370" t="e">
        <f>VLOOKUP(AGQ410,Teams,2)</f>
        <v>#REF!</v>
      </c>
      <c r="AGJ410" s="370" t="e">
        <f>VLOOKUP(AGR410,Teams,2)</f>
        <v>#REF!</v>
      </c>
      <c r="AGK410" s="464"/>
      <c r="AGL410" s="369">
        <v>0.33333333333333331</v>
      </c>
      <c r="AGM410" s="370" t="e">
        <f>VLOOKUP(AGI410,fields,2)</f>
        <v>#REF!</v>
      </c>
      <c r="AGN410" s="73" t="s">
        <v>985</v>
      </c>
      <c r="AGO410" s="95">
        <v>45109</v>
      </c>
      <c r="AGP410" s="65" t="s">
        <v>11</v>
      </c>
      <c r="AGQ410" s="370" t="e">
        <f>VLOOKUP(AGY410,Teams,2)</f>
        <v>#REF!</v>
      </c>
      <c r="AGR410" s="370" t="e">
        <f>VLOOKUP(AGZ410,Teams,2)</f>
        <v>#REF!</v>
      </c>
      <c r="AGS410" s="464"/>
      <c r="AGT410" s="369">
        <v>0.33333333333333331</v>
      </c>
      <c r="AGU410" s="370" t="e">
        <f>VLOOKUP(AGQ410,fields,2)</f>
        <v>#REF!</v>
      </c>
      <c r="AGV410" s="73" t="s">
        <v>985</v>
      </c>
      <c r="AGW410" s="95">
        <v>45109</v>
      </c>
      <c r="AGX410" s="65" t="s">
        <v>11</v>
      </c>
      <c r="AGY410" s="370" t="e">
        <f>VLOOKUP(AHG410,Teams,2)</f>
        <v>#REF!</v>
      </c>
      <c r="AGZ410" s="370" t="e">
        <f>VLOOKUP(AHH410,Teams,2)</f>
        <v>#REF!</v>
      </c>
      <c r="AHA410" s="464"/>
      <c r="AHB410" s="369">
        <v>0.33333333333333331</v>
      </c>
      <c r="AHC410" s="370" t="e">
        <f>VLOOKUP(AGY410,fields,2)</f>
        <v>#REF!</v>
      </c>
      <c r="AHD410" s="73" t="s">
        <v>985</v>
      </c>
      <c r="AHE410" s="95">
        <v>45109</v>
      </c>
      <c r="AHF410" s="65" t="s">
        <v>11</v>
      </c>
      <c r="AHG410" s="370" t="e">
        <f>VLOOKUP(AHO410,Teams,2)</f>
        <v>#REF!</v>
      </c>
      <c r="AHH410" s="370" t="e">
        <f>VLOOKUP(AHP410,Teams,2)</f>
        <v>#REF!</v>
      </c>
      <c r="AHI410" s="464"/>
      <c r="AHJ410" s="369">
        <v>0.33333333333333331</v>
      </c>
      <c r="AHK410" s="370" t="e">
        <f>VLOOKUP(AHG410,fields,2)</f>
        <v>#REF!</v>
      </c>
      <c r="AHL410" s="73" t="s">
        <v>985</v>
      </c>
      <c r="AHM410" s="95">
        <v>45109</v>
      </c>
      <c r="AHN410" s="65" t="s">
        <v>11</v>
      </c>
      <c r="AHO410" s="370" t="e">
        <f>VLOOKUP(AHW410,Teams,2)</f>
        <v>#REF!</v>
      </c>
      <c r="AHP410" s="370" t="e">
        <f>VLOOKUP(AHX410,Teams,2)</f>
        <v>#REF!</v>
      </c>
      <c r="AHQ410" s="464"/>
      <c r="AHR410" s="369">
        <v>0.33333333333333331</v>
      </c>
      <c r="AHS410" s="370" t="e">
        <f>VLOOKUP(AHO410,fields,2)</f>
        <v>#REF!</v>
      </c>
      <c r="AHT410" s="73" t="s">
        <v>985</v>
      </c>
      <c r="AHU410" s="95">
        <v>45109</v>
      </c>
      <c r="AHV410" s="65" t="s">
        <v>11</v>
      </c>
      <c r="AHW410" s="370" t="e">
        <f>VLOOKUP(AIE410,Teams,2)</f>
        <v>#REF!</v>
      </c>
      <c r="AHX410" s="370" t="e">
        <f>VLOOKUP(AIF410,Teams,2)</f>
        <v>#REF!</v>
      </c>
      <c r="AHY410" s="464"/>
      <c r="AHZ410" s="369">
        <v>0.33333333333333331</v>
      </c>
      <c r="AIA410" s="370" t="e">
        <f>VLOOKUP(AHW410,fields,2)</f>
        <v>#REF!</v>
      </c>
      <c r="AIB410" s="73" t="s">
        <v>985</v>
      </c>
      <c r="AIC410" s="95">
        <v>45109</v>
      </c>
      <c r="AID410" s="65" t="s">
        <v>11</v>
      </c>
      <c r="AIE410" s="370" t="e">
        <f>VLOOKUP(AIM410,Teams,2)</f>
        <v>#REF!</v>
      </c>
      <c r="AIF410" s="370" t="e">
        <f>VLOOKUP(AIN410,Teams,2)</f>
        <v>#REF!</v>
      </c>
      <c r="AIG410" s="464"/>
      <c r="AIH410" s="369">
        <v>0.33333333333333331</v>
      </c>
      <c r="AII410" s="370" t="e">
        <f>VLOOKUP(AIE410,fields,2)</f>
        <v>#REF!</v>
      </c>
      <c r="AIJ410" s="73" t="s">
        <v>985</v>
      </c>
      <c r="AIK410" s="95">
        <v>45109</v>
      </c>
      <c r="AIL410" s="65" t="s">
        <v>11</v>
      </c>
      <c r="AIM410" s="370" t="e">
        <f>VLOOKUP(AIU410,Teams,2)</f>
        <v>#REF!</v>
      </c>
      <c r="AIN410" s="370" t="e">
        <f>VLOOKUP(AIV410,Teams,2)</f>
        <v>#REF!</v>
      </c>
      <c r="AIO410" s="464"/>
      <c r="AIP410" s="369">
        <v>0.33333333333333331</v>
      </c>
      <c r="AIQ410" s="370" t="e">
        <f>VLOOKUP(AIM410,fields,2)</f>
        <v>#REF!</v>
      </c>
      <c r="AIR410" s="73" t="s">
        <v>985</v>
      </c>
      <c r="AIS410" s="95">
        <v>45109</v>
      </c>
      <c r="AIT410" s="65" t="s">
        <v>11</v>
      </c>
      <c r="AIU410" s="370" t="e">
        <f>VLOOKUP(AJC410,Teams,2)</f>
        <v>#REF!</v>
      </c>
      <c r="AIV410" s="370" t="e">
        <f>VLOOKUP(AJD410,Teams,2)</f>
        <v>#REF!</v>
      </c>
      <c r="AIW410" s="464"/>
      <c r="AIX410" s="369">
        <v>0.33333333333333331</v>
      </c>
      <c r="AIY410" s="370" t="e">
        <f>VLOOKUP(AIU410,fields,2)</f>
        <v>#REF!</v>
      </c>
      <c r="AIZ410" s="73" t="s">
        <v>985</v>
      </c>
      <c r="AJA410" s="95">
        <v>45109</v>
      </c>
      <c r="AJB410" s="65" t="s">
        <v>11</v>
      </c>
      <c r="AJC410" s="370" t="e">
        <f>VLOOKUP(AJK410,Teams,2)</f>
        <v>#REF!</v>
      </c>
      <c r="AJD410" s="370" t="e">
        <f>VLOOKUP(AJL410,Teams,2)</f>
        <v>#REF!</v>
      </c>
      <c r="AJE410" s="464"/>
      <c r="AJF410" s="369">
        <v>0.33333333333333331</v>
      </c>
      <c r="AJG410" s="370" t="e">
        <f>VLOOKUP(AJC410,fields,2)</f>
        <v>#REF!</v>
      </c>
      <c r="AJH410" s="73" t="s">
        <v>985</v>
      </c>
      <c r="AJI410" s="95">
        <v>45109</v>
      </c>
      <c r="AJJ410" s="65" t="s">
        <v>11</v>
      </c>
      <c r="AJK410" s="370" t="e">
        <f>VLOOKUP(AJS410,Teams,2)</f>
        <v>#REF!</v>
      </c>
      <c r="AJL410" s="370" t="e">
        <f>VLOOKUP(AJT410,Teams,2)</f>
        <v>#REF!</v>
      </c>
      <c r="AJM410" s="464"/>
      <c r="AJN410" s="369">
        <v>0.33333333333333331</v>
      </c>
      <c r="AJO410" s="370" t="e">
        <f>VLOOKUP(AJK410,fields,2)</f>
        <v>#REF!</v>
      </c>
      <c r="AJP410" s="73" t="s">
        <v>985</v>
      </c>
      <c r="AJQ410" s="95">
        <v>45109</v>
      </c>
      <c r="AJR410" s="65" t="s">
        <v>11</v>
      </c>
      <c r="AJS410" s="370" t="e">
        <f>VLOOKUP(AKA410,Teams,2)</f>
        <v>#REF!</v>
      </c>
      <c r="AJT410" s="370" t="e">
        <f>VLOOKUP(AKB410,Teams,2)</f>
        <v>#REF!</v>
      </c>
      <c r="AJU410" s="464"/>
      <c r="AJV410" s="369">
        <v>0.33333333333333331</v>
      </c>
      <c r="AJW410" s="370" t="e">
        <f>VLOOKUP(AJS410,fields,2)</f>
        <v>#REF!</v>
      </c>
      <c r="AJX410" s="73" t="s">
        <v>985</v>
      </c>
      <c r="AJY410" s="95">
        <v>45109</v>
      </c>
      <c r="AJZ410" s="65" t="s">
        <v>11</v>
      </c>
      <c r="AKA410" s="370" t="e">
        <f>VLOOKUP(AKI410,Teams,2)</f>
        <v>#REF!</v>
      </c>
      <c r="AKB410" s="370" t="e">
        <f>VLOOKUP(AKJ410,Teams,2)</f>
        <v>#REF!</v>
      </c>
      <c r="AKC410" s="464"/>
      <c r="AKD410" s="369">
        <v>0.33333333333333331</v>
      </c>
      <c r="AKE410" s="370" t="e">
        <f>VLOOKUP(AKA410,fields,2)</f>
        <v>#REF!</v>
      </c>
      <c r="AKF410" s="73" t="s">
        <v>985</v>
      </c>
      <c r="AKG410" s="95">
        <v>45109</v>
      </c>
      <c r="AKH410" s="65" t="s">
        <v>11</v>
      </c>
      <c r="AKI410" s="370" t="e">
        <f>VLOOKUP(AKQ410,Teams,2)</f>
        <v>#REF!</v>
      </c>
      <c r="AKJ410" s="370" t="e">
        <f>VLOOKUP(AKR410,Teams,2)</f>
        <v>#REF!</v>
      </c>
      <c r="AKK410" s="464"/>
      <c r="AKL410" s="369">
        <v>0.33333333333333331</v>
      </c>
      <c r="AKM410" s="370" t="e">
        <f>VLOOKUP(AKI410,fields,2)</f>
        <v>#REF!</v>
      </c>
      <c r="AKN410" s="73" t="s">
        <v>985</v>
      </c>
      <c r="AKO410" s="95">
        <v>45109</v>
      </c>
      <c r="AKP410" s="65" t="s">
        <v>11</v>
      </c>
      <c r="AKQ410" s="370" t="e">
        <f>VLOOKUP(AKY410,Teams,2)</f>
        <v>#REF!</v>
      </c>
      <c r="AKR410" s="370" t="e">
        <f>VLOOKUP(AKZ410,Teams,2)</f>
        <v>#REF!</v>
      </c>
      <c r="AKS410" s="464"/>
      <c r="AKT410" s="369">
        <v>0.33333333333333331</v>
      </c>
      <c r="AKU410" s="370" t="e">
        <f>VLOOKUP(AKQ410,fields,2)</f>
        <v>#REF!</v>
      </c>
      <c r="AKV410" s="73" t="s">
        <v>985</v>
      </c>
      <c r="AKW410" s="95">
        <v>45109</v>
      </c>
      <c r="AKX410" s="65" t="s">
        <v>11</v>
      </c>
      <c r="AKY410" s="370" t="e">
        <f>VLOOKUP(ALG410,Teams,2)</f>
        <v>#REF!</v>
      </c>
      <c r="AKZ410" s="370" t="e">
        <f>VLOOKUP(ALH410,Teams,2)</f>
        <v>#REF!</v>
      </c>
      <c r="ALA410" s="464"/>
      <c r="ALB410" s="369">
        <v>0.33333333333333331</v>
      </c>
      <c r="ALC410" s="370" t="e">
        <f>VLOOKUP(AKY410,fields,2)</f>
        <v>#REF!</v>
      </c>
      <c r="ALD410" s="73" t="s">
        <v>985</v>
      </c>
      <c r="ALE410" s="95">
        <v>45109</v>
      </c>
      <c r="ALF410" s="65" t="s">
        <v>11</v>
      </c>
      <c r="ALG410" s="370" t="e">
        <f>VLOOKUP(ALO410,Teams,2)</f>
        <v>#REF!</v>
      </c>
      <c r="ALH410" s="370" t="e">
        <f>VLOOKUP(ALP410,Teams,2)</f>
        <v>#REF!</v>
      </c>
      <c r="ALI410" s="464"/>
      <c r="ALJ410" s="369">
        <v>0.33333333333333331</v>
      </c>
      <c r="ALK410" s="370" t="e">
        <f>VLOOKUP(ALG410,fields,2)</f>
        <v>#REF!</v>
      </c>
      <c r="ALL410" s="73" t="s">
        <v>985</v>
      </c>
      <c r="ALM410" s="95">
        <v>45109</v>
      </c>
      <c r="ALN410" s="65" t="s">
        <v>11</v>
      </c>
      <c r="ALO410" s="370" t="e">
        <f>VLOOKUP(ALW410,Teams,2)</f>
        <v>#REF!</v>
      </c>
      <c r="ALP410" s="370" t="e">
        <f>VLOOKUP(ALX410,Teams,2)</f>
        <v>#REF!</v>
      </c>
      <c r="ALQ410" s="464"/>
      <c r="ALR410" s="369">
        <v>0.33333333333333331</v>
      </c>
      <c r="ALS410" s="370" t="e">
        <f>VLOOKUP(ALO410,fields,2)</f>
        <v>#REF!</v>
      </c>
      <c r="ALT410" s="73" t="s">
        <v>985</v>
      </c>
      <c r="ALU410" s="95">
        <v>45109</v>
      </c>
      <c r="ALV410" s="65" t="s">
        <v>11</v>
      </c>
      <c r="ALW410" s="370" t="e">
        <f>VLOOKUP(AME410,Teams,2)</f>
        <v>#REF!</v>
      </c>
      <c r="ALX410" s="370" t="e">
        <f>VLOOKUP(AMF410,Teams,2)</f>
        <v>#REF!</v>
      </c>
      <c r="ALY410" s="464"/>
      <c r="ALZ410" s="369">
        <v>0.33333333333333331</v>
      </c>
      <c r="AMA410" s="370" t="e">
        <f>VLOOKUP(ALW410,fields,2)</f>
        <v>#REF!</v>
      </c>
      <c r="AMB410" s="73" t="s">
        <v>985</v>
      </c>
      <c r="AMC410" s="95">
        <v>45109</v>
      </c>
      <c r="AMD410" s="65" t="s">
        <v>11</v>
      </c>
      <c r="AME410" s="370" t="e">
        <f>VLOOKUP(AMM410,Teams,2)</f>
        <v>#REF!</v>
      </c>
      <c r="AMF410" s="370" t="e">
        <f>VLOOKUP(AMN410,Teams,2)</f>
        <v>#REF!</v>
      </c>
      <c r="AMG410" s="464"/>
      <c r="AMH410" s="369">
        <v>0.33333333333333331</v>
      </c>
      <c r="AMI410" s="370" t="e">
        <f>VLOOKUP(AME410,fields,2)</f>
        <v>#REF!</v>
      </c>
      <c r="AMJ410" s="73" t="s">
        <v>985</v>
      </c>
      <c r="AMK410" s="95">
        <v>45109</v>
      </c>
      <c r="AML410" s="65" t="s">
        <v>11</v>
      </c>
      <c r="AMM410" s="370" t="e">
        <f>VLOOKUP(AMU410,Teams,2)</f>
        <v>#REF!</v>
      </c>
      <c r="AMN410" s="370" t="e">
        <f>VLOOKUP(AMV410,Teams,2)</f>
        <v>#REF!</v>
      </c>
      <c r="AMO410" s="464"/>
      <c r="AMP410" s="369">
        <v>0.33333333333333331</v>
      </c>
      <c r="AMQ410" s="370" t="e">
        <f>VLOOKUP(AMM410,fields,2)</f>
        <v>#REF!</v>
      </c>
      <c r="AMR410" s="73" t="s">
        <v>985</v>
      </c>
      <c r="AMS410" s="95">
        <v>45109</v>
      </c>
      <c r="AMT410" s="65" t="s">
        <v>11</v>
      </c>
      <c r="AMU410" s="370" t="e">
        <f>VLOOKUP(ANC410,Teams,2)</f>
        <v>#REF!</v>
      </c>
      <c r="AMV410" s="370" t="e">
        <f>VLOOKUP(AND410,Teams,2)</f>
        <v>#REF!</v>
      </c>
      <c r="AMW410" s="464"/>
      <c r="AMX410" s="369">
        <v>0.33333333333333331</v>
      </c>
      <c r="AMY410" s="370" t="e">
        <f>VLOOKUP(AMU410,fields,2)</f>
        <v>#REF!</v>
      </c>
      <c r="AMZ410" s="73" t="s">
        <v>985</v>
      </c>
      <c r="ANA410" s="95">
        <v>45109</v>
      </c>
      <c r="ANB410" s="65" t="s">
        <v>11</v>
      </c>
      <c r="ANC410" s="370" t="e">
        <f>VLOOKUP(ANK410,Teams,2)</f>
        <v>#REF!</v>
      </c>
      <c r="AND410" s="370" t="e">
        <f>VLOOKUP(ANL410,Teams,2)</f>
        <v>#REF!</v>
      </c>
      <c r="ANE410" s="464"/>
      <c r="ANF410" s="369">
        <v>0.33333333333333331</v>
      </c>
      <c r="ANG410" s="370" t="e">
        <f>VLOOKUP(ANC410,fields,2)</f>
        <v>#REF!</v>
      </c>
      <c r="ANH410" s="73" t="s">
        <v>985</v>
      </c>
      <c r="ANI410" s="95">
        <v>45109</v>
      </c>
      <c r="ANJ410" s="65" t="s">
        <v>11</v>
      </c>
      <c r="ANK410" s="370" t="e">
        <f>VLOOKUP(ANS410,Teams,2)</f>
        <v>#REF!</v>
      </c>
      <c r="ANL410" s="370" t="e">
        <f>VLOOKUP(ANT410,Teams,2)</f>
        <v>#REF!</v>
      </c>
      <c r="ANM410" s="464"/>
      <c r="ANN410" s="369">
        <v>0.33333333333333331</v>
      </c>
      <c r="ANO410" s="370" t="e">
        <f>VLOOKUP(ANK410,fields,2)</f>
        <v>#REF!</v>
      </c>
      <c r="ANP410" s="73" t="s">
        <v>985</v>
      </c>
      <c r="ANQ410" s="95">
        <v>45109</v>
      </c>
      <c r="ANR410" s="65" t="s">
        <v>11</v>
      </c>
      <c r="ANS410" s="370" t="e">
        <f>VLOOKUP(AOA410,Teams,2)</f>
        <v>#REF!</v>
      </c>
      <c r="ANT410" s="370" t="e">
        <f>VLOOKUP(AOB410,Teams,2)</f>
        <v>#REF!</v>
      </c>
      <c r="ANU410" s="464"/>
      <c r="ANV410" s="369">
        <v>0.33333333333333331</v>
      </c>
      <c r="ANW410" s="370" t="e">
        <f>VLOOKUP(ANS410,fields,2)</f>
        <v>#REF!</v>
      </c>
      <c r="ANX410" s="73" t="s">
        <v>985</v>
      </c>
      <c r="ANY410" s="95">
        <v>45109</v>
      </c>
      <c r="ANZ410" s="65" t="s">
        <v>11</v>
      </c>
      <c r="AOA410" s="370" t="e">
        <f>VLOOKUP(AOI410,Teams,2)</f>
        <v>#REF!</v>
      </c>
      <c r="AOB410" s="370" t="e">
        <f>VLOOKUP(AOJ410,Teams,2)</f>
        <v>#REF!</v>
      </c>
      <c r="AOC410" s="464"/>
      <c r="AOD410" s="369">
        <v>0.33333333333333331</v>
      </c>
      <c r="AOE410" s="370" t="e">
        <f>VLOOKUP(AOA410,fields,2)</f>
        <v>#REF!</v>
      </c>
      <c r="AOF410" s="73" t="s">
        <v>985</v>
      </c>
      <c r="AOG410" s="95">
        <v>45109</v>
      </c>
      <c r="AOH410" s="65" t="s">
        <v>11</v>
      </c>
      <c r="AOI410" s="370" t="e">
        <f>VLOOKUP(AOQ410,Teams,2)</f>
        <v>#REF!</v>
      </c>
      <c r="AOJ410" s="370" t="e">
        <f>VLOOKUP(AOR410,Teams,2)</f>
        <v>#REF!</v>
      </c>
      <c r="AOK410" s="464"/>
      <c r="AOL410" s="369">
        <v>0.33333333333333331</v>
      </c>
      <c r="AOM410" s="370" t="e">
        <f>VLOOKUP(AOI410,fields,2)</f>
        <v>#REF!</v>
      </c>
      <c r="AON410" s="73" t="s">
        <v>985</v>
      </c>
      <c r="AOO410" s="95">
        <v>45109</v>
      </c>
      <c r="AOP410" s="65" t="s">
        <v>11</v>
      </c>
      <c r="AOQ410" s="370" t="e">
        <f>VLOOKUP(AOY410,Teams,2)</f>
        <v>#REF!</v>
      </c>
      <c r="AOR410" s="370" t="e">
        <f>VLOOKUP(AOZ410,Teams,2)</f>
        <v>#REF!</v>
      </c>
      <c r="AOS410" s="464"/>
      <c r="AOT410" s="369">
        <v>0.33333333333333331</v>
      </c>
      <c r="AOU410" s="370" t="e">
        <f>VLOOKUP(AOQ410,fields,2)</f>
        <v>#REF!</v>
      </c>
      <c r="AOV410" s="73" t="s">
        <v>985</v>
      </c>
      <c r="AOW410" s="95">
        <v>45109</v>
      </c>
      <c r="AOX410" s="65" t="s">
        <v>11</v>
      </c>
      <c r="AOY410" s="370" t="e">
        <f>VLOOKUP(APG410,Teams,2)</f>
        <v>#REF!</v>
      </c>
      <c r="AOZ410" s="370" t="e">
        <f>VLOOKUP(APH410,Teams,2)</f>
        <v>#REF!</v>
      </c>
      <c r="APA410" s="464"/>
      <c r="APB410" s="369">
        <v>0.33333333333333331</v>
      </c>
      <c r="APC410" s="370" t="e">
        <f>VLOOKUP(AOY410,fields,2)</f>
        <v>#REF!</v>
      </c>
      <c r="APD410" s="73" t="s">
        <v>985</v>
      </c>
      <c r="APE410" s="95">
        <v>45109</v>
      </c>
      <c r="APF410" s="65" t="s">
        <v>11</v>
      </c>
      <c r="APG410" s="370" t="e">
        <f>VLOOKUP(APO410,Teams,2)</f>
        <v>#REF!</v>
      </c>
      <c r="APH410" s="370" t="e">
        <f>VLOOKUP(APP410,Teams,2)</f>
        <v>#REF!</v>
      </c>
      <c r="API410" s="464"/>
      <c r="APJ410" s="369">
        <v>0.33333333333333331</v>
      </c>
      <c r="APK410" s="370" t="e">
        <f>VLOOKUP(APG410,fields,2)</f>
        <v>#REF!</v>
      </c>
      <c r="APL410" s="73" t="s">
        <v>985</v>
      </c>
      <c r="APM410" s="95">
        <v>45109</v>
      </c>
      <c r="APN410" s="65" t="s">
        <v>11</v>
      </c>
      <c r="APO410" s="370" t="e">
        <f>VLOOKUP(APW410,Teams,2)</f>
        <v>#REF!</v>
      </c>
      <c r="APP410" s="370" t="e">
        <f>VLOOKUP(APX410,Teams,2)</f>
        <v>#REF!</v>
      </c>
      <c r="APQ410" s="464"/>
      <c r="APR410" s="369">
        <v>0.33333333333333331</v>
      </c>
      <c r="APS410" s="370" t="e">
        <f>VLOOKUP(APO410,fields,2)</f>
        <v>#REF!</v>
      </c>
      <c r="APT410" s="73" t="s">
        <v>985</v>
      </c>
      <c r="APU410" s="95">
        <v>45109</v>
      </c>
      <c r="APV410" s="65" t="s">
        <v>11</v>
      </c>
      <c r="APW410" s="370" t="e">
        <f>VLOOKUP(AQE410,Teams,2)</f>
        <v>#REF!</v>
      </c>
      <c r="APX410" s="370" t="e">
        <f>VLOOKUP(AQF410,Teams,2)</f>
        <v>#REF!</v>
      </c>
      <c r="APY410" s="464"/>
      <c r="APZ410" s="369">
        <v>0.33333333333333331</v>
      </c>
      <c r="AQA410" s="370" t="e">
        <f>VLOOKUP(APW410,fields,2)</f>
        <v>#REF!</v>
      </c>
      <c r="AQB410" s="73" t="s">
        <v>985</v>
      </c>
      <c r="AQC410" s="95">
        <v>45109</v>
      </c>
      <c r="AQD410" s="65" t="s">
        <v>11</v>
      </c>
      <c r="AQE410" s="370" t="e">
        <f>VLOOKUP(AQM410,Teams,2)</f>
        <v>#REF!</v>
      </c>
      <c r="AQF410" s="370" t="e">
        <f>VLOOKUP(AQN410,Teams,2)</f>
        <v>#REF!</v>
      </c>
      <c r="AQG410" s="464"/>
      <c r="AQH410" s="369">
        <v>0.33333333333333331</v>
      </c>
      <c r="AQI410" s="370" t="e">
        <f>VLOOKUP(AQE410,fields,2)</f>
        <v>#REF!</v>
      </c>
      <c r="AQJ410" s="73" t="s">
        <v>985</v>
      </c>
      <c r="AQK410" s="95">
        <v>45109</v>
      </c>
      <c r="AQL410" s="65" t="s">
        <v>11</v>
      </c>
      <c r="AQM410" s="370" t="e">
        <f>VLOOKUP(AQU410,Teams,2)</f>
        <v>#REF!</v>
      </c>
      <c r="AQN410" s="370" t="e">
        <f>VLOOKUP(AQV410,Teams,2)</f>
        <v>#REF!</v>
      </c>
      <c r="AQO410" s="464"/>
      <c r="AQP410" s="369">
        <v>0.33333333333333331</v>
      </c>
      <c r="AQQ410" s="370" t="e">
        <f>VLOOKUP(AQM410,fields,2)</f>
        <v>#REF!</v>
      </c>
      <c r="AQR410" s="73" t="s">
        <v>985</v>
      </c>
      <c r="AQS410" s="95">
        <v>45109</v>
      </c>
      <c r="AQT410" s="65" t="s">
        <v>11</v>
      </c>
      <c r="AQU410" s="370" t="e">
        <f>VLOOKUP(ARC410,Teams,2)</f>
        <v>#REF!</v>
      </c>
      <c r="AQV410" s="370" t="e">
        <f>VLOOKUP(ARD410,Teams,2)</f>
        <v>#REF!</v>
      </c>
      <c r="AQW410" s="464"/>
      <c r="AQX410" s="369">
        <v>0.33333333333333331</v>
      </c>
      <c r="AQY410" s="370" t="e">
        <f>VLOOKUP(AQU410,fields,2)</f>
        <v>#REF!</v>
      </c>
      <c r="AQZ410" s="73" t="s">
        <v>985</v>
      </c>
      <c r="ARA410" s="95">
        <v>45109</v>
      </c>
      <c r="ARB410" s="65" t="s">
        <v>11</v>
      </c>
      <c r="ARC410" s="370" t="e">
        <f>VLOOKUP(ARK410,Teams,2)</f>
        <v>#REF!</v>
      </c>
      <c r="ARD410" s="370" t="e">
        <f>VLOOKUP(ARL410,Teams,2)</f>
        <v>#REF!</v>
      </c>
      <c r="ARE410" s="464"/>
      <c r="ARF410" s="369">
        <v>0.33333333333333331</v>
      </c>
      <c r="ARG410" s="370" t="e">
        <f>VLOOKUP(ARC410,fields,2)</f>
        <v>#REF!</v>
      </c>
      <c r="ARH410" s="73" t="s">
        <v>985</v>
      </c>
      <c r="ARI410" s="95">
        <v>45109</v>
      </c>
      <c r="ARJ410" s="65" t="s">
        <v>11</v>
      </c>
      <c r="ARK410" s="370" t="e">
        <f>VLOOKUP(ARS410,Teams,2)</f>
        <v>#REF!</v>
      </c>
      <c r="ARL410" s="370" t="e">
        <f>VLOOKUP(ART410,Teams,2)</f>
        <v>#REF!</v>
      </c>
      <c r="ARM410" s="464"/>
      <c r="ARN410" s="369">
        <v>0.33333333333333331</v>
      </c>
      <c r="ARO410" s="370" t="e">
        <f>VLOOKUP(ARK410,fields,2)</f>
        <v>#REF!</v>
      </c>
      <c r="ARP410" s="73" t="s">
        <v>985</v>
      </c>
      <c r="ARQ410" s="95">
        <v>45109</v>
      </c>
      <c r="ARR410" s="65" t="s">
        <v>11</v>
      </c>
      <c r="ARS410" s="370" t="e">
        <f>VLOOKUP(ASA410,Teams,2)</f>
        <v>#REF!</v>
      </c>
      <c r="ART410" s="370" t="e">
        <f>VLOOKUP(ASB410,Teams,2)</f>
        <v>#REF!</v>
      </c>
      <c r="ARU410" s="464"/>
      <c r="ARV410" s="369">
        <v>0.33333333333333331</v>
      </c>
      <c r="ARW410" s="370" t="e">
        <f>VLOOKUP(ARS410,fields,2)</f>
        <v>#REF!</v>
      </c>
      <c r="ARX410" s="73" t="s">
        <v>985</v>
      </c>
      <c r="ARY410" s="95">
        <v>45109</v>
      </c>
      <c r="ARZ410" s="65" t="s">
        <v>11</v>
      </c>
      <c r="ASA410" s="370" t="e">
        <f>VLOOKUP(ASI410,Teams,2)</f>
        <v>#REF!</v>
      </c>
      <c r="ASB410" s="370" t="e">
        <f>VLOOKUP(ASJ410,Teams,2)</f>
        <v>#REF!</v>
      </c>
      <c r="ASC410" s="464"/>
      <c r="ASD410" s="369">
        <v>0.33333333333333331</v>
      </c>
      <c r="ASE410" s="370" t="e">
        <f>VLOOKUP(ASA410,fields,2)</f>
        <v>#REF!</v>
      </c>
      <c r="ASF410" s="73" t="s">
        <v>985</v>
      </c>
      <c r="ASG410" s="95">
        <v>45109</v>
      </c>
      <c r="ASH410" s="65" t="s">
        <v>11</v>
      </c>
      <c r="ASI410" s="370" t="e">
        <f>VLOOKUP(ASQ410,Teams,2)</f>
        <v>#REF!</v>
      </c>
      <c r="ASJ410" s="370" t="e">
        <f>VLOOKUP(ASR410,Teams,2)</f>
        <v>#REF!</v>
      </c>
      <c r="ASK410" s="464"/>
      <c r="ASL410" s="369">
        <v>0.33333333333333331</v>
      </c>
      <c r="ASM410" s="370" t="e">
        <f>VLOOKUP(ASI410,fields,2)</f>
        <v>#REF!</v>
      </c>
      <c r="ASN410" s="73" t="s">
        <v>985</v>
      </c>
      <c r="ASO410" s="95">
        <v>45109</v>
      </c>
      <c r="ASP410" s="65" t="s">
        <v>11</v>
      </c>
      <c r="ASQ410" s="370" t="e">
        <f>VLOOKUP(ASY410,Teams,2)</f>
        <v>#REF!</v>
      </c>
      <c r="ASR410" s="370" t="e">
        <f>VLOOKUP(ASZ410,Teams,2)</f>
        <v>#REF!</v>
      </c>
      <c r="ASS410" s="464"/>
      <c r="AST410" s="369">
        <v>0.33333333333333331</v>
      </c>
      <c r="ASU410" s="370" t="e">
        <f>VLOOKUP(ASQ410,fields,2)</f>
        <v>#REF!</v>
      </c>
      <c r="ASV410" s="73" t="s">
        <v>985</v>
      </c>
      <c r="ASW410" s="95">
        <v>45109</v>
      </c>
      <c r="ASX410" s="65" t="s">
        <v>11</v>
      </c>
      <c r="ASY410" s="370" t="e">
        <f>VLOOKUP(ATG410,Teams,2)</f>
        <v>#REF!</v>
      </c>
      <c r="ASZ410" s="370" t="e">
        <f>VLOOKUP(ATH410,Teams,2)</f>
        <v>#REF!</v>
      </c>
      <c r="ATA410" s="464"/>
      <c r="ATB410" s="369">
        <v>0.33333333333333331</v>
      </c>
      <c r="ATC410" s="370" t="e">
        <f>VLOOKUP(ASY410,fields,2)</f>
        <v>#REF!</v>
      </c>
      <c r="ATD410" s="73" t="s">
        <v>985</v>
      </c>
      <c r="ATE410" s="95">
        <v>45109</v>
      </c>
      <c r="ATF410" s="65" t="s">
        <v>11</v>
      </c>
      <c r="ATG410" s="370" t="e">
        <f>VLOOKUP(ATO410,Teams,2)</f>
        <v>#REF!</v>
      </c>
      <c r="ATH410" s="370" t="e">
        <f>VLOOKUP(ATP410,Teams,2)</f>
        <v>#REF!</v>
      </c>
      <c r="ATI410" s="464"/>
      <c r="ATJ410" s="369">
        <v>0.33333333333333331</v>
      </c>
      <c r="ATK410" s="370" t="e">
        <f>VLOOKUP(ATG410,fields,2)</f>
        <v>#REF!</v>
      </c>
      <c r="ATL410" s="73" t="s">
        <v>985</v>
      </c>
      <c r="ATM410" s="95">
        <v>45109</v>
      </c>
      <c r="ATN410" s="65" t="s">
        <v>11</v>
      </c>
      <c r="ATO410" s="370" t="e">
        <f>VLOOKUP(ATW410,Teams,2)</f>
        <v>#REF!</v>
      </c>
      <c r="ATP410" s="370" t="e">
        <f>VLOOKUP(ATX410,Teams,2)</f>
        <v>#REF!</v>
      </c>
      <c r="ATQ410" s="464"/>
      <c r="ATR410" s="369">
        <v>0.33333333333333331</v>
      </c>
      <c r="ATS410" s="370" t="e">
        <f>VLOOKUP(ATO410,fields,2)</f>
        <v>#REF!</v>
      </c>
      <c r="ATT410" s="73" t="s">
        <v>985</v>
      </c>
      <c r="ATU410" s="95">
        <v>45109</v>
      </c>
      <c r="ATV410" s="65" t="s">
        <v>11</v>
      </c>
      <c r="ATW410" s="370" t="e">
        <f>VLOOKUP(AUE410,Teams,2)</f>
        <v>#REF!</v>
      </c>
      <c r="ATX410" s="370" t="e">
        <f>VLOOKUP(AUF410,Teams,2)</f>
        <v>#REF!</v>
      </c>
      <c r="ATY410" s="464"/>
      <c r="ATZ410" s="369">
        <v>0.33333333333333331</v>
      </c>
      <c r="AUA410" s="370" t="e">
        <f>VLOOKUP(ATW410,fields,2)</f>
        <v>#REF!</v>
      </c>
      <c r="AUB410" s="73" t="s">
        <v>985</v>
      </c>
      <c r="AUC410" s="95">
        <v>45109</v>
      </c>
      <c r="AUD410" s="65" t="s">
        <v>11</v>
      </c>
      <c r="AUE410" s="370" t="e">
        <f>VLOOKUP(AUM410,Teams,2)</f>
        <v>#REF!</v>
      </c>
      <c r="AUF410" s="370" t="e">
        <f>VLOOKUP(AUN410,Teams,2)</f>
        <v>#REF!</v>
      </c>
      <c r="AUG410" s="464"/>
      <c r="AUH410" s="369">
        <v>0.33333333333333331</v>
      </c>
      <c r="AUI410" s="370" t="e">
        <f>VLOOKUP(AUE410,fields,2)</f>
        <v>#REF!</v>
      </c>
      <c r="AUJ410" s="73" t="s">
        <v>985</v>
      </c>
      <c r="AUK410" s="95">
        <v>45109</v>
      </c>
      <c r="AUL410" s="65" t="s">
        <v>11</v>
      </c>
      <c r="AUM410" s="370" t="e">
        <f>VLOOKUP(AUU410,Teams,2)</f>
        <v>#REF!</v>
      </c>
      <c r="AUN410" s="370" t="e">
        <f>VLOOKUP(AUV410,Teams,2)</f>
        <v>#REF!</v>
      </c>
      <c r="AUO410" s="464"/>
      <c r="AUP410" s="369">
        <v>0.33333333333333331</v>
      </c>
      <c r="AUQ410" s="370" t="e">
        <f>VLOOKUP(AUM410,fields,2)</f>
        <v>#REF!</v>
      </c>
      <c r="AUR410" s="73" t="s">
        <v>985</v>
      </c>
      <c r="AUS410" s="95">
        <v>45109</v>
      </c>
      <c r="AUT410" s="65" t="s">
        <v>11</v>
      </c>
      <c r="AUU410" s="370" t="e">
        <f>VLOOKUP(AVC410,Teams,2)</f>
        <v>#REF!</v>
      </c>
      <c r="AUV410" s="370" t="e">
        <f>VLOOKUP(AVD410,Teams,2)</f>
        <v>#REF!</v>
      </c>
      <c r="AUW410" s="464"/>
      <c r="AUX410" s="369">
        <v>0.33333333333333331</v>
      </c>
      <c r="AUY410" s="370" t="e">
        <f>VLOOKUP(AUU410,fields,2)</f>
        <v>#REF!</v>
      </c>
      <c r="AUZ410" s="73" t="s">
        <v>985</v>
      </c>
      <c r="AVA410" s="95">
        <v>45109</v>
      </c>
      <c r="AVB410" s="65" t="s">
        <v>11</v>
      </c>
      <c r="AVC410" s="370" t="e">
        <f>VLOOKUP(AVK410,Teams,2)</f>
        <v>#REF!</v>
      </c>
      <c r="AVD410" s="370" t="e">
        <f>VLOOKUP(AVL410,Teams,2)</f>
        <v>#REF!</v>
      </c>
      <c r="AVE410" s="464"/>
      <c r="AVF410" s="369">
        <v>0.33333333333333331</v>
      </c>
      <c r="AVG410" s="370" t="e">
        <f>VLOOKUP(AVC410,fields,2)</f>
        <v>#REF!</v>
      </c>
      <c r="AVH410" s="73" t="s">
        <v>985</v>
      </c>
      <c r="AVI410" s="95">
        <v>45109</v>
      </c>
      <c r="AVJ410" s="65" t="s">
        <v>11</v>
      </c>
      <c r="AVK410" s="370" t="e">
        <f>VLOOKUP(AVS410,Teams,2)</f>
        <v>#REF!</v>
      </c>
      <c r="AVL410" s="370" t="e">
        <f>VLOOKUP(AVT410,Teams,2)</f>
        <v>#REF!</v>
      </c>
      <c r="AVM410" s="464"/>
      <c r="AVN410" s="369">
        <v>0.33333333333333331</v>
      </c>
      <c r="AVO410" s="370" t="e">
        <f>VLOOKUP(AVK410,fields,2)</f>
        <v>#REF!</v>
      </c>
      <c r="AVP410" s="73" t="s">
        <v>985</v>
      </c>
      <c r="AVQ410" s="95">
        <v>45109</v>
      </c>
      <c r="AVR410" s="65" t="s">
        <v>11</v>
      </c>
      <c r="AVS410" s="370" t="e">
        <f>VLOOKUP(AWA410,Teams,2)</f>
        <v>#REF!</v>
      </c>
      <c r="AVT410" s="370" t="e">
        <f>VLOOKUP(AWB410,Teams,2)</f>
        <v>#REF!</v>
      </c>
      <c r="AVU410" s="464"/>
      <c r="AVV410" s="369">
        <v>0.33333333333333331</v>
      </c>
      <c r="AVW410" s="370" t="e">
        <f>VLOOKUP(AVS410,fields,2)</f>
        <v>#REF!</v>
      </c>
      <c r="AVX410" s="73" t="s">
        <v>985</v>
      </c>
      <c r="AVY410" s="95">
        <v>45109</v>
      </c>
      <c r="AVZ410" s="65" t="s">
        <v>11</v>
      </c>
      <c r="AWA410" s="370" t="e">
        <f>VLOOKUP(AWI410,Teams,2)</f>
        <v>#REF!</v>
      </c>
      <c r="AWB410" s="370" t="e">
        <f>VLOOKUP(AWJ410,Teams,2)</f>
        <v>#REF!</v>
      </c>
      <c r="AWC410" s="464"/>
      <c r="AWD410" s="369">
        <v>0.33333333333333331</v>
      </c>
      <c r="AWE410" s="370" t="e">
        <f>VLOOKUP(AWA410,fields,2)</f>
        <v>#REF!</v>
      </c>
      <c r="AWF410" s="73" t="s">
        <v>985</v>
      </c>
      <c r="AWG410" s="95">
        <v>45109</v>
      </c>
      <c r="AWH410" s="65" t="s">
        <v>11</v>
      </c>
      <c r="AWI410" s="370" t="e">
        <f>VLOOKUP(AWQ410,Teams,2)</f>
        <v>#REF!</v>
      </c>
      <c r="AWJ410" s="370" t="e">
        <f>VLOOKUP(AWR410,Teams,2)</f>
        <v>#REF!</v>
      </c>
      <c r="AWK410" s="464"/>
      <c r="AWL410" s="369">
        <v>0.33333333333333331</v>
      </c>
      <c r="AWM410" s="370" t="e">
        <f>VLOOKUP(AWI410,fields,2)</f>
        <v>#REF!</v>
      </c>
      <c r="AWN410" s="73" t="s">
        <v>985</v>
      </c>
      <c r="AWO410" s="95">
        <v>45109</v>
      </c>
      <c r="AWP410" s="65" t="s">
        <v>11</v>
      </c>
      <c r="AWQ410" s="370" t="e">
        <f>VLOOKUP(AWY410,Teams,2)</f>
        <v>#REF!</v>
      </c>
      <c r="AWR410" s="370" t="e">
        <f>VLOOKUP(AWZ410,Teams,2)</f>
        <v>#REF!</v>
      </c>
      <c r="AWS410" s="464"/>
      <c r="AWT410" s="369">
        <v>0.33333333333333331</v>
      </c>
      <c r="AWU410" s="370" t="e">
        <f>VLOOKUP(AWQ410,fields,2)</f>
        <v>#REF!</v>
      </c>
      <c r="AWV410" s="73" t="s">
        <v>985</v>
      </c>
      <c r="AWW410" s="95">
        <v>45109</v>
      </c>
      <c r="AWX410" s="65" t="s">
        <v>11</v>
      </c>
      <c r="AWY410" s="370" t="e">
        <f>VLOOKUP(AXG410,Teams,2)</f>
        <v>#REF!</v>
      </c>
      <c r="AWZ410" s="370" t="e">
        <f>VLOOKUP(AXH410,Teams,2)</f>
        <v>#REF!</v>
      </c>
      <c r="AXA410" s="464"/>
      <c r="AXB410" s="369">
        <v>0.33333333333333331</v>
      </c>
      <c r="AXC410" s="370" t="e">
        <f>VLOOKUP(AWY410,fields,2)</f>
        <v>#REF!</v>
      </c>
      <c r="AXD410" s="73" t="s">
        <v>985</v>
      </c>
      <c r="AXE410" s="95">
        <v>45109</v>
      </c>
      <c r="AXF410" s="65" t="s">
        <v>11</v>
      </c>
      <c r="AXG410" s="370" t="e">
        <f>VLOOKUP(AXO410,Teams,2)</f>
        <v>#REF!</v>
      </c>
      <c r="AXH410" s="370" t="e">
        <f>VLOOKUP(AXP410,Teams,2)</f>
        <v>#REF!</v>
      </c>
      <c r="AXI410" s="464"/>
      <c r="AXJ410" s="369">
        <v>0.33333333333333331</v>
      </c>
      <c r="AXK410" s="370" t="e">
        <f>VLOOKUP(AXG410,fields,2)</f>
        <v>#REF!</v>
      </c>
      <c r="AXL410" s="73" t="s">
        <v>985</v>
      </c>
      <c r="AXM410" s="95">
        <v>45109</v>
      </c>
      <c r="AXN410" s="65" t="s">
        <v>11</v>
      </c>
      <c r="AXO410" s="370" t="e">
        <f>VLOOKUP(AXW410,Teams,2)</f>
        <v>#REF!</v>
      </c>
      <c r="AXP410" s="370" t="e">
        <f>VLOOKUP(AXX410,Teams,2)</f>
        <v>#REF!</v>
      </c>
      <c r="AXQ410" s="464"/>
      <c r="AXR410" s="369">
        <v>0.33333333333333331</v>
      </c>
      <c r="AXS410" s="370" t="e">
        <f>VLOOKUP(AXO410,fields,2)</f>
        <v>#REF!</v>
      </c>
      <c r="AXT410" s="73" t="s">
        <v>985</v>
      </c>
      <c r="AXU410" s="95">
        <v>45109</v>
      </c>
      <c r="AXV410" s="65" t="s">
        <v>11</v>
      </c>
      <c r="AXW410" s="370" t="e">
        <f>VLOOKUP(AYE410,Teams,2)</f>
        <v>#REF!</v>
      </c>
      <c r="AXX410" s="370" t="e">
        <f>VLOOKUP(AYF410,Teams,2)</f>
        <v>#REF!</v>
      </c>
      <c r="AXY410" s="464"/>
      <c r="AXZ410" s="369">
        <v>0.33333333333333331</v>
      </c>
      <c r="AYA410" s="370" t="e">
        <f>VLOOKUP(AXW410,fields,2)</f>
        <v>#REF!</v>
      </c>
      <c r="AYB410" s="73" t="s">
        <v>985</v>
      </c>
      <c r="AYC410" s="95">
        <v>45109</v>
      </c>
      <c r="AYD410" s="65" t="s">
        <v>11</v>
      </c>
      <c r="AYE410" s="370" t="e">
        <f>VLOOKUP(AYM410,Teams,2)</f>
        <v>#REF!</v>
      </c>
      <c r="AYF410" s="370" t="e">
        <f>VLOOKUP(AYN410,Teams,2)</f>
        <v>#REF!</v>
      </c>
      <c r="AYG410" s="464"/>
      <c r="AYH410" s="369">
        <v>0.33333333333333331</v>
      </c>
      <c r="AYI410" s="370" t="e">
        <f>VLOOKUP(AYE410,fields,2)</f>
        <v>#REF!</v>
      </c>
      <c r="AYJ410" s="73" t="s">
        <v>985</v>
      </c>
      <c r="AYK410" s="95">
        <v>45109</v>
      </c>
      <c r="AYL410" s="65" t="s">
        <v>11</v>
      </c>
      <c r="AYM410" s="370" t="e">
        <f>VLOOKUP(AYU410,Teams,2)</f>
        <v>#REF!</v>
      </c>
      <c r="AYN410" s="370" t="e">
        <f>VLOOKUP(AYV410,Teams,2)</f>
        <v>#REF!</v>
      </c>
      <c r="AYO410" s="464"/>
      <c r="AYP410" s="369">
        <v>0.33333333333333331</v>
      </c>
      <c r="AYQ410" s="370" t="e">
        <f>VLOOKUP(AYM410,fields,2)</f>
        <v>#REF!</v>
      </c>
      <c r="AYR410" s="73" t="s">
        <v>985</v>
      </c>
      <c r="AYS410" s="95">
        <v>45109</v>
      </c>
      <c r="AYT410" s="65" t="s">
        <v>11</v>
      </c>
      <c r="AYU410" s="370" t="e">
        <f>VLOOKUP(AZC410,Teams,2)</f>
        <v>#REF!</v>
      </c>
      <c r="AYV410" s="370" t="e">
        <f>VLOOKUP(AZD410,Teams,2)</f>
        <v>#REF!</v>
      </c>
      <c r="AYW410" s="464"/>
      <c r="AYX410" s="369">
        <v>0.33333333333333331</v>
      </c>
      <c r="AYY410" s="370" t="e">
        <f>VLOOKUP(AYU410,fields,2)</f>
        <v>#REF!</v>
      </c>
      <c r="AYZ410" s="73" t="s">
        <v>985</v>
      </c>
      <c r="AZA410" s="95">
        <v>45109</v>
      </c>
      <c r="AZB410" s="65" t="s">
        <v>11</v>
      </c>
      <c r="AZC410" s="370" t="e">
        <f>VLOOKUP(AZK410,Teams,2)</f>
        <v>#REF!</v>
      </c>
      <c r="AZD410" s="370" t="e">
        <f>VLOOKUP(AZL410,Teams,2)</f>
        <v>#REF!</v>
      </c>
      <c r="AZE410" s="464"/>
      <c r="AZF410" s="369">
        <v>0.33333333333333331</v>
      </c>
      <c r="AZG410" s="370" t="e">
        <f>VLOOKUP(AZC410,fields,2)</f>
        <v>#REF!</v>
      </c>
      <c r="AZH410" s="73" t="s">
        <v>985</v>
      </c>
      <c r="AZI410" s="95">
        <v>45109</v>
      </c>
      <c r="AZJ410" s="65" t="s">
        <v>11</v>
      </c>
      <c r="AZK410" s="370" t="e">
        <f>VLOOKUP(AZS410,Teams,2)</f>
        <v>#REF!</v>
      </c>
      <c r="AZL410" s="370" t="e">
        <f>VLOOKUP(AZT410,Teams,2)</f>
        <v>#REF!</v>
      </c>
      <c r="AZM410" s="464"/>
      <c r="AZN410" s="369">
        <v>0.33333333333333331</v>
      </c>
      <c r="AZO410" s="370" t="e">
        <f>VLOOKUP(AZK410,fields,2)</f>
        <v>#REF!</v>
      </c>
      <c r="AZP410" s="73" t="s">
        <v>985</v>
      </c>
      <c r="AZQ410" s="95">
        <v>45109</v>
      </c>
      <c r="AZR410" s="65" t="s">
        <v>11</v>
      </c>
      <c r="AZS410" s="370" t="e">
        <f>VLOOKUP(BAA410,Teams,2)</f>
        <v>#REF!</v>
      </c>
      <c r="AZT410" s="370" t="e">
        <f>VLOOKUP(BAB410,Teams,2)</f>
        <v>#REF!</v>
      </c>
      <c r="AZU410" s="464"/>
      <c r="AZV410" s="369">
        <v>0.33333333333333331</v>
      </c>
      <c r="AZW410" s="370" t="e">
        <f>VLOOKUP(AZS410,fields,2)</f>
        <v>#REF!</v>
      </c>
      <c r="AZX410" s="73" t="s">
        <v>985</v>
      </c>
      <c r="AZY410" s="95">
        <v>45109</v>
      </c>
      <c r="AZZ410" s="65" t="s">
        <v>11</v>
      </c>
      <c r="BAA410" s="370" t="e">
        <f>VLOOKUP(BAI410,Teams,2)</f>
        <v>#REF!</v>
      </c>
      <c r="BAB410" s="370" t="e">
        <f>VLOOKUP(BAJ410,Teams,2)</f>
        <v>#REF!</v>
      </c>
      <c r="BAC410" s="464"/>
      <c r="BAD410" s="369">
        <v>0.33333333333333331</v>
      </c>
      <c r="BAE410" s="370" t="e">
        <f>VLOOKUP(BAA410,fields,2)</f>
        <v>#REF!</v>
      </c>
      <c r="BAF410" s="73" t="s">
        <v>985</v>
      </c>
      <c r="BAG410" s="95">
        <v>45109</v>
      </c>
      <c r="BAH410" s="65" t="s">
        <v>11</v>
      </c>
      <c r="BAI410" s="370" t="e">
        <f>VLOOKUP(BAQ410,Teams,2)</f>
        <v>#REF!</v>
      </c>
      <c r="BAJ410" s="370" t="e">
        <f>VLOOKUP(BAR410,Teams,2)</f>
        <v>#REF!</v>
      </c>
      <c r="BAK410" s="464"/>
      <c r="BAL410" s="369">
        <v>0.33333333333333331</v>
      </c>
      <c r="BAM410" s="370" t="e">
        <f>VLOOKUP(BAI410,fields,2)</f>
        <v>#REF!</v>
      </c>
      <c r="BAN410" s="73" t="s">
        <v>985</v>
      </c>
      <c r="BAO410" s="95">
        <v>45109</v>
      </c>
      <c r="BAP410" s="65" t="s">
        <v>11</v>
      </c>
      <c r="BAQ410" s="370" t="e">
        <f>VLOOKUP(BAY410,Teams,2)</f>
        <v>#REF!</v>
      </c>
      <c r="BAR410" s="370" t="e">
        <f>VLOOKUP(BAZ410,Teams,2)</f>
        <v>#REF!</v>
      </c>
      <c r="BAS410" s="464"/>
      <c r="BAT410" s="369">
        <v>0.33333333333333331</v>
      </c>
      <c r="BAU410" s="370" t="e">
        <f>VLOOKUP(BAQ410,fields,2)</f>
        <v>#REF!</v>
      </c>
      <c r="BAV410" s="73" t="s">
        <v>985</v>
      </c>
      <c r="BAW410" s="95">
        <v>45109</v>
      </c>
      <c r="BAX410" s="65" t="s">
        <v>11</v>
      </c>
      <c r="BAY410" s="370" t="e">
        <f>VLOOKUP(BBG410,Teams,2)</f>
        <v>#REF!</v>
      </c>
      <c r="BAZ410" s="370" t="e">
        <f>VLOOKUP(BBH410,Teams,2)</f>
        <v>#REF!</v>
      </c>
      <c r="BBA410" s="464"/>
      <c r="BBB410" s="369">
        <v>0.33333333333333331</v>
      </c>
      <c r="BBC410" s="370" t="e">
        <f>VLOOKUP(BAY410,fields,2)</f>
        <v>#REF!</v>
      </c>
      <c r="BBD410" s="73" t="s">
        <v>985</v>
      </c>
      <c r="BBE410" s="95">
        <v>45109</v>
      </c>
      <c r="BBF410" s="65" t="s">
        <v>11</v>
      </c>
      <c r="BBG410" s="370" t="e">
        <f>VLOOKUP(BBO410,Teams,2)</f>
        <v>#REF!</v>
      </c>
      <c r="BBH410" s="370" t="e">
        <f>VLOOKUP(BBP410,Teams,2)</f>
        <v>#REF!</v>
      </c>
      <c r="BBI410" s="464"/>
      <c r="BBJ410" s="369">
        <v>0.33333333333333331</v>
      </c>
      <c r="BBK410" s="370" t="e">
        <f>VLOOKUP(BBG410,fields,2)</f>
        <v>#REF!</v>
      </c>
      <c r="BBL410" s="73" t="s">
        <v>985</v>
      </c>
      <c r="BBM410" s="95">
        <v>45109</v>
      </c>
      <c r="BBN410" s="65" t="s">
        <v>11</v>
      </c>
      <c r="BBO410" s="370" t="e">
        <f>VLOOKUP(BBW410,Teams,2)</f>
        <v>#REF!</v>
      </c>
      <c r="BBP410" s="370" t="e">
        <f>VLOOKUP(BBX410,Teams,2)</f>
        <v>#REF!</v>
      </c>
      <c r="BBQ410" s="464"/>
      <c r="BBR410" s="369">
        <v>0.33333333333333331</v>
      </c>
      <c r="BBS410" s="370" t="e">
        <f>VLOOKUP(BBO410,fields,2)</f>
        <v>#REF!</v>
      </c>
      <c r="BBT410" s="73" t="s">
        <v>985</v>
      </c>
      <c r="BBU410" s="95">
        <v>45109</v>
      </c>
      <c r="BBV410" s="65" t="s">
        <v>11</v>
      </c>
      <c r="BBW410" s="370" t="e">
        <f>VLOOKUP(BCE410,Teams,2)</f>
        <v>#REF!</v>
      </c>
      <c r="BBX410" s="370" t="e">
        <f>VLOOKUP(BCF410,Teams,2)</f>
        <v>#REF!</v>
      </c>
      <c r="BBY410" s="464"/>
      <c r="BBZ410" s="369">
        <v>0.33333333333333331</v>
      </c>
      <c r="BCA410" s="370" t="e">
        <f>VLOOKUP(BBW410,fields,2)</f>
        <v>#REF!</v>
      </c>
      <c r="BCB410" s="73" t="s">
        <v>985</v>
      </c>
      <c r="BCC410" s="95">
        <v>45109</v>
      </c>
      <c r="BCD410" s="65" t="s">
        <v>11</v>
      </c>
      <c r="BCE410" s="370" t="e">
        <f>VLOOKUP(BCM410,Teams,2)</f>
        <v>#REF!</v>
      </c>
      <c r="BCF410" s="370" t="e">
        <f>VLOOKUP(BCN410,Teams,2)</f>
        <v>#REF!</v>
      </c>
      <c r="BCG410" s="464"/>
      <c r="BCH410" s="369">
        <v>0.33333333333333331</v>
      </c>
      <c r="BCI410" s="370" t="e">
        <f>VLOOKUP(BCE410,fields,2)</f>
        <v>#REF!</v>
      </c>
      <c r="BCJ410" s="73" t="s">
        <v>985</v>
      </c>
      <c r="BCK410" s="95">
        <v>45109</v>
      </c>
      <c r="BCL410" s="65" t="s">
        <v>11</v>
      </c>
      <c r="BCM410" s="370" t="e">
        <f>VLOOKUP(BCU410,Teams,2)</f>
        <v>#REF!</v>
      </c>
      <c r="BCN410" s="370" t="e">
        <f>VLOOKUP(BCV410,Teams,2)</f>
        <v>#REF!</v>
      </c>
      <c r="BCO410" s="464"/>
      <c r="BCP410" s="369">
        <v>0.33333333333333331</v>
      </c>
      <c r="BCQ410" s="370" t="e">
        <f>VLOOKUP(BCM410,fields,2)</f>
        <v>#REF!</v>
      </c>
      <c r="BCR410" s="73" t="s">
        <v>985</v>
      </c>
      <c r="BCS410" s="95">
        <v>45109</v>
      </c>
      <c r="BCT410" s="65" t="s">
        <v>11</v>
      </c>
      <c r="BCU410" s="370" t="e">
        <f>VLOOKUP(BDC410,Teams,2)</f>
        <v>#REF!</v>
      </c>
      <c r="BCV410" s="370" t="e">
        <f>VLOOKUP(BDD410,Teams,2)</f>
        <v>#REF!</v>
      </c>
      <c r="BCW410" s="464"/>
      <c r="BCX410" s="369">
        <v>0.33333333333333331</v>
      </c>
      <c r="BCY410" s="370" t="e">
        <f>VLOOKUP(BCU410,fields,2)</f>
        <v>#REF!</v>
      </c>
      <c r="BCZ410" s="73" t="s">
        <v>985</v>
      </c>
      <c r="BDA410" s="95">
        <v>45109</v>
      </c>
      <c r="BDB410" s="65" t="s">
        <v>11</v>
      </c>
      <c r="BDC410" s="370" t="e">
        <f>VLOOKUP(BDK410,Teams,2)</f>
        <v>#REF!</v>
      </c>
      <c r="BDD410" s="370" t="e">
        <f>VLOOKUP(BDL410,Teams,2)</f>
        <v>#REF!</v>
      </c>
      <c r="BDE410" s="464"/>
      <c r="BDF410" s="369">
        <v>0.33333333333333331</v>
      </c>
      <c r="BDG410" s="370" t="e">
        <f>VLOOKUP(BDC410,fields,2)</f>
        <v>#REF!</v>
      </c>
      <c r="BDH410" s="73" t="s">
        <v>985</v>
      </c>
      <c r="BDI410" s="95">
        <v>45109</v>
      </c>
      <c r="BDJ410" s="65" t="s">
        <v>11</v>
      </c>
      <c r="BDK410" s="370" t="e">
        <f>VLOOKUP(BDS410,Teams,2)</f>
        <v>#REF!</v>
      </c>
      <c r="BDL410" s="370" t="e">
        <f>VLOOKUP(BDT410,Teams,2)</f>
        <v>#REF!</v>
      </c>
      <c r="BDM410" s="464"/>
      <c r="BDN410" s="369">
        <v>0.33333333333333331</v>
      </c>
      <c r="BDO410" s="370" t="e">
        <f>VLOOKUP(BDK410,fields,2)</f>
        <v>#REF!</v>
      </c>
      <c r="BDP410" s="73" t="s">
        <v>985</v>
      </c>
      <c r="BDQ410" s="95">
        <v>45109</v>
      </c>
      <c r="BDR410" s="65" t="s">
        <v>11</v>
      </c>
      <c r="BDS410" s="370" t="e">
        <f>VLOOKUP(BEA410,Teams,2)</f>
        <v>#REF!</v>
      </c>
      <c r="BDT410" s="370" t="e">
        <f>VLOOKUP(BEB410,Teams,2)</f>
        <v>#REF!</v>
      </c>
      <c r="BDU410" s="464"/>
      <c r="BDV410" s="369">
        <v>0.33333333333333331</v>
      </c>
      <c r="BDW410" s="370" t="e">
        <f>VLOOKUP(BDS410,fields,2)</f>
        <v>#REF!</v>
      </c>
      <c r="BDX410" s="73" t="s">
        <v>985</v>
      </c>
      <c r="BDY410" s="95">
        <v>45109</v>
      </c>
      <c r="BDZ410" s="65" t="s">
        <v>11</v>
      </c>
      <c r="BEA410" s="370" t="e">
        <f>VLOOKUP(BEI410,Teams,2)</f>
        <v>#REF!</v>
      </c>
      <c r="BEB410" s="370" t="e">
        <f>VLOOKUP(BEJ410,Teams,2)</f>
        <v>#REF!</v>
      </c>
      <c r="BEC410" s="464"/>
      <c r="BED410" s="369">
        <v>0.33333333333333331</v>
      </c>
      <c r="BEE410" s="370" t="e">
        <f>VLOOKUP(BEA410,fields,2)</f>
        <v>#REF!</v>
      </c>
      <c r="BEF410" s="73" t="s">
        <v>985</v>
      </c>
      <c r="BEG410" s="95">
        <v>45109</v>
      </c>
      <c r="BEH410" s="65" t="s">
        <v>11</v>
      </c>
      <c r="BEI410" s="370" t="e">
        <f>VLOOKUP(BEQ410,Teams,2)</f>
        <v>#REF!</v>
      </c>
      <c r="BEJ410" s="370" t="e">
        <f>VLOOKUP(BER410,Teams,2)</f>
        <v>#REF!</v>
      </c>
      <c r="BEK410" s="464"/>
      <c r="BEL410" s="369">
        <v>0.33333333333333331</v>
      </c>
      <c r="BEM410" s="370" t="e">
        <f>VLOOKUP(BEI410,fields,2)</f>
        <v>#REF!</v>
      </c>
      <c r="BEN410" s="73" t="s">
        <v>985</v>
      </c>
      <c r="BEO410" s="95">
        <v>45109</v>
      </c>
      <c r="BEP410" s="65" t="s">
        <v>11</v>
      </c>
      <c r="BEQ410" s="370" t="e">
        <f>VLOOKUP(BEY410,Teams,2)</f>
        <v>#REF!</v>
      </c>
      <c r="BER410" s="370" t="e">
        <f>VLOOKUP(BEZ410,Teams,2)</f>
        <v>#REF!</v>
      </c>
      <c r="BES410" s="464"/>
      <c r="BET410" s="369">
        <v>0.33333333333333331</v>
      </c>
      <c r="BEU410" s="370" t="e">
        <f>VLOOKUP(BEQ410,fields,2)</f>
        <v>#REF!</v>
      </c>
      <c r="BEV410" s="73" t="s">
        <v>985</v>
      </c>
      <c r="BEW410" s="95">
        <v>45109</v>
      </c>
      <c r="BEX410" s="65" t="s">
        <v>11</v>
      </c>
      <c r="BEY410" s="370" t="e">
        <f>VLOOKUP(BFG410,Teams,2)</f>
        <v>#REF!</v>
      </c>
      <c r="BEZ410" s="370" t="e">
        <f>VLOOKUP(BFH410,Teams,2)</f>
        <v>#REF!</v>
      </c>
      <c r="BFA410" s="464"/>
      <c r="BFB410" s="369">
        <v>0.33333333333333331</v>
      </c>
      <c r="BFC410" s="370" t="e">
        <f>VLOOKUP(BEY410,fields,2)</f>
        <v>#REF!</v>
      </c>
      <c r="BFD410" s="73" t="s">
        <v>985</v>
      </c>
      <c r="BFE410" s="95">
        <v>45109</v>
      </c>
      <c r="BFF410" s="65" t="s">
        <v>11</v>
      </c>
      <c r="BFG410" s="370" t="e">
        <f>VLOOKUP(BFO410,Teams,2)</f>
        <v>#REF!</v>
      </c>
      <c r="BFH410" s="370" t="e">
        <f>VLOOKUP(BFP410,Teams,2)</f>
        <v>#REF!</v>
      </c>
      <c r="BFI410" s="464"/>
      <c r="BFJ410" s="369">
        <v>0.33333333333333331</v>
      </c>
      <c r="BFK410" s="370" t="e">
        <f>VLOOKUP(BFG410,fields,2)</f>
        <v>#REF!</v>
      </c>
      <c r="BFL410" s="73" t="s">
        <v>985</v>
      </c>
      <c r="BFM410" s="95">
        <v>45109</v>
      </c>
      <c r="BFN410" s="65" t="s">
        <v>11</v>
      </c>
      <c r="BFO410" s="370" t="e">
        <f>VLOOKUP(BFW410,Teams,2)</f>
        <v>#REF!</v>
      </c>
      <c r="BFP410" s="370" t="e">
        <f>VLOOKUP(BFX410,Teams,2)</f>
        <v>#REF!</v>
      </c>
      <c r="BFQ410" s="464"/>
      <c r="BFR410" s="369">
        <v>0.33333333333333331</v>
      </c>
      <c r="BFS410" s="370" t="e">
        <f>VLOOKUP(BFO410,fields,2)</f>
        <v>#REF!</v>
      </c>
      <c r="BFT410" s="73" t="s">
        <v>985</v>
      </c>
      <c r="BFU410" s="95">
        <v>45109</v>
      </c>
      <c r="BFV410" s="65" t="s">
        <v>11</v>
      </c>
      <c r="BFW410" s="370" t="e">
        <f>VLOOKUP(BGE410,Teams,2)</f>
        <v>#REF!</v>
      </c>
      <c r="BFX410" s="370" t="e">
        <f>VLOOKUP(BGF410,Teams,2)</f>
        <v>#REF!</v>
      </c>
      <c r="BFY410" s="464"/>
      <c r="BFZ410" s="369">
        <v>0.33333333333333331</v>
      </c>
      <c r="BGA410" s="370" t="e">
        <f>VLOOKUP(BFW410,fields,2)</f>
        <v>#REF!</v>
      </c>
      <c r="BGB410" s="73" t="s">
        <v>985</v>
      </c>
      <c r="BGC410" s="95">
        <v>45109</v>
      </c>
      <c r="BGD410" s="65" t="s">
        <v>11</v>
      </c>
      <c r="BGE410" s="370" t="e">
        <f>VLOOKUP(BGM410,Teams,2)</f>
        <v>#REF!</v>
      </c>
      <c r="BGF410" s="370" t="e">
        <f>VLOOKUP(BGN410,Teams,2)</f>
        <v>#REF!</v>
      </c>
      <c r="BGG410" s="464"/>
      <c r="BGH410" s="369">
        <v>0.33333333333333331</v>
      </c>
      <c r="BGI410" s="370" t="e">
        <f>VLOOKUP(BGE410,fields,2)</f>
        <v>#REF!</v>
      </c>
      <c r="BGJ410" s="73" t="s">
        <v>985</v>
      </c>
      <c r="BGK410" s="95">
        <v>45109</v>
      </c>
      <c r="BGL410" s="65" t="s">
        <v>11</v>
      </c>
      <c r="BGM410" s="370" t="e">
        <f>VLOOKUP(BGU410,Teams,2)</f>
        <v>#REF!</v>
      </c>
      <c r="BGN410" s="370" t="e">
        <f>VLOOKUP(BGV410,Teams,2)</f>
        <v>#REF!</v>
      </c>
      <c r="BGO410" s="464"/>
      <c r="BGP410" s="369">
        <v>0.33333333333333331</v>
      </c>
      <c r="BGQ410" s="370" t="e">
        <f>VLOOKUP(BGM410,fields,2)</f>
        <v>#REF!</v>
      </c>
      <c r="BGR410" s="73" t="s">
        <v>985</v>
      </c>
      <c r="BGS410" s="95">
        <v>45109</v>
      </c>
      <c r="BGT410" s="65" t="s">
        <v>11</v>
      </c>
      <c r="BGU410" s="370" t="e">
        <f>VLOOKUP(BHC410,Teams,2)</f>
        <v>#REF!</v>
      </c>
      <c r="BGV410" s="370" t="e">
        <f>VLOOKUP(BHD410,Teams,2)</f>
        <v>#REF!</v>
      </c>
      <c r="BGW410" s="464"/>
      <c r="BGX410" s="369">
        <v>0.33333333333333331</v>
      </c>
      <c r="BGY410" s="370" t="e">
        <f>VLOOKUP(BGU410,fields,2)</f>
        <v>#REF!</v>
      </c>
      <c r="BGZ410" s="73" t="s">
        <v>985</v>
      </c>
      <c r="BHA410" s="95">
        <v>45109</v>
      </c>
      <c r="BHB410" s="65" t="s">
        <v>11</v>
      </c>
      <c r="BHC410" s="370" t="e">
        <f>VLOOKUP(BHK410,Teams,2)</f>
        <v>#REF!</v>
      </c>
      <c r="BHD410" s="370" t="e">
        <f>VLOOKUP(BHL410,Teams,2)</f>
        <v>#REF!</v>
      </c>
      <c r="BHE410" s="464"/>
      <c r="BHF410" s="369">
        <v>0.33333333333333331</v>
      </c>
      <c r="BHG410" s="370" t="e">
        <f>VLOOKUP(BHC410,fields,2)</f>
        <v>#REF!</v>
      </c>
      <c r="BHH410" s="73" t="s">
        <v>985</v>
      </c>
      <c r="BHI410" s="95">
        <v>45109</v>
      </c>
      <c r="BHJ410" s="65" t="s">
        <v>11</v>
      </c>
      <c r="BHK410" s="370" t="e">
        <f>VLOOKUP(BHS410,Teams,2)</f>
        <v>#REF!</v>
      </c>
      <c r="BHL410" s="370" t="e">
        <f>VLOOKUP(BHT410,Teams,2)</f>
        <v>#REF!</v>
      </c>
      <c r="BHM410" s="464"/>
      <c r="BHN410" s="369">
        <v>0.33333333333333331</v>
      </c>
      <c r="BHO410" s="370" t="e">
        <f>VLOOKUP(BHK410,fields,2)</f>
        <v>#REF!</v>
      </c>
      <c r="BHP410" s="73" t="s">
        <v>985</v>
      </c>
      <c r="BHQ410" s="95">
        <v>45109</v>
      </c>
      <c r="BHR410" s="65" t="s">
        <v>11</v>
      </c>
      <c r="BHS410" s="370" t="e">
        <f>VLOOKUP(BIA410,Teams,2)</f>
        <v>#REF!</v>
      </c>
      <c r="BHT410" s="370" t="e">
        <f>VLOOKUP(BIB410,Teams,2)</f>
        <v>#REF!</v>
      </c>
      <c r="BHU410" s="464"/>
      <c r="BHV410" s="369">
        <v>0.33333333333333331</v>
      </c>
      <c r="BHW410" s="370" t="e">
        <f>VLOOKUP(BHS410,fields,2)</f>
        <v>#REF!</v>
      </c>
      <c r="BHX410" s="73" t="s">
        <v>985</v>
      </c>
      <c r="BHY410" s="95">
        <v>45109</v>
      </c>
      <c r="BHZ410" s="65" t="s">
        <v>11</v>
      </c>
      <c r="BIA410" s="370" t="e">
        <f>VLOOKUP(BII410,Teams,2)</f>
        <v>#REF!</v>
      </c>
      <c r="BIB410" s="370" t="e">
        <f>VLOOKUP(BIJ410,Teams,2)</f>
        <v>#REF!</v>
      </c>
      <c r="BIC410" s="464"/>
      <c r="BID410" s="369">
        <v>0.33333333333333331</v>
      </c>
      <c r="BIE410" s="370" t="e">
        <f>VLOOKUP(BIA410,fields,2)</f>
        <v>#REF!</v>
      </c>
      <c r="BIF410" s="73" t="s">
        <v>985</v>
      </c>
      <c r="BIG410" s="95">
        <v>45109</v>
      </c>
      <c r="BIH410" s="65" t="s">
        <v>11</v>
      </c>
      <c r="BII410" s="370" t="e">
        <f>VLOOKUP(BIQ410,Teams,2)</f>
        <v>#REF!</v>
      </c>
      <c r="BIJ410" s="370" t="e">
        <f>VLOOKUP(BIR410,Teams,2)</f>
        <v>#REF!</v>
      </c>
      <c r="BIK410" s="464"/>
      <c r="BIL410" s="369">
        <v>0.33333333333333331</v>
      </c>
      <c r="BIM410" s="370" t="e">
        <f>VLOOKUP(BII410,fields,2)</f>
        <v>#REF!</v>
      </c>
      <c r="BIN410" s="73" t="s">
        <v>985</v>
      </c>
      <c r="BIO410" s="95">
        <v>45109</v>
      </c>
      <c r="BIP410" s="65" t="s">
        <v>11</v>
      </c>
      <c r="BIQ410" s="370" t="e">
        <f>VLOOKUP(BIY410,Teams,2)</f>
        <v>#REF!</v>
      </c>
      <c r="BIR410" s="370" t="e">
        <f>VLOOKUP(BIZ410,Teams,2)</f>
        <v>#REF!</v>
      </c>
      <c r="BIS410" s="464"/>
      <c r="BIT410" s="369">
        <v>0.33333333333333331</v>
      </c>
      <c r="BIU410" s="370" t="e">
        <f>VLOOKUP(BIQ410,fields,2)</f>
        <v>#REF!</v>
      </c>
      <c r="BIV410" s="73" t="s">
        <v>985</v>
      </c>
      <c r="BIW410" s="95">
        <v>45109</v>
      </c>
      <c r="BIX410" s="65" t="s">
        <v>11</v>
      </c>
      <c r="BIY410" s="370" t="e">
        <f>VLOOKUP(BJG410,Teams,2)</f>
        <v>#REF!</v>
      </c>
      <c r="BIZ410" s="370" t="e">
        <f>VLOOKUP(BJH410,Teams,2)</f>
        <v>#REF!</v>
      </c>
      <c r="BJA410" s="464"/>
      <c r="BJB410" s="369">
        <v>0.33333333333333331</v>
      </c>
      <c r="BJC410" s="370" t="e">
        <f>VLOOKUP(BIY410,fields,2)</f>
        <v>#REF!</v>
      </c>
      <c r="BJD410" s="73" t="s">
        <v>985</v>
      </c>
      <c r="BJE410" s="95">
        <v>45109</v>
      </c>
      <c r="BJF410" s="65" t="s">
        <v>11</v>
      </c>
      <c r="BJG410" s="370" t="e">
        <f>VLOOKUP(BJO410,Teams,2)</f>
        <v>#REF!</v>
      </c>
      <c r="BJH410" s="370" t="e">
        <f>VLOOKUP(BJP410,Teams,2)</f>
        <v>#REF!</v>
      </c>
      <c r="BJI410" s="464"/>
      <c r="BJJ410" s="369">
        <v>0.33333333333333331</v>
      </c>
      <c r="BJK410" s="370" t="e">
        <f>VLOOKUP(BJG410,fields,2)</f>
        <v>#REF!</v>
      </c>
      <c r="BJL410" s="73" t="s">
        <v>985</v>
      </c>
      <c r="BJM410" s="95">
        <v>45109</v>
      </c>
      <c r="BJN410" s="65" t="s">
        <v>11</v>
      </c>
      <c r="BJO410" s="370" t="e">
        <f>VLOOKUP(BJW410,Teams,2)</f>
        <v>#REF!</v>
      </c>
      <c r="BJP410" s="370" t="e">
        <f>VLOOKUP(BJX410,Teams,2)</f>
        <v>#REF!</v>
      </c>
      <c r="BJQ410" s="464"/>
      <c r="BJR410" s="369">
        <v>0.33333333333333331</v>
      </c>
      <c r="BJS410" s="370" t="e">
        <f>VLOOKUP(BJO410,fields,2)</f>
        <v>#REF!</v>
      </c>
      <c r="BJT410" s="73" t="s">
        <v>985</v>
      </c>
      <c r="BJU410" s="95">
        <v>45109</v>
      </c>
      <c r="BJV410" s="65" t="s">
        <v>11</v>
      </c>
      <c r="BJW410" s="370" t="e">
        <f>VLOOKUP(BKE410,Teams,2)</f>
        <v>#REF!</v>
      </c>
      <c r="BJX410" s="370" t="e">
        <f>VLOOKUP(BKF410,Teams,2)</f>
        <v>#REF!</v>
      </c>
      <c r="BJY410" s="464"/>
      <c r="BJZ410" s="369">
        <v>0.33333333333333331</v>
      </c>
      <c r="BKA410" s="370" t="e">
        <f>VLOOKUP(BJW410,fields,2)</f>
        <v>#REF!</v>
      </c>
      <c r="BKB410" s="73" t="s">
        <v>985</v>
      </c>
      <c r="BKC410" s="95">
        <v>45109</v>
      </c>
      <c r="BKD410" s="65" t="s">
        <v>11</v>
      </c>
      <c r="BKE410" s="370" t="e">
        <f>VLOOKUP(BKM410,Teams,2)</f>
        <v>#REF!</v>
      </c>
      <c r="BKF410" s="370" t="e">
        <f>VLOOKUP(BKN410,Teams,2)</f>
        <v>#REF!</v>
      </c>
      <c r="BKG410" s="464"/>
      <c r="BKH410" s="369">
        <v>0.33333333333333331</v>
      </c>
      <c r="BKI410" s="370" t="e">
        <f>VLOOKUP(BKE410,fields,2)</f>
        <v>#REF!</v>
      </c>
      <c r="BKJ410" s="73" t="s">
        <v>985</v>
      </c>
      <c r="BKK410" s="95">
        <v>45109</v>
      </c>
      <c r="BKL410" s="65" t="s">
        <v>11</v>
      </c>
      <c r="BKM410" s="370" t="e">
        <f>VLOOKUP(BKU410,Teams,2)</f>
        <v>#REF!</v>
      </c>
      <c r="BKN410" s="370" t="e">
        <f>VLOOKUP(BKV410,Teams,2)</f>
        <v>#REF!</v>
      </c>
      <c r="BKO410" s="464"/>
      <c r="BKP410" s="369">
        <v>0.33333333333333331</v>
      </c>
      <c r="BKQ410" s="370" t="e">
        <f>VLOOKUP(BKM410,fields,2)</f>
        <v>#REF!</v>
      </c>
      <c r="BKR410" s="73" t="s">
        <v>985</v>
      </c>
      <c r="BKS410" s="95">
        <v>45109</v>
      </c>
      <c r="BKT410" s="65" t="s">
        <v>11</v>
      </c>
      <c r="BKU410" s="370" t="e">
        <f>VLOOKUP(BLC410,Teams,2)</f>
        <v>#REF!</v>
      </c>
      <c r="BKV410" s="370" t="e">
        <f>VLOOKUP(BLD410,Teams,2)</f>
        <v>#REF!</v>
      </c>
      <c r="BKW410" s="464"/>
      <c r="BKX410" s="369">
        <v>0.33333333333333331</v>
      </c>
      <c r="BKY410" s="370" t="e">
        <f>VLOOKUP(BKU410,fields,2)</f>
        <v>#REF!</v>
      </c>
      <c r="BKZ410" s="73" t="s">
        <v>985</v>
      </c>
      <c r="BLA410" s="95">
        <v>45109</v>
      </c>
      <c r="BLB410" s="65" t="s">
        <v>11</v>
      </c>
      <c r="BLC410" s="370" t="e">
        <f>VLOOKUP(BLK410,Teams,2)</f>
        <v>#REF!</v>
      </c>
      <c r="BLD410" s="370" t="e">
        <f>VLOOKUP(BLL410,Teams,2)</f>
        <v>#REF!</v>
      </c>
      <c r="BLE410" s="464"/>
      <c r="BLF410" s="369">
        <v>0.33333333333333331</v>
      </c>
      <c r="BLG410" s="370" t="e">
        <f>VLOOKUP(BLC410,fields,2)</f>
        <v>#REF!</v>
      </c>
      <c r="BLH410" s="73" t="s">
        <v>985</v>
      </c>
      <c r="BLI410" s="95">
        <v>45109</v>
      </c>
      <c r="BLJ410" s="65" t="s">
        <v>11</v>
      </c>
      <c r="BLK410" s="370" t="e">
        <f>VLOOKUP(BLS410,Teams,2)</f>
        <v>#REF!</v>
      </c>
      <c r="BLL410" s="370" t="e">
        <f>VLOOKUP(BLT410,Teams,2)</f>
        <v>#REF!</v>
      </c>
      <c r="BLM410" s="464"/>
      <c r="BLN410" s="369">
        <v>0.33333333333333331</v>
      </c>
      <c r="BLO410" s="370" t="e">
        <f>VLOOKUP(BLK410,fields,2)</f>
        <v>#REF!</v>
      </c>
      <c r="BLP410" s="73" t="s">
        <v>985</v>
      </c>
      <c r="BLQ410" s="95">
        <v>45109</v>
      </c>
      <c r="BLR410" s="65" t="s">
        <v>11</v>
      </c>
      <c r="BLS410" s="370" t="e">
        <f>VLOOKUP(BMA410,Teams,2)</f>
        <v>#REF!</v>
      </c>
      <c r="BLT410" s="370" t="e">
        <f>VLOOKUP(BMB410,Teams,2)</f>
        <v>#REF!</v>
      </c>
      <c r="BLU410" s="464"/>
      <c r="BLV410" s="369">
        <v>0.33333333333333331</v>
      </c>
      <c r="BLW410" s="370" t="e">
        <f>VLOOKUP(BLS410,fields,2)</f>
        <v>#REF!</v>
      </c>
      <c r="BLX410" s="73" t="s">
        <v>985</v>
      </c>
      <c r="BLY410" s="95">
        <v>45109</v>
      </c>
      <c r="BLZ410" s="65" t="s">
        <v>11</v>
      </c>
      <c r="BMA410" s="370" t="e">
        <f>VLOOKUP(BMI410,Teams,2)</f>
        <v>#REF!</v>
      </c>
      <c r="BMB410" s="370" t="e">
        <f>VLOOKUP(BMJ410,Teams,2)</f>
        <v>#REF!</v>
      </c>
      <c r="BMC410" s="464"/>
      <c r="BMD410" s="369">
        <v>0.33333333333333331</v>
      </c>
      <c r="BME410" s="370" t="e">
        <f>VLOOKUP(BMA410,fields,2)</f>
        <v>#REF!</v>
      </c>
      <c r="BMF410" s="73" t="s">
        <v>985</v>
      </c>
      <c r="BMG410" s="95">
        <v>45109</v>
      </c>
      <c r="BMH410" s="65" t="s">
        <v>11</v>
      </c>
      <c r="BMI410" s="370" t="e">
        <f>VLOOKUP(BMQ410,Teams,2)</f>
        <v>#REF!</v>
      </c>
      <c r="BMJ410" s="370" t="e">
        <f>VLOOKUP(BMR410,Teams,2)</f>
        <v>#REF!</v>
      </c>
      <c r="BMK410" s="464"/>
      <c r="BML410" s="369">
        <v>0.33333333333333331</v>
      </c>
      <c r="BMM410" s="370" t="e">
        <f>VLOOKUP(BMI410,fields,2)</f>
        <v>#REF!</v>
      </c>
      <c r="BMN410" s="73" t="s">
        <v>985</v>
      </c>
      <c r="BMO410" s="95">
        <v>45109</v>
      </c>
      <c r="BMP410" s="65" t="s">
        <v>11</v>
      </c>
      <c r="BMQ410" s="370" t="e">
        <f>VLOOKUP(BMY410,Teams,2)</f>
        <v>#REF!</v>
      </c>
      <c r="BMR410" s="370" t="e">
        <f>VLOOKUP(BMZ410,Teams,2)</f>
        <v>#REF!</v>
      </c>
      <c r="BMS410" s="464"/>
      <c r="BMT410" s="369">
        <v>0.33333333333333331</v>
      </c>
      <c r="BMU410" s="370" t="e">
        <f>VLOOKUP(BMQ410,fields,2)</f>
        <v>#REF!</v>
      </c>
      <c r="BMV410" s="73" t="s">
        <v>985</v>
      </c>
      <c r="BMW410" s="95">
        <v>45109</v>
      </c>
      <c r="BMX410" s="65" t="s">
        <v>11</v>
      </c>
      <c r="BMY410" s="370" t="e">
        <f>VLOOKUP(BNG410,Teams,2)</f>
        <v>#REF!</v>
      </c>
      <c r="BMZ410" s="370" t="e">
        <f>VLOOKUP(BNH410,Teams,2)</f>
        <v>#REF!</v>
      </c>
      <c r="BNA410" s="464"/>
      <c r="BNB410" s="369">
        <v>0.33333333333333331</v>
      </c>
      <c r="BNC410" s="370" t="e">
        <f>VLOOKUP(BMY410,fields,2)</f>
        <v>#REF!</v>
      </c>
      <c r="BND410" s="73" t="s">
        <v>985</v>
      </c>
      <c r="BNE410" s="95">
        <v>45109</v>
      </c>
      <c r="BNF410" s="65" t="s">
        <v>11</v>
      </c>
      <c r="BNG410" s="370" t="e">
        <f>VLOOKUP(BNO410,Teams,2)</f>
        <v>#REF!</v>
      </c>
      <c r="BNH410" s="370" t="e">
        <f>VLOOKUP(BNP410,Teams,2)</f>
        <v>#REF!</v>
      </c>
      <c r="BNI410" s="464"/>
      <c r="BNJ410" s="369">
        <v>0.33333333333333331</v>
      </c>
      <c r="BNK410" s="370" t="e">
        <f>VLOOKUP(BNG410,fields,2)</f>
        <v>#REF!</v>
      </c>
      <c r="BNL410" s="73" t="s">
        <v>985</v>
      </c>
      <c r="BNM410" s="95">
        <v>45109</v>
      </c>
      <c r="BNN410" s="65" t="s">
        <v>11</v>
      </c>
      <c r="BNO410" s="370" t="e">
        <f>VLOOKUP(BNW410,Teams,2)</f>
        <v>#REF!</v>
      </c>
      <c r="BNP410" s="370" t="e">
        <f>VLOOKUP(BNX410,Teams,2)</f>
        <v>#REF!</v>
      </c>
      <c r="BNQ410" s="464"/>
      <c r="BNR410" s="369">
        <v>0.33333333333333331</v>
      </c>
      <c r="BNS410" s="370" t="e">
        <f>VLOOKUP(BNO410,fields,2)</f>
        <v>#REF!</v>
      </c>
      <c r="BNT410" s="73" t="s">
        <v>985</v>
      </c>
      <c r="BNU410" s="95">
        <v>45109</v>
      </c>
      <c r="BNV410" s="65" t="s">
        <v>11</v>
      </c>
      <c r="BNW410" s="370" t="e">
        <f>VLOOKUP(BOE410,Teams,2)</f>
        <v>#REF!</v>
      </c>
      <c r="BNX410" s="370" t="e">
        <f>VLOOKUP(BOF410,Teams,2)</f>
        <v>#REF!</v>
      </c>
      <c r="BNY410" s="464"/>
      <c r="BNZ410" s="369">
        <v>0.33333333333333331</v>
      </c>
      <c r="BOA410" s="370" t="e">
        <f>VLOOKUP(BNW410,fields,2)</f>
        <v>#REF!</v>
      </c>
      <c r="BOB410" s="73" t="s">
        <v>985</v>
      </c>
      <c r="BOC410" s="95">
        <v>45109</v>
      </c>
      <c r="BOD410" s="65" t="s">
        <v>11</v>
      </c>
      <c r="BOE410" s="370" t="e">
        <f>VLOOKUP(BOM410,Teams,2)</f>
        <v>#REF!</v>
      </c>
      <c r="BOF410" s="370" t="e">
        <f>VLOOKUP(BON410,Teams,2)</f>
        <v>#REF!</v>
      </c>
      <c r="BOG410" s="464"/>
      <c r="BOH410" s="369">
        <v>0.33333333333333331</v>
      </c>
      <c r="BOI410" s="370" t="e">
        <f>VLOOKUP(BOE410,fields,2)</f>
        <v>#REF!</v>
      </c>
      <c r="BOJ410" s="73" t="s">
        <v>985</v>
      </c>
      <c r="BOK410" s="95">
        <v>45109</v>
      </c>
      <c r="BOL410" s="65" t="s">
        <v>11</v>
      </c>
      <c r="BOM410" s="370" t="e">
        <f>VLOOKUP(BOU410,Teams,2)</f>
        <v>#REF!</v>
      </c>
      <c r="BON410" s="370" t="e">
        <f>VLOOKUP(BOV410,Teams,2)</f>
        <v>#REF!</v>
      </c>
      <c r="BOO410" s="464"/>
      <c r="BOP410" s="369">
        <v>0.33333333333333331</v>
      </c>
      <c r="BOQ410" s="370" t="e">
        <f>VLOOKUP(BOM410,fields,2)</f>
        <v>#REF!</v>
      </c>
      <c r="BOR410" s="73" t="s">
        <v>985</v>
      </c>
      <c r="BOS410" s="95">
        <v>45109</v>
      </c>
      <c r="BOT410" s="65" t="s">
        <v>11</v>
      </c>
      <c r="BOU410" s="370" t="e">
        <f>VLOOKUP(BPC410,Teams,2)</f>
        <v>#REF!</v>
      </c>
      <c r="BOV410" s="370" t="e">
        <f>VLOOKUP(BPD410,Teams,2)</f>
        <v>#REF!</v>
      </c>
      <c r="BOW410" s="464"/>
      <c r="BOX410" s="369">
        <v>0.33333333333333331</v>
      </c>
      <c r="BOY410" s="370" t="e">
        <f>VLOOKUP(BOU410,fields,2)</f>
        <v>#REF!</v>
      </c>
      <c r="BOZ410" s="73" t="s">
        <v>985</v>
      </c>
      <c r="BPA410" s="95">
        <v>45109</v>
      </c>
      <c r="BPB410" s="65" t="s">
        <v>11</v>
      </c>
      <c r="BPC410" s="370" t="e">
        <f>VLOOKUP(BPK410,Teams,2)</f>
        <v>#REF!</v>
      </c>
      <c r="BPD410" s="370" t="e">
        <f>VLOOKUP(BPL410,Teams,2)</f>
        <v>#REF!</v>
      </c>
      <c r="BPE410" s="464"/>
      <c r="BPF410" s="369">
        <v>0.33333333333333331</v>
      </c>
      <c r="BPG410" s="370" t="e">
        <f>VLOOKUP(BPC410,fields,2)</f>
        <v>#REF!</v>
      </c>
      <c r="BPH410" s="73" t="s">
        <v>985</v>
      </c>
      <c r="BPI410" s="95">
        <v>45109</v>
      </c>
      <c r="BPJ410" s="65" t="s">
        <v>11</v>
      </c>
      <c r="BPK410" s="370" t="e">
        <f>VLOOKUP(BPS410,Teams,2)</f>
        <v>#REF!</v>
      </c>
      <c r="BPL410" s="370" t="e">
        <f>VLOOKUP(BPT410,Teams,2)</f>
        <v>#REF!</v>
      </c>
      <c r="BPM410" s="464"/>
      <c r="BPN410" s="369">
        <v>0.33333333333333331</v>
      </c>
      <c r="BPO410" s="370" t="e">
        <f>VLOOKUP(BPK410,fields,2)</f>
        <v>#REF!</v>
      </c>
      <c r="BPP410" s="73" t="s">
        <v>985</v>
      </c>
      <c r="BPQ410" s="95">
        <v>45109</v>
      </c>
      <c r="BPR410" s="65" t="s">
        <v>11</v>
      </c>
      <c r="BPS410" s="370" t="e">
        <f>VLOOKUP(BQA410,Teams,2)</f>
        <v>#REF!</v>
      </c>
      <c r="BPT410" s="370" t="e">
        <f>VLOOKUP(BQB410,Teams,2)</f>
        <v>#REF!</v>
      </c>
      <c r="BPU410" s="464"/>
      <c r="BPV410" s="369">
        <v>0.33333333333333331</v>
      </c>
      <c r="BPW410" s="370" t="e">
        <f>VLOOKUP(BPS410,fields,2)</f>
        <v>#REF!</v>
      </c>
      <c r="BPX410" s="73" t="s">
        <v>985</v>
      </c>
      <c r="BPY410" s="95">
        <v>45109</v>
      </c>
      <c r="BPZ410" s="65" t="s">
        <v>11</v>
      </c>
      <c r="BQA410" s="370" t="e">
        <f>VLOOKUP(BQI410,Teams,2)</f>
        <v>#REF!</v>
      </c>
      <c r="BQB410" s="370" t="e">
        <f>VLOOKUP(BQJ410,Teams,2)</f>
        <v>#REF!</v>
      </c>
      <c r="BQC410" s="464"/>
      <c r="BQD410" s="369">
        <v>0.33333333333333331</v>
      </c>
      <c r="BQE410" s="370" t="e">
        <f>VLOOKUP(BQA410,fields,2)</f>
        <v>#REF!</v>
      </c>
      <c r="BQF410" s="73" t="s">
        <v>985</v>
      </c>
      <c r="BQG410" s="95">
        <v>45109</v>
      </c>
      <c r="BQH410" s="65" t="s">
        <v>11</v>
      </c>
      <c r="BQI410" s="370" t="e">
        <f>VLOOKUP(BQQ410,Teams,2)</f>
        <v>#REF!</v>
      </c>
      <c r="BQJ410" s="370" t="e">
        <f>VLOOKUP(BQR410,Teams,2)</f>
        <v>#REF!</v>
      </c>
      <c r="BQK410" s="464"/>
      <c r="BQL410" s="369">
        <v>0.33333333333333331</v>
      </c>
      <c r="BQM410" s="370" t="e">
        <f>VLOOKUP(BQI410,fields,2)</f>
        <v>#REF!</v>
      </c>
      <c r="BQN410" s="73" t="s">
        <v>985</v>
      </c>
      <c r="BQO410" s="95">
        <v>45109</v>
      </c>
      <c r="BQP410" s="65" t="s">
        <v>11</v>
      </c>
      <c r="BQQ410" s="370" t="e">
        <f>VLOOKUP(BQY410,Teams,2)</f>
        <v>#REF!</v>
      </c>
      <c r="BQR410" s="370" t="e">
        <f>VLOOKUP(BQZ410,Teams,2)</f>
        <v>#REF!</v>
      </c>
      <c r="BQS410" s="464"/>
      <c r="BQT410" s="369">
        <v>0.33333333333333331</v>
      </c>
      <c r="BQU410" s="370" t="e">
        <f>VLOOKUP(BQQ410,fields,2)</f>
        <v>#REF!</v>
      </c>
      <c r="BQV410" s="73" t="s">
        <v>985</v>
      </c>
      <c r="BQW410" s="95">
        <v>45109</v>
      </c>
      <c r="BQX410" s="65" t="s">
        <v>11</v>
      </c>
      <c r="BQY410" s="370" t="e">
        <f>VLOOKUP(BRG410,Teams,2)</f>
        <v>#REF!</v>
      </c>
      <c r="BQZ410" s="370" t="e">
        <f>VLOOKUP(BRH410,Teams,2)</f>
        <v>#REF!</v>
      </c>
      <c r="BRA410" s="464"/>
      <c r="BRB410" s="369">
        <v>0.33333333333333331</v>
      </c>
      <c r="BRC410" s="370" t="e">
        <f>VLOOKUP(BQY410,fields,2)</f>
        <v>#REF!</v>
      </c>
      <c r="BRD410" s="73" t="s">
        <v>985</v>
      </c>
      <c r="BRE410" s="95">
        <v>45109</v>
      </c>
      <c r="BRF410" s="65" t="s">
        <v>11</v>
      </c>
      <c r="BRG410" s="370" t="e">
        <f>VLOOKUP(BRO410,Teams,2)</f>
        <v>#REF!</v>
      </c>
      <c r="BRH410" s="370" t="e">
        <f>VLOOKUP(BRP410,Teams,2)</f>
        <v>#REF!</v>
      </c>
      <c r="BRI410" s="464"/>
      <c r="BRJ410" s="369">
        <v>0.33333333333333331</v>
      </c>
      <c r="BRK410" s="370" t="e">
        <f>VLOOKUP(BRG410,fields,2)</f>
        <v>#REF!</v>
      </c>
      <c r="BRL410" s="73" t="s">
        <v>985</v>
      </c>
      <c r="BRM410" s="95">
        <v>45109</v>
      </c>
      <c r="BRN410" s="65" t="s">
        <v>11</v>
      </c>
      <c r="BRO410" s="370" t="e">
        <f>VLOOKUP(BRW410,Teams,2)</f>
        <v>#REF!</v>
      </c>
      <c r="BRP410" s="370" t="e">
        <f>VLOOKUP(BRX410,Teams,2)</f>
        <v>#REF!</v>
      </c>
      <c r="BRQ410" s="464"/>
      <c r="BRR410" s="369">
        <v>0.33333333333333331</v>
      </c>
      <c r="BRS410" s="370" t="e">
        <f>VLOOKUP(BRO410,fields,2)</f>
        <v>#REF!</v>
      </c>
      <c r="BRT410" s="73" t="s">
        <v>985</v>
      </c>
      <c r="BRU410" s="95">
        <v>45109</v>
      </c>
      <c r="BRV410" s="65" t="s">
        <v>11</v>
      </c>
      <c r="BRW410" s="370" t="e">
        <f>VLOOKUP(BSE410,Teams,2)</f>
        <v>#REF!</v>
      </c>
      <c r="BRX410" s="370" t="e">
        <f>VLOOKUP(BSF410,Teams,2)</f>
        <v>#REF!</v>
      </c>
      <c r="BRY410" s="464"/>
      <c r="BRZ410" s="369">
        <v>0.33333333333333331</v>
      </c>
      <c r="BSA410" s="370" t="e">
        <f>VLOOKUP(BRW410,fields,2)</f>
        <v>#REF!</v>
      </c>
      <c r="BSB410" s="73" t="s">
        <v>985</v>
      </c>
      <c r="BSC410" s="95">
        <v>45109</v>
      </c>
      <c r="BSD410" s="65" t="s">
        <v>11</v>
      </c>
      <c r="BSE410" s="370" t="e">
        <f>VLOOKUP(BSM410,Teams,2)</f>
        <v>#REF!</v>
      </c>
      <c r="BSF410" s="370" t="e">
        <f>VLOOKUP(BSN410,Teams,2)</f>
        <v>#REF!</v>
      </c>
      <c r="BSG410" s="464"/>
      <c r="BSH410" s="369">
        <v>0.33333333333333331</v>
      </c>
      <c r="BSI410" s="370" t="e">
        <f>VLOOKUP(BSE410,fields,2)</f>
        <v>#REF!</v>
      </c>
      <c r="BSJ410" s="73" t="s">
        <v>985</v>
      </c>
      <c r="BSK410" s="95">
        <v>45109</v>
      </c>
      <c r="BSL410" s="65" t="s">
        <v>11</v>
      </c>
      <c r="BSM410" s="370" t="e">
        <f>VLOOKUP(BSU410,Teams,2)</f>
        <v>#REF!</v>
      </c>
      <c r="BSN410" s="370" t="e">
        <f>VLOOKUP(BSV410,Teams,2)</f>
        <v>#REF!</v>
      </c>
      <c r="BSO410" s="464"/>
      <c r="BSP410" s="369">
        <v>0.33333333333333331</v>
      </c>
      <c r="BSQ410" s="370" t="e">
        <f>VLOOKUP(BSM410,fields,2)</f>
        <v>#REF!</v>
      </c>
      <c r="BSR410" s="73" t="s">
        <v>985</v>
      </c>
      <c r="BSS410" s="95">
        <v>45109</v>
      </c>
      <c r="BST410" s="65" t="s">
        <v>11</v>
      </c>
      <c r="BSU410" s="370" t="e">
        <f>VLOOKUP(BTC410,Teams,2)</f>
        <v>#REF!</v>
      </c>
      <c r="BSV410" s="370" t="e">
        <f>VLOOKUP(BTD410,Teams,2)</f>
        <v>#REF!</v>
      </c>
      <c r="BSW410" s="464"/>
      <c r="BSX410" s="369">
        <v>0.33333333333333331</v>
      </c>
      <c r="BSY410" s="370" t="e">
        <f>VLOOKUP(BSU410,fields,2)</f>
        <v>#REF!</v>
      </c>
      <c r="BSZ410" s="73" t="s">
        <v>985</v>
      </c>
      <c r="BTA410" s="95">
        <v>45109</v>
      </c>
      <c r="BTB410" s="65" t="s">
        <v>11</v>
      </c>
      <c r="BTC410" s="370" t="e">
        <f>VLOOKUP(BTK410,Teams,2)</f>
        <v>#REF!</v>
      </c>
      <c r="BTD410" s="370" t="e">
        <f>VLOOKUP(BTL410,Teams,2)</f>
        <v>#REF!</v>
      </c>
      <c r="BTE410" s="464"/>
      <c r="BTF410" s="369">
        <v>0.33333333333333331</v>
      </c>
      <c r="BTG410" s="370" t="e">
        <f>VLOOKUP(BTC410,fields,2)</f>
        <v>#REF!</v>
      </c>
      <c r="BTH410" s="73" t="s">
        <v>985</v>
      </c>
      <c r="BTI410" s="95">
        <v>45109</v>
      </c>
      <c r="BTJ410" s="65" t="s">
        <v>11</v>
      </c>
      <c r="BTK410" s="370" t="e">
        <f>VLOOKUP(BTS410,Teams,2)</f>
        <v>#REF!</v>
      </c>
      <c r="BTL410" s="370" t="e">
        <f>VLOOKUP(BTT410,Teams,2)</f>
        <v>#REF!</v>
      </c>
      <c r="BTM410" s="464"/>
      <c r="BTN410" s="369">
        <v>0.33333333333333331</v>
      </c>
      <c r="BTO410" s="370" t="e">
        <f>VLOOKUP(BTK410,fields,2)</f>
        <v>#REF!</v>
      </c>
      <c r="BTP410" s="73" t="s">
        <v>985</v>
      </c>
      <c r="BTQ410" s="95">
        <v>45109</v>
      </c>
      <c r="BTR410" s="65" t="s">
        <v>11</v>
      </c>
      <c r="BTS410" s="370" t="e">
        <f>VLOOKUP(BUA410,Teams,2)</f>
        <v>#REF!</v>
      </c>
      <c r="BTT410" s="370" t="e">
        <f>VLOOKUP(BUB410,Teams,2)</f>
        <v>#REF!</v>
      </c>
      <c r="BTU410" s="464"/>
      <c r="BTV410" s="369">
        <v>0.33333333333333331</v>
      </c>
      <c r="BTW410" s="370" t="e">
        <f>VLOOKUP(BTS410,fields,2)</f>
        <v>#REF!</v>
      </c>
      <c r="BTX410" s="73" t="s">
        <v>985</v>
      </c>
      <c r="BTY410" s="95">
        <v>45109</v>
      </c>
      <c r="BTZ410" s="65" t="s">
        <v>11</v>
      </c>
      <c r="BUA410" s="370" t="e">
        <f>VLOOKUP(BUI410,Teams,2)</f>
        <v>#REF!</v>
      </c>
      <c r="BUB410" s="370" t="e">
        <f>VLOOKUP(BUJ410,Teams,2)</f>
        <v>#REF!</v>
      </c>
      <c r="BUC410" s="464"/>
      <c r="BUD410" s="369">
        <v>0.33333333333333331</v>
      </c>
      <c r="BUE410" s="370" t="e">
        <f>VLOOKUP(BUA410,fields,2)</f>
        <v>#REF!</v>
      </c>
      <c r="BUF410" s="73" t="s">
        <v>985</v>
      </c>
      <c r="BUG410" s="95">
        <v>45109</v>
      </c>
      <c r="BUH410" s="65" t="s">
        <v>11</v>
      </c>
      <c r="BUI410" s="370" t="e">
        <f>VLOOKUP(BUQ410,Teams,2)</f>
        <v>#REF!</v>
      </c>
      <c r="BUJ410" s="370" t="e">
        <f>VLOOKUP(BUR410,Teams,2)</f>
        <v>#REF!</v>
      </c>
      <c r="BUK410" s="464"/>
      <c r="BUL410" s="369">
        <v>0.33333333333333331</v>
      </c>
      <c r="BUM410" s="370" t="e">
        <f>VLOOKUP(BUI410,fields,2)</f>
        <v>#REF!</v>
      </c>
      <c r="BUN410" s="73" t="s">
        <v>985</v>
      </c>
      <c r="BUO410" s="95">
        <v>45109</v>
      </c>
      <c r="BUP410" s="65" t="s">
        <v>11</v>
      </c>
      <c r="BUQ410" s="370" t="e">
        <f>VLOOKUP(BUY410,Teams,2)</f>
        <v>#REF!</v>
      </c>
      <c r="BUR410" s="370" t="e">
        <f>VLOOKUP(BUZ410,Teams,2)</f>
        <v>#REF!</v>
      </c>
      <c r="BUS410" s="464"/>
      <c r="BUT410" s="369">
        <v>0.33333333333333331</v>
      </c>
      <c r="BUU410" s="370" t="e">
        <f>VLOOKUP(BUQ410,fields,2)</f>
        <v>#REF!</v>
      </c>
      <c r="BUV410" s="73" t="s">
        <v>985</v>
      </c>
      <c r="BUW410" s="95">
        <v>45109</v>
      </c>
      <c r="BUX410" s="65" t="s">
        <v>11</v>
      </c>
      <c r="BUY410" s="370" t="e">
        <f>VLOOKUP(BVG410,Teams,2)</f>
        <v>#REF!</v>
      </c>
      <c r="BUZ410" s="370" t="e">
        <f>VLOOKUP(BVH410,Teams,2)</f>
        <v>#REF!</v>
      </c>
      <c r="BVA410" s="464"/>
      <c r="BVB410" s="369">
        <v>0.33333333333333331</v>
      </c>
      <c r="BVC410" s="370" t="e">
        <f>VLOOKUP(BUY410,fields,2)</f>
        <v>#REF!</v>
      </c>
      <c r="BVD410" s="73" t="s">
        <v>985</v>
      </c>
      <c r="BVE410" s="95">
        <v>45109</v>
      </c>
      <c r="BVF410" s="65" t="s">
        <v>11</v>
      </c>
      <c r="BVG410" s="370" t="e">
        <f>VLOOKUP(BVO410,Teams,2)</f>
        <v>#REF!</v>
      </c>
      <c r="BVH410" s="370" t="e">
        <f>VLOOKUP(BVP410,Teams,2)</f>
        <v>#REF!</v>
      </c>
      <c r="BVI410" s="464"/>
      <c r="BVJ410" s="369">
        <v>0.33333333333333331</v>
      </c>
      <c r="BVK410" s="370" t="e">
        <f>VLOOKUP(BVG410,fields,2)</f>
        <v>#REF!</v>
      </c>
      <c r="BVL410" s="73" t="s">
        <v>985</v>
      </c>
      <c r="BVM410" s="95">
        <v>45109</v>
      </c>
      <c r="BVN410" s="65" t="s">
        <v>11</v>
      </c>
      <c r="BVO410" s="370" t="e">
        <f>VLOOKUP(BVW410,Teams,2)</f>
        <v>#REF!</v>
      </c>
      <c r="BVP410" s="370" t="e">
        <f>VLOOKUP(BVX410,Teams,2)</f>
        <v>#REF!</v>
      </c>
      <c r="BVQ410" s="464"/>
      <c r="BVR410" s="369">
        <v>0.33333333333333331</v>
      </c>
      <c r="BVS410" s="370" t="e">
        <f>VLOOKUP(BVO410,fields,2)</f>
        <v>#REF!</v>
      </c>
      <c r="BVT410" s="73" t="s">
        <v>985</v>
      </c>
      <c r="BVU410" s="95">
        <v>45109</v>
      </c>
      <c r="BVV410" s="65" t="s">
        <v>11</v>
      </c>
      <c r="BVW410" s="370" t="e">
        <f>VLOOKUP(BWE410,Teams,2)</f>
        <v>#REF!</v>
      </c>
      <c r="BVX410" s="370" t="e">
        <f>VLOOKUP(BWF410,Teams,2)</f>
        <v>#REF!</v>
      </c>
      <c r="BVY410" s="464"/>
      <c r="BVZ410" s="369">
        <v>0.33333333333333331</v>
      </c>
      <c r="BWA410" s="370" t="e">
        <f>VLOOKUP(BVW410,fields,2)</f>
        <v>#REF!</v>
      </c>
      <c r="BWB410" s="73" t="s">
        <v>985</v>
      </c>
      <c r="BWC410" s="95">
        <v>45109</v>
      </c>
      <c r="BWD410" s="65" t="s">
        <v>11</v>
      </c>
      <c r="BWE410" s="370" t="e">
        <f>VLOOKUP(BWM410,Teams,2)</f>
        <v>#REF!</v>
      </c>
      <c r="BWF410" s="370" t="e">
        <f>VLOOKUP(BWN410,Teams,2)</f>
        <v>#REF!</v>
      </c>
      <c r="BWG410" s="464"/>
      <c r="BWH410" s="369">
        <v>0.33333333333333331</v>
      </c>
      <c r="BWI410" s="370" t="e">
        <f>VLOOKUP(BWE410,fields,2)</f>
        <v>#REF!</v>
      </c>
      <c r="BWJ410" s="73" t="s">
        <v>985</v>
      </c>
      <c r="BWK410" s="95">
        <v>45109</v>
      </c>
      <c r="BWL410" s="65" t="s">
        <v>11</v>
      </c>
      <c r="BWM410" s="370" t="e">
        <f>VLOOKUP(BWU410,Teams,2)</f>
        <v>#REF!</v>
      </c>
      <c r="BWN410" s="370" t="e">
        <f>VLOOKUP(BWV410,Teams,2)</f>
        <v>#REF!</v>
      </c>
      <c r="BWO410" s="464"/>
      <c r="BWP410" s="369">
        <v>0.33333333333333331</v>
      </c>
      <c r="BWQ410" s="370" t="e">
        <f>VLOOKUP(BWM410,fields,2)</f>
        <v>#REF!</v>
      </c>
      <c r="BWR410" s="73" t="s">
        <v>985</v>
      </c>
      <c r="BWS410" s="95">
        <v>45109</v>
      </c>
      <c r="BWT410" s="65" t="s">
        <v>11</v>
      </c>
      <c r="BWU410" s="370" t="e">
        <f>VLOOKUP(BXC410,Teams,2)</f>
        <v>#REF!</v>
      </c>
      <c r="BWV410" s="370" t="e">
        <f>VLOOKUP(BXD410,Teams,2)</f>
        <v>#REF!</v>
      </c>
      <c r="BWW410" s="464"/>
      <c r="BWX410" s="369">
        <v>0.33333333333333331</v>
      </c>
      <c r="BWY410" s="370" t="e">
        <f>VLOOKUP(BWU410,fields,2)</f>
        <v>#REF!</v>
      </c>
      <c r="BWZ410" s="73" t="s">
        <v>985</v>
      </c>
      <c r="BXA410" s="95">
        <v>45109</v>
      </c>
      <c r="BXB410" s="65" t="s">
        <v>11</v>
      </c>
      <c r="BXC410" s="370" t="e">
        <f>VLOOKUP(BXK410,Teams,2)</f>
        <v>#REF!</v>
      </c>
      <c r="BXD410" s="370" t="e">
        <f>VLOOKUP(BXL410,Teams,2)</f>
        <v>#REF!</v>
      </c>
      <c r="BXE410" s="464"/>
      <c r="BXF410" s="369">
        <v>0.33333333333333331</v>
      </c>
      <c r="BXG410" s="370" t="e">
        <f>VLOOKUP(BXC410,fields,2)</f>
        <v>#REF!</v>
      </c>
      <c r="BXH410" s="73" t="s">
        <v>985</v>
      </c>
      <c r="BXI410" s="95">
        <v>45109</v>
      </c>
      <c r="BXJ410" s="65" t="s">
        <v>11</v>
      </c>
      <c r="BXK410" s="370" t="e">
        <f>VLOOKUP(BXS410,Teams,2)</f>
        <v>#REF!</v>
      </c>
      <c r="BXL410" s="370" t="e">
        <f>VLOOKUP(BXT410,Teams,2)</f>
        <v>#REF!</v>
      </c>
      <c r="BXM410" s="464"/>
      <c r="BXN410" s="369">
        <v>0.33333333333333331</v>
      </c>
      <c r="BXO410" s="370" t="e">
        <f>VLOOKUP(BXK410,fields,2)</f>
        <v>#REF!</v>
      </c>
      <c r="BXP410" s="73" t="s">
        <v>985</v>
      </c>
      <c r="BXQ410" s="95">
        <v>45109</v>
      </c>
      <c r="BXR410" s="65" t="s">
        <v>11</v>
      </c>
      <c r="BXS410" s="370" t="e">
        <f>VLOOKUP(BYA410,Teams,2)</f>
        <v>#REF!</v>
      </c>
      <c r="BXT410" s="370" t="e">
        <f>VLOOKUP(BYB410,Teams,2)</f>
        <v>#REF!</v>
      </c>
      <c r="BXU410" s="464"/>
      <c r="BXV410" s="369">
        <v>0.33333333333333331</v>
      </c>
      <c r="BXW410" s="370" t="e">
        <f>VLOOKUP(BXS410,fields,2)</f>
        <v>#REF!</v>
      </c>
      <c r="BXX410" s="73" t="s">
        <v>985</v>
      </c>
      <c r="BXY410" s="95">
        <v>45109</v>
      </c>
      <c r="BXZ410" s="65" t="s">
        <v>11</v>
      </c>
      <c r="BYA410" s="370" t="e">
        <f>VLOOKUP(BYI410,Teams,2)</f>
        <v>#REF!</v>
      </c>
      <c r="BYB410" s="370" t="e">
        <f>VLOOKUP(BYJ410,Teams,2)</f>
        <v>#REF!</v>
      </c>
      <c r="BYC410" s="464"/>
      <c r="BYD410" s="369">
        <v>0.33333333333333331</v>
      </c>
      <c r="BYE410" s="370" t="e">
        <f>VLOOKUP(BYA410,fields,2)</f>
        <v>#REF!</v>
      </c>
      <c r="BYF410" s="73" t="s">
        <v>985</v>
      </c>
      <c r="BYG410" s="95">
        <v>45109</v>
      </c>
      <c r="BYH410" s="65" t="s">
        <v>11</v>
      </c>
      <c r="BYI410" s="370" t="e">
        <f>VLOOKUP(BYQ410,Teams,2)</f>
        <v>#REF!</v>
      </c>
      <c r="BYJ410" s="370" t="e">
        <f>VLOOKUP(BYR410,Teams,2)</f>
        <v>#REF!</v>
      </c>
      <c r="BYK410" s="464"/>
      <c r="BYL410" s="369">
        <v>0.33333333333333331</v>
      </c>
      <c r="BYM410" s="370" t="e">
        <f>VLOOKUP(BYI410,fields,2)</f>
        <v>#REF!</v>
      </c>
      <c r="BYN410" s="73" t="s">
        <v>985</v>
      </c>
      <c r="BYO410" s="95">
        <v>45109</v>
      </c>
      <c r="BYP410" s="65" t="s">
        <v>11</v>
      </c>
      <c r="BYQ410" s="370" t="e">
        <f>VLOOKUP(BYY410,Teams,2)</f>
        <v>#REF!</v>
      </c>
      <c r="BYR410" s="370" t="e">
        <f>VLOOKUP(BYZ410,Teams,2)</f>
        <v>#REF!</v>
      </c>
      <c r="BYS410" s="464"/>
      <c r="BYT410" s="369">
        <v>0.33333333333333331</v>
      </c>
      <c r="BYU410" s="370" t="e">
        <f>VLOOKUP(BYQ410,fields,2)</f>
        <v>#REF!</v>
      </c>
      <c r="BYV410" s="73" t="s">
        <v>985</v>
      </c>
      <c r="BYW410" s="95">
        <v>45109</v>
      </c>
      <c r="BYX410" s="65" t="s">
        <v>11</v>
      </c>
      <c r="BYY410" s="370" t="e">
        <f>VLOOKUP(BZG410,Teams,2)</f>
        <v>#REF!</v>
      </c>
      <c r="BYZ410" s="370" t="e">
        <f>VLOOKUP(BZH410,Teams,2)</f>
        <v>#REF!</v>
      </c>
      <c r="BZA410" s="464"/>
      <c r="BZB410" s="369">
        <v>0.33333333333333331</v>
      </c>
      <c r="BZC410" s="370" t="e">
        <f>VLOOKUP(BYY410,fields,2)</f>
        <v>#REF!</v>
      </c>
      <c r="BZD410" s="73" t="s">
        <v>985</v>
      </c>
      <c r="BZE410" s="95">
        <v>45109</v>
      </c>
      <c r="BZF410" s="65" t="s">
        <v>11</v>
      </c>
      <c r="BZG410" s="370" t="e">
        <f>VLOOKUP(BZO410,Teams,2)</f>
        <v>#REF!</v>
      </c>
      <c r="BZH410" s="370" t="e">
        <f>VLOOKUP(BZP410,Teams,2)</f>
        <v>#REF!</v>
      </c>
      <c r="BZI410" s="464"/>
      <c r="BZJ410" s="369">
        <v>0.33333333333333331</v>
      </c>
      <c r="BZK410" s="370" t="e">
        <f>VLOOKUP(BZG410,fields,2)</f>
        <v>#REF!</v>
      </c>
      <c r="BZL410" s="73" t="s">
        <v>985</v>
      </c>
      <c r="BZM410" s="95">
        <v>45109</v>
      </c>
      <c r="BZN410" s="65" t="s">
        <v>11</v>
      </c>
      <c r="BZO410" s="370" t="e">
        <f>VLOOKUP(BZW410,Teams,2)</f>
        <v>#REF!</v>
      </c>
      <c r="BZP410" s="370" t="e">
        <f>VLOOKUP(BZX410,Teams,2)</f>
        <v>#REF!</v>
      </c>
      <c r="BZQ410" s="464"/>
      <c r="BZR410" s="369">
        <v>0.33333333333333331</v>
      </c>
      <c r="BZS410" s="370" t="e">
        <f>VLOOKUP(BZO410,fields,2)</f>
        <v>#REF!</v>
      </c>
      <c r="BZT410" s="73" t="s">
        <v>985</v>
      </c>
      <c r="BZU410" s="95">
        <v>45109</v>
      </c>
      <c r="BZV410" s="65" t="s">
        <v>11</v>
      </c>
      <c r="BZW410" s="370" t="e">
        <f>VLOOKUP(CAE410,Teams,2)</f>
        <v>#REF!</v>
      </c>
      <c r="BZX410" s="370" t="e">
        <f>VLOOKUP(CAF410,Teams,2)</f>
        <v>#REF!</v>
      </c>
      <c r="BZY410" s="464"/>
      <c r="BZZ410" s="369">
        <v>0.33333333333333331</v>
      </c>
      <c r="CAA410" s="370" t="e">
        <f>VLOOKUP(BZW410,fields,2)</f>
        <v>#REF!</v>
      </c>
      <c r="CAB410" s="73" t="s">
        <v>985</v>
      </c>
      <c r="CAC410" s="95">
        <v>45109</v>
      </c>
      <c r="CAD410" s="65" t="s">
        <v>11</v>
      </c>
      <c r="CAE410" s="370" t="e">
        <f>VLOOKUP(CAM410,Teams,2)</f>
        <v>#REF!</v>
      </c>
      <c r="CAF410" s="370" t="e">
        <f>VLOOKUP(CAN410,Teams,2)</f>
        <v>#REF!</v>
      </c>
      <c r="CAG410" s="464"/>
      <c r="CAH410" s="369">
        <v>0.33333333333333331</v>
      </c>
      <c r="CAI410" s="370" t="e">
        <f>VLOOKUP(CAE410,fields,2)</f>
        <v>#REF!</v>
      </c>
      <c r="CAJ410" s="73" t="s">
        <v>985</v>
      </c>
      <c r="CAK410" s="95">
        <v>45109</v>
      </c>
      <c r="CAL410" s="65" t="s">
        <v>11</v>
      </c>
      <c r="CAM410" s="370" t="e">
        <f>VLOOKUP(CAU410,Teams,2)</f>
        <v>#REF!</v>
      </c>
      <c r="CAN410" s="370" t="e">
        <f>VLOOKUP(CAV410,Teams,2)</f>
        <v>#REF!</v>
      </c>
      <c r="CAO410" s="464"/>
      <c r="CAP410" s="369">
        <v>0.33333333333333331</v>
      </c>
      <c r="CAQ410" s="370" t="e">
        <f>VLOOKUP(CAM410,fields,2)</f>
        <v>#REF!</v>
      </c>
      <c r="CAR410" s="73" t="s">
        <v>985</v>
      </c>
      <c r="CAS410" s="95">
        <v>45109</v>
      </c>
      <c r="CAT410" s="65" t="s">
        <v>11</v>
      </c>
      <c r="CAU410" s="370" t="e">
        <f>VLOOKUP(CBC410,Teams,2)</f>
        <v>#REF!</v>
      </c>
      <c r="CAV410" s="370" t="e">
        <f>VLOOKUP(CBD410,Teams,2)</f>
        <v>#REF!</v>
      </c>
      <c r="CAW410" s="464"/>
      <c r="CAX410" s="369">
        <v>0.33333333333333331</v>
      </c>
      <c r="CAY410" s="370" t="e">
        <f>VLOOKUP(CAU410,fields,2)</f>
        <v>#REF!</v>
      </c>
      <c r="CAZ410" s="73" t="s">
        <v>985</v>
      </c>
      <c r="CBA410" s="95">
        <v>45109</v>
      </c>
      <c r="CBB410" s="65" t="s">
        <v>11</v>
      </c>
      <c r="CBC410" s="370" t="e">
        <f>VLOOKUP(CBK410,Teams,2)</f>
        <v>#REF!</v>
      </c>
      <c r="CBD410" s="370" t="e">
        <f>VLOOKUP(CBL410,Teams,2)</f>
        <v>#REF!</v>
      </c>
      <c r="CBE410" s="464"/>
      <c r="CBF410" s="369">
        <v>0.33333333333333331</v>
      </c>
      <c r="CBG410" s="370" t="e">
        <f>VLOOKUP(CBC410,fields,2)</f>
        <v>#REF!</v>
      </c>
      <c r="CBH410" s="73" t="s">
        <v>985</v>
      </c>
      <c r="CBI410" s="95">
        <v>45109</v>
      </c>
      <c r="CBJ410" s="65" t="s">
        <v>11</v>
      </c>
      <c r="CBK410" s="370" t="e">
        <f>VLOOKUP(CBS410,Teams,2)</f>
        <v>#REF!</v>
      </c>
      <c r="CBL410" s="370" t="e">
        <f>VLOOKUP(CBT410,Teams,2)</f>
        <v>#REF!</v>
      </c>
      <c r="CBM410" s="464"/>
      <c r="CBN410" s="369">
        <v>0.33333333333333331</v>
      </c>
      <c r="CBO410" s="370" t="e">
        <f>VLOOKUP(CBK410,fields,2)</f>
        <v>#REF!</v>
      </c>
      <c r="CBP410" s="73" t="s">
        <v>985</v>
      </c>
      <c r="CBQ410" s="95">
        <v>45109</v>
      </c>
      <c r="CBR410" s="65" t="s">
        <v>11</v>
      </c>
      <c r="CBS410" s="370" t="e">
        <f>VLOOKUP(CCA410,Teams,2)</f>
        <v>#REF!</v>
      </c>
      <c r="CBT410" s="370" t="e">
        <f>VLOOKUP(CCB410,Teams,2)</f>
        <v>#REF!</v>
      </c>
      <c r="CBU410" s="464"/>
      <c r="CBV410" s="369">
        <v>0.33333333333333331</v>
      </c>
      <c r="CBW410" s="370" t="e">
        <f>VLOOKUP(CBS410,fields,2)</f>
        <v>#REF!</v>
      </c>
      <c r="CBX410" s="73" t="s">
        <v>985</v>
      </c>
      <c r="CBY410" s="95">
        <v>45109</v>
      </c>
      <c r="CBZ410" s="65" t="s">
        <v>11</v>
      </c>
      <c r="CCA410" s="370" t="e">
        <f>VLOOKUP(CCI410,Teams,2)</f>
        <v>#REF!</v>
      </c>
      <c r="CCB410" s="370" t="e">
        <f>VLOOKUP(CCJ410,Teams,2)</f>
        <v>#REF!</v>
      </c>
      <c r="CCC410" s="464"/>
      <c r="CCD410" s="369">
        <v>0.33333333333333331</v>
      </c>
      <c r="CCE410" s="370" t="e">
        <f>VLOOKUP(CCA410,fields,2)</f>
        <v>#REF!</v>
      </c>
      <c r="CCF410" s="73" t="s">
        <v>985</v>
      </c>
      <c r="CCG410" s="95">
        <v>45109</v>
      </c>
      <c r="CCH410" s="65" t="s">
        <v>11</v>
      </c>
      <c r="CCI410" s="370" t="e">
        <f>VLOOKUP(CCQ410,Teams,2)</f>
        <v>#REF!</v>
      </c>
      <c r="CCJ410" s="370" t="e">
        <f>VLOOKUP(CCR410,Teams,2)</f>
        <v>#REF!</v>
      </c>
      <c r="CCK410" s="464"/>
      <c r="CCL410" s="369">
        <v>0.33333333333333331</v>
      </c>
      <c r="CCM410" s="370" t="e">
        <f>VLOOKUP(CCI410,fields,2)</f>
        <v>#REF!</v>
      </c>
      <c r="CCN410" s="73" t="s">
        <v>985</v>
      </c>
      <c r="CCO410" s="95">
        <v>45109</v>
      </c>
      <c r="CCP410" s="65" t="s">
        <v>11</v>
      </c>
      <c r="CCQ410" s="370" t="e">
        <f>VLOOKUP(CCY410,Teams,2)</f>
        <v>#REF!</v>
      </c>
      <c r="CCR410" s="370" t="e">
        <f>VLOOKUP(CCZ410,Teams,2)</f>
        <v>#REF!</v>
      </c>
      <c r="CCS410" s="464"/>
      <c r="CCT410" s="369">
        <v>0.33333333333333331</v>
      </c>
      <c r="CCU410" s="370" t="e">
        <f>VLOOKUP(CCQ410,fields,2)</f>
        <v>#REF!</v>
      </c>
      <c r="CCV410" s="73" t="s">
        <v>985</v>
      </c>
      <c r="CCW410" s="95">
        <v>45109</v>
      </c>
      <c r="CCX410" s="65" t="s">
        <v>11</v>
      </c>
      <c r="CCY410" s="370" t="e">
        <f>VLOOKUP(CDG410,Teams,2)</f>
        <v>#REF!</v>
      </c>
      <c r="CCZ410" s="370" t="e">
        <f>VLOOKUP(CDH410,Teams,2)</f>
        <v>#REF!</v>
      </c>
      <c r="CDA410" s="464"/>
      <c r="CDB410" s="369">
        <v>0.33333333333333331</v>
      </c>
      <c r="CDC410" s="370" t="e">
        <f>VLOOKUP(CCY410,fields,2)</f>
        <v>#REF!</v>
      </c>
      <c r="CDD410" s="73" t="s">
        <v>985</v>
      </c>
      <c r="CDE410" s="95">
        <v>45109</v>
      </c>
      <c r="CDF410" s="65" t="s">
        <v>11</v>
      </c>
      <c r="CDG410" s="370" t="e">
        <f>VLOOKUP(CDO410,Teams,2)</f>
        <v>#REF!</v>
      </c>
      <c r="CDH410" s="370" t="e">
        <f>VLOOKUP(CDP410,Teams,2)</f>
        <v>#REF!</v>
      </c>
      <c r="CDI410" s="464"/>
      <c r="CDJ410" s="369">
        <v>0.33333333333333331</v>
      </c>
      <c r="CDK410" s="370" t="e">
        <f>VLOOKUP(CDG410,fields,2)</f>
        <v>#REF!</v>
      </c>
      <c r="CDL410" s="73" t="s">
        <v>985</v>
      </c>
      <c r="CDM410" s="95">
        <v>45109</v>
      </c>
      <c r="CDN410" s="65" t="s">
        <v>11</v>
      </c>
      <c r="CDO410" s="370" t="e">
        <f>VLOOKUP(CDW410,Teams,2)</f>
        <v>#REF!</v>
      </c>
      <c r="CDP410" s="370" t="e">
        <f>VLOOKUP(CDX410,Teams,2)</f>
        <v>#REF!</v>
      </c>
      <c r="CDQ410" s="464"/>
      <c r="CDR410" s="369">
        <v>0.33333333333333331</v>
      </c>
      <c r="CDS410" s="370" t="e">
        <f>VLOOKUP(CDO410,fields,2)</f>
        <v>#REF!</v>
      </c>
      <c r="CDT410" s="73" t="s">
        <v>985</v>
      </c>
      <c r="CDU410" s="95">
        <v>45109</v>
      </c>
      <c r="CDV410" s="65" t="s">
        <v>11</v>
      </c>
      <c r="CDW410" s="370" t="e">
        <f>VLOOKUP(CEE410,Teams,2)</f>
        <v>#REF!</v>
      </c>
      <c r="CDX410" s="370" t="e">
        <f>VLOOKUP(CEF410,Teams,2)</f>
        <v>#REF!</v>
      </c>
      <c r="CDY410" s="464"/>
      <c r="CDZ410" s="369">
        <v>0.33333333333333331</v>
      </c>
      <c r="CEA410" s="370" t="e">
        <f>VLOOKUP(CDW410,fields,2)</f>
        <v>#REF!</v>
      </c>
      <c r="CEB410" s="73" t="s">
        <v>985</v>
      </c>
      <c r="CEC410" s="95">
        <v>45109</v>
      </c>
      <c r="CED410" s="65" t="s">
        <v>11</v>
      </c>
      <c r="CEE410" s="370" t="e">
        <f>VLOOKUP(CEM410,Teams,2)</f>
        <v>#REF!</v>
      </c>
      <c r="CEF410" s="370" t="e">
        <f>VLOOKUP(CEN410,Teams,2)</f>
        <v>#REF!</v>
      </c>
      <c r="CEG410" s="464"/>
      <c r="CEH410" s="369">
        <v>0.33333333333333331</v>
      </c>
      <c r="CEI410" s="370" t="e">
        <f>VLOOKUP(CEE410,fields,2)</f>
        <v>#REF!</v>
      </c>
      <c r="CEJ410" s="73" t="s">
        <v>985</v>
      </c>
      <c r="CEK410" s="95">
        <v>45109</v>
      </c>
      <c r="CEL410" s="65" t="s">
        <v>11</v>
      </c>
      <c r="CEM410" s="370" t="e">
        <f>VLOOKUP(CEU410,Teams,2)</f>
        <v>#REF!</v>
      </c>
      <c r="CEN410" s="370" t="e">
        <f>VLOOKUP(CEV410,Teams,2)</f>
        <v>#REF!</v>
      </c>
      <c r="CEO410" s="464"/>
      <c r="CEP410" s="369">
        <v>0.33333333333333331</v>
      </c>
      <c r="CEQ410" s="370" t="e">
        <f>VLOOKUP(CEM410,fields,2)</f>
        <v>#REF!</v>
      </c>
      <c r="CER410" s="73" t="s">
        <v>985</v>
      </c>
      <c r="CES410" s="95">
        <v>45109</v>
      </c>
      <c r="CET410" s="65" t="s">
        <v>11</v>
      </c>
      <c r="CEU410" s="370" t="e">
        <f>VLOOKUP(CFC410,Teams,2)</f>
        <v>#REF!</v>
      </c>
      <c r="CEV410" s="370" t="e">
        <f>VLOOKUP(CFD410,Teams,2)</f>
        <v>#REF!</v>
      </c>
      <c r="CEW410" s="464"/>
      <c r="CEX410" s="369">
        <v>0.33333333333333331</v>
      </c>
      <c r="CEY410" s="370" t="e">
        <f>VLOOKUP(CEU410,fields,2)</f>
        <v>#REF!</v>
      </c>
      <c r="CEZ410" s="73" t="s">
        <v>985</v>
      </c>
      <c r="CFA410" s="95">
        <v>45109</v>
      </c>
      <c r="CFB410" s="65" t="s">
        <v>11</v>
      </c>
      <c r="CFC410" s="370" t="e">
        <f>VLOOKUP(CFK410,Teams,2)</f>
        <v>#REF!</v>
      </c>
      <c r="CFD410" s="370" t="e">
        <f>VLOOKUP(CFL410,Teams,2)</f>
        <v>#REF!</v>
      </c>
      <c r="CFE410" s="464"/>
      <c r="CFF410" s="369">
        <v>0.33333333333333331</v>
      </c>
      <c r="CFG410" s="370" t="e">
        <f>VLOOKUP(CFC410,fields,2)</f>
        <v>#REF!</v>
      </c>
      <c r="CFH410" s="73" t="s">
        <v>985</v>
      </c>
      <c r="CFI410" s="95">
        <v>45109</v>
      </c>
      <c r="CFJ410" s="65" t="s">
        <v>11</v>
      </c>
      <c r="CFK410" s="370" t="e">
        <f>VLOOKUP(CFS410,Teams,2)</f>
        <v>#REF!</v>
      </c>
      <c r="CFL410" s="370" t="e">
        <f>VLOOKUP(CFT410,Teams,2)</f>
        <v>#REF!</v>
      </c>
      <c r="CFM410" s="464"/>
      <c r="CFN410" s="369">
        <v>0.33333333333333331</v>
      </c>
      <c r="CFO410" s="370" t="e">
        <f>VLOOKUP(CFK410,fields,2)</f>
        <v>#REF!</v>
      </c>
      <c r="CFP410" s="73" t="s">
        <v>985</v>
      </c>
      <c r="CFQ410" s="95">
        <v>45109</v>
      </c>
      <c r="CFR410" s="65" t="s">
        <v>11</v>
      </c>
      <c r="CFS410" s="370" t="e">
        <f>VLOOKUP(CGA410,Teams,2)</f>
        <v>#REF!</v>
      </c>
      <c r="CFT410" s="370" t="e">
        <f>VLOOKUP(CGB410,Teams,2)</f>
        <v>#REF!</v>
      </c>
      <c r="CFU410" s="464"/>
      <c r="CFV410" s="369">
        <v>0.33333333333333331</v>
      </c>
      <c r="CFW410" s="370" t="e">
        <f>VLOOKUP(CFS410,fields,2)</f>
        <v>#REF!</v>
      </c>
      <c r="CFX410" s="73" t="s">
        <v>985</v>
      </c>
      <c r="CFY410" s="95">
        <v>45109</v>
      </c>
      <c r="CFZ410" s="65" t="s">
        <v>11</v>
      </c>
      <c r="CGA410" s="370" t="e">
        <f>VLOOKUP(CGI410,Teams,2)</f>
        <v>#REF!</v>
      </c>
      <c r="CGB410" s="370" t="e">
        <f>VLOOKUP(CGJ410,Teams,2)</f>
        <v>#REF!</v>
      </c>
      <c r="CGC410" s="464"/>
      <c r="CGD410" s="369">
        <v>0.33333333333333331</v>
      </c>
      <c r="CGE410" s="370" t="e">
        <f>VLOOKUP(CGA410,fields,2)</f>
        <v>#REF!</v>
      </c>
      <c r="CGF410" s="73" t="s">
        <v>985</v>
      </c>
      <c r="CGG410" s="95">
        <v>45109</v>
      </c>
      <c r="CGH410" s="65" t="s">
        <v>11</v>
      </c>
      <c r="CGI410" s="370" t="e">
        <f>VLOOKUP(CGQ410,Teams,2)</f>
        <v>#REF!</v>
      </c>
      <c r="CGJ410" s="370" t="e">
        <f>VLOOKUP(CGR410,Teams,2)</f>
        <v>#REF!</v>
      </c>
      <c r="CGK410" s="464"/>
      <c r="CGL410" s="369">
        <v>0.33333333333333331</v>
      </c>
      <c r="CGM410" s="370" t="e">
        <f>VLOOKUP(CGI410,fields,2)</f>
        <v>#REF!</v>
      </c>
      <c r="CGN410" s="73" t="s">
        <v>985</v>
      </c>
      <c r="CGO410" s="95">
        <v>45109</v>
      </c>
      <c r="CGP410" s="65" t="s">
        <v>11</v>
      </c>
      <c r="CGQ410" s="370" t="e">
        <f>VLOOKUP(CGY410,Teams,2)</f>
        <v>#REF!</v>
      </c>
      <c r="CGR410" s="370" t="e">
        <f>VLOOKUP(CGZ410,Teams,2)</f>
        <v>#REF!</v>
      </c>
      <c r="CGS410" s="464"/>
      <c r="CGT410" s="369">
        <v>0.33333333333333331</v>
      </c>
      <c r="CGU410" s="370" t="e">
        <f>VLOOKUP(CGQ410,fields,2)</f>
        <v>#REF!</v>
      </c>
      <c r="CGV410" s="73" t="s">
        <v>985</v>
      </c>
      <c r="CGW410" s="95">
        <v>45109</v>
      </c>
      <c r="CGX410" s="65" t="s">
        <v>11</v>
      </c>
      <c r="CGY410" s="370" t="e">
        <f>VLOOKUP(CHG410,Teams,2)</f>
        <v>#REF!</v>
      </c>
      <c r="CGZ410" s="370" t="e">
        <f>VLOOKUP(CHH410,Teams,2)</f>
        <v>#REF!</v>
      </c>
      <c r="CHA410" s="464"/>
      <c r="CHB410" s="369">
        <v>0.33333333333333331</v>
      </c>
      <c r="CHC410" s="370" t="e">
        <f>VLOOKUP(CGY410,fields,2)</f>
        <v>#REF!</v>
      </c>
      <c r="CHD410" s="73" t="s">
        <v>985</v>
      </c>
      <c r="CHE410" s="95">
        <v>45109</v>
      </c>
      <c r="CHF410" s="65" t="s">
        <v>11</v>
      </c>
      <c r="CHG410" s="370" t="e">
        <f>VLOOKUP(CHO410,Teams,2)</f>
        <v>#REF!</v>
      </c>
      <c r="CHH410" s="370" t="e">
        <f>VLOOKUP(CHP410,Teams,2)</f>
        <v>#REF!</v>
      </c>
      <c r="CHI410" s="464"/>
      <c r="CHJ410" s="369">
        <v>0.33333333333333331</v>
      </c>
      <c r="CHK410" s="370" t="e">
        <f>VLOOKUP(CHG410,fields,2)</f>
        <v>#REF!</v>
      </c>
      <c r="CHL410" s="73" t="s">
        <v>985</v>
      </c>
      <c r="CHM410" s="95">
        <v>45109</v>
      </c>
      <c r="CHN410" s="65" t="s">
        <v>11</v>
      </c>
      <c r="CHO410" s="370" t="e">
        <f>VLOOKUP(CHW410,Teams,2)</f>
        <v>#REF!</v>
      </c>
      <c r="CHP410" s="370" t="e">
        <f>VLOOKUP(CHX410,Teams,2)</f>
        <v>#REF!</v>
      </c>
      <c r="CHQ410" s="464"/>
      <c r="CHR410" s="369">
        <v>0.33333333333333331</v>
      </c>
      <c r="CHS410" s="370" t="e">
        <f>VLOOKUP(CHO410,fields,2)</f>
        <v>#REF!</v>
      </c>
      <c r="CHT410" s="73" t="s">
        <v>985</v>
      </c>
      <c r="CHU410" s="95">
        <v>45109</v>
      </c>
      <c r="CHV410" s="65" t="s">
        <v>11</v>
      </c>
      <c r="CHW410" s="370" t="e">
        <f>VLOOKUP(CIE410,Teams,2)</f>
        <v>#REF!</v>
      </c>
      <c r="CHX410" s="370" t="e">
        <f>VLOOKUP(CIF410,Teams,2)</f>
        <v>#REF!</v>
      </c>
      <c r="CHY410" s="464"/>
      <c r="CHZ410" s="369">
        <v>0.33333333333333331</v>
      </c>
      <c r="CIA410" s="370" t="e">
        <f>VLOOKUP(CHW410,fields,2)</f>
        <v>#REF!</v>
      </c>
      <c r="CIB410" s="73" t="s">
        <v>985</v>
      </c>
      <c r="CIC410" s="95">
        <v>45109</v>
      </c>
      <c r="CID410" s="65" t="s">
        <v>11</v>
      </c>
      <c r="CIE410" s="370" t="e">
        <f>VLOOKUP(CIM410,Teams,2)</f>
        <v>#REF!</v>
      </c>
      <c r="CIF410" s="370" t="e">
        <f>VLOOKUP(CIN410,Teams,2)</f>
        <v>#REF!</v>
      </c>
      <c r="CIG410" s="464"/>
      <c r="CIH410" s="369">
        <v>0.33333333333333331</v>
      </c>
      <c r="CII410" s="370" t="e">
        <f>VLOOKUP(CIE410,fields,2)</f>
        <v>#REF!</v>
      </c>
      <c r="CIJ410" s="73" t="s">
        <v>985</v>
      </c>
      <c r="CIK410" s="95">
        <v>45109</v>
      </c>
      <c r="CIL410" s="65" t="s">
        <v>11</v>
      </c>
      <c r="CIM410" s="370" t="e">
        <f>VLOOKUP(CIU410,Teams,2)</f>
        <v>#REF!</v>
      </c>
      <c r="CIN410" s="370" t="e">
        <f>VLOOKUP(CIV410,Teams,2)</f>
        <v>#REF!</v>
      </c>
      <c r="CIO410" s="464"/>
      <c r="CIP410" s="369">
        <v>0.33333333333333331</v>
      </c>
      <c r="CIQ410" s="370" t="e">
        <f>VLOOKUP(CIM410,fields,2)</f>
        <v>#REF!</v>
      </c>
      <c r="CIR410" s="73" t="s">
        <v>985</v>
      </c>
      <c r="CIS410" s="95">
        <v>45109</v>
      </c>
      <c r="CIT410" s="65" t="s">
        <v>11</v>
      </c>
      <c r="CIU410" s="370" t="e">
        <f>VLOOKUP(CJC410,Teams,2)</f>
        <v>#REF!</v>
      </c>
      <c r="CIV410" s="370" t="e">
        <f>VLOOKUP(CJD410,Teams,2)</f>
        <v>#REF!</v>
      </c>
      <c r="CIW410" s="464"/>
      <c r="CIX410" s="369">
        <v>0.33333333333333331</v>
      </c>
      <c r="CIY410" s="370" t="e">
        <f>VLOOKUP(CIU410,fields,2)</f>
        <v>#REF!</v>
      </c>
      <c r="CIZ410" s="73" t="s">
        <v>985</v>
      </c>
      <c r="CJA410" s="95">
        <v>45109</v>
      </c>
      <c r="CJB410" s="65" t="s">
        <v>11</v>
      </c>
      <c r="CJC410" s="370" t="e">
        <f>VLOOKUP(CJK410,Teams,2)</f>
        <v>#REF!</v>
      </c>
      <c r="CJD410" s="370" t="e">
        <f>VLOOKUP(CJL410,Teams,2)</f>
        <v>#REF!</v>
      </c>
      <c r="CJE410" s="464"/>
      <c r="CJF410" s="369">
        <v>0.33333333333333331</v>
      </c>
      <c r="CJG410" s="370" t="e">
        <f>VLOOKUP(CJC410,fields,2)</f>
        <v>#REF!</v>
      </c>
      <c r="CJH410" s="73" t="s">
        <v>985</v>
      </c>
      <c r="CJI410" s="95">
        <v>45109</v>
      </c>
      <c r="CJJ410" s="65" t="s">
        <v>11</v>
      </c>
      <c r="CJK410" s="370" t="e">
        <f>VLOOKUP(CJS410,Teams,2)</f>
        <v>#REF!</v>
      </c>
      <c r="CJL410" s="370" t="e">
        <f>VLOOKUP(CJT410,Teams,2)</f>
        <v>#REF!</v>
      </c>
      <c r="CJM410" s="464"/>
      <c r="CJN410" s="369">
        <v>0.33333333333333331</v>
      </c>
      <c r="CJO410" s="370" t="e">
        <f>VLOOKUP(CJK410,fields,2)</f>
        <v>#REF!</v>
      </c>
      <c r="CJP410" s="73" t="s">
        <v>985</v>
      </c>
      <c r="CJQ410" s="95">
        <v>45109</v>
      </c>
      <c r="CJR410" s="65" t="s">
        <v>11</v>
      </c>
      <c r="CJS410" s="370" t="e">
        <f>VLOOKUP(CKA410,Teams,2)</f>
        <v>#REF!</v>
      </c>
      <c r="CJT410" s="370" t="e">
        <f>VLOOKUP(CKB410,Teams,2)</f>
        <v>#REF!</v>
      </c>
      <c r="CJU410" s="464"/>
      <c r="CJV410" s="369">
        <v>0.33333333333333331</v>
      </c>
      <c r="CJW410" s="370" t="e">
        <f>VLOOKUP(CJS410,fields,2)</f>
        <v>#REF!</v>
      </c>
      <c r="CJX410" s="73" t="s">
        <v>985</v>
      </c>
      <c r="CJY410" s="95">
        <v>45109</v>
      </c>
      <c r="CJZ410" s="65" t="s">
        <v>11</v>
      </c>
      <c r="CKA410" s="370" t="e">
        <f>VLOOKUP(CKI410,Teams,2)</f>
        <v>#REF!</v>
      </c>
      <c r="CKB410" s="370" t="e">
        <f>VLOOKUP(CKJ410,Teams,2)</f>
        <v>#REF!</v>
      </c>
      <c r="CKC410" s="464"/>
      <c r="CKD410" s="369">
        <v>0.33333333333333331</v>
      </c>
      <c r="CKE410" s="370" t="e">
        <f>VLOOKUP(CKA410,fields,2)</f>
        <v>#REF!</v>
      </c>
      <c r="CKF410" s="73" t="s">
        <v>985</v>
      </c>
      <c r="CKG410" s="95">
        <v>45109</v>
      </c>
      <c r="CKH410" s="65" t="s">
        <v>11</v>
      </c>
      <c r="CKI410" s="370" t="e">
        <f>VLOOKUP(CKQ410,Teams,2)</f>
        <v>#REF!</v>
      </c>
      <c r="CKJ410" s="370" t="e">
        <f>VLOOKUP(CKR410,Teams,2)</f>
        <v>#REF!</v>
      </c>
      <c r="CKK410" s="464"/>
      <c r="CKL410" s="369">
        <v>0.33333333333333331</v>
      </c>
      <c r="CKM410" s="370" t="e">
        <f>VLOOKUP(CKI410,fields,2)</f>
        <v>#REF!</v>
      </c>
      <c r="CKN410" s="73" t="s">
        <v>985</v>
      </c>
      <c r="CKO410" s="95">
        <v>45109</v>
      </c>
      <c r="CKP410" s="65" t="s">
        <v>11</v>
      </c>
      <c r="CKQ410" s="370" t="e">
        <f>VLOOKUP(CKY410,Teams,2)</f>
        <v>#REF!</v>
      </c>
      <c r="CKR410" s="370" t="e">
        <f>VLOOKUP(CKZ410,Teams,2)</f>
        <v>#REF!</v>
      </c>
      <c r="CKS410" s="464"/>
      <c r="CKT410" s="369">
        <v>0.33333333333333331</v>
      </c>
      <c r="CKU410" s="370" t="e">
        <f>VLOOKUP(CKQ410,fields,2)</f>
        <v>#REF!</v>
      </c>
      <c r="CKV410" s="73" t="s">
        <v>985</v>
      </c>
      <c r="CKW410" s="95">
        <v>45109</v>
      </c>
      <c r="CKX410" s="65" t="s">
        <v>11</v>
      </c>
      <c r="CKY410" s="370" t="e">
        <f>VLOOKUP(CLG410,Teams,2)</f>
        <v>#REF!</v>
      </c>
      <c r="CKZ410" s="370" t="e">
        <f>VLOOKUP(CLH410,Teams,2)</f>
        <v>#REF!</v>
      </c>
      <c r="CLA410" s="464"/>
      <c r="CLB410" s="369">
        <v>0.33333333333333331</v>
      </c>
      <c r="CLC410" s="370" t="e">
        <f>VLOOKUP(CKY410,fields,2)</f>
        <v>#REF!</v>
      </c>
      <c r="CLD410" s="73" t="s">
        <v>985</v>
      </c>
      <c r="CLE410" s="95">
        <v>45109</v>
      </c>
      <c r="CLF410" s="65" t="s">
        <v>11</v>
      </c>
      <c r="CLG410" s="370" t="e">
        <f>VLOOKUP(CLO410,Teams,2)</f>
        <v>#REF!</v>
      </c>
      <c r="CLH410" s="370" t="e">
        <f>VLOOKUP(CLP410,Teams,2)</f>
        <v>#REF!</v>
      </c>
      <c r="CLI410" s="464"/>
      <c r="CLJ410" s="369">
        <v>0.33333333333333331</v>
      </c>
      <c r="CLK410" s="370" t="e">
        <f>VLOOKUP(CLG410,fields,2)</f>
        <v>#REF!</v>
      </c>
      <c r="CLL410" s="73" t="s">
        <v>985</v>
      </c>
      <c r="CLM410" s="95">
        <v>45109</v>
      </c>
      <c r="CLN410" s="65" t="s">
        <v>11</v>
      </c>
      <c r="CLO410" s="370" t="e">
        <f>VLOOKUP(CLW410,Teams,2)</f>
        <v>#REF!</v>
      </c>
      <c r="CLP410" s="370" t="e">
        <f>VLOOKUP(CLX410,Teams,2)</f>
        <v>#REF!</v>
      </c>
      <c r="CLQ410" s="464"/>
      <c r="CLR410" s="369">
        <v>0.33333333333333331</v>
      </c>
      <c r="CLS410" s="370" t="e">
        <f>VLOOKUP(CLO410,fields,2)</f>
        <v>#REF!</v>
      </c>
      <c r="CLT410" s="73" t="s">
        <v>985</v>
      </c>
      <c r="CLU410" s="95">
        <v>45109</v>
      </c>
      <c r="CLV410" s="65" t="s">
        <v>11</v>
      </c>
      <c r="CLW410" s="370" t="e">
        <f>VLOOKUP(CME410,Teams,2)</f>
        <v>#REF!</v>
      </c>
      <c r="CLX410" s="370" t="e">
        <f>VLOOKUP(CMF410,Teams,2)</f>
        <v>#REF!</v>
      </c>
      <c r="CLY410" s="464"/>
      <c r="CLZ410" s="369">
        <v>0.33333333333333331</v>
      </c>
      <c r="CMA410" s="370" t="e">
        <f>VLOOKUP(CLW410,fields,2)</f>
        <v>#REF!</v>
      </c>
      <c r="CMB410" s="73" t="s">
        <v>985</v>
      </c>
      <c r="CMC410" s="95">
        <v>45109</v>
      </c>
      <c r="CMD410" s="65" t="s">
        <v>11</v>
      </c>
      <c r="CME410" s="370" t="e">
        <f>VLOOKUP(CMM410,Teams,2)</f>
        <v>#REF!</v>
      </c>
      <c r="CMF410" s="370" t="e">
        <f>VLOOKUP(CMN410,Teams,2)</f>
        <v>#REF!</v>
      </c>
      <c r="CMG410" s="464"/>
      <c r="CMH410" s="369">
        <v>0.33333333333333331</v>
      </c>
      <c r="CMI410" s="370" t="e">
        <f>VLOOKUP(CME410,fields,2)</f>
        <v>#REF!</v>
      </c>
      <c r="CMJ410" s="73" t="s">
        <v>985</v>
      </c>
      <c r="CMK410" s="95">
        <v>45109</v>
      </c>
      <c r="CML410" s="65" t="s">
        <v>11</v>
      </c>
      <c r="CMM410" s="370" t="e">
        <f>VLOOKUP(CMU410,Teams,2)</f>
        <v>#REF!</v>
      </c>
      <c r="CMN410" s="370" t="e">
        <f>VLOOKUP(CMV410,Teams,2)</f>
        <v>#REF!</v>
      </c>
      <c r="CMO410" s="464"/>
      <c r="CMP410" s="369">
        <v>0.33333333333333331</v>
      </c>
      <c r="CMQ410" s="370" t="e">
        <f>VLOOKUP(CMM410,fields,2)</f>
        <v>#REF!</v>
      </c>
      <c r="CMR410" s="73" t="s">
        <v>985</v>
      </c>
      <c r="CMS410" s="95">
        <v>45109</v>
      </c>
      <c r="CMT410" s="65" t="s">
        <v>11</v>
      </c>
      <c r="CMU410" s="370" t="e">
        <f>VLOOKUP(CNC410,Teams,2)</f>
        <v>#REF!</v>
      </c>
      <c r="CMV410" s="370" t="e">
        <f>VLOOKUP(CND410,Teams,2)</f>
        <v>#REF!</v>
      </c>
      <c r="CMW410" s="464"/>
      <c r="CMX410" s="369">
        <v>0.33333333333333331</v>
      </c>
      <c r="CMY410" s="370" t="e">
        <f>VLOOKUP(CMU410,fields,2)</f>
        <v>#REF!</v>
      </c>
      <c r="CMZ410" s="73" t="s">
        <v>985</v>
      </c>
      <c r="CNA410" s="95">
        <v>45109</v>
      </c>
      <c r="CNB410" s="65" t="s">
        <v>11</v>
      </c>
      <c r="CNC410" s="370" t="e">
        <f>VLOOKUP(CNK410,Teams,2)</f>
        <v>#REF!</v>
      </c>
      <c r="CND410" s="370" t="e">
        <f>VLOOKUP(CNL410,Teams,2)</f>
        <v>#REF!</v>
      </c>
      <c r="CNE410" s="464"/>
      <c r="CNF410" s="369">
        <v>0.33333333333333331</v>
      </c>
      <c r="CNG410" s="370" t="e">
        <f>VLOOKUP(CNC410,fields,2)</f>
        <v>#REF!</v>
      </c>
      <c r="CNH410" s="73" t="s">
        <v>985</v>
      </c>
      <c r="CNI410" s="95">
        <v>45109</v>
      </c>
      <c r="CNJ410" s="65" t="s">
        <v>11</v>
      </c>
      <c r="CNK410" s="370" t="e">
        <f>VLOOKUP(CNS410,Teams,2)</f>
        <v>#REF!</v>
      </c>
      <c r="CNL410" s="370" t="e">
        <f>VLOOKUP(CNT410,Teams,2)</f>
        <v>#REF!</v>
      </c>
      <c r="CNM410" s="464"/>
      <c r="CNN410" s="369">
        <v>0.33333333333333331</v>
      </c>
      <c r="CNO410" s="370" t="e">
        <f>VLOOKUP(CNK410,fields,2)</f>
        <v>#REF!</v>
      </c>
      <c r="CNP410" s="73" t="s">
        <v>985</v>
      </c>
      <c r="CNQ410" s="95">
        <v>45109</v>
      </c>
      <c r="CNR410" s="65" t="s">
        <v>11</v>
      </c>
      <c r="CNS410" s="370" t="e">
        <f>VLOOKUP(COA410,Teams,2)</f>
        <v>#REF!</v>
      </c>
      <c r="CNT410" s="370" t="e">
        <f>VLOOKUP(COB410,Teams,2)</f>
        <v>#REF!</v>
      </c>
      <c r="CNU410" s="464"/>
      <c r="CNV410" s="369">
        <v>0.33333333333333331</v>
      </c>
      <c r="CNW410" s="370" t="e">
        <f>VLOOKUP(CNS410,fields,2)</f>
        <v>#REF!</v>
      </c>
      <c r="CNX410" s="73" t="s">
        <v>985</v>
      </c>
      <c r="CNY410" s="95">
        <v>45109</v>
      </c>
      <c r="CNZ410" s="65" t="s">
        <v>11</v>
      </c>
      <c r="COA410" s="370" t="e">
        <f>VLOOKUP(COI410,Teams,2)</f>
        <v>#REF!</v>
      </c>
      <c r="COB410" s="370" t="e">
        <f>VLOOKUP(COJ410,Teams,2)</f>
        <v>#REF!</v>
      </c>
      <c r="COC410" s="464"/>
      <c r="COD410" s="369">
        <v>0.33333333333333331</v>
      </c>
      <c r="COE410" s="370" t="e">
        <f>VLOOKUP(COA410,fields,2)</f>
        <v>#REF!</v>
      </c>
      <c r="COF410" s="73" t="s">
        <v>985</v>
      </c>
      <c r="COG410" s="95">
        <v>45109</v>
      </c>
      <c r="COH410" s="65" t="s">
        <v>11</v>
      </c>
      <c r="COI410" s="370" t="e">
        <f>VLOOKUP(COQ410,Teams,2)</f>
        <v>#REF!</v>
      </c>
      <c r="COJ410" s="370" t="e">
        <f>VLOOKUP(COR410,Teams,2)</f>
        <v>#REF!</v>
      </c>
      <c r="COK410" s="464"/>
      <c r="COL410" s="369">
        <v>0.33333333333333331</v>
      </c>
      <c r="COM410" s="370" t="e">
        <f>VLOOKUP(COI410,fields,2)</f>
        <v>#REF!</v>
      </c>
      <c r="CON410" s="73" t="s">
        <v>985</v>
      </c>
      <c r="COO410" s="95">
        <v>45109</v>
      </c>
      <c r="COP410" s="65" t="s">
        <v>11</v>
      </c>
      <c r="COQ410" s="370" t="e">
        <f>VLOOKUP(COY410,Teams,2)</f>
        <v>#REF!</v>
      </c>
      <c r="COR410" s="370" t="e">
        <f>VLOOKUP(COZ410,Teams,2)</f>
        <v>#REF!</v>
      </c>
      <c r="COS410" s="464"/>
      <c r="COT410" s="369">
        <v>0.33333333333333331</v>
      </c>
      <c r="COU410" s="370" t="e">
        <f>VLOOKUP(COQ410,fields,2)</f>
        <v>#REF!</v>
      </c>
      <c r="COV410" s="73" t="s">
        <v>985</v>
      </c>
      <c r="COW410" s="95">
        <v>45109</v>
      </c>
      <c r="COX410" s="65" t="s">
        <v>11</v>
      </c>
      <c r="COY410" s="370" t="e">
        <f>VLOOKUP(CPG410,Teams,2)</f>
        <v>#REF!</v>
      </c>
      <c r="COZ410" s="370" t="e">
        <f>VLOOKUP(CPH410,Teams,2)</f>
        <v>#REF!</v>
      </c>
      <c r="CPA410" s="464"/>
      <c r="CPB410" s="369">
        <v>0.33333333333333331</v>
      </c>
      <c r="CPC410" s="370" t="e">
        <f>VLOOKUP(COY410,fields,2)</f>
        <v>#REF!</v>
      </c>
      <c r="CPD410" s="73" t="s">
        <v>985</v>
      </c>
      <c r="CPE410" s="95">
        <v>45109</v>
      </c>
      <c r="CPF410" s="65" t="s">
        <v>11</v>
      </c>
      <c r="CPG410" s="370" t="e">
        <f>VLOOKUP(CPO410,Teams,2)</f>
        <v>#REF!</v>
      </c>
      <c r="CPH410" s="370" t="e">
        <f>VLOOKUP(CPP410,Teams,2)</f>
        <v>#REF!</v>
      </c>
      <c r="CPI410" s="464"/>
      <c r="CPJ410" s="369">
        <v>0.33333333333333331</v>
      </c>
      <c r="CPK410" s="370" t="e">
        <f>VLOOKUP(CPG410,fields,2)</f>
        <v>#REF!</v>
      </c>
      <c r="CPL410" s="73" t="s">
        <v>985</v>
      </c>
      <c r="CPM410" s="95">
        <v>45109</v>
      </c>
      <c r="CPN410" s="65" t="s">
        <v>11</v>
      </c>
      <c r="CPO410" s="370" t="e">
        <f>VLOOKUP(CPW410,Teams,2)</f>
        <v>#REF!</v>
      </c>
      <c r="CPP410" s="370" t="e">
        <f>VLOOKUP(CPX410,Teams,2)</f>
        <v>#REF!</v>
      </c>
      <c r="CPQ410" s="464"/>
      <c r="CPR410" s="369">
        <v>0.33333333333333331</v>
      </c>
      <c r="CPS410" s="370" t="e">
        <f>VLOOKUP(CPO410,fields,2)</f>
        <v>#REF!</v>
      </c>
      <c r="CPT410" s="73" t="s">
        <v>985</v>
      </c>
      <c r="CPU410" s="95">
        <v>45109</v>
      </c>
      <c r="CPV410" s="65" t="s">
        <v>11</v>
      </c>
      <c r="CPW410" s="370" t="e">
        <f>VLOOKUP(CQE410,Teams,2)</f>
        <v>#REF!</v>
      </c>
      <c r="CPX410" s="370" t="e">
        <f>VLOOKUP(CQF410,Teams,2)</f>
        <v>#REF!</v>
      </c>
      <c r="CPY410" s="464"/>
      <c r="CPZ410" s="369">
        <v>0.33333333333333331</v>
      </c>
      <c r="CQA410" s="370" t="e">
        <f>VLOOKUP(CPW410,fields,2)</f>
        <v>#REF!</v>
      </c>
      <c r="CQB410" s="73" t="s">
        <v>985</v>
      </c>
      <c r="CQC410" s="95">
        <v>45109</v>
      </c>
      <c r="CQD410" s="65" t="s">
        <v>11</v>
      </c>
      <c r="CQE410" s="370" t="e">
        <f>VLOOKUP(CQM410,Teams,2)</f>
        <v>#REF!</v>
      </c>
      <c r="CQF410" s="370" t="e">
        <f>VLOOKUP(CQN410,Teams,2)</f>
        <v>#REF!</v>
      </c>
      <c r="CQG410" s="464"/>
      <c r="CQH410" s="369">
        <v>0.33333333333333331</v>
      </c>
      <c r="CQI410" s="370" t="e">
        <f>VLOOKUP(CQE410,fields,2)</f>
        <v>#REF!</v>
      </c>
      <c r="CQJ410" s="73" t="s">
        <v>985</v>
      </c>
      <c r="CQK410" s="95">
        <v>45109</v>
      </c>
      <c r="CQL410" s="65" t="s">
        <v>11</v>
      </c>
      <c r="CQM410" s="370" t="e">
        <f>VLOOKUP(CQU410,Teams,2)</f>
        <v>#REF!</v>
      </c>
      <c r="CQN410" s="370" t="e">
        <f>VLOOKUP(CQV410,Teams,2)</f>
        <v>#REF!</v>
      </c>
      <c r="CQO410" s="464"/>
      <c r="CQP410" s="369">
        <v>0.33333333333333331</v>
      </c>
      <c r="CQQ410" s="370" t="e">
        <f>VLOOKUP(CQM410,fields,2)</f>
        <v>#REF!</v>
      </c>
      <c r="CQR410" s="73" t="s">
        <v>985</v>
      </c>
      <c r="CQS410" s="95">
        <v>45109</v>
      </c>
      <c r="CQT410" s="65" t="s">
        <v>11</v>
      </c>
      <c r="CQU410" s="370" t="e">
        <f>VLOOKUP(CRC410,Teams,2)</f>
        <v>#REF!</v>
      </c>
      <c r="CQV410" s="370" t="e">
        <f>VLOOKUP(CRD410,Teams,2)</f>
        <v>#REF!</v>
      </c>
      <c r="CQW410" s="464"/>
      <c r="CQX410" s="369">
        <v>0.33333333333333331</v>
      </c>
      <c r="CQY410" s="370" t="e">
        <f>VLOOKUP(CQU410,fields,2)</f>
        <v>#REF!</v>
      </c>
      <c r="CQZ410" s="73" t="s">
        <v>985</v>
      </c>
      <c r="CRA410" s="95">
        <v>45109</v>
      </c>
      <c r="CRB410" s="65" t="s">
        <v>11</v>
      </c>
      <c r="CRC410" s="370" t="e">
        <f>VLOOKUP(CRK410,Teams,2)</f>
        <v>#REF!</v>
      </c>
      <c r="CRD410" s="370" t="e">
        <f>VLOOKUP(CRL410,Teams,2)</f>
        <v>#REF!</v>
      </c>
      <c r="CRE410" s="464"/>
      <c r="CRF410" s="369">
        <v>0.33333333333333331</v>
      </c>
      <c r="CRG410" s="370" t="e">
        <f>VLOOKUP(CRC410,fields,2)</f>
        <v>#REF!</v>
      </c>
      <c r="CRH410" s="73" t="s">
        <v>985</v>
      </c>
      <c r="CRI410" s="95">
        <v>45109</v>
      </c>
      <c r="CRJ410" s="65" t="s">
        <v>11</v>
      </c>
      <c r="CRK410" s="370" t="e">
        <f>VLOOKUP(CRS410,Teams,2)</f>
        <v>#REF!</v>
      </c>
      <c r="CRL410" s="370" t="e">
        <f>VLOOKUP(CRT410,Teams,2)</f>
        <v>#REF!</v>
      </c>
      <c r="CRM410" s="464"/>
      <c r="CRN410" s="369">
        <v>0.33333333333333331</v>
      </c>
      <c r="CRO410" s="370" t="e">
        <f>VLOOKUP(CRK410,fields,2)</f>
        <v>#REF!</v>
      </c>
      <c r="CRP410" s="73" t="s">
        <v>985</v>
      </c>
      <c r="CRQ410" s="95">
        <v>45109</v>
      </c>
      <c r="CRR410" s="65" t="s">
        <v>11</v>
      </c>
      <c r="CRS410" s="370" t="e">
        <f>VLOOKUP(CSA410,Teams,2)</f>
        <v>#REF!</v>
      </c>
      <c r="CRT410" s="370" t="e">
        <f>VLOOKUP(CSB410,Teams,2)</f>
        <v>#REF!</v>
      </c>
      <c r="CRU410" s="464"/>
      <c r="CRV410" s="369">
        <v>0.33333333333333331</v>
      </c>
      <c r="CRW410" s="370" t="e">
        <f>VLOOKUP(CRS410,fields,2)</f>
        <v>#REF!</v>
      </c>
      <c r="CRX410" s="73" t="s">
        <v>985</v>
      </c>
      <c r="CRY410" s="95">
        <v>45109</v>
      </c>
      <c r="CRZ410" s="65" t="s">
        <v>11</v>
      </c>
      <c r="CSA410" s="370" t="e">
        <f>VLOOKUP(CSI410,Teams,2)</f>
        <v>#REF!</v>
      </c>
      <c r="CSB410" s="370" t="e">
        <f>VLOOKUP(CSJ410,Teams,2)</f>
        <v>#REF!</v>
      </c>
      <c r="CSC410" s="464"/>
      <c r="CSD410" s="369">
        <v>0.33333333333333331</v>
      </c>
      <c r="CSE410" s="370" t="e">
        <f>VLOOKUP(CSA410,fields,2)</f>
        <v>#REF!</v>
      </c>
      <c r="CSF410" s="73" t="s">
        <v>985</v>
      </c>
      <c r="CSG410" s="95">
        <v>45109</v>
      </c>
      <c r="CSH410" s="65" t="s">
        <v>11</v>
      </c>
      <c r="CSI410" s="370" t="e">
        <f>VLOOKUP(CSQ410,Teams,2)</f>
        <v>#REF!</v>
      </c>
      <c r="CSJ410" s="370" t="e">
        <f>VLOOKUP(CSR410,Teams,2)</f>
        <v>#REF!</v>
      </c>
      <c r="CSK410" s="464"/>
      <c r="CSL410" s="369">
        <v>0.33333333333333331</v>
      </c>
      <c r="CSM410" s="370" t="e">
        <f>VLOOKUP(CSI410,fields,2)</f>
        <v>#REF!</v>
      </c>
      <c r="CSN410" s="73" t="s">
        <v>985</v>
      </c>
      <c r="CSO410" s="95">
        <v>45109</v>
      </c>
      <c r="CSP410" s="65" t="s">
        <v>11</v>
      </c>
      <c r="CSQ410" s="370" t="e">
        <f>VLOOKUP(CSY410,Teams,2)</f>
        <v>#REF!</v>
      </c>
      <c r="CSR410" s="370" t="e">
        <f>VLOOKUP(CSZ410,Teams,2)</f>
        <v>#REF!</v>
      </c>
      <c r="CSS410" s="464"/>
      <c r="CST410" s="369">
        <v>0.33333333333333331</v>
      </c>
      <c r="CSU410" s="370" t="e">
        <f>VLOOKUP(CSQ410,fields,2)</f>
        <v>#REF!</v>
      </c>
      <c r="CSV410" s="73" t="s">
        <v>985</v>
      </c>
      <c r="CSW410" s="95">
        <v>45109</v>
      </c>
      <c r="CSX410" s="65" t="s">
        <v>11</v>
      </c>
      <c r="CSY410" s="370" t="e">
        <f>VLOOKUP(CTG410,Teams,2)</f>
        <v>#REF!</v>
      </c>
      <c r="CSZ410" s="370" t="e">
        <f>VLOOKUP(CTH410,Teams,2)</f>
        <v>#REF!</v>
      </c>
      <c r="CTA410" s="464"/>
      <c r="CTB410" s="369">
        <v>0.33333333333333331</v>
      </c>
      <c r="CTC410" s="370" t="e">
        <f>VLOOKUP(CSY410,fields,2)</f>
        <v>#REF!</v>
      </c>
      <c r="CTD410" s="73" t="s">
        <v>985</v>
      </c>
      <c r="CTE410" s="95">
        <v>45109</v>
      </c>
      <c r="CTF410" s="65" t="s">
        <v>11</v>
      </c>
      <c r="CTG410" s="370" t="e">
        <f>VLOOKUP(CTO410,Teams,2)</f>
        <v>#REF!</v>
      </c>
      <c r="CTH410" s="370" t="e">
        <f>VLOOKUP(CTP410,Teams,2)</f>
        <v>#REF!</v>
      </c>
      <c r="CTI410" s="464"/>
      <c r="CTJ410" s="369">
        <v>0.33333333333333331</v>
      </c>
      <c r="CTK410" s="370" t="e">
        <f>VLOOKUP(CTG410,fields,2)</f>
        <v>#REF!</v>
      </c>
      <c r="CTL410" s="73" t="s">
        <v>985</v>
      </c>
      <c r="CTM410" s="95">
        <v>45109</v>
      </c>
      <c r="CTN410" s="65" t="s">
        <v>11</v>
      </c>
      <c r="CTO410" s="370" t="e">
        <f>VLOOKUP(CTW410,Teams,2)</f>
        <v>#REF!</v>
      </c>
      <c r="CTP410" s="370" t="e">
        <f>VLOOKUP(CTX410,Teams,2)</f>
        <v>#REF!</v>
      </c>
      <c r="CTQ410" s="464"/>
      <c r="CTR410" s="369">
        <v>0.33333333333333331</v>
      </c>
      <c r="CTS410" s="370" t="e">
        <f>VLOOKUP(CTO410,fields,2)</f>
        <v>#REF!</v>
      </c>
      <c r="CTT410" s="73" t="s">
        <v>985</v>
      </c>
      <c r="CTU410" s="95">
        <v>45109</v>
      </c>
      <c r="CTV410" s="65" t="s">
        <v>11</v>
      </c>
      <c r="CTW410" s="370" t="e">
        <f>VLOOKUP(CUE410,Teams,2)</f>
        <v>#REF!</v>
      </c>
      <c r="CTX410" s="370" t="e">
        <f>VLOOKUP(CUF410,Teams,2)</f>
        <v>#REF!</v>
      </c>
      <c r="CTY410" s="464"/>
      <c r="CTZ410" s="369">
        <v>0.33333333333333331</v>
      </c>
      <c r="CUA410" s="370" t="e">
        <f>VLOOKUP(CTW410,fields,2)</f>
        <v>#REF!</v>
      </c>
      <c r="CUB410" s="73" t="s">
        <v>985</v>
      </c>
      <c r="CUC410" s="95">
        <v>45109</v>
      </c>
      <c r="CUD410" s="65" t="s">
        <v>11</v>
      </c>
      <c r="CUE410" s="370" t="e">
        <f>VLOOKUP(CUM410,Teams,2)</f>
        <v>#REF!</v>
      </c>
      <c r="CUF410" s="370" t="e">
        <f>VLOOKUP(CUN410,Teams,2)</f>
        <v>#REF!</v>
      </c>
      <c r="CUG410" s="464"/>
      <c r="CUH410" s="369">
        <v>0.33333333333333331</v>
      </c>
      <c r="CUI410" s="370" t="e">
        <f>VLOOKUP(CUE410,fields,2)</f>
        <v>#REF!</v>
      </c>
      <c r="CUJ410" s="73" t="s">
        <v>985</v>
      </c>
      <c r="CUK410" s="95">
        <v>45109</v>
      </c>
      <c r="CUL410" s="65" t="s">
        <v>11</v>
      </c>
      <c r="CUM410" s="370" t="e">
        <f>VLOOKUP(CUU410,Teams,2)</f>
        <v>#REF!</v>
      </c>
      <c r="CUN410" s="370" t="e">
        <f>VLOOKUP(CUV410,Teams,2)</f>
        <v>#REF!</v>
      </c>
      <c r="CUO410" s="464"/>
      <c r="CUP410" s="369">
        <v>0.33333333333333331</v>
      </c>
      <c r="CUQ410" s="370" t="e">
        <f>VLOOKUP(CUM410,fields,2)</f>
        <v>#REF!</v>
      </c>
      <c r="CUR410" s="73" t="s">
        <v>985</v>
      </c>
      <c r="CUS410" s="95">
        <v>45109</v>
      </c>
      <c r="CUT410" s="65" t="s">
        <v>11</v>
      </c>
      <c r="CUU410" s="370" t="e">
        <f>VLOOKUP(CVC410,Teams,2)</f>
        <v>#REF!</v>
      </c>
      <c r="CUV410" s="370" t="e">
        <f>VLOOKUP(CVD410,Teams,2)</f>
        <v>#REF!</v>
      </c>
      <c r="CUW410" s="464"/>
      <c r="CUX410" s="369">
        <v>0.33333333333333331</v>
      </c>
      <c r="CUY410" s="370" t="e">
        <f>VLOOKUP(CUU410,fields,2)</f>
        <v>#REF!</v>
      </c>
      <c r="CUZ410" s="73" t="s">
        <v>985</v>
      </c>
      <c r="CVA410" s="95">
        <v>45109</v>
      </c>
      <c r="CVB410" s="65" t="s">
        <v>11</v>
      </c>
      <c r="CVC410" s="370" t="e">
        <f>VLOOKUP(CVK410,Teams,2)</f>
        <v>#REF!</v>
      </c>
      <c r="CVD410" s="370" t="e">
        <f>VLOOKUP(CVL410,Teams,2)</f>
        <v>#REF!</v>
      </c>
      <c r="CVE410" s="464"/>
      <c r="CVF410" s="369">
        <v>0.33333333333333331</v>
      </c>
      <c r="CVG410" s="370" t="e">
        <f>VLOOKUP(CVC410,fields,2)</f>
        <v>#REF!</v>
      </c>
      <c r="CVH410" s="73" t="s">
        <v>985</v>
      </c>
      <c r="CVI410" s="95">
        <v>45109</v>
      </c>
      <c r="CVJ410" s="65" t="s">
        <v>11</v>
      </c>
      <c r="CVK410" s="370" t="e">
        <f>VLOOKUP(CVS410,Teams,2)</f>
        <v>#REF!</v>
      </c>
      <c r="CVL410" s="370" t="e">
        <f>VLOOKUP(CVT410,Teams,2)</f>
        <v>#REF!</v>
      </c>
      <c r="CVM410" s="464"/>
      <c r="CVN410" s="369">
        <v>0.33333333333333331</v>
      </c>
      <c r="CVO410" s="370" t="e">
        <f>VLOOKUP(CVK410,fields,2)</f>
        <v>#REF!</v>
      </c>
      <c r="CVP410" s="73" t="s">
        <v>985</v>
      </c>
      <c r="CVQ410" s="95">
        <v>45109</v>
      </c>
      <c r="CVR410" s="65" t="s">
        <v>11</v>
      </c>
      <c r="CVS410" s="370" t="e">
        <f>VLOOKUP(CWA410,Teams,2)</f>
        <v>#REF!</v>
      </c>
      <c r="CVT410" s="370" t="e">
        <f>VLOOKUP(CWB410,Teams,2)</f>
        <v>#REF!</v>
      </c>
      <c r="CVU410" s="464"/>
      <c r="CVV410" s="369">
        <v>0.33333333333333331</v>
      </c>
      <c r="CVW410" s="370" t="e">
        <f>VLOOKUP(CVS410,fields,2)</f>
        <v>#REF!</v>
      </c>
      <c r="CVX410" s="73" t="s">
        <v>985</v>
      </c>
      <c r="CVY410" s="95">
        <v>45109</v>
      </c>
      <c r="CVZ410" s="65" t="s">
        <v>11</v>
      </c>
      <c r="CWA410" s="370" t="e">
        <f>VLOOKUP(CWI410,Teams,2)</f>
        <v>#REF!</v>
      </c>
      <c r="CWB410" s="370" t="e">
        <f>VLOOKUP(CWJ410,Teams,2)</f>
        <v>#REF!</v>
      </c>
      <c r="CWC410" s="464"/>
      <c r="CWD410" s="369">
        <v>0.33333333333333331</v>
      </c>
      <c r="CWE410" s="370" t="e">
        <f>VLOOKUP(CWA410,fields,2)</f>
        <v>#REF!</v>
      </c>
      <c r="CWF410" s="73" t="s">
        <v>985</v>
      </c>
      <c r="CWG410" s="95">
        <v>45109</v>
      </c>
      <c r="CWH410" s="65" t="s">
        <v>11</v>
      </c>
      <c r="CWI410" s="370" t="e">
        <f>VLOOKUP(CWQ410,Teams,2)</f>
        <v>#REF!</v>
      </c>
      <c r="CWJ410" s="370" t="e">
        <f>VLOOKUP(CWR410,Teams,2)</f>
        <v>#REF!</v>
      </c>
      <c r="CWK410" s="464"/>
      <c r="CWL410" s="369">
        <v>0.33333333333333331</v>
      </c>
      <c r="CWM410" s="370" t="e">
        <f>VLOOKUP(CWI410,fields,2)</f>
        <v>#REF!</v>
      </c>
      <c r="CWN410" s="73" t="s">
        <v>985</v>
      </c>
      <c r="CWO410" s="95">
        <v>45109</v>
      </c>
      <c r="CWP410" s="65" t="s">
        <v>11</v>
      </c>
      <c r="CWQ410" s="370" t="e">
        <f>VLOOKUP(CWY410,Teams,2)</f>
        <v>#REF!</v>
      </c>
      <c r="CWR410" s="370" t="e">
        <f>VLOOKUP(CWZ410,Teams,2)</f>
        <v>#REF!</v>
      </c>
      <c r="CWS410" s="464"/>
      <c r="CWT410" s="369">
        <v>0.33333333333333331</v>
      </c>
      <c r="CWU410" s="370" t="e">
        <f>VLOOKUP(CWQ410,fields,2)</f>
        <v>#REF!</v>
      </c>
      <c r="CWV410" s="73" t="s">
        <v>985</v>
      </c>
      <c r="CWW410" s="95">
        <v>45109</v>
      </c>
      <c r="CWX410" s="65" t="s">
        <v>11</v>
      </c>
      <c r="CWY410" s="370" t="e">
        <f>VLOOKUP(CXG410,Teams,2)</f>
        <v>#REF!</v>
      </c>
      <c r="CWZ410" s="370" t="e">
        <f>VLOOKUP(CXH410,Teams,2)</f>
        <v>#REF!</v>
      </c>
      <c r="CXA410" s="464"/>
      <c r="CXB410" s="369">
        <v>0.33333333333333331</v>
      </c>
      <c r="CXC410" s="370" t="e">
        <f>VLOOKUP(CWY410,fields,2)</f>
        <v>#REF!</v>
      </c>
      <c r="CXD410" s="73" t="s">
        <v>985</v>
      </c>
      <c r="CXE410" s="95">
        <v>45109</v>
      </c>
      <c r="CXF410" s="65" t="s">
        <v>11</v>
      </c>
      <c r="CXG410" s="370" t="e">
        <f>VLOOKUP(CXO410,Teams,2)</f>
        <v>#REF!</v>
      </c>
      <c r="CXH410" s="370" t="e">
        <f>VLOOKUP(CXP410,Teams,2)</f>
        <v>#REF!</v>
      </c>
      <c r="CXI410" s="464"/>
      <c r="CXJ410" s="369">
        <v>0.33333333333333331</v>
      </c>
      <c r="CXK410" s="370" t="e">
        <f>VLOOKUP(CXG410,fields,2)</f>
        <v>#REF!</v>
      </c>
      <c r="CXL410" s="73" t="s">
        <v>985</v>
      </c>
      <c r="CXM410" s="95">
        <v>45109</v>
      </c>
      <c r="CXN410" s="65" t="s">
        <v>11</v>
      </c>
      <c r="CXO410" s="370" t="e">
        <f>VLOOKUP(CXW410,Teams,2)</f>
        <v>#REF!</v>
      </c>
      <c r="CXP410" s="370" t="e">
        <f>VLOOKUP(CXX410,Teams,2)</f>
        <v>#REF!</v>
      </c>
      <c r="CXQ410" s="464"/>
      <c r="CXR410" s="369">
        <v>0.33333333333333331</v>
      </c>
      <c r="CXS410" s="370" t="e">
        <f>VLOOKUP(CXO410,fields,2)</f>
        <v>#REF!</v>
      </c>
      <c r="CXT410" s="73" t="s">
        <v>985</v>
      </c>
      <c r="CXU410" s="95">
        <v>45109</v>
      </c>
      <c r="CXV410" s="65" t="s">
        <v>11</v>
      </c>
      <c r="CXW410" s="370" t="e">
        <f>VLOOKUP(CYE410,Teams,2)</f>
        <v>#REF!</v>
      </c>
      <c r="CXX410" s="370" t="e">
        <f>VLOOKUP(CYF410,Teams,2)</f>
        <v>#REF!</v>
      </c>
      <c r="CXY410" s="464"/>
      <c r="CXZ410" s="369">
        <v>0.33333333333333331</v>
      </c>
      <c r="CYA410" s="370" t="e">
        <f>VLOOKUP(CXW410,fields,2)</f>
        <v>#REF!</v>
      </c>
      <c r="CYB410" s="73" t="s">
        <v>985</v>
      </c>
      <c r="CYC410" s="95">
        <v>45109</v>
      </c>
      <c r="CYD410" s="65" t="s">
        <v>11</v>
      </c>
      <c r="CYE410" s="370" t="e">
        <f>VLOOKUP(CYM410,Teams,2)</f>
        <v>#REF!</v>
      </c>
      <c r="CYF410" s="370" t="e">
        <f>VLOOKUP(CYN410,Teams,2)</f>
        <v>#REF!</v>
      </c>
      <c r="CYG410" s="464"/>
      <c r="CYH410" s="369">
        <v>0.33333333333333331</v>
      </c>
      <c r="CYI410" s="370" t="e">
        <f>VLOOKUP(CYE410,fields,2)</f>
        <v>#REF!</v>
      </c>
      <c r="CYJ410" s="73" t="s">
        <v>985</v>
      </c>
      <c r="CYK410" s="95">
        <v>45109</v>
      </c>
      <c r="CYL410" s="65" t="s">
        <v>11</v>
      </c>
      <c r="CYM410" s="370" t="e">
        <f>VLOOKUP(CYU410,Teams,2)</f>
        <v>#REF!</v>
      </c>
      <c r="CYN410" s="370" t="e">
        <f>VLOOKUP(CYV410,Teams,2)</f>
        <v>#REF!</v>
      </c>
      <c r="CYO410" s="464"/>
      <c r="CYP410" s="369">
        <v>0.33333333333333331</v>
      </c>
      <c r="CYQ410" s="370" t="e">
        <f>VLOOKUP(CYM410,fields,2)</f>
        <v>#REF!</v>
      </c>
      <c r="CYR410" s="73" t="s">
        <v>985</v>
      </c>
      <c r="CYS410" s="95">
        <v>45109</v>
      </c>
      <c r="CYT410" s="65" t="s">
        <v>11</v>
      </c>
      <c r="CYU410" s="370" t="e">
        <f>VLOOKUP(CZC410,Teams,2)</f>
        <v>#REF!</v>
      </c>
      <c r="CYV410" s="370" t="e">
        <f>VLOOKUP(CZD410,Teams,2)</f>
        <v>#REF!</v>
      </c>
      <c r="CYW410" s="464"/>
      <c r="CYX410" s="369">
        <v>0.33333333333333331</v>
      </c>
      <c r="CYY410" s="370" t="e">
        <f>VLOOKUP(CYU410,fields,2)</f>
        <v>#REF!</v>
      </c>
      <c r="CYZ410" s="73" t="s">
        <v>985</v>
      </c>
      <c r="CZA410" s="95">
        <v>45109</v>
      </c>
      <c r="CZB410" s="65" t="s">
        <v>11</v>
      </c>
      <c r="CZC410" s="370" t="e">
        <f>VLOOKUP(CZK410,Teams,2)</f>
        <v>#REF!</v>
      </c>
      <c r="CZD410" s="370" t="e">
        <f>VLOOKUP(CZL410,Teams,2)</f>
        <v>#REF!</v>
      </c>
      <c r="CZE410" s="464"/>
      <c r="CZF410" s="369">
        <v>0.33333333333333331</v>
      </c>
      <c r="CZG410" s="370" t="e">
        <f>VLOOKUP(CZC410,fields,2)</f>
        <v>#REF!</v>
      </c>
      <c r="CZH410" s="73" t="s">
        <v>985</v>
      </c>
      <c r="CZI410" s="95">
        <v>45109</v>
      </c>
      <c r="CZJ410" s="65" t="s">
        <v>11</v>
      </c>
      <c r="CZK410" s="370" t="e">
        <f>VLOOKUP(CZS410,Teams,2)</f>
        <v>#REF!</v>
      </c>
      <c r="CZL410" s="370" t="e">
        <f>VLOOKUP(CZT410,Teams,2)</f>
        <v>#REF!</v>
      </c>
      <c r="CZM410" s="464"/>
      <c r="CZN410" s="369">
        <v>0.33333333333333331</v>
      </c>
      <c r="CZO410" s="370" t="e">
        <f>VLOOKUP(CZK410,fields,2)</f>
        <v>#REF!</v>
      </c>
      <c r="CZP410" s="73" t="s">
        <v>985</v>
      </c>
      <c r="CZQ410" s="95">
        <v>45109</v>
      </c>
      <c r="CZR410" s="65" t="s">
        <v>11</v>
      </c>
      <c r="CZS410" s="370" t="e">
        <f>VLOOKUP(DAA410,Teams,2)</f>
        <v>#REF!</v>
      </c>
      <c r="CZT410" s="370" t="e">
        <f>VLOOKUP(DAB410,Teams,2)</f>
        <v>#REF!</v>
      </c>
      <c r="CZU410" s="464"/>
      <c r="CZV410" s="369">
        <v>0.33333333333333331</v>
      </c>
      <c r="CZW410" s="370" t="e">
        <f>VLOOKUP(CZS410,fields,2)</f>
        <v>#REF!</v>
      </c>
      <c r="CZX410" s="73" t="s">
        <v>985</v>
      </c>
      <c r="CZY410" s="95">
        <v>45109</v>
      </c>
      <c r="CZZ410" s="65" t="s">
        <v>11</v>
      </c>
      <c r="DAA410" s="370" t="e">
        <f>VLOOKUP(DAI410,Teams,2)</f>
        <v>#REF!</v>
      </c>
      <c r="DAB410" s="370" t="e">
        <f>VLOOKUP(DAJ410,Teams,2)</f>
        <v>#REF!</v>
      </c>
      <c r="DAC410" s="464"/>
      <c r="DAD410" s="369">
        <v>0.33333333333333331</v>
      </c>
      <c r="DAE410" s="370" t="e">
        <f>VLOOKUP(DAA410,fields,2)</f>
        <v>#REF!</v>
      </c>
      <c r="DAF410" s="73" t="s">
        <v>985</v>
      </c>
      <c r="DAG410" s="95">
        <v>45109</v>
      </c>
      <c r="DAH410" s="65" t="s">
        <v>11</v>
      </c>
      <c r="DAI410" s="370" t="e">
        <f>VLOOKUP(DAQ410,Teams,2)</f>
        <v>#REF!</v>
      </c>
      <c r="DAJ410" s="370" t="e">
        <f>VLOOKUP(DAR410,Teams,2)</f>
        <v>#REF!</v>
      </c>
      <c r="DAK410" s="464"/>
      <c r="DAL410" s="369">
        <v>0.33333333333333331</v>
      </c>
      <c r="DAM410" s="370" t="e">
        <f>VLOOKUP(DAI410,fields,2)</f>
        <v>#REF!</v>
      </c>
      <c r="DAN410" s="73" t="s">
        <v>985</v>
      </c>
      <c r="DAO410" s="95">
        <v>45109</v>
      </c>
      <c r="DAP410" s="65" t="s">
        <v>11</v>
      </c>
      <c r="DAQ410" s="370" t="e">
        <f>VLOOKUP(DAY410,Teams,2)</f>
        <v>#REF!</v>
      </c>
      <c r="DAR410" s="370" t="e">
        <f>VLOOKUP(DAZ410,Teams,2)</f>
        <v>#REF!</v>
      </c>
      <c r="DAS410" s="464"/>
      <c r="DAT410" s="369">
        <v>0.33333333333333331</v>
      </c>
      <c r="DAU410" s="370" t="e">
        <f>VLOOKUP(DAQ410,fields,2)</f>
        <v>#REF!</v>
      </c>
      <c r="DAV410" s="73" t="s">
        <v>985</v>
      </c>
      <c r="DAW410" s="95">
        <v>45109</v>
      </c>
      <c r="DAX410" s="65" t="s">
        <v>11</v>
      </c>
      <c r="DAY410" s="370" t="e">
        <f>VLOOKUP(DBG410,Teams,2)</f>
        <v>#REF!</v>
      </c>
      <c r="DAZ410" s="370" t="e">
        <f>VLOOKUP(DBH410,Teams,2)</f>
        <v>#REF!</v>
      </c>
      <c r="DBA410" s="464"/>
      <c r="DBB410" s="369">
        <v>0.33333333333333331</v>
      </c>
      <c r="DBC410" s="370" t="e">
        <f>VLOOKUP(DAY410,fields,2)</f>
        <v>#REF!</v>
      </c>
      <c r="DBD410" s="73" t="s">
        <v>985</v>
      </c>
      <c r="DBE410" s="95">
        <v>45109</v>
      </c>
      <c r="DBF410" s="65" t="s">
        <v>11</v>
      </c>
      <c r="DBG410" s="370" t="e">
        <f>VLOOKUP(DBO410,Teams,2)</f>
        <v>#REF!</v>
      </c>
      <c r="DBH410" s="370" t="e">
        <f>VLOOKUP(DBP410,Teams,2)</f>
        <v>#REF!</v>
      </c>
      <c r="DBI410" s="464"/>
      <c r="DBJ410" s="369">
        <v>0.33333333333333331</v>
      </c>
      <c r="DBK410" s="370" t="e">
        <f>VLOOKUP(DBG410,fields,2)</f>
        <v>#REF!</v>
      </c>
      <c r="DBL410" s="73" t="s">
        <v>985</v>
      </c>
      <c r="DBM410" s="95">
        <v>45109</v>
      </c>
      <c r="DBN410" s="65" t="s">
        <v>11</v>
      </c>
      <c r="DBO410" s="370" t="e">
        <f>VLOOKUP(DBW410,Teams,2)</f>
        <v>#REF!</v>
      </c>
      <c r="DBP410" s="370" t="e">
        <f>VLOOKUP(DBX410,Teams,2)</f>
        <v>#REF!</v>
      </c>
      <c r="DBQ410" s="464"/>
      <c r="DBR410" s="369">
        <v>0.33333333333333331</v>
      </c>
      <c r="DBS410" s="370" t="e">
        <f>VLOOKUP(DBO410,fields,2)</f>
        <v>#REF!</v>
      </c>
      <c r="DBT410" s="73" t="s">
        <v>985</v>
      </c>
      <c r="DBU410" s="95">
        <v>45109</v>
      </c>
      <c r="DBV410" s="65" t="s">
        <v>11</v>
      </c>
      <c r="DBW410" s="370" t="e">
        <f>VLOOKUP(DCE410,Teams,2)</f>
        <v>#REF!</v>
      </c>
      <c r="DBX410" s="370" t="e">
        <f>VLOOKUP(DCF410,Teams,2)</f>
        <v>#REF!</v>
      </c>
      <c r="DBY410" s="464"/>
      <c r="DBZ410" s="369">
        <v>0.33333333333333331</v>
      </c>
      <c r="DCA410" s="370" t="e">
        <f>VLOOKUP(DBW410,fields,2)</f>
        <v>#REF!</v>
      </c>
      <c r="DCB410" s="73" t="s">
        <v>985</v>
      </c>
      <c r="DCC410" s="95">
        <v>45109</v>
      </c>
      <c r="DCD410" s="65" t="s">
        <v>11</v>
      </c>
      <c r="DCE410" s="370" t="e">
        <f>VLOOKUP(DCM410,Teams,2)</f>
        <v>#REF!</v>
      </c>
      <c r="DCF410" s="370" t="e">
        <f>VLOOKUP(DCN410,Teams,2)</f>
        <v>#REF!</v>
      </c>
      <c r="DCG410" s="464"/>
      <c r="DCH410" s="369">
        <v>0.33333333333333331</v>
      </c>
      <c r="DCI410" s="370" t="e">
        <f>VLOOKUP(DCE410,fields,2)</f>
        <v>#REF!</v>
      </c>
      <c r="DCJ410" s="73" t="s">
        <v>985</v>
      </c>
      <c r="DCK410" s="95">
        <v>45109</v>
      </c>
      <c r="DCL410" s="65" t="s">
        <v>11</v>
      </c>
      <c r="DCM410" s="370" t="e">
        <f>VLOOKUP(DCU410,Teams,2)</f>
        <v>#REF!</v>
      </c>
      <c r="DCN410" s="370" t="e">
        <f>VLOOKUP(DCV410,Teams,2)</f>
        <v>#REF!</v>
      </c>
      <c r="DCO410" s="464"/>
      <c r="DCP410" s="369">
        <v>0.33333333333333331</v>
      </c>
      <c r="DCQ410" s="370" t="e">
        <f>VLOOKUP(DCM410,fields,2)</f>
        <v>#REF!</v>
      </c>
      <c r="DCR410" s="73" t="s">
        <v>985</v>
      </c>
      <c r="DCS410" s="95">
        <v>45109</v>
      </c>
      <c r="DCT410" s="65" t="s">
        <v>11</v>
      </c>
      <c r="DCU410" s="370" t="e">
        <f>VLOOKUP(DDC410,Teams,2)</f>
        <v>#REF!</v>
      </c>
      <c r="DCV410" s="370" t="e">
        <f>VLOOKUP(DDD410,Teams,2)</f>
        <v>#REF!</v>
      </c>
      <c r="DCW410" s="464"/>
      <c r="DCX410" s="369">
        <v>0.33333333333333331</v>
      </c>
      <c r="DCY410" s="370" t="e">
        <f>VLOOKUP(DCU410,fields,2)</f>
        <v>#REF!</v>
      </c>
      <c r="DCZ410" s="73" t="s">
        <v>985</v>
      </c>
      <c r="DDA410" s="95">
        <v>45109</v>
      </c>
      <c r="DDB410" s="65" t="s">
        <v>11</v>
      </c>
      <c r="DDC410" s="370" t="e">
        <f>VLOOKUP(DDK410,Teams,2)</f>
        <v>#REF!</v>
      </c>
      <c r="DDD410" s="370" t="e">
        <f>VLOOKUP(DDL410,Teams,2)</f>
        <v>#REF!</v>
      </c>
      <c r="DDE410" s="464"/>
      <c r="DDF410" s="369">
        <v>0.33333333333333331</v>
      </c>
      <c r="DDG410" s="370" t="e">
        <f>VLOOKUP(DDC410,fields,2)</f>
        <v>#REF!</v>
      </c>
      <c r="DDH410" s="73" t="s">
        <v>985</v>
      </c>
      <c r="DDI410" s="95">
        <v>45109</v>
      </c>
      <c r="DDJ410" s="65" t="s">
        <v>11</v>
      </c>
      <c r="DDK410" s="370" t="e">
        <f>VLOOKUP(DDS410,Teams,2)</f>
        <v>#REF!</v>
      </c>
      <c r="DDL410" s="370" t="e">
        <f>VLOOKUP(DDT410,Teams,2)</f>
        <v>#REF!</v>
      </c>
      <c r="DDM410" s="464"/>
      <c r="DDN410" s="369">
        <v>0.33333333333333331</v>
      </c>
      <c r="DDO410" s="370" t="e">
        <f>VLOOKUP(DDK410,fields,2)</f>
        <v>#REF!</v>
      </c>
      <c r="DDP410" s="73" t="s">
        <v>985</v>
      </c>
      <c r="DDQ410" s="95">
        <v>45109</v>
      </c>
      <c r="DDR410" s="65" t="s">
        <v>11</v>
      </c>
      <c r="DDS410" s="370" t="e">
        <f>VLOOKUP(DEA410,Teams,2)</f>
        <v>#REF!</v>
      </c>
      <c r="DDT410" s="370" t="e">
        <f>VLOOKUP(DEB410,Teams,2)</f>
        <v>#REF!</v>
      </c>
      <c r="DDU410" s="464"/>
      <c r="DDV410" s="369">
        <v>0.33333333333333331</v>
      </c>
      <c r="DDW410" s="370" t="e">
        <f>VLOOKUP(DDS410,fields,2)</f>
        <v>#REF!</v>
      </c>
      <c r="DDX410" s="73" t="s">
        <v>985</v>
      </c>
      <c r="DDY410" s="95">
        <v>45109</v>
      </c>
      <c r="DDZ410" s="65" t="s">
        <v>11</v>
      </c>
      <c r="DEA410" s="370" t="e">
        <f>VLOOKUP(DEI410,Teams,2)</f>
        <v>#REF!</v>
      </c>
      <c r="DEB410" s="370" t="e">
        <f>VLOOKUP(DEJ410,Teams,2)</f>
        <v>#REF!</v>
      </c>
      <c r="DEC410" s="464"/>
      <c r="DED410" s="369">
        <v>0.33333333333333331</v>
      </c>
      <c r="DEE410" s="370" t="e">
        <f>VLOOKUP(DEA410,fields,2)</f>
        <v>#REF!</v>
      </c>
      <c r="DEF410" s="73" t="s">
        <v>985</v>
      </c>
      <c r="DEG410" s="95">
        <v>45109</v>
      </c>
      <c r="DEH410" s="65" t="s">
        <v>11</v>
      </c>
      <c r="DEI410" s="370" t="e">
        <f>VLOOKUP(DEQ410,Teams,2)</f>
        <v>#REF!</v>
      </c>
      <c r="DEJ410" s="370" t="e">
        <f>VLOOKUP(DER410,Teams,2)</f>
        <v>#REF!</v>
      </c>
      <c r="DEK410" s="464"/>
      <c r="DEL410" s="369">
        <v>0.33333333333333331</v>
      </c>
      <c r="DEM410" s="370" t="e">
        <f>VLOOKUP(DEI410,fields,2)</f>
        <v>#REF!</v>
      </c>
      <c r="DEN410" s="73" t="s">
        <v>985</v>
      </c>
      <c r="DEO410" s="95">
        <v>45109</v>
      </c>
      <c r="DEP410" s="65" t="s">
        <v>11</v>
      </c>
      <c r="DEQ410" s="370" t="e">
        <f>VLOOKUP(DEY410,Teams,2)</f>
        <v>#REF!</v>
      </c>
      <c r="DER410" s="370" t="e">
        <f>VLOOKUP(DEZ410,Teams,2)</f>
        <v>#REF!</v>
      </c>
      <c r="DES410" s="464"/>
      <c r="DET410" s="369">
        <v>0.33333333333333331</v>
      </c>
      <c r="DEU410" s="370" t="e">
        <f>VLOOKUP(DEQ410,fields,2)</f>
        <v>#REF!</v>
      </c>
      <c r="DEV410" s="73" t="s">
        <v>985</v>
      </c>
      <c r="DEW410" s="95">
        <v>45109</v>
      </c>
      <c r="DEX410" s="65" t="s">
        <v>11</v>
      </c>
      <c r="DEY410" s="370" t="e">
        <f>VLOOKUP(DFG410,Teams,2)</f>
        <v>#REF!</v>
      </c>
      <c r="DEZ410" s="370" t="e">
        <f>VLOOKUP(DFH410,Teams,2)</f>
        <v>#REF!</v>
      </c>
      <c r="DFA410" s="464"/>
      <c r="DFB410" s="369">
        <v>0.33333333333333331</v>
      </c>
      <c r="DFC410" s="370" t="e">
        <f>VLOOKUP(DEY410,fields,2)</f>
        <v>#REF!</v>
      </c>
      <c r="DFD410" s="73" t="s">
        <v>985</v>
      </c>
      <c r="DFE410" s="95">
        <v>45109</v>
      </c>
      <c r="DFF410" s="65" t="s">
        <v>11</v>
      </c>
      <c r="DFG410" s="370" t="e">
        <f>VLOOKUP(DFO410,Teams,2)</f>
        <v>#REF!</v>
      </c>
      <c r="DFH410" s="370" t="e">
        <f>VLOOKUP(DFP410,Teams,2)</f>
        <v>#REF!</v>
      </c>
      <c r="DFI410" s="464"/>
      <c r="DFJ410" s="369">
        <v>0.33333333333333331</v>
      </c>
      <c r="DFK410" s="370" t="e">
        <f>VLOOKUP(DFG410,fields,2)</f>
        <v>#REF!</v>
      </c>
      <c r="DFL410" s="73" t="s">
        <v>985</v>
      </c>
      <c r="DFM410" s="95">
        <v>45109</v>
      </c>
      <c r="DFN410" s="65" t="s">
        <v>11</v>
      </c>
      <c r="DFO410" s="370" t="e">
        <f>VLOOKUP(DFW410,Teams,2)</f>
        <v>#REF!</v>
      </c>
      <c r="DFP410" s="370" t="e">
        <f>VLOOKUP(DFX410,Teams,2)</f>
        <v>#REF!</v>
      </c>
      <c r="DFQ410" s="464"/>
      <c r="DFR410" s="369">
        <v>0.33333333333333331</v>
      </c>
      <c r="DFS410" s="370" t="e">
        <f>VLOOKUP(DFO410,fields,2)</f>
        <v>#REF!</v>
      </c>
      <c r="DFT410" s="73" t="s">
        <v>985</v>
      </c>
      <c r="DFU410" s="95">
        <v>45109</v>
      </c>
      <c r="DFV410" s="65" t="s">
        <v>11</v>
      </c>
      <c r="DFW410" s="370" t="e">
        <f>VLOOKUP(DGE410,Teams,2)</f>
        <v>#REF!</v>
      </c>
      <c r="DFX410" s="370" t="e">
        <f>VLOOKUP(DGF410,Teams,2)</f>
        <v>#REF!</v>
      </c>
      <c r="DFY410" s="464"/>
      <c r="DFZ410" s="369">
        <v>0.33333333333333331</v>
      </c>
      <c r="DGA410" s="370" t="e">
        <f>VLOOKUP(DFW410,fields,2)</f>
        <v>#REF!</v>
      </c>
      <c r="DGB410" s="73" t="s">
        <v>985</v>
      </c>
      <c r="DGC410" s="95">
        <v>45109</v>
      </c>
      <c r="DGD410" s="65" t="s">
        <v>11</v>
      </c>
      <c r="DGE410" s="370" t="e">
        <f>VLOOKUP(DGM410,Teams,2)</f>
        <v>#REF!</v>
      </c>
      <c r="DGF410" s="370" t="e">
        <f>VLOOKUP(DGN410,Teams,2)</f>
        <v>#REF!</v>
      </c>
      <c r="DGG410" s="464"/>
      <c r="DGH410" s="369">
        <v>0.33333333333333331</v>
      </c>
      <c r="DGI410" s="370" t="e">
        <f>VLOOKUP(DGE410,fields,2)</f>
        <v>#REF!</v>
      </c>
      <c r="DGJ410" s="73" t="s">
        <v>985</v>
      </c>
      <c r="DGK410" s="95">
        <v>45109</v>
      </c>
      <c r="DGL410" s="65" t="s">
        <v>11</v>
      </c>
      <c r="DGM410" s="370" t="e">
        <f>VLOOKUP(DGU410,Teams,2)</f>
        <v>#REF!</v>
      </c>
      <c r="DGN410" s="370" t="e">
        <f>VLOOKUP(DGV410,Teams,2)</f>
        <v>#REF!</v>
      </c>
      <c r="DGO410" s="464"/>
      <c r="DGP410" s="369">
        <v>0.33333333333333331</v>
      </c>
      <c r="DGQ410" s="370" t="e">
        <f>VLOOKUP(DGM410,fields,2)</f>
        <v>#REF!</v>
      </c>
      <c r="DGR410" s="73" t="s">
        <v>985</v>
      </c>
      <c r="DGS410" s="95">
        <v>45109</v>
      </c>
      <c r="DGT410" s="65" t="s">
        <v>11</v>
      </c>
      <c r="DGU410" s="370" t="e">
        <f>VLOOKUP(DHC410,Teams,2)</f>
        <v>#REF!</v>
      </c>
      <c r="DGV410" s="370" t="e">
        <f>VLOOKUP(DHD410,Teams,2)</f>
        <v>#REF!</v>
      </c>
      <c r="DGW410" s="464"/>
      <c r="DGX410" s="369">
        <v>0.33333333333333331</v>
      </c>
      <c r="DGY410" s="370" t="e">
        <f>VLOOKUP(DGU410,fields,2)</f>
        <v>#REF!</v>
      </c>
      <c r="DGZ410" s="73" t="s">
        <v>985</v>
      </c>
      <c r="DHA410" s="95">
        <v>45109</v>
      </c>
      <c r="DHB410" s="65" t="s">
        <v>11</v>
      </c>
      <c r="DHC410" s="370" t="e">
        <f>VLOOKUP(DHK410,Teams,2)</f>
        <v>#REF!</v>
      </c>
      <c r="DHD410" s="370" t="e">
        <f>VLOOKUP(DHL410,Teams,2)</f>
        <v>#REF!</v>
      </c>
      <c r="DHE410" s="464"/>
      <c r="DHF410" s="369">
        <v>0.33333333333333331</v>
      </c>
      <c r="DHG410" s="370" t="e">
        <f>VLOOKUP(DHC410,fields,2)</f>
        <v>#REF!</v>
      </c>
      <c r="DHH410" s="73" t="s">
        <v>985</v>
      </c>
      <c r="DHI410" s="95">
        <v>45109</v>
      </c>
      <c r="DHJ410" s="65" t="s">
        <v>11</v>
      </c>
      <c r="DHK410" s="370" t="e">
        <f>VLOOKUP(DHS410,Teams,2)</f>
        <v>#REF!</v>
      </c>
      <c r="DHL410" s="370" t="e">
        <f>VLOOKUP(DHT410,Teams,2)</f>
        <v>#REF!</v>
      </c>
      <c r="DHM410" s="464"/>
      <c r="DHN410" s="369">
        <v>0.33333333333333331</v>
      </c>
      <c r="DHO410" s="370" t="e">
        <f>VLOOKUP(DHK410,fields,2)</f>
        <v>#REF!</v>
      </c>
      <c r="DHP410" s="73" t="s">
        <v>985</v>
      </c>
      <c r="DHQ410" s="95">
        <v>45109</v>
      </c>
      <c r="DHR410" s="65" t="s">
        <v>11</v>
      </c>
      <c r="DHS410" s="370" t="e">
        <f>VLOOKUP(DIA410,Teams,2)</f>
        <v>#REF!</v>
      </c>
      <c r="DHT410" s="370" t="e">
        <f>VLOOKUP(DIB410,Teams,2)</f>
        <v>#REF!</v>
      </c>
      <c r="DHU410" s="464"/>
      <c r="DHV410" s="369">
        <v>0.33333333333333331</v>
      </c>
      <c r="DHW410" s="370" t="e">
        <f>VLOOKUP(DHS410,fields,2)</f>
        <v>#REF!</v>
      </c>
      <c r="DHX410" s="73" t="s">
        <v>985</v>
      </c>
      <c r="DHY410" s="95">
        <v>45109</v>
      </c>
      <c r="DHZ410" s="65" t="s">
        <v>11</v>
      </c>
      <c r="DIA410" s="370" t="e">
        <f>VLOOKUP(DII410,Teams,2)</f>
        <v>#REF!</v>
      </c>
      <c r="DIB410" s="370" t="e">
        <f>VLOOKUP(DIJ410,Teams,2)</f>
        <v>#REF!</v>
      </c>
      <c r="DIC410" s="464"/>
      <c r="DID410" s="369">
        <v>0.33333333333333331</v>
      </c>
      <c r="DIE410" s="370" t="e">
        <f>VLOOKUP(DIA410,fields,2)</f>
        <v>#REF!</v>
      </c>
      <c r="DIF410" s="73" t="s">
        <v>985</v>
      </c>
      <c r="DIG410" s="95">
        <v>45109</v>
      </c>
      <c r="DIH410" s="65" t="s">
        <v>11</v>
      </c>
      <c r="DII410" s="370" t="e">
        <f>VLOOKUP(DIQ410,Teams,2)</f>
        <v>#REF!</v>
      </c>
      <c r="DIJ410" s="370" t="e">
        <f>VLOOKUP(DIR410,Teams,2)</f>
        <v>#REF!</v>
      </c>
      <c r="DIK410" s="464"/>
      <c r="DIL410" s="369">
        <v>0.33333333333333331</v>
      </c>
      <c r="DIM410" s="370" t="e">
        <f>VLOOKUP(DII410,fields,2)</f>
        <v>#REF!</v>
      </c>
      <c r="DIN410" s="73" t="s">
        <v>985</v>
      </c>
      <c r="DIO410" s="95">
        <v>45109</v>
      </c>
      <c r="DIP410" s="65" t="s">
        <v>11</v>
      </c>
      <c r="DIQ410" s="370" t="e">
        <f>VLOOKUP(DIY410,Teams,2)</f>
        <v>#REF!</v>
      </c>
      <c r="DIR410" s="370" t="e">
        <f>VLOOKUP(DIZ410,Teams,2)</f>
        <v>#REF!</v>
      </c>
      <c r="DIS410" s="464"/>
      <c r="DIT410" s="369">
        <v>0.33333333333333331</v>
      </c>
      <c r="DIU410" s="370" t="e">
        <f>VLOOKUP(DIQ410,fields,2)</f>
        <v>#REF!</v>
      </c>
      <c r="DIV410" s="73" t="s">
        <v>985</v>
      </c>
      <c r="DIW410" s="95">
        <v>45109</v>
      </c>
      <c r="DIX410" s="65" t="s">
        <v>11</v>
      </c>
      <c r="DIY410" s="370" t="e">
        <f>VLOOKUP(DJG410,Teams,2)</f>
        <v>#REF!</v>
      </c>
      <c r="DIZ410" s="370" t="e">
        <f>VLOOKUP(DJH410,Teams,2)</f>
        <v>#REF!</v>
      </c>
      <c r="DJA410" s="464"/>
      <c r="DJB410" s="369">
        <v>0.33333333333333331</v>
      </c>
      <c r="DJC410" s="370" t="e">
        <f>VLOOKUP(DIY410,fields,2)</f>
        <v>#REF!</v>
      </c>
      <c r="DJD410" s="73" t="s">
        <v>985</v>
      </c>
      <c r="DJE410" s="95">
        <v>45109</v>
      </c>
      <c r="DJF410" s="65" t="s">
        <v>11</v>
      </c>
      <c r="DJG410" s="370" t="e">
        <f>VLOOKUP(DJO410,Teams,2)</f>
        <v>#REF!</v>
      </c>
      <c r="DJH410" s="370" t="e">
        <f>VLOOKUP(DJP410,Teams,2)</f>
        <v>#REF!</v>
      </c>
      <c r="DJI410" s="464"/>
      <c r="DJJ410" s="369">
        <v>0.33333333333333331</v>
      </c>
      <c r="DJK410" s="370" t="e">
        <f>VLOOKUP(DJG410,fields,2)</f>
        <v>#REF!</v>
      </c>
      <c r="DJL410" s="73" t="s">
        <v>985</v>
      </c>
      <c r="DJM410" s="95">
        <v>45109</v>
      </c>
      <c r="DJN410" s="65" t="s">
        <v>11</v>
      </c>
      <c r="DJO410" s="370" t="e">
        <f>VLOOKUP(DJW410,Teams,2)</f>
        <v>#REF!</v>
      </c>
      <c r="DJP410" s="370" t="e">
        <f>VLOOKUP(DJX410,Teams,2)</f>
        <v>#REF!</v>
      </c>
      <c r="DJQ410" s="464"/>
      <c r="DJR410" s="369">
        <v>0.33333333333333331</v>
      </c>
      <c r="DJS410" s="370" t="e">
        <f>VLOOKUP(DJO410,fields,2)</f>
        <v>#REF!</v>
      </c>
      <c r="DJT410" s="73" t="s">
        <v>985</v>
      </c>
      <c r="DJU410" s="95">
        <v>45109</v>
      </c>
      <c r="DJV410" s="65" t="s">
        <v>11</v>
      </c>
      <c r="DJW410" s="370" t="e">
        <f>VLOOKUP(DKE410,Teams,2)</f>
        <v>#REF!</v>
      </c>
      <c r="DJX410" s="370" t="e">
        <f>VLOOKUP(DKF410,Teams,2)</f>
        <v>#REF!</v>
      </c>
      <c r="DJY410" s="464"/>
      <c r="DJZ410" s="369">
        <v>0.33333333333333331</v>
      </c>
      <c r="DKA410" s="370" t="e">
        <f>VLOOKUP(DJW410,fields,2)</f>
        <v>#REF!</v>
      </c>
      <c r="DKB410" s="73" t="s">
        <v>985</v>
      </c>
      <c r="DKC410" s="95">
        <v>45109</v>
      </c>
      <c r="DKD410" s="65" t="s">
        <v>11</v>
      </c>
      <c r="DKE410" s="370" t="e">
        <f>VLOOKUP(DKM410,Teams,2)</f>
        <v>#REF!</v>
      </c>
      <c r="DKF410" s="370" t="e">
        <f>VLOOKUP(DKN410,Teams,2)</f>
        <v>#REF!</v>
      </c>
      <c r="DKG410" s="464"/>
      <c r="DKH410" s="369">
        <v>0.33333333333333331</v>
      </c>
      <c r="DKI410" s="370" t="e">
        <f>VLOOKUP(DKE410,fields,2)</f>
        <v>#REF!</v>
      </c>
      <c r="DKJ410" s="73" t="s">
        <v>985</v>
      </c>
      <c r="DKK410" s="95">
        <v>45109</v>
      </c>
      <c r="DKL410" s="65" t="s">
        <v>11</v>
      </c>
      <c r="DKM410" s="370" t="e">
        <f>VLOOKUP(DKU410,Teams,2)</f>
        <v>#REF!</v>
      </c>
      <c r="DKN410" s="370" t="e">
        <f>VLOOKUP(DKV410,Teams,2)</f>
        <v>#REF!</v>
      </c>
      <c r="DKO410" s="464"/>
      <c r="DKP410" s="369">
        <v>0.33333333333333331</v>
      </c>
      <c r="DKQ410" s="370" t="e">
        <f>VLOOKUP(DKM410,fields,2)</f>
        <v>#REF!</v>
      </c>
      <c r="DKR410" s="73" t="s">
        <v>985</v>
      </c>
      <c r="DKS410" s="95">
        <v>45109</v>
      </c>
      <c r="DKT410" s="65" t="s">
        <v>11</v>
      </c>
      <c r="DKU410" s="370" t="e">
        <f>VLOOKUP(DLC410,Teams,2)</f>
        <v>#REF!</v>
      </c>
      <c r="DKV410" s="370" t="e">
        <f>VLOOKUP(DLD410,Teams,2)</f>
        <v>#REF!</v>
      </c>
      <c r="DKW410" s="464"/>
      <c r="DKX410" s="369">
        <v>0.33333333333333331</v>
      </c>
      <c r="DKY410" s="370" t="e">
        <f>VLOOKUP(DKU410,fields,2)</f>
        <v>#REF!</v>
      </c>
      <c r="DKZ410" s="73" t="s">
        <v>985</v>
      </c>
      <c r="DLA410" s="95">
        <v>45109</v>
      </c>
      <c r="DLB410" s="65" t="s">
        <v>11</v>
      </c>
      <c r="DLC410" s="370" t="e">
        <f>VLOOKUP(DLK410,Teams,2)</f>
        <v>#REF!</v>
      </c>
      <c r="DLD410" s="370" t="e">
        <f>VLOOKUP(DLL410,Teams,2)</f>
        <v>#REF!</v>
      </c>
      <c r="DLE410" s="464"/>
      <c r="DLF410" s="369">
        <v>0.33333333333333331</v>
      </c>
      <c r="DLG410" s="370" t="e">
        <f>VLOOKUP(DLC410,fields,2)</f>
        <v>#REF!</v>
      </c>
      <c r="DLH410" s="73" t="s">
        <v>985</v>
      </c>
      <c r="DLI410" s="95">
        <v>45109</v>
      </c>
      <c r="DLJ410" s="65" t="s">
        <v>11</v>
      </c>
      <c r="DLK410" s="370" t="e">
        <f>VLOOKUP(DLS410,Teams,2)</f>
        <v>#REF!</v>
      </c>
      <c r="DLL410" s="370" t="e">
        <f>VLOOKUP(DLT410,Teams,2)</f>
        <v>#REF!</v>
      </c>
      <c r="DLM410" s="464"/>
      <c r="DLN410" s="369">
        <v>0.33333333333333331</v>
      </c>
      <c r="DLO410" s="370" t="e">
        <f>VLOOKUP(DLK410,fields,2)</f>
        <v>#REF!</v>
      </c>
      <c r="DLP410" s="73" t="s">
        <v>985</v>
      </c>
      <c r="DLQ410" s="95">
        <v>45109</v>
      </c>
      <c r="DLR410" s="65" t="s">
        <v>11</v>
      </c>
      <c r="DLS410" s="370" t="e">
        <f>VLOOKUP(DMA410,Teams,2)</f>
        <v>#REF!</v>
      </c>
      <c r="DLT410" s="370" t="e">
        <f>VLOOKUP(DMB410,Teams,2)</f>
        <v>#REF!</v>
      </c>
      <c r="DLU410" s="464"/>
      <c r="DLV410" s="369">
        <v>0.33333333333333331</v>
      </c>
      <c r="DLW410" s="370" t="e">
        <f>VLOOKUP(DLS410,fields,2)</f>
        <v>#REF!</v>
      </c>
      <c r="DLX410" s="73" t="s">
        <v>985</v>
      </c>
      <c r="DLY410" s="95">
        <v>45109</v>
      </c>
      <c r="DLZ410" s="65" t="s">
        <v>11</v>
      </c>
      <c r="DMA410" s="370" t="e">
        <f>VLOOKUP(DMI410,Teams,2)</f>
        <v>#REF!</v>
      </c>
      <c r="DMB410" s="370" t="e">
        <f>VLOOKUP(DMJ410,Teams,2)</f>
        <v>#REF!</v>
      </c>
      <c r="DMC410" s="464"/>
      <c r="DMD410" s="369">
        <v>0.33333333333333331</v>
      </c>
      <c r="DME410" s="370" t="e">
        <f>VLOOKUP(DMA410,fields,2)</f>
        <v>#REF!</v>
      </c>
      <c r="DMF410" s="73" t="s">
        <v>985</v>
      </c>
      <c r="DMG410" s="95">
        <v>45109</v>
      </c>
      <c r="DMH410" s="65" t="s">
        <v>11</v>
      </c>
      <c r="DMI410" s="370" t="e">
        <f>VLOOKUP(DMQ410,Teams,2)</f>
        <v>#REF!</v>
      </c>
      <c r="DMJ410" s="370" t="e">
        <f>VLOOKUP(DMR410,Teams,2)</f>
        <v>#REF!</v>
      </c>
      <c r="DMK410" s="464"/>
      <c r="DML410" s="369">
        <v>0.33333333333333331</v>
      </c>
      <c r="DMM410" s="370" t="e">
        <f>VLOOKUP(DMI410,fields,2)</f>
        <v>#REF!</v>
      </c>
      <c r="DMN410" s="73" t="s">
        <v>985</v>
      </c>
      <c r="DMO410" s="95">
        <v>45109</v>
      </c>
      <c r="DMP410" s="65" t="s">
        <v>11</v>
      </c>
      <c r="DMQ410" s="370" t="e">
        <f>VLOOKUP(DMY410,Teams,2)</f>
        <v>#REF!</v>
      </c>
      <c r="DMR410" s="370" t="e">
        <f>VLOOKUP(DMZ410,Teams,2)</f>
        <v>#REF!</v>
      </c>
      <c r="DMS410" s="464"/>
      <c r="DMT410" s="369">
        <v>0.33333333333333331</v>
      </c>
      <c r="DMU410" s="370" t="e">
        <f>VLOOKUP(DMQ410,fields,2)</f>
        <v>#REF!</v>
      </c>
      <c r="DMV410" s="73" t="s">
        <v>985</v>
      </c>
      <c r="DMW410" s="95">
        <v>45109</v>
      </c>
      <c r="DMX410" s="65" t="s">
        <v>11</v>
      </c>
      <c r="DMY410" s="370" t="e">
        <f>VLOOKUP(DNG410,Teams,2)</f>
        <v>#REF!</v>
      </c>
      <c r="DMZ410" s="370" t="e">
        <f>VLOOKUP(DNH410,Teams,2)</f>
        <v>#REF!</v>
      </c>
      <c r="DNA410" s="464"/>
      <c r="DNB410" s="369">
        <v>0.33333333333333331</v>
      </c>
      <c r="DNC410" s="370" t="e">
        <f>VLOOKUP(DMY410,fields,2)</f>
        <v>#REF!</v>
      </c>
      <c r="DND410" s="73" t="s">
        <v>985</v>
      </c>
      <c r="DNE410" s="95">
        <v>45109</v>
      </c>
      <c r="DNF410" s="65" t="s">
        <v>11</v>
      </c>
      <c r="DNG410" s="370" t="e">
        <f>VLOOKUP(DNO410,Teams,2)</f>
        <v>#REF!</v>
      </c>
      <c r="DNH410" s="370" t="e">
        <f>VLOOKUP(DNP410,Teams,2)</f>
        <v>#REF!</v>
      </c>
      <c r="DNI410" s="464"/>
      <c r="DNJ410" s="369">
        <v>0.33333333333333331</v>
      </c>
      <c r="DNK410" s="370" t="e">
        <f>VLOOKUP(DNG410,fields,2)</f>
        <v>#REF!</v>
      </c>
      <c r="DNL410" s="73" t="s">
        <v>985</v>
      </c>
      <c r="DNM410" s="95">
        <v>45109</v>
      </c>
      <c r="DNN410" s="65" t="s">
        <v>11</v>
      </c>
      <c r="DNO410" s="370" t="e">
        <f>VLOOKUP(DNW410,Teams,2)</f>
        <v>#REF!</v>
      </c>
      <c r="DNP410" s="370" t="e">
        <f>VLOOKUP(DNX410,Teams,2)</f>
        <v>#REF!</v>
      </c>
      <c r="DNQ410" s="464"/>
      <c r="DNR410" s="369">
        <v>0.33333333333333331</v>
      </c>
      <c r="DNS410" s="370" t="e">
        <f>VLOOKUP(DNO410,fields,2)</f>
        <v>#REF!</v>
      </c>
      <c r="DNT410" s="73" t="s">
        <v>985</v>
      </c>
      <c r="DNU410" s="95">
        <v>45109</v>
      </c>
      <c r="DNV410" s="65" t="s">
        <v>11</v>
      </c>
      <c r="DNW410" s="370" t="e">
        <f>VLOOKUP(DOE410,Teams,2)</f>
        <v>#REF!</v>
      </c>
      <c r="DNX410" s="370" t="e">
        <f>VLOOKUP(DOF410,Teams,2)</f>
        <v>#REF!</v>
      </c>
      <c r="DNY410" s="464"/>
      <c r="DNZ410" s="369">
        <v>0.33333333333333331</v>
      </c>
      <c r="DOA410" s="370" t="e">
        <f>VLOOKUP(DNW410,fields,2)</f>
        <v>#REF!</v>
      </c>
      <c r="DOB410" s="73" t="s">
        <v>985</v>
      </c>
      <c r="DOC410" s="95">
        <v>45109</v>
      </c>
      <c r="DOD410" s="65" t="s">
        <v>11</v>
      </c>
      <c r="DOE410" s="370" t="e">
        <f>VLOOKUP(DOM410,Teams,2)</f>
        <v>#REF!</v>
      </c>
      <c r="DOF410" s="370" t="e">
        <f>VLOOKUP(DON410,Teams,2)</f>
        <v>#REF!</v>
      </c>
      <c r="DOG410" s="464"/>
      <c r="DOH410" s="369">
        <v>0.33333333333333331</v>
      </c>
      <c r="DOI410" s="370" t="e">
        <f>VLOOKUP(DOE410,fields,2)</f>
        <v>#REF!</v>
      </c>
      <c r="DOJ410" s="73" t="s">
        <v>985</v>
      </c>
      <c r="DOK410" s="95">
        <v>45109</v>
      </c>
      <c r="DOL410" s="65" t="s">
        <v>11</v>
      </c>
      <c r="DOM410" s="370" t="e">
        <f>VLOOKUP(DOU410,Teams,2)</f>
        <v>#REF!</v>
      </c>
      <c r="DON410" s="370" t="e">
        <f>VLOOKUP(DOV410,Teams,2)</f>
        <v>#REF!</v>
      </c>
      <c r="DOO410" s="464"/>
      <c r="DOP410" s="369">
        <v>0.33333333333333331</v>
      </c>
      <c r="DOQ410" s="370" t="e">
        <f>VLOOKUP(DOM410,fields,2)</f>
        <v>#REF!</v>
      </c>
      <c r="DOR410" s="73" t="s">
        <v>985</v>
      </c>
      <c r="DOS410" s="95">
        <v>45109</v>
      </c>
      <c r="DOT410" s="65" t="s">
        <v>11</v>
      </c>
      <c r="DOU410" s="370" t="e">
        <f>VLOOKUP(DPC410,Teams,2)</f>
        <v>#REF!</v>
      </c>
      <c r="DOV410" s="370" t="e">
        <f>VLOOKUP(DPD410,Teams,2)</f>
        <v>#REF!</v>
      </c>
      <c r="DOW410" s="464"/>
      <c r="DOX410" s="369">
        <v>0.33333333333333331</v>
      </c>
      <c r="DOY410" s="370" t="e">
        <f>VLOOKUP(DOU410,fields,2)</f>
        <v>#REF!</v>
      </c>
      <c r="DOZ410" s="73" t="s">
        <v>985</v>
      </c>
      <c r="DPA410" s="95">
        <v>45109</v>
      </c>
      <c r="DPB410" s="65" t="s">
        <v>11</v>
      </c>
      <c r="DPC410" s="370" t="e">
        <f>VLOOKUP(DPK410,Teams,2)</f>
        <v>#REF!</v>
      </c>
      <c r="DPD410" s="370" t="e">
        <f>VLOOKUP(DPL410,Teams,2)</f>
        <v>#REF!</v>
      </c>
      <c r="DPE410" s="464"/>
      <c r="DPF410" s="369">
        <v>0.33333333333333331</v>
      </c>
      <c r="DPG410" s="370" t="e">
        <f>VLOOKUP(DPC410,fields,2)</f>
        <v>#REF!</v>
      </c>
      <c r="DPH410" s="73" t="s">
        <v>985</v>
      </c>
      <c r="DPI410" s="95">
        <v>45109</v>
      </c>
      <c r="DPJ410" s="65" t="s">
        <v>11</v>
      </c>
      <c r="DPK410" s="370" t="e">
        <f>VLOOKUP(DPS410,Teams,2)</f>
        <v>#REF!</v>
      </c>
      <c r="DPL410" s="370" t="e">
        <f>VLOOKUP(DPT410,Teams,2)</f>
        <v>#REF!</v>
      </c>
      <c r="DPM410" s="464"/>
      <c r="DPN410" s="369">
        <v>0.33333333333333331</v>
      </c>
      <c r="DPO410" s="370" t="e">
        <f>VLOOKUP(DPK410,fields,2)</f>
        <v>#REF!</v>
      </c>
      <c r="DPP410" s="73" t="s">
        <v>985</v>
      </c>
      <c r="DPQ410" s="95">
        <v>45109</v>
      </c>
      <c r="DPR410" s="65" t="s">
        <v>11</v>
      </c>
      <c r="DPS410" s="370" t="e">
        <f>VLOOKUP(DQA410,Teams,2)</f>
        <v>#REF!</v>
      </c>
      <c r="DPT410" s="370" t="e">
        <f>VLOOKUP(DQB410,Teams,2)</f>
        <v>#REF!</v>
      </c>
      <c r="DPU410" s="464"/>
      <c r="DPV410" s="369">
        <v>0.33333333333333331</v>
      </c>
      <c r="DPW410" s="370" t="e">
        <f>VLOOKUP(DPS410,fields,2)</f>
        <v>#REF!</v>
      </c>
      <c r="DPX410" s="73" t="s">
        <v>985</v>
      </c>
      <c r="DPY410" s="95">
        <v>45109</v>
      </c>
      <c r="DPZ410" s="65" t="s">
        <v>11</v>
      </c>
      <c r="DQA410" s="370" t="e">
        <f>VLOOKUP(DQI410,Teams,2)</f>
        <v>#REF!</v>
      </c>
      <c r="DQB410" s="370" t="e">
        <f>VLOOKUP(DQJ410,Teams,2)</f>
        <v>#REF!</v>
      </c>
      <c r="DQC410" s="464"/>
      <c r="DQD410" s="369">
        <v>0.33333333333333331</v>
      </c>
      <c r="DQE410" s="370" t="e">
        <f>VLOOKUP(DQA410,fields,2)</f>
        <v>#REF!</v>
      </c>
      <c r="DQF410" s="73" t="s">
        <v>985</v>
      </c>
      <c r="DQG410" s="95">
        <v>45109</v>
      </c>
      <c r="DQH410" s="65" t="s">
        <v>11</v>
      </c>
      <c r="DQI410" s="370" t="e">
        <f>VLOOKUP(DQQ410,Teams,2)</f>
        <v>#REF!</v>
      </c>
      <c r="DQJ410" s="370" t="e">
        <f>VLOOKUP(DQR410,Teams,2)</f>
        <v>#REF!</v>
      </c>
      <c r="DQK410" s="464"/>
      <c r="DQL410" s="369">
        <v>0.33333333333333331</v>
      </c>
      <c r="DQM410" s="370" t="e">
        <f>VLOOKUP(DQI410,fields,2)</f>
        <v>#REF!</v>
      </c>
      <c r="DQN410" s="73" t="s">
        <v>985</v>
      </c>
      <c r="DQO410" s="95">
        <v>45109</v>
      </c>
      <c r="DQP410" s="65" t="s">
        <v>11</v>
      </c>
      <c r="DQQ410" s="370" t="e">
        <f>VLOOKUP(DQY410,Teams,2)</f>
        <v>#REF!</v>
      </c>
      <c r="DQR410" s="370" t="e">
        <f>VLOOKUP(DQZ410,Teams,2)</f>
        <v>#REF!</v>
      </c>
      <c r="DQS410" s="464"/>
      <c r="DQT410" s="369">
        <v>0.33333333333333331</v>
      </c>
      <c r="DQU410" s="370" t="e">
        <f>VLOOKUP(DQQ410,fields,2)</f>
        <v>#REF!</v>
      </c>
      <c r="DQV410" s="73" t="s">
        <v>985</v>
      </c>
      <c r="DQW410" s="95">
        <v>45109</v>
      </c>
      <c r="DQX410" s="65" t="s">
        <v>11</v>
      </c>
      <c r="DQY410" s="370" t="e">
        <f>VLOOKUP(DRG410,Teams,2)</f>
        <v>#REF!</v>
      </c>
      <c r="DQZ410" s="370" t="e">
        <f>VLOOKUP(DRH410,Teams,2)</f>
        <v>#REF!</v>
      </c>
      <c r="DRA410" s="464"/>
      <c r="DRB410" s="369">
        <v>0.33333333333333331</v>
      </c>
      <c r="DRC410" s="370" t="e">
        <f>VLOOKUP(DQY410,fields,2)</f>
        <v>#REF!</v>
      </c>
      <c r="DRD410" s="73" t="s">
        <v>985</v>
      </c>
      <c r="DRE410" s="95">
        <v>45109</v>
      </c>
      <c r="DRF410" s="65" t="s">
        <v>11</v>
      </c>
      <c r="DRG410" s="370" t="e">
        <f>VLOOKUP(DRO410,Teams,2)</f>
        <v>#REF!</v>
      </c>
      <c r="DRH410" s="370" t="e">
        <f>VLOOKUP(DRP410,Teams,2)</f>
        <v>#REF!</v>
      </c>
      <c r="DRI410" s="464"/>
      <c r="DRJ410" s="369">
        <v>0.33333333333333331</v>
      </c>
      <c r="DRK410" s="370" t="e">
        <f>VLOOKUP(DRG410,fields,2)</f>
        <v>#REF!</v>
      </c>
      <c r="DRL410" s="73" t="s">
        <v>985</v>
      </c>
      <c r="DRM410" s="95">
        <v>45109</v>
      </c>
      <c r="DRN410" s="65" t="s">
        <v>11</v>
      </c>
      <c r="DRO410" s="370" t="e">
        <f>VLOOKUP(DRW410,Teams,2)</f>
        <v>#REF!</v>
      </c>
      <c r="DRP410" s="370" t="e">
        <f>VLOOKUP(DRX410,Teams,2)</f>
        <v>#REF!</v>
      </c>
      <c r="DRQ410" s="464"/>
      <c r="DRR410" s="369">
        <v>0.33333333333333331</v>
      </c>
      <c r="DRS410" s="370" t="e">
        <f>VLOOKUP(DRO410,fields,2)</f>
        <v>#REF!</v>
      </c>
      <c r="DRT410" s="73" t="s">
        <v>985</v>
      </c>
      <c r="DRU410" s="95">
        <v>45109</v>
      </c>
      <c r="DRV410" s="65" t="s">
        <v>11</v>
      </c>
      <c r="DRW410" s="370" t="e">
        <f>VLOOKUP(DSE410,Teams,2)</f>
        <v>#REF!</v>
      </c>
      <c r="DRX410" s="370" t="e">
        <f>VLOOKUP(DSF410,Teams,2)</f>
        <v>#REF!</v>
      </c>
      <c r="DRY410" s="464"/>
      <c r="DRZ410" s="369">
        <v>0.33333333333333331</v>
      </c>
      <c r="DSA410" s="370" t="e">
        <f>VLOOKUP(DRW410,fields,2)</f>
        <v>#REF!</v>
      </c>
      <c r="DSB410" s="73" t="s">
        <v>985</v>
      </c>
      <c r="DSC410" s="95">
        <v>45109</v>
      </c>
      <c r="DSD410" s="65" t="s">
        <v>11</v>
      </c>
      <c r="DSE410" s="370" t="e">
        <f>VLOOKUP(DSM410,Teams,2)</f>
        <v>#REF!</v>
      </c>
      <c r="DSF410" s="370" t="e">
        <f>VLOOKUP(DSN410,Teams,2)</f>
        <v>#REF!</v>
      </c>
      <c r="DSG410" s="464"/>
      <c r="DSH410" s="369">
        <v>0.33333333333333331</v>
      </c>
      <c r="DSI410" s="370" t="e">
        <f>VLOOKUP(DSE410,fields,2)</f>
        <v>#REF!</v>
      </c>
      <c r="DSJ410" s="73" t="s">
        <v>985</v>
      </c>
      <c r="DSK410" s="95">
        <v>45109</v>
      </c>
      <c r="DSL410" s="65" t="s">
        <v>11</v>
      </c>
      <c r="DSM410" s="370" t="e">
        <f>VLOOKUP(DSU410,Teams,2)</f>
        <v>#REF!</v>
      </c>
      <c r="DSN410" s="370" t="e">
        <f>VLOOKUP(DSV410,Teams,2)</f>
        <v>#REF!</v>
      </c>
      <c r="DSO410" s="464"/>
      <c r="DSP410" s="369">
        <v>0.33333333333333331</v>
      </c>
      <c r="DSQ410" s="370" t="e">
        <f>VLOOKUP(DSM410,fields,2)</f>
        <v>#REF!</v>
      </c>
      <c r="DSR410" s="73" t="s">
        <v>985</v>
      </c>
      <c r="DSS410" s="95">
        <v>45109</v>
      </c>
      <c r="DST410" s="65" t="s">
        <v>11</v>
      </c>
      <c r="DSU410" s="370" t="e">
        <f>VLOOKUP(DTC410,Teams,2)</f>
        <v>#REF!</v>
      </c>
      <c r="DSV410" s="370" t="e">
        <f>VLOOKUP(DTD410,Teams,2)</f>
        <v>#REF!</v>
      </c>
      <c r="DSW410" s="464"/>
      <c r="DSX410" s="369">
        <v>0.33333333333333331</v>
      </c>
      <c r="DSY410" s="370" t="e">
        <f>VLOOKUP(DSU410,fields,2)</f>
        <v>#REF!</v>
      </c>
      <c r="DSZ410" s="73" t="s">
        <v>985</v>
      </c>
      <c r="DTA410" s="95">
        <v>45109</v>
      </c>
      <c r="DTB410" s="65" t="s">
        <v>11</v>
      </c>
      <c r="DTC410" s="370" t="e">
        <f>VLOOKUP(DTK410,Teams,2)</f>
        <v>#REF!</v>
      </c>
      <c r="DTD410" s="370" t="e">
        <f>VLOOKUP(DTL410,Teams,2)</f>
        <v>#REF!</v>
      </c>
      <c r="DTE410" s="464"/>
      <c r="DTF410" s="369">
        <v>0.33333333333333331</v>
      </c>
      <c r="DTG410" s="370" t="e">
        <f>VLOOKUP(DTC410,fields,2)</f>
        <v>#REF!</v>
      </c>
      <c r="DTH410" s="73" t="s">
        <v>985</v>
      </c>
      <c r="DTI410" s="95">
        <v>45109</v>
      </c>
      <c r="DTJ410" s="65" t="s">
        <v>11</v>
      </c>
      <c r="DTK410" s="370" t="e">
        <f>VLOOKUP(DTS410,Teams,2)</f>
        <v>#REF!</v>
      </c>
      <c r="DTL410" s="370" t="e">
        <f>VLOOKUP(DTT410,Teams,2)</f>
        <v>#REF!</v>
      </c>
      <c r="DTM410" s="464"/>
      <c r="DTN410" s="369">
        <v>0.33333333333333331</v>
      </c>
      <c r="DTO410" s="370" t="e">
        <f>VLOOKUP(DTK410,fields,2)</f>
        <v>#REF!</v>
      </c>
      <c r="DTP410" s="73" t="s">
        <v>985</v>
      </c>
      <c r="DTQ410" s="95">
        <v>45109</v>
      </c>
      <c r="DTR410" s="65" t="s">
        <v>11</v>
      </c>
      <c r="DTS410" s="370" t="e">
        <f>VLOOKUP(DUA410,Teams,2)</f>
        <v>#REF!</v>
      </c>
      <c r="DTT410" s="370" t="e">
        <f>VLOOKUP(DUB410,Teams,2)</f>
        <v>#REF!</v>
      </c>
      <c r="DTU410" s="464"/>
      <c r="DTV410" s="369">
        <v>0.33333333333333331</v>
      </c>
      <c r="DTW410" s="370" t="e">
        <f>VLOOKUP(DTS410,fields,2)</f>
        <v>#REF!</v>
      </c>
      <c r="DTX410" s="73" t="s">
        <v>985</v>
      </c>
      <c r="DTY410" s="95">
        <v>45109</v>
      </c>
      <c r="DTZ410" s="65" t="s">
        <v>11</v>
      </c>
      <c r="DUA410" s="370" t="e">
        <f>VLOOKUP(DUI410,Teams,2)</f>
        <v>#REF!</v>
      </c>
      <c r="DUB410" s="370" t="e">
        <f>VLOOKUP(DUJ410,Teams,2)</f>
        <v>#REF!</v>
      </c>
      <c r="DUC410" s="464"/>
      <c r="DUD410" s="369">
        <v>0.33333333333333331</v>
      </c>
      <c r="DUE410" s="370" t="e">
        <f>VLOOKUP(DUA410,fields,2)</f>
        <v>#REF!</v>
      </c>
      <c r="DUF410" s="73" t="s">
        <v>985</v>
      </c>
      <c r="DUG410" s="95">
        <v>45109</v>
      </c>
      <c r="DUH410" s="65" t="s">
        <v>11</v>
      </c>
      <c r="DUI410" s="370" t="e">
        <f>VLOOKUP(DUQ410,Teams,2)</f>
        <v>#REF!</v>
      </c>
      <c r="DUJ410" s="370" t="e">
        <f>VLOOKUP(DUR410,Teams,2)</f>
        <v>#REF!</v>
      </c>
      <c r="DUK410" s="464"/>
      <c r="DUL410" s="369">
        <v>0.33333333333333331</v>
      </c>
      <c r="DUM410" s="370" t="e">
        <f>VLOOKUP(DUI410,fields,2)</f>
        <v>#REF!</v>
      </c>
      <c r="DUN410" s="73" t="s">
        <v>985</v>
      </c>
      <c r="DUO410" s="95">
        <v>45109</v>
      </c>
      <c r="DUP410" s="65" t="s">
        <v>11</v>
      </c>
      <c r="DUQ410" s="370" t="e">
        <f>VLOOKUP(DUY410,Teams,2)</f>
        <v>#REF!</v>
      </c>
      <c r="DUR410" s="370" t="e">
        <f>VLOOKUP(DUZ410,Teams,2)</f>
        <v>#REF!</v>
      </c>
      <c r="DUS410" s="464"/>
      <c r="DUT410" s="369">
        <v>0.33333333333333331</v>
      </c>
      <c r="DUU410" s="370" t="e">
        <f>VLOOKUP(DUQ410,fields,2)</f>
        <v>#REF!</v>
      </c>
      <c r="DUV410" s="73" t="s">
        <v>985</v>
      </c>
      <c r="DUW410" s="95">
        <v>45109</v>
      </c>
      <c r="DUX410" s="65" t="s">
        <v>11</v>
      </c>
      <c r="DUY410" s="370" t="e">
        <f>VLOOKUP(DVG410,Teams,2)</f>
        <v>#REF!</v>
      </c>
      <c r="DUZ410" s="370" t="e">
        <f>VLOOKUP(DVH410,Teams,2)</f>
        <v>#REF!</v>
      </c>
      <c r="DVA410" s="464"/>
      <c r="DVB410" s="369">
        <v>0.33333333333333331</v>
      </c>
      <c r="DVC410" s="370" t="e">
        <f>VLOOKUP(DUY410,fields,2)</f>
        <v>#REF!</v>
      </c>
      <c r="DVD410" s="73" t="s">
        <v>985</v>
      </c>
      <c r="DVE410" s="95">
        <v>45109</v>
      </c>
      <c r="DVF410" s="65" t="s">
        <v>11</v>
      </c>
      <c r="DVG410" s="370" t="e">
        <f>VLOOKUP(DVO410,Teams,2)</f>
        <v>#REF!</v>
      </c>
      <c r="DVH410" s="370" t="e">
        <f>VLOOKUP(DVP410,Teams,2)</f>
        <v>#REF!</v>
      </c>
      <c r="DVI410" s="464"/>
      <c r="DVJ410" s="369">
        <v>0.33333333333333331</v>
      </c>
      <c r="DVK410" s="370" t="e">
        <f>VLOOKUP(DVG410,fields,2)</f>
        <v>#REF!</v>
      </c>
      <c r="DVL410" s="73" t="s">
        <v>985</v>
      </c>
      <c r="DVM410" s="95">
        <v>45109</v>
      </c>
      <c r="DVN410" s="65" t="s">
        <v>11</v>
      </c>
      <c r="DVO410" s="370" t="e">
        <f>VLOOKUP(DVW410,Teams,2)</f>
        <v>#REF!</v>
      </c>
      <c r="DVP410" s="370" t="e">
        <f>VLOOKUP(DVX410,Teams,2)</f>
        <v>#REF!</v>
      </c>
      <c r="DVQ410" s="464"/>
      <c r="DVR410" s="369">
        <v>0.33333333333333331</v>
      </c>
      <c r="DVS410" s="370" t="e">
        <f>VLOOKUP(DVO410,fields,2)</f>
        <v>#REF!</v>
      </c>
      <c r="DVT410" s="73" t="s">
        <v>985</v>
      </c>
      <c r="DVU410" s="95">
        <v>45109</v>
      </c>
      <c r="DVV410" s="65" t="s">
        <v>11</v>
      </c>
      <c r="DVW410" s="370" t="e">
        <f>VLOOKUP(DWE410,Teams,2)</f>
        <v>#REF!</v>
      </c>
      <c r="DVX410" s="370" t="e">
        <f>VLOOKUP(DWF410,Teams,2)</f>
        <v>#REF!</v>
      </c>
      <c r="DVY410" s="464"/>
      <c r="DVZ410" s="369">
        <v>0.33333333333333331</v>
      </c>
      <c r="DWA410" s="370" t="e">
        <f>VLOOKUP(DVW410,fields,2)</f>
        <v>#REF!</v>
      </c>
      <c r="DWB410" s="73" t="s">
        <v>985</v>
      </c>
      <c r="DWC410" s="95">
        <v>45109</v>
      </c>
      <c r="DWD410" s="65" t="s">
        <v>11</v>
      </c>
      <c r="DWE410" s="370" t="e">
        <f>VLOOKUP(DWM410,Teams,2)</f>
        <v>#REF!</v>
      </c>
      <c r="DWF410" s="370" t="e">
        <f>VLOOKUP(DWN410,Teams,2)</f>
        <v>#REF!</v>
      </c>
      <c r="DWG410" s="464"/>
      <c r="DWH410" s="369">
        <v>0.33333333333333331</v>
      </c>
      <c r="DWI410" s="370" t="e">
        <f>VLOOKUP(DWE410,fields,2)</f>
        <v>#REF!</v>
      </c>
      <c r="DWJ410" s="73" t="s">
        <v>985</v>
      </c>
      <c r="DWK410" s="95">
        <v>45109</v>
      </c>
      <c r="DWL410" s="65" t="s">
        <v>11</v>
      </c>
      <c r="DWM410" s="370" t="e">
        <f>VLOOKUP(DWU410,Teams,2)</f>
        <v>#REF!</v>
      </c>
      <c r="DWN410" s="370" t="e">
        <f>VLOOKUP(DWV410,Teams,2)</f>
        <v>#REF!</v>
      </c>
      <c r="DWO410" s="464"/>
      <c r="DWP410" s="369">
        <v>0.33333333333333331</v>
      </c>
      <c r="DWQ410" s="370" t="e">
        <f>VLOOKUP(DWM410,fields,2)</f>
        <v>#REF!</v>
      </c>
      <c r="DWR410" s="73" t="s">
        <v>985</v>
      </c>
      <c r="DWS410" s="95">
        <v>45109</v>
      </c>
      <c r="DWT410" s="65" t="s">
        <v>11</v>
      </c>
      <c r="DWU410" s="370" t="e">
        <f>VLOOKUP(DXC410,Teams,2)</f>
        <v>#REF!</v>
      </c>
      <c r="DWV410" s="370" t="e">
        <f>VLOOKUP(DXD410,Teams,2)</f>
        <v>#REF!</v>
      </c>
      <c r="DWW410" s="464"/>
      <c r="DWX410" s="369">
        <v>0.33333333333333331</v>
      </c>
      <c r="DWY410" s="370" t="e">
        <f>VLOOKUP(DWU410,fields,2)</f>
        <v>#REF!</v>
      </c>
      <c r="DWZ410" s="73" t="s">
        <v>985</v>
      </c>
      <c r="DXA410" s="95">
        <v>45109</v>
      </c>
      <c r="DXB410" s="65" t="s">
        <v>11</v>
      </c>
      <c r="DXC410" s="370" t="e">
        <f>VLOOKUP(DXK410,Teams,2)</f>
        <v>#REF!</v>
      </c>
      <c r="DXD410" s="370" t="e">
        <f>VLOOKUP(DXL410,Teams,2)</f>
        <v>#REF!</v>
      </c>
      <c r="DXE410" s="464"/>
      <c r="DXF410" s="369">
        <v>0.33333333333333331</v>
      </c>
      <c r="DXG410" s="370" t="e">
        <f>VLOOKUP(DXC410,fields,2)</f>
        <v>#REF!</v>
      </c>
      <c r="DXH410" s="73" t="s">
        <v>985</v>
      </c>
      <c r="DXI410" s="95">
        <v>45109</v>
      </c>
      <c r="DXJ410" s="65" t="s">
        <v>11</v>
      </c>
      <c r="DXK410" s="370" t="e">
        <f>VLOOKUP(DXS410,Teams,2)</f>
        <v>#REF!</v>
      </c>
      <c r="DXL410" s="370" t="e">
        <f>VLOOKUP(DXT410,Teams,2)</f>
        <v>#REF!</v>
      </c>
      <c r="DXM410" s="464"/>
      <c r="DXN410" s="369">
        <v>0.33333333333333331</v>
      </c>
      <c r="DXO410" s="370" t="e">
        <f>VLOOKUP(DXK410,fields,2)</f>
        <v>#REF!</v>
      </c>
      <c r="DXP410" s="73" t="s">
        <v>985</v>
      </c>
      <c r="DXQ410" s="95">
        <v>45109</v>
      </c>
      <c r="DXR410" s="65" t="s">
        <v>11</v>
      </c>
      <c r="DXS410" s="370" t="e">
        <f>VLOOKUP(DYA410,Teams,2)</f>
        <v>#REF!</v>
      </c>
      <c r="DXT410" s="370" t="e">
        <f>VLOOKUP(DYB410,Teams,2)</f>
        <v>#REF!</v>
      </c>
      <c r="DXU410" s="464"/>
      <c r="DXV410" s="369">
        <v>0.33333333333333331</v>
      </c>
      <c r="DXW410" s="370" t="e">
        <f>VLOOKUP(DXS410,fields,2)</f>
        <v>#REF!</v>
      </c>
      <c r="DXX410" s="73" t="s">
        <v>985</v>
      </c>
      <c r="DXY410" s="95">
        <v>45109</v>
      </c>
      <c r="DXZ410" s="65" t="s">
        <v>11</v>
      </c>
      <c r="DYA410" s="370" t="e">
        <f>VLOOKUP(DYI410,Teams,2)</f>
        <v>#REF!</v>
      </c>
      <c r="DYB410" s="370" t="e">
        <f>VLOOKUP(DYJ410,Teams,2)</f>
        <v>#REF!</v>
      </c>
      <c r="DYC410" s="464"/>
      <c r="DYD410" s="369">
        <v>0.33333333333333331</v>
      </c>
      <c r="DYE410" s="370" t="e">
        <f>VLOOKUP(DYA410,fields,2)</f>
        <v>#REF!</v>
      </c>
      <c r="DYF410" s="73" t="s">
        <v>985</v>
      </c>
      <c r="DYG410" s="95">
        <v>45109</v>
      </c>
      <c r="DYH410" s="65" t="s">
        <v>11</v>
      </c>
      <c r="DYI410" s="370" t="e">
        <f>VLOOKUP(DYQ410,Teams,2)</f>
        <v>#REF!</v>
      </c>
      <c r="DYJ410" s="370" t="e">
        <f>VLOOKUP(DYR410,Teams,2)</f>
        <v>#REF!</v>
      </c>
      <c r="DYK410" s="464"/>
      <c r="DYL410" s="369">
        <v>0.33333333333333331</v>
      </c>
      <c r="DYM410" s="370" t="e">
        <f>VLOOKUP(DYI410,fields,2)</f>
        <v>#REF!</v>
      </c>
      <c r="DYN410" s="73" t="s">
        <v>985</v>
      </c>
      <c r="DYO410" s="95">
        <v>45109</v>
      </c>
      <c r="DYP410" s="65" t="s">
        <v>11</v>
      </c>
      <c r="DYQ410" s="370" t="e">
        <f>VLOOKUP(DYY410,Teams,2)</f>
        <v>#REF!</v>
      </c>
      <c r="DYR410" s="370" t="e">
        <f>VLOOKUP(DYZ410,Teams,2)</f>
        <v>#REF!</v>
      </c>
      <c r="DYS410" s="464"/>
      <c r="DYT410" s="369">
        <v>0.33333333333333331</v>
      </c>
      <c r="DYU410" s="370" t="e">
        <f>VLOOKUP(DYQ410,fields,2)</f>
        <v>#REF!</v>
      </c>
      <c r="DYV410" s="73" t="s">
        <v>985</v>
      </c>
      <c r="DYW410" s="95">
        <v>45109</v>
      </c>
      <c r="DYX410" s="65" t="s">
        <v>11</v>
      </c>
      <c r="DYY410" s="370" t="e">
        <f>VLOOKUP(DZG410,Teams,2)</f>
        <v>#REF!</v>
      </c>
      <c r="DYZ410" s="370" t="e">
        <f>VLOOKUP(DZH410,Teams,2)</f>
        <v>#REF!</v>
      </c>
      <c r="DZA410" s="464"/>
      <c r="DZB410" s="369">
        <v>0.33333333333333331</v>
      </c>
      <c r="DZC410" s="370" t="e">
        <f>VLOOKUP(DYY410,fields,2)</f>
        <v>#REF!</v>
      </c>
      <c r="DZD410" s="73" t="s">
        <v>985</v>
      </c>
      <c r="DZE410" s="95">
        <v>45109</v>
      </c>
      <c r="DZF410" s="65" t="s">
        <v>11</v>
      </c>
      <c r="DZG410" s="370" t="e">
        <f>VLOOKUP(DZO410,Teams,2)</f>
        <v>#REF!</v>
      </c>
      <c r="DZH410" s="370" t="e">
        <f>VLOOKUP(DZP410,Teams,2)</f>
        <v>#REF!</v>
      </c>
      <c r="DZI410" s="464"/>
      <c r="DZJ410" s="369">
        <v>0.33333333333333331</v>
      </c>
      <c r="DZK410" s="370" t="e">
        <f>VLOOKUP(DZG410,fields,2)</f>
        <v>#REF!</v>
      </c>
      <c r="DZL410" s="73" t="s">
        <v>985</v>
      </c>
      <c r="DZM410" s="95">
        <v>45109</v>
      </c>
      <c r="DZN410" s="65" t="s">
        <v>11</v>
      </c>
      <c r="DZO410" s="370" t="e">
        <f>VLOOKUP(DZW410,Teams,2)</f>
        <v>#REF!</v>
      </c>
      <c r="DZP410" s="370" t="e">
        <f>VLOOKUP(DZX410,Teams,2)</f>
        <v>#REF!</v>
      </c>
      <c r="DZQ410" s="464"/>
      <c r="DZR410" s="369">
        <v>0.33333333333333331</v>
      </c>
      <c r="DZS410" s="370" t="e">
        <f>VLOOKUP(DZO410,fields,2)</f>
        <v>#REF!</v>
      </c>
      <c r="DZT410" s="73" t="s">
        <v>985</v>
      </c>
      <c r="DZU410" s="95">
        <v>45109</v>
      </c>
      <c r="DZV410" s="65" t="s">
        <v>11</v>
      </c>
      <c r="DZW410" s="370" t="e">
        <f>VLOOKUP(EAE410,Teams,2)</f>
        <v>#REF!</v>
      </c>
      <c r="DZX410" s="370" t="e">
        <f>VLOOKUP(EAF410,Teams,2)</f>
        <v>#REF!</v>
      </c>
      <c r="DZY410" s="464"/>
      <c r="DZZ410" s="369">
        <v>0.33333333333333331</v>
      </c>
      <c r="EAA410" s="370" t="e">
        <f>VLOOKUP(DZW410,fields,2)</f>
        <v>#REF!</v>
      </c>
      <c r="EAB410" s="73" t="s">
        <v>985</v>
      </c>
      <c r="EAC410" s="95">
        <v>45109</v>
      </c>
      <c r="EAD410" s="65" t="s">
        <v>11</v>
      </c>
      <c r="EAE410" s="370" t="e">
        <f>VLOOKUP(EAM410,Teams,2)</f>
        <v>#REF!</v>
      </c>
      <c r="EAF410" s="370" t="e">
        <f>VLOOKUP(EAN410,Teams,2)</f>
        <v>#REF!</v>
      </c>
      <c r="EAG410" s="464"/>
      <c r="EAH410" s="369">
        <v>0.33333333333333331</v>
      </c>
      <c r="EAI410" s="370" t="e">
        <f>VLOOKUP(EAE410,fields,2)</f>
        <v>#REF!</v>
      </c>
      <c r="EAJ410" s="73" t="s">
        <v>985</v>
      </c>
      <c r="EAK410" s="95">
        <v>45109</v>
      </c>
      <c r="EAL410" s="65" t="s">
        <v>11</v>
      </c>
      <c r="EAM410" s="370" t="e">
        <f>VLOOKUP(EAU410,Teams,2)</f>
        <v>#REF!</v>
      </c>
      <c r="EAN410" s="370" t="e">
        <f>VLOOKUP(EAV410,Teams,2)</f>
        <v>#REF!</v>
      </c>
      <c r="EAO410" s="464"/>
      <c r="EAP410" s="369">
        <v>0.33333333333333331</v>
      </c>
      <c r="EAQ410" s="370" t="e">
        <f>VLOOKUP(EAM410,fields,2)</f>
        <v>#REF!</v>
      </c>
      <c r="EAR410" s="73" t="s">
        <v>985</v>
      </c>
      <c r="EAS410" s="95">
        <v>45109</v>
      </c>
      <c r="EAT410" s="65" t="s">
        <v>11</v>
      </c>
      <c r="EAU410" s="370" t="e">
        <f>VLOOKUP(EBC410,Teams,2)</f>
        <v>#REF!</v>
      </c>
      <c r="EAV410" s="370" t="e">
        <f>VLOOKUP(EBD410,Teams,2)</f>
        <v>#REF!</v>
      </c>
      <c r="EAW410" s="464"/>
      <c r="EAX410" s="369">
        <v>0.33333333333333331</v>
      </c>
      <c r="EAY410" s="370" t="e">
        <f>VLOOKUP(EAU410,fields,2)</f>
        <v>#REF!</v>
      </c>
      <c r="EAZ410" s="73" t="s">
        <v>985</v>
      </c>
      <c r="EBA410" s="95">
        <v>45109</v>
      </c>
      <c r="EBB410" s="65" t="s">
        <v>11</v>
      </c>
      <c r="EBC410" s="370" t="e">
        <f>VLOOKUP(EBK410,Teams,2)</f>
        <v>#REF!</v>
      </c>
      <c r="EBD410" s="370" t="e">
        <f>VLOOKUP(EBL410,Teams,2)</f>
        <v>#REF!</v>
      </c>
      <c r="EBE410" s="464"/>
      <c r="EBF410" s="369">
        <v>0.33333333333333331</v>
      </c>
      <c r="EBG410" s="370" t="e">
        <f>VLOOKUP(EBC410,fields,2)</f>
        <v>#REF!</v>
      </c>
      <c r="EBH410" s="73" t="s">
        <v>985</v>
      </c>
      <c r="EBI410" s="95">
        <v>45109</v>
      </c>
      <c r="EBJ410" s="65" t="s">
        <v>11</v>
      </c>
      <c r="EBK410" s="370" t="e">
        <f>VLOOKUP(EBS410,Teams,2)</f>
        <v>#REF!</v>
      </c>
      <c r="EBL410" s="370" t="e">
        <f>VLOOKUP(EBT410,Teams,2)</f>
        <v>#REF!</v>
      </c>
      <c r="EBM410" s="464"/>
      <c r="EBN410" s="369">
        <v>0.33333333333333331</v>
      </c>
      <c r="EBO410" s="370" t="e">
        <f>VLOOKUP(EBK410,fields,2)</f>
        <v>#REF!</v>
      </c>
      <c r="EBP410" s="73" t="s">
        <v>985</v>
      </c>
      <c r="EBQ410" s="95">
        <v>45109</v>
      </c>
      <c r="EBR410" s="65" t="s">
        <v>11</v>
      </c>
      <c r="EBS410" s="370" t="e">
        <f>VLOOKUP(ECA410,Teams,2)</f>
        <v>#REF!</v>
      </c>
      <c r="EBT410" s="370" t="e">
        <f>VLOOKUP(ECB410,Teams,2)</f>
        <v>#REF!</v>
      </c>
      <c r="EBU410" s="464"/>
      <c r="EBV410" s="369">
        <v>0.33333333333333331</v>
      </c>
      <c r="EBW410" s="370" t="e">
        <f>VLOOKUP(EBS410,fields,2)</f>
        <v>#REF!</v>
      </c>
      <c r="EBX410" s="73" t="s">
        <v>985</v>
      </c>
      <c r="EBY410" s="95">
        <v>45109</v>
      </c>
      <c r="EBZ410" s="65" t="s">
        <v>11</v>
      </c>
      <c r="ECA410" s="370" t="e">
        <f>VLOOKUP(ECI410,Teams,2)</f>
        <v>#REF!</v>
      </c>
      <c r="ECB410" s="370" t="e">
        <f>VLOOKUP(ECJ410,Teams,2)</f>
        <v>#REF!</v>
      </c>
      <c r="ECC410" s="464"/>
      <c r="ECD410" s="369">
        <v>0.33333333333333331</v>
      </c>
      <c r="ECE410" s="370" t="e">
        <f>VLOOKUP(ECA410,fields,2)</f>
        <v>#REF!</v>
      </c>
      <c r="ECF410" s="73" t="s">
        <v>985</v>
      </c>
      <c r="ECG410" s="95">
        <v>45109</v>
      </c>
      <c r="ECH410" s="65" t="s">
        <v>11</v>
      </c>
      <c r="ECI410" s="370" t="e">
        <f>VLOOKUP(ECQ410,Teams,2)</f>
        <v>#REF!</v>
      </c>
      <c r="ECJ410" s="370" t="e">
        <f>VLOOKUP(ECR410,Teams,2)</f>
        <v>#REF!</v>
      </c>
      <c r="ECK410" s="464"/>
      <c r="ECL410" s="369">
        <v>0.33333333333333331</v>
      </c>
      <c r="ECM410" s="370" t="e">
        <f>VLOOKUP(ECI410,fields,2)</f>
        <v>#REF!</v>
      </c>
      <c r="ECN410" s="73" t="s">
        <v>985</v>
      </c>
      <c r="ECO410" s="95">
        <v>45109</v>
      </c>
      <c r="ECP410" s="65" t="s">
        <v>11</v>
      </c>
      <c r="ECQ410" s="370" t="e">
        <f>VLOOKUP(ECY410,Teams,2)</f>
        <v>#REF!</v>
      </c>
      <c r="ECR410" s="370" t="e">
        <f>VLOOKUP(ECZ410,Teams,2)</f>
        <v>#REF!</v>
      </c>
      <c r="ECS410" s="464"/>
      <c r="ECT410" s="369">
        <v>0.33333333333333331</v>
      </c>
      <c r="ECU410" s="370" t="e">
        <f>VLOOKUP(ECQ410,fields,2)</f>
        <v>#REF!</v>
      </c>
      <c r="ECV410" s="73" t="s">
        <v>985</v>
      </c>
      <c r="ECW410" s="95">
        <v>45109</v>
      </c>
      <c r="ECX410" s="65" t="s">
        <v>11</v>
      </c>
      <c r="ECY410" s="370" t="e">
        <f>VLOOKUP(EDG410,Teams,2)</f>
        <v>#REF!</v>
      </c>
      <c r="ECZ410" s="370" t="e">
        <f>VLOOKUP(EDH410,Teams,2)</f>
        <v>#REF!</v>
      </c>
      <c r="EDA410" s="464"/>
      <c r="EDB410" s="369">
        <v>0.33333333333333331</v>
      </c>
      <c r="EDC410" s="370" t="e">
        <f>VLOOKUP(ECY410,fields,2)</f>
        <v>#REF!</v>
      </c>
      <c r="EDD410" s="73" t="s">
        <v>985</v>
      </c>
      <c r="EDE410" s="95">
        <v>45109</v>
      </c>
      <c r="EDF410" s="65" t="s">
        <v>11</v>
      </c>
      <c r="EDG410" s="370" t="e">
        <f>VLOOKUP(EDO410,Teams,2)</f>
        <v>#REF!</v>
      </c>
      <c r="EDH410" s="370" t="e">
        <f>VLOOKUP(EDP410,Teams,2)</f>
        <v>#REF!</v>
      </c>
      <c r="EDI410" s="464"/>
      <c r="EDJ410" s="369">
        <v>0.33333333333333331</v>
      </c>
      <c r="EDK410" s="370" t="e">
        <f>VLOOKUP(EDG410,fields,2)</f>
        <v>#REF!</v>
      </c>
      <c r="EDL410" s="73" t="s">
        <v>985</v>
      </c>
      <c r="EDM410" s="95">
        <v>45109</v>
      </c>
      <c r="EDN410" s="65" t="s">
        <v>11</v>
      </c>
      <c r="EDO410" s="370" t="e">
        <f>VLOOKUP(EDW410,Teams,2)</f>
        <v>#REF!</v>
      </c>
      <c r="EDP410" s="370" t="e">
        <f>VLOOKUP(EDX410,Teams,2)</f>
        <v>#REF!</v>
      </c>
      <c r="EDQ410" s="464"/>
      <c r="EDR410" s="369">
        <v>0.33333333333333331</v>
      </c>
      <c r="EDS410" s="370" t="e">
        <f>VLOOKUP(EDO410,fields,2)</f>
        <v>#REF!</v>
      </c>
      <c r="EDT410" s="73" t="s">
        <v>985</v>
      </c>
      <c r="EDU410" s="95">
        <v>45109</v>
      </c>
      <c r="EDV410" s="65" t="s">
        <v>11</v>
      </c>
      <c r="EDW410" s="370" t="e">
        <f>VLOOKUP(EEE410,Teams,2)</f>
        <v>#REF!</v>
      </c>
      <c r="EDX410" s="370" t="e">
        <f>VLOOKUP(EEF410,Teams,2)</f>
        <v>#REF!</v>
      </c>
      <c r="EDY410" s="464"/>
      <c r="EDZ410" s="369">
        <v>0.33333333333333331</v>
      </c>
      <c r="EEA410" s="370" t="e">
        <f>VLOOKUP(EDW410,fields,2)</f>
        <v>#REF!</v>
      </c>
      <c r="EEB410" s="73" t="s">
        <v>985</v>
      </c>
      <c r="EEC410" s="95">
        <v>45109</v>
      </c>
      <c r="EED410" s="65" t="s">
        <v>11</v>
      </c>
      <c r="EEE410" s="370" t="e">
        <f>VLOOKUP(EEM410,Teams,2)</f>
        <v>#REF!</v>
      </c>
      <c r="EEF410" s="370" t="e">
        <f>VLOOKUP(EEN410,Teams,2)</f>
        <v>#REF!</v>
      </c>
      <c r="EEG410" s="464"/>
      <c r="EEH410" s="369">
        <v>0.33333333333333331</v>
      </c>
      <c r="EEI410" s="370" t="e">
        <f>VLOOKUP(EEE410,fields,2)</f>
        <v>#REF!</v>
      </c>
      <c r="EEJ410" s="73" t="s">
        <v>985</v>
      </c>
      <c r="EEK410" s="95">
        <v>45109</v>
      </c>
      <c r="EEL410" s="65" t="s">
        <v>11</v>
      </c>
      <c r="EEM410" s="370" t="e">
        <f>VLOOKUP(EEU410,Teams,2)</f>
        <v>#REF!</v>
      </c>
      <c r="EEN410" s="370" t="e">
        <f>VLOOKUP(EEV410,Teams,2)</f>
        <v>#REF!</v>
      </c>
      <c r="EEO410" s="464"/>
      <c r="EEP410" s="369">
        <v>0.33333333333333331</v>
      </c>
      <c r="EEQ410" s="370" t="e">
        <f>VLOOKUP(EEM410,fields,2)</f>
        <v>#REF!</v>
      </c>
      <c r="EER410" s="73" t="s">
        <v>985</v>
      </c>
      <c r="EES410" s="95">
        <v>45109</v>
      </c>
      <c r="EET410" s="65" t="s">
        <v>11</v>
      </c>
      <c r="EEU410" s="370" t="e">
        <f>VLOOKUP(EFC410,Teams,2)</f>
        <v>#REF!</v>
      </c>
      <c r="EEV410" s="370" t="e">
        <f>VLOOKUP(EFD410,Teams,2)</f>
        <v>#REF!</v>
      </c>
      <c r="EEW410" s="464"/>
      <c r="EEX410" s="369">
        <v>0.33333333333333331</v>
      </c>
      <c r="EEY410" s="370" t="e">
        <f>VLOOKUP(EEU410,fields,2)</f>
        <v>#REF!</v>
      </c>
      <c r="EEZ410" s="73" t="s">
        <v>985</v>
      </c>
      <c r="EFA410" s="95">
        <v>45109</v>
      </c>
      <c r="EFB410" s="65" t="s">
        <v>11</v>
      </c>
      <c r="EFC410" s="370" t="e">
        <f>VLOOKUP(EFK410,Teams,2)</f>
        <v>#REF!</v>
      </c>
      <c r="EFD410" s="370" t="e">
        <f>VLOOKUP(EFL410,Teams,2)</f>
        <v>#REF!</v>
      </c>
      <c r="EFE410" s="464"/>
      <c r="EFF410" s="369">
        <v>0.33333333333333331</v>
      </c>
      <c r="EFG410" s="370" t="e">
        <f>VLOOKUP(EFC410,fields,2)</f>
        <v>#REF!</v>
      </c>
      <c r="EFH410" s="73" t="s">
        <v>985</v>
      </c>
      <c r="EFI410" s="95">
        <v>45109</v>
      </c>
      <c r="EFJ410" s="65" t="s">
        <v>11</v>
      </c>
      <c r="EFK410" s="370" t="e">
        <f>VLOOKUP(EFS410,Teams,2)</f>
        <v>#REF!</v>
      </c>
      <c r="EFL410" s="370" t="e">
        <f>VLOOKUP(EFT410,Teams,2)</f>
        <v>#REF!</v>
      </c>
      <c r="EFM410" s="464"/>
      <c r="EFN410" s="369">
        <v>0.33333333333333331</v>
      </c>
      <c r="EFO410" s="370" t="e">
        <f>VLOOKUP(EFK410,fields,2)</f>
        <v>#REF!</v>
      </c>
      <c r="EFP410" s="73" t="s">
        <v>985</v>
      </c>
      <c r="EFQ410" s="95">
        <v>45109</v>
      </c>
      <c r="EFR410" s="65" t="s">
        <v>11</v>
      </c>
      <c r="EFS410" s="370" t="e">
        <f>VLOOKUP(EGA410,Teams,2)</f>
        <v>#REF!</v>
      </c>
      <c r="EFT410" s="370" t="e">
        <f>VLOOKUP(EGB410,Teams,2)</f>
        <v>#REF!</v>
      </c>
      <c r="EFU410" s="464"/>
      <c r="EFV410" s="369">
        <v>0.33333333333333331</v>
      </c>
      <c r="EFW410" s="370" t="e">
        <f>VLOOKUP(EFS410,fields,2)</f>
        <v>#REF!</v>
      </c>
      <c r="EFX410" s="73" t="s">
        <v>985</v>
      </c>
      <c r="EFY410" s="95">
        <v>45109</v>
      </c>
      <c r="EFZ410" s="65" t="s">
        <v>11</v>
      </c>
      <c r="EGA410" s="370" t="e">
        <f>VLOOKUP(EGI410,Teams,2)</f>
        <v>#REF!</v>
      </c>
      <c r="EGB410" s="370" t="e">
        <f>VLOOKUP(EGJ410,Teams,2)</f>
        <v>#REF!</v>
      </c>
      <c r="EGC410" s="464"/>
      <c r="EGD410" s="369">
        <v>0.33333333333333331</v>
      </c>
      <c r="EGE410" s="370" t="e">
        <f>VLOOKUP(EGA410,fields,2)</f>
        <v>#REF!</v>
      </c>
      <c r="EGF410" s="73" t="s">
        <v>985</v>
      </c>
      <c r="EGG410" s="95">
        <v>45109</v>
      </c>
      <c r="EGH410" s="65" t="s">
        <v>11</v>
      </c>
      <c r="EGI410" s="370" t="e">
        <f>VLOOKUP(EGQ410,Teams,2)</f>
        <v>#REF!</v>
      </c>
      <c r="EGJ410" s="370" t="e">
        <f>VLOOKUP(EGR410,Teams,2)</f>
        <v>#REF!</v>
      </c>
      <c r="EGK410" s="464"/>
      <c r="EGL410" s="369">
        <v>0.33333333333333331</v>
      </c>
      <c r="EGM410" s="370" t="e">
        <f>VLOOKUP(EGI410,fields,2)</f>
        <v>#REF!</v>
      </c>
      <c r="EGN410" s="73" t="s">
        <v>985</v>
      </c>
      <c r="EGO410" s="95">
        <v>45109</v>
      </c>
      <c r="EGP410" s="65" t="s">
        <v>11</v>
      </c>
      <c r="EGQ410" s="370" t="e">
        <f>VLOOKUP(EGY410,Teams,2)</f>
        <v>#REF!</v>
      </c>
      <c r="EGR410" s="370" t="e">
        <f>VLOOKUP(EGZ410,Teams,2)</f>
        <v>#REF!</v>
      </c>
      <c r="EGS410" s="464"/>
      <c r="EGT410" s="369">
        <v>0.33333333333333331</v>
      </c>
      <c r="EGU410" s="370" t="e">
        <f>VLOOKUP(EGQ410,fields,2)</f>
        <v>#REF!</v>
      </c>
      <c r="EGV410" s="73" t="s">
        <v>985</v>
      </c>
      <c r="EGW410" s="95">
        <v>45109</v>
      </c>
      <c r="EGX410" s="65" t="s">
        <v>11</v>
      </c>
      <c r="EGY410" s="370" t="e">
        <f>VLOOKUP(EHG410,Teams,2)</f>
        <v>#REF!</v>
      </c>
      <c r="EGZ410" s="370" t="e">
        <f>VLOOKUP(EHH410,Teams,2)</f>
        <v>#REF!</v>
      </c>
      <c r="EHA410" s="464"/>
      <c r="EHB410" s="369">
        <v>0.33333333333333331</v>
      </c>
      <c r="EHC410" s="370" t="e">
        <f>VLOOKUP(EGY410,fields,2)</f>
        <v>#REF!</v>
      </c>
      <c r="EHD410" s="73" t="s">
        <v>985</v>
      </c>
      <c r="EHE410" s="95">
        <v>45109</v>
      </c>
      <c r="EHF410" s="65" t="s">
        <v>11</v>
      </c>
      <c r="EHG410" s="370" t="e">
        <f>VLOOKUP(EHO410,Teams,2)</f>
        <v>#REF!</v>
      </c>
      <c r="EHH410" s="370" t="e">
        <f>VLOOKUP(EHP410,Teams,2)</f>
        <v>#REF!</v>
      </c>
      <c r="EHI410" s="464"/>
      <c r="EHJ410" s="369">
        <v>0.33333333333333331</v>
      </c>
      <c r="EHK410" s="370" t="e">
        <f>VLOOKUP(EHG410,fields,2)</f>
        <v>#REF!</v>
      </c>
      <c r="EHL410" s="73" t="s">
        <v>985</v>
      </c>
      <c r="EHM410" s="95">
        <v>45109</v>
      </c>
      <c r="EHN410" s="65" t="s">
        <v>11</v>
      </c>
      <c r="EHO410" s="370" t="e">
        <f>VLOOKUP(EHW410,Teams,2)</f>
        <v>#REF!</v>
      </c>
      <c r="EHP410" s="370" t="e">
        <f>VLOOKUP(EHX410,Teams,2)</f>
        <v>#REF!</v>
      </c>
      <c r="EHQ410" s="464"/>
      <c r="EHR410" s="369">
        <v>0.33333333333333331</v>
      </c>
      <c r="EHS410" s="370" t="e">
        <f>VLOOKUP(EHO410,fields,2)</f>
        <v>#REF!</v>
      </c>
      <c r="EHT410" s="73" t="s">
        <v>985</v>
      </c>
      <c r="EHU410" s="95">
        <v>45109</v>
      </c>
      <c r="EHV410" s="65" t="s">
        <v>11</v>
      </c>
      <c r="EHW410" s="370" t="e">
        <f>VLOOKUP(EIE410,Teams,2)</f>
        <v>#REF!</v>
      </c>
      <c r="EHX410" s="370" t="e">
        <f>VLOOKUP(EIF410,Teams,2)</f>
        <v>#REF!</v>
      </c>
      <c r="EHY410" s="464"/>
      <c r="EHZ410" s="369">
        <v>0.33333333333333331</v>
      </c>
      <c r="EIA410" s="370" t="e">
        <f>VLOOKUP(EHW410,fields,2)</f>
        <v>#REF!</v>
      </c>
      <c r="EIB410" s="73" t="s">
        <v>985</v>
      </c>
      <c r="EIC410" s="95">
        <v>45109</v>
      </c>
      <c r="EID410" s="65" t="s">
        <v>11</v>
      </c>
      <c r="EIE410" s="370" t="e">
        <f>VLOOKUP(EIM410,Teams,2)</f>
        <v>#REF!</v>
      </c>
      <c r="EIF410" s="370" t="e">
        <f>VLOOKUP(EIN410,Teams,2)</f>
        <v>#REF!</v>
      </c>
      <c r="EIG410" s="464"/>
      <c r="EIH410" s="369">
        <v>0.33333333333333331</v>
      </c>
      <c r="EII410" s="370" t="e">
        <f>VLOOKUP(EIE410,fields,2)</f>
        <v>#REF!</v>
      </c>
      <c r="EIJ410" s="73" t="s">
        <v>985</v>
      </c>
      <c r="EIK410" s="95">
        <v>45109</v>
      </c>
      <c r="EIL410" s="65" t="s">
        <v>11</v>
      </c>
      <c r="EIM410" s="370" t="e">
        <f>VLOOKUP(EIU410,Teams,2)</f>
        <v>#REF!</v>
      </c>
      <c r="EIN410" s="370" t="e">
        <f>VLOOKUP(EIV410,Teams,2)</f>
        <v>#REF!</v>
      </c>
      <c r="EIO410" s="464"/>
      <c r="EIP410" s="369">
        <v>0.33333333333333331</v>
      </c>
      <c r="EIQ410" s="370" t="e">
        <f>VLOOKUP(EIM410,fields,2)</f>
        <v>#REF!</v>
      </c>
      <c r="EIR410" s="73" t="s">
        <v>985</v>
      </c>
      <c r="EIS410" s="95">
        <v>45109</v>
      </c>
      <c r="EIT410" s="65" t="s">
        <v>11</v>
      </c>
      <c r="EIU410" s="370" t="e">
        <f>VLOOKUP(EJC410,Teams,2)</f>
        <v>#REF!</v>
      </c>
      <c r="EIV410" s="370" t="e">
        <f>VLOOKUP(EJD410,Teams,2)</f>
        <v>#REF!</v>
      </c>
      <c r="EIW410" s="464"/>
      <c r="EIX410" s="369">
        <v>0.33333333333333331</v>
      </c>
      <c r="EIY410" s="370" t="e">
        <f>VLOOKUP(EIU410,fields,2)</f>
        <v>#REF!</v>
      </c>
      <c r="EIZ410" s="73" t="s">
        <v>985</v>
      </c>
      <c r="EJA410" s="95">
        <v>45109</v>
      </c>
      <c r="EJB410" s="65" t="s">
        <v>11</v>
      </c>
      <c r="EJC410" s="370" t="e">
        <f>VLOOKUP(EJK410,Teams,2)</f>
        <v>#REF!</v>
      </c>
      <c r="EJD410" s="370" t="e">
        <f>VLOOKUP(EJL410,Teams,2)</f>
        <v>#REF!</v>
      </c>
      <c r="EJE410" s="464"/>
      <c r="EJF410" s="369">
        <v>0.33333333333333331</v>
      </c>
      <c r="EJG410" s="370" t="e">
        <f>VLOOKUP(EJC410,fields,2)</f>
        <v>#REF!</v>
      </c>
      <c r="EJH410" s="73" t="s">
        <v>985</v>
      </c>
      <c r="EJI410" s="95">
        <v>45109</v>
      </c>
      <c r="EJJ410" s="65" t="s">
        <v>11</v>
      </c>
      <c r="EJK410" s="370" t="e">
        <f>VLOOKUP(EJS410,Teams,2)</f>
        <v>#REF!</v>
      </c>
      <c r="EJL410" s="370" t="e">
        <f>VLOOKUP(EJT410,Teams,2)</f>
        <v>#REF!</v>
      </c>
      <c r="EJM410" s="464"/>
      <c r="EJN410" s="369">
        <v>0.33333333333333331</v>
      </c>
      <c r="EJO410" s="370" t="e">
        <f>VLOOKUP(EJK410,fields,2)</f>
        <v>#REF!</v>
      </c>
      <c r="EJP410" s="73" t="s">
        <v>985</v>
      </c>
      <c r="EJQ410" s="95">
        <v>45109</v>
      </c>
      <c r="EJR410" s="65" t="s">
        <v>11</v>
      </c>
      <c r="EJS410" s="370" t="e">
        <f>VLOOKUP(EKA410,Teams,2)</f>
        <v>#REF!</v>
      </c>
      <c r="EJT410" s="370" t="e">
        <f>VLOOKUP(EKB410,Teams,2)</f>
        <v>#REF!</v>
      </c>
      <c r="EJU410" s="464"/>
      <c r="EJV410" s="369">
        <v>0.33333333333333331</v>
      </c>
      <c r="EJW410" s="370" t="e">
        <f>VLOOKUP(EJS410,fields,2)</f>
        <v>#REF!</v>
      </c>
      <c r="EJX410" s="73" t="s">
        <v>985</v>
      </c>
      <c r="EJY410" s="95">
        <v>45109</v>
      </c>
      <c r="EJZ410" s="65" t="s">
        <v>11</v>
      </c>
      <c r="EKA410" s="370" t="e">
        <f>VLOOKUP(EKI410,Teams,2)</f>
        <v>#REF!</v>
      </c>
      <c r="EKB410" s="370" t="e">
        <f>VLOOKUP(EKJ410,Teams,2)</f>
        <v>#REF!</v>
      </c>
      <c r="EKC410" s="464"/>
      <c r="EKD410" s="369">
        <v>0.33333333333333331</v>
      </c>
      <c r="EKE410" s="370" t="e">
        <f>VLOOKUP(EKA410,fields,2)</f>
        <v>#REF!</v>
      </c>
      <c r="EKF410" s="73" t="s">
        <v>985</v>
      </c>
      <c r="EKG410" s="95">
        <v>45109</v>
      </c>
      <c r="EKH410" s="65" t="s">
        <v>11</v>
      </c>
      <c r="EKI410" s="370" t="e">
        <f>VLOOKUP(EKQ410,Teams,2)</f>
        <v>#REF!</v>
      </c>
      <c r="EKJ410" s="370" t="e">
        <f>VLOOKUP(EKR410,Teams,2)</f>
        <v>#REF!</v>
      </c>
      <c r="EKK410" s="464"/>
      <c r="EKL410" s="369">
        <v>0.33333333333333331</v>
      </c>
      <c r="EKM410" s="370" t="e">
        <f>VLOOKUP(EKI410,fields,2)</f>
        <v>#REF!</v>
      </c>
      <c r="EKN410" s="73" t="s">
        <v>985</v>
      </c>
      <c r="EKO410" s="95">
        <v>45109</v>
      </c>
      <c r="EKP410" s="65" t="s">
        <v>11</v>
      </c>
      <c r="EKQ410" s="370" t="e">
        <f>VLOOKUP(EKY410,Teams,2)</f>
        <v>#REF!</v>
      </c>
      <c r="EKR410" s="370" t="e">
        <f>VLOOKUP(EKZ410,Teams,2)</f>
        <v>#REF!</v>
      </c>
      <c r="EKS410" s="464"/>
      <c r="EKT410" s="369">
        <v>0.33333333333333331</v>
      </c>
      <c r="EKU410" s="370" t="e">
        <f>VLOOKUP(EKQ410,fields,2)</f>
        <v>#REF!</v>
      </c>
      <c r="EKV410" s="73" t="s">
        <v>985</v>
      </c>
      <c r="EKW410" s="95">
        <v>45109</v>
      </c>
      <c r="EKX410" s="65" t="s">
        <v>11</v>
      </c>
      <c r="EKY410" s="370" t="e">
        <f>VLOOKUP(ELG410,Teams,2)</f>
        <v>#REF!</v>
      </c>
      <c r="EKZ410" s="370" t="e">
        <f>VLOOKUP(ELH410,Teams,2)</f>
        <v>#REF!</v>
      </c>
      <c r="ELA410" s="464"/>
      <c r="ELB410" s="369">
        <v>0.33333333333333331</v>
      </c>
      <c r="ELC410" s="370" t="e">
        <f>VLOOKUP(EKY410,fields,2)</f>
        <v>#REF!</v>
      </c>
      <c r="ELD410" s="73" t="s">
        <v>985</v>
      </c>
      <c r="ELE410" s="95">
        <v>45109</v>
      </c>
      <c r="ELF410" s="65" t="s">
        <v>11</v>
      </c>
      <c r="ELG410" s="370" t="e">
        <f>VLOOKUP(ELO410,Teams,2)</f>
        <v>#REF!</v>
      </c>
      <c r="ELH410" s="370" t="e">
        <f>VLOOKUP(ELP410,Teams,2)</f>
        <v>#REF!</v>
      </c>
      <c r="ELI410" s="464"/>
      <c r="ELJ410" s="369">
        <v>0.33333333333333331</v>
      </c>
      <c r="ELK410" s="370" t="e">
        <f>VLOOKUP(ELG410,fields,2)</f>
        <v>#REF!</v>
      </c>
      <c r="ELL410" s="73" t="s">
        <v>985</v>
      </c>
      <c r="ELM410" s="95">
        <v>45109</v>
      </c>
      <c r="ELN410" s="65" t="s">
        <v>11</v>
      </c>
      <c r="ELO410" s="370" t="e">
        <f>VLOOKUP(ELW410,Teams,2)</f>
        <v>#REF!</v>
      </c>
      <c r="ELP410" s="370" t="e">
        <f>VLOOKUP(ELX410,Teams,2)</f>
        <v>#REF!</v>
      </c>
      <c r="ELQ410" s="464"/>
      <c r="ELR410" s="369">
        <v>0.33333333333333331</v>
      </c>
      <c r="ELS410" s="370" t="e">
        <f>VLOOKUP(ELO410,fields,2)</f>
        <v>#REF!</v>
      </c>
      <c r="ELT410" s="73" t="s">
        <v>985</v>
      </c>
      <c r="ELU410" s="95">
        <v>45109</v>
      </c>
      <c r="ELV410" s="65" t="s">
        <v>11</v>
      </c>
      <c r="ELW410" s="370" t="e">
        <f>VLOOKUP(EME410,Teams,2)</f>
        <v>#REF!</v>
      </c>
      <c r="ELX410" s="370" t="e">
        <f>VLOOKUP(EMF410,Teams,2)</f>
        <v>#REF!</v>
      </c>
      <c r="ELY410" s="464"/>
      <c r="ELZ410" s="369">
        <v>0.33333333333333331</v>
      </c>
      <c r="EMA410" s="370" t="e">
        <f>VLOOKUP(ELW410,fields,2)</f>
        <v>#REF!</v>
      </c>
      <c r="EMB410" s="73" t="s">
        <v>985</v>
      </c>
      <c r="EMC410" s="95">
        <v>45109</v>
      </c>
      <c r="EMD410" s="65" t="s">
        <v>11</v>
      </c>
      <c r="EME410" s="370" t="e">
        <f>VLOOKUP(EMM410,Teams,2)</f>
        <v>#REF!</v>
      </c>
      <c r="EMF410" s="370" t="e">
        <f>VLOOKUP(EMN410,Teams,2)</f>
        <v>#REF!</v>
      </c>
      <c r="EMG410" s="464"/>
      <c r="EMH410" s="369">
        <v>0.33333333333333331</v>
      </c>
      <c r="EMI410" s="370" t="e">
        <f>VLOOKUP(EME410,fields,2)</f>
        <v>#REF!</v>
      </c>
      <c r="EMJ410" s="73" t="s">
        <v>985</v>
      </c>
      <c r="EMK410" s="95">
        <v>45109</v>
      </c>
      <c r="EML410" s="65" t="s">
        <v>11</v>
      </c>
      <c r="EMM410" s="370" t="e">
        <f>VLOOKUP(EMU410,Teams,2)</f>
        <v>#REF!</v>
      </c>
      <c r="EMN410" s="370" t="e">
        <f>VLOOKUP(EMV410,Teams,2)</f>
        <v>#REF!</v>
      </c>
      <c r="EMO410" s="464"/>
      <c r="EMP410" s="369">
        <v>0.33333333333333331</v>
      </c>
      <c r="EMQ410" s="370" t="e">
        <f>VLOOKUP(EMM410,fields,2)</f>
        <v>#REF!</v>
      </c>
      <c r="EMR410" s="73" t="s">
        <v>985</v>
      </c>
      <c r="EMS410" s="95">
        <v>45109</v>
      </c>
      <c r="EMT410" s="65" t="s">
        <v>11</v>
      </c>
      <c r="EMU410" s="370" t="e">
        <f>VLOOKUP(ENC410,Teams,2)</f>
        <v>#REF!</v>
      </c>
      <c r="EMV410" s="370" t="e">
        <f>VLOOKUP(END410,Teams,2)</f>
        <v>#REF!</v>
      </c>
      <c r="EMW410" s="464"/>
      <c r="EMX410" s="369">
        <v>0.33333333333333331</v>
      </c>
      <c r="EMY410" s="370" t="e">
        <f>VLOOKUP(EMU410,fields,2)</f>
        <v>#REF!</v>
      </c>
      <c r="EMZ410" s="73" t="s">
        <v>985</v>
      </c>
      <c r="ENA410" s="95">
        <v>45109</v>
      </c>
      <c r="ENB410" s="65" t="s">
        <v>11</v>
      </c>
      <c r="ENC410" s="370" t="e">
        <f>VLOOKUP(ENK410,Teams,2)</f>
        <v>#REF!</v>
      </c>
      <c r="END410" s="370" t="e">
        <f>VLOOKUP(ENL410,Teams,2)</f>
        <v>#REF!</v>
      </c>
      <c r="ENE410" s="464"/>
      <c r="ENF410" s="369">
        <v>0.33333333333333331</v>
      </c>
      <c r="ENG410" s="370" t="e">
        <f>VLOOKUP(ENC410,fields,2)</f>
        <v>#REF!</v>
      </c>
      <c r="ENH410" s="73" t="s">
        <v>985</v>
      </c>
      <c r="ENI410" s="95">
        <v>45109</v>
      </c>
      <c r="ENJ410" s="65" t="s">
        <v>11</v>
      </c>
      <c r="ENK410" s="370" t="e">
        <f>VLOOKUP(ENS410,Teams,2)</f>
        <v>#REF!</v>
      </c>
      <c r="ENL410" s="370" t="e">
        <f>VLOOKUP(ENT410,Teams,2)</f>
        <v>#REF!</v>
      </c>
      <c r="ENM410" s="464"/>
      <c r="ENN410" s="369">
        <v>0.33333333333333331</v>
      </c>
      <c r="ENO410" s="370" t="e">
        <f>VLOOKUP(ENK410,fields,2)</f>
        <v>#REF!</v>
      </c>
      <c r="ENP410" s="73" t="s">
        <v>985</v>
      </c>
      <c r="ENQ410" s="95">
        <v>45109</v>
      </c>
      <c r="ENR410" s="65" t="s">
        <v>11</v>
      </c>
      <c r="ENS410" s="370" t="e">
        <f>VLOOKUP(EOA410,Teams,2)</f>
        <v>#REF!</v>
      </c>
      <c r="ENT410" s="370" t="e">
        <f>VLOOKUP(EOB410,Teams,2)</f>
        <v>#REF!</v>
      </c>
      <c r="ENU410" s="464"/>
      <c r="ENV410" s="369">
        <v>0.33333333333333331</v>
      </c>
      <c r="ENW410" s="370" t="e">
        <f>VLOOKUP(ENS410,fields,2)</f>
        <v>#REF!</v>
      </c>
      <c r="ENX410" s="73" t="s">
        <v>985</v>
      </c>
      <c r="ENY410" s="95">
        <v>45109</v>
      </c>
      <c r="ENZ410" s="65" t="s">
        <v>11</v>
      </c>
      <c r="EOA410" s="370" t="e">
        <f>VLOOKUP(EOI410,Teams,2)</f>
        <v>#REF!</v>
      </c>
      <c r="EOB410" s="370" t="e">
        <f>VLOOKUP(EOJ410,Teams,2)</f>
        <v>#REF!</v>
      </c>
      <c r="EOC410" s="464"/>
      <c r="EOD410" s="369">
        <v>0.33333333333333331</v>
      </c>
      <c r="EOE410" s="370" t="e">
        <f>VLOOKUP(EOA410,fields,2)</f>
        <v>#REF!</v>
      </c>
      <c r="EOF410" s="73" t="s">
        <v>985</v>
      </c>
      <c r="EOG410" s="95">
        <v>45109</v>
      </c>
      <c r="EOH410" s="65" t="s">
        <v>11</v>
      </c>
      <c r="EOI410" s="370" t="e">
        <f>VLOOKUP(EOQ410,Teams,2)</f>
        <v>#REF!</v>
      </c>
      <c r="EOJ410" s="370" t="e">
        <f>VLOOKUP(EOR410,Teams,2)</f>
        <v>#REF!</v>
      </c>
      <c r="EOK410" s="464"/>
      <c r="EOL410" s="369">
        <v>0.33333333333333331</v>
      </c>
      <c r="EOM410" s="370" t="e">
        <f>VLOOKUP(EOI410,fields,2)</f>
        <v>#REF!</v>
      </c>
      <c r="EON410" s="73" t="s">
        <v>985</v>
      </c>
      <c r="EOO410" s="95">
        <v>45109</v>
      </c>
      <c r="EOP410" s="65" t="s">
        <v>11</v>
      </c>
      <c r="EOQ410" s="370" t="e">
        <f>VLOOKUP(EOY410,Teams,2)</f>
        <v>#REF!</v>
      </c>
      <c r="EOR410" s="370" t="e">
        <f>VLOOKUP(EOZ410,Teams,2)</f>
        <v>#REF!</v>
      </c>
      <c r="EOS410" s="464"/>
      <c r="EOT410" s="369">
        <v>0.33333333333333331</v>
      </c>
      <c r="EOU410" s="370" t="e">
        <f>VLOOKUP(EOQ410,fields,2)</f>
        <v>#REF!</v>
      </c>
      <c r="EOV410" s="73" t="s">
        <v>985</v>
      </c>
      <c r="EOW410" s="95">
        <v>45109</v>
      </c>
      <c r="EOX410" s="65" t="s">
        <v>11</v>
      </c>
      <c r="EOY410" s="370" t="e">
        <f>VLOOKUP(EPG410,Teams,2)</f>
        <v>#REF!</v>
      </c>
      <c r="EOZ410" s="370" t="e">
        <f>VLOOKUP(EPH410,Teams,2)</f>
        <v>#REF!</v>
      </c>
      <c r="EPA410" s="464"/>
      <c r="EPB410" s="369">
        <v>0.33333333333333331</v>
      </c>
      <c r="EPC410" s="370" t="e">
        <f>VLOOKUP(EOY410,fields,2)</f>
        <v>#REF!</v>
      </c>
      <c r="EPD410" s="73" t="s">
        <v>985</v>
      </c>
      <c r="EPE410" s="95">
        <v>45109</v>
      </c>
      <c r="EPF410" s="65" t="s">
        <v>11</v>
      </c>
      <c r="EPG410" s="370" t="e">
        <f>VLOOKUP(EPO410,Teams,2)</f>
        <v>#REF!</v>
      </c>
      <c r="EPH410" s="370" t="e">
        <f>VLOOKUP(EPP410,Teams,2)</f>
        <v>#REF!</v>
      </c>
      <c r="EPI410" s="464"/>
      <c r="EPJ410" s="369">
        <v>0.33333333333333331</v>
      </c>
      <c r="EPK410" s="370" t="e">
        <f>VLOOKUP(EPG410,fields,2)</f>
        <v>#REF!</v>
      </c>
      <c r="EPL410" s="73" t="s">
        <v>985</v>
      </c>
      <c r="EPM410" s="95">
        <v>45109</v>
      </c>
      <c r="EPN410" s="65" t="s">
        <v>11</v>
      </c>
      <c r="EPO410" s="370" t="e">
        <f>VLOOKUP(EPW410,Teams,2)</f>
        <v>#REF!</v>
      </c>
      <c r="EPP410" s="370" t="e">
        <f>VLOOKUP(EPX410,Teams,2)</f>
        <v>#REF!</v>
      </c>
      <c r="EPQ410" s="464"/>
      <c r="EPR410" s="369">
        <v>0.33333333333333331</v>
      </c>
      <c r="EPS410" s="370" t="e">
        <f>VLOOKUP(EPO410,fields,2)</f>
        <v>#REF!</v>
      </c>
      <c r="EPT410" s="73" t="s">
        <v>985</v>
      </c>
      <c r="EPU410" s="95">
        <v>45109</v>
      </c>
      <c r="EPV410" s="65" t="s">
        <v>11</v>
      </c>
      <c r="EPW410" s="370" t="e">
        <f>VLOOKUP(EQE410,Teams,2)</f>
        <v>#REF!</v>
      </c>
      <c r="EPX410" s="370" t="e">
        <f>VLOOKUP(EQF410,Teams,2)</f>
        <v>#REF!</v>
      </c>
      <c r="EPY410" s="464"/>
      <c r="EPZ410" s="369">
        <v>0.33333333333333331</v>
      </c>
      <c r="EQA410" s="370" t="e">
        <f>VLOOKUP(EPW410,fields,2)</f>
        <v>#REF!</v>
      </c>
      <c r="EQB410" s="73" t="s">
        <v>985</v>
      </c>
      <c r="EQC410" s="95">
        <v>45109</v>
      </c>
      <c r="EQD410" s="65" t="s">
        <v>11</v>
      </c>
      <c r="EQE410" s="370" t="e">
        <f>VLOOKUP(EQM410,Teams,2)</f>
        <v>#REF!</v>
      </c>
      <c r="EQF410" s="370" t="e">
        <f>VLOOKUP(EQN410,Teams,2)</f>
        <v>#REF!</v>
      </c>
      <c r="EQG410" s="464"/>
      <c r="EQH410" s="369">
        <v>0.33333333333333331</v>
      </c>
      <c r="EQI410" s="370" t="e">
        <f>VLOOKUP(EQE410,fields,2)</f>
        <v>#REF!</v>
      </c>
      <c r="EQJ410" s="73" t="s">
        <v>985</v>
      </c>
      <c r="EQK410" s="95">
        <v>45109</v>
      </c>
      <c r="EQL410" s="65" t="s">
        <v>11</v>
      </c>
      <c r="EQM410" s="370" t="e">
        <f>VLOOKUP(EQU410,Teams,2)</f>
        <v>#REF!</v>
      </c>
      <c r="EQN410" s="370" t="e">
        <f>VLOOKUP(EQV410,Teams,2)</f>
        <v>#REF!</v>
      </c>
      <c r="EQO410" s="464"/>
      <c r="EQP410" s="369">
        <v>0.33333333333333331</v>
      </c>
      <c r="EQQ410" s="370" t="e">
        <f>VLOOKUP(EQM410,fields,2)</f>
        <v>#REF!</v>
      </c>
      <c r="EQR410" s="73" t="s">
        <v>985</v>
      </c>
      <c r="EQS410" s="95">
        <v>45109</v>
      </c>
      <c r="EQT410" s="65" t="s">
        <v>11</v>
      </c>
      <c r="EQU410" s="370" t="e">
        <f>VLOOKUP(ERC410,Teams,2)</f>
        <v>#REF!</v>
      </c>
      <c r="EQV410" s="370" t="e">
        <f>VLOOKUP(ERD410,Teams,2)</f>
        <v>#REF!</v>
      </c>
      <c r="EQW410" s="464"/>
      <c r="EQX410" s="369">
        <v>0.33333333333333331</v>
      </c>
      <c r="EQY410" s="370" t="e">
        <f>VLOOKUP(EQU410,fields,2)</f>
        <v>#REF!</v>
      </c>
      <c r="EQZ410" s="73" t="s">
        <v>985</v>
      </c>
      <c r="ERA410" s="95">
        <v>45109</v>
      </c>
      <c r="ERB410" s="65" t="s">
        <v>11</v>
      </c>
      <c r="ERC410" s="370" t="e">
        <f>VLOOKUP(ERK410,Teams,2)</f>
        <v>#REF!</v>
      </c>
      <c r="ERD410" s="370" t="e">
        <f>VLOOKUP(ERL410,Teams,2)</f>
        <v>#REF!</v>
      </c>
      <c r="ERE410" s="464"/>
      <c r="ERF410" s="369">
        <v>0.33333333333333331</v>
      </c>
      <c r="ERG410" s="370" t="e">
        <f>VLOOKUP(ERC410,fields,2)</f>
        <v>#REF!</v>
      </c>
      <c r="ERH410" s="73" t="s">
        <v>985</v>
      </c>
      <c r="ERI410" s="95">
        <v>45109</v>
      </c>
      <c r="ERJ410" s="65" t="s">
        <v>11</v>
      </c>
      <c r="ERK410" s="370" t="e">
        <f>VLOOKUP(ERS410,Teams,2)</f>
        <v>#REF!</v>
      </c>
      <c r="ERL410" s="370" t="e">
        <f>VLOOKUP(ERT410,Teams,2)</f>
        <v>#REF!</v>
      </c>
      <c r="ERM410" s="464"/>
      <c r="ERN410" s="369">
        <v>0.33333333333333331</v>
      </c>
      <c r="ERO410" s="370" t="e">
        <f>VLOOKUP(ERK410,fields,2)</f>
        <v>#REF!</v>
      </c>
      <c r="ERP410" s="73" t="s">
        <v>985</v>
      </c>
      <c r="ERQ410" s="95">
        <v>45109</v>
      </c>
      <c r="ERR410" s="65" t="s">
        <v>11</v>
      </c>
      <c r="ERS410" s="370" t="e">
        <f>VLOOKUP(ESA410,Teams,2)</f>
        <v>#REF!</v>
      </c>
      <c r="ERT410" s="370" t="e">
        <f>VLOOKUP(ESB410,Teams,2)</f>
        <v>#REF!</v>
      </c>
      <c r="ERU410" s="464"/>
      <c r="ERV410" s="369">
        <v>0.33333333333333331</v>
      </c>
      <c r="ERW410" s="370" t="e">
        <f>VLOOKUP(ERS410,fields,2)</f>
        <v>#REF!</v>
      </c>
      <c r="ERX410" s="73" t="s">
        <v>985</v>
      </c>
      <c r="ERY410" s="95">
        <v>45109</v>
      </c>
      <c r="ERZ410" s="65" t="s">
        <v>11</v>
      </c>
      <c r="ESA410" s="370" t="e">
        <f>VLOOKUP(ESI410,Teams,2)</f>
        <v>#REF!</v>
      </c>
      <c r="ESB410" s="370" t="e">
        <f>VLOOKUP(ESJ410,Teams,2)</f>
        <v>#REF!</v>
      </c>
      <c r="ESC410" s="464"/>
      <c r="ESD410" s="369">
        <v>0.33333333333333331</v>
      </c>
      <c r="ESE410" s="370" t="e">
        <f>VLOOKUP(ESA410,fields,2)</f>
        <v>#REF!</v>
      </c>
      <c r="ESF410" s="73" t="s">
        <v>985</v>
      </c>
      <c r="ESG410" s="95">
        <v>45109</v>
      </c>
      <c r="ESH410" s="65" t="s">
        <v>11</v>
      </c>
      <c r="ESI410" s="370" t="e">
        <f>VLOOKUP(ESQ410,Teams,2)</f>
        <v>#REF!</v>
      </c>
      <c r="ESJ410" s="370" t="e">
        <f>VLOOKUP(ESR410,Teams,2)</f>
        <v>#REF!</v>
      </c>
      <c r="ESK410" s="464"/>
      <c r="ESL410" s="369">
        <v>0.33333333333333331</v>
      </c>
      <c r="ESM410" s="370" t="e">
        <f>VLOOKUP(ESI410,fields,2)</f>
        <v>#REF!</v>
      </c>
      <c r="ESN410" s="73" t="s">
        <v>985</v>
      </c>
      <c r="ESO410" s="95">
        <v>45109</v>
      </c>
      <c r="ESP410" s="65" t="s">
        <v>11</v>
      </c>
      <c r="ESQ410" s="370" t="e">
        <f>VLOOKUP(ESY410,Teams,2)</f>
        <v>#REF!</v>
      </c>
      <c r="ESR410" s="370" t="e">
        <f>VLOOKUP(ESZ410,Teams,2)</f>
        <v>#REF!</v>
      </c>
      <c r="ESS410" s="464"/>
      <c r="EST410" s="369">
        <v>0.33333333333333331</v>
      </c>
      <c r="ESU410" s="370" t="e">
        <f>VLOOKUP(ESQ410,fields,2)</f>
        <v>#REF!</v>
      </c>
      <c r="ESV410" s="73" t="s">
        <v>985</v>
      </c>
      <c r="ESW410" s="95">
        <v>45109</v>
      </c>
      <c r="ESX410" s="65" t="s">
        <v>11</v>
      </c>
      <c r="ESY410" s="370" t="e">
        <f>VLOOKUP(ETG410,Teams,2)</f>
        <v>#REF!</v>
      </c>
      <c r="ESZ410" s="370" t="e">
        <f>VLOOKUP(ETH410,Teams,2)</f>
        <v>#REF!</v>
      </c>
      <c r="ETA410" s="464"/>
      <c r="ETB410" s="369">
        <v>0.33333333333333331</v>
      </c>
      <c r="ETC410" s="370" t="e">
        <f>VLOOKUP(ESY410,fields,2)</f>
        <v>#REF!</v>
      </c>
      <c r="ETD410" s="73" t="s">
        <v>985</v>
      </c>
      <c r="ETE410" s="95">
        <v>45109</v>
      </c>
      <c r="ETF410" s="65" t="s">
        <v>11</v>
      </c>
      <c r="ETG410" s="370" t="e">
        <f>VLOOKUP(ETO410,Teams,2)</f>
        <v>#REF!</v>
      </c>
      <c r="ETH410" s="370" t="e">
        <f>VLOOKUP(ETP410,Teams,2)</f>
        <v>#REF!</v>
      </c>
      <c r="ETI410" s="464"/>
      <c r="ETJ410" s="369">
        <v>0.33333333333333331</v>
      </c>
      <c r="ETK410" s="370" t="e">
        <f>VLOOKUP(ETG410,fields,2)</f>
        <v>#REF!</v>
      </c>
      <c r="ETL410" s="73" t="s">
        <v>985</v>
      </c>
      <c r="ETM410" s="95">
        <v>45109</v>
      </c>
      <c r="ETN410" s="65" t="s">
        <v>11</v>
      </c>
      <c r="ETO410" s="370" t="e">
        <f>VLOOKUP(ETW410,Teams,2)</f>
        <v>#REF!</v>
      </c>
      <c r="ETP410" s="370" t="e">
        <f>VLOOKUP(ETX410,Teams,2)</f>
        <v>#REF!</v>
      </c>
      <c r="ETQ410" s="464"/>
      <c r="ETR410" s="369">
        <v>0.33333333333333331</v>
      </c>
      <c r="ETS410" s="370" t="e">
        <f>VLOOKUP(ETO410,fields,2)</f>
        <v>#REF!</v>
      </c>
      <c r="ETT410" s="73" t="s">
        <v>985</v>
      </c>
      <c r="ETU410" s="95">
        <v>45109</v>
      </c>
      <c r="ETV410" s="65" t="s">
        <v>11</v>
      </c>
      <c r="ETW410" s="370" t="e">
        <f>VLOOKUP(EUE410,Teams,2)</f>
        <v>#REF!</v>
      </c>
      <c r="ETX410" s="370" t="e">
        <f>VLOOKUP(EUF410,Teams,2)</f>
        <v>#REF!</v>
      </c>
      <c r="ETY410" s="464"/>
      <c r="ETZ410" s="369">
        <v>0.33333333333333331</v>
      </c>
      <c r="EUA410" s="370" t="e">
        <f>VLOOKUP(ETW410,fields,2)</f>
        <v>#REF!</v>
      </c>
      <c r="EUB410" s="73" t="s">
        <v>985</v>
      </c>
      <c r="EUC410" s="95">
        <v>45109</v>
      </c>
      <c r="EUD410" s="65" t="s">
        <v>11</v>
      </c>
      <c r="EUE410" s="370" t="e">
        <f>VLOOKUP(EUM410,Teams,2)</f>
        <v>#REF!</v>
      </c>
      <c r="EUF410" s="370" t="e">
        <f>VLOOKUP(EUN410,Teams,2)</f>
        <v>#REF!</v>
      </c>
      <c r="EUG410" s="464"/>
      <c r="EUH410" s="369">
        <v>0.33333333333333331</v>
      </c>
      <c r="EUI410" s="370" t="e">
        <f>VLOOKUP(EUE410,fields,2)</f>
        <v>#REF!</v>
      </c>
      <c r="EUJ410" s="73" t="s">
        <v>985</v>
      </c>
      <c r="EUK410" s="95">
        <v>45109</v>
      </c>
      <c r="EUL410" s="65" t="s">
        <v>11</v>
      </c>
      <c r="EUM410" s="370" t="e">
        <f>VLOOKUP(EUU410,Teams,2)</f>
        <v>#REF!</v>
      </c>
      <c r="EUN410" s="370" t="e">
        <f>VLOOKUP(EUV410,Teams,2)</f>
        <v>#REF!</v>
      </c>
      <c r="EUO410" s="464"/>
      <c r="EUP410" s="369">
        <v>0.33333333333333331</v>
      </c>
      <c r="EUQ410" s="370" t="e">
        <f>VLOOKUP(EUM410,fields,2)</f>
        <v>#REF!</v>
      </c>
      <c r="EUR410" s="73" t="s">
        <v>985</v>
      </c>
      <c r="EUS410" s="95">
        <v>45109</v>
      </c>
      <c r="EUT410" s="65" t="s">
        <v>11</v>
      </c>
      <c r="EUU410" s="370" t="e">
        <f>VLOOKUP(EVC410,Teams,2)</f>
        <v>#REF!</v>
      </c>
      <c r="EUV410" s="370" t="e">
        <f>VLOOKUP(EVD410,Teams,2)</f>
        <v>#REF!</v>
      </c>
      <c r="EUW410" s="464"/>
      <c r="EUX410" s="369">
        <v>0.33333333333333331</v>
      </c>
      <c r="EUY410" s="370" t="e">
        <f>VLOOKUP(EUU410,fields,2)</f>
        <v>#REF!</v>
      </c>
      <c r="EUZ410" s="73" t="s">
        <v>985</v>
      </c>
      <c r="EVA410" s="95">
        <v>45109</v>
      </c>
      <c r="EVB410" s="65" t="s">
        <v>11</v>
      </c>
      <c r="EVC410" s="370" t="e">
        <f>VLOOKUP(EVK410,Teams,2)</f>
        <v>#REF!</v>
      </c>
      <c r="EVD410" s="370" t="e">
        <f>VLOOKUP(EVL410,Teams,2)</f>
        <v>#REF!</v>
      </c>
      <c r="EVE410" s="464"/>
      <c r="EVF410" s="369">
        <v>0.33333333333333331</v>
      </c>
      <c r="EVG410" s="370" t="e">
        <f>VLOOKUP(EVC410,fields,2)</f>
        <v>#REF!</v>
      </c>
      <c r="EVH410" s="73" t="s">
        <v>985</v>
      </c>
      <c r="EVI410" s="95">
        <v>45109</v>
      </c>
      <c r="EVJ410" s="65" t="s">
        <v>11</v>
      </c>
      <c r="EVK410" s="370" t="e">
        <f>VLOOKUP(EVS410,Teams,2)</f>
        <v>#REF!</v>
      </c>
      <c r="EVL410" s="370" t="e">
        <f>VLOOKUP(EVT410,Teams,2)</f>
        <v>#REF!</v>
      </c>
      <c r="EVM410" s="464"/>
      <c r="EVN410" s="369">
        <v>0.33333333333333331</v>
      </c>
      <c r="EVO410" s="370" t="e">
        <f>VLOOKUP(EVK410,fields,2)</f>
        <v>#REF!</v>
      </c>
      <c r="EVP410" s="73" t="s">
        <v>985</v>
      </c>
      <c r="EVQ410" s="95">
        <v>45109</v>
      </c>
      <c r="EVR410" s="65" t="s">
        <v>11</v>
      </c>
      <c r="EVS410" s="370" t="e">
        <f>VLOOKUP(EWA410,Teams,2)</f>
        <v>#REF!</v>
      </c>
      <c r="EVT410" s="370" t="e">
        <f>VLOOKUP(EWB410,Teams,2)</f>
        <v>#REF!</v>
      </c>
      <c r="EVU410" s="464"/>
      <c r="EVV410" s="369">
        <v>0.33333333333333331</v>
      </c>
      <c r="EVW410" s="370" t="e">
        <f>VLOOKUP(EVS410,fields,2)</f>
        <v>#REF!</v>
      </c>
      <c r="EVX410" s="73" t="s">
        <v>985</v>
      </c>
      <c r="EVY410" s="95">
        <v>45109</v>
      </c>
      <c r="EVZ410" s="65" t="s">
        <v>11</v>
      </c>
      <c r="EWA410" s="370" t="e">
        <f>VLOOKUP(EWI410,Teams,2)</f>
        <v>#REF!</v>
      </c>
      <c r="EWB410" s="370" t="e">
        <f>VLOOKUP(EWJ410,Teams,2)</f>
        <v>#REF!</v>
      </c>
      <c r="EWC410" s="464"/>
      <c r="EWD410" s="369">
        <v>0.33333333333333331</v>
      </c>
      <c r="EWE410" s="370" t="e">
        <f>VLOOKUP(EWA410,fields,2)</f>
        <v>#REF!</v>
      </c>
      <c r="EWF410" s="73" t="s">
        <v>985</v>
      </c>
      <c r="EWG410" s="95">
        <v>45109</v>
      </c>
      <c r="EWH410" s="65" t="s">
        <v>11</v>
      </c>
      <c r="EWI410" s="370" t="e">
        <f>VLOOKUP(EWQ410,Teams,2)</f>
        <v>#REF!</v>
      </c>
      <c r="EWJ410" s="370" t="e">
        <f>VLOOKUP(EWR410,Teams,2)</f>
        <v>#REF!</v>
      </c>
      <c r="EWK410" s="464"/>
      <c r="EWL410" s="369">
        <v>0.33333333333333331</v>
      </c>
      <c r="EWM410" s="370" t="e">
        <f>VLOOKUP(EWI410,fields,2)</f>
        <v>#REF!</v>
      </c>
      <c r="EWN410" s="73" t="s">
        <v>985</v>
      </c>
      <c r="EWO410" s="95">
        <v>45109</v>
      </c>
      <c r="EWP410" s="65" t="s">
        <v>11</v>
      </c>
      <c r="EWQ410" s="370" t="e">
        <f>VLOOKUP(EWY410,Teams,2)</f>
        <v>#REF!</v>
      </c>
      <c r="EWR410" s="370" t="e">
        <f>VLOOKUP(EWZ410,Teams,2)</f>
        <v>#REF!</v>
      </c>
      <c r="EWS410" s="464"/>
      <c r="EWT410" s="369">
        <v>0.33333333333333331</v>
      </c>
      <c r="EWU410" s="370" t="e">
        <f>VLOOKUP(EWQ410,fields,2)</f>
        <v>#REF!</v>
      </c>
      <c r="EWV410" s="73" t="s">
        <v>985</v>
      </c>
      <c r="EWW410" s="95">
        <v>45109</v>
      </c>
      <c r="EWX410" s="65" t="s">
        <v>11</v>
      </c>
      <c r="EWY410" s="370" t="e">
        <f>VLOOKUP(EXG410,Teams,2)</f>
        <v>#REF!</v>
      </c>
      <c r="EWZ410" s="370" t="e">
        <f>VLOOKUP(EXH410,Teams,2)</f>
        <v>#REF!</v>
      </c>
      <c r="EXA410" s="464"/>
      <c r="EXB410" s="369">
        <v>0.33333333333333331</v>
      </c>
      <c r="EXC410" s="370" t="e">
        <f>VLOOKUP(EWY410,fields,2)</f>
        <v>#REF!</v>
      </c>
      <c r="EXD410" s="73" t="s">
        <v>985</v>
      </c>
      <c r="EXE410" s="95">
        <v>45109</v>
      </c>
      <c r="EXF410" s="65" t="s">
        <v>11</v>
      </c>
      <c r="EXG410" s="370" t="e">
        <f>VLOOKUP(EXO410,Teams,2)</f>
        <v>#REF!</v>
      </c>
      <c r="EXH410" s="370" t="e">
        <f>VLOOKUP(EXP410,Teams,2)</f>
        <v>#REF!</v>
      </c>
      <c r="EXI410" s="464"/>
      <c r="EXJ410" s="369">
        <v>0.33333333333333331</v>
      </c>
      <c r="EXK410" s="370" t="e">
        <f>VLOOKUP(EXG410,fields,2)</f>
        <v>#REF!</v>
      </c>
      <c r="EXL410" s="73" t="s">
        <v>985</v>
      </c>
      <c r="EXM410" s="95">
        <v>45109</v>
      </c>
      <c r="EXN410" s="65" t="s">
        <v>11</v>
      </c>
      <c r="EXO410" s="370" t="e">
        <f>VLOOKUP(EXW410,Teams,2)</f>
        <v>#REF!</v>
      </c>
      <c r="EXP410" s="370" t="e">
        <f>VLOOKUP(EXX410,Teams,2)</f>
        <v>#REF!</v>
      </c>
      <c r="EXQ410" s="464"/>
      <c r="EXR410" s="369">
        <v>0.33333333333333331</v>
      </c>
      <c r="EXS410" s="370" t="e">
        <f>VLOOKUP(EXO410,fields,2)</f>
        <v>#REF!</v>
      </c>
      <c r="EXT410" s="73" t="s">
        <v>985</v>
      </c>
      <c r="EXU410" s="95">
        <v>45109</v>
      </c>
      <c r="EXV410" s="65" t="s">
        <v>11</v>
      </c>
      <c r="EXW410" s="370" t="e">
        <f>VLOOKUP(EYE410,Teams,2)</f>
        <v>#REF!</v>
      </c>
      <c r="EXX410" s="370" t="e">
        <f>VLOOKUP(EYF410,Teams,2)</f>
        <v>#REF!</v>
      </c>
      <c r="EXY410" s="464"/>
      <c r="EXZ410" s="369">
        <v>0.33333333333333331</v>
      </c>
      <c r="EYA410" s="370" t="e">
        <f>VLOOKUP(EXW410,fields,2)</f>
        <v>#REF!</v>
      </c>
      <c r="EYB410" s="73" t="s">
        <v>985</v>
      </c>
      <c r="EYC410" s="95">
        <v>45109</v>
      </c>
      <c r="EYD410" s="65" t="s">
        <v>11</v>
      </c>
      <c r="EYE410" s="370" t="e">
        <f>VLOOKUP(EYM410,Teams,2)</f>
        <v>#REF!</v>
      </c>
      <c r="EYF410" s="370" t="e">
        <f>VLOOKUP(EYN410,Teams,2)</f>
        <v>#REF!</v>
      </c>
      <c r="EYG410" s="464"/>
      <c r="EYH410" s="369">
        <v>0.33333333333333331</v>
      </c>
      <c r="EYI410" s="370" t="e">
        <f>VLOOKUP(EYE410,fields,2)</f>
        <v>#REF!</v>
      </c>
      <c r="EYJ410" s="73" t="s">
        <v>985</v>
      </c>
      <c r="EYK410" s="95">
        <v>45109</v>
      </c>
      <c r="EYL410" s="65" t="s">
        <v>11</v>
      </c>
      <c r="EYM410" s="370" t="e">
        <f>VLOOKUP(EYU410,Teams,2)</f>
        <v>#REF!</v>
      </c>
      <c r="EYN410" s="370" t="e">
        <f>VLOOKUP(EYV410,Teams,2)</f>
        <v>#REF!</v>
      </c>
      <c r="EYO410" s="464"/>
      <c r="EYP410" s="369">
        <v>0.33333333333333331</v>
      </c>
      <c r="EYQ410" s="370" t="e">
        <f>VLOOKUP(EYM410,fields,2)</f>
        <v>#REF!</v>
      </c>
      <c r="EYR410" s="73" t="s">
        <v>985</v>
      </c>
      <c r="EYS410" s="95">
        <v>45109</v>
      </c>
      <c r="EYT410" s="65" t="s">
        <v>11</v>
      </c>
      <c r="EYU410" s="370" t="e">
        <f>VLOOKUP(EZC410,Teams,2)</f>
        <v>#REF!</v>
      </c>
      <c r="EYV410" s="370" t="e">
        <f>VLOOKUP(EZD410,Teams,2)</f>
        <v>#REF!</v>
      </c>
      <c r="EYW410" s="464"/>
      <c r="EYX410" s="369">
        <v>0.33333333333333331</v>
      </c>
      <c r="EYY410" s="370" t="e">
        <f>VLOOKUP(EYU410,fields,2)</f>
        <v>#REF!</v>
      </c>
      <c r="EYZ410" s="73" t="s">
        <v>985</v>
      </c>
      <c r="EZA410" s="95">
        <v>45109</v>
      </c>
      <c r="EZB410" s="65" t="s">
        <v>11</v>
      </c>
      <c r="EZC410" s="370" t="e">
        <f>VLOOKUP(EZK410,Teams,2)</f>
        <v>#REF!</v>
      </c>
      <c r="EZD410" s="370" t="e">
        <f>VLOOKUP(EZL410,Teams,2)</f>
        <v>#REF!</v>
      </c>
      <c r="EZE410" s="464"/>
      <c r="EZF410" s="369">
        <v>0.33333333333333331</v>
      </c>
      <c r="EZG410" s="370" t="e">
        <f>VLOOKUP(EZC410,fields,2)</f>
        <v>#REF!</v>
      </c>
      <c r="EZH410" s="73" t="s">
        <v>985</v>
      </c>
      <c r="EZI410" s="95">
        <v>45109</v>
      </c>
      <c r="EZJ410" s="65" t="s">
        <v>11</v>
      </c>
      <c r="EZK410" s="370" t="e">
        <f>VLOOKUP(EZS410,Teams,2)</f>
        <v>#REF!</v>
      </c>
      <c r="EZL410" s="370" t="e">
        <f>VLOOKUP(EZT410,Teams,2)</f>
        <v>#REF!</v>
      </c>
      <c r="EZM410" s="464"/>
      <c r="EZN410" s="369">
        <v>0.33333333333333331</v>
      </c>
      <c r="EZO410" s="370" t="e">
        <f>VLOOKUP(EZK410,fields,2)</f>
        <v>#REF!</v>
      </c>
      <c r="EZP410" s="73" t="s">
        <v>985</v>
      </c>
      <c r="EZQ410" s="95">
        <v>45109</v>
      </c>
      <c r="EZR410" s="65" t="s">
        <v>11</v>
      </c>
      <c r="EZS410" s="370" t="e">
        <f>VLOOKUP(FAA410,Teams,2)</f>
        <v>#REF!</v>
      </c>
      <c r="EZT410" s="370" t="e">
        <f>VLOOKUP(FAB410,Teams,2)</f>
        <v>#REF!</v>
      </c>
      <c r="EZU410" s="464"/>
      <c r="EZV410" s="369">
        <v>0.33333333333333331</v>
      </c>
      <c r="EZW410" s="370" t="e">
        <f>VLOOKUP(EZS410,fields,2)</f>
        <v>#REF!</v>
      </c>
      <c r="EZX410" s="73" t="s">
        <v>985</v>
      </c>
      <c r="EZY410" s="95">
        <v>45109</v>
      </c>
      <c r="EZZ410" s="65" t="s">
        <v>11</v>
      </c>
      <c r="FAA410" s="370" t="e">
        <f>VLOOKUP(FAI410,Teams,2)</f>
        <v>#REF!</v>
      </c>
      <c r="FAB410" s="370" t="e">
        <f>VLOOKUP(FAJ410,Teams,2)</f>
        <v>#REF!</v>
      </c>
      <c r="FAC410" s="464"/>
      <c r="FAD410" s="369">
        <v>0.33333333333333331</v>
      </c>
      <c r="FAE410" s="370" t="e">
        <f>VLOOKUP(FAA410,fields,2)</f>
        <v>#REF!</v>
      </c>
      <c r="FAF410" s="73" t="s">
        <v>985</v>
      </c>
      <c r="FAG410" s="95">
        <v>45109</v>
      </c>
      <c r="FAH410" s="65" t="s">
        <v>11</v>
      </c>
      <c r="FAI410" s="370" t="e">
        <f>VLOOKUP(FAQ410,Teams,2)</f>
        <v>#REF!</v>
      </c>
      <c r="FAJ410" s="370" t="e">
        <f>VLOOKUP(FAR410,Teams,2)</f>
        <v>#REF!</v>
      </c>
      <c r="FAK410" s="464"/>
      <c r="FAL410" s="369">
        <v>0.33333333333333331</v>
      </c>
      <c r="FAM410" s="370" t="e">
        <f>VLOOKUP(FAI410,fields,2)</f>
        <v>#REF!</v>
      </c>
      <c r="FAN410" s="73" t="s">
        <v>985</v>
      </c>
      <c r="FAO410" s="95">
        <v>45109</v>
      </c>
      <c r="FAP410" s="65" t="s">
        <v>11</v>
      </c>
      <c r="FAQ410" s="370" t="e">
        <f>VLOOKUP(FAY410,Teams,2)</f>
        <v>#REF!</v>
      </c>
      <c r="FAR410" s="370" t="e">
        <f>VLOOKUP(FAZ410,Teams,2)</f>
        <v>#REF!</v>
      </c>
      <c r="FAS410" s="464"/>
      <c r="FAT410" s="369">
        <v>0.33333333333333331</v>
      </c>
      <c r="FAU410" s="370" t="e">
        <f>VLOOKUP(FAQ410,fields,2)</f>
        <v>#REF!</v>
      </c>
      <c r="FAV410" s="73" t="s">
        <v>985</v>
      </c>
      <c r="FAW410" s="95">
        <v>45109</v>
      </c>
      <c r="FAX410" s="65" t="s">
        <v>11</v>
      </c>
      <c r="FAY410" s="370" t="e">
        <f>VLOOKUP(FBG410,Teams,2)</f>
        <v>#REF!</v>
      </c>
      <c r="FAZ410" s="370" t="e">
        <f>VLOOKUP(FBH410,Teams,2)</f>
        <v>#REF!</v>
      </c>
      <c r="FBA410" s="464"/>
      <c r="FBB410" s="369">
        <v>0.33333333333333331</v>
      </c>
      <c r="FBC410" s="370" t="e">
        <f>VLOOKUP(FAY410,fields,2)</f>
        <v>#REF!</v>
      </c>
      <c r="FBD410" s="73" t="s">
        <v>985</v>
      </c>
      <c r="FBE410" s="95">
        <v>45109</v>
      </c>
      <c r="FBF410" s="65" t="s">
        <v>11</v>
      </c>
      <c r="FBG410" s="370" t="e">
        <f>VLOOKUP(FBO410,Teams,2)</f>
        <v>#REF!</v>
      </c>
      <c r="FBH410" s="370" t="e">
        <f>VLOOKUP(FBP410,Teams,2)</f>
        <v>#REF!</v>
      </c>
      <c r="FBI410" s="464"/>
      <c r="FBJ410" s="369">
        <v>0.33333333333333331</v>
      </c>
      <c r="FBK410" s="370" t="e">
        <f>VLOOKUP(FBG410,fields,2)</f>
        <v>#REF!</v>
      </c>
      <c r="FBL410" s="73" t="s">
        <v>985</v>
      </c>
      <c r="FBM410" s="95">
        <v>45109</v>
      </c>
      <c r="FBN410" s="65" t="s">
        <v>11</v>
      </c>
      <c r="FBO410" s="370" t="e">
        <f>VLOOKUP(FBW410,Teams,2)</f>
        <v>#REF!</v>
      </c>
      <c r="FBP410" s="370" t="e">
        <f>VLOOKUP(FBX410,Teams,2)</f>
        <v>#REF!</v>
      </c>
      <c r="FBQ410" s="464"/>
      <c r="FBR410" s="369">
        <v>0.33333333333333331</v>
      </c>
      <c r="FBS410" s="370" t="e">
        <f>VLOOKUP(FBO410,fields,2)</f>
        <v>#REF!</v>
      </c>
      <c r="FBT410" s="73" t="s">
        <v>985</v>
      </c>
      <c r="FBU410" s="95">
        <v>45109</v>
      </c>
      <c r="FBV410" s="65" t="s">
        <v>11</v>
      </c>
      <c r="FBW410" s="370" t="e">
        <f>VLOOKUP(FCE410,Teams,2)</f>
        <v>#REF!</v>
      </c>
      <c r="FBX410" s="370" t="e">
        <f>VLOOKUP(FCF410,Teams,2)</f>
        <v>#REF!</v>
      </c>
      <c r="FBY410" s="464"/>
      <c r="FBZ410" s="369">
        <v>0.33333333333333331</v>
      </c>
      <c r="FCA410" s="370" t="e">
        <f>VLOOKUP(FBW410,fields,2)</f>
        <v>#REF!</v>
      </c>
      <c r="FCB410" s="73" t="s">
        <v>985</v>
      </c>
      <c r="FCC410" s="95">
        <v>45109</v>
      </c>
      <c r="FCD410" s="65" t="s">
        <v>11</v>
      </c>
      <c r="FCE410" s="370" t="e">
        <f>VLOOKUP(FCM410,Teams,2)</f>
        <v>#REF!</v>
      </c>
      <c r="FCF410" s="370" t="e">
        <f>VLOOKUP(FCN410,Teams,2)</f>
        <v>#REF!</v>
      </c>
      <c r="FCG410" s="464"/>
      <c r="FCH410" s="369">
        <v>0.33333333333333331</v>
      </c>
      <c r="FCI410" s="370" t="e">
        <f>VLOOKUP(FCE410,fields,2)</f>
        <v>#REF!</v>
      </c>
      <c r="FCJ410" s="73" t="s">
        <v>985</v>
      </c>
      <c r="FCK410" s="95">
        <v>45109</v>
      </c>
      <c r="FCL410" s="65" t="s">
        <v>11</v>
      </c>
      <c r="FCM410" s="370" t="e">
        <f>VLOOKUP(FCU410,Teams,2)</f>
        <v>#REF!</v>
      </c>
      <c r="FCN410" s="370" t="e">
        <f>VLOOKUP(FCV410,Teams,2)</f>
        <v>#REF!</v>
      </c>
      <c r="FCO410" s="464"/>
      <c r="FCP410" s="369">
        <v>0.33333333333333331</v>
      </c>
      <c r="FCQ410" s="370" t="e">
        <f>VLOOKUP(FCM410,fields,2)</f>
        <v>#REF!</v>
      </c>
      <c r="FCR410" s="73" t="s">
        <v>985</v>
      </c>
      <c r="FCS410" s="95">
        <v>45109</v>
      </c>
      <c r="FCT410" s="65" t="s">
        <v>11</v>
      </c>
      <c r="FCU410" s="370" t="e">
        <f>VLOOKUP(FDC410,Teams,2)</f>
        <v>#REF!</v>
      </c>
      <c r="FCV410" s="370" t="e">
        <f>VLOOKUP(FDD410,Teams,2)</f>
        <v>#REF!</v>
      </c>
      <c r="FCW410" s="464"/>
      <c r="FCX410" s="369">
        <v>0.33333333333333331</v>
      </c>
      <c r="FCY410" s="370" t="e">
        <f>VLOOKUP(FCU410,fields,2)</f>
        <v>#REF!</v>
      </c>
      <c r="FCZ410" s="73" t="s">
        <v>985</v>
      </c>
      <c r="FDA410" s="95">
        <v>45109</v>
      </c>
      <c r="FDB410" s="65" t="s">
        <v>11</v>
      </c>
      <c r="FDC410" s="370" t="e">
        <f>VLOOKUP(FDK410,Teams,2)</f>
        <v>#REF!</v>
      </c>
      <c r="FDD410" s="370" t="e">
        <f>VLOOKUP(FDL410,Teams,2)</f>
        <v>#REF!</v>
      </c>
      <c r="FDE410" s="464"/>
      <c r="FDF410" s="369">
        <v>0.33333333333333331</v>
      </c>
      <c r="FDG410" s="370" t="e">
        <f>VLOOKUP(FDC410,fields,2)</f>
        <v>#REF!</v>
      </c>
      <c r="FDH410" s="73" t="s">
        <v>985</v>
      </c>
      <c r="FDI410" s="95">
        <v>45109</v>
      </c>
      <c r="FDJ410" s="65" t="s">
        <v>11</v>
      </c>
      <c r="FDK410" s="370" t="e">
        <f>VLOOKUP(FDS410,Teams,2)</f>
        <v>#REF!</v>
      </c>
      <c r="FDL410" s="370" t="e">
        <f>VLOOKUP(FDT410,Teams,2)</f>
        <v>#REF!</v>
      </c>
      <c r="FDM410" s="464"/>
      <c r="FDN410" s="369">
        <v>0.33333333333333331</v>
      </c>
      <c r="FDO410" s="370" t="e">
        <f>VLOOKUP(FDK410,fields,2)</f>
        <v>#REF!</v>
      </c>
      <c r="FDP410" s="73" t="s">
        <v>985</v>
      </c>
      <c r="FDQ410" s="95">
        <v>45109</v>
      </c>
      <c r="FDR410" s="65" t="s">
        <v>11</v>
      </c>
      <c r="FDS410" s="370" t="e">
        <f>VLOOKUP(FEA410,Teams,2)</f>
        <v>#REF!</v>
      </c>
      <c r="FDT410" s="370" t="e">
        <f>VLOOKUP(FEB410,Teams,2)</f>
        <v>#REF!</v>
      </c>
      <c r="FDU410" s="464"/>
      <c r="FDV410" s="369">
        <v>0.33333333333333331</v>
      </c>
      <c r="FDW410" s="370" t="e">
        <f>VLOOKUP(FDS410,fields,2)</f>
        <v>#REF!</v>
      </c>
      <c r="FDX410" s="73" t="s">
        <v>985</v>
      </c>
      <c r="FDY410" s="95">
        <v>45109</v>
      </c>
      <c r="FDZ410" s="65" t="s">
        <v>11</v>
      </c>
      <c r="FEA410" s="370" t="e">
        <f>VLOOKUP(FEI410,Teams,2)</f>
        <v>#REF!</v>
      </c>
      <c r="FEB410" s="370" t="e">
        <f>VLOOKUP(FEJ410,Teams,2)</f>
        <v>#REF!</v>
      </c>
      <c r="FEC410" s="464"/>
      <c r="FED410" s="369">
        <v>0.33333333333333331</v>
      </c>
      <c r="FEE410" s="370" t="e">
        <f>VLOOKUP(FEA410,fields,2)</f>
        <v>#REF!</v>
      </c>
      <c r="FEF410" s="73" t="s">
        <v>985</v>
      </c>
      <c r="FEG410" s="95">
        <v>45109</v>
      </c>
      <c r="FEH410" s="65" t="s">
        <v>11</v>
      </c>
      <c r="FEI410" s="370" t="e">
        <f>VLOOKUP(FEQ410,Teams,2)</f>
        <v>#REF!</v>
      </c>
      <c r="FEJ410" s="370" t="e">
        <f>VLOOKUP(FER410,Teams,2)</f>
        <v>#REF!</v>
      </c>
      <c r="FEK410" s="464"/>
      <c r="FEL410" s="369">
        <v>0.33333333333333331</v>
      </c>
      <c r="FEM410" s="370" t="e">
        <f>VLOOKUP(FEI410,fields,2)</f>
        <v>#REF!</v>
      </c>
      <c r="FEN410" s="73" t="s">
        <v>985</v>
      </c>
      <c r="FEO410" s="95">
        <v>45109</v>
      </c>
      <c r="FEP410" s="65" t="s">
        <v>11</v>
      </c>
      <c r="FEQ410" s="370" t="e">
        <f>VLOOKUP(FEY410,Teams,2)</f>
        <v>#REF!</v>
      </c>
      <c r="FER410" s="370" t="e">
        <f>VLOOKUP(FEZ410,Teams,2)</f>
        <v>#REF!</v>
      </c>
      <c r="FES410" s="464"/>
      <c r="FET410" s="369">
        <v>0.33333333333333331</v>
      </c>
      <c r="FEU410" s="370" t="e">
        <f>VLOOKUP(FEQ410,fields,2)</f>
        <v>#REF!</v>
      </c>
      <c r="FEV410" s="73" t="s">
        <v>985</v>
      </c>
      <c r="FEW410" s="95">
        <v>45109</v>
      </c>
      <c r="FEX410" s="65" t="s">
        <v>11</v>
      </c>
      <c r="FEY410" s="370" t="e">
        <f>VLOOKUP(FFG410,Teams,2)</f>
        <v>#REF!</v>
      </c>
      <c r="FEZ410" s="370" t="e">
        <f>VLOOKUP(FFH410,Teams,2)</f>
        <v>#REF!</v>
      </c>
      <c r="FFA410" s="464"/>
      <c r="FFB410" s="369">
        <v>0.33333333333333331</v>
      </c>
      <c r="FFC410" s="370" t="e">
        <f>VLOOKUP(FEY410,fields,2)</f>
        <v>#REF!</v>
      </c>
      <c r="FFD410" s="73" t="s">
        <v>985</v>
      </c>
      <c r="FFE410" s="95">
        <v>45109</v>
      </c>
      <c r="FFF410" s="65" t="s">
        <v>11</v>
      </c>
      <c r="FFG410" s="370" t="e">
        <f>VLOOKUP(FFO410,Teams,2)</f>
        <v>#REF!</v>
      </c>
      <c r="FFH410" s="370" t="e">
        <f>VLOOKUP(FFP410,Teams,2)</f>
        <v>#REF!</v>
      </c>
      <c r="FFI410" s="464"/>
      <c r="FFJ410" s="369">
        <v>0.33333333333333331</v>
      </c>
      <c r="FFK410" s="370" t="e">
        <f>VLOOKUP(FFG410,fields,2)</f>
        <v>#REF!</v>
      </c>
      <c r="FFL410" s="73" t="s">
        <v>985</v>
      </c>
      <c r="FFM410" s="95">
        <v>45109</v>
      </c>
      <c r="FFN410" s="65" t="s">
        <v>11</v>
      </c>
      <c r="FFO410" s="370" t="e">
        <f>VLOOKUP(FFW410,Teams,2)</f>
        <v>#REF!</v>
      </c>
      <c r="FFP410" s="370" t="e">
        <f>VLOOKUP(FFX410,Teams,2)</f>
        <v>#REF!</v>
      </c>
      <c r="FFQ410" s="464"/>
      <c r="FFR410" s="369">
        <v>0.33333333333333331</v>
      </c>
      <c r="FFS410" s="370" t="e">
        <f>VLOOKUP(FFO410,fields,2)</f>
        <v>#REF!</v>
      </c>
      <c r="FFT410" s="73" t="s">
        <v>985</v>
      </c>
      <c r="FFU410" s="95">
        <v>45109</v>
      </c>
      <c r="FFV410" s="65" t="s">
        <v>11</v>
      </c>
      <c r="FFW410" s="370" t="e">
        <f>VLOOKUP(FGE410,Teams,2)</f>
        <v>#REF!</v>
      </c>
      <c r="FFX410" s="370" t="e">
        <f>VLOOKUP(FGF410,Teams,2)</f>
        <v>#REF!</v>
      </c>
      <c r="FFY410" s="464"/>
      <c r="FFZ410" s="369">
        <v>0.33333333333333331</v>
      </c>
      <c r="FGA410" s="370" t="e">
        <f>VLOOKUP(FFW410,fields,2)</f>
        <v>#REF!</v>
      </c>
      <c r="FGB410" s="73" t="s">
        <v>985</v>
      </c>
      <c r="FGC410" s="95">
        <v>45109</v>
      </c>
      <c r="FGD410" s="65" t="s">
        <v>11</v>
      </c>
      <c r="FGE410" s="370" t="e">
        <f>VLOOKUP(FGM410,Teams,2)</f>
        <v>#REF!</v>
      </c>
      <c r="FGF410" s="370" t="e">
        <f>VLOOKUP(FGN410,Teams,2)</f>
        <v>#REF!</v>
      </c>
      <c r="FGG410" s="464"/>
      <c r="FGH410" s="369">
        <v>0.33333333333333331</v>
      </c>
      <c r="FGI410" s="370" t="e">
        <f>VLOOKUP(FGE410,fields,2)</f>
        <v>#REF!</v>
      </c>
      <c r="FGJ410" s="73" t="s">
        <v>985</v>
      </c>
      <c r="FGK410" s="95">
        <v>45109</v>
      </c>
      <c r="FGL410" s="65" t="s">
        <v>11</v>
      </c>
      <c r="FGM410" s="370" t="e">
        <f>VLOOKUP(FGU410,Teams,2)</f>
        <v>#REF!</v>
      </c>
      <c r="FGN410" s="370" t="e">
        <f>VLOOKUP(FGV410,Teams,2)</f>
        <v>#REF!</v>
      </c>
      <c r="FGO410" s="464"/>
      <c r="FGP410" s="369">
        <v>0.33333333333333331</v>
      </c>
      <c r="FGQ410" s="370" t="e">
        <f>VLOOKUP(FGM410,fields,2)</f>
        <v>#REF!</v>
      </c>
      <c r="FGR410" s="73" t="s">
        <v>985</v>
      </c>
      <c r="FGS410" s="95">
        <v>45109</v>
      </c>
      <c r="FGT410" s="65" t="s">
        <v>11</v>
      </c>
      <c r="FGU410" s="370" t="e">
        <f>VLOOKUP(FHC410,Teams,2)</f>
        <v>#REF!</v>
      </c>
      <c r="FGV410" s="370" t="e">
        <f>VLOOKUP(FHD410,Teams,2)</f>
        <v>#REF!</v>
      </c>
      <c r="FGW410" s="464"/>
      <c r="FGX410" s="369">
        <v>0.33333333333333331</v>
      </c>
      <c r="FGY410" s="370" t="e">
        <f>VLOOKUP(FGU410,fields,2)</f>
        <v>#REF!</v>
      </c>
      <c r="FGZ410" s="73" t="s">
        <v>985</v>
      </c>
      <c r="FHA410" s="95">
        <v>45109</v>
      </c>
      <c r="FHB410" s="65" t="s">
        <v>11</v>
      </c>
      <c r="FHC410" s="370" t="e">
        <f>VLOOKUP(FHK410,Teams,2)</f>
        <v>#REF!</v>
      </c>
      <c r="FHD410" s="370" t="e">
        <f>VLOOKUP(FHL410,Teams,2)</f>
        <v>#REF!</v>
      </c>
      <c r="FHE410" s="464"/>
      <c r="FHF410" s="369">
        <v>0.33333333333333331</v>
      </c>
      <c r="FHG410" s="370" t="e">
        <f>VLOOKUP(FHC410,fields,2)</f>
        <v>#REF!</v>
      </c>
      <c r="FHH410" s="73" t="s">
        <v>985</v>
      </c>
      <c r="FHI410" s="95">
        <v>45109</v>
      </c>
      <c r="FHJ410" s="65" t="s">
        <v>11</v>
      </c>
      <c r="FHK410" s="370" t="e">
        <f>VLOOKUP(FHS410,Teams,2)</f>
        <v>#REF!</v>
      </c>
      <c r="FHL410" s="370" t="e">
        <f>VLOOKUP(FHT410,Teams,2)</f>
        <v>#REF!</v>
      </c>
      <c r="FHM410" s="464"/>
      <c r="FHN410" s="369">
        <v>0.33333333333333331</v>
      </c>
      <c r="FHO410" s="370" t="e">
        <f>VLOOKUP(FHK410,fields,2)</f>
        <v>#REF!</v>
      </c>
      <c r="FHP410" s="73" t="s">
        <v>985</v>
      </c>
      <c r="FHQ410" s="95">
        <v>45109</v>
      </c>
      <c r="FHR410" s="65" t="s">
        <v>11</v>
      </c>
      <c r="FHS410" s="370" t="e">
        <f>VLOOKUP(FIA410,Teams,2)</f>
        <v>#REF!</v>
      </c>
      <c r="FHT410" s="370" t="e">
        <f>VLOOKUP(FIB410,Teams,2)</f>
        <v>#REF!</v>
      </c>
      <c r="FHU410" s="464"/>
      <c r="FHV410" s="369">
        <v>0.33333333333333331</v>
      </c>
      <c r="FHW410" s="370" t="e">
        <f>VLOOKUP(FHS410,fields,2)</f>
        <v>#REF!</v>
      </c>
      <c r="FHX410" s="73" t="s">
        <v>985</v>
      </c>
      <c r="FHY410" s="95">
        <v>45109</v>
      </c>
      <c r="FHZ410" s="65" t="s">
        <v>11</v>
      </c>
      <c r="FIA410" s="370" t="e">
        <f>VLOOKUP(FII410,Teams,2)</f>
        <v>#REF!</v>
      </c>
      <c r="FIB410" s="370" t="e">
        <f>VLOOKUP(FIJ410,Teams,2)</f>
        <v>#REF!</v>
      </c>
      <c r="FIC410" s="464"/>
      <c r="FID410" s="369">
        <v>0.33333333333333331</v>
      </c>
      <c r="FIE410" s="370" t="e">
        <f>VLOOKUP(FIA410,fields,2)</f>
        <v>#REF!</v>
      </c>
      <c r="FIF410" s="73" t="s">
        <v>985</v>
      </c>
      <c r="FIG410" s="95">
        <v>45109</v>
      </c>
      <c r="FIH410" s="65" t="s">
        <v>11</v>
      </c>
      <c r="FII410" s="370" t="e">
        <f>VLOOKUP(FIQ410,Teams,2)</f>
        <v>#REF!</v>
      </c>
      <c r="FIJ410" s="370" t="e">
        <f>VLOOKUP(FIR410,Teams,2)</f>
        <v>#REF!</v>
      </c>
      <c r="FIK410" s="464"/>
      <c r="FIL410" s="369">
        <v>0.33333333333333331</v>
      </c>
      <c r="FIM410" s="370" t="e">
        <f>VLOOKUP(FII410,fields,2)</f>
        <v>#REF!</v>
      </c>
      <c r="FIN410" s="73" t="s">
        <v>985</v>
      </c>
      <c r="FIO410" s="95">
        <v>45109</v>
      </c>
      <c r="FIP410" s="65" t="s">
        <v>11</v>
      </c>
      <c r="FIQ410" s="370" t="e">
        <f>VLOOKUP(FIY410,Teams,2)</f>
        <v>#REF!</v>
      </c>
      <c r="FIR410" s="370" t="e">
        <f>VLOOKUP(FIZ410,Teams,2)</f>
        <v>#REF!</v>
      </c>
      <c r="FIS410" s="464"/>
      <c r="FIT410" s="369">
        <v>0.33333333333333331</v>
      </c>
      <c r="FIU410" s="370" t="e">
        <f>VLOOKUP(FIQ410,fields,2)</f>
        <v>#REF!</v>
      </c>
      <c r="FIV410" s="73" t="s">
        <v>985</v>
      </c>
      <c r="FIW410" s="95">
        <v>45109</v>
      </c>
      <c r="FIX410" s="65" t="s">
        <v>11</v>
      </c>
      <c r="FIY410" s="370" t="e">
        <f>VLOOKUP(FJG410,Teams,2)</f>
        <v>#REF!</v>
      </c>
      <c r="FIZ410" s="370" t="e">
        <f>VLOOKUP(FJH410,Teams,2)</f>
        <v>#REF!</v>
      </c>
      <c r="FJA410" s="464"/>
      <c r="FJB410" s="369">
        <v>0.33333333333333331</v>
      </c>
      <c r="FJC410" s="370" t="e">
        <f>VLOOKUP(FIY410,fields,2)</f>
        <v>#REF!</v>
      </c>
      <c r="FJD410" s="73" t="s">
        <v>985</v>
      </c>
      <c r="FJE410" s="95">
        <v>45109</v>
      </c>
      <c r="FJF410" s="65" t="s">
        <v>11</v>
      </c>
      <c r="FJG410" s="370" t="e">
        <f>VLOOKUP(FJO410,Teams,2)</f>
        <v>#REF!</v>
      </c>
      <c r="FJH410" s="370" t="e">
        <f>VLOOKUP(FJP410,Teams,2)</f>
        <v>#REF!</v>
      </c>
      <c r="FJI410" s="464"/>
      <c r="FJJ410" s="369">
        <v>0.33333333333333331</v>
      </c>
      <c r="FJK410" s="370" t="e">
        <f>VLOOKUP(FJG410,fields,2)</f>
        <v>#REF!</v>
      </c>
      <c r="FJL410" s="73" t="s">
        <v>985</v>
      </c>
      <c r="FJM410" s="95">
        <v>45109</v>
      </c>
      <c r="FJN410" s="65" t="s">
        <v>11</v>
      </c>
      <c r="FJO410" s="370" t="e">
        <f>VLOOKUP(FJW410,Teams,2)</f>
        <v>#REF!</v>
      </c>
      <c r="FJP410" s="370" t="e">
        <f>VLOOKUP(FJX410,Teams,2)</f>
        <v>#REF!</v>
      </c>
      <c r="FJQ410" s="464"/>
      <c r="FJR410" s="369">
        <v>0.33333333333333331</v>
      </c>
      <c r="FJS410" s="370" t="e">
        <f>VLOOKUP(FJO410,fields,2)</f>
        <v>#REF!</v>
      </c>
      <c r="FJT410" s="73" t="s">
        <v>985</v>
      </c>
      <c r="FJU410" s="95">
        <v>45109</v>
      </c>
      <c r="FJV410" s="65" t="s">
        <v>11</v>
      </c>
      <c r="FJW410" s="370" t="e">
        <f>VLOOKUP(FKE410,Teams,2)</f>
        <v>#REF!</v>
      </c>
      <c r="FJX410" s="370" t="e">
        <f>VLOOKUP(FKF410,Teams,2)</f>
        <v>#REF!</v>
      </c>
      <c r="FJY410" s="464"/>
      <c r="FJZ410" s="369">
        <v>0.33333333333333331</v>
      </c>
      <c r="FKA410" s="370" t="e">
        <f>VLOOKUP(FJW410,fields,2)</f>
        <v>#REF!</v>
      </c>
      <c r="FKB410" s="73" t="s">
        <v>985</v>
      </c>
      <c r="FKC410" s="95">
        <v>45109</v>
      </c>
      <c r="FKD410" s="65" t="s">
        <v>11</v>
      </c>
      <c r="FKE410" s="370" t="e">
        <f>VLOOKUP(FKM410,Teams,2)</f>
        <v>#REF!</v>
      </c>
      <c r="FKF410" s="370" t="e">
        <f>VLOOKUP(FKN410,Teams,2)</f>
        <v>#REF!</v>
      </c>
      <c r="FKG410" s="464"/>
      <c r="FKH410" s="369">
        <v>0.33333333333333331</v>
      </c>
      <c r="FKI410" s="370" t="e">
        <f>VLOOKUP(FKE410,fields,2)</f>
        <v>#REF!</v>
      </c>
      <c r="FKJ410" s="73" t="s">
        <v>985</v>
      </c>
      <c r="FKK410" s="95">
        <v>45109</v>
      </c>
      <c r="FKL410" s="65" t="s">
        <v>11</v>
      </c>
      <c r="FKM410" s="370" t="e">
        <f>VLOOKUP(FKU410,Teams,2)</f>
        <v>#REF!</v>
      </c>
      <c r="FKN410" s="370" t="e">
        <f>VLOOKUP(FKV410,Teams,2)</f>
        <v>#REF!</v>
      </c>
      <c r="FKO410" s="464"/>
      <c r="FKP410" s="369">
        <v>0.33333333333333331</v>
      </c>
      <c r="FKQ410" s="370" t="e">
        <f>VLOOKUP(FKM410,fields,2)</f>
        <v>#REF!</v>
      </c>
      <c r="FKR410" s="73" t="s">
        <v>985</v>
      </c>
      <c r="FKS410" s="95">
        <v>45109</v>
      </c>
      <c r="FKT410" s="65" t="s">
        <v>11</v>
      </c>
      <c r="FKU410" s="370" t="e">
        <f>VLOOKUP(FLC410,Teams,2)</f>
        <v>#REF!</v>
      </c>
      <c r="FKV410" s="370" t="e">
        <f>VLOOKUP(FLD410,Teams,2)</f>
        <v>#REF!</v>
      </c>
      <c r="FKW410" s="464"/>
      <c r="FKX410" s="369">
        <v>0.33333333333333331</v>
      </c>
      <c r="FKY410" s="370" t="e">
        <f>VLOOKUP(FKU410,fields,2)</f>
        <v>#REF!</v>
      </c>
      <c r="FKZ410" s="73" t="s">
        <v>985</v>
      </c>
      <c r="FLA410" s="95">
        <v>45109</v>
      </c>
      <c r="FLB410" s="65" t="s">
        <v>11</v>
      </c>
      <c r="FLC410" s="370" t="e">
        <f>VLOOKUP(FLK410,Teams,2)</f>
        <v>#REF!</v>
      </c>
      <c r="FLD410" s="370" t="e">
        <f>VLOOKUP(FLL410,Teams,2)</f>
        <v>#REF!</v>
      </c>
      <c r="FLE410" s="464"/>
      <c r="FLF410" s="369">
        <v>0.33333333333333331</v>
      </c>
      <c r="FLG410" s="370" t="e">
        <f>VLOOKUP(FLC410,fields,2)</f>
        <v>#REF!</v>
      </c>
      <c r="FLH410" s="73" t="s">
        <v>985</v>
      </c>
      <c r="FLI410" s="95">
        <v>45109</v>
      </c>
      <c r="FLJ410" s="65" t="s">
        <v>11</v>
      </c>
      <c r="FLK410" s="370" t="e">
        <f>VLOOKUP(FLS410,Teams,2)</f>
        <v>#REF!</v>
      </c>
      <c r="FLL410" s="370" t="e">
        <f>VLOOKUP(FLT410,Teams,2)</f>
        <v>#REF!</v>
      </c>
      <c r="FLM410" s="464"/>
      <c r="FLN410" s="369">
        <v>0.33333333333333331</v>
      </c>
      <c r="FLO410" s="370" t="e">
        <f>VLOOKUP(FLK410,fields,2)</f>
        <v>#REF!</v>
      </c>
      <c r="FLP410" s="73" t="s">
        <v>985</v>
      </c>
      <c r="FLQ410" s="95">
        <v>45109</v>
      </c>
      <c r="FLR410" s="65" t="s">
        <v>11</v>
      </c>
      <c r="FLS410" s="370" t="e">
        <f>VLOOKUP(FMA410,Teams,2)</f>
        <v>#REF!</v>
      </c>
      <c r="FLT410" s="370" t="e">
        <f>VLOOKUP(FMB410,Teams,2)</f>
        <v>#REF!</v>
      </c>
      <c r="FLU410" s="464"/>
      <c r="FLV410" s="369">
        <v>0.33333333333333331</v>
      </c>
      <c r="FLW410" s="370" t="e">
        <f>VLOOKUP(FLS410,fields,2)</f>
        <v>#REF!</v>
      </c>
      <c r="FLX410" s="73" t="s">
        <v>985</v>
      </c>
      <c r="FLY410" s="95">
        <v>45109</v>
      </c>
      <c r="FLZ410" s="65" t="s">
        <v>11</v>
      </c>
      <c r="FMA410" s="370" t="e">
        <f>VLOOKUP(FMI410,Teams,2)</f>
        <v>#REF!</v>
      </c>
      <c r="FMB410" s="370" t="e">
        <f>VLOOKUP(FMJ410,Teams,2)</f>
        <v>#REF!</v>
      </c>
      <c r="FMC410" s="464"/>
      <c r="FMD410" s="369">
        <v>0.33333333333333331</v>
      </c>
      <c r="FME410" s="370" t="e">
        <f>VLOOKUP(FMA410,fields,2)</f>
        <v>#REF!</v>
      </c>
      <c r="FMF410" s="73" t="s">
        <v>985</v>
      </c>
      <c r="FMG410" s="95">
        <v>45109</v>
      </c>
      <c r="FMH410" s="65" t="s">
        <v>11</v>
      </c>
      <c r="FMI410" s="370" t="e">
        <f>VLOOKUP(FMQ410,Teams,2)</f>
        <v>#REF!</v>
      </c>
      <c r="FMJ410" s="370" t="e">
        <f>VLOOKUP(FMR410,Teams,2)</f>
        <v>#REF!</v>
      </c>
      <c r="FMK410" s="464"/>
      <c r="FML410" s="369">
        <v>0.33333333333333331</v>
      </c>
      <c r="FMM410" s="370" t="e">
        <f>VLOOKUP(FMI410,fields,2)</f>
        <v>#REF!</v>
      </c>
      <c r="FMN410" s="73" t="s">
        <v>985</v>
      </c>
      <c r="FMO410" s="95">
        <v>45109</v>
      </c>
      <c r="FMP410" s="65" t="s">
        <v>11</v>
      </c>
      <c r="FMQ410" s="370" t="e">
        <f>VLOOKUP(FMY410,Teams,2)</f>
        <v>#REF!</v>
      </c>
      <c r="FMR410" s="370" t="e">
        <f>VLOOKUP(FMZ410,Teams,2)</f>
        <v>#REF!</v>
      </c>
      <c r="FMS410" s="464"/>
      <c r="FMT410" s="369">
        <v>0.33333333333333331</v>
      </c>
      <c r="FMU410" s="370" t="e">
        <f>VLOOKUP(FMQ410,fields,2)</f>
        <v>#REF!</v>
      </c>
      <c r="FMV410" s="73" t="s">
        <v>985</v>
      </c>
      <c r="FMW410" s="95">
        <v>45109</v>
      </c>
      <c r="FMX410" s="65" t="s">
        <v>11</v>
      </c>
      <c r="FMY410" s="370" t="e">
        <f>VLOOKUP(FNG410,Teams,2)</f>
        <v>#REF!</v>
      </c>
      <c r="FMZ410" s="370" t="e">
        <f>VLOOKUP(FNH410,Teams,2)</f>
        <v>#REF!</v>
      </c>
      <c r="FNA410" s="464"/>
      <c r="FNB410" s="369">
        <v>0.33333333333333331</v>
      </c>
      <c r="FNC410" s="370" t="e">
        <f>VLOOKUP(FMY410,fields,2)</f>
        <v>#REF!</v>
      </c>
      <c r="FND410" s="73" t="s">
        <v>985</v>
      </c>
      <c r="FNE410" s="95">
        <v>45109</v>
      </c>
      <c r="FNF410" s="65" t="s">
        <v>11</v>
      </c>
      <c r="FNG410" s="370" t="e">
        <f>VLOOKUP(FNO410,Teams,2)</f>
        <v>#REF!</v>
      </c>
      <c r="FNH410" s="370" t="e">
        <f>VLOOKUP(FNP410,Teams,2)</f>
        <v>#REF!</v>
      </c>
      <c r="FNI410" s="464"/>
      <c r="FNJ410" s="369">
        <v>0.33333333333333331</v>
      </c>
      <c r="FNK410" s="370" t="e">
        <f>VLOOKUP(FNG410,fields,2)</f>
        <v>#REF!</v>
      </c>
      <c r="FNL410" s="73" t="s">
        <v>985</v>
      </c>
      <c r="FNM410" s="95">
        <v>45109</v>
      </c>
      <c r="FNN410" s="65" t="s">
        <v>11</v>
      </c>
      <c r="FNO410" s="370" t="e">
        <f>VLOOKUP(FNW410,Teams,2)</f>
        <v>#REF!</v>
      </c>
      <c r="FNP410" s="370" t="e">
        <f>VLOOKUP(FNX410,Teams,2)</f>
        <v>#REF!</v>
      </c>
      <c r="FNQ410" s="464"/>
      <c r="FNR410" s="369">
        <v>0.33333333333333331</v>
      </c>
      <c r="FNS410" s="370" t="e">
        <f>VLOOKUP(FNO410,fields,2)</f>
        <v>#REF!</v>
      </c>
      <c r="FNT410" s="73" t="s">
        <v>985</v>
      </c>
      <c r="FNU410" s="95">
        <v>45109</v>
      </c>
      <c r="FNV410" s="65" t="s">
        <v>11</v>
      </c>
      <c r="FNW410" s="370" t="e">
        <f>VLOOKUP(FOE410,Teams,2)</f>
        <v>#REF!</v>
      </c>
      <c r="FNX410" s="370" t="e">
        <f>VLOOKUP(FOF410,Teams,2)</f>
        <v>#REF!</v>
      </c>
      <c r="FNY410" s="464"/>
      <c r="FNZ410" s="369">
        <v>0.33333333333333331</v>
      </c>
      <c r="FOA410" s="370" t="e">
        <f>VLOOKUP(FNW410,fields,2)</f>
        <v>#REF!</v>
      </c>
      <c r="FOB410" s="73" t="s">
        <v>985</v>
      </c>
      <c r="FOC410" s="95">
        <v>45109</v>
      </c>
      <c r="FOD410" s="65" t="s">
        <v>11</v>
      </c>
      <c r="FOE410" s="370" t="e">
        <f>VLOOKUP(FOM410,Teams,2)</f>
        <v>#REF!</v>
      </c>
      <c r="FOF410" s="370" t="e">
        <f>VLOOKUP(FON410,Teams,2)</f>
        <v>#REF!</v>
      </c>
      <c r="FOG410" s="464"/>
      <c r="FOH410" s="369">
        <v>0.33333333333333331</v>
      </c>
      <c r="FOI410" s="370" t="e">
        <f>VLOOKUP(FOE410,fields,2)</f>
        <v>#REF!</v>
      </c>
      <c r="FOJ410" s="73" t="s">
        <v>985</v>
      </c>
      <c r="FOK410" s="95">
        <v>45109</v>
      </c>
      <c r="FOL410" s="65" t="s">
        <v>11</v>
      </c>
      <c r="FOM410" s="370" t="e">
        <f>VLOOKUP(FOU410,Teams,2)</f>
        <v>#REF!</v>
      </c>
      <c r="FON410" s="370" t="e">
        <f>VLOOKUP(FOV410,Teams,2)</f>
        <v>#REF!</v>
      </c>
      <c r="FOO410" s="464"/>
      <c r="FOP410" s="369">
        <v>0.33333333333333331</v>
      </c>
      <c r="FOQ410" s="370" t="e">
        <f>VLOOKUP(FOM410,fields,2)</f>
        <v>#REF!</v>
      </c>
      <c r="FOR410" s="73" t="s">
        <v>985</v>
      </c>
      <c r="FOS410" s="95">
        <v>45109</v>
      </c>
      <c r="FOT410" s="65" t="s">
        <v>11</v>
      </c>
      <c r="FOU410" s="370" t="e">
        <f>VLOOKUP(FPC410,Teams,2)</f>
        <v>#REF!</v>
      </c>
      <c r="FOV410" s="370" t="e">
        <f>VLOOKUP(FPD410,Teams,2)</f>
        <v>#REF!</v>
      </c>
      <c r="FOW410" s="464"/>
      <c r="FOX410" s="369">
        <v>0.33333333333333331</v>
      </c>
      <c r="FOY410" s="370" t="e">
        <f>VLOOKUP(FOU410,fields,2)</f>
        <v>#REF!</v>
      </c>
      <c r="FOZ410" s="73" t="s">
        <v>985</v>
      </c>
      <c r="FPA410" s="95">
        <v>45109</v>
      </c>
      <c r="FPB410" s="65" t="s">
        <v>11</v>
      </c>
      <c r="FPC410" s="370" t="e">
        <f>VLOOKUP(FPK410,Teams,2)</f>
        <v>#REF!</v>
      </c>
      <c r="FPD410" s="370" t="e">
        <f>VLOOKUP(FPL410,Teams,2)</f>
        <v>#REF!</v>
      </c>
      <c r="FPE410" s="464"/>
      <c r="FPF410" s="369">
        <v>0.33333333333333331</v>
      </c>
      <c r="FPG410" s="370" t="e">
        <f>VLOOKUP(FPC410,fields,2)</f>
        <v>#REF!</v>
      </c>
      <c r="FPH410" s="73" t="s">
        <v>985</v>
      </c>
      <c r="FPI410" s="95">
        <v>45109</v>
      </c>
      <c r="FPJ410" s="65" t="s">
        <v>11</v>
      </c>
      <c r="FPK410" s="370" t="e">
        <f>VLOOKUP(FPS410,Teams,2)</f>
        <v>#REF!</v>
      </c>
      <c r="FPL410" s="370" t="e">
        <f>VLOOKUP(FPT410,Teams,2)</f>
        <v>#REF!</v>
      </c>
      <c r="FPM410" s="464"/>
      <c r="FPN410" s="369">
        <v>0.33333333333333331</v>
      </c>
      <c r="FPO410" s="370" t="e">
        <f>VLOOKUP(FPK410,fields,2)</f>
        <v>#REF!</v>
      </c>
      <c r="FPP410" s="73" t="s">
        <v>985</v>
      </c>
      <c r="FPQ410" s="95">
        <v>45109</v>
      </c>
      <c r="FPR410" s="65" t="s">
        <v>11</v>
      </c>
      <c r="FPS410" s="370" t="e">
        <f>VLOOKUP(FQA410,Teams,2)</f>
        <v>#REF!</v>
      </c>
      <c r="FPT410" s="370" t="e">
        <f>VLOOKUP(FQB410,Teams,2)</f>
        <v>#REF!</v>
      </c>
      <c r="FPU410" s="464"/>
      <c r="FPV410" s="369">
        <v>0.33333333333333331</v>
      </c>
      <c r="FPW410" s="370" t="e">
        <f>VLOOKUP(FPS410,fields,2)</f>
        <v>#REF!</v>
      </c>
      <c r="FPX410" s="73" t="s">
        <v>985</v>
      </c>
      <c r="FPY410" s="95">
        <v>45109</v>
      </c>
      <c r="FPZ410" s="65" t="s">
        <v>11</v>
      </c>
      <c r="FQA410" s="370" t="e">
        <f>VLOOKUP(FQI410,Teams,2)</f>
        <v>#REF!</v>
      </c>
      <c r="FQB410" s="370" t="e">
        <f>VLOOKUP(FQJ410,Teams,2)</f>
        <v>#REF!</v>
      </c>
      <c r="FQC410" s="464"/>
      <c r="FQD410" s="369">
        <v>0.33333333333333331</v>
      </c>
      <c r="FQE410" s="370" t="e">
        <f>VLOOKUP(FQA410,fields,2)</f>
        <v>#REF!</v>
      </c>
      <c r="FQF410" s="73" t="s">
        <v>985</v>
      </c>
      <c r="FQG410" s="95">
        <v>45109</v>
      </c>
      <c r="FQH410" s="65" t="s">
        <v>11</v>
      </c>
      <c r="FQI410" s="370" t="e">
        <f>VLOOKUP(FQQ410,Teams,2)</f>
        <v>#REF!</v>
      </c>
      <c r="FQJ410" s="370" t="e">
        <f>VLOOKUP(FQR410,Teams,2)</f>
        <v>#REF!</v>
      </c>
      <c r="FQK410" s="464"/>
      <c r="FQL410" s="369">
        <v>0.33333333333333331</v>
      </c>
      <c r="FQM410" s="370" t="e">
        <f>VLOOKUP(FQI410,fields,2)</f>
        <v>#REF!</v>
      </c>
      <c r="FQN410" s="73" t="s">
        <v>985</v>
      </c>
      <c r="FQO410" s="95">
        <v>45109</v>
      </c>
      <c r="FQP410" s="65" t="s">
        <v>11</v>
      </c>
      <c r="FQQ410" s="370" t="e">
        <f>VLOOKUP(FQY410,Teams,2)</f>
        <v>#REF!</v>
      </c>
      <c r="FQR410" s="370" t="e">
        <f>VLOOKUP(FQZ410,Teams,2)</f>
        <v>#REF!</v>
      </c>
      <c r="FQS410" s="464"/>
      <c r="FQT410" s="369">
        <v>0.33333333333333331</v>
      </c>
      <c r="FQU410" s="370" t="e">
        <f>VLOOKUP(FQQ410,fields,2)</f>
        <v>#REF!</v>
      </c>
      <c r="FQV410" s="73" t="s">
        <v>985</v>
      </c>
      <c r="FQW410" s="95">
        <v>45109</v>
      </c>
      <c r="FQX410" s="65" t="s">
        <v>11</v>
      </c>
      <c r="FQY410" s="370" t="e">
        <f>VLOOKUP(FRG410,Teams,2)</f>
        <v>#REF!</v>
      </c>
      <c r="FQZ410" s="370" t="e">
        <f>VLOOKUP(FRH410,Teams,2)</f>
        <v>#REF!</v>
      </c>
      <c r="FRA410" s="464"/>
      <c r="FRB410" s="369">
        <v>0.33333333333333331</v>
      </c>
      <c r="FRC410" s="370" t="e">
        <f>VLOOKUP(FQY410,fields,2)</f>
        <v>#REF!</v>
      </c>
      <c r="FRD410" s="73" t="s">
        <v>985</v>
      </c>
      <c r="FRE410" s="95">
        <v>45109</v>
      </c>
      <c r="FRF410" s="65" t="s">
        <v>11</v>
      </c>
      <c r="FRG410" s="370" t="e">
        <f>VLOOKUP(FRO410,Teams,2)</f>
        <v>#REF!</v>
      </c>
      <c r="FRH410" s="370" t="e">
        <f>VLOOKUP(FRP410,Teams,2)</f>
        <v>#REF!</v>
      </c>
      <c r="FRI410" s="464"/>
      <c r="FRJ410" s="369">
        <v>0.33333333333333331</v>
      </c>
      <c r="FRK410" s="370" t="e">
        <f>VLOOKUP(FRG410,fields,2)</f>
        <v>#REF!</v>
      </c>
      <c r="FRL410" s="73" t="s">
        <v>985</v>
      </c>
      <c r="FRM410" s="95">
        <v>45109</v>
      </c>
      <c r="FRN410" s="65" t="s">
        <v>11</v>
      </c>
      <c r="FRO410" s="370" t="e">
        <f>VLOOKUP(FRW410,Teams,2)</f>
        <v>#REF!</v>
      </c>
      <c r="FRP410" s="370" t="e">
        <f>VLOOKUP(FRX410,Teams,2)</f>
        <v>#REF!</v>
      </c>
      <c r="FRQ410" s="464"/>
      <c r="FRR410" s="369">
        <v>0.33333333333333331</v>
      </c>
      <c r="FRS410" s="370" t="e">
        <f>VLOOKUP(FRO410,fields,2)</f>
        <v>#REF!</v>
      </c>
      <c r="FRT410" s="73" t="s">
        <v>985</v>
      </c>
      <c r="FRU410" s="95">
        <v>45109</v>
      </c>
      <c r="FRV410" s="65" t="s">
        <v>11</v>
      </c>
      <c r="FRW410" s="370" t="e">
        <f>VLOOKUP(FSE410,Teams,2)</f>
        <v>#REF!</v>
      </c>
      <c r="FRX410" s="370" t="e">
        <f>VLOOKUP(FSF410,Teams,2)</f>
        <v>#REF!</v>
      </c>
      <c r="FRY410" s="464"/>
      <c r="FRZ410" s="369">
        <v>0.33333333333333331</v>
      </c>
      <c r="FSA410" s="370" t="e">
        <f>VLOOKUP(FRW410,fields,2)</f>
        <v>#REF!</v>
      </c>
      <c r="FSB410" s="73" t="s">
        <v>985</v>
      </c>
      <c r="FSC410" s="95">
        <v>45109</v>
      </c>
      <c r="FSD410" s="65" t="s">
        <v>11</v>
      </c>
      <c r="FSE410" s="370" t="e">
        <f>VLOOKUP(FSM410,Teams,2)</f>
        <v>#REF!</v>
      </c>
      <c r="FSF410" s="370" t="e">
        <f>VLOOKUP(FSN410,Teams,2)</f>
        <v>#REF!</v>
      </c>
      <c r="FSG410" s="464"/>
      <c r="FSH410" s="369">
        <v>0.33333333333333331</v>
      </c>
      <c r="FSI410" s="370" t="e">
        <f>VLOOKUP(FSE410,fields,2)</f>
        <v>#REF!</v>
      </c>
      <c r="FSJ410" s="73" t="s">
        <v>985</v>
      </c>
      <c r="FSK410" s="95">
        <v>45109</v>
      </c>
      <c r="FSL410" s="65" t="s">
        <v>11</v>
      </c>
      <c r="FSM410" s="370" t="e">
        <f>VLOOKUP(FSU410,Teams,2)</f>
        <v>#REF!</v>
      </c>
      <c r="FSN410" s="370" t="e">
        <f>VLOOKUP(FSV410,Teams,2)</f>
        <v>#REF!</v>
      </c>
      <c r="FSO410" s="464"/>
      <c r="FSP410" s="369">
        <v>0.33333333333333331</v>
      </c>
      <c r="FSQ410" s="370" t="e">
        <f>VLOOKUP(FSM410,fields,2)</f>
        <v>#REF!</v>
      </c>
      <c r="FSR410" s="73" t="s">
        <v>985</v>
      </c>
      <c r="FSS410" s="95">
        <v>45109</v>
      </c>
      <c r="FST410" s="65" t="s">
        <v>11</v>
      </c>
      <c r="FSU410" s="370" t="e">
        <f>VLOOKUP(FTC410,Teams,2)</f>
        <v>#REF!</v>
      </c>
      <c r="FSV410" s="370" t="e">
        <f>VLOOKUP(FTD410,Teams,2)</f>
        <v>#REF!</v>
      </c>
      <c r="FSW410" s="464"/>
      <c r="FSX410" s="369">
        <v>0.33333333333333331</v>
      </c>
      <c r="FSY410" s="370" t="e">
        <f>VLOOKUP(FSU410,fields,2)</f>
        <v>#REF!</v>
      </c>
      <c r="FSZ410" s="73" t="s">
        <v>985</v>
      </c>
      <c r="FTA410" s="95">
        <v>45109</v>
      </c>
      <c r="FTB410" s="65" t="s">
        <v>11</v>
      </c>
      <c r="FTC410" s="370" t="e">
        <f>VLOOKUP(FTK410,Teams,2)</f>
        <v>#REF!</v>
      </c>
      <c r="FTD410" s="370" t="e">
        <f>VLOOKUP(FTL410,Teams,2)</f>
        <v>#REF!</v>
      </c>
      <c r="FTE410" s="464"/>
      <c r="FTF410" s="369">
        <v>0.33333333333333331</v>
      </c>
      <c r="FTG410" s="370" t="e">
        <f>VLOOKUP(FTC410,fields,2)</f>
        <v>#REF!</v>
      </c>
      <c r="FTH410" s="73" t="s">
        <v>985</v>
      </c>
      <c r="FTI410" s="95">
        <v>45109</v>
      </c>
      <c r="FTJ410" s="65" t="s">
        <v>11</v>
      </c>
      <c r="FTK410" s="370" t="e">
        <f>VLOOKUP(FTS410,Teams,2)</f>
        <v>#REF!</v>
      </c>
      <c r="FTL410" s="370" t="e">
        <f>VLOOKUP(FTT410,Teams,2)</f>
        <v>#REF!</v>
      </c>
      <c r="FTM410" s="464"/>
      <c r="FTN410" s="369">
        <v>0.33333333333333331</v>
      </c>
      <c r="FTO410" s="370" t="e">
        <f>VLOOKUP(FTK410,fields,2)</f>
        <v>#REF!</v>
      </c>
      <c r="FTP410" s="73" t="s">
        <v>985</v>
      </c>
      <c r="FTQ410" s="95">
        <v>45109</v>
      </c>
      <c r="FTR410" s="65" t="s">
        <v>11</v>
      </c>
      <c r="FTS410" s="370" t="e">
        <f>VLOOKUP(FUA410,Teams,2)</f>
        <v>#REF!</v>
      </c>
      <c r="FTT410" s="370" t="e">
        <f>VLOOKUP(FUB410,Teams,2)</f>
        <v>#REF!</v>
      </c>
      <c r="FTU410" s="464"/>
      <c r="FTV410" s="369">
        <v>0.33333333333333331</v>
      </c>
      <c r="FTW410" s="370" t="e">
        <f>VLOOKUP(FTS410,fields,2)</f>
        <v>#REF!</v>
      </c>
      <c r="FTX410" s="73" t="s">
        <v>985</v>
      </c>
      <c r="FTY410" s="95">
        <v>45109</v>
      </c>
      <c r="FTZ410" s="65" t="s">
        <v>11</v>
      </c>
      <c r="FUA410" s="370" t="e">
        <f>VLOOKUP(FUI410,Teams,2)</f>
        <v>#REF!</v>
      </c>
      <c r="FUB410" s="370" t="e">
        <f>VLOOKUP(FUJ410,Teams,2)</f>
        <v>#REF!</v>
      </c>
      <c r="FUC410" s="464"/>
      <c r="FUD410" s="369">
        <v>0.33333333333333331</v>
      </c>
      <c r="FUE410" s="370" t="e">
        <f>VLOOKUP(FUA410,fields,2)</f>
        <v>#REF!</v>
      </c>
      <c r="FUF410" s="73" t="s">
        <v>985</v>
      </c>
      <c r="FUG410" s="95">
        <v>45109</v>
      </c>
      <c r="FUH410" s="65" t="s">
        <v>11</v>
      </c>
      <c r="FUI410" s="370" t="e">
        <f>VLOOKUP(FUQ410,Teams,2)</f>
        <v>#REF!</v>
      </c>
      <c r="FUJ410" s="370" t="e">
        <f>VLOOKUP(FUR410,Teams,2)</f>
        <v>#REF!</v>
      </c>
      <c r="FUK410" s="464"/>
      <c r="FUL410" s="369">
        <v>0.33333333333333331</v>
      </c>
      <c r="FUM410" s="370" t="e">
        <f>VLOOKUP(FUI410,fields,2)</f>
        <v>#REF!</v>
      </c>
      <c r="FUN410" s="73" t="s">
        <v>985</v>
      </c>
      <c r="FUO410" s="95">
        <v>45109</v>
      </c>
      <c r="FUP410" s="65" t="s">
        <v>11</v>
      </c>
      <c r="FUQ410" s="370" t="e">
        <f>VLOOKUP(FUY410,Teams,2)</f>
        <v>#REF!</v>
      </c>
      <c r="FUR410" s="370" t="e">
        <f>VLOOKUP(FUZ410,Teams,2)</f>
        <v>#REF!</v>
      </c>
      <c r="FUS410" s="464"/>
      <c r="FUT410" s="369">
        <v>0.33333333333333331</v>
      </c>
      <c r="FUU410" s="370" t="e">
        <f>VLOOKUP(FUQ410,fields,2)</f>
        <v>#REF!</v>
      </c>
      <c r="FUV410" s="73" t="s">
        <v>985</v>
      </c>
      <c r="FUW410" s="95">
        <v>45109</v>
      </c>
      <c r="FUX410" s="65" t="s">
        <v>11</v>
      </c>
      <c r="FUY410" s="370" t="e">
        <f>VLOOKUP(FVG410,Teams,2)</f>
        <v>#REF!</v>
      </c>
      <c r="FUZ410" s="370" t="e">
        <f>VLOOKUP(FVH410,Teams,2)</f>
        <v>#REF!</v>
      </c>
      <c r="FVA410" s="464"/>
      <c r="FVB410" s="369">
        <v>0.33333333333333331</v>
      </c>
      <c r="FVC410" s="370" t="e">
        <f>VLOOKUP(FUY410,fields,2)</f>
        <v>#REF!</v>
      </c>
      <c r="FVD410" s="73" t="s">
        <v>985</v>
      </c>
      <c r="FVE410" s="95">
        <v>45109</v>
      </c>
      <c r="FVF410" s="65" t="s">
        <v>11</v>
      </c>
      <c r="FVG410" s="370" t="e">
        <f>VLOOKUP(FVO410,Teams,2)</f>
        <v>#REF!</v>
      </c>
      <c r="FVH410" s="370" t="e">
        <f>VLOOKUP(FVP410,Teams,2)</f>
        <v>#REF!</v>
      </c>
      <c r="FVI410" s="464"/>
      <c r="FVJ410" s="369">
        <v>0.33333333333333331</v>
      </c>
      <c r="FVK410" s="370" t="e">
        <f>VLOOKUP(FVG410,fields,2)</f>
        <v>#REF!</v>
      </c>
      <c r="FVL410" s="73" t="s">
        <v>985</v>
      </c>
      <c r="FVM410" s="95">
        <v>45109</v>
      </c>
      <c r="FVN410" s="65" t="s">
        <v>11</v>
      </c>
      <c r="FVO410" s="370" t="e">
        <f>VLOOKUP(FVW410,Teams,2)</f>
        <v>#REF!</v>
      </c>
      <c r="FVP410" s="370" t="e">
        <f>VLOOKUP(FVX410,Teams,2)</f>
        <v>#REF!</v>
      </c>
      <c r="FVQ410" s="464"/>
      <c r="FVR410" s="369">
        <v>0.33333333333333331</v>
      </c>
      <c r="FVS410" s="370" t="e">
        <f>VLOOKUP(FVO410,fields,2)</f>
        <v>#REF!</v>
      </c>
      <c r="FVT410" s="73" t="s">
        <v>985</v>
      </c>
      <c r="FVU410" s="95">
        <v>45109</v>
      </c>
      <c r="FVV410" s="65" t="s">
        <v>11</v>
      </c>
      <c r="FVW410" s="370" t="e">
        <f>VLOOKUP(FWE410,Teams,2)</f>
        <v>#REF!</v>
      </c>
      <c r="FVX410" s="370" t="e">
        <f>VLOOKUP(FWF410,Teams,2)</f>
        <v>#REF!</v>
      </c>
      <c r="FVY410" s="464"/>
      <c r="FVZ410" s="369">
        <v>0.33333333333333331</v>
      </c>
      <c r="FWA410" s="370" t="e">
        <f>VLOOKUP(FVW410,fields,2)</f>
        <v>#REF!</v>
      </c>
      <c r="FWB410" s="73" t="s">
        <v>985</v>
      </c>
      <c r="FWC410" s="95">
        <v>45109</v>
      </c>
      <c r="FWD410" s="65" t="s">
        <v>11</v>
      </c>
      <c r="FWE410" s="370" t="e">
        <f>VLOOKUP(FWM410,Teams,2)</f>
        <v>#REF!</v>
      </c>
      <c r="FWF410" s="370" t="e">
        <f>VLOOKUP(FWN410,Teams,2)</f>
        <v>#REF!</v>
      </c>
      <c r="FWG410" s="464"/>
      <c r="FWH410" s="369">
        <v>0.33333333333333331</v>
      </c>
      <c r="FWI410" s="370" t="e">
        <f>VLOOKUP(FWE410,fields,2)</f>
        <v>#REF!</v>
      </c>
      <c r="FWJ410" s="73" t="s">
        <v>985</v>
      </c>
      <c r="FWK410" s="95">
        <v>45109</v>
      </c>
      <c r="FWL410" s="65" t="s">
        <v>11</v>
      </c>
      <c r="FWM410" s="370" t="e">
        <f>VLOOKUP(FWU410,Teams,2)</f>
        <v>#REF!</v>
      </c>
      <c r="FWN410" s="370" t="e">
        <f>VLOOKUP(FWV410,Teams,2)</f>
        <v>#REF!</v>
      </c>
      <c r="FWO410" s="464"/>
      <c r="FWP410" s="369">
        <v>0.33333333333333331</v>
      </c>
      <c r="FWQ410" s="370" t="e">
        <f>VLOOKUP(FWM410,fields,2)</f>
        <v>#REF!</v>
      </c>
      <c r="FWR410" s="73" t="s">
        <v>985</v>
      </c>
      <c r="FWS410" s="95">
        <v>45109</v>
      </c>
      <c r="FWT410" s="65" t="s">
        <v>11</v>
      </c>
      <c r="FWU410" s="370" t="e">
        <f>VLOOKUP(FXC410,Teams,2)</f>
        <v>#REF!</v>
      </c>
      <c r="FWV410" s="370" t="e">
        <f>VLOOKUP(FXD410,Teams,2)</f>
        <v>#REF!</v>
      </c>
      <c r="FWW410" s="464"/>
      <c r="FWX410" s="369">
        <v>0.33333333333333331</v>
      </c>
      <c r="FWY410" s="370" t="e">
        <f>VLOOKUP(FWU410,fields,2)</f>
        <v>#REF!</v>
      </c>
      <c r="FWZ410" s="73" t="s">
        <v>985</v>
      </c>
      <c r="FXA410" s="95">
        <v>45109</v>
      </c>
      <c r="FXB410" s="65" t="s">
        <v>11</v>
      </c>
      <c r="FXC410" s="370" t="e">
        <f>VLOOKUP(FXK410,Teams,2)</f>
        <v>#REF!</v>
      </c>
      <c r="FXD410" s="370" t="e">
        <f>VLOOKUP(FXL410,Teams,2)</f>
        <v>#REF!</v>
      </c>
      <c r="FXE410" s="464"/>
      <c r="FXF410" s="369">
        <v>0.33333333333333331</v>
      </c>
      <c r="FXG410" s="370" t="e">
        <f>VLOOKUP(FXC410,fields,2)</f>
        <v>#REF!</v>
      </c>
      <c r="FXH410" s="73" t="s">
        <v>985</v>
      </c>
      <c r="FXI410" s="95">
        <v>45109</v>
      </c>
      <c r="FXJ410" s="65" t="s">
        <v>11</v>
      </c>
      <c r="FXK410" s="370" t="e">
        <f>VLOOKUP(FXS410,Teams,2)</f>
        <v>#REF!</v>
      </c>
      <c r="FXL410" s="370" t="e">
        <f>VLOOKUP(FXT410,Teams,2)</f>
        <v>#REF!</v>
      </c>
      <c r="FXM410" s="464"/>
      <c r="FXN410" s="369">
        <v>0.33333333333333331</v>
      </c>
      <c r="FXO410" s="370" t="e">
        <f>VLOOKUP(FXK410,fields,2)</f>
        <v>#REF!</v>
      </c>
      <c r="FXP410" s="73" t="s">
        <v>985</v>
      </c>
      <c r="FXQ410" s="95">
        <v>45109</v>
      </c>
      <c r="FXR410" s="65" t="s">
        <v>11</v>
      </c>
      <c r="FXS410" s="370" t="e">
        <f>VLOOKUP(FYA410,Teams,2)</f>
        <v>#REF!</v>
      </c>
      <c r="FXT410" s="370" t="e">
        <f>VLOOKUP(FYB410,Teams,2)</f>
        <v>#REF!</v>
      </c>
      <c r="FXU410" s="464"/>
      <c r="FXV410" s="369">
        <v>0.33333333333333331</v>
      </c>
      <c r="FXW410" s="370" t="e">
        <f>VLOOKUP(FXS410,fields,2)</f>
        <v>#REF!</v>
      </c>
      <c r="FXX410" s="73" t="s">
        <v>985</v>
      </c>
      <c r="FXY410" s="95">
        <v>45109</v>
      </c>
      <c r="FXZ410" s="65" t="s">
        <v>11</v>
      </c>
      <c r="FYA410" s="370" t="e">
        <f>VLOOKUP(FYI410,Teams,2)</f>
        <v>#REF!</v>
      </c>
      <c r="FYB410" s="370" t="e">
        <f>VLOOKUP(FYJ410,Teams,2)</f>
        <v>#REF!</v>
      </c>
      <c r="FYC410" s="464"/>
      <c r="FYD410" s="369">
        <v>0.33333333333333331</v>
      </c>
      <c r="FYE410" s="370" t="e">
        <f>VLOOKUP(FYA410,fields,2)</f>
        <v>#REF!</v>
      </c>
      <c r="FYF410" s="73" t="s">
        <v>985</v>
      </c>
      <c r="FYG410" s="95">
        <v>45109</v>
      </c>
      <c r="FYH410" s="65" t="s">
        <v>11</v>
      </c>
      <c r="FYI410" s="370" t="e">
        <f>VLOOKUP(FYQ410,Teams,2)</f>
        <v>#REF!</v>
      </c>
      <c r="FYJ410" s="370" t="e">
        <f>VLOOKUP(FYR410,Teams,2)</f>
        <v>#REF!</v>
      </c>
      <c r="FYK410" s="464"/>
      <c r="FYL410" s="369">
        <v>0.33333333333333331</v>
      </c>
      <c r="FYM410" s="370" t="e">
        <f>VLOOKUP(FYI410,fields,2)</f>
        <v>#REF!</v>
      </c>
      <c r="FYN410" s="73" t="s">
        <v>985</v>
      </c>
      <c r="FYO410" s="95">
        <v>45109</v>
      </c>
      <c r="FYP410" s="65" t="s">
        <v>11</v>
      </c>
      <c r="FYQ410" s="370" t="e">
        <f>VLOOKUP(FYY410,Teams,2)</f>
        <v>#REF!</v>
      </c>
      <c r="FYR410" s="370" t="e">
        <f>VLOOKUP(FYZ410,Teams,2)</f>
        <v>#REF!</v>
      </c>
      <c r="FYS410" s="464"/>
      <c r="FYT410" s="369">
        <v>0.33333333333333331</v>
      </c>
      <c r="FYU410" s="370" t="e">
        <f>VLOOKUP(FYQ410,fields,2)</f>
        <v>#REF!</v>
      </c>
      <c r="FYV410" s="73" t="s">
        <v>985</v>
      </c>
      <c r="FYW410" s="95">
        <v>45109</v>
      </c>
      <c r="FYX410" s="65" t="s">
        <v>11</v>
      </c>
      <c r="FYY410" s="370" t="e">
        <f>VLOOKUP(FZG410,Teams,2)</f>
        <v>#REF!</v>
      </c>
      <c r="FYZ410" s="370" t="e">
        <f>VLOOKUP(FZH410,Teams,2)</f>
        <v>#REF!</v>
      </c>
      <c r="FZA410" s="464"/>
      <c r="FZB410" s="369">
        <v>0.33333333333333331</v>
      </c>
      <c r="FZC410" s="370" t="e">
        <f>VLOOKUP(FYY410,fields,2)</f>
        <v>#REF!</v>
      </c>
      <c r="FZD410" s="73" t="s">
        <v>985</v>
      </c>
      <c r="FZE410" s="95">
        <v>45109</v>
      </c>
      <c r="FZF410" s="65" t="s">
        <v>11</v>
      </c>
      <c r="FZG410" s="370" t="e">
        <f>VLOOKUP(FZO410,Teams,2)</f>
        <v>#REF!</v>
      </c>
      <c r="FZH410" s="370" t="e">
        <f>VLOOKUP(FZP410,Teams,2)</f>
        <v>#REF!</v>
      </c>
      <c r="FZI410" s="464"/>
      <c r="FZJ410" s="369">
        <v>0.33333333333333331</v>
      </c>
      <c r="FZK410" s="370" t="e">
        <f>VLOOKUP(FZG410,fields,2)</f>
        <v>#REF!</v>
      </c>
      <c r="FZL410" s="73" t="s">
        <v>985</v>
      </c>
      <c r="FZM410" s="95">
        <v>45109</v>
      </c>
      <c r="FZN410" s="65" t="s">
        <v>11</v>
      </c>
      <c r="FZO410" s="370" t="e">
        <f>VLOOKUP(FZW410,Teams,2)</f>
        <v>#REF!</v>
      </c>
      <c r="FZP410" s="370" t="e">
        <f>VLOOKUP(FZX410,Teams,2)</f>
        <v>#REF!</v>
      </c>
      <c r="FZQ410" s="464"/>
      <c r="FZR410" s="369">
        <v>0.33333333333333331</v>
      </c>
      <c r="FZS410" s="370" t="e">
        <f>VLOOKUP(FZO410,fields,2)</f>
        <v>#REF!</v>
      </c>
      <c r="FZT410" s="73" t="s">
        <v>985</v>
      </c>
      <c r="FZU410" s="95">
        <v>45109</v>
      </c>
      <c r="FZV410" s="65" t="s">
        <v>11</v>
      </c>
      <c r="FZW410" s="370" t="e">
        <f>VLOOKUP(GAE410,Teams,2)</f>
        <v>#REF!</v>
      </c>
      <c r="FZX410" s="370" t="e">
        <f>VLOOKUP(GAF410,Teams,2)</f>
        <v>#REF!</v>
      </c>
      <c r="FZY410" s="464"/>
      <c r="FZZ410" s="369">
        <v>0.33333333333333331</v>
      </c>
      <c r="GAA410" s="370" t="e">
        <f>VLOOKUP(FZW410,fields,2)</f>
        <v>#REF!</v>
      </c>
      <c r="GAB410" s="73" t="s">
        <v>985</v>
      </c>
      <c r="GAC410" s="95">
        <v>45109</v>
      </c>
      <c r="GAD410" s="65" t="s">
        <v>11</v>
      </c>
      <c r="GAE410" s="370" t="e">
        <f>VLOOKUP(GAM410,Teams,2)</f>
        <v>#REF!</v>
      </c>
      <c r="GAF410" s="370" t="e">
        <f>VLOOKUP(GAN410,Teams,2)</f>
        <v>#REF!</v>
      </c>
      <c r="GAG410" s="464"/>
      <c r="GAH410" s="369">
        <v>0.33333333333333331</v>
      </c>
      <c r="GAI410" s="370" t="e">
        <f>VLOOKUP(GAE410,fields,2)</f>
        <v>#REF!</v>
      </c>
      <c r="GAJ410" s="73" t="s">
        <v>985</v>
      </c>
      <c r="GAK410" s="95">
        <v>45109</v>
      </c>
      <c r="GAL410" s="65" t="s">
        <v>11</v>
      </c>
      <c r="GAM410" s="370" t="e">
        <f>VLOOKUP(GAU410,Teams,2)</f>
        <v>#REF!</v>
      </c>
      <c r="GAN410" s="370" t="e">
        <f>VLOOKUP(GAV410,Teams,2)</f>
        <v>#REF!</v>
      </c>
      <c r="GAO410" s="464"/>
      <c r="GAP410" s="369">
        <v>0.33333333333333331</v>
      </c>
      <c r="GAQ410" s="370" t="e">
        <f>VLOOKUP(GAM410,fields,2)</f>
        <v>#REF!</v>
      </c>
      <c r="GAR410" s="73" t="s">
        <v>985</v>
      </c>
      <c r="GAS410" s="95">
        <v>45109</v>
      </c>
      <c r="GAT410" s="65" t="s">
        <v>11</v>
      </c>
      <c r="GAU410" s="370" t="e">
        <f>VLOOKUP(GBC410,Teams,2)</f>
        <v>#REF!</v>
      </c>
      <c r="GAV410" s="370" t="e">
        <f>VLOOKUP(GBD410,Teams,2)</f>
        <v>#REF!</v>
      </c>
      <c r="GAW410" s="464"/>
      <c r="GAX410" s="369">
        <v>0.33333333333333331</v>
      </c>
      <c r="GAY410" s="370" t="e">
        <f>VLOOKUP(GAU410,fields,2)</f>
        <v>#REF!</v>
      </c>
      <c r="GAZ410" s="73" t="s">
        <v>985</v>
      </c>
      <c r="GBA410" s="95">
        <v>45109</v>
      </c>
      <c r="GBB410" s="65" t="s">
        <v>11</v>
      </c>
      <c r="GBC410" s="370" t="e">
        <f>VLOOKUP(GBK410,Teams,2)</f>
        <v>#REF!</v>
      </c>
      <c r="GBD410" s="370" t="e">
        <f>VLOOKUP(GBL410,Teams,2)</f>
        <v>#REF!</v>
      </c>
      <c r="GBE410" s="464"/>
      <c r="GBF410" s="369">
        <v>0.33333333333333331</v>
      </c>
      <c r="GBG410" s="370" t="e">
        <f>VLOOKUP(GBC410,fields,2)</f>
        <v>#REF!</v>
      </c>
      <c r="GBH410" s="73" t="s">
        <v>985</v>
      </c>
      <c r="GBI410" s="95">
        <v>45109</v>
      </c>
      <c r="GBJ410" s="65" t="s">
        <v>11</v>
      </c>
      <c r="GBK410" s="370" t="e">
        <f>VLOOKUP(GBS410,Teams,2)</f>
        <v>#REF!</v>
      </c>
      <c r="GBL410" s="370" t="e">
        <f>VLOOKUP(GBT410,Teams,2)</f>
        <v>#REF!</v>
      </c>
      <c r="GBM410" s="464"/>
      <c r="GBN410" s="369">
        <v>0.33333333333333331</v>
      </c>
      <c r="GBO410" s="370" t="e">
        <f>VLOOKUP(GBK410,fields,2)</f>
        <v>#REF!</v>
      </c>
      <c r="GBP410" s="73" t="s">
        <v>985</v>
      </c>
      <c r="GBQ410" s="95">
        <v>45109</v>
      </c>
      <c r="GBR410" s="65" t="s">
        <v>11</v>
      </c>
      <c r="GBS410" s="370" t="e">
        <f>VLOOKUP(GCA410,Teams,2)</f>
        <v>#REF!</v>
      </c>
      <c r="GBT410" s="370" t="e">
        <f>VLOOKUP(GCB410,Teams,2)</f>
        <v>#REF!</v>
      </c>
      <c r="GBU410" s="464"/>
      <c r="GBV410" s="369">
        <v>0.33333333333333331</v>
      </c>
      <c r="GBW410" s="370" t="e">
        <f>VLOOKUP(GBS410,fields,2)</f>
        <v>#REF!</v>
      </c>
      <c r="GBX410" s="73" t="s">
        <v>985</v>
      </c>
      <c r="GBY410" s="95">
        <v>45109</v>
      </c>
      <c r="GBZ410" s="65" t="s">
        <v>11</v>
      </c>
      <c r="GCA410" s="370" t="e">
        <f>VLOOKUP(GCI410,Teams,2)</f>
        <v>#REF!</v>
      </c>
      <c r="GCB410" s="370" t="e">
        <f>VLOOKUP(GCJ410,Teams,2)</f>
        <v>#REF!</v>
      </c>
      <c r="GCC410" s="464"/>
      <c r="GCD410" s="369">
        <v>0.33333333333333331</v>
      </c>
      <c r="GCE410" s="370" t="e">
        <f>VLOOKUP(GCA410,fields,2)</f>
        <v>#REF!</v>
      </c>
      <c r="GCF410" s="73" t="s">
        <v>985</v>
      </c>
      <c r="GCG410" s="95">
        <v>45109</v>
      </c>
      <c r="GCH410" s="65" t="s">
        <v>11</v>
      </c>
      <c r="GCI410" s="370" t="e">
        <f>VLOOKUP(GCQ410,Teams,2)</f>
        <v>#REF!</v>
      </c>
      <c r="GCJ410" s="370" t="e">
        <f>VLOOKUP(GCR410,Teams,2)</f>
        <v>#REF!</v>
      </c>
      <c r="GCK410" s="464"/>
      <c r="GCL410" s="369">
        <v>0.33333333333333331</v>
      </c>
      <c r="GCM410" s="370" t="e">
        <f>VLOOKUP(GCI410,fields,2)</f>
        <v>#REF!</v>
      </c>
      <c r="GCN410" s="73" t="s">
        <v>985</v>
      </c>
      <c r="GCO410" s="95">
        <v>45109</v>
      </c>
      <c r="GCP410" s="65" t="s">
        <v>11</v>
      </c>
      <c r="GCQ410" s="370" t="e">
        <f>VLOOKUP(GCY410,Teams,2)</f>
        <v>#REF!</v>
      </c>
      <c r="GCR410" s="370" t="e">
        <f>VLOOKUP(GCZ410,Teams,2)</f>
        <v>#REF!</v>
      </c>
      <c r="GCS410" s="464"/>
      <c r="GCT410" s="369">
        <v>0.33333333333333331</v>
      </c>
      <c r="GCU410" s="370" t="e">
        <f>VLOOKUP(GCQ410,fields,2)</f>
        <v>#REF!</v>
      </c>
      <c r="GCV410" s="73" t="s">
        <v>985</v>
      </c>
      <c r="GCW410" s="95">
        <v>45109</v>
      </c>
      <c r="GCX410" s="65" t="s">
        <v>11</v>
      </c>
      <c r="GCY410" s="370" t="e">
        <f>VLOOKUP(GDG410,Teams,2)</f>
        <v>#REF!</v>
      </c>
      <c r="GCZ410" s="370" t="e">
        <f>VLOOKUP(GDH410,Teams,2)</f>
        <v>#REF!</v>
      </c>
      <c r="GDA410" s="464"/>
      <c r="GDB410" s="369">
        <v>0.33333333333333331</v>
      </c>
      <c r="GDC410" s="370" t="e">
        <f>VLOOKUP(GCY410,fields,2)</f>
        <v>#REF!</v>
      </c>
      <c r="GDD410" s="73" t="s">
        <v>985</v>
      </c>
      <c r="GDE410" s="95">
        <v>45109</v>
      </c>
      <c r="GDF410" s="65" t="s">
        <v>11</v>
      </c>
      <c r="GDG410" s="370" t="e">
        <f>VLOOKUP(GDO410,Teams,2)</f>
        <v>#REF!</v>
      </c>
      <c r="GDH410" s="370" t="e">
        <f>VLOOKUP(GDP410,Teams,2)</f>
        <v>#REF!</v>
      </c>
      <c r="GDI410" s="464"/>
      <c r="GDJ410" s="369">
        <v>0.33333333333333331</v>
      </c>
      <c r="GDK410" s="370" t="e">
        <f>VLOOKUP(GDG410,fields,2)</f>
        <v>#REF!</v>
      </c>
      <c r="GDL410" s="73" t="s">
        <v>985</v>
      </c>
      <c r="GDM410" s="95">
        <v>45109</v>
      </c>
      <c r="GDN410" s="65" t="s">
        <v>11</v>
      </c>
      <c r="GDO410" s="370" t="e">
        <f>VLOOKUP(GDW410,Teams,2)</f>
        <v>#REF!</v>
      </c>
      <c r="GDP410" s="370" t="e">
        <f>VLOOKUP(GDX410,Teams,2)</f>
        <v>#REF!</v>
      </c>
      <c r="GDQ410" s="464"/>
      <c r="GDR410" s="369">
        <v>0.33333333333333331</v>
      </c>
      <c r="GDS410" s="370" t="e">
        <f>VLOOKUP(GDO410,fields,2)</f>
        <v>#REF!</v>
      </c>
      <c r="GDT410" s="73" t="s">
        <v>985</v>
      </c>
      <c r="GDU410" s="95">
        <v>45109</v>
      </c>
      <c r="GDV410" s="65" t="s">
        <v>11</v>
      </c>
      <c r="GDW410" s="370" t="e">
        <f>VLOOKUP(GEE410,Teams,2)</f>
        <v>#REF!</v>
      </c>
      <c r="GDX410" s="370" t="e">
        <f>VLOOKUP(GEF410,Teams,2)</f>
        <v>#REF!</v>
      </c>
      <c r="GDY410" s="464"/>
      <c r="GDZ410" s="369">
        <v>0.33333333333333331</v>
      </c>
      <c r="GEA410" s="370" t="e">
        <f>VLOOKUP(GDW410,fields,2)</f>
        <v>#REF!</v>
      </c>
      <c r="GEB410" s="73" t="s">
        <v>985</v>
      </c>
      <c r="GEC410" s="95">
        <v>45109</v>
      </c>
      <c r="GED410" s="65" t="s">
        <v>11</v>
      </c>
      <c r="GEE410" s="370" t="e">
        <f>VLOOKUP(GEM410,Teams,2)</f>
        <v>#REF!</v>
      </c>
      <c r="GEF410" s="370" t="e">
        <f>VLOOKUP(GEN410,Teams,2)</f>
        <v>#REF!</v>
      </c>
      <c r="GEG410" s="464"/>
      <c r="GEH410" s="369">
        <v>0.33333333333333331</v>
      </c>
      <c r="GEI410" s="370" t="e">
        <f>VLOOKUP(GEE410,fields,2)</f>
        <v>#REF!</v>
      </c>
      <c r="GEJ410" s="73" t="s">
        <v>985</v>
      </c>
      <c r="GEK410" s="95">
        <v>45109</v>
      </c>
      <c r="GEL410" s="65" t="s">
        <v>11</v>
      </c>
      <c r="GEM410" s="370" t="e">
        <f>VLOOKUP(GEU410,Teams,2)</f>
        <v>#REF!</v>
      </c>
      <c r="GEN410" s="370" t="e">
        <f>VLOOKUP(GEV410,Teams,2)</f>
        <v>#REF!</v>
      </c>
      <c r="GEO410" s="464"/>
      <c r="GEP410" s="369">
        <v>0.33333333333333331</v>
      </c>
      <c r="GEQ410" s="370" t="e">
        <f>VLOOKUP(GEM410,fields,2)</f>
        <v>#REF!</v>
      </c>
      <c r="GER410" s="73" t="s">
        <v>985</v>
      </c>
      <c r="GES410" s="95">
        <v>45109</v>
      </c>
      <c r="GET410" s="65" t="s">
        <v>11</v>
      </c>
      <c r="GEU410" s="370" t="e">
        <f>VLOOKUP(GFC410,Teams,2)</f>
        <v>#REF!</v>
      </c>
      <c r="GEV410" s="370" t="e">
        <f>VLOOKUP(GFD410,Teams,2)</f>
        <v>#REF!</v>
      </c>
      <c r="GEW410" s="464"/>
      <c r="GEX410" s="369">
        <v>0.33333333333333331</v>
      </c>
      <c r="GEY410" s="370" t="e">
        <f>VLOOKUP(GEU410,fields,2)</f>
        <v>#REF!</v>
      </c>
      <c r="GEZ410" s="73" t="s">
        <v>985</v>
      </c>
      <c r="GFA410" s="95">
        <v>45109</v>
      </c>
      <c r="GFB410" s="65" t="s">
        <v>11</v>
      </c>
      <c r="GFC410" s="370" t="e">
        <f>VLOOKUP(GFK410,Teams,2)</f>
        <v>#REF!</v>
      </c>
      <c r="GFD410" s="370" t="e">
        <f>VLOOKUP(GFL410,Teams,2)</f>
        <v>#REF!</v>
      </c>
      <c r="GFE410" s="464"/>
      <c r="GFF410" s="369">
        <v>0.33333333333333331</v>
      </c>
      <c r="GFG410" s="370" t="e">
        <f>VLOOKUP(GFC410,fields,2)</f>
        <v>#REF!</v>
      </c>
      <c r="GFH410" s="73" t="s">
        <v>985</v>
      </c>
      <c r="GFI410" s="95">
        <v>45109</v>
      </c>
      <c r="GFJ410" s="65" t="s">
        <v>11</v>
      </c>
      <c r="GFK410" s="370" t="e">
        <f>VLOOKUP(GFS410,Teams,2)</f>
        <v>#REF!</v>
      </c>
      <c r="GFL410" s="370" t="e">
        <f>VLOOKUP(GFT410,Teams,2)</f>
        <v>#REF!</v>
      </c>
      <c r="GFM410" s="464"/>
      <c r="GFN410" s="369">
        <v>0.33333333333333331</v>
      </c>
      <c r="GFO410" s="370" t="e">
        <f>VLOOKUP(GFK410,fields,2)</f>
        <v>#REF!</v>
      </c>
      <c r="GFP410" s="73" t="s">
        <v>985</v>
      </c>
      <c r="GFQ410" s="95">
        <v>45109</v>
      </c>
      <c r="GFR410" s="65" t="s">
        <v>11</v>
      </c>
      <c r="GFS410" s="370" t="e">
        <f>VLOOKUP(GGA410,Teams,2)</f>
        <v>#REF!</v>
      </c>
      <c r="GFT410" s="370" t="e">
        <f>VLOOKUP(GGB410,Teams,2)</f>
        <v>#REF!</v>
      </c>
      <c r="GFU410" s="464"/>
      <c r="GFV410" s="369">
        <v>0.33333333333333331</v>
      </c>
      <c r="GFW410" s="370" t="e">
        <f>VLOOKUP(GFS410,fields,2)</f>
        <v>#REF!</v>
      </c>
      <c r="GFX410" s="73" t="s">
        <v>985</v>
      </c>
      <c r="GFY410" s="95">
        <v>45109</v>
      </c>
      <c r="GFZ410" s="65" t="s">
        <v>11</v>
      </c>
      <c r="GGA410" s="370" t="e">
        <f>VLOOKUP(GGI410,Teams,2)</f>
        <v>#REF!</v>
      </c>
      <c r="GGB410" s="370" t="e">
        <f>VLOOKUP(GGJ410,Teams,2)</f>
        <v>#REF!</v>
      </c>
      <c r="GGC410" s="464"/>
      <c r="GGD410" s="369">
        <v>0.33333333333333331</v>
      </c>
      <c r="GGE410" s="370" t="e">
        <f>VLOOKUP(GGA410,fields,2)</f>
        <v>#REF!</v>
      </c>
      <c r="GGF410" s="73" t="s">
        <v>985</v>
      </c>
      <c r="GGG410" s="95">
        <v>45109</v>
      </c>
      <c r="GGH410" s="65" t="s">
        <v>11</v>
      </c>
      <c r="GGI410" s="370" t="e">
        <f>VLOOKUP(GGQ410,Teams,2)</f>
        <v>#REF!</v>
      </c>
      <c r="GGJ410" s="370" t="e">
        <f>VLOOKUP(GGR410,Teams,2)</f>
        <v>#REF!</v>
      </c>
      <c r="GGK410" s="464"/>
      <c r="GGL410" s="369">
        <v>0.33333333333333331</v>
      </c>
      <c r="GGM410" s="370" t="e">
        <f>VLOOKUP(GGI410,fields,2)</f>
        <v>#REF!</v>
      </c>
      <c r="GGN410" s="73" t="s">
        <v>985</v>
      </c>
      <c r="GGO410" s="95">
        <v>45109</v>
      </c>
      <c r="GGP410" s="65" t="s">
        <v>11</v>
      </c>
      <c r="GGQ410" s="370" t="e">
        <f>VLOOKUP(GGY410,Teams,2)</f>
        <v>#REF!</v>
      </c>
      <c r="GGR410" s="370" t="e">
        <f>VLOOKUP(GGZ410,Teams,2)</f>
        <v>#REF!</v>
      </c>
      <c r="GGS410" s="464"/>
      <c r="GGT410" s="369">
        <v>0.33333333333333331</v>
      </c>
      <c r="GGU410" s="370" t="e">
        <f>VLOOKUP(GGQ410,fields,2)</f>
        <v>#REF!</v>
      </c>
      <c r="GGV410" s="73" t="s">
        <v>985</v>
      </c>
      <c r="GGW410" s="95">
        <v>45109</v>
      </c>
      <c r="GGX410" s="65" t="s">
        <v>11</v>
      </c>
      <c r="GGY410" s="370" t="e">
        <f>VLOOKUP(GHG410,Teams,2)</f>
        <v>#REF!</v>
      </c>
      <c r="GGZ410" s="370" t="e">
        <f>VLOOKUP(GHH410,Teams,2)</f>
        <v>#REF!</v>
      </c>
      <c r="GHA410" s="464"/>
      <c r="GHB410" s="369">
        <v>0.33333333333333331</v>
      </c>
      <c r="GHC410" s="370" t="e">
        <f>VLOOKUP(GGY410,fields,2)</f>
        <v>#REF!</v>
      </c>
      <c r="GHD410" s="73" t="s">
        <v>985</v>
      </c>
      <c r="GHE410" s="95">
        <v>45109</v>
      </c>
      <c r="GHF410" s="65" t="s">
        <v>11</v>
      </c>
      <c r="GHG410" s="370" t="e">
        <f>VLOOKUP(GHO410,Teams,2)</f>
        <v>#REF!</v>
      </c>
      <c r="GHH410" s="370" t="e">
        <f>VLOOKUP(GHP410,Teams,2)</f>
        <v>#REF!</v>
      </c>
      <c r="GHI410" s="464"/>
      <c r="GHJ410" s="369">
        <v>0.33333333333333331</v>
      </c>
      <c r="GHK410" s="370" t="e">
        <f>VLOOKUP(GHG410,fields,2)</f>
        <v>#REF!</v>
      </c>
      <c r="GHL410" s="73" t="s">
        <v>985</v>
      </c>
      <c r="GHM410" s="95">
        <v>45109</v>
      </c>
      <c r="GHN410" s="65" t="s">
        <v>11</v>
      </c>
      <c r="GHO410" s="370" t="e">
        <f>VLOOKUP(GHW410,Teams,2)</f>
        <v>#REF!</v>
      </c>
      <c r="GHP410" s="370" t="e">
        <f>VLOOKUP(GHX410,Teams,2)</f>
        <v>#REF!</v>
      </c>
      <c r="GHQ410" s="464"/>
      <c r="GHR410" s="369">
        <v>0.33333333333333331</v>
      </c>
      <c r="GHS410" s="370" t="e">
        <f>VLOOKUP(GHO410,fields,2)</f>
        <v>#REF!</v>
      </c>
      <c r="GHT410" s="73" t="s">
        <v>985</v>
      </c>
      <c r="GHU410" s="95">
        <v>45109</v>
      </c>
      <c r="GHV410" s="65" t="s">
        <v>11</v>
      </c>
      <c r="GHW410" s="370" t="e">
        <f>VLOOKUP(GIE410,Teams,2)</f>
        <v>#REF!</v>
      </c>
      <c r="GHX410" s="370" t="e">
        <f>VLOOKUP(GIF410,Teams,2)</f>
        <v>#REF!</v>
      </c>
      <c r="GHY410" s="464"/>
      <c r="GHZ410" s="369">
        <v>0.33333333333333331</v>
      </c>
      <c r="GIA410" s="370" t="e">
        <f>VLOOKUP(GHW410,fields,2)</f>
        <v>#REF!</v>
      </c>
      <c r="GIB410" s="73" t="s">
        <v>985</v>
      </c>
      <c r="GIC410" s="95">
        <v>45109</v>
      </c>
      <c r="GID410" s="65" t="s">
        <v>11</v>
      </c>
      <c r="GIE410" s="370" t="e">
        <f>VLOOKUP(GIM410,Teams,2)</f>
        <v>#REF!</v>
      </c>
      <c r="GIF410" s="370" t="e">
        <f>VLOOKUP(GIN410,Teams,2)</f>
        <v>#REF!</v>
      </c>
      <c r="GIG410" s="464"/>
      <c r="GIH410" s="369">
        <v>0.33333333333333331</v>
      </c>
      <c r="GII410" s="370" t="e">
        <f>VLOOKUP(GIE410,fields,2)</f>
        <v>#REF!</v>
      </c>
      <c r="GIJ410" s="73" t="s">
        <v>985</v>
      </c>
      <c r="GIK410" s="95">
        <v>45109</v>
      </c>
      <c r="GIL410" s="65" t="s">
        <v>11</v>
      </c>
      <c r="GIM410" s="370" t="e">
        <f>VLOOKUP(GIU410,Teams,2)</f>
        <v>#REF!</v>
      </c>
      <c r="GIN410" s="370" t="e">
        <f>VLOOKUP(GIV410,Teams,2)</f>
        <v>#REF!</v>
      </c>
      <c r="GIO410" s="464"/>
      <c r="GIP410" s="369">
        <v>0.33333333333333331</v>
      </c>
      <c r="GIQ410" s="370" t="e">
        <f>VLOOKUP(GIM410,fields,2)</f>
        <v>#REF!</v>
      </c>
      <c r="GIR410" s="73" t="s">
        <v>985</v>
      </c>
      <c r="GIS410" s="95">
        <v>45109</v>
      </c>
      <c r="GIT410" s="65" t="s">
        <v>11</v>
      </c>
      <c r="GIU410" s="370" t="e">
        <f>VLOOKUP(GJC410,Teams,2)</f>
        <v>#REF!</v>
      </c>
      <c r="GIV410" s="370" t="e">
        <f>VLOOKUP(GJD410,Teams,2)</f>
        <v>#REF!</v>
      </c>
      <c r="GIW410" s="464"/>
      <c r="GIX410" s="369">
        <v>0.33333333333333331</v>
      </c>
      <c r="GIY410" s="370" t="e">
        <f>VLOOKUP(GIU410,fields,2)</f>
        <v>#REF!</v>
      </c>
      <c r="GIZ410" s="73" t="s">
        <v>985</v>
      </c>
      <c r="GJA410" s="95">
        <v>45109</v>
      </c>
      <c r="GJB410" s="65" t="s">
        <v>11</v>
      </c>
      <c r="GJC410" s="370" t="e">
        <f>VLOOKUP(GJK410,Teams,2)</f>
        <v>#REF!</v>
      </c>
      <c r="GJD410" s="370" t="e">
        <f>VLOOKUP(GJL410,Teams,2)</f>
        <v>#REF!</v>
      </c>
      <c r="GJE410" s="464"/>
      <c r="GJF410" s="369">
        <v>0.33333333333333331</v>
      </c>
      <c r="GJG410" s="370" t="e">
        <f>VLOOKUP(GJC410,fields,2)</f>
        <v>#REF!</v>
      </c>
      <c r="GJH410" s="73" t="s">
        <v>985</v>
      </c>
      <c r="GJI410" s="95">
        <v>45109</v>
      </c>
      <c r="GJJ410" s="65" t="s">
        <v>11</v>
      </c>
      <c r="GJK410" s="370" t="e">
        <f>VLOOKUP(GJS410,Teams,2)</f>
        <v>#REF!</v>
      </c>
      <c r="GJL410" s="370" t="e">
        <f>VLOOKUP(GJT410,Teams,2)</f>
        <v>#REF!</v>
      </c>
      <c r="GJM410" s="464"/>
      <c r="GJN410" s="369">
        <v>0.33333333333333331</v>
      </c>
      <c r="GJO410" s="370" t="e">
        <f>VLOOKUP(GJK410,fields,2)</f>
        <v>#REF!</v>
      </c>
      <c r="GJP410" s="73" t="s">
        <v>985</v>
      </c>
      <c r="GJQ410" s="95">
        <v>45109</v>
      </c>
      <c r="GJR410" s="65" t="s">
        <v>11</v>
      </c>
      <c r="GJS410" s="370" t="e">
        <f>VLOOKUP(GKA410,Teams,2)</f>
        <v>#REF!</v>
      </c>
      <c r="GJT410" s="370" t="e">
        <f>VLOOKUP(GKB410,Teams,2)</f>
        <v>#REF!</v>
      </c>
      <c r="GJU410" s="464"/>
      <c r="GJV410" s="369">
        <v>0.33333333333333331</v>
      </c>
      <c r="GJW410" s="370" t="e">
        <f>VLOOKUP(GJS410,fields,2)</f>
        <v>#REF!</v>
      </c>
      <c r="GJX410" s="73" t="s">
        <v>985</v>
      </c>
      <c r="GJY410" s="95">
        <v>45109</v>
      </c>
      <c r="GJZ410" s="65" t="s">
        <v>11</v>
      </c>
      <c r="GKA410" s="370" t="e">
        <f>VLOOKUP(GKI410,Teams,2)</f>
        <v>#REF!</v>
      </c>
      <c r="GKB410" s="370" t="e">
        <f>VLOOKUP(GKJ410,Teams,2)</f>
        <v>#REF!</v>
      </c>
      <c r="GKC410" s="464"/>
      <c r="GKD410" s="369">
        <v>0.33333333333333331</v>
      </c>
      <c r="GKE410" s="370" t="e">
        <f>VLOOKUP(GKA410,fields,2)</f>
        <v>#REF!</v>
      </c>
      <c r="GKF410" s="73" t="s">
        <v>985</v>
      </c>
      <c r="GKG410" s="95">
        <v>45109</v>
      </c>
      <c r="GKH410" s="65" t="s">
        <v>11</v>
      </c>
      <c r="GKI410" s="370" t="e">
        <f>VLOOKUP(GKQ410,Teams,2)</f>
        <v>#REF!</v>
      </c>
      <c r="GKJ410" s="370" t="e">
        <f>VLOOKUP(GKR410,Teams,2)</f>
        <v>#REF!</v>
      </c>
      <c r="GKK410" s="464"/>
      <c r="GKL410" s="369">
        <v>0.33333333333333331</v>
      </c>
      <c r="GKM410" s="370" t="e">
        <f>VLOOKUP(GKI410,fields,2)</f>
        <v>#REF!</v>
      </c>
      <c r="GKN410" s="73" t="s">
        <v>985</v>
      </c>
      <c r="GKO410" s="95">
        <v>45109</v>
      </c>
      <c r="GKP410" s="65" t="s">
        <v>11</v>
      </c>
      <c r="GKQ410" s="370" t="e">
        <f>VLOOKUP(GKY410,Teams,2)</f>
        <v>#REF!</v>
      </c>
      <c r="GKR410" s="370" t="e">
        <f>VLOOKUP(GKZ410,Teams,2)</f>
        <v>#REF!</v>
      </c>
      <c r="GKS410" s="464"/>
      <c r="GKT410" s="369">
        <v>0.33333333333333331</v>
      </c>
      <c r="GKU410" s="370" t="e">
        <f>VLOOKUP(GKQ410,fields,2)</f>
        <v>#REF!</v>
      </c>
      <c r="GKV410" s="73" t="s">
        <v>985</v>
      </c>
      <c r="GKW410" s="95">
        <v>45109</v>
      </c>
      <c r="GKX410" s="65" t="s">
        <v>11</v>
      </c>
      <c r="GKY410" s="370" t="e">
        <f>VLOOKUP(GLG410,Teams,2)</f>
        <v>#REF!</v>
      </c>
      <c r="GKZ410" s="370" t="e">
        <f>VLOOKUP(GLH410,Teams,2)</f>
        <v>#REF!</v>
      </c>
      <c r="GLA410" s="464"/>
      <c r="GLB410" s="369">
        <v>0.33333333333333331</v>
      </c>
      <c r="GLC410" s="370" t="e">
        <f>VLOOKUP(GKY410,fields,2)</f>
        <v>#REF!</v>
      </c>
      <c r="GLD410" s="73" t="s">
        <v>985</v>
      </c>
      <c r="GLE410" s="95">
        <v>45109</v>
      </c>
      <c r="GLF410" s="65" t="s">
        <v>11</v>
      </c>
      <c r="GLG410" s="370" t="e">
        <f>VLOOKUP(GLO410,Teams,2)</f>
        <v>#REF!</v>
      </c>
      <c r="GLH410" s="370" t="e">
        <f>VLOOKUP(GLP410,Teams,2)</f>
        <v>#REF!</v>
      </c>
      <c r="GLI410" s="464"/>
      <c r="GLJ410" s="369">
        <v>0.33333333333333331</v>
      </c>
      <c r="GLK410" s="370" t="e">
        <f>VLOOKUP(GLG410,fields,2)</f>
        <v>#REF!</v>
      </c>
      <c r="GLL410" s="73" t="s">
        <v>985</v>
      </c>
      <c r="GLM410" s="95">
        <v>45109</v>
      </c>
      <c r="GLN410" s="65" t="s">
        <v>11</v>
      </c>
      <c r="GLO410" s="370" t="e">
        <f>VLOOKUP(GLW410,Teams,2)</f>
        <v>#REF!</v>
      </c>
      <c r="GLP410" s="370" t="e">
        <f>VLOOKUP(GLX410,Teams,2)</f>
        <v>#REF!</v>
      </c>
      <c r="GLQ410" s="464"/>
      <c r="GLR410" s="369">
        <v>0.33333333333333331</v>
      </c>
      <c r="GLS410" s="370" t="e">
        <f>VLOOKUP(GLO410,fields,2)</f>
        <v>#REF!</v>
      </c>
      <c r="GLT410" s="73" t="s">
        <v>985</v>
      </c>
      <c r="GLU410" s="95">
        <v>45109</v>
      </c>
      <c r="GLV410" s="65" t="s">
        <v>11</v>
      </c>
      <c r="GLW410" s="370" t="e">
        <f>VLOOKUP(GME410,Teams,2)</f>
        <v>#REF!</v>
      </c>
      <c r="GLX410" s="370" t="e">
        <f>VLOOKUP(GMF410,Teams,2)</f>
        <v>#REF!</v>
      </c>
      <c r="GLY410" s="464"/>
      <c r="GLZ410" s="369">
        <v>0.33333333333333331</v>
      </c>
      <c r="GMA410" s="370" t="e">
        <f>VLOOKUP(GLW410,fields,2)</f>
        <v>#REF!</v>
      </c>
      <c r="GMB410" s="73" t="s">
        <v>985</v>
      </c>
      <c r="GMC410" s="95">
        <v>45109</v>
      </c>
      <c r="GMD410" s="65" t="s">
        <v>11</v>
      </c>
      <c r="GME410" s="370" t="e">
        <f>VLOOKUP(GMM410,Teams,2)</f>
        <v>#REF!</v>
      </c>
      <c r="GMF410" s="370" t="e">
        <f>VLOOKUP(GMN410,Teams,2)</f>
        <v>#REF!</v>
      </c>
      <c r="GMG410" s="464"/>
      <c r="GMH410" s="369">
        <v>0.33333333333333331</v>
      </c>
      <c r="GMI410" s="370" t="e">
        <f>VLOOKUP(GME410,fields,2)</f>
        <v>#REF!</v>
      </c>
      <c r="GMJ410" s="73" t="s">
        <v>985</v>
      </c>
      <c r="GMK410" s="95">
        <v>45109</v>
      </c>
      <c r="GML410" s="65" t="s">
        <v>11</v>
      </c>
      <c r="GMM410" s="370" t="e">
        <f>VLOOKUP(GMU410,Teams,2)</f>
        <v>#REF!</v>
      </c>
      <c r="GMN410" s="370" t="e">
        <f>VLOOKUP(GMV410,Teams,2)</f>
        <v>#REF!</v>
      </c>
      <c r="GMO410" s="464"/>
      <c r="GMP410" s="369">
        <v>0.33333333333333331</v>
      </c>
      <c r="GMQ410" s="370" t="e">
        <f>VLOOKUP(GMM410,fields,2)</f>
        <v>#REF!</v>
      </c>
      <c r="GMR410" s="73" t="s">
        <v>985</v>
      </c>
      <c r="GMS410" s="95">
        <v>45109</v>
      </c>
      <c r="GMT410" s="65" t="s">
        <v>11</v>
      </c>
      <c r="GMU410" s="370" t="e">
        <f>VLOOKUP(GNC410,Teams,2)</f>
        <v>#REF!</v>
      </c>
      <c r="GMV410" s="370" t="e">
        <f>VLOOKUP(GND410,Teams,2)</f>
        <v>#REF!</v>
      </c>
      <c r="GMW410" s="464"/>
      <c r="GMX410" s="369">
        <v>0.33333333333333331</v>
      </c>
      <c r="GMY410" s="370" t="e">
        <f>VLOOKUP(GMU410,fields,2)</f>
        <v>#REF!</v>
      </c>
      <c r="GMZ410" s="73" t="s">
        <v>985</v>
      </c>
      <c r="GNA410" s="95">
        <v>45109</v>
      </c>
      <c r="GNB410" s="65" t="s">
        <v>11</v>
      </c>
      <c r="GNC410" s="370" t="e">
        <f>VLOOKUP(GNK410,Teams,2)</f>
        <v>#REF!</v>
      </c>
      <c r="GND410" s="370" t="e">
        <f>VLOOKUP(GNL410,Teams,2)</f>
        <v>#REF!</v>
      </c>
      <c r="GNE410" s="464"/>
      <c r="GNF410" s="369">
        <v>0.33333333333333331</v>
      </c>
      <c r="GNG410" s="370" t="e">
        <f>VLOOKUP(GNC410,fields,2)</f>
        <v>#REF!</v>
      </c>
      <c r="GNH410" s="73" t="s">
        <v>985</v>
      </c>
      <c r="GNI410" s="95">
        <v>45109</v>
      </c>
      <c r="GNJ410" s="65" t="s">
        <v>11</v>
      </c>
      <c r="GNK410" s="370" t="e">
        <f>VLOOKUP(GNS410,Teams,2)</f>
        <v>#REF!</v>
      </c>
      <c r="GNL410" s="370" t="e">
        <f>VLOOKUP(GNT410,Teams,2)</f>
        <v>#REF!</v>
      </c>
      <c r="GNM410" s="464"/>
      <c r="GNN410" s="369">
        <v>0.33333333333333331</v>
      </c>
      <c r="GNO410" s="370" t="e">
        <f>VLOOKUP(GNK410,fields,2)</f>
        <v>#REF!</v>
      </c>
      <c r="GNP410" s="73" t="s">
        <v>985</v>
      </c>
      <c r="GNQ410" s="95">
        <v>45109</v>
      </c>
      <c r="GNR410" s="65" t="s">
        <v>11</v>
      </c>
      <c r="GNS410" s="370" t="e">
        <f>VLOOKUP(GOA410,Teams,2)</f>
        <v>#REF!</v>
      </c>
      <c r="GNT410" s="370" t="e">
        <f>VLOOKUP(GOB410,Teams,2)</f>
        <v>#REF!</v>
      </c>
      <c r="GNU410" s="464"/>
      <c r="GNV410" s="369">
        <v>0.33333333333333331</v>
      </c>
      <c r="GNW410" s="370" t="e">
        <f>VLOOKUP(GNS410,fields,2)</f>
        <v>#REF!</v>
      </c>
      <c r="GNX410" s="73" t="s">
        <v>985</v>
      </c>
      <c r="GNY410" s="95">
        <v>45109</v>
      </c>
      <c r="GNZ410" s="65" t="s">
        <v>11</v>
      </c>
      <c r="GOA410" s="370" t="e">
        <f>VLOOKUP(GOI410,Teams,2)</f>
        <v>#REF!</v>
      </c>
      <c r="GOB410" s="370" t="e">
        <f>VLOOKUP(GOJ410,Teams,2)</f>
        <v>#REF!</v>
      </c>
      <c r="GOC410" s="464"/>
      <c r="GOD410" s="369">
        <v>0.33333333333333331</v>
      </c>
      <c r="GOE410" s="370" t="e">
        <f>VLOOKUP(GOA410,fields,2)</f>
        <v>#REF!</v>
      </c>
      <c r="GOF410" s="73" t="s">
        <v>985</v>
      </c>
      <c r="GOG410" s="95">
        <v>45109</v>
      </c>
      <c r="GOH410" s="65" t="s">
        <v>11</v>
      </c>
      <c r="GOI410" s="370" t="e">
        <f>VLOOKUP(GOQ410,Teams,2)</f>
        <v>#REF!</v>
      </c>
      <c r="GOJ410" s="370" t="e">
        <f>VLOOKUP(GOR410,Teams,2)</f>
        <v>#REF!</v>
      </c>
      <c r="GOK410" s="464"/>
      <c r="GOL410" s="369">
        <v>0.33333333333333331</v>
      </c>
      <c r="GOM410" s="370" t="e">
        <f>VLOOKUP(GOI410,fields,2)</f>
        <v>#REF!</v>
      </c>
      <c r="GON410" s="73" t="s">
        <v>985</v>
      </c>
      <c r="GOO410" s="95">
        <v>45109</v>
      </c>
      <c r="GOP410" s="65" t="s">
        <v>11</v>
      </c>
      <c r="GOQ410" s="370" t="e">
        <f>VLOOKUP(GOY410,Teams,2)</f>
        <v>#REF!</v>
      </c>
      <c r="GOR410" s="370" t="e">
        <f>VLOOKUP(GOZ410,Teams,2)</f>
        <v>#REF!</v>
      </c>
      <c r="GOS410" s="464"/>
      <c r="GOT410" s="369">
        <v>0.33333333333333331</v>
      </c>
      <c r="GOU410" s="370" t="e">
        <f>VLOOKUP(GOQ410,fields,2)</f>
        <v>#REF!</v>
      </c>
      <c r="GOV410" s="73" t="s">
        <v>985</v>
      </c>
      <c r="GOW410" s="95">
        <v>45109</v>
      </c>
      <c r="GOX410" s="65" t="s">
        <v>11</v>
      </c>
      <c r="GOY410" s="370" t="e">
        <f>VLOOKUP(GPG410,Teams,2)</f>
        <v>#REF!</v>
      </c>
      <c r="GOZ410" s="370" t="e">
        <f>VLOOKUP(GPH410,Teams,2)</f>
        <v>#REF!</v>
      </c>
      <c r="GPA410" s="464"/>
      <c r="GPB410" s="369">
        <v>0.33333333333333331</v>
      </c>
      <c r="GPC410" s="370" t="e">
        <f>VLOOKUP(GOY410,fields,2)</f>
        <v>#REF!</v>
      </c>
      <c r="GPD410" s="73" t="s">
        <v>985</v>
      </c>
      <c r="GPE410" s="95">
        <v>45109</v>
      </c>
      <c r="GPF410" s="65" t="s">
        <v>11</v>
      </c>
      <c r="GPG410" s="370" t="e">
        <f>VLOOKUP(GPO410,Teams,2)</f>
        <v>#REF!</v>
      </c>
      <c r="GPH410" s="370" t="e">
        <f>VLOOKUP(GPP410,Teams,2)</f>
        <v>#REF!</v>
      </c>
      <c r="GPI410" s="464"/>
      <c r="GPJ410" s="369">
        <v>0.33333333333333331</v>
      </c>
      <c r="GPK410" s="370" t="e">
        <f>VLOOKUP(GPG410,fields,2)</f>
        <v>#REF!</v>
      </c>
      <c r="GPL410" s="73" t="s">
        <v>985</v>
      </c>
      <c r="GPM410" s="95">
        <v>45109</v>
      </c>
      <c r="GPN410" s="65" t="s">
        <v>11</v>
      </c>
      <c r="GPO410" s="370" t="e">
        <f>VLOOKUP(GPW410,Teams,2)</f>
        <v>#REF!</v>
      </c>
      <c r="GPP410" s="370" t="e">
        <f>VLOOKUP(GPX410,Teams,2)</f>
        <v>#REF!</v>
      </c>
      <c r="GPQ410" s="464"/>
      <c r="GPR410" s="369">
        <v>0.33333333333333331</v>
      </c>
      <c r="GPS410" s="370" t="e">
        <f>VLOOKUP(GPO410,fields,2)</f>
        <v>#REF!</v>
      </c>
      <c r="GPT410" s="73" t="s">
        <v>985</v>
      </c>
      <c r="GPU410" s="95">
        <v>45109</v>
      </c>
      <c r="GPV410" s="65" t="s">
        <v>11</v>
      </c>
      <c r="GPW410" s="370" t="e">
        <f>VLOOKUP(GQE410,Teams,2)</f>
        <v>#REF!</v>
      </c>
      <c r="GPX410" s="370" t="e">
        <f>VLOOKUP(GQF410,Teams,2)</f>
        <v>#REF!</v>
      </c>
      <c r="GPY410" s="464"/>
      <c r="GPZ410" s="369">
        <v>0.33333333333333331</v>
      </c>
      <c r="GQA410" s="370" t="e">
        <f>VLOOKUP(GPW410,fields,2)</f>
        <v>#REF!</v>
      </c>
      <c r="GQB410" s="73" t="s">
        <v>985</v>
      </c>
      <c r="GQC410" s="95">
        <v>45109</v>
      </c>
      <c r="GQD410" s="65" t="s">
        <v>11</v>
      </c>
      <c r="GQE410" s="370" t="e">
        <f>VLOOKUP(GQM410,Teams,2)</f>
        <v>#REF!</v>
      </c>
      <c r="GQF410" s="370" t="e">
        <f>VLOOKUP(GQN410,Teams,2)</f>
        <v>#REF!</v>
      </c>
      <c r="GQG410" s="464"/>
      <c r="GQH410" s="369">
        <v>0.33333333333333331</v>
      </c>
      <c r="GQI410" s="370" t="e">
        <f>VLOOKUP(GQE410,fields,2)</f>
        <v>#REF!</v>
      </c>
      <c r="GQJ410" s="73" t="s">
        <v>985</v>
      </c>
      <c r="GQK410" s="95">
        <v>45109</v>
      </c>
      <c r="GQL410" s="65" t="s">
        <v>11</v>
      </c>
      <c r="GQM410" s="370" t="e">
        <f>VLOOKUP(GQU410,Teams,2)</f>
        <v>#REF!</v>
      </c>
      <c r="GQN410" s="370" t="e">
        <f>VLOOKUP(GQV410,Teams,2)</f>
        <v>#REF!</v>
      </c>
      <c r="GQO410" s="464"/>
      <c r="GQP410" s="369">
        <v>0.33333333333333331</v>
      </c>
      <c r="GQQ410" s="370" t="e">
        <f>VLOOKUP(GQM410,fields,2)</f>
        <v>#REF!</v>
      </c>
      <c r="GQR410" s="73" t="s">
        <v>985</v>
      </c>
      <c r="GQS410" s="95">
        <v>45109</v>
      </c>
      <c r="GQT410" s="65" t="s">
        <v>11</v>
      </c>
      <c r="GQU410" s="370" t="e">
        <f>VLOOKUP(GRC410,Teams,2)</f>
        <v>#REF!</v>
      </c>
      <c r="GQV410" s="370" t="e">
        <f>VLOOKUP(GRD410,Teams,2)</f>
        <v>#REF!</v>
      </c>
      <c r="GQW410" s="464"/>
      <c r="GQX410" s="369">
        <v>0.33333333333333331</v>
      </c>
      <c r="GQY410" s="370" t="e">
        <f>VLOOKUP(GQU410,fields,2)</f>
        <v>#REF!</v>
      </c>
      <c r="GQZ410" s="73" t="s">
        <v>985</v>
      </c>
      <c r="GRA410" s="95">
        <v>45109</v>
      </c>
      <c r="GRB410" s="65" t="s">
        <v>11</v>
      </c>
      <c r="GRC410" s="370" t="e">
        <f>VLOOKUP(GRK410,Teams,2)</f>
        <v>#REF!</v>
      </c>
      <c r="GRD410" s="370" t="e">
        <f>VLOOKUP(GRL410,Teams,2)</f>
        <v>#REF!</v>
      </c>
      <c r="GRE410" s="464"/>
      <c r="GRF410" s="369">
        <v>0.33333333333333331</v>
      </c>
      <c r="GRG410" s="370" t="e">
        <f>VLOOKUP(GRC410,fields,2)</f>
        <v>#REF!</v>
      </c>
      <c r="GRH410" s="73" t="s">
        <v>985</v>
      </c>
      <c r="GRI410" s="95">
        <v>45109</v>
      </c>
      <c r="GRJ410" s="65" t="s">
        <v>11</v>
      </c>
      <c r="GRK410" s="370" t="e">
        <f>VLOOKUP(GRS410,Teams,2)</f>
        <v>#REF!</v>
      </c>
      <c r="GRL410" s="370" t="e">
        <f>VLOOKUP(GRT410,Teams,2)</f>
        <v>#REF!</v>
      </c>
      <c r="GRM410" s="464"/>
      <c r="GRN410" s="369">
        <v>0.33333333333333331</v>
      </c>
      <c r="GRO410" s="370" t="e">
        <f>VLOOKUP(GRK410,fields,2)</f>
        <v>#REF!</v>
      </c>
      <c r="GRP410" s="73" t="s">
        <v>985</v>
      </c>
      <c r="GRQ410" s="95">
        <v>45109</v>
      </c>
      <c r="GRR410" s="65" t="s">
        <v>11</v>
      </c>
      <c r="GRS410" s="370" t="e">
        <f>VLOOKUP(GSA410,Teams,2)</f>
        <v>#REF!</v>
      </c>
      <c r="GRT410" s="370" t="e">
        <f>VLOOKUP(GSB410,Teams,2)</f>
        <v>#REF!</v>
      </c>
      <c r="GRU410" s="464"/>
      <c r="GRV410" s="369">
        <v>0.33333333333333331</v>
      </c>
      <c r="GRW410" s="370" t="e">
        <f>VLOOKUP(GRS410,fields,2)</f>
        <v>#REF!</v>
      </c>
      <c r="GRX410" s="73" t="s">
        <v>985</v>
      </c>
      <c r="GRY410" s="95">
        <v>45109</v>
      </c>
      <c r="GRZ410" s="65" t="s">
        <v>11</v>
      </c>
      <c r="GSA410" s="370" t="e">
        <f>VLOOKUP(GSI410,Teams,2)</f>
        <v>#REF!</v>
      </c>
      <c r="GSB410" s="370" t="e">
        <f>VLOOKUP(GSJ410,Teams,2)</f>
        <v>#REF!</v>
      </c>
      <c r="GSC410" s="464"/>
      <c r="GSD410" s="369">
        <v>0.33333333333333331</v>
      </c>
      <c r="GSE410" s="370" t="e">
        <f>VLOOKUP(GSA410,fields,2)</f>
        <v>#REF!</v>
      </c>
      <c r="GSF410" s="73" t="s">
        <v>985</v>
      </c>
      <c r="GSG410" s="95">
        <v>45109</v>
      </c>
      <c r="GSH410" s="65" t="s">
        <v>11</v>
      </c>
      <c r="GSI410" s="370" t="e">
        <f>VLOOKUP(GSQ410,Teams,2)</f>
        <v>#REF!</v>
      </c>
      <c r="GSJ410" s="370" t="e">
        <f>VLOOKUP(GSR410,Teams,2)</f>
        <v>#REF!</v>
      </c>
      <c r="GSK410" s="464"/>
      <c r="GSL410" s="369">
        <v>0.33333333333333331</v>
      </c>
      <c r="GSM410" s="370" t="e">
        <f>VLOOKUP(GSI410,fields,2)</f>
        <v>#REF!</v>
      </c>
      <c r="GSN410" s="73" t="s">
        <v>985</v>
      </c>
      <c r="GSO410" s="95">
        <v>45109</v>
      </c>
      <c r="GSP410" s="65" t="s">
        <v>11</v>
      </c>
      <c r="GSQ410" s="370" t="e">
        <f>VLOOKUP(GSY410,Teams,2)</f>
        <v>#REF!</v>
      </c>
      <c r="GSR410" s="370" t="e">
        <f>VLOOKUP(GSZ410,Teams,2)</f>
        <v>#REF!</v>
      </c>
      <c r="GSS410" s="464"/>
      <c r="GST410" s="369">
        <v>0.33333333333333331</v>
      </c>
      <c r="GSU410" s="370" t="e">
        <f>VLOOKUP(GSQ410,fields,2)</f>
        <v>#REF!</v>
      </c>
      <c r="GSV410" s="73" t="s">
        <v>985</v>
      </c>
      <c r="GSW410" s="95">
        <v>45109</v>
      </c>
      <c r="GSX410" s="65" t="s">
        <v>11</v>
      </c>
      <c r="GSY410" s="370" t="e">
        <f>VLOOKUP(GTG410,Teams,2)</f>
        <v>#REF!</v>
      </c>
      <c r="GSZ410" s="370" t="e">
        <f>VLOOKUP(GTH410,Teams,2)</f>
        <v>#REF!</v>
      </c>
      <c r="GTA410" s="464"/>
      <c r="GTB410" s="369">
        <v>0.33333333333333331</v>
      </c>
      <c r="GTC410" s="370" t="e">
        <f>VLOOKUP(GSY410,fields,2)</f>
        <v>#REF!</v>
      </c>
      <c r="GTD410" s="73" t="s">
        <v>985</v>
      </c>
      <c r="GTE410" s="95">
        <v>45109</v>
      </c>
      <c r="GTF410" s="65" t="s">
        <v>11</v>
      </c>
      <c r="GTG410" s="370" t="e">
        <f>VLOOKUP(GTO410,Teams,2)</f>
        <v>#REF!</v>
      </c>
      <c r="GTH410" s="370" t="e">
        <f>VLOOKUP(GTP410,Teams,2)</f>
        <v>#REF!</v>
      </c>
      <c r="GTI410" s="464"/>
      <c r="GTJ410" s="369">
        <v>0.33333333333333331</v>
      </c>
      <c r="GTK410" s="370" t="e">
        <f>VLOOKUP(GTG410,fields,2)</f>
        <v>#REF!</v>
      </c>
      <c r="GTL410" s="73" t="s">
        <v>985</v>
      </c>
      <c r="GTM410" s="95">
        <v>45109</v>
      </c>
      <c r="GTN410" s="65" t="s">
        <v>11</v>
      </c>
      <c r="GTO410" s="370" t="e">
        <f>VLOOKUP(GTW410,Teams,2)</f>
        <v>#REF!</v>
      </c>
      <c r="GTP410" s="370" t="e">
        <f>VLOOKUP(GTX410,Teams,2)</f>
        <v>#REF!</v>
      </c>
      <c r="GTQ410" s="464"/>
      <c r="GTR410" s="369">
        <v>0.33333333333333331</v>
      </c>
      <c r="GTS410" s="370" t="e">
        <f>VLOOKUP(GTO410,fields,2)</f>
        <v>#REF!</v>
      </c>
      <c r="GTT410" s="73" t="s">
        <v>985</v>
      </c>
      <c r="GTU410" s="95">
        <v>45109</v>
      </c>
      <c r="GTV410" s="65" t="s">
        <v>11</v>
      </c>
      <c r="GTW410" s="370" t="e">
        <f>VLOOKUP(GUE410,Teams,2)</f>
        <v>#REF!</v>
      </c>
      <c r="GTX410" s="370" t="e">
        <f>VLOOKUP(GUF410,Teams,2)</f>
        <v>#REF!</v>
      </c>
      <c r="GTY410" s="464"/>
      <c r="GTZ410" s="369">
        <v>0.33333333333333331</v>
      </c>
      <c r="GUA410" s="370" t="e">
        <f>VLOOKUP(GTW410,fields,2)</f>
        <v>#REF!</v>
      </c>
      <c r="GUB410" s="73" t="s">
        <v>985</v>
      </c>
      <c r="GUC410" s="95">
        <v>45109</v>
      </c>
      <c r="GUD410" s="65" t="s">
        <v>11</v>
      </c>
      <c r="GUE410" s="370" t="e">
        <f>VLOOKUP(GUM410,Teams,2)</f>
        <v>#REF!</v>
      </c>
      <c r="GUF410" s="370" t="e">
        <f>VLOOKUP(GUN410,Teams,2)</f>
        <v>#REF!</v>
      </c>
      <c r="GUG410" s="464"/>
      <c r="GUH410" s="369">
        <v>0.33333333333333331</v>
      </c>
      <c r="GUI410" s="370" t="e">
        <f>VLOOKUP(GUE410,fields,2)</f>
        <v>#REF!</v>
      </c>
      <c r="GUJ410" s="73" t="s">
        <v>985</v>
      </c>
      <c r="GUK410" s="95">
        <v>45109</v>
      </c>
      <c r="GUL410" s="65" t="s">
        <v>11</v>
      </c>
      <c r="GUM410" s="370" t="e">
        <f>VLOOKUP(GUU410,Teams,2)</f>
        <v>#REF!</v>
      </c>
      <c r="GUN410" s="370" t="e">
        <f>VLOOKUP(GUV410,Teams,2)</f>
        <v>#REF!</v>
      </c>
      <c r="GUO410" s="464"/>
      <c r="GUP410" s="369">
        <v>0.33333333333333331</v>
      </c>
      <c r="GUQ410" s="370" t="e">
        <f>VLOOKUP(GUM410,fields,2)</f>
        <v>#REF!</v>
      </c>
      <c r="GUR410" s="73" t="s">
        <v>985</v>
      </c>
      <c r="GUS410" s="95">
        <v>45109</v>
      </c>
      <c r="GUT410" s="65" t="s">
        <v>11</v>
      </c>
      <c r="GUU410" s="370" t="e">
        <f>VLOOKUP(GVC410,Teams,2)</f>
        <v>#REF!</v>
      </c>
      <c r="GUV410" s="370" t="e">
        <f>VLOOKUP(GVD410,Teams,2)</f>
        <v>#REF!</v>
      </c>
      <c r="GUW410" s="464"/>
      <c r="GUX410" s="369">
        <v>0.33333333333333331</v>
      </c>
      <c r="GUY410" s="370" t="e">
        <f>VLOOKUP(GUU410,fields,2)</f>
        <v>#REF!</v>
      </c>
      <c r="GUZ410" s="73" t="s">
        <v>985</v>
      </c>
      <c r="GVA410" s="95">
        <v>45109</v>
      </c>
      <c r="GVB410" s="65" t="s">
        <v>11</v>
      </c>
      <c r="GVC410" s="370" t="e">
        <f>VLOOKUP(GVK410,Teams,2)</f>
        <v>#REF!</v>
      </c>
      <c r="GVD410" s="370" t="e">
        <f>VLOOKUP(GVL410,Teams,2)</f>
        <v>#REF!</v>
      </c>
      <c r="GVE410" s="464"/>
      <c r="GVF410" s="369">
        <v>0.33333333333333331</v>
      </c>
      <c r="GVG410" s="370" t="e">
        <f>VLOOKUP(GVC410,fields,2)</f>
        <v>#REF!</v>
      </c>
      <c r="GVH410" s="73" t="s">
        <v>985</v>
      </c>
      <c r="GVI410" s="95">
        <v>45109</v>
      </c>
      <c r="GVJ410" s="65" t="s">
        <v>11</v>
      </c>
      <c r="GVK410" s="370" t="e">
        <f>VLOOKUP(GVS410,Teams,2)</f>
        <v>#REF!</v>
      </c>
      <c r="GVL410" s="370" t="e">
        <f>VLOOKUP(GVT410,Teams,2)</f>
        <v>#REF!</v>
      </c>
      <c r="GVM410" s="464"/>
      <c r="GVN410" s="369">
        <v>0.33333333333333331</v>
      </c>
      <c r="GVO410" s="370" t="e">
        <f>VLOOKUP(GVK410,fields,2)</f>
        <v>#REF!</v>
      </c>
      <c r="GVP410" s="73" t="s">
        <v>985</v>
      </c>
      <c r="GVQ410" s="95">
        <v>45109</v>
      </c>
      <c r="GVR410" s="65" t="s">
        <v>11</v>
      </c>
      <c r="GVS410" s="370" t="e">
        <f>VLOOKUP(GWA410,Teams,2)</f>
        <v>#REF!</v>
      </c>
      <c r="GVT410" s="370" t="e">
        <f>VLOOKUP(GWB410,Teams,2)</f>
        <v>#REF!</v>
      </c>
      <c r="GVU410" s="464"/>
      <c r="GVV410" s="369">
        <v>0.33333333333333331</v>
      </c>
      <c r="GVW410" s="370" t="e">
        <f>VLOOKUP(GVS410,fields,2)</f>
        <v>#REF!</v>
      </c>
      <c r="GVX410" s="73" t="s">
        <v>985</v>
      </c>
      <c r="GVY410" s="95">
        <v>45109</v>
      </c>
      <c r="GVZ410" s="65" t="s">
        <v>11</v>
      </c>
      <c r="GWA410" s="370" t="e">
        <f>VLOOKUP(GWI410,Teams,2)</f>
        <v>#REF!</v>
      </c>
      <c r="GWB410" s="370" t="e">
        <f>VLOOKUP(GWJ410,Teams,2)</f>
        <v>#REF!</v>
      </c>
      <c r="GWC410" s="464"/>
      <c r="GWD410" s="369">
        <v>0.33333333333333331</v>
      </c>
      <c r="GWE410" s="370" t="e">
        <f>VLOOKUP(GWA410,fields,2)</f>
        <v>#REF!</v>
      </c>
      <c r="GWF410" s="73" t="s">
        <v>985</v>
      </c>
      <c r="GWG410" s="95">
        <v>45109</v>
      </c>
      <c r="GWH410" s="65" t="s">
        <v>11</v>
      </c>
      <c r="GWI410" s="370" t="e">
        <f>VLOOKUP(GWQ410,Teams,2)</f>
        <v>#REF!</v>
      </c>
      <c r="GWJ410" s="370" t="e">
        <f>VLOOKUP(GWR410,Teams,2)</f>
        <v>#REF!</v>
      </c>
      <c r="GWK410" s="464"/>
      <c r="GWL410" s="369">
        <v>0.33333333333333331</v>
      </c>
      <c r="GWM410" s="370" t="e">
        <f>VLOOKUP(GWI410,fields,2)</f>
        <v>#REF!</v>
      </c>
      <c r="GWN410" s="73" t="s">
        <v>985</v>
      </c>
      <c r="GWO410" s="95">
        <v>45109</v>
      </c>
      <c r="GWP410" s="65" t="s">
        <v>11</v>
      </c>
      <c r="GWQ410" s="370" t="e">
        <f>VLOOKUP(GWY410,Teams,2)</f>
        <v>#REF!</v>
      </c>
      <c r="GWR410" s="370" t="e">
        <f>VLOOKUP(GWZ410,Teams,2)</f>
        <v>#REF!</v>
      </c>
      <c r="GWS410" s="464"/>
      <c r="GWT410" s="369">
        <v>0.33333333333333331</v>
      </c>
      <c r="GWU410" s="370" t="e">
        <f>VLOOKUP(GWQ410,fields,2)</f>
        <v>#REF!</v>
      </c>
      <c r="GWV410" s="73" t="s">
        <v>985</v>
      </c>
      <c r="GWW410" s="95">
        <v>45109</v>
      </c>
      <c r="GWX410" s="65" t="s">
        <v>11</v>
      </c>
      <c r="GWY410" s="370" t="e">
        <f>VLOOKUP(GXG410,Teams,2)</f>
        <v>#REF!</v>
      </c>
      <c r="GWZ410" s="370" t="e">
        <f>VLOOKUP(GXH410,Teams,2)</f>
        <v>#REF!</v>
      </c>
      <c r="GXA410" s="464"/>
      <c r="GXB410" s="369">
        <v>0.33333333333333331</v>
      </c>
      <c r="GXC410" s="370" t="e">
        <f>VLOOKUP(GWY410,fields,2)</f>
        <v>#REF!</v>
      </c>
      <c r="GXD410" s="73" t="s">
        <v>985</v>
      </c>
      <c r="GXE410" s="95">
        <v>45109</v>
      </c>
      <c r="GXF410" s="65" t="s">
        <v>11</v>
      </c>
      <c r="GXG410" s="370" t="e">
        <f>VLOOKUP(GXO410,Teams,2)</f>
        <v>#REF!</v>
      </c>
      <c r="GXH410" s="370" t="e">
        <f>VLOOKUP(GXP410,Teams,2)</f>
        <v>#REF!</v>
      </c>
      <c r="GXI410" s="464"/>
      <c r="GXJ410" s="369">
        <v>0.33333333333333331</v>
      </c>
      <c r="GXK410" s="370" t="e">
        <f>VLOOKUP(GXG410,fields,2)</f>
        <v>#REF!</v>
      </c>
      <c r="GXL410" s="73" t="s">
        <v>985</v>
      </c>
      <c r="GXM410" s="95">
        <v>45109</v>
      </c>
      <c r="GXN410" s="65" t="s">
        <v>11</v>
      </c>
      <c r="GXO410" s="370" t="e">
        <f>VLOOKUP(GXW410,Teams,2)</f>
        <v>#REF!</v>
      </c>
      <c r="GXP410" s="370" t="e">
        <f>VLOOKUP(GXX410,Teams,2)</f>
        <v>#REF!</v>
      </c>
      <c r="GXQ410" s="464"/>
      <c r="GXR410" s="369">
        <v>0.33333333333333331</v>
      </c>
      <c r="GXS410" s="370" t="e">
        <f>VLOOKUP(GXO410,fields,2)</f>
        <v>#REF!</v>
      </c>
      <c r="GXT410" s="73" t="s">
        <v>985</v>
      </c>
      <c r="GXU410" s="95">
        <v>45109</v>
      </c>
      <c r="GXV410" s="65" t="s">
        <v>11</v>
      </c>
      <c r="GXW410" s="370" t="e">
        <f>VLOOKUP(GYE410,Teams,2)</f>
        <v>#REF!</v>
      </c>
      <c r="GXX410" s="370" t="e">
        <f>VLOOKUP(GYF410,Teams,2)</f>
        <v>#REF!</v>
      </c>
      <c r="GXY410" s="464"/>
      <c r="GXZ410" s="369">
        <v>0.33333333333333331</v>
      </c>
      <c r="GYA410" s="370" t="e">
        <f>VLOOKUP(GXW410,fields,2)</f>
        <v>#REF!</v>
      </c>
      <c r="GYB410" s="73" t="s">
        <v>985</v>
      </c>
      <c r="GYC410" s="95">
        <v>45109</v>
      </c>
      <c r="GYD410" s="65" t="s">
        <v>11</v>
      </c>
      <c r="GYE410" s="370" t="e">
        <f>VLOOKUP(GYM410,Teams,2)</f>
        <v>#REF!</v>
      </c>
      <c r="GYF410" s="370" t="e">
        <f>VLOOKUP(GYN410,Teams,2)</f>
        <v>#REF!</v>
      </c>
      <c r="GYG410" s="464"/>
      <c r="GYH410" s="369">
        <v>0.33333333333333331</v>
      </c>
      <c r="GYI410" s="370" t="e">
        <f>VLOOKUP(GYE410,fields,2)</f>
        <v>#REF!</v>
      </c>
      <c r="GYJ410" s="73" t="s">
        <v>985</v>
      </c>
      <c r="GYK410" s="95">
        <v>45109</v>
      </c>
      <c r="GYL410" s="65" t="s">
        <v>11</v>
      </c>
      <c r="GYM410" s="370" t="e">
        <f>VLOOKUP(GYU410,Teams,2)</f>
        <v>#REF!</v>
      </c>
      <c r="GYN410" s="370" t="e">
        <f>VLOOKUP(GYV410,Teams,2)</f>
        <v>#REF!</v>
      </c>
      <c r="GYO410" s="464"/>
      <c r="GYP410" s="369">
        <v>0.33333333333333331</v>
      </c>
      <c r="GYQ410" s="370" t="e">
        <f>VLOOKUP(GYM410,fields,2)</f>
        <v>#REF!</v>
      </c>
      <c r="GYR410" s="73" t="s">
        <v>985</v>
      </c>
      <c r="GYS410" s="95">
        <v>45109</v>
      </c>
      <c r="GYT410" s="65" t="s">
        <v>11</v>
      </c>
      <c r="GYU410" s="370" t="e">
        <f>VLOOKUP(GZC410,Teams,2)</f>
        <v>#REF!</v>
      </c>
      <c r="GYV410" s="370" t="e">
        <f>VLOOKUP(GZD410,Teams,2)</f>
        <v>#REF!</v>
      </c>
      <c r="GYW410" s="464"/>
      <c r="GYX410" s="369">
        <v>0.33333333333333331</v>
      </c>
      <c r="GYY410" s="370" t="e">
        <f>VLOOKUP(GYU410,fields,2)</f>
        <v>#REF!</v>
      </c>
      <c r="GYZ410" s="73" t="s">
        <v>985</v>
      </c>
      <c r="GZA410" s="95">
        <v>45109</v>
      </c>
      <c r="GZB410" s="65" t="s">
        <v>11</v>
      </c>
      <c r="GZC410" s="370" t="e">
        <f>VLOOKUP(GZK410,Teams,2)</f>
        <v>#REF!</v>
      </c>
      <c r="GZD410" s="370" t="e">
        <f>VLOOKUP(GZL410,Teams,2)</f>
        <v>#REF!</v>
      </c>
      <c r="GZE410" s="464"/>
      <c r="GZF410" s="369">
        <v>0.33333333333333331</v>
      </c>
      <c r="GZG410" s="370" t="e">
        <f>VLOOKUP(GZC410,fields,2)</f>
        <v>#REF!</v>
      </c>
      <c r="GZH410" s="73" t="s">
        <v>985</v>
      </c>
      <c r="GZI410" s="95">
        <v>45109</v>
      </c>
      <c r="GZJ410" s="65" t="s">
        <v>11</v>
      </c>
      <c r="GZK410" s="370" t="e">
        <f>VLOOKUP(GZS410,Teams,2)</f>
        <v>#REF!</v>
      </c>
      <c r="GZL410" s="370" t="e">
        <f>VLOOKUP(GZT410,Teams,2)</f>
        <v>#REF!</v>
      </c>
      <c r="GZM410" s="464"/>
      <c r="GZN410" s="369">
        <v>0.33333333333333331</v>
      </c>
      <c r="GZO410" s="370" t="e">
        <f>VLOOKUP(GZK410,fields,2)</f>
        <v>#REF!</v>
      </c>
      <c r="GZP410" s="73" t="s">
        <v>985</v>
      </c>
      <c r="GZQ410" s="95">
        <v>45109</v>
      </c>
      <c r="GZR410" s="65" t="s">
        <v>11</v>
      </c>
      <c r="GZS410" s="370" t="e">
        <f>VLOOKUP(HAA410,Teams,2)</f>
        <v>#REF!</v>
      </c>
      <c r="GZT410" s="370" t="e">
        <f>VLOOKUP(HAB410,Teams,2)</f>
        <v>#REF!</v>
      </c>
      <c r="GZU410" s="464"/>
      <c r="GZV410" s="369">
        <v>0.33333333333333331</v>
      </c>
      <c r="GZW410" s="370" t="e">
        <f>VLOOKUP(GZS410,fields,2)</f>
        <v>#REF!</v>
      </c>
      <c r="GZX410" s="73" t="s">
        <v>985</v>
      </c>
      <c r="GZY410" s="95">
        <v>45109</v>
      </c>
      <c r="GZZ410" s="65" t="s">
        <v>11</v>
      </c>
      <c r="HAA410" s="370" t="e">
        <f>VLOOKUP(HAI410,Teams,2)</f>
        <v>#REF!</v>
      </c>
      <c r="HAB410" s="370" t="e">
        <f>VLOOKUP(HAJ410,Teams,2)</f>
        <v>#REF!</v>
      </c>
      <c r="HAC410" s="464"/>
      <c r="HAD410" s="369">
        <v>0.33333333333333331</v>
      </c>
      <c r="HAE410" s="370" t="e">
        <f>VLOOKUP(HAA410,fields,2)</f>
        <v>#REF!</v>
      </c>
      <c r="HAF410" s="73" t="s">
        <v>985</v>
      </c>
      <c r="HAG410" s="95">
        <v>45109</v>
      </c>
      <c r="HAH410" s="65" t="s">
        <v>11</v>
      </c>
      <c r="HAI410" s="370" t="e">
        <f>VLOOKUP(HAQ410,Teams,2)</f>
        <v>#REF!</v>
      </c>
      <c r="HAJ410" s="370" t="e">
        <f>VLOOKUP(HAR410,Teams,2)</f>
        <v>#REF!</v>
      </c>
      <c r="HAK410" s="464"/>
      <c r="HAL410" s="369">
        <v>0.33333333333333331</v>
      </c>
      <c r="HAM410" s="370" t="e">
        <f>VLOOKUP(HAI410,fields,2)</f>
        <v>#REF!</v>
      </c>
      <c r="HAN410" s="73" t="s">
        <v>985</v>
      </c>
      <c r="HAO410" s="95">
        <v>45109</v>
      </c>
      <c r="HAP410" s="65" t="s">
        <v>11</v>
      </c>
      <c r="HAQ410" s="370" t="e">
        <f>VLOOKUP(HAY410,Teams,2)</f>
        <v>#REF!</v>
      </c>
      <c r="HAR410" s="370" t="e">
        <f>VLOOKUP(HAZ410,Teams,2)</f>
        <v>#REF!</v>
      </c>
      <c r="HAS410" s="464"/>
      <c r="HAT410" s="369">
        <v>0.33333333333333331</v>
      </c>
      <c r="HAU410" s="370" t="e">
        <f>VLOOKUP(HAQ410,fields,2)</f>
        <v>#REF!</v>
      </c>
      <c r="HAV410" s="73" t="s">
        <v>985</v>
      </c>
      <c r="HAW410" s="95">
        <v>45109</v>
      </c>
      <c r="HAX410" s="65" t="s">
        <v>11</v>
      </c>
      <c r="HAY410" s="370" t="e">
        <f>VLOOKUP(HBG410,Teams,2)</f>
        <v>#REF!</v>
      </c>
      <c r="HAZ410" s="370" t="e">
        <f>VLOOKUP(HBH410,Teams,2)</f>
        <v>#REF!</v>
      </c>
      <c r="HBA410" s="464"/>
      <c r="HBB410" s="369">
        <v>0.33333333333333331</v>
      </c>
      <c r="HBC410" s="370" t="e">
        <f>VLOOKUP(HAY410,fields,2)</f>
        <v>#REF!</v>
      </c>
      <c r="HBD410" s="73" t="s">
        <v>985</v>
      </c>
      <c r="HBE410" s="95">
        <v>45109</v>
      </c>
      <c r="HBF410" s="65" t="s">
        <v>11</v>
      </c>
      <c r="HBG410" s="370" t="e">
        <f>VLOOKUP(HBO410,Teams,2)</f>
        <v>#REF!</v>
      </c>
      <c r="HBH410" s="370" t="e">
        <f>VLOOKUP(HBP410,Teams,2)</f>
        <v>#REF!</v>
      </c>
      <c r="HBI410" s="464"/>
      <c r="HBJ410" s="369">
        <v>0.33333333333333331</v>
      </c>
      <c r="HBK410" s="370" t="e">
        <f>VLOOKUP(HBG410,fields,2)</f>
        <v>#REF!</v>
      </c>
      <c r="HBL410" s="73" t="s">
        <v>985</v>
      </c>
      <c r="HBM410" s="95">
        <v>45109</v>
      </c>
      <c r="HBN410" s="65" t="s">
        <v>11</v>
      </c>
      <c r="HBO410" s="370" t="e">
        <f>VLOOKUP(HBW410,Teams,2)</f>
        <v>#REF!</v>
      </c>
      <c r="HBP410" s="370" t="e">
        <f>VLOOKUP(HBX410,Teams,2)</f>
        <v>#REF!</v>
      </c>
      <c r="HBQ410" s="464"/>
      <c r="HBR410" s="369">
        <v>0.33333333333333331</v>
      </c>
      <c r="HBS410" s="370" t="e">
        <f>VLOOKUP(HBO410,fields,2)</f>
        <v>#REF!</v>
      </c>
      <c r="HBT410" s="73" t="s">
        <v>985</v>
      </c>
      <c r="HBU410" s="95">
        <v>45109</v>
      </c>
      <c r="HBV410" s="65" t="s">
        <v>11</v>
      </c>
      <c r="HBW410" s="370" t="e">
        <f>VLOOKUP(HCE410,Teams,2)</f>
        <v>#REF!</v>
      </c>
      <c r="HBX410" s="370" t="e">
        <f>VLOOKUP(HCF410,Teams,2)</f>
        <v>#REF!</v>
      </c>
      <c r="HBY410" s="464"/>
      <c r="HBZ410" s="369">
        <v>0.33333333333333331</v>
      </c>
      <c r="HCA410" s="370" t="e">
        <f>VLOOKUP(HBW410,fields,2)</f>
        <v>#REF!</v>
      </c>
      <c r="HCB410" s="73" t="s">
        <v>985</v>
      </c>
      <c r="HCC410" s="95">
        <v>45109</v>
      </c>
      <c r="HCD410" s="65" t="s">
        <v>11</v>
      </c>
      <c r="HCE410" s="370" t="e">
        <f>VLOOKUP(HCM410,Teams,2)</f>
        <v>#REF!</v>
      </c>
      <c r="HCF410" s="370" t="e">
        <f>VLOOKUP(HCN410,Teams,2)</f>
        <v>#REF!</v>
      </c>
      <c r="HCG410" s="464"/>
      <c r="HCH410" s="369">
        <v>0.33333333333333331</v>
      </c>
      <c r="HCI410" s="370" t="e">
        <f>VLOOKUP(HCE410,fields,2)</f>
        <v>#REF!</v>
      </c>
      <c r="HCJ410" s="73" t="s">
        <v>985</v>
      </c>
      <c r="HCK410" s="95">
        <v>45109</v>
      </c>
      <c r="HCL410" s="65" t="s">
        <v>11</v>
      </c>
      <c r="HCM410" s="370" t="e">
        <f>VLOOKUP(HCU410,Teams,2)</f>
        <v>#REF!</v>
      </c>
      <c r="HCN410" s="370" t="e">
        <f>VLOOKUP(HCV410,Teams,2)</f>
        <v>#REF!</v>
      </c>
      <c r="HCO410" s="464"/>
      <c r="HCP410" s="369">
        <v>0.33333333333333331</v>
      </c>
      <c r="HCQ410" s="370" t="e">
        <f>VLOOKUP(HCM410,fields,2)</f>
        <v>#REF!</v>
      </c>
      <c r="HCR410" s="73" t="s">
        <v>985</v>
      </c>
      <c r="HCS410" s="95">
        <v>45109</v>
      </c>
      <c r="HCT410" s="65" t="s">
        <v>11</v>
      </c>
      <c r="HCU410" s="370" t="e">
        <f>VLOOKUP(HDC410,Teams,2)</f>
        <v>#REF!</v>
      </c>
      <c r="HCV410" s="370" t="e">
        <f>VLOOKUP(HDD410,Teams,2)</f>
        <v>#REF!</v>
      </c>
      <c r="HCW410" s="464"/>
      <c r="HCX410" s="369">
        <v>0.33333333333333331</v>
      </c>
      <c r="HCY410" s="370" t="e">
        <f>VLOOKUP(HCU410,fields,2)</f>
        <v>#REF!</v>
      </c>
      <c r="HCZ410" s="73" t="s">
        <v>985</v>
      </c>
      <c r="HDA410" s="95">
        <v>45109</v>
      </c>
      <c r="HDB410" s="65" t="s">
        <v>11</v>
      </c>
      <c r="HDC410" s="370" t="e">
        <f>VLOOKUP(HDK410,Teams,2)</f>
        <v>#REF!</v>
      </c>
      <c r="HDD410" s="370" t="e">
        <f>VLOOKUP(HDL410,Teams,2)</f>
        <v>#REF!</v>
      </c>
      <c r="HDE410" s="464"/>
      <c r="HDF410" s="369">
        <v>0.33333333333333331</v>
      </c>
      <c r="HDG410" s="370" t="e">
        <f>VLOOKUP(HDC410,fields,2)</f>
        <v>#REF!</v>
      </c>
      <c r="HDH410" s="73" t="s">
        <v>985</v>
      </c>
      <c r="HDI410" s="95">
        <v>45109</v>
      </c>
      <c r="HDJ410" s="65" t="s">
        <v>11</v>
      </c>
      <c r="HDK410" s="370" t="e">
        <f>VLOOKUP(HDS410,Teams,2)</f>
        <v>#REF!</v>
      </c>
      <c r="HDL410" s="370" t="e">
        <f>VLOOKUP(HDT410,Teams,2)</f>
        <v>#REF!</v>
      </c>
      <c r="HDM410" s="464"/>
      <c r="HDN410" s="369">
        <v>0.33333333333333331</v>
      </c>
      <c r="HDO410" s="370" t="e">
        <f>VLOOKUP(HDK410,fields,2)</f>
        <v>#REF!</v>
      </c>
      <c r="HDP410" s="73" t="s">
        <v>985</v>
      </c>
      <c r="HDQ410" s="95">
        <v>45109</v>
      </c>
      <c r="HDR410" s="65" t="s">
        <v>11</v>
      </c>
      <c r="HDS410" s="370" t="e">
        <f>VLOOKUP(HEA410,Teams,2)</f>
        <v>#REF!</v>
      </c>
      <c r="HDT410" s="370" t="e">
        <f>VLOOKUP(HEB410,Teams,2)</f>
        <v>#REF!</v>
      </c>
      <c r="HDU410" s="464"/>
      <c r="HDV410" s="369">
        <v>0.33333333333333331</v>
      </c>
      <c r="HDW410" s="370" t="e">
        <f>VLOOKUP(HDS410,fields,2)</f>
        <v>#REF!</v>
      </c>
      <c r="HDX410" s="73" t="s">
        <v>985</v>
      </c>
      <c r="HDY410" s="95">
        <v>45109</v>
      </c>
      <c r="HDZ410" s="65" t="s">
        <v>11</v>
      </c>
      <c r="HEA410" s="370" t="e">
        <f>VLOOKUP(HEI410,Teams,2)</f>
        <v>#REF!</v>
      </c>
      <c r="HEB410" s="370" t="e">
        <f>VLOOKUP(HEJ410,Teams,2)</f>
        <v>#REF!</v>
      </c>
      <c r="HEC410" s="464"/>
      <c r="HED410" s="369">
        <v>0.33333333333333331</v>
      </c>
      <c r="HEE410" s="370" t="e">
        <f>VLOOKUP(HEA410,fields,2)</f>
        <v>#REF!</v>
      </c>
      <c r="HEF410" s="73" t="s">
        <v>985</v>
      </c>
      <c r="HEG410" s="95">
        <v>45109</v>
      </c>
      <c r="HEH410" s="65" t="s">
        <v>11</v>
      </c>
      <c r="HEI410" s="370" t="e">
        <f>VLOOKUP(HEQ410,Teams,2)</f>
        <v>#REF!</v>
      </c>
      <c r="HEJ410" s="370" t="e">
        <f>VLOOKUP(HER410,Teams,2)</f>
        <v>#REF!</v>
      </c>
      <c r="HEK410" s="464"/>
      <c r="HEL410" s="369">
        <v>0.33333333333333331</v>
      </c>
      <c r="HEM410" s="370" t="e">
        <f>VLOOKUP(HEI410,fields,2)</f>
        <v>#REF!</v>
      </c>
      <c r="HEN410" s="73" t="s">
        <v>985</v>
      </c>
      <c r="HEO410" s="95">
        <v>45109</v>
      </c>
      <c r="HEP410" s="65" t="s">
        <v>11</v>
      </c>
      <c r="HEQ410" s="370" t="e">
        <f>VLOOKUP(HEY410,Teams,2)</f>
        <v>#REF!</v>
      </c>
      <c r="HER410" s="370" t="e">
        <f>VLOOKUP(HEZ410,Teams,2)</f>
        <v>#REF!</v>
      </c>
      <c r="HES410" s="464"/>
      <c r="HET410" s="369">
        <v>0.33333333333333331</v>
      </c>
      <c r="HEU410" s="370" t="e">
        <f>VLOOKUP(HEQ410,fields,2)</f>
        <v>#REF!</v>
      </c>
      <c r="HEV410" s="73" t="s">
        <v>985</v>
      </c>
      <c r="HEW410" s="95">
        <v>45109</v>
      </c>
      <c r="HEX410" s="65" t="s">
        <v>11</v>
      </c>
      <c r="HEY410" s="370" t="e">
        <f>VLOOKUP(HFG410,Teams,2)</f>
        <v>#REF!</v>
      </c>
      <c r="HEZ410" s="370" t="e">
        <f>VLOOKUP(HFH410,Teams,2)</f>
        <v>#REF!</v>
      </c>
      <c r="HFA410" s="464"/>
      <c r="HFB410" s="369">
        <v>0.33333333333333331</v>
      </c>
      <c r="HFC410" s="370" t="e">
        <f>VLOOKUP(HEY410,fields,2)</f>
        <v>#REF!</v>
      </c>
      <c r="HFD410" s="73" t="s">
        <v>985</v>
      </c>
      <c r="HFE410" s="95">
        <v>45109</v>
      </c>
      <c r="HFF410" s="65" t="s">
        <v>11</v>
      </c>
      <c r="HFG410" s="370" t="e">
        <f>VLOOKUP(HFO410,Teams,2)</f>
        <v>#REF!</v>
      </c>
      <c r="HFH410" s="370" t="e">
        <f>VLOOKUP(HFP410,Teams,2)</f>
        <v>#REF!</v>
      </c>
      <c r="HFI410" s="464"/>
      <c r="HFJ410" s="369">
        <v>0.33333333333333331</v>
      </c>
      <c r="HFK410" s="370" t="e">
        <f>VLOOKUP(HFG410,fields,2)</f>
        <v>#REF!</v>
      </c>
      <c r="HFL410" s="73" t="s">
        <v>985</v>
      </c>
      <c r="HFM410" s="95">
        <v>45109</v>
      </c>
      <c r="HFN410" s="65" t="s">
        <v>11</v>
      </c>
      <c r="HFO410" s="370" t="e">
        <f>VLOOKUP(HFW410,Teams,2)</f>
        <v>#REF!</v>
      </c>
      <c r="HFP410" s="370" t="e">
        <f>VLOOKUP(HFX410,Teams,2)</f>
        <v>#REF!</v>
      </c>
      <c r="HFQ410" s="464"/>
      <c r="HFR410" s="369">
        <v>0.33333333333333331</v>
      </c>
      <c r="HFS410" s="370" t="e">
        <f>VLOOKUP(HFO410,fields,2)</f>
        <v>#REF!</v>
      </c>
      <c r="HFT410" s="73" t="s">
        <v>985</v>
      </c>
      <c r="HFU410" s="95">
        <v>45109</v>
      </c>
      <c r="HFV410" s="65" t="s">
        <v>11</v>
      </c>
      <c r="HFW410" s="370" t="e">
        <f>VLOOKUP(HGE410,Teams,2)</f>
        <v>#REF!</v>
      </c>
      <c r="HFX410" s="370" t="e">
        <f>VLOOKUP(HGF410,Teams,2)</f>
        <v>#REF!</v>
      </c>
      <c r="HFY410" s="464"/>
      <c r="HFZ410" s="369">
        <v>0.33333333333333331</v>
      </c>
      <c r="HGA410" s="370" t="e">
        <f>VLOOKUP(HFW410,fields,2)</f>
        <v>#REF!</v>
      </c>
      <c r="HGB410" s="73" t="s">
        <v>985</v>
      </c>
      <c r="HGC410" s="95">
        <v>45109</v>
      </c>
      <c r="HGD410" s="65" t="s">
        <v>11</v>
      </c>
      <c r="HGE410" s="370" t="e">
        <f>VLOOKUP(HGM410,Teams,2)</f>
        <v>#REF!</v>
      </c>
      <c r="HGF410" s="370" t="e">
        <f>VLOOKUP(HGN410,Teams,2)</f>
        <v>#REF!</v>
      </c>
      <c r="HGG410" s="464"/>
      <c r="HGH410" s="369">
        <v>0.33333333333333331</v>
      </c>
      <c r="HGI410" s="370" t="e">
        <f>VLOOKUP(HGE410,fields,2)</f>
        <v>#REF!</v>
      </c>
      <c r="HGJ410" s="73" t="s">
        <v>985</v>
      </c>
      <c r="HGK410" s="95">
        <v>45109</v>
      </c>
      <c r="HGL410" s="65" t="s">
        <v>11</v>
      </c>
      <c r="HGM410" s="370" t="e">
        <f>VLOOKUP(HGU410,Teams,2)</f>
        <v>#REF!</v>
      </c>
      <c r="HGN410" s="370" t="e">
        <f>VLOOKUP(HGV410,Teams,2)</f>
        <v>#REF!</v>
      </c>
      <c r="HGO410" s="464"/>
      <c r="HGP410" s="369">
        <v>0.33333333333333331</v>
      </c>
      <c r="HGQ410" s="370" t="e">
        <f>VLOOKUP(HGM410,fields,2)</f>
        <v>#REF!</v>
      </c>
      <c r="HGR410" s="73" t="s">
        <v>985</v>
      </c>
      <c r="HGS410" s="95">
        <v>45109</v>
      </c>
      <c r="HGT410" s="65" t="s">
        <v>11</v>
      </c>
      <c r="HGU410" s="370" t="e">
        <f>VLOOKUP(HHC410,Teams,2)</f>
        <v>#REF!</v>
      </c>
      <c r="HGV410" s="370" t="e">
        <f>VLOOKUP(HHD410,Teams,2)</f>
        <v>#REF!</v>
      </c>
      <c r="HGW410" s="464"/>
      <c r="HGX410" s="369">
        <v>0.33333333333333331</v>
      </c>
      <c r="HGY410" s="370" t="e">
        <f>VLOOKUP(HGU410,fields,2)</f>
        <v>#REF!</v>
      </c>
      <c r="HGZ410" s="73" t="s">
        <v>985</v>
      </c>
      <c r="HHA410" s="95">
        <v>45109</v>
      </c>
      <c r="HHB410" s="65" t="s">
        <v>11</v>
      </c>
      <c r="HHC410" s="370" t="e">
        <f>VLOOKUP(HHK410,Teams,2)</f>
        <v>#REF!</v>
      </c>
      <c r="HHD410" s="370" t="e">
        <f>VLOOKUP(HHL410,Teams,2)</f>
        <v>#REF!</v>
      </c>
      <c r="HHE410" s="464"/>
      <c r="HHF410" s="369">
        <v>0.33333333333333331</v>
      </c>
      <c r="HHG410" s="370" t="e">
        <f>VLOOKUP(HHC410,fields,2)</f>
        <v>#REF!</v>
      </c>
      <c r="HHH410" s="73" t="s">
        <v>985</v>
      </c>
      <c r="HHI410" s="95">
        <v>45109</v>
      </c>
      <c r="HHJ410" s="65" t="s">
        <v>11</v>
      </c>
      <c r="HHK410" s="370" t="e">
        <f>VLOOKUP(HHS410,Teams,2)</f>
        <v>#REF!</v>
      </c>
      <c r="HHL410" s="370" t="e">
        <f>VLOOKUP(HHT410,Teams,2)</f>
        <v>#REF!</v>
      </c>
      <c r="HHM410" s="464"/>
      <c r="HHN410" s="369">
        <v>0.33333333333333331</v>
      </c>
      <c r="HHO410" s="370" t="e">
        <f>VLOOKUP(HHK410,fields,2)</f>
        <v>#REF!</v>
      </c>
      <c r="HHP410" s="73" t="s">
        <v>985</v>
      </c>
      <c r="HHQ410" s="95">
        <v>45109</v>
      </c>
      <c r="HHR410" s="65" t="s">
        <v>11</v>
      </c>
      <c r="HHS410" s="370" t="e">
        <f>VLOOKUP(HIA410,Teams,2)</f>
        <v>#REF!</v>
      </c>
      <c r="HHT410" s="370" t="e">
        <f>VLOOKUP(HIB410,Teams,2)</f>
        <v>#REF!</v>
      </c>
      <c r="HHU410" s="464"/>
      <c r="HHV410" s="369">
        <v>0.33333333333333331</v>
      </c>
      <c r="HHW410" s="370" t="e">
        <f>VLOOKUP(HHS410,fields,2)</f>
        <v>#REF!</v>
      </c>
      <c r="HHX410" s="73" t="s">
        <v>985</v>
      </c>
      <c r="HHY410" s="95">
        <v>45109</v>
      </c>
      <c r="HHZ410" s="65" t="s">
        <v>11</v>
      </c>
      <c r="HIA410" s="370" t="e">
        <f>VLOOKUP(HII410,Teams,2)</f>
        <v>#REF!</v>
      </c>
      <c r="HIB410" s="370" t="e">
        <f>VLOOKUP(HIJ410,Teams,2)</f>
        <v>#REF!</v>
      </c>
      <c r="HIC410" s="464"/>
      <c r="HID410" s="369">
        <v>0.33333333333333331</v>
      </c>
      <c r="HIE410" s="370" t="e">
        <f>VLOOKUP(HIA410,fields,2)</f>
        <v>#REF!</v>
      </c>
      <c r="HIF410" s="73" t="s">
        <v>985</v>
      </c>
      <c r="HIG410" s="95">
        <v>45109</v>
      </c>
      <c r="HIH410" s="65" t="s">
        <v>11</v>
      </c>
      <c r="HII410" s="370" t="e">
        <f>VLOOKUP(HIQ410,Teams,2)</f>
        <v>#REF!</v>
      </c>
      <c r="HIJ410" s="370" t="e">
        <f>VLOOKUP(HIR410,Teams,2)</f>
        <v>#REF!</v>
      </c>
      <c r="HIK410" s="464"/>
      <c r="HIL410" s="369">
        <v>0.33333333333333331</v>
      </c>
      <c r="HIM410" s="370" t="e">
        <f>VLOOKUP(HII410,fields,2)</f>
        <v>#REF!</v>
      </c>
      <c r="HIN410" s="73" t="s">
        <v>985</v>
      </c>
      <c r="HIO410" s="95">
        <v>45109</v>
      </c>
      <c r="HIP410" s="65" t="s">
        <v>11</v>
      </c>
      <c r="HIQ410" s="370" t="e">
        <f>VLOOKUP(HIY410,Teams,2)</f>
        <v>#REF!</v>
      </c>
      <c r="HIR410" s="370" t="e">
        <f>VLOOKUP(HIZ410,Teams,2)</f>
        <v>#REF!</v>
      </c>
      <c r="HIS410" s="464"/>
      <c r="HIT410" s="369">
        <v>0.33333333333333331</v>
      </c>
      <c r="HIU410" s="370" t="e">
        <f>VLOOKUP(HIQ410,fields,2)</f>
        <v>#REF!</v>
      </c>
      <c r="HIV410" s="73" t="s">
        <v>985</v>
      </c>
      <c r="HIW410" s="95">
        <v>45109</v>
      </c>
      <c r="HIX410" s="65" t="s">
        <v>11</v>
      </c>
      <c r="HIY410" s="370" t="e">
        <f>VLOOKUP(HJG410,Teams,2)</f>
        <v>#REF!</v>
      </c>
      <c r="HIZ410" s="370" t="e">
        <f>VLOOKUP(HJH410,Teams,2)</f>
        <v>#REF!</v>
      </c>
      <c r="HJA410" s="464"/>
      <c r="HJB410" s="369">
        <v>0.33333333333333331</v>
      </c>
      <c r="HJC410" s="370" t="e">
        <f>VLOOKUP(HIY410,fields,2)</f>
        <v>#REF!</v>
      </c>
      <c r="HJD410" s="73" t="s">
        <v>985</v>
      </c>
      <c r="HJE410" s="95">
        <v>45109</v>
      </c>
      <c r="HJF410" s="65" t="s">
        <v>11</v>
      </c>
      <c r="HJG410" s="370" t="e">
        <f>VLOOKUP(HJO410,Teams,2)</f>
        <v>#REF!</v>
      </c>
      <c r="HJH410" s="370" t="e">
        <f>VLOOKUP(HJP410,Teams,2)</f>
        <v>#REF!</v>
      </c>
      <c r="HJI410" s="464"/>
      <c r="HJJ410" s="369">
        <v>0.33333333333333331</v>
      </c>
      <c r="HJK410" s="370" t="e">
        <f>VLOOKUP(HJG410,fields,2)</f>
        <v>#REF!</v>
      </c>
      <c r="HJL410" s="73" t="s">
        <v>985</v>
      </c>
      <c r="HJM410" s="95">
        <v>45109</v>
      </c>
      <c r="HJN410" s="65" t="s">
        <v>11</v>
      </c>
      <c r="HJO410" s="370" t="e">
        <f>VLOOKUP(HJW410,Teams,2)</f>
        <v>#REF!</v>
      </c>
      <c r="HJP410" s="370" t="e">
        <f>VLOOKUP(HJX410,Teams,2)</f>
        <v>#REF!</v>
      </c>
      <c r="HJQ410" s="464"/>
      <c r="HJR410" s="369">
        <v>0.33333333333333331</v>
      </c>
      <c r="HJS410" s="370" t="e">
        <f>VLOOKUP(HJO410,fields,2)</f>
        <v>#REF!</v>
      </c>
      <c r="HJT410" s="73" t="s">
        <v>985</v>
      </c>
      <c r="HJU410" s="95">
        <v>45109</v>
      </c>
      <c r="HJV410" s="65" t="s">
        <v>11</v>
      </c>
      <c r="HJW410" s="370" t="e">
        <f>VLOOKUP(HKE410,Teams,2)</f>
        <v>#REF!</v>
      </c>
      <c r="HJX410" s="370" t="e">
        <f>VLOOKUP(HKF410,Teams,2)</f>
        <v>#REF!</v>
      </c>
      <c r="HJY410" s="464"/>
      <c r="HJZ410" s="369">
        <v>0.33333333333333331</v>
      </c>
      <c r="HKA410" s="370" t="e">
        <f>VLOOKUP(HJW410,fields,2)</f>
        <v>#REF!</v>
      </c>
      <c r="HKB410" s="73" t="s">
        <v>985</v>
      </c>
      <c r="HKC410" s="95">
        <v>45109</v>
      </c>
      <c r="HKD410" s="65" t="s">
        <v>11</v>
      </c>
      <c r="HKE410" s="370" t="e">
        <f>VLOOKUP(HKM410,Teams,2)</f>
        <v>#REF!</v>
      </c>
      <c r="HKF410" s="370" t="e">
        <f>VLOOKUP(HKN410,Teams,2)</f>
        <v>#REF!</v>
      </c>
      <c r="HKG410" s="464"/>
      <c r="HKH410" s="369">
        <v>0.33333333333333331</v>
      </c>
      <c r="HKI410" s="370" t="e">
        <f>VLOOKUP(HKE410,fields,2)</f>
        <v>#REF!</v>
      </c>
      <c r="HKJ410" s="73" t="s">
        <v>985</v>
      </c>
      <c r="HKK410" s="95">
        <v>45109</v>
      </c>
      <c r="HKL410" s="65" t="s">
        <v>11</v>
      </c>
      <c r="HKM410" s="370" t="e">
        <f>VLOOKUP(HKU410,Teams,2)</f>
        <v>#REF!</v>
      </c>
      <c r="HKN410" s="370" t="e">
        <f>VLOOKUP(HKV410,Teams,2)</f>
        <v>#REF!</v>
      </c>
      <c r="HKO410" s="464"/>
      <c r="HKP410" s="369">
        <v>0.33333333333333331</v>
      </c>
      <c r="HKQ410" s="370" t="e">
        <f>VLOOKUP(HKM410,fields,2)</f>
        <v>#REF!</v>
      </c>
      <c r="HKR410" s="73" t="s">
        <v>985</v>
      </c>
      <c r="HKS410" s="95">
        <v>45109</v>
      </c>
      <c r="HKT410" s="65" t="s">
        <v>11</v>
      </c>
      <c r="HKU410" s="370" t="e">
        <f>VLOOKUP(HLC410,Teams,2)</f>
        <v>#REF!</v>
      </c>
      <c r="HKV410" s="370" t="e">
        <f>VLOOKUP(HLD410,Teams,2)</f>
        <v>#REF!</v>
      </c>
      <c r="HKW410" s="464"/>
      <c r="HKX410" s="369">
        <v>0.33333333333333331</v>
      </c>
      <c r="HKY410" s="370" t="e">
        <f>VLOOKUP(HKU410,fields,2)</f>
        <v>#REF!</v>
      </c>
      <c r="HKZ410" s="73" t="s">
        <v>985</v>
      </c>
      <c r="HLA410" s="95">
        <v>45109</v>
      </c>
      <c r="HLB410" s="65" t="s">
        <v>11</v>
      </c>
      <c r="HLC410" s="370" t="e">
        <f>VLOOKUP(HLK410,Teams,2)</f>
        <v>#REF!</v>
      </c>
      <c r="HLD410" s="370" t="e">
        <f>VLOOKUP(HLL410,Teams,2)</f>
        <v>#REF!</v>
      </c>
      <c r="HLE410" s="464"/>
      <c r="HLF410" s="369">
        <v>0.33333333333333331</v>
      </c>
      <c r="HLG410" s="370" t="e">
        <f>VLOOKUP(HLC410,fields,2)</f>
        <v>#REF!</v>
      </c>
      <c r="HLH410" s="73" t="s">
        <v>985</v>
      </c>
      <c r="HLI410" s="95">
        <v>45109</v>
      </c>
      <c r="HLJ410" s="65" t="s">
        <v>11</v>
      </c>
      <c r="HLK410" s="370" t="e">
        <f>VLOOKUP(HLS410,Teams,2)</f>
        <v>#REF!</v>
      </c>
      <c r="HLL410" s="370" t="e">
        <f>VLOOKUP(HLT410,Teams,2)</f>
        <v>#REF!</v>
      </c>
      <c r="HLM410" s="464"/>
      <c r="HLN410" s="369">
        <v>0.33333333333333331</v>
      </c>
      <c r="HLO410" s="370" t="e">
        <f>VLOOKUP(HLK410,fields,2)</f>
        <v>#REF!</v>
      </c>
      <c r="HLP410" s="73" t="s">
        <v>985</v>
      </c>
      <c r="HLQ410" s="95">
        <v>45109</v>
      </c>
      <c r="HLR410" s="65" t="s">
        <v>11</v>
      </c>
      <c r="HLS410" s="370" t="e">
        <f>VLOOKUP(HMA410,Teams,2)</f>
        <v>#REF!</v>
      </c>
      <c r="HLT410" s="370" t="e">
        <f>VLOOKUP(HMB410,Teams,2)</f>
        <v>#REF!</v>
      </c>
      <c r="HLU410" s="464"/>
      <c r="HLV410" s="369">
        <v>0.33333333333333331</v>
      </c>
      <c r="HLW410" s="370" t="e">
        <f>VLOOKUP(HLS410,fields,2)</f>
        <v>#REF!</v>
      </c>
      <c r="HLX410" s="73" t="s">
        <v>985</v>
      </c>
      <c r="HLY410" s="95">
        <v>45109</v>
      </c>
      <c r="HLZ410" s="65" t="s">
        <v>11</v>
      </c>
      <c r="HMA410" s="370" t="e">
        <f>VLOOKUP(HMI410,Teams,2)</f>
        <v>#REF!</v>
      </c>
      <c r="HMB410" s="370" t="e">
        <f>VLOOKUP(HMJ410,Teams,2)</f>
        <v>#REF!</v>
      </c>
      <c r="HMC410" s="464"/>
      <c r="HMD410" s="369">
        <v>0.33333333333333331</v>
      </c>
      <c r="HME410" s="370" t="e">
        <f>VLOOKUP(HMA410,fields,2)</f>
        <v>#REF!</v>
      </c>
      <c r="HMF410" s="73" t="s">
        <v>985</v>
      </c>
      <c r="HMG410" s="95">
        <v>45109</v>
      </c>
      <c r="HMH410" s="65" t="s">
        <v>11</v>
      </c>
      <c r="HMI410" s="370" t="e">
        <f>VLOOKUP(HMQ410,Teams,2)</f>
        <v>#REF!</v>
      </c>
      <c r="HMJ410" s="370" t="e">
        <f>VLOOKUP(HMR410,Teams,2)</f>
        <v>#REF!</v>
      </c>
      <c r="HMK410" s="464"/>
      <c r="HML410" s="369">
        <v>0.33333333333333331</v>
      </c>
      <c r="HMM410" s="370" t="e">
        <f>VLOOKUP(HMI410,fields,2)</f>
        <v>#REF!</v>
      </c>
      <c r="HMN410" s="73" t="s">
        <v>985</v>
      </c>
      <c r="HMO410" s="95">
        <v>45109</v>
      </c>
      <c r="HMP410" s="65" t="s">
        <v>11</v>
      </c>
      <c r="HMQ410" s="370" t="e">
        <f>VLOOKUP(HMY410,Teams,2)</f>
        <v>#REF!</v>
      </c>
      <c r="HMR410" s="370" t="e">
        <f>VLOOKUP(HMZ410,Teams,2)</f>
        <v>#REF!</v>
      </c>
      <c r="HMS410" s="464"/>
      <c r="HMT410" s="369">
        <v>0.33333333333333331</v>
      </c>
      <c r="HMU410" s="370" t="e">
        <f>VLOOKUP(HMQ410,fields,2)</f>
        <v>#REF!</v>
      </c>
      <c r="HMV410" s="73" t="s">
        <v>985</v>
      </c>
      <c r="HMW410" s="95">
        <v>45109</v>
      </c>
      <c r="HMX410" s="65" t="s">
        <v>11</v>
      </c>
      <c r="HMY410" s="370" t="e">
        <f>VLOOKUP(HNG410,Teams,2)</f>
        <v>#REF!</v>
      </c>
      <c r="HMZ410" s="370" t="e">
        <f>VLOOKUP(HNH410,Teams,2)</f>
        <v>#REF!</v>
      </c>
      <c r="HNA410" s="464"/>
      <c r="HNB410" s="369">
        <v>0.33333333333333331</v>
      </c>
      <c r="HNC410" s="370" t="e">
        <f>VLOOKUP(HMY410,fields,2)</f>
        <v>#REF!</v>
      </c>
      <c r="HND410" s="73" t="s">
        <v>985</v>
      </c>
      <c r="HNE410" s="95">
        <v>45109</v>
      </c>
      <c r="HNF410" s="65" t="s">
        <v>11</v>
      </c>
      <c r="HNG410" s="370" t="e">
        <f>VLOOKUP(HNO410,Teams,2)</f>
        <v>#REF!</v>
      </c>
      <c r="HNH410" s="370" t="e">
        <f>VLOOKUP(HNP410,Teams,2)</f>
        <v>#REF!</v>
      </c>
      <c r="HNI410" s="464"/>
      <c r="HNJ410" s="369">
        <v>0.33333333333333331</v>
      </c>
      <c r="HNK410" s="370" t="e">
        <f>VLOOKUP(HNG410,fields,2)</f>
        <v>#REF!</v>
      </c>
      <c r="HNL410" s="73" t="s">
        <v>985</v>
      </c>
      <c r="HNM410" s="95">
        <v>45109</v>
      </c>
      <c r="HNN410" s="65" t="s">
        <v>11</v>
      </c>
      <c r="HNO410" s="370" t="e">
        <f>VLOOKUP(HNW410,Teams,2)</f>
        <v>#REF!</v>
      </c>
      <c r="HNP410" s="370" t="e">
        <f>VLOOKUP(HNX410,Teams,2)</f>
        <v>#REF!</v>
      </c>
      <c r="HNQ410" s="464"/>
      <c r="HNR410" s="369">
        <v>0.33333333333333331</v>
      </c>
      <c r="HNS410" s="370" t="e">
        <f>VLOOKUP(HNO410,fields,2)</f>
        <v>#REF!</v>
      </c>
      <c r="HNT410" s="73" t="s">
        <v>985</v>
      </c>
      <c r="HNU410" s="95">
        <v>45109</v>
      </c>
      <c r="HNV410" s="65" t="s">
        <v>11</v>
      </c>
      <c r="HNW410" s="370" t="e">
        <f>VLOOKUP(HOE410,Teams,2)</f>
        <v>#REF!</v>
      </c>
      <c r="HNX410" s="370" t="e">
        <f>VLOOKUP(HOF410,Teams,2)</f>
        <v>#REF!</v>
      </c>
      <c r="HNY410" s="464"/>
      <c r="HNZ410" s="369">
        <v>0.33333333333333331</v>
      </c>
      <c r="HOA410" s="370" t="e">
        <f>VLOOKUP(HNW410,fields,2)</f>
        <v>#REF!</v>
      </c>
      <c r="HOB410" s="73" t="s">
        <v>985</v>
      </c>
      <c r="HOC410" s="95">
        <v>45109</v>
      </c>
      <c r="HOD410" s="65" t="s">
        <v>11</v>
      </c>
      <c r="HOE410" s="370" t="e">
        <f>VLOOKUP(HOM410,Teams,2)</f>
        <v>#REF!</v>
      </c>
      <c r="HOF410" s="370" t="e">
        <f>VLOOKUP(HON410,Teams,2)</f>
        <v>#REF!</v>
      </c>
      <c r="HOG410" s="464"/>
      <c r="HOH410" s="369">
        <v>0.33333333333333331</v>
      </c>
      <c r="HOI410" s="370" t="e">
        <f>VLOOKUP(HOE410,fields,2)</f>
        <v>#REF!</v>
      </c>
      <c r="HOJ410" s="73" t="s">
        <v>985</v>
      </c>
      <c r="HOK410" s="95">
        <v>45109</v>
      </c>
      <c r="HOL410" s="65" t="s">
        <v>11</v>
      </c>
      <c r="HOM410" s="370" t="e">
        <f>VLOOKUP(HOU410,Teams,2)</f>
        <v>#REF!</v>
      </c>
      <c r="HON410" s="370" t="e">
        <f>VLOOKUP(HOV410,Teams,2)</f>
        <v>#REF!</v>
      </c>
      <c r="HOO410" s="464"/>
      <c r="HOP410" s="369">
        <v>0.33333333333333331</v>
      </c>
      <c r="HOQ410" s="370" t="e">
        <f>VLOOKUP(HOM410,fields,2)</f>
        <v>#REF!</v>
      </c>
      <c r="HOR410" s="73" t="s">
        <v>985</v>
      </c>
      <c r="HOS410" s="95">
        <v>45109</v>
      </c>
      <c r="HOT410" s="65" t="s">
        <v>11</v>
      </c>
      <c r="HOU410" s="370" t="e">
        <f>VLOOKUP(HPC410,Teams,2)</f>
        <v>#REF!</v>
      </c>
      <c r="HOV410" s="370" t="e">
        <f>VLOOKUP(HPD410,Teams,2)</f>
        <v>#REF!</v>
      </c>
      <c r="HOW410" s="464"/>
      <c r="HOX410" s="369">
        <v>0.33333333333333331</v>
      </c>
      <c r="HOY410" s="370" t="e">
        <f>VLOOKUP(HOU410,fields,2)</f>
        <v>#REF!</v>
      </c>
      <c r="HOZ410" s="73" t="s">
        <v>985</v>
      </c>
      <c r="HPA410" s="95">
        <v>45109</v>
      </c>
      <c r="HPB410" s="65" t="s">
        <v>11</v>
      </c>
      <c r="HPC410" s="370" t="e">
        <f>VLOOKUP(HPK410,Teams,2)</f>
        <v>#REF!</v>
      </c>
      <c r="HPD410" s="370" t="e">
        <f>VLOOKUP(HPL410,Teams,2)</f>
        <v>#REF!</v>
      </c>
      <c r="HPE410" s="464"/>
      <c r="HPF410" s="369">
        <v>0.33333333333333331</v>
      </c>
      <c r="HPG410" s="370" t="e">
        <f>VLOOKUP(HPC410,fields,2)</f>
        <v>#REF!</v>
      </c>
      <c r="HPH410" s="73" t="s">
        <v>985</v>
      </c>
      <c r="HPI410" s="95">
        <v>45109</v>
      </c>
      <c r="HPJ410" s="65" t="s">
        <v>11</v>
      </c>
      <c r="HPK410" s="370" t="e">
        <f>VLOOKUP(HPS410,Teams,2)</f>
        <v>#REF!</v>
      </c>
      <c r="HPL410" s="370" t="e">
        <f>VLOOKUP(HPT410,Teams,2)</f>
        <v>#REF!</v>
      </c>
      <c r="HPM410" s="464"/>
      <c r="HPN410" s="369">
        <v>0.33333333333333331</v>
      </c>
      <c r="HPO410" s="370" t="e">
        <f>VLOOKUP(HPK410,fields,2)</f>
        <v>#REF!</v>
      </c>
      <c r="HPP410" s="73" t="s">
        <v>985</v>
      </c>
      <c r="HPQ410" s="95">
        <v>45109</v>
      </c>
      <c r="HPR410" s="65" t="s">
        <v>11</v>
      </c>
      <c r="HPS410" s="370" t="e">
        <f>VLOOKUP(HQA410,Teams,2)</f>
        <v>#REF!</v>
      </c>
      <c r="HPT410" s="370" t="e">
        <f>VLOOKUP(HQB410,Teams,2)</f>
        <v>#REF!</v>
      </c>
      <c r="HPU410" s="464"/>
      <c r="HPV410" s="369">
        <v>0.33333333333333331</v>
      </c>
      <c r="HPW410" s="370" t="e">
        <f>VLOOKUP(HPS410,fields,2)</f>
        <v>#REF!</v>
      </c>
      <c r="HPX410" s="73" t="s">
        <v>985</v>
      </c>
      <c r="HPY410" s="95">
        <v>45109</v>
      </c>
      <c r="HPZ410" s="65" t="s">
        <v>11</v>
      </c>
      <c r="HQA410" s="370" t="e">
        <f>VLOOKUP(HQI410,Teams,2)</f>
        <v>#REF!</v>
      </c>
      <c r="HQB410" s="370" t="e">
        <f>VLOOKUP(HQJ410,Teams,2)</f>
        <v>#REF!</v>
      </c>
      <c r="HQC410" s="464"/>
      <c r="HQD410" s="369">
        <v>0.33333333333333331</v>
      </c>
      <c r="HQE410" s="370" t="e">
        <f>VLOOKUP(HQA410,fields,2)</f>
        <v>#REF!</v>
      </c>
      <c r="HQF410" s="73" t="s">
        <v>985</v>
      </c>
      <c r="HQG410" s="95">
        <v>45109</v>
      </c>
      <c r="HQH410" s="65" t="s">
        <v>11</v>
      </c>
      <c r="HQI410" s="370" t="e">
        <f>VLOOKUP(HQQ410,Teams,2)</f>
        <v>#REF!</v>
      </c>
      <c r="HQJ410" s="370" t="e">
        <f>VLOOKUP(HQR410,Teams,2)</f>
        <v>#REF!</v>
      </c>
      <c r="HQK410" s="464"/>
      <c r="HQL410" s="369">
        <v>0.33333333333333331</v>
      </c>
      <c r="HQM410" s="370" t="e">
        <f>VLOOKUP(HQI410,fields,2)</f>
        <v>#REF!</v>
      </c>
      <c r="HQN410" s="73" t="s">
        <v>985</v>
      </c>
      <c r="HQO410" s="95">
        <v>45109</v>
      </c>
      <c r="HQP410" s="65" t="s">
        <v>11</v>
      </c>
      <c r="HQQ410" s="370" t="e">
        <f>VLOOKUP(HQY410,Teams,2)</f>
        <v>#REF!</v>
      </c>
      <c r="HQR410" s="370" t="e">
        <f>VLOOKUP(HQZ410,Teams,2)</f>
        <v>#REF!</v>
      </c>
      <c r="HQS410" s="464"/>
      <c r="HQT410" s="369">
        <v>0.33333333333333331</v>
      </c>
      <c r="HQU410" s="370" t="e">
        <f>VLOOKUP(HQQ410,fields,2)</f>
        <v>#REF!</v>
      </c>
      <c r="HQV410" s="73" t="s">
        <v>985</v>
      </c>
      <c r="HQW410" s="95">
        <v>45109</v>
      </c>
      <c r="HQX410" s="65" t="s">
        <v>11</v>
      </c>
      <c r="HQY410" s="370" t="e">
        <f>VLOOKUP(HRG410,Teams,2)</f>
        <v>#REF!</v>
      </c>
      <c r="HQZ410" s="370" t="e">
        <f>VLOOKUP(HRH410,Teams,2)</f>
        <v>#REF!</v>
      </c>
      <c r="HRA410" s="464"/>
      <c r="HRB410" s="369">
        <v>0.33333333333333331</v>
      </c>
      <c r="HRC410" s="370" t="e">
        <f>VLOOKUP(HQY410,fields,2)</f>
        <v>#REF!</v>
      </c>
      <c r="HRD410" s="73" t="s">
        <v>985</v>
      </c>
      <c r="HRE410" s="95">
        <v>45109</v>
      </c>
      <c r="HRF410" s="65" t="s">
        <v>11</v>
      </c>
      <c r="HRG410" s="370" t="e">
        <f>VLOOKUP(HRO410,Teams,2)</f>
        <v>#REF!</v>
      </c>
      <c r="HRH410" s="370" t="e">
        <f>VLOOKUP(HRP410,Teams,2)</f>
        <v>#REF!</v>
      </c>
      <c r="HRI410" s="464"/>
      <c r="HRJ410" s="369">
        <v>0.33333333333333331</v>
      </c>
      <c r="HRK410" s="370" t="e">
        <f>VLOOKUP(HRG410,fields,2)</f>
        <v>#REF!</v>
      </c>
      <c r="HRL410" s="73" t="s">
        <v>985</v>
      </c>
      <c r="HRM410" s="95">
        <v>45109</v>
      </c>
      <c r="HRN410" s="65" t="s">
        <v>11</v>
      </c>
      <c r="HRO410" s="370" t="e">
        <f>VLOOKUP(HRW410,Teams,2)</f>
        <v>#REF!</v>
      </c>
      <c r="HRP410" s="370" t="e">
        <f>VLOOKUP(HRX410,Teams,2)</f>
        <v>#REF!</v>
      </c>
      <c r="HRQ410" s="464"/>
      <c r="HRR410" s="369">
        <v>0.33333333333333331</v>
      </c>
      <c r="HRS410" s="370" t="e">
        <f>VLOOKUP(HRO410,fields,2)</f>
        <v>#REF!</v>
      </c>
      <c r="HRT410" s="73" t="s">
        <v>985</v>
      </c>
      <c r="HRU410" s="95">
        <v>45109</v>
      </c>
      <c r="HRV410" s="65" t="s">
        <v>11</v>
      </c>
      <c r="HRW410" s="370" t="e">
        <f>VLOOKUP(HSE410,Teams,2)</f>
        <v>#REF!</v>
      </c>
      <c r="HRX410" s="370" t="e">
        <f>VLOOKUP(HSF410,Teams,2)</f>
        <v>#REF!</v>
      </c>
      <c r="HRY410" s="464"/>
      <c r="HRZ410" s="369">
        <v>0.33333333333333331</v>
      </c>
      <c r="HSA410" s="370" t="e">
        <f>VLOOKUP(HRW410,fields,2)</f>
        <v>#REF!</v>
      </c>
      <c r="HSB410" s="73" t="s">
        <v>985</v>
      </c>
      <c r="HSC410" s="95">
        <v>45109</v>
      </c>
      <c r="HSD410" s="65" t="s">
        <v>11</v>
      </c>
      <c r="HSE410" s="370" t="e">
        <f>VLOOKUP(HSM410,Teams,2)</f>
        <v>#REF!</v>
      </c>
      <c r="HSF410" s="370" t="e">
        <f>VLOOKUP(HSN410,Teams,2)</f>
        <v>#REF!</v>
      </c>
      <c r="HSG410" s="464"/>
      <c r="HSH410" s="369">
        <v>0.33333333333333331</v>
      </c>
      <c r="HSI410" s="370" t="e">
        <f>VLOOKUP(HSE410,fields,2)</f>
        <v>#REF!</v>
      </c>
      <c r="HSJ410" s="73" t="s">
        <v>985</v>
      </c>
      <c r="HSK410" s="95">
        <v>45109</v>
      </c>
      <c r="HSL410" s="65" t="s">
        <v>11</v>
      </c>
      <c r="HSM410" s="370" t="e">
        <f>VLOOKUP(HSU410,Teams,2)</f>
        <v>#REF!</v>
      </c>
      <c r="HSN410" s="370" t="e">
        <f>VLOOKUP(HSV410,Teams,2)</f>
        <v>#REF!</v>
      </c>
      <c r="HSO410" s="464"/>
      <c r="HSP410" s="369">
        <v>0.33333333333333331</v>
      </c>
      <c r="HSQ410" s="370" t="e">
        <f>VLOOKUP(HSM410,fields,2)</f>
        <v>#REF!</v>
      </c>
      <c r="HSR410" s="73" t="s">
        <v>985</v>
      </c>
      <c r="HSS410" s="95">
        <v>45109</v>
      </c>
      <c r="HST410" s="65" t="s">
        <v>11</v>
      </c>
      <c r="HSU410" s="370" t="e">
        <f>VLOOKUP(HTC410,Teams,2)</f>
        <v>#REF!</v>
      </c>
      <c r="HSV410" s="370" t="e">
        <f>VLOOKUP(HTD410,Teams,2)</f>
        <v>#REF!</v>
      </c>
      <c r="HSW410" s="464"/>
      <c r="HSX410" s="369">
        <v>0.33333333333333331</v>
      </c>
      <c r="HSY410" s="370" t="e">
        <f>VLOOKUP(HSU410,fields,2)</f>
        <v>#REF!</v>
      </c>
      <c r="HSZ410" s="73" t="s">
        <v>985</v>
      </c>
      <c r="HTA410" s="95">
        <v>45109</v>
      </c>
      <c r="HTB410" s="65" t="s">
        <v>11</v>
      </c>
      <c r="HTC410" s="370" t="e">
        <f>VLOOKUP(HTK410,Teams,2)</f>
        <v>#REF!</v>
      </c>
      <c r="HTD410" s="370" t="e">
        <f>VLOOKUP(HTL410,Teams,2)</f>
        <v>#REF!</v>
      </c>
      <c r="HTE410" s="464"/>
      <c r="HTF410" s="369">
        <v>0.33333333333333331</v>
      </c>
      <c r="HTG410" s="370" t="e">
        <f>VLOOKUP(HTC410,fields,2)</f>
        <v>#REF!</v>
      </c>
      <c r="HTH410" s="73" t="s">
        <v>985</v>
      </c>
      <c r="HTI410" s="95">
        <v>45109</v>
      </c>
      <c r="HTJ410" s="65" t="s">
        <v>11</v>
      </c>
      <c r="HTK410" s="370" t="e">
        <f>VLOOKUP(HTS410,Teams,2)</f>
        <v>#REF!</v>
      </c>
      <c r="HTL410" s="370" t="e">
        <f>VLOOKUP(HTT410,Teams,2)</f>
        <v>#REF!</v>
      </c>
      <c r="HTM410" s="464"/>
      <c r="HTN410" s="369">
        <v>0.33333333333333331</v>
      </c>
      <c r="HTO410" s="370" t="e">
        <f>VLOOKUP(HTK410,fields,2)</f>
        <v>#REF!</v>
      </c>
      <c r="HTP410" s="73" t="s">
        <v>985</v>
      </c>
      <c r="HTQ410" s="95">
        <v>45109</v>
      </c>
      <c r="HTR410" s="65" t="s">
        <v>11</v>
      </c>
      <c r="HTS410" s="370" t="e">
        <f>VLOOKUP(HUA410,Teams,2)</f>
        <v>#REF!</v>
      </c>
      <c r="HTT410" s="370" t="e">
        <f>VLOOKUP(HUB410,Teams,2)</f>
        <v>#REF!</v>
      </c>
      <c r="HTU410" s="464"/>
      <c r="HTV410" s="369">
        <v>0.33333333333333331</v>
      </c>
      <c r="HTW410" s="370" t="e">
        <f>VLOOKUP(HTS410,fields,2)</f>
        <v>#REF!</v>
      </c>
      <c r="HTX410" s="73" t="s">
        <v>985</v>
      </c>
      <c r="HTY410" s="95">
        <v>45109</v>
      </c>
      <c r="HTZ410" s="65" t="s">
        <v>11</v>
      </c>
      <c r="HUA410" s="370" t="e">
        <f>VLOOKUP(HUI410,Teams,2)</f>
        <v>#REF!</v>
      </c>
      <c r="HUB410" s="370" t="e">
        <f>VLOOKUP(HUJ410,Teams,2)</f>
        <v>#REF!</v>
      </c>
      <c r="HUC410" s="464"/>
      <c r="HUD410" s="369">
        <v>0.33333333333333331</v>
      </c>
      <c r="HUE410" s="370" t="e">
        <f>VLOOKUP(HUA410,fields,2)</f>
        <v>#REF!</v>
      </c>
      <c r="HUF410" s="73" t="s">
        <v>985</v>
      </c>
      <c r="HUG410" s="95">
        <v>45109</v>
      </c>
      <c r="HUH410" s="65" t="s">
        <v>11</v>
      </c>
      <c r="HUI410" s="370" t="e">
        <f>VLOOKUP(HUQ410,Teams,2)</f>
        <v>#REF!</v>
      </c>
      <c r="HUJ410" s="370" t="e">
        <f>VLOOKUP(HUR410,Teams,2)</f>
        <v>#REF!</v>
      </c>
      <c r="HUK410" s="464"/>
      <c r="HUL410" s="369">
        <v>0.33333333333333331</v>
      </c>
      <c r="HUM410" s="370" t="e">
        <f>VLOOKUP(HUI410,fields,2)</f>
        <v>#REF!</v>
      </c>
      <c r="HUN410" s="73" t="s">
        <v>985</v>
      </c>
      <c r="HUO410" s="95">
        <v>45109</v>
      </c>
      <c r="HUP410" s="65" t="s">
        <v>11</v>
      </c>
      <c r="HUQ410" s="370" t="e">
        <f>VLOOKUP(HUY410,Teams,2)</f>
        <v>#REF!</v>
      </c>
      <c r="HUR410" s="370" t="e">
        <f>VLOOKUP(HUZ410,Teams,2)</f>
        <v>#REF!</v>
      </c>
      <c r="HUS410" s="464"/>
      <c r="HUT410" s="369">
        <v>0.33333333333333331</v>
      </c>
      <c r="HUU410" s="370" t="e">
        <f>VLOOKUP(HUQ410,fields,2)</f>
        <v>#REF!</v>
      </c>
      <c r="HUV410" s="73" t="s">
        <v>985</v>
      </c>
      <c r="HUW410" s="95">
        <v>45109</v>
      </c>
      <c r="HUX410" s="65" t="s">
        <v>11</v>
      </c>
      <c r="HUY410" s="370" t="e">
        <f>VLOOKUP(HVG410,Teams,2)</f>
        <v>#REF!</v>
      </c>
      <c r="HUZ410" s="370" t="e">
        <f>VLOOKUP(HVH410,Teams,2)</f>
        <v>#REF!</v>
      </c>
      <c r="HVA410" s="464"/>
      <c r="HVB410" s="369">
        <v>0.33333333333333331</v>
      </c>
      <c r="HVC410" s="370" t="e">
        <f>VLOOKUP(HUY410,fields,2)</f>
        <v>#REF!</v>
      </c>
      <c r="HVD410" s="73" t="s">
        <v>985</v>
      </c>
      <c r="HVE410" s="95">
        <v>45109</v>
      </c>
      <c r="HVF410" s="65" t="s">
        <v>11</v>
      </c>
      <c r="HVG410" s="370" t="e">
        <f>VLOOKUP(HVO410,Teams,2)</f>
        <v>#REF!</v>
      </c>
      <c r="HVH410" s="370" t="e">
        <f>VLOOKUP(HVP410,Teams,2)</f>
        <v>#REF!</v>
      </c>
      <c r="HVI410" s="464"/>
      <c r="HVJ410" s="369">
        <v>0.33333333333333331</v>
      </c>
      <c r="HVK410" s="370" t="e">
        <f>VLOOKUP(HVG410,fields,2)</f>
        <v>#REF!</v>
      </c>
      <c r="HVL410" s="73" t="s">
        <v>985</v>
      </c>
      <c r="HVM410" s="95">
        <v>45109</v>
      </c>
      <c r="HVN410" s="65" t="s">
        <v>11</v>
      </c>
      <c r="HVO410" s="370" t="e">
        <f>VLOOKUP(HVW410,Teams,2)</f>
        <v>#REF!</v>
      </c>
      <c r="HVP410" s="370" t="e">
        <f>VLOOKUP(HVX410,Teams,2)</f>
        <v>#REF!</v>
      </c>
      <c r="HVQ410" s="464"/>
      <c r="HVR410" s="369">
        <v>0.33333333333333331</v>
      </c>
      <c r="HVS410" s="370" t="e">
        <f>VLOOKUP(HVO410,fields,2)</f>
        <v>#REF!</v>
      </c>
      <c r="HVT410" s="73" t="s">
        <v>985</v>
      </c>
      <c r="HVU410" s="95">
        <v>45109</v>
      </c>
      <c r="HVV410" s="65" t="s">
        <v>11</v>
      </c>
      <c r="HVW410" s="370" t="e">
        <f>VLOOKUP(HWE410,Teams,2)</f>
        <v>#REF!</v>
      </c>
      <c r="HVX410" s="370" t="e">
        <f>VLOOKUP(HWF410,Teams,2)</f>
        <v>#REF!</v>
      </c>
      <c r="HVY410" s="464"/>
      <c r="HVZ410" s="369">
        <v>0.33333333333333331</v>
      </c>
      <c r="HWA410" s="370" t="e">
        <f>VLOOKUP(HVW410,fields,2)</f>
        <v>#REF!</v>
      </c>
      <c r="HWB410" s="73" t="s">
        <v>985</v>
      </c>
      <c r="HWC410" s="95">
        <v>45109</v>
      </c>
      <c r="HWD410" s="65" t="s">
        <v>11</v>
      </c>
      <c r="HWE410" s="370" t="e">
        <f>VLOOKUP(HWM410,Teams,2)</f>
        <v>#REF!</v>
      </c>
      <c r="HWF410" s="370" t="e">
        <f>VLOOKUP(HWN410,Teams,2)</f>
        <v>#REF!</v>
      </c>
      <c r="HWG410" s="464"/>
      <c r="HWH410" s="369">
        <v>0.33333333333333331</v>
      </c>
      <c r="HWI410" s="370" t="e">
        <f>VLOOKUP(HWE410,fields,2)</f>
        <v>#REF!</v>
      </c>
      <c r="HWJ410" s="73" t="s">
        <v>985</v>
      </c>
      <c r="HWK410" s="95">
        <v>45109</v>
      </c>
      <c r="HWL410" s="65" t="s">
        <v>11</v>
      </c>
      <c r="HWM410" s="370" t="e">
        <f>VLOOKUP(HWU410,Teams,2)</f>
        <v>#REF!</v>
      </c>
      <c r="HWN410" s="370" t="e">
        <f>VLOOKUP(HWV410,Teams,2)</f>
        <v>#REF!</v>
      </c>
      <c r="HWO410" s="464"/>
      <c r="HWP410" s="369">
        <v>0.33333333333333331</v>
      </c>
      <c r="HWQ410" s="370" t="e">
        <f>VLOOKUP(HWM410,fields,2)</f>
        <v>#REF!</v>
      </c>
      <c r="HWR410" s="73" t="s">
        <v>985</v>
      </c>
      <c r="HWS410" s="95">
        <v>45109</v>
      </c>
      <c r="HWT410" s="65" t="s">
        <v>11</v>
      </c>
      <c r="HWU410" s="370" t="e">
        <f>VLOOKUP(HXC410,Teams,2)</f>
        <v>#REF!</v>
      </c>
      <c r="HWV410" s="370" t="e">
        <f>VLOOKUP(HXD410,Teams,2)</f>
        <v>#REF!</v>
      </c>
      <c r="HWW410" s="464"/>
      <c r="HWX410" s="369">
        <v>0.33333333333333331</v>
      </c>
      <c r="HWY410" s="370" t="e">
        <f>VLOOKUP(HWU410,fields,2)</f>
        <v>#REF!</v>
      </c>
      <c r="HWZ410" s="73" t="s">
        <v>985</v>
      </c>
      <c r="HXA410" s="95">
        <v>45109</v>
      </c>
      <c r="HXB410" s="65" t="s">
        <v>11</v>
      </c>
      <c r="HXC410" s="370" t="e">
        <f>VLOOKUP(HXK410,Teams,2)</f>
        <v>#REF!</v>
      </c>
      <c r="HXD410" s="370" t="e">
        <f>VLOOKUP(HXL410,Teams,2)</f>
        <v>#REF!</v>
      </c>
      <c r="HXE410" s="464"/>
      <c r="HXF410" s="369">
        <v>0.33333333333333331</v>
      </c>
      <c r="HXG410" s="370" t="e">
        <f>VLOOKUP(HXC410,fields,2)</f>
        <v>#REF!</v>
      </c>
      <c r="HXH410" s="73" t="s">
        <v>985</v>
      </c>
      <c r="HXI410" s="95">
        <v>45109</v>
      </c>
      <c r="HXJ410" s="65" t="s">
        <v>11</v>
      </c>
      <c r="HXK410" s="370" t="e">
        <f>VLOOKUP(HXS410,Teams,2)</f>
        <v>#REF!</v>
      </c>
      <c r="HXL410" s="370" t="e">
        <f>VLOOKUP(HXT410,Teams,2)</f>
        <v>#REF!</v>
      </c>
      <c r="HXM410" s="464"/>
      <c r="HXN410" s="369">
        <v>0.33333333333333331</v>
      </c>
      <c r="HXO410" s="370" t="e">
        <f>VLOOKUP(HXK410,fields,2)</f>
        <v>#REF!</v>
      </c>
      <c r="HXP410" s="73" t="s">
        <v>985</v>
      </c>
      <c r="HXQ410" s="95">
        <v>45109</v>
      </c>
      <c r="HXR410" s="65" t="s">
        <v>11</v>
      </c>
      <c r="HXS410" s="370" t="e">
        <f>VLOOKUP(HYA410,Teams,2)</f>
        <v>#REF!</v>
      </c>
      <c r="HXT410" s="370" t="e">
        <f>VLOOKUP(HYB410,Teams,2)</f>
        <v>#REF!</v>
      </c>
      <c r="HXU410" s="464"/>
      <c r="HXV410" s="369">
        <v>0.33333333333333331</v>
      </c>
      <c r="HXW410" s="370" t="e">
        <f>VLOOKUP(HXS410,fields,2)</f>
        <v>#REF!</v>
      </c>
      <c r="HXX410" s="73" t="s">
        <v>985</v>
      </c>
      <c r="HXY410" s="95">
        <v>45109</v>
      </c>
      <c r="HXZ410" s="65" t="s">
        <v>11</v>
      </c>
      <c r="HYA410" s="370" t="e">
        <f>VLOOKUP(HYI410,Teams,2)</f>
        <v>#REF!</v>
      </c>
      <c r="HYB410" s="370" t="e">
        <f>VLOOKUP(HYJ410,Teams,2)</f>
        <v>#REF!</v>
      </c>
      <c r="HYC410" s="464"/>
      <c r="HYD410" s="369">
        <v>0.33333333333333331</v>
      </c>
      <c r="HYE410" s="370" t="e">
        <f>VLOOKUP(HYA410,fields,2)</f>
        <v>#REF!</v>
      </c>
      <c r="HYF410" s="73" t="s">
        <v>985</v>
      </c>
      <c r="HYG410" s="95">
        <v>45109</v>
      </c>
      <c r="HYH410" s="65" t="s">
        <v>11</v>
      </c>
      <c r="HYI410" s="370" t="e">
        <f>VLOOKUP(HYQ410,Teams,2)</f>
        <v>#REF!</v>
      </c>
      <c r="HYJ410" s="370" t="e">
        <f>VLOOKUP(HYR410,Teams,2)</f>
        <v>#REF!</v>
      </c>
      <c r="HYK410" s="464"/>
      <c r="HYL410" s="369">
        <v>0.33333333333333331</v>
      </c>
      <c r="HYM410" s="370" t="e">
        <f>VLOOKUP(HYI410,fields,2)</f>
        <v>#REF!</v>
      </c>
      <c r="HYN410" s="73" t="s">
        <v>985</v>
      </c>
      <c r="HYO410" s="95">
        <v>45109</v>
      </c>
      <c r="HYP410" s="65" t="s">
        <v>11</v>
      </c>
      <c r="HYQ410" s="370" t="e">
        <f>VLOOKUP(HYY410,Teams,2)</f>
        <v>#REF!</v>
      </c>
      <c r="HYR410" s="370" t="e">
        <f>VLOOKUP(HYZ410,Teams,2)</f>
        <v>#REF!</v>
      </c>
      <c r="HYS410" s="464"/>
      <c r="HYT410" s="369">
        <v>0.33333333333333331</v>
      </c>
      <c r="HYU410" s="370" t="e">
        <f>VLOOKUP(HYQ410,fields,2)</f>
        <v>#REF!</v>
      </c>
      <c r="HYV410" s="73" t="s">
        <v>985</v>
      </c>
      <c r="HYW410" s="95">
        <v>45109</v>
      </c>
      <c r="HYX410" s="65" t="s">
        <v>11</v>
      </c>
      <c r="HYY410" s="370" t="e">
        <f>VLOOKUP(HZG410,Teams,2)</f>
        <v>#REF!</v>
      </c>
      <c r="HYZ410" s="370" t="e">
        <f>VLOOKUP(HZH410,Teams,2)</f>
        <v>#REF!</v>
      </c>
      <c r="HZA410" s="464"/>
      <c r="HZB410" s="369">
        <v>0.33333333333333331</v>
      </c>
      <c r="HZC410" s="370" t="e">
        <f>VLOOKUP(HYY410,fields,2)</f>
        <v>#REF!</v>
      </c>
      <c r="HZD410" s="73" t="s">
        <v>985</v>
      </c>
      <c r="HZE410" s="95">
        <v>45109</v>
      </c>
      <c r="HZF410" s="65" t="s">
        <v>11</v>
      </c>
      <c r="HZG410" s="370" t="e">
        <f>VLOOKUP(HZO410,Teams,2)</f>
        <v>#REF!</v>
      </c>
      <c r="HZH410" s="370" t="e">
        <f>VLOOKUP(HZP410,Teams,2)</f>
        <v>#REF!</v>
      </c>
      <c r="HZI410" s="464"/>
      <c r="HZJ410" s="369">
        <v>0.33333333333333331</v>
      </c>
      <c r="HZK410" s="370" t="e">
        <f>VLOOKUP(HZG410,fields,2)</f>
        <v>#REF!</v>
      </c>
      <c r="HZL410" s="73" t="s">
        <v>985</v>
      </c>
      <c r="HZM410" s="95">
        <v>45109</v>
      </c>
      <c r="HZN410" s="65" t="s">
        <v>11</v>
      </c>
      <c r="HZO410" s="370" t="e">
        <f>VLOOKUP(HZW410,Teams,2)</f>
        <v>#REF!</v>
      </c>
      <c r="HZP410" s="370" t="e">
        <f>VLOOKUP(HZX410,Teams,2)</f>
        <v>#REF!</v>
      </c>
      <c r="HZQ410" s="464"/>
      <c r="HZR410" s="369">
        <v>0.33333333333333331</v>
      </c>
      <c r="HZS410" s="370" t="e">
        <f>VLOOKUP(HZO410,fields,2)</f>
        <v>#REF!</v>
      </c>
      <c r="HZT410" s="73" t="s">
        <v>985</v>
      </c>
      <c r="HZU410" s="95">
        <v>45109</v>
      </c>
      <c r="HZV410" s="65" t="s">
        <v>11</v>
      </c>
      <c r="HZW410" s="370" t="e">
        <f>VLOOKUP(IAE410,Teams,2)</f>
        <v>#REF!</v>
      </c>
      <c r="HZX410" s="370" t="e">
        <f>VLOOKUP(IAF410,Teams,2)</f>
        <v>#REF!</v>
      </c>
      <c r="HZY410" s="464"/>
      <c r="HZZ410" s="369">
        <v>0.33333333333333331</v>
      </c>
      <c r="IAA410" s="370" t="e">
        <f>VLOOKUP(HZW410,fields,2)</f>
        <v>#REF!</v>
      </c>
      <c r="IAB410" s="73" t="s">
        <v>985</v>
      </c>
      <c r="IAC410" s="95">
        <v>45109</v>
      </c>
      <c r="IAD410" s="65" t="s">
        <v>11</v>
      </c>
      <c r="IAE410" s="370" t="e">
        <f>VLOOKUP(IAM410,Teams,2)</f>
        <v>#REF!</v>
      </c>
      <c r="IAF410" s="370" t="e">
        <f>VLOOKUP(IAN410,Teams,2)</f>
        <v>#REF!</v>
      </c>
      <c r="IAG410" s="464"/>
      <c r="IAH410" s="369">
        <v>0.33333333333333331</v>
      </c>
      <c r="IAI410" s="370" t="e">
        <f>VLOOKUP(IAE410,fields,2)</f>
        <v>#REF!</v>
      </c>
      <c r="IAJ410" s="73" t="s">
        <v>985</v>
      </c>
      <c r="IAK410" s="95">
        <v>45109</v>
      </c>
      <c r="IAL410" s="65" t="s">
        <v>11</v>
      </c>
      <c r="IAM410" s="370" t="e">
        <f>VLOOKUP(IAU410,Teams,2)</f>
        <v>#REF!</v>
      </c>
      <c r="IAN410" s="370" t="e">
        <f>VLOOKUP(IAV410,Teams,2)</f>
        <v>#REF!</v>
      </c>
      <c r="IAO410" s="464"/>
      <c r="IAP410" s="369">
        <v>0.33333333333333331</v>
      </c>
      <c r="IAQ410" s="370" t="e">
        <f>VLOOKUP(IAM410,fields,2)</f>
        <v>#REF!</v>
      </c>
      <c r="IAR410" s="73" t="s">
        <v>985</v>
      </c>
      <c r="IAS410" s="95">
        <v>45109</v>
      </c>
      <c r="IAT410" s="65" t="s">
        <v>11</v>
      </c>
      <c r="IAU410" s="370" t="e">
        <f>VLOOKUP(IBC410,Teams,2)</f>
        <v>#REF!</v>
      </c>
      <c r="IAV410" s="370" t="e">
        <f>VLOOKUP(IBD410,Teams,2)</f>
        <v>#REF!</v>
      </c>
      <c r="IAW410" s="464"/>
      <c r="IAX410" s="369">
        <v>0.33333333333333331</v>
      </c>
      <c r="IAY410" s="370" t="e">
        <f>VLOOKUP(IAU410,fields,2)</f>
        <v>#REF!</v>
      </c>
      <c r="IAZ410" s="73" t="s">
        <v>985</v>
      </c>
      <c r="IBA410" s="95">
        <v>45109</v>
      </c>
      <c r="IBB410" s="65" t="s">
        <v>11</v>
      </c>
      <c r="IBC410" s="370" t="e">
        <f>VLOOKUP(IBK410,Teams,2)</f>
        <v>#REF!</v>
      </c>
      <c r="IBD410" s="370" t="e">
        <f>VLOOKUP(IBL410,Teams,2)</f>
        <v>#REF!</v>
      </c>
      <c r="IBE410" s="464"/>
      <c r="IBF410" s="369">
        <v>0.33333333333333331</v>
      </c>
      <c r="IBG410" s="370" t="e">
        <f>VLOOKUP(IBC410,fields,2)</f>
        <v>#REF!</v>
      </c>
      <c r="IBH410" s="73" t="s">
        <v>985</v>
      </c>
      <c r="IBI410" s="95">
        <v>45109</v>
      </c>
      <c r="IBJ410" s="65" t="s">
        <v>11</v>
      </c>
      <c r="IBK410" s="370" t="e">
        <f>VLOOKUP(IBS410,Teams,2)</f>
        <v>#REF!</v>
      </c>
      <c r="IBL410" s="370" t="e">
        <f>VLOOKUP(IBT410,Teams,2)</f>
        <v>#REF!</v>
      </c>
      <c r="IBM410" s="464"/>
      <c r="IBN410" s="369">
        <v>0.33333333333333331</v>
      </c>
      <c r="IBO410" s="370" t="e">
        <f>VLOOKUP(IBK410,fields,2)</f>
        <v>#REF!</v>
      </c>
      <c r="IBP410" s="73" t="s">
        <v>985</v>
      </c>
      <c r="IBQ410" s="95">
        <v>45109</v>
      </c>
      <c r="IBR410" s="65" t="s">
        <v>11</v>
      </c>
      <c r="IBS410" s="370" t="e">
        <f>VLOOKUP(ICA410,Teams,2)</f>
        <v>#REF!</v>
      </c>
      <c r="IBT410" s="370" t="e">
        <f>VLOOKUP(ICB410,Teams,2)</f>
        <v>#REF!</v>
      </c>
      <c r="IBU410" s="464"/>
      <c r="IBV410" s="369">
        <v>0.33333333333333331</v>
      </c>
      <c r="IBW410" s="370" t="e">
        <f>VLOOKUP(IBS410,fields,2)</f>
        <v>#REF!</v>
      </c>
      <c r="IBX410" s="73" t="s">
        <v>985</v>
      </c>
      <c r="IBY410" s="95">
        <v>45109</v>
      </c>
      <c r="IBZ410" s="65" t="s">
        <v>11</v>
      </c>
      <c r="ICA410" s="370" t="e">
        <f>VLOOKUP(ICI410,Teams,2)</f>
        <v>#REF!</v>
      </c>
      <c r="ICB410" s="370" t="e">
        <f>VLOOKUP(ICJ410,Teams,2)</f>
        <v>#REF!</v>
      </c>
      <c r="ICC410" s="464"/>
      <c r="ICD410" s="369">
        <v>0.33333333333333331</v>
      </c>
      <c r="ICE410" s="370" t="e">
        <f>VLOOKUP(ICA410,fields,2)</f>
        <v>#REF!</v>
      </c>
      <c r="ICF410" s="73" t="s">
        <v>985</v>
      </c>
      <c r="ICG410" s="95">
        <v>45109</v>
      </c>
      <c r="ICH410" s="65" t="s">
        <v>11</v>
      </c>
      <c r="ICI410" s="370" t="e">
        <f>VLOOKUP(ICQ410,Teams,2)</f>
        <v>#REF!</v>
      </c>
      <c r="ICJ410" s="370" t="e">
        <f>VLOOKUP(ICR410,Teams,2)</f>
        <v>#REF!</v>
      </c>
      <c r="ICK410" s="464"/>
      <c r="ICL410" s="369">
        <v>0.33333333333333331</v>
      </c>
      <c r="ICM410" s="370" t="e">
        <f>VLOOKUP(ICI410,fields,2)</f>
        <v>#REF!</v>
      </c>
      <c r="ICN410" s="73" t="s">
        <v>985</v>
      </c>
      <c r="ICO410" s="95">
        <v>45109</v>
      </c>
      <c r="ICP410" s="65" t="s">
        <v>11</v>
      </c>
      <c r="ICQ410" s="370" t="e">
        <f>VLOOKUP(ICY410,Teams,2)</f>
        <v>#REF!</v>
      </c>
      <c r="ICR410" s="370" t="e">
        <f>VLOOKUP(ICZ410,Teams,2)</f>
        <v>#REF!</v>
      </c>
      <c r="ICS410" s="464"/>
      <c r="ICT410" s="369">
        <v>0.33333333333333331</v>
      </c>
      <c r="ICU410" s="370" t="e">
        <f>VLOOKUP(ICQ410,fields,2)</f>
        <v>#REF!</v>
      </c>
      <c r="ICV410" s="73" t="s">
        <v>985</v>
      </c>
      <c r="ICW410" s="95">
        <v>45109</v>
      </c>
      <c r="ICX410" s="65" t="s">
        <v>11</v>
      </c>
      <c r="ICY410" s="370" t="e">
        <f>VLOOKUP(IDG410,Teams,2)</f>
        <v>#REF!</v>
      </c>
      <c r="ICZ410" s="370" t="e">
        <f>VLOOKUP(IDH410,Teams,2)</f>
        <v>#REF!</v>
      </c>
      <c r="IDA410" s="464"/>
      <c r="IDB410" s="369">
        <v>0.33333333333333331</v>
      </c>
      <c r="IDC410" s="370" t="e">
        <f>VLOOKUP(ICY410,fields,2)</f>
        <v>#REF!</v>
      </c>
      <c r="IDD410" s="73" t="s">
        <v>985</v>
      </c>
      <c r="IDE410" s="95">
        <v>45109</v>
      </c>
      <c r="IDF410" s="65" t="s">
        <v>11</v>
      </c>
      <c r="IDG410" s="370" t="e">
        <f>VLOOKUP(IDO410,Teams,2)</f>
        <v>#REF!</v>
      </c>
      <c r="IDH410" s="370" t="e">
        <f>VLOOKUP(IDP410,Teams,2)</f>
        <v>#REF!</v>
      </c>
      <c r="IDI410" s="464"/>
      <c r="IDJ410" s="369">
        <v>0.33333333333333331</v>
      </c>
      <c r="IDK410" s="370" t="e">
        <f>VLOOKUP(IDG410,fields,2)</f>
        <v>#REF!</v>
      </c>
      <c r="IDL410" s="73" t="s">
        <v>985</v>
      </c>
      <c r="IDM410" s="95">
        <v>45109</v>
      </c>
      <c r="IDN410" s="65" t="s">
        <v>11</v>
      </c>
      <c r="IDO410" s="370" t="e">
        <f>VLOOKUP(IDW410,Teams,2)</f>
        <v>#REF!</v>
      </c>
      <c r="IDP410" s="370" t="e">
        <f>VLOOKUP(IDX410,Teams,2)</f>
        <v>#REF!</v>
      </c>
      <c r="IDQ410" s="464"/>
      <c r="IDR410" s="369">
        <v>0.33333333333333331</v>
      </c>
      <c r="IDS410" s="370" t="e">
        <f>VLOOKUP(IDO410,fields,2)</f>
        <v>#REF!</v>
      </c>
      <c r="IDT410" s="73" t="s">
        <v>985</v>
      </c>
      <c r="IDU410" s="95">
        <v>45109</v>
      </c>
      <c r="IDV410" s="65" t="s">
        <v>11</v>
      </c>
      <c r="IDW410" s="370" t="e">
        <f>VLOOKUP(IEE410,Teams,2)</f>
        <v>#REF!</v>
      </c>
      <c r="IDX410" s="370" t="e">
        <f>VLOOKUP(IEF410,Teams,2)</f>
        <v>#REF!</v>
      </c>
      <c r="IDY410" s="464"/>
      <c r="IDZ410" s="369">
        <v>0.33333333333333331</v>
      </c>
      <c r="IEA410" s="370" t="e">
        <f>VLOOKUP(IDW410,fields,2)</f>
        <v>#REF!</v>
      </c>
      <c r="IEB410" s="73" t="s">
        <v>985</v>
      </c>
      <c r="IEC410" s="95">
        <v>45109</v>
      </c>
      <c r="IED410" s="65" t="s">
        <v>11</v>
      </c>
      <c r="IEE410" s="370" t="e">
        <f>VLOOKUP(IEM410,Teams,2)</f>
        <v>#REF!</v>
      </c>
      <c r="IEF410" s="370" t="e">
        <f>VLOOKUP(IEN410,Teams,2)</f>
        <v>#REF!</v>
      </c>
      <c r="IEG410" s="464"/>
      <c r="IEH410" s="369">
        <v>0.33333333333333331</v>
      </c>
      <c r="IEI410" s="370" t="e">
        <f>VLOOKUP(IEE410,fields,2)</f>
        <v>#REF!</v>
      </c>
      <c r="IEJ410" s="73" t="s">
        <v>985</v>
      </c>
      <c r="IEK410" s="95">
        <v>45109</v>
      </c>
      <c r="IEL410" s="65" t="s">
        <v>11</v>
      </c>
      <c r="IEM410" s="370" t="e">
        <f>VLOOKUP(IEU410,Teams,2)</f>
        <v>#REF!</v>
      </c>
      <c r="IEN410" s="370" t="e">
        <f>VLOOKUP(IEV410,Teams,2)</f>
        <v>#REF!</v>
      </c>
      <c r="IEO410" s="464"/>
      <c r="IEP410" s="369">
        <v>0.33333333333333331</v>
      </c>
      <c r="IEQ410" s="370" t="e">
        <f>VLOOKUP(IEM410,fields,2)</f>
        <v>#REF!</v>
      </c>
      <c r="IER410" s="73" t="s">
        <v>985</v>
      </c>
      <c r="IES410" s="95">
        <v>45109</v>
      </c>
      <c r="IET410" s="65" t="s">
        <v>11</v>
      </c>
      <c r="IEU410" s="370" t="e">
        <f>VLOOKUP(IFC410,Teams,2)</f>
        <v>#REF!</v>
      </c>
      <c r="IEV410" s="370" t="e">
        <f>VLOOKUP(IFD410,Teams,2)</f>
        <v>#REF!</v>
      </c>
      <c r="IEW410" s="464"/>
      <c r="IEX410" s="369">
        <v>0.33333333333333331</v>
      </c>
      <c r="IEY410" s="370" t="e">
        <f>VLOOKUP(IEU410,fields,2)</f>
        <v>#REF!</v>
      </c>
      <c r="IEZ410" s="73" t="s">
        <v>985</v>
      </c>
      <c r="IFA410" s="95">
        <v>45109</v>
      </c>
      <c r="IFB410" s="65" t="s">
        <v>11</v>
      </c>
      <c r="IFC410" s="370" t="e">
        <f>VLOOKUP(IFK410,Teams,2)</f>
        <v>#REF!</v>
      </c>
      <c r="IFD410" s="370" t="e">
        <f>VLOOKUP(IFL410,Teams,2)</f>
        <v>#REF!</v>
      </c>
      <c r="IFE410" s="464"/>
      <c r="IFF410" s="369">
        <v>0.33333333333333331</v>
      </c>
      <c r="IFG410" s="370" t="e">
        <f>VLOOKUP(IFC410,fields,2)</f>
        <v>#REF!</v>
      </c>
      <c r="IFH410" s="73" t="s">
        <v>985</v>
      </c>
      <c r="IFI410" s="95">
        <v>45109</v>
      </c>
      <c r="IFJ410" s="65" t="s">
        <v>11</v>
      </c>
      <c r="IFK410" s="370" t="e">
        <f>VLOOKUP(IFS410,Teams,2)</f>
        <v>#REF!</v>
      </c>
      <c r="IFL410" s="370" t="e">
        <f>VLOOKUP(IFT410,Teams,2)</f>
        <v>#REF!</v>
      </c>
      <c r="IFM410" s="464"/>
      <c r="IFN410" s="369">
        <v>0.33333333333333331</v>
      </c>
      <c r="IFO410" s="370" t="e">
        <f>VLOOKUP(IFK410,fields,2)</f>
        <v>#REF!</v>
      </c>
      <c r="IFP410" s="73" t="s">
        <v>985</v>
      </c>
      <c r="IFQ410" s="95">
        <v>45109</v>
      </c>
      <c r="IFR410" s="65" t="s">
        <v>11</v>
      </c>
      <c r="IFS410" s="370" t="e">
        <f>VLOOKUP(IGA410,Teams,2)</f>
        <v>#REF!</v>
      </c>
      <c r="IFT410" s="370" t="e">
        <f>VLOOKUP(IGB410,Teams,2)</f>
        <v>#REF!</v>
      </c>
      <c r="IFU410" s="464"/>
      <c r="IFV410" s="369">
        <v>0.33333333333333331</v>
      </c>
      <c r="IFW410" s="370" t="e">
        <f>VLOOKUP(IFS410,fields,2)</f>
        <v>#REF!</v>
      </c>
      <c r="IFX410" s="73" t="s">
        <v>985</v>
      </c>
      <c r="IFY410" s="95">
        <v>45109</v>
      </c>
      <c r="IFZ410" s="65" t="s">
        <v>11</v>
      </c>
      <c r="IGA410" s="370" t="e">
        <f>VLOOKUP(IGI410,Teams,2)</f>
        <v>#REF!</v>
      </c>
      <c r="IGB410" s="370" t="e">
        <f>VLOOKUP(IGJ410,Teams,2)</f>
        <v>#REF!</v>
      </c>
      <c r="IGC410" s="464"/>
      <c r="IGD410" s="369">
        <v>0.33333333333333331</v>
      </c>
      <c r="IGE410" s="370" t="e">
        <f>VLOOKUP(IGA410,fields,2)</f>
        <v>#REF!</v>
      </c>
      <c r="IGF410" s="73" t="s">
        <v>985</v>
      </c>
      <c r="IGG410" s="95">
        <v>45109</v>
      </c>
      <c r="IGH410" s="65" t="s">
        <v>11</v>
      </c>
      <c r="IGI410" s="370" t="e">
        <f>VLOOKUP(IGQ410,Teams,2)</f>
        <v>#REF!</v>
      </c>
      <c r="IGJ410" s="370" t="e">
        <f>VLOOKUP(IGR410,Teams,2)</f>
        <v>#REF!</v>
      </c>
      <c r="IGK410" s="464"/>
      <c r="IGL410" s="369">
        <v>0.33333333333333331</v>
      </c>
      <c r="IGM410" s="370" t="e">
        <f>VLOOKUP(IGI410,fields,2)</f>
        <v>#REF!</v>
      </c>
      <c r="IGN410" s="73" t="s">
        <v>985</v>
      </c>
      <c r="IGO410" s="95">
        <v>45109</v>
      </c>
      <c r="IGP410" s="65" t="s">
        <v>11</v>
      </c>
      <c r="IGQ410" s="370" t="e">
        <f>VLOOKUP(IGY410,Teams,2)</f>
        <v>#REF!</v>
      </c>
      <c r="IGR410" s="370" t="e">
        <f>VLOOKUP(IGZ410,Teams,2)</f>
        <v>#REF!</v>
      </c>
      <c r="IGS410" s="464"/>
      <c r="IGT410" s="369">
        <v>0.33333333333333331</v>
      </c>
      <c r="IGU410" s="370" t="e">
        <f>VLOOKUP(IGQ410,fields,2)</f>
        <v>#REF!</v>
      </c>
      <c r="IGV410" s="73" t="s">
        <v>985</v>
      </c>
      <c r="IGW410" s="95">
        <v>45109</v>
      </c>
      <c r="IGX410" s="65" t="s">
        <v>11</v>
      </c>
      <c r="IGY410" s="370" t="e">
        <f>VLOOKUP(IHG410,Teams,2)</f>
        <v>#REF!</v>
      </c>
      <c r="IGZ410" s="370" t="e">
        <f>VLOOKUP(IHH410,Teams,2)</f>
        <v>#REF!</v>
      </c>
      <c r="IHA410" s="464"/>
      <c r="IHB410" s="369">
        <v>0.33333333333333331</v>
      </c>
      <c r="IHC410" s="370" t="e">
        <f>VLOOKUP(IGY410,fields,2)</f>
        <v>#REF!</v>
      </c>
      <c r="IHD410" s="73" t="s">
        <v>985</v>
      </c>
      <c r="IHE410" s="95">
        <v>45109</v>
      </c>
      <c r="IHF410" s="65" t="s">
        <v>11</v>
      </c>
      <c r="IHG410" s="370" t="e">
        <f>VLOOKUP(IHO410,Teams,2)</f>
        <v>#REF!</v>
      </c>
      <c r="IHH410" s="370" t="e">
        <f>VLOOKUP(IHP410,Teams,2)</f>
        <v>#REF!</v>
      </c>
      <c r="IHI410" s="464"/>
      <c r="IHJ410" s="369">
        <v>0.33333333333333331</v>
      </c>
      <c r="IHK410" s="370" t="e">
        <f>VLOOKUP(IHG410,fields,2)</f>
        <v>#REF!</v>
      </c>
      <c r="IHL410" s="73" t="s">
        <v>985</v>
      </c>
      <c r="IHM410" s="95">
        <v>45109</v>
      </c>
      <c r="IHN410" s="65" t="s">
        <v>11</v>
      </c>
      <c r="IHO410" s="370" t="e">
        <f>VLOOKUP(IHW410,Teams,2)</f>
        <v>#REF!</v>
      </c>
      <c r="IHP410" s="370" t="e">
        <f>VLOOKUP(IHX410,Teams,2)</f>
        <v>#REF!</v>
      </c>
      <c r="IHQ410" s="464"/>
      <c r="IHR410" s="369">
        <v>0.33333333333333331</v>
      </c>
      <c r="IHS410" s="370" t="e">
        <f>VLOOKUP(IHO410,fields,2)</f>
        <v>#REF!</v>
      </c>
      <c r="IHT410" s="73" t="s">
        <v>985</v>
      </c>
      <c r="IHU410" s="95">
        <v>45109</v>
      </c>
      <c r="IHV410" s="65" t="s">
        <v>11</v>
      </c>
      <c r="IHW410" s="370" t="e">
        <f>VLOOKUP(IIE410,Teams,2)</f>
        <v>#REF!</v>
      </c>
      <c r="IHX410" s="370" t="e">
        <f>VLOOKUP(IIF410,Teams,2)</f>
        <v>#REF!</v>
      </c>
      <c r="IHY410" s="464"/>
      <c r="IHZ410" s="369">
        <v>0.33333333333333331</v>
      </c>
      <c r="IIA410" s="370" t="e">
        <f>VLOOKUP(IHW410,fields,2)</f>
        <v>#REF!</v>
      </c>
      <c r="IIB410" s="73" t="s">
        <v>985</v>
      </c>
      <c r="IIC410" s="95">
        <v>45109</v>
      </c>
      <c r="IID410" s="65" t="s">
        <v>11</v>
      </c>
      <c r="IIE410" s="370" t="e">
        <f>VLOOKUP(IIM410,Teams,2)</f>
        <v>#REF!</v>
      </c>
      <c r="IIF410" s="370" t="e">
        <f>VLOOKUP(IIN410,Teams,2)</f>
        <v>#REF!</v>
      </c>
      <c r="IIG410" s="464"/>
      <c r="IIH410" s="369">
        <v>0.33333333333333331</v>
      </c>
      <c r="III410" s="370" t="e">
        <f>VLOOKUP(IIE410,fields,2)</f>
        <v>#REF!</v>
      </c>
      <c r="IIJ410" s="73" t="s">
        <v>985</v>
      </c>
      <c r="IIK410" s="95">
        <v>45109</v>
      </c>
      <c r="IIL410" s="65" t="s">
        <v>11</v>
      </c>
      <c r="IIM410" s="370" t="e">
        <f>VLOOKUP(IIU410,Teams,2)</f>
        <v>#REF!</v>
      </c>
      <c r="IIN410" s="370" t="e">
        <f>VLOOKUP(IIV410,Teams,2)</f>
        <v>#REF!</v>
      </c>
      <c r="IIO410" s="464"/>
      <c r="IIP410" s="369">
        <v>0.33333333333333331</v>
      </c>
      <c r="IIQ410" s="370" t="e">
        <f>VLOOKUP(IIM410,fields,2)</f>
        <v>#REF!</v>
      </c>
      <c r="IIR410" s="73" t="s">
        <v>985</v>
      </c>
      <c r="IIS410" s="95">
        <v>45109</v>
      </c>
      <c r="IIT410" s="65" t="s">
        <v>11</v>
      </c>
      <c r="IIU410" s="370" t="e">
        <f>VLOOKUP(IJC410,Teams,2)</f>
        <v>#REF!</v>
      </c>
      <c r="IIV410" s="370" t="e">
        <f>VLOOKUP(IJD410,Teams,2)</f>
        <v>#REF!</v>
      </c>
      <c r="IIW410" s="464"/>
      <c r="IIX410" s="369">
        <v>0.33333333333333331</v>
      </c>
      <c r="IIY410" s="370" t="e">
        <f>VLOOKUP(IIU410,fields,2)</f>
        <v>#REF!</v>
      </c>
      <c r="IIZ410" s="73" t="s">
        <v>985</v>
      </c>
      <c r="IJA410" s="95">
        <v>45109</v>
      </c>
      <c r="IJB410" s="65" t="s">
        <v>11</v>
      </c>
      <c r="IJC410" s="370" t="e">
        <f>VLOOKUP(IJK410,Teams,2)</f>
        <v>#REF!</v>
      </c>
      <c r="IJD410" s="370" t="e">
        <f>VLOOKUP(IJL410,Teams,2)</f>
        <v>#REF!</v>
      </c>
      <c r="IJE410" s="464"/>
      <c r="IJF410" s="369">
        <v>0.33333333333333331</v>
      </c>
      <c r="IJG410" s="370" t="e">
        <f>VLOOKUP(IJC410,fields,2)</f>
        <v>#REF!</v>
      </c>
      <c r="IJH410" s="73" t="s">
        <v>985</v>
      </c>
      <c r="IJI410" s="95">
        <v>45109</v>
      </c>
      <c r="IJJ410" s="65" t="s">
        <v>11</v>
      </c>
      <c r="IJK410" s="370" t="e">
        <f>VLOOKUP(IJS410,Teams,2)</f>
        <v>#REF!</v>
      </c>
      <c r="IJL410" s="370" t="e">
        <f>VLOOKUP(IJT410,Teams,2)</f>
        <v>#REF!</v>
      </c>
      <c r="IJM410" s="464"/>
      <c r="IJN410" s="369">
        <v>0.33333333333333331</v>
      </c>
      <c r="IJO410" s="370" t="e">
        <f>VLOOKUP(IJK410,fields,2)</f>
        <v>#REF!</v>
      </c>
      <c r="IJP410" s="73" t="s">
        <v>985</v>
      </c>
      <c r="IJQ410" s="95">
        <v>45109</v>
      </c>
      <c r="IJR410" s="65" t="s">
        <v>11</v>
      </c>
      <c r="IJS410" s="370" t="e">
        <f>VLOOKUP(IKA410,Teams,2)</f>
        <v>#REF!</v>
      </c>
      <c r="IJT410" s="370" t="e">
        <f>VLOOKUP(IKB410,Teams,2)</f>
        <v>#REF!</v>
      </c>
      <c r="IJU410" s="464"/>
      <c r="IJV410" s="369">
        <v>0.33333333333333331</v>
      </c>
      <c r="IJW410" s="370" t="e">
        <f>VLOOKUP(IJS410,fields,2)</f>
        <v>#REF!</v>
      </c>
      <c r="IJX410" s="73" t="s">
        <v>985</v>
      </c>
      <c r="IJY410" s="95">
        <v>45109</v>
      </c>
      <c r="IJZ410" s="65" t="s">
        <v>11</v>
      </c>
      <c r="IKA410" s="370" t="e">
        <f>VLOOKUP(IKI410,Teams,2)</f>
        <v>#REF!</v>
      </c>
      <c r="IKB410" s="370" t="e">
        <f>VLOOKUP(IKJ410,Teams,2)</f>
        <v>#REF!</v>
      </c>
      <c r="IKC410" s="464"/>
      <c r="IKD410" s="369">
        <v>0.33333333333333331</v>
      </c>
      <c r="IKE410" s="370" t="e">
        <f>VLOOKUP(IKA410,fields,2)</f>
        <v>#REF!</v>
      </c>
      <c r="IKF410" s="73" t="s">
        <v>985</v>
      </c>
      <c r="IKG410" s="95">
        <v>45109</v>
      </c>
      <c r="IKH410" s="65" t="s">
        <v>11</v>
      </c>
      <c r="IKI410" s="370" t="e">
        <f>VLOOKUP(IKQ410,Teams,2)</f>
        <v>#REF!</v>
      </c>
      <c r="IKJ410" s="370" t="e">
        <f>VLOOKUP(IKR410,Teams,2)</f>
        <v>#REF!</v>
      </c>
      <c r="IKK410" s="464"/>
      <c r="IKL410" s="369">
        <v>0.33333333333333331</v>
      </c>
      <c r="IKM410" s="370" t="e">
        <f>VLOOKUP(IKI410,fields,2)</f>
        <v>#REF!</v>
      </c>
      <c r="IKN410" s="73" t="s">
        <v>985</v>
      </c>
      <c r="IKO410" s="95">
        <v>45109</v>
      </c>
      <c r="IKP410" s="65" t="s">
        <v>11</v>
      </c>
      <c r="IKQ410" s="370" t="e">
        <f>VLOOKUP(IKY410,Teams,2)</f>
        <v>#REF!</v>
      </c>
      <c r="IKR410" s="370" t="e">
        <f>VLOOKUP(IKZ410,Teams,2)</f>
        <v>#REF!</v>
      </c>
      <c r="IKS410" s="464"/>
      <c r="IKT410" s="369">
        <v>0.33333333333333331</v>
      </c>
      <c r="IKU410" s="370" t="e">
        <f>VLOOKUP(IKQ410,fields,2)</f>
        <v>#REF!</v>
      </c>
      <c r="IKV410" s="73" t="s">
        <v>985</v>
      </c>
      <c r="IKW410" s="95">
        <v>45109</v>
      </c>
      <c r="IKX410" s="65" t="s">
        <v>11</v>
      </c>
      <c r="IKY410" s="370" t="e">
        <f>VLOOKUP(ILG410,Teams,2)</f>
        <v>#REF!</v>
      </c>
      <c r="IKZ410" s="370" t="e">
        <f>VLOOKUP(ILH410,Teams,2)</f>
        <v>#REF!</v>
      </c>
      <c r="ILA410" s="464"/>
      <c r="ILB410" s="369">
        <v>0.33333333333333331</v>
      </c>
      <c r="ILC410" s="370" t="e">
        <f>VLOOKUP(IKY410,fields,2)</f>
        <v>#REF!</v>
      </c>
      <c r="ILD410" s="73" t="s">
        <v>985</v>
      </c>
      <c r="ILE410" s="95">
        <v>45109</v>
      </c>
      <c r="ILF410" s="65" t="s">
        <v>11</v>
      </c>
      <c r="ILG410" s="370" t="e">
        <f>VLOOKUP(ILO410,Teams,2)</f>
        <v>#REF!</v>
      </c>
      <c r="ILH410" s="370" t="e">
        <f>VLOOKUP(ILP410,Teams,2)</f>
        <v>#REF!</v>
      </c>
      <c r="ILI410" s="464"/>
      <c r="ILJ410" s="369">
        <v>0.33333333333333331</v>
      </c>
      <c r="ILK410" s="370" t="e">
        <f>VLOOKUP(ILG410,fields,2)</f>
        <v>#REF!</v>
      </c>
      <c r="ILL410" s="73" t="s">
        <v>985</v>
      </c>
      <c r="ILM410" s="95">
        <v>45109</v>
      </c>
      <c r="ILN410" s="65" t="s">
        <v>11</v>
      </c>
      <c r="ILO410" s="370" t="e">
        <f>VLOOKUP(ILW410,Teams,2)</f>
        <v>#REF!</v>
      </c>
      <c r="ILP410" s="370" t="e">
        <f>VLOOKUP(ILX410,Teams,2)</f>
        <v>#REF!</v>
      </c>
      <c r="ILQ410" s="464"/>
      <c r="ILR410" s="369">
        <v>0.33333333333333331</v>
      </c>
      <c r="ILS410" s="370" t="e">
        <f>VLOOKUP(ILO410,fields,2)</f>
        <v>#REF!</v>
      </c>
      <c r="ILT410" s="73" t="s">
        <v>985</v>
      </c>
      <c r="ILU410" s="95">
        <v>45109</v>
      </c>
      <c r="ILV410" s="65" t="s">
        <v>11</v>
      </c>
      <c r="ILW410" s="370" t="e">
        <f>VLOOKUP(IME410,Teams,2)</f>
        <v>#REF!</v>
      </c>
      <c r="ILX410" s="370" t="e">
        <f>VLOOKUP(IMF410,Teams,2)</f>
        <v>#REF!</v>
      </c>
      <c r="ILY410" s="464"/>
      <c r="ILZ410" s="369">
        <v>0.33333333333333331</v>
      </c>
      <c r="IMA410" s="370" t="e">
        <f>VLOOKUP(ILW410,fields,2)</f>
        <v>#REF!</v>
      </c>
      <c r="IMB410" s="73" t="s">
        <v>985</v>
      </c>
      <c r="IMC410" s="95">
        <v>45109</v>
      </c>
      <c r="IMD410" s="65" t="s">
        <v>11</v>
      </c>
      <c r="IME410" s="370" t="e">
        <f>VLOOKUP(IMM410,Teams,2)</f>
        <v>#REF!</v>
      </c>
      <c r="IMF410" s="370" t="e">
        <f>VLOOKUP(IMN410,Teams,2)</f>
        <v>#REF!</v>
      </c>
      <c r="IMG410" s="464"/>
      <c r="IMH410" s="369">
        <v>0.33333333333333331</v>
      </c>
      <c r="IMI410" s="370" t="e">
        <f>VLOOKUP(IME410,fields,2)</f>
        <v>#REF!</v>
      </c>
      <c r="IMJ410" s="73" t="s">
        <v>985</v>
      </c>
      <c r="IMK410" s="95">
        <v>45109</v>
      </c>
      <c r="IML410" s="65" t="s">
        <v>11</v>
      </c>
      <c r="IMM410" s="370" t="e">
        <f>VLOOKUP(IMU410,Teams,2)</f>
        <v>#REF!</v>
      </c>
      <c r="IMN410" s="370" t="e">
        <f>VLOOKUP(IMV410,Teams,2)</f>
        <v>#REF!</v>
      </c>
      <c r="IMO410" s="464"/>
      <c r="IMP410" s="369">
        <v>0.33333333333333331</v>
      </c>
      <c r="IMQ410" s="370" t="e">
        <f>VLOOKUP(IMM410,fields,2)</f>
        <v>#REF!</v>
      </c>
      <c r="IMR410" s="73" t="s">
        <v>985</v>
      </c>
      <c r="IMS410" s="95">
        <v>45109</v>
      </c>
      <c r="IMT410" s="65" t="s">
        <v>11</v>
      </c>
      <c r="IMU410" s="370" t="e">
        <f>VLOOKUP(INC410,Teams,2)</f>
        <v>#REF!</v>
      </c>
      <c r="IMV410" s="370" t="e">
        <f>VLOOKUP(IND410,Teams,2)</f>
        <v>#REF!</v>
      </c>
      <c r="IMW410" s="464"/>
      <c r="IMX410" s="369">
        <v>0.33333333333333331</v>
      </c>
      <c r="IMY410" s="370" t="e">
        <f>VLOOKUP(IMU410,fields,2)</f>
        <v>#REF!</v>
      </c>
      <c r="IMZ410" s="73" t="s">
        <v>985</v>
      </c>
      <c r="INA410" s="95">
        <v>45109</v>
      </c>
      <c r="INB410" s="65" t="s">
        <v>11</v>
      </c>
      <c r="INC410" s="370" t="e">
        <f>VLOOKUP(INK410,Teams,2)</f>
        <v>#REF!</v>
      </c>
      <c r="IND410" s="370" t="e">
        <f>VLOOKUP(INL410,Teams,2)</f>
        <v>#REF!</v>
      </c>
      <c r="INE410" s="464"/>
      <c r="INF410" s="369">
        <v>0.33333333333333331</v>
      </c>
      <c r="ING410" s="370" t="e">
        <f>VLOOKUP(INC410,fields,2)</f>
        <v>#REF!</v>
      </c>
      <c r="INH410" s="73" t="s">
        <v>985</v>
      </c>
      <c r="INI410" s="95">
        <v>45109</v>
      </c>
      <c r="INJ410" s="65" t="s">
        <v>11</v>
      </c>
      <c r="INK410" s="370" t="e">
        <f>VLOOKUP(INS410,Teams,2)</f>
        <v>#REF!</v>
      </c>
      <c r="INL410" s="370" t="e">
        <f>VLOOKUP(INT410,Teams,2)</f>
        <v>#REF!</v>
      </c>
      <c r="INM410" s="464"/>
      <c r="INN410" s="369">
        <v>0.33333333333333331</v>
      </c>
      <c r="INO410" s="370" t="e">
        <f>VLOOKUP(INK410,fields,2)</f>
        <v>#REF!</v>
      </c>
      <c r="INP410" s="73" t="s">
        <v>985</v>
      </c>
      <c r="INQ410" s="95">
        <v>45109</v>
      </c>
      <c r="INR410" s="65" t="s">
        <v>11</v>
      </c>
      <c r="INS410" s="370" t="e">
        <f>VLOOKUP(IOA410,Teams,2)</f>
        <v>#REF!</v>
      </c>
      <c r="INT410" s="370" t="e">
        <f>VLOOKUP(IOB410,Teams,2)</f>
        <v>#REF!</v>
      </c>
      <c r="INU410" s="464"/>
      <c r="INV410" s="369">
        <v>0.33333333333333331</v>
      </c>
      <c r="INW410" s="370" t="e">
        <f>VLOOKUP(INS410,fields,2)</f>
        <v>#REF!</v>
      </c>
      <c r="INX410" s="73" t="s">
        <v>985</v>
      </c>
      <c r="INY410" s="95">
        <v>45109</v>
      </c>
      <c r="INZ410" s="65" t="s">
        <v>11</v>
      </c>
      <c r="IOA410" s="370" t="e">
        <f>VLOOKUP(IOI410,Teams,2)</f>
        <v>#REF!</v>
      </c>
      <c r="IOB410" s="370" t="e">
        <f>VLOOKUP(IOJ410,Teams,2)</f>
        <v>#REF!</v>
      </c>
      <c r="IOC410" s="464"/>
      <c r="IOD410" s="369">
        <v>0.33333333333333331</v>
      </c>
      <c r="IOE410" s="370" t="e">
        <f>VLOOKUP(IOA410,fields,2)</f>
        <v>#REF!</v>
      </c>
      <c r="IOF410" s="73" t="s">
        <v>985</v>
      </c>
      <c r="IOG410" s="95">
        <v>45109</v>
      </c>
      <c r="IOH410" s="65" t="s">
        <v>11</v>
      </c>
      <c r="IOI410" s="370" t="e">
        <f>VLOOKUP(IOQ410,Teams,2)</f>
        <v>#REF!</v>
      </c>
      <c r="IOJ410" s="370" t="e">
        <f>VLOOKUP(IOR410,Teams,2)</f>
        <v>#REF!</v>
      </c>
      <c r="IOK410" s="464"/>
      <c r="IOL410" s="369">
        <v>0.33333333333333331</v>
      </c>
      <c r="IOM410" s="370" t="e">
        <f>VLOOKUP(IOI410,fields,2)</f>
        <v>#REF!</v>
      </c>
      <c r="ION410" s="73" t="s">
        <v>985</v>
      </c>
      <c r="IOO410" s="95">
        <v>45109</v>
      </c>
      <c r="IOP410" s="65" t="s">
        <v>11</v>
      </c>
      <c r="IOQ410" s="370" t="e">
        <f>VLOOKUP(IOY410,Teams,2)</f>
        <v>#REF!</v>
      </c>
      <c r="IOR410" s="370" t="e">
        <f>VLOOKUP(IOZ410,Teams,2)</f>
        <v>#REF!</v>
      </c>
      <c r="IOS410" s="464"/>
      <c r="IOT410" s="369">
        <v>0.33333333333333331</v>
      </c>
      <c r="IOU410" s="370" t="e">
        <f>VLOOKUP(IOQ410,fields,2)</f>
        <v>#REF!</v>
      </c>
      <c r="IOV410" s="73" t="s">
        <v>985</v>
      </c>
      <c r="IOW410" s="95">
        <v>45109</v>
      </c>
      <c r="IOX410" s="65" t="s">
        <v>11</v>
      </c>
      <c r="IOY410" s="370" t="e">
        <f>VLOOKUP(IPG410,Teams,2)</f>
        <v>#REF!</v>
      </c>
      <c r="IOZ410" s="370" t="e">
        <f>VLOOKUP(IPH410,Teams,2)</f>
        <v>#REF!</v>
      </c>
      <c r="IPA410" s="464"/>
      <c r="IPB410" s="369">
        <v>0.33333333333333331</v>
      </c>
      <c r="IPC410" s="370" t="e">
        <f>VLOOKUP(IOY410,fields,2)</f>
        <v>#REF!</v>
      </c>
      <c r="IPD410" s="73" t="s">
        <v>985</v>
      </c>
      <c r="IPE410" s="95">
        <v>45109</v>
      </c>
      <c r="IPF410" s="65" t="s">
        <v>11</v>
      </c>
      <c r="IPG410" s="370" t="e">
        <f>VLOOKUP(IPO410,Teams,2)</f>
        <v>#REF!</v>
      </c>
      <c r="IPH410" s="370" t="e">
        <f>VLOOKUP(IPP410,Teams,2)</f>
        <v>#REF!</v>
      </c>
      <c r="IPI410" s="464"/>
      <c r="IPJ410" s="369">
        <v>0.33333333333333331</v>
      </c>
      <c r="IPK410" s="370" t="e">
        <f>VLOOKUP(IPG410,fields,2)</f>
        <v>#REF!</v>
      </c>
      <c r="IPL410" s="73" t="s">
        <v>985</v>
      </c>
      <c r="IPM410" s="95">
        <v>45109</v>
      </c>
      <c r="IPN410" s="65" t="s">
        <v>11</v>
      </c>
      <c r="IPO410" s="370" t="e">
        <f>VLOOKUP(IPW410,Teams,2)</f>
        <v>#REF!</v>
      </c>
      <c r="IPP410" s="370" t="e">
        <f>VLOOKUP(IPX410,Teams,2)</f>
        <v>#REF!</v>
      </c>
      <c r="IPQ410" s="464"/>
      <c r="IPR410" s="369">
        <v>0.33333333333333331</v>
      </c>
      <c r="IPS410" s="370" t="e">
        <f>VLOOKUP(IPO410,fields,2)</f>
        <v>#REF!</v>
      </c>
      <c r="IPT410" s="73" t="s">
        <v>985</v>
      </c>
      <c r="IPU410" s="95">
        <v>45109</v>
      </c>
      <c r="IPV410" s="65" t="s">
        <v>11</v>
      </c>
      <c r="IPW410" s="370" t="e">
        <f>VLOOKUP(IQE410,Teams,2)</f>
        <v>#REF!</v>
      </c>
      <c r="IPX410" s="370" t="e">
        <f>VLOOKUP(IQF410,Teams,2)</f>
        <v>#REF!</v>
      </c>
      <c r="IPY410" s="464"/>
      <c r="IPZ410" s="369">
        <v>0.33333333333333331</v>
      </c>
      <c r="IQA410" s="370" t="e">
        <f>VLOOKUP(IPW410,fields,2)</f>
        <v>#REF!</v>
      </c>
      <c r="IQB410" s="73" t="s">
        <v>985</v>
      </c>
      <c r="IQC410" s="95">
        <v>45109</v>
      </c>
      <c r="IQD410" s="65" t="s">
        <v>11</v>
      </c>
      <c r="IQE410" s="370" t="e">
        <f>VLOOKUP(IQM410,Teams,2)</f>
        <v>#REF!</v>
      </c>
      <c r="IQF410" s="370" t="e">
        <f>VLOOKUP(IQN410,Teams,2)</f>
        <v>#REF!</v>
      </c>
      <c r="IQG410" s="464"/>
      <c r="IQH410" s="369">
        <v>0.33333333333333331</v>
      </c>
      <c r="IQI410" s="370" t="e">
        <f>VLOOKUP(IQE410,fields,2)</f>
        <v>#REF!</v>
      </c>
      <c r="IQJ410" s="73" t="s">
        <v>985</v>
      </c>
      <c r="IQK410" s="95">
        <v>45109</v>
      </c>
      <c r="IQL410" s="65" t="s">
        <v>11</v>
      </c>
      <c r="IQM410" s="370" t="e">
        <f>VLOOKUP(IQU410,Teams,2)</f>
        <v>#REF!</v>
      </c>
      <c r="IQN410" s="370" t="e">
        <f>VLOOKUP(IQV410,Teams,2)</f>
        <v>#REF!</v>
      </c>
      <c r="IQO410" s="464"/>
      <c r="IQP410" s="369">
        <v>0.33333333333333331</v>
      </c>
      <c r="IQQ410" s="370" t="e">
        <f>VLOOKUP(IQM410,fields,2)</f>
        <v>#REF!</v>
      </c>
      <c r="IQR410" s="73" t="s">
        <v>985</v>
      </c>
      <c r="IQS410" s="95">
        <v>45109</v>
      </c>
      <c r="IQT410" s="65" t="s">
        <v>11</v>
      </c>
      <c r="IQU410" s="370" t="e">
        <f>VLOOKUP(IRC410,Teams,2)</f>
        <v>#REF!</v>
      </c>
      <c r="IQV410" s="370" t="e">
        <f>VLOOKUP(IRD410,Teams,2)</f>
        <v>#REF!</v>
      </c>
      <c r="IQW410" s="464"/>
      <c r="IQX410" s="369">
        <v>0.33333333333333331</v>
      </c>
      <c r="IQY410" s="370" t="e">
        <f>VLOOKUP(IQU410,fields,2)</f>
        <v>#REF!</v>
      </c>
      <c r="IQZ410" s="73" t="s">
        <v>985</v>
      </c>
      <c r="IRA410" s="95">
        <v>45109</v>
      </c>
      <c r="IRB410" s="65" t="s">
        <v>11</v>
      </c>
      <c r="IRC410" s="370" t="e">
        <f>VLOOKUP(IRK410,Teams,2)</f>
        <v>#REF!</v>
      </c>
      <c r="IRD410" s="370" t="e">
        <f>VLOOKUP(IRL410,Teams,2)</f>
        <v>#REF!</v>
      </c>
      <c r="IRE410" s="464"/>
      <c r="IRF410" s="369">
        <v>0.33333333333333331</v>
      </c>
      <c r="IRG410" s="370" t="e">
        <f>VLOOKUP(IRC410,fields,2)</f>
        <v>#REF!</v>
      </c>
      <c r="IRH410" s="73" t="s">
        <v>985</v>
      </c>
      <c r="IRI410" s="95">
        <v>45109</v>
      </c>
      <c r="IRJ410" s="65" t="s">
        <v>11</v>
      </c>
      <c r="IRK410" s="370" t="e">
        <f>VLOOKUP(IRS410,Teams,2)</f>
        <v>#REF!</v>
      </c>
      <c r="IRL410" s="370" t="e">
        <f>VLOOKUP(IRT410,Teams,2)</f>
        <v>#REF!</v>
      </c>
      <c r="IRM410" s="464"/>
      <c r="IRN410" s="369">
        <v>0.33333333333333331</v>
      </c>
      <c r="IRO410" s="370" t="e">
        <f>VLOOKUP(IRK410,fields,2)</f>
        <v>#REF!</v>
      </c>
      <c r="IRP410" s="73" t="s">
        <v>985</v>
      </c>
      <c r="IRQ410" s="95">
        <v>45109</v>
      </c>
      <c r="IRR410" s="65" t="s">
        <v>11</v>
      </c>
      <c r="IRS410" s="370" t="e">
        <f>VLOOKUP(ISA410,Teams,2)</f>
        <v>#REF!</v>
      </c>
      <c r="IRT410" s="370" t="e">
        <f>VLOOKUP(ISB410,Teams,2)</f>
        <v>#REF!</v>
      </c>
      <c r="IRU410" s="464"/>
      <c r="IRV410" s="369">
        <v>0.33333333333333331</v>
      </c>
      <c r="IRW410" s="370" t="e">
        <f>VLOOKUP(IRS410,fields,2)</f>
        <v>#REF!</v>
      </c>
      <c r="IRX410" s="73" t="s">
        <v>985</v>
      </c>
      <c r="IRY410" s="95">
        <v>45109</v>
      </c>
      <c r="IRZ410" s="65" t="s">
        <v>11</v>
      </c>
      <c r="ISA410" s="370" t="e">
        <f>VLOOKUP(ISI410,Teams,2)</f>
        <v>#REF!</v>
      </c>
      <c r="ISB410" s="370" t="e">
        <f>VLOOKUP(ISJ410,Teams,2)</f>
        <v>#REF!</v>
      </c>
      <c r="ISC410" s="464"/>
      <c r="ISD410" s="369">
        <v>0.33333333333333331</v>
      </c>
      <c r="ISE410" s="370" t="e">
        <f>VLOOKUP(ISA410,fields,2)</f>
        <v>#REF!</v>
      </c>
      <c r="ISF410" s="73" t="s">
        <v>985</v>
      </c>
      <c r="ISG410" s="95">
        <v>45109</v>
      </c>
      <c r="ISH410" s="65" t="s">
        <v>11</v>
      </c>
      <c r="ISI410" s="370" t="e">
        <f>VLOOKUP(ISQ410,Teams,2)</f>
        <v>#REF!</v>
      </c>
      <c r="ISJ410" s="370" t="e">
        <f>VLOOKUP(ISR410,Teams,2)</f>
        <v>#REF!</v>
      </c>
      <c r="ISK410" s="464"/>
      <c r="ISL410" s="369">
        <v>0.33333333333333331</v>
      </c>
      <c r="ISM410" s="370" t="e">
        <f>VLOOKUP(ISI410,fields,2)</f>
        <v>#REF!</v>
      </c>
      <c r="ISN410" s="73" t="s">
        <v>985</v>
      </c>
      <c r="ISO410" s="95">
        <v>45109</v>
      </c>
      <c r="ISP410" s="65" t="s">
        <v>11</v>
      </c>
      <c r="ISQ410" s="370" t="e">
        <f>VLOOKUP(ISY410,Teams,2)</f>
        <v>#REF!</v>
      </c>
      <c r="ISR410" s="370" t="e">
        <f>VLOOKUP(ISZ410,Teams,2)</f>
        <v>#REF!</v>
      </c>
      <c r="ISS410" s="464"/>
      <c r="IST410" s="369">
        <v>0.33333333333333331</v>
      </c>
      <c r="ISU410" s="370" t="e">
        <f>VLOOKUP(ISQ410,fields,2)</f>
        <v>#REF!</v>
      </c>
      <c r="ISV410" s="73" t="s">
        <v>985</v>
      </c>
      <c r="ISW410" s="95">
        <v>45109</v>
      </c>
      <c r="ISX410" s="65" t="s">
        <v>11</v>
      </c>
      <c r="ISY410" s="370" t="e">
        <f>VLOOKUP(ITG410,Teams,2)</f>
        <v>#REF!</v>
      </c>
      <c r="ISZ410" s="370" t="e">
        <f>VLOOKUP(ITH410,Teams,2)</f>
        <v>#REF!</v>
      </c>
      <c r="ITA410" s="464"/>
      <c r="ITB410" s="369">
        <v>0.33333333333333331</v>
      </c>
      <c r="ITC410" s="370" t="e">
        <f>VLOOKUP(ISY410,fields,2)</f>
        <v>#REF!</v>
      </c>
      <c r="ITD410" s="73" t="s">
        <v>985</v>
      </c>
      <c r="ITE410" s="95">
        <v>45109</v>
      </c>
      <c r="ITF410" s="65" t="s">
        <v>11</v>
      </c>
      <c r="ITG410" s="370" t="e">
        <f>VLOOKUP(ITO410,Teams,2)</f>
        <v>#REF!</v>
      </c>
      <c r="ITH410" s="370" t="e">
        <f>VLOOKUP(ITP410,Teams,2)</f>
        <v>#REF!</v>
      </c>
      <c r="ITI410" s="464"/>
      <c r="ITJ410" s="369">
        <v>0.33333333333333331</v>
      </c>
      <c r="ITK410" s="370" t="e">
        <f>VLOOKUP(ITG410,fields,2)</f>
        <v>#REF!</v>
      </c>
      <c r="ITL410" s="73" t="s">
        <v>985</v>
      </c>
      <c r="ITM410" s="95">
        <v>45109</v>
      </c>
      <c r="ITN410" s="65" t="s">
        <v>11</v>
      </c>
      <c r="ITO410" s="370" t="e">
        <f>VLOOKUP(ITW410,Teams,2)</f>
        <v>#REF!</v>
      </c>
      <c r="ITP410" s="370" t="e">
        <f>VLOOKUP(ITX410,Teams,2)</f>
        <v>#REF!</v>
      </c>
      <c r="ITQ410" s="464"/>
      <c r="ITR410" s="369">
        <v>0.33333333333333331</v>
      </c>
      <c r="ITS410" s="370" t="e">
        <f>VLOOKUP(ITO410,fields,2)</f>
        <v>#REF!</v>
      </c>
      <c r="ITT410" s="73" t="s">
        <v>985</v>
      </c>
      <c r="ITU410" s="95">
        <v>45109</v>
      </c>
      <c r="ITV410" s="65" t="s">
        <v>11</v>
      </c>
      <c r="ITW410" s="370" t="e">
        <f>VLOOKUP(IUE410,Teams,2)</f>
        <v>#REF!</v>
      </c>
      <c r="ITX410" s="370" t="e">
        <f>VLOOKUP(IUF410,Teams,2)</f>
        <v>#REF!</v>
      </c>
      <c r="ITY410" s="464"/>
      <c r="ITZ410" s="369">
        <v>0.33333333333333331</v>
      </c>
      <c r="IUA410" s="370" t="e">
        <f>VLOOKUP(ITW410,fields,2)</f>
        <v>#REF!</v>
      </c>
      <c r="IUB410" s="73" t="s">
        <v>985</v>
      </c>
      <c r="IUC410" s="95">
        <v>45109</v>
      </c>
      <c r="IUD410" s="65" t="s">
        <v>11</v>
      </c>
      <c r="IUE410" s="370" t="e">
        <f>VLOOKUP(IUM410,Teams,2)</f>
        <v>#REF!</v>
      </c>
      <c r="IUF410" s="370" t="e">
        <f>VLOOKUP(IUN410,Teams,2)</f>
        <v>#REF!</v>
      </c>
      <c r="IUG410" s="464"/>
      <c r="IUH410" s="369">
        <v>0.33333333333333331</v>
      </c>
      <c r="IUI410" s="370" t="e">
        <f>VLOOKUP(IUE410,fields,2)</f>
        <v>#REF!</v>
      </c>
      <c r="IUJ410" s="73" t="s">
        <v>985</v>
      </c>
      <c r="IUK410" s="95">
        <v>45109</v>
      </c>
      <c r="IUL410" s="65" t="s">
        <v>11</v>
      </c>
      <c r="IUM410" s="370" t="e">
        <f>VLOOKUP(IUU410,Teams,2)</f>
        <v>#REF!</v>
      </c>
      <c r="IUN410" s="370" t="e">
        <f>VLOOKUP(IUV410,Teams,2)</f>
        <v>#REF!</v>
      </c>
      <c r="IUO410" s="464"/>
      <c r="IUP410" s="369">
        <v>0.33333333333333331</v>
      </c>
      <c r="IUQ410" s="370" t="e">
        <f>VLOOKUP(IUM410,fields,2)</f>
        <v>#REF!</v>
      </c>
      <c r="IUR410" s="73" t="s">
        <v>985</v>
      </c>
      <c r="IUS410" s="95">
        <v>45109</v>
      </c>
      <c r="IUT410" s="65" t="s">
        <v>11</v>
      </c>
      <c r="IUU410" s="370" t="e">
        <f>VLOOKUP(IVC410,Teams,2)</f>
        <v>#REF!</v>
      </c>
      <c r="IUV410" s="370" t="e">
        <f>VLOOKUP(IVD410,Teams,2)</f>
        <v>#REF!</v>
      </c>
      <c r="IUW410" s="464"/>
      <c r="IUX410" s="369">
        <v>0.33333333333333331</v>
      </c>
      <c r="IUY410" s="370" t="e">
        <f>VLOOKUP(IUU410,fields,2)</f>
        <v>#REF!</v>
      </c>
      <c r="IUZ410" s="73" t="s">
        <v>985</v>
      </c>
      <c r="IVA410" s="95">
        <v>45109</v>
      </c>
      <c r="IVB410" s="65" t="s">
        <v>11</v>
      </c>
      <c r="IVC410" s="370" t="e">
        <f>VLOOKUP(IVK410,Teams,2)</f>
        <v>#REF!</v>
      </c>
      <c r="IVD410" s="370" t="e">
        <f>VLOOKUP(IVL410,Teams,2)</f>
        <v>#REF!</v>
      </c>
      <c r="IVE410" s="464"/>
      <c r="IVF410" s="369">
        <v>0.33333333333333331</v>
      </c>
      <c r="IVG410" s="370" t="e">
        <f>VLOOKUP(IVC410,fields,2)</f>
        <v>#REF!</v>
      </c>
      <c r="IVH410" s="73" t="s">
        <v>985</v>
      </c>
      <c r="IVI410" s="95">
        <v>45109</v>
      </c>
      <c r="IVJ410" s="65" t="s">
        <v>11</v>
      </c>
      <c r="IVK410" s="370" t="e">
        <f>VLOOKUP(IVS410,Teams,2)</f>
        <v>#REF!</v>
      </c>
      <c r="IVL410" s="370" t="e">
        <f>VLOOKUP(IVT410,Teams,2)</f>
        <v>#REF!</v>
      </c>
      <c r="IVM410" s="464"/>
      <c r="IVN410" s="369">
        <v>0.33333333333333331</v>
      </c>
      <c r="IVO410" s="370" t="e">
        <f>VLOOKUP(IVK410,fields,2)</f>
        <v>#REF!</v>
      </c>
      <c r="IVP410" s="73" t="s">
        <v>985</v>
      </c>
      <c r="IVQ410" s="95">
        <v>45109</v>
      </c>
      <c r="IVR410" s="65" t="s">
        <v>11</v>
      </c>
      <c r="IVS410" s="370" t="e">
        <f>VLOOKUP(IWA410,Teams,2)</f>
        <v>#REF!</v>
      </c>
      <c r="IVT410" s="370" t="e">
        <f>VLOOKUP(IWB410,Teams,2)</f>
        <v>#REF!</v>
      </c>
      <c r="IVU410" s="464"/>
      <c r="IVV410" s="369">
        <v>0.33333333333333331</v>
      </c>
      <c r="IVW410" s="370" t="e">
        <f>VLOOKUP(IVS410,fields,2)</f>
        <v>#REF!</v>
      </c>
      <c r="IVX410" s="73" t="s">
        <v>985</v>
      </c>
      <c r="IVY410" s="95">
        <v>45109</v>
      </c>
      <c r="IVZ410" s="65" t="s">
        <v>11</v>
      </c>
      <c r="IWA410" s="370" t="e">
        <f>VLOOKUP(IWI410,Teams,2)</f>
        <v>#REF!</v>
      </c>
      <c r="IWB410" s="370" t="e">
        <f>VLOOKUP(IWJ410,Teams,2)</f>
        <v>#REF!</v>
      </c>
      <c r="IWC410" s="464"/>
      <c r="IWD410" s="369">
        <v>0.33333333333333331</v>
      </c>
      <c r="IWE410" s="370" t="e">
        <f>VLOOKUP(IWA410,fields,2)</f>
        <v>#REF!</v>
      </c>
      <c r="IWF410" s="73" t="s">
        <v>985</v>
      </c>
      <c r="IWG410" s="95">
        <v>45109</v>
      </c>
      <c r="IWH410" s="65" t="s">
        <v>11</v>
      </c>
      <c r="IWI410" s="370" t="e">
        <f>VLOOKUP(IWQ410,Teams,2)</f>
        <v>#REF!</v>
      </c>
      <c r="IWJ410" s="370" t="e">
        <f>VLOOKUP(IWR410,Teams,2)</f>
        <v>#REF!</v>
      </c>
      <c r="IWK410" s="464"/>
      <c r="IWL410" s="369">
        <v>0.33333333333333331</v>
      </c>
      <c r="IWM410" s="370" t="e">
        <f>VLOOKUP(IWI410,fields,2)</f>
        <v>#REF!</v>
      </c>
      <c r="IWN410" s="73" t="s">
        <v>985</v>
      </c>
      <c r="IWO410" s="95">
        <v>45109</v>
      </c>
      <c r="IWP410" s="65" t="s">
        <v>11</v>
      </c>
      <c r="IWQ410" s="370" t="e">
        <f>VLOOKUP(IWY410,Teams,2)</f>
        <v>#REF!</v>
      </c>
      <c r="IWR410" s="370" t="e">
        <f>VLOOKUP(IWZ410,Teams,2)</f>
        <v>#REF!</v>
      </c>
      <c r="IWS410" s="464"/>
      <c r="IWT410" s="369">
        <v>0.33333333333333331</v>
      </c>
      <c r="IWU410" s="370" t="e">
        <f>VLOOKUP(IWQ410,fields,2)</f>
        <v>#REF!</v>
      </c>
      <c r="IWV410" s="73" t="s">
        <v>985</v>
      </c>
      <c r="IWW410" s="95">
        <v>45109</v>
      </c>
      <c r="IWX410" s="65" t="s">
        <v>11</v>
      </c>
      <c r="IWY410" s="370" t="e">
        <f>VLOOKUP(IXG410,Teams,2)</f>
        <v>#REF!</v>
      </c>
      <c r="IWZ410" s="370" t="e">
        <f>VLOOKUP(IXH410,Teams,2)</f>
        <v>#REF!</v>
      </c>
      <c r="IXA410" s="464"/>
      <c r="IXB410" s="369">
        <v>0.33333333333333331</v>
      </c>
      <c r="IXC410" s="370" t="e">
        <f>VLOOKUP(IWY410,fields,2)</f>
        <v>#REF!</v>
      </c>
      <c r="IXD410" s="73" t="s">
        <v>985</v>
      </c>
      <c r="IXE410" s="95">
        <v>45109</v>
      </c>
      <c r="IXF410" s="65" t="s">
        <v>11</v>
      </c>
      <c r="IXG410" s="370" t="e">
        <f>VLOOKUP(IXO410,Teams,2)</f>
        <v>#REF!</v>
      </c>
      <c r="IXH410" s="370" t="e">
        <f>VLOOKUP(IXP410,Teams,2)</f>
        <v>#REF!</v>
      </c>
      <c r="IXI410" s="464"/>
      <c r="IXJ410" s="369">
        <v>0.33333333333333331</v>
      </c>
      <c r="IXK410" s="370" t="e">
        <f>VLOOKUP(IXG410,fields,2)</f>
        <v>#REF!</v>
      </c>
      <c r="IXL410" s="73" t="s">
        <v>985</v>
      </c>
      <c r="IXM410" s="95">
        <v>45109</v>
      </c>
      <c r="IXN410" s="65" t="s">
        <v>11</v>
      </c>
      <c r="IXO410" s="370" t="e">
        <f>VLOOKUP(IXW410,Teams,2)</f>
        <v>#REF!</v>
      </c>
      <c r="IXP410" s="370" t="e">
        <f>VLOOKUP(IXX410,Teams,2)</f>
        <v>#REF!</v>
      </c>
      <c r="IXQ410" s="464"/>
      <c r="IXR410" s="369">
        <v>0.33333333333333331</v>
      </c>
      <c r="IXS410" s="370" t="e">
        <f>VLOOKUP(IXO410,fields,2)</f>
        <v>#REF!</v>
      </c>
      <c r="IXT410" s="73" t="s">
        <v>985</v>
      </c>
      <c r="IXU410" s="95">
        <v>45109</v>
      </c>
      <c r="IXV410" s="65" t="s">
        <v>11</v>
      </c>
      <c r="IXW410" s="370" t="e">
        <f>VLOOKUP(IYE410,Teams,2)</f>
        <v>#REF!</v>
      </c>
      <c r="IXX410" s="370" t="e">
        <f>VLOOKUP(IYF410,Teams,2)</f>
        <v>#REF!</v>
      </c>
      <c r="IXY410" s="464"/>
      <c r="IXZ410" s="369">
        <v>0.33333333333333331</v>
      </c>
      <c r="IYA410" s="370" t="e">
        <f>VLOOKUP(IXW410,fields,2)</f>
        <v>#REF!</v>
      </c>
      <c r="IYB410" s="73" t="s">
        <v>985</v>
      </c>
      <c r="IYC410" s="95">
        <v>45109</v>
      </c>
      <c r="IYD410" s="65" t="s">
        <v>11</v>
      </c>
      <c r="IYE410" s="370" t="e">
        <f>VLOOKUP(IYM410,Teams,2)</f>
        <v>#REF!</v>
      </c>
      <c r="IYF410" s="370" t="e">
        <f>VLOOKUP(IYN410,Teams,2)</f>
        <v>#REF!</v>
      </c>
      <c r="IYG410" s="464"/>
      <c r="IYH410" s="369">
        <v>0.33333333333333331</v>
      </c>
      <c r="IYI410" s="370" t="e">
        <f>VLOOKUP(IYE410,fields,2)</f>
        <v>#REF!</v>
      </c>
      <c r="IYJ410" s="73" t="s">
        <v>985</v>
      </c>
      <c r="IYK410" s="95">
        <v>45109</v>
      </c>
      <c r="IYL410" s="65" t="s">
        <v>11</v>
      </c>
      <c r="IYM410" s="370" t="e">
        <f>VLOOKUP(IYU410,Teams,2)</f>
        <v>#REF!</v>
      </c>
      <c r="IYN410" s="370" t="e">
        <f>VLOOKUP(IYV410,Teams,2)</f>
        <v>#REF!</v>
      </c>
      <c r="IYO410" s="464"/>
      <c r="IYP410" s="369">
        <v>0.33333333333333331</v>
      </c>
      <c r="IYQ410" s="370" t="e">
        <f>VLOOKUP(IYM410,fields,2)</f>
        <v>#REF!</v>
      </c>
      <c r="IYR410" s="73" t="s">
        <v>985</v>
      </c>
      <c r="IYS410" s="95">
        <v>45109</v>
      </c>
      <c r="IYT410" s="65" t="s">
        <v>11</v>
      </c>
      <c r="IYU410" s="370" t="e">
        <f>VLOOKUP(IZC410,Teams,2)</f>
        <v>#REF!</v>
      </c>
      <c r="IYV410" s="370" t="e">
        <f>VLOOKUP(IZD410,Teams,2)</f>
        <v>#REF!</v>
      </c>
      <c r="IYW410" s="464"/>
      <c r="IYX410" s="369">
        <v>0.33333333333333331</v>
      </c>
      <c r="IYY410" s="370" t="e">
        <f>VLOOKUP(IYU410,fields,2)</f>
        <v>#REF!</v>
      </c>
      <c r="IYZ410" s="73" t="s">
        <v>985</v>
      </c>
      <c r="IZA410" s="95">
        <v>45109</v>
      </c>
      <c r="IZB410" s="65" t="s">
        <v>11</v>
      </c>
      <c r="IZC410" s="370" t="e">
        <f>VLOOKUP(IZK410,Teams,2)</f>
        <v>#REF!</v>
      </c>
      <c r="IZD410" s="370" t="e">
        <f>VLOOKUP(IZL410,Teams,2)</f>
        <v>#REF!</v>
      </c>
      <c r="IZE410" s="464"/>
      <c r="IZF410" s="369">
        <v>0.33333333333333331</v>
      </c>
      <c r="IZG410" s="370" t="e">
        <f>VLOOKUP(IZC410,fields,2)</f>
        <v>#REF!</v>
      </c>
      <c r="IZH410" s="73" t="s">
        <v>985</v>
      </c>
      <c r="IZI410" s="95">
        <v>45109</v>
      </c>
      <c r="IZJ410" s="65" t="s">
        <v>11</v>
      </c>
      <c r="IZK410" s="370" t="e">
        <f>VLOOKUP(IZS410,Teams,2)</f>
        <v>#REF!</v>
      </c>
      <c r="IZL410" s="370" t="e">
        <f>VLOOKUP(IZT410,Teams,2)</f>
        <v>#REF!</v>
      </c>
      <c r="IZM410" s="464"/>
      <c r="IZN410" s="369">
        <v>0.33333333333333331</v>
      </c>
      <c r="IZO410" s="370" t="e">
        <f>VLOOKUP(IZK410,fields,2)</f>
        <v>#REF!</v>
      </c>
      <c r="IZP410" s="73" t="s">
        <v>985</v>
      </c>
      <c r="IZQ410" s="95">
        <v>45109</v>
      </c>
      <c r="IZR410" s="65" t="s">
        <v>11</v>
      </c>
      <c r="IZS410" s="370" t="e">
        <f>VLOOKUP(JAA410,Teams,2)</f>
        <v>#REF!</v>
      </c>
      <c r="IZT410" s="370" t="e">
        <f>VLOOKUP(JAB410,Teams,2)</f>
        <v>#REF!</v>
      </c>
      <c r="IZU410" s="464"/>
      <c r="IZV410" s="369">
        <v>0.33333333333333331</v>
      </c>
      <c r="IZW410" s="370" t="e">
        <f>VLOOKUP(IZS410,fields,2)</f>
        <v>#REF!</v>
      </c>
      <c r="IZX410" s="73" t="s">
        <v>985</v>
      </c>
      <c r="IZY410" s="95">
        <v>45109</v>
      </c>
      <c r="IZZ410" s="65" t="s">
        <v>11</v>
      </c>
      <c r="JAA410" s="370" t="e">
        <f>VLOOKUP(JAI410,Teams,2)</f>
        <v>#REF!</v>
      </c>
      <c r="JAB410" s="370" t="e">
        <f>VLOOKUP(JAJ410,Teams,2)</f>
        <v>#REF!</v>
      </c>
      <c r="JAC410" s="464"/>
      <c r="JAD410" s="369">
        <v>0.33333333333333331</v>
      </c>
      <c r="JAE410" s="370" t="e">
        <f>VLOOKUP(JAA410,fields,2)</f>
        <v>#REF!</v>
      </c>
      <c r="JAF410" s="73" t="s">
        <v>985</v>
      </c>
      <c r="JAG410" s="95">
        <v>45109</v>
      </c>
      <c r="JAH410" s="65" t="s">
        <v>11</v>
      </c>
      <c r="JAI410" s="370" t="e">
        <f>VLOOKUP(JAQ410,Teams,2)</f>
        <v>#REF!</v>
      </c>
      <c r="JAJ410" s="370" t="e">
        <f>VLOOKUP(JAR410,Teams,2)</f>
        <v>#REF!</v>
      </c>
      <c r="JAK410" s="464"/>
      <c r="JAL410" s="369">
        <v>0.33333333333333331</v>
      </c>
      <c r="JAM410" s="370" t="e">
        <f>VLOOKUP(JAI410,fields,2)</f>
        <v>#REF!</v>
      </c>
      <c r="JAN410" s="73" t="s">
        <v>985</v>
      </c>
      <c r="JAO410" s="95">
        <v>45109</v>
      </c>
      <c r="JAP410" s="65" t="s">
        <v>11</v>
      </c>
      <c r="JAQ410" s="370" t="e">
        <f>VLOOKUP(JAY410,Teams,2)</f>
        <v>#REF!</v>
      </c>
      <c r="JAR410" s="370" t="e">
        <f>VLOOKUP(JAZ410,Teams,2)</f>
        <v>#REF!</v>
      </c>
      <c r="JAS410" s="464"/>
      <c r="JAT410" s="369">
        <v>0.33333333333333331</v>
      </c>
      <c r="JAU410" s="370" t="e">
        <f>VLOOKUP(JAQ410,fields,2)</f>
        <v>#REF!</v>
      </c>
      <c r="JAV410" s="73" t="s">
        <v>985</v>
      </c>
      <c r="JAW410" s="95">
        <v>45109</v>
      </c>
      <c r="JAX410" s="65" t="s">
        <v>11</v>
      </c>
      <c r="JAY410" s="370" t="e">
        <f>VLOOKUP(JBG410,Teams,2)</f>
        <v>#REF!</v>
      </c>
      <c r="JAZ410" s="370" t="e">
        <f>VLOOKUP(JBH410,Teams,2)</f>
        <v>#REF!</v>
      </c>
      <c r="JBA410" s="464"/>
      <c r="JBB410" s="369">
        <v>0.33333333333333331</v>
      </c>
      <c r="JBC410" s="370" t="e">
        <f>VLOOKUP(JAY410,fields,2)</f>
        <v>#REF!</v>
      </c>
      <c r="JBD410" s="73" t="s">
        <v>985</v>
      </c>
      <c r="JBE410" s="95">
        <v>45109</v>
      </c>
      <c r="JBF410" s="65" t="s">
        <v>11</v>
      </c>
      <c r="JBG410" s="370" t="e">
        <f>VLOOKUP(JBO410,Teams,2)</f>
        <v>#REF!</v>
      </c>
      <c r="JBH410" s="370" t="e">
        <f>VLOOKUP(JBP410,Teams,2)</f>
        <v>#REF!</v>
      </c>
      <c r="JBI410" s="464"/>
      <c r="JBJ410" s="369">
        <v>0.33333333333333331</v>
      </c>
      <c r="JBK410" s="370" t="e">
        <f>VLOOKUP(JBG410,fields,2)</f>
        <v>#REF!</v>
      </c>
      <c r="JBL410" s="73" t="s">
        <v>985</v>
      </c>
      <c r="JBM410" s="95">
        <v>45109</v>
      </c>
      <c r="JBN410" s="65" t="s">
        <v>11</v>
      </c>
      <c r="JBO410" s="370" t="e">
        <f>VLOOKUP(JBW410,Teams,2)</f>
        <v>#REF!</v>
      </c>
      <c r="JBP410" s="370" t="e">
        <f>VLOOKUP(JBX410,Teams,2)</f>
        <v>#REF!</v>
      </c>
      <c r="JBQ410" s="464"/>
      <c r="JBR410" s="369">
        <v>0.33333333333333331</v>
      </c>
      <c r="JBS410" s="370" t="e">
        <f>VLOOKUP(JBO410,fields,2)</f>
        <v>#REF!</v>
      </c>
      <c r="JBT410" s="73" t="s">
        <v>985</v>
      </c>
      <c r="JBU410" s="95">
        <v>45109</v>
      </c>
      <c r="JBV410" s="65" t="s">
        <v>11</v>
      </c>
      <c r="JBW410" s="370" t="e">
        <f>VLOOKUP(JCE410,Teams,2)</f>
        <v>#REF!</v>
      </c>
      <c r="JBX410" s="370" t="e">
        <f>VLOOKUP(JCF410,Teams,2)</f>
        <v>#REF!</v>
      </c>
      <c r="JBY410" s="464"/>
      <c r="JBZ410" s="369">
        <v>0.33333333333333331</v>
      </c>
      <c r="JCA410" s="370" t="e">
        <f>VLOOKUP(JBW410,fields,2)</f>
        <v>#REF!</v>
      </c>
      <c r="JCB410" s="73" t="s">
        <v>985</v>
      </c>
      <c r="JCC410" s="95">
        <v>45109</v>
      </c>
      <c r="JCD410" s="65" t="s">
        <v>11</v>
      </c>
      <c r="JCE410" s="370" t="e">
        <f>VLOOKUP(JCM410,Teams,2)</f>
        <v>#REF!</v>
      </c>
      <c r="JCF410" s="370" t="e">
        <f>VLOOKUP(JCN410,Teams,2)</f>
        <v>#REF!</v>
      </c>
      <c r="JCG410" s="464"/>
      <c r="JCH410" s="369">
        <v>0.33333333333333331</v>
      </c>
      <c r="JCI410" s="370" t="e">
        <f>VLOOKUP(JCE410,fields,2)</f>
        <v>#REF!</v>
      </c>
      <c r="JCJ410" s="73" t="s">
        <v>985</v>
      </c>
      <c r="JCK410" s="95">
        <v>45109</v>
      </c>
      <c r="JCL410" s="65" t="s">
        <v>11</v>
      </c>
      <c r="JCM410" s="370" t="e">
        <f>VLOOKUP(JCU410,Teams,2)</f>
        <v>#REF!</v>
      </c>
      <c r="JCN410" s="370" t="e">
        <f>VLOOKUP(JCV410,Teams,2)</f>
        <v>#REF!</v>
      </c>
      <c r="JCO410" s="464"/>
      <c r="JCP410" s="369">
        <v>0.33333333333333331</v>
      </c>
      <c r="JCQ410" s="370" t="e">
        <f>VLOOKUP(JCM410,fields,2)</f>
        <v>#REF!</v>
      </c>
      <c r="JCR410" s="73" t="s">
        <v>985</v>
      </c>
      <c r="JCS410" s="95">
        <v>45109</v>
      </c>
      <c r="JCT410" s="65" t="s">
        <v>11</v>
      </c>
      <c r="JCU410" s="370" t="e">
        <f>VLOOKUP(JDC410,Teams,2)</f>
        <v>#REF!</v>
      </c>
      <c r="JCV410" s="370" t="e">
        <f>VLOOKUP(JDD410,Teams,2)</f>
        <v>#REF!</v>
      </c>
      <c r="JCW410" s="464"/>
      <c r="JCX410" s="369">
        <v>0.33333333333333331</v>
      </c>
      <c r="JCY410" s="370" t="e">
        <f>VLOOKUP(JCU410,fields,2)</f>
        <v>#REF!</v>
      </c>
      <c r="JCZ410" s="73" t="s">
        <v>985</v>
      </c>
      <c r="JDA410" s="95">
        <v>45109</v>
      </c>
      <c r="JDB410" s="65" t="s">
        <v>11</v>
      </c>
      <c r="JDC410" s="370" t="e">
        <f>VLOOKUP(JDK410,Teams,2)</f>
        <v>#REF!</v>
      </c>
      <c r="JDD410" s="370" t="e">
        <f>VLOOKUP(JDL410,Teams,2)</f>
        <v>#REF!</v>
      </c>
      <c r="JDE410" s="464"/>
      <c r="JDF410" s="369">
        <v>0.33333333333333331</v>
      </c>
      <c r="JDG410" s="370" t="e">
        <f>VLOOKUP(JDC410,fields,2)</f>
        <v>#REF!</v>
      </c>
      <c r="JDH410" s="73" t="s">
        <v>985</v>
      </c>
      <c r="JDI410" s="95">
        <v>45109</v>
      </c>
      <c r="JDJ410" s="65" t="s">
        <v>11</v>
      </c>
      <c r="JDK410" s="370" t="e">
        <f>VLOOKUP(JDS410,Teams,2)</f>
        <v>#REF!</v>
      </c>
      <c r="JDL410" s="370" t="e">
        <f>VLOOKUP(JDT410,Teams,2)</f>
        <v>#REF!</v>
      </c>
      <c r="JDM410" s="464"/>
      <c r="JDN410" s="369">
        <v>0.33333333333333331</v>
      </c>
      <c r="JDO410" s="370" t="e">
        <f>VLOOKUP(JDK410,fields,2)</f>
        <v>#REF!</v>
      </c>
      <c r="JDP410" s="73" t="s">
        <v>985</v>
      </c>
      <c r="JDQ410" s="95">
        <v>45109</v>
      </c>
      <c r="JDR410" s="65" t="s">
        <v>11</v>
      </c>
      <c r="JDS410" s="370" t="e">
        <f>VLOOKUP(JEA410,Teams,2)</f>
        <v>#REF!</v>
      </c>
      <c r="JDT410" s="370" t="e">
        <f>VLOOKUP(JEB410,Teams,2)</f>
        <v>#REF!</v>
      </c>
      <c r="JDU410" s="464"/>
      <c r="JDV410" s="369">
        <v>0.33333333333333331</v>
      </c>
      <c r="JDW410" s="370" t="e">
        <f>VLOOKUP(JDS410,fields,2)</f>
        <v>#REF!</v>
      </c>
      <c r="JDX410" s="73" t="s">
        <v>985</v>
      </c>
      <c r="JDY410" s="95">
        <v>45109</v>
      </c>
      <c r="JDZ410" s="65" t="s">
        <v>11</v>
      </c>
      <c r="JEA410" s="370" t="e">
        <f>VLOOKUP(JEI410,Teams,2)</f>
        <v>#REF!</v>
      </c>
      <c r="JEB410" s="370" t="e">
        <f>VLOOKUP(JEJ410,Teams,2)</f>
        <v>#REF!</v>
      </c>
      <c r="JEC410" s="464"/>
      <c r="JED410" s="369">
        <v>0.33333333333333331</v>
      </c>
      <c r="JEE410" s="370" t="e">
        <f>VLOOKUP(JEA410,fields,2)</f>
        <v>#REF!</v>
      </c>
      <c r="JEF410" s="73" t="s">
        <v>985</v>
      </c>
      <c r="JEG410" s="95">
        <v>45109</v>
      </c>
      <c r="JEH410" s="65" t="s">
        <v>11</v>
      </c>
      <c r="JEI410" s="370" t="e">
        <f>VLOOKUP(JEQ410,Teams,2)</f>
        <v>#REF!</v>
      </c>
      <c r="JEJ410" s="370" t="e">
        <f>VLOOKUP(JER410,Teams,2)</f>
        <v>#REF!</v>
      </c>
      <c r="JEK410" s="464"/>
      <c r="JEL410" s="369">
        <v>0.33333333333333331</v>
      </c>
      <c r="JEM410" s="370" t="e">
        <f>VLOOKUP(JEI410,fields,2)</f>
        <v>#REF!</v>
      </c>
      <c r="JEN410" s="73" t="s">
        <v>985</v>
      </c>
      <c r="JEO410" s="95">
        <v>45109</v>
      </c>
      <c r="JEP410" s="65" t="s">
        <v>11</v>
      </c>
      <c r="JEQ410" s="370" t="e">
        <f>VLOOKUP(JEY410,Teams,2)</f>
        <v>#REF!</v>
      </c>
      <c r="JER410" s="370" t="e">
        <f>VLOOKUP(JEZ410,Teams,2)</f>
        <v>#REF!</v>
      </c>
      <c r="JES410" s="464"/>
      <c r="JET410" s="369">
        <v>0.33333333333333331</v>
      </c>
      <c r="JEU410" s="370" t="e">
        <f>VLOOKUP(JEQ410,fields,2)</f>
        <v>#REF!</v>
      </c>
      <c r="JEV410" s="73" t="s">
        <v>985</v>
      </c>
      <c r="JEW410" s="95">
        <v>45109</v>
      </c>
      <c r="JEX410" s="65" t="s">
        <v>11</v>
      </c>
      <c r="JEY410" s="370" t="e">
        <f>VLOOKUP(JFG410,Teams,2)</f>
        <v>#REF!</v>
      </c>
      <c r="JEZ410" s="370" t="e">
        <f>VLOOKUP(JFH410,Teams,2)</f>
        <v>#REF!</v>
      </c>
      <c r="JFA410" s="464"/>
      <c r="JFB410" s="369">
        <v>0.33333333333333331</v>
      </c>
      <c r="JFC410" s="370" t="e">
        <f>VLOOKUP(JEY410,fields,2)</f>
        <v>#REF!</v>
      </c>
      <c r="JFD410" s="73" t="s">
        <v>985</v>
      </c>
      <c r="JFE410" s="95">
        <v>45109</v>
      </c>
      <c r="JFF410" s="65" t="s">
        <v>11</v>
      </c>
      <c r="JFG410" s="370" t="e">
        <f>VLOOKUP(JFO410,Teams,2)</f>
        <v>#REF!</v>
      </c>
      <c r="JFH410" s="370" t="e">
        <f>VLOOKUP(JFP410,Teams,2)</f>
        <v>#REF!</v>
      </c>
      <c r="JFI410" s="464"/>
      <c r="JFJ410" s="369">
        <v>0.33333333333333331</v>
      </c>
      <c r="JFK410" s="370" t="e">
        <f>VLOOKUP(JFG410,fields,2)</f>
        <v>#REF!</v>
      </c>
      <c r="JFL410" s="73" t="s">
        <v>985</v>
      </c>
      <c r="JFM410" s="95">
        <v>45109</v>
      </c>
      <c r="JFN410" s="65" t="s">
        <v>11</v>
      </c>
      <c r="JFO410" s="370" t="e">
        <f>VLOOKUP(JFW410,Teams,2)</f>
        <v>#REF!</v>
      </c>
      <c r="JFP410" s="370" t="e">
        <f>VLOOKUP(JFX410,Teams,2)</f>
        <v>#REF!</v>
      </c>
      <c r="JFQ410" s="464"/>
      <c r="JFR410" s="369">
        <v>0.33333333333333331</v>
      </c>
      <c r="JFS410" s="370" t="e">
        <f>VLOOKUP(JFO410,fields,2)</f>
        <v>#REF!</v>
      </c>
      <c r="JFT410" s="73" t="s">
        <v>985</v>
      </c>
      <c r="JFU410" s="95">
        <v>45109</v>
      </c>
      <c r="JFV410" s="65" t="s">
        <v>11</v>
      </c>
      <c r="JFW410" s="370" t="e">
        <f>VLOOKUP(JGE410,Teams,2)</f>
        <v>#REF!</v>
      </c>
      <c r="JFX410" s="370" t="e">
        <f>VLOOKUP(JGF410,Teams,2)</f>
        <v>#REF!</v>
      </c>
      <c r="JFY410" s="464"/>
      <c r="JFZ410" s="369">
        <v>0.33333333333333331</v>
      </c>
      <c r="JGA410" s="370" t="e">
        <f>VLOOKUP(JFW410,fields,2)</f>
        <v>#REF!</v>
      </c>
      <c r="JGB410" s="73" t="s">
        <v>985</v>
      </c>
      <c r="JGC410" s="95">
        <v>45109</v>
      </c>
      <c r="JGD410" s="65" t="s">
        <v>11</v>
      </c>
      <c r="JGE410" s="370" t="e">
        <f>VLOOKUP(JGM410,Teams,2)</f>
        <v>#REF!</v>
      </c>
      <c r="JGF410" s="370" t="e">
        <f>VLOOKUP(JGN410,Teams,2)</f>
        <v>#REF!</v>
      </c>
      <c r="JGG410" s="464"/>
      <c r="JGH410" s="369">
        <v>0.33333333333333331</v>
      </c>
      <c r="JGI410" s="370" t="e">
        <f>VLOOKUP(JGE410,fields,2)</f>
        <v>#REF!</v>
      </c>
      <c r="JGJ410" s="73" t="s">
        <v>985</v>
      </c>
      <c r="JGK410" s="95">
        <v>45109</v>
      </c>
      <c r="JGL410" s="65" t="s">
        <v>11</v>
      </c>
      <c r="JGM410" s="370" t="e">
        <f>VLOOKUP(JGU410,Teams,2)</f>
        <v>#REF!</v>
      </c>
      <c r="JGN410" s="370" t="e">
        <f>VLOOKUP(JGV410,Teams,2)</f>
        <v>#REF!</v>
      </c>
      <c r="JGO410" s="464"/>
      <c r="JGP410" s="369">
        <v>0.33333333333333331</v>
      </c>
      <c r="JGQ410" s="370" t="e">
        <f>VLOOKUP(JGM410,fields,2)</f>
        <v>#REF!</v>
      </c>
      <c r="JGR410" s="73" t="s">
        <v>985</v>
      </c>
      <c r="JGS410" s="95">
        <v>45109</v>
      </c>
      <c r="JGT410" s="65" t="s">
        <v>11</v>
      </c>
      <c r="JGU410" s="370" t="e">
        <f>VLOOKUP(JHC410,Teams,2)</f>
        <v>#REF!</v>
      </c>
      <c r="JGV410" s="370" t="e">
        <f>VLOOKUP(JHD410,Teams,2)</f>
        <v>#REF!</v>
      </c>
      <c r="JGW410" s="464"/>
      <c r="JGX410" s="369">
        <v>0.33333333333333331</v>
      </c>
      <c r="JGY410" s="370" t="e">
        <f>VLOOKUP(JGU410,fields,2)</f>
        <v>#REF!</v>
      </c>
      <c r="JGZ410" s="73" t="s">
        <v>985</v>
      </c>
      <c r="JHA410" s="95">
        <v>45109</v>
      </c>
      <c r="JHB410" s="65" t="s">
        <v>11</v>
      </c>
      <c r="JHC410" s="370" t="e">
        <f>VLOOKUP(JHK410,Teams,2)</f>
        <v>#REF!</v>
      </c>
      <c r="JHD410" s="370" t="e">
        <f>VLOOKUP(JHL410,Teams,2)</f>
        <v>#REF!</v>
      </c>
      <c r="JHE410" s="464"/>
      <c r="JHF410" s="369">
        <v>0.33333333333333331</v>
      </c>
      <c r="JHG410" s="370" t="e">
        <f>VLOOKUP(JHC410,fields,2)</f>
        <v>#REF!</v>
      </c>
      <c r="JHH410" s="73" t="s">
        <v>985</v>
      </c>
      <c r="JHI410" s="95">
        <v>45109</v>
      </c>
      <c r="JHJ410" s="65" t="s">
        <v>11</v>
      </c>
      <c r="JHK410" s="370" t="e">
        <f>VLOOKUP(JHS410,Teams,2)</f>
        <v>#REF!</v>
      </c>
      <c r="JHL410" s="370" t="e">
        <f>VLOOKUP(JHT410,Teams,2)</f>
        <v>#REF!</v>
      </c>
      <c r="JHM410" s="464"/>
      <c r="JHN410" s="369">
        <v>0.33333333333333331</v>
      </c>
      <c r="JHO410" s="370" t="e">
        <f>VLOOKUP(JHK410,fields,2)</f>
        <v>#REF!</v>
      </c>
      <c r="JHP410" s="73" t="s">
        <v>985</v>
      </c>
      <c r="JHQ410" s="95">
        <v>45109</v>
      </c>
      <c r="JHR410" s="65" t="s">
        <v>11</v>
      </c>
      <c r="JHS410" s="370" t="e">
        <f>VLOOKUP(JIA410,Teams,2)</f>
        <v>#REF!</v>
      </c>
      <c r="JHT410" s="370" t="e">
        <f>VLOOKUP(JIB410,Teams,2)</f>
        <v>#REF!</v>
      </c>
      <c r="JHU410" s="464"/>
      <c r="JHV410" s="369">
        <v>0.33333333333333331</v>
      </c>
      <c r="JHW410" s="370" t="e">
        <f>VLOOKUP(JHS410,fields,2)</f>
        <v>#REF!</v>
      </c>
      <c r="JHX410" s="73" t="s">
        <v>985</v>
      </c>
      <c r="JHY410" s="95">
        <v>45109</v>
      </c>
      <c r="JHZ410" s="65" t="s">
        <v>11</v>
      </c>
      <c r="JIA410" s="370" t="e">
        <f>VLOOKUP(JII410,Teams,2)</f>
        <v>#REF!</v>
      </c>
      <c r="JIB410" s="370" t="e">
        <f>VLOOKUP(JIJ410,Teams,2)</f>
        <v>#REF!</v>
      </c>
      <c r="JIC410" s="464"/>
      <c r="JID410" s="369">
        <v>0.33333333333333331</v>
      </c>
      <c r="JIE410" s="370" t="e">
        <f>VLOOKUP(JIA410,fields,2)</f>
        <v>#REF!</v>
      </c>
      <c r="JIF410" s="73" t="s">
        <v>985</v>
      </c>
      <c r="JIG410" s="95">
        <v>45109</v>
      </c>
      <c r="JIH410" s="65" t="s">
        <v>11</v>
      </c>
      <c r="JII410" s="370" t="e">
        <f>VLOOKUP(JIQ410,Teams,2)</f>
        <v>#REF!</v>
      </c>
      <c r="JIJ410" s="370" t="e">
        <f>VLOOKUP(JIR410,Teams,2)</f>
        <v>#REF!</v>
      </c>
      <c r="JIK410" s="464"/>
      <c r="JIL410" s="369">
        <v>0.33333333333333331</v>
      </c>
      <c r="JIM410" s="370" t="e">
        <f>VLOOKUP(JII410,fields,2)</f>
        <v>#REF!</v>
      </c>
      <c r="JIN410" s="73" t="s">
        <v>985</v>
      </c>
      <c r="JIO410" s="95">
        <v>45109</v>
      </c>
      <c r="JIP410" s="65" t="s">
        <v>11</v>
      </c>
      <c r="JIQ410" s="370" t="e">
        <f>VLOOKUP(JIY410,Teams,2)</f>
        <v>#REF!</v>
      </c>
      <c r="JIR410" s="370" t="e">
        <f>VLOOKUP(JIZ410,Teams,2)</f>
        <v>#REF!</v>
      </c>
      <c r="JIS410" s="464"/>
      <c r="JIT410" s="369">
        <v>0.33333333333333331</v>
      </c>
      <c r="JIU410" s="370" t="e">
        <f>VLOOKUP(JIQ410,fields,2)</f>
        <v>#REF!</v>
      </c>
      <c r="JIV410" s="73" t="s">
        <v>985</v>
      </c>
      <c r="JIW410" s="95">
        <v>45109</v>
      </c>
      <c r="JIX410" s="65" t="s">
        <v>11</v>
      </c>
      <c r="JIY410" s="370" t="e">
        <f>VLOOKUP(JJG410,Teams,2)</f>
        <v>#REF!</v>
      </c>
      <c r="JIZ410" s="370" t="e">
        <f>VLOOKUP(JJH410,Teams,2)</f>
        <v>#REF!</v>
      </c>
      <c r="JJA410" s="464"/>
      <c r="JJB410" s="369">
        <v>0.33333333333333331</v>
      </c>
      <c r="JJC410" s="370" t="e">
        <f>VLOOKUP(JIY410,fields,2)</f>
        <v>#REF!</v>
      </c>
      <c r="JJD410" s="73" t="s">
        <v>985</v>
      </c>
      <c r="JJE410" s="95">
        <v>45109</v>
      </c>
      <c r="JJF410" s="65" t="s">
        <v>11</v>
      </c>
      <c r="JJG410" s="370" t="e">
        <f>VLOOKUP(JJO410,Teams,2)</f>
        <v>#REF!</v>
      </c>
      <c r="JJH410" s="370" t="e">
        <f>VLOOKUP(JJP410,Teams,2)</f>
        <v>#REF!</v>
      </c>
      <c r="JJI410" s="464"/>
      <c r="JJJ410" s="369">
        <v>0.33333333333333331</v>
      </c>
      <c r="JJK410" s="370" t="e">
        <f>VLOOKUP(JJG410,fields,2)</f>
        <v>#REF!</v>
      </c>
      <c r="JJL410" s="73" t="s">
        <v>985</v>
      </c>
      <c r="JJM410" s="95">
        <v>45109</v>
      </c>
      <c r="JJN410" s="65" t="s">
        <v>11</v>
      </c>
      <c r="JJO410" s="370" t="e">
        <f>VLOOKUP(JJW410,Teams,2)</f>
        <v>#REF!</v>
      </c>
      <c r="JJP410" s="370" t="e">
        <f>VLOOKUP(JJX410,Teams,2)</f>
        <v>#REF!</v>
      </c>
      <c r="JJQ410" s="464"/>
      <c r="JJR410" s="369">
        <v>0.33333333333333331</v>
      </c>
      <c r="JJS410" s="370" t="e">
        <f>VLOOKUP(JJO410,fields,2)</f>
        <v>#REF!</v>
      </c>
      <c r="JJT410" s="73" t="s">
        <v>985</v>
      </c>
      <c r="JJU410" s="95">
        <v>45109</v>
      </c>
      <c r="JJV410" s="65" t="s">
        <v>11</v>
      </c>
      <c r="JJW410" s="370" t="e">
        <f>VLOOKUP(JKE410,Teams,2)</f>
        <v>#REF!</v>
      </c>
      <c r="JJX410" s="370" t="e">
        <f>VLOOKUP(JKF410,Teams,2)</f>
        <v>#REF!</v>
      </c>
      <c r="JJY410" s="464"/>
      <c r="JJZ410" s="369">
        <v>0.33333333333333331</v>
      </c>
      <c r="JKA410" s="370" t="e">
        <f>VLOOKUP(JJW410,fields,2)</f>
        <v>#REF!</v>
      </c>
      <c r="JKB410" s="73" t="s">
        <v>985</v>
      </c>
      <c r="JKC410" s="95">
        <v>45109</v>
      </c>
      <c r="JKD410" s="65" t="s">
        <v>11</v>
      </c>
      <c r="JKE410" s="370" t="e">
        <f>VLOOKUP(JKM410,Teams,2)</f>
        <v>#REF!</v>
      </c>
      <c r="JKF410" s="370" t="e">
        <f>VLOOKUP(JKN410,Teams,2)</f>
        <v>#REF!</v>
      </c>
      <c r="JKG410" s="464"/>
      <c r="JKH410" s="369">
        <v>0.33333333333333331</v>
      </c>
      <c r="JKI410" s="370" t="e">
        <f>VLOOKUP(JKE410,fields,2)</f>
        <v>#REF!</v>
      </c>
      <c r="JKJ410" s="73" t="s">
        <v>985</v>
      </c>
      <c r="JKK410" s="95">
        <v>45109</v>
      </c>
      <c r="JKL410" s="65" t="s">
        <v>11</v>
      </c>
      <c r="JKM410" s="370" t="e">
        <f>VLOOKUP(JKU410,Teams,2)</f>
        <v>#REF!</v>
      </c>
      <c r="JKN410" s="370" t="e">
        <f>VLOOKUP(JKV410,Teams,2)</f>
        <v>#REF!</v>
      </c>
      <c r="JKO410" s="464"/>
      <c r="JKP410" s="369">
        <v>0.33333333333333331</v>
      </c>
      <c r="JKQ410" s="370" t="e">
        <f>VLOOKUP(JKM410,fields,2)</f>
        <v>#REF!</v>
      </c>
      <c r="JKR410" s="73" t="s">
        <v>985</v>
      </c>
      <c r="JKS410" s="95">
        <v>45109</v>
      </c>
      <c r="JKT410" s="65" t="s">
        <v>11</v>
      </c>
      <c r="JKU410" s="370" t="e">
        <f>VLOOKUP(JLC410,Teams,2)</f>
        <v>#REF!</v>
      </c>
      <c r="JKV410" s="370" t="e">
        <f>VLOOKUP(JLD410,Teams,2)</f>
        <v>#REF!</v>
      </c>
      <c r="JKW410" s="464"/>
      <c r="JKX410" s="369">
        <v>0.33333333333333331</v>
      </c>
      <c r="JKY410" s="370" t="e">
        <f>VLOOKUP(JKU410,fields,2)</f>
        <v>#REF!</v>
      </c>
      <c r="JKZ410" s="73" t="s">
        <v>985</v>
      </c>
      <c r="JLA410" s="95">
        <v>45109</v>
      </c>
      <c r="JLB410" s="65" t="s">
        <v>11</v>
      </c>
      <c r="JLC410" s="370" t="e">
        <f>VLOOKUP(JLK410,Teams,2)</f>
        <v>#REF!</v>
      </c>
      <c r="JLD410" s="370" t="e">
        <f>VLOOKUP(JLL410,Teams,2)</f>
        <v>#REF!</v>
      </c>
      <c r="JLE410" s="464"/>
      <c r="JLF410" s="369">
        <v>0.33333333333333331</v>
      </c>
      <c r="JLG410" s="370" t="e">
        <f>VLOOKUP(JLC410,fields,2)</f>
        <v>#REF!</v>
      </c>
      <c r="JLH410" s="73" t="s">
        <v>985</v>
      </c>
      <c r="JLI410" s="95">
        <v>45109</v>
      </c>
      <c r="JLJ410" s="65" t="s">
        <v>11</v>
      </c>
      <c r="JLK410" s="370" t="e">
        <f>VLOOKUP(JLS410,Teams,2)</f>
        <v>#REF!</v>
      </c>
      <c r="JLL410" s="370" t="e">
        <f>VLOOKUP(JLT410,Teams,2)</f>
        <v>#REF!</v>
      </c>
      <c r="JLM410" s="464"/>
      <c r="JLN410" s="369">
        <v>0.33333333333333331</v>
      </c>
      <c r="JLO410" s="370" t="e">
        <f>VLOOKUP(JLK410,fields,2)</f>
        <v>#REF!</v>
      </c>
      <c r="JLP410" s="73" t="s">
        <v>985</v>
      </c>
      <c r="JLQ410" s="95">
        <v>45109</v>
      </c>
      <c r="JLR410" s="65" t="s">
        <v>11</v>
      </c>
      <c r="JLS410" s="370" t="e">
        <f>VLOOKUP(JMA410,Teams,2)</f>
        <v>#REF!</v>
      </c>
      <c r="JLT410" s="370" t="e">
        <f>VLOOKUP(JMB410,Teams,2)</f>
        <v>#REF!</v>
      </c>
      <c r="JLU410" s="464"/>
      <c r="JLV410" s="369">
        <v>0.33333333333333331</v>
      </c>
      <c r="JLW410" s="370" t="e">
        <f>VLOOKUP(JLS410,fields,2)</f>
        <v>#REF!</v>
      </c>
      <c r="JLX410" s="73" t="s">
        <v>985</v>
      </c>
      <c r="JLY410" s="95">
        <v>45109</v>
      </c>
      <c r="JLZ410" s="65" t="s">
        <v>11</v>
      </c>
      <c r="JMA410" s="370" t="e">
        <f>VLOOKUP(JMI410,Teams,2)</f>
        <v>#REF!</v>
      </c>
      <c r="JMB410" s="370" t="e">
        <f>VLOOKUP(JMJ410,Teams,2)</f>
        <v>#REF!</v>
      </c>
      <c r="JMC410" s="464"/>
      <c r="JMD410" s="369">
        <v>0.33333333333333331</v>
      </c>
      <c r="JME410" s="370" t="e">
        <f>VLOOKUP(JMA410,fields,2)</f>
        <v>#REF!</v>
      </c>
      <c r="JMF410" s="73" t="s">
        <v>985</v>
      </c>
      <c r="JMG410" s="95">
        <v>45109</v>
      </c>
      <c r="JMH410" s="65" t="s">
        <v>11</v>
      </c>
      <c r="JMI410" s="370" t="e">
        <f>VLOOKUP(JMQ410,Teams,2)</f>
        <v>#REF!</v>
      </c>
      <c r="JMJ410" s="370" t="e">
        <f>VLOOKUP(JMR410,Teams,2)</f>
        <v>#REF!</v>
      </c>
      <c r="JMK410" s="464"/>
      <c r="JML410" s="369">
        <v>0.33333333333333331</v>
      </c>
      <c r="JMM410" s="370" t="e">
        <f>VLOOKUP(JMI410,fields,2)</f>
        <v>#REF!</v>
      </c>
      <c r="JMN410" s="73" t="s">
        <v>985</v>
      </c>
      <c r="JMO410" s="95">
        <v>45109</v>
      </c>
      <c r="JMP410" s="65" t="s">
        <v>11</v>
      </c>
      <c r="JMQ410" s="370" t="e">
        <f>VLOOKUP(JMY410,Teams,2)</f>
        <v>#REF!</v>
      </c>
      <c r="JMR410" s="370" t="e">
        <f>VLOOKUP(JMZ410,Teams,2)</f>
        <v>#REF!</v>
      </c>
      <c r="JMS410" s="464"/>
      <c r="JMT410" s="369">
        <v>0.33333333333333331</v>
      </c>
      <c r="JMU410" s="370" t="e">
        <f>VLOOKUP(JMQ410,fields,2)</f>
        <v>#REF!</v>
      </c>
      <c r="JMV410" s="73" t="s">
        <v>985</v>
      </c>
      <c r="JMW410" s="95">
        <v>45109</v>
      </c>
      <c r="JMX410" s="65" t="s">
        <v>11</v>
      </c>
      <c r="JMY410" s="370" t="e">
        <f>VLOOKUP(JNG410,Teams,2)</f>
        <v>#REF!</v>
      </c>
      <c r="JMZ410" s="370" t="e">
        <f>VLOOKUP(JNH410,Teams,2)</f>
        <v>#REF!</v>
      </c>
      <c r="JNA410" s="464"/>
      <c r="JNB410" s="369">
        <v>0.33333333333333331</v>
      </c>
      <c r="JNC410" s="370" t="e">
        <f>VLOOKUP(JMY410,fields,2)</f>
        <v>#REF!</v>
      </c>
      <c r="JND410" s="73" t="s">
        <v>985</v>
      </c>
      <c r="JNE410" s="95">
        <v>45109</v>
      </c>
      <c r="JNF410" s="65" t="s">
        <v>11</v>
      </c>
      <c r="JNG410" s="370" t="e">
        <f>VLOOKUP(JNO410,Teams,2)</f>
        <v>#REF!</v>
      </c>
      <c r="JNH410" s="370" t="e">
        <f>VLOOKUP(JNP410,Teams,2)</f>
        <v>#REF!</v>
      </c>
      <c r="JNI410" s="464"/>
      <c r="JNJ410" s="369">
        <v>0.33333333333333331</v>
      </c>
      <c r="JNK410" s="370" t="e">
        <f>VLOOKUP(JNG410,fields,2)</f>
        <v>#REF!</v>
      </c>
      <c r="JNL410" s="73" t="s">
        <v>985</v>
      </c>
      <c r="JNM410" s="95">
        <v>45109</v>
      </c>
      <c r="JNN410" s="65" t="s">
        <v>11</v>
      </c>
      <c r="JNO410" s="370" t="e">
        <f>VLOOKUP(JNW410,Teams,2)</f>
        <v>#REF!</v>
      </c>
      <c r="JNP410" s="370" t="e">
        <f>VLOOKUP(JNX410,Teams,2)</f>
        <v>#REF!</v>
      </c>
      <c r="JNQ410" s="464"/>
      <c r="JNR410" s="369">
        <v>0.33333333333333331</v>
      </c>
      <c r="JNS410" s="370" t="e">
        <f>VLOOKUP(JNO410,fields,2)</f>
        <v>#REF!</v>
      </c>
      <c r="JNT410" s="73" t="s">
        <v>985</v>
      </c>
      <c r="JNU410" s="95">
        <v>45109</v>
      </c>
      <c r="JNV410" s="65" t="s">
        <v>11</v>
      </c>
      <c r="JNW410" s="370" t="e">
        <f>VLOOKUP(JOE410,Teams,2)</f>
        <v>#REF!</v>
      </c>
      <c r="JNX410" s="370" t="e">
        <f>VLOOKUP(JOF410,Teams,2)</f>
        <v>#REF!</v>
      </c>
      <c r="JNY410" s="464"/>
      <c r="JNZ410" s="369">
        <v>0.33333333333333331</v>
      </c>
      <c r="JOA410" s="370" t="e">
        <f>VLOOKUP(JNW410,fields,2)</f>
        <v>#REF!</v>
      </c>
      <c r="JOB410" s="73" t="s">
        <v>985</v>
      </c>
      <c r="JOC410" s="95">
        <v>45109</v>
      </c>
      <c r="JOD410" s="65" t="s">
        <v>11</v>
      </c>
      <c r="JOE410" s="370" t="e">
        <f>VLOOKUP(JOM410,Teams,2)</f>
        <v>#REF!</v>
      </c>
      <c r="JOF410" s="370" t="e">
        <f>VLOOKUP(JON410,Teams,2)</f>
        <v>#REF!</v>
      </c>
      <c r="JOG410" s="464"/>
      <c r="JOH410" s="369">
        <v>0.33333333333333331</v>
      </c>
      <c r="JOI410" s="370" t="e">
        <f>VLOOKUP(JOE410,fields,2)</f>
        <v>#REF!</v>
      </c>
      <c r="JOJ410" s="73" t="s">
        <v>985</v>
      </c>
      <c r="JOK410" s="95">
        <v>45109</v>
      </c>
      <c r="JOL410" s="65" t="s">
        <v>11</v>
      </c>
      <c r="JOM410" s="370" t="e">
        <f>VLOOKUP(JOU410,Teams,2)</f>
        <v>#REF!</v>
      </c>
      <c r="JON410" s="370" t="e">
        <f>VLOOKUP(JOV410,Teams,2)</f>
        <v>#REF!</v>
      </c>
      <c r="JOO410" s="464"/>
      <c r="JOP410" s="369">
        <v>0.33333333333333331</v>
      </c>
      <c r="JOQ410" s="370" t="e">
        <f>VLOOKUP(JOM410,fields,2)</f>
        <v>#REF!</v>
      </c>
      <c r="JOR410" s="73" t="s">
        <v>985</v>
      </c>
      <c r="JOS410" s="95">
        <v>45109</v>
      </c>
      <c r="JOT410" s="65" t="s">
        <v>11</v>
      </c>
      <c r="JOU410" s="370" t="e">
        <f>VLOOKUP(JPC410,Teams,2)</f>
        <v>#REF!</v>
      </c>
      <c r="JOV410" s="370" t="e">
        <f>VLOOKUP(JPD410,Teams,2)</f>
        <v>#REF!</v>
      </c>
      <c r="JOW410" s="464"/>
      <c r="JOX410" s="369">
        <v>0.33333333333333331</v>
      </c>
      <c r="JOY410" s="370" t="e">
        <f>VLOOKUP(JOU410,fields,2)</f>
        <v>#REF!</v>
      </c>
      <c r="JOZ410" s="73" t="s">
        <v>985</v>
      </c>
      <c r="JPA410" s="95">
        <v>45109</v>
      </c>
      <c r="JPB410" s="65" t="s">
        <v>11</v>
      </c>
      <c r="JPC410" s="370" t="e">
        <f>VLOOKUP(JPK410,Teams,2)</f>
        <v>#REF!</v>
      </c>
      <c r="JPD410" s="370" t="e">
        <f>VLOOKUP(JPL410,Teams,2)</f>
        <v>#REF!</v>
      </c>
      <c r="JPE410" s="464"/>
      <c r="JPF410" s="369">
        <v>0.33333333333333331</v>
      </c>
      <c r="JPG410" s="370" t="e">
        <f>VLOOKUP(JPC410,fields,2)</f>
        <v>#REF!</v>
      </c>
      <c r="JPH410" s="73" t="s">
        <v>985</v>
      </c>
      <c r="JPI410" s="95">
        <v>45109</v>
      </c>
      <c r="JPJ410" s="65" t="s">
        <v>11</v>
      </c>
      <c r="JPK410" s="370" t="e">
        <f>VLOOKUP(JPS410,Teams,2)</f>
        <v>#REF!</v>
      </c>
      <c r="JPL410" s="370" t="e">
        <f>VLOOKUP(JPT410,Teams,2)</f>
        <v>#REF!</v>
      </c>
      <c r="JPM410" s="464"/>
      <c r="JPN410" s="369">
        <v>0.33333333333333331</v>
      </c>
      <c r="JPO410" s="370" t="e">
        <f>VLOOKUP(JPK410,fields,2)</f>
        <v>#REF!</v>
      </c>
      <c r="JPP410" s="73" t="s">
        <v>985</v>
      </c>
      <c r="JPQ410" s="95">
        <v>45109</v>
      </c>
      <c r="JPR410" s="65" t="s">
        <v>11</v>
      </c>
      <c r="JPS410" s="370" t="e">
        <f>VLOOKUP(JQA410,Teams,2)</f>
        <v>#REF!</v>
      </c>
      <c r="JPT410" s="370" t="e">
        <f>VLOOKUP(JQB410,Teams,2)</f>
        <v>#REF!</v>
      </c>
      <c r="JPU410" s="464"/>
      <c r="JPV410" s="369">
        <v>0.33333333333333331</v>
      </c>
      <c r="JPW410" s="370" t="e">
        <f>VLOOKUP(JPS410,fields,2)</f>
        <v>#REF!</v>
      </c>
      <c r="JPX410" s="73" t="s">
        <v>985</v>
      </c>
      <c r="JPY410" s="95">
        <v>45109</v>
      </c>
      <c r="JPZ410" s="65" t="s">
        <v>11</v>
      </c>
      <c r="JQA410" s="370" t="e">
        <f>VLOOKUP(JQI410,Teams,2)</f>
        <v>#REF!</v>
      </c>
      <c r="JQB410" s="370" t="e">
        <f>VLOOKUP(JQJ410,Teams,2)</f>
        <v>#REF!</v>
      </c>
      <c r="JQC410" s="464"/>
      <c r="JQD410" s="369">
        <v>0.33333333333333331</v>
      </c>
      <c r="JQE410" s="370" t="e">
        <f>VLOOKUP(JQA410,fields,2)</f>
        <v>#REF!</v>
      </c>
      <c r="JQF410" s="73" t="s">
        <v>985</v>
      </c>
      <c r="JQG410" s="95">
        <v>45109</v>
      </c>
      <c r="JQH410" s="65" t="s">
        <v>11</v>
      </c>
      <c r="JQI410" s="370" t="e">
        <f>VLOOKUP(JQQ410,Teams,2)</f>
        <v>#REF!</v>
      </c>
      <c r="JQJ410" s="370" t="e">
        <f>VLOOKUP(JQR410,Teams,2)</f>
        <v>#REF!</v>
      </c>
      <c r="JQK410" s="464"/>
      <c r="JQL410" s="369">
        <v>0.33333333333333331</v>
      </c>
      <c r="JQM410" s="370" t="e">
        <f>VLOOKUP(JQI410,fields,2)</f>
        <v>#REF!</v>
      </c>
      <c r="JQN410" s="73" t="s">
        <v>985</v>
      </c>
      <c r="JQO410" s="95">
        <v>45109</v>
      </c>
      <c r="JQP410" s="65" t="s">
        <v>11</v>
      </c>
      <c r="JQQ410" s="370" t="e">
        <f>VLOOKUP(JQY410,Teams,2)</f>
        <v>#REF!</v>
      </c>
      <c r="JQR410" s="370" t="e">
        <f>VLOOKUP(JQZ410,Teams,2)</f>
        <v>#REF!</v>
      </c>
      <c r="JQS410" s="464"/>
      <c r="JQT410" s="369">
        <v>0.33333333333333331</v>
      </c>
      <c r="JQU410" s="370" t="e">
        <f>VLOOKUP(JQQ410,fields,2)</f>
        <v>#REF!</v>
      </c>
      <c r="JQV410" s="73" t="s">
        <v>985</v>
      </c>
      <c r="JQW410" s="95">
        <v>45109</v>
      </c>
      <c r="JQX410" s="65" t="s">
        <v>11</v>
      </c>
      <c r="JQY410" s="370" t="e">
        <f>VLOOKUP(JRG410,Teams,2)</f>
        <v>#REF!</v>
      </c>
      <c r="JQZ410" s="370" t="e">
        <f>VLOOKUP(JRH410,Teams,2)</f>
        <v>#REF!</v>
      </c>
      <c r="JRA410" s="464"/>
      <c r="JRB410" s="369">
        <v>0.33333333333333331</v>
      </c>
      <c r="JRC410" s="370" t="e">
        <f>VLOOKUP(JQY410,fields,2)</f>
        <v>#REF!</v>
      </c>
      <c r="JRD410" s="73" t="s">
        <v>985</v>
      </c>
      <c r="JRE410" s="95">
        <v>45109</v>
      </c>
      <c r="JRF410" s="65" t="s">
        <v>11</v>
      </c>
      <c r="JRG410" s="370" t="e">
        <f>VLOOKUP(JRO410,Teams,2)</f>
        <v>#REF!</v>
      </c>
      <c r="JRH410" s="370" t="e">
        <f>VLOOKUP(JRP410,Teams,2)</f>
        <v>#REF!</v>
      </c>
      <c r="JRI410" s="464"/>
      <c r="JRJ410" s="369">
        <v>0.33333333333333331</v>
      </c>
      <c r="JRK410" s="370" t="e">
        <f>VLOOKUP(JRG410,fields,2)</f>
        <v>#REF!</v>
      </c>
      <c r="JRL410" s="73" t="s">
        <v>985</v>
      </c>
      <c r="JRM410" s="95">
        <v>45109</v>
      </c>
      <c r="JRN410" s="65" t="s">
        <v>11</v>
      </c>
      <c r="JRO410" s="370" t="e">
        <f>VLOOKUP(JRW410,Teams,2)</f>
        <v>#REF!</v>
      </c>
      <c r="JRP410" s="370" t="e">
        <f>VLOOKUP(JRX410,Teams,2)</f>
        <v>#REF!</v>
      </c>
      <c r="JRQ410" s="464"/>
      <c r="JRR410" s="369">
        <v>0.33333333333333331</v>
      </c>
      <c r="JRS410" s="370" t="e">
        <f>VLOOKUP(JRO410,fields,2)</f>
        <v>#REF!</v>
      </c>
      <c r="JRT410" s="73" t="s">
        <v>985</v>
      </c>
      <c r="JRU410" s="95">
        <v>45109</v>
      </c>
      <c r="JRV410" s="65" t="s">
        <v>11</v>
      </c>
      <c r="JRW410" s="370" t="e">
        <f>VLOOKUP(JSE410,Teams,2)</f>
        <v>#REF!</v>
      </c>
      <c r="JRX410" s="370" t="e">
        <f>VLOOKUP(JSF410,Teams,2)</f>
        <v>#REF!</v>
      </c>
      <c r="JRY410" s="464"/>
      <c r="JRZ410" s="369">
        <v>0.33333333333333331</v>
      </c>
      <c r="JSA410" s="370" t="e">
        <f>VLOOKUP(JRW410,fields,2)</f>
        <v>#REF!</v>
      </c>
      <c r="JSB410" s="73" t="s">
        <v>985</v>
      </c>
      <c r="JSC410" s="95">
        <v>45109</v>
      </c>
      <c r="JSD410" s="65" t="s">
        <v>11</v>
      </c>
      <c r="JSE410" s="370" t="e">
        <f>VLOOKUP(JSM410,Teams,2)</f>
        <v>#REF!</v>
      </c>
      <c r="JSF410" s="370" t="e">
        <f>VLOOKUP(JSN410,Teams,2)</f>
        <v>#REF!</v>
      </c>
      <c r="JSG410" s="464"/>
      <c r="JSH410" s="369">
        <v>0.33333333333333331</v>
      </c>
      <c r="JSI410" s="370" t="e">
        <f>VLOOKUP(JSE410,fields,2)</f>
        <v>#REF!</v>
      </c>
      <c r="JSJ410" s="73" t="s">
        <v>985</v>
      </c>
      <c r="JSK410" s="95">
        <v>45109</v>
      </c>
      <c r="JSL410" s="65" t="s">
        <v>11</v>
      </c>
      <c r="JSM410" s="370" t="e">
        <f>VLOOKUP(JSU410,Teams,2)</f>
        <v>#REF!</v>
      </c>
      <c r="JSN410" s="370" t="e">
        <f>VLOOKUP(JSV410,Teams,2)</f>
        <v>#REF!</v>
      </c>
      <c r="JSO410" s="464"/>
      <c r="JSP410" s="369">
        <v>0.33333333333333331</v>
      </c>
      <c r="JSQ410" s="370" t="e">
        <f>VLOOKUP(JSM410,fields,2)</f>
        <v>#REF!</v>
      </c>
      <c r="JSR410" s="73" t="s">
        <v>985</v>
      </c>
      <c r="JSS410" s="95">
        <v>45109</v>
      </c>
      <c r="JST410" s="65" t="s">
        <v>11</v>
      </c>
      <c r="JSU410" s="370" t="e">
        <f>VLOOKUP(JTC410,Teams,2)</f>
        <v>#REF!</v>
      </c>
      <c r="JSV410" s="370" t="e">
        <f>VLOOKUP(JTD410,Teams,2)</f>
        <v>#REF!</v>
      </c>
      <c r="JSW410" s="464"/>
      <c r="JSX410" s="369">
        <v>0.33333333333333331</v>
      </c>
      <c r="JSY410" s="370" t="e">
        <f>VLOOKUP(JSU410,fields,2)</f>
        <v>#REF!</v>
      </c>
      <c r="JSZ410" s="73" t="s">
        <v>985</v>
      </c>
      <c r="JTA410" s="95">
        <v>45109</v>
      </c>
      <c r="JTB410" s="65" t="s">
        <v>11</v>
      </c>
      <c r="JTC410" s="370" t="e">
        <f>VLOOKUP(JTK410,Teams,2)</f>
        <v>#REF!</v>
      </c>
      <c r="JTD410" s="370" t="e">
        <f>VLOOKUP(JTL410,Teams,2)</f>
        <v>#REF!</v>
      </c>
      <c r="JTE410" s="464"/>
      <c r="JTF410" s="369">
        <v>0.33333333333333331</v>
      </c>
      <c r="JTG410" s="370" t="e">
        <f>VLOOKUP(JTC410,fields,2)</f>
        <v>#REF!</v>
      </c>
      <c r="JTH410" s="73" t="s">
        <v>985</v>
      </c>
      <c r="JTI410" s="95">
        <v>45109</v>
      </c>
      <c r="JTJ410" s="65" t="s">
        <v>11</v>
      </c>
      <c r="JTK410" s="370" t="e">
        <f>VLOOKUP(JTS410,Teams,2)</f>
        <v>#REF!</v>
      </c>
      <c r="JTL410" s="370" t="e">
        <f>VLOOKUP(JTT410,Teams,2)</f>
        <v>#REF!</v>
      </c>
      <c r="JTM410" s="464"/>
      <c r="JTN410" s="369">
        <v>0.33333333333333331</v>
      </c>
      <c r="JTO410" s="370" t="e">
        <f>VLOOKUP(JTK410,fields,2)</f>
        <v>#REF!</v>
      </c>
      <c r="JTP410" s="73" t="s">
        <v>985</v>
      </c>
      <c r="JTQ410" s="95">
        <v>45109</v>
      </c>
      <c r="JTR410" s="65" t="s">
        <v>11</v>
      </c>
      <c r="JTS410" s="370" t="e">
        <f>VLOOKUP(JUA410,Teams,2)</f>
        <v>#REF!</v>
      </c>
      <c r="JTT410" s="370" t="e">
        <f>VLOOKUP(JUB410,Teams,2)</f>
        <v>#REF!</v>
      </c>
      <c r="JTU410" s="464"/>
      <c r="JTV410" s="369">
        <v>0.33333333333333331</v>
      </c>
      <c r="JTW410" s="370" t="e">
        <f>VLOOKUP(JTS410,fields,2)</f>
        <v>#REF!</v>
      </c>
      <c r="JTX410" s="73" t="s">
        <v>985</v>
      </c>
      <c r="JTY410" s="95">
        <v>45109</v>
      </c>
      <c r="JTZ410" s="65" t="s">
        <v>11</v>
      </c>
      <c r="JUA410" s="370" t="e">
        <f>VLOOKUP(JUI410,Teams,2)</f>
        <v>#REF!</v>
      </c>
      <c r="JUB410" s="370" t="e">
        <f>VLOOKUP(JUJ410,Teams,2)</f>
        <v>#REF!</v>
      </c>
      <c r="JUC410" s="464"/>
      <c r="JUD410" s="369">
        <v>0.33333333333333331</v>
      </c>
      <c r="JUE410" s="370" t="e">
        <f>VLOOKUP(JUA410,fields,2)</f>
        <v>#REF!</v>
      </c>
      <c r="JUF410" s="73" t="s">
        <v>985</v>
      </c>
      <c r="JUG410" s="95">
        <v>45109</v>
      </c>
      <c r="JUH410" s="65" t="s">
        <v>11</v>
      </c>
      <c r="JUI410" s="370" t="e">
        <f>VLOOKUP(JUQ410,Teams,2)</f>
        <v>#REF!</v>
      </c>
      <c r="JUJ410" s="370" t="e">
        <f>VLOOKUP(JUR410,Teams,2)</f>
        <v>#REF!</v>
      </c>
      <c r="JUK410" s="464"/>
      <c r="JUL410" s="369">
        <v>0.33333333333333331</v>
      </c>
      <c r="JUM410" s="370" t="e">
        <f>VLOOKUP(JUI410,fields,2)</f>
        <v>#REF!</v>
      </c>
      <c r="JUN410" s="73" t="s">
        <v>985</v>
      </c>
      <c r="JUO410" s="95">
        <v>45109</v>
      </c>
      <c r="JUP410" s="65" t="s">
        <v>11</v>
      </c>
      <c r="JUQ410" s="370" t="e">
        <f>VLOOKUP(JUY410,Teams,2)</f>
        <v>#REF!</v>
      </c>
      <c r="JUR410" s="370" t="e">
        <f>VLOOKUP(JUZ410,Teams,2)</f>
        <v>#REF!</v>
      </c>
      <c r="JUS410" s="464"/>
      <c r="JUT410" s="369">
        <v>0.33333333333333331</v>
      </c>
      <c r="JUU410" s="370" t="e">
        <f>VLOOKUP(JUQ410,fields,2)</f>
        <v>#REF!</v>
      </c>
      <c r="JUV410" s="73" t="s">
        <v>985</v>
      </c>
      <c r="JUW410" s="95">
        <v>45109</v>
      </c>
      <c r="JUX410" s="65" t="s">
        <v>11</v>
      </c>
      <c r="JUY410" s="370" t="e">
        <f>VLOOKUP(JVG410,Teams,2)</f>
        <v>#REF!</v>
      </c>
      <c r="JUZ410" s="370" t="e">
        <f>VLOOKUP(JVH410,Teams,2)</f>
        <v>#REF!</v>
      </c>
      <c r="JVA410" s="464"/>
      <c r="JVB410" s="369">
        <v>0.33333333333333331</v>
      </c>
      <c r="JVC410" s="370" t="e">
        <f>VLOOKUP(JUY410,fields,2)</f>
        <v>#REF!</v>
      </c>
      <c r="JVD410" s="73" t="s">
        <v>985</v>
      </c>
      <c r="JVE410" s="95">
        <v>45109</v>
      </c>
      <c r="JVF410" s="65" t="s">
        <v>11</v>
      </c>
      <c r="JVG410" s="370" t="e">
        <f>VLOOKUP(JVO410,Teams,2)</f>
        <v>#REF!</v>
      </c>
      <c r="JVH410" s="370" t="e">
        <f>VLOOKUP(JVP410,Teams,2)</f>
        <v>#REF!</v>
      </c>
      <c r="JVI410" s="464"/>
      <c r="JVJ410" s="369">
        <v>0.33333333333333331</v>
      </c>
      <c r="JVK410" s="370" t="e">
        <f>VLOOKUP(JVG410,fields,2)</f>
        <v>#REF!</v>
      </c>
      <c r="JVL410" s="73" t="s">
        <v>985</v>
      </c>
      <c r="JVM410" s="95">
        <v>45109</v>
      </c>
      <c r="JVN410" s="65" t="s">
        <v>11</v>
      </c>
      <c r="JVO410" s="370" t="e">
        <f>VLOOKUP(JVW410,Teams,2)</f>
        <v>#REF!</v>
      </c>
      <c r="JVP410" s="370" t="e">
        <f>VLOOKUP(JVX410,Teams,2)</f>
        <v>#REF!</v>
      </c>
      <c r="JVQ410" s="464"/>
      <c r="JVR410" s="369">
        <v>0.33333333333333331</v>
      </c>
      <c r="JVS410" s="370" t="e">
        <f>VLOOKUP(JVO410,fields,2)</f>
        <v>#REF!</v>
      </c>
      <c r="JVT410" s="73" t="s">
        <v>985</v>
      </c>
      <c r="JVU410" s="95">
        <v>45109</v>
      </c>
      <c r="JVV410" s="65" t="s">
        <v>11</v>
      </c>
      <c r="JVW410" s="370" t="e">
        <f>VLOOKUP(JWE410,Teams,2)</f>
        <v>#REF!</v>
      </c>
      <c r="JVX410" s="370" t="e">
        <f>VLOOKUP(JWF410,Teams,2)</f>
        <v>#REF!</v>
      </c>
      <c r="JVY410" s="464"/>
      <c r="JVZ410" s="369">
        <v>0.33333333333333331</v>
      </c>
      <c r="JWA410" s="370" t="e">
        <f>VLOOKUP(JVW410,fields,2)</f>
        <v>#REF!</v>
      </c>
      <c r="JWB410" s="73" t="s">
        <v>985</v>
      </c>
      <c r="JWC410" s="95">
        <v>45109</v>
      </c>
      <c r="JWD410" s="65" t="s">
        <v>11</v>
      </c>
      <c r="JWE410" s="370" t="e">
        <f>VLOOKUP(JWM410,Teams,2)</f>
        <v>#REF!</v>
      </c>
      <c r="JWF410" s="370" t="e">
        <f>VLOOKUP(JWN410,Teams,2)</f>
        <v>#REF!</v>
      </c>
      <c r="JWG410" s="464"/>
      <c r="JWH410" s="369">
        <v>0.33333333333333331</v>
      </c>
      <c r="JWI410" s="370" t="e">
        <f>VLOOKUP(JWE410,fields,2)</f>
        <v>#REF!</v>
      </c>
      <c r="JWJ410" s="73" t="s">
        <v>985</v>
      </c>
      <c r="JWK410" s="95">
        <v>45109</v>
      </c>
      <c r="JWL410" s="65" t="s">
        <v>11</v>
      </c>
      <c r="JWM410" s="370" t="e">
        <f>VLOOKUP(JWU410,Teams,2)</f>
        <v>#REF!</v>
      </c>
      <c r="JWN410" s="370" t="e">
        <f>VLOOKUP(JWV410,Teams,2)</f>
        <v>#REF!</v>
      </c>
      <c r="JWO410" s="464"/>
      <c r="JWP410" s="369">
        <v>0.33333333333333331</v>
      </c>
      <c r="JWQ410" s="370" t="e">
        <f>VLOOKUP(JWM410,fields,2)</f>
        <v>#REF!</v>
      </c>
      <c r="JWR410" s="73" t="s">
        <v>985</v>
      </c>
      <c r="JWS410" s="95">
        <v>45109</v>
      </c>
      <c r="JWT410" s="65" t="s">
        <v>11</v>
      </c>
      <c r="JWU410" s="370" t="e">
        <f>VLOOKUP(JXC410,Teams,2)</f>
        <v>#REF!</v>
      </c>
      <c r="JWV410" s="370" t="e">
        <f>VLOOKUP(JXD410,Teams,2)</f>
        <v>#REF!</v>
      </c>
      <c r="JWW410" s="464"/>
      <c r="JWX410" s="369">
        <v>0.33333333333333331</v>
      </c>
      <c r="JWY410" s="370" t="e">
        <f>VLOOKUP(JWU410,fields,2)</f>
        <v>#REF!</v>
      </c>
      <c r="JWZ410" s="73" t="s">
        <v>985</v>
      </c>
      <c r="JXA410" s="95">
        <v>45109</v>
      </c>
      <c r="JXB410" s="65" t="s">
        <v>11</v>
      </c>
      <c r="JXC410" s="370" t="e">
        <f>VLOOKUP(JXK410,Teams,2)</f>
        <v>#REF!</v>
      </c>
      <c r="JXD410" s="370" t="e">
        <f>VLOOKUP(JXL410,Teams,2)</f>
        <v>#REF!</v>
      </c>
      <c r="JXE410" s="464"/>
      <c r="JXF410" s="369">
        <v>0.33333333333333331</v>
      </c>
      <c r="JXG410" s="370" t="e">
        <f>VLOOKUP(JXC410,fields,2)</f>
        <v>#REF!</v>
      </c>
      <c r="JXH410" s="73" t="s">
        <v>985</v>
      </c>
      <c r="JXI410" s="95">
        <v>45109</v>
      </c>
      <c r="JXJ410" s="65" t="s">
        <v>11</v>
      </c>
      <c r="JXK410" s="370" t="e">
        <f>VLOOKUP(JXS410,Teams,2)</f>
        <v>#REF!</v>
      </c>
      <c r="JXL410" s="370" t="e">
        <f>VLOOKUP(JXT410,Teams,2)</f>
        <v>#REF!</v>
      </c>
      <c r="JXM410" s="464"/>
      <c r="JXN410" s="369">
        <v>0.33333333333333331</v>
      </c>
      <c r="JXO410" s="370" t="e">
        <f>VLOOKUP(JXK410,fields,2)</f>
        <v>#REF!</v>
      </c>
      <c r="JXP410" s="73" t="s">
        <v>985</v>
      </c>
      <c r="JXQ410" s="95">
        <v>45109</v>
      </c>
      <c r="JXR410" s="65" t="s">
        <v>11</v>
      </c>
      <c r="JXS410" s="370" t="e">
        <f>VLOOKUP(JYA410,Teams,2)</f>
        <v>#REF!</v>
      </c>
      <c r="JXT410" s="370" t="e">
        <f>VLOOKUP(JYB410,Teams,2)</f>
        <v>#REF!</v>
      </c>
      <c r="JXU410" s="464"/>
      <c r="JXV410" s="369">
        <v>0.33333333333333331</v>
      </c>
      <c r="JXW410" s="370" t="e">
        <f>VLOOKUP(JXS410,fields,2)</f>
        <v>#REF!</v>
      </c>
      <c r="JXX410" s="73" t="s">
        <v>985</v>
      </c>
      <c r="JXY410" s="95">
        <v>45109</v>
      </c>
      <c r="JXZ410" s="65" t="s">
        <v>11</v>
      </c>
      <c r="JYA410" s="370" t="e">
        <f>VLOOKUP(JYI410,Teams,2)</f>
        <v>#REF!</v>
      </c>
      <c r="JYB410" s="370" t="e">
        <f>VLOOKUP(JYJ410,Teams,2)</f>
        <v>#REF!</v>
      </c>
      <c r="JYC410" s="464"/>
      <c r="JYD410" s="369">
        <v>0.33333333333333331</v>
      </c>
      <c r="JYE410" s="370" t="e">
        <f>VLOOKUP(JYA410,fields,2)</f>
        <v>#REF!</v>
      </c>
      <c r="JYF410" s="73" t="s">
        <v>985</v>
      </c>
      <c r="JYG410" s="95">
        <v>45109</v>
      </c>
      <c r="JYH410" s="65" t="s">
        <v>11</v>
      </c>
      <c r="JYI410" s="370" t="e">
        <f>VLOOKUP(JYQ410,Teams,2)</f>
        <v>#REF!</v>
      </c>
      <c r="JYJ410" s="370" t="e">
        <f>VLOOKUP(JYR410,Teams,2)</f>
        <v>#REF!</v>
      </c>
      <c r="JYK410" s="464"/>
      <c r="JYL410" s="369">
        <v>0.33333333333333331</v>
      </c>
      <c r="JYM410" s="370" t="e">
        <f>VLOOKUP(JYI410,fields,2)</f>
        <v>#REF!</v>
      </c>
      <c r="JYN410" s="73" t="s">
        <v>985</v>
      </c>
      <c r="JYO410" s="95">
        <v>45109</v>
      </c>
      <c r="JYP410" s="65" t="s">
        <v>11</v>
      </c>
      <c r="JYQ410" s="370" t="e">
        <f>VLOOKUP(JYY410,Teams,2)</f>
        <v>#REF!</v>
      </c>
      <c r="JYR410" s="370" t="e">
        <f>VLOOKUP(JYZ410,Teams,2)</f>
        <v>#REF!</v>
      </c>
      <c r="JYS410" s="464"/>
      <c r="JYT410" s="369">
        <v>0.33333333333333331</v>
      </c>
      <c r="JYU410" s="370" t="e">
        <f>VLOOKUP(JYQ410,fields,2)</f>
        <v>#REF!</v>
      </c>
      <c r="JYV410" s="73" t="s">
        <v>985</v>
      </c>
      <c r="JYW410" s="95">
        <v>45109</v>
      </c>
      <c r="JYX410" s="65" t="s">
        <v>11</v>
      </c>
      <c r="JYY410" s="370" t="e">
        <f>VLOOKUP(JZG410,Teams,2)</f>
        <v>#REF!</v>
      </c>
      <c r="JYZ410" s="370" t="e">
        <f>VLOOKUP(JZH410,Teams,2)</f>
        <v>#REF!</v>
      </c>
      <c r="JZA410" s="464"/>
      <c r="JZB410" s="369">
        <v>0.33333333333333331</v>
      </c>
      <c r="JZC410" s="370" t="e">
        <f>VLOOKUP(JYY410,fields,2)</f>
        <v>#REF!</v>
      </c>
      <c r="JZD410" s="73" t="s">
        <v>985</v>
      </c>
      <c r="JZE410" s="95">
        <v>45109</v>
      </c>
      <c r="JZF410" s="65" t="s">
        <v>11</v>
      </c>
      <c r="JZG410" s="370" t="e">
        <f>VLOOKUP(JZO410,Teams,2)</f>
        <v>#REF!</v>
      </c>
      <c r="JZH410" s="370" t="e">
        <f>VLOOKUP(JZP410,Teams,2)</f>
        <v>#REF!</v>
      </c>
      <c r="JZI410" s="464"/>
      <c r="JZJ410" s="369">
        <v>0.33333333333333331</v>
      </c>
      <c r="JZK410" s="370" t="e">
        <f>VLOOKUP(JZG410,fields,2)</f>
        <v>#REF!</v>
      </c>
      <c r="JZL410" s="73" t="s">
        <v>985</v>
      </c>
      <c r="JZM410" s="95">
        <v>45109</v>
      </c>
      <c r="JZN410" s="65" t="s">
        <v>11</v>
      </c>
      <c r="JZO410" s="370" t="e">
        <f>VLOOKUP(JZW410,Teams,2)</f>
        <v>#REF!</v>
      </c>
      <c r="JZP410" s="370" t="e">
        <f>VLOOKUP(JZX410,Teams,2)</f>
        <v>#REF!</v>
      </c>
      <c r="JZQ410" s="464"/>
      <c r="JZR410" s="369">
        <v>0.33333333333333331</v>
      </c>
      <c r="JZS410" s="370" t="e">
        <f>VLOOKUP(JZO410,fields,2)</f>
        <v>#REF!</v>
      </c>
      <c r="JZT410" s="73" t="s">
        <v>985</v>
      </c>
      <c r="JZU410" s="95">
        <v>45109</v>
      </c>
      <c r="JZV410" s="65" t="s">
        <v>11</v>
      </c>
      <c r="JZW410" s="370" t="e">
        <f>VLOOKUP(KAE410,Teams,2)</f>
        <v>#REF!</v>
      </c>
      <c r="JZX410" s="370" t="e">
        <f>VLOOKUP(KAF410,Teams,2)</f>
        <v>#REF!</v>
      </c>
      <c r="JZY410" s="464"/>
      <c r="JZZ410" s="369">
        <v>0.33333333333333331</v>
      </c>
      <c r="KAA410" s="370" t="e">
        <f>VLOOKUP(JZW410,fields,2)</f>
        <v>#REF!</v>
      </c>
      <c r="KAB410" s="73" t="s">
        <v>985</v>
      </c>
      <c r="KAC410" s="95">
        <v>45109</v>
      </c>
      <c r="KAD410" s="65" t="s">
        <v>11</v>
      </c>
      <c r="KAE410" s="370" t="e">
        <f>VLOOKUP(KAM410,Teams,2)</f>
        <v>#REF!</v>
      </c>
      <c r="KAF410" s="370" t="e">
        <f>VLOOKUP(KAN410,Teams,2)</f>
        <v>#REF!</v>
      </c>
      <c r="KAG410" s="464"/>
      <c r="KAH410" s="369">
        <v>0.33333333333333331</v>
      </c>
      <c r="KAI410" s="370" t="e">
        <f>VLOOKUP(KAE410,fields,2)</f>
        <v>#REF!</v>
      </c>
      <c r="KAJ410" s="73" t="s">
        <v>985</v>
      </c>
      <c r="KAK410" s="95">
        <v>45109</v>
      </c>
      <c r="KAL410" s="65" t="s">
        <v>11</v>
      </c>
      <c r="KAM410" s="370" t="e">
        <f>VLOOKUP(KAU410,Teams,2)</f>
        <v>#REF!</v>
      </c>
      <c r="KAN410" s="370" t="e">
        <f>VLOOKUP(KAV410,Teams,2)</f>
        <v>#REF!</v>
      </c>
      <c r="KAO410" s="464"/>
      <c r="KAP410" s="369">
        <v>0.33333333333333331</v>
      </c>
      <c r="KAQ410" s="370" t="e">
        <f>VLOOKUP(KAM410,fields,2)</f>
        <v>#REF!</v>
      </c>
      <c r="KAR410" s="73" t="s">
        <v>985</v>
      </c>
      <c r="KAS410" s="95">
        <v>45109</v>
      </c>
      <c r="KAT410" s="65" t="s">
        <v>11</v>
      </c>
      <c r="KAU410" s="370" t="e">
        <f>VLOOKUP(KBC410,Teams,2)</f>
        <v>#REF!</v>
      </c>
      <c r="KAV410" s="370" t="e">
        <f>VLOOKUP(KBD410,Teams,2)</f>
        <v>#REF!</v>
      </c>
      <c r="KAW410" s="464"/>
      <c r="KAX410" s="369">
        <v>0.33333333333333331</v>
      </c>
      <c r="KAY410" s="370" t="e">
        <f>VLOOKUP(KAU410,fields,2)</f>
        <v>#REF!</v>
      </c>
      <c r="KAZ410" s="73" t="s">
        <v>985</v>
      </c>
      <c r="KBA410" s="95">
        <v>45109</v>
      </c>
      <c r="KBB410" s="65" t="s">
        <v>11</v>
      </c>
      <c r="KBC410" s="370" t="e">
        <f>VLOOKUP(KBK410,Teams,2)</f>
        <v>#REF!</v>
      </c>
      <c r="KBD410" s="370" t="e">
        <f>VLOOKUP(KBL410,Teams,2)</f>
        <v>#REF!</v>
      </c>
      <c r="KBE410" s="464"/>
      <c r="KBF410" s="369">
        <v>0.33333333333333331</v>
      </c>
      <c r="KBG410" s="370" t="e">
        <f>VLOOKUP(KBC410,fields,2)</f>
        <v>#REF!</v>
      </c>
      <c r="KBH410" s="73" t="s">
        <v>985</v>
      </c>
      <c r="KBI410" s="95">
        <v>45109</v>
      </c>
      <c r="KBJ410" s="65" t="s">
        <v>11</v>
      </c>
      <c r="KBK410" s="370" t="e">
        <f>VLOOKUP(KBS410,Teams,2)</f>
        <v>#REF!</v>
      </c>
      <c r="KBL410" s="370" t="e">
        <f>VLOOKUP(KBT410,Teams,2)</f>
        <v>#REF!</v>
      </c>
      <c r="KBM410" s="464"/>
      <c r="KBN410" s="369">
        <v>0.33333333333333331</v>
      </c>
      <c r="KBO410" s="370" t="e">
        <f>VLOOKUP(KBK410,fields,2)</f>
        <v>#REF!</v>
      </c>
      <c r="KBP410" s="73" t="s">
        <v>985</v>
      </c>
      <c r="KBQ410" s="95">
        <v>45109</v>
      </c>
      <c r="KBR410" s="65" t="s">
        <v>11</v>
      </c>
      <c r="KBS410" s="370" t="e">
        <f>VLOOKUP(KCA410,Teams,2)</f>
        <v>#REF!</v>
      </c>
      <c r="KBT410" s="370" t="e">
        <f>VLOOKUP(KCB410,Teams,2)</f>
        <v>#REF!</v>
      </c>
      <c r="KBU410" s="464"/>
      <c r="KBV410" s="369">
        <v>0.33333333333333331</v>
      </c>
      <c r="KBW410" s="370" t="e">
        <f>VLOOKUP(KBS410,fields,2)</f>
        <v>#REF!</v>
      </c>
      <c r="KBX410" s="73" t="s">
        <v>985</v>
      </c>
      <c r="KBY410" s="95">
        <v>45109</v>
      </c>
      <c r="KBZ410" s="65" t="s">
        <v>11</v>
      </c>
      <c r="KCA410" s="370" t="e">
        <f>VLOOKUP(KCI410,Teams,2)</f>
        <v>#REF!</v>
      </c>
      <c r="KCB410" s="370" t="e">
        <f>VLOOKUP(KCJ410,Teams,2)</f>
        <v>#REF!</v>
      </c>
      <c r="KCC410" s="464"/>
      <c r="KCD410" s="369">
        <v>0.33333333333333331</v>
      </c>
      <c r="KCE410" s="370" t="e">
        <f>VLOOKUP(KCA410,fields,2)</f>
        <v>#REF!</v>
      </c>
      <c r="KCF410" s="73" t="s">
        <v>985</v>
      </c>
      <c r="KCG410" s="95">
        <v>45109</v>
      </c>
      <c r="KCH410" s="65" t="s">
        <v>11</v>
      </c>
      <c r="KCI410" s="370" t="e">
        <f>VLOOKUP(KCQ410,Teams,2)</f>
        <v>#REF!</v>
      </c>
      <c r="KCJ410" s="370" t="e">
        <f>VLOOKUP(KCR410,Teams,2)</f>
        <v>#REF!</v>
      </c>
      <c r="KCK410" s="464"/>
      <c r="KCL410" s="369">
        <v>0.33333333333333331</v>
      </c>
      <c r="KCM410" s="370" t="e">
        <f>VLOOKUP(KCI410,fields,2)</f>
        <v>#REF!</v>
      </c>
      <c r="KCN410" s="73" t="s">
        <v>985</v>
      </c>
      <c r="KCO410" s="95">
        <v>45109</v>
      </c>
      <c r="KCP410" s="65" t="s">
        <v>11</v>
      </c>
      <c r="KCQ410" s="370" t="e">
        <f>VLOOKUP(KCY410,Teams,2)</f>
        <v>#REF!</v>
      </c>
      <c r="KCR410" s="370" t="e">
        <f>VLOOKUP(KCZ410,Teams,2)</f>
        <v>#REF!</v>
      </c>
      <c r="KCS410" s="464"/>
      <c r="KCT410" s="369">
        <v>0.33333333333333331</v>
      </c>
      <c r="KCU410" s="370" t="e">
        <f>VLOOKUP(KCQ410,fields,2)</f>
        <v>#REF!</v>
      </c>
      <c r="KCV410" s="73" t="s">
        <v>985</v>
      </c>
      <c r="KCW410" s="95">
        <v>45109</v>
      </c>
      <c r="KCX410" s="65" t="s">
        <v>11</v>
      </c>
      <c r="KCY410" s="370" t="e">
        <f>VLOOKUP(KDG410,Teams,2)</f>
        <v>#REF!</v>
      </c>
      <c r="KCZ410" s="370" t="e">
        <f>VLOOKUP(KDH410,Teams,2)</f>
        <v>#REF!</v>
      </c>
      <c r="KDA410" s="464"/>
      <c r="KDB410" s="369">
        <v>0.33333333333333331</v>
      </c>
      <c r="KDC410" s="370" t="e">
        <f>VLOOKUP(KCY410,fields,2)</f>
        <v>#REF!</v>
      </c>
      <c r="KDD410" s="73" t="s">
        <v>985</v>
      </c>
      <c r="KDE410" s="95">
        <v>45109</v>
      </c>
      <c r="KDF410" s="65" t="s">
        <v>11</v>
      </c>
      <c r="KDG410" s="370" t="e">
        <f>VLOOKUP(KDO410,Teams,2)</f>
        <v>#REF!</v>
      </c>
      <c r="KDH410" s="370" t="e">
        <f>VLOOKUP(KDP410,Teams,2)</f>
        <v>#REF!</v>
      </c>
      <c r="KDI410" s="464"/>
      <c r="KDJ410" s="369">
        <v>0.33333333333333331</v>
      </c>
      <c r="KDK410" s="370" t="e">
        <f>VLOOKUP(KDG410,fields,2)</f>
        <v>#REF!</v>
      </c>
      <c r="KDL410" s="73" t="s">
        <v>985</v>
      </c>
      <c r="KDM410" s="95">
        <v>45109</v>
      </c>
      <c r="KDN410" s="65" t="s">
        <v>11</v>
      </c>
      <c r="KDO410" s="370" t="e">
        <f>VLOOKUP(KDW410,Teams,2)</f>
        <v>#REF!</v>
      </c>
      <c r="KDP410" s="370" t="e">
        <f>VLOOKUP(KDX410,Teams,2)</f>
        <v>#REF!</v>
      </c>
      <c r="KDQ410" s="464"/>
      <c r="KDR410" s="369">
        <v>0.33333333333333331</v>
      </c>
      <c r="KDS410" s="370" t="e">
        <f>VLOOKUP(KDO410,fields,2)</f>
        <v>#REF!</v>
      </c>
      <c r="KDT410" s="73" t="s">
        <v>985</v>
      </c>
      <c r="KDU410" s="95">
        <v>45109</v>
      </c>
      <c r="KDV410" s="65" t="s">
        <v>11</v>
      </c>
      <c r="KDW410" s="370" t="e">
        <f>VLOOKUP(KEE410,Teams,2)</f>
        <v>#REF!</v>
      </c>
      <c r="KDX410" s="370" t="e">
        <f>VLOOKUP(KEF410,Teams,2)</f>
        <v>#REF!</v>
      </c>
      <c r="KDY410" s="464"/>
      <c r="KDZ410" s="369">
        <v>0.33333333333333331</v>
      </c>
      <c r="KEA410" s="370" t="e">
        <f>VLOOKUP(KDW410,fields,2)</f>
        <v>#REF!</v>
      </c>
      <c r="KEB410" s="73" t="s">
        <v>985</v>
      </c>
      <c r="KEC410" s="95">
        <v>45109</v>
      </c>
      <c r="KED410" s="65" t="s">
        <v>11</v>
      </c>
      <c r="KEE410" s="370" t="e">
        <f>VLOOKUP(KEM410,Teams,2)</f>
        <v>#REF!</v>
      </c>
      <c r="KEF410" s="370" t="e">
        <f>VLOOKUP(KEN410,Teams,2)</f>
        <v>#REF!</v>
      </c>
      <c r="KEG410" s="464"/>
      <c r="KEH410" s="369">
        <v>0.33333333333333331</v>
      </c>
      <c r="KEI410" s="370" t="e">
        <f>VLOOKUP(KEE410,fields,2)</f>
        <v>#REF!</v>
      </c>
      <c r="KEJ410" s="73" t="s">
        <v>985</v>
      </c>
      <c r="KEK410" s="95">
        <v>45109</v>
      </c>
      <c r="KEL410" s="65" t="s">
        <v>11</v>
      </c>
      <c r="KEM410" s="370" t="e">
        <f>VLOOKUP(KEU410,Teams,2)</f>
        <v>#REF!</v>
      </c>
      <c r="KEN410" s="370" t="e">
        <f>VLOOKUP(KEV410,Teams,2)</f>
        <v>#REF!</v>
      </c>
      <c r="KEO410" s="464"/>
      <c r="KEP410" s="369">
        <v>0.33333333333333331</v>
      </c>
      <c r="KEQ410" s="370" t="e">
        <f>VLOOKUP(KEM410,fields,2)</f>
        <v>#REF!</v>
      </c>
      <c r="KER410" s="73" t="s">
        <v>985</v>
      </c>
      <c r="KES410" s="95">
        <v>45109</v>
      </c>
      <c r="KET410" s="65" t="s">
        <v>11</v>
      </c>
      <c r="KEU410" s="370" t="e">
        <f>VLOOKUP(KFC410,Teams,2)</f>
        <v>#REF!</v>
      </c>
      <c r="KEV410" s="370" t="e">
        <f>VLOOKUP(KFD410,Teams,2)</f>
        <v>#REF!</v>
      </c>
      <c r="KEW410" s="464"/>
      <c r="KEX410" s="369">
        <v>0.33333333333333331</v>
      </c>
      <c r="KEY410" s="370" t="e">
        <f>VLOOKUP(KEU410,fields,2)</f>
        <v>#REF!</v>
      </c>
      <c r="KEZ410" s="73" t="s">
        <v>985</v>
      </c>
      <c r="KFA410" s="95">
        <v>45109</v>
      </c>
      <c r="KFB410" s="65" t="s">
        <v>11</v>
      </c>
      <c r="KFC410" s="370" t="e">
        <f>VLOOKUP(KFK410,Teams,2)</f>
        <v>#REF!</v>
      </c>
      <c r="KFD410" s="370" t="e">
        <f>VLOOKUP(KFL410,Teams,2)</f>
        <v>#REF!</v>
      </c>
      <c r="KFE410" s="464"/>
      <c r="KFF410" s="369">
        <v>0.33333333333333331</v>
      </c>
      <c r="KFG410" s="370" t="e">
        <f>VLOOKUP(KFC410,fields,2)</f>
        <v>#REF!</v>
      </c>
      <c r="KFH410" s="73" t="s">
        <v>985</v>
      </c>
      <c r="KFI410" s="95">
        <v>45109</v>
      </c>
      <c r="KFJ410" s="65" t="s">
        <v>11</v>
      </c>
      <c r="KFK410" s="370" t="e">
        <f>VLOOKUP(KFS410,Teams,2)</f>
        <v>#REF!</v>
      </c>
      <c r="KFL410" s="370" t="e">
        <f>VLOOKUP(KFT410,Teams,2)</f>
        <v>#REF!</v>
      </c>
      <c r="KFM410" s="464"/>
      <c r="KFN410" s="369">
        <v>0.33333333333333331</v>
      </c>
      <c r="KFO410" s="370" t="e">
        <f>VLOOKUP(KFK410,fields,2)</f>
        <v>#REF!</v>
      </c>
      <c r="KFP410" s="73" t="s">
        <v>985</v>
      </c>
      <c r="KFQ410" s="95">
        <v>45109</v>
      </c>
      <c r="KFR410" s="65" t="s">
        <v>11</v>
      </c>
      <c r="KFS410" s="370" t="e">
        <f>VLOOKUP(KGA410,Teams,2)</f>
        <v>#REF!</v>
      </c>
      <c r="KFT410" s="370" t="e">
        <f>VLOOKUP(KGB410,Teams,2)</f>
        <v>#REF!</v>
      </c>
      <c r="KFU410" s="464"/>
      <c r="KFV410" s="369">
        <v>0.33333333333333331</v>
      </c>
      <c r="KFW410" s="370" t="e">
        <f>VLOOKUP(KFS410,fields,2)</f>
        <v>#REF!</v>
      </c>
      <c r="KFX410" s="73" t="s">
        <v>985</v>
      </c>
      <c r="KFY410" s="95">
        <v>45109</v>
      </c>
      <c r="KFZ410" s="65" t="s">
        <v>11</v>
      </c>
      <c r="KGA410" s="370" t="e">
        <f>VLOOKUP(KGI410,Teams,2)</f>
        <v>#REF!</v>
      </c>
      <c r="KGB410" s="370" t="e">
        <f>VLOOKUP(KGJ410,Teams,2)</f>
        <v>#REF!</v>
      </c>
      <c r="KGC410" s="464"/>
      <c r="KGD410" s="369">
        <v>0.33333333333333331</v>
      </c>
      <c r="KGE410" s="370" t="e">
        <f>VLOOKUP(KGA410,fields,2)</f>
        <v>#REF!</v>
      </c>
      <c r="KGF410" s="73" t="s">
        <v>985</v>
      </c>
      <c r="KGG410" s="95">
        <v>45109</v>
      </c>
      <c r="KGH410" s="65" t="s">
        <v>11</v>
      </c>
      <c r="KGI410" s="370" t="e">
        <f>VLOOKUP(KGQ410,Teams,2)</f>
        <v>#REF!</v>
      </c>
      <c r="KGJ410" s="370" t="e">
        <f>VLOOKUP(KGR410,Teams,2)</f>
        <v>#REF!</v>
      </c>
      <c r="KGK410" s="464"/>
      <c r="KGL410" s="369">
        <v>0.33333333333333331</v>
      </c>
      <c r="KGM410" s="370" t="e">
        <f>VLOOKUP(KGI410,fields,2)</f>
        <v>#REF!</v>
      </c>
      <c r="KGN410" s="73" t="s">
        <v>985</v>
      </c>
      <c r="KGO410" s="95">
        <v>45109</v>
      </c>
      <c r="KGP410" s="65" t="s">
        <v>11</v>
      </c>
      <c r="KGQ410" s="370" t="e">
        <f>VLOOKUP(KGY410,Teams,2)</f>
        <v>#REF!</v>
      </c>
      <c r="KGR410" s="370" t="e">
        <f>VLOOKUP(KGZ410,Teams,2)</f>
        <v>#REF!</v>
      </c>
      <c r="KGS410" s="464"/>
      <c r="KGT410" s="369">
        <v>0.33333333333333331</v>
      </c>
      <c r="KGU410" s="370" t="e">
        <f>VLOOKUP(KGQ410,fields,2)</f>
        <v>#REF!</v>
      </c>
      <c r="KGV410" s="73" t="s">
        <v>985</v>
      </c>
      <c r="KGW410" s="95">
        <v>45109</v>
      </c>
      <c r="KGX410" s="65" t="s">
        <v>11</v>
      </c>
      <c r="KGY410" s="370" t="e">
        <f>VLOOKUP(KHG410,Teams,2)</f>
        <v>#REF!</v>
      </c>
      <c r="KGZ410" s="370" t="e">
        <f>VLOOKUP(KHH410,Teams,2)</f>
        <v>#REF!</v>
      </c>
      <c r="KHA410" s="464"/>
      <c r="KHB410" s="369">
        <v>0.33333333333333331</v>
      </c>
      <c r="KHC410" s="370" t="e">
        <f>VLOOKUP(KGY410,fields,2)</f>
        <v>#REF!</v>
      </c>
      <c r="KHD410" s="73" t="s">
        <v>985</v>
      </c>
      <c r="KHE410" s="95">
        <v>45109</v>
      </c>
      <c r="KHF410" s="65" t="s">
        <v>11</v>
      </c>
      <c r="KHG410" s="370" t="e">
        <f>VLOOKUP(KHO410,Teams,2)</f>
        <v>#REF!</v>
      </c>
      <c r="KHH410" s="370" t="e">
        <f>VLOOKUP(KHP410,Teams,2)</f>
        <v>#REF!</v>
      </c>
      <c r="KHI410" s="464"/>
      <c r="KHJ410" s="369">
        <v>0.33333333333333331</v>
      </c>
      <c r="KHK410" s="370" t="e">
        <f>VLOOKUP(KHG410,fields,2)</f>
        <v>#REF!</v>
      </c>
      <c r="KHL410" s="73" t="s">
        <v>985</v>
      </c>
      <c r="KHM410" s="95">
        <v>45109</v>
      </c>
      <c r="KHN410" s="65" t="s">
        <v>11</v>
      </c>
      <c r="KHO410" s="370" t="e">
        <f>VLOOKUP(KHW410,Teams,2)</f>
        <v>#REF!</v>
      </c>
      <c r="KHP410" s="370" t="e">
        <f>VLOOKUP(KHX410,Teams,2)</f>
        <v>#REF!</v>
      </c>
      <c r="KHQ410" s="464"/>
      <c r="KHR410" s="369">
        <v>0.33333333333333331</v>
      </c>
      <c r="KHS410" s="370" t="e">
        <f>VLOOKUP(KHO410,fields,2)</f>
        <v>#REF!</v>
      </c>
      <c r="KHT410" s="73" t="s">
        <v>985</v>
      </c>
      <c r="KHU410" s="95">
        <v>45109</v>
      </c>
      <c r="KHV410" s="65" t="s">
        <v>11</v>
      </c>
      <c r="KHW410" s="370" t="e">
        <f>VLOOKUP(KIE410,Teams,2)</f>
        <v>#REF!</v>
      </c>
      <c r="KHX410" s="370" t="e">
        <f>VLOOKUP(KIF410,Teams,2)</f>
        <v>#REF!</v>
      </c>
      <c r="KHY410" s="464"/>
      <c r="KHZ410" s="369">
        <v>0.33333333333333331</v>
      </c>
      <c r="KIA410" s="370" t="e">
        <f>VLOOKUP(KHW410,fields,2)</f>
        <v>#REF!</v>
      </c>
      <c r="KIB410" s="73" t="s">
        <v>985</v>
      </c>
      <c r="KIC410" s="95">
        <v>45109</v>
      </c>
      <c r="KID410" s="65" t="s">
        <v>11</v>
      </c>
      <c r="KIE410" s="370" t="e">
        <f>VLOOKUP(KIM410,Teams,2)</f>
        <v>#REF!</v>
      </c>
      <c r="KIF410" s="370" t="e">
        <f>VLOOKUP(KIN410,Teams,2)</f>
        <v>#REF!</v>
      </c>
      <c r="KIG410" s="464"/>
      <c r="KIH410" s="369">
        <v>0.33333333333333331</v>
      </c>
      <c r="KII410" s="370" t="e">
        <f>VLOOKUP(KIE410,fields,2)</f>
        <v>#REF!</v>
      </c>
      <c r="KIJ410" s="73" t="s">
        <v>985</v>
      </c>
      <c r="KIK410" s="95">
        <v>45109</v>
      </c>
      <c r="KIL410" s="65" t="s">
        <v>11</v>
      </c>
      <c r="KIM410" s="370" t="e">
        <f>VLOOKUP(KIU410,Teams,2)</f>
        <v>#REF!</v>
      </c>
      <c r="KIN410" s="370" t="e">
        <f>VLOOKUP(KIV410,Teams,2)</f>
        <v>#REF!</v>
      </c>
      <c r="KIO410" s="464"/>
      <c r="KIP410" s="369">
        <v>0.33333333333333331</v>
      </c>
      <c r="KIQ410" s="370" t="e">
        <f>VLOOKUP(KIM410,fields,2)</f>
        <v>#REF!</v>
      </c>
      <c r="KIR410" s="73" t="s">
        <v>985</v>
      </c>
      <c r="KIS410" s="95">
        <v>45109</v>
      </c>
      <c r="KIT410" s="65" t="s">
        <v>11</v>
      </c>
      <c r="KIU410" s="370" t="e">
        <f>VLOOKUP(KJC410,Teams,2)</f>
        <v>#REF!</v>
      </c>
      <c r="KIV410" s="370" t="e">
        <f>VLOOKUP(KJD410,Teams,2)</f>
        <v>#REF!</v>
      </c>
      <c r="KIW410" s="464"/>
      <c r="KIX410" s="369">
        <v>0.33333333333333331</v>
      </c>
      <c r="KIY410" s="370" t="e">
        <f>VLOOKUP(KIU410,fields,2)</f>
        <v>#REF!</v>
      </c>
      <c r="KIZ410" s="73" t="s">
        <v>985</v>
      </c>
      <c r="KJA410" s="95">
        <v>45109</v>
      </c>
      <c r="KJB410" s="65" t="s">
        <v>11</v>
      </c>
      <c r="KJC410" s="370" t="e">
        <f>VLOOKUP(KJK410,Teams,2)</f>
        <v>#REF!</v>
      </c>
      <c r="KJD410" s="370" t="e">
        <f>VLOOKUP(KJL410,Teams,2)</f>
        <v>#REF!</v>
      </c>
      <c r="KJE410" s="464"/>
      <c r="KJF410" s="369">
        <v>0.33333333333333331</v>
      </c>
      <c r="KJG410" s="370" t="e">
        <f>VLOOKUP(KJC410,fields,2)</f>
        <v>#REF!</v>
      </c>
      <c r="KJH410" s="73" t="s">
        <v>985</v>
      </c>
      <c r="KJI410" s="95">
        <v>45109</v>
      </c>
      <c r="KJJ410" s="65" t="s">
        <v>11</v>
      </c>
      <c r="KJK410" s="370" t="e">
        <f>VLOOKUP(KJS410,Teams,2)</f>
        <v>#REF!</v>
      </c>
      <c r="KJL410" s="370" t="e">
        <f>VLOOKUP(KJT410,Teams,2)</f>
        <v>#REF!</v>
      </c>
      <c r="KJM410" s="464"/>
      <c r="KJN410" s="369">
        <v>0.33333333333333331</v>
      </c>
      <c r="KJO410" s="370" t="e">
        <f>VLOOKUP(KJK410,fields,2)</f>
        <v>#REF!</v>
      </c>
      <c r="KJP410" s="73" t="s">
        <v>985</v>
      </c>
      <c r="KJQ410" s="95">
        <v>45109</v>
      </c>
      <c r="KJR410" s="65" t="s">
        <v>11</v>
      </c>
      <c r="KJS410" s="370" t="e">
        <f>VLOOKUP(KKA410,Teams,2)</f>
        <v>#REF!</v>
      </c>
      <c r="KJT410" s="370" t="e">
        <f>VLOOKUP(KKB410,Teams,2)</f>
        <v>#REF!</v>
      </c>
      <c r="KJU410" s="464"/>
      <c r="KJV410" s="369">
        <v>0.33333333333333331</v>
      </c>
      <c r="KJW410" s="370" t="e">
        <f>VLOOKUP(KJS410,fields,2)</f>
        <v>#REF!</v>
      </c>
      <c r="KJX410" s="73" t="s">
        <v>985</v>
      </c>
      <c r="KJY410" s="95">
        <v>45109</v>
      </c>
      <c r="KJZ410" s="65" t="s">
        <v>11</v>
      </c>
      <c r="KKA410" s="370" t="e">
        <f>VLOOKUP(KKI410,Teams,2)</f>
        <v>#REF!</v>
      </c>
      <c r="KKB410" s="370" t="e">
        <f>VLOOKUP(KKJ410,Teams,2)</f>
        <v>#REF!</v>
      </c>
      <c r="KKC410" s="464"/>
      <c r="KKD410" s="369">
        <v>0.33333333333333331</v>
      </c>
      <c r="KKE410" s="370" t="e">
        <f>VLOOKUP(KKA410,fields,2)</f>
        <v>#REF!</v>
      </c>
      <c r="KKF410" s="73" t="s">
        <v>985</v>
      </c>
      <c r="KKG410" s="95">
        <v>45109</v>
      </c>
      <c r="KKH410" s="65" t="s">
        <v>11</v>
      </c>
      <c r="KKI410" s="370" t="e">
        <f>VLOOKUP(KKQ410,Teams,2)</f>
        <v>#REF!</v>
      </c>
      <c r="KKJ410" s="370" t="e">
        <f>VLOOKUP(KKR410,Teams,2)</f>
        <v>#REF!</v>
      </c>
      <c r="KKK410" s="464"/>
      <c r="KKL410" s="369">
        <v>0.33333333333333331</v>
      </c>
      <c r="KKM410" s="370" t="e">
        <f>VLOOKUP(KKI410,fields,2)</f>
        <v>#REF!</v>
      </c>
      <c r="KKN410" s="73" t="s">
        <v>985</v>
      </c>
      <c r="KKO410" s="95">
        <v>45109</v>
      </c>
      <c r="KKP410" s="65" t="s">
        <v>11</v>
      </c>
      <c r="KKQ410" s="370" t="e">
        <f>VLOOKUP(KKY410,Teams,2)</f>
        <v>#REF!</v>
      </c>
      <c r="KKR410" s="370" t="e">
        <f>VLOOKUP(KKZ410,Teams,2)</f>
        <v>#REF!</v>
      </c>
      <c r="KKS410" s="464"/>
      <c r="KKT410" s="369">
        <v>0.33333333333333331</v>
      </c>
      <c r="KKU410" s="370" t="e">
        <f>VLOOKUP(KKQ410,fields,2)</f>
        <v>#REF!</v>
      </c>
      <c r="KKV410" s="73" t="s">
        <v>985</v>
      </c>
      <c r="KKW410" s="95">
        <v>45109</v>
      </c>
      <c r="KKX410" s="65" t="s">
        <v>11</v>
      </c>
      <c r="KKY410" s="370" t="e">
        <f>VLOOKUP(KLG410,Teams,2)</f>
        <v>#REF!</v>
      </c>
      <c r="KKZ410" s="370" t="e">
        <f>VLOOKUP(KLH410,Teams,2)</f>
        <v>#REF!</v>
      </c>
      <c r="KLA410" s="464"/>
      <c r="KLB410" s="369">
        <v>0.33333333333333331</v>
      </c>
      <c r="KLC410" s="370" t="e">
        <f>VLOOKUP(KKY410,fields,2)</f>
        <v>#REF!</v>
      </c>
      <c r="KLD410" s="73" t="s">
        <v>985</v>
      </c>
      <c r="KLE410" s="95">
        <v>45109</v>
      </c>
      <c r="KLF410" s="65" t="s">
        <v>11</v>
      </c>
      <c r="KLG410" s="370" t="e">
        <f>VLOOKUP(KLO410,Teams,2)</f>
        <v>#REF!</v>
      </c>
      <c r="KLH410" s="370" t="e">
        <f>VLOOKUP(KLP410,Teams,2)</f>
        <v>#REF!</v>
      </c>
      <c r="KLI410" s="464"/>
      <c r="KLJ410" s="369">
        <v>0.33333333333333331</v>
      </c>
      <c r="KLK410" s="370" t="e">
        <f>VLOOKUP(KLG410,fields,2)</f>
        <v>#REF!</v>
      </c>
      <c r="KLL410" s="73" t="s">
        <v>985</v>
      </c>
      <c r="KLM410" s="95">
        <v>45109</v>
      </c>
      <c r="KLN410" s="65" t="s">
        <v>11</v>
      </c>
      <c r="KLO410" s="370" t="e">
        <f>VLOOKUP(KLW410,Teams,2)</f>
        <v>#REF!</v>
      </c>
      <c r="KLP410" s="370" t="e">
        <f>VLOOKUP(KLX410,Teams,2)</f>
        <v>#REF!</v>
      </c>
      <c r="KLQ410" s="464"/>
      <c r="KLR410" s="369">
        <v>0.33333333333333331</v>
      </c>
      <c r="KLS410" s="370" t="e">
        <f>VLOOKUP(KLO410,fields,2)</f>
        <v>#REF!</v>
      </c>
      <c r="KLT410" s="73" t="s">
        <v>985</v>
      </c>
      <c r="KLU410" s="95">
        <v>45109</v>
      </c>
      <c r="KLV410" s="65" t="s">
        <v>11</v>
      </c>
      <c r="KLW410" s="370" t="e">
        <f>VLOOKUP(KME410,Teams,2)</f>
        <v>#REF!</v>
      </c>
      <c r="KLX410" s="370" t="e">
        <f>VLOOKUP(KMF410,Teams,2)</f>
        <v>#REF!</v>
      </c>
      <c r="KLY410" s="464"/>
      <c r="KLZ410" s="369">
        <v>0.33333333333333331</v>
      </c>
      <c r="KMA410" s="370" t="e">
        <f>VLOOKUP(KLW410,fields,2)</f>
        <v>#REF!</v>
      </c>
      <c r="KMB410" s="73" t="s">
        <v>985</v>
      </c>
      <c r="KMC410" s="95">
        <v>45109</v>
      </c>
      <c r="KMD410" s="65" t="s">
        <v>11</v>
      </c>
      <c r="KME410" s="370" t="e">
        <f>VLOOKUP(KMM410,Teams,2)</f>
        <v>#REF!</v>
      </c>
      <c r="KMF410" s="370" t="e">
        <f>VLOOKUP(KMN410,Teams,2)</f>
        <v>#REF!</v>
      </c>
      <c r="KMG410" s="464"/>
      <c r="KMH410" s="369">
        <v>0.33333333333333331</v>
      </c>
      <c r="KMI410" s="370" t="e">
        <f>VLOOKUP(KME410,fields,2)</f>
        <v>#REF!</v>
      </c>
      <c r="KMJ410" s="73" t="s">
        <v>985</v>
      </c>
      <c r="KMK410" s="95">
        <v>45109</v>
      </c>
      <c r="KML410" s="65" t="s">
        <v>11</v>
      </c>
      <c r="KMM410" s="370" t="e">
        <f>VLOOKUP(KMU410,Teams,2)</f>
        <v>#REF!</v>
      </c>
      <c r="KMN410" s="370" t="e">
        <f>VLOOKUP(KMV410,Teams,2)</f>
        <v>#REF!</v>
      </c>
      <c r="KMO410" s="464"/>
      <c r="KMP410" s="369">
        <v>0.33333333333333331</v>
      </c>
      <c r="KMQ410" s="370" t="e">
        <f>VLOOKUP(KMM410,fields,2)</f>
        <v>#REF!</v>
      </c>
      <c r="KMR410" s="73" t="s">
        <v>985</v>
      </c>
      <c r="KMS410" s="95">
        <v>45109</v>
      </c>
      <c r="KMT410" s="65" t="s">
        <v>11</v>
      </c>
      <c r="KMU410" s="370" t="e">
        <f>VLOOKUP(KNC410,Teams,2)</f>
        <v>#REF!</v>
      </c>
      <c r="KMV410" s="370" t="e">
        <f>VLOOKUP(KND410,Teams,2)</f>
        <v>#REF!</v>
      </c>
      <c r="KMW410" s="464"/>
      <c r="KMX410" s="369">
        <v>0.33333333333333331</v>
      </c>
      <c r="KMY410" s="370" t="e">
        <f>VLOOKUP(KMU410,fields,2)</f>
        <v>#REF!</v>
      </c>
      <c r="KMZ410" s="73" t="s">
        <v>985</v>
      </c>
      <c r="KNA410" s="95">
        <v>45109</v>
      </c>
      <c r="KNB410" s="65" t="s">
        <v>11</v>
      </c>
      <c r="KNC410" s="370" t="e">
        <f>VLOOKUP(KNK410,Teams,2)</f>
        <v>#REF!</v>
      </c>
      <c r="KND410" s="370" t="e">
        <f>VLOOKUP(KNL410,Teams,2)</f>
        <v>#REF!</v>
      </c>
      <c r="KNE410" s="464"/>
      <c r="KNF410" s="369">
        <v>0.33333333333333331</v>
      </c>
      <c r="KNG410" s="370" t="e">
        <f>VLOOKUP(KNC410,fields,2)</f>
        <v>#REF!</v>
      </c>
      <c r="KNH410" s="73" t="s">
        <v>985</v>
      </c>
      <c r="KNI410" s="95">
        <v>45109</v>
      </c>
      <c r="KNJ410" s="65" t="s">
        <v>11</v>
      </c>
      <c r="KNK410" s="370" t="e">
        <f>VLOOKUP(KNS410,Teams,2)</f>
        <v>#REF!</v>
      </c>
      <c r="KNL410" s="370" t="e">
        <f>VLOOKUP(KNT410,Teams,2)</f>
        <v>#REF!</v>
      </c>
      <c r="KNM410" s="464"/>
      <c r="KNN410" s="369">
        <v>0.33333333333333331</v>
      </c>
      <c r="KNO410" s="370" t="e">
        <f>VLOOKUP(KNK410,fields,2)</f>
        <v>#REF!</v>
      </c>
      <c r="KNP410" s="73" t="s">
        <v>985</v>
      </c>
      <c r="KNQ410" s="95">
        <v>45109</v>
      </c>
      <c r="KNR410" s="65" t="s">
        <v>11</v>
      </c>
      <c r="KNS410" s="370" t="e">
        <f>VLOOKUP(KOA410,Teams,2)</f>
        <v>#REF!</v>
      </c>
      <c r="KNT410" s="370" t="e">
        <f>VLOOKUP(KOB410,Teams,2)</f>
        <v>#REF!</v>
      </c>
      <c r="KNU410" s="464"/>
      <c r="KNV410" s="369">
        <v>0.33333333333333331</v>
      </c>
      <c r="KNW410" s="370" t="e">
        <f>VLOOKUP(KNS410,fields,2)</f>
        <v>#REF!</v>
      </c>
      <c r="KNX410" s="73" t="s">
        <v>985</v>
      </c>
      <c r="KNY410" s="95">
        <v>45109</v>
      </c>
      <c r="KNZ410" s="65" t="s">
        <v>11</v>
      </c>
      <c r="KOA410" s="370" t="e">
        <f>VLOOKUP(KOI410,Teams,2)</f>
        <v>#REF!</v>
      </c>
      <c r="KOB410" s="370" t="e">
        <f>VLOOKUP(KOJ410,Teams,2)</f>
        <v>#REF!</v>
      </c>
      <c r="KOC410" s="464"/>
      <c r="KOD410" s="369">
        <v>0.33333333333333331</v>
      </c>
      <c r="KOE410" s="370" t="e">
        <f>VLOOKUP(KOA410,fields,2)</f>
        <v>#REF!</v>
      </c>
      <c r="KOF410" s="73" t="s">
        <v>985</v>
      </c>
      <c r="KOG410" s="95">
        <v>45109</v>
      </c>
      <c r="KOH410" s="65" t="s">
        <v>11</v>
      </c>
      <c r="KOI410" s="370" t="e">
        <f>VLOOKUP(KOQ410,Teams,2)</f>
        <v>#REF!</v>
      </c>
      <c r="KOJ410" s="370" t="e">
        <f>VLOOKUP(KOR410,Teams,2)</f>
        <v>#REF!</v>
      </c>
      <c r="KOK410" s="464"/>
      <c r="KOL410" s="369">
        <v>0.33333333333333331</v>
      </c>
      <c r="KOM410" s="370" t="e">
        <f>VLOOKUP(KOI410,fields,2)</f>
        <v>#REF!</v>
      </c>
      <c r="KON410" s="73" t="s">
        <v>985</v>
      </c>
      <c r="KOO410" s="95">
        <v>45109</v>
      </c>
      <c r="KOP410" s="65" t="s">
        <v>11</v>
      </c>
      <c r="KOQ410" s="370" t="e">
        <f>VLOOKUP(KOY410,Teams,2)</f>
        <v>#REF!</v>
      </c>
      <c r="KOR410" s="370" t="e">
        <f>VLOOKUP(KOZ410,Teams,2)</f>
        <v>#REF!</v>
      </c>
      <c r="KOS410" s="464"/>
      <c r="KOT410" s="369">
        <v>0.33333333333333331</v>
      </c>
      <c r="KOU410" s="370" t="e">
        <f>VLOOKUP(KOQ410,fields,2)</f>
        <v>#REF!</v>
      </c>
      <c r="KOV410" s="73" t="s">
        <v>985</v>
      </c>
      <c r="KOW410" s="95">
        <v>45109</v>
      </c>
      <c r="KOX410" s="65" t="s">
        <v>11</v>
      </c>
      <c r="KOY410" s="370" t="e">
        <f>VLOOKUP(KPG410,Teams,2)</f>
        <v>#REF!</v>
      </c>
      <c r="KOZ410" s="370" t="e">
        <f>VLOOKUP(KPH410,Teams,2)</f>
        <v>#REF!</v>
      </c>
      <c r="KPA410" s="464"/>
      <c r="KPB410" s="369">
        <v>0.33333333333333331</v>
      </c>
      <c r="KPC410" s="370" t="e">
        <f>VLOOKUP(KOY410,fields,2)</f>
        <v>#REF!</v>
      </c>
      <c r="KPD410" s="73" t="s">
        <v>985</v>
      </c>
      <c r="KPE410" s="95">
        <v>45109</v>
      </c>
      <c r="KPF410" s="65" t="s">
        <v>11</v>
      </c>
      <c r="KPG410" s="370" t="e">
        <f>VLOOKUP(KPO410,Teams,2)</f>
        <v>#REF!</v>
      </c>
      <c r="KPH410" s="370" t="e">
        <f>VLOOKUP(KPP410,Teams,2)</f>
        <v>#REF!</v>
      </c>
      <c r="KPI410" s="464"/>
      <c r="KPJ410" s="369">
        <v>0.33333333333333331</v>
      </c>
      <c r="KPK410" s="370" t="e">
        <f>VLOOKUP(KPG410,fields,2)</f>
        <v>#REF!</v>
      </c>
      <c r="KPL410" s="73" t="s">
        <v>985</v>
      </c>
      <c r="KPM410" s="95">
        <v>45109</v>
      </c>
      <c r="KPN410" s="65" t="s">
        <v>11</v>
      </c>
      <c r="KPO410" s="370" t="e">
        <f>VLOOKUP(KPW410,Teams,2)</f>
        <v>#REF!</v>
      </c>
      <c r="KPP410" s="370" t="e">
        <f>VLOOKUP(KPX410,Teams,2)</f>
        <v>#REF!</v>
      </c>
      <c r="KPQ410" s="464"/>
      <c r="KPR410" s="369">
        <v>0.33333333333333331</v>
      </c>
      <c r="KPS410" s="370" t="e">
        <f>VLOOKUP(KPO410,fields,2)</f>
        <v>#REF!</v>
      </c>
      <c r="KPT410" s="73" t="s">
        <v>985</v>
      </c>
      <c r="KPU410" s="95">
        <v>45109</v>
      </c>
      <c r="KPV410" s="65" t="s">
        <v>11</v>
      </c>
      <c r="KPW410" s="370" t="e">
        <f>VLOOKUP(KQE410,Teams,2)</f>
        <v>#REF!</v>
      </c>
      <c r="KPX410" s="370" t="e">
        <f>VLOOKUP(KQF410,Teams,2)</f>
        <v>#REF!</v>
      </c>
      <c r="KPY410" s="464"/>
      <c r="KPZ410" s="369">
        <v>0.33333333333333331</v>
      </c>
      <c r="KQA410" s="370" t="e">
        <f>VLOOKUP(KPW410,fields,2)</f>
        <v>#REF!</v>
      </c>
      <c r="KQB410" s="73" t="s">
        <v>985</v>
      </c>
      <c r="KQC410" s="95">
        <v>45109</v>
      </c>
      <c r="KQD410" s="65" t="s">
        <v>11</v>
      </c>
      <c r="KQE410" s="370" t="e">
        <f>VLOOKUP(KQM410,Teams,2)</f>
        <v>#REF!</v>
      </c>
      <c r="KQF410" s="370" t="e">
        <f>VLOOKUP(KQN410,Teams,2)</f>
        <v>#REF!</v>
      </c>
      <c r="KQG410" s="464"/>
      <c r="KQH410" s="369">
        <v>0.33333333333333331</v>
      </c>
      <c r="KQI410" s="370" t="e">
        <f>VLOOKUP(KQE410,fields,2)</f>
        <v>#REF!</v>
      </c>
      <c r="KQJ410" s="73" t="s">
        <v>985</v>
      </c>
      <c r="KQK410" s="95">
        <v>45109</v>
      </c>
      <c r="KQL410" s="65" t="s">
        <v>11</v>
      </c>
      <c r="KQM410" s="370" t="e">
        <f>VLOOKUP(KQU410,Teams,2)</f>
        <v>#REF!</v>
      </c>
      <c r="KQN410" s="370" t="e">
        <f>VLOOKUP(KQV410,Teams,2)</f>
        <v>#REF!</v>
      </c>
      <c r="KQO410" s="464"/>
      <c r="KQP410" s="369">
        <v>0.33333333333333331</v>
      </c>
      <c r="KQQ410" s="370" t="e">
        <f>VLOOKUP(KQM410,fields,2)</f>
        <v>#REF!</v>
      </c>
      <c r="KQR410" s="73" t="s">
        <v>985</v>
      </c>
      <c r="KQS410" s="95">
        <v>45109</v>
      </c>
      <c r="KQT410" s="65" t="s">
        <v>11</v>
      </c>
      <c r="KQU410" s="370" t="e">
        <f>VLOOKUP(KRC410,Teams,2)</f>
        <v>#REF!</v>
      </c>
      <c r="KQV410" s="370" t="e">
        <f>VLOOKUP(KRD410,Teams,2)</f>
        <v>#REF!</v>
      </c>
      <c r="KQW410" s="464"/>
      <c r="KQX410" s="369">
        <v>0.33333333333333331</v>
      </c>
      <c r="KQY410" s="370" t="e">
        <f>VLOOKUP(KQU410,fields,2)</f>
        <v>#REF!</v>
      </c>
      <c r="KQZ410" s="73" t="s">
        <v>985</v>
      </c>
      <c r="KRA410" s="95">
        <v>45109</v>
      </c>
      <c r="KRB410" s="65" t="s">
        <v>11</v>
      </c>
      <c r="KRC410" s="370" t="e">
        <f>VLOOKUP(KRK410,Teams,2)</f>
        <v>#REF!</v>
      </c>
      <c r="KRD410" s="370" t="e">
        <f>VLOOKUP(KRL410,Teams,2)</f>
        <v>#REF!</v>
      </c>
      <c r="KRE410" s="464"/>
      <c r="KRF410" s="369">
        <v>0.33333333333333331</v>
      </c>
      <c r="KRG410" s="370" t="e">
        <f>VLOOKUP(KRC410,fields,2)</f>
        <v>#REF!</v>
      </c>
      <c r="KRH410" s="73" t="s">
        <v>985</v>
      </c>
      <c r="KRI410" s="95">
        <v>45109</v>
      </c>
      <c r="KRJ410" s="65" t="s">
        <v>11</v>
      </c>
      <c r="KRK410" s="370" t="e">
        <f>VLOOKUP(KRS410,Teams,2)</f>
        <v>#REF!</v>
      </c>
      <c r="KRL410" s="370" t="e">
        <f>VLOOKUP(KRT410,Teams,2)</f>
        <v>#REF!</v>
      </c>
      <c r="KRM410" s="464"/>
      <c r="KRN410" s="369">
        <v>0.33333333333333331</v>
      </c>
      <c r="KRO410" s="370" t="e">
        <f>VLOOKUP(KRK410,fields,2)</f>
        <v>#REF!</v>
      </c>
      <c r="KRP410" s="73" t="s">
        <v>985</v>
      </c>
      <c r="KRQ410" s="95">
        <v>45109</v>
      </c>
      <c r="KRR410" s="65" t="s">
        <v>11</v>
      </c>
      <c r="KRS410" s="370" t="e">
        <f>VLOOKUP(KSA410,Teams,2)</f>
        <v>#REF!</v>
      </c>
      <c r="KRT410" s="370" t="e">
        <f>VLOOKUP(KSB410,Teams,2)</f>
        <v>#REF!</v>
      </c>
      <c r="KRU410" s="464"/>
      <c r="KRV410" s="369">
        <v>0.33333333333333331</v>
      </c>
      <c r="KRW410" s="370" t="e">
        <f>VLOOKUP(KRS410,fields,2)</f>
        <v>#REF!</v>
      </c>
      <c r="KRX410" s="73" t="s">
        <v>985</v>
      </c>
      <c r="KRY410" s="95">
        <v>45109</v>
      </c>
      <c r="KRZ410" s="65" t="s">
        <v>11</v>
      </c>
      <c r="KSA410" s="370" t="e">
        <f>VLOOKUP(KSI410,Teams,2)</f>
        <v>#REF!</v>
      </c>
      <c r="KSB410" s="370" t="e">
        <f>VLOOKUP(KSJ410,Teams,2)</f>
        <v>#REF!</v>
      </c>
      <c r="KSC410" s="464"/>
      <c r="KSD410" s="369">
        <v>0.33333333333333331</v>
      </c>
      <c r="KSE410" s="370" t="e">
        <f>VLOOKUP(KSA410,fields,2)</f>
        <v>#REF!</v>
      </c>
      <c r="KSF410" s="73" t="s">
        <v>985</v>
      </c>
      <c r="KSG410" s="95">
        <v>45109</v>
      </c>
      <c r="KSH410" s="65" t="s">
        <v>11</v>
      </c>
      <c r="KSI410" s="370" t="e">
        <f>VLOOKUP(KSQ410,Teams,2)</f>
        <v>#REF!</v>
      </c>
      <c r="KSJ410" s="370" t="e">
        <f>VLOOKUP(KSR410,Teams,2)</f>
        <v>#REF!</v>
      </c>
      <c r="KSK410" s="464"/>
      <c r="KSL410" s="369">
        <v>0.33333333333333331</v>
      </c>
      <c r="KSM410" s="370" t="e">
        <f>VLOOKUP(KSI410,fields,2)</f>
        <v>#REF!</v>
      </c>
      <c r="KSN410" s="73" t="s">
        <v>985</v>
      </c>
      <c r="KSO410" s="95">
        <v>45109</v>
      </c>
      <c r="KSP410" s="65" t="s">
        <v>11</v>
      </c>
      <c r="KSQ410" s="370" t="e">
        <f>VLOOKUP(KSY410,Teams,2)</f>
        <v>#REF!</v>
      </c>
      <c r="KSR410" s="370" t="e">
        <f>VLOOKUP(KSZ410,Teams,2)</f>
        <v>#REF!</v>
      </c>
      <c r="KSS410" s="464"/>
      <c r="KST410" s="369">
        <v>0.33333333333333331</v>
      </c>
      <c r="KSU410" s="370" t="e">
        <f>VLOOKUP(KSQ410,fields,2)</f>
        <v>#REF!</v>
      </c>
      <c r="KSV410" s="73" t="s">
        <v>985</v>
      </c>
      <c r="KSW410" s="95">
        <v>45109</v>
      </c>
      <c r="KSX410" s="65" t="s">
        <v>11</v>
      </c>
      <c r="KSY410" s="370" t="e">
        <f>VLOOKUP(KTG410,Teams,2)</f>
        <v>#REF!</v>
      </c>
      <c r="KSZ410" s="370" t="e">
        <f>VLOOKUP(KTH410,Teams,2)</f>
        <v>#REF!</v>
      </c>
      <c r="KTA410" s="464"/>
      <c r="KTB410" s="369">
        <v>0.33333333333333331</v>
      </c>
      <c r="KTC410" s="370" t="e">
        <f>VLOOKUP(KSY410,fields,2)</f>
        <v>#REF!</v>
      </c>
      <c r="KTD410" s="73" t="s">
        <v>985</v>
      </c>
      <c r="KTE410" s="95">
        <v>45109</v>
      </c>
      <c r="KTF410" s="65" t="s">
        <v>11</v>
      </c>
      <c r="KTG410" s="370" t="e">
        <f>VLOOKUP(KTO410,Teams,2)</f>
        <v>#REF!</v>
      </c>
      <c r="KTH410" s="370" t="e">
        <f>VLOOKUP(KTP410,Teams,2)</f>
        <v>#REF!</v>
      </c>
      <c r="KTI410" s="464"/>
      <c r="KTJ410" s="369">
        <v>0.33333333333333331</v>
      </c>
      <c r="KTK410" s="370" t="e">
        <f>VLOOKUP(KTG410,fields,2)</f>
        <v>#REF!</v>
      </c>
      <c r="KTL410" s="73" t="s">
        <v>985</v>
      </c>
      <c r="KTM410" s="95">
        <v>45109</v>
      </c>
      <c r="KTN410" s="65" t="s">
        <v>11</v>
      </c>
      <c r="KTO410" s="370" t="e">
        <f>VLOOKUP(KTW410,Teams,2)</f>
        <v>#REF!</v>
      </c>
      <c r="KTP410" s="370" t="e">
        <f>VLOOKUP(KTX410,Teams,2)</f>
        <v>#REF!</v>
      </c>
      <c r="KTQ410" s="464"/>
      <c r="KTR410" s="369">
        <v>0.33333333333333331</v>
      </c>
      <c r="KTS410" s="370" t="e">
        <f>VLOOKUP(KTO410,fields,2)</f>
        <v>#REF!</v>
      </c>
      <c r="KTT410" s="73" t="s">
        <v>985</v>
      </c>
      <c r="KTU410" s="95">
        <v>45109</v>
      </c>
      <c r="KTV410" s="65" t="s">
        <v>11</v>
      </c>
      <c r="KTW410" s="370" t="e">
        <f>VLOOKUP(KUE410,Teams,2)</f>
        <v>#REF!</v>
      </c>
      <c r="KTX410" s="370" t="e">
        <f>VLOOKUP(KUF410,Teams,2)</f>
        <v>#REF!</v>
      </c>
      <c r="KTY410" s="464"/>
      <c r="KTZ410" s="369">
        <v>0.33333333333333331</v>
      </c>
      <c r="KUA410" s="370" t="e">
        <f>VLOOKUP(KTW410,fields,2)</f>
        <v>#REF!</v>
      </c>
      <c r="KUB410" s="73" t="s">
        <v>985</v>
      </c>
      <c r="KUC410" s="95">
        <v>45109</v>
      </c>
      <c r="KUD410" s="65" t="s">
        <v>11</v>
      </c>
      <c r="KUE410" s="370" t="e">
        <f>VLOOKUP(KUM410,Teams,2)</f>
        <v>#REF!</v>
      </c>
      <c r="KUF410" s="370" t="e">
        <f>VLOOKUP(KUN410,Teams,2)</f>
        <v>#REF!</v>
      </c>
      <c r="KUG410" s="464"/>
      <c r="KUH410" s="369">
        <v>0.33333333333333331</v>
      </c>
      <c r="KUI410" s="370" t="e">
        <f>VLOOKUP(KUE410,fields,2)</f>
        <v>#REF!</v>
      </c>
      <c r="KUJ410" s="73" t="s">
        <v>985</v>
      </c>
      <c r="KUK410" s="95">
        <v>45109</v>
      </c>
      <c r="KUL410" s="65" t="s">
        <v>11</v>
      </c>
      <c r="KUM410" s="370" t="e">
        <f>VLOOKUP(KUU410,Teams,2)</f>
        <v>#REF!</v>
      </c>
      <c r="KUN410" s="370" t="e">
        <f>VLOOKUP(KUV410,Teams,2)</f>
        <v>#REF!</v>
      </c>
      <c r="KUO410" s="464"/>
      <c r="KUP410" s="369">
        <v>0.33333333333333331</v>
      </c>
      <c r="KUQ410" s="370" t="e">
        <f>VLOOKUP(KUM410,fields,2)</f>
        <v>#REF!</v>
      </c>
      <c r="KUR410" s="73" t="s">
        <v>985</v>
      </c>
      <c r="KUS410" s="95">
        <v>45109</v>
      </c>
      <c r="KUT410" s="65" t="s">
        <v>11</v>
      </c>
      <c r="KUU410" s="370" t="e">
        <f>VLOOKUP(KVC410,Teams,2)</f>
        <v>#REF!</v>
      </c>
      <c r="KUV410" s="370" t="e">
        <f>VLOOKUP(KVD410,Teams,2)</f>
        <v>#REF!</v>
      </c>
      <c r="KUW410" s="464"/>
      <c r="KUX410" s="369">
        <v>0.33333333333333331</v>
      </c>
      <c r="KUY410" s="370" t="e">
        <f>VLOOKUP(KUU410,fields,2)</f>
        <v>#REF!</v>
      </c>
      <c r="KUZ410" s="73" t="s">
        <v>985</v>
      </c>
      <c r="KVA410" s="95">
        <v>45109</v>
      </c>
      <c r="KVB410" s="65" t="s">
        <v>11</v>
      </c>
      <c r="KVC410" s="370" t="e">
        <f>VLOOKUP(KVK410,Teams,2)</f>
        <v>#REF!</v>
      </c>
      <c r="KVD410" s="370" t="e">
        <f>VLOOKUP(KVL410,Teams,2)</f>
        <v>#REF!</v>
      </c>
      <c r="KVE410" s="464"/>
      <c r="KVF410" s="369">
        <v>0.33333333333333331</v>
      </c>
      <c r="KVG410" s="370" t="e">
        <f>VLOOKUP(KVC410,fields,2)</f>
        <v>#REF!</v>
      </c>
      <c r="KVH410" s="73" t="s">
        <v>985</v>
      </c>
      <c r="KVI410" s="95">
        <v>45109</v>
      </c>
      <c r="KVJ410" s="65" t="s">
        <v>11</v>
      </c>
      <c r="KVK410" s="370" t="e">
        <f>VLOOKUP(KVS410,Teams,2)</f>
        <v>#REF!</v>
      </c>
      <c r="KVL410" s="370" t="e">
        <f>VLOOKUP(KVT410,Teams,2)</f>
        <v>#REF!</v>
      </c>
      <c r="KVM410" s="464"/>
      <c r="KVN410" s="369">
        <v>0.33333333333333331</v>
      </c>
      <c r="KVO410" s="370" t="e">
        <f>VLOOKUP(KVK410,fields,2)</f>
        <v>#REF!</v>
      </c>
      <c r="KVP410" s="73" t="s">
        <v>985</v>
      </c>
      <c r="KVQ410" s="95">
        <v>45109</v>
      </c>
      <c r="KVR410" s="65" t="s">
        <v>11</v>
      </c>
      <c r="KVS410" s="370" t="e">
        <f>VLOOKUP(KWA410,Teams,2)</f>
        <v>#REF!</v>
      </c>
      <c r="KVT410" s="370" t="e">
        <f>VLOOKUP(KWB410,Teams,2)</f>
        <v>#REF!</v>
      </c>
      <c r="KVU410" s="464"/>
      <c r="KVV410" s="369">
        <v>0.33333333333333331</v>
      </c>
      <c r="KVW410" s="370" t="e">
        <f>VLOOKUP(KVS410,fields,2)</f>
        <v>#REF!</v>
      </c>
      <c r="KVX410" s="73" t="s">
        <v>985</v>
      </c>
      <c r="KVY410" s="95">
        <v>45109</v>
      </c>
      <c r="KVZ410" s="65" t="s">
        <v>11</v>
      </c>
      <c r="KWA410" s="370" t="e">
        <f>VLOOKUP(KWI410,Teams,2)</f>
        <v>#REF!</v>
      </c>
      <c r="KWB410" s="370" t="e">
        <f>VLOOKUP(KWJ410,Teams,2)</f>
        <v>#REF!</v>
      </c>
      <c r="KWC410" s="464"/>
      <c r="KWD410" s="369">
        <v>0.33333333333333331</v>
      </c>
      <c r="KWE410" s="370" t="e">
        <f>VLOOKUP(KWA410,fields,2)</f>
        <v>#REF!</v>
      </c>
      <c r="KWF410" s="73" t="s">
        <v>985</v>
      </c>
      <c r="KWG410" s="95">
        <v>45109</v>
      </c>
      <c r="KWH410" s="65" t="s">
        <v>11</v>
      </c>
      <c r="KWI410" s="370" t="e">
        <f>VLOOKUP(KWQ410,Teams,2)</f>
        <v>#REF!</v>
      </c>
      <c r="KWJ410" s="370" t="e">
        <f>VLOOKUP(KWR410,Teams,2)</f>
        <v>#REF!</v>
      </c>
      <c r="KWK410" s="464"/>
      <c r="KWL410" s="369">
        <v>0.33333333333333331</v>
      </c>
      <c r="KWM410" s="370" t="e">
        <f>VLOOKUP(KWI410,fields,2)</f>
        <v>#REF!</v>
      </c>
      <c r="KWN410" s="73" t="s">
        <v>985</v>
      </c>
      <c r="KWO410" s="95">
        <v>45109</v>
      </c>
      <c r="KWP410" s="65" t="s">
        <v>11</v>
      </c>
      <c r="KWQ410" s="370" t="e">
        <f>VLOOKUP(KWY410,Teams,2)</f>
        <v>#REF!</v>
      </c>
      <c r="KWR410" s="370" t="e">
        <f>VLOOKUP(KWZ410,Teams,2)</f>
        <v>#REF!</v>
      </c>
      <c r="KWS410" s="464"/>
      <c r="KWT410" s="369">
        <v>0.33333333333333331</v>
      </c>
      <c r="KWU410" s="370" t="e">
        <f>VLOOKUP(KWQ410,fields,2)</f>
        <v>#REF!</v>
      </c>
      <c r="KWV410" s="73" t="s">
        <v>985</v>
      </c>
      <c r="KWW410" s="95">
        <v>45109</v>
      </c>
      <c r="KWX410" s="65" t="s">
        <v>11</v>
      </c>
      <c r="KWY410" s="370" t="e">
        <f>VLOOKUP(KXG410,Teams,2)</f>
        <v>#REF!</v>
      </c>
      <c r="KWZ410" s="370" t="e">
        <f>VLOOKUP(KXH410,Teams,2)</f>
        <v>#REF!</v>
      </c>
      <c r="KXA410" s="464"/>
      <c r="KXB410" s="369">
        <v>0.33333333333333331</v>
      </c>
      <c r="KXC410" s="370" t="e">
        <f>VLOOKUP(KWY410,fields,2)</f>
        <v>#REF!</v>
      </c>
      <c r="KXD410" s="73" t="s">
        <v>985</v>
      </c>
      <c r="KXE410" s="95">
        <v>45109</v>
      </c>
      <c r="KXF410" s="65" t="s">
        <v>11</v>
      </c>
      <c r="KXG410" s="370" t="e">
        <f>VLOOKUP(KXO410,Teams,2)</f>
        <v>#REF!</v>
      </c>
      <c r="KXH410" s="370" t="e">
        <f>VLOOKUP(KXP410,Teams,2)</f>
        <v>#REF!</v>
      </c>
      <c r="KXI410" s="464"/>
      <c r="KXJ410" s="369">
        <v>0.33333333333333331</v>
      </c>
      <c r="KXK410" s="370" t="e">
        <f>VLOOKUP(KXG410,fields,2)</f>
        <v>#REF!</v>
      </c>
      <c r="KXL410" s="73" t="s">
        <v>985</v>
      </c>
      <c r="KXM410" s="95">
        <v>45109</v>
      </c>
      <c r="KXN410" s="65" t="s">
        <v>11</v>
      </c>
      <c r="KXO410" s="370" t="e">
        <f>VLOOKUP(KXW410,Teams,2)</f>
        <v>#REF!</v>
      </c>
      <c r="KXP410" s="370" t="e">
        <f>VLOOKUP(KXX410,Teams,2)</f>
        <v>#REF!</v>
      </c>
      <c r="KXQ410" s="464"/>
      <c r="KXR410" s="369">
        <v>0.33333333333333331</v>
      </c>
      <c r="KXS410" s="370" t="e">
        <f>VLOOKUP(KXO410,fields,2)</f>
        <v>#REF!</v>
      </c>
      <c r="KXT410" s="73" t="s">
        <v>985</v>
      </c>
      <c r="KXU410" s="95">
        <v>45109</v>
      </c>
      <c r="KXV410" s="65" t="s">
        <v>11</v>
      </c>
      <c r="KXW410" s="370" t="e">
        <f>VLOOKUP(KYE410,Teams,2)</f>
        <v>#REF!</v>
      </c>
      <c r="KXX410" s="370" t="e">
        <f>VLOOKUP(KYF410,Teams,2)</f>
        <v>#REF!</v>
      </c>
      <c r="KXY410" s="464"/>
      <c r="KXZ410" s="369">
        <v>0.33333333333333331</v>
      </c>
      <c r="KYA410" s="370" t="e">
        <f>VLOOKUP(KXW410,fields,2)</f>
        <v>#REF!</v>
      </c>
      <c r="KYB410" s="73" t="s">
        <v>985</v>
      </c>
      <c r="KYC410" s="95">
        <v>45109</v>
      </c>
      <c r="KYD410" s="65" t="s">
        <v>11</v>
      </c>
      <c r="KYE410" s="370" t="e">
        <f>VLOOKUP(KYM410,Teams,2)</f>
        <v>#REF!</v>
      </c>
      <c r="KYF410" s="370" t="e">
        <f>VLOOKUP(KYN410,Teams,2)</f>
        <v>#REF!</v>
      </c>
      <c r="KYG410" s="464"/>
      <c r="KYH410" s="369">
        <v>0.33333333333333331</v>
      </c>
      <c r="KYI410" s="370" t="e">
        <f>VLOOKUP(KYE410,fields,2)</f>
        <v>#REF!</v>
      </c>
      <c r="KYJ410" s="73" t="s">
        <v>985</v>
      </c>
      <c r="KYK410" s="95">
        <v>45109</v>
      </c>
      <c r="KYL410" s="65" t="s">
        <v>11</v>
      </c>
      <c r="KYM410" s="370" t="e">
        <f>VLOOKUP(KYU410,Teams,2)</f>
        <v>#REF!</v>
      </c>
      <c r="KYN410" s="370" t="e">
        <f>VLOOKUP(KYV410,Teams,2)</f>
        <v>#REF!</v>
      </c>
      <c r="KYO410" s="464"/>
      <c r="KYP410" s="369">
        <v>0.33333333333333331</v>
      </c>
      <c r="KYQ410" s="370" t="e">
        <f>VLOOKUP(KYM410,fields,2)</f>
        <v>#REF!</v>
      </c>
      <c r="KYR410" s="73" t="s">
        <v>985</v>
      </c>
      <c r="KYS410" s="95">
        <v>45109</v>
      </c>
      <c r="KYT410" s="65" t="s">
        <v>11</v>
      </c>
      <c r="KYU410" s="370" t="e">
        <f>VLOOKUP(KZC410,Teams,2)</f>
        <v>#REF!</v>
      </c>
      <c r="KYV410" s="370" t="e">
        <f>VLOOKUP(KZD410,Teams,2)</f>
        <v>#REF!</v>
      </c>
      <c r="KYW410" s="464"/>
      <c r="KYX410" s="369">
        <v>0.33333333333333331</v>
      </c>
      <c r="KYY410" s="370" t="e">
        <f>VLOOKUP(KYU410,fields,2)</f>
        <v>#REF!</v>
      </c>
      <c r="KYZ410" s="73" t="s">
        <v>985</v>
      </c>
      <c r="KZA410" s="95">
        <v>45109</v>
      </c>
      <c r="KZB410" s="65" t="s">
        <v>11</v>
      </c>
      <c r="KZC410" s="370" t="e">
        <f>VLOOKUP(KZK410,Teams,2)</f>
        <v>#REF!</v>
      </c>
      <c r="KZD410" s="370" t="e">
        <f>VLOOKUP(KZL410,Teams,2)</f>
        <v>#REF!</v>
      </c>
      <c r="KZE410" s="464"/>
      <c r="KZF410" s="369">
        <v>0.33333333333333331</v>
      </c>
      <c r="KZG410" s="370" t="e">
        <f>VLOOKUP(KZC410,fields,2)</f>
        <v>#REF!</v>
      </c>
      <c r="KZH410" s="73" t="s">
        <v>985</v>
      </c>
      <c r="KZI410" s="95">
        <v>45109</v>
      </c>
      <c r="KZJ410" s="65" t="s">
        <v>11</v>
      </c>
      <c r="KZK410" s="370" t="e">
        <f>VLOOKUP(KZS410,Teams,2)</f>
        <v>#REF!</v>
      </c>
      <c r="KZL410" s="370" t="e">
        <f>VLOOKUP(KZT410,Teams,2)</f>
        <v>#REF!</v>
      </c>
      <c r="KZM410" s="464"/>
      <c r="KZN410" s="369">
        <v>0.33333333333333331</v>
      </c>
      <c r="KZO410" s="370" t="e">
        <f>VLOOKUP(KZK410,fields,2)</f>
        <v>#REF!</v>
      </c>
      <c r="KZP410" s="73" t="s">
        <v>985</v>
      </c>
      <c r="KZQ410" s="95">
        <v>45109</v>
      </c>
      <c r="KZR410" s="65" t="s">
        <v>11</v>
      </c>
      <c r="KZS410" s="370" t="e">
        <f>VLOOKUP(LAA410,Teams,2)</f>
        <v>#REF!</v>
      </c>
      <c r="KZT410" s="370" t="e">
        <f>VLOOKUP(LAB410,Teams,2)</f>
        <v>#REF!</v>
      </c>
      <c r="KZU410" s="464"/>
      <c r="KZV410" s="369">
        <v>0.33333333333333331</v>
      </c>
      <c r="KZW410" s="370" t="e">
        <f>VLOOKUP(KZS410,fields,2)</f>
        <v>#REF!</v>
      </c>
      <c r="KZX410" s="73" t="s">
        <v>985</v>
      </c>
      <c r="KZY410" s="95">
        <v>45109</v>
      </c>
      <c r="KZZ410" s="65" t="s">
        <v>11</v>
      </c>
      <c r="LAA410" s="370" t="e">
        <f>VLOOKUP(LAI410,Teams,2)</f>
        <v>#REF!</v>
      </c>
      <c r="LAB410" s="370" t="e">
        <f>VLOOKUP(LAJ410,Teams,2)</f>
        <v>#REF!</v>
      </c>
      <c r="LAC410" s="464"/>
      <c r="LAD410" s="369">
        <v>0.33333333333333331</v>
      </c>
      <c r="LAE410" s="370" t="e">
        <f>VLOOKUP(LAA410,fields,2)</f>
        <v>#REF!</v>
      </c>
      <c r="LAF410" s="73" t="s">
        <v>985</v>
      </c>
      <c r="LAG410" s="95">
        <v>45109</v>
      </c>
      <c r="LAH410" s="65" t="s">
        <v>11</v>
      </c>
      <c r="LAI410" s="370" t="e">
        <f>VLOOKUP(LAQ410,Teams,2)</f>
        <v>#REF!</v>
      </c>
      <c r="LAJ410" s="370" t="e">
        <f>VLOOKUP(LAR410,Teams,2)</f>
        <v>#REF!</v>
      </c>
      <c r="LAK410" s="464"/>
      <c r="LAL410" s="369">
        <v>0.33333333333333331</v>
      </c>
      <c r="LAM410" s="370" t="e">
        <f>VLOOKUP(LAI410,fields,2)</f>
        <v>#REF!</v>
      </c>
      <c r="LAN410" s="73" t="s">
        <v>985</v>
      </c>
      <c r="LAO410" s="95">
        <v>45109</v>
      </c>
      <c r="LAP410" s="65" t="s">
        <v>11</v>
      </c>
      <c r="LAQ410" s="370" t="e">
        <f>VLOOKUP(LAY410,Teams,2)</f>
        <v>#REF!</v>
      </c>
      <c r="LAR410" s="370" t="e">
        <f>VLOOKUP(LAZ410,Teams,2)</f>
        <v>#REF!</v>
      </c>
      <c r="LAS410" s="464"/>
      <c r="LAT410" s="369">
        <v>0.33333333333333331</v>
      </c>
      <c r="LAU410" s="370" t="e">
        <f>VLOOKUP(LAQ410,fields,2)</f>
        <v>#REF!</v>
      </c>
      <c r="LAV410" s="73" t="s">
        <v>985</v>
      </c>
      <c r="LAW410" s="95">
        <v>45109</v>
      </c>
      <c r="LAX410" s="65" t="s">
        <v>11</v>
      </c>
      <c r="LAY410" s="370" t="e">
        <f>VLOOKUP(LBG410,Teams,2)</f>
        <v>#REF!</v>
      </c>
      <c r="LAZ410" s="370" t="e">
        <f>VLOOKUP(LBH410,Teams,2)</f>
        <v>#REF!</v>
      </c>
      <c r="LBA410" s="464"/>
      <c r="LBB410" s="369">
        <v>0.33333333333333331</v>
      </c>
      <c r="LBC410" s="370" t="e">
        <f>VLOOKUP(LAY410,fields,2)</f>
        <v>#REF!</v>
      </c>
      <c r="LBD410" s="73" t="s">
        <v>985</v>
      </c>
      <c r="LBE410" s="95">
        <v>45109</v>
      </c>
      <c r="LBF410" s="65" t="s">
        <v>11</v>
      </c>
      <c r="LBG410" s="370" t="e">
        <f>VLOOKUP(LBO410,Teams,2)</f>
        <v>#REF!</v>
      </c>
      <c r="LBH410" s="370" t="e">
        <f>VLOOKUP(LBP410,Teams,2)</f>
        <v>#REF!</v>
      </c>
      <c r="LBI410" s="464"/>
      <c r="LBJ410" s="369">
        <v>0.33333333333333331</v>
      </c>
      <c r="LBK410" s="370" t="e">
        <f>VLOOKUP(LBG410,fields,2)</f>
        <v>#REF!</v>
      </c>
      <c r="LBL410" s="73" t="s">
        <v>985</v>
      </c>
      <c r="LBM410" s="95">
        <v>45109</v>
      </c>
      <c r="LBN410" s="65" t="s">
        <v>11</v>
      </c>
      <c r="LBO410" s="370" t="e">
        <f>VLOOKUP(LBW410,Teams,2)</f>
        <v>#REF!</v>
      </c>
      <c r="LBP410" s="370" t="e">
        <f>VLOOKUP(LBX410,Teams,2)</f>
        <v>#REF!</v>
      </c>
      <c r="LBQ410" s="464"/>
      <c r="LBR410" s="369">
        <v>0.33333333333333331</v>
      </c>
      <c r="LBS410" s="370" t="e">
        <f>VLOOKUP(LBO410,fields,2)</f>
        <v>#REF!</v>
      </c>
      <c r="LBT410" s="73" t="s">
        <v>985</v>
      </c>
      <c r="LBU410" s="95">
        <v>45109</v>
      </c>
      <c r="LBV410" s="65" t="s">
        <v>11</v>
      </c>
      <c r="LBW410" s="370" t="e">
        <f>VLOOKUP(LCE410,Teams,2)</f>
        <v>#REF!</v>
      </c>
      <c r="LBX410" s="370" t="e">
        <f>VLOOKUP(LCF410,Teams,2)</f>
        <v>#REF!</v>
      </c>
      <c r="LBY410" s="464"/>
      <c r="LBZ410" s="369">
        <v>0.33333333333333331</v>
      </c>
      <c r="LCA410" s="370" t="e">
        <f>VLOOKUP(LBW410,fields,2)</f>
        <v>#REF!</v>
      </c>
      <c r="LCB410" s="73" t="s">
        <v>985</v>
      </c>
      <c r="LCC410" s="95">
        <v>45109</v>
      </c>
      <c r="LCD410" s="65" t="s">
        <v>11</v>
      </c>
      <c r="LCE410" s="370" t="e">
        <f>VLOOKUP(LCM410,Teams,2)</f>
        <v>#REF!</v>
      </c>
      <c r="LCF410" s="370" t="e">
        <f>VLOOKUP(LCN410,Teams,2)</f>
        <v>#REF!</v>
      </c>
      <c r="LCG410" s="464"/>
      <c r="LCH410" s="369">
        <v>0.33333333333333331</v>
      </c>
      <c r="LCI410" s="370" t="e">
        <f>VLOOKUP(LCE410,fields,2)</f>
        <v>#REF!</v>
      </c>
      <c r="LCJ410" s="73" t="s">
        <v>985</v>
      </c>
      <c r="LCK410" s="95">
        <v>45109</v>
      </c>
      <c r="LCL410" s="65" t="s">
        <v>11</v>
      </c>
      <c r="LCM410" s="370" t="e">
        <f>VLOOKUP(LCU410,Teams,2)</f>
        <v>#REF!</v>
      </c>
      <c r="LCN410" s="370" t="e">
        <f>VLOOKUP(LCV410,Teams,2)</f>
        <v>#REF!</v>
      </c>
      <c r="LCO410" s="464"/>
      <c r="LCP410" s="369">
        <v>0.33333333333333331</v>
      </c>
      <c r="LCQ410" s="370" t="e">
        <f>VLOOKUP(LCM410,fields,2)</f>
        <v>#REF!</v>
      </c>
      <c r="LCR410" s="73" t="s">
        <v>985</v>
      </c>
      <c r="LCS410" s="95">
        <v>45109</v>
      </c>
      <c r="LCT410" s="65" t="s">
        <v>11</v>
      </c>
      <c r="LCU410" s="370" t="e">
        <f>VLOOKUP(LDC410,Teams,2)</f>
        <v>#REF!</v>
      </c>
      <c r="LCV410" s="370" t="e">
        <f>VLOOKUP(LDD410,Teams,2)</f>
        <v>#REF!</v>
      </c>
      <c r="LCW410" s="464"/>
      <c r="LCX410" s="369">
        <v>0.33333333333333331</v>
      </c>
      <c r="LCY410" s="370" t="e">
        <f>VLOOKUP(LCU410,fields,2)</f>
        <v>#REF!</v>
      </c>
      <c r="LCZ410" s="73" t="s">
        <v>985</v>
      </c>
      <c r="LDA410" s="95">
        <v>45109</v>
      </c>
      <c r="LDB410" s="65" t="s">
        <v>11</v>
      </c>
      <c r="LDC410" s="370" t="e">
        <f>VLOOKUP(LDK410,Teams,2)</f>
        <v>#REF!</v>
      </c>
      <c r="LDD410" s="370" t="e">
        <f>VLOOKUP(LDL410,Teams,2)</f>
        <v>#REF!</v>
      </c>
      <c r="LDE410" s="464"/>
      <c r="LDF410" s="369">
        <v>0.33333333333333331</v>
      </c>
      <c r="LDG410" s="370" t="e">
        <f>VLOOKUP(LDC410,fields,2)</f>
        <v>#REF!</v>
      </c>
      <c r="LDH410" s="73" t="s">
        <v>985</v>
      </c>
      <c r="LDI410" s="95">
        <v>45109</v>
      </c>
      <c r="LDJ410" s="65" t="s">
        <v>11</v>
      </c>
      <c r="LDK410" s="370" t="e">
        <f>VLOOKUP(LDS410,Teams,2)</f>
        <v>#REF!</v>
      </c>
      <c r="LDL410" s="370" t="e">
        <f>VLOOKUP(LDT410,Teams,2)</f>
        <v>#REF!</v>
      </c>
      <c r="LDM410" s="464"/>
      <c r="LDN410" s="369">
        <v>0.33333333333333331</v>
      </c>
      <c r="LDO410" s="370" t="e">
        <f>VLOOKUP(LDK410,fields,2)</f>
        <v>#REF!</v>
      </c>
      <c r="LDP410" s="73" t="s">
        <v>985</v>
      </c>
      <c r="LDQ410" s="95">
        <v>45109</v>
      </c>
      <c r="LDR410" s="65" t="s">
        <v>11</v>
      </c>
      <c r="LDS410" s="370" t="e">
        <f>VLOOKUP(LEA410,Teams,2)</f>
        <v>#REF!</v>
      </c>
      <c r="LDT410" s="370" t="e">
        <f>VLOOKUP(LEB410,Teams,2)</f>
        <v>#REF!</v>
      </c>
      <c r="LDU410" s="464"/>
      <c r="LDV410" s="369">
        <v>0.33333333333333331</v>
      </c>
      <c r="LDW410" s="370" t="e">
        <f>VLOOKUP(LDS410,fields,2)</f>
        <v>#REF!</v>
      </c>
      <c r="LDX410" s="73" t="s">
        <v>985</v>
      </c>
      <c r="LDY410" s="95">
        <v>45109</v>
      </c>
      <c r="LDZ410" s="65" t="s">
        <v>11</v>
      </c>
      <c r="LEA410" s="370" t="e">
        <f>VLOOKUP(LEI410,Teams,2)</f>
        <v>#REF!</v>
      </c>
      <c r="LEB410" s="370" t="e">
        <f>VLOOKUP(LEJ410,Teams,2)</f>
        <v>#REF!</v>
      </c>
      <c r="LEC410" s="464"/>
      <c r="LED410" s="369">
        <v>0.33333333333333331</v>
      </c>
      <c r="LEE410" s="370" t="e">
        <f>VLOOKUP(LEA410,fields,2)</f>
        <v>#REF!</v>
      </c>
      <c r="LEF410" s="73" t="s">
        <v>985</v>
      </c>
      <c r="LEG410" s="95">
        <v>45109</v>
      </c>
      <c r="LEH410" s="65" t="s">
        <v>11</v>
      </c>
      <c r="LEI410" s="370" t="e">
        <f>VLOOKUP(LEQ410,Teams,2)</f>
        <v>#REF!</v>
      </c>
      <c r="LEJ410" s="370" t="e">
        <f>VLOOKUP(LER410,Teams,2)</f>
        <v>#REF!</v>
      </c>
      <c r="LEK410" s="464"/>
      <c r="LEL410" s="369">
        <v>0.33333333333333331</v>
      </c>
      <c r="LEM410" s="370" t="e">
        <f>VLOOKUP(LEI410,fields,2)</f>
        <v>#REF!</v>
      </c>
      <c r="LEN410" s="73" t="s">
        <v>985</v>
      </c>
      <c r="LEO410" s="95">
        <v>45109</v>
      </c>
      <c r="LEP410" s="65" t="s">
        <v>11</v>
      </c>
      <c r="LEQ410" s="370" t="e">
        <f>VLOOKUP(LEY410,Teams,2)</f>
        <v>#REF!</v>
      </c>
      <c r="LER410" s="370" t="e">
        <f>VLOOKUP(LEZ410,Teams,2)</f>
        <v>#REF!</v>
      </c>
      <c r="LES410" s="464"/>
      <c r="LET410" s="369">
        <v>0.33333333333333331</v>
      </c>
      <c r="LEU410" s="370" t="e">
        <f>VLOOKUP(LEQ410,fields,2)</f>
        <v>#REF!</v>
      </c>
      <c r="LEV410" s="73" t="s">
        <v>985</v>
      </c>
      <c r="LEW410" s="95">
        <v>45109</v>
      </c>
      <c r="LEX410" s="65" t="s">
        <v>11</v>
      </c>
      <c r="LEY410" s="370" t="e">
        <f>VLOOKUP(LFG410,Teams,2)</f>
        <v>#REF!</v>
      </c>
      <c r="LEZ410" s="370" t="e">
        <f>VLOOKUP(LFH410,Teams,2)</f>
        <v>#REF!</v>
      </c>
      <c r="LFA410" s="464"/>
      <c r="LFB410" s="369">
        <v>0.33333333333333331</v>
      </c>
      <c r="LFC410" s="370" t="e">
        <f>VLOOKUP(LEY410,fields,2)</f>
        <v>#REF!</v>
      </c>
      <c r="LFD410" s="73" t="s">
        <v>985</v>
      </c>
      <c r="LFE410" s="95">
        <v>45109</v>
      </c>
      <c r="LFF410" s="65" t="s">
        <v>11</v>
      </c>
      <c r="LFG410" s="370" t="e">
        <f>VLOOKUP(LFO410,Teams,2)</f>
        <v>#REF!</v>
      </c>
      <c r="LFH410" s="370" t="e">
        <f>VLOOKUP(LFP410,Teams,2)</f>
        <v>#REF!</v>
      </c>
      <c r="LFI410" s="464"/>
      <c r="LFJ410" s="369">
        <v>0.33333333333333331</v>
      </c>
      <c r="LFK410" s="370" t="e">
        <f>VLOOKUP(LFG410,fields,2)</f>
        <v>#REF!</v>
      </c>
      <c r="LFL410" s="73" t="s">
        <v>985</v>
      </c>
      <c r="LFM410" s="95">
        <v>45109</v>
      </c>
      <c r="LFN410" s="65" t="s">
        <v>11</v>
      </c>
      <c r="LFO410" s="370" t="e">
        <f>VLOOKUP(LFW410,Teams,2)</f>
        <v>#REF!</v>
      </c>
      <c r="LFP410" s="370" t="e">
        <f>VLOOKUP(LFX410,Teams,2)</f>
        <v>#REF!</v>
      </c>
      <c r="LFQ410" s="464"/>
      <c r="LFR410" s="369">
        <v>0.33333333333333331</v>
      </c>
      <c r="LFS410" s="370" t="e">
        <f>VLOOKUP(LFO410,fields,2)</f>
        <v>#REF!</v>
      </c>
      <c r="LFT410" s="73" t="s">
        <v>985</v>
      </c>
      <c r="LFU410" s="95">
        <v>45109</v>
      </c>
      <c r="LFV410" s="65" t="s">
        <v>11</v>
      </c>
      <c r="LFW410" s="370" t="e">
        <f>VLOOKUP(LGE410,Teams,2)</f>
        <v>#REF!</v>
      </c>
      <c r="LFX410" s="370" t="e">
        <f>VLOOKUP(LGF410,Teams,2)</f>
        <v>#REF!</v>
      </c>
      <c r="LFY410" s="464"/>
      <c r="LFZ410" s="369">
        <v>0.33333333333333331</v>
      </c>
      <c r="LGA410" s="370" t="e">
        <f>VLOOKUP(LFW410,fields,2)</f>
        <v>#REF!</v>
      </c>
      <c r="LGB410" s="73" t="s">
        <v>985</v>
      </c>
      <c r="LGC410" s="95">
        <v>45109</v>
      </c>
      <c r="LGD410" s="65" t="s">
        <v>11</v>
      </c>
      <c r="LGE410" s="370" t="e">
        <f>VLOOKUP(LGM410,Teams,2)</f>
        <v>#REF!</v>
      </c>
      <c r="LGF410" s="370" t="e">
        <f>VLOOKUP(LGN410,Teams,2)</f>
        <v>#REF!</v>
      </c>
      <c r="LGG410" s="464"/>
      <c r="LGH410" s="369">
        <v>0.33333333333333331</v>
      </c>
      <c r="LGI410" s="370" t="e">
        <f>VLOOKUP(LGE410,fields,2)</f>
        <v>#REF!</v>
      </c>
      <c r="LGJ410" s="73" t="s">
        <v>985</v>
      </c>
      <c r="LGK410" s="95">
        <v>45109</v>
      </c>
      <c r="LGL410" s="65" t="s">
        <v>11</v>
      </c>
      <c r="LGM410" s="370" t="e">
        <f>VLOOKUP(LGU410,Teams,2)</f>
        <v>#REF!</v>
      </c>
      <c r="LGN410" s="370" t="e">
        <f>VLOOKUP(LGV410,Teams,2)</f>
        <v>#REF!</v>
      </c>
      <c r="LGO410" s="464"/>
      <c r="LGP410" s="369">
        <v>0.33333333333333331</v>
      </c>
      <c r="LGQ410" s="370" t="e">
        <f>VLOOKUP(LGM410,fields,2)</f>
        <v>#REF!</v>
      </c>
      <c r="LGR410" s="73" t="s">
        <v>985</v>
      </c>
      <c r="LGS410" s="95">
        <v>45109</v>
      </c>
      <c r="LGT410" s="65" t="s">
        <v>11</v>
      </c>
      <c r="LGU410" s="370" t="e">
        <f>VLOOKUP(LHC410,Teams,2)</f>
        <v>#REF!</v>
      </c>
      <c r="LGV410" s="370" t="e">
        <f>VLOOKUP(LHD410,Teams,2)</f>
        <v>#REF!</v>
      </c>
      <c r="LGW410" s="464"/>
      <c r="LGX410" s="369">
        <v>0.33333333333333331</v>
      </c>
      <c r="LGY410" s="370" t="e">
        <f>VLOOKUP(LGU410,fields,2)</f>
        <v>#REF!</v>
      </c>
      <c r="LGZ410" s="73" t="s">
        <v>985</v>
      </c>
      <c r="LHA410" s="95">
        <v>45109</v>
      </c>
      <c r="LHB410" s="65" t="s">
        <v>11</v>
      </c>
      <c r="LHC410" s="370" t="e">
        <f>VLOOKUP(LHK410,Teams,2)</f>
        <v>#REF!</v>
      </c>
      <c r="LHD410" s="370" t="e">
        <f>VLOOKUP(LHL410,Teams,2)</f>
        <v>#REF!</v>
      </c>
      <c r="LHE410" s="464"/>
      <c r="LHF410" s="369">
        <v>0.33333333333333331</v>
      </c>
      <c r="LHG410" s="370" t="e">
        <f>VLOOKUP(LHC410,fields,2)</f>
        <v>#REF!</v>
      </c>
      <c r="LHH410" s="73" t="s">
        <v>985</v>
      </c>
      <c r="LHI410" s="95">
        <v>45109</v>
      </c>
      <c r="LHJ410" s="65" t="s">
        <v>11</v>
      </c>
      <c r="LHK410" s="370" t="e">
        <f>VLOOKUP(LHS410,Teams,2)</f>
        <v>#REF!</v>
      </c>
      <c r="LHL410" s="370" t="e">
        <f>VLOOKUP(LHT410,Teams,2)</f>
        <v>#REF!</v>
      </c>
      <c r="LHM410" s="464"/>
      <c r="LHN410" s="369">
        <v>0.33333333333333331</v>
      </c>
      <c r="LHO410" s="370" t="e">
        <f>VLOOKUP(LHK410,fields,2)</f>
        <v>#REF!</v>
      </c>
      <c r="LHP410" s="73" t="s">
        <v>985</v>
      </c>
      <c r="LHQ410" s="95">
        <v>45109</v>
      </c>
      <c r="LHR410" s="65" t="s">
        <v>11</v>
      </c>
      <c r="LHS410" s="370" t="e">
        <f>VLOOKUP(LIA410,Teams,2)</f>
        <v>#REF!</v>
      </c>
      <c r="LHT410" s="370" t="e">
        <f>VLOOKUP(LIB410,Teams,2)</f>
        <v>#REF!</v>
      </c>
      <c r="LHU410" s="464"/>
      <c r="LHV410" s="369">
        <v>0.33333333333333331</v>
      </c>
      <c r="LHW410" s="370" t="e">
        <f>VLOOKUP(LHS410,fields,2)</f>
        <v>#REF!</v>
      </c>
      <c r="LHX410" s="73" t="s">
        <v>985</v>
      </c>
      <c r="LHY410" s="95">
        <v>45109</v>
      </c>
      <c r="LHZ410" s="65" t="s">
        <v>11</v>
      </c>
      <c r="LIA410" s="370" t="e">
        <f>VLOOKUP(LII410,Teams,2)</f>
        <v>#REF!</v>
      </c>
      <c r="LIB410" s="370" t="e">
        <f>VLOOKUP(LIJ410,Teams,2)</f>
        <v>#REF!</v>
      </c>
      <c r="LIC410" s="464"/>
      <c r="LID410" s="369">
        <v>0.33333333333333331</v>
      </c>
      <c r="LIE410" s="370" t="e">
        <f>VLOOKUP(LIA410,fields,2)</f>
        <v>#REF!</v>
      </c>
      <c r="LIF410" s="73" t="s">
        <v>985</v>
      </c>
      <c r="LIG410" s="95">
        <v>45109</v>
      </c>
      <c r="LIH410" s="65" t="s">
        <v>11</v>
      </c>
      <c r="LII410" s="370" t="e">
        <f>VLOOKUP(LIQ410,Teams,2)</f>
        <v>#REF!</v>
      </c>
      <c r="LIJ410" s="370" t="e">
        <f>VLOOKUP(LIR410,Teams,2)</f>
        <v>#REF!</v>
      </c>
      <c r="LIK410" s="464"/>
      <c r="LIL410" s="369">
        <v>0.33333333333333331</v>
      </c>
      <c r="LIM410" s="370" t="e">
        <f>VLOOKUP(LII410,fields,2)</f>
        <v>#REF!</v>
      </c>
      <c r="LIN410" s="73" t="s">
        <v>985</v>
      </c>
      <c r="LIO410" s="95">
        <v>45109</v>
      </c>
      <c r="LIP410" s="65" t="s">
        <v>11</v>
      </c>
      <c r="LIQ410" s="370" t="e">
        <f>VLOOKUP(LIY410,Teams,2)</f>
        <v>#REF!</v>
      </c>
      <c r="LIR410" s="370" t="e">
        <f>VLOOKUP(LIZ410,Teams,2)</f>
        <v>#REF!</v>
      </c>
      <c r="LIS410" s="464"/>
      <c r="LIT410" s="369">
        <v>0.33333333333333331</v>
      </c>
      <c r="LIU410" s="370" t="e">
        <f>VLOOKUP(LIQ410,fields,2)</f>
        <v>#REF!</v>
      </c>
      <c r="LIV410" s="73" t="s">
        <v>985</v>
      </c>
      <c r="LIW410" s="95">
        <v>45109</v>
      </c>
      <c r="LIX410" s="65" t="s">
        <v>11</v>
      </c>
      <c r="LIY410" s="370" t="e">
        <f>VLOOKUP(LJG410,Teams,2)</f>
        <v>#REF!</v>
      </c>
      <c r="LIZ410" s="370" t="e">
        <f>VLOOKUP(LJH410,Teams,2)</f>
        <v>#REF!</v>
      </c>
      <c r="LJA410" s="464"/>
      <c r="LJB410" s="369">
        <v>0.33333333333333331</v>
      </c>
      <c r="LJC410" s="370" t="e">
        <f>VLOOKUP(LIY410,fields,2)</f>
        <v>#REF!</v>
      </c>
      <c r="LJD410" s="73" t="s">
        <v>985</v>
      </c>
      <c r="LJE410" s="95">
        <v>45109</v>
      </c>
      <c r="LJF410" s="65" t="s">
        <v>11</v>
      </c>
      <c r="LJG410" s="370" t="e">
        <f>VLOOKUP(LJO410,Teams,2)</f>
        <v>#REF!</v>
      </c>
      <c r="LJH410" s="370" t="e">
        <f>VLOOKUP(LJP410,Teams,2)</f>
        <v>#REF!</v>
      </c>
      <c r="LJI410" s="464"/>
      <c r="LJJ410" s="369">
        <v>0.33333333333333331</v>
      </c>
      <c r="LJK410" s="370" t="e">
        <f>VLOOKUP(LJG410,fields,2)</f>
        <v>#REF!</v>
      </c>
      <c r="LJL410" s="73" t="s">
        <v>985</v>
      </c>
      <c r="LJM410" s="95">
        <v>45109</v>
      </c>
      <c r="LJN410" s="65" t="s">
        <v>11</v>
      </c>
      <c r="LJO410" s="370" t="e">
        <f>VLOOKUP(LJW410,Teams,2)</f>
        <v>#REF!</v>
      </c>
      <c r="LJP410" s="370" t="e">
        <f>VLOOKUP(LJX410,Teams,2)</f>
        <v>#REF!</v>
      </c>
      <c r="LJQ410" s="464"/>
      <c r="LJR410" s="369">
        <v>0.33333333333333331</v>
      </c>
      <c r="LJS410" s="370" t="e">
        <f>VLOOKUP(LJO410,fields,2)</f>
        <v>#REF!</v>
      </c>
      <c r="LJT410" s="73" t="s">
        <v>985</v>
      </c>
      <c r="LJU410" s="95">
        <v>45109</v>
      </c>
      <c r="LJV410" s="65" t="s">
        <v>11</v>
      </c>
      <c r="LJW410" s="370" t="e">
        <f>VLOOKUP(LKE410,Teams,2)</f>
        <v>#REF!</v>
      </c>
      <c r="LJX410" s="370" t="e">
        <f>VLOOKUP(LKF410,Teams,2)</f>
        <v>#REF!</v>
      </c>
      <c r="LJY410" s="464"/>
      <c r="LJZ410" s="369">
        <v>0.33333333333333331</v>
      </c>
      <c r="LKA410" s="370" t="e">
        <f>VLOOKUP(LJW410,fields,2)</f>
        <v>#REF!</v>
      </c>
      <c r="LKB410" s="73" t="s">
        <v>985</v>
      </c>
      <c r="LKC410" s="95">
        <v>45109</v>
      </c>
      <c r="LKD410" s="65" t="s">
        <v>11</v>
      </c>
      <c r="LKE410" s="370" t="e">
        <f>VLOOKUP(LKM410,Teams,2)</f>
        <v>#REF!</v>
      </c>
      <c r="LKF410" s="370" t="e">
        <f>VLOOKUP(LKN410,Teams,2)</f>
        <v>#REF!</v>
      </c>
      <c r="LKG410" s="464"/>
      <c r="LKH410" s="369">
        <v>0.33333333333333331</v>
      </c>
      <c r="LKI410" s="370" t="e">
        <f>VLOOKUP(LKE410,fields,2)</f>
        <v>#REF!</v>
      </c>
      <c r="LKJ410" s="73" t="s">
        <v>985</v>
      </c>
      <c r="LKK410" s="95">
        <v>45109</v>
      </c>
      <c r="LKL410" s="65" t="s">
        <v>11</v>
      </c>
      <c r="LKM410" s="370" t="e">
        <f>VLOOKUP(LKU410,Teams,2)</f>
        <v>#REF!</v>
      </c>
      <c r="LKN410" s="370" t="e">
        <f>VLOOKUP(LKV410,Teams,2)</f>
        <v>#REF!</v>
      </c>
      <c r="LKO410" s="464"/>
      <c r="LKP410" s="369">
        <v>0.33333333333333331</v>
      </c>
      <c r="LKQ410" s="370" t="e">
        <f>VLOOKUP(LKM410,fields,2)</f>
        <v>#REF!</v>
      </c>
      <c r="LKR410" s="73" t="s">
        <v>985</v>
      </c>
      <c r="LKS410" s="95">
        <v>45109</v>
      </c>
      <c r="LKT410" s="65" t="s">
        <v>11</v>
      </c>
      <c r="LKU410" s="370" t="e">
        <f>VLOOKUP(LLC410,Teams,2)</f>
        <v>#REF!</v>
      </c>
      <c r="LKV410" s="370" t="e">
        <f>VLOOKUP(LLD410,Teams,2)</f>
        <v>#REF!</v>
      </c>
      <c r="LKW410" s="464"/>
      <c r="LKX410" s="369">
        <v>0.33333333333333331</v>
      </c>
      <c r="LKY410" s="370" t="e">
        <f>VLOOKUP(LKU410,fields,2)</f>
        <v>#REF!</v>
      </c>
      <c r="LKZ410" s="73" t="s">
        <v>985</v>
      </c>
      <c r="LLA410" s="95">
        <v>45109</v>
      </c>
      <c r="LLB410" s="65" t="s">
        <v>11</v>
      </c>
      <c r="LLC410" s="370" t="e">
        <f>VLOOKUP(LLK410,Teams,2)</f>
        <v>#REF!</v>
      </c>
      <c r="LLD410" s="370" t="e">
        <f>VLOOKUP(LLL410,Teams,2)</f>
        <v>#REF!</v>
      </c>
      <c r="LLE410" s="464"/>
      <c r="LLF410" s="369">
        <v>0.33333333333333331</v>
      </c>
      <c r="LLG410" s="370" t="e">
        <f>VLOOKUP(LLC410,fields,2)</f>
        <v>#REF!</v>
      </c>
      <c r="LLH410" s="73" t="s">
        <v>985</v>
      </c>
      <c r="LLI410" s="95">
        <v>45109</v>
      </c>
      <c r="LLJ410" s="65" t="s">
        <v>11</v>
      </c>
      <c r="LLK410" s="370" t="e">
        <f>VLOOKUP(LLS410,Teams,2)</f>
        <v>#REF!</v>
      </c>
      <c r="LLL410" s="370" t="e">
        <f>VLOOKUP(LLT410,Teams,2)</f>
        <v>#REF!</v>
      </c>
      <c r="LLM410" s="464"/>
      <c r="LLN410" s="369">
        <v>0.33333333333333331</v>
      </c>
      <c r="LLO410" s="370" t="e">
        <f>VLOOKUP(LLK410,fields,2)</f>
        <v>#REF!</v>
      </c>
      <c r="LLP410" s="73" t="s">
        <v>985</v>
      </c>
      <c r="LLQ410" s="95">
        <v>45109</v>
      </c>
      <c r="LLR410" s="65" t="s">
        <v>11</v>
      </c>
      <c r="LLS410" s="370" t="e">
        <f>VLOOKUP(LMA410,Teams,2)</f>
        <v>#REF!</v>
      </c>
      <c r="LLT410" s="370" t="e">
        <f>VLOOKUP(LMB410,Teams,2)</f>
        <v>#REF!</v>
      </c>
      <c r="LLU410" s="464"/>
      <c r="LLV410" s="369">
        <v>0.33333333333333331</v>
      </c>
      <c r="LLW410" s="370" t="e">
        <f>VLOOKUP(LLS410,fields,2)</f>
        <v>#REF!</v>
      </c>
      <c r="LLX410" s="73" t="s">
        <v>985</v>
      </c>
      <c r="LLY410" s="95">
        <v>45109</v>
      </c>
      <c r="LLZ410" s="65" t="s">
        <v>11</v>
      </c>
      <c r="LMA410" s="370" t="e">
        <f>VLOOKUP(LMI410,Teams,2)</f>
        <v>#REF!</v>
      </c>
      <c r="LMB410" s="370" t="e">
        <f>VLOOKUP(LMJ410,Teams,2)</f>
        <v>#REF!</v>
      </c>
      <c r="LMC410" s="464"/>
      <c r="LMD410" s="369">
        <v>0.33333333333333331</v>
      </c>
      <c r="LME410" s="370" t="e">
        <f>VLOOKUP(LMA410,fields,2)</f>
        <v>#REF!</v>
      </c>
      <c r="LMF410" s="73" t="s">
        <v>985</v>
      </c>
      <c r="LMG410" s="95">
        <v>45109</v>
      </c>
      <c r="LMH410" s="65" t="s">
        <v>11</v>
      </c>
      <c r="LMI410" s="370" t="e">
        <f>VLOOKUP(LMQ410,Teams,2)</f>
        <v>#REF!</v>
      </c>
      <c r="LMJ410" s="370" t="e">
        <f>VLOOKUP(LMR410,Teams,2)</f>
        <v>#REF!</v>
      </c>
      <c r="LMK410" s="464"/>
      <c r="LML410" s="369">
        <v>0.33333333333333331</v>
      </c>
      <c r="LMM410" s="370" t="e">
        <f>VLOOKUP(LMI410,fields,2)</f>
        <v>#REF!</v>
      </c>
      <c r="LMN410" s="73" t="s">
        <v>985</v>
      </c>
      <c r="LMO410" s="95">
        <v>45109</v>
      </c>
      <c r="LMP410" s="65" t="s">
        <v>11</v>
      </c>
      <c r="LMQ410" s="370" t="e">
        <f>VLOOKUP(LMY410,Teams,2)</f>
        <v>#REF!</v>
      </c>
      <c r="LMR410" s="370" t="e">
        <f>VLOOKUP(LMZ410,Teams,2)</f>
        <v>#REF!</v>
      </c>
      <c r="LMS410" s="464"/>
      <c r="LMT410" s="369">
        <v>0.33333333333333331</v>
      </c>
      <c r="LMU410" s="370" t="e">
        <f>VLOOKUP(LMQ410,fields,2)</f>
        <v>#REF!</v>
      </c>
      <c r="LMV410" s="73" t="s">
        <v>985</v>
      </c>
      <c r="LMW410" s="95">
        <v>45109</v>
      </c>
      <c r="LMX410" s="65" t="s">
        <v>11</v>
      </c>
      <c r="LMY410" s="370" t="e">
        <f>VLOOKUP(LNG410,Teams,2)</f>
        <v>#REF!</v>
      </c>
      <c r="LMZ410" s="370" t="e">
        <f>VLOOKUP(LNH410,Teams,2)</f>
        <v>#REF!</v>
      </c>
      <c r="LNA410" s="464"/>
      <c r="LNB410" s="369">
        <v>0.33333333333333331</v>
      </c>
      <c r="LNC410" s="370" t="e">
        <f>VLOOKUP(LMY410,fields,2)</f>
        <v>#REF!</v>
      </c>
      <c r="LND410" s="73" t="s">
        <v>985</v>
      </c>
      <c r="LNE410" s="95">
        <v>45109</v>
      </c>
      <c r="LNF410" s="65" t="s">
        <v>11</v>
      </c>
      <c r="LNG410" s="370" t="e">
        <f>VLOOKUP(LNO410,Teams,2)</f>
        <v>#REF!</v>
      </c>
      <c r="LNH410" s="370" t="e">
        <f>VLOOKUP(LNP410,Teams,2)</f>
        <v>#REF!</v>
      </c>
      <c r="LNI410" s="464"/>
      <c r="LNJ410" s="369">
        <v>0.33333333333333331</v>
      </c>
      <c r="LNK410" s="370" t="e">
        <f>VLOOKUP(LNG410,fields,2)</f>
        <v>#REF!</v>
      </c>
      <c r="LNL410" s="73" t="s">
        <v>985</v>
      </c>
      <c r="LNM410" s="95">
        <v>45109</v>
      </c>
      <c r="LNN410" s="65" t="s">
        <v>11</v>
      </c>
      <c r="LNO410" s="370" t="e">
        <f>VLOOKUP(LNW410,Teams,2)</f>
        <v>#REF!</v>
      </c>
      <c r="LNP410" s="370" t="e">
        <f>VLOOKUP(LNX410,Teams,2)</f>
        <v>#REF!</v>
      </c>
      <c r="LNQ410" s="464"/>
      <c r="LNR410" s="369">
        <v>0.33333333333333331</v>
      </c>
      <c r="LNS410" s="370" t="e">
        <f>VLOOKUP(LNO410,fields,2)</f>
        <v>#REF!</v>
      </c>
      <c r="LNT410" s="73" t="s">
        <v>985</v>
      </c>
      <c r="LNU410" s="95">
        <v>45109</v>
      </c>
      <c r="LNV410" s="65" t="s">
        <v>11</v>
      </c>
      <c r="LNW410" s="370" t="e">
        <f>VLOOKUP(LOE410,Teams,2)</f>
        <v>#REF!</v>
      </c>
      <c r="LNX410" s="370" t="e">
        <f>VLOOKUP(LOF410,Teams,2)</f>
        <v>#REF!</v>
      </c>
      <c r="LNY410" s="464"/>
      <c r="LNZ410" s="369">
        <v>0.33333333333333331</v>
      </c>
      <c r="LOA410" s="370" t="e">
        <f>VLOOKUP(LNW410,fields,2)</f>
        <v>#REF!</v>
      </c>
      <c r="LOB410" s="73" t="s">
        <v>985</v>
      </c>
      <c r="LOC410" s="95">
        <v>45109</v>
      </c>
      <c r="LOD410" s="65" t="s">
        <v>11</v>
      </c>
      <c r="LOE410" s="370" t="e">
        <f>VLOOKUP(LOM410,Teams,2)</f>
        <v>#REF!</v>
      </c>
      <c r="LOF410" s="370" t="e">
        <f>VLOOKUP(LON410,Teams,2)</f>
        <v>#REF!</v>
      </c>
      <c r="LOG410" s="464"/>
      <c r="LOH410" s="369">
        <v>0.33333333333333331</v>
      </c>
      <c r="LOI410" s="370" t="e">
        <f>VLOOKUP(LOE410,fields,2)</f>
        <v>#REF!</v>
      </c>
      <c r="LOJ410" s="73" t="s">
        <v>985</v>
      </c>
      <c r="LOK410" s="95">
        <v>45109</v>
      </c>
      <c r="LOL410" s="65" t="s">
        <v>11</v>
      </c>
      <c r="LOM410" s="370" t="e">
        <f>VLOOKUP(LOU410,Teams,2)</f>
        <v>#REF!</v>
      </c>
      <c r="LON410" s="370" t="e">
        <f>VLOOKUP(LOV410,Teams,2)</f>
        <v>#REF!</v>
      </c>
      <c r="LOO410" s="464"/>
      <c r="LOP410" s="369">
        <v>0.33333333333333331</v>
      </c>
      <c r="LOQ410" s="370" t="e">
        <f>VLOOKUP(LOM410,fields,2)</f>
        <v>#REF!</v>
      </c>
      <c r="LOR410" s="73" t="s">
        <v>985</v>
      </c>
      <c r="LOS410" s="95">
        <v>45109</v>
      </c>
      <c r="LOT410" s="65" t="s">
        <v>11</v>
      </c>
      <c r="LOU410" s="370" t="e">
        <f>VLOOKUP(LPC410,Teams,2)</f>
        <v>#REF!</v>
      </c>
      <c r="LOV410" s="370" t="e">
        <f>VLOOKUP(LPD410,Teams,2)</f>
        <v>#REF!</v>
      </c>
      <c r="LOW410" s="464"/>
      <c r="LOX410" s="369">
        <v>0.33333333333333331</v>
      </c>
      <c r="LOY410" s="370" t="e">
        <f>VLOOKUP(LOU410,fields,2)</f>
        <v>#REF!</v>
      </c>
      <c r="LOZ410" s="73" t="s">
        <v>985</v>
      </c>
      <c r="LPA410" s="95">
        <v>45109</v>
      </c>
      <c r="LPB410" s="65" t="s">
        <v>11</v>
      </c>
      <c r="LPC410" s="370" t="e">
        <f>VLOOKUP(LPK410,Teams,2)</f>
        <v>#REF!</v>
      </c>
      <c r="LPD410" s="370" t="e">
        <f>VLOOKUP(LPL410,Teams,2)</f>
        <v>#REF!</v>
      </c>
      <c r="LPE410" s="464"/>
      <c r="LPF410" s="369">
        <v>0.33333333333333331</v>
      </c>
      <c r="LPG410" s="370" t="e">
        <f>VLOOKUP(LPC410,fields,2)</f>
        <v>#REF!</v>
      </c>
      <c r="LPH410" s="73" t="s">
        <v>985</v>
      </c>
      <c r="LPI410" s="95">
        <v>45109</v>
      </c>
      <c r="LPJ410" s="65" t="s">
        <v>11</v>
      </c>
      <c r="LPK410" s="370" t="e">
        <f>VLOOKUP(LPS410,Teams,2)</f>
        <v>#REF!</v>
      </c>
      <c r="LPL410" s="370" t="e">
        <f>VLOOKUP(LPT410,Teams,2)</f>
        <v>#REF!</v>
      </c>
      <c r="LPM410" s="464"/>
      <c r="LPN410" s="369">
        <v>0.33333333333333331</v>
      </c>
      <c r="LPO410" s="370" t="e">
        <f>VLOOKUP(LPK410,fields,2)</f>
        <v>#REF!</v>
      </c>
      <c r="LPP410" s="73" t="s">
        <v>985</v>
      </c>
      <c r="LPQ410" s="95">
        <v>45109</v>
      </c>
      <c r="LPR410" s="65" t="s">
        <v>11</v>
      </c>
      <c r="LPS410" s="370" t="e">
        <f>VLOOKUP(LQA410,Teams,2)</f>
        <v>#REF!</v>
      </c>
      <c r="LPT410" s="370" t="e">
        <f>VLOOKUP(LQB410,Teams,2)</f>
        <v>#REF!</v>
      </c>
      <c r="LPU410" s="464"/>
      <c r="LPV410" s="369">
        <v>0.33333333333333331</v>
      </c>
      <c r="LPW410" s="370" t="e">
        <f>VLOOKUP(LPS410,fields,2)</f>
        <v>#REF!</v>
      </c>
      <c r="LPX410" s="73" t="s">
        <v>985</v>
      </c>
      <c r="LPY410" s="95">
        <v>45109</v>
      </c>
      <c r="LPZ410" s="65" t="s">
        <v>11</v>
      </c>
      <c r="LQA410" s="370" t="e">
        <f>VLOOKUP(LQI410,Teams,2)</f>
        <v>#REF!</v>
      </c>
      <c r="LQB410" s="370" t="e">
        <f>VLOOKUP(LQJ410,Teams,2)</f>
        <v>#REF!</v>
      </c>
      <c r="LQC410" s="464"/>
      <c r="LQD410" s="369">
        <v>0.33333333333333331</v>
      </c>
      <c r="LQE410" s="370" t="e">
        <f>VLOOKUP(LQA410,fields,2)</f>
        <v>#REF!</v>
      </c>
      <c r="LQF410" s="73" t="s">
        <v>985</v>
      </c>
      <c r="LQG410" s="95">
        <v>45109</v>
      </c>
      <c r="LQH410" s="65" t="s">
        <v>11</v>
      </c>
      <c r="LQI410" s="370" t="e">
        <f>VLOOKUP(LQQ410,Teams,2)</f>
        <v>#REF!</v>
      </c>
      <c r="LQJ410" s="370" t="e">
        <f>VLOOKUP(LQR410,Teams,2)</f>
        <v>#REF!</v>
      </c>
      <c r="LQK410" s="464"/>
      <c r="LQL410" s="369">
        <v>0.33333333333333331</v>
      </c>
      <c r="LQM410" s="370" t="e">
        <f>VLOOKUP(LQI410,fields,2)</f>
        <v>#REF!</v>
      </c>
      <c r="LQN410" s="73" t="s">
        <v>985</v>
      </c>
      <c r="LQO410" s="95">
        <v>45109</v>
      </c>
      <c r="LQP410" s="65" t="s">
        <v>11</v>
      </c>
      <c r="LQQ410" s="370" t="e">
        <f>VLOOKUP(LQY410,Teams,2)</f>
        <v>#REF!</v>
      </c>
      <c r="LQR410" s="370" t="e">
        <f>VLOOKUP(LQZ410,Teams,2)</f>
        <v>#REF!</v>
      </c>
      <c r="LQS410" s="464"/>
      <c r="LQT410" s="369">
        <v>0.33333333333333331</v>
      </c>
      <c r="LQU410" s="370" t="e">
        <f>VLOOKUP(LQQ410,fields,2)</f>
        <v>#REF!</v>
      </c>
      <c r="LQV410" s="73" t="s">
        <v>985</v>
      </c>
      <c r="LQW410" s="95">
        <v>45109</v>
      </c>
      <c r="LQX410" s="65" t="s">
        <v>11</v>
      </c>
      <c r="LQY410" s="370" t="e">
        <f>VLOOKUP(LRG410,Teams,2)</f>
        <v>#REF!</v>
      </c>
      <c r="LQZ410" s="370" t="e">
        <f>VLOOKUP(LRH410,Teams,2)</f>
        <v>#REF!</v>
      </c>
      <c r="LRA410" s="464"/>
      <c r="LRB410" s="369">
        <v>0.33333333333333331</v>
      </c>
      <c r="LRC410" s="370" t="e">
        <f>VLOOKUP(LQY410,fields,2)</f>
        <v>#REF!</v>
      </c>
      <c r="LRD410" s="73" t="s">
        <v>985</v>
      </c>
      <c r="LRE410" s="95">
        <v>45109</v>
      </c>
      <c r="LRF410" s="65" t="s">
        <v>11</v>
      </c>
      <c r="LRG410" s="370" t="e">
        <f>VLOOKUP(LRO410,Teams,2)</f>
        <v>#REF!</v>
      </c>
      <c r="LRH410" s="370" t="e">
        <f>VLOOKUP(LRP410,Teams,2)</f>
        <v>#REF!</v>
      </c>
      <c r="LRI410" s="464"/>
      <c r="LRJ410" s="369">
        <v>0.33333333333333331</v>
      </c>
      <c r="LRK410" s="370" t="e">
        <f>VLOOKUP(LRG410,fields,2)</f>
        <v>#REF!</v>
      </c>
      <c r="LRL410" s="73" t="s">
        <v>985</v>
      </c>
      <c r="LRM410" s="95">
        <v>45109</v>
      </c>
      <c r="LRN410" s="65" t="s">
        <v>11</v>
      </c>
      <c r="LRO410" s="370" t="e">
        <f>VLOOKUP(LRW410,Teams,2)</f>
        <v>#REF!</v>
      </c>
      <c r="LRP410" s="370" t="e">
        <f>VLOOKUP(LRX410,Teams,2)</f>
        <v>#REF!</v>
      </c>
      <c r="LRQ410" s="464"/>
      <c r="LRR410" s="369">
        <v>0.33333333333333331</v>
      </c>
      <c r="LRS410" s="370" t="e">
        <f>VLOOKUP(LRO410,fields,2)</f>
        <v>#REF!</v>
      </c>
      <c r="LRT410" s="73" t="s">
        <v>985</v>
      </c>
      <c r="LRU410" s="95">
        <v>45109</v>
      </c>
      <c r="LRV410" s="65" t="s">
        <v>11</v>
      </c>
      <c r="LRW410" s="370" t="e">
        <f>VLOOKUP(LSE410,Teams,2)</f>
        <v>#REF!</v>
      </c>
      <c r="LRX410" s="370" t="e">
        <f>VLOOKUP(LSF410,Teams,2)</f>
        <v>#REF!</v>
      </c>
      <c r="LRY410" s="464"/>
      <c r="LRZ410" s="369">
        <v>0.33333333333333331</v>
      </c>
      <c r="LSA410" s="370" t="e">
        <f>VLOOKUP(LRW410,fields,2)</f>
        <v>#REF!</v>
      </c>
      <c r="LSB410" s="73" t="s">
        <v>985</v>
      </c>
      <c r="LSC410" s="95">
        <v>45109</v>
      </c>
      <c r="LSD410" s="65" t="s">
        <v>11</v>
      </c>
      <c r="LSE410" s="370" t="e">
        <f>VLOOKUP(LSM410,Teams,2)</f>
        <v>#REF!</v>
      </c>
      <c r="LSF410" s="370" t="e">
        <f>VLOOKUP(LSN410,Teams,2)</f>
        <v>#REF!</v>
      </c>
      <c r="LSG410" s="464"/>
      <c r="LSH410" s="369">
        <v>0.33333333333333331</v>
      </c>
      <c r="LSI410" s="370" t="e">
        <f>VLOOKUP(LSE410,fields,2)</f>
        <v>#REF!</v>
      </c>
      <c r="LSJ410" s="73" t="s">
        <v>985</v>
      </c>
      <c r="LSK410" s="95">
        <v>45109</v>
      </c>
      <c r="LSL410" s="65" t="s">
        <v>11</v>
      </c>
      <c r="LSM410" s="370" t="e">
        <f>VLOOKUP(LSU410,Teams,2)</f>
        <v>#REF!</v>
      </c>
      <c r="LSN410" s="370" t="e">
        <f>VLOOKUP(LSV410,Teams,2)</f>
        <v>#REF!</v>
      </c>
      <c r="LSO410" s="464"/>
      <c r="LSP410" s="369">
        <v>0.33333333333333331</v>
      </c>
      <c r="LSQ410" s="370" t="e">
        <f>VLOOKUP(LSM410,fields,2)</f>
        <v>#REF!</v>
      </c>
      <c r="LSR410" s="73" t="s">
        <v>985</v>
      </c>
      <c r="LSS410" s="95">
        <v>45109</v>
      </c>
      <c r="LST410" s="65" t="s">
        <v>11</v>
      </c>
      <c r="LSU410" s="370" t="e">
        <f>VLOOKUP(LTC410,Teams,2)</f>
        <v>#REF!</v>
      </c>
      <c r="LSV410" s="370" t="e">
        <f>VLOOKUP(LTD410,Teams,2)</f>
        <v>#REF!</v>
      </c>
      <c r="LSW410" s="464"/>
      <c r="LSX410" s="369">
        <v>0.33333333333333331</v>
      </c>
      <c r="LSY410" s="370" t="e">
        <f>VLOOKUP(LSU410,fields,2)</f>
        <v>#REF!</v>
      </c>
      <c r="LSZ410" s="73" t="s">
        <v>985</v>
      </c>
      <c r="LTA410" s="95">
        <v>45109</v>
      </c>
      <c r="LTB410" s="65" t="s">
        <v>11</v>
      </c>
      <c r="LTC410" s="370" t="e">
        <f>VLOOKUP(LTK410,Teams,2)</f>
        <v>#REF!</v>
      </c>
      <c r="LTD410" s="370" t="e">
        <f>VLOOKUP(LTL410,Teams,2)</f>
        <v>#REF!</v>
      </c>
      <c r="LTE410" s="464"/>
      <c r="LTF410" s="369">
        <v>0.33333333333333331</v>
      </c>
      <c r="LTG410" s="370" t="e">
        <f>VLOOKUP(LTC410,fields,2)</f>
        <v>#REF!</v>
      </c>
      <c r="LTH410" s="73" t="s">
        <v>985</v>
      </c>
      <c r="LTI410" s="95">
        <v>45109</v>
      </c>
      <c r="LTJ410" s="65" t="s">
        <v>11</v>
      </c>
      <c r="LTK410" s="370" t="e">
        <f>VLOOKUP(LTS410,Teams,2)</f>
        <v>#REF!</v>
      </c>
      <c r="LTL410" s="370" t="e">
        <f>VLOOKUP(LTT410,Teams,2)</f>
        <v>#REF!</v>
      </c>
      <c r="LTM410" s="464"/>
      <c r="LTN410" s="369">
        <v>0.33333333333333331</v>
      </c>
      <c r="LTO410" s="370" t="e">
        <f>VLOOKUP(LTK410,fields,2)</f>
        <v>#REF!</v>
      </c>
      <c r="LTP410" s="73" t="s">
        <v>985</v>
      </c>
      <c r="LTQ410" s="95">
        <v>45109</v>
      </c>
      <c r="LTR410" s="65" t="s">
        <v>11</v>
      </c>
      <c r="LTS410" s="370" t="e">
        <f>VLOOKUP(LUA410,Teams,2)</f>
        <v>#REF!</v>
      </c>
      <c r="LTT410" s="370" t="e">
        <f>VLOOKUP(LUB410,Teams,2)</f>
        <v>#REF!</v>
      </c>
      <c r="LTU410" s="464"/>
      <c r="LTV410" s="369">
        <v>0.33333333333333331</v>
      </c>
      <c r="LTW410" s="370" t="e">
        <f>VLOOKUP(LTS410,fields,2)</f>
        <v>#REF!</v>
      </c>
      <c r="LTX410" s="73" t="s">
        <v>985</v>
      </c>
      <c r="LTY410" s="95">
        <v>45109</v>
      </c>
      <c r="LTZ410" s="65" t="s">
        <v>11</v>
      </c>
      <c r="LUA410" s="370" t="e">
        <f>VLOOKUP(LUI410,Teams,2)</f>
        <v>#REF!</v>
      </c>
      <c r="LUB410" s="370" t="e">
        <f>VLOOKUP(LUJ410,Teams,2)</f>
        <v>#REF!</v>
      </c>
      <c r="LUC410" s="464"/>
      <c r="LUD410" s="369">
        <v>0.33333333333333331</v>
      </c>
      <c r="LUE410" s="370" t="e">
        <f>VLOOKUP(LUA410,fields,2)</f>
        <v>#REF!</v>
      </c>
      <c r="LUF410" s="73" t="s">
        <v>985</v>
      </c>
      <c r="LUG410" s="95">
        <v>45109</v>
      </c>
      <c r="LUH410" s="65" t="s">
        <v>11</v>
      </c>
      <c r="LUI410" s="370" t="e">
        <f>VLOOKUP(LUQ410,Teams,2)</f>
        <v>#REF!</v>
      </c>
      <c r="LUJ410" s="370" t="e">
        <f>VLOOKUP(LUR410,Teams,2)</f>
        <v>#REF!</v>
      </c>
      <c r="LUK410" s="464"/>
      <c r="LUL410" s="369">
        <v>0.33333333333333331</v>
      </c>
      <c r="LUM410" s="370" t="e">
        <f>VLOOKUP(LUI410,fields,2)</f>
        <v>#REF!</v>
      </c>
      <c r="LUN410" s="73" t="s">
        <v>985</v>
      </c>
      <c r="LUO410" s="95">
        <v>45109</v>
      </c>
      <c r="LUP410" s="65" t="s">
        <v>11</v>
      </c>
      <c r="LUQ410" s="370" t="e">
        <f>VLOOKUP(LUY410,Teams,2)</f>
        <v>#REF!</v>
      </c>
      <c r="LUR410" s="370" t="e">
        <f>VLOOKUP(LUZ410,Teams,2)</f>
        <v>#REF!</v>
      </c>
      <c r="LUS410" s="464"/>
      <c r="LUT410" s="369">
        <v>0.33333333333333331</v>
      </c>
      <c r="LUU410" s="370" t="e">
        <f>VLOOKUP(LUQ410,fields,2)</f>
        <v>#REF!</v>
      </c>
      <c r="LUV410" s="73" t="s">
        <v>985</v>
      </c>
      <c r="LUW410" s="95">
        <v>45109</v>
      </c>
      <c r="LUX410" s="65" t="s">
        <v>11</v>
      </c>
      <c r="LUY410" s="370" t="e">
        <f>VLOOKUP(LVG410,Teams,2)</f>
        <v>#REF!</v>
      </c>
      <c r="LUZ410" s="370" t="e">
        <f>VLOOKUP(LVH410,Teams,2)</f>
        <v>#REF!</v>
      </c>
      <c r="LVA410" s="464"/>
      <c r="LVB410" s="369">
        <v>0.33333333333333331</v>
      </c>
      <c r="LVC410" s="370" t="e">
        <f>VLOOKUP(LUY410,fields,2)</f>
        <v>#REF!</v>
      </c>
      <c r="LVD410" s="73" t="s">
        <v>985</v>
      </c>
      <c r="LVE410" s="95">
        <v>45109</v>
      </c>
      <c r="LVF410" s="65" t="s">
        <v>11</v>
      </c>
      <c r="LVG410" s="370" t="e">
        <f>VLOOKUP(LVO410,Teams,2)</f>
        <v>#REF!</v>
      </c>
      <c r="LVH410" s="370" t="e">
        <f>VLOOKUP(LVP410,Teams,2)</f>
        <v>#REF!</v>
      </c>
      <c r="LVI410" s="464"/>
      <c r="LVJ410" s="369">
        <v>0.33333333333333331</v>
      </c>
      <c r="LVK410" s="370" t="e">
        <f>VLOOKUP(LVG410,fields,2)</f>
        <v>#REF!</v>
      </c>
      <c r="LVL410" s="73" t="s">
        <v>985</v>
      </c>
      <c r="LVM410" s="95">
        <v>45109</v>
      </c>
      <c r="LVN410" s="65" t="s">
        <v>11</v>
      </c>
      <c r="LVO410" s="370" t="e">
        <f>VLOOKUP(LVW410,Teams,2)</f>
        <v>#REF!</v>
      </c>
      <c r="LVP410" s="370" t="e">
        <f>VLOOKUP(LVX410,Teams,2)</f>
        <v>#REF!</v>
      </c>
      <c r="LVQ410" s="464"/>
      <c r="LVR410" s="369">
        <v>0.33333333333333331</v>
      </c>
      <c r="LVS410" s="370" t="e">
        <f>VLOOKUP(LVO410,fields,2)</f>
        <v>#REF!</v>
      </c>
      <c r="LVT410" s="73" t="s">
        <v>985</v>
      </c>
      <c r="LVU410" s="95">
        <v>45109</v>
      </c>
      <c r="LVV410" s="65" t="s">
        <v>11</v>
      </c>
      <c r="LVW410" s="370" t="e">
        <f>VLOOKUP(LWE410,Teams,2)</f>
        <v>#REF!</v>
      </c>
      <c r="LVX410" s="370" t="e">
        <f>VLOOKUP(LWF410,Teams,2)</f>
        <v>#REF!</v>
      </c>
      <c r="LVY410" s="464"/>
      <c r="LVZ410" s="369">
        <v>0.33333333333333331</v>
      </c>
      <c r="LWA410" s="370" t="e">
        <f>VLOOKUP(LVW410,fields,2)</f>
        <v>#REF!</v>
      </c>
      <c r="LWB410" s="73" t="s">
        <v>985</v>
      </c>
      <c r="LWC410" s="95">
        <v>45109</v>
      </c>
      <c r="LWD410" s="65" t="s">
        <v>11</v>
      </c>
      <c r="LWE410" s="370" t="e">
        <f>VLOOKUP(LWM410,Teams,2)</f>
        <v>#REF!</v>
      </c>
      <c r="LWF410" s="370" t="e">
        <f>VLOOKUP(LWN410,Teams,2)</f>
        <v>#REF!</v>
      </c>
      <c r="LWG410" s="464"/>
      <c r="LWH410" s="369">
        <v>0.33333333333333331</v>
      </c>
      <c r="LWI410" s="370" t="e">
        <f>VLOOKUP(LWE410,fields,2)</f>
        <v>#REF!</v>
      </c>
      <c r="LWJ410" s="73" t="s">
        <v>985</v>
      </c>
      <c r="LWK410" s="95">
        <v>45109</v>
      </c>
      <c r="LWL410" s="65" t="s">
        <v>11</v>
      </c>
      <c r="LWM410" s="370" t="e">
        <f>VLOOKUP(LWU410,Teams,2)</f>
        <v>#REF!</v>
      </c>
      <c r="LWN410" s="370" t="e">
        <f>VLOOKUP(LWV410,Teams,2)</f>
        <v>#REF!</v>
      </c>
      <c r="LWO410" s="464"/>
      <c r="LWP410" s="369">
        <v>0.33333333333333331</v>
      </c>
      <c r="LWQ410" s="370" t="e">
        <f>VLOOKUP(LWM410,fields,2)</f>
        <v>#REF!</v>
      </c>
      <c r="LWR410" s="73" t="s">
        <v>985</v>
      </c>
      <c r="LWS410" s="95">
        <v>45109</v>
      </c>
      <c r="LWT410" s="65" t="s">
        <v>11</v>
      </c>
      <c r="LWU410" s="370" t="e">
        <f>VLOOKUP(LXC410,Teams,2)</f>
        <v>#REF!</v>
      </c>
      <c r="LWV410" s="370" t="e">
        <f>VLOOKUP(LXD410,Teams,2)</f>
        <v>#REF!</v>
      </c>
      <c r="LWW410" s="464"/>
      <c r="LWX410" s="369">
        <v>0.33333333333333331</v>
      </c>
      <c r="LWY410" s="370" t="e">
        <f>VLOOKUP(LWU410,fields,2)</f>
        <v>#REF!</v>
      </c>
      <c r="LWZ410" s="73" t="s">
        <v>985</v>
      </c>
      <c r="LXA410" s="95">
        <v>45109</v>
      </c>
      <c r="LXB410" s="65" t="s">
        <v>11</v>
      </c>
      <c r="LXC410" s="370" t="e">
        <f>VLOOKUP(LXK410,Teams,2)</f>
        <v>#REF!</v>
      </c>
      <c r="LXD410" s="370" t="e">
        <f>VLOOKUP(LXL410,Teams,2)</f>
        <v>#REF!</v>
      </c>
      <c r="LXE410" s="464"/>
      <c r="LXF410" s="369">
        <v>0.33333333333333331</v>
      </c>
      <c r="LXG410" s="370" t="e">
        <f>VLOOKUP(LXC410,fields,2)</f>
        <v>#REF!</v>
      </c>
      <c r="LXH410" s="73" t="s">
        <v>985</v>
      </c>
      <c r="LXI410" s="95">
        <v>45109</v>
      </c>
      <c r="LXJ410" s="65" t="s">
        <v>11</v>
      </c>
      <c r="LXK410" s="370" t="e">
        <f>VLOOKUP(LXS410,Teams,2)</f>
        <v>#REF!</v>
      </c>
      <c r="LXL410" s="370" t="e">
        <f>VLOOKUP(LXT410,Teams,2)</f>
        <v>#REF!</v>
      </c>
      <c r="LXM410" s="464"/>
      <c r="LXN410" s="369">
        <v>0.33333333333333331</v>
      </c>
      <c r="LXO410" s="370" t="e">
        <f>VLOOKUP(LXK410,fields,2)</f>
        <v>#REF!</v>
      </c>
      <c r="LXP410" s="73" t="s">
        <v>985</v>
      </c>
      <c r="LXQ410" s="95">
        <v>45109</v>
      </c>
      <c r="LXR410" s="65" t="s">
        <v>11</v>
      </c>
      <c r="LXS410" s="370" t="e">
        <f>VLOOKUP(LYA410,Teams,2)</f>
        <v>#REF!</v>
      </c>
      <c r="LXT410" s="370" t="e">
        <f>VLOOKUP(LYB410,Teams,2)</f>
        <v>#REF!</v>
      </c>
      <c r="LXU410" s="464"/>
      <c r="LXV410" s="369">
        <v>0.33333333333333331</v>
      </c>
      <c r="LXW410" s="370" t="e">
        <f>VLOOKUP(LXS410,fields,2)</f>
        <v>#REF!</v>
      </c>
      <c r="LXX410" s="73" t="s">
        <v>985</v>
      </c>
      <c r="LXY410" s="95">
        <v>45109</v>
      </c>
      <c r="LXZ410" s="65" t="s">
        <v>11</v>
      </c>
      <c r="LYA410" s="370" t="e">
        <f>VLOOKUP(LYI410,Teams,2)</f>
        <v>#REF!</v>
      </c>
      <c r="LYB410" s="370" t="e">
        <f>VLOOKUP(LYJ410,Teams,2)</f>
        <v>#REF!</v>
      </c>
      <c r="LYC410" s="464"/>
      <c r="LYD410" s="369">
        <v>0.33333333333333331</v>
      </c>
      <c r="LYE410" s="370" t="e">
        <f>VLOOKUP(LYA410,fields,2)</f>
        <v>#REF!</v>
      </c>
      <c r="LYF410" s="73" t="s">
        <v>985</v>
      </c>
      <c r="LYG410" s="95">
        <v>45109</v>
      </c>
      <c r="LYH410" s="65" t="s">
        <v>11</v>
      </c>
      <c r="LYI410" s="370" t="e">
        <f>VLOOKUP(LYQ410,Teams,2)</f>
        <v>#REF!</v>
      </c>
      <c r="LYJ410" s="370" t="e">
        <f>VLOOKUP(LYR410,Teams,2)</f>
        <v>#REF!</v>
      </c>
      <c r="LYK410" s="464"/>
      <c r="LYL410" s="369">
        <v>0.33333333333333331</v>
      </c>
      <c r="LYM410" s="370" t="e">
        <f>VLOOKUP(LYI410,fields,2)</f>
        <v>#REF!</v>
      </c>
      <c r="LYN410" s="73" t="s">
        <v>985</v>
      </c>
      <c r="LYO410" s="95">
        <v>45109</v>
      </c>
      <c r="LYP410" s="65" t="s">
        <v>11</v>
      </c>
      <c r="LYQ410" s="370" t="e">
        <f>VLOOKUP(LYY410,Teams,2)</f>
        <v>#REF!</v>
      </c>
      <c r="LYR410" s="370" t="e">
        <f>VLOOKUP(LYZ410,Teams,2)</f>
        <v>#REF!</v>
      </c>
      <c r="LYS410" s="464"/>
      <c r="LYT410" s="369">
        <v>0.33333333333333331</v>
      </c>
      <c r="LYU410" s="370" t="e">
        <f>VLOOKUP(LYQ410,fields,2)</f>
        <v>#REF!</v>
      </c>
      <c r="LYV410" s="73" t="s">
        <v>985</v>
      </c>
      <c r="LYW410" s="95">
        <v>45109</v>
      </c>
      <c r="LYX410" s="65" t="s">
        <v>11</v>
      </c>
      <c r="LYY410" s="370" t="e">
        <f>VLOOKUP(LZG410,Teams,2)</f>
        <v>#REF!</v>
      </c>
      <c r="LYZ410" s="370" t="e">
        <f>VLOOKUP(LZH410,Teams,2)</f>
        <v>#REF!</v>
      </c>
      <c r="LZA410" s="464"/>
      <c r="LZB410" s="369">
        <v>0.33333333333333331</v>
      </c>
      <c r="LZC410" s="370" t="e">
        <f>VLOOKUP(LYY410,fields,2)</f>
        <v>#REF!</v>
      </c>
      <c r="LZD410" s="73" t="s">
        <v>985</v>
      </c>
      <c r="LZE410" s="95">
        <v>45109</v>
      </c>
      <c r="LZF410" s="65" t="s">
        <v>11</v>
      </c>
      <c r="LZG410" s="370" t="e">
        <f>VLOOKUP(LZO410,Teams,2)</f>
        <v>#REF!</v>
      </c>
      <c r="LZH410" s="370" t="e">
        <f>VLOOKUP(LZP410,Teams,2)</f>
        <v>#REF!</v>
      </c>
      <c r="LZI410" s="464"/>
      <c r="LZJ410" s="369">
        <v>0.33333333333333331</v>
      </c>
      <c r="LZK410" s="370" t="e">
        <f>VLOOKUP(LZG410,fields,2)</f>
        <v>#REF!</v>
      </c>
      <c r="LZL410" s="73" t="s">
        <v>985</v>
      </c>
      <c r="LZM410" s="95">
        <v>45109</v>
      </c>
      <c r="LZN410" s="65" t="s">
        <v>11</v>
      </c>
      <c r="LZO410" s="370" t="e">
        <f>VLOOKUP(LZW410,Teams,2)</f>
        <v>#REF!</v>
      </c>
      <c r="LZP410" s="370" t="e">
        <f>VLOOKUP(LZX410,Teams,2)</f>
        <v>#REF!</v>
      </c>
      <c r="LZQ410" s="464"/>
      <c r="LZR410" s="369">
        <v>0.33333333333333331</v>
      </c>
      <c r="LZS410" s="370" t="e">
        <f>VLOOKUP(LZO410,fields,2)</f>
        <v>#REF!</v>
      </c>
      <c r="LZT410" s="73" t="s">
        <v>985</v>
      </c>
      <c r="LZU410" s="95">
        <v>45109</v>
      </c>
      <c r="LZV410" s="65" t="s">
        <v>11</v>
      </c>
      <c r="LZW410" s="370" t="e">
        <f>VLOOKUP(MAE410,Teams,2)</f>
        <v>#REF!</v>
      </c>
      <c r="LZX410" s="370" t="e">
        <f>VLOOKUP(MAF410,Teams,2)</f>
        <v>#REF!</v>
      </c>
      <c r="LZY410" s="464"/>
      <c r="LZZ410" s="369">
        <v>0.33333333333333331</v>
      </c>
      <c r="MAA410" s="370" t="e">
        <f>VLOOKUP(LZW410,fields,2)</f>
        <v>#REF!</v>
      </c>
      <c r="MAB410" s="73" t="s">
        <v>985</v>
      </c>
      <c r="MAC410" s="95">
        <v>45109</v>
      </c>
      <c r="MAD410" s="65" t="s">
        <v>11</v>
      </c>
      <c r="MAE410" s="370" t="e">
        <f>VLOOKUP(MAM410,Teams,2)</f>
        <v>#REF!</v>
      </c>
      <c r="MAF410" s="370" t="e">
        <f>VLOOKUP(MAN410,Teams,2)</f>
        <v>#REF!</v>
      </c>
      <c r="MAG410" s="464"/>
      <c r="MAH410" s="369">
        <v>0.33333333333333331</v>
      </c>
      <c r="MAI410" s="370" t="e">
        <f>VLOOKUP(MAE410,fields,2)</f>
        <v>#REF!</v>
      </c>
      <c r="MAJ410" s="73" t="s">
        <v>985</v>
      </c>
      <c r="MAK410" s="95">
        <v>45109</v>
      </c>
      <c r="MAL410" s="65" t="s">
        <v>11</v>
      </c>
      <c r="MAM410" s="370" t="e">
        <f>VLOOKUP(MAU410,Teams,2)</f>
        <v>#REF!</v>
      </c>
      <c r="MAN410" s="370" t="e">
        <f>VLOOKUP(MAV410,Teams,2)</f>
        <v>#REF!</v>
      </c>
      <c r="MAO410" s="464"/>
      <c r="MAP410" s="369">
        <v>0.33333333333333331</v>
      </c>
      <c r="MAQ410" s="370" t="e">
        <f>VLOOKUP(MAM410,fields,2)</f>
        <v>#REF!</v>
      </c>
      <c r="MAR410" s="73" t="s">
        <v>985</v>
      </c>
      <c r="MAS410" s="95">
        <v>45109</v>
      </c>
      <c r="MAT410" s="65" t="s">
        <v>11</v>
      </c>
      <c r="MAU410" s="370" t="e">
        <f>VLOOKUP(MBC410,Teams,2)</f>
        <v>#REF!</v>
      </c>
      <c r="MAV410" s="370" t="e">
        <f>VLOOKUP(MBD410,Teams,2)</f>
        <v>#REF!</v>
      </c>
      <c r="MAW410" s="464"/>
      <c r="MAX410" s="369">
        <v>0.33333333333333331</v>
      </c>
      <c r="MAY410" s="370" t="e">
        <f>VLOOKUP(MAU410,fields,2)</f>
        <v>#REF!</v>
      </c>
      <c r="MAZ410" s="73" t="s">
        <v>985</v>
      </c>
      <c r="MBA410" s="95">
        <v>45109</v>
      </c>
      <c r="MBB410" s="65" t="s">
        <v>11</v>
      </c>
      <c r="MBC410" s="370" t="e">
        <f>VLOOKUP(MBK410,Teams,2)</f>
        <v>#REF!</v>
      </c>
      <c r="MBD410" s="370" t="e">
        <f>VLOOKUP(MBL410,Teams,2)</f>
        <v>#REF!</v>
      </c>
      <c r="MBE410" s="464"/>
      <c r="MBF410" s="369">
        <v>0.33333333333333331</v>
      </c>
      <c r="MBG410" s="370" t="e">
        <f>VLOOKUP(MBC410,fields,2)</f>
        <v>#REF!</v>
      </c>
      <c r="MBH410" s="73" t="s">
        <v>985</v>
      </c>
      <c r="MBI410" s="95">
        <v>45109</v>
      </c>
      <c r="MBJ410" s="65" t="s">
        <v>11</v>
      </c>
      <c r="MBK410" s="370" t="e">
        <f>VLOOKUP(MBS410,Teams,2)</f>
        <v>#REF!</v>
      </c>
      <c r="MBL410" s="370" t="e">
        <f>VLOOKUP(MBT410,Teams,2)</f>
        <v>#REF!</v>
      </c>
      <c r="MBM410" s="464"/>
      <c r="MBN410" s="369">
        <v>0.33333333333333331</v>
      </c>
      <c r="MBO410" s="370" t="e">
        <f>VLOOKUP(MBK410,fields,2)</f>
        <v>#REF!</v>
      </c>
      <c r="MBP410" s="73" t="s">
        <v>985</v>
      </c>
      <c r="MBQ410" s="95">
        <v>45109</v>
      </c>
      <c r="MBR410" s="65" t="s">
        <v>11</v>
      </c>
      <c r="MBS410" s="370" t="e">
        <f>VLOOKUP(MCA410,Teams,2)</f>
        <v>#REF!</v>
      </c>
      <c r="MBT410" s="370" t="e">
        <f>VLOOKUP(MCB410,Teams,2)</f>
        <v>#REF!</v>
      </c>
      <c r="MBU410" s="464"/>
      <c r="MBV410" s="369">
        <v>0.33333333333333331</v>
      </c>
      <c r="MBW410" s="370" t="e">
        <f>VLOOKUP(MBS410,fields,2)</f>
        <v>#REF!</v>
      </c>
      <c r="MBX410" s="73" t="s">
        <v>985</v>
      </c>
      <c r="MBY410" s="95">
        <v>45109</v>
      </c>
      <c r="MBZ410" s="65" t="s">
        <v>11</v>
      </c>
      <c r="MCA410" s="370" t="e">
        <f>VLOOKUP(MCI410,Teams,2)</f>
        <v>#REF!</v>
      </c>
      <c r="MCB410" s="370" t="e">
        <f>VLOOKUP(MCJ410,Teams,2)</f>
        <v>#REF!</v>
      </c>
      <c r="MCC410" s="464"/>
      <c r="MCD410" s="369">
        <v>0.33333333333333331</v>
      </c>
      <c r="MCE410" s="370" t="e">
        <f>VLOOKUP(MCA410,fields,2)</f>
        <v>#REF!</v>
      </c>
      <c r="MCF410" s="73" t="s">
        <v>985</v>
      </c>
      <c r="MCG410" s="95">
        <v>45109</v>
      </c>
      <c r="MCH410" s="65" t="s">
        <v>11</v>
      </c>
      <c r="MCI410" s="370" t="e">
        <f>VLOOKUP(MCQ410,Teams,2)</f>
        <v>#REF!</v>
      </c>
      <c r="MCJ410" s="370" t="e">
        <f>VLOOKUP(MCR410,Teams,2)</f>
        <v>#REF!</v>
      </c>
      <c r="MCK410" s="464"/>
      <c r="MCL410" s="369">
        <v>0.33333333333333331</v>
      </c>
      <c r="MCM410" s="370" t="e">
        <f>VLOOKUP(MCI410,fields,2)</f>
        <v>#REF!</v>
      </c>
      <c r="MCN410" s="73" t="s">
        <v>985</v>
      </c>
      <c r="MCO410" s="95">
        <v>45109</v>
      </c>
      <c r="MCP410" s="65" t="s">
        <v>11</v>
      </c>
      <c r="MCQ410" s="370" t="e">
        <f>VLOOKUP(MCY410,Teams,2)</f>
        <v>#REF!</v>
      </c>
      <c r="MCR410" s="370" t="e">
        <f>VLOOKUP(MCZ410,Teams,2)</f>
        <v>#REF!</v>
      </c>
      <c r="MCS410" s="464"/>
      <c r="MCT410" s="369">
        <v>0.33333333333333331</v>
      </c>
      <c r="MCU410" s="370" t="e">
        <f>VLOOKUP(MCQ410,fields,2)</f>
        <v>#REF!</v>
      </c>
      <c r="MCV410" s="73" t="s">
        <v>985</v>
      </c>
      <c r="MCW410" s="95">
        <v>45109</v>
      </c>
      <c r="MCX410" s="65" t="s">
        <v>11</v>
      </c>
      <c r="MCY410" s="370" t="e">
        <f>VLOOKUP(MDG410,Teams,2)</f>
        <v>#REF!</v>
      </c>
      <c r="MCZ410" s="370" t="e">
        <f>VLOOKUP(MDH410,Teams,2)</f>
        <v>#REF!</v>
      </c>
      <c r="MDA410" s="464"/>
      <c r="MDB410" s="369">
        <v>0.33333333333333331</v>
      </c>
      <c r="MDC410" s="370" t="e">
        <f>VLOOKUP(MCY410,fields,2)</f>
        <v>#REF!</v>
      </c>
      <c r="MDD410" s="73" t="s">
        <v>985</v>
      </c>
      <c r="MDE410" s="95">
        <v>45109</v>
      </c>
      <c r="MDF410" s="65" t="s">
        <v>11</v>
      </c>
      <c r="MDG410" s="370" t="e">
        <f>VLOOKUP(MDO410,Teams,2)</f>
        <v>#REF!</v>
      </c>
      <c r="MDH410" s="370" t="e">
        <f>VLOOKUP(MDP410,Teams,2)</f>
        <v>#REF!</v>
      </c>
      <c r="MDI410" s="464"/>
      <c r="MDJ410" s="369">
        <v>0.33333333333333331</v>
      </c>
      <c r="MDK410" s="370" t="e">
        <f>VLOOKUP(MDG410,fields,2)</f>
        <v>#REF!</v>
      </c>
      <c r="MDL410" s="73" t="s">
        <v>985</v>
      </c>
      <c r="MDM410" s="95">
        <v>45109</v>
      </c>
      <c r="MDN410" s="65" t="s">
        <v>11</v>
      </c>
      <c r="MDO410" s="370" t="e">
        <f>VLOOKUP(MDW410,Teams,2)</f>
        <v>#REF!</v>
      </c>
      <c r="MDP410" s="370" t="e">
        <f>VLOOKUP(MDX410,Teams,2)</f>
        <v>#REF!</v>
      </c>
      <c r="MDQ410" s="464"/>
      <c r="MDR410" s="369">
        <v>0.33333333333333331</v>
      </c>
      <c r="MDS410" s="370" t="e">
        <f>VLOOKUP(MDO410,fields,2)</f>
        <v>#REF!</v>
      </c>
      <c r="MDT410" s="73" t="s">
        <v>985</v>
      </c>
      <c r="MDU410" s="95">
        <v>45109</v>
      </c>
      <c r="MDV410" s="65" t="s">
        <v>11</v>
      </c>
      <c r="MDW410" s="370" t="e">
        <f>VLOOKUP(MEE410,Teams,2)</f>
        <v>#REF!</v>
      </c>
      <c r="MDX410" s="370" t="e">
        <f>VLOOKUP(MEF410,Teams,2)</f>
        <v>#REF!</v>
      </c>
      <c r="MDY410" s="464"/>
      <c r="MDZ410" s="369">
        <v>0.33333333333333331</v>
      </c>
      <c r="MEA410" s="370" t="e">
        <f>VLOOKUP(MDW410,fields,2)</f>
        <v>#REF!</v>
      </c>
      <c r="MEB410" s="73" t="s">
        <v>985</v>
      </c>
      <c r="MEC410" s="95">
        <v>45109</v>
      </c>
      <c r="MED410" s="65" t="s">
        <v>11</v>
      </c>
      <c r="MEE410" s="370" t="e">
        <f>VLOOKUP(MEM410,Teams,2)</f>
        <v>#REF!</v>
      </c>
      <c r="MEF410" s="370" t="e">
        <f>VLOOKUP(MEN410,Teams,2)</f>
        <v>#REF!</v>
      </c>
      <c r="MEG410" s="464"/>
      <c r="MEH410" s="369">
        <v>0.33333333333333331</v>
      </c>
      <c r="MEI410" s="370" t="e">
        <f>VLOOKUP(MEE410,fields,2)</f>
        <v>#REF!</v>
      </c>
      <c r="MEJ410" s="73" t="s">
        <v>985</v>
      </c>
      <c r="MEK410" s="95">
        <v>45109</v>
      </c>
      <c r="MEL410" s="65" t="s">
        <v>11</v>
      </c>
      <c r="MEM410" s="370" t="e">
        <f>VLOOKUP(MEU410,Teams,2)</f>
        <v>#REF!</v>
      </c>
      <c r="MEN410" s="370" t="e">
        <f>VLOOKUP(MEV410,Teams,2)</f>
        <v>#REF!</v>
      </c>
      <c r="MEO410" s="464"/>
      <c r="MEP410" s="369">
        <v>0.33333333333333331</v>
      </c>
      <c r="MEQ410" s="370" t="e">
        <f>VLOOKUP(MEM410,fields,2)</f>
        <v>#REF!</v>
      </c>
      <c r="MER410" s="73" t="s">
        <v>985</v>
      </c>
      <c r="MES410" s="95">
        <v>45109</v>
      </c>
      <c r="MET410" s="65" t="s">
        <v>11</v>
      </c>
      <c r="MEU410" s="370" t="e">
        <f>VLOOKUP(MFC410,Teams,2)</f>
        <v>#REF!</v>
      </c>
      <c r="MEV410" s="370" t="e">
        <f>VLOOKUP(MFD410,Teams,2)</f>
        <v>#REF!</v>
      </c>
      <c r="MEW410" s="464"/>
      <c r="MEX410" s="369">
        <v>0.33333333333333331</v>
      </c>
      <c r="MEY410" s="370" t="e">
        <f>VLOOKUP(MEU410,fields,2)</f>
        <v>#REF!</v>
      </c>
      <c r="MEZ410" s="73" t="s">
        <v>985</v>
      </c>
      <c r="MFA410" s="95">
        <v>45109</v>
      </c>
      <c r="MFB410" s="65" t="s">
        <v>11</v>
      </c>
      <c r="MFC410" s="370" t="e">
        <f>VLOOKUP(MFK410,Teams,2)</f>
        <v>#REF!</v>
      </c>
      <c r="MFD410" s="370" t="e">
        <f>VLOOKUP(MFL410,Teams,2)</f>
        <v>#REF!</v>
      </c>
      <c r="MFE410" s="464"/>
      <c r="MFF410" s="369">
        <v>0.33333333333333331</v>
      </c>
      <c r="MFG410" s="370" t="e">
        <f>VLOOKUP(MFC410,fields,2)</f>
        <v>#REF!</v>
      </c>
      <c r="MFH410" s="73" t="s">
        <v>985</v>
      </c>
      <c r="MFI410" s="95">
        <v>45109</v>
      </c>
      <c r="MFJ410" s="65" t="s">
        <v>11</v>
      </c>
      <c r="MFK410" s="370" t="e">
        <f>VLOOKUP(MFS410,Teams,2)</f>
        <v>#REF!</v>
      </c>
      <c r="MFL410" s="370" t="e">
        <f>VLOOKUP(MFT410,Teams,2)</f>
        <v>#REF!</v>
      </c>
      <c r="MFM410" s="464"/>
      <c r="MFN410" s="369">
        <v>0.33333333333333331</v>
      </c>
      <c r="MFO410" s="370" t="e">
        <f>VLOOKUP(MFK410,fields,2)</f>
        <v>#REF!</v>
      </c>
      <c r="MFP410" s="73" t="s">
        <v>985</v>
      </c>
      <c r="MFQ410" s="95">
        <v>45109</v>
      </c>
      <c r="MFR410" s="65" t="s">
        <v>11</v>
      </c>
      <c r="MFS410" s="370" t="e">
        <f>VLOOKUP(MGA410,Teams,2)</f>
        <v>#REF!</v>
      </c>
      <c r="MFT410" s="370" t="e">
        <f>VLOOKUP(MGB410,Teams,2)</f>
        <v>#REF!</v>
      </c>
      <c r="MFU410" s="464"/>
      <c r="MFV410" s="369">
        <v>0.33333333333333331</v>
      </c>
      <c r="MFW410" s="370" t="e">
        <f>VLOOKUP(MFS410,fields,2)</f>
        <v>#REF!</v>
      </c>
      <c r="MFX410" s="73" t="s">
        <v>985</v>
      </c>
      <c r="MFY410" s="95">
        <v>45109</v>
      </c>
      <c r="MFZ410" s="65" t="s">
        <v>11</v>
      </c>
      <c r="MGA410" s="370" t="e">
        <f>VLOOKUP(MGI410,Teams,2)</f>
        <v>#REF!</v>
      </c>
      <c r="MGB410" s="370" t="e">
        <f>VLOOKUP(MGJ410,Teams,2)</f>
        <v>#REF!</v>
      </c>
      <c r="MGC410" s="464"/>
      <c r="MGD410" s="369">
        <v>0.33333333333333331</v>
      </c>
      <c r="MGE410" s="370" t="e">
        <f>VLOOKUP(MGA410,fields,2)</f>
        <v>#REF!</v>
      </c>
      <c r="MGF410" s="73" t="s">
        <v>985</v>
      </c>
      <c r="MGG410" s="95">
        <v>45109</v>
      </c>
      <c r="MGH410" s="65" t="s">
        <v>11</v>
      </c>
      <c r="MGI410" s="370" t="e">
        <f>VLOOKUP(MGQ410,Teams,2)</f>
        <v>#REF!</v>
      </c>
      <c r="MGJ410" s="370" t="e">
        <f>VLOOKUP(MGR410,Teams,2)</f>
        <v>#REF!</v>
      </c>
      <c r="MGK410" s="464"/>
      <c r="MGL410" s="369">
        <v>0.33333333333333331</v>
      </c>
      <c r="MGM410" s="370" t="e">
        <f>VLOOKUP(MGI410,fields,2)</f>
        <v>#REF!</v>
      </c>
      <c r="MGN410" s="73" t="s">
        <v>985</v>
      </c>
      <c r="MGO410" s="95">
        <v>45109</v>
      </c>
      <c r="MGP410" s="65" t="s">
        <v>11</v>
      </c>
      <c r="MGQ410" s="370" t="e">
        <f>VLOOKUP(MGY410,Teams,2)</f>
        <v>#REF!</v>
      </c>
      <c r="MGR410" s="370" t="e">
        <f>VLOOKUP(MGZ410,Teams,2)</f>
        <v>#REF!</v>
      </c>
      <c r="MGS410" s="464"/>
      <c r="MGT410" s="369">
        <v>0.33333333333333331</v>
      </c>
      <c r="MGU410" s="370" t="e">
        <f>VLOOKUP(MGQ410,fields,2)</f>
        <v>#REF!</v>
      </c>
      <c r="MGV410" s="73" t="s">
        <v>985</v>
      </c>
      <c r="MGW410" s="95">
        <v>45109</v>
      </c>
      <c r="MGX410" s="65" t="s">
        <v>11</v>
      </c>
      <c r="MGY410" s="370" t="e">
        <f>VLOOKUP(MHG410,Teams,2)</f>
        <v>#REF!</v>
      </c>
      <c r="MGZ410" s="370" t="e">
        <f>VLOOKUP(MHH410,Teams,2)</f>
        <v>#REF!</v>
      </c>
      <c r="MHA410" s="464"/>
      <c r="MHB410" s="369">
        <v>0.33333333333333331</v>
      </c>
      <c r="MHC410" s="370" t="e">
        <f>VLOOKUP(MGY410,fields,2)</f>
        <v>#REF!</v>
      </c>
      <c r="MHD410" s="73" t="s">
        <v>985</v>
      </c>
      <c r="MHE410" s="95">
        <v>45109</v>
      </c>
      <c r="MHF410" s="65" t="s">
        <v>11</v>
      </c>
      <c r="MHG410" s="370" t="e">
        <f>VLOOKUP(MHO410,Teams,2)</f>
        <v>#REF!</v>
      </c>
      <c r="MHH410" s="370" t="e">
        <f>VLOOKUP(MHP410,Teams,2)</f>
        <v>#REF!</v>
      </c>
      <c r="MHI410" s="464"/>
      <c r="MHJ410" s="369">
        <v>0.33333333333333331</v>
      </c>
      <c r="MHK410" s="370" t="e">
        <f>VLOOKUP(MHG410,fields,2)</f>
        <v>#REF!</v>
      </c>
      <c r="MHL410" s="73" t="s">
        <v>985</v>
      </c>
      <c r="MHM410" s="95">
        <v>45109</v>
      </c>
      <c r="MHN410" s="65" t="s">
        <v>11</v>
      </c>
      <c r="MHO410" s="370" t="e">
        <f>VLOOKUP(MHW410,Teams,2)</f>
        <v>#REF!</v>
      </c>
      <c r="MHP410" s="370" t="e">
        <f>VLOOKUP(MHX410,Teams,2)</f>
        <v>#REF!</v>
      </c>
      <c r="MHQ410" s="464"/>
      <c r="MHR410" s="369">
        <v>0.33333333333333331</v>
      </c>
      <c r="MHS410" s="370" t="e">
        <f>VLOOKUP(MHO410,fields,2)</f>
        <v>#REF!</v>
      </c>
      <c r="MHT410" s="73" t="s">
        <v>985</v>
      </c>
      <c r="MHU410" s="95">
        <v>45109</v>
      </c>
      <c r="MHV410" s="65" t="s">
        <v>11</v>
      </c>
      <c r="MHW410" s="370" t="e">
        <f>VLOOKUP(MIE410,Teams,2)</f>
        <v>#REF!</v>
      </c>
      <c r="MHX410" s="370" t="e">
        <f>VLOOKUP(MIF410,Teams,2)</f>
        <v>#REF!</v>
      </c>
      <c r="MHY410" s="464"/>
      <c r="MHZ410" s="369">
        <v>0.33333333333333331</v>
      </c>
      <c r="MIA410" s="370" t="e">
        <f>VLOOKUP(MHW410,fields,2)</f>
        <v>#REF!</v>
      </c>
      <c r="MIB410" s="73" t="s">
        <v>985</v>
      </c>
      <c r="MIC410" s="95">
        <v>45109</v>
      </c>
      <c r="MID410" s="65" t="s">
        <v>11</v>
      </c>
      <c r="MIE410" s="370" t="e">
        <f>VLOOKUP(MIM410,Teams,2)</f>
        <v>#REF!</v>
      </c>
      <c r="MIF410" s="370" t="e">
        <f>VLOOKUP(MIN410,Teams,2)</f>
        <v>#REF!</v>
      </c>
      <c r="MIG410" s="464"/>
      <c r="MIH410" s="369">
        <v>0.33333333333333331</v>
      </c>
      <c r="MII410" s="370" t="e">
        <f>VLOOKUP(MIE410,fields,2)</f>
        <v>#REF!</v>
      </c>
      <c r="MIJ410" s="73" t="s">
        <v>985</v>
      </c>
      <c r="MIK410" s="95">
        <v>45109</v>
      </c>
      <c r="MIL410" s="65" t="s">
        <v>11</v>
      </c>
      <c r="MIM410" s="370" t="e">
        <f>VLOOKUP(MIU410,Teams,2)</f>
        <v>#REF!</v>
      </c>
      <c r="MIN410" s="370" t="e">
        <f>VLOOKUP(MIV410,Teams,2)</f>
        <v>#REF!</v>
      </c>
      <c r="MIO410" s="464"/>
      <c r="MIP410" s="369">
        <v>0.33333333333333331</v>
      </c>
      <c r="MIQ410" s="370" t="e">
        <f>VLOOKUP(MIM410,fields,2)</f>
        <v>#REF!</v>
      </c>
      <c r="MIR410" s="73" t="s">
        <v>985</v>
      </c>
      <c r="MIS410" s="95">
        <v>45109</v>
      </c>
      <c r="MIT410" s="65" t="s">
        <v>11</v>
      </c>
      <c r="MIU410" s="370" t="e">
        <f>VLOOKUP(MJC410,Teams,2)</f>
        <v>#REF!</v>
      </c>
      <c r="MIV410" s="370" t="e">
        <f>VLOOKUP(MJD410,Teams,2)</f>
        <v>#REF!</v>
      </c>
      <c r="MIW410" s="464"/>
      <c r="MIX410" s="369">
        <v>0.33333333333333331</v>
      </c>
      <c r="MIY410" s="370" t="e">
        <f>VLOOKUP(MIU410,fields,2)</f>
        <v>#REF!</v>
      </c>
      <c r="MIZ410" s="73" t="s">
        <v>985</v>
      </c>
      <c r="MJA410" s="95">
        <v>45109</v>
      </c>
      <c r="MJB410" s="65" t="s">
        <v>11</v>
      </c>
      <c r="MJC410" s="370" t="e">
        <f>VLOOKUP(MJK410,Teams,2)</f>
        <v>#REF!</v>
      </c>
      <c r="MJD410" s="370" t="e">
        <f>VLOOKUP(MJL410,Teams,2)</f>
        <v>#REF!</v>
      </c>
      <c r="MJE410" s="464"/>
      <c r="MJF410" s="369">
        <v>0.33333333333333331</v>
      </c>
      <c r="MJG410" s="370" t="e">
        <f>VLOOKUP(MJC410,fields,2)</f>
        <v>#REF!</v>
      </c>
      <c r="MJH410" s="73" t="s">
        <v>985</v>
      </c>
      <c r="MJI410" s="95">
        <v>45109</v>
      </c>
      <c r="MJJ410" s="65" t="s">
        <v>11</v>
      </c>
      <c r="MJK410" s="370" t="e">
        <f>VLOOKUP(MJS410,Teams,2)</f>
        <v>#REF!</v>
      </c>
      <c r="MJL410" s="370" t="e">
        <f>VLOOKUP(MJT410,Teams,2)</f>
        <v>#REF!</v>
      </c>
      <c r="MJM410" s="464"/>
      <c r="MJN410" s="369">
        <v>0.33333333333333331</v>
      </c>
      <c r="MJO410" s="370" t="e">
        <f>VLOOKUP(MJK410,fields,2)</f>
        <v>#REF!</v>
      </c>
      <c r="MJP410" s="73" t="s">
        <v>985</v>
      </c>
      <c r="MJQ410" s="95">
        <v>45109</v>
      </c>
      <c r="MJR410" s="65" t="s">
        <v>11</v>
      </c>
      <c r="MJS410" s="370" t="e">
        <f>VLOOKUP(MKA410,Teams,2)</f>
        <v>#REF!</v>
      </c>
      <c r="MJT410" s="370" t="e">
        <f>VLOOKUP(MKB410,Teams,2)</f>
        <v>#REF!</v>
      </c>
      <c r="MJU410" s="464"/>
      <c r="MJV410" s="369">
        <v>0.33333333333333331</v>
      </c>
      <c r="MJW410" s="370" t="e">
        <f>VLOOKUP(MJS410,fields,2)</f>
        <v>#REF!</v>
      </c>
      <c r="MJX410" s="73" t="s">
        <v>985</v>
      </c>
      <c r="MJY410" s="95">
        <v>45109</v>
      </c>
      <c r="MJZ410" s="65" t="s">
        <v>11</v>
      </c>
      <c r="MKA410" s="370" t="e">
        <f>VLOOKUP(MKI410,Teams,2)</f>
        <v>#REF!</v>
      </c>
      <c r="MKB410" s="370" t="e">
        <f>VLOOKUP(MKJ410,Teams,2)</f>
        <v>#REF!</v>
      </c>
      <c r="MKC410" s="464"/>
      <c r="MKD410" s="369">
        <v>0.33333333333333331</v>
      </c>
      <c r="MKE410" s="370" t="e">
        <f>VLOOKUP(MKA410,fields,2)</f>
        <v>#REF!</v>
      </c>
      <c r="MKF410" s="73" t="s">
        <v>985</v>
      </c>
      <c r="MKG410" s="95">
        <v>45109</v>
      </c>
      <c r="MKH410" s="65" t="s">
        <v>11</v>
      </c>
      <c r="MKI410" s="370" t="e">
        <f>VLOOKUP(MKQ410,Teams,2)</f>
        <v>#REF!</v>
      </c>
      <c r="MKJ410" s="370" t="e">
        <f>VLOOKUP(MKR410,Teams,2)</f>
        <v>#REF!</v>
      </c>
      <c r="MKK410" s="464"/>
      <c r="MKL410" s="369">
        <v>0.33333333333333331</v>
      </c>
      <c r="MKM410" s="370" t="e">
        <f>VLOOKUP(MKI410,fields,2)</f>
        <v>#REF!</v>
      </c>
      <c r="MKN410" s="73" t="s">
        <v>985</v>
      </c>
      <c r="MKO410" s="95">
        <v>45109</v>
      </c>
      <c r="MKP410" s="65" t="s">
        <v>11</v>
      </c>
      <c r="MKQ410" s="370" t="e">
        <f>VLOOKUP(MKY410,Teams,2)</f>
        <v>#REF!</v>
      </c>
      <c r="MKR410" s="370" t="e">
        <f>VLOOKUP(MKZ410,Teams,2)</f>
        <v>#REF!</v>
      </c>
      <c r="MKS410" s="464"/>
      <c r="MKT410" s="369">
        <v>0.33333333333333331</v>
      </c>
      <c r="MKU410" s="370" t="e">
        <f>VLOOKUP(MKQ410,fields,2)</f>
        <v>#REF!</v>
      </c>
      <c r="MKV410" s="73" t="s">
        <v>985</v>
      </c>
      <c r="MKW410" s="95">
        <v>45109</v>
      </c>
      <c r="MKX410" s="65" t="s">
        <v>11</v>
      </c>
      <c r="MKY410" s="370" t="e">
        <f>VLOOKUP(MLG410,Teams,2)</f>
        <v>#REF!</v>
      </c>
      <c r="MKZ410" s="370" t="e">
        <f>VLOOKUP(MLH410,Teams,2)</f>
        <v>#REF!</v>
      </c>
      <c r="MLA410" s="464"/>
      <c r="MLB410" s="369">
        <v>0.33333333333333331</v>
      </c>
      <c r="MLC410" s="370" t="e">
        <f>VLOOKUP(MKY410,fields,2)</f>
        <v>#REF!</v>
      </c>
      <c r="MLD410" s="73" t="s">
        <v>985</v>
      </c>
      <c r="MLE410" s="95">
        <v>45109</v>
      </c>
      <c r="MLF410" s="65" t="s">
        <v>11</v>
      </c>
      <c r="MLG410" s="370" t="e">
        <f>VLOOKUP(MLO410,Teams,2)</f>
        <v>#REF!</v>
      </c>
      <c r="MLH410" s="370" t="e">
        <f>VLOOKUP(MLP410,Teams,2)</f>
        <v>#REF!</v>
      </c>
      <c r="MLI410" s="464"/>
      <c r="MLJ410" s="369">
        <v>0.33333333333333331</v>
      </c>
      <c r="MLK410" s="370" t="e">
        <f>VLOOKUP(MLG410,fields,2)</f>
        <v>#REF!</v>
      </c>
      <c r="MLL410" s="73" t="s">
        <v>985</v>
      </c>
      <c r="MLM410" s="95">
        <v>45109</v>
      </c>
      <c r="MLN410" s="65" t="s">
        <v>11</v>
      </c>
      <c r="MLO410" s="370" t="e">
        <f>VLOOKUP(MLW410,Teams,2)</f>
        <v>#REF!</v>
      </c>
      <c r="MLP410" s="370" t="e">
        <f>VLOOKUP(MLX410,Teams,2)</f>
        <v>#REF!</v>
      </c>
      <c r="MLQ410" s="464"/>
      <c r="MLR410" s="369">
        <v>0.33333333333333331</v>
      </c>
      <c r="MLS410" s="370" t="e">
        <f>VLOOKUP(MLO410,fields,2)</f>
        <v>#REF!</v>
      </c>
      <c r="MLT410" s="73" t="s">
        <v>985</v>
      </c>
      <c r="MLU410" s="95">
        <v>45109</v>
      </c>
      <c r="MLV410" s="65" t="s">
        <v>11</v>
      </c>
      <c r="MLW410" s="370" t="e">
        <f>VLOOKUP(MME410,Teams,2)</f>
        <v>#REF!</v>
      </c>
      <c r="MLX410" s="370" t="e">
        <f>VLOOKUP(MMF410,Teams,2)</f>
        <v>#REF!</v>
      </c>
      <c r="MLY410" s="464"/>
      <c r="MLZ410" s="369">
        <v>0.33333333333333331</v>
      </c>
      <c r="MMA410" s="370" t="e">
        <f>VLOOKUP(MLW410,fields,2)</f>
        <v>#REF!</v>
      </c>
      <c r="MMB410" s="73" t="s">
        <v>985</v>
      </c>
      <c r="MMC410" s="95">
        <v>45109</v>
      </c>
      <c r="MMD410" s="65" t="s">
        <v>11</v>
      </c>
      <c r="MME410" s="370" t="e">
        <f>VLOOKUP(MMM410,Teams,2)</f>
        <v>#REF!</v>
      </c>
      <c r="MMF410" s="370" t="e">
        <f>VLOOKUP(MMN410,Teams,2)</f>
        <v>#REF!</v>
      </c>
      <c r="MMG410" s="464"/>
      <c r="MMH410" s="369">
        <v>0.33333333333333331</v>
      </c>
      <c r="MMI410" s="370" t="e">
        <f>VLOOKUP(MME410,fields,2)</f>
        <v>#REF!</v>
      </c>
      <c r="MMJ410" s="73" t="s">
        <v>985</v>
      </c>
      <c r="MMK410" s="95">
        <v>45109</v>
      </c>
      <c r="MML410" s="65" t="s">
        <v>11</v>
      </c>
      <c r="MMM410" s="370" t="e">
        <f>VLOOKUP(MMU410,Teams,2)</f>
        <v>#REF!</v>
      </c>
      <c r="MMN410" s="370" t="e">
        <f>VLOOKUP(MMV410,Teams,2)</f>
        <v>#REF!</v>
      </c>
      <c r="MMO410" s="464"/>
      <c r="MMP410" s="369">
        <v>0.33333333333333331</v>
      </c>
      <c r="MMQ410" s="370" t="e">
        <f>VLOOKUP(MMM410,fields,2)</f>
        <v>#REF!</v>
      </c>
      <c r="MMR410" s="73" t="s">
        <v>985</v>
      </c>
      <c r="MMS410" s="95">
        <v>45109</v>
      </c>
      <c r="MMT410" s="65" t="s">
        <v>11</v>
      </c>
      <c r="MMU410" s="370" t="e">
        <f>VLOOKUP(MNC410,Teams,2)</f>
        <v>#REF!</v>
      </c>
      <c r="MMV410" s="370" t="e">
        <f>VLOOKUP(MND410,Teams,2)</f>
        <v>#REF!</v>
      </c>
      <c r="MMW410" s="464"/>
      <c r="MMX410" s="369">
        <v>0.33333333333333331</v>
      </c>
      <c r="MMY410" s="370" t="e">
        <f>VLOOKUP(MMU410,fields,2)</f>
        <v>#REF!</v>
      </c>
      <c r="MMZ410" s="73" t="s">
        <v>985</v>
      </c>
      <c r="MNA410" s="95">
        <v>45109</v>
      </c>
      <c r="MNB410" s="65" t="s">
        <v>11</v>
      </c>
      <c r="MNC410" s="370" t="e">
        <f>VLOOKUP(MNK410,Teams,2)</f>
        <v>#REF!</v>
      </c>
      <c r="MND410" s="370" t="e">
        <f>VLOOKUP(MNL410,Teams,2)</f>
        <v>#REF!</v>
      </c>
      <c r="MNE410" s="464"/>
      <c r="MNF410" s="369">
        <v>0.33333333333333331</v>
      </c>
      <c r="MNG410" s="370" t="e">
        <f>VLOOKUP(MNC410,fields,2)</f>
        <v>#REF!</v>
      </c>
      <c r="MNH410" s="73" t="s">
        <v>985</v>
      </c>
      <c r="MNI410" s="95">
        <v>45109</v>
      </c>
      <c r="MNJ410" s="65" t="s">
        <v>11</v>
      </c>
      <c r="MNK410" s="370" t="e">
        <f>VLOOKUP(MNS410,Teams,2)</f>
        <v>#REF!</v>
      </c>
      <c r="MNL410" s="370" t="e">
        <f>VLOOKUP(MNT410,Teams,2)</f>
        <v>#REF!</v>
      </c>
      <c r="MNM410" s="464"/>
      <c r="MNN410" s="369">
        <v>0.33333333333333331</v>
      </c>
      <c r="MNO410" s="370" t="e">
        <f>VLOOKUP(MNK410,fields,2)</f>
        <v>#REF!</v>
      </c>
      <c r="MNP410" s="73" t="s">
        <v>985</v>
      </c>
      <c r="MNQ410" s="95">
        <v>45109</v>
      </c>
      <c r="MNR410" s="65" t="s">
        <v>11</v>
      </c>
      <c r="MNS410" s="370" t="e">
        <f>VLOOKUP(MOA410,Teams,2)</f>
        <v>#REF!</v>
      </c>
      <c r="MNT410" s="370" t="e">
        <f>VLOOKUP(MOB410,Teams,2)</f>
        <v>#REF!</v>
      </c>
      <c r="MNU410" s="464"/>
      <c r="MNV410" s="369">
        <v>0.33333333333333331</v>
      </c>
      <c r="MNW410" s="370" t="e">
        <f>VLOOKUP(MNS410,fields,2)</f>
        <v>#REF!</v>
      </c>
      <c r="MNX410" s="73" t="s">
        <v>985</v>
      </c>
      <c r="MNY410" s="95">
        <v>45109</v>
      </c>
      <c r="MNZ410" s="65" t="s">
        <v>11</v>
      </c>
      <c r="MOA410" s="370" t="e">
        <f>VLOOKUP(MOI410,Teams,2)</f>
        <v>#REF!</v>
      </c>
      <c r="MOB410" s="370" t="e">
        <f>VLOOKUP(MOJ410,Teams,2)</f>
        <v>#REF!</v>
      </c>
      <c r="MOC410" s="464"/>
      <c r="MOD410" s="369">
        <v>0.33333333333333331</v>
      </c>
      <c r="MOE410" s="370" t="e">
        <f>VLOOKUP(MOA410,fields,2)</f>
        <v>#REF!</v>
      </c>
      <c r="MOF410" s="73" t="s">
        <v>985</v>
      </c>
      <c r="MOG410" s="95">
        <v>45109</v>
      </c>
      <c r="MOH410" s="65" t="s">
        <v>11</v>
      </c>
      <c r="MOI410" s="370" t="e">
        <f>VLOOKUP(MOQ410,Teams,2)</f>
        <v>#REF!</v>
      </c>
      <c r="MOJ410" s="370" t="e">
        <f>VLOOKUP(MOR410,Teams,2)</f>
        <v>#REF!</v>
      </c>
      <c r="MOK410" s="464"/>
      <c r="MOL410" s="369">
        <v>0.33333333333333331</v>
      </c>
      <c r="MOM410" s="370" t="e">
        <f>VLOOKUP(MOI410,fields,2)</f>
        <v>#REF!</v>
      </c>
      <c r="MON410" s="73" t="s">
        <v>985</v>
      </c>
      <c r="MOO410" s="95">
        <v>45109</v>
      </c>
      <c r="MOP410" s="65" t="s">
        <v>11</v>
      </c>
      <c r="MOQ410" s="370" t="e">
        <f>VLOOKUP(MOY410,Teams,2)</f>
        <v>#REF!</v>
      </c>
      <c r="MOR410" s="370" t="e">
        <f>VLOOKUP(MOZ410,Teams,2)</f>
        <v>#REF!</v>
      </c>
      <c r="MOS410" s="464"/>
      <c r="MOT410" s="369">
        <v>0.33333333333333331</v>
      </c>
      <c r="MOU410" s="370" t="e">
        <f>VLOOKUP(MOQ410,fields,2)</f>
        <v>#REF!</v>
      </c>
      <c r="MOV410" s="73" t="s">
        <v>985</v>
      </c>
      <c r="MOW410" s="95">
        <v>45109</v>
      </c>
      <c r="MOX410" s="65" t="s">
        <v>11</v>
      </c>
      <c r="MOY410" s="370" t="e">
        <f>VLOOKUP(MPG410,Teams,2)</f>
        <v>#REF!</v>
      </c>
      <c r="MOZ410" s="370" t="e">
        <f>VLOOKUP(MPH410,Teams,2)</f>
        <v>#REF!</v>
      </c>
      <c r="MPA410" s="464"/>
      <c r="MPB410" s="369">
        <v>0.33333333333333331</v>
      </c>
      <c r="MPC410" s="370" t="e">
        <f>VLOOKUP(MOY410,fields,2)</f>
        <v>#REF!</v>
      </c>
      <c r="MPD410" s="73" t="s">
        <v>985</v>
      </c>
      <c r="MPE410" s="95">
        <v>45109</v>
      </c>
      <c r="MPF410" s="65" t="s">
        <v>11</v>
      </c>
      <c r="MPG410" s="370" t="e">
        <f>VLOOKUP(MPO410,Teams,2)</f>
        <v>#REF!</v>
      </c>
      <c r="MPH410" s="370" t="e">
        <f>VLOOKUP(MPP410,Teams,2)</f>
        <v>#REF!</v>
      </c>
      <c r="MPI410" s="464"/>
      <c r="MPJ410" s="369">
        <v>0.33333333333333331</v>
      </c>
      <c r="MPK410" s="370" t="e">
        <f>VLOOKUP(MPG410,fields,2)</f>
        <v>#REF!</v>
      </c>
      <c r="MPL410" s="73" t="s">
        <v>985</v>
      </c>
      <c r="MPM410" s="95">
        <v>45109</v>
      </c>
      <c r="MPN410" s="65" t="s">
        <v>11</v>
      </c>
      <c r="MPO410" s="370" t="e">
        <f>VLOOKUP(MPW410,Teams,2)</f>
        <v>#REF!</v>
      </c>
      <c r="MPP410" s="370" t="e">
        <f>VLOOKUP(MPX410,Teams,2)</f>
        <v>#REF!</v>
      </c>
      <c r="MPQ410" s="464"/>
      <c r="MPR410" s="369">
        <v>0.33333333333333331</v>
      </c>
      <c r="MPS410" s="370" t="e">
        <f>VLOOKUP(MPO410,fields,2)</f>
        <v>#REF!</v>
      </c>
      <c r="MPT410" s="73" t="s">
        <v>985</v>
      </c>
      <c r="MPU410" s="95">
        <v>45109</v>
      </c>
      <c r="MPV410" s="65" t="s">
        <v>11</v>
      </c>
      <c r="MPW410" s="370" t="e">
        <f>VLOOKUP(MQE410,Teams,2)</f>
        <v>#REF!</v>
      </c>
      <c r="MPX410" s="370" t="e">
        <f>VLOOKUP(MQF410,Teams,2)</f>
        <v>#REF!</v>
      </c>
      <c r="MPY410" s="464"/>
      <c r="MPZ410" s="369">
        <v>0.33333333333333331</v>
      </c>
      <c r="MQA410" s="370" t="e">
        <f>VLOOKUP(MPW410,fields,2)</f>
        <v>#REF!</v>
      </c>
      <c r="MQB410" s="73" t="s">
        <v>985</v>
      </c>
      <c r="MQC410" s="95">
        <v>45109</v>
      </c>
      <c r="MQD410" s="65" t="s">
        <v>11</v>
      </c>
      <c r="MQE410" s="370" t="e">
        <f>VLOOKUP(MQM410,Teams,2)</f>
        <v>#REF!</v>
      </c>
      <c r="MQF410" s="370" t="e">
        <f>VLOOKUP(MQN410,Teams,2)</f>
        <v>#REF!</v>
      </c>
      <c r="MQG410" s="464"/>
      <c r="MQH410" s="369">
        <v>0.33333333333333331</v>
      </c>
      <c r="MQI410" s="370" t="e">
        <f>VLOOKUP(MQE410,fields,2)</f>
        <v>#REF!</v>
      </c>
      <c r="MQJ410" s="73" t="s">
        <v>985</v>
      </c>
      <c r="MQK410" s="95">
        <v>45109</v>
      </c>
      <c r="MQL410" s="65" t="s">
        <v>11</v>
      </c>
      <c r="MQM410" s="370" t="e">
        <f>VLOOKUP(MQU410,Teams,2)</f>
        <v>#REF!</v>
      </c>
      <c r="MQN410" s="370" t="e">
        <f>VLOOKUP(MQV410,Teams,2)</f>
        <v>#REF!</v>
      </c>
      <c r="MQO410" s="464"/>
      <c r="MQP410" s="369">
        <v>0.33333333333333331</v>
      </c>
      <c r="MQQ410" s="370" t="e">
        <f>VLOOKUP(MQM410,fields,2)</f>
        <v>#REF!</v>
      </c>
      <c r="MQR410" s="73" t="s">
        <v>985</v>
      </c>
      <c r="MQS410" s="95">
        <v>45109</v>
      </c>
      <c r="MQT410" s="65" t="s">
        <v>11</v>
      </c>
      <c r="MQU410" s="370" t="e">
        <f>VLOOKUP(MRC410,Teams,2)</f>
        <v>#REF!</v>
      </c>
      <c r="MQV410" s="370" t="e">
        <f>VLOOKUP(MRD410,Teams,2)</f>
        <v>#REF!</v>
      </c>
      <c r="MQW410" s="464"/>
      <c r="MQX410" s="369">
        <v>0.33333333333333331</v>
      </c>
      <c r="MQY410" s="370" t="e">
        <f>VLOOKUP(MQU410,fields,2)</f>
        <v>#REF!</v>
      </c>
      <c r="MQZ410" s="73" t="s">
        <v>985</v>
      </c>
      <c r="MRA410" s="95">
        <v>45109</v>
      </c>
      <c r="MRB410" s="65" t="s">
        <v>11</v>
      </c>
      <c r="MRC410" s="370" t="e">
        <f>VLOOKUP(MRK410,Teams,2)</f>
        <v>#REF!</v>
      </c>
      <c r="MRD410" s="370" t="e">
        <f>VLOOKUP(MRL410,Teams,2)</f>
        <v>#REF!</v>
      </c>
      <c r="MRE410" s="464"/>
      <c r="MRF410" s="369">
        <v>0.33333333333333331</v>
      </c>
      <c r="MRG410" s="370" t="e">
        <f>VLOOKUP(MRC410,fields,2)</f>
        <v>#REF!</v>
      </c>
      <c r="MRH410" s="73" t="s">
        <v>985</v>
      </c>
      <c r="MRI410" s="95">
        <v>45109</v>
      </c>
      <c r="MRJ410" s="65" t="s">
        <v>11</v>
      </c>
      <c r="MRK410" s="370" t="e">
        <f>VLOOKUP(MRS410,Teams,2)</f>
        <v>#REF!</v>
      </c>
      <c r="MRL410" s="370" t="e">
        <f>VLOOKUP(MRT410,Teams,2)</f>
        <v>#REF!</v>
      </c>
      <c r="MRM410" s="464"/>
      <c r="MRN410" s="369">
        <v>0.33333333333333331</v>
      </c>
      <c r="MRO410" s="370" t="e">
        <f>VLOOKUP(MRK410,fields,2)</f>
        <v>#REF!</v>
      </c>
      <c r="MRP410" s="73" t="s">
        <v>985</v>
      </c>
      <c r="MRQ410" s="95">
        <v>45109</v>
      </c>
      <c r="MRR410" s="65" t="s">
        <v>11</v>
      </c>
      <c r="MRS410" s="370" t="e">
        <f>VLOOKUP(MSA410,Teams,2)</f>
        <v>#REF!</v>
      </c>
      <c r="MRT410" s="370" t="e">
        <f>VLOOKUP(MSB410,Teams,2)</f>
        <v>#REF!</v>
      </c>
      <c r="MRU410" s="464"/>
      <c r="MRV410" s="369">
        <v>0.33333333333333331</v>
      </c>
      <c r="MRW410" s="370" t="e">
        <f>VLOOKUP(MRS410,fields,2)</f>
        <v>#REF!</v>
      </c>
      <c r="MRX410" s="73" t="s">
        <v>985</v>
      </c>
      <c r="MRY410" s="95">
        <v>45109</v>
      </c>
      <c r="MRZ410" s="65" t="s">
        <v>11</v>
      </c>
      <c r="MSA410" s="370" t="e">
        <f>VLOOKUP(MSI410,Teams,2)</f>
        <v>#REF!</v>
      </c>
      <c r="MSB410" s="370" t="e">
        <f>VLOOKUP(MSJ410,Teams,2)</f>
        <v>#REF!</v>
      </c>
      <c r="MSC410" s="464"/>
      <c r="MSD410" s="369">
        <v>0.33333333333333331</v>
      </c>
      <c r="MSE410" s="370" t="e">
        <f>VLOOKUP(MSA410,fields,2)</f>
        <v>#REF!</v>
      </c>
      <c r="MSF410" s="73" t="s">
        <v>985</v>
      </c>
      <c r="MSG410" s="95">
        <v>45109</v>
      </c>
      <c r="MSH410" s="65" t="s">
        <v>11</v>
      </c>
      <c r="MSI410" s="370" t="e">
        <f>VLOOKUP(MSQ410,Teams,2)</f>
        <v>#REF!</v>
      </c>
      <c r="MSJ410" s="370" t="e">
        <f>VLOOKUP(MSR410,Teams,2)</f>
        <v>#REF!</v>
      </c>
      <c r="MSK410" s="464"/>
      <c r="MSL410" s="369">
        <v>0.33333333333333331</v>
      </c>
      <c r="MSM410" s="370" t="e">
        <f>VLOOKUP(MSI410,fields,2)</f>
        <v>#REF!</v>
      </c>
      <c r="MSN410" s="73" t="s">
        <v>985</v>
      </c>
      <c r="MSO410" s="95">
        <v>45109</v>
      </c>
      <c r="MSP410" s="65" t="s">
        <v>11</v>
      </c>
      <c r="MSQ410" s="370" t="e">
        <f>VLOOKUP(MSY410,Teams,2)</f>
        <v>#REF!</v>
      </c>
      <c r="MSR410" s="370" t="e">
        <f>VLOOKUP(MSZ410,Teams,2)</f>
        <v>#REF!</v>
      </c>
      <c r="MSS410" s="464"/>
      <c r="MST410" s="369">
        <v>0.33333333333333331</v>
      </c>
      <c r="MSU410" s="370" t="e">
        <f>VLOOKUP(MSQ410,fields,2)</f>
        <v>#REF!</v>
      </c>
      <c r="MSV410" s="73" t="s">
        <v>985</v>
      </c>
      <c r="MSW410" s="95">
        <v>45109</v>
      </c>
      <c r="MSX410" s="65" t="s">
        <v>11</v>
      </c>
      <c r="MSY410" s="370" t="e">
        <f>VLOOKUP(MTG410,Teams,2)</f>
        <v>#REF!</v>
      </c>
      <c r="MSZ410" s="370" t="e">
        <f>VLOOKUP(MTH410,Teams,2)</f>
        <v>#REF!</v>
      </c>
      <c r="MTA410" s="464"/>
      <c r="MTB410" s="369">
        <v>0.33333333333333331</v>
      </c>
      <c r="MTC410" s="370" t="e">
        <f>VLOOKUP(MSY410,fields,2)</f>
        <v>#REF!</v>
      </c>
      <c r="MTD410" s="73" t="s">
        <v>985</v>
      </c>
      <c r="MTE410" s="95">
        <v>45109</v>
      </c>
      <c r="MTF410" s="65" t="s">
        <v>11</v>
      </c>
      <c r="MTG410" s="370" t="e">
        <f>VLOOKUP(MTO410,Teams,2)</f>
        <v>#REF!</v>
      </c>
      <c r="MTH410" s="370" t="e">
        <f>VLOOKUP(MTP410,Teams,2)</f>
        <v>#REF!</v>
      </c>
      <c r="MTI410" s="464"/>
      <c r="MTJ410" s="369">
        <v>0.33333333333333331</v>
      </c>
      <c r="MTK410" s="370" t="e">
        <f>VLOOKUP(MTG410,fields,2)</f>
        <v>#REF!</v>
      </c>
      <c r="MTL410" s="73" t="s">
        <v>985</v>
      </c>
      <c r="MTM410" s="95">
        <v>45109</v>
      </c>
      <c r="MTN410" s="65" t="s">
        <v>11</v>
      </c>
      <c r="MTO410" s="370" t="e">
        <f>VLOOKUP(MTW410,Teams,2)</f>
        <v>#REF!</v>
      </c>
      <c r="MTP410" s="370" t="e">
        <f>VLOOKUP(MTX410,Teams,2)</f>
        <v>#REF!</v>
      </c>
      <c r="MTQ410" s="464"/>
      <c r="MTR410" s="369">
        <v>0.33333333333333331</v>
      </c>
      <c r="MTS410" s="370" t="e">
        <f>VLOOKUP(MTO410,fields,2)</f>
        <v>#REF!</v>
      </c>
      <c r="MTT410" s="73" t="s">
        <v>985</v>
      </c>
      <c r="MTU410" s="95">
        <v>45109</v>
      </c>
      <c r="MTV410" s="65" t="s">
        <v>11</v>
      </c>
      <c r="MTW410" s="370" t="e">
        <f>VLOOKUP(MUE410,Teams,2)</f>
        <v>#REF!</v>
      </c>
      <c r="MTX410" s="370" t="e">
        <f>VLOOKUP(MUF410,Teams,2)</f>
        <v>#REF!</v>
      </c>
      <c r="MTY410" s="464"/>
      <c r="MTZ410" s="369">
        <v>0.33333333333333331</v>
      </c>
      <c r="MUA410" s="370" t="e">
        <f>VLOOKUP(MTW410,fields,2)</f>
        <v>#REF!</v>
      </c>
      <c r="MUB410" s="73" t="s">
        <v>985</v>
      </c>
      <c r="MUC410" s="95">
        <v>45109</v>
      </c>
      <c r="MUD410" s="65" t="s">
        <v>11</v>
      </c>
      <c r="MUE410" s="370" t="e">
        <f>VLOOKUP(MUM410,Teams,2)</f>
        <v>#REF!</v>
      </c>
      <c r="MUF410" s="370" t="e">
        <f>VLOOKUP(MUN410,Teams,2)</f>
        <v>#REF!</v>
      </c>
      <c r="MUG410" s="464"/>
      <c r="MUH410" s="369">
        <v>0.33333333333333331</v>
      </c>
      <c r="MUI410" s="370" t="e">
        <f>VLOOKUP(MUE410,fields,2)</f>
        <v>#REF!</v>
      </c>
      <c r="MUJ410" s="73" t="s">
        <v>985</v>
      </c>
      <c r="MUK410" s="95">
        <v>45109</v>
      </c>
      <c r="MUL410" s="65" t="s">
        <v>11</v>
      </c>
      <c r="MUM410" s="370" t="e">
        <f>VLOOKUP(MUU410,Teams,2)</f>
        <v>#REF!</v>
      </c>
      <c r="MUN410" s="370" t="e">
        <f>VLOOKUP(MUV410,Teams,2)</f>
        <v>#REF!</v>
      </c>
      <c r="MUO410" s="464"/>
      <c r="MUP410" s="369">
        <v>0.33333333333333331</v>
      </c>
      <c r="MUQ410" s="370" t="e">
        <f>VLOOKUP(MUM410,fields,2)</f>
        <v>#REF!</v>
      </c>
      <c r="MUR410" s="73" t="s">
        <v>985</v>
      </c>
      <c r="MUS410" s="95">
        <v>45109</v>
      </c>
      <c r="MUT410" s="65" t="s">
        <v>11</v>
      </c>
      <c r="MUU410" s="370" t="e">
        <f>VLOOKUP(MVC410,Teams,2)</f>
        <v>#REF!</v>
      </c>
      <c r="MUV410" s="370" t="e">
        <f>VLOOKUP(MVD410,Teams,2)</f>
        <v>#REF!</v>
      </c>
      <c r="MUW410" s="464"/>
      <c r="MUX410" s="369">
        <v>0.33333333333333331</v>
      </c>
      <c r="MUY410" s="370" t="e">
        <f>VLOOKUP(MUU410,fields,2)</f>
        <v>#REF!</v>
      </c>
      <c r="MUZ410" s="73" t="s">
        <v>985</v>
      </c>
      <c r="MVA410" s="95">
        <v>45109</v>
      </c>
      <c r="MVB410" s="65" t="s">
        <v>11</v>
      </c>
      <c r="MVC410" s="370" t="e">
        <f>VLOOKUP(MVK410,Teams,2)</f>
        <v>#REF!</v>
      </c>
      <c r="MVD410" s="370" t="e">
        <f>VLOOKUP(MVL410,Teams,2)</f>
        <v>#REF!</v>
      </c>
      <c r="MVE410" s="464"/>
      <c r="MVF410" s="369">
        <v>0.33333333333333331</v>
      </c>
      <c r="MVG410" s="370" t="e">
        <f>VLOOKUP(MVC410,fields,2)</f>
        <v>#REF!</v>
      </c>
      <c r="MVH410" s="73" t="s">
        <v>985</v>
      </c>
      <c r="MVI410" s="95">
        <v>45109</v>
      </c>
      <c r="MVJ410" s="65" t="s">
        <v>11</v>
      </c>
      <c r="MVK410" s="370" t="e">
        <f>VLOOKUP(MVS410,Teams,2)</f>
        <v>#REF!</v>
      </c>
      <c r="MVL410" s="370" t="e">
        <f>VLOOKUP(MVT410,Teams,2)</f>
        <v>#REF!</v>
      </c>
      <c r="MVM410" s="464"/>
      <c r="MVN410" s="369">
        <v>0.33333333333333331</v>
      </c>
      <c r="MVO410" s="370" t="e">
        <f>VLOOKUP(MVK410,fields,2)</f>
        <v>#REF!</v>
      </c>
      <c r="MVP410" s="73" t="s">
        <v>985</v>
      </c>
      <c r="MVQ410" s="95">
        <v>45109</v>
      </c>
      <c r="MVR410" s="65" t="s">
        <v>11</v>
      </c>
      <c r="MVS410" s="370" t="e">
        <f>VLOOKUP(MWA410,Teams,2)</f>
        <v>#REF!</v>
      </c>
      <c r="MVT410" s="370" t="e">
        <f>VLOOKUP(MWB410,Teams,2)</f>
        <v>#REF!</v>
      </c>
      <c r="MVU410" s="464"/>
      <c r="MVV410" s="369">
        <v>0.33333333333333331</v>
      </c>
      <c r="MVW410" s="370" t="e">
        <f>VLOOKUP(MVS410,fields,2)</f>
        <v>#REF!</v>
      </c>
      <c r="MVX410" s="73" t="s">
        <v>985</v>
      </c>
      <c r="MVY410" s="95">
        <v>45109</v>
      </c>
      <c r="MVZ410" s="65" t="s">
        <v>11</v>
      </c>
      <c r="MWA410" s="370" t="e">
        <f>VLOOKUP(MWI410,Teams,2)</f>
        <v>#REF!</v>
      </c>
      <c r="MWB410" s="370" t="e">
        <f>VLOOKUP(MWJ410,Teams,2)</f>
        <v>#REF!</v>
      </c>
      <c r="MWC410" s="464"/>
      <c r="MWD410" s="369">
        <v>0.33333333333333331</v>
      </c>
      <c r="MWE410" s="370" t="e">
        <f>VLOOKUP(MWA410,fields,2)</f>
        <v>#REF!</v>
      </c>
      <c r="MWF410" s="73" t="s">
        <v>985</v>
      </c>
      <c r="MWG410" s="95">
        <v>45109</v>
      </c>
      <c r="MWH410" s="65" t="s">
        <v>11</v>
      </c>
      <c r="MWI410" s="370" t="e">
        <f>VLOOKUP(MWQ410,Teams,2)</f>
        <v>#REF!</v>
      </c>
      <c r="MWJ410" s="370" t="e">
        <f>VLOOKUP(MWR410,Teams,2)</f>
        <v>#REF!</v>
      </c>
      <c r="MWK410" s="464"/>
      <c r="MWL410" s="369">
        <v>0.33333333333333331</v>
      </c>
      <c r="MWM410" s="370" t="e">
        <f>VLOOKUP(MWI410,fields,2)</f>
        <v>#REF!</v>
      </c>
      <c r="MWN410" s="73" t="s">
        <v>985</v>
      </c>
      <c r="MWO410" s="95">
        <v>45109</v>
      </c>
      <c r="MWP410" s="65" t="s">
        <v>11</v>
      </c>
      <c r="MWQ410" s="370" t="e">
        <f>VLOOKUP(MWY410,Teams,2)</f>
        <v>#REF!</v>
      </c>
      <c r="MWR410" s="370" t="e">
        <f>VLOOKUP(MWZ410,Teams,2)</f>
        <v>#REF!</v>
      </c>
      <c r="MWS410" s="464"/>
      <c r="MWT410" s="369">
        <v>0.33333333333333331</v>
      </c>
      <c r="MWU410" s="370" t="e">
        <f>VLOOKUP(MWQ410,fields,2)</f>
        <v>#REF!</v>
      </c>
      <c r="MWV410" s="73" t="s">
        <v>985</v>
      </c>
      <c r="MWW410" s="95">
        <v>45109</v>
      </c>
      <c r="MWX410" s="65" t="s">
        <v>11</v>
      </c>
      <c r="MWY410" s="370" t="e">
        <f>VLOOKUP(MXG410,Teams,2)</f>
        <v>#REF!</v>
      </c>
      <c r="MWZ410" s="370" t="e">
        <f>VLOOKUP(MXH410,Teams,2)</f>
        <v>#REF!</v>
      </c>
      <c r="MXA410" s="464"/>
      <c r="MXB410" s="369">
        <v>0.33333333333333331</v>
      </c>
      <c r="MXC410" s="370" t="e">
        <f>VLOOKUP(MWY410,fields,2)</f>
        <v>#REF!</v>
      </c>
      <c r="MXD410" s="73" t="s">
        <v>985</v>
      </c>
      <c r="MXE410" s="95">
        <v>45109</v>
      </c>
      <c r="MXF410" s="65" t="s">
        <v>11</v>
      </c>
      <c r="MXG410" s="370" t="e">
        <f>VLOOKUP(MXO410,Teams,2)</f>
        <v>#REF!</v>
      </c>
      <c r="MXH410" s="370" t="e">
        <f>VLOOKUP(MXP410,Teams,2)</f>
        <v>#REF!</v>
      </c>
      <c r="MXI410" s="464"/>
      <c r="MXJ410" s="369">
        <v>0.33333333333333331</v>
      </c>
      <c r="MXK410" s="370" t="e">
        <f>VLOOKUP(MXG410,fields,2)</f>
        <v>#REF!</v>
      </c>
      <c r="MXL410" s="73" t="s">
        <v>985</v>
      </c>
      <c r="MXM410" s="95">
        <v>45109</v>
      </c>
      <c r="MXN410" s="65" t="s">
        <v>11</v>
      </c>
      <c r="MXO410" s="370" t="e">
        <f>VLOOKUP(MXW410,Teams,2)</f>
        <v>#REF!</v>
      </c>
      <c r="MXP410" s="370" t="e">
        <f>VLOOKUP(MXX410,Teams,2)</f>
        <v>#REF!</v>
      </c>
      <c r="MXQ410" s="464"/>
      <c r="MXR410" s="369">
        <v>0.33333333333333331</v>
      </c>
      <c r="MXS410" s="370" t="e">
        <f>VLOOKUP(MXO410,fields,2)</f>
        <v>#REF!</v>
      </c>
      <c r="MXT410" s="73" t="s">
        <v>985</v>
      </c>
      <c r="MXU410" s="95">
        <v>45109</v>
      </c>
      <c r="MXV410" s="65" t="s">
        <v>11</v>
      </c>
      <c r="MXW410" s="370" t="e">
        <f>VLOOKUP(MYE410,Teams,2)</f>
        <v>#REF!</v>
      </c>
      <c r="MXX410" s="370" t="e">
        <f>VLOOKUP(MYF410,Teams,2)</f>
        <v>#REF!</v>
      </c>
      <c r="MXY410" s="464"/>
      <c r="MXZ410" s="369">
        <v>0.33333333333333331</v>
      </c>
      <c r="MYA410" s="370" t="e">
        <f>VLOOKUP(MXW410,fields,2)</f>
        <v>#REF!</v>
      </c>
      <c r="MYB410" s="73" t="s">
        <v>985</v>
      </c>
      <c r="MYC410" s="95">
        <v>45109</v>
      </c>
      <c r="MYD410" s="65" t="s">
        <v>11</v>
      </c>
      <c r="MYE410" s="370" t="e">
        <f>VLOOKUP(MYM410,Teams,2)</f>
        <v>#REF!</v>
      </c>
      <c r="MYF410" s="370" t="e">
        <f>VLOOKUP(MYN410,Teams,2)</f>
        <v>#REF!</v>
      </c>
      <c r="MYG410" s="464"/>
      <c r="MYH410" s="369">
        <v>0.33333333333333331</v>
      </c>
      <c r="MYI410" s="370" t="e">
        <f>VLOOKUP(MYE410,fields,2)</f>
        <v>#REF!</v>
      </c>
      <c r="MYJ410" s="73" t="s">
        <v>985</v>
      </c>
      <c r="MYK410" s="95">
        <v>45109</v>
      </c>
      <c r="MYL410" s="65" t="s">
        <v>11</v>
      </c>
      <c r="MYM410" s="370" t="e">
        <f>VLOOKUP(MYU410,Teams,2)</f>
        <v>#REF!</v>
      </c>
      <c r="MYN410" s="370" t="e">
        <f>VLOOKUP(MYV410,Teams,2)</f>
        <v>#REF!</v>
      </c>
      <c r="MYO410" s="464"/>
      <c r="MYP410" s="369">
        <v>0.33333333333333331</v>
      </c>
      <c r="MYQ410" s="370" t="e">
        <f>VLOOKUP(MYM410,fields,2)</f>
        <v>#REF!</v>
      </c>
      <c r="MYR410" s="73" t="s">
        <v>985</v>
      </c>
      <c r="MYS410" s="95">
        <v>45109</v>
      </c>
      <c r="MYT410" s="65" t="s">
        <v>11</v>
      </c>
      <c r="MYU410" s="370" t="e">
        <f>VLOOKUP(MZC410,Teams,2)</f>
        <v>#REF!</v>
      </c>
      <c r="MYV410" s="370" t="e">
        <f>VLOOKUP(MZD410,Teams,2)</f>
        <v>#REF!</v>
      </c>
      <c r="MYW410" s="464"/>
      <c r="MYX410" s="369">
        <v>0.33333333333333331</v>
      </c>
      <c r="MYY410" s="370" t="e">
        <f>VLOOKUP(MYU410,fields,2)</f>
        <v>#REF!</v>
      </c>
      <c r="MYZ410" s="73" t="s">
        <v>985</v>
      </c>
      <c r="MZA410" s="95">
        <v>45109</v>
      </c>
      <c r="MZB410" s="65" t="s">
        <v>11</v>
      </c>
      <c r="MZC410" s="370" t="e">
        <f>VLOOKUP(MZK410,Teams,2)</f>
        <v>#REF!</v>
      </c>
      <c r="MZD410" s="370" t="e">
        <f>VLOOKUP(MZL410,Teams,2)</f>
        <v>#REF!</v>
      </c>
      <c r="MZE410" s="464"/>
      <c r="MZF410" s="369">
        <v>0.33333333333333331</v>
      </c>
      <c r="MZG410" s="370" t="e">
        <f>VLOOKUP(MZC410,fields,2)</f>
        <v>#REF!</v>
      </c>
      <c r="MZH410" s="73" t="s">
        <v>985</v>
      </c>
      <c r="MZI410" s="95">
        <v>45109</v>
      </c>
      <c r="MZJ410" s="65" t="s">
        <v>11</v>
      </c>
      <c r="MZK410" s="370" t="e">
        <f>VLOOKUP(MZS410,Teams,2)</f>
        <v>#REF!</v>
      </c>
      <c r="MZL410" s="370" t="e">
        <f>VLOOKUP(MZT410,Teams,2)</f>
        <v>#REF!</v>
      </c>
      <c r="MZM410" s="464"/>
      <c r="MZN410" s="369">
        <v>0.33333333333333331</v>
      </c>
      <c r="MZO410" s="370" t="e">
        <f>VLOOKUP(MZK410,fields,2)</f>
        <v>#REF!</v>
      </c>
      <c r="MZP410" s="73" t="s">
        <v>985</v>
      </c>
      <c r="MZQ410" s="95">
        <v>45109</v>
      </c>
      <c r="MZR410" s="65" t="s">
        <v>11</v>
      </c>
      <c r="MZS410" s="370" t="e">
        <f>VLOOKUP(NAA410,Teams,2)</f>
        <v>#REF!</v>
      </c>
      <c r="MZT410" s="370" t="e">
        <f>VLOOKUP(NAB410,Teams,2)</f>
        <v>#REF!</v>
      </c>
      <c r="MZU410" s="464"/>
      <c r="MZV410" s="369">
        <v>0.33333333333333331</v>
      </c>
      <c r="MZW410" s="370" t="e">
        <f>VLOOKUP(MZS410,fields,2)</f>
        <v>#REF!</v>
      </c>
      <c r="MZX410" s="73" t="s">
        <v>985</v>
      </c>
      <c r="MZY410" s="95">
        <v>45109</v>
      </c>
      <c r="MZZ410" s="65" t="s">
        <v>11</v>
      </c>
      <c r="NAA410" s="370" t="e">
        <f>VLOOKUP(NAI410,Teams,2)</f>
        <v>#REF!</v>
      </c>
      <c r="NAB410" s="370" t="e">
        <f>VLOOKUP(NAJ410,Teams,2)</f>
        <v>#REF!</v>
      </c>
      <c r="NAC410" s="464"/>
      <c r="NAD410" s="369">
        <v>0.33333333333333331</v>
      </c>
      <c r="NAE410" s="370" t="e">
        <f>VLOOKUP(NAA410,fields,2)</f>
        <v>#REF!</v>
      </c>
      <c r="NAF410" s="73" t="s">
        <v>985</v>
      </c>
      <c r="NAG410" s="95">
        <v>45109</v>
      </c>
      <c r="NAH410" s="65" t="s">
        <v>11</v>
      </c>
      <c r="NAI410" s="370" t="e">
        <f>VLOOKUP(NAQ410,Teams,2)</f>
        <v>#REF!</v>
      </c>
      <c r="NAJ410" s="370" t="e">
        <f>VLOOKUP(NAR410,Teams,2)</f>
        <v>#REF!</v>
      </c>
      <c r="NAK410" s="464"/>
      <c r="NAL410" s="369">
        <v>0.33333333333333331</v>
      </c>
      <c r="NAM410" s="370" t="e">
        <f>VLOOKUP(NAI410,fields,2)</f>
        <v>#REF!</v>
      </c>
      <c r="NAN410" s="73" t="s">
        <v>985</v>
      </c>
      <c r="NAO410" s="95">
        <v>45109</v>
      </c>
      <c r="NAP410" s="65" t="s">
        <v>11</v>
      </c>
      <c r="NAQ410" s="370" t="e">
        <f>VLOOKUP(NAY410,Teams,2)</f>
        <v>#REF!</v>
      </c>
      <c r="NAR410" s="370" t="e">
        <f>VLOOKUP(NAZ410,Teams,2)</f>
        <v>#REF!</v>
      </c>
      <c r="NAS410" s="464"/>
      <c r="NAT410" s="369">
        <v>0.33333333333333331</v>
      </c>
      <c r="NAU410" s="370" t="e">
        <f>VLOOKUP(NAQ410,fields,2)</f>
        <v>#REF!</v>
      </c>
      <c r="NAV410" s="73" t="s">
        <v>985</v>
      </c>
      <c r="NAW410" s="95">
        <v>45109</v>
      </c>
      <c r="NAX410" s="65" t="s">
        <v>11</v>
      </c>
      <c r="NAY410" s="370" t="e">
        <f>VLOOKUP(NBG410,Teams,2)</f>
        <v>#REF!</v>
      </c>
      <c r="NAZ410" s="370" t="e">
        <f>VLOOKUP(NBH410,Teams,2)</f>
        <v>#REF!</v>
      </c>
      <c r="NBA410" s="464"/>
      <c r="NBB410" s="369">
        <v>0.33333333333333331</v>
      </c>
      <c r="NBC410" s="370" t="e">
        <f>VLOOKUP(NAY410,fields,2)</f>
        <v>#REF!</v>
      </c>
      <c r="NBD410" s="73" t="s">
        <v>985</v>
      </c>
      <c r="NBE410" s="95">
        <v>45109</v>
      </c>
      <c r="NBF410" s="65" t="s">
        <v>11</v>
      </c>
      <c r="NBG410" s="370" t="e">
        <f>VLOOKUP(NBO410,Teams,2)</f>
        <v>#REF!</v>
      </c>
      <c r="NBH410" s="370" t="e">
        <f>VLOOKUP(NBP410,Teams,2)</f>
        <v>#REF!</v>
      </c>
      <c r="NBI410" s="464"/>
      <c r="NBJ410" s="369">
        <v>0.33333333333333331</v>
      </c>
      <c r="NBK410" s="370" t="e">
        <f>VLOOKUP(NBG410,fields,2)</f>
        <v>#REF!</v>
      </c>
      <c r="NBL410" s="73" t="s">
        <v>985</v>
      </c>
      <c r="NBM410" s="95">
        <v>45109</v>
      </c>
      <c r="NBN410" s="65" t="s">
        <v>11</v>
      </c>
      <c r="NBO410" s="370" t="e">
        <f>VLOOKUP(NBW410,Teams,2)</f>
        <v>#REF!</v>
      </c>
      <c r="NBP410" s="370" t="e">
        <f>VLOOKUP(NBX410,Teams,2)</f>
        <v>#REF!</v>
      </c>
      <c r="NBQ410" s="464"/>
      <c r="NBR410" s="369">
        <v>0.33333333333333331</v>
      </c>
      <c r="NBS410" s="370" t="e">
        <f>VLOOKUP(NBO410,fields,2)</f>
        <v>#REF!</v>
      </c>
      <c r="NBT410" s="73" t="s">
        <v>985</v>
      </c>
      <c r="NBU410" s="95">
        <v>45109</v>
      </c>
      <c r="NBV410" s="65" t="s">
        <v>11</v>
      </c>
      <c r="NBW410" s="370" t="e">
        <f>VLOOKUP(NCE410,Teams,2)</f>
        <v>#REF!</v>
      </c>
      <c r="NBX410" s="370" t="e">
        <f>VLOOKUP(NCF410,Teams,2)</f>
        <v>#REF!</v>
      </c>
      <c r="NBY410" s="464"/>
      <c r="NBZ410" s="369">
        <v>0.33333333333333331</v>
      </c>
      <c r="NCA410" s="370" t="e">
        <f>VLOOKUP(NBW410,fields,2)</f>
        <v>#REF!</v>
      </c>
      <c r="NCB410" s="73" t="s">
        <v>985</v>
      </c>
      <c r="NCC410" s="95">
        <v>45109</v>
      </c>
      <c r="NCD410" s="65" t="s">
        <v>11</v>
      </c>
      <c r="NCE410" s="370" t="e">
        <f>VLOOKUP(NCM410,Teams,2)</f>
        <v>#REF!</v>
      </c>
      <c r="NCF410" s="370" t="e">
        <f>VLOOKUP(NCN410,Teams,2)</f>
        <v>#REF!</v>
      </c>
      <c r="NCG410" s="464"/>
      <c r="NCH410" s="369">
        <v>0.33333333333333331</v>
      </c>
      <c r="NCI410" s="370" t="e">
        <f>VLOOKUP(NCE410,fields,2)</f>
        <v>#REF!</v>
      </c>
      <c r="NCJ410" s="73" t="s">
        <v>985</v>
      </c>
      <c r="NCK410" s="95">
        <v>45109</v>
      </c>
      <c r="NCL410" s="65" t="s">
        <v>11</v>
      </c>
      <c r="NCM410" s="370" t="e">
        <f>VLOOKUP(NCU410,Teams,2)</f>
        <v>#REF!</v>
      </c>
      <c r="NCN410" s="370" t="e">
        <f>VLOOKUP(NCV410,Teams,2)</f>
        <v>#REF!</v>
      </c>
      <c r="NCO410" s="464"/>
      <c r="NCP410" s="369">
        <v>0.33333333333333331</v>
      </c>
      <c r="NCQ410" s="370" t="e">
        <f>VLOOKUP(NCM410,fields,2)</f>
        <v>#REF!</v>
      </c>
      <c r="NCR410" s="73" t="s">
        <v>985</v>
      </c>
      <c r="NCS410" s="95">
        <v>45109</v>
      </c>
      <c r="NCT410" s="65" t="s">
        <v>11</v>
      </c>
      <c r="NCU410" s="370" t="e">
        <f>VLOOKUP(NDC410,Teams,2)</f>
        <v>#REF!</v>
      </c>
      <c r="NCV410" s="370" t="e">
        <f>VLOOKUP(NDD410,Teams,2)</f>
        <v>#REF!</v>
      </c>
      <c r="NCW410" s="464"/>
      <c r="NCX410" s="369">
        <v>0.33333333333333331</v>
      </c>
      <c r="NCY410" s="370" t="e">
        <f>VLOOKUP(NCU410,fields,2)</f>
        <v>#REF!</v>
      </c>
      <c r="NCZ410" s="73" t="s">
        <v>985</v>
      </c>
      <c r="NDA410" s="95">
        <v>45109</v>
      </c>
      <c r="NDB410" s="65" t="s">
        <v>11</v>
      </c>
      <c r="NDC410" s="370" t="e">
        <f>VLOOKUP(NDK410,Teams,2)</f>
        <v>#REF!</v>
      </c>
      <c r="NDD410" s="370" t="e">
        <f>VLOOKUP(NDL410,Teams,2)</f>
        <v>#REF!</v>
      </c>
      <c r="NDE410" s="464"/>
      <c r="NDF410" s="369">
        <v>0.33333333333333331</v>
      </c>
      <c r="NDG410" s="370" t="e">
        <f>VLOOKUP(NDC410,fields,2)</f>
        <v>#REF!</v>
      </c>
      <c r="NDH410" s="73" t="s">
        <v>985</v>
      </c>
      <c r="NDI410" s="95">
        <v>45109</v>
      </c>
      <c r="NDJ410" s="65" t="s">
        <v>11</v>
      </c>
      <c r="NDK410" s="370" t="e">
        <f>VLOOKUP(NDS410,Teams,2)</f>
        <v>#REF!</v>
      </c>
      <c r="NDL410" s="370" t="e">
        <f>VLOOKUP(NDT410,Teams,2)</f>
        <v>#REF!</v>
      </c>
      <c r="NDM410" s="464"/>
      <c r="NDN410" s="369">
        <v>0.33333333333333331</v>
      </c>
      <c r="NDO410" s="370" t="e">
        <f>VLOOKUP(NDK410,fields,2)</f>
        <v>#REF!</v>
      </c>
      <c r="NDP410" s="73" t="s">
        <v>985</v>
      </c>
      <c r="NDQ410" s="95">
        <v>45109</v>
      </c>
      <c r="NDR410" s="65" t="s">
        <v>11</v>
      </c>
      <c r="NDS410" s="370" t="e">
        <f>VLOOKUP(NEA410,Teams,2)</f>
        <v>#REF!</v>
      </c>
      <c r="NDT410" s="370" t="e">
        <f>VLOOKUP(NEB410,Teams,2)</f>
        <v>#REF!</v>
      </c>
      <c r="NDU410" s="464"/>
      <c r="NDV410" s="369">
        <v>0.33333333333333331</v>
      </c>
      <c r="NDW410" s="370" t="e">
        <f>VLOOKUP(NDS410,fields,2)</f>
        <v>#REF!</v>
      </c>
      <c r="NDX410" s="73" t="s">
        <v>985</v>
      </c>
      <c r="NDY410" s="95">
        <v>45109</v>
      </c>
      <c r="NDZ410" s="65" t="s">
        <v>11</v>
      </c>
      <c r="NEA410" s="370" t="e">
        <f>VLOOKUP(NEI410,Teams,2)</f>
        <v>#REF!</v>
      </c>
      <c r="NEB410" s="370" t="e">
        <f>VLOOKUP(NEJ410,Teams,2)</f>
        <v>#REF!</v>
      </c>
      <c r="NEC410" s="464"/>
      <c r="NED410" s="369">
        <v>0.33333333333333331</v>
      </c>
      <c r="NEE410" s="370" t="e">
        <f>VLOOKUP(NEA410,fields,2)</f>
        <v>#REF!</v>
      </c>
      <c r="NEF410" s="73" t="s">
        <v>985</v>
      </c>
      <c r="NEG410" s="95">
        <v>45109</v>
      </c>
      <c r="NEH410" s="65" t="s">
        <v>11</v>
      </c>
      <c r="NEI410" s="370" t="e">
        <f>VLOOKUP(NEQ410,Teams,2)</f>
        <v>#REF!</v>
      </c>
      <c r="NEJ410" s="370" t="e">
        <f>VLOOKUP(NER410,Teams,2)</f>
        <v>#REF!</v>
      </c>
      <c r="NEK410" s="464"/>
      <c r="NEL410" s="369">
        <v>0.33333333333333331</v>
      </c>
      <c r="NEM410" s="370" t="e">
        <f>VLOOKUP(NEI410,fields,2)</f>
        <v>#REF!</v>
      </c>
      <c r="NEN410" s="73" t="s">
        <v>985</v>
      </c>
      <c r="NEO410" s="95">
        <v>45109</v>
      </c>
      <c r="NEP410" s="65" t="s">
        <v>11</v>
      </c>
      <c r="NEQ410" s="370" t="e">
        <f>VLOOKUP(NEY410,Teams,2)</f>
        <v>#REF!</v>
      </c>
      <c r="NER410" s="370" t="e">
        <f>VLOOKUP(NEZ410,Teams,2)</f>
        <v>#REF!</v>
      </c>
      <c r="NES410" s="464"/>
      <c r="NET410" s="369">
        <v>0.33333333333333331</v>
      </c>
      <c r="NEU410" s="370" t="e">
        <f>VLOOKUP(NEQ410,fields,2)</f>
        <v>#REF!</v>
      </c>
      <c r="NEV410" s="73" t="s">
        <v>985</v>
      </c>
      <c r="NEW410" s="95">
        <v>45109</v>
      </c>
      <c r="NEX410" s="65" t="s">
        <v>11</v>
      </c>
      <c r="NEY410" s="370" t="e">
        <f>VLOOKUP(NFG410,Teams,2)</f>
        <v>#REF!</v>
      </c>
      <c r="NEZ410" s="370" t="e">
        <f>VLOOKUP(NFH410,Teams,2)</f>
        <v>#REF!</v>
      </c>
      <c r="NFA410" s="464"/>
      <c r="NFB410" s="369">
        <v>0.33333333333333331</v>
      </c>
      <c r="NFC410" s="370" t="e">
        <f>VLOOKUP(NEY410,fields,2)</f>
        <v>#REF!</v>
      </c>
      <c r="NFD410" s="73" t="s">
        <v>985</v>
      </c>
      <c r="NFE410" s="95">
        <v>45109</v>
      </c>
      <c r="NFF410" s="65" t="s">
        <v>11</v>
      </c>
      <c r="NFG410" s="370" t="e">
        <f>VLOOKUP(NFO410,Teams,2)</f>
        <v>#REF!</v>
      </c>
      <c r="NFH410" s="370" t="e">
        <f>VLOOKUP(NFP410,Teams,2)</f>
        <v>#REF!</v>
      </c>
      <c r="NFI410" s="464"/>
      <c r="NFJ410" s="369">
        <v>0.33333333333333331</v>
      </c>
      <c r="NFK410" s="370" t="e">
        <f>VLOOKUP(NFG410,fields,2)</f>
        <v>#REF!</v>
      </c>
      <c r="NFL410" s="73" t="s">
        <v>985</v>
      </c>
      <c r="NFM410" s="95">
        <v>45109</v>
      </c>
      <c r="NFN410" s="65" t="s">
        <v>11</v>
      </c>
      <c r="NFO410" s="370" t="e">
        <f>VLOOKUP(NFW410,Teams,2)</f>
        <v>#REF!</v>
      </c>
      <c r="NFP410" s="370" t="e">
        <f>VLOOKUP(NFX410,Teams,2)</f>
        <v>#REF!</v>
      </c>
      <c r="NFQ410" s="464"/>
      <c r="NFR410" s="369">
        <v>0.33333333333333331</v>
      </c>
      <c r="NFS410" s="370" t="e">
        <f>VLOOKUP(NFO410,fields,2)</f>
        <v>#REF!</v>
      </c>
      <c r="NFT410" s="73" t="s">
        <v>985</v>
      </c>
      <c r="NFU410" s="95">
        <v>45109</v>
      </c>
      <c r="NFV410" s="65" t="s">
        <v>11</v>
      </c>
      <c r="NFW410" s="370" t="e">
        <f>VLOOKUP(NGE410,Teams,2)</f>
        <v>#REF!</v>
      </c>
      <c r="NFX410" s="370" t="e">
        <f>VLOOKUP(NGF410,Teams,2)</f>
        <v>#REF!</v>
      </c>
      <c r="NFY410" s="464"/>
      <c r="NFZ410" s="369">
        <v>0.33333333333333331</v>
      </c>
      <c r="NGA410" s="370" t="e">
        <f>VLOOKUP(NFW410,fields,2)</f>
        <v>#REF!</v>
      </c>
      <c r="NGB410" s="73" t="s">
        <v>985</v>
      </c>
      <c r="NGC410" s="95">
        <v>45109</v>
      </c>
      <c r="NGD410" s="65" t="s">
        <v>11</v>
      </c>
      <c r="NGE410" s="370" t="e">
        <f>VLOOKUP(NGM410,Teams,2)</f>
        <v>#REF!</v>
      </c>
      <c r="NGF410" s="370" t="e">
        <f>VLOOKUP(NGN410,Teams,2)</f>
        <v>#REF!</v>
      </c>
      <c r="NGG410" s="464"/>
      <c r="NGH410" s="369">
        <v>0.33333333333333331</v>
      </c>
      <c r="NGI410" s="370" t="e">
        <f>VLOOKUP(NGE410,fields,2)</f>
        <v>#REF!</v>
      </c>
      <c r="NGJ410" s="73" t="s">
        <v>985</v>
      </c>
      <c r="NGK410" s="95">
        <v>45109</v>
      </c>
      <c r="NGL410" s="65" t="s">
        <v>11</v>
      </c>
      <c r="NGM410" s="370" t="e">
        <f>VLOOKUP(NGU410,Teams,2)</f>
        <v>#REF!</v>
      </c>
      <c r="NGN410" s="370" t="e">
        <f>VLOOKUP(NGV410,Teams,2)</f>
        <v>#REF!</v>
      </c>
      <c r="NGO410" s="464"/>
      <c r="NGP410" s="369">
        <v>0.33333333333333331</v>
      </c>
      <c r="NGQ410" s="370" t="e">
        <f>VLOOKUP(NGM410,fields,2)</f>
        <v>#REF!</v>
      </c>
      <c r="NGR410" s="73" t="s">
        <v>985</v>
      </c>
      <c r="NGS410" s="95">
        <v>45109</v>
      </c>
      <c r="NGT410" s="65" t="s">
        <v>11</v>
      </c>
      <c r="NGU410" s="370" t="e">
        <f>VLOOKUP(NHC410,Teams,2)</f>
        <v>#REF!</v>
      </c>
      <c r="NGV410" s="370" t="e">
        <f>VLOOKUP(NHD410,Teams,2)</f>
        <v>#REF!</v>
      </c>
      <c r="NGW410" s="464"/>
      <c r="NGX410" s="369">
        <v>0.33333333333333331</v>
      </c>
      <c r="NGY410" s="370" t="e">
        <f>VLOOKUP(NGU410,fields,2)</f>
        <v>#REF!</v>
      </c>
      <c r="NGZ410" s="73" t="s">
        <v>985</v>
      </c>
      <c r="NHA410" s="95">
        <v>45109</v>
      </c>
      <c r="NHB410" s="65" t="s">
        <v>11</v>
      </c>
      <c r="NHC410" s="370" t="e">
        <f>VLOOKUP(NHK410,Teams,2)</f>
        <v>#REF!</v>
      </c>
      <c r="NHD410" s="370" t="e">
        <f>VLOOKUP(NHL410,Teams,2)</f>
        <v>#REF!</v>
      </c>
      <c r="NHE410" s="464"/>
      <c r="NHF410" s="369">
        <v>0.33333333333333331</v>
      </c>
      <c r="NHG410" s="370" t="e">
        <f>VLOOKUP(NHC410,fields,2)</f>
        <v>#REF!</v>
      </c>
      <c r="NHH410" s="73" t="s">
        <v>985</v>
      </c>
      <c r="NHI410" s="95">
        <v>45109</v>
      </c>
      <c r="NHJ410" s="65" t="s">
        <v>11</v>
      </c>
      <c r="NHK410" s="370" t="e">
        <f>VLOOKUP(NHS410,Teams,2)</f>
        <v>#REF!</v>
      </c>
      <c r="NHL410" s="370" t="e">
        <f>VLOOKUP(NHT410,Teams,2)</f>
        <v>#REF!</v>
      </c>
      <c r="NHM410" s="464"/>
      <c r="NHN410" s="369">
        <v>0.33333333333333331</v>
      </c>
      <c r="NHO410" s="370" t="e">
        <f>VLOOKUP(NHK410,fields,2)</f>
        <v>#REF!</v>
      </c>
      <c r="NHP410" s="73" t="s">
        <v>985</v>
      </c>
      <c r="NHQ410" s="95">
        <v>45109</v>
      </c>
      <c r="NHR410" s="65" t="s">
        <v>11</v>
      </c>
      <c r="NHS410" s="370" t="e">
        <f>VLOOKUP(NIA410,Teams,2)</f>
        <v>#REF!</v>
      </c>
      <c r="NHT410" s="370" t="e">
        <f>VLOOKUP(NIB410,Teams,2)</f>
        <v>#REF!</v>
      </c>
      <c r="NHU410" s="464"/>
      <c r="NHV410" s="369">
        <v>0.33333333333333331</v>
      </c>
      <c r="NHW410" s="370" t="e">
        <f>VLOOKUP(NHS410,fields,2)</f>
        <v>#REF!</v>
      </c>
      <c r="NHX410" s="73" t="s">
        <v>985</v>
      </c>
      <c r="NHY410" s="95">
        <v>45109</v>
      </c>
      <c r="NHZ410" s="65" t="s">
        <v>11</v>
      </c>
      <c r="NIA410" s="370" t="e">
        <f>VLOOKUP(NII410,Teams,2)</f>
        <v>#REF!</v>
      </c>
      <c r="NIB410" s="370" t="e">
        <f>VLOOKUP(NIJ410,Teams,2)</f>
        <v>#REF!</v>
      </c>
      <c r="NIC410" s="464"/>
      <c r="NID410" s="369">
        <v>0.33333333333333331</v>
      </c>
      <c r="NIE410" s="370" t="e">
        <f>VLOOKUP(NIA410,fields,2)</f>
        <v>#REF!</v>
      </c>
      <c r="NIF410" s="73" t="s">
        <v>985</v>
      </c>
      <c r="NIG410" s="95">
        <v>45109</v>
      </c>
      <c r="NIH410" s="65" t="s">
        <v>11</v>
      </c>
      <c r="NII410" s="370" t="e">
        <f>VLOOKUP(NIQ410,Teams,2)</f>
        <v>#REF!</v>
      </c>
      <c r="NIJ410" s="370" t="e">
        <f>VLOOKUP(NIR410,Teams,2)</f>
        <v>#REF!</v>
      </c>
      <c r="NIK410" s="464"/>
      <c r="NIL410" s="369">
        <v>0.33333333333333331</v>
      </c>
      <c r="NIM410" s="370" t="e">
        <f>VLOOKUP(NII410,fields,2)</f>
        <v>#REF!</v>
      </c>
      <c r="NIN410" s="73" t="s">
        <v>985</v>
      </c>
      <c r="NIO410" s="95">
        <v>45109</v>
      </c>
      <c r="NIP410" s="65" t="s">
        <v>11</v>
      </c>
      <c r="NIQ410" s="370" t="e">
        <f>VLOOKUP(NIY410,Teams,2)</f>
        <v>#REF!</v>
      </c>
      <c r="NIR410" s="370" t="e">
        <f>VLOOKUP(NIZ410,Teams,2)</f>
        <v>#REF!</v>
      </c>
      <c r="NIS410" s="464"/>
      <c r="NIT410" s="369">
        <v>0.33333333333333331</v>
      </c>
      <c r="NIU410" s="370" t="e">
        <f>VLOOKUP(NIQ410,fields,2)</f>
        <v>#REF!</v>
      </c>
      <c r="NIV410" s="73" t="s">
        <v>985</v>
      </c>
      <c r="NIW410" s="95">
        <v>45109</v>
      </c>
      <c r="NIX410" s="65" t="s">
        <v>11</v>
      </c>
      <c r="NIY410" s="370" t="e">
        <f>VLOOKUP(NJG410,Teams,2)</f>
        <v>#REF!</v>
      </c>
      <c r="NIZ410" s="370" t="e">
        <f>VLOOKUP(NJH410,Teams,2)</f>
        <v>#REF!</v>
      </c>
      <c r="NJA410" s="464"/>
      <c r="NJB410" s="369">
        <v>0.33333333333333331</v>
      </c>
      <c r="NJC410" s="370" t="e">
        <f>VLOOKUP(NIY410,fields,2)</f>
        <v>#REF!</v>
      </c>
      <c r="NJD410" s="73" t="s">
        <v>985</v>
      </c>
      <c r="NJE410" s="95">
        <v>45109</v>
      </c>
      <c r="NJF410" s="65" t="s">
        <v>11</v>
      </c>
      <c r="NJG410" s="370" t="e">
        <f>VLOOKUP(NJO410,Teams,2)</f>
        <v>#REF!</v>
      </c>
      <c r="NJH410" s="370" t="e">
        <f>VLOOKUP(NJP410,Teams,2)</f>
        <v>#REF!</v>
      </c>
      <c r="NJI410" s="464"/>
      <c r="NJJ410" s="369">
        <v>0.33333333333333331</v>
      </c>
      <c r="NJK410" s="370" t="e">
        <f>VLOOKUP(NJG410,fields,2)</f>
        <v>#REF!</v>
      </c>
      <c r="NJL410" s="73" t="s">
        <v>985</v>
      </c>
      <c r="NJM410" s="95">
        <v>45109</v>
      </c>
      <c r="NJN410" s="65" t="s">
        <v>11</v>
      </c>
      <c r="NJO410" s="370" t="e">
        <f>VLOOKUP(NJW410,Teams,2)</f>
        <v>#REF!</v>
      </c>
      <c r="NJP410" s="370" t="e">
        <f>VLOOKUP(NJX410,Teams,2)</f>
        <v>#REF!</v>
      </c>
      <c r="NJQ410" s="464"/>
      <c r="NJR410" s="369">
        <v>0.33333333333333331</v>
      </c>
      <c r="NJS410" s="370" t="e">
        <f>VLOOKUP(NJO410,fields,2)</f>
        <v>#REF!</v>
      </c>
      <c r="NJT410" s="73" t="s">
        <v>985</v>
      </c>
      <c r="NJU410" s="95">
        <v>45109</v>
      </c>
      <c r="NJV410" s="65" t="s">
        <v>11</v>
      </c>
      <c r="NJW410" s="370" t="e">
        <f>VLOOKUP(NKE410,Teams,2)</f>
        <v>#REF!</v>
      </c>
      <c r="NJX410" s="370" t="e">
        <f>VLOOKUP(NKF410,Teams,2)</f>
        <v>#REF!</v>
      </c>
      <c r="NJY410" s="464"/>
      <c r="NJZ410" s="369">
        <v>0.33333333333333331</v>
      </c>
      <c r="NKA410" s="370" t="e">
        <f>VLOOKUP(NJW410,fields,2)</f>
        <v>#REF!</v>
      </c>
      <c r="NKB410" s="73" t="s">
        <v>985</v>
      </c>
      <c r="NKC410" s="95">
        <v>45109</v>
      </c>
      <c r="NKD410" s="65" t="s">
        <v>11</v>
      </c>
      <c r="NKE410" s="370" t="e">
        <f>VLOOKUP(NKM410,Teams,2)</f>
        <v>#REF!</v>
      </c>
      <c r="NKF410" s="370" t="e">
        <f>VLOOKUP(NKN410,Teams,2)</f>
        <v>#REF!</v>
      </c>
      <c r="NKG410" s="464"/>
      <c r="NKH410" s="369">
        <v>0.33333333333333331</v>
      </c>
      <c r="NKI410" s="370" t="e">
        <f>VLOOKUP(NKE410,fields,2)</f>
        <v>#REF!</v>
      </c>
      <c r="NKJ410" s="73" t="s">
        <v>985</v>
      </c>
      <c r="NKK410" s="95">
        <v>45109</v>
      </c>
      <c r="NKL410" s="65" t="s">
        <v>11</v>
      </c>
      <c r="NKM410" s="370" t="e">
        <f>VLOOKUP(NKU410,Teams,2)</f>
        <v>#REF!</v>
      </c>
      <c r="NKN410" s="370" t="e">
        <f>VLOOKUP(NKV410,Teams,2)</f>
        <v>#REF!</v>
      </c>
      <c r="NKO410" s="464"/>
      <c r="NKP410" s="369">
        <v>0.33333333333333331</v>
      </c>
      <c r="NKQ410" s="370" t="e">
        <f>VLOOKUP(NKM410,fields,2)</f>
        <v>#REF!</v>
      </c>
      <c r="NKR410" s="73" t="s">
        <v>985</v>
      </c>
      <c r="NKS410" s="95">
        <v>45109</v>
      </c>
      <c r="NKT410" s="65" t="s">
        <v>11</v>
      </c>
      <c r="NKU410" s="370" t="e">
        <f>VLOOKUP(NLC410,Teams,2)</f>
        <v>#REF!</v>
      </c>
      <c r="NKV410" s="370" t="e">
        <f>VLOOKUP(NLD410,Teams,2)</f>
        <v>#REF!</v>
      </c>
      <c r="NKW410" s="464"/>
      <c r="NKX410" s="369">
        <v>0.33333333333333331</v>
      </c>
      <c r="NKY410" s="370" t="e">
        <f>VLOOKUP(NKU410,fields,2)</f>
        <v>#REF!</v>
      </c>
      <c r="NKZ410" s="73" t="s">
        <v>985</v>
      </c>
      <c r="NLA410" s="95">
        <v>45109</v>
      </c>
      <c r="NLB410" s="65" t="s">
        <v>11</v>
      </c>
      <c r="NLC410" s="370" t="e">
        <f>VLOOKUP(NLK410,Teams,2)</f>
        <v>#REF!</v>
      </c>
      <c r="NLD410" s="370" t="e">
        <f>VLOOKUP(NLL410,Teams,2)</f>
        <v>#REF!</v>
      </c>
      <c r="NLE410" s="464"/>
      <c r="NLF410" s="369">
        <v>0.33333333333333331</v>
      </c>
      <c r="NLG410" s="370" t="e">
        <f>VLOOKUP(NLC410,fields,2)</f>
        <v>#REF!</v>
      </c>
      <c r="NLH410" s="73" t="s">
        <v>985</v>
      </c>
      <c r="NLI410" s="95">
        <v>45109</v>
      </c>
      <c r="NLJ410" s="65" t="s">
        <v>11</v>
      </c>
      <c r="NLK410" s="370" t="e">
        <f>VLOOKUP(NLS410,Teams,2)</f>
        <v>#REF!</v>
      </c>
      <c r="NLL410" s="370" t="e">
        <f>VLOOKUP(NLT410,Teams,2)</f>
        <v>#REF!</v>
      </c>
      <c r="NLM410" s="464"/>
      <c r="NLN410" s="369">
        <v>0.33333333333333331</v>
      </c>
      <c r="NLO410" s="370" t="e">
        <f>VLOOKUP(NLK410,fields,2)</f>
        <v>#REF!</v>
      </c>
      <c r="NLP410" s="73" t="s">
        <v>985</v>
      </c>
      <c r="NLQ410" s="95">
        <v>45109</v>
      </c>
      <c r="NLR410" s="65" t="s">
        <v>11</v>
      </c>
      <c r="NLS410" s="370" t="e">
        <f>VLOOKUP(NMA410,Teams,2)</f>
        <v>#REF!</v>
      </c>
      <c r="NLT410" s="370" t="e">
        <f>VLOOKUP(NMB410,Teams,2)</f>
        <v>#REF!</v>
      </c>
      <c r="NLU410" s="464"/>
      <c r="NLV410" s="369">
        <v>0.33333333333333331</v>
      </c>
      <c r="NLW410" s="370" t="e">
        <f>VLOOKUP(NLS410,fields,2)</f>
        <v>#REF!</v>
      </c>
      <c r="NLX410" s="73" t="s">
        <v>985</v>
      </c>
      <c r="NLY410" s="95">
        <v>45109</v>
      </c>
      <c r="NLZ410" s="65" t="s">
        <v>11</v>
      </c>
      <c r="NMA410" s="370" t="e">
        <f>VLOOKUP(NMI410,Teams,2)</f>
        <v>#REF!</v>
      </c>
      <c r="NMB410" s="370" t="e">
        <f>VLOOKUP(NMJ410,Teams,2)</f>
        <v>#REF!</v>
      </c>
      <c r="NMC410" s="464"/>
      <c r="NMD410" s="369">
        <v>0.33333333333333331</v>
      </c>
      <c r="NME410" s="370" t="e">
        <f>VLOOKUP(NMA410,fields,2)</f>
        <v>#REF!</v>
      </c>
      <c r="NMF410" s="73" t="s">
        <v>985</v>
      </c>
      <c r="NMG410" s="95">
        <v>45109</v>
      </c>
      <c r="NMH410" s="65" t="s">
        <v>11</v>
      </c>
      <c r="NMI410" s="370" t="e">
        <f>VLOOKUP(NMQ410,Teams,2)</f>
        <v>#REF!</v>
      </c>
      <c r="NMJ410" s="370" t="e">
        <f>VLOOKUP(NMR410,Teams,2)</f>
        <v>#REF!</v>
      </c>
      <c r="NMK410" s="464"/>
      <c r="NML410" s="369">
        <v>0.33333333333333331</v>
      </c>
      <c r="NMM410" s="370" t="e">
        <f>VLOOKUP(NMI410,fields,2)</f>
        <v>#REF!</v>
      </c>
      <c r="NMN410" s="73" t="s">
        <v>985</v>
      </c>
      <c r="NMO410" s="95">
        <v>45109</v>
      </c>
      <c r="NMP410" s="65" t="s">
        <v>11</v>
      </c>
      <c r="NMQ410" s="370" t="e">
        <f>VLOOKUP(NMY410,Teams,2)</f>
        <v>#REF!</v>
      </c>
      <c r="NMR410" s="370" t="e">
        <f>VLOOKUP(NMZ410,Teams,2)</f>
        <v>#REF!</v>
      </c>
      <c r="NMS410" s="464"/>
      <c r="NMT410" s="369">
        <v>0.33333333333333331</v>
      </c>
      <c r="NMU410" s="370" t="e">
        <f>VLOOKUP(NMQ410,fields,2)</f>
        <v>#REF!</v>
      </c>
      <c r="NMV410" s="73" t="s">
        <v>985</v>
      </c>
      <c r="NMW410" s="95">
        <v>45109</v>
      </c>
      <c r="NMX410" s="65" t="s">
        <v>11</v>
      </c>
      <c r="NMY410" s="370" t="e">
        <f>VLOOKUP(NNG410,Teams,2)</f>
        <v>#REF!</v>
      </c>
      <c r="NMZ410" s="370" t="e">
        <f>VLOOKUP(NNH410,Teams,2)</f>
        <v>#REF!</v>
      </c>
      <c r="NNA410" s="464"/>
      <c r="NNB410" s="369">
        <v>0.33333333333333331</v>
      </c>
      <c r="NNC410" s="370" t="e">
        <f>VLOOKUP(NMY410,fields,2)</f>
        <v>#REF!</v>
      </c>
      <c r="NND410" s="73" t="s">
        <v>985</v>
      </c>
      <c r="NNE410" s="95">
        <v>45109</v>
      </c>
      <c r="NNF410" s="65" t="s">
        <v>11</v>
      </c>
      <c r="NNG410" s="370" t="e">
        <f>VLOOKUP(NNO410,Teams,2)</f>
        <v>#REF!</v>
      </c>
      <c r="NNH410" s="370" t="e">
        <f>VLOOKUP(NNP410,Teams,2)</f>
        <v>#REF!</v>
      </c>
      <c r="NNI410" s="464"/>
      <c r="NNJ410" s="369">
        <v>0.33333333333333331</v>
      </c>
      <c r="NNK410" s="370" t="e">
        <f>VLOOKUP(NNG410,fields,2)</f>
        <v>#REF!</v>
      </c>
      <c r="NNL410" s="73" t="s">
        <v>985</v>
      </c>
      <c r="NNM410" s="95">
        <v>45109</v>
      </c>
      <c r="NNN410" s="65" t="s">
        <v>11</v>
      </c>
      <c r="NNO410" s="370" t="e">
        <f>VLOOKUP(NNW410,Teams,2)</f>
        <v>#REF!</v>
      </c>
      <c r="NNP410" s="370" t="e">
        <f>VLOOKUP(NNX410,Teams,2)</f>
        <v>#REF!</v>
      </c>
      <c r="NNQ410" s="464"/>
      <c r="NNR410" s="369">
        <v>0.33333333333333331</v>
      </c>
      <c r="NNS410" s="370" t="e">
        <f>VLOOKUP(NNO410,fields,2)</f>
        <v>#REF!</v>
      </c>
      <c r="NNT410" s="73" t="s">
        <v>985</v>
      </c>
      <c r="NNU410" s="95">
        <v>45109</v>
      </c>
      <c r="NNV410" s="65" t="s">
        <v>11</v>
      </c>
      <c r="NNW410" s="370" t="e">
        <f>VLOOKUP(NOE410,Teams,2)</f>
        <v>#REF!</v>
      </c>
      <c r="NNX410" s="370" t="e">
        <f>VLOOKUP(NOF410,Teams,2)</f>
        <v>#REF!</v>
      </c>
      <c r="NNY410" s="464"/>
      <c r="NNZ410" s="369">
        <v>0.33333333333333331</v>
      </c>
      <c r="NOA410" s="370" t="e">
        <f>VLOOKUP(NNW410,fields,2)</f>
        <v>#REF!</v>
      </c>
      <c r="NOB410" s="73" t="s">
        <v>985</v>
      </c>
      <c r="NOC410" s="95">
        <v>45109</v>
      </c>
      <c r="NOD410" s="65" t="s">
        <v>11</v>
      </c>
      <c r="NOE410" s="370" t="e">
        <f>VLOOKUP(NOM410,Teams,2)</f>
        <v>#REF!</v>
      </c>
      <c r="NOF410" s="370" t="e">
        <f>VLOOKUP(NON410,Teams,2)</f>
        <v>#REF!</v>
      </c>
      <c r="NOG410" s="464"/>
      <c r="NOH410" s="369">
        <v>0.33333333333333331</v>
      </c>
      <c r="NOI410" s="370" t="e">
        <f>VLOOKUP(NOE410,fields,2)</f>
        <v>#REF!</v>
      </c>
      <c r="NOJ410" s="73" t="s">
        <v>985</v>
      </c>
      <c r="NOK410" s="95">
        <v>45109</v>
      </c>
      <c r="NOL410" s="65" t="s">
        <v>11</v>
      </c>
      <c r="NOM410" s="370" t="e">
        <f>VLOOKUP(NOU410,Teams,2)</f>
        <v>#REF!</v>
      </c>
      <c r="NON410" s="370" t="e">
        <f>VLOOKUP(NOV410,Teams,2)</f>
        <v>#REF!</v>
      </c>
      <c r="NOO410" s="464"/>
      <c r="NOP410" s="369">
        <v>0.33333333333333331</v>
      </c>
      <c r="NOQ410" s="370" t="e">
        <f>VLOOKUP(NOM410,fields,2)</f>
        <v>#REF!</v>
      </c>
      <c r="NOR410" s="73" t="s">
        <v>985</v>
      </c>
      <c r="NOS410" s="95">
        <v>45109</v>
      </c>
      <c r="NOT410" s="65" t="s">
        <v>11</v>
      </c>
      <c r="NOU410" s="370" t="e">
        <f>VLOOKUP(NPC410,Teams,2)</f>
        <v>#REF!</v>
      </c>
      <c r="NOV410" s="370" t="e">
        <f>VLOOKUP(NPD410,Teams,2)</f>
        <v>#REF!</v>
      </c>
      <c r="NOW410" s="464"/>
      <c r="NOX410" s="369">
        <v>0.33333333333333331</v>
      </c>
      <c r="NOY410" s="370" t="e">
        <f>VLOOKUP(NOU410,fields,2)</f>
        <v>#REF!</v>
      </c>
      <c r="NOZ410" s="73" t="s">
        <v>985</v>
      </c>
      <c r="NPA410" s="95">
        <v>45109</v>
      </c>
      <c r="NPB410" s="65" t="s">
        <v>11</v>
      </c>
      <c r="NPC410" s="370" t="e">
        <f>VLOOKUP(NPK410,Teams,2)</f>
        <v>#REF!</v>
      </c>
      <c r="NPD410" s="370" t="e">
        <f>VLOOKUP(NPL410,Teams,2)</f>
        <v>#REF!</v>
      </c>
      <c r="NPE410" s="464"/>
      <c r="NPF410" s="369">
        <v>0.33333333333333331</v>
      </c>
      <c r="NPG410" s="370" t="e">
        <f>VLOOKUP(NPC410,fields,2)</f>
        <v>#REF!</v>
      </c>
      <c r="NPH410" s="73" t="s">
        <v>985</v>
      </c>
      <c r="NPI410" s="95">
        <v>45109</v>
      </c>
      <c r="NPJ410" s="65" t="s">
        <v>11</v>
      </c>
      <c r="NPK410" s="370" t="e">
        <f>VLOOKUP(NPS410,Teams,2)</f>
        <v>#REF!</v>
      </c>
      <c r="NPL410" s="370" t="e">
        <f>VLOOKUP(NPT410,Teams,2)</f>
        <v>#REF!</v>
      </c>
      <c r="NPM410" s="464"/>
      <c r="NPN410" s="369">
        <v>0.33333333333333331</v>
      </c>
      <c r="NPO410" s="370" t="e">
        <f>VLOOKUP(NPK410,fields,2)</f>
        <v>#REF!</v>
      </c>
      <c r="NPP410" s="73" t="s">
        <v>985</v>
      </c>
      <c r="NPQ410" s="95">
        <v>45109</v>
      </c>
      <c r="NPR410" s="65" t="s">
        <v>11</v>
      </c>
      <c r="NPS410" s="370" t="e">
        <f>VLOOKUP(NQA410,Teams,2)</f>
        <v>#REF!</v>
      </c>
      <c r="NPT410" s="370" t="e">
        <f>VLOOKUP(NQB410,Teams,2)</f>
        <v>#REF!</v>
      </c>
      <c r="NPU410" s="464"/>
      <c r="NPV410" s="369">
        <v>0.33333333333333331</v>
      </c>
      <c r="NPW410" s="370" t="e">
        <f>VLOOKUP(NPS410,fields,2)</f>
        <v>#REF!</v>
      </c>
      <c r="NPX410" s="73" t="s">
        <v>985</v>
      </c>
      <c r="NPY410" s="95">
        <v>45109</v>
      </c>
      <c r="NPZ410" s="65" t="s">
        <v>11</v>
      </c>
      <c r="NQA410" s="370" t="e">
        <f>VLOOKUP(NQI410,Teams,2)</f>
        <v>#REF!</v>
      </c>
      <c r="NQB410" s="370" t="e">
        <f>VLOOKUP(NQJ410,Teams,2)</f>
        <v>#REF!</v>
      </c>
      <c r="NQC410" s="464"/>
      <c r="NQD410" s="369">
        <v>0.33333333333333331</v>
      </c>
      <c r="NQE410" s="370" t="e">
        <f>VLOOKUP(NQA410,fields,2)</f>
        <v>#REF!</v>
      </c>
      <c r="NQF410" s="73" t="s">
        <v>985</v>
      </c>
      <c r="NQG410" s="95">
        <v>45109</v>
      </c>
      <c r="NQH410" s="65" t="s">
        <v>11</v>
      </c>
      <c r="NQI410" s="370" t="e">
        <f>VLOOKUP(NQQ410,Teams,2)</f>
        <v>#REF!</v>
      </c>
      <c r="NQJ410" s="370" t="e">
        <f>VLOOKUP(NQR410,Teams,2)</f>
        <v>#REF!</v>
      </c>
      <c r="NQK410" s="464"/>
      <c r="NQL410" s="369">
        <v>0.33333333333333331</v>
      </c>
      <c r="NQM410" s="370" t="e">
        <f>VLOOKUP(NQI410,fields,2)</f>
        <v>#REF!</v>
      </c>
      <c r="NQN410" s="73" t="s">
        <v>985</v>
      </c>
      <c r="NQO410" s="95">
        <v>45109</v>
      </c>
      <c r="NQP410" s="65" t="s">
        <v>11</v>
      </c>
      <c r="NQQ410" s="370" t="e">
        <f>VLOOKUP(NQY410,Teams,2)</f>
        <v>#REF!</v>
      </c>
      <c r="NQR410" s="370" t="e">
        <f>VLOOKUP(NQZ410,Teams,2)</f>
        <v>#REF!</v>
      </c>
      <c r="NQS410" s="464"/>
      <c r="NQT410" s="369">
        <v>0.33333333333333331</v>
      </c>
      <c r="NQU410" s="370" t="e">
        <f>VLOOKUP(NQQ410,fields,2)</f>
        <v>#REF!</v>
      </c>
      <c r="NQV410" s="73" t="s">
        <v>985</v>
      </c>
      <c r="NQW410" s="95">
        <v>45109</v>
      </c>
      <c r="NQX410" s="65" t="s">
        <v>11</v>
      </c>
      <c r="NQY410" s="370" t="e">
        <f>VLOOKUP(NRG410,Teams,2)</f>
        <v>#REF!</v>
      </c>
      <c r="NQZ410" s="370" t="e">
        <f>VLOOKUP(NRH410,Teams,2)</f>
        <v>#REF!</v>
      </c>
      <c r="NRA410" s="464"/>
      <c r="NRB410" s="369">
        <v>0.33333333333333331</v>
      </c>
      <c r="NRC410" s="370" t="e">
        <f>VLOOKUP(NQY410,fields,2)</f>
        <v>#REF!</v>
      </c>
      <c r="NRD410" s="73" t="s">
        <v>985</v>
      </c>
      <c r="NRE410" s="95">
        <v>45109</v>
      </c>
      <c r="NRF410" s="65" t="s">
        <v>11</v>
      </c>
      <c r="NRG410" s="370" t="e">
        <f>VLOOKUP(NRO410,Teams,2)</f>
        <v>#REF!</v>
      </c>
      <c r="NRH410" s="370" t="e">
        <f>VLOOKUP(NRP410,Teams,2)</f>
        <v>#REF!</v>
      </c>
      <c r="NRI410" s="464"/>
      <c r="NRJ410" s="369">
        <v>0.33333333333333331</v>
      </c>
      <c r="NRK410" s="370" t="e">
        <f>VLOOKUP(NRG410,fields,2)</f>
        <v>#REF!</v>
      </c>
      <c r="NRL410" s="73" t="s">
        <v>985</v>
      </c>
      <c r="NRM410" s="95">
        <v>45109</v>
      </c>
      <c r="NRN410" s="65" t="s">
        <v>11</v>
      </c>
      <c r="NRO410" s="370" t="e">
        <f>VLOOKUP(NRW410,Teams,2)</f>
        <v>#REF!</v>
      </c>
      <c r="NRP410" s="370" t="e">
        <f>VLOOKUP(NRX410,Teams,2)</f>
        <v>#REF!</v>
      </c>
      <c r="NRQ410" s="464"/>
      <c r="NRR410" s="369">
        <v>0.33333333333333331</v>
      </c>
      <c r="NRS410" s="370" t="e">
        <f>VLOOKUP(NRO410,fields,2)</f>
        <v>#REF!</v>
      </c>
      <c r="NRT410" s="73" t="s">
        <v>985</v>
      </c>
      <c r="NRU410" s="95">
        <v>45109</v>
      </c>
      <c r="NRV410" s="65" t="s">
        <v>11</v>
      </c>
      <c r="NRW410" s="370" t="e">
        <f>VLOOKUP(NSE410,Teams,2)</f>
        <v>#REF!</v>
      </c>
      <c r="NRX410" s="370" t="e">
        <f>VLOOKUP(NSF410,Teams,2)</f>
        <v>#REF!</v>
      </c>
      <c r="NRY410" s="464"/>
      <c r="NRZ410" s="369">
        <v>0.33333333333333331</v>
      </c>
      <c r="NSA410" s="370" t="e">
        <f>VLOOKUP(NRW410,fields,2)</f>
        <v>#REF!</v>
      </c>
      <c r="NSB410" s="73" t="s">
        <v>985</v>
      </c>
      <c r="NSC410" s="95">
        <v>45109</v>
      </c>
      <c r="NSD410" s="65" t="s">
        <v>11</v>
      </c>
      <c r="NSE410" s="370" t="e">
        <f>VLOOKUP(NSM410,Teams,2)</f>
        <v>#REF!</v>
      </c>
      <c r="NSF410" s="370" t="e">
        <f>VLOOKUP(NSN410,Teams,2)</f>
        <v>#REF!</v>
      </c>
      <c r="NSG410" s="464"/>
      <c r="NSH410" s="369">
        <v>0.33333333333333331</v>
      </c>
      <c r="NSI410" s="370" t="e">
        <f>VLOOKUP(NSE410,fields,2)</f>
        <v>#REF!</v>
      </c>
      <c r="NSJ410" s="73" t="s">
        <v>985</v>
      </c>
      <c r="NSK410" s="95">
        <v>45109</v>
      </c>
      <c r="NSL410" s="65" t="s">
        <v>11</v>
      </c>
      <c r="NSM410" s="370" t="e">
        <f>VLOOKUP(NSU410,Teams,2)</f>
        <v>#REF!</v>
      </c>
      <c r="NSN410" s="370" t="e">
        <f>VLOOKUP(NSV410,Teams,2)</f>
        <v>#REF!</v>
      </c>
      <c r="NSO410" s="464"/>
      <c r="NSP410" s="369">
        <v>0.33333333333333331</v>
      </c>
      <c r="NSQ410" s="370" t="e">
        <f>VLOOKUP(NSM410,fields,2)</f>
        <v>#REF!</v>
      </c>
      <c r="NSR410" s="73" t="s">
        <v>985</v>
      </c>
      <c r="NSS410" s="95">
        <v>45109</v>
      </c>
      <c r="NST410" s="65" t="s">
        <v>11</v>
      </c>
      <c r="NSU410" s="370" t="e">
        <f>VLOOKUP(NTC410,Teams,2)</f>
        <v>#REF!</v>
      </c>
      <c r="NSV410" s="370" t="e">
        <f>VLOOKUP(NTD410,Teams,2)</f>
        <v>#REF!</v>
      </c>
      <c r="NSW410" s="464"/>
      <c r="NSX410" s="369">
        <v>0.33333333333333331</v>
      </c>
      <c r="NSY410" s="370" t="e">
        <f>VLOOKUP(NSU410,fields,2)</f>
        <v>#REF!</v>
      </c>
      <c r="NSZ410" s="73" t="s">
        <v>985</v>
      </c>
      <c r="NTA410" s="95">
        <v>45109</v>
      </c>
      <c r="NTB410" s="65" t="s">
        <v>11</v>
      </c>
      <c r="NTC410" s="370" t="e">
        <f>VLOOKUP(NTK410,Teams,2)</f>
        <v>#REF!</v>
      </c>
      <c r="NTD410" s="370" t="e">
        <f>VLOOKUP(NTL410,Teams,2)</f>
        <v>#REF!</v>
      </c>
      <c r="NTE410" s="464"/>
      <c r="NTF410" s="369">
        <v>0.33333333333333331</v>
      </c>
      <c r="NTG410" s="370" t="e">
        <f>VLOOKUP(NTC410,fields,2)</f>
        <v>#REF!</v>
      </c>
      <c r="NTH410" s="73" t="s">
        <v>985</v>
      </c>
      <c r="NTI410" s="95">
        <v>45109</v>
      </c>
      <c r="NTJ410" s="65" t="s">
        <v>11</v>
      </c>
      <c r="NTK410" s="370" t="e">
        <f>VLOOKUP(NTS410,Teams,2)</f>
        <v>#REF!</v>
      </c>
      <c r="NTL410" s="370" t="e">
        <f>VLOOKUP(NTT410,Teams,2)</f>
        <v>#REF!</v>
      </c>
      <c r="NTM410" s="464"/>
      <c r="NTN410" s="369">
        <v>0.33333333333333331</v>
      </c>
      <c r="NTO410" s="370" t="e">
        <f>VLOOKUP(NTK410,fields,2)</f>
        <v>#REF!</v>
      </c>
      <c r="NTP410" s="73" t="s">
        <v>985</v>
      </c>
      <c r="NTQ410" s="95">
        <v>45109</v>
      </c>
      <c r="NTR410" s="65" t="s">
        <v>11</v>
      </c>
      <c r="NTS410" s="370" t="e">
        <f>VLOOKUP(NUA410,Teams,2)</f>
        <v>#REF!</v>
      </c>
      <c r="NTT410" s="370" t="e">
        <f>VLOOKUP(NUB410,Teams,2)</f>
        <v>#REF!</v>
      </c>
      <c r="NTU410" s="464"/>
      <c r="NTV410" s="369">
        <v>0.33333333333333331</v>
      </c>
      <c r="NTW410" s="370" t="e">
        <f>VLOOKUP(NTS410,fields,2)</f>
        <v>#REF!</v>
      </c>
      <c r="NTX410" s="73" t="s">
        <v>985</v>
      </c>
      <c r="NTY410" s="95">
        <v>45109</v>
      </c>
      <c r="NTZ410" s="65" t="s">
        <v>11</v>
      </c>
      <c r="NUA410" s="370" t="e">
        <f>VLOOKUP(NUI410,Teams,2)</f>
        <v>#REF!</v>
      </c>
      <c r="NUB410" s="370" t="e">
        <f>VLOOKUP(NUJ410,Teams,2)</f>
        <v>#REF!</v>
      </c>
      <c r="NUC410" s="464"/>
      <c r="NUD410" s="369">
        <v>0.33333333333333331</v>
      </c>
      <c r="NUE410" s="370" t="e">
        <f>VLOOKUP(NUA410,fields,2)</f>
        <v>#REF!</v>
      </c>
      <c r="NUF410" s="73" t="s">
        <v>985</v>
      </c>
      <c r="NUG410" s="95">
        <v>45109</v>
      </c>
      <c r="NUH410" s="65" t="s">
        <v>11</v>
      </c>
      <c r="NUI410" s="370" t="e">
        <f>VLOOKUP(NUQ410,Teams,2)</f>
        <v>#REF!</v>
      </c>
      <c r="NUJ410" s="370" t="e">
        <f>VLOOKUP(NUR410,Teams,2)</f>
        <v>#REF!</v>
      </c>
      <c r="NUK410" s="464"/>
      <c r="NUL410" s="369">
        <v>0.33333333333333331</v>
      </c>
      <c r="NUM410" s="370" t="e">
        <f>VLOOKUP(NUI410,fields,2)</f>
        <v>#REF!</v>
      </c>
      <c r="NUN410" s="73" t="s">
        <v>985</v>
      </c>
      <c r="NUO410" s="95">
        <v>45109</v>
      </c>
      <c r="NUP410" s="65" t="s">
        <v>11</v>
      </c>
      <c r="NUQ410" s="370" t="e">
        <f>VLOOKUP(NUY410,Teams,2)</f>
        <v>#REF!</v>
      </c>
      <c r="NUR410" s="370" t="e">
        <f>VLOOKUP(NUZ410,Teams,2)</f>
        <v>#REF!</v>
      </c>
      <c r="NUS410" s="464"/>
      <c r="NUT410" s="369">
        <v>0.33333333333333331</v>
      </c>
      <c r="NUU410" s="370" t="e">
        <f>VLOOKUP(NUQ410,fields,2)</f>
        <v>#REF!</v>
      </c>
      <c r="NUV410" s="73" t="s">
        <v>985</v>
      </c>
      <c r="NUW410" s="95">
        <v>45109</v>
      </c>
      <c r="NUX410" s="65" t="s">
        <v>11</v>
      </c>
      <c r="NUY410" s="370" t="e">
        <f>VLOOKUP(NVG410,Teams,2)</f>
        <v>#REF!</v>
      </c>
      <c r="NUZ410" s="370" t="e">
        <f>VLOOKUP(NVH410,Teams,2)</f>
        <v>#REF!</v>
      </c>
      <c r="NVA410" s="464"/>
      <c r="NVB410" s="369">
        <v>0.33333333333333331</v>
      </c>
      <c r="NVC410" s="370" t="e">
        <f>VLOOKUP(NUY410,fields,2)</f>
        <v>#REF!</v>
      </c>
      <c r="NVD410" s="73" t="s">
        <v>985</v>
      </c>
      <c r="NVE410" s="95">
        <v>45109</v>
      </c>
      <c r="NVF410" s="65" t="s">
        <v>11</v>
      </c>
      <c r="NVG410" s="370" t="e">
        <f>VLOOKUP(NVO410,Teams,2)</f>
        <v>#REF!</v>
      </c>
      <c r="NVH410" s="370" t="e">
        <f>VLOOKUP(NVP410,Teams,2)</f>
        <v>#REF!</v>
      </c>
      <c r="NVI410" s="464"/>
      <c r="NVJ410" s="369">
        <v>0.33333333333333331</v>
      </c>
      <c r="NVK410" s="370" t="e">
        <f>VLOOKUP(NVG410,fields,2)</f>
        <v>#REF!</v>
      </c>
      <c r="NVL410" s="73" t="s">
        <v>985</v>
      </c>
      <c r="NVM410" s="95">
        <v>45109</v>
      </c>
      <c r="NVN410" s="65" t="s">
        <v>11</v>
      </c>
      <c r="NVO410" s="370" t="e">
        <f>VLOOKUP(NVW410,Teams,2)</f>
        <v>#REF!</v>
      </c>
      <c r="NVP410" s="370" t="e">
        <f>VLOOKUP(NVX410,Teams,2)</f>
        <v>#REF!</v>
      </c>
      <c r="NVQ410" s="464"/>
      <c r="NVR410" s="369">
        <v>0.33333333333333331</v>
      </c>
      <c r="NVS410" s="370" t="e">
        <f>VLOOKUP(NVO410,fields,2)</f>
        <v>#REF!</v>
      </c>
      <c r="NVT410" s="73" t="s">
        <v>985</v>
      </c>
      <c r="NVU410" s="95">
        <v>45109</v>
      </c>
      <c r="NVV410" s="65" t="s">
        <v>11</v>
      </c>
      <c r="NVW410" s="370" t="e">
        <f>VLOOKUP(NWE410,Teams,2)</f>
        <v>#REF!</v>
      </c>
      <c r="NVX410" s="370" t="e">
        <f>VLOOKUP(NWF410,Teams,2)</f>
        <v>#REF!</v>
      </c>
      <c r="NVY410" s="464"/>
      <c r="NVZ410" s="369">
        <v>0.33333333333333331</v>
      </c>
      <c r="NWA410" s="370" t="e">
        <f>VLOOKUP(NVW410,fields,2)</f>
        <v>#REF!</v>
      </c>
      <c r="NWB410" s="73" t="s">
        <v>985</v>
      </c>
      <c r="NWC410" s="95">
        <v>45109</v>
      </c>
      <c r="NWD410" s="65" t="s">
        <v>11</v>
      </c>
      <c r="NWE410" s="370" t="e">
        <f>VLOOKUP(NWM410,Teams,2)</f>
        <v>#REF!</v>
      </c>
      <c r="NWF410" s="370" t="e">
        <f>VLOOKUP(NWN410,Teams,2)</f>
        <v>#REF!</v>
      </c>
      <c r="NWG410" s="464"/>
      <c r="NWH410" s="369">
        <v>0.33333333333333331</v>
      </c>
      <c r="NWI410" s="370" t="e">
        <f>VLOOKUP(NWE410,fields,2)</f>
        <v>#REF!</v>
      </c>
      <c r="NWJ410" s="73" t="s">
        <v>985</v>
      </c>
      <c r="NWK410" s="95">
        <v>45109</v>
      </c>
      <c r="NWL410" s="65" t="s">
        <v>11</v>
      </c>
      <c r="NWM410" s="370" t="e">
        <f>VLOOKUP(NWU410,Teams,2)</f>
        <v>#REF!</v>
      </c>
      <c r="NWN410" s="370" t="e">
        <f>VLOOKUP(NWV410,Teams,2)</f>
        <v>#REF!</v>
      </c>
      <c r="NWO410" s="464"/>
      <c r="NWP410" s="369">
        <v>0.33333333333333331</v>
      </c>
      <c r="NWQ410" s="370" t="e">
        <f>VLOOKUP(NWM410,fields,2)</f>
        <v>#REF!</v>
      </c>
      <c r="NWR410" s="73" t="s">
        <v>985</v>
      </c>
      <c r="NWS410" s="95">
        <v>45109</v>
      </c>
      <c r="NWT410" s="65" t="s">
        <v>11</v>
      </c>
      <c r="NWU410" s="370" t="e">
        <f>VLOOKUP(NXC410,Teams,2)</f>
        <v>#REF!</v>
      </c>
      <c r="NWV410" s="370" t="e">
        <f>VLOOKUP(NXD410,Teams,2)</f>
        <v>#REF!</v>
      </c>
      <c r="NWW410" s="464"/>
      <c r="NWX410" s="369">
        <v>0.33333333333333331</v>
      </c>
      <c r="NWY410" s="370" t="e">
        <f>VLOOKUP(NWU410,fields,2)</f>
        <v>#REF!</v>
      </c>
      <c r="NWZ410" s="73" t="s">
        <v>985</v>
      </c>
      <c r="NXA410" s="95">
        <v>45109</v>
      </c>
      <c r="NXB410" s="65" t="s">
        <v>11</v>
      </c>
      <c r="NXC410" s="370" t="e">
        <f>VLOOKUP(NXK410,Teams,2)</f>
        <v>#REF!</v>
      </c>
      <c r="NXD410" s="370" t="e">
        <f>VLOOKUP(NXL410,Teams,2)</f>
        <v>#REF!</v>
      </c>
      <c r="NXE410" s="464"/>
      <c r="NXF410" s="369">
        <v>0.33333333333333331</v>
      </c>
      <c r="NXG410" s="370" t="e">
        <f>VLOOKUP(NXC410,fields,2)</f>
        <v>#REF!</v>
      </c>
      <c r="NXH410" s="73" t="s">
        <v>985</v>
      </c>
      <c r="NXI410" s="95">
        <v>45109</v>
      </c>
      <c r="NXJ410" s="65" t="s">
        <v>11</v>
      </c>
      <c r="NXK410" s="370" t="e">
        <f>VLOOKUP(NXS410,Teams,2)</f>
        <v>#REF!</v>
      </c>
      <c r="NXL410" s="370" t="e">
        <f>VLOOKUP(NXT410,Teams,2)</f>
        <v>#REF!</v>
      </c>
      <c r="NXM410" s="464"/>
      <c r="NXN410" s="369">
        <v>0.33333333333333331</v>
      </c>
      <c r="NXO410" s="370" t="e">
        <f>VLOOKUP(NXK410,fields,2)</f>
        <v>#REF!</v>
      </c>
      <c r="NXP410" s="73" t="s">
        <v>985</v>
      </c>
      <c r="NXQ410" s="95">
        <v>45109</v>
      </c>
      <c r="NXR410" s="65" t="s">
        <v>11</v>
      </c>
      <c r="NXS410" s="370" t="e">
        <f>VLOOKUP(NYA410,Teams,2)</f>
        <v>#REF!</v>
      </c>
      <c r="NXT410" s="370" t="e">
        <f>VLOOKUP(NYB410,Teams,2)</f>
        <v>#REF!</v>
      </c>
      <c r="NXU410" s="464"/>
      <c r="NXV410" s="369">
        <v>0.33333333333333331</v>
      </c>
      <c r="NXW410" s="370" t="e">
        <f>VLOOKUP(NXS410,fields,2)</f>
        <v>#REF!</v>
      </c>
      <c r="NXX410" s="73" t="s">
        <v>985</v>
      </c>
      <c r="NXY410" s="95">
        <v>45109</v>
      </c>
      <c r="NXZ410" s="65" t="s">
        <v>11</v>
      </c>
      <c r="NYA410" s="370" t="e">
        <f>VLOOKUP(NYI410,Teams,2)</f>
        <v>#REF!</v>
      </c>
      <c r="NYB410" s="370" t="e">
        <f>VLOOKUP(NYJ410,Teams,2)</f>
        <v>#REF!</v>
      </c>
      <c r="NYC410" s="464"/>
      <c r="NYD410" s="369">
        <v>0.33333333333333331</v>
      </c>
      <c r="NYE410" s="370" t="e">
        <f>VLOOKUP(NYA410,fields,2)</f>
        <v>#REF!</v>
      </c>
      <c r="NYF410" s="73" t="s">
        <v>985</v>
      </c>
      <c r="NYG410" s="95">
        <v>45109</v>
      </c>
      <c r="NYH410" s="65" t="s">
        <v>11</v>
      </c>
      <c r="NYI410" s="370" t="e">
        <f>VLOOKUP(NYQ410,Teams,2)</f>
        <v>#REF!</v>
      </c>
      <c r="NYJ410" s="370" t="e">
        <f>VLOOKUP(NYR410,Teams,2)</f>
        <v>#REF!</v>
      </c>
      <c r="NYK410" s="464"/>
      <c r="NYL410" s="369">
        <v>0.33333333333333331</v>
      </c>
      <c r="NYM410" s="370" t="e">
        <f>VLOOKUP(NYI410,fields,2)</f>
        <v>#REF!</v>
      </c>
      <c r="NYN410" s="73" t="s">
        <v>985</v>
      </c>
      <c r="NYO410" s="95">
        <v>45109</v>
      </c>
      <c r="NYP410" s="65" t="s">
        <v>11</v>
      </c>
      <c r="NYQ410" s="370" t="e">
        <f>VLOOKUP(NYY410,Teams,2)</f>
        <v>#REF!</v>
      </c>
      <c r="NYR410" s="370" t="e">
        <f>VLOOKUP(NYZ410,Teams,2)</f>
        <v>#REF!</v>
      </c>
      <c r="NYS410" s="464"/>
      <c r="NYT410" s="369">
        <v>0.33333333333333331</v>
      </c>
      <c r="NYU410" s="370" t="e">
        <f>VLOOKUP(NYQ410,fields,2)</f>
        <v>#REF!</v>
      </c>
      <c r="NYV410" s="73" t="s">
        <v>985</v>
      </c>
      <c r="NYW410" s="95">
        <v>45109</v>
      </c>
      <c r="NYX410" s="65" t="s">
        <v>11</v>
      </c>
      <c r="NYY410" s="370" t="e">
        <f>VLOOKUP(NZG410,Teams,2)</f>
        <v>#REF!</v>
      </c>
      <c r="NYZ410" s="370" t="e">
        <f>VLOOKUP(NZH410,Teams,2)</f>
        <v>#REF!</v>
      </c>
      <c r="NZA410" s="464"/>
      <c r="NZB410" s="369">
        <v>0.33333333333333331</v>
      </c>
      <c r="NZC410" s="370" t="e">
        <f>VLOOKUP(NYY410,fields,2)</f>
        <v>#REF!</v>
      </c>
      <c r="NZD410" s="73" t="s">
        <v>985</v>
      </c>
      <c r="NZE410" s="95">
        <v>45109</v>
      </c>
      <c r="NZF410" s="65" t="s">
        <v>11</v>
      </c>
      <c r="NZG410" s="370" t="e">
        <f>VLOOKUP(NZO410,Teams,2)</f>
        <v>#REF!</v>
      </c>
      <c r="NZH410" s="370" t="e">
        <f>VLOOKUP(NZP410,Teams,2)</f>
        <v>#REF!</v>
      </c>
      <c r="NZI410" s="464"/>
      <c r="NZJ410" s="369">
        <v>0.33333333333333331</v>
      </c>
      <c r="NZK410" s="370" t="e">
        <f>VLOOKUP(NZG410,fields,2)</f>
        <v>#REF!</v>
      </c>
      <c r="NZL410" s="73" t="s">
        <v>985</v>
      </c>
      <c r="NZM410" s="95">
        <v>45109</v>
      </c>
      <c r="NZN410" s="65" t="s">
        <v>11</v>
      </c>
      <c r="NZO410" s="370" t="e">
        <f>VLOOKUP(NZW410,Teams,2)</f>
        <v>#REF!</v>
      </c>
      <c r="NZP410" s="370" t="e">
        <f>VLOOKUP(NZX410,Teams,2)</f>
        <v>#REF!</v>
      </c>
      <c r="NZQ410" s="464"/>
      <c r="NZR410" s="369">
        <v>0.33333333333333331</v>
      </c>
      <c r="NZS410" s="370" t="e">
        <f>VLOOKUP(NZO410,fields,2)</f>
        <v>#REF!</v>
      </c>
      <c r="NZT410" s="73" t="s">
        <v>985</v>
      </c>
      <c r="NZU410" s="95">
        <v>45109</v>
      </c>
      <c r="NZV410" s="65" t="s">
        <v>11</v>
      </c>
      <c r="NZW410" s="370" t="e">
        <f>VLOOKUP(OAE410,Teams,2)</f>
        <v>#REF!</v>
      </c>
      <c r="NZX410" s="370" t="e">
        <f>VLOOKUP(OAF410,Teams,2)</f>
        <v>#REF!</v>
      </c>
      <c r="NZY410" s="464"/>
      <c r="NZZ410" s="369">
        <v>0.33333333333333331</v>
      </c>
      <c r="OAA410" s="370" t="e">
        <f>VLOOKUP(NZW410,fields,2)</f>
        <v>#REF!</v>
      </c>
      <c r="OAB410" s="73" t="s">
        <v>985</v>
      </c>
      <c r="OAC410" s="95">
        <v>45109</v>
      </c>
      <c r="OAD410" s="65" t="s">
        <v>11</v>
      </c>
      <c r="OAE410" s="370" t="e">
        <f>VLOOKUP(OAM410,Teams,2)</f>
        <v>#REF!</v>
      </c>
      <c r="OAF410" s="370" t="e">
        <f>VLOOKUP(OAN410,Teams,2)</f>
        <v>#REF!</v>
      </c>
      <c r="OAG410" s="464"/>
      <c r="OAH410" s="369">
        <v>0.33333333333333331</v>
      </c>
      <c r="OAI410" s="370" t="e">
        <f>VLOOKUP(OAE410,fields,2)</f>
        <v>#REF!</v>
      </c>
      <c r="OAJ410" s="73" t="s">
        <v>985</v>
      </c>
      <c r="OAK410" s="95">
        <v>45109</v>
      </c>
      <c r="OAL410" s="65" t="s">
        <v>11</v>
      </c>
      <c r="OAM410" s="370" t="e">
        <f>VLOOKUP(OAU410,Teams,2)</f>
        <v>#REF!</v>
      </c>
      <c r="OAN410" s="370" t="e">
        <f>VLOOKUP(OAV410,Teams,2)</f>
        <v>#REF!</v>
      </c>
      <c r="OAO410" s="464"/>
      <c r="OAP410" s="369">
        <v>0.33333333333333331</v>
      </c>
      <c r="OAQ410" s="370" t="e">
        <f>VLOOKUP(OAM410,fields,2)</f>
        <v>#REF!</v>
      </c>
      <c r="OAR410" s="73" t="s">
        <v>985</v>
      </c>
      <c r="OAS410" s="95">
        <v>45109</v>
      </c>
      <c r="OAT410" s="65" t="s">
        <v>11</v>
      </c>
      <c r="OAU410" s="370" t="e">
        <f>VLOOKUP(OBC410,Teams,2)</f>
        <v>#REF!</v>
      </c>
      <c r="OAV410" s="370" t="e">
        <f>VLOOKUP(OBD410,Teams,2)</f>
        <v>#REF!</v>
      </c>
      <c r="OAW410" s="464"/>
      <c r="OAX410" s="369">
        <v>0.33333333333333331</v>
      </c>
      <c r="OAY410" s="370" t="e">
        <f>VLOOKUP(OAU410,fields,2)</f>
        <v>#REF!</v>
      </c>
      <c r="OAZ410" s="73" t="s">
        <v>985</v>
      </c>
      <c r="OBA410" s="95">
        <v>45109</v>
      </c>
      <c r="OBB410" s="65" t="s">
        <v>11</v>
      </c>
      <c r="OBC410" s="370" t="e">
        <f>VLOOKUP(OBK410,Teams,2)</f>
        <v>#REF!</v>
      </c>
      <c r="OBD410" s="370" t="e">
        <f>VLOOKUP(OBL410,Teams,2)</f>
        <v>#REF!</v>
      </c>
      <c r="OBE410" s="464"/>
      <c r="OBF410" s="369">
        <v>0.33333333333333331</v>
      </c>
      <c r="OBG410" s="370" t="e">
        <f>VLOOKUP(OBC410,fields,2)</f>
        <v>#REF!</v>
      </c>
      <c r="OBH410" s="73" t="s">
        <v>985</v>
      </c>
      <c r="OBI410" s="95">
        <v>45109</v>
      </c>
      <c r="OBJ410" s="65" t="s">
        <v>11</v>
      </c>
      <c r="OBK410" s="370" t="e">
        <f>VLOOKUP(OBS410,Teams,2)</f>
        <v>#REF!</v>
      </c>
      <c r="OBL410" s="370" t="e">
        <f>VLOOKUP(OBT410,Teams,2)</f>
        <v>#REF!</v>
      </c>
      <c r="OBM410" s="464"/>
      <c r="OBN410" s="369">
        <v>0.33333333333333331</v>
      </c>
      <c r="OBO410" s="370" t="e">
        <f>VLOOKUP(OBK410,fields,2)</f>
        <v>#REF!</v>
      </c>
      <c r="OBP410" s="73" t="s">
        <v>985</v>
      </c>
      <c r="OBQ410" s="95">
        <v>45109</v>
      </c>
      <c r="OBR410" s="65" t="s">
        <v>11</v>
      </c>
      <c r="OBS410" s="370" t="e">
        <f>VLOOKUP(OCA410,Teams,2)</f>
        <v>#REF!</v>
      </c>
      <c r="OBT410" s="370" t="e">
        <f>VLOOKUP(OCB410,Teams,2)</f>
        <v>#REF!</v>
      </c>
      <c r="OBU410" s="464"/>
      <c r="OBV410" s="369">
        <v>0.33333333333333331</v>
      </c>
      <c r="OBW410" s="370" t="e">
        <f>VLOOKUP(OBS410,fields,2)</f>
        <v>#REF!</v>
      </c>
      <c r="OBX410" s="73" t="s">
        <v>985</v>
      </c>
      <c r="OBY410" s="95">
        <v>45109</v>
      </c>
      <c r="OBZ410" s="65" t="s">
        <v>11</v>
      </c>
      <c r="OCA410" s="370" t="e">
        <f>VLOOKUP(OCI410,Teams,2)</f>
        <v>#REF!</v>
      </c>
      <c r="OCB410" s="370" t="e">
        <f>VLOOKUP(OCJ410,Teams,2)</f>
        <v>#REF!</v>
      </c>
      <c r="OCC410" s="464"/>
      <c r="OCD410" s="369">
        <v>0.33333333333333331</v>
      </c>
      <c r="OCE410" s="370" t="e">
        <f>VLOOKUP(OCA410,fields,2)</f>
        <v>#REF!</v>
      </c>
      <c r="OCF410" s="73" t="s">
        <v>985</v>
      </c>
      <c r="OCG410" s="95">
        <v>45109</v>
      </c>
      <c r="OCH410" s="65" t="s">
        <v>11</v>
      </c>
      <c r="OCI410" s="370" t="e">
        <f>VLOOKUP(OCQ410,Teams,2)</f>
        <v>#REF!</v>
      </c>
      <c r="OCJ410" s="370" t="e">
        <f>VLOOKUP(OCR410,Teams,2)</f>
        <v>#REF!</v>
      </c>
      <c r="OCK410" s="464"/>
      <c r="OCL410" s="369">
        <v>0.33333333333333331</v>
      </c>
      <c r="OCM410" s="370" t="e">
        <f>VLOOKUP(OCI410,fields,2)</f>
        <v>#REF!</v>
      </c>
      <c r="OCN410" s="73" t="s">
        <v>985</v>
      </c>
      <c r="OCO410" s="95">
        <v>45109</v>
      </c>
      <c r="OCP410" s="65" t="s">
        <v>11</v>
      </c>
      <c r="OCQ410" s="370" t="e">
        <f>VLOOKUP(OCY410,Teams,2)</f>
        <v>#REF!</v>
      </c>
      <c r="OCR410" s="370" t="e">
        <f>VLOOKUP(OCZ410,Teams,2)</f>
        <v>#REF!</v>
      </c>
      <c r="OCS410" s="464"/>
      <c r="OCT410" s="369">
        <v>0.33333333333333331</v>
      </c>
      <c r="OCU410" s="370" t="e">
        <f>VLOOKUP(OCQ410,fields,2)</f>
        <v>#REF!</v>
      </c>
      <c r="OCV410" s="73" t="s">
        <v>985</v>
      </c>
      <c r="OCW410" s="95">
        <v>45109</v>
      </c>
      <c r="OCX410" s="65" t="s">
        <v>11</v>
      </c>
      <c r="OCY410" s="370" t="e">
        <f>VLOOKUP(ODG410,Teams,2)</f>
        <v>#REF!</v>
      </c>
      <c r="OCZ410" s="370" t="e">
        <f>VLOOKUP(ODH410,Teams,2)</f>
        <v>#REF!</v>
      </c>
      <c r="ODA410" s="464"/>
      <c r="ODB410" s="369">
        <v>0.33333333333333331</v>
      </c>
      <c r="ODC410" s="370" t="e">
        <f>VLOOKUP(OCY410,fields,2)</f>
        <v>#REF!</v>
      </c>
      <c r="ODD410" s="73" t="s">
        <v>985</v>
      </c>
      <c r="ODE410" s="95">
        <v>45109</v>
      </c>
      <c r="ODF410" s="65" t="s">
        <v>11</v>
      </c>
      <c r="ODG410" s="370" t="e">
        <f>VLOOKUP(ODO410,Teams,2)</f>
        <v>#REF!</v>
      </c>
      <c r="ODH410" s="370" t="e">
        <f>VLOOKUP(ODP410,Teams,2)</f>
        <v>#REF!</v>
      </c>
      <c r="ODI410" s="464"/>
      <c r="ODJ410" s="369">
        <v>0.33333333333333331</v>
      </c>
      <c r="ODK410" s="370" t="e">
        <f>VLOOKUP(ODG410,fields,2)</f>
        <v>#REF!</v>
      </c>
      <c r="ODL410" s="73" t="s">
        <v>985</v>
      </c>
      <c r="ODM410" s="95">
        <v>45109</v>
      </c>
      <c r="ODN410" s="65" t="s">
        <v>11</v>
      </c>
      <c r="ODO410" s="370" t="e">
        <f>VLOOKUP(ODW410,Teams,2)</f>
        <v>#REF!</v>
      </c>
      <c r="ODP410" s="370" t="e">
        <f>VLOOKUP(ODX410,Teams,2)</f>
        <v>#REF!</v>
      </c>
      <c r="ODQ410" s="464"/>
      <c r="ODR410" s="369">
        <v>0.33333333333333331</v>
      </c>
      <c r="ODS410" s="370" t="e">
        <f>VLOOKUP(ODO410,fields,2)</f>
        <v>#REF!</v>
      </c>
      <c r="ODT410" s="73" t="s">
        <v>985</v>
      </c>
      <c r="ODU410" s="95">
        <v>45109</v>
      </c>
      <c r="ODV410" s="65" t="s">
        <v>11</v>
      </c>
      <c r="ODW410" s="370" t="e">
        <f>VLOOKUP(OEE410,Teams,2)</f>
        <v>#REF!</v>
      </c>
      <c r="ODX410" s="370" t="e">
        <f>VLOOKUP(OEF410,Teams,2)</f>
        <v>#REF!</v>
      </c>
      <c r="ODY410" s="464"/>
      <c r="ODZ410" s="369">
        <v>0.33333333333333331</v>
      </c>
      <c r="OEA410" s="370" t="e">
        <f>VLOOKUP(ODW410,fields,2)</f>
        <v>#REF!</v>
      </c>
      <c r="OEB410" s="73" t="s">
        <v>985</v>
      </c>
      <c r="OEC410" s="95">
        <v>45109</v>
      </c>
      <c r="OED410" s="65" t="s">
        <v>11</v>
      </c>
      <c r="OEE410" s="370" t="e">
        <f>VLOOKUP(OEM410,Teams,2)</f>
        <v>#REF!</v>
      </c>
      <c r="OEF410" s="370" t="e">
        <f>VLOOKUP(OEN410,Teams,2)</f>
        <v>#REF!</v>
      </c>
      <c r="OEG410" s="464"/>
      <c r="OEH410" s="369">
        <v>0.33333333333333331</v>
      </c>
      <c r="OEI410" s="370" t="e">
        <f>VLOOKUP(OEE410,fields,2)</f>
        <v>#REF!</v>
      </c>
      <c r="OEJ410" s="73" t="s">
        <v>985</v>
      </c>
      <c r="OEK410" s="95">
        <v>45109</v>
      </c>
      <c r="OEL410" s="65" t="s">
        <v>11</v>
      </c>
      <c r="OEM410" s="370" t="e">
        <f>VLOOKUP(OEU410,Teams,2)</f>
        <v>#REF!</v>
      </c>
      <c r="OEN410" s="370" t="e">
        <f>VLOOKUP(OEV410,Teams,2)</f>
        <v>#REF!</v>
      </c>
      <c r="OEO410" s="464"/>
      <c r="OEP410" s="369">
        <v>0.33333333333333331</v>
      </c>
      <c r="OEQ410" s="370" t="e">
        <f>VLOOKUP(OEM410,fields,2)</f>
        <v>#REF!</v>
      </c>
      <c r="OER410" s="73" t="s">
        <v>985</v>
      </c>
      <c r="OES410" s="95">
        <v>45109</v>
      </c>
      <c r="OET410" s="65" t="s">
        <v>11</v>
      </c>
      <c r="OEU410" s="370" t="e">
        <f>VLOOKUP(OFC410,Teams,2)</f>
        <v>#REF!</v>
      </c>
      <c r="OEV410" s="370" t="e">
        <f>VLOOKUP(OFD410,Teams,2)</f>
        <v>#REF!</v>
      </c>
      <c r="OEW410" s="464"/>
      <c r="OEX410" s="369">
        <v>0.33333333333333331</v>
      </c>
      <c r="OEY410" s="370" t="e">
        <f>VLOOKUP(OEU410,fields,2)</f>
        <v>#REF!</v>
      </c>
      <c r="OEZ410" s="73" t="s">
        <v>985</v>
      </c>
      <c r="OFA410" s="95">
        <v>45109</v>
      </c>
      <c r="OFB410" s="65" t="s">
        <v>11</v>
      </c>
      <c r="OFC410" s="370" t="e">
        <f>VLOOKUP(OFK410,Teams,2)</f>
        <v>#REF!</v>
      </c>
      <c r="OFD410" s="370" t="e">
        <f>VLOOKUP(OFL410,Teams,2)</f>
        <v>#REF!</v>
      </c>
      <c r="OFE410" s="464"/>
      <c r="OFF410" s="369">
        <v>0.33333333333333331</v>
      </c>
      <c r="OFG410" s="370" t="e">
        <f>VLOOKUP(OFC410,fields,2)</f>
        <v>#REF!</v>
      </c>
      <c r="OFH410" s="73" t="s">
        <v>985</v>
      </c>
      <c r="OFI410" s="95">
        <v>45109</v>
      </c>
      <c r="OFJ410" s="65" t="s">
        <v>11</v>
      </c>
      <c r="OFK410" s="370" t="e">
        <f>VLOOKUP(OFS410,Teams,2)</f>
        <v>#REF!</v>
      </c>
      <c r="OFL410" s="370" t="e">
        <f>VLOOKUP(OFT410,Teams,2)</f>
        <v>#REF!</v>
      </c>
      <c r="OFM410" s="464"/>
      <c r="OFN410" s="369">
        <v>0.33333333333333331</v>
      </c>
      <c r="OFO410" s="370" t="e">
        <f>VLOOKUP(OFK410,fields,2)</f>
        <v>#REF!</v>
      </c>
      <c r="OFP410" s="73" t="s">
        <v>985</v>
      </c>
      <c r="OFQ410" s="95">
        <v>45109</v>
      </c>
      <c r="OFR410" s="65" t="s">
        <v>11</v>
      </c>
      <c r="OFS410" s="370" t="e">
        <f>VLOOKUP(OGA410,Teams,2)</f>
        <v>#REF!</v>
      </c>
      <c r="OFT410" s="370" t="e">
        <f>VLOOKUP(OGB410,Teams,2)</f>
        <v>#REF!</v>
      </c>
      <c r="OFU410" s="464"/>
      <c r="OFV410" s="369">
        <v>0.33333333333333331</v>
      </c>
      <c r="OFW410" s="370" t="e">
        <f>VLOOKUP(OFS410,fields,2)</f>
        <v>#REF!</v>
      </c>
      <c r="OFX410" s="73" t="s">
        <v>985</v>
      </c>
      <c r="OFY410" s="95">
        <v>45109</v>
      </c>
      <c r="OFZ410" s="65" t="s">
        <v>11</v>
      </c>
      <c r="OGA410" s="370" t="e">
        <f>VLOOKUP(OGI410,Teams,2)</f>
        <v>#REF!</v>
      </c>
      <c r="OGB410" s="370" t="e">
        <f>VLOOKUP(OGJ410,Teams,2)</f>
        <v>#REF!</v>
      </c>
      <c r="OGC410" s="464"/>
      <c r="OGD410" s="369">
        <v>0.33333333333333331</v>
      </c>
      <c r="OGE410" s="370" t="e">
        <f>VLOOKUP(OGA410,fields,2)</f>
        <v>#REF!</v>
      </c>
      <c r="OGF410" s="73" t="s">
        <v>985</v>
      </c>
      <c r="OGG410" s="95">
        <v>45109</v>
      </c>
      <c r="OGH410" s="65" t="s">
        <v>11</v>
      </c>
      <c r="OGI410" s="370" t="e">
        <f>VLOOKUP(OGQ410,Teams,2)</f>
        <v>#REF!</v>
      </c>
      <c r="OGJ410" s="370" t="e">
        <f>VLOOKUP(OGR410,Teams,2)</f>
        <v>#REF!</v>
      </c>
      <c r="OGK410" s="464"/>
      <c r="OGL410" s="369">
        <v>0.33333333333333331</v>
      </c>
      <c r="OGM410" s="370" t="e">
        <f>VLOOKUP(OGI410,fields,2)</f>
        <v>#REF!</v>
      </c>
      <c r="OGN410" s="73" t="s">
        <v>985</v>
      </c>
      <c r="OGO410" s="95">
        <v>45109</v>
      </c>
      <c r="OGP410" s="65" t="s">
        <v>11</v>
      </c>
      <c r="OGQ410" s="370" t="e">
        <f>VLOOKUP(OGY410,Teams,2)</f>
        <v>#REF!</v>
      </c>
      <c r="OGR410" s="370" t="e">
        <f>VLOOKUP(OGZ410,Teams,2)</f>
        <v>#REF!</v>
      </c>
      <c r="OGS410" s="464"/>
      <c r="OGT410" s="369">
        <v>0.33333333333333331</v>
      </c>
      <c r="OGU410" s="370" t="e">
        <f>VLOOKUP(OGQ410,fields,2)</f>
        <v>#REF!</v>
      </c>
      <c r="OGV410" s="73" t="s">
        <v>985</v>
      </c>
      <c r="OGW410" s="95">
        <v>45109</v>
      </c>
      <c r="OGX410" s="65" t="s">
        <v>11</v>
      </c>
      <c r="OGY410" s="370" t="e">
        <f>VLOOKUP(OHG410,Teams,2)</f>
        <v>#REF!</v>
      </c>
      <c r="OGZ410" s="370" t="e">
        <f>VLOOKUP(OHH410,Teams,2)</f>
        <v>#REF!</v>
      </c>
      <c r="OHA410" s="464"/>
      <c r="OHB410" s="369">
        <v>0.33333333333333331</v>
      </c>
      <c r="OHC410" s="370" t="e">
        <f>VLOOKUP(OGY410,fields,2)</f>
        <v>#REF!</v>
      </c>
      <c r="OHD410" s="73" t="s">
        <v>985</v>
      </c>
      <c r="OHE410" s="95">
        <v>45109</v>
      </c>
      <c r="OHF410" s="65" t="s">
        <v>11</v>
      </c>
      <c r="OHG410" s="370" t="e">
        <f>VLOOKUP(OHO410,Teams,2)</f>
        <v>#REF!</v>
      </c>
      <c r="OHH410" s="370" t="e">
        <f>VLOOKUP(OHP410,Teams,2)</f>
        <v>#REF!</v>
      </c>
      <c r="OHI410" s="464"/>
      <c r="OHJ410" s="369">
        <v>0.33333333333333331</v>
      </c>
      <c r="OHK410" s="370" t="e">
        <f>VLOOKUP(OHG410,fields,2)</f>
        <v>#REF!</v>
      </c>
      <c r="OHL410" s="73" t="s">
        <v>985</v>
      </c>
      <c r="OHM410" s="95">
        <v>45109</v>
      </c>
      <c r="OHN410" s="65" t="s">
        <v>11</v>
      </c>
      <c r="OHO410" s="370" t="e">
        <f>VLOOKUP(OHW410,Teams,2)</f>
        <v>#REF!</v>
      </c>
      <c r="OHP410" s="370" t="e">
        <f>VLOOKUP(OHX410,Teams,2)</f>
        <v>#REF!</v>
      </c>
      <c r="OHQ410" s="464"/>
      <c r="OHR410" s="369">
        <v>0.33333333333333331</v>
      </c>
      <c r="OHS410" s="370" t="e">
        <f>VLOOKUP(OHO410,fields,2)</f>
        <v>#REF!</v>
      </c>
      <c r="OHT410" s="73" t="s">
        <v>985</v>
      </c>
      <c r="OHU410" s="95">
        <v>45109</v>
      </c>
      <c r="OHV410" s="65" t="s">
        <v>11</v>
      </c>
      <c r="OHW410" s="370" t="e">
        <f>VLOOKUP(OIE410,Teams,2)</f>
        <v>#REF!</v>
      </c>
      <c r="OHX410" s="370" t="e">
        <f>VLOOKUP(OIF410,Teams,2)</f>
        <v>#REF!</v>
      </c>
      <c r="OHY410" s="464"/>
      <c r="OHZ410" s="369">
        <v>0.33333333333333331</v>
      </c>
      <c r="OIA410" s="370" t="e">
        <f>VLOOKUP(OHW410,fields,2)</f>
        <v>#REF!</v>
      </c>
      <c r="OIB410" s="73" t="s">
        <v>985</v>
      </c>
      <c r="OIC410" s="95">
        <v>45109</v>
      </c>
      <c r="OID410" s="65" t="s">
        <v>11</v>
      </c>
      <c r="OIE410" s="370" t="e">
        <f>VLOOKUP(OIM410,Teams,2)</f>
        <v>#REF!</v>
      </c>
      <c r="OIF410" s="370" t="e">
        <f>VLOOKUP(OIN410,Teams,2)</f>
        <v>#REF!</v>
      </c>
      <c r="OIG410" s="464"/>
      <c r="OIH410" s="369">
        <v>0.33333333333333331</v>
      </c>
      <c r="OII410" s="370" t="e">
        <f>VLOOKUP(OIE410,fields,2)</f>
        <v>#REF!</v>
      </c>
      <c r="OIJ410" s="73" t="s">
        <v>985</v>
      </c>
      <c r="OIK410" s="95">
        <v>45109</v>
      </c>
      <c r="OIL410" s="65" t="s">
        <v>11</v>
      </c>
      <c r="OIM410" s="370" t="e">
        <f>VLOOKUP(OIU410,Teams,2)</f>
        <v>#REF!</v>
      </c>
      <c r="OIN410" s="370" t="e">
        <f>VLOOKUP(OIV410,Teams,2)</f>
        <v>#REF!</v>
      </c>
      <c r="OIO410" s="464"/>
      <c r="OIP410" s="369">
        <v>0.33333333333333331</v>
      </c>
      <c r="OIQ410" s="370" t="e">
        <f>VLOOKUP(OIM410,fields,2)</f>
        <v>#REF!</v>
      </c>
      <c r="OIR410" s="73" t="s">
        <v>985</v>
      </c>
      <c r="OIS410" s="95">
        <v>45109</v>
      </c>
      <c r="OIT410" s="65" t="s">
        <v>11</v>
      </c>
      <c r="OIU410" s="370" t="e">
        <f>VLOOKUP(OJC410,Teams,2)</f>
        <v>#REF!</v>
      </c>
      <c r="OIV410" s="370" t="e">
        <f>VLOOKUP(OJD410,Teams,2)</f>
        <v>#REF!</v>
      </c>
      <c r="OIW410" s="464"/>
      <c r="OIX410" s="369">
        <v>0.33333333333333331</v>
      </c>
      <c r="OIY410" s="370" t="e">
        <f>VLOOKUP(OIU410,fields,2)</f>
        <v>#REF!</v>
      </c>
      <c r="OIZ410" s="73" t="s">
        <v>985</v>
      </c>
      <c r="OJA410" s="95">
        <v>45109</v>
      </c>
      <c r="OJB410" s="65" t="s">
        <v>11</v>
      </c>
      <c r="OJC410" s="370" t="e">
        <f>VLOOKUP(OJK410,Teams,2)</f>
        <v>#REF!</v>
      </c>
      <c r="OJD410" s="370" t="e">
        <f>VLOOKUP(OJL410,Teams,2)</f>
        <v>#REF!</v>
      </c>
      <c r="OJE410" s="464"/>
      <c r="OJF410" s="369">
        <v>0.33333333333333331</v>
      </c>
      <c r="OJG410" s="370" t="e">
        <f>VLOOKUP(OJC410,fields,2)</f>
        <v>#REF!</v>
      </c>
      <c r="OJH410" s="73" t="s">
        <v>985</v>
      </c>
      <c r="OJI410" s="95">
        <v>45109</v>
      </c>
      <c r="OJJ410" s="65" t="s">
        <v>11</v>
      </c>
      <c r="OJK410" s="370" t="e">
        <f>VLOOKUP(OJS410,Teams,2)</f>
        <v>#REF!</v>
      </c>
      <c r="OJL410" s="370" t="e">
        <f>VLOOKUP(OJT410,Teams,2)</f>
        <v>#REF!</v>
      </c>
      <c r="OJM410" s="464"/>
      <c r="OJN410" s="369">
        <v>0.33333333333333331</v>
      </c>
      <c r="OJO410" s="370" t="e">
        <f>VLOOKUP(OJK410,fields,2)</f>
        <v>#REF!</v>
      </c>
      <c r="OJP410" s="73" t="s">
        <v>985</v>
      </c>
      <c r="OJQ410" s="95">
        <v>45109</v>
      </c>
      <c r="OJR410" s="65" t="s">
        <v>11</v>
      </c>
      <c r="OJS410" s="370" t="e">
        <f>VLOOKUP(OKA410,Teams,2)</f>
        <v>#REF!</v>
      </c>
      <c r="OJT410" s="370" t="e">
        <f>VLOOKUP(OKB410,Teams,2)</f>
        <v>#REF!</v>
      </c>
      <c r="OJU410" s="464"/>
      <c r="OJV410" s="369">
        <v>0.33333333333333331</v>
      </c>
      <c r="OJW410" s="370" t="e">
        <f>VLOOKUP(OJS410,fields,2)</f>
        <v>#REF!</v>
      </c>
      <c r="OJX410" s="73" t="s">
        <v>985</v>
      </c>
      <c r="OJY410" s="95">
        <v>45109</v>
      </c>
      <c r="OJZ410" s="65" t="s">
        <v>11</v>
      </c>
      <c r="OKA410" s="370" t="e">
        <f>VLOOKUP(OKI410,Teams,2)</f>
        <v>#REF!</v>
      </c>
      <c r="OKB410" s="370" t="e">
        <f>VLOOKUP(OKJ410,Teams,2)</f>
        <v>#REF!</v>
      </c>
      <c r="OKC410" s="464"/>
      <c r="OKD410" s="369">
        <v>0.33333333333333331</v>
      </c>
      <c r="OKE410" s="370" t="e">
        <f>VLOOKUP(OKA410,fields,2)</f>
        <v>#REF!</v>
      </c>
      <c r="OKF410" s="73" t="s">
        <v>985</v>
      </c>
      <c r="OKG410" s="95">
        <v>45109</v>
      </c>
      <c r="OKH410" s="65" t="s">
        <v>11</v>
      </c>
      <c r="OKI410" s="370" t="e">
        <f>VLOOKUP(OKQ410,Teams,2)</f>
        <v>#REF!</v>
      </c>
      <c r="OKJ410" s="370" t="e">
        <f>VLOOKUP(OKR410,Teams,2)</f>
        <v>#REF!</v>
      </c>
      <c r="OKK410" s="464"/>
      <c r="OKL410" s="369">
        <v>0.33333333333333331</v>
      </c>
      <c r="OKM410" s="370" t="e">
        <f>VLOOKUP(OKI410,fields,2)</f>
        <v>#REF!</v>
      </c>
      <c r="OKN410" s="73" t="s">
        <v>985</v>
      </c>
      <c r="OKO410" s="95">
        <v>45109</v>
      </c>
      <c r="OKP410" s="65" t="s">
        <v>11</v>
      </c>
      <c r="OKQ410" s="370" t="e">
        <f>VLOOKUP(OKY410,Teams,2)</f>
        <v>#REF!</v>
      </c>
      <c r="OKR410" s="370" t="e">
        <f>VLOOKUP(OKZ410,Teams,2)</f>
        <v>#REF!</v>
      </c>
      <c r="OKS410" s="464"/>
      <c r="OKT410" s="369">
        <v>0.33333333333333331</v>
      </c>
      <c r="OKU410" s="370" t="e">
        <f>VLOOKUP(OKQ410,fields,2)</f>
        <v>#REF!</v>
      </c>
      <c r="OKV410" s="73" t="s">
        <v>985</v>
      </c>
      <c r="OKW410" s="95">
        <v>45109</v>
      </c>
      <c r="OKX410" s="65" t="s">
        <v>11</v>
      </c>
      <c r="OKY410" s="370" t="e">
        <f>VLOOKUP(OLG410,Teams,2)</f>
        <v>#REF!</v>
      </c>
      <c r="OKZ410" s="370" t="e">
        <f>VLOOKUP(OLH410,Teams,2)</f>
        <v>#REF!</v>
      </c>
      <c r="OLA410" s="464"/>
      <c r="OLB410" s="369">
        <v>0.33333333333333331</v>
      </c>
      <c r="OLC410" s="370" t="e">
        <f>VLOOKUP(OKY410,fields,2)</f>
        <v>#REF!</v>
      </c>
      <c r="OLD410" s="73" t="s">
        <v>985</v>
      </c>
      <c r="OLE410" s="95">
        <v>45109</v>
      </c>
      <c r="OLF410" s="65" t="s">
        <v>11</v>
      </c>
      <c r="OLG410" s="370" t="e">
        <f>VLOOKUP(OLO410,Teams,2)</f>
        <v>#REF!</v>
      </c>
      <c r="OLH410" s="370" t="e">
        <f>VLOOKUP(OLP410,Teams,2)</f>
        <v>#REF!</v>
      </c>
      <c r="OLI410" s="464"/>
      <c r="OLJ410" s="369">
        <v>0.33333333333333331</v>
      </c>
      <c r="OLK410" s="370" t="e">
        <f>VLOOKUP(OLG410,fields,2)</f>
        <v>#REF!</v>
      </c>
      <c r="OLL410" s="73" t="s">
        <v>985</v>
      </c>
      <c r="OLM410" s="95">
        <v>45109</v>
      </c>
      <c r="OLN410" s="65" t="s">
        <v>11</v>
      </c>
      <c r="OLO410" s="370" t="e">
        <f>VLOOKUP(OLW410,Teams,2)</f>
        <v>#REF!</v>
      </c>
      <c r="OLP410" s="370" t="e">
        <f>VLOOKUP(OLX410,Teams,2)</f>
        <v>#REF!</v>
      </c>
      <c r="OLQ410" s="464"/>
      <c r="OLR410" s="369">
        <v>0.33333333333333331</v>
      </c>
      <c r="OLS410" s="370" t="e">
        <f>VLOOKUP(OLO410,fields,2)</f>
        <v>#REF!</v>
      </c>
      <c r="OLT410" s="73" t="s">
        <v>985</v>
      </c>
      <c r="OLU410" s="95">
        <v>45109</v>
      </c>
      <c r="OLV410" s="65" t="s">
        <v>11</v>
      </c>
      <c r="OLW410" s="370" t="e">
        <f>VLOOKUP(OME410,Teams,2)</f>
        <v>#REF!</v>
      </c>
      <c r="OLX410" s="370" t="e">
        <f>VLOOKUP(OMF410,Teams,2)</f>
        <v>#REF!</v>
      </c>
      <c r="OLY410" s="464"/>
      <c r="OLZ410" s="369">
        <v>0.33333333333333331</v>
      </c>
      <c r="OMA410" s="370" t="e">
        <f>VLOOKUP(OLW410,fields,2)</f>
        <v>#REF!</v>
      </c>
      <c r="OMB410" s="73" t="s">
        <v>985</v>
      </c>
      <c r="OMC410" s="95">
        <v>45109</v>
      </c>
      <c r="OMD410" s="65" t="s">
        <v>11</v>
      </c>
      <c r="OME410" s="370" t="e">
        <f>VLOOKUP(OMM410,Teams,2)</f>
        <v>#REF!</v>
      </c>
      <c r="OMF410" s="370" t="e">
        <f>VLOOKUP(OMN410,Teams,2)</f>
        <v>#REF!</v>
      </c>
      <c r="OMG410" s="464"/>
      <c r="OMH410" s="369">
        <v>0.33333333333333331</v>
      </c>
      <c r="OMI410" s="370" t="e">
        <f>VLOOKUP(OME410,fields,2)</f>
        <v>#REF!</v>
      </c>
      <c r="OMJ410" s="73" t="s">
        <v>985</v>
      </c>
      <c r="OMK410" s="95">
        <v>45109</v>
      </c>
      <c r="OML410" s="65" t="s">
        <v>11</v>
      </c>
      <c r="OMM410" s="370" t="e">
        <f>VLOOKUP(OMU410,Teams,2)</f>
        <v>#REF!</v>
      </c>
      <c r="OMN410" s="370" t="e">
        <f>VLOOKUP(OMV410,Teams,2)</f>
        <v>#REF!</v>
      </c>
      <c r="OMO410" s="464"/>
      <c r="OMP410" s="369">
        <v>0.33333333333333331</v>
      </c>
      <c r="OMQ410" s="370" t="e">
        <f>VLOOKUP(OMM410,fields,2)</f>
        <v>#REF!</v>
      </c>
      <c r="OMR410" s="73" t="s">
        <v>985</v>
      </c>
      <c r="OMS410" s="95">
        <v>45109</v>
      </c>
      <c r="OMT410" s="65" t="s">
        <v>11</v>
      </c>
      <c r="OMU410" s="370" t="e">
        <f>VLOOKUP(ONC410,Teams,2)</f>
        <v>#REF!</v>
      </c>
      <c r="OMV410" s="370" t="e">
        <f>VLOOKUP(OND410,Teams,2)</f>
        <v>#REF!</v>
      </c>
      <c r="OMW410" s="464"/>
      <c r="OMX410" s="369">
        <v>0.33333333333333331</v>
      </c>
      <c r="OMY410" s="370" t="e">
        <f>VLOOKUP(OMU410,fields,2)</f>
        <v>#REF!</v>
      </c>
      <c r="OMZ410" s="73" t="s">
        <v>985</v>
      </c>
      <c r="ONA410" s="95">
        <v>45109</v>
      </c>
      <c r="ONB410" s="65" t="s">
        <v>11</v>
      </c>
      <c r="ONC410" s="370" t="e">
        <f>VLOOKUP(ONK410,Teams,2)</f>
        <v>#REF!</v>
      </c>
      <c r="OND410" s="370" t="e">
        <f>VLOOKUP(ONL410,Teams,2)</f>
        <v>#REF!</v>
      </c>
      <c r="ONE410" s="464"/>
      <c r="ONF410" s="369">
        <v>0.33333333333333331</v>
      </c>
      <c r="ONG410" s="370" t="e">
        <f>VLOOKUP(ONC410,fields,2)</f>
        <v>#REF!</v>
      </c>
      <c r="ONH410" s="73" t="s">
        <v>985</v>
      </c>
      <c r="ONI410" s="95">
        <v>45109</v>
      </c>
      <c r="ONJ410" s="65" t="s">
        <v>11</v>
      </c>
      <c r="ONK410" s="370" t="e">
        <f>VLOOKUP(ONS410,Teams,2)</f>
        <v>#REF!</v>
      </c>
      <c r="ONL410" s="370" t="e">
        <f>VLOOKUP(ONT410,Teams,2)</f>
        <v>#REF!</v>
      </c>
      <c r="ONM410" s="464"/>
      <c r="ONN410" s="369">
        <v>0.33333333333333331</v>
      </c>
      <c r="ONO410" s="370" t="e">
        <f>VLOOKUP(ONK410,fields,2)</f>
        <v>#REF!</v>
      </c>
      <c r="ONP410" s="73" t="s">
        <v>985</v>
      </c>
      <c r="ONQ410" s="95">
        <v>45109</v>
      </c>
      <c r="ONR410" s="65" t="s">
        <v>11</v>
      </c>
      <c r="ONS410" s="370" t="e">
        <f>VLOOKUP(OOA410,Teams,2)</f>
        <v>#REF!</v>
      </c>
      <c r="ONT410" s="370" t="e">
        <f>VLOOKUP(OOB410,Teams,2)</f>
        <v>#REF!</v>
      </c>
      <c r="ONU410" s="464"/>
      <c r="ONV410" s="369">
        <v>0.33333333333333331</v>
      </c>
      <c r="ONW410" s="370" t="e">
        <f>VLOOKUP(ONS410,fields,2)</f>
        <v>#REF!</v>
      </c>
      <c r="ONX410" s="73" t="s">
        <v>985</v>
      </c>
      <c r="ONY410" s="95">
        <v>45109</v>
      </c>
      <c r="ONZ410" s="65" t="s">
        <v>11</v>
      </c>
      <c r="OOA410" s="370" t="e">
        <f>VLOOKUP(OOI410,Teams,2)</f>
        <v>#REF!</v>
      </c>
      <c r="OOB410" s="370" t="e">
        <f>VLOOKUP(OOJ410,Teams,2)</f>
        <v>#REF!</v>
      </c>
      <c r="OOC410" s="464"/>
      <c r="OOD410" s="369">
        <v>0.33333333333333331</v>
      </c>
      <c r="OOE410" s="370" t="e">
        <f>VLOOKUP(OOA410,fields,2)</f>
        <v>#REF!</v>
      </c>
      <c r="OOF410" s="73" t="s">
        <v>985</v>
      </c>
      <c r="OOG410" s="95">
        <v>45109</v>
      </c>
      <c r="OOH410" s="65" t="s">
        <v>11</v>
      </c>
      <c r="OOI410" s="370" t="e">
        <f>VLOOKUP(OOQ410,Teams,2)</f>
        <v>#REF!</v>
      </c>
      <c r="OOJ410" s="370" t="e">
        <f>VLOOKUP(OOR410,Teams,2)</f>
        <v>#REF!</v>
      </c>
      <c r="OOK410" s="464"/>
      <c r="OOL410" s="369">
        <v>0.33333333333333331</v>
      </c>
      <c r="OOM410" s="370" t="e">
        <f>VLOOKUP(OOI410,fields,2)</f>
        <v>#REF!</v>
      </c>
      <c r="OON410" s="73" t="s">
        <v>985</v>
      </c>
      <c r="OOO410" s="95">
        <v>45109</v>
      </c>
      <c r="OOP410" s="65" t="s">
        <v>11</v>
      </c>
      <c r="OOQ410" s="370" t="e">
        <f>VLOOKUP(OOY410,Teams,2)</f>
        <v>#REF!</v>
      </c>
      <c r="OOR410" s="370" t="e">
        <f>VLOOKUP(OOZ410,Teams,2)</f>
        <v>#REF!</v>
      </c>
      <c r="OOS410" s="464"/>
      <c r="OOT410" s="369">
        <v>0.33333333333333331</v>
      </c>
      <c r="OOU410" s="370" t="e">
        <f>VLOOKUP(OOQ410,fields,2)</f>
        <v>#REF!</v>
      </c>
      <c r="OOV410" s="73" t="s">
        <v>985</v>
      </c>
      <c r="OOW410" s="95">
        <v>45109</v>
      </c>
      <c r="OOX410" s="65" t="s">
        <v>11</v>
      </c>
      <c r="OOY410" s="370" t="e">
        <f>VLOOKUP(OPG410,Teams,2)</f>
        <v>#REF!</v>
      </c>
      <c r="OOZ410" s="370" t="e">
        <f>VLOOKUP(OPH410,Teams,2)</f>
        <v>#REF!</v>
      </c>
      <c r="OPA410" s="464"/>
      <c r="OPB410" s="369">
        <v>0.33333333333333331</v>
      </c>
      <c r="OPC410" s="370" t="e">
        <f>VLOOKUP(OOY410,fields,2)</f>
        <v>#REF!</v>
      </c>
      <c r="OPD410" s="73" t="s">
        <v>985</v>
      </c>
      <c r="OPE410" s="95">
        <v>45109</v>
      </c>
      <c r="OPF410" s="65" t="s">
        <v>11</v>
      </c>
      <c r="OPG410" s="370" t="e">
        <f>VLOOKUP(OPO410,Teams,2)</f>
        <v>#REF!</v>
      </c>
      <c r="OPH410" s="370" t="e">
        <f>VLOOKUP(OPP410,Teams,2)</f>
        <v>#REF!</v>
      </c>
      <c r="OPI410" s="464"/>
      <c r="OPJ410" s="369">
        <v>0.33333333333333331</v>
      </c>
      <c r="OPK410" s="370" t="e">
        <f>VLOOKUP(OPG410,fields,2)</f>
        <v>#REF!</v>
      </c>
      <c r="OPL410" s="73" t="s">
        <v>985</v>
      </c>
      <c r="OPM410" s="95">
        <v>45109</v>
      </c>
      <c r="OPN410" s="65" t="s">
        <v>11</v>
      </c>
      <c r="OPO410" s="370" t="e">
        <f>VLOOKUP(OPW410,Teams,2)</f>
        <v>#REF!</v>
      </c>
      <c r="OPP410" s="370" t="e">
        <f>VLOOKUP(OPX410,Teams,2)</f>
        <v>#REF!</v>
      </c>
      <c r="OPQ410" s="464"/>
      <c r="OPR410" s="369">
        <v>0.33333333333333331</v>
      </c>
      <c r="OPS410" s="370" t="e">
        <f>VLOOKUP(OPO410,fields,2)</f>
        <v>#REF!</v>
      </c>
      <c r="OPT410" s="73" t="s">
        <v>985</v>
      </c>
      <c r="OPU410" s="95">
        <v>45109</v>
      </c>
      <c r="OPV410" s="65" t="s">
        <v>11</v>
      </c>
      <c r="OPW410" s="370" t="e">
        <f>VLOOKUP(OQE410,Teams,2)</f>
        <v>#REF!</v>
      </c>
      <c r="OPX410" s="370" t="e">
        <f>VLOOKUP(OQF410,Teams,2)</f>
        <v>#REF!</v>
      </c>
      <c r="OPY410" s="464"/>
      <c r="OPZ410" s="369">
        <v>0.33333333333333331</v>
      </c>
      <c r="OQA410" s="370" t="e">
        <f>VLOOKUP(OPW410,fields,2)</f>
        <v>#REF!</v>
      </c>
      <c r="OQB410" s="73" t="s">
        <v>985</v>
      </c>
      <c r="OQC410" s="95">
        <v>45109</v>
      </c>
      <c r="OQD410" s="65" t="s">
        <v>11</v>
      </c>
      <c r="OQE410" s="370" t="e">
        <f>VLOOKUP(OQM410,Teams,2)</f>
        <v>#REF!</v>
      </c>
      <c r="OQF410" s="370" t="e">
        <f>VLOOKUP(OQN410,Teams,2)</f>
        <v>#REF!</v>
      </c>
      <c r="OQG410" s="464"/>
      <c r="OQH410" s="369">
        <v>0.33333333333333331</v>
      </c>
      <c r="OQI410" s="370" t="e">
        <f>VLOOKUP(OQE410,fields,2)</f>
        <v>#REF!</v>
      </c>
      <c r="OQJ410" s="73" t="s">
        <v>985</v>
      </c>
      <c r="OQK410" s="95">
        <v>45109</v>
      </c>
      <c r="OQL410" s="65" t="s">
        <v>11</v>
      </c>
      <c r="OQM410" s="370" t="e">
        <f>VLOOKUP(OQU410,Teams,2)</f>
        <v>#REF!</v>
      </c>
      <c r="OQN410" s="370" t="e">
        <f>VLOOKUP(OQV410,Teams,2)</f>
        <v>#REF!</v>
      </c>
      <c r="OQO410" s="464"/>
      <c r="OQP410" s="369">
        <v>0.33333333333333331</v>
      </c>
      <c r="OQQ410" s="370" t="e">
        <f>VLOOKUP(OQM410,fields,2)</f>
        <v>#REF!</v>
      </c>
      <c r="OQR410" s="73" t="s">
        <v>985</v>
      </c>
      <c r="OQS410" s="95">
        <v>45109</v>
      </c>
      <c r="OQT410" s="65" t="s">
        <v>11</v>
      </c>
      <c r="OQU410" s="370" t="e">
        <f>VLOOKUP(ORC410,Teams,2)</f>
        <v>#REF!</v>
      </c>
      <c r="OQV410" s="370" t="e">
        <f>VLOOKUP(ORD410,Teams,2)</f>
        <v>#REF!</v>
      </c>
      <c r="OQW410" s="464"/>
      <c r="OQX410" s="369">
        <v>0.33333333333333331</v>
      </c>
      <c r="OQY410" s="370" t="e">
        <f>VLOOKUP(OQU410,fields,2)</f>
        <v>#REF!</v>
      </c>
      <c r="OQZ410" s="73" t="s">
        <v>985</v>
      </c>
      <c r="ORA410" s="95">
        <v>45109</v>
      </c>
      <c r="ORB410" s="65" t="s">
        <v>11</v>
      </c>
      <c r="ORC410" s="370" t="e">
        <f>VLOOKUP(ORK410,Teams,2)</f>
        <v>#REF!</v>
      </c>
      <c r="ORD410" s="370" t="e">
        <f>VLOOKUP(ORL410,Teams,2)</f>
        <v>#REF!</v>
      </c>
      <c r="ORE410" s="464"/>
      <c r="ORF410" s="369">
        <v>0.33333333333333331</v>
      </c>
      <c r="ORG410" s="370" t="e">
        <f>VLOOKUP(ORC410,fields,2)</f>
        <v>#REF!</v>
      </c>
      <c r="ORH410" s="73" t="s">
        <v>985</v>
      </c>
      <c r="ORI410" s="95">
        <v>45109</v>
      </c>
      <c r="ORJ410" s="65" t="s">
        <v>11</v>
      </c>
      <c r="ORK410" s="370" t="e">
        <f>VLOOKUP(ORS410,Teams,2)</f>
        <v>#REF!</v>
      </c>
      <c r="ORL410" s="370" t="e">
        <f>VLOOKUP(ORT410,Teams,2)</f>
        <v>#REF!</v>
      </c>
      <c r="ORM410" s="464"/>
      <c r="ORN410" s="369">
        <v>0.33333333333333331</v>
      </c>
      <c r="ORO410" s="370" t="e">
        <f>VLOOKUP(ORK410,fields,2)</f>
        <v>#REF!</v>
      </c>
      <c r="ORP410" s="73" t="s">
        <v>985</v>
      </c>
      <c r="ORQ410" s="95">
        <v>45109</v>
      </c>
      <c r="ORR410" s="65" t="s">
        <v>11</v>
      </c>
      <c r="ORS410" s="370" t="e">
        <f>VLOOKUP(OSA410,Teams,2)</f>
        <v>#REF!</v>
      </c>
      <c r="ORT410" s="370" t="e">
        <f>VLOOKUP(OSB410,Teams,2)</f>
        <v>#REF!</v>
      </c>
      <c r="ORU410" s="464"/>
      <c r="ORV410" s="369">
        <v>0.33333333333333331</v>
      </c>
      <c r="ORW410" s="370" t="e">
        <f>VLOOKUP(ORS410,fields,2)</f>
        <v>#REF!</v>
      </c>
      <c r="ORX410" s="73" t="s">
        <v>985</v>
      </c>
      <c r="ORY410" s="95">
        <v>45109</v>
      </c>
      <c r="ORZ410" s="65" t="s">
        <v>11</v>
      </c>
      <c r="OSA410" s="370" t="e">
        <f>VLOOKUP(OSI410,Teams,2)</f>
        <v>#REF!</v>
      </c>
      <c r="OSB410" s="370" t="e">
        <f>VLOOKUP(OSJ410,Teams,2)</f>
        <v>#REF!</v>
      </c>
      <c r="OSC410" s="464"/>
      <c r="OSD410" s="369">
        <v>0.33333333333333331</v>
      </c>
      <c r="OSE410" s="370" t="e">
        <f>VLOOKUP(OSA410,fields,2)</f>
        <v>#REF!</v>
      </c>
      <c r="OSF410" s="73" t="s">
        <v>985</v>
      </c>
      <c r="OSG410" s="95">
        <v>45109</v>
      </c>
      <c r="OSH410" s="65" t="s">
        <v>11</v>
      </c>
      <c r="OSI410" s="370" t="e">
        <f>VLOOKUP(OSQ410,Teams,2)</f>
        <v>#REF!</v>
      </c>
      <c r="OSJ410" s="370" t="e">
        <f>VLOOKUP(OSR410,Teams,2)</f>
        <v>#REF!</v>
      </c>
      <c r="OSK410" s="464"/>
      <c r="OSL410" s="369">
        <v>0.33333333333333331</v>
      </c>
      <c r="OSM410" s="370" t="e">
        <f>VLOOKUP(OSI410,fields,2)</f>
        <v>#REF!</v>
      </c>
      <c r="OSN410" s="73" t="s">
        <v>985</v>
      </c>
      <c r="OSO410" s="95">
        <v>45109</v>
      </c>
      <c r="OSP410" s="65" t="s">
        <v>11</v>
      </c>
      <c r="OSQ410" s="370" t="e">
        <f>VLOOKUP(OSY410,Teams,2)</f>
        <v>#REF!</v>
      </c>
      <c r="OSR410" s="370" t="e">
        <f>VLOOKUP(OSZ410,Teams,2)</f>
        <v>#REF!</v>
      </c>
      <c r="OSS410" s="464"/>
      <c r="OST410" s="369">
        <v>0.33333333333333331</v>
      </c>
      <c r="OSU410" s="370" t="e">
        <f>VLOOKUP(OSQ410,fields,2)</f>
        <v>#REF!</v>
      </c>
      <c r="OSV410" s="73" t="s">
        <v>985</v>
      </c>
      <c r="OSW410" s="95">
        <v>45109</v>
      </c>
      <c r="OSX410" s="65" t="s">
        <v>11</v>
      </c>
      <c r="OSY410" s="370" t="e">
        <f>VLOOKUP(OTG410,Teams,2)</f>
        <v>#REF!</v>
      </c>
      <c r="OSZ410" s="370" t="e">
        <f>VLOOKUP(OTH410,Teams,2)</f>
        <v>#REF!</v>
      </c>
      <c r="OTA410" s="464"/>
      <c r="OTB410" s="369">
        <v>0.33333333333333331</v>
      </c>
      <c r="OTC410" s="370" t="e">
        <f>VLOOKUP(OSY410,fields,2)</f>
        <v>#REF!</v>
      </c>
      <c r="OTD410" s="73" t="s">
        <v>985</v>
      </c>
      <c r="OTE410" s="95">
        <v>45109</v>
      </c>
      <c r="OTF410" s="65" t="s">
        <v>11</v>
      </c>
      <c r="OTG410" s="370" t="e">
        <f>VLOOKUP(OTO410,Teams,2)</f>
        <v>#REF!</v>
      </c>
      <c r="OTH410" s="370" t="e">
        <f>VLOOKUP(OTP410,Teams,2)</f>
        <v>#REF!</v>
      </c>
      <c r="OTI410" s="464"/>
      <c r="OTJ410" s="369">
        <v>0.33333333333333331</v>
      </c>
      <c r="OTK410" s="370" t="e">
        <f>VLOOKUP(OTG410,fields,2)</f>
        <v>#REF!</v>
      </c>
      <c r="OTL410" s="73" t="s">
        <v>985</v>
      </c>
      <c r="OTM410" s="95">
        <v>45109</v>
      </c>
      <c r="OTN410" s="65" t="s">
        <v>11</v>
      </c>
      <c r="OTO410" s="370" t="e">
        <f>VLOOKUP(OTW410,Teams,2)</f>
        <v>#REF!</v>
      </c>
      <c r="OTP410" s="370" t="e">
        <f>VLOOKUP(OTX410,Teams,2)</f>
        <v>#REF!</v>
      </c>
      <c r="OTQ410" s="464"/>
      <c r="OTR410" s="369">
        <v>0.33333333333333331</v>
      </c>
      <c r="OTS410" s="370" t="e">
        <f>VLOOKUP(OTO410,fields,2)</f>
        <v>#REF!</v>
      </c>
      <c r="OTT410" s="73" t="s">
        <v>985</v>
      </c>
      <c r="OTU410" s="95">
        <v>45109</v>
      </c>
      <c r="OTV410" s="65" t="s">
        <v>11</v>
      </c>
      <c r="OTW410" s="370" t="e">
        <f>VLOOKUP(OUE410,Teams,2)</f>
        <v>#REF!</v>
      </c>
      <c r="OTX410" s="370" t="e">
        <f>VLOOKUP(OUF410,Teams,2)</f>
        <v>#REF!</v>
      </c>
      <c r="OTY410" s="464"/>
      <c r="OTZ410" s="369">
        <v>0.33333333333333331</v>
      </c>
      <c r="OUA410" s="370" t="e">
        <f>VLOOKUP(OTW410,fields,2)</f>
        <v>#REF!</v>
      </c>
      <c r="OUB410" s="73" t="s">
        <v>985</v>
      </c>
      <c r="OUC410" s="95">
        <v>45109</v>
      </c>
      <c r="OUD410" s="65" t="s">
        <v>11</v>
      </c>
      <c r="OUE410" s="370" t="e">
        <f>VLOOKUP(OUM410,Teams,2)</f>
        <v>#REF!</v>
      </c>
      <c r="OUF410" s="370" t="e">
        <f>VLOOKUP(OUN410,Teams,2)</f>
        <v>#REF!</v>
      </c>
      <c r="OUG410" s="464"/>
      <c r="OUH410" s="369">
        <v>0.33333333333333331</v>
      </c>
      <c r="OUI410" s="370" t="e">
        <f>VLOOKUP(OUE410,fields,2)</f>
        <v>#REF!</v>
      </c>
      <c r="OUJ410" s="73" t="s">
        <v>985</v>
      </c>
      <c r="OUK410" s="95">
        <v>45109</v>
      </c>
      <c r="OUL410" s="65" t="s">
        <v>11</v>
      </c>
      <c r="OUM410" s="370" t="e">
        <f>VLOOKUP(OUU410,Teams,2)</f>
        <v>#REF!</v>
      </c>
      <c r="OUN410" s="370" t="e">
        <f>VLOOKUP(OUV410,Teams,2)</f>
        <v>#REF!</v>
      </c>
      <c r="OUO410" s="464"/>
      <c r="OUP410" s="369">
        <v>0.33333333333333331</v>
      </c>
      <c r="OUQ410" s="370" t="e">
        <f>VLOOKUP(OUM410,fields,2)</f>
        <v>#REF!</v>
      </c>
      <c r="OUR410" s="73" t="s">
        <v>985</v>
      </c>
      <c r="OUS410" s="95">
        <v>45109</v>
      </c>
      <c r="OUT410" s="65" t="s">
        <v>11</v>
      </c>
      <c r="OUU410" s="370" t="e">
        <f>VLOOKUP(OVC410,Teams,2)</f>
        <v>#REF!</v>
      </c>
      <c r="OUV410" s="370" t="e">
        <f>VLOOKUP(OVD410,Teams,2)</f>
        <v>#REF!</v>
      </c>
      <c r="OUW410" s="464"/>
      <c r="OUX410" s="369">
        <v>0.33333333333333331</v>
      </c>
      <c r="OUY410" s="370" t="e">
        <f>VLOOKUP(OUU410,fields,2)</f>
        <v>#REF!</v>
      </c>
      <c r="OUZ410" s="73" t="s">
        <v>985</v>
      </c>
      <c r="OVA410" s="95">
        <v>45109</v>
      </c>
      <c r="OVB410" s="65" t="s">
        <v>11</v>
      </c>
      <c r="OVC410" s="370" t="e">
        <f>VLOOKUP(OVK410,Teams,2)</f>
        <v>#REF!</v>
      </c>
      <c r="OVD410" s="370" t="e">
        <f>VLOOKUP(OVL410,Teams,2)</f>
        <v>#REF!</v>
      </c>
      <c r="OVE410" s="464"/>
      <c r="OVF410" s="369">
        <v>0.33333333333333331</v>
      </c>
      <c r="OVG410" s="370" t="e">
        <f>VLOOKUP(OVC410,fields,2)</f>
        <v>#REF!</v>
      </c>
      <c r="OVH410" s="73" t="s">
        <v>985</v>
      </c>
      <c r="OVI410" s="95">
        <v>45109</v>
      </c>
      <c r="OVJ410" s="65" t="s">
        <v>11</v>
      </c>
      <c r="OVK410" s="370" t="e">
        <f>VLOOKUP(OVS410,Teams,2)</f>
        <v>#REF!</v>
      </c>
      <c r="OVL410" s="370" t="e">
        <f>VLOOKUP(OVT410,Teams,2)</f>
        <v>#REF!</v>
      </c>
      <c r="OVM410" s="464"/>
      <c r="OVN410" s="369">
        <v>0.33333333333333331</v>
      </c>
      <c r="OVO410" s="370" t="e">
        <f>VLOOKUP(OVK410,fields,2)</f>
        <v>#REF!</v>
      </c>
      <c r="OVP410" s="73" t="s">
        <v>985</v>
      </c>
      <c r="OVQ410" s="95">
        <v>45109</v>
      </c>
      <c r="OVR410" s="65" t="s">
        <v>11</v>
      </c>
      <c r="OVS410" s="370" t="e">
        <f>VLOOKUP(OWA410,Teams,2)</f>
        <v>#REF!</v>
      </c>
      <c r="OVT410" s="370" t="e">
        <f>VLOOKUP(OWB410,Teams,2)</f>
        <v>#REF!</v>
      </c>
      <c r="OVU410" s="464"/>
      <c r="OVV410" s="369">
        <v>0.33333333333333331</v>
      </c>
      <c r="OVW410" s="370" t="e">
        <f>VLOOKUP(OVS410,fields,2)</f>
        <v>#REF!</v>
      </c>
      <c r="OVX410" s="73" t="s">
        <v>985</v>
      </c>
      <c r="OVY410" s="95">
        <v>45109</v>
      </c>
      <c r="OVZ410" s="65" t="s">
        <v>11</v>
      </c>
      <c r="OWA410" s="370" t="e">
        <f>VLOOKUP(OWI410,Teams,2)</f>
        <v>#REF!</v>
      </c>
      <c r="OWB410" s="370" t="e">
        <f>VLOOKUP(OWJ410,Teams,2)</f>
        <v>#REF!</v>
      </c>
      <c r="OWC410" s="464"/>
      <c r="OWD410" s="369">
        <v>0.33333333333333331</v>
      </c>
      <c r="OWE410" s="370" t="e">
        <f>VLOOKUP(OWA410,fields,2)</f>
        <v>#REF!</v>
      </c>
      <c r="OWF410" s="73" t="s">
        <v>985</v>
      </c>
      <c r="OWG410" s="95">
        <v>45109</v>
      </c>
      <c r="OWH410" s="65" t="s">
        <v>11</v>
      </c>
      <c r="OWI410" s="370" t="e">
        <f>VLOOKUP(OWQ410,Teams,2)</f>
        <v>#REF!</v>
      </c>
      <c r="OWJ410" s="370" t="e">
        <f>VLOOKUP(OWR410,Teams,2)</f>
        <v>#REF!</v>
      </c>
      <c r="OWK410" s="464"/>
      <c r="OWL410" s="369">
        <v>0.33333333333333331</v>
      </c>
      <c r="OWM410" s="370" t="e">
        <f>VLOOKUP(OWI410,fields,2)</f>
        <v>#REF!</v>
      </c>
      <c r="OWN410" s="73" t="s">
        <v>985</v>
      </c>
      <c r="OWO410" s="95">
        <v>45109</v>
      </c>
      <c r="OWP410" s="65" t="s">
        <v>11</v>
      </c>
      <c r="OWQ410" s="370" t="e">
        <f>VLOOKUP(OWY410,Teams,2)</f>
        <v>#REF!</v>
      </c>
      <c r="OWR410" s="370" t="e">
        <f>VLOOKUP(OWZ410,Teams,2)</f>
        <v>#REF!</v>
      </c>
      <c r="OWS410" s="464"/>
      <c r="OWT410" s="369">
        <v>0.33333333333333331</v>
      </c>
      <c r="OWU410" s="370" t="e">
        <f>VLOOKUP(OWQ410,fields,2)</f>
        <v>#REF!</v>
      </c>
      <c r="OWV410" s="73" t="s">
        <v>985</v>
      </c>
      <c r="OWW410" s="95">
        <v>45109</v>
      </c>
      <c r="OWX410" s="65" t="s">
        <v>11</v>
      </c>
      <c r="OWY410" s="370" t="e">
        <f>VLOOKUP(OXG410,Teams,2)</f>
        <v>#REF!</v>
      </c>
      <c r="OWZ410" s="370" t="e">
        <f>VLOOKUP(OXH410,Teams,2)</f>
        <v>#REF!</v>
      </c>
      <c r="OXA410" s="464"/>
      <c r="OXB410" s="369">
        <v>0.33333333333333331</v>
      </c>
      <c r="OXC410" s="370" t="e">
        <f>VLOOKUP(OWY410,fields,2)</f>
        <v>#REF!</v>
      </c>
      <c r="OXD410" s="73" t="s">
        <v>985</v>
      </c>
      <c r="OXE410" s="95">
        <v>45109</v>
      </c>
      <c r="OXF410" s="65" t="s">
        <v>11</v>
      </c>
      <c r="OXG410" s="370" t="e">
        <f>VLOOKUP(OXO410,Teams,2)</f>
        <v>#REF!</v>
      </c>
      <c r="OXH410" s="370" t="e">
        <f>VLOOKUP(OXP410,Teams,2)</f>
        <v>#REF!</v>
      </c>
      <c r="OXI410" s="464"/>
      <c r="OXJ410" s="369">
        <v>0.33333333333333331</v>
      </c>
      <c r="OXK410" s="370" t="e">
        <f>VLOOKUP(OXG410,fields,2)</f>
        <v>#REF!</v>
      </c>
      <c r="OXL410" s="73" t="s">
        <v>985</v>
      </c>
      <c r="OXM410" s="95">
        <v>45109</v>
      </c>
      <c r="OXN410" s="65" t="s">
        <v>11</v>
      </c>
      <c r="OXO410" s="370" t="e">
        <f>VLOOKUP(OXW410,Teams,2)</f>
        <v>#REF!</v>
      </c>
      <c r="OXP410" s="370" t="e">
        <f>VLOOKUP(OXX410,Teams,2)</f>
        <v>#REF!</v>
      </c>
      <c r="OXQ410" s="464"/>
      <c r="OXR410" s="369">
        <v>0.33333333333333331</v>
      </c>
      <c r="OXS410" s="370" t="e">
        <f>VLOOKUP(OXO410,fields,2)</f>
        <v>#REF!</v>
      </c>
      <c r="OXT410" s="73" t="s">
        <v>985</v>
      </c>
      <c r="OXU410" s="95">
        <v>45109</v>
      </c>
      <c r="OXV410" s="65" t="s">
        <v>11</v>
      </c>
      <c r="OXW410" s="370" t="e">
        <f>VLOOKUP(OYE410,Teams,2)</f>
        <v>#REF!</v>
      </c>
      <c r="OXX410" s="370" t="e">
        <f>VLOOKUP(OYF410,Teams,2)</f>
        <v>#REF!</v>
      </c>
      <c r="OXY410" s="464"/>
      <c r="OXZ410" s="369">
        <v>0.33333333333333331</v>
      </c>
      <c r="OYA410" s="370" t="e">
        <f>VLOOKUP(OXW410,fields,2)</f>
        <v>#REF!</v>
      </c>
      <c r="OYB410" s="73" t="s">
        <v>985</v>
      </c>
      <c r="OYC410" s="95">
        <v>45109</v>
      </c>
      <c r="OYD410" s="65" t="s">
        <v>11</v>
      </c>
      <c r="OYE410" s="370" t="e">
        <f>VLOOKUP(OYM410,Teams,2)</f>
        <v>#REF!</v>
      </c>
      <c r="OYF410" s="370" t="e">
        <f>VLOOKUP(OYN410,Teams,2)</f>
        <v>#REF!</v>
      </c>
      <c r="OYG410" s="464"/>
      <c r="OYH410" s="369">
        <v>0.33333333333333331</v>
      </c>
      <c r="OYI410" s="370" t="e">
        <f>VLOOKUP(OYE410,fields,2)</f>
        <v>#REF!</v>
      </c>
      <c r="OYJ410" s="73" t="s">
        <v>985</v>
      </c>
      <c r="OYK410" s="95">
        <v>45109</v>
      </c>
      <c r="OYL410" s="65" t="s">
        <v>11</v>
      </c>
      <c r="OYM410" s="370" t="e">
        <f>VLOOKUP(OYU410,Teams,2)</f>
        <v>#REF!</v>
      </c>
      <c r="OYN410" s="370" t="e">
        <f>VLOOKUP(OYV410,Teams,2)</f>
        <v>#REF!</v>
      </c>
      <c r="OYO410" s="464"/>
      <c r="OYP410" s="369">
        <v>0.33333333333333331</v>
      </c>
      <c r="OYQ410" s="370" t="e">
        <f>VLOOKUP(OYM410,fields,2)</f>
        <v>#REF!</v>
      </c>
      <c r="OYR410" s="73" t="s">
        <v>985</v>
      </c>
      <c r="OYS410" s="95">
        <v>45109</v>
      </c>
      <c r="OYT410" s="65" t="s">
        <v>11</v>
      </c>
      <c r="OYU410" s="370" t="e">
        <f>VLOOKUP(OZC410,Teams,2)</f>
        <v>#REF!</v>
      </c>
      <c r="OYV410" s="370" t="e">
        <f>VLOOKUP(OZD410,Teams,2)</f>
        <v>#REF!</v>
      </c>
      <c r="OYW410" s="464"/>
      <c r="OYX410" s="369">
        <v>0.33333333333333331</v>
      </c>
      <c r="OYY410" s="370" t="e">
        <f>VLOOKUP(OYU410,fields,2)</f>
        <v>#REF!</v>
      </c>
      <c r="OYZ410" s="73" t="s">
        <v>985</v>
      </c>
      <c r="OZA410" s="95">
        <v>45109</v>
      </c>
      <c r="OZB410" s="65" t="s">
        <v>11</v>
      </c>
      <c r="OZC410" s="370" t="e">
        <f>VLOOKUP(OZK410,Teams,2)</f>
        <v>#REF!</v>
      </c>
      <c r="OZD410" s="370" t="e">
        <f>VLOOKUP(OZL410,Teams,2)</f>
        <v>#REF!</v>
      </c>
      <c r="OZE410" s="464"/>
      <c r="OZF410" s="369">
        <v>0.33333333333333331</v>
      </c>
      <c r="OZG410" s="370" t="e">
        <f>VLOOKUP(OZC410,fields,2)</f>
        <v>#REF!</v>
      </c>
      <c r="OZH410" s="73" t="s">
        <v>985</v>
      </c>
      <c r="OZI410" s="95">
        <v>45109</v>
      </c>
      <c r="OZJ410" s="65" t="s">
        <v>11</v>
      </c>
      <c r="OZK410" s="370" t="e">
        <f>VLOOKUP(OZS410,Teams,2)</f>
        <v>#REF!</v>
      </c>
      <c r="OZL410" s="370" t="e">
        <f>VLOOKUP(OZT410,Teams,2)</f>
        <v>#REF!</v>
      </c>
      <c r="OZM410" s="464"/>
      <c r="OZN410" s="369">
        <v>0.33333333333333331</v>
      </c>
      <c r="OZO410" s="370" t="e">
        <f>VLOOKUP(OZK410,fields,2)</f>
        <v>#REF!</v>
      </c>
      <c r="OZP410" s="73" t="s">
        <v>985</v>
      </c>
      <c r="OZQ410" s="95">
        <v>45109</v>
      </c>
      <c r="OZR410" s="65" t="s">
        <v>11</v>
      </c>
      <c r="OZS410" s="370" t="e">
        <f>VLOOKUP(PAA410,Teams,2)</f>
        <v>#REF!</v>
      </c>
      <c r="OZT410" s="370" t="e">
        <f>VLOOKUP(PAB410,Teams,2)</f>
        <v>#REF!</v>
      </c>
      <c r="OZU410" s="464"/>
      <c r="OZV410" s="369">
        <v>0.33333333333333331</v>
      </c>
      <c r="OZW410" s="370" t="e">
        <f>VLOOKUP(OZS410,fields,2)</f>
        <v>#REF!</v>
      </c>
      <c r="OZX410" s="73" t="s">
        <v>985</v>
      </c>
      <c r="OZY410" s="95">
        <v>45109</v>
      </c>
      <c r="OZZ410" s="65" t="s">
        <v>11</v>
      </c>
      <c r="PAA410" s="370" t="e">
        <f>VLOOKUP(PAI410,Teams,2)</f>
        <v>#REF!</v>
      </c>
      <c r="PAB410" s="370" t="e">
        <f>VLOOKUP(PAJ410,Teams,2)</f>
        <v>#REF!</v>
      </c>
      <c r="PAC410" s="464"/>
      <c r="PAD410" s="369">
        <v>0.33333333333333331</v>
      </c>
      <c r="PAE410" s="370" t="e">
        <f>VLOOKUP(PAA410,fields,2)</f>
        <v>#REF!</v>
      </c>
      <c r="PAF410" s="73" t="s">
        <v>985</v>
      </c>
      <c r="PAG410" s="95">
        <v>45109</v>
      </c>
      <c r="PAH410" s="65" t="s">
        <v>11</v>
      </c>
      <c r="PAI410" s="370" t="e">
        <f>VLOOKUP(PAQ410,Teams,2)</f>
        <v>#REF!</v>
      </c>
      <c r="PAJ410" s="370" t="e">
        <f>VLOOKUP(PAR410,Teams,2)</f>
        <v>#REF!</v>
      </c>
      <c r="PAK410" s="464"/>
      <c r="PAL410" s="369">
        <v>0.33333333333333331</v>
      </c>
      <c r="PAM410" s="370" t="e">
        <f>VLOOKUP(PAI410,fields,2)</f>
        <v>#REF!</v>
      </c>
      <c r="PAN410" s="73" t="s">
        <v>985</v>
      </c>
      <c r="PAO410" s="95">
        <v>45109</v>
      </c>
      <c r="PAP410" s="65" t="s">
        <v>11</v>
      </c>
      <c r="PAQ410" s="370" t="e">
        <f>VLOOKUP(PAY410,Teams,2)</f>
        <v>#REF!</v>
      </c>
      <c r="PAR410" s="370" t="e">
        <f>VLOOKUP(PAZ410,Teams,2)</f>
        <v>#REF!</v>
      </c>
      <c r="PAS410" s="464"/>
      <c r="PAT410" s="369">
        <v>0.33333333333333331</v>
      </c>
      <c r="PAU410" s="370" t="e">
        <f>VLOOKUP(PAQ410,fields,2)</f>
        <v>#REF!</v>
      </c>
      <c r="PAV410" s="73" t="s">
        <v>985</v>
      </c>
      <c r="PAW410" s="95">
        <v>45109</v>
      </c>
      <c r="PAX410" s="65" t="s">
        <v>11</v>
      </c>
      <c r="PAY410" s="370" t="e">
        <f>VLOOKUP(PBG410,Teams,2)</f>
        <v>#REF!</v>
      </c>
      <c r="PAZ410" s="370" t="e">
        <f>VLOOKUP(PBH410,Teams,2)</f>
        <v>#REF!</v>
      </c>
      <c r="PBA410" s="464"/>
      <c r="PBB410" s="369">
        <v>0.33333333333333331</v>
      </c>
      <c r="PBC410" s="370" t="e">
        <f>VLOOKUP(PAY410,fields,2)</f>
        <v>#REF!</v>
      </c>
      <c r="PBD410" s="73" t="s">
        <v>985</v>
      </c>
      <c r="PBE410" s="95">
        <v>45109</v>
      </c>
      <c r="PBF410" s="65" t="s">
        <v>11</v>
      </c>
      <c r="PBG410" s="370" t="e">
        <f>VLOOKUP(PBO410,Teams,2)</f>
        <v>#REF!</v>
      </c>
      <c r="PBH410" s="370" t="e">
        <f>VLOOKUP(PBP410,Teams,2)</f>
        <v>#REF!</v>
      </c>
      <c r="PBI410" s="464"/>
      <c r="PBJ410" s="369">
        <v>0.33333333333333331</v>
      </c>
      <c r="PBK410" s="370" t="e">
        <f>VLOOKUP(PBG410,fields,2)</f>
        <v>#REF!</v>
      </c>
      <c r="PBL410" s="73" t="s">
        <v>985</v>
      </c>
      <c r="PBM410" s="95">
        <v>45109</v>
      </c>
      <c r="PBN410" s="65" t="s">
        <v>11</v>
      </c>
      <c r="PBO410" s="370" t="e">
        <f>VLOOKUP(PBW410,Teams,2)</f>
        <v>#REF!</v>
      </c>
      <c r="PBP410" s="370" t="e">
        <f>VLOOKUP(PBX410,Teams,2)</f>
        <v>#REF!</v>
      </c>
      <c r="PBQ410" s="464"/>
      <c r="PBR410" s="369">
        <v>0.33333333333333331</v>
      </c>
      <c r="PBS410" s="370" t="e">
        <f>VLOOKUP(PBO410,fields,2)</f>
        <v>#REF!</v>
      </c>
      <c r="PBT410" s="73" t="s">
        <v>985</v>
      </c>
      <c r="PBU410" s="95">
        <v>45109</v>
      </c>
      <c r="PBV410" s="65" t="s">
        <v>11</v>
      </c>
      <c r="PBW410" s="370" t="e">
        <f>VLOOKUP(PCE410,Teams,2)</f>
        <v>#REF!</v>
      </c>
      <c r="PBX410" s="370" t="e">
        <f>VLOOKUP(PCF410,Teams,2)</f>
        <v>#REF!</v>
      </c>
      <c r="PBY410" s="464"/>
      <c r="PBZ410" s="369">
        <v>0.33333333333333331</v>
      </c>
      <c r="PCA410" s="370" t="e">
        <f>VLOOKUP(PBW410,fields,2)</f>
        <v>#REF!</v>
      </c>
      <c r="PCB410" s="73" t="s">
        <v>985</v>
      </c>
      <c r="PCC410" s="95">
        <v>45109</v>
      </c>
      <c r="PCD410" s="65" t="s">
        <v>11</v>
      </c>
      <c r="PCE410" s="370" t="e">
        <f>VLOOKUP(PCM410,Teams,2)</f>
        <v>#REF!</v>
      </c>
      <c r="PCF410" s="370" t="e">
        <f>VLOOKUP(PCN410,Teams,2)</f>
        <v>#REF!</v>
      </c>
      <c r="PCG410" s="464"/>
      <c r="PCH410" s="369">
        <v>0.33333333333333331</v>
      </c>
      <c r="PCI410" s="370" t="e">
        <f>VLOOKUP(PCE410,fields,2)</f>
        <v>#REF!</v>
      </c>
      <c r="PCJ410" s="73" t="s">
        <v>985</v>
      </c>
      <c r="PCK410" s="95">
        <v>45109</v>
      </c>
      <c r="PCL410" s="65" t="s">
        <v>11</v>
      </c>
      <c r="PCM410" s="370" t="e">
        <f>VLOOKUP(PCU410,Teams,2)</f>
        <v>#REF!</v>
      </c>
      <c r="PCN410" s="370" t="e">
        <f>VLOOKUP(PCV410,Teams,2)</f>
        <v>#REF!</v>
      </c>
      <c r="PCO410" s="464"/>
      <c r="PCP410" s="369">
        <v>0.33333333333333331</v>
      </c>
      <c r="PCQ410" s="370" t="e">
        <f>VLOOKUP(PCM410,fields,2)</f>
        <v>#REF!</v>
      </c>
      <c r="PCR410" s="73" t="s">
        <v>985</v>
      </c>
      <c r="PCS410" s="95">
        <v>45109</v>
      </c>
      <c r="PCT410" s="65" t="s">
        <v>11</v>
      </c>
      <c r="PCU410" s="370" t="e">
        <f>VLOOKUP(PDC410,Teams,2)</f>
        <v>#REF!</v>
      </c>
      <c r="PCV410" s="370" t="e">
        <f>VLOOKUP(PDD410,Teams,2)</f>
        <v>#REF!</v>
      </c>
      <c r="PCW410" s="464"/>
      <c r="PCX410" s="369">
        <v>0.33333333333333331</v>
      </c>
      <c r="PCY410" s="370" t="e">
        <f>VLOOKUP(PCU410,fields,2)</f>
        <v>#REF!</v>
      </c>
      <c r="PCZ410" s="73" t="s">
        <v>985</v>
      </c>
      <c r="PDA410" s="95">
        <v>45109</v>
      </c>
      <c r="PDB410" s="65" t="s">
        <v>11</v>
      </c>
      <c r="PDC410" s="370" t="e">
        <f>VLOOKUP(PDK410,Teams,2)</f>
        <v>#REF!</v>
      </c>
      <c r="PDD410" s="370" t="e">
        <f>VLOOKUP(PDL410,Teams,2)</f>
        <v>#REF!</v>
      </c>
      <c r="PDE410" s="464"/>
      <c r="PDF410" s="369">
        <v>0.33333333333333331</v>
      </c>
      <c r="PDG410" s="370" t="e">
        <f>VLOOKUP(PDC410,fields,2)</f>
        <v>#REF!</v>
      </c>
      <c r="PDH410" s="73" t="s">
        <v>985</v>
      </c>
      <c r="PDI410" s="95">
        <v>45109</v>
      </c>
      <c r="PDJ410" s="65" t="s">
        <v>11</v>
      </c>
      <c r="PDK410" s="370" t="e">
        <f>VLOOKUP(PDS410,Teams,2)</f>
        <v>#REF!</v>
      </c>
      <c r="PDL410" s="370" t="e">
        <f>VLOOKUP(PDT410,Teams,2)</f>
        <v>#REF!</v>
      </c>
      <c r="PDM410" s="464"/>
      <c r="PDN410" s="369">
        <v>0.33333333333333331</v>
      </c>
      <c r="PDO410" s="370" t="e">
        <f>VLOOKUP(PDK410,fields,2)</f>
        <v>#REF!</v>
      </c>
      <c r="PDP410" s="73" t="s">
        <v>985</v>
      </c>
      <c r="PDQ410" s="95">
        <v>45109</v>
      </c>
      <c r="PDR410" s="65" t="s">
        <v>11</v>
      </c>
      <c r="PDS410" s="370" t="e">
        <f>VLOOKUP(PEA410,Teams,2)</f>
        <v>#REF!</v>
      </c>
      <c r="PDT410" s="370" t="e">
        <f>VLOOKUP(PEB410,Teams,2)</f>
        <v>#REF!</v>
      </c>
      <c r="PDU410" s="464"/>
      <c r="PDV410" s="369">
        <v>0.33333333333333331</v>
      </c>
      <c r="PDW410" s="370" t="e">
        <f>VLOOKUP(PDS410,fields,2)</f>
        <v>#REF!</v>
      </c>
      <c r="PDX410" s="73" t="s">
        <v>985</v>
      </c>
      <c r="PDY410" s="95">
        <v>45109</v>
      </c>
      <c r="PDZ410" s="65" t="s">
        <v>11</v>
      </c>
      <c r="PEA410" s="370" t="e">
        <f>VLOOKUP(PEI410,Teams,2)</f>
        <v>#REF!</v>
      </c>
      <c r="PEB410" s="370" t="e">
        <f>VLOOKUP(PEJ410,Teams,2)</f>
        <v>#REF!</v>
      </c>
      <c r="PEC410" s="464"/>
      <c r="PED410" s="369">
        <v>0.33333333333333331</v>
      </c>
      <c r="PEE410" s="370" t="e">
        <f>VLOOKUP(PEA410,fields,2)</f>
        <v>#REF!</v>
      </c>
      <c r="PEF410" s="73" t="s">
        <v>985</v>
      </c>
      <c r="PEG410" s="95">
        <v>45109</v>
      </c>
      <c r="PEH410" s="65" t="s">
        <v>11</v>
      </c>
      <c r="PEI410" s="370" t="e">
        <f>VLOOKUP(PEQ410,Teams,2)</f>
        <v>#REF!</v>
      </c>
      <c r="PEJ410" s="370" t="e">
        <f>VLOOKUP(PER410,Teams,2)</f>
        <v>#REF!</v>
      </c>
      <c r="PEK410" s="464"/>
      <c r="PEL410" s="369">
        <v>0.33333333333333331</v>
      </c>
      <c r="PEM410" s="370" t="e">
        <f>VLOOKUP(PEI410,fields,2)</f>
        <v>#REF!</v>
      </c>
      <c r="PEN410" s="73" t="s">
        <v>985</v>
      </c>
      <c r="PEO410" s="95">
        <v>45109</v>
      </c>
      <c r="PEP410" s="65" t="s">
        <v>11</v>
      </c>
      <c r="PEQ410" s="370" t="e">
        <f>VLOOKUP(PEY410,Teams,2)</f>
        <v>#REF!</v>
      </c>
      <c r="PER410" s="370" t="e">
        <f>VLOOKUP(PEZ410,Teams,2)</f>
        <v>#REF!</v>
      </c>
      <c r="PES410" s="464"/>
      <c r="PET410" s="369">
        <v>0.33333333333333331</v>
      </c>
      <c r="PEU410" s="370" t="e">
        <f>VLOOKUP(PEQ410,fields,2)</f>
        <v>#REF!</v>
      </c>
      <c r="PEV410" s="73" t="s">
        <v>985</v>
      </c>
      <c r="PEW410" s="95">
        <v>45109</v>
      </c>
      <c r="PEX410" s="65" t="s">
        <v>11</v>
      </c>
      <c r="PEY410" s="370" t="e">
        <f>VLOOKUP(PFG410,Teams,2)</f>
        <v>#REF!</v>
      </c>
      <c r="PEZ410" s="370" t="e">
        <f>VLOOKUP(PFH410,Teams,2)</f>
        <v>#REF!</v>
      </c>
      <c r="PFA410" s="464"/>
      <c r="PFB410" s="369">
        <v>0.33333333333333331</v>
      </c>
      <c r="PFC410" s="370" t="e">
        <f>VLOOKUP(PEY410,fields,2)</f>
        <v>#REF!</v>
      </c>
      <c r="PFD410" s="73" t="s">
        <v>985</v>
      </c>
      <c r="PFE410" s="95">
        <v>45109</v>
      </c>
      <c r="PFF410" s="65" t="s">
        <v>11</v>
      </c>
      <c r="PFG410" s="370" t="e">
        <f>VLOOKUP(PFO410,Teams,2)</f>
        <v>#REF!</v>
      </c>
      <c r="PFH410" s="370" t="e">
        <f>VLOOKUP(PFP410,Teams,2)</f>
        <v>#REF!</v>
      </c>
      <c r="PFI410" s="464"/>
      <c r="PFJ410" s="369">
        <v>0.33333333333333331</v>
      </c>
      <c r="PFK410" s="370" t="e">
        <f>VLOOKUP(PFG410,fields,2)</f>
        <v>#REF!</v>
      </c>
      <c r="PFL410" s="73" t="s">
        <v>985</v>
      </c>
      <c r="PFM410" s="95">
        <v>45109</v>
      </c>
      <c r="PFN410" s="65" t="s">
        <v>11</v>
      </c>
      <c r="PFO410" s="370" t="e">
        <f>VLOOKUP(PFW410,Teams,2)</f>
        <v>#REF!</v>
      </c>
      <c r="PFP410" s="370" t="e">
        <f>VLOOKUP(PFX410,Teams,2)</f>
        <v>#REF!</v>
      </c>
      <c r="PFQ410" s="464"/>
      <c r="PFR410" s="369">
        <v>0.33333333333333331</v>
      </c>
      <c r="PFS410" s="370" t="e">
        <f>VLOOKUP(PFO410,fields,2)</f>
        <v>#REF!</v>
      </c>
      <c r="PFT410" s="73" t="s">
        <v>985</v>
      </c>
      <c r="PFU410" s="95">
        <v>45109</v>
      </c>
      <c r="PFV410" s="65" t="s">
        <v>11</v>
      </c>
      <c r="PFW410" s="370" t="e">
        <f>VLOOKUP(PGE410,Teams,2)</f>
        <v>#REF!</v>
      </c>
      <c r="PFX410" s="370" t="e">
        <f>VLOOKUP(PGF410,Teams,2)</f>
        <v>#REF!</v>
      </c>
      <c r="PFY410" s="464"/>
      <c r="PFZ410" s="369">
        <v>0.33333333333333331</v>
      </c>
      <c r="PGA410" s="370" t="e">
        <f>VLOOKUP(PFW410,fields,2)</f>
        <v>#REF!</v>
      </c>
      <c r="PGB410" s="73" t="s">
        <v>985</v>
      </c>
      <c r="PGC410" s="95">
        <v>45109</v>
      </c>
      <c r="PGD410" s="65" t="s">
        <v>11</v>
      </c>
      <c r="PGE410" s="370" t="e">
        <f>VLOOKUP(PGM410,Teams,2)</f>
        <v>#REF!</v>
      </c>
      <c r="PGF410" s="370" t="e">
        <f>VLOOKUP(PGN410,Teams,2)</f>
        <v>#REF!</v>
      </c>
      <c r="PGG410" s="464"/>
      <c r="PGH410" s="369">
        <v>0.33333333333333331</v>
      </c>
      <c r="PGI410" s="370" t="e">
        <f>VLOOKUP(PGE410,fields,2)</f>
        <v>#REF!</v>
      </c>
      <c r="PGJ410" s="73" t="s">
        <v>985</v>
      </c>
      <c r="PGK410" s="95">
        <v>45109</v>
      </c>
      <c r="PGL410" s="65" t="s">
        <v>11</v>
      </c>
      <c r="PGM410" s="370" t="e">
        <f>VLOOKUP(PGU410,Teams,2)</f>
        <v>#REF!</v>
      </c>
      <c r="PGN410" s="370" t="e">
        <f>VLOOKUP(PGV410,Teams,2)</f>
        <v>#REF!</v>
      </c>
      <c r="PGO410" s="464"/>
      <c r="PGP410" s="369">
        <v>0.33333333333333331</v>
      </c>
      <c r="PGQ410" s="370" t="e">
        <f>VLOOKUP(PGM410,fields,2)</f>
        <v>#REF!</v>
      </c>
      <c r="PGR410" s="73" t="s">
        <v>985</v>
      </c>
      <c r="PGS410" s="95">
        <v>45109</v>
      </c>
      <c r="PGT410" s="65" t="s">
        <v>11</v>
      </c>
      <c r="PGU410" s="370" t="e">
        <f>VLOOKUP(PHC410,Teams,2)</f>
        <v>#REF!</v>
      </c>
      <c r="PGV410" s="370" t="e">
        <f>VLOOKUP(PHD410,Teams,2)</f>
        <v>#REF!</v>
      </c>
      <c r="PGW410" s="464"/>
      <c r="PGX410" s="369">
        <v>0.33333333333333331</v>
      </c>
      <c r="PGY410" s="370" t="e">
        <f>VLOOKUP(PGU410,fields,2)</f>
        <v>#REF!</v>
      </c>
      <c r="PGZ410" s="73" t="s">
        <v>985</v>
      </c>
      <c r="PHA410" s="95">
        <v>45109</v>
      </c>
      <c r="PHB410" s="65" t="s">
        <v>11</v>
      </c>
      <c r="PHC410" s="370" t="e">
        <f>VLOOKUP(PHK410,Teams,2)</f>
        <v>#REF!</v>
      </c>
      <c r="PHD410" s="370" t="e">
        <f>VLOOKUP(PHL410,Teams,2)</f>
        <v>#REF!</v>
      </c>
      <c r="PHE410" s="464"/>
      <c r="PHF410" s="369">
        <v>0.33333333333333331</v>
      </c>
      <c r="PHG410" s="370" t="e">
        <f>VLOOKUP(PHC410,fields,2)</f>
        <v>#REF!</v>
      </c>
      <c r="PHH410" s="73" t="s">
        <v>985</v>
      </c>
      <c r="PHI410" s="95">
        <v>45109</v>
      </c>
      <c r="PHJ410" s="65" t="s">
        <v>11</v>
      </c>
      <c r="PHK410" s="370" t="e">
        <f>VLOOKUP(PHS410,Teams,2)</f>
        <v>#REF!</v>
      </c>
      <c r="PHL410" s="370" t="e">
        <f>VLOOKUP(PHT410,Teams,2)</f>
        <v>#REF!</v>
      </c>
      <c r="PHM410" s="464"/>
      <c r="PHN410" s="369">
        <v>0.33333333333333331</v>
      </c>
      <c r="PHO410" s="370" t="e">
        <f>VLOOKUP(PHK410,fields,2)</f>
        <v>#REF!</v>
      </c>
      <c r="PHP410" s="73" t="s">
        <v>985</v>
      </c>
      <c r="PHQ410" s="95">
        <v>45109</v>
      </c>
      <c r="PHR410" s="65" t="s">
        <v>11</v>
      </c>
      <c r="PHS410" s="370" t="e">
        <f>VLOOKUP(PIA410,Teams,2)</f>
        <v>#REF!</v>
      </c>
      <c r="PHT410" s="370" t="e">
        <f>VLOOKUP(PIB410,Teams,2)</f>
        <v>#REF!</v>
      </c>
      <c r="PHU410" s="464"/>
      <c r="PHV410" s="369">
        <v>0.33333333333333331</v>
      </c>
      <c r="PHW410" s="370" t="e">
        <f>VLOOKUP(PHS410,fields,2)</f>
        <v>#REF!</v>
      </c>
      <c r="PHX410" s="73" t="s">
        <v>985</v>
      </c>
      <c r="PHY410" s="95">
        <v>45109</v>
      </c>
      <c r="PHZ410" s="65" t="s">
        <v>11</v>
      </c>
      <c r="PIA410" s="370" t="e">
        <f>VLOOKUP(PII410,Teams,2)</f>
        <v>#REF!</v>
      </c>
      <c r="PIB410" s="370" t="e">
        <f>VLOOKUP(PIJ410,Teams,2)</f>
        <v>#REF!</v>
      </c>
      <c r="PIC410" s="464"/>
      <c r="PID410" s="369">
        <v>0.33333333333333331</v>
      </c>
      <c r="PIE410" s="370" t="e">
        <f>VLOOKUP(PIA410,fields,2)</f>
        <v>#REF!</v>
      </c>
      <c r="PIF410" s="73" t="s">
        <v>985</v>
      </c>
      <c r="PIG410" s="95">
        <v>45109</v>
      </c>
      <c r="PIH410" s="65" t="s">
        <v>11</v>
      </c>
      <c r="PII410" s="370" t="e">
        <f>VLOOKUP(PIQ410,Teams,2)</f>
        <v>#REF!</v>
      </c>
      <c r="PIJ410" s="370" t="e">
        <f>VLOOKUP(PIR410,Teams,2)</f>
        <v>#REF!</v>
      </c>
      <c r="PIK410" s="464"/>
      <c r="PIL410" s="369">
        <v>0.33333333333333331</v>
      </c>
      <c r="PIM410" s="370" t="e">
        <f>VLOOKUP(PII410,fields,2)</f>
        <v>#REF!</v>
      </c>
      <c r="PIN410" s="73" t="s">
        <v>985</v>
      </c>
      <c r="PIO410" s="95">
        <v>45109</v>
      </c>
      <c r="PIP410" s="65" t="s">
        <v>11</v>
      </c>
      <c r="PIQ410" s="370" t="e">
        <f>VLOOKUP(PIY410,Teams,2)</f>
        <v>#REF!</v>
      </c>
      <c r="PIR410" s="370" t="e">
        <f>VLOOKUP(PIZ410,Teams,2)</f>
        <v>#REF!</v>
      </c>
      <c r="PIS410" s="464"/>
      <c r="PIT410" s="369">
        <v>0.33333333333333331</v>
      </c>
      <c r="PIU410" s="370" t="e">
        <f>VLOOKUP(PIQ410,fields,2)</f>
        <v>#REF!</v>
      </c>
      <c r="PIV410" s="73" t="s">
        <v>985</v>
      </c>
      <c r="PIW410" s="95">
        <v>45109</v>
      </c>
      <c r="PIX410" s="65" t="s">
        <v>11</v>
      </c>
      <c r="PIY410" s="370" t="e">
        <f>VLOOKUP(PJG410,Teams,2)</f>
        <v>#REF!</v>
      </c>
      <c r="PIZ410" s="370" t="e">
        <f>VLOOKUP(PJH410,Teams,2)</f>
        <v>#REF!</v>
      </c>
      <c r="PJA410" s="464"/>
      <c r="PJB410" s="369">
        <v>0.33333333333333331</v>
      </c>
      <c r="PJC410" s="370" t="e">
        <f>VLOOKUP(PIY410,fields,2)</f>
        <v>#REF!</v>
      </c>
      <c r="PJD410" s="73" t="s">
        <v>985</v>
      </c>
      <c r="PJE410" s="95">
        <v>45109</v>
      </c>
      <c r="PJF410" s="65" t="s">
        <v>11</v>
      </c>
      <c r="PJG410" s="370" t="e">
        <f>VLOOKUP(PJO410,Teams,2)</f>
        <v>#REF!</v>
      </c>
      <c r="PJH410" s="370" t="e">
        <f>VLOOKUP(PJP410,Teams,2)</f>
        <v>#REF!</v>
      </c>
      <c r="PJI410" s="464"/>
      <c r="PJJ410" s="369">
        <v>0.33333333333333331</v>
      </c>
      <c r="PJK410" s="370" t="e">
        <f>VLOOKUP(PJG410,fields,2)</f>
        <v>#REF!</v>
      </c>
      <c r="PJL410" s="73" t="s">
        <v>985</v>
      </c>
      <c r="PJM410" s="95">
        <v>45109</v>
      </c>
      <c r="PJN410" s="65" t="s">
        <v>11</v>
      </c>
      <c r="PJO410" s="370" t="e">
        <f>VLOOKUP(PJW410,Teams,2)</f>
        <v>#REF!</v>
      </c>
      <c r="PJP410" s="370" t="e">
        <f>VLOOKUP(PJX410,Teams,2)</f>
        <v>#REF!</v>
      </c>
      <c r="PJQ410" s="464"/>
      <c r="PJR410" s="369">
        <v>0.33333333333333331</v>
      </c>
      <c r="PJS410" s="370" t="e">
        <f>VLOOKUP(PJO410,fields,2)</f>
        <v>#REF!</v>
      </c>
      <c r="PJT410" s="73" t="s">
        <v>985</v>
      </c>
      <c r="PJU410" s="95">
        <v>45109</v>
      </c>
      <c r="PJV410" s="65" t="s">
        <v>11</v>
      </c>
      <c r="PJW410" s="370" t="e">
        <f>VLOOKUP(PKE410,Teams,2)</f>
        <v>#REF!</v>
      </c>
      <c r="PJX410" s="370" t="e">
        <f>VLOOKUP(PKF410,Teams,2)</f>
        <v>#REF!</v>
      </c>
      <c r="PJY410" s="464"/>
      <c r="PJZ410" s="369">
        <v>0.33333333333333331</v>
      </c>
      <c r="PKA410" s="370" t="e">
        <f>VLOOKUP(PJW410,fields,2)</f>
        <v>#REF!</v>
      </c>
      <c r="PKB410" s="73" t="s">
        <v>985</v>
      </c>
      <c r="PKC410" s="95">
        <v>45109</v>
      </c>
      <c r="PKD410" s="65" t="s">
        <v>11</v>
      </c>
      <c r="PKE410" s="370" t="e">
        <f>VLOOKUP(PKM410,Teams,2)</f>
        <v>#REF!</v>
      </c>
      <c r="PKF410" s="370" t="e">
        <f>VLOOKUP(PKN410,Teams,2)</f>
        <v>#REF!</v>
      </c>
      <c r="PKG410" s="464"/>
      <c r="PKH410" s="369">
        <v>0.33333333333333331</v>
      </c>
      <c r="PKI410" s="370" t="e">
        <f>VLOOKUP(PKE410,fields,2)</f>
        <v>#REF!</v>
      </c>
      <c r="PKJ410" s="73" t="s">
        <v>985</v>
      </c>
      <c r="PKK410" s="95">
        <v>45109</v>
      </c>
      <c r="PKL410" s="65" t="s">
        <v>11</v>
      </c>
      <c r="PKM410" s="370" t="e">
        <f>VLOOKUP(PKU410,Teams,2)</f>
        <v>#REF!</v>
      </c>
      <c r="PKN410" s="370" t="e">
        <f>VLOOKUP(PKV410,Teams,2)</f>
        <v>#REF!</v>
      </c>
      <c r="PKO410" s="464"/>
      <c r="PKP410" s="369">
        <v>0.33333333333333331</v>
      </c>
      <c r="PKQ410" s="370" t="e">
        <f>VLOOKUP(PKM410,fields,2)</f>
        <v>#REF!</v>
      </c>
      <c r="PKR410" s="73" t="s">
        <v>985</v>
      </c>
      <c r="PKS410" s="95">
        <v>45109</v>
      </c>
      <c r="PKT410" s="65" t="s">
        <v>11</v>
      </c>
      <c r="PKU410" s="370" t="e">
        <f>VLOOKUP(PLC410,Teams,2)</f>
        <v>#REF!</v>
      </c>
      <c r="PKV410" s="370" t="e">
        <f>VLOOKUP(PLD410,Teams,2)</f>
        <v>#REF!</v>
      </c>
      <c r="PKW410" s="464"/>
      <c r="PKX410" s="369">
        <v>0.33333333333333331</v>
      </c>
      <c r="PKY410" s="370" t="e">
        <f>VLOOKUP(PKU410,fields,2)</f>
        <v>#REF!</v>
      </c>
      <c r="PKZ410" s="73" t="s">
        <v>985</v>
      </c>
      <c r="PLA410" s="95">
        <v>45109</v>
      </c>
      <c r="PLB410" s="65" t="s">
        <v>11</v>
      </c>
      <c r="PLC410" s="370" t="e">
        <f>VLOOKUP(PLK410,Teams,2)</f>
        <v>#REF!</v>
      </c>
      <c r="PLD410" s="370" t="e">
        <f>VLOOKUP(PLL410,Teams,2)</f>
        <v>#REF!</v>
      </c>
      <c r="PLE410" s="464"/>
      <c r="PLF410" s="369">
        <v>0.33333333333333331</v>
      </c>
      <c r="PLG410" s="370" t="e">
        <f>VLOOKUP(PLC410,fields,2)</f>
        <v>#REF!</v>
      </c>
      <c r="PLH410" s="73" t="s">
        <v>985</v>
      </c>
      <c r="PLI410" s="95">
        <v>45109</v>
      </c>
      <c r="PLJ410" s="65" t="s">
        <v>11</v>
      </c>
      <c r="PLK410" s="370" t="e">
        <f>VLOOKUP(PLS410,Teams,2)</f>
        <v>#REF!</v>
      </c>
      <c r="PLL410" s="370" t="e">
        <f>VLOOKUP(PLT410,Teams,2)</f>
        <v>#REF!</v>
      </c>
      <c r="PLM410" s="464"/>
      <c r="PLN410" s="369">
        <v>0.33333333333333331</v>
      </c>
      <c r="PLO410" s="370" t="e">
        <f>VLOOKUP(PLK410,fields,2)</f>
        <v>#REF!</v>
      </c>
      <c r="PLP410" s="73" t="s">
        <v>985</v>
      </c>
      <c r="PLQ410" s="95">
        <v>45109</v>
      </c>
      <c r="PLR410" s="65" t="s">
        <v>11</v>
      </c>
      <c r="PLS410" s="370" t="e">
        <f>VLOOKUP(PMA410,Teams,2)</f>
        <v>#REF!</v>
      </c>
      <c r="PLT410" s="370" t="e">
        <f>VLOOKUP(PMB410,Teams,2)</f>
        <v>#REF!</v>
      </c>
      <c r="PLU410" s="464"/>
      <c r="PLV410" s="369">
        <v>0.33333333333333331</v>
      </c>
      <c r="PLW410" s="370" t="e">
        <f>VLOOKUP(PLS410,fields,2)</f>
        <v>#REF!</v>
      </c>
      <c r="PLX410" s="73" t="s">
        <v>985</v>
      </c>
      <c r="PLY410" s="95">
        <v>45109</v>
      </c>
      <c r="PLZ410" s="65" t="s">
        <v>11</v>
      </c>
      <c r="PMA410" s="370" t="e">
        <f>VLOOKUP(PMI410,Teams,2)</f>
        <v>#REF!</v>
      </c>
      <c r="PMB410" s="370" t="e">
        <f>VLOOKUP(PMJ410,Teams,2)</f>
        <v>#REF!</v>
      </c>
      <c r="PMC410" s="464"/>
      <c r="PMD410" s="369">
        <v>0.33333333333333331</v>
      </c>
      <c r="PME410" s="370" t="e">
        <f>VLOOKUP(PMA410,fields,2)</f>
        <v>#REF!</v>
      </c>
      <c r="PMF410" s="73" t="s">
        <v>985</v>
      </c>
      <c r="PMG410" s="95">
        <v>45109</v>
      </c>
      <c r="PMH410" s="65" t="s">
        <v>11</v>
      </c>
      <c r="PMI410" s="370" t="e">
        <f>VLOOKUP(PMQ410,Teams,2)</f>
        <v>#REF!</v>
      </c>
      <c r="PMJ410" s="370" t="e">
        <f>VLOOKUP(PMR410,Teams,2)</f>
        <v>#REF!</v>
      </c>
      <c r="PMK410" s="464"/>
      <c r="PML410" s="369">
        <v>0.33333333333333331</v>
      </c>
      <c r="PMM410" s="370" t="e">
        <f>VLOOKUP(PMI410,fields,2)</f>
        <v>#REF!</v>
      </c>
      <c r="PMN410" s="73" t="s">
        <v>985</v>
      </c>
      <c r="PMO410" s="95">
        <v>45109</v>
      </c>
      <c r="PMP410" s="65" t="s">
        <v>11</v>
      </c>
      <c r="PMQ410" s="370" t="e">
        <f>VLOOKUP(PMY410,Teams,2)</f>
        <v>#REF!</v>
      </c>
      <c r="PMR410" s="370" t="e">
        <f>VLOOKUP(PMZ410,Teams,2)</f>
        <v>#REF!</v>
      </c>
      <c r="PMS410" s="464"/>
      <c r="PMT410" s="369">
        <v>0.33333333333333331</v>
      </c>
      <c r="PMU410" s="370" t="e">
        <f>VLOOKUP(PMQ410,fields,2)</f>
        <v>#REF!</v>
      </c>
      <c r="PMV410" s="73" t="s">
        <v>985</v>
      </c>
      <c r="PMW410" s="95">
        <v>45109</v>
      </c>
      <c r="PMX410" s="65" t="s">
        <v>11</v>
      </c>
      <c r="PMY410" s="370" t="e">
        <f>VLOOKUP(PNG410,Teams,2)</f>
        <v>#REF!</v>
      </c>
      <c r="PMZ410" s="370" t="e">
        <f>VLOOKUP(PNH410,Teams,2)</f>
        <v>#REF!</v>
      </c>
      <c r="PNA410" s="464"/>
      <c r="PNB410" s="369">
        <v>0.33333333333333331</v>
      </c>
      <c r="PNC410" s="370" t="e">
        <f>VLOOKUP(PMY410,fields,2)</f>
        <v>#REF!</v>
      </c>
      <c r="PND410" s="73" t="s">
        <v>985</v>
      </c>
      <c r="PNE410" s="95">
        <v>45109</v>
      </c>
      <c r="PNF410" s="65" t="s">
        <v>11</v>
      </c>
      <c r="PNG410" s="370" t="e">
        <f>VLOOKUP(PNO410,Teams,2)</f>
        <v>#REF!</v>
      </c>
      <c r="PNH410" s="370" t="e">
        <f>VLOOKUP(PNP410,Teams,2)</f>
        <v>#REF!</v>
      </c>
      <c r="PNI410" s="464"/>
      <c r="PNJ410" s="369">
        <v>0.33333333333333331</v>
      </c>
      <c r="PNK410" s="370" t="e">
        <f>VLOOKUP(PNG410,fields,2)</f>
        <v>#REF!</v>
      </c>
      <c r="PNL410" s="73" t="s">
        <v>985</v>
      </c>
      <c r="PNM410" s="95">
        <v>45109</v>
      </c>
      <c r="PNN410" s="65" t="s">
        <v>11</v>
      </c>
      <c r="PNO410" s="370" t="e">
        <f>VLOOKUP(PNW410,Teams,2)</f>
        <v>#REF!</v>
      </c>
      <c r="PNP410" s="370" t="e">
        <f>VLOOKUP(PNX410,Teams,2)</f>
        <v>#REF!</v>
      </c>
      <c r="PNQ410" s="464"/>
      <c r="PNR410" s="369">
        <v>0.33333333333333331</v>
      </c>
      <c r="PNS410" s="370" t="e">
        <f>VLOOKUP(PNO410,fields,2)</f>
        <v>#REF!</v>
      </c>
      <c r="PNT410" s="73" t="s">
        <v>985</v>
      </c>
      <c r="PNU410" s="95">
        <v>45109</v>
      </c>
      <c r="PNV410" s="65" t="s">
        <v>11</v>
      </c>
      <c r="PNW410" s="370" t="e">
        <f>VLOOKUP(POE410,Teams,2)</f>
        <v>#REF!</v>
      </c>
      <c r="PNX410" s="370" t="e">
        <f>VLOOKUP(POF410,Teams,2)</f>
        <v>#REF!</v>
      </c>
      <c r="PNY410" s="464"/>
      <c r="PNZ410" s="369">
        <v>0.33333333333333331</v>
      </c>
      <c r="POA410" s="370" t="e">
        <f>VLOOKUP(PNW410,fields,2)</f>
        <v>#REF!</v>
      </c>
      <c r="POB410" s="73" t="s">
        <v>985</v>
      </c>
      <c r="POC410" s="95">
        <v>45109</v>
      </c>
      <c r="POD410" s="65" t="s">
        <v>11</v>
      </c>
      <c r="POE410" s="370" t="e">
        <f>VLOOKUP(POM410,Teams,2)</f>
        <v>#REF!</v>
      </c>
      <c r="POF410" s="370" t="e">
        <f>VLOOKUP(PON410,Teams,2)</f>
        <v>#REF!</v>
      </c>
      <c r="POG410" s="464"/>
      <c r="POH410" s="369">
        <v>0.33333333333333331</v>
      </c>
      <c r="POI410" s="370" t="e">
        <f>VLOOKUP(POE410,fields,2)</f>
        <v>#REF!</v>
      </c>
      <c r="POJ410" s="73" t="s">
        <v>985</v>
      </c>
      <c r="POK410" s="95">
        <v>45109</v>
      </c>
      <c r="POL410" s="65" t="s">
        <v>11</v>
      </c>
      <c r="POM410" s="370" t="e">
        <f>VLOOKUP(POU410,Teams,2)</f>
        <v>#REF!</v>
      </c>
      <c r="PON410" s="370" t="e">
        <f>VLOOKUP(POV410,Teams,2)</f>
        <v>#REF!</v>
      </c>
      <c r="POO410" s="464"/>
      <c r="POP410" s="369">
        <v>0.33333333333333331</v>
      </c>
      <c r="POQ410" s="370" t="e">
        <f>VLOOKUP(POM410,fields,2)</f>
        <v>#REF!</v>
      </c>
      <c r="POR410" s="73" t="s">
        <v>985</v>
      </c>
      <c r="POS410" s="95">
        <v>45109</v>
      </c>
      <c r="POT410" s="65" t="s">
        <v>11</v>
      </c>
      <c r="POU410" s="370" t="e">
        <f>VLOOKUP(PPC410,Teams,2)</f>
        <v>#REF!</v>
      </c>
      <c r="POV410" s="370" t="e">
        <f>VLOOKUP(PPD410,Teams,2)</f>
        <v>#REF!</v>
      </c>
      <c r="POW410" s="464"/>
      <c r="POX410" s="369">
        <v>0.33333333333333331</v>
      </c>
      <c r="POY410" s="370" t="e">
        <f>VLOOKUP(POU410,fields,2)</f>
        <v>#REF!</v>
      </c>
      <c r="POZ410" s="73" t="s">
        <v>985</v>
      </c>
      <c r="PPA410" s="95">
        <v>45109</v>
      </c>
      <c r="PPB410" s="65" t="s">
        <v>11</v>
      </c>
      <c r="PPC410" s="370" t="e">
        <f>VLOOKUP(PPK410,Teams,2)</f>
        <v>#REF!</v>
      </c>
      <c r="PPD410" s="370" t="e">
        <f>VLOOKUP(PPL410,Teams,2)</f>
        <v>#REF!</v>
      </c>
      <c r="PPE410" s="464"/>
      <c r="PPF410" s="369">
        <v>0.33333333333333331</v>
      </c>
      <c r="PPG410" s="370" t="e">
        <f>VLOOKUP(PPC410,fields,2)</f>
        <v>#REF!</v>
      </c>
      <c r="PPH410" s="73" t="s">
        <v>985</v>
      </c>
      <c r="PPI410" s="95">
        <v>45109</v>
      </c>
      <c r="PPJ410" s="65" t="s">
        <v>11</v>
      </c>
      <c r="PPK410" s="370" t="e">
        <f>VLOOKUP(PPS410,Teams,2)</f>
        <v>#REF!</v>
      </c>
      <c r="PPL410" s="370" t="e">
        <f>VLOOKUP(PPT410,Teams,2)</f>
        <v>#REF!</v>
      </c>
      <c r="PPM410" s="464"/>
      <c r="PPN410" s="369">
        <v>0.33333333333333331</v>
      </c>
      <c r="PPO410" s="370" t="e">
        <f>VLOOKUP(PPK410,fields,2)</f>
        <v>#REF!</v>
      </c>
      <c r="PPP410" s="73" t="s">
        <v>985</v>
      </c>
      <c r="PPQ410" s="95">
        <v>45109</v>
      </c>
      <c r="PPR410" s="65" t="s">
        <v>11</v>
      </c>
      <c r="PPS410" s="370" t="e">
        <f>VLOOKUP(PQA410,Teams,2)</f>
        <v>#REF!</v>
      </c>
      <c r="PPT410" s="370" t="e">
        <f>VLOOKUP(PQB410,Teams,2)</f>
        <v>#REF!</v>
      </c>
      <c r="PPU410" s="464"/>
      <c r="PPV410" s="369">
        <v>0.33333333333333331</v>
      </c>
      <c r="PPW410" s="370" t="e">
        <f>VLOOKUP(PPS410,fields,2)</f>
        <v>#REF!</v>
      </c>
      <c r="PPX410" s="73" t="s">
        <v>985</v>
      </c>
      <c r="PPY410" s="95">
        <v>45109</v>
      </c>
      <c r="PPZ410" s="65" t="s">
        <v>11</v>
      </c>
      <c r="PQA410" s="370" t="e">
        <f>VLOOKUP(PQI410,Teams,2)</f>
        <v>#REF!</v>
      </c>
      <c r="PQB410" s="370" t="e">
        <f>VLOOKUP(PQJ410,Teams,2)</f>
        <v>#REF!</v>
      </c>
      <c r="PQC410" s="464"/>
      <c r="PQD410" s="369">
        <v>0.33333333333333331</v>
      </c>
      <c r="PQE410" s="370" t="e">
        <f>VLOOKUP(PQA410,fields,2)</f>
        <v>#REF!</v>
      </c>
      <c r="PQF410" s="73" t="s">
        <v>985</v>
      </c>
      <c r="PQG410" s="95">
        <v>45109</v>
      </c>
      <c r="PQH410" s="65" t="s">
        <v>11</v>
      </c>
      <c r="PQI410" s="370" t="e">
        <f>VLOOKUP(PQQ410,Teams,2)</f>
        <v>#REF!</v>
      </c>
      <c r="PQJ410" s="370" t="e">
        <f>VLOOKUP(PQR410,Teams,2)</f>
        <v>#REF!</v>
      </c>
      <c r="PQK410" s="464"/>
      <c r="PQL410" s="369">
        <v>0.33333333333333331</v>
      </c>
      <c r="PQM410" s="370" t="e">
        <f>VLOOKUP(PQI410,fields,2)</f>
        <v>#REF!</v>
      </c>
      <c r="PQN410" s="73" t="s">
        <v>985</v>
      </c>
      <c r="PQO410" s="95">
        <v>45109</v>
      </c>
      <c r="PQP410" s="65" t="s">
        <v>11</v>
      </c>
      <c r="PQQ410" s="370" t="e">
        <f>VLOOKUP(PQY410,Teams,2)</f>
        <v>#REF!</v>
      </c>
      <c r="PQR410" s="370" t="e">
        <f>VLOOKUP(PQZ410,Teams,2)</f>
        <v>#REF!</v>
      </c>
      <c r="PQS410" s="464"/>
      <c r="PQT410" s="369">
        <v>0.33333333333333331</v>
      </c>
      <c r="PQU410" s="370" t="e">
        <f>VLOOKUP(PQQ410,fields,2)</f>
        <v>#REF!</v>
      </c>
      <c r="PQV410" s="73" t="s">
        <v>985</v>
      </c>
      <c r="PQW410" s="95">
        <v>45109</v>
      </c>
      <c r="PQX410" s="65" t="s">
        <v>11</v>
      </c>
      <c r="PQY410" s="370" t="e">
        <f>VLOOKUP(PRG410,Teams,2)</f>
        <v>#REF!</v>
      </c>
      <c r="PQZ410" s="370" t="e">
        <f>VLOOKUP(PRH410,Teams,2)</f>
        <v>#REF!</v>
      </c>
      <c r="PRA410" s="464"/>
      <c r="PRB410" s="369">
        <v>0.33333333333333331</v>
      </c>
      <c r="PRC410" s="370" t="e">
        <f>VLOOKUP(PQY410,fields,2)</f>
        <v>#REF!</v>
      </c>
      <c r="PRD410" s="73" t="s">
        <v>985</v>
      </c>
      <c r="PRE410" s="95">
        <v>45109</v>
      </c>
      <c r="PRF410" s="65" t="s">
        <v>11</v>
      </c>
      <c r="PRG410" s="370" t="e">
        <f>VLOOKUP(PRO410,Teams,2)</f>
        <v>#REF!</v>
      </c>
      <c r="PRH410" s="370" t="e">
        <f>VLOOKUP(PRP410,Teams,2)</f>
        <v>#REF!</v>
      </c>
      <c r="PRI410" s="464"/>
      <c r="PRJ410" s="369">
        <v>0.33333333333333331</v>
      </c>
      <c r="PRK410" s="370" t="e">
        <f>VLOOKUP(PRG410,fields,2)</f>
        <v>#REF!</v>
      </c>
      <c r="PRL410" s="73" t="s">
        <v>985</v>
      </c>
      <c r="PRM410" s="95">
        <v>45109</v>
      </c>
      <c r="PRN410" s="65" t="s">
        <v>11</v>
      </c>
      <c r="PRO410" s="370" t="e">
        <f>VLOOKUP(PRW410,Teams,2)</f>
        <v>#REF!</v>
      </c>
      <c r="PRP410" s="370" t="e">
        <f>VLOOKUP(PRX410,Teams,2)</f>
        <v>#REF!</v>
      </c>
      <c r="PRQ410" s="464"/>
      <c r="PRR410" s="369">
        <v>0.33333333333333331</v>
      </c>
      <c r="PRS410" s="370" t="e">
        <f>VLOOKUP(PRO410,fields,2)</f>
        <v>#REF!</v>
      </c>
      <c r="PRT410" s="73" t="s">
        <v>985</v>
      </c>
      <c r="PRU410" s="95">
        <v>45109</v>
      </c>
      <c r="PRV410" s="65" t="s">
        <v>11</v>
      </c>
      <c r="PRW410" s="370" t="e">
        <f>VLOOKUP(PSE410,Teams,2)</f>
        <v>#REF!</v>
      </c>
      <c r="PRX410" s="370" t="e">
        <f>VLOOKUP(PSF410,Teams,2)</f>
        <v>#REF!</v>
      </c>
      <c r="PRY410" s="464"/>
      <c r="PRZ410" s="369">
        <v>0.33333333333333331</v>
      </c>
      <c r="PSA410" s="370" t="e">
        <f>VLOOKUP(PRW410,fields,2)</f>
        <v>#REF!</v>
      </c>
      <c r="PSB410" s="73" t="s">
        <v>985</v>
      </c>
      <c r="PSC410" s="95">
        <v>45109</v>
      </c>
      <c r="PSD410" s="65" t="s">
        <v>11</v>
      </c>
      <c r="PSE410" s="370" t="e">
        <f>VLOOKUP(PSM410,Teams,2)</f>
        <v>#REF!</v>
      </c>
      <c r="PSF410" s="370" t="e">
        <f>VLOOKUP(PSN410,Teams,2)</f>
        <v>#REF!</v>
      </c>
      <c r="PSG410" s="464"/>
      <c r="PSH410" s="369">
        <v>0.33333333333333331</v>
      </c>
      <c r="PSI410" s="370" t="e">
        <f>VLOOKUP(PSE410,fields,2)</f>
        <v>#REF!</v>
      </c>
      <c r="PSJ410" s="73" t="s">
        <v>985</v>
      </c>
      <c r="PSK410" s="95">
        <v>45109</v>
      </c>
      <c r="PSL410" s="65" t="s">
        <v>11</v>
      </c>
      <c r="PSM410" s="370" t="e">
        <f>VLOOKUP(PSU410,Teams,2)</f>
        <v>#REF!</v>
      </c>
      <c r="PSN410" s="370" t="e">
        <f>VLOOKUP(PSV410,Teams,2)</f>
        <v>#REF!</v>
      </c>
      <c r="PSO410" s="464"/>
      <c r="PSP410" s="369">
        <v>0.33333333333333331</v>
      </c>
      <c r="PSQ410" s="370" t="e">
        <f>VLOOKUP(PSM410,fields,2)</f>
        <v>#REF!</v>
      </c>
      <c r="PSR410" s="73" t="s">
        <v>985</v>
      </c>
      <c r="PSS410" s="95">
        <v>45109</v>
      </c>
      <c r="PST410" s="65" t="s">
        <v>11</v>
      </c>
      <c r="PSU410" s="370" t="e">
        <f>VLOOKUP(PTC410,Teams,2)</f>
        <v>#REF!</v>
      </c>
      <c r="PSV410" s="370" t="e">
        <f>VLOOKUP(PTD410,Teams,2)</f>
        <v>#REF!</v>
      </c>
      <c r="PSW410" s="464"/>
      <c r="PSX410" s="369">
        <v>0.33333333333333331</v>
      </c>
      <c r="PSY410" s="370" t="e">
        <f>VLOOKUP(PSU410,fields,2)</f>
        <v>#REF!</v>
      </c>
      <c r="PSZ410" s="73" t="s">
        <v>985</v>
      </c>
      <c r="PTA410" s="95">
        <v>45109</v>
      </c>
      <c r="PTB410" s="65" t="s">
        <v>11</v>
      </c>
      <c r="PTC410" s="370" t="e">
        <f>VLOOKUP(PTK410,Teams,2)</f>
        <v>#REF!</v>
      </c>
      <c r="PTD410" s="370" t="e">
        <f>VLOOKUP(PTL410,Teams,2)</f>
        <v>#REF!</v>
      </c>
      <c r="PTE410" s="464"/>
      <c r="PTF410" s="369">
        <v>0.33333333333333331</v>
      </c>
      <c r="PTG410" s="370" t="e">
        <f>VLOOKUP(PTC410,fields,2)</f>
        <v>#REF!</v>
      </c>
      <c r="PTH410" s="73" t="s">
        <v>985</v>
      </c>
      <c r="PTI410" s="95">
        <v>45109</v>
      </c>
      <c r="PTJ410" s="65" t="s">
        <v>11</v>
      </c>
      <c r="PTK410" s="370" t="e">
        <f>VLOOKUP(PTS410,Teams,2)</f>
        <v>#REF!</v>
      </c>
      <c r="PTL410" s="370" t="e">
        <f>VLOOKUP(PTT410,Teams,2)</f>
        <v>#REF!</v>
      </c>
      <c r="PTM410" s="464"/>
      <c r="PTN410" s="369">
        <v>0.33333333333333331</v>
      </c>
      <c r="PTO410" s="370" t="e">
        <f>VLOOKUP(PTK410,fields,2)</f>
        <v>#REF!</v>
      </c>
      <c r="PTP410" s="73" t="s">
        <v>985</v>
      </c>
      <c r="PTQ410" s="95">
        <v>45109</v>
      </c>
      <c r="PTR410" s="65" t="s">
        <v>11</v>
      </c>
      <c r="PTS410" s="370" t="e">
        <f>VLOOKUP(PUA410,Teams,2)</f>
        <v>#REF!</v>
      </c>
      <c r="PTT410" s="370" t="e">
        <f>VLOOKUP(PUB410,Teams,2)</f>
        <v>#REF!</v>
      </c>
      <c r="PTU410" s="464"/>
      <c r="PTV410" s="369">
        <v>0.33333333333333331</v>
      </c>
      <c r="PTW410" s="370" t="e">
        <f>VLOOKUP(PTS410,fields,2)</f>
        <v>#REF!</v>
      </c>
      <c r="PTX410" s="73" t="s">
        <v>985</v>
      </c>
      <c r="PTY410" s="95">
        <v>45109</v>
      </c>
      <c r="PTZ410" s="65" t="s">
        <v>11</v>
      </c>
      <c r="PUA410" s="370" t="e">
        <f>VLOOKUP(PUI410,Teams,2)</f>
        <v>#REF!</v>
      </c>
      <c r="PUB410" s="370" t="e">
        <f>VLOOKUP(PUJ410,Teams,2)</f>
        <v>#REF!</v>
      </c>
      <c r="PUC410" s="464"/>
      <c r="PUD410" s="369">
        <v>0.33333333333333331</v>
      </c>
      <c r="PUE410" s="370" t="e">
        <f>VLOOKUP(PUA410,fields,2)</f>
        <v>#REF!</v>
      </c>
      <c r="PUF410" s="73" t="s">
        <v>985</v>
      </c>
      <c r="PUG410" s="95">
        <v>45109</v>
      </c>
      <c r="PUH410" s="65" t="s">
        <v>11</v>
      </c>
      <c r="PUI410" s="370" t="e">
        <f>VLOOKUP(PUQ410,Teams,2)</f>
        <v>#REF!</v>
      </c>
      <c r="PUJ410" s="370" t="e">
        <f>VLOOKUP(PUR410,Teams,2)</f>
        <v>#REF!</v>
      </c>
      <c r="PUK410" s="464"/>
      <c r="PUL410" s="369">
        <v>0.33333333333333331</v>
      </c>
      <c r="PUM410" s="370" t="e">
        <f>VLOOKUP(PUI410,fields,2)</f>
        <v>#REF!</v>
      </c>
      <c r="PUN410" s="73" t="s">
        <v>985</v>
      </c>
      <c r="PUO410" s="95">
        <v>45109</v>
      </c>
      <c r="PUP410" s="65" t="s">
        <v>11</v>
      </c>
      <c r="PUQ410" s="370" t="e">
        <f>VLOOKUP(PUY410,Teams,2)</f>
        <v>#REF!</v>
      </c>
      <c r="PUR410" s="370" t="e">
        <f>VLOOKUP(PUZ410,Teams,2)</f>
        <v>#REF!</v>
      </c>
      <c r="PUS410" s="464"/>
      <c r="PUT410" s="369">
        <v>0.33333333333333331</v>
      </c>
      <c r="PUU410" s="370" t="e">
        <f>VLOOKUP(PUQ410,fields,2)</f>
        <v>#REF!</v>
      </c>
      <c r="PUV410" s="73" t="s">
        <v>985</v>
      </c>
      <c r="PUW410" s="95">
        <v>45109</v>
      </c>
      <c r="PUX410" s="65" t="s">
        <v>11</v>
      </c>
      <c r="PUY410" s="370" t="e">
        <f>VLOOKUP(PVG410,Teams,2)</f>
        <v>#REF!</v>
      </c>
      <c r="PUZ410" s="370" t="e">
        <f>VLOOKUP(PVH410,Teams,2)</f>
        <v>#REF!</v>
      </c>
      <c r="PVA410" s="464"/>
      <c r="PVB410" s="369">
        <v>0.33333333333333331</v>
      </c>
      <c r="PVC410" s="370" t="e">
        <f>VLOOKUP(PUY410,fields,2)</f>
        <v>#REF!</v>
      </c>
      <c r="PVD410" s="73" t="s">
        <v>985</v>
      </c>
      <c r="PVE410" s="95">
        <v>45109</v>
      </c>
      <c r="PVF410" s="65" t="s">
        <v>11</v>
      </c>
      <c r="PVG410" s="370" t="e">
        <f>VLOOKUP(PVO410,Teams,2)</f>
        <v>#REF!</v>
      </c>
      <c r="PVH410" s="370" t="e">
        <f>VLOOKUP(PVP410,Teams,2)</f>
        <v>#REF!</v>
      </c>
      <c r="PVI410" s="464"/>
      <c r="PVJ410" s="369">
        <v>0.33333333333333331</v>
      </c>
      <c r="PVK410" s="370" t="e">
        <f>VLOOKUP(PVG410,fields,2)</f>
        <v>#REF!</v>
      </c>
      <c r="PVL410" s="73" t="s">
        <v>985</v>
      </c>
      <c r="PVM410" s="95">
        <v>45109</v>
      </c>
      <c r="PVN410" s="65" t="s">
        <v>11</v>
      </c>
      <c r="PVO410" s="370" t="e">
        <f>VLOOKUP(PVW410,Teams,2)</f>
        <v>#REF!</v>
      </c>
      <c r="PVP410" s="370" t="e">
        <f>VLOOKUP(PVX410,Teams,2)</f>
        <v>#REF!</v>
      </c>
      <c r="PVQ410" s="464"/>
      <c r="PVR410" s="369">
        <v>0.33333333333333331</v>
      </c>
      <c r="PVS410" s="370" t="e">
        <f>VLOOKUP(PVO410,fields,2)</f>
        <v>#REF!</v>
      </c>
      <c r="PVT410" s="73" t="s">
        <v>985</v>
      </c>
      <c r="PVU410" s="95">
        <v>45109</v>
      </c>
      <c r="PVV410" s="65" t="s">
        <v>11</v>
      </c>
      <c r="PVW410" s="370" t="e">
        <f>VLOOKUP(PWE410,Teams,2)</f>
        <v>#REF!</v>
      </c>
      <c r="PVX410" s="370" t="e">
        <f>VLOOKUP(PWF410,Teams,2)</f>
        <v>#REF!</v>
      </c>
      <c r="PVY410" s="464"/>
      <c r="PVZ410" s="369">
        <v>0.33333333333333331</v>
      </c>
      <c r="PWA410" s="370" t="e">
        <f>VLOOKUP(PVW410,fields,2)</f>
        <v>#REF!</v>
      </c>
      <c r="PWB410" s="73" t="s">
        <v>985</v>
      </c>
      <c r="PWC410" s="95">
        <v>45109</v>
      </c>
      <c r="PWD410" s="65" t="s">
        <v>11</v>
      </c>
      <c r="PWE410" s="370" t="e">
        <f>VLOOKUP(PWM410,Teams,2)</f>
        <v>#REF!</v>
      </c>
      <c r="PWF410" s="370" t="e">
        <f>VLOOKUP(PWN410,Teams,2)</f>
        <v>#REF!</v>
      </c>
      <c r="PWG410" s="464"/>
      <c r="PWH410" s="369">
        <v>0.33333333333333331</v>
      </c>
      <c r="PWI410" s="370" t="e">
        <f>VLOOKUP(PWE410,fields,2)</f>
        <v>#REF!</v>
      </c>
      <c r="PWJ410" s="73" t="s">
        <v>985</v>
      </c>
      <c r="PWK410" s="95">
        <v>45109</v>
      </c>
      <c r="PWL410" s="65" t="s">
        <v>11</v>
      </c>
      <c r="PWM410" s="370" t="e">
        <f>VLOOKUP(PWU410,Teams,2)</f>
        <v>#REF!</v>
      </c>
      <c r="PWN410" s="370" t="e">
        <f>VLOOKUP(PWV410,Teams,2)</f>
        <v>#REF!</v>
      </c>
      <c r="PWO410" s="464"/>
      <c r="PWP410" s="369">
        <v>0.33333333333333331</v>
      </c>
      <c r="PWQ410" s="370" t="e">
        <f>VLOOKUP(PWM410,fields,2)</f>
        <v>#REF!</v>
      </c>
      <c r="PWR410" s="73" t="s">
        <v>985</v>
      </c>
      <c r="PWS410" s="95">
        <v>45109</v>
      </c>
      <c r="PWT410" s="65" t="s">
        <v>11</v>
      </c>
      <c r="PWU410" s="370" t="e">
        <f>VLOOKUP(PXC410,Teams,2)</f>
        <v>#REF!</v>
      </c>
      <c r="PWV410" s="370" t="e">
        <f>VLOOKUP(PXD410,Teams,2)</f>
        <v>#REF!</v>
      </c>
      <c r="PWW410" s="464"/>
      <c r="PWX410" s="369">
        <v>0.33333333333333331</v>
      </c>
      <c r="PWY410" s="370" t="e">
        <f>VLOOKUP(PWU410,fields,2)</f>
        <v>#REF!</v>
      </c>
      <c r="PWZ410" s="73" t="s">
        <v>985</v>
      </c>
      <c r="PXA410" s="95">
        <v>45109</v>
      </c>
      <c r="PXB410" s="65" t="s">
        <v>11</v>
      </c>
      <c r="PXC410" s="370" t="e">
        <f>VLOOKUP(PXK410,Teams,2)</f>
        <v>#REF!</v>
      </c>
      <c r="PXD410" s="370" t="e">
        <f>VLOOKUP(PXL410,Teams,2)</f>
        <v>#REF!</v>
      </c>
      <c r="PXE410" s="464"/>
      <c r="PXF410" s="369">
        <v>0.33333333333333331</v>
      </c>
      <c r="PXG410" s="370" t="e">
        <f>VLOOKUP(PXC410,fields,2)</f>
        <v>#REF!</v>
      </c>
      <c r="PXH410" s="73" t="s">
        <v>985</v>
      </c>
      <c r="PXI410" s="95">
        <v>45109</v>
      </c>
      <c r="PXJ410" s="65" t="s">
        <v>11</v>
      </c>
      <c r="PXK410" s="370" t="e">
        <f>VLOOKUP(PXS410,Teams,2)</f>
        <v>#REF!</v>
      </c>
      <c r="PXL410" s="370" t="e">
        <f>VLOOKUP(PXT410,Teams,2)</f>
        <v>#REF!</v>
      </c>
      <c r="PXM410" s="464"/>
      <c r="PXN410" s="369">
        <v>0.33333333333333331</v>
      </c>
      <c r="PXO410" s="370" t="e">
        <f>VLOOKUP(PXK410,fields,2)</f>
        <v>#REF!</v>
      </c>
      <c r="PXP410" s="73" t="s">
        <v>985</v>
      </c>
      <c r="PXQ410" s="95">
        <v>45109</v>
      </c>
      <c r="PXR410" s="65" t="s">
        <v>11</v>
      </c>
      <c r="PXS410" s="370" t="e">
        <f>VLOOKUP(PYA410,Teams,2)</f>
        <v>#REF!</v>
      </c>
      <c r="PXT410" s="370" t="e">
        <f>VLOOKUP(PYB410,Teams,2)</f>
        <v>#REF!</v>
      </c>
      <c r="PXU410" s="464"/>
      <c r="PXV410" s="369">
        <v>0.33333333333333331</v>
      </c>
      <c r="PXW410" s="370" t="e">
        <f>VLOOKUP(PXS410,fields,2)</f>
        <v>#REF!</v>
      </c>
      <c r="PXX410" s="73" t="s">
        <v>985</v>
      </c>
      <c r="PXY410" s="95">
        <v>45109</v>
      </c>
      <c r="PXZ410" s="65" t="s">
        <v>11</v>
      </c>
      <c r="PYA410" s="370" t="e">
        <f>VLOOKUP(PYI410,Teams,2)</f>
        <v>#REF!</v>
      </c>
      <c r="PYB410" s="370" t="e">
        <f>VLOOKUP(PYJ410,Teams,2)</f>
        <v>#REF!</v>
      </c>
      <c r="PYC410" s="464"/>
      <c r="PYD410" s="369">
        <v>0.33333333333333331</v>
      </c>
      <c r="PYE410" s="370" t="e">
        <f>VLOOKUP(PYA410,fields,2)</f>
        <v>#REF!</v>
      </c>
      <c r="PYF410" s="73" t="s">
        <v>985</v>
      </c>
      <c r="PYG410" s="95">
        <v>45109</v>
      </c>
      <c r="PYH410" s="65" t="s">
        <v>11</v>
      </c>
      <c r="PYI410" s="370" t="e">
        <f>VLOOKUP(PYQ410,Teams,2)</f>
        <v>#REF!</v>
      </c>
      <c r="PYJ410" s="370" t="e">
        <f>VLOOKUP(PYR410,Teams,2)</f>
        <v>#REF!</v>
      </c>
      <c r="PYK410" s="464"/>
      <c r="PYL410" s="369">
        <v>0.33333333333333331</v>
      </c>
      <c r="PYM410" s="370" t="e">
        <f>VLOOKUP(PYI410,fields,2)</f>
        <v>#REF!</v>
      </c>
      <c r="PYN410" s="73" t="s">
        <v>985</v>
      </c>
      <c r="PYO410" s="95">
        <v>45109</v>
      </c>
      <c r="PYP410" s="65" t="s">
        <v>11</v>
      </c>
      <c r="PYQ410" s="370" t="e">
        <f>VLOOKUP(PYY410,Teams,2)</f>
        <v>#REF!</v>
      </c>
      <c r="PYR410" s="370" t="e">
        <f>VLOOKUP(PYZ410,Teams,2)</f>
        <v>#REF!</v>
      </c>
      <c r="PYS410" s="464"/>
      <c r="PYT410" s="369">
        <v>0.33333333333333331</v>
      </c>
      <c r="PYU410" s="370" t="e">
        <f>VLOOKUP(PYQ410,fields,2)</f>
        <v>#REF!</v>
      </c>
      <c r="PYV410" s="73" t="s">
        <v>985</v>
      </c>
      <c r="PYW410" s="95">
        <v>45109</v>
      </c>
      <c r="PYX410" s="65" t="s">
        <v>11</v>
      </c>
      <c r="PYY410" s="370" t="e">
        <f>VLOOKUP(PZG410,Teams,2)</f>
        <v>#REF!</v>
      </c>
      <c r="PYZ410" s="370" t="e">
        <f>VLOOKUP(PZH410,Teams,2)</f>
        <v>#REF!</v>
      </c>
      <c r="PZA410" s="464"/>
      <c r="PZB410" s="369">
        <v>0.33333333333333331</v>
      </c>
      <c r="PZC410" s="370" t="e">
        <f>VLOOKUP(PYY410,fields,2)</f>
        <v>#REF!</v>
      </c>
      <c r="PZD410" s="73" t="s">
        <v>985</v>
      </c>
      <c r="PZE410" s="95">
        <v>45109</v>
      </c>
      <c r="PZF410" s="65" t="s">
        <v>11</v>
      </c>
      <c r="PZG410" s="370" t="e">
        <f>VLOOKUP(PZO410,Teams,2)</f>
        <v>#REF!</v>
      </c>
      <c r="PZH410" s="370" t="e">
        <f>VLOOKUP(PZP410,Teams,2)</f>
        <v>#REF!</v>
      </c>
      <c r="PZI410" s="464"/>
      <c r="PZJ410" s="369">
        <v>0.33333333333333331</v>
      </c>
      <c r="PZK410" s="370" t="e">
        <f>VLOOKUP(PZG410,fields,2)</f>
        <v>#REF!</v>
      </c>
      <c r="PZL410" s="73" t="s">
        <v>985</v>
      </c>
      <c r="PZM410" s="95">
        <v>45109</v>
      </c>
      <c r="PZN410" s="65" t="s">
        <v>11</v>
      </c>
      <c r="PZO410" s="370" t="e">
        <f>VLOOKUP(PZW410,Teams,2)</f>
        <v>#REF!</v>
      </c>
      <c r="PZP410" s="370" t="e">
        <f>VLOOKUP(PZX410,Teams,2)</f>
        <v>#REF!</v>
      </c>
      <c r="PZQ410" s="464"/>
      <c r="PZR410" s="369">
        <v>0.33333333333333331</v>
      </c>
      <c r="PZS410" s="370" t="e">
        <f>VLOOKUP(PZO410,fields,2)</f>
        <v>#REF!</v>
      </c>
      <c r="PZT410" s="73" t="s">
        <v>985</v>
      </c>
      <c r="PZU410" s="95">
        <v>45109</v>
      </c>
      <c r="PZV410" s="65" t="s">
        <v>11</v>
      </c>
      <c r="PZW410" s="370" t="e">
        <f>VLOOKUP(QAE410,Teams,2)</f>
        <v>#REF!</v>
      </c>
      <c r="PZX410" s="370" t="e">
        <f>VLOOKUP(QAF410,Teams,2)</f>
        <v>#REF!</v>
      </c>
      <c r="PZY410" s="464"/>
      <c r="PZZ410" s="369">
        <v>0.33333333333333331</v>
      </c>
      <c r="QAA410" s="370" t="e">
        <f>VLOOKUP(PZW410,fields,2)</f>
        <v>#REF!</v>
      </c>
      <c r="QAB410" s="73" t="s">
        <v>985</v>
      </c>
      <c r="QAC410" s="95">
        <v>45109</v>
      </c>
      <c r="QAD410" s="65" t="s">
        <v>11</v>
      </c>
      <c r="QAE410" s="370" t="e">
        <f>VLOOKUP(QAM410,Teams,2)</f>
        <v>#REF!</v>
      </c>
      <c r="QAF410" s="370" t="e">
        <f>VLOOKUP(QAN410,Teams,2)</f>
        <v>#REF!</v>
      </c>
      <c r="QAG410" s="464"/>
      <c r="QAH410" s="369">
        <v>0.33333333333333331</v>
      </c>
      <c r="QAI410" s="370" t="e">
        <f>VLOOKUP(QAE410,fields,2)</f>
        <v>#REF!</v>
      </c>
      <c r="QAJ410" s="73" t="s">
        <v>985</v>
      </c>
      <c r="QAK410" s="95">
        <v>45109</v>
      </c>
      <c r="QAL410" s="65" t="s">
        <v>11</v>
      </c>
      <c r="QAM410" s="370" t="e">
        <f>VLOOKUP(QAU410,Teams,2)</f>
        <v>#REF!</v>
      </c>
      <c r="QAN410" s="370" t="e">
        <f>VLOOKUP(QAV410,Teams,2)</f>
        <v>#REF!</v>
      </c>
      <c r="QAO410" s="464"/>
      <c r="QAP410" s="369">
        <v>0.33333333333333331</v>
      </c>
      <c r="QAQ410" s="370" t="e">
        <f>VLOOKUP(QAM410,fields,2)</f>
        <v>#REF!</v>
      </c>
      <c r="QAR410" s="73" t="s">
        <v>985</v>
      </c>
      <c r="QAS410" s="95">
        <v>45109</v>
      </c>
      <c r="QAT410" s="65" t="s">
        <v>11</v>
      </c>
      <c r="QAU410" s="370" t="e">
        <f>VLOOKUP(QBC410,Teams,2)</f>
        <v>#REF!</v>
      </c>
      <c r="QAV410" s="370" t="e">
        <f>VLOOKUP(QBD410,Teams,2)</f>
        <v>#REF!</v>
      </c>
      <c r="QAW410" s="464"/>
      <c r="QAX410" s="369">
        <v>0.33333333333333331</v>
      </c>
      <c r="QAY410" s="370" t="e">
        <f>VLOOKUP(QAU410,fields,2)</f>
        <v>#REF!</v>
      </c>
      <c r="QAZ410" s="73" t="s">
        <v>985</v>
      </c>
      <c r="QBA410" s="95">
        <v>45109</v>
      </c>
      <c r="QBB410" s="65" t="s">
        <v>11</v>
      </c>
      <c r="QBC410" s="370" t="e">
        <f>VLOOKUP(QBK410,Teams,2)</f>
        <v>#REF!</v>
      </c>
      <c r="QBD410" s="370" t="e">
        <f>VLOOKUP(QBL410,Teams,2)</f>
        <v>#REF!</v>
      </c>
      <c r="QBE410" s="464"/>
      <c r="QBF410" s="369">
        <v>0.33333333333333331</v>
      </c>
      <c r="QBG410" s="370" t="e">
        <f>VLOOKUP(QBC410,fields,2)</f>
        <v>#REF!</v>
      </c>
      <c r="QBH410" s="73" t="s">
        <v>985</v>
      </c>
      <c r="QBI410" s="95">
        <v>45109</v>
      </c>
      <c r="QBJ410" s="65" t="s">
        <v>11</v>
      </c>
      <c r="QBK410" s="370" t="e">
        <f>VLOOKUP(QBS410,Teams,2)</f>
        <v>#REF!</v>
      </c>
      <c r="QBL410" s="370" t="e">
        <f>VLOOKUP(QBT410,Teams,2)</f>
        <v>#REF!</v>
      </c>
      <c r="QBM410" s="464"/>
      <c r="QBN410" s="369">
        <v>0.33333333333333331</v>
      </c>
      <c r="QBO410" s="370" t="e">
        <f>VLOOKUP(QBK410,fields,2)</f>
        <v>#REF!</v>
      </c>
      <c r="QBP410" s="73" t="s">
        <v>985</v>
      </c>
      <c r="QBQ410" s="95">
        <v>45109</v>
      </c>
      <c r="QBR410" s="65" t="s">
        <v>11</v>
      </c>
      <c r="QBS410" s="370" t="e">
        <f>VLOOKUP(QCA410,Teams,2)</f>
        <v>#REF!</v>
      </c>
      <c r="QBT410" s="370" t="e">
        <f>VLOOKUP(QCB410,Teams,2)</f>
        <v>#REF!</v>
      </c>
      <c r="QBU410" s="464"/>
      <c r="QBV410" s="369">
        <v>0.33333333333333331</v>
      </c>
      <c r="QBW410" s="370" t="e">
        <f>VLOOKUP(QBS410,fields,2)</f>
        <v>#REF!</v>
      </c>
      <c r="QBX410" s="73" t="s">
        <v>985</v>
      </c>
      <c r="QBY410" s="95">
        <v>45109</v>
      </c>
      <c r="QBZ410" s="65" t="s">
        <v>11</v>
      </c>
      <c r="QCA410" s="370" t="e">
        <f>VLOOKUP(QCI410,Teams,2)</f>
        <v>#REF!</v>
      </c>
      <c r="QCB410" s="370" t="e">
        <f>VLOOKUP(QCJ410,Teams,2)</f>
        <v>#REF!</v>
      </c>
      <c r="QCC410" s="464"/>
      <c r="QCD410" s="369">
        <v>0.33333333333333331</v>
      </c>
      <c r="QCE410" s="370" t="e">
        <f>VLOOKUP(QCA410,fields,2)</f>
        <v>#REF!</v>
      </c>
      <c r="QCF410" s="73" t="s">
        <v>985</v>
      </c>
      <c r="QCG410" s="95">
        <v>45109</v>
      </c>
      <c r="QCH410" s="65" t="s">
        <v>11</v>
      </c>
      <c r="QCI410" s="370" t="e">
        <f>VLOOKUP(QCQ410,Teams,2)</f>
        <v>#REF!</v>
      </c>
      <c r="QCJ410" s="370" t="e">
        <f>VLOOKUP(QCR410,Teams,2)</f>
        <v>#REF!</v>
      </c>
      <c r="QCK410" s="464"/>
      <c r="QCL410" s="369">
        <v>0.33333333333333331</v>
      </c>
      <c r="QCM410" s="370" t="e">
        <f>VLOOKUP(QCI410,fields,2)</f>
        <v>#REF!</v>
      </c>
      <c r="QCN410" s="73" t="s">
        <v>985</v>
      </c>
      <c r="QCO410" s="95">
        <v>45109</v>
      </c>
      <c r="QCP410" s="65" t="s">
        <v>11</v>
      </c>
      <c r="QCQ410" s="370" t="e">
        <f>VLOOKUP(QCY410,Teams,2)</f>
        <v>#REF!</v>
      </c>
      <c r="QCR410" s="370" t="e">
        <f>VLOOKUP(QCZ410,Teams,2)</f>
        <v>#REF!</v>
      </c>
      <c r="QCS410" s="464"/>
      <c r="QCT410" s="369">
        <v>0.33333333333333331</v>
      </c>
      <c r="QCU410" s="370" t="e">
        <f>VLOOKUP(QCQ410,fields,2)</f>
        <v>#REF!</v>
      </c>
      <c r="QCV410" s="73" t="s">
        <v>985</v>
      </c>
      <c r="QCW410" s="95">
        <v>45109</v>
      </c>
      <c r="QCX410" s="65" t="s">
        <v>11</v>
      </c>
      <c r="QCY410" s="370" t="e">
        <f>VLOOKUP(QDG410,Teams,2)</f>
        <v>#REF!</v>
      </c>
      <c r="QCZ410" s="370" t="e">
        <f>VLOOKUP(QDH410,Teams,2)</f>
        <v>#REF!</v>
      </c>
      <c r="QDA410" s="464"/>
      <c r="QDB410" s="369">
        <v>0.33333333333333331</v>
      </c>
      <c r="QDC410" s="370" t="e">
        <f>VLOOKUP(QCY410,fields,2)</f>
        <v>#REF!</v>
      </c>
      <c r="QDD410" s="73" t="s">
        <v>985</v>
      </c>
      <c r="QDE410" s="95">
        <v>45109</v>
      </c>
      <c r="QDF410" s="65" t="s">
        <v>11</v>
      </c>
      <c r="QDG410" s="370" t="e">
        <f>VLOOKUP(QDO410,Teams,2)</f>
        <v>#REF!</v>
      </c>
      <c r="QDH410" s="370" t="e">
        <f>VLOOKUP(QDP410,Teams,2)</f>
        <v>#REF!</v>
      </c>
      <c r="QDI410" s="464"/>
      <c r="QDJ410" s="369">
        <v>0.33333333333333331</v>
      </c>
      <c r="QDK410" s="370" t="e">
        <f>VLOOKUP(QDG410,fields,2)</f>
        <v>#REF!</v>
      </c>
      <c r="QDL410" s="73" t="s">
        <v>985</v>
      </c>
      <c r="QDM410" s="95">
        <v>45109</v>
      </c>
      <c r="QDN410" s="65" t="s">
        <v>11</v>
      </c>
      <c r="QDO410" s="370" t="e">
        <f>VLOOKUP(QDW410,Teams,2)</f>
        <v>#REF!</v>
      </c>
      <c r="QDP410" s="370" t="e">
        <f>VLOOKUP(QDX410,Teams,2)</f>
        <v>#REF!</v>
      </c>
      <c r="QDQ410" s="464"/>
      <c r="QDR410" s="369">
        <v>0.33333333333333331</v>
      </c>
      <c r="QDS410" s="370" t="e">
        <f>VLOOKUP(QDO410,fields,2)</f>
        <v>#REF!</v>
      </c>
      <c r="QDT410" s="73" t="s">
        <v>985</v>
      </c>
      <c r="QDU410" s="95">
        <v>45109</v>
      </c>
      <c r="QDV410" s="65" t="s">
        <v>11</v>
      </c>
      <c r="QDW410" s="370" t="e">
        <f>VLOOKUP(QEE410,Teams,2)</f>
        <v>#REF!</v>
      </c>
      <c r="QDX410" s="370" t="e">
        <f>VLOOKUP(QEF410,Teams,2)</f>
        <v>#REF!</v>
      </c>
      <c r="QDY410" s="464"/>
      <c r="QDZ410" s="369">
        <v>0.33333333333333331</v>
      </c>
      <c r="QEA410" s="370" t="e">
        <f>VLOOKUP(QDW410,fields,2)</f>
        <v>#REF!</v>
      </c>
      <c r="QEB410" s="73" t="s">
        <v>985</v>
      </c>
      <c r="QEC410" s="95">
        <v>45109</v>
      </c>
      <c r="QED410" s="65" t="s">
        <v>11</v>
      </c>
      <c r="QEE410" s="370" t="e">
        <f>VLOOKUP(QEM410,Teams,2)</f>
        <v>#REF!</v>
      </c>
      <c r="QEF410" s="370" t="e">
        <f>VLOOKUP(QEN410,Teams,2)</f>
        <v>#REF!</v>
      </c>
      <c r="QEG410" s="464"/>
      <c r="QEH410" s="369">
        <v>0.33333333333333331</v>
      </c>
      <c r="QEI410" s="370" t="e">
        <f>VLOOKUP(QEE410,fields,2)</f>
        <v>#REF!</v>
      </c>
      <c r="QEJ410" s="73" t="s">
        <v>985</v>
      </c>
      <c r="QEK410" s="95">
        <v>45109</v>
      </c>
      <c r="QEL410" s="65" t="s">
        <v>11</v>
      </c>
      <c r="QEM410" s="370" t="e">
        <f>VLOOKUP(QEU410,Teams,2)</f>
        <v>#REF!</v>
      </c>
      <c r="QEN410" s="370" t="e">
        <f>VLOOKUP(QEV410,Teams,2)</f>
        <v>#REF!</v>
      </c>
      <c r="QEO410" s="464"/>
      <c r="QEP410" s="369">
        <v>0.33333333333333331</v>
      </c>
      <c r="QEQ410" s="370" t="e">
        <f>VLOOKUP(QEM410,fields,2)</f>
        <v>#REF!</v>
      </c>
      <c r="QER410" s="73" t="s">
        <v>985</v>
      </c>
      <c r="QES410" s="95">
        <v>45109</v>
      </c>
      <c r="QET410" s="65" t="s">
        <v>11</v>
      </c>
      <c r="QEU410" s="370" t="e">
        <f>VLOOKUP(QFC410,Teams,2)</f>
        <v>#REF!</v>
      </c>
      <c r="QEV410" s="370" t="e">
        <f>VLOOKUP(QFD410,Teams,2)</f>
        <v>#REF!</v>
      </c>
      <c r="QEW410" s="464"/>
      <c r="QEX410" s="369">
        <v>0.33333333333333331</v>
      </c>
      <c r="QEY410" s="370" t="e">
        <f>VLOOKUP(QEU410,fields,2)</f>
        <v>#REF!</v>
      </c>
      <c r="QEZ410" s="73" t="s">
        <v>985</v>
      </c>
      <c r="QFA410" s="95">
        <v>45109</v>
      </c>
      <c r="QFB410" s="65" t="s">
        <v>11</v>
      </c>
      <c r="QFC410" s="370" t="e">
        <f>VLOOKUP(QFK410,Teams,2)</f>
        <v>#REF!</v>
      </c>
      <c r="QFD410" s="370" t="e">
        <f>VLOOKUP(QFL410,Teams,2)</f>
        <v>#REF!</v>
      </c>
      <c r="QFE410" s="464"/>
      <c r="QFF410" s="369">
        <v>0.33333333333333331</v>
      </c>
      <c r="QFG410" s="370" t="e">
        <f>VLOOKUP(QFC410,fields,2)</f>
        <v>#REF!</v>
      </c>
      <c r="QFH410" s="73" t="s">
        <v>985</v>
      </c>
      <c r="QFI410" s="95">
        <v>45109</v>
      </c>
      <c r="QFJ410" s="65" t="s">
        <v>11</v>
      </c>
      <c r="QFK410" s="370" t="e">
        <f>VLOOKUP(QFS410,Teams,2)</f>
        <v>#REF!</v>
      </c>
      <c r="QFL410" s="370" t="e">
        <f>VLOOKUP(QFT410,Teams,2)</f>
        <v>#REF!</v>
      </c>
      <c r="QFM410" s="464"/>
      <c r="QFN410" s="369">
        <v>0.33333333333333331</v>
      </c>
      <c r="QFO410" s="370" t="e">
        <f>VLOOKUP(QFK410,fields,2)</f>
        <v>#REF!</v>
      </c>
      <c r="QFP410" s="73" t="s">
        <v>985</v>
      </c>
      <c r="QFQ410" s="95">
        <v>45109</v>
      </c>
      <c r="QFR410" s="65" t="s">
        <v>11</v>
      </c>
      <c r="QFS410" s="370" t="e">
        <f>VLOOKUP(QGA410,Teams,2)</f>
        <v>#REF!</v>
      </c>
      <c r="QFT410" s="370" t="e">
        <f>VLOOKUP(QGB410,Teams,2)</f>
        <v>#REF!</v>
      </c>
      <c r="QFU410" s="464"/>
      <c r="QFV410" s="369">
        <v>0.33333333333333331</v>
      </c>
      <c r="QFW410" s="370" t="e">
        <f>VLOOKUP(QFS410,fields,2)</f>
        <v>#REF!</v>
      </c>
      <c r="QFX410" s="73" t="s">
        <v>985</v>
      </c>
      <c r="QFY410" s="95">
        <v>45109</v>
      </c>
      <c r="QFZ410" s="65" t="s">
        <v>11</v>
      </c>
      <c r="QGA410" s="370" t="e">
        <f>VLOOKUP(QGI410,Teams,2)</f>
        <v>#REF!</v>
      </c>
      <c r="QGB410" s="370" t="e">
        <f>VLOOKUP(QGJ410,Teams,2)</f>
        <v>#REF!</v>
      </c>
      <c r="QGC410" s="464"/>
      <c r="QGD410" s="369">
        <v>0.33333333333333331</v>
      </c>
      <c r="QGE410" s="370" t="e">
        <f>VLOOKUP(QGA410,fields,2)</f>
        <v>#REF!</v>
      </c>
      <c r="QGF410" s="73" t="s">
        <v>985</v>
      </c>
      <c r="QGG410" s="95">
        <v>45109</v>
      </c>
      <c r="QGH410" s="65" t="s">
        <v>11</v>
      </c>
      <c r="QGI410" s="370" t="e">
        <f>VLOOKUP(QGQ410,Teams,2)</f>
        <v>#REF!</v>
      </c>
      <c r="QGJ410" s="370" t="e">
        <f>VLOOKUP(QGR410,Teams,2)</f>
        <v>#REF!</v>
      </c>
      <c r="QGK410" s="464"/>
      <c r="QGL410" s="369">
        <v>0.33333333333333331</v>
      </c>
      <c r="QGM410" s="370" t="e">
        <f>VLOOKUP(QGI410,fields,2)</f>
        <v>#REF!</v>
      </c>
      <c r="QGN410" s="73" t="s">
        <v>985</v>
      </c>
      <c r="QGO410" s="95">
        <v>45109</v>
      </c>
      <c r="QGP410" s="65" t="s">
        <v>11</v>
      </c>
      <c r="QGQ410" s="370" t="e">
        <f>VLOOKUP(QGY410,Teams,2)</f>
        <v>#REF!</v>
      </c>
      <c r="QGR410" s="370" t="e">
        <f>VLOOKUP(QGZ410,Teams,2)</f>
        <v>#REF!</v>
      </c>
      <c r="QGS410" s="464"/>
      <c r="QGT410" s="369">
        <v>0.33333333333333331</v>
      </c>
      <c r="QGU410" s="370" t="e">
        <f>VLOOKUP(QGQ410,fields,2)</f>
        <v>#REF!</v>
      </c>
      <c r="QGV410" s="73" t="s">
        <v>985</v>
      </c>
      <c r="QGW410" s="95">
        <v>45109</v>
      </c>
      <c r="QGX410" s="65" t="s">
        <v>11</v>
      </c>
      <c r="QGY410" s="370" t="e">
        <f>VLOOKUP(QHG410,Teams,2)</f>
        <v>#REF!</v>
      </c>
      <c r="QGZ410" s="370" t="e">
        <f>VLOOKUP(QHH410,Teams,2)</f>
        <v>#REF!</v>
      </c>
      <c r="QHA410" s="464"/>
      <c r="QHB410" s="369">
        <v>0.33333333333333331</v>
      </c>
      <c r="QHC410" s="370" t="e">
        <f>VLOOKUP(QGY410,fields,2)</f>
        <v>#REF!</v>
      </c>
      <c r="QHD410" s="73" t="s">
        <v>985</v>
      </c>
      <c r="QHE410" s="95">
        <v>45109</v>
      </c>
      <c r="QHF410" s="65" t="s">
        <v>11</v>
      </c>
      <c r="QHG410" s="370" t="e">
        <f>VLOOKUP(QHO410,Teams,2)</f>
        <v>#REF!</v>
      </c>
      <c r="QHH410" s="370" t="e">
        <f>VLOOKUP(QHP410,Teams,2)</f>
        <v>#REF!</v>
      </c>
      <c r="QHI410" s="464"/>
      <c r="QHJ410" s="369">
        <v>0.33333333333333331</v>
      </c>
      <c r="QHK410" s="370" t="e">
        <f>VLOOKUP(QHG410,fields,2)</f>
        <v>#REF!</v>
      </c>
      <c r="QHL410" s="73" t="s">
        <v>985</v>
      </c>
      <c r="QHM410" s="95">
        <v>45109</v>
      </c>
      <c r="QHN410" s="65" t="s">
        <v>11</v>
      </c>
      <c r="QHO410" s="370" t="e">
        <f>VLOOKUP(QHW410,Teams,2)</f>
        <v>#REF!</v>
      </c>
      <c r="QHP410" s="370" t="e">
        <f>VLOOKUP(QHX410,Teams,2)</f>
        <v>#REF!</v>
      </c>
      <c r="QHQ410" s="464"/>
      <c r="QHR410" s="369">
        <v>0.33333333333333331</v>
      </c>
      <c r="QHS410" s="370" t="e">
        <f>VLOOKUP(QHO410,fields,2)</f>
        <v>#REF!</v>
      </c>
      <c r="QHT410" s="73" t="s">
        <v>985</v>
      </c>
      <c r="QHU410" s="95">
        <v>45109</v>
      </c>
      <c r="QHV410" s="65" t="s">
        <v>11</v>
      </c>
      <c r="QHW410" s="370" t="e">
        <f>VLOOKUP(QIE410,Teams,2)</f>
        <v>#REF!</v>
      </c>
      <c r="QHX410" s="370" t="e">
        <f>VLOOKUP(QIF410,Teams,2)</f>
        <v>#REF!</v>
      </c>
      <c r="QHY410" s="464"/>
      <c r="QHZ410" s="369">
        <v>0.33333333333333331</v>
      </c>
      <c r="QIA410" s="370" t="e">
        <f>VLOOKUP(QHW410,fields,2)</f>
        <v>#REF!</v>
      </c>
      <c r="QIB410" s="73" t="s">
        <v>985</v>
      </c>
      <c r="QIC410" s="95">
        <v>45109</v>
      </c>
      <c r="QID410" s="65" t="s">
        <v>11</v>
      </c>
      <c r="QIE410" s="370" t="e">
        <f>VLOOKUP(QIM410,Teams,2)</f>
        <v>#REF!</v>
      </c>
      <c r="QIF410" s="370" t="e">
        <f>VLOOKUP(QIN410,Teams,2)</f>
        <v>#REF!</v>
      </c>
      <c r="QIG410" s="464"/>
      <c r="QIH410" s="369">
        <v>0.33333333333333331</v>
      </c>
      <c r="QII410" s="370" t="e">
        <f>VLOOKUP(QIE410,fields,2)</f>
        <v>#REF!</v>
      </c>
      <c r="QIJ410" s="73" t="s">
        <v>985</v>
      </c>
      <c r="QIK410" s="95">
        <v>45109</v>
      </c>
      <c r="QIL410" s="65" t="s">
        <v>11</v>
      </c>
      <c r="QIM410" s="370" t="e">
        <f>VLOOKUP(QIU410,Teams,2)</f>
        <v>#REF!</v>
      </c>
      <c r="QIN410" s="370" t="e">
        <f>VLOOKUP(QIV410,Teams,2)</f>
        <v>#REF!</v>
      </c>
      <c r="QIO410" s="464"/>
      <c r="QIP410" s="369">
        <v>0.33333333333333331</v>
      </c>
      <c r="QIQ410" s="370" t="e">
        <f>VLOOKUP(QIM410,fields,2)</f>
        <v>#REF!</v>
      </c>
      <c r="QIR410" s="73" t="s">
        <v>985</v>
      </c>
      <c r="QIS410" s="95">
        <v>45109</v>
      </c>
      <c r="QIT410" s="65" t="s">
        <v>11</v>
      </c>
      <c r="QIU410" s="370" t="e">
        <f>VLOOKUP(QJC410,Teams,2)</f>
        <v>#REF!</v>
      </c>
      <c r="QIV410" s="370" t="e">
        <f>VLOOKUP(QJD410,Teams,2)</f>
        <v>#REF!</v>
      </c>
      <c r="QIW410" s="464"/>
      <c r="QIX410" s="369">
        <v>0.33333333333333331</v>
      </c>
      <c r="QIY410" s="370" t="e">
        <f>VLOOKUP(QIU410,fields,2)</f>
        <v>#REF!</v>
      </c>
      <c r="QIZ410" s="73" t="s">
        <v>985</v>
      </c>
      <c r="QJA410" s="95">
        <v>45109</v>
      </c>
      <c r="QJB410" s="65" t="s">
        <v>11</v>
      </c>
      <c r="QJC410" s="370" t="e">
        <f>VLOOKUP(QJK410,Teams,2)</f>
        <v>#REF!</v>
      </c>
      <c r="QJD410" s="370" t="e">
        <f>VLOOKUP(QJL410,Teams,2)</f>
        <v>#REF!</v>
      </c>
      <c r="QJE410" s="464"/>
      <c r="QJF410" s="369">
        <v>0.33333333333333331</v>
      </c>
      <c r="QJG410" s="370" t="e">
        <f>VLOOKUP(QJC410,fields,2)</f>
        <v>#REF!</v>
      </c>
      <c r="QJH410" s="73" t="s">
        <v>985</v>
      </c>
      <c r="QJI410" s="95">
        <v>45109</v>
      </c>
      <c r="QJJ410" s="65" t="s">
        <v>11</v>
      </c>
      <c r="QJK410" s="370" t="e">
        <f>VLOOKUP(QJS410,Teams,2)</f>
        <v>#REF!</v>
      </c>
      <c r="QJL410" s="370" t="e">
        <f>VLOOKUP(QJT410,Teams,2)</f>
        <v>#REF!</v>
      </c>
      <c r="QJM410" s="464"/>
      <c r="QJN410" s="369">
        <v>0.33333333333333331</v>
      </c>
      <c r="QJO410" s="370" t="e">
        <f>VLOOKUP(QJK410,fields,2)</f>
        <v>#REF!</v>
      </c>
      <c r="QJP410" s="73" t="s">
        <v>985</v>
      </c>
      <c r="QJQ410" s="95">
        <v>45109</v>
      </c>
      <c r="QJR410" s="65" t="s">
        <v>11</v>
      </c>
      <c r="QJS410" s="370" t="e">
        <f>VLOOKUP(QKA410,Teams,2)</f>
        <v>#REF!</v>
      </c>
      <c r="QJT410" s="370" t="e">
        <f>VLOOKUP(QKB410,Teams,2)</f>
        <v>#REF!</v>
      </c>
      <c r="QJU410" s="464"/>
      <c r="QJV410" s="369">
        <v>0.33333333333333331</v>
      </c>
      <c r="QJW410" s="370" t="e">
        <f>VLOOKUP(QJS410,fields,2)</f>
        <v>#REF!</v>
      </c>
      <c r="QJX410" s="73" t="s">
        <v>985</v>
      </c>
      <c r="QJY410" s="95">
        <v>45109</v>
      </c>
      <c r="QJZ410" s="65" t="s">
        <v>11</v>
      </c>
      <c r="QKA410" s="370" t="e">
        <f>VLOOKUP(QKI410,Teams,2)</f>
        <v>#REF!</v>
      </c>
      <c r="QKB410" s="370" t="e">
        <f>VLOOKUP(QKJ410,Teams,2)</f>
        <v>#REF!</v>
      </c>
      <c r="QKC410" s="464"/>
      <c r="QKD410" s="369">
        <v>0.33333333333333331</v>
      </c>
      <c r="QKE410" s="370" t="e">
        <f>VLOOKUP(QKA410,fields,2)</f>
        <v>#REF!</v>
      </c>
      <c r="QKF410" s="73" t="s">
        <v>985</v>
      </c>
      <c r="QKG410" s="95">
        <v>45109</v>
      </c>
      <c r="QKH410" s="65" t="s">
        <v>11</v>
      </c>
      <c r="QKI410" s="370" t="e">
        <f>VLOOKUP(QKQ410,Teams,2)</f>
        <v>#REF!</v>
      </c>
      <c r="QKJ410" s="370" t="e">
        <f>VLOOKUP(QKR410,Teams,2)</f>
        <v>#REF!</v>
      </c>
      <c r="QKK410" s="464"/>
      <c r="QKL410" s="369">
        <v>0.33333333333333331</v>
      </c>
      <c r="QKM410" s="370" t="e">
        <f>VLOOKUP(QKI410,fields,2)</f>
        <v>#REF!</v>
      </c>
      <c r="QKN410" s="73" t="s">
        <v>985</v>
      </c>
      <c r="QKO410" s="95">
        <v>45109</v>
      </c>
      <c r="QKP410" s="65" t="s">
        <v>11</v>
      </c>
      <c r="QKQ410" s="370" t="e">
        <f>VLOOKUP(QKY410,Teams,2)</f>
        <v>#REF!</v>
      </c>
      <c r="QKR410" s="370" t="e">
        <f>VLOOKUP(QKZ410,Teams,2)</f>
        <v>#REF!</v>
      </c>
      <c r="QKS410" s="464"/>
      <c r="QKT410" s="369">
        <v>0.33333333333333331</v>
      </c>
      <c r="QKU410" s="370" t="e">
        <f>VLOOKUP(QKQ410,fields,2)</f>
        <v>#REF!</v>
      </c>
      <c r="QKV410" s="73" t="s">
        <v>985</v>
      </c>
      <c r="QKW410" s="95">
        <v>45109</v>
      </c>
      <c r="QKX410" s="65" t="s">
        <v>11</v>
      </c>
      <c r="QKY410" s="370" t="e">
        <f>VLOOKUP(QLG410,Teams,2)</f>
        <v>#REF!</v>
      </c>
      <c r="QKZ410" s="370" t="e">
        <f>VLOOKUP(QLH410,Teams,2)</f>
        <v>#REF!</v>
      </c>
      <c r="QLA410" s="464"/>
      <c r="QLB410" s="369">
        <v>0.33333333333333331</v>
      </c>
      <c r="QLC410" s="370" t="e">
        <f>VLOOKUP(QKY410,fields,2)</f>
        <v>#REF!</v>
      </c>
      <c r="QLD410" s="73" t="s">
        <v>985</v>
      </c>
      <c r="QLE410" s="95">
        <v>45109</v>
      </c>
      <c r="QLF410" s="65" t="s">
        <v>11</v>
      </c>
      <c r="QLG410" s="370" t="e">
        <f>VLOOKUP(QLO410,Teams,2)</f>
        <v>#REF!</v>
      </c>
      <c r="QLH410" s="370" t="e">
        <f>VLOOKUP(QLP410,Teams,2)</f>
        <v>#REF!</v>
      </c>
      <c r="QLI410" s="464"/>
      <c r="QLJ410" s="369">
        <v>0.33333333333333331</v>
      </c>
      <c r="QLK410" s="370" t="e">
        <f>VLOOKUP(QLG410,fields,2)</f>
        <v>#REF!</v>
      </c>
      <c r="QLL410" s="73" t="s">
        <v>985</v>
      </c>
      <c r="QLM410" s="95">
        <v>45109</v>
      </c>
      <c r="QLN410" s="65" t="s">
        <v>11</v>
      </c>
      <c r="QLO410" s="370" t="e">
        <f>VLOOKUP(QLW410,Teams,2)</f>
        <v>#REF!</v>
      </c>
      <c r="QLP410" s="370" t="e">
        <f>VLOOKUP(QLX410,Teams,2)</f>
        <v>#REF!</v>
      </c>
      <c r="QLQ410" s="464"/>
      <c r="QLR410" s="369">
        <v>0.33333333333333331</v>
      </c>
      <c r="QLS410" s="370" t="e">
        <f>VLOOKUP(QLO410,fields,2)</f>
        <v>#REF!</v>
      </c>
      <c r="QLT410" s="73" t="s">
        <v>985</v>
      </c>
      <c r="QLU410" s="95">
        <v>45109</v>
      </c>
      <c r="QLV410" s="65" t="s">
        <v>11</v>
      </c>
      <c r="QLW410" s="370" t="e">
        <f>VLOOKUP(QME410,Teams,2)</f>
        <v>#REF!</v>
      </c>
      <c r="QLX410" s="370" t="e">
        <f>VLOOKUP(QMF410,Teams,2)</f>
        <v>#REF!</v>
      </c>
      <c r="QLY410" s="464"/>
      <c r="QLZ410" s="369">
        <v>0.33333333333333331</v>
      </c>
      <c r="QMA410" s="370" t="e">
        <f>VLOOKUP(QLW410,fields,2)</f>
        <v>#REF!</v>
      </c>
      <c r="QMB410" s="73" t="s">
        <v>985</v>
      </c>
      <c r="QMC410" s="95">
        <v>45109</v>
      </c>
      <c r="QMD410" s="65" t="s">
        <v>11</v>
      </c>
      <c r="QME410" s="370" t="e">
        <f>VLOOKUP(QMM410,Teams,2)</f>
        <v>#REF!</v>
      </c>
      <c r="QMF410" s="370" t="e">
        <f>VLOOKUP(QMN410,Teams,2)</f>
        <v>#REF!</v>
      </c>
      <c r="QMG410" s="464"/>
      <c r="QMH410" s="369">
        <v>0.33333333333333331</v>
      </c>
      <c r="QMI410" s="370" t="e">
        <f>VLOOKUP(QME410,fields,2)</f>
        <v>#REF!</v>
      </c>
      <c r="QMJ410" s="73" t="s">
        <v>985</v>
      </c>
      <c r="QMK410" s="95">
        <v>45109</v>
      </c>
      <c r="QML410" s="65" t="s">
        <v>11</v>
      </c>
      <c r="QMM410" s="370" t="e">
        <f>VLOOKUP(QMU410,Teams,2)</f>
        <v>#REF!</v>
      </c>
      <c r="QMN410" s="370" t="e">
        <f>VLOOKUP(QMV410,Teams,2)</f>
        <v>#REF!</v>
      </c>
      <c r="QMO410" s="464"/>
      <c r="QMP410" s="369">
        <v>0.33333333333333331</v>
      </c>
      <c r="QMQ410" s="370" t="e">
        <f>VLOOKUP(QMM410,fields,2)</f>
        <v>#REF!</v>
      </c>
      <c r="QMR410" s="73" t="s">
        <v>985</v>
      </c>
      <c r="QMS410" s="95">
        <v>45109</v>
      </c>
      <c r="QMT410" s="65" t="s">
        <v>11</v>
      </c>
      <c r="QMU410" s="370" t="e">
        <f>VLOOKUP(QNC410,Teams,2)</f>
        <v>#REF!</v>
      </c>
      <c r="QMV410" s="370" t="e">
        <f>VLOOKUP(QND410,Teams,2)</f>
        <v>#REF!</v>
      </c>
      <c r="QMW410" s="464"/>
      <c r="QMX410" s="369">
        <v>0.33333333333333331</v>
      </c>
      <c r="QMY410" s="370" t="e">
        <f>VLOOKUP(QMU410,fields,2)</f>
        <v>#REF!</v>
      </c>
      <c r="QMZ410" s="73" t="s">
        <v>985</v>
      </c>
      <c r="QNA410" s="95">
        <v>45109</v>
      </c>
      <c r="QNB410" s="65" t="s">
        <v>11</v>
      </c>
      <c r="QNC410" s="370" t="e">
        <f>VLOOKUP(QNK410,Teams,2)</f>
        <v>#REF!</v>
      </c>
      <c r="QND410" s="370" t="e">
        <f>VLOOKUP(QNL410,Teams,2)</f>
        <v>#REF!</v>
      </c>
      <c r="QNE410" s="464"/>
      <c r="QNF410" s="369">
        <v>0.33333333333333331</v>
      </c>
      <c r="QNG410" s="370" t="e">
        <f>VLOOKUP(QNC410,fields,2)</f>
        <v>#REF!</v>
      </c>
      <c r="QNH410" s="73" t="s">
        <v>985</v>
      </c>
      <c r="QNI410" s="95">
        <v>45109</v>
      </c>
      <c r="QNJ410" s="65" t="s">
        <v>11</v>
      </c>
      <c r="QNK410" s="370" t="e">
        <f>VLOOKUP(QNS410,Teams,2)</f>
        <v>#REF!</v>
      </c>
      <c r="QNL410" s="370" t="e">
        <f>VLOOKUP(QNT410,Teams,2)</f>
        <v>#REF!</v>
      </c>
      <c r="QNM410" s="464"/>
      <c r="QNN410" s="369">
        <v>0.33333333333333331</v>
      </c>
      <c r="QNO410" s="370" t="e">
        <f>VLOOKUP(QNK410,fields,2)</f>
        <v>#REF!</v>
      </c>
      <c r="QNP410" s="73" t="s">
        <v>985</v>
      </c>
      <c r="QNQ410" s="95">
        <v>45109</v>
      </c>
      <c r="QNR410" s="65" t="s">
        <v>11</v>
      </c>
      <c r="QNS410" s="370" t="e">
        <f>VLOOKUP(QOA410,Teams,2)</f>
        <v>#REF!</v>
      </c>
      <c r="QNT410" s="370" t="e">
        <f>VLOOKUP(QOB410,Teams,2)</f>
        <v>#REF!</v>
      </c>
      <c r="QNU410" s="464"/>
      <c r="QNV410" s="369">
        <v>0.33333333333333331</v>
      </c>
      <c r="QNW410" s="370" t="e">
        <f>VLOOKUP(QNS410,fields,2)</f>
        <v>#REF!</v>
      </c>
      <c r="QNX410" s="73" t="s">
        <v>985</v>
      </c>
      <c r="QNY410" s="95">
        <v>45109</v>
      </c>
      <c r="QNZ410" s="65" t="s">
        <v>11</v>
      </c>
      <c r="QOA410" s="370" t="e">
        <f>VLOOKUP(QOI410,Teams,2)</f>
        <v>#REF!</v>
      </c>
      <c r="QOB410" s="370" t="e">
        <f>VLOOKUP(QOJ410,Teams,2)</f>
        <v>#REF!</v>
      </c>
      <c r="QOC410" s="464"/>
      <c r="QOD410" s="369">
        <v>0.33333333333333331</v>
      </c>
      <c r="QOE410" s="370" t="e">
        <f>VLOOKUP(QOA410,fields,2)</f>
        <v>#REF!</v>
      </c>
      <c r="QOF410" s="73" t="s">
        <v>985</v>
      </c>
      <c r="QOG410" s="95">
        <v>45109</v>
      </c>
      <c r="QOH410" s="65" t="s">
        <v>11</v>
      </c>
      <c r="QOI410" s="370" t="e">
        <f>VLOOKUP(QOQ410,Teams,2)</f>
        <v>#REF!</v>
      </c>
      <c r="QOJ410" s="370" t="e">
        <f>VLOOKUP(QOR410,Teams,2)</f>
        <v>#REF!</v>
      </c>
      <c r="QOK410" s="464"/>
      <c r="QOL410" s="369">
        <v>0.33333333333333331</v>
      </c>
      <c r="QOM410" s="370" t="e">
        <f>VLOOKUP(QOI410,fields,2)</f>
        <v>#REF!</v>
      </c>
      <c r="QON410" s="73" t="s">
        <v>985</v>
      </c>
      <c r="QOO410" s="95">
        <v>45109</v>
      </c>
      <c r="QOP410" s="65" t="s">
        <v>11</v>
      </c>
      <c r="QOQ410" s="370" t="e">
        <f>VLOOKUP(QOY410,Teams,2)</f>
        <v>#REF!</v>
      </c>
      <c r="QOR410" s="370" t="e">
        <f>VLOOKUP(QOZ410,Teams,2)</f>
        <v>#REF!</v>
      </c>
      <c r="QOS410" s="464"/>
      <c r="QOT410" s="369">
        <v>0.33333333333333331</v>
      </c>
      <c r="QOU410" s="370" t="e">
        <f>VLOOKUP(QOQ410,fields,2)</f>
        <v>#REF!</v>
      </c>
      <c r="QOV410" s="73" t="s">
        <v>985</v>
      </c>
      <c r="QOW410" s="95">
        <v>45109</v>
      </c>
      <c r="QOX410" s="65" t="s">
        <v>11</v>
      </c>
      <c r="QOY410" s="370" t="e">
        <f>VLOOKUP(QPG410,Teams,2)</f>
        <v>#REF!</v>
      </c>
      <c r="QOZ410" s="370" t="e">
        <f>VLOOKUP(QPH410,Teams,2)</f>
        <v>#REF!</v>
      </c>
      <c r="QPA410" s="464"/>
      <c r="QPB410" s="369">
        <v>0.33333333333333331</v>
      </c>
      <c r="QPC410" s="370" t="e">
        <f>VLOOKUP(QOY410,fields,2)</f>
        <v>#REF!</v>
      </c>
      <c r="QPD410" s="73" t="s">
        <v>985</v>
      </c>
      <c r="QPE410" s="95">
        <v>45109</v>
      </c>
      <c r="QPF410" s="65" t="s">
        <v>11</v>
      </c>
      <c r="QPG410" s="370" t="e">
        <f>VLOOKUP(QPO410,Teams,2)</f>
        <v>#REF!</v>
      </c>
      <c r="QPH410" s="370" t="e">
        <f>VLOOKUP(QPP410,Teams,2)</f>
        <v>#REF!</v>
      </c>
      <c r="QPI410" s="464"/>
      <c r="QPJ410" s="369">
        <v>0.33333333333333331</v>
      </c>
      <c r="QPK410" s="370" t="e">
        <f>VLOOKUP(QPG410,fields,2)</f>
        <v>#REF!</v>
      </c>
      <c r="QPL410" s="73" t="s">
        <v>985</v>
      </c>
      <c r="QPM410" s="95">
        <v>45109</v>
      </c>
      <c r="QPN410" s="65" t="s">
        <v>11</v>
      </c>
      <c r="QPO410" s="370" t="e">
        <f>VLOOKUP(QPW410,Teams,2)</f>
        <v>#REF!</v>
      </c>
      <c r="QPP410" s="370" t="e">
        <f>VLOOKUP(QPX410,Teams,2)</f>
        <v>#REF!</v>
      </c>
      <c r="QPQ410" s="464"/>
      <c r="QPR410" s="369">
        <v>0.33333333333333331</v>
      </c>
      <c r="QPS410" s="370" t="e">
        <f>VLOOKUP(QPO410,fields,2)</f>
        <v>#REF!</v>
      </c>
      <c r="QPT410" s="73" t="s">
        <v>985</v>
      </c>
      <c r="QPU410" s="95">
        <v>45109</v>
      </c>
      <c r="QPV410" s="65" t="s">
        <v>11</v>
      </c>
      <c r="QPW410" s="370" t="e">
        <f>VLOOKUP(QQE410,Teams,2)</f>
        <v>#REF!</v>
      </c>
      <c r="QPX410" s="370" t="e">
        <f>VLOOKUP(QQF410,Teams,2)</f>
        <v>#REF!</v>
      </c>
      <c r="QPY410" s="464"/>
      <c r="QPZ410" s="369">
        <v>0.33333333333333331</v>
      </c>
      <c r="QQA410" s="370" t="e">
        <f>VLOOKUP(QPW410,fields,2)</f>
        <v>#REF!</v>
      </c>
      <c r="QQB410" s="73" t="s">
        <v>985</v>
      </c>
      <c r="QQC410" s="95">
        <v>45109</v>
      </c>
      <c r="QQD410" s="65" t="s">
        <v>11</v>
      </c>
      <c r="QQE410" s="370" t="e">
        <f>VLOOKUP(QQM410,Teams,2)</f>
        <v>#REF!</v>
      </c>
      <c r="QQF410" s="370" t="e">
        <f>VLOOKUP(QQN410,Teams,2)</f>
        <v>#REF!</v>
      </c>
      <c r="QQG410" s="464"/>
      <c r="QQH410" s="369">
        <v>0.33333333333333331</v>
      </c>
      <c r="QQI410" s="370" t="e">
        <f>VLOOKUP(QQE410,fields,2)</f>
        <v>#REF!</v>
      </c>
      <c r="QQJ410" s="73" t="s">
        <v>985</v>
      </c>
      <c r="QQK410" s="95">
        <v>45109</v>
      </c>
      <c r="QQL410" s="65" t="s">
        <v>11</v>
      </c>
      <c r="QQM410" s="370" t="e">
        <f>VLOOKUP(QQU410,Teams,2)</f>
        <v>#REF!</v>
      </c>
      <c r="QQN410" s="370" t="e">
        <f>VLOOKUP(QQV410,Teams,2)</f>
        <v>#REF!</v>
      </c>
      <c r="QQO410" s="464"/>
      <c r="QQP410" s="369">
        <v>0.33333333333333331</v>
      </c>
      <c r="QQQ410" s="370" t="e">
        <f>VLOOKUP(QQM410,fields,2)</f>
        <v>#REF!</v>
      </c>
      <c r="QQR410" s="73" t="s">
        <v>985</v>
      </c>
      <c r="QQS410" s="95">
        <v>45109</v>
      </c>
      <c r="QQT410" s="65" t="s">
        <v>11</v>
      </c>
      <c r="QQU410" s="370" t="e">
        <f>VLOOKUP(QRC410,Teams,2)</f>
        <v>#REF!</v>
      </c>
      <c r="QQV410" s="370" t="e">
        <f>VLOOKUP(QRD410,Teams,2)</f>
        <v>#REF!</v>
      </c>
      <c r="QQW410" s="464"/>
      <c r="QQX410" s="369">
        <v>0.33333333333333331</v>
      </c>
      <c r="QQY410" s="370" t="e">
        <f>VLOOKUP(QQU410,fields,2)</f>
        <v>#REF!</v>
      </c>
      <c r="QQZ410" s="73" t="s">
        <v>985</v>
      </c>
      <c r="QRA410" s="95">
        <v>45109</v>
      </c>
      <c r="QRB410" s="65" t="s">
        <v>11</v>
      </c>
      <c r="QRC410" s="370" t="e">
        <f>VLOOKUP(QRK410,Teams,2)</f>
        <v>#REF!</v>
      </c>
      <c r="QRD410" s="370" t="e">
        <f>VLOOKUP(QRL410,Teams,2)</f>
        <v>#REF!</v>
      </c>
      <c r="QRE410" s="464"/>
      <c r="QRF410" s="369">
        <v>0.33333333333333331</v>
      </c>
      <c r="QRG410" s="370" t="e">
        <f>VLOOKUP(QRC410,fields,2)</f>
        <v>#REF!</v>
      </c>
      <c r="QRH410" s="73" t="s">
        <v>985</v>
      </c>
      <c r="QRI410" s="95">
        <v>45109</v>
      </c>
      <c r="QRJ410" s="65" t="s">
        <v>11</v>
      </c>
      <c r="QRK410" s="370" t="e">
        <f>VLOOKUP(QRS410,Teams,2)</f>
        <v>#REF!</v>
      </c>
      <c r="QRL410" s="370" t="e">
        <f>VLOOKUP(QRT410,Teams,2)</f>
        <v>#REF!</v>
      </c>
      <c r="QRM410" s="464"/>
      <c r="QRN410" s="369">
        <v>0.33333333333333331</v>
      </c>
      <c r="QRO410" s="370" t="e">
        <f>VLOOKUP(QRK410,fields,2)</f>
        <v>#REF!</v>
      </c>
      <c r="QRP410" s="73" t="s">
        <v>985</v>
      </c>
      <c r="QRQ410" s="95">
        <v>45109</v>
      </c>
      <c r="QRR410" s="65" t="s">
        <v>11</v>
      </c>
      <c r="QRS410" s="370" t="e">
        <f>VLOOKUP(QSA410,Teams,2)</f>
        <v>#REF!</v>
      </c>
      <c r="QRT410" s="370" t="e">
        <f>VLOOKUP(QSB410,Teams,2)</f>
        <v>#REF!</v>
      </c>
      <c r="QRU410" s="464"/>
      <c r="QRV410" s="369">
        <v>0.33333333333333331</v>
      </c>
      <c r="QRW410" s="370" t="e">
        <f>VLOOKUP(QRS410,fields,2)</f>
        <v>#REF!</v>
      </c>
      <c r="QRX410" s="73" t="s">
        <v>985</v>
      </c>
      <c r="QRY410" s="95">
        <v>45109</v>
      </c>
      <c r="QRZ410" s="65" t="s">
        <v>11</v>
      </c>
      <c r="QSA410" s="370" t="e">
        <f>VLOOKUP(QSI410,Teams,2)</f>
        <v>#REF!</v>
      </c>
      <c r="QSB410" s="370" t="e">
        <f>VLOOKUP(QSJ410,Teams,2)</f>
        <v>#REF!</v>
      </c>
      <c r="QSC410" s="464"/>
      <c r="QSD410" s="369">
        <v>0.33333333333333331</v>
      </c>
      <c r="QSE410" s="370" t="e">
        <f>VLOOKUP(QSA410,fields,2)</f>
        <v>#REF!</v>
      </c>
      <c r="QSF410" s="73" t="s">
        <v>985</v>
      </c>
      <c r="QSG410" s="95">
        <v>45109</v>
      </c>
      <c r="QSH410" s="65" t="s">
        <v>11</v>
      </c>
      <c r="QSI410" s="370" t="e">
        <f>VLOOKUP(QSQ410,Teams,2)</f>
        <v>#REF!</v>
      </c>
      <c r="QSJ410" s="370" t="e">
        <f>VLOOKUP(QSR410,Teams,2)</f>
        <v>#REF!</v>
      </c>
      <c r="QSK410" s="464"/>
      <c r="QSL410" s="369">
        <v>0.33333333333333331</v>
      </c>
      <c r="QSM410" s="370" t="e">
        <f>VLOOKUP(QSI410,fields,2)</f>
        <v>#REF!</v>
      </c>
      <c r="QSN410" s="73" t="s">
        <v>985</v>
      </c>
      <c r="QSO410" s="95">
        <v>45109</v>
      </c>
      <c r="QSP410" s="65" t="s">
        <v>11</v>
      </c>
      <c r="QSQ410" s="370" t="e">
        <f>VLOOKUP(QSY410,Teams,2)</f>
        <v>#REF!</v>
      </c>
      <c r="QSR410" s="370" t="e">
        <f>VLOOKUP(QSZ410,Teams,2)</f>
        <v>#REF!</v>
      </c>
      <c r="QSS410" s="464"/>
      <c r="QST410" s="369">
        <v>0.33333333333333331</v>
      </c>
      <c r="QSU410" s="370" t="e">
        <f>VLOOKUP(QSQ410,fields,2)</f>
        <v>#REF!</v>
      </c>
      <c r="QSV410" s="73" t="s">
        <v>985</v>
      </c>
      <c r="QSW410" s="95">
        <v>45109</v>
      </c>
      <c r="QSX410" s="65" t="s">
        <v>11</v>
      </c>
      <c r="QSY410" s="370" t="e">
        <f>VLOOKUP(QTG410,Teams,2)</f>
        <v>#REF!</v>
      </c>
      <c r="QSZ410" s="370" t="e">
        <f>VLOOKUP(QTH410,Teams,2)</f>
        <v>#REF!</v>
      </c>
      <c r="QTA410" s="464"/>
      <c r="QTB410" s="369">
        <v>0.33333333333333331</v>
      </c>
      <c r="QTC410" s="370" t="e">
        <f>VLOOKUP(QSY410,fields,2)</f>
        <v>#REF!</v>
      </c>
      <c r="QTD410" s="73" t="s">
        <v>985</v>
      </c>
      <c r="QTE410" s="95">
        <v>45109</v>
      </c>
      <c r="QTF410" s="65" t="s">
        <v>11</v>
      </c>
      <c r="QTG410" s="370" t="e">
        <f>VLOOKUP(QTO410,Teams,2)</f>
        <v>#REF!</v>
      </c>
      <c r="QTH410" s="370" t="e">
        <f>VLOOKUP(QTP410,Teams,2)</f>
        <v>#REF!</v>
      </c>
      <c r="QTI410" s="464"/>
      <c r="QTJ410" s="369">
        <v>0.33333333333333331</v>
      </c>
      <c r="QTK410" s="370" t="e">
        <f>VLOOKUP(QTG410,fields,2)</f>
        <v>#REF!</v>
      </c>
      <c r="QTL410" s="73" t="s">
        <v>985</v>
      </c>
      <c r="QTM410" s="95">
        <v>45109</v>
      </c>
      <c r="QTN410" s="65" t="s">
        <v>11</v>
      </c>
      <c r="QTO410" s="370" t="e">
        <f>VLOOKUP(QTW410,Teams,2)</f>
        <v>#REF!</v>
      </c>
      <c r="QTP410" s="370" t="e">
        <f>VLOOKUP(QTX410,Teams,2)</f>
        <v>#REF!</v>
      </c>
      <c r="QTQ410" s="464"/>
      <c r="QTR410" s="369">
        <v>0.33333333333333331</v>
      </c>
      <c r="QTS410" s="370" t="e">
        <f>VLOOKUP(QTO410,fields,2)</f>
        <v>#REF!</v>
      </c>
      <c r="QTT410" s="73" t="s">
        <v>985</v>
      </c>
      <c r="QTU410" s="95">
        <v>45109</v>
      </c>
      <c r="QTV410" s="65" t="s">
        <v>11</v>
      </c>
      <c r="QTW410" s="370" t="e">
        <f>VLOOKUP(QUE410,Teams,2)</f>
        <v>#REF!</v>
      </c>
      <c r="QTX410" s="370" t="e">
        <f>VLOOKUP(QUF410,Teams,2)</f>
        <v>#REF!</v>
      </c>
      <c r="QTY410" s="464"/>
      <c r="QTZ410" s="369">
        <v>0.33333333333333331</v>
      </c>
      <c r="QUA410" s="370" t="e">
        <f>VLOOKUP(QTW410,fields,2)</f>
        <v>#REF!</v>
      </c>
      <c r="QUB410" s="73" t="s">
        <v>985</v>
      </c>
      <c r="QUC410" s="95">
        <v>45109</v>
      </c>
      <c r="QUD410" s="65" t="s">
        <v>11</v>
      </c>
      <c r="QUE410" s="370" t="e">
        <f>VLOOKUP(QUM410,Teams,2)</f>
        <v>#REF!</v>
      </c>
      <c r="QUF410" s="370" t="e">
        <f>VLOOKUP(QUN410,Teams,2)</f>
        <v>#REF!</v>
      </c>
      <c r="QUG410" s="464"/>
      <c r="QUH410" s="369">
        <v>0.33333333333333331</v>
      </c>
      <c r="QUI410" s="370" t="e">
        <f>VLOOKUP(QUE410,fields,2)</f>
        <v>#REF!</v>
      </c>
      <c r="QUJ410" s="73" t="s">
        <v>985</v>
      </c>
      <c r="QUK410" s="95">
        <v>45109</v>
      </c>
      <c r="QUL410" s="65" t="s">
        <v>11</v>
      </c>
      <c r="QUM410" s="370" t="e">
        <f>VLOOKUP(QUU410,Teams,2)</f>
        <v>#REF!</v>
      </c>
      <c r="QUN410" s="370" t="e">
        <f>VLOOKUP(QUV410,Teams,2)</f>
        <v>#REF!</v>
      </c>
      <c r="QUO410" s="464"/>
      <c r="QUP410" s="369">
        <v>0.33333333333333331</v>
      </c>
      <c r="QUQ410" s="370" t="e">
        <f>VLOOKUP(QUM410,fields,2)</f>
        <v>#REF!</v>
      </c>
      <c r="QUR410" s="73" t="s">
        <v>985</v>
      </c>
      <c r="QUS410" s="95">
        <v>45109</v>
      </c>
      <c r="QUT410" s="65" t="s">
        <v>11</v>
      </c>
      <c r="QUU410" s="370" t="e">
        <f>VLOOKUP(QVC410,Teams,2)</f>
        <v>#REF!</v>
      </c>
      <c r="QUV410" s="370" t="e">
        <f>VLOOKUP(QVD410,Teams,2)</f>
        <v>#REF!</v>
      </c>
      <c r="QUW410" s="464"/>
      <c r="QUX410" s="369">
        <v>0.33333333333333331</v>
      </c>
      <c r="QUY410" s="370" t="e">
        <f>VLOOKUP(QUU410,fields,2)</f>
        <v>#REF!</v>
      </c>
      <c r="QUZ410" s="73" t="s">
        <v>985</v>
      </c>
      <c r="QVA410" s="95">
        <v>45109</v>
      </c>
      <c r="QVB410" s="65" t="s">
        <v>11</v>
      </c>
      <c r="QVC410" s="370" t="e">
        <f>VLOOKUP(QVK410,Teams,2)</f>
        <v>#REF!</v>
      </c>
      <c r="QVD410" s="370" t="e">
        <f>VLOOKUP(QVL410,Teams,2)</f>
        <v>#REF!</v>
      </c>
      <c r="QVE410" s="464"/>
      <c r="QVF410" s="369">
        <v>0.33333333333333331</v>
      </c>
      <c r="QVG410" s="370" t="e">
        <f>VLOOKUP(QVC410,fields,2)</f>
        <v>#REF!</v>
      </c>
      <c r="QVH410" s="73" t="s">
        <v>985</v>
      </c>
      <c r="QVI410" s="95">
        <v>45109</v>
      </c>
      <c r="QVJ410" s="65" t="s">
        <v>11</v>
      </c>
      <c r="QVK410" s="370" t="e">
        <f>VLOOKUP(QVS410,Teams,2)</f>
        <v>#REF!</v>
      </c>
      <c r="QVL410" s="370" t="e">
        <f>VLOOKUP(QVT410,Teams,2)</f>
        <v>#REF!</v>
      </c>
      <c r="QVM410" s="464"/>
      <c r="QVN410" s="369">
        <v>0.33333333333333331</v>
      </c>
      <c r="QVO410" s="370" t="e">
        <f>VLOOKUP(QVK410,fields,2)</f>
        <v>#REF!</v>
      </c>
      <c r="QVP410" s="73" t="s">
        <v>985</v>
      </c>
      <c r="QVQ410" s="95">
        <v>45109</v>
      </c>
      <c r="QVR410" s="65" t="s">
        <v>11</v>
      </c>
      <c r="QVS410" s="370" t="e">
        <f>VLOOKUP(QWA410,Teams,2)</f>
        <v>#REF!</v>
      </c>
      <c r="QVT410" s="370" t="e">
        <f>VLOOKUP(QWB410,Teams,2)</f>
        <v>#REF!</v>
      </c>
      <c r="QVU410" s="464"/>
      <c r="QVV410" s="369">
        <v>0.33333333333333331</v>
      </c>
      <c r="QVW410" s="370" t="e">
        <f>VLOOKUP(QVS410,fields,2)</f>
        <v>#REF!</v>
      </c>
      <c r="QVX410" s="73" t="s">
        <v>985</v>
      </c>
      <c r="QVY410" s="95">
        <v>45109</v>
      </c>
      <c r="QVZ410" s="65" t="s">
        <v>11</v>
      </c>
      <c r="QWA410" s="370" t="e">
        <f>VLOOKUP(QWI410,Teams,2)</f>
        <v>#REF!</v>
      </c>
      <c r="QWB410" s="370" t="e">
        <f>VLOOKUP(QWJ410,Teams,2)</f>
        <v>#REF!</v>
      </c>
      <c r="QWC410" s="464"/>
      <c r="QWD410" s="369">
        <v>0.33333333333333331</v>
      </c>
      <c r="QWE410" s="370" t="e">
        <f>VLOOKUP(QWA410,fields,2)</f>
        <v>#REF!</v>
      </c>
      <c r="QWF410" s="73" t="s">
        <v>985</v>
      </c>
      <c r="QWG410" s="95">
        <v>45109</v>
      </c>
      <c r="QWH410" s="65" t="s">
        <v>11</v>
      </c>
      <c r="QWI410" s="370" t="e">
        <f>VLOOKUP(QWQ410,Teams,2)</f>
        <v>#REF!</v>
      </c>
      <c r="QWJ410" s="370" t="e">
        <f>VLOOKUP(QWR410,Teams,2)</f>
        <v>#REF!</v>
      </c>
      <c r="QWK410" s="464"/>
      <c r="QWL410" s="369">
        <v>0.33333333333333331</v>
      </c>
      <c r="QWM410" s="370" t="e">
        <f>VLOOKUP(QWI410,fields,2)</f>
        <v>#REF!</v>
      </c>
      <c r="QWN410" s="73" t="s">
        <v>985</v>
      </c>
      <c r="QWO410" s="95">
        <v>45109</v>
      </c>
      <c r="QWP410" s="65" t="s">
        <v>11</v>
      </c>
      <c r="QWQ410" s="370" t="e">
        <f>VLOOKUP(QWY410,Teams,2)</f>
        <v>#REF!</v>
      </c>
      <c r="QWR410" s="370" t="e">
        <f>VLOOKUP(QWZ410,Teams,2)</f>
        <v>#REF!</v>
      </c>
      <c r="QWS410" s="464"/>
      <c r="QWT410" s="369">
        <v>0.33333333333333331</v>
      </c>
      <c r="QWU410" s="370" t="e">
        <f>VLOOKUP(QWQ410,fields,2)</f>
        <v>#REF!</v>
      </c>
      <c r="QWV410" s="73" t="s">
        <v>985</v>
      </c>
      <c r="QWW410" s="95">
        <v>45109</v>
      </c>
      <c r="QWX410" s="65" t="s">
        <v>11</v>
      </c>
      <c r="QWY410" s="370" t="e">
        <f>VLOOKUP(QXG410,Teams,2)</f>
        <v>#REF!</v>
      </c>
      <c r="QWZ410" s="370" t="e">
        <f>VLOOKUP(QXH410,Teams,2)</f>
        <v>#REF!</v>
      </c>
      <c r="QXA410" s="464"/>
      <c r="QXB410" s="369">
        <v>0.33333333333333331</v>
      </c>
      <c r="QXC410" s="370" t="e">
        <f>VLOOKUP(QWY410,fields,2)</f>
        <v>#REF!</v>
      </c>
      <c r="QXD410" s="73" t="s">
        <v>985</v>
      </c>
      <c r="QXE410" s="95">
        <v>45109</v>
      </c>
      <c r="QXF410" s="65" t="s">
        <v>11</v>
      </c>
      <c r="QXG410" s="370" t="e">
        <f>VLOOKUP(QXO410,Teams,2)</f>
        <v>#REF!</v>
      </c>
      <c r="QXH410" s="370" t="e">
        <f>VLOOKUP(QXP410,Teams,2)</f>
        <v>#REF!</v>
      </c>
      <c r="QXI410" s="464"/>
      <c r="QXJ410" s="369">
        <v>0.33333333333333331</v>
      </c>
      <c r="QXK410" s="370" t="e">
        <f>VLOOKUP(QXG410,fields,2)</f>
        <v>#REF!</v>
      </c>
      <c r="QXL410" s="73" t="s">
        <v>985</v>
      </c>
      <c r="QXM410" s="95">
        <v>45109</v>
      </c>
      <c r="QXN410" s="65" t="s">
        <v>11</v>
      </c>
      <c r="QXO410" s="370" t="e">
        <f>VLOOKUP(QXW410,Teams,2)</f>
        <v>#REF!</v>
      </c>
      <c r="QXP410" s="370" t="e">
        <f>VLOOKUP(QXX410,Teams,2)</f>
        <v>#REF!</v>
      </c>
      <c r="QXQ410" s="464"/>
      <c r="QXR410" s="369">
        <v>0.33333333333333331</v>
      </c>
      <c r="QXS410" s="370" t="e">
        <f>VLOOKUP(QXO410,fields,2)</f>
        <v>#REF!</v>
      </c>
      <c r="QXT410" s="73" t="s">
        <v>985</v>
      </c>
      <c r="QXU410" s="95">
        <v>45109</v>
      </c>
      <c r="QXV410" s="65" t="s">
        <v>11</v>
      </c>
      <c r="QXW410" s="370" t="e">
        <f>VLOOKUP(QYE410,Teams,2)</f>
        <v>#REF!</v>
      </c>
      <c r="QXX410" s="370" t="e">
        <f>VLOOKUP(QYF410,Teams,2)</f>
        <v>#REF!</v>
      </c>
      <c r="QXY410" s="464"/>
      <c r="QXZ410" s="369">
        <v>0.33333333333333331</v>
      </c>
      <c r="QYA410" s="370" t="e">
        <f>VLOOKUP(QXW410,fields,2)</f>
        <v>#REF!</v>
      </c>
      <c r="QYB410" s="73" t="s">
        <v>985</v>
      </c>
      <c r="QYC410" s="95">
        <v>45109</v>
      </c>
      <c r="QYD410" s="65" t="s">
        <v>11</v>
      </c>
      <c r="QYE410" s="370" t="e">
        <f>VLOOKUP(QYM410,Teams,2)</f>
        <v>#REF!</v>
      </c>
      <c r="QYF410" s="370" t="e">
        <f>VLOOKUP(QYN410,Teams,2)</f>
        <v>#REF!</v>
      </c>
      <c r="QYG410" s="464"/>
      <c r="QYH410" s="369">
        <v>0.33333333333333331</v>
      </c>
      <c r="QYI410" s="370" t="e">
        <f>VLOOKUP(QYE410,fields,2)</f>
        <v>#REF!</v>
      </c>
      <c r="QYJ410" s="73" t="s">
        <v>985</v>
      </c>
      <c r="QYK410" s="95">
        <v>45109</v>
      </c>
      <c r="QYL410" s="65" t="s">
        <v>11</v>
      </c>
      <c r="QYM410" s="370" t="e">
        <f>VLOOKUP(QYU410,Teams,2)</f>
        <v>#REF!</v>
      </c>
      <c r="QYN410" s="370" t="e">
        <f>VLOOKUP(QYV410,Teams,2)</f>
        <v>#REF!</v>
      </c>
      <c r="QYO410" s="464"/>
      <c r="QYP410" s="369">
        <v>0.33333333333333331</v>
      </c>
      <c r="QYQ410" s="370" t="e">
        <f>VLOOKUP(QYM410,fields,2)</f>
        <v>#REF!</v>
      </c>
      <c r="QYR410" s="73" t="s">
        <v>985</v>
      </c>
      <c r="QYS410" s="95">
        <v>45109</v>
      </c>
      <c r="QYT410" s="65" t="s">
        <v>11</v>
      </c>
      <c r="QYU410" s="370" t="e">
        <f>VLOOKUP(QZC410,Teams,2)</f>
        <v>#REF!</v>
      </c>
      <c r="QYV410" s="370" t="e">
        <f>VLOOKUP(QZD410,Teams,2)</f>
        <v>#REF!</v>
      </c>
      <c r="QYW410" s="464"/>
      <c r="QYX410" s="369">
        <v>0.33333333333333331</v>
      </c>
      <c r="QYY410" s="370" t="e">
        <f>VLOOKUP(QYU410,fields,2)</f>
        <v>#REF!</v>
      </c>
      <c r="QYZ410" s="73" t="s">
        <v>985</v>
      </c>
      <c r="QZA410" s="95">
        <v>45109</v>
      </c>
      <c r="QZB410" s="65" t="s">
        <v>11</v>
      </c>
      <c r="QZC410" s="370" t="e">
        <f>VLOOKUP(QZK410,Teams,2)</f>
        <v>#REF!</v>
      </c>
      <c r="QZD410" s="370" t="e">
        <f>VLOOKUP(QZL410,Teams,2)</f>
        <v>#REF!</v>
      </c>
      <c r="QZE410" s="464"/>
      <c r="QZF410" s="369">
        <v>0.33333333333333331</v>
      </c>
      <c r="QZG410" s="370" t="e">
        <f>VLOOKUP(QZC410,fields,2)</f>
        <v>#REF!</v>
      </c>
      <c r="QZH410" s="73" t="s">
        <v>985</v>
      </c>
      <c r="QZI410" s="95">
        <v>45109</v>
      </c>
      <c r="QZJ410" s="65" t="s">
        <v>11</v>
      </c>
      <c r="QZK410" s="370" t="e">
        <f>VLOOKUP(QZS410,Teams,2)</f>
        <v>#REF!</v>
      </c>
      <c r="QZL410" s="370" t="e">
        <f>VLOOKUP(QZT410,Teams,2)</f>
        <v>#REF!</v>
      </c>
      <c r="QZM410" s="464"/>
      <c r="QZN410" s="369">
        <v>0.33333333333333331</v>
      </c>
      <c r="QZO410" s="370" t="e">
        <f>VLOOKUP(QZK410,fields,2)</f>
        <v>#REF!</v>
      </c>
      <c r="QZP410" s="73" t="s">
        <v>985</v>
      </c>
      <c r="QZQ410" s="95">
        <v>45109</v>
      </c>
      <c r="QZR410" s="65" t="s">
        <v>11</v>
      </c>
      <c r="QZS410" s="370" t="e">
        <f>VLOOKUP(RAA410,Teams,2)</f>
        <v>#REF!</v>
      </c>
      <c r="QZT410" s="370" t="e">
        <f>VLOOKUP(RAB410,Teams,2)</f>
        <v>#REF!</v>
      </c>
      <c r="QZU410" s="464"/>
      <c r="QZV410" s="369">
        <v>0.33333333333333331</v>
      </c>
      <c r="QZW410" s="370" t="e">
        <f>VLOOKUP(QZS410,fields,2)</f>
        <v>#REF!</v>
      </c>
      <c r="QZX410" s="73" t="s">
        <v>985</v>
      </c>
      <c r="QZY410" s="95">
        <v>45109</v>
      </c>
      <c r="QZZ410" s="65" t="s">
        <v>11</v>
      </c>
      <c r="RAA410" s="370" t="e">
        <f>VLOOKUP(RAI410,Teams,2)</f>
        <v>#REF!</v>
      </c>
      <c r="RAB410" s="370" t="e">
        <f>VLOOKUP(RAJ410,Teams,2)</f>
        <v>#REF!</v>
      </c>
      <c r="RAC410" s="464"/>
      <c r="RAD410" s="369">
        <v>0.33333333333333331</v>
      </c>
      <c r="RAE410" s="370" t="e">
        <f>VLOOKUP(RAA410,fields,2)</f>
        <v>#REF!</v>
      </c>
      <c r="RAF410" s="73" t="s">
        <v>985</v>
      </c>
      <c r="RAG410" s="95">
        <v>45109</v>
      </c>
      <c r="RAH410" s="65" t="s">
        <v>11</v>
      </c>
      <c r="RAI410" s="370" t="e">
        <f>VLOOKUP(RAQ410,Teams,2)</f>
        <v>#REF!</v>
      </c>
      <c r="RAJ410" s="370" t="e">
        <f>VLOOKUP(RAR410,Teams,2)</f>
        <v>#REF!</v>
      </c>
      <c r="RAK410" s="464"/>
      <c r="RAL410" s="369">
        <v>0.33333333333333331</v>
      </c>
      <c r="RAM410" s="370" t="e">
        <f>VLOOKUP(RAI410,fields,2)</f>
        <v>#REF!</v>
      </c>
      <c r="RAN410" s="73" t="s">
        <v>985</v>
      </c>
      <c r="RAO410" s="95">
        <v>45109</v>
      </c>
      <c r="RAP410" s="65" t="s">
        <v>11</v>
      </c>
      <c r="RAQ410" s="370" t="e">
        <f>VLOOKUP(RAY410,Teams,2)</f>
        <v>#REF!</v>
      </c>
      <c r="RAR410" s="370" t="e">
        <f>VLOOKUP(RAZ410,Teams,2)</f>
        <v>#REF!</v>
      </c>
      <c r="RAS410" s="464"/>
      <c r="RAT410" s="369">
        <v>0.33333333333333331</v>
      </c>
      <c r="RAU410" s="370" t="e">
        <f>VLOOKUP(RAQ410,fields,2)</f>
        <v>#REF!</v>
      </c>
      <c r="RAV410" s="73" t="s">
        <v>985</v>
      </c>
      <c r="RAW410" s="95">
        <v>45109</v>
      </c>
      <c r="RAX410" s="65" t="s">
        <v>11</v>
      </c>
      <c r="RAY410" s="370" t="e">
        <f>VLOOKUP(RBG410,Teams,2)</f>
        <v>#REF!</v>
      </c>
      <c r="RAZ410" s="370" t="e">
        <f>VLOOKUP(RBH410,Teams,2)</f>
        <v>#REF!</v>
      </c>
      <c r="RBA410" s="464"/>
      <c r="RBB410" s="369">
        <v>0.33333333333333331</v>
      </c>
      <c r="RBC410" s="370" t="e">
        <f>VLOOKUP(RAY410,fields,2)</f>
        <v>#REF!</v>
      </c>
      <c r="RBD410" s="73" t="s">
        <v>985</v>
      </c>
      <c r="RBE410" s="95">
        <v>45109</v>
      </c>
      <c r="RBF410" s="65" t="s">
        <v>11</v>
      </c>
      <c r="RBG410" s="370" t="e">
        <f>VLOOKUP(RBO410,Teams,2)</f>
        <v>#REF!</v>
      </c>
      <c r="RBH410" s="370" t="e">
        <f>VLOOKUP(RBP410,Teams,2)</f>
        <v>#REF!</v>
      </c>
      <c r="RBI410" s="464"/>
      <c r="RBJ410" s="369">
        <v>0.33333333333333331</v>
      </c>
      <c r="RBK410" s="370" t="e">
        <f>VLOOKUP(RBG410,fields,2)</f>
        <v>#REF!</v>
      </c>
      <c r="RBL410" s="73" t="s">
        <v>985</v>
      </c>
      <c r="RBM410" s="95">
        <v>45109</v>
      </c>
      <c r="RBN410" s="65" t="s">
        <v>11</v>
      </c>
      <c r="RBO410" s="370" t="e">
        <f>VLOOKUP(RBW410,Teams,2)</f>
        <v>#REF!</v>
      </c>
      <c r="RBP410" s="370" t="e">
        <f>VLOOKUP(RBX410,Teams,2)</f>
        <v>#REF!</v>
      </c>
      <c r="RBQ410" s="464"/>
      <c r="RBR410" s="369">
        <v>0.33333333333333331</v>
      </c>
      <c r="RBS410" s="370" t="e">
        <f>VLOOKUP(RBO410,fields,2)</f>
        <v>#REF!</v>
      </c>
      <c r="RBT410" s="73" t="s">
        <v>985</v>
      </c>
      <c r="RBU410" s="95">
        <v>45109</v>
      </c>
      <c r="RBV410" s="65" t="s">
        <v>11</v>
      </c>
      <c r="RBW410" s="370" t="e">
        <f>VLOOKUP(RCE410,Teams,2)</f>
        <v>#REF!</v>
      </c>
      <c r="RBX410" s="370" t="e">
        <f>VLOOKUP(RCF410,Teams,2)</f>
        <v>#REF!</v>
      </c>
      <c r="RBY410" s="464"/>
      <c r="RBZ410" s="369">
        <v>0.33333333333333331</v>
      </c>
      <c r="RCA410" s="370" t="e">
        <f>VLOOKUP(RBW410,fields,2)</f>
        <v>#REF!</v>
      </c>
      <c r="RCB410" s="73" t="s">
        <v>985</v>
      </c>
      <c r="RCC410" s="95">
        <v>45109</v>
      </c>
      <c r="RCD410" s="65" t="s">
        <v>11</v>
      </c>
      <c r="RCE410" s="370" t="e">
        <f>VLOOKUP(RCM410,Teams,2)</f>
        <v>#REF!</v>
      </c>
      <c r="RCF410" s="370" t="e">
        <f>VLOOKUP(RCN410,Teams,2)</f>
        <v>#REF!</v>
      </c>
      <c r="RCG410" s="464"/>
      <c r="RCH410" s="369">
        <v>0.33333333333333331</v>
      </c>
      <c r="RCI410" s="370" t="e">
        <f>VLOOKUP(RCE410,fields,2)</f>
        <v>#REF!</v>
      </c>
      <c r="RCJ410" s="73" t="s">
        <v>985</v>
      </c>
      <c r="RCK410" s="95">
        <v>45109</v>
      </c>
      <c r="RCL410" s="65" t="s">
        <v>11</v>
      </c>
      <c r="RCM410" s="370" t="e">
        <f>VLOOKUP(RCU410,Teams,2)</f>
        <v>#REF!</v>
      </c>
      <c r="RCN410" s="370" t="e">
        <f>VLOOKUP(RCV410,Teams,2)</f>
        <v>#REF!</v>
      </c>
      <c r="RCO410" s="464"/>
      <c r="RCP410" s="369">
        <v>0.33333333333333331</v>
      </c>
      <c r="RCQ410" s="370" t="e">
        <f>VLOOKUP(RCM410,fields,2)</f>
        <v>#REF!</v>
      </c>
      <c r="RCR410" s="73" t="s">
        <v>985</v>
      </c>
      <c r="RCS410" s="95">
        <v>45109</v>
      </c>
      <c r="RCT410" s="65" t="s">
        <v>11</v>
      </c>
      <c r="RCU410" s="370" t="e">
        <f>VLOOKUP(RDC410,Teams,2)</f>
        <v>#REF!</v>
      </c>
      <c r="RCV410" s="370" t="e">
        <f>VLOOKUP(RDD410,Teams,2)</f>
        <v>#REF!</v>
      </c>
      <c r="RCW410" s="464"/>
      <c r="RCX410" s="369">
        <v>0.33333333333333331</v>
      </c>
      <c r="RCY410" s="370" t="e">
        <f>VLOOKUP(RCU410,fields,2)</f>
        <v>#REF!</v>
      </c>
      <c r="RCZ410" s="73" t="s">
        <v>985</v>
      </c>
      <c r="RDA410" s="95">
        <v>45109</v>
      </c>
      <c r="RDB410" s="65" t="s">
        <v>11</v>
      </c>
      <c r="RDC410" s="370" t="e">
        <f>VLOOKUP(RDK410,Teams,2)</f>
        <v>#REF!</v>
      </c>
      <c r="RDD410" s="370" t="e">
        <f>VLOOKUP(RDL410,Teams,2)</f>
        <v>#REF!</v>
      </c>
      <c r="RDE410" s="464"/>
      <c r="RDF410" s="369">
        <v>0.33333333333333331</v>
      </c>
      <c r="RDG410" s="370" t="e">
        <f>VLOOKUP(RDC410,fields,2)</f>
        <v>#REF!</v>
      </c>
      <c r="RDH410" s="73" t="s">
        <v>985</v>
      </c>
      <c r="RDI410" s="95">
        <v>45109</v>
      </c>
      <c r="RDJ410" s="65" t="s">
        <v>11</v>
      </c>
      <c r="RDK410" s="370" t="e">
        <f>VLOOKUP(RDS410,Teams,2)</f>
        <v>#REF!</v>
      </c>
      <c r="RDL410" s="370" t="e">
        <f>VLOOKUP(RDT410,Teams,2)</f>
        <v>#REF!</v>
      </c>
      <c r="RDM410" s="464"/>
      <c r="RDN410" s="369">
        <v>0.33333333333333331</v>
      </c>
      <c r="RDO410" s="370" t="e">
        <f>VLOOKUP(RDK410,fields,2)</f>
        <v>#REF!</v>
      </c>
      <c r="RDP410" s="73" t="s">
        <v>985</v>
      </c>
      <c r="RDQ410" s="95">
        <v>45109</v>
      </c>
      <c r="RDR410" s="65" t="s">
        <v>11</v>
      </c>
      <c r="RDS410" s="370" t="e">
        <f>VLOOKUP(REA410,Teams,2)</f>
        <v>#REF!</v>
      </c>
      <c r="RDT410" s="370" t="e">
        <f>VLOOKUP(REB410,Teams,2)</f>
        <v>#REF!</v>
      </c>
      <c r="RDU410" s="464"/>
      <c r="RDV410" s="369">
        <v>0.33333333333333331</v>
      </c>
      <c r="RDW410" s="370" t="e">
        <f>VLOOKUP(RDS410,fields,2)</f>
        <v>#REF!</v>
      </c>
      <c r="RDX410" s="73" t="s">
        <v>985</v>
      </c>
      <c r="RDY410" s="95">
        <v>45109</v>
      </c>
      <c r="RDZ410" s="65" t="s">
        <v>11</v>
      </c>
      <c r="REA410" s="370" t="e">
        <f>VLOOKUP(REI410,Teams,2)</f>
        <v>#REF!</v>
      </c>
      <c r="REB410" s="370" t="e">
        <f>VLOOKUP(REJ410,Teams,2)</f>
        <v>#REF!</v>
      </c>
      <c r="REC410" s="464"/>
      <c r="RED410" s="369">
        <v>0.33333333333333331</v>
      </c>
      <c r="REE410" s="370" t="e">
        <f>VLOOKUP(REA410,fields,2)</f>
        <v>#REF!</v>
      </c>
      <c r="REF410" s="73" t="s">
        <v>985</v>
      </c>
      <c r="REG410" s="95">
        <v>45109</v>
      </c>
      <c r="REH410" s="65" t="s">
        <v>11</v>
      </c>
      <c r="REI410" s="370" t="e">
        <f>VLOOKUP(REQ410,Teams,2)</f>
        <v>#REF!</v>
      </c>
      <c r="REJ410" s="370" t="e">
        <f>VLOOKUP(RER410,Teams,2)</f>
        <v>#REF!</v>
      </c>
      <c r="REK410" s="464"/>
      <c r="REL410" s="369">
        <v>0.33333333333333331</v>
      </c>
      <c r="REM410" s="370" t="e">
        <f>VLOOKUP(REI410,fields,2)</f>
        <v>#REF!</v>
      </c>
      <c r="REN410" s="73" t="s">
        <v>985</v>
      </c>
      <c r="REO410" s="95">
        <v>45109</v>
      </c>
      <c r="REP410" s="65" t="s">
        <v>11</v>
      </c>
      <c r="REQ410" s="370" t="e">
        <f>VLOOKUP(REY410,Teams,2)</f>
        <v>#REF!</v>
      </c>
      <c r="RER410" s="370" t="e">
        <f>VLOOKUP(REZ410,Teams,2)</f>
        <v>#REF!</v>
      </c>
      <c r="RES410" s="464"/>
      <c r="RET410" s="369">
        <v>0.33333333333333331</v>
      </c>
      <c r="REU410" s="370" t="e">
        <f>VLOOKUP(REQ410,fields,2)</f>
        <v>#REF!</v>
      </c>
      <c r="REV410" s="73" t="s">
        <v>985</v>
      </c>
      <c r="REW410" s="95">
        <v>45109</v>
      </c>
      <c r="REX410" s="65" t="s">
        <v>11</v>
      </c>
      <c r="REY410" s="370" t="e">
        <f>VLOOKUP(RFG410,Teams,2)</f>
        <v>#REF!</v>
      </c>
      <c r="REZ410" s="370" t="e">
        <f>VLOOKUP(RFH410,Teams,2)</f>
        <v>#REF!</v>
      </c>
      <c r="RFA410" s="464"/>
      <c r="RFB410" s="369">
        <v>0.33333333333333331</v>
      </c>
      <c r="RFC410" s="370" t="e">
        <f>VLOOKUP(REY410,fields,2)</f>
        <v>#REF!</v>
      </c>
      <c r="RFD410" s="73" t="s">
        <v>985</v>
      </c>
      <c r="RFE410" s="95">
        <v>45109</v>
      </c>
      <c r="RFF410" s="65" t="s">
        <v>11</v>
      </c>
      <c r="RFG410" s="370" t="e">
        <f>VLOOKUP(RFO410,Teams,2)</f>
        <v>#REF!</v>
      </c>
      <c r="RFH410" s="370" t="e">
        <f>VLOOKUP(RFP410,Teams,2)</f>
        <v>#REF!</v>
      </c>
      <c r="RFI410" s="464"/>
      <c r="RFJ410" s="369">
        <v>0.33333333333333331</v>
      </c>
      <c r="RFK410" s="370" t="e">
        <f>VLOOKUP(RFG410,fields,2)</f>
        <v>#REF!</v>
      </c>
      <c r="RFL410" s="73" t="s">
        <v>985</v>
      </c>
      <c r="RFM410" s="95">
        <v>45109</v>
      </c>
      <c r="RFN410" s="65" t="s">
        <v>11</v>
      </c>
      <c r="RFO410" s="370" t="e">
        <f>VLOOKUP(RFW410,Teams,2)</f>
        <v>#REF!</v>
      </c>
      <c r="RFP410" s="370" t="e">
        <f>VLOOKUP(RFX410,Teams,2)</f>
        <v>#REF!</v>
      </c>
      <c r="RFQ410" s="464"/>
      <c r="RFR410" s="369">
        <v>0.33333333333333331</v>
      </c>
      <c r="RFS410" s="370" t="e">
        <f>VLOOKUP(RFO410,fields,2)</f>
        <v>#REF!</v>
      </c>
      <c r="RFT410" s="73" t="s">
        <v>985</v>
      </c>
      <c r="RFU410" s="95">
        <v>45109</v>
      </c>
      <c r="RFV410" s="65" t="s">
        <v>11</v>
      </c>
      <c r="RFW410" s="370" t="e">
        <f>VLOOKUP(RGE410,Teams,2)</f>
        <v>#REF!</v>
      </c>
      <c r="RFX410" s="370" t="e">
        <f>VLOOKUP(RGF410,Teams,2)</f>
        <v>#REF!</v>
      </c>
      <c r="RFY410" s="464"/>
      <c r="RFZ410" s="369">
        <v>0.33333333333333331</v>
      </c>
      <c r="RGA410" s="370" t="e">
        <f>VLOOKUP(RFW410,fields,2)</f>
        <v>#REF!</v>
      </c>
      <c r="RGB410" s="73" t="s">
        <v>985</v>
      </c>
      <c r="RGC410" s="95">
        <v>45109</v>
      </c>
      <c r="RGD410" s="65" t="s">
        <v>11</v>
      </c>
      <c r="RGE410" s="370" t="e">
        <f>VLOOKUP(RGM410,Teams,2)</f>
        <v>#REF!</v>
      </c>
      <c r="RGF410" s="370" t="e">
        <f>VLOOKUP(RGN410,Teams,2)</f>
        <v>#REF!</v>
      </c>
      <c r="RGG410" s="464"/>
      <c r="RGH410" s="369">
        <v>0.33333333333333331</v>
      </c>
      <c r="RGI410" s="370" t="e">
        <f>VLOOKUP(RGE410,fields,2)</f>
        <v>#REF!</v>
      </c>
      <c r="RGJ410" s="73" t="s">
        <v>985</v>
      </c>
      <c r="RGK410" s="95">
        <v>45109</v>
      </c>
      <c r="RGL410" s="65" t="s">
        <v>11</v>
      </c>
      <c r="RGM410" s="370" t="e">
        <f>VLOOKUP(RGU410,Teams,2)</f>
        <v>#REF!</v>
      </c>
      <c r="RGN410" s="370" t="e">
        <f>VLOOKUP(RGV410,Teams,2)</f>
        <v>#REF!</v>
      </c>
      <c r="RGO410" s="464"/>
      <c r="RGP410" s="369">
        <v>0.33333333333333331</v>
      </c>
      <c r="RGQ410" s="370" t="e">
        <f>VLOOKUP(RGM410,fields,2)</f>
        <v>#REF!</v>
      </c>
      <c r="RGR410" s="73" t="s">
        <v>985</v>
      </c>
      <c r="RGS410" s="95">
        <v>45109</v>
      </c>
      <c r="RGT410" s="65" t="s">
        <v>11</v>
      </c>
      <c r="RGU410" s="370" t="e">
        <f>VLOOKUP(RHC410,Teams,2)</f>
        <v>#REF!</v>
      </c>
      <c r="RGV410" s="370" t="e">
        <f>VLOOKUP(RHD410,Teams,2)</f>
        <v>#REF!</v>
      </c>
      <c r="RGW410" s="464"/>
      <c r="RGX410" s="369">
        <v>0.33333333333333331</v>
      </c>
      <c r="RGY410" s="370" t="e">
        <f>VLOOKUP(RGU410,fields,2)</f>
        <v>#REF!</v>
      </c>
      <c r="RGZ410" s="73" t="s">
        <v>985</v>
      </c>
      <c r="RHA410" s="95">
        <v>45109</v>
      </c>
      <c r="RHB410" s="65" t="s">
        <v>11</v>
      </c>
      <c r="RHC410" s="370" t="e">
        <f>VLOOKUP(RHK410,Teams,2)</f>
        <v>#REF!</v>
      </c>
      <c r="RHD410" s="370" t="e">
        <f>VLOOKUP(RHL410,Teams,2)</f>
        <v>#REF!</v>
      </c>
      <c r="RHE410" s="464"/>
      <c r="RHF410" s="369">
        <v>0.33333333333333331</v>
      </c>
      <c r="RHG410" s="370" t="e">
        <f>VLOOKUP(RHC410,fields,2)</f>
        <v>#REF!</v>
      </c>
      <c r="RHH410" s="73" t="s">
        <v>985</v>
      </c>
      <c r="RHI410" s="95">
        <v>45109</v>
      </c>
      <c r="RHJ410" s="65" t="s">
        <v>11</v>
      </c>
      <c r="RHK410" s="370" t="e">
        <f>VLOOKUP(RHS410,Teams,2)</f>
        <v>#REF!</v>
      </c>
      <c r="RHL410" s="370" t="e">
        <f>VLOOKUP(RHT410,Teams,2)</f>
        <v>#REF!</v>
      </c>
      <c r="RHM410" s="464"/>
      <c r="RHN410" s="369">
        <v>0.33333333333333331</v>
      </c>
      <c r="RHO410" s="370" t="e">
        <f>VLOOKUP(RHK410,fields,2)</f>
        <v>#REF!</v>
      </c>
      <c r="RHP410" s="73" t="s">
        <v>985</v>
      </c>
      <c r="RHQ410" s="95">
        <v>45109</v>
      </c>
      <c r="RHR410" s="65" t="s">
        <v>11</v>
      </c>
      <c r="RHS410" s="370" t="e">
        <f>VLOOKUP(RIA410,Teams,2)</f>
        <v>#REF!</v>
      </c>
      <c r="RHT410" s="370" t="e">
        <f>VLOOKUP(RIB410,Teams,2)</f>
        <v>#REF!</v>
      </c>
      <c r="RHU410" s="464"/>
      <c r="RHV410" s="369">
        <v>0.33333333333333331</v>
      </c>
      <c r="RHW410" s="370" t="e">
        <f>VLOOKUP(RHS410,fields,2)</f>
        <v>#REF!</v>
      </c>
      <c r="RHX410" s="73" t="s">
        <v>985</v>
      </c>
      <c r="RHY410" s="95">
        <v>45109</v>
      </c>
      <c r="RHZ410" s="65" t="s">
        <v>11</v>
      </c>
      <c r="RIA410" s="370" t="e">
        <f>VLOOKUP(RII410,Teams,2)</f>
        <v>#REF!</v>
      </c>
      <c r="RIB410" s="370" t="e">
        <f>VLOOKUP(RIJ410,Teams,2)</f>
        <v>#REF!</v>
      </c>
      <c r="RIC410" s="464"/>
      <c r="RID410" s="369">
        <v>0.33333333333333331</v>
      </c>
      <c r="RIE410" s="370" t="e">
        <f>VLOOKUP(RIA410,fields,2)</f>
        <v>#REF!</v>
      </c>
      <c r="RIF410" s="73" t="s">
        <v>985</v>
      </c>
      <c r="RIG410" s="95">
        <v>45109</v>
      </c>
      <c r="RIH410" s="65" t="s">
        <v>11</v>
      </c>
      <c r="RII410" s="370" t="e">
        <f>VLOOKUP(RIQ410,Teams,2)</f>
        <v>#REF!</v>
      </c>
      <c r="RIJ410" s="370" t="e">
        <f>VLOOKUP(RIR410,Teams,2)</f>
        <v>#REF!</v>
      </c>
      <c r="RIK410" s="464"/>
      <c r="RIL410" s="369">
        <v>0.33333333333333331</v>
      </c>
      <c r="RIM410" s="370" t="e">
        <f>VLOOKUP(RII410,fields,2)</f>
        <v>#REF!</v>
      </c>
      <c r="RIN410" s="73" t="s">
        <v>985</v>
      </c>
      <c r="RIO410" s="95">
        <v>45109</v>
      </c>
      <c r="RIP410" s="65" t="s">
        <v>11</v>
      </c>
      <c r="RIQ410" s="370" t="e">
        <f>VLOOKUP(RIY410,Teams,2)</f>
        <v>#REF!</v>
      </c>
      <c r="RIR410" s="370" t="e">
        <f>VLOOKUP(RIZ410,Teams,2)</f>
        <v>#REF!</v>
      </c>
      <c r="RIS410" s="464"/>
      <c r="RIT410" s="369">
        <v>0.33333333333333331</v>
      </c>
      <c r="RIU410" s="370" t="e">
        <f>VLOOKUP(RIQ410,fields,2)</f>
        <v>#REF!</v>
      </c>
      <c r="RIV410" s="73" t="s">
        <v>985</v>
      </c>
      <c r="RIW410" s="95">
        <v>45109</v>
      </c>
      <c r="RIX410" s="65" t="s">
        <v>11</v>
      </c>
      <c r="RIY410" s="370" t="e">
        <f>VLOOKUP(RJG410,Teams,2)</f>
        <v>#REF!</v>
      </c>
      <c r="RIZ410" s="370" t="e">
        <f>VLOOKUP(RJH410,Teams,2)</f>
        <v>#REF!</v>
      </c>
      <c r="RJA410" s="464"/>
      <c r="RJB410" s="369">
        <v>0.33333333333333331</v>
      </c>
      <c r="RJC410" s="370" t="e">
        <f>VLOOKUP(RIY410,fields,2)</f>
        <v>#REF!</v>
      </c>
      <c r="RJD410" s="73" t="s">
        <v>985</v>
      </c>
      <c r="RJE410" s="95">
        <v>45109</v>
      </c>
      <c r="RJF410" s="65" t="s">
        <v>11</v>
      </c>
      <c r="RJG410" s="370" t="e">
        <f>VLOOKUP(RJO410,Teams,2)</f>
        <v>#REF!</v>
      </c>
      <c r="RJH410" s="370" t="e">
        <f>VLOOKUP(RJP410,Teams,2)</f>
        <v>#REF!</v>
      </c>
      <c r="RJI410" s="464"/>
      <c r="RJJ410" s="369">
        <v>0.33333333333333331</v>
      </c>
      <c r="RJK410" s="370" t="e">
        <f>VLOOKUP(RJG410,fields,2)</f>
        <v>#REF!</v>
      </c>
      <c r="RJL410" s="73" t="s">
        <v>985</v>
      </c>
      <c r="RJM410" s="95">
        <v>45109</v>
      </c>
      <c r="RJN410" s="65" t="s">
        <v>11</v>
      </c>
      <c r="RJO410" s="370" t="e">
        <f>VLOOKUP(RJW410,Teams,2)</f>
        <v>#REF!</v>
      </c>
      <c r="RJP410" s="370" t="e">
        <f>VLOOKUP(RJX410,Teams,2)</f>
        <v>#REF!</v>
      </c>
      <c r="RJQ410" s="464"/>
      <c r="RJR410" s="369">
        <v>0.33333333333333331</v>
      </c>
      <c r="RJS410" s="370" t="e">
        <f>VLOOKUP(RJO410,fields,2)</f>
        <v>#REF!</v>
      </c>
      <c r="RJT410" s="73" t="s">
        <v>985</v>
      </c>
      <c r="RJU410" s="95">
        <v>45109</v>
      </c>
      <c r="RJV410" s="65" t="s">
        <v>11</v>
      </c>
      <c r="RJW410" s="370" t="e">
        <f>VLOOKUP(RKE410,Teams,2)</f>
        <v>#REF!</v>
      </c>
      <c r="RJX410" s="370" t="e">
        <f>VLOOKUP(RKF410,Teams,2)</f>
        <v>#REF!</v>
      </c>
      <c r="RJY410" s="464"/>
      <c r="RJZ410" s="369">
        <v>0.33333333333333331</v>
      </c>
      <c r="RKA410" s="370" t="e">
        <f>VLOOKUP(RJW410,fields,2)</f>
        <v>#REF!</v>
      </c>
      <c r="RKB410" s="73" t="s">
        <v>985</v>
      </c>
      <c r="RKC410" s="95">
        <v>45109</v>
      </c>
      <c r="RKD410" s="65" t="s">
        <v>11</v>
      </c>
      <c r="RKE410" s="370" t="e">
        <f>VLOOKUP(RKM410,Teams,2)</f>
        <v>#REF!</v>
      </c>
      <c r="RKF410" s="370" t="e">
        <f>VLOOKUP(RKN410,Teams,2)</f>
        <v>#REF!</v>
      </c>
      <c r="RKG410" s="464"/>
      <c r="RKH410" s="369">
        <v>0.33333333333333331</v>
      </c>
      <c r="RKI410" s="370" t="e">
        <f>VLOOKUP(RKE410,fields,2)</f>
        <v>#REF!</v>
      </c>
      <c r="RKJ410" s="73" t="s">
        <v>985</v>
      </c>
      <c r="RKK410" s="95">
        <v>45109</v>
      </c>
      <c r="RKL410" s="65" t="s">
        <v>11</v>
      </c>
      <c r="RKM410" s="370" t="e">
        <f>VLOOKUP(RKU410,Teams,2)</f>
        <v>#REF!</v>
      </c>
      <c r="RKN410" s="370" t="e">
        <f>VLOOKUP(RKV410,Teams,2)</f>
        <v>#REF!</v>
      </c>
      <c r="RKO410" s="464"/>
      <c r="RKP410" s="369">
        <v>0.33333333333333331</v>
      </c>
      <c r="RKQ410" s="370" t="e">
        <f>VLOOKUP(RKM410,fields,2)</f>
        <v>#REF!</v>
      </c>
      <c r="RKR410" s="73" t="s">
        <v>985</v>
      </c>
      <c r="RKS410" s="95">
        <v>45109</v>
      </c>
      <c r="RKT410" s="65" t="s">
        <v>11</v>
      </c>
      <c r="RKU410" s="370" t="e">
        <f>VLOOKUP(RLC410,Teams,2)</f>
        <v>#REF!</v>
      </c>
      <c r="RKV410" s="370" t="e">
        <f>VLOOKUP(RLD410,Teams,2)</f>
        <v>#REF!</v>
      </c>
      <c r="RKW410" s="464"/>
      <c r="RKX410" s="369">
        <v>0.33333333333333331</v>
      </c>
      <c r="RKY410" s="370" t="e">
        <f>VLOOKUP(RKU410,fields,2)</f>
        <v>#REF!</v>
      </c>
      <c r="RKZ410" s="73" t="s">
        <v>985</v>
      </c>
      <c r="RLA410" s="95">
        <v>45109</v>
      </c>
      <c r="RLB410" s="65" t="s">
        <v>11</v>
      </c>
      <c r="RLC410" s="370" t="e">
        <f>VLOOKUP(RLK410,Teams,2)</f>
        <v>#REF!</v>
      </c>
      <c r="RLD410" s="370" t="e">
        <f>VLOOKUP(RLL410,Teams,2)</f>
        <v>#REF!</v>
      </c>
      <c r="RLE410" s="464"/>
      <c r="RLF410" s="369">
        <v>0.33333333333333331</v>
      </c>
      <c r="RLG410" s="370" t="e">
        <f>VLOOKUP(RLC410,fields,2)</f>
        <v>#REF!</v>
      </c>
      <c r="RLH410" s="73" t="s">
        <v>985</v>
      </c>
      <c r="RLI410" s="95">
        <v>45109</v>
      </c>
      <c r="RLJ410" s="65" t="s">
        <v>11</v>
      </c>
      <c r="RLK410" s="370" t="e">
        <f>VLOOKUP(RLS410,Teams,2)</f>
        <v>#REF!</v>
      </c>
      <c r="RLL410" s="370" t="e">
        <f>VLOOKUP(RLT410,Teams,2)</f>
        <v>#REF!</v>
      </c>
      <c r="RLM410" s="464"/>
      <c r="RLN410" s="369">
        <v>0.33333333333333331</v>
      </c>
      <c r="RLO410" s="370" t="e">
        <f>VLOOKUP(RLK410,fields,2)</f>
        <v>#REF!</v>
      </c>
      <c r="RLP410" s="73" t="s">
        <v>985</v>
      </c>
      <c r="RLQ410" s="95">
        <v>45109</v>
      </c>
      <c r="RLR410" s="65" t="s">
        <v>11</v>
      </c>
      <c r="RLS410" s="370" t="e">
        <f>VLOOKUP(RMA410,Teams,2)</f>
        <v>#REF!</v>
      </c>
      <c r="RLT410" s="370" t="e">
        <f>VLOOKUP(RMB410,Teams,2)</f>
        <v>#REF!</v>
      </c>
      <c r="RLU410" s="464"/>
      <c r="RLV410" s="369">
        <v>0.33333333333333331</v>
      </c>
      <c r="RLW410" s="370" t="e">
        <f>VLOOKUP(RLS410,fields,2)</f>
        <v>#REF!</v>
      </c>
      <c r="RLX410" s="73" t="s">
        <v>985</v>
      </c>
      <c r="RLY410" s="95">
        <v>45109</v>
      </c>
      <c r="RLZ410" s="65" t="s">
        <v>11</v>
      </c>
      <c r="RMA410" s="370" t="e">
        <f>VLOOKUP(RMI410,Teams,2)</f>
        <v>#REF!</v>
      </c>
      <c r="RMB410" s="370" t="e">
        <f>VLOOKUP(RMJ410,Teams,2)</f>
        <v>#REF!</v>
      </c>
      <c r="RMC410" s="464"/>
      <c r="RMD410" s="369">
        <v>0.33333333333333331</v>
      </c>
      <c r="RME410" s="370" t="e">
        <f>VLOOKUP(RMA410,fields,2)</f>
        <v>#REF!</v>
      </c>
      <c r="RMF410" s="73" t="s">
        <v>985</v>
      </c>
      <c r="RMG410" s="95">
        <v>45109</v>
      </c>
      <c r="RMH410" s="65" t="s">
        <v>11</v>
      </c>
      <c r="RMI410" s="370" t="e">
        <f>VLOOKUP(RMQ410,Teams,2)</f>
        <v>#REF!</v>
      </c>
      <c r="RMJ410" s="370" t="e">
        <f>VLOOKUP(RMR410,Teams,2)</f>
        <v>#REF!</v>
      </c>
      <c r="RMK410" s="464"/>
      <c r="RML410" s="369">
        <v>0.33333333333333331</v>
      </c>
      <c r="RMM410" s="370" t="e">
        <f>VLOOKUP(RMI410,fields,2)</f>
        <v>#REF!</v>
      </c>
      <c r="RMN410" s="73" t="s">
        <v>985</v>
      </c>
      <c r="RMO410" s="95">
        <v>45109</v>
      </c>
      <c r="RMP410" s="65" t="s">
        <v>11</v>
      </c>
      <c r="RMQ410" s="370" t="e">
        <f>VLOOKUP(RMY410,Teams,2)</f>
        <v>#REF!</v>
      </c>
      <c r="RMR410" s="370" t="e">
        <f>VLOOKUP(RMZ410,Teams,2)</f>
        <v>#REF!</v>
      </c>
      <c r="RMS410" s="464"/>
      <c r="RMT410" s="369">
        <v>0.33333333333333331</v>
      </c>
      <c r="RMU410" s="370" t="e">
        <f>VLOOKUP(RMQ410,fields,2)</f>
        <v>#REF!</v>
      </c>
      <c r="RMV410" s="73" t="s">
        <v>985</v>
      </c>
      <c r="RMW410" s="95">
        <v>45109</v>
      </c>
      <c r="RMX410" s="65" t="s">
        <v>11</v>
      </c>
      <c r="RMY410" s="370" t="e">
        <f>VLOOKUP(RNG410,Teams,2)</f>
        <v>#REF!</v>
      </c>
      <c r="RMZ410" s="370" t="e">
        <f>VLOOKUP(RNH410,Teams,2)</f>
        <v>#REF!</v>
      </c>
      <c r="RNA410" s="464"/>
      <c r="RNB410" s="369">
        <v>0.33333333333333331</v>
      </c>
      <c r="RNC410" s="370" t="e">
        <f>VLOOKUP(RMY410,fields,2)</f>
        <v>#REF!</v>
      </c>
      <c r="RND410" s="73" t="s">
        <v>985</v>
      </c>
      <c r="RNE410" s="95">
        <v>45109</v>
      </c>
      <c r="RNF410" s="65" t="s">
        <v>11</v>
      </c>
      <c r="RNG410" s="370" t="e">
        <f>VLOOKUP(RNO410,Teams,2)</f>
        <v>#REF!</v>
      </c>
      <c r="RNH410" s="370" t="e">
        <f>VLOOKUP(RNP410,Teams,2)</f>
        <v>#REF!</v>
      </c>
      <c r="RNI410" s="464"/>
      <c r="RNJ410" s="369">
        <v>0.33333333333333331</v>
      </c>
      <c r="RNK410" s="370" t="e">
        <f>VLOOKUP(RNG410,fields,2)</f>
        <v>#REF!</v>
      </c>
      <c r="RNL410" s="73" t="s">
        <v>985</v>
      </c>
      <c r="RNM410" s="95">
        <v>45109</v>
      </c>
      <c r="RNN410" s="65" t="s">
        <v>11</v>
      </c>
      <c r="RNO410" s="370" t="e">
        <f>VLOOKUP(RNW410,Teams,2)</f>
        <v>#REF!</v>
      </c>
      <c r="RNP410" s="370" t="e">
        <f>VLOOKUP(RNX410,Teams,2)</f>
        <v>#REF!</v>
      </c>
      <c r="RNQ410" s="464"/>
      <c r="RNR410" s="369">
        <v>0.33333333333333331</v>
      </c>
      <c r="RNS410" s="370" t="e">
        <f>VLOOKUP(RNO410,fields,2)</f>
        <v>#REF!</v>
      </c>
      <c r="RNT410" s="73" t="s">
        <v>985</v>
      </c>
      <c r="RNU410" s="95">
        <v>45109</v>
      </c>
      <c r="RNV410" s="65" t="s">
        <v>11</v>
      </c>
      <c r="RNW410" s="370" t="e">
        <f>VLOOKUP(ROE410,Teams,2)</f>
        <v>#REF!</v>
      </c>
      <c r="RNX410" s="370" t="e">
        <f>VLOOKUP(ROF410,Teams,2)</f>
        <v>#REF!</v>
      </c>
      <c r="RNY410" s="464"/>
      <c r="RNZ410" s="369">
        <v>0.33333333333333331</v>
      </c>
      <c r="ROA410" s="370" t="e">
        <f>VLOOKUP(RNW410,fields,2)</f>
        <v>#REF!</v>
      </c>
      <c r="ROB410" s="73" t="s">
        <v>985</v>
      </c>
      <c r="ROC410" s="95">
        <v>45109</v>
      </c>
      <c r="ROD410" s="65" t="s">
        <v>11</v>
      </c>
      <c r="ROE410" s="370" t="e">
        <f>VLOOKUP(ROM410,Teams,2)</f>
        <v>#REF!</v>
      </c>
      <c r="ROF410" s="370" t="e">
        <f>VLOOKUP(RON410,Teams,2)</f>
        <v>#REF!</v>
      </c>
      <c r="ROG410" s="464"/>
      <c r="ROH410" s="369">
        <v>0.33333333333333331</v>
      </c>
      <c r="ROI410" s="370" t="e">
        <f>VLOOKUP(ROE410,fields,2)</f>
        <v>#REF!</v>
      </c>
      <c r="ROJ410" s="73" t="s">
        <v>985</v>
      </c>
      <c r="ROK410" s="95">
        <v>45109</v>
      </c>
      <c r="ROL410" s="65" t="s">
        <v>11</v>
      </c>
      <c r="ROM410" s="370" t="e">
        <f>VLOOKUP(ROU410,Teams,2)</f>
        <v>#REF!</v>
      </c>
      <c r="RON410" s="370" t="e">
        <f>VLOOKUP(ROV410,Teams,2)</f>
        <v>#REF!</v>
      </c>
      <c r="ROO410" s="464"/>
      <c r="ROP410" s="369">
        <v>0.33333333333333331</v>
      </c>
      <c r="ROQ410" s="370" t="e">
        <f>VLOOKUP(ROM410,fields,2)</f>
        <v>#REF!</v>
      </c>
      <c r="ROR410" s="73" t="s">
        <v>985</v>
      </c>
      <c r="ROS410" s="95">
        <v>45109</v>
      </c>
      <c r="ROT410" s="65" t="s">
        <v>11</v>
      </c>
      <c r="ROU410" s="370" t="e">
        <f>VLOOKUP(RPC410,Teams,2)</f>
        <v>#REF!</v>
      </c>
      <c r="ROV410" s="370" t="e">
        <f>VLOOKUP(RPD410,Teams,2)</f>
        <v>#REF!</v>
      </c>
      <c r="ROW410" s="464"/>
      <c r="ROX410" s="369">
        <v>0.33333333333333331</v>
      </c>
      <c r="ROY410" s="370" t="e">
        <f>VLOOKUP(ROU410,fields,2)</f>
        <v>#REF!</v>
      </c>
      <c r="ROZ410" s="73" t="s">
        <v>985</v>
      </c>
      <c r="RPA410" s="95">
        <v>45109</v>
      </c>
      <c r="RPB410" s="65" t="s">
        <v>11</v>
      </c>
      <c r="RPC410" s="370" t="e">
        <f>VLOOKUP(RPK410,Teams,2)</f>
        <v>#REF!</v>
      </c>
      <c r="RPD410" s="370" t="e">
        <f>VLOOKUP(RPL410,Teams,2)</f>
        <v>#REF!</v>
      </c>
      <c r="RPE410" s="464"/>
      <c r="RPF410" s="369">
        <v>0.33333333333333331</v>
      </c>
      <c r="RPG410" s="370" t="e">
        <f>VLOOKUP(RPC410,fields,2)</f>
        <v>#REF!</v>
      </c>
      <c r="RPH410" s="73" t="s">
        <v>985</v>
      </c>
      <c r="RPI410" s="95">
        <v>45109</v>
      </c>
      <c r="RPJ410" s="65" t="s">
        <v>11</v>
      </c>
      <c r="RPK410" s="370" t="e">
        <f>VLOOKUP(RPS410,Teams,2)</f>
        <v>#REF!</v>
      </c>
      <c r="RPL410" s="370" t="e">
        <f>VLOOKUP(RPT410,Teams,2)</f>
        <v>#REF!</v>
      </c>
      <c r="RPM410" s="464"/>
      <c r="RPN410" s="369">
        <v>0.33333333333333331</v>
      </c>
      <c r="RPO410" s="370" t="e">
        <f>VLOOKUP(RPK410,fields,2)</f>
        <v>#REF!</v>
      </c>
      <c r="RPP410" s="73" t="s">
        <v>985</v>
      </c>
      <c r="RPQ410" s="95">
        <v>45109</v>
      </c>
      <c r="RPR410" s="65" t="s">
        <v>11</v>
      </c>
      <c r="RPS410" s="370" t="e">
        <f>VLOOKUP(RQA410,Teams,2)</f>
        <v>#REF!</v>
      </c>
      <c r="RPT410" s="370" t="e">
        <f>VLOOKUP(RQB410,Teams,2)</f>
        <v>#REF!</v>
      </c>
      <c r="RPU410" s="464"/>
      <c r="RPV410" s="369">
        <v>0.33333333333333331</v>
      </c>
      <c r="RPW410" s="370" t="e">
        <f>VLOOKUP(RPS410,fields,2)</f>
        <v>#REF!</v>
      </c>
      <c r="RPX410" s="73" t="s">
        <v>985</v>
      </c>
      <c r="RPY410" s="95">
        <v>45109</v>
      </c>
      <c r="RPZ410" s="65" t="s">
        <v>11</v>
      </c>
      <c r="RQA410" s="370" t="e">
        <f>VLOOKUP(RQI410,Teams,2)</f>
        <v>#REF!</v>
      </c>
      <c r="RQB410" s="370" t="e">
        <f>VLOOKUP(RQJ410,Teams,2)</f>
        <v>#REF!</v>
      </c>
      <c r="RQC410" s="464"/>
      <c r="RQD410" s="369">
        <v>0.33333333333333331</v>
      </c>
      <c r="RQE410" s="370" t="e">
        <f>VLOOKUP(RQA410,fields,2)</f>
        <v>#REF!</v>
      </c>
      <c r="RQF410" s="73" t="s">
        <v>985</v>
      </c>
      <c r="RQG410" s="95">
        <v>45109</v>
      </c>
      <c r="RQH410" s="65" t="s">
        <v>11</v>
      </c>
      <c r="RQI410" s="370" t="e">
        <f>VLOOKUP(RQQ410,Teams,2)</f>
        <v>#REF!</v>
      </c>
      <c r="RQJ410" s="370" t="e">
        <f>VLOOKUP(RQR410,Teams,2)</f>
        <v>#REF!</v>
      </c>
      <c r="RQK410" s="464"/>
      <c r="RQL410" s="369">
        <v>0.33333333333333331</v>
      </c>
      <c r="RQM410" s="370" t="e">
        <f>VLOOKUP(RQI410,fields,2)</f>
        <v>#REF!</v>
      </c>
      <c r="RQN410" s="73" t="s">
        <v>985</v>
      </c>
      <c r="RQO410" s="95">
        <v>45109</v>
      </c>
      <c r="RQP410" s="65" t="s">
        <v>11</v>
      </c>
      <c r="RQQ410" s="370" t="e">
        <f>VLOOKUP(RQY410,Teams,2)</f>
        <v>#REF!</v>
      </c>
      <c r="RQR410" s="370" t="e">
        <f>VLOOKUP(RQZ410,Teams,2)</f>
        <v>#REF!</v>
      </c>
      <c r="RQS410" s="464"/>
      <c r="RQT410" s="369">
        <v>0.33333333333333331</v>
      </c>
      <c r="RQU410" s="370" t="e">
        <f>VLOOKUP(RQQ410,fields,2)</f>
        <v>#REF!</v>
      </c>
      <c r="RQV410" s="73" t="s">
        <v>985</v>
      </c>
      <c r="RQW410" s="95">
        <v>45109</v>
      </c>
      <c r="RQX410" s="65" t="s">
        <v>11</v>
      </c>
      <c r="RQY410" s="370" t="e">
        <f>VLOOKUP(RRG410,Teams,2)</f>
        <v>#REF!</v>
      </c>
      <c r="RQZ410" s="370" t="e">
        <f>VLOOKUP(RRH410,Teams,2)</f>
        <v>#REF!</v>
      </c>
      <c r="RRA410" s="464"/>
      <c r="RRB410" s="369">
        <v>0.33333333333333331</v>
      </c>
      <c r="RRC410" s="370" t="e">
        <f>VLOOKUP(RQY410,fields,2)</f>
        <v>#REF!</v>
      </c>
      <c r="RRD410" s="73" t="s">
        <v>985</v>
      </c>
      <c r="RRE410" s="95">
        <v>45109</v>
      </c>
      <c r="RRF410" s="65" t="s">
        <v>11</v>
      </c>
      <c r="RRG410" s="370" t="e">
        <f>VLOOKUP(RRO410,Teams,2)</f>
        <v>#REF!</v>
      </c>
      <c r="RRH410" s="370" t="e">
        <f>VLOOKUP(RRP410,Teams,2)</f>
        <v>#REF!</v>
      </c>
      <c r="RRI410" s="464"/>
      <c r="RRJ410" s="369">
        <v>0.33333333333333331</v>
      </c>
      <c r="RRK410" s="370" t="e">
        <f>VLOOKUP(RRG410,fields,2)</f>
        <v>#REF!</v>
      </c>
      <c r="RRL410" s="73" t="s">
        <v>985</v>
      </c>
      <c r="RRM410" s="95">
        <v>45109</v>
      </c>
      <c r="RRN410" s="65" t="s">
        <v>11</v>
      </c>
      <c r="RRO410" s="370" t="e">
        <f>VLOOKUP(RRW410,Teams,2)</f>
        <v>#REF!</v>
      </c>
      <c r="RRP410" s="370" t="e">
        <f>VLOOKUP(RRX410,Teams,2)</f>
        <v>#REF!</v>
      </c>
      <c r="RRQ410" s="464"/>
      <c r="RRR410" s="369">
        <v>0.33333333333333331</v>
      </c>
      <c r="RRS410" s="370" t="e">
        <f>VLOOKUP(RRO410,fields,2)</f>
        <v>#REF!</v>
      </c>
      <c r="RRT410" s="73" t="s">
        <v>985</v>
      </c>
      <c r="RRU410" s="95">
        <v>45109</v>
      </c>
      <c r="RRV410" s="65" t="s">
        <v>11</v>
      </c>
      <c r="RRW410" s="370" t="e">
        <f>VLOOKUP(RSE410,Teams,2)</f>
        <v>#REF!</v>
      </c>
      <c r="RRX410" s="370" t="e">
        <f>VLOOKUP(RSF410,Teams,2)</f>
        <v>#REF!</v>
      </c>
      <c r="RRY410" s="464"/>
      <c r="RRZ410" s="369">
        <v>0.33333333333333331</v>
      </c>
      <c r="RSA410" s="370" t="e">
        <f>VLOOKUP(RRW410,fields,2)</f>
        <v>#REF!</v>
      </c>
      <c r="RSB410" s="73" t="s">
        <v>985</v>
      </c>
      <c r="RSC410" s="95">
        <v>45109</v>
      </c>
      <c r="RSD410" s="65" t="s">
        <v>11</v>
      </c>
      <c r="RSE410" s="370" t="e">
        <f>VLOOKUP(RSM410,Teams,2)</f>
        <v>#REF!</v>
      </c>
      <c r="RSF410" s="370" t="e">
        <f>VLOOKUP(RSN410,Teams,2)</f>
        <v>#REF!</v>
      </c>
      <c r="RSG410" s="464"/>
      <c r="RSH410" s="369">
        <v>0.33333333333333331</v>
      </c>
      <c r="RSI410" s="370" t="e">
        <f>VLOOKUP(RSE410,fields,2)</f>
        <v>#REF!</v>
      </c>
      <c r="RSJ410" s="73" t="s">
        <v>985</v>
      </c>
      <c r="RSK410" s="95">
        <v>45109</v>
      </c>
      <c r="RSL410" s="65" t="s">
        <v>11</v>
      </c>
      <c r="RSM410" s="370" t="e">
        <f>VLOOKUP(RSU410,Teams,2)</f>
        <v>#REF!</v>
      </c>
      <c r="RSN410" s="370" t="e">
        <f>VLOOKUP(RSV410,Teams,2)</f>
        <v>#REF!</v>
      </c>
      <c r="RSO410" s="464"/>
      <c r="RSP410" s="369">
        <v>0.33333333333333331</v>
      </c>
      <c r="RSQ410" s="370" t="e">
        <f>VLOOKUP(RSM410,fields,2)</f>
        <v>#REF!</v>
      </c>
      <c r="RSR410" s="73" t="s">
        <v>985</v>
      </c>
      <c r="RSS410" s="95">
        <v>45109</v>
      </c>
      <c r="RST410" s="65" t="s">
        <v>11</v>
      </c>
      <c r="RSU410" s="370" t="e">
        <f>VLOOKUP(RTC410,Teams,2)</f>
        <v>#REF!</v>
      </c>
      <c r="RSV410" s="370" t="e">
        <f>VLOOKUP(RTD410,Teams,2)</f>
        <v>#REF!</v>
      </c>
      <c r="RSW410" s="464"/>
      <c r="RSX410" s="369">
        <v>0.33333333333333331</v>
      </c>
      <c r="RSY410" s="370" t="e">
        <f>VLOOKUP(RSU410,fields,2)</f>
        <v>#REF!</v>
      </c>
      <c r="RSZ410" s="73" t="s">
        <v>985</v>
      </c>
      <c r="RTA410" s="95">
        <v>45109</v>
      </c>
      <c r="RTB410" s="65" t="s">
        <v>11</v>
      </c>
      <c r="RTC410" s="370" t="e">
        <f>VLOOKUP(RTK410,Teams,2)</f>
        <v>#REF!</v>
      </c>
      <c r="RTD410" s="370" t="e">
        <f>VLOOKUP(RTL410,Teams,2)</f>
        <v>#REF!</v>
      </c>
      <c r="RTE410" s="464"/>
      <c r="RTF410" s="369">
        <v>0.33333333333333331</v>
      </c>
      <c r="RTG410" s="370" t="e">
        <f>VLOOKUP(RTC410,fields,2)</f>
        <v>#REF!</v>
      </c>
      <c r="RTH410" s="73" t="s">
        <v>985</v>
      </c>
      <c r="RTI410" s="95">
        <v>45109</v>
      </c>
      <c r="RTJ410" s="65" t="s">
        <v>11</v>
      </c>
      <c r="RTK410" s="370" t="e">
        <f>VLOOKUP(RTS410,Teams,2)</f>
        <v>#REF!</v>
      </c>
      <c r="RTL410" s="370" t="e">
        <f>VLOOKUP(RTT410,Teams,2)</f>
        <v>#REF!</v>
      </c>
      <c r="RTM410" s="464"/>
      <c r="RTN410" s="369">
        <v>0.33333333333333331</v>
      </c>
      <c r="RTO410" s="370" t="e">
        <f>VLOOKUP(RTK410,fields,2)</f>
        <v>#REF!</v>
      </c>
      <c r="RTP410" s="73" t="s">
        <v>985</v>
      </c>
      <c r="RTQ410" s="95">
        <v>45109</v>
      </c>
      <c r="RTR410" s="65" t="s">
        <v>11</v>
      </c>
      <c r="RTS410" s="370" t="e">
        <f>VLOOKUP(RUA410,Teams,2)</f>
        <v>#REF!</v>
      </c>
      <c r="RTT410" s="370" t="e">
        <f>VLOOKUP(RUB410,Teams,2)</f>
        <v>#REF!</v>
      </c>
      <c r="RTU410" s="464"/>
      <c r="RTV410" s="369">
        <v>0.33333333333333331</v>
      </c>
      <c r="RTW410" s="370" t="e">
        <f>VLOOKUP(RTS410,fields,2)</f>
        <v>#REF!</v>
      </c>
      <c r="RTX410" s="73" t="s">
        <v>985</v>
      </c>
      <c r="RTY410" s="95">
        <v>45109</v>
      </c>
      <c r="RTZ410" s="65" t="s">
        <v>11</v>
      </c>
      <c r="RUA410" s="370" t="e">
        <f>VLOOKUP(RUI410,Teams,2)</f>
        <v>#REF!</v>
      </c>
      <c r="RUB410" s="370" t="e">
        <f>VLOOKUP(RUJ410,Teams,2)</f>
        <v>#REF!</v>
      </c>
      <c r="RUC410" s="464"/>
      <c r="RUD410" s="369">
        <v>0.33333333333333331</v>
      </c>
      <c r="RUE410" s="370" t="e">
        <f>VLOOKUP(RUA410,fields,2)</f>
        <v>#REF!</v>
      </c>
      <c r="RUF410" s="73" t="s">
        <v>985</v>
      </c>
      <c r="RUG410" s="95">
        <v>45109</v>
      </c>
      <c r="RUH410" s="65" t="s">
        <v>11</v>
      </c>
      <c r="RUI410" s="370" t="e">
        <f>VLOOKUP(RUQ410,Teams,2)</f>
        <v>#REF!</v>
      </c>
      <c r="RUJ410" s="370" t="e">
        <f>VLOOKUP(RUR410,Teams,2)</f>
        <v>#REF!</v>
      </c>
      <c r="RUK410" s="464"/>
      <c r="RUL410" s="369">
        <v>0.33333333333333331</v>
      </c>
      <c r="RUM410" s="370" t="e">
        <f>VLOOKUP(RUI410,fields,2)</f>
        <v>#REF!</v>
      </c>
      <c r="RUN410" s="73" t="s">
        <v>985</v>
      </c>
      <c r="RUO410" s="95">
        <v>45109</v>
      </c>
      <c r="RUP410" s="65" t="s">
        <v>11</v>
      </c>
      <c r="RUQ410" s="370" t="e">
        <f>VLOOKUP(RUY410,Teams,2)</f>
        <v>#REF!</v>
      </c>
      <c r="RUR410" s="370" t="e">
        <f>VLOOKUP(RUZ410,Teams,2)</f>
        <v>#REF!</v>
      </c>
      <c r="RUS410" s="464"/>
      <c r="RUT410" s="369">
        <v>0.33333333333333331</v>
      </c>
      <c r="RUU410" s="370" t="e">
        <f>VLOOKUP(RUQ410,fields,2)</f>
        <v>#REF!</v>
      </c>
      <c r="RUV410" s="73" t="s">
        <v>985</v>
      </c>
      <c r="RUW410" s="95">
        <v>45109</v>
      </c>
      <c r="RUX410" s="65" t="s">
        <v>11</v>
      </c>
      <c r="RUY410" s="370" t="e">
        <f>VLOOKUP(RVG410,Teams,2)</f>
        <v>#REF!</v>
      </c>
      <c r="RUZ410" s="370" t="e">
        <f>VLOOKUP(RVH410,Teams,2)</f>
        <v>#REF!</v>
      </c>
      <c r="RVA410" s="464"/>
      <c r="RVB410" s="369">
        <v>0.33333333333333331</v>
      </c>
      <c r="RVC410" s="370" t="e">
        <f>VLOOKUP(RUY410,fields,2)</f>
        <v>#REF!</v>
      </c>
      <c r="RVD410" s="73" t="s">
        <v>985</v>
      </c>
      <c r="RVE410" s="95">
        <v>45109</v>
      </c>
      <c r="RVF410" s="65" t="s">
        <v>11</v>
      </c>
      <c r="RVG410" s="370" t="e">
        <f>VLOOKUP(RVO410,Teams,2)</f>
        <v>#REF!</v>
      </c>
      <c r="RVH410" s="370" t="e">
        <f>VLOOKUP(RVP410,Teams,2)</f>
        <v>#REF!</v>
      </c>
      <c r="RVI410" s="464"/>
      <c r="RVJ410" s="369">
        <v>0.33333333333333331</v>
      </c>
      <c r="RVK410" s="370" t="e">
        <f>VLOOKUP(RVG410,fields,2)</f>
        <v>#REF!</v>
      </c>
      <c r="RVL410" s="73" t="s">
        <v>985</v>
      </c>
      <c r="RVM410" s="95">
        <v>45109</v>
      </c>
      <c r="RVN410" s="65" t="s">
        <v>11</v>
      </c>
      <c r="RVO410" s="370" t="e">
        <f>VLOOKUP(RVW410,Teams,2)</f>
        <v>#REF!</v>
      </c>
      <c r="RVP410" s="370" t="e">
        <f>VLOOKUP(RVX410,Teams,2)</f>
        <v>#REF!</v>
      </c>
      <c r="RVQ410" s="464"/>
      <c r="RVR410" s="369">
        <v>0.33333333333333331</v>
      </c>
      <c r="RVS410" s="370" t="e">
        <f>VLOOKUP(RVO410,fields,2)</f>
        <v>#REF!</v>
      </c>
      <c r="RVT410" s="73" t="s">
        <v>985</v>
      </c>
      <c r="RVU410" s="95">
        <v>45109</v>
      </c>
      <c r="RVV410" s="65" t="s">
        <v>11</v>
      </c>
      <c r="RVW410" s="370" t="e">
        <f>VLOOKUP(RWE410,Teams,2)</f>
        <v>#REF!</v>
      </c>
      <c r="RVX410" s="370" t="e">
        <f>VLOOKUP(RWF410,Teams,2)</f>
        <v>#REF!</v>
      </c>
      <c r="RVY410" s="464"/>
      <c r="RVZ410" s="369">
        <v>0.33333333333333331</v>
      </c>
      <c r="RWA410" s="370" t="e">
        <f>VLOOKUP(RVW410,fields,2)</f>
        <v>#REF!</v>
      </c>
      <c r="RWB410" s="73" t="s">
        <v>985</v>
      </c>
      <c r="RWC410" s="95">
        <v>45109</v>
      </c>
      <c r="RWD410" s="65" t="s">
        <v>11</v>
      </c>
      <c r="RWE410" s="370" t="e">
        <f>VLOOKUP(RWM410,Teams,2)</f>
        <v>#REF!</v>
      </c>
      <c r="RWF410" s="370" t="e">
        <f>VLOOKUP(RWN410,Teams,2)</f>
        <v>#REF!</v>
      </c>
      <c r="RWG410" s="464"/>
      <c r="RWH410" s="369">
        <v>0.33333333333333331</v>
      </c>
      <c r="RWI410" s="370" t="e">
        <f>VLOOKUP(RWE410,fields,2)</f>
        <v>#REF!</v>
      </c>
      <c r="RWJ410" s="73" t="s">
        <v>985</v>
      </c>
      <c r="RWK410" s="95">
        <v>45109</v>
      </c>
      <c r="RWL410" s="65" t="s">
        <v>11</v>
      </c>
      <c r="RWM410" s="370" t="e">
        <f>VLOOKUP(RWU410,Teams,2)</f>
        <v>#REF!</v>
      </c>
      <c r="RWN410" s="370" t="e">
        <f>VLOOKUP(RWV410,Teams,2)</f>
        <v>#REF!</v>
      </c>
      <c r="RWO410" s="464"/>
      <c r="RWP410" s="369">
        <v>0.33333333333333331</v>
      </c>
      <c r="RWQ410" s="370" t="e">
        <f>VLOOKUP(RWM410,fields,2)</f>
        <v>#REF!</v>
      </c>
      <c r="RWR410" s="73" t="s">
        <v>985</v>
      </c>
      <c r="RWS410" s="95">
        <v>45109</v>
      </c>
      <c r="RWT410" s="65" t="s">
        <v>11</v>
      </c>
      <c r="RWU410" s="370" t="e">
        <f>VLOOKUP(RXC410,Teams,2)</f>
        <v>#REF!</v>
      </c>
      <c r="RWV410" s="370" t="e">
        <f>VLOOKUP(RXD410,Teams,2)</f>
        <v>#REF!</v>
      </c>
      <c r="RWW410" s="464"/>
      <c r="RWX410" s="369">
        <v>0.33333333333333331</v>
      </c>
      <c r="RWY410" s="370" t="e">
        <f>VLOOKUP(RWU410,fields,2)</f>
        <v>#REF!</v>
      </c>
      <c r="RWZ410" s="73" t="s">
        <v>985</v>
      </c>
      <c r="RXA410" s="95">
        <v>45109</v>
      </c>
      <c r="RXB410" s="65" t="s">
        <v>11</v>
      </c>
      <c r="RXC410" s="370" t="e">
        <f>VLOOKUP(RXK410,Teams,2)</f>
        <v>#REF!</v>
      </c>
      <c r="RXD410" s="370" t="e">
        <f>VLOOKUP(RXL410,Teams,2)</f>
        <v>#REF!</v>
      </c>
      <c r="RXE410" s="464"/>
      <c r="RXF410" s="369">
        <v>0.33333333333333331</v>
      </c>
      <c r="RXG410" s="370" t="e">
        <f>VLOOKUP(RXC410,fields,2)</f>
        <v>#REF!</v>
      </c>
      <c r="RXH410" s="73" t="s">
        <v>985</v>
      </c>
      <c r="RXI410" s="95">
        <v>45109</v>
      </c>
      <c r="RXJ410" s="65" t="s">
        <v>11</v>
      </c>
      <c r="RXK410" s="370" t="e">
        <f>VLOOKUP(RXS410,Teams,2)</f>
        <v>#REF!</v>
      </c>
      <c r="RXL410" s="370" t="e">
        <f>VLOOKUP(RXT410,Teams,2)</f>
        <v>#REF!</v>
      </c>
      <c r="RXM410" s="464"/>
      <c r="RXN410" s="369">
        <v>0.33333333333333331</v>
      </c>
      <c r="RXO410" s="370" t="e">
        <f>VLOOKUP(RXK410,fields,2)</f>
        <v>#REF!</v>
      </c>
      <c r="RXP410" s="73" t="s">
        <v>985</v>
      </c>
      <c r="RXQ410" s="95">
        <v>45109</v>
      </c>
      <c r="RXR410" s="65" t="s">
        <v>11</v>
      </c>
      <c r="RXS410" s="370" t="e">
        <f>VLOOKUP(RYA410,Teams,2)</f>
        <v>#REF!</v>
      </c>
      <c r="RXT410" s="370" t="e">
        <f>VLOOKUP(RYB410,Teams,2)</f>
        <v>#REF!</v>
      </c>
      <c r="RXU410" s="464"/>
      <c r="RXV410" s="369">
        <v>0.33333333333333331</v>
      </c>
      <c r="RXW410" s="370" t="e">
        <f>VLOOKUP(RXS410,fields,2)</f>
        <v>#REF!</v>
      </c>
      <c r="RXX410" s="73" t="s">
        <v>985</v>
      </c>
      <c r="RXY410" s="95">
        <v>45109</v>
      </c>
      <c r="RXZ410" s="65" t="s">
        <v>11</v>
      </c>
      <c r="RYA410" s="370" t="e">
        <f>VLOOKUP(RYI410,Teams,2)</f>
        <v>#REF!</v>
      </c>
      <c r="RYB410" s="370" t="e">
        <f>VLOOKUP(RYJ410,Teams,2)</f>
        <v>#REF!</v>
      </c>
      <c r="RYC410" s="464"/>
      <c r="RYD410" s="369">
        <v>0.33333333333333331</v>
      </c>
      <c r="RYE410" s="370" t="e">
        <f>VLOOKUP(RYA410,fields,2)</f>
        <v>#REF!</v>
      </c>
      <c r="RYF410" s="73" t="s">
        <v>985</v>
      </c>
      <c r="RYG410" s="95">
        <v>45109</v>
      </c>
      <c r="RYH410" s="65" t="s">
        <v>11</v>
      </c>
      <c r="RYI410" s="370" t="e">
        <f>VLOOKUP(RYQ410,Teams,2)</f>
        <v>#REF!</v>
      </c>
      <c r="RYJ410" s="370" t="e">
        <f>VLOOKUP(RYR410,Teams,2)</f>
        <v>#REF!</v>
      </c>
      <c r="RYK410" s="464"/>
      <c r="RYL410" s="369">
        <v>0.33333333333333331</v>
      </c>
      <c r="RYM410" s="370" t="e">
        <f>VLOOKUP(RYI410,fields,2)</f>
        <v>#REF!</v>
      </c>
      <c r="RYN410" s="73" t="s">
        <v>985</v>
      </c>
      <c r="RYO410" s="95">
        <v>45109</v>
      </c>
      <c r="RYP410" s="65" t="s">
        <v>11</v>
      </c>
      <c r="RYQ410" s="370" t="e">
        <f>VLOOKUP(RYY410,Teams,2)</f>
        <v>#REF!</v>
      </c>
      <c r="RYR410" s="370" t="e">
        <f>VLOOKUP(RYZ410,Teams,2)</f>
        <v>#REF!</v>
      </c>
      <c r="RYS410" s="464"/>
      <c r="RYT410" s="369">
        <v>0.33333333333333331</v>
      </c>
      <c r="RYU410" s="370" t="e">
        <f>VLOOKUP(RYQ410,fields,2)</f>
        <v>#REF!</v>
      </c>
      <c r="RYV410" s="73" t="s">
        <v>985</v>
      </c>
      <c r="RYW410" s="95">
        <v>45109</v>
      </c>
      <c r="RYX410" s="65" t="s">
        <v>11</v>
      </c>
      <c r="RYY410" s="370" t="e">
        <f>VLOOKUP(RZG410,Teams,2)</f>
        <v>#REF!</v>
      </c>
      <c r="RYZ410" s="370" t="e">
        <f>VLOOKUP(RZH410,Teams,2)</f>
        <v>#REF!</v>
      </c>
      <c r="RZA410" s="464"/>
      <c r="RZB410" s="369">
        <v>0.33333333333333331</v>
      </c>
      <c r="RZC410" s="370" t="e">
        <f>VLOOKUP(RYY410,fields,2)</f>
        <v>#REF!</v>
      </c>
      <c r="RZD410" s="73" t="s">
        <v>985</v>
      </c>
      <c r="RZE410" s="95">
        <v>45109</v>
      </c>
      <c r="RZF410" s="65" t="s">
        <v>11</v>
      </c>
      <c r="RZG410" s="370" t="e">
        <f>VLOOKUP(RZO410,Teams,2)</f>
        <v>#REF!</v>
      </c>
      <c r="RZH410" s="370" t="e">
        <f>VLOOKUP(RZP410,Teams,2)</f>
        <v>#REF!</v>
      </c>
      <c r="RZI410" s="464"/>
      <c r="RZJ410" s="369">
        <v>0.33333333333333331</v>
      </c>
      <c r="RZK410" s="370" t="e">
        <f>VLOOKUP(RZG410,fields,2)</f>
        <v>#REF!</v>
      </c>
      <c r="RZL410" s="73" t="s">
        <v>985</v>
      </c>
      <c r="RZM410" s="95">
        <v>45109</v>
      </c>
      <c r="RZN410" s="65" t="s">
        <v>11</v>
      </c>
      <c r="RZO410" s="370" t="e">
        <f>VLOOKUP(RZW410,Teams,2)</f>
        <v>#REF!</v>
      </c>
      <c r="RZP410" s="370" t="e">
        <f>VLOOKUP(RZX410,Teams,2)</f>
        <v>#REF!</v>
      </c>
      <c r="RZQ410" s="464"/>
      <c r="RZR410" s="369">
        <v>0.33333333333333331</v>
      </c>
      <c r="RZS410" s="370" t="e">
        <f>VLOOKUP(RZO410,fields,2)</f>
        <v>#REF!</v>
      </c>
      <c r="RZT410" s="73" t="s">
        <v>985</v>
      </c>
      <c r="RZU410" s="95">
        <v>45109</v>
      </c>
      <c r="RZV410" s="65" t="s">
        <v>11</v>
      </c>
      <c r="RZW410" s="370" t="e">
        <f>VLOOKUP(SAE410,Teams,2)</f>
        <v>#REF!</v>
      </c>
      <c r="RZX410" s="370" t="e">
        <f>VLOOKUP(SAF410,Teams,2)</f>
        <v>#REF!</v>
      </c>
      <c r="RZY410" s="464"/>
      <c r="RZZ410" s="369">
        <v>0.33333333333333331</v>
      </c>
      <c r="SAA410" s="370" t="e">
        <f>VLOOKUP(RZW410,fields,2)</f>
        <v>#REF!</v>
      </c>
      <c r="SAB410" s="73" t="s">
        <v>985</v>
      </c>
      <c r="SAC410" s="95">
        <v>45109</v>
      </c>
      <c r="SAD410" s="65" t="s">
        <v>11</v>
      </c>
      <c r="SAE410" s="370" t="e">
        <f>VLOOKUP(SAM410,Teams,2)</f>
        <v>#REF!</v>
      </c>
      <c r="SAF410" s="370" t="e">
        <f>VLOOKUP(SAN410,Teams,2)</f>
        <v>#REF!</v>
      </c>
      <c r="SAG410" s="464"/>
      <c r="SAH410" s="369">
        <v>0.33333333333333331</v>
      </c>
      <c r="SAI410" s="370" t="e">
        <f>VLOOKUP(SAE410,fields,2)</f>
        <v>#REF!</v>
      </c>
      <c r="SAJ410" s="73" t="s">
        <v>985</v>
      </c>
      <c r="SAK410" s="95">
        <v>45109</v>
      </c>
      <c r="SAL410" s="65" t="s">
        <v>11</v>
      </c>
      <c r="SAM410" s="370" t="e">
        <f>VLOOKUP(SAU410,Teams,2)</f>
        <v>#REF!</v>
      </c>
      <c r="SAN410" s="370" t="e">
        <f>VLOOKUP(SAV410,Teams,2)</f>
        <v>#REF!</v>
      </c>
      <c r="SAO410" s="464"/>
      <c r="SAP410" s="369">
        <v>0.33333333333333331</v>
      </c>
      <c r="SAQ410" s="370" t="e">
        <f>VLOOKUP(SAM410,fields,2)</f>
        <v>#REF!</v>
      </c>
      <c r="SAR410" s="73" t="s">
        <v>985</v>
      </c>
      <c r="SAS410" s="95">
        <v>45109</v>
      </c>
      <c r="SAT410" s="65" t="s">
        <v>11</v>
      </c>
      <c r="SAU410" s="370" t="e">
        <f>VLOOKUP(SBC410,Teams,2)</f>
        <v>#REF!</v>
      </c>
      <c r="SAV410" s="370" t="e">
        <f>VLOOKUP(SBD410,Teams,2)</f>
        <v>#REF!</v>
      </c>
      <c r="SAW410" s="464"/>
      <c r="SAX410" s="369">
        <v>0.33333333333333331</v>
      </c>
      <c r="SAY410" s="370" t="e">
        <f>VLOOKUP(SAU410,fields,2)</f>
        <v>#REF!</v>
      </c>
      <c r="SAZ410" s="73" t="s">
        <v>985</v>
      </c>
      <c r="SBA410" s="95">
        <v>45109</v>
      </c>
      <c r="SBB410" s="65" t="s">
        <v>11</v>
      </c>
      <c r="SBC410" s="370" t="e">
        <f>VLOOKUP(SBK410,Teams,2)</f>
        <v>#REF!</v>
      </c>
      <c r="SBD410" s="370" t="e">
        <f>VLOOKUP(SBL410,Teams,2)</f>
        <v>#REF!</v>
      </c>
      <c r="SBE410" s="464"/>
      <c r="SBF410" s="369">
        <v>0.33333333333333331</v>
      </c>
      <c r="SBG410" s="370" t="e">
        <f>VLOOKUP(SBC410,fields,2)</f>
        <v>#REF!</v>
      </c>
      <c r="SBH410" s="73" t="s">
        <v>985</v>
      </c>
      <c r="SBI410" s="95">
        <v>45109</v>
      </c>
      <c r="SBJ410" s="65" t="s">
        <v>11</v>
      </c>
      <c r="SBK410" s="370" t="e">
        <f>VLOOKUP(SBS410,Teams,2)</f>
        <v>#REF!</v>
      </c>
      <c r="SBL410" s="370" t="e">
        <f>VLOOKUP(SBT410,Teams,2)</f>
        <v>#REF!</v>
      </c>
      <c r="SBM410" s="464"/>
      <c r="SBN410" s="369">
        <v>0.33333333333333331</v>
      </c>
      <c r="SBO410" s="370" t="e">
        <f>VLOOKUP(SBK410,fields,2)</f>
        <v>#REF!</v>
      </c>
      <c r="SBP410" s="73" t="s">
        <v>985</v>
      </c>
      <c r="SBQ410" s="95">
        <v>45109</v>
      </c>
      <c r="SBR410" s="65" t="s">
        <v>11</v>
      </c>
      <c r="SBS410" s="370" t="e">
        <f>VLOOKUP(SCA410,Teams,2)</f>
        <v>#REF!</v>
      </c>
      <c r="SBT410" s="370" t="e">
        <f>VLOOKUP(SCB410,Teams,2)</f>
        <v>#REF!</v>
      </c>
      <c r="SBU410" s="464"/>
      <c r="SBV410" s="369">
        <v>0.33333333333333331</v>
      </c>
      <c r="SBW410" s="370" t="e">
        <f>VLOOKUP(SBS410,fields,2)</f>
        <v>#REF!</v>
      </c>
      <c r="SBX410" s="73" t="s">
        <v>985</v>
      </c>
      <c r="SBY410" s="95">
        <v>45109</v>
      </c>
      <c r="SBZ410" s="65" t="s">
        <v>11</v>
      </c>
      <c r="SCA410" s="370" t="e">
        <f>VLOOKUP(SCI410,Teams,2)</f>
        <v>#REF!</v>
      </c>
      <c r="SCB410" s="370" t="e">
        <f>VLOOKUP(SCJ410,Teams,2)</f>
        <v>#REF!</v>
      </c>
      <c r="SCC410" s="464"/>
      <c r="SCD410" s="369">
        <v>0.33333333333333331</v>
      </c>
      <c r="SCE410" s="370" t="e">
        <f>VLOOKUP(SCA410,fields,2)</f>
        <v>#REF!</v>
      </c>
      <c r="SCF410" s="73" t="s">
        <v>985</v>
      </c>
      <c r="SCG410" s="95">
        <v>45109</v>
      </c>
      <c r="SCH410" s="65" t="s">
        <v>11</v>
      </c>
      <c r="SCI410" s="370" t="e">
        <f>VLOOKUP(SCQ410,Teams,2)</f>
        <v>#REF!</v>
      </c>
      <c r="SCJ410" s="370" t="e">
        <f>VLOOKUP(SCR410,Teams,2)</f>
        <v>#REF!</v>
      </c>
      <c r="SCK410" s="464"/>
      <c r="SCL410" s="369">
        <v>0.33333333333333331</v>
      </c>
      <c r="SCM410" s="370" t="e">
        <f>VLOOKUP(SCI410,fields,2)</f>
        <v>#REF!</v>
      </c>
      <c r="SCN410" s="73" t="s">
        <v>985</v>
      </c>
      <c r="SCO410" s="95">
        <v>45109</v>
      </c>
      <c r="SCP410" s="65" t="s">
        <v>11</v>
      </c>
      <c r="SCQ410" s="370" t="e">
        <f>VLOOKUP(SCY410,Teams,2)</f>
        <v>#REF!</v>
      </c>
      <c r="SCR410" s="370" t="e">
        <f>VLOOKUP(SCZ410,Teams,2)</f>
        <v>#REF!</v>
      </c>
      <c r="SCS410" s="464"/>
      <c r="SCT410" s="369">
        <v>0.33333333333333331</v>
      </c>
      <c r="SCU410" s="370" t="e">
        <f>VLOOKUP(SCQ410,fields,2)</f>
        <v>#REF!</v>
      </c>
      <c r="SCV410" s="73" t="s">
        <v>985</v>
      </c>
      <c r="SCW410" s="95">
        <v>45109</v>
      </c>
      <c r="SCX410" s="65" t="s">
        <v>11</v>
      </c>
      <c r="SCY410" s="370" t="e">
        <f>VLOOKUP(SDG410,Teams,2)</f>
        <v>#REF!</v>
      </c>
      <c r="SCZ410" s="370" t="e">
        <f>VLOOKUP(SDH410,Teams,2)</f>
        <v>#REF!</v>
      </c>
      <c r="SDA410" s="464"/>
      <c r="SDB410" s="369">
        <v>0.33333333333333331</v>
      </c>
      <c r="SDC410" s="370" t="e">
        <f>VLOOKUP(SCY410,fields,2)</f>
        <v>#REF!</v>
      </c>
      <c r="SDD410" s="73" t="s">
        <v>985</v>
      </c>
      <c r="SDE410" s="95">
        <v>45109</v>
      </c>
      <c r="SDF410" s="65" t="s">
        <v>11</v>
      </c>
      <c r="SDG410" s="370" t="e">
        <f>VLOOKUP(SDO410,Teams,2)</f>
        <v>#REF!</v>
      </c>
      <c r="SDH410" s="370" t="e">
        <f>VLOOKUP(SDP410,Teams,2)</f>
        <v>#REF!</v>
      </c>
      <c r="SDI410" s="464"/>
      <c r="SDJ410" s="369">
        <v>0.33333333333333331</v>
      </c>
      <c r="SDK410" s="370" t="e">
        <f>VLOOKUP(SDG410,fields,2)</f>
        <v>#REF!</v>
      </c>
      <c r="SDL410" s="73" t="s">
        <v>985</v>
      </c>
      <c r="SDM410" s="95">
        <v>45109</v>
      </c>
      <c r="SDN410" s="65" t="s">
        <v>11</v>
      </c>
      <c r="SDO410" s="370" t="e">
        <f>VLOOKUP(SDW410,Teams,2)</f>
        <v>#REF!</v>
      </c>
      <c r="SDP410" s="370" t="e">
        <f>VLOOKUP(SDX410,Teams,2)</f>
        <v>#REF!</v>
      </c>
      <c r="SDQ410" s="464"/>
      <c r="SDR410" s="369">
        <v>0.33333333333333331</v>
      </c>
      <c r="SDS410" s="370" t="e">
        <f>VLOOKUP(SDO410,fields,2)</f>
        <v>#REF!</v>
      </c>
      <c r="SDT410" s="73" t="s">
        <v>985</v>
      </c>
      <c r="SDU410" s="95">
        <v>45109</v>
      </c>
      <c r="SDV410" s="65" t="s">
        <v>11</v>
      </c>
      <c r="SDW410" s="370" t="e">
        <f>VLOOKUP(SEE410,Teams,2)</f>
        <v>#REF!</v>
      </c>
      <c r="SDX410" s="370" t="e">
        <f>VLOOKUP(SEF410,Teams,2)</f>
        <v>#REF!</v>
      </c>
      <c r="SDY410" s="464"/>
      <c r="SDZ410" s="369">
        <v>0.33333333333333331</v>
      </c>
      <c r="SEA410" s="370" t="e">
        <f>VLOOKUP(SDW410,fields,2)</f>
        <v>#REF!</v>
      </c>
      <c r="SEB410" s="73" t="s">
        <v>985</v>
      </c>
      <c r="SEC410" s="95">
        <v>45109</v>
      </c>
      <c r="SED410" s="65" t="s">
        <v>11</v>
      </c>
      <c r="SEE410" s="370" t="e">
        <f>VLOOKUP(SEM410,Teams,2)</f>
        <v>#REF!</v>
      </c>
      <c r="SEF410" s="370" t="e">
        <f>VLOOKUP(SEN410,Teams,2)</f>
        <v>#REF!</v>
      </c>
      <c r="SEG410" s="464"/>
      <c r="SEH410" s="369">
        <v>0.33333333333333331</v>
      </c>
      <c r="SEI410" s="370" t="e">
        <f>VLOOKUP(SEE410,fields,2)</f>
        <v>#REF!</v>
      </c>
      <c r="SEJ410" s="73" t="s">
        <v>985</v>
      </c>
      <c r="SEK410" s="95">
        <v>45109</v>
      </c>
      <c r="SEL410" s="65" t="s">
        <v>11</v>
      </c>
      <c r="SEM410" s="370" t="e">
        <f>VLOOKUP(SEU410,Teams,2)</f>
        <v>#REF!</v>
      </c>
      <c r="SEN410" s="370" t="e">
        <f>VLOOKUP(SEV410,Teams,2)</f>
        <v>#REF!</v>
      </c>
      <c r="SEO410" s="464"/>
      <c r="SEP410" s="369">
        <v>0.33333333333333331</v>
      </c>
      <c r="SEQ410" s="370" t="e">
        <f>VLOOKUP(SEM410,fields,2)</f>
        <v>#REF!</v>
      </c>
      <c r="SER410" s="73" t="s">
        <v>985</v>
      </c>
      <c r="SES410" s="95">
        <v>45109</v>
      </c>
      <c r="SET410" s="65" t="s">
        <v>11</v>
      </c>
      <c r="SEU410" s="370" t="e">
        <f>VLOOKUP(SFC410,Teams,2)</f>
        <v>#REF!</v>
      </c>
      <c r="SEV410" s="370" t="e">
        <f>VLOOKUP(SFD410,Teams,2)</f>
        <v>#REF!</v>
      </c>
      <c r="SEW410" s="464"/>
      <c r="SEX410" s="369">
        <v>0.33333333333333331</v>
      </c>
      <c r="SEY410" s="370" t="e">
        <f>VLOOKUP(SEU410,fields,2)</f>
        <v>#REF!</v>
      </c>
      <c r="SEZ410" s="73" t="s">
        <v>985</v>
      </c>
      <c r="SFA410" s="95">
        <v>45109</v>
      </c>
      <c r="SFB410" s="65" t="s">
        <v>11</v>
      </c>
      <c r="SFC410" s="370" t="e">
        <f>VLOOKUP(SFK410,Teams,2)</f>
        <v>#REF!</v>
      </c>
      <c r="SFD410" s="370" t="e">
        <f>VLOOKUP(SFL410,Teams,2)</f>
        <v>#REF!</v>
      </c>
      <c r="SFE410" s="464"/>
      <c r="SFF410" s="369">
        <v>0.33333333333333331</v>
      </c>
      <c r="SFG410" s="370" t="e">
        <f>VLOOKUP(SFC410,fields,2)</f>
        <v>#REF!</v>
      </c>
      <c r="SFH410" s="73" t="s">
        <v>985</v>
      </c>
      <c r="SFI410" s="95">
        <v>45109</v>
      </c>
      <c r="SFJ410" s="65" t="s">
        <v>11</v>
      </c>
      <c r="SFK410" s="370" t="e">
        <f>VLOOKUP(SFS410,Teams,2)</f>
        <v>#REF!</v>
      </c>
      <c r="SFL410" s="370" t="e">
        <f>VLOOKUP(SFT410,Teams,2)</f>
        <v>#REF!</v>
      </c>
      <c r="SFM410" s="464"/>
      <c r="SFN410" s="369">
        <v>0.33333333333333331</v>
      </c>
      <c r="SFO410" s="370" t="e">
        <f>VLOOKUP(SFK410,fields,2)</f>
        <v>#REF!</v>
      </c>
      <c r="SFP410" s="73" t="s">
        <v>985</v>
      </c>
      <c r="SFQ410" s="95">
        <v>45109</v>
      </c>
      <c r="SFR410" s="65" t="s">
        <v>11</v>
      </c>
      <c r="SFS410" s="370" t="e">
        <f>VLOOKUP(SGA410,Teams,2)</f>
        <v>#REF!</v>
      </c>
      <c r="SFT410" s="370" t="e">
        <f>VLOOKUP(SGB410,Teams,2)</f>
        <v>#REF!</v>
      </c>
      <c r="SFU410" s="464"/>
      <c r="SFV410" s="369">
        <v>0.33333333333333331</v>
      </c>
      <c r="SFW410" s="370" t="e">
        <f>VLOOKUP(SFS410,fields,2)</f>
        <v>#REF!</v>
      </c>
      <c r="SFX410" s="73" t="s">
        <v>985</v>
      </c>
      <c r="SFY410" s="95">
        <v>45109</v>
      </c>
      <c r="SFZ410" s="65" t="s">
        <v>11</v>
      </c>
      <c r="SGA410" s="370" t="e">
        <f>VLOOKUP(SGI410,Teams,2)</f>
        <v>#REF!</v>
      </c>
      <c r="SGB410" s="370" t="e">
        <f>VLOOKUP(SGJ410,Teams,2)</f>
        <v>#REF!</v>
      </c>
      <c r="SGC410" s="464"/>
      <c r="SGD410" s="369">
        <v>0.33333333333333331</v>
      </c>
      <c r="SGE410" s="370" t="e">
        <f>VLOOKUP(SGA410,fields,2)</f>
        <v>#REF!</v>
      </c>
      <c r="SGF410" s="73" t="s">
        <v>985</v>
      </c>
      <c r="SGG410" s="95">
        <v>45109</v>
      </c>
      <c r="SGH410" s="65" t="s">
        <v>11</v>
      </c>
      <c r="SGI410" s="370" t="e">
        <f>VLOOKUP(SGQ410,Teams,2)</f>
        <v>#REF!</v>
      </c>
      <c r="SGJ410" s="370" t="e">
        <f>VLOOKUP(SGR410,Teams,2)</f>
        <v>#REF!</v>
      </c>
      <c r="SGK410" s="464"/>
      <c r="SGL410" s="369">
        <v>0.33333333333333331</v>
      </c>
      <c r="SGM410" s="370" t="e">
        <f>VLOOKUP(SGI410,fields,2)</f>
        <v>#REF!</v>
      </c>
      <c r="SGN410" s="73" t="s">
        <v>985</v>
      </c>
      <c r="SGO410" s="95">
        <v>45109</v>
      </c>
      <c r="SGP410" s="65" t="s">
        <v>11</v>
      </c>
      <c r="SGQ410" s="370" t="e">
        <f>VLOOKUP(SGY410,Teams,2)</f>
        <v>#REF!</v>
      </c>
      <c r="SGR410" s="370" t="e">
        <f>VLOOKUP(SGZ410,Teams,2)</f>
        <v>#REF!</v>
      </c>
      <c r="SGS410" s="464"/>
      <c r="SGT410" s="369">
        <v>0.33333333333333331</v>
      </c>
      <c r="SGU410" s="370" t="e">
        <f>VLOOKUP(SGQ410,fields,2)</f>
        <v>#REF!</v>
      </c>
      <c r="SGV410" s="73" t="s">
        <v>985</v>
      </c>
      <c r="SGW410" s="95">
        <v>45109</v>
      </c>
      <c r="SGX410" s="65" t="s">
        <v>11</v>
      </c>
      <c r="SGY410" s="370" t="e">
        <f>VLOOKUP(SHG410,Teams,2)</f>
        <v>#REF!</v>
      </c>
      <c r="SGZ410" s="370" t="e">
        <f>VLOOKUP(SHH410,Teams,2)</f>
        <v>#REF!</v>
      </c>
      <c r="SHA410" s="464"/>
      <c r="SHB410" s="369">
        <v>0.33333333333333331</v>
      </c>
      <c r="SHC410" s="370" t="e">
        <f>VLOOKUP(SGY410,fields,2)</f>
        <v>#REF!</v>
      </c>
      <c r="SHD410" s="73" t="s">
        <v>985</v>
      </c>
      <c r="SHE410" s="95">
        <v>45109</v>
      </c>
      <c r="SHF410" s="65" t="s">
        <v>11</v>
      </c>
      <c r="SHG410" s="370" t="e">
        <f>VLOOKUP(SHO410,Teams,2)</f>
        <v>#REF!</v>
      </c>
      <c r="SHH410" s="370" t="e">
        <f>VLOOKUP(SHP410,Teams,2)</f>
        <v>#REF!</v>
      </c>
      <c r="SHI410" s="464"/>
      <c r="SHJ410" s="369">
        <v>0.33333333333333331</v>
      </c>
      <c r="SHK410" s="370" t="e">
        <f>VLOOKUP(SHG410,fields,2)</f>
        <v>#REF!</v>
      </c>
      <c r="SHL410" s="73" t="s">
        <v>985</v>
      </c>
      <c r="SHM410" s="95">
        <v>45109</v>
      </c>
      <c r="SHN410" s="65" t="s">
        <v>11</v>
      </c>
      <c r="SHO410" s="370" t="e">
        <f>VLOOKUP(SHW410,Teams,2)</f>
        <v>#REF!</v>
      </c>
      <c r="SHP410" s="370" t="e">
        <f>VLOOKUP(SHX410,Teams,2)</f>
        <v>#REF!</v>
      </c>
      <c r="SHQ410" s="464"/>
      <c r="SHR410" s="369">
        <v>0.33333333333333331</v>
      </c>
      <c r="SHS410" s="370" t="e">
        <f>VLOOKUP(SHO410,fields,2)</f>
        <v>#REF!</v>
      </c>
      <c r="SHT410" s="73" t="s">
        <v>985</v>
      </c>
      <c r="SHU410" s="95">
        <v>45109</v>
      </c>
      <c r="SHV410" s="65" t="s">
        <v>11</v>
      </c>
      <c r="SHW410" s="370" t="e">
        <f>VLOOKUP(SIE410,Teams,2)</f>
        <v>#REF!</v>
      </c>
      <c r="SHX410" s="370" t="e">
        <f>VLOOKUP(SIF410,Teams,2)</f>
        <v>#REF!</v>
      </c>
      <c r="SHY410" s="464"/>
      <c r="SHZ410" s="369">
        <v>0.33333333333333331</v>
      </c>
      <c r="SIA410" s="370" t="e">
        <f>VLOOKUP(SHW410,fields,2)</f>
        <v>#REF!</v>
      </c>
      <c r="SIB410" s="73" t="s">
        <v>985</v>
      </c>
      <c r="SIC410" s="95">
        <v>45109</v>
      </c>
      <c r="SID410" s="65" t="s">
        <v>11</v>
      </c>
      <c r="SIE410" s="370" t="e">
        <f>VLOOKUP(SIM410,Teams,2)</f>
        <v>#REF!</v>
      </c>
      <c r="SIF410" s="370" t="e">
        <f>VLOOKUP(SIN410,Teams,2)</f>
        <v>#REF!</v>
      </c>
      <c r="SIG410" s="464"/>
      <c r="SIH410" s="369">
        <v>0.33333333333333331</v>
      </c>
      <c r="SII410" s="370" t="e">
        <f>VLOOKUP(SIE410,fields,2)</f>
        <v>#REF!</v>
      </c>
      <c r="SIJ410" s="73" t="s">
        <v>985</v>
      </c>
      <c r="SIK410" s="95">
        <v>45109</v>
      </c>
      <c r="SIL410" s="65" t="s">
        <v>11</v>
      </c>
      <c r="SIM410" s="370" t="e">
        <f>VLOOKUP(SIU410,Teams,2)</f>
        <v>#REF!</v>
      </c>
      <c r="SIN410" s="370" t="e">
        <f>VLOOKUP(SIV410,Teams,2)</f>
        <v>#REF!</v>
      </c>
      <c r="SIO410" s="464"/>
      <c r="SIP410" s="369">
        <v>0.33333333333333331</v>
      </c>
      <c r="SIQ410" s="370" t="e">
        <f>VLOOKUP(SIM410,fields,2)</f>
        <v>#REF!</v>
      </c>
      <c r="SIR410" s="73" t="s">
        <v>985</v>
      </c>
      <c r="SIS410" s="95">
        <v>45109</v>
      </c>
      <c r="SIT410" s="65" t="s">
        <v>11</v>
      </c>
      <c r="SIU410" s="370" t="e">
        <f>VLOOKUP(SJC410,Teams,2)</f>
        <v>#REF!</v>
      </c>
      <c r="SIV410" s="370" t="e">
        <f>VLOOKUP(SJD410,Teams,2)</f>
        <v>#REF!</v>
      </c>
      <c r="SIW410" s="464"/>
      <c r="SIX410" s="369">
        <v>0.33333333333333331</v>
      </c>
      <c r="SIY410" s="370" t="e">
        <f>VLOOKUP(SIU410,fields,2)</f>
        <v>#REF!</v>
      </c>
      <c r="SIZ410" s="73" t="s">
        <v>985</v>
      </c>
      <c r="SJA410" s="95">
        <v>45109</v>
      </c>
      <c r="SJB410" s="65" t="s">
        <v>11</v>
      </c>
      <c r="SJC410" s="370" t="e">
        <f>VLOOKUP(SJK410,Teams,2)</f>
        <v>#REF!</v>
      </c>
      <c r="SJD410" s="370" t="e">
        <f>VLOOKUP(SJL410,Teams,2)</f>
        <v>#REF!</v>
      </c>
      <c r="SJE410" s="464"/>
      <c r="SJF410" s="369">
        <v>0.33333333333333331</v>
      </c>
      <c r="SJG410" s="370" t="e">
        <f>VLOOKUP(SJC410,fields,2)</f>
        <v>#REF!</v>
      </c>
      <c r="SJH410" s="73" t="s">
        <v>985</v>
      </c>
      <c r="SJI410" s="95">
        <v>45109</v>
      </c>
      <c r="SJJ410" s="65" t="s">
        <v>11</v>
      </c>
      <c r="SJK410" s="370" t="e">
        <f>VLOOKUP(SJS410,Teams,2)</f>
        <v>#REF!</v>
      </c>
      <c r="SJL410" s="370" t="e">
        <f>VLOOKUP(SJT410,Teams,2)</f>
        <v>#REF!</v>
      </c>
      <c r="SJM410" s="464"/>
      <c r="SJN410" s="369">
        <v>0.33333333333333331</v>
      </c>
      <c r="SJO410" s="370" t="e">
        <f>VLOOKUP(SJK410,fields,2)</f>
        <v>#REF!</v>
      </c>
      <c r="SJP410" s="73" t="s">
        <v>985</v>
      </c>
      <c r="SJQ410" s="95">
        <v>45109</v>
      </c>
      <c r="SJR410" s="65" t="s">
        <v>11</v>
      </c>
      <c r="SJS410" s="370" t="e">
        <f>VLOOKUP(SKA410,Teams,2)</f>
        <v>#REF!</v>
      </c>
      <c r="SJT410" s="370" t="e">
        <f>VLOOKUP(SKB410,Teams,2)</f>
        <v>#REF!</v>
      </c>
      <c r="SJU410" s="464"/>
      <c r="SJV410" s="369">
        <v>0.33333333333333331</v>
      </c>
      <c r="SJW410" s="370" t="e">
        <f>VLOOKUP(SJS410,fields,2)</f>
        <v>#REF!</v>
      </c>
      <c r="SJX410" s="73" t="s">
        <v>985</v>
      </c>
      <c r="SJY410" s="95">
        <v>45109</v>
      </c>
      <c r="SJZ410" s="65" t="s">
        <v>11</v>
      </c>
      <c r="SKA410" s="370" t="e">
        <f>VLOOKUP(SKI410,Teams,2)</f>
        <v>#REF!</v>
      </c>
      <c r="SKB410" s="370" t="e">
        <f>VLOOKUP(SKJ410,Teams,2)</f>
        <v>#REF!</v>
      </c>
      <c r="SKC410" s="464"/>
      <c r="SKD410" s="369">
        <v>0.33333333333333331</v>
      </c>
      <c r="SKE410" s="370" t="e">
        <f>VLOOKUP(SKA410,fields,2)</f>
        <v>#REF!</v>
      </c>
      <c r="SKF410" s="73" t="s">
        <v>985</v>
      </c>
      <c r="SKG410" s="95">
        <v>45109</v>
      </c>
      <c r="SKH410" s="65" t="s">
        <v>11</v>
      </c>
      <c r="SKI410" s="370" t="e">
        <f>VLOOKUP(SKQ410,Teams,2)</f>
        <v>#REF!</v>
      </c>
      <c r="SKJ410" s="370" t="e">
        <f>VLOOKUP(SKR410,Teams,2)</f>
        <v>#REF!</v>
      </c>
      <c r="SKK410" s="464"/>
      <c r="SKL410" s="369">
        <v>0.33333333333333331</v>
      </c>
      <c r="SKM410" s="370" t="e">
        <f>VLOOKUP(SKI410,fields,2)</f>
        <v>#REF!</v>
      </c>
      <c r="SKN410" s="73" t="s">
        <v>985</v>
      </c>
      <c r="SKO410" s="95">
        <v>45109</v>
      </c>
      <c r="SKP410" s="65" t="s">
        <v>11</v>
      </c>
      <c r="SKQ410" s="370" t="e">
        <f>VLOOKUP(SKY410,Teams,2)</f>
        <v>#REF!</v>
      </c>
      <c r="SKR410" s="370" t="e">
        <f>VLOOKUP(SKZ410,Teams,2)</f>
        <v>#REF!</v>
      </c>
      <c r="SKS410" s="464"/>
      <c r="SKT410" s="369">
        <v>0.33333333333333331</v>
      </c>
      <c r="SKU410" s="370" t="e">
        <f>VLOOKUP(SKQ410,fields,2)</f>
        <v>#REF!</v>
      </c>
      <c r="SKV410" s="73" t="s">
        <v>985</v>
      </c>
      <c r="SKW410" s="95">
        <v>45109</v>
      </c>
      <c r="SKX410" s="65" t="s">
        <v>11</v>
      </c>
      <c r="SKY410" s="370" t="e">
        <f>VLOOKUP(SLG410,Teams,2)</f>
        <v>#REF!</v>
      </c>
      <c r="SKZ410" s="370" t="e">
        <f>VLOOKUP(SLH410,Teams,2)</f>
        <v>#REF!</v>
      </c>
      <c r="SLA410" s="464"/>
      <c r="SLB410" s="369">
        <v>0.33333333333333331</v>
      </c>
      <c r="SLC410" s="370" t="e">
        <f>VLOOKUP(SKY410,fields,2)</f>
        <v>#REF!</v>
      </c>
      <c r="SLD410" s="73" t="s">
        <v>985</v>
      </c>
      <c r="SLE410" s="95">
        <v>45109</v>
      </c>
      <c r="SLF410" s="65" t="s">
        <v>11</v>
      </c>
      <c r="SLG410" s="370" t="e">
        <f>VLOOKUP(SLO410,Teams,2)</f>
        <v>#REF!</v>
      </c>
      <c r="SLH410" s="370" t="e">
        <f>VLOOKUP(SLP410,Teams,2)</f>
        <v>#REF!</v>
      </c>
      <c r="SLI410" s="464"/>
      <c r="SLJ410" s="369">
        <v>0.33333333333333331</v>
      </c>
      <c r="SLK410" s="370" t="e">
        <f>VLOOKUP(SLG410,fields,2)</f>
        <v>#REF!</v>
      </c>
      <c r="SLL410" s="73" t="s">
        <v>985</v>
      </c>
      <c r="SLM410" s="95">
        <v>45109</v>
      </c>
      <c r="SLN410" s="65" t="s">
        <v>11</v>
      </c>
      <c r="SLO410" s="370" t="e">
        <f>VLOOKUP(SLW410,Teams,2)</f>
        <v>#REF!</v>
      </c>
      <c r="SLP410" s="370" t="e">
        <f>VLOOKUP(SLX410,Teams,2)</f>
        <v>#REF!</v>
      </c>
      <c r="SLQ410" s="464"/>
      <c r="SLR410" s="369">
        <v>0.33333333333333331</v>
      </c>
      <c r="SLS410" s="370" t="e">
        <f>VLOOKUP(SLO410,fields,2)</f>
        <v>#REF!</v>
      </c>
      <c r="SLT410" s="73" t="s">
        <v>985</v>
      </c>
      <c r="SLU410" s="95">
        <v>45109</v>
      </c>
      <c r="SLV410" s="65" t="s">
        <v>11</v>
      </c>
      <c r="SLW410" s="370" t="e">
        <f>VLOOKUP(SME410,Teams,2)</f>
        <v>#REF!</v>
      </c>
      <c r="SLX410" s="370" t="e">
        <f>VLOOKUP(SMF410,Teams,2)</f>
        <v>#REF!</v>
      </c>
      <c r="SLY410" s="464"/>
      <c r="SLZ410" s="369">
        <v>0.33333333333333331</v>
      </c>
      <c r="SMA410" s="370" t="e">
        <f>VLOOKUP(SLW410,fields,2)</f>
        <v>#REF!</v>
      </c>
      <c r="SMB410" s="73" t="s">
        <v>985</v>
      </c>
      <c r="SMC410" s="95">
        <v>45109</v>
      </c>
      <c r="SMD410" s="65" t="s">
        <v>11</v>
      </c>
      <c r="SME410" s="370" t="e">
        <f>VLOOKUP(SMM410,Teams,2)</f>
        <v>#REF!</v>
      </c>
      <c r="SMF410" s="370" t="e">
        <f>VLOOKUP(SMN410,Teams,2)</f>
        <v>#REF!</v>
      </c>
      <c r="SMG410" s="464"/>
      <c r="SMH410" s="369">
        <v>0.33333333333333331</v>
      </c>
      <c r="SMI410" s="370" t="e">
        <f>VLOOKUP(SME410,fields,2)</f>
        <v>#REF!</v>
      </c>
      <c r="SMJ410" s="73" t="s">
        <v>985</v>
      </c>
      <c r="SMK410" s="95">
        <v>45109</v>
      </c>
      <c r="SML410" s="65" t="s">
        <v>11</v>
      </c>
      <c r="SMM410" s="370" t="e">
        <f>VLOOKUP(SMU410,Teams,2)</f>
        <v>#REF!</v>
      </c>
      <c r="SMN410" s="370" t="e">
        <f>VLOOKUP(SMV410,Teams,2)</f>
        <v>#REF!</v>
      </c>
      <c r="SMO410" s="464"/>
      <c r="SMP410" s="369">
        <v>0.33333333333333331</v>
      </c>
      <c r="SMQ410" s="370" t="e">
        <f>VLOOKUP(SMM410,fields,2)</f>
        <v>#REF!</v>
      </c>
      <c r="SMR410" s="73" t="s">
        <v>985</v>
      </c>
      <c r="SMS410" s="95">
        <v>45109</v>
      </c>
      <c r="SMT410" s="65" t="s">
        <v>11</v>
      </c>
      <c r="SMU410" s="370" t="e">
        <f>VLOOKUP(SNC410,Teams,2)</f>
        <v>#REF!</v>
      </c>
      <c r="SMV410" s="370" t="e">
        <f>VLOOKUP(SND410,Teams,2)</f>
        <v>#REF!</v>
      </c>
      <c r="SMW410" s="464"/>
      <c r="SMX410" s="369">
        <v>0.33333333333333331</v>
      </c>
      <c r="SMY410" s="370" t="e">
        <f>VLOOKUP(SMU410,fields,2)</f>
        <v>#REF!</v>
      </c>
      <c r="SMZ410" s="73" t="s">
        <v>985</v>
      </c>
      <c r="SNA410" s="95">
        <v>45109</v>
      </c>
      <c r="SNB410" s="65" t="s">
        <v>11</v>
      </c>
      <c r="SNC410" s="370" t="e">
        <f>VLOOKUP(SNK410,Teams,2)</f>
        <v>#REF!</v>
      </c>
      <c r="SND410" s="370" t="e">
        <f>VLOOKUP(SNL410,Teams,2)</f>
        <v>#REF!</v>
      </c>
      <c r="SNE410" s="464"/>
      <c r="SNF410" s="369">
        <v>0.33333333333333331</v>
      </c>
      <c r="SNG410" s="370" t="e">
        <f>VLOOKUP(SNC410,fields,2)</f>
        <v>#REF!</v>
      </c>
      <c r="SNH410" s="73" t="s">
        <v>985</v>
      </c>
      <c r="SNI410" s="95">
        <v>45109</v>
      </c>
      <c r="SNJ410" s="65" t="s">
        <v>11</v>
      </c>
      <c r="SNK410" s="370" t="e">
        <f>VLOOKUP(SNS410,Teams,2)</f>
        <v>#REF!</v>
      </c>
      <c r="SNL410" s="370" t="e">
        <f>VLOOKUP(SNT410,Teams,2)</f>
        <v>#REF!</v>
      </c>
      <c r="SNM410" s="464"/>
      <c r="SNN410" s="369">
        <v>0.33333333333333331</v>
      </c>
      <c r="SNO410" s="370" t="e">
        <f>VLOOKUP(SNK410,fields,2)</f>
        <v>#REF!</v>
      </c>
      <c r="SNP410" s="73" t="s">
        <v>985</v>
      </c>
      <c r="SNQ410" s="95">
        <v>45109</v>
      </c>
      <c r="SNR410" s="65" t="s">
        <v>11</v>
      </c>
      <c r="SNS410" s="370" t="e">
        <f>VLOOKUP(SOA410,Teams,2)</f>
        <v>#REF!</v>
      </c>
      <c r="SNT410" s="370" t="e">
        <f>VLOOKUP(SOB410,Teams,2)</f>
        <v>#REF!</v>
      </c>
      <c r="SNU410" s="464"/>
      <c r="SNV410" s="369">
        <v>0.33333333333333331</v>
      </c>
      <c r="SNW410" s="370" t="e">
        <f>VLOOKUP(SNS410,fields,2)</f>
        <v>#REF!</v>
      </c>
      <c r="SNX410" s="73" t="s">
        <v>985</v>
      </c>
      <c r="SNY410" s="95">
        <v>45109</v>
      </c>
      <c r="SNZ410" s="65" t="s">
        <v>11</v>
      </c>
      <c r="SOA410" s="370" t="e">
        <f>VLOOKUP(SOI410,Teams,2)</f>
        <v>#REF!</v>
      </c>
      <c r="SOB410" s="370" t="e">
        <f>VLOOKUP(SOJ410,Teams,2)</f>
        <v>#REF!</v>
      </c>
      <c r="SOC410" s="464"/>
      <c r="SOD410" s="369">
        <v>0.33333333333333331</v>
      </c>
      <c r="SOE410" s="370" t="e">
        <f>VLOOKUP(SOA410,fields,2)</f>
        <v>#REF!</v>
      </c>
      <c r="SOF410" s="73" t="s">
        <v>985</v>
      </c>
      <c r="SOG410" s="95">
        <v>45109</v>
      </c>
      <c r="SOH410" s="65" t="s">
        <v>11</v>
      </c>
      <c r="SOI410" s="370" t="e">
        <f>VLOOKUP(SOQ410,Teams,2)</f>
        <v>#REF!</v>
      </c>
      <c r="SOJ410" s="370" t="e">
        <f>VLOOKUP(SOR410,Teams,2)</f>
        <v>#REF!</v>
      </c>
      <c r="SOK410" s="464"/>
      <c r="SOL410" s="369">
        <v>0.33333333333333331</v>
      </c>
      <c r="SOM410" s="370" t="e">
        <f>VLOOKUP(SOI410,fields,2)</f>
        <v>#REF!</v>
      </c>
      <c r="SON410" s="73" t="s">
        <v>985</v>
      </c>
      <c r="SOO410" s="95">
        <v>45109</v>
      </c>
      <c r="SOP410" s="65" t="s">
        <v>11</v>
      </c>
      <c r="SOQ410" s="370" t="e">
        <f>VLOOKUP(SOY410,Teams,2)</f>
        <v>#REF!</v>
      </c>
      <c r="SOR410" s="370" t="e">
        <f>VLOOKUP(SOZ410,Teams,2)</f>
        <v>#REF!</v>
      </c>
      <c r="SOS410" s="464"/>
      <c r="SOT410" s="369">
        <v>0.33333333333333331</v>
      </c>
      <c r="SOU410" s="370" t="e">
        <f>VLOOKUP(SOQ410,fields,2)</f>
        <v>#REF!</v>
      </c>
      <c r="SOV410" s="73" t="s">
        <v>985</v>
      </c>
      <c r="SOW410" s="95">
        <v>45109</v>
      </c>
      <c r="SOX410" s="65" t="s">
        <v>11</v>
      </c>
      <c r="SOY410" s="370" t="e">
        <f>VLOOKUP(SPG410,Teams,2)</f>
        <v>#REF!</v>
      </c>
      <c r="SOZ410" s="370" t="e">
        <f>VLOOKUP(SPH410,Teams,2)</f>
        <v>#REF!</v>
      </c>
      <c r="SPA410" s="464"/>
      <c r="SPB410" s="369">
        <v>0.33333333333333331</v>
      </c>
      <c r="SPC410" s="370" t="e">
        <f>VLOOKUP(SOY410,fields,2)</f>
        <v>#REF!</v>
      </c>
      <c r="SPD410" s="73" t="s">
        <v>985</v>
      </c>
      <c r="SPE410" s="95">
        <v>45109</v>
      </c>
      <c r="SPF410" s="65" t="s">
        <v>11</v>
      </c>
      <c r="SPG410" s="370" t="e">
        <f>VLOOKUP(SPO410,Teams,2)</f>
        <v>#REF!</v>
      </c>
      <c r="SPH410" s="370" t="e">
        <f>VLOOKUP(SPP410,Teams,2)</f>
        <v>#REF!</v>
      </c>
      <c r="SPI410" s="464"/>
      <c r="SPJ410" s="369">
        <v>0.33333333333333331</v>
      </c>
      <c r="SPK410" s="370" t="e">
        <f>VLOOKUP(SPG410,fields,2)</f>
        <v>#REF!</v>
      </c>
      <c r="SPL410" s="73" t="s">
        <v>985</v>
      </c>
      <c r="SPM410" s="95">
        <v>45109</v>
      </c>
      <c r="SPN410" s="65" t="s">
        <v>11</v>
      </c>
      <c r="SPO410" s="370" t="e">
        <f>VLOOKUP(SPW410,Teams,2)</f>
        <v>#REF!</v>
      </c>
      <c r="SPP410" s="370" t="e">
        <f>VLOOKUP(SPX410,Teams,2)</f>
        <v>#REF!</v>
      </c>
      <c r="SPQ410" s="464"/>
      <c r="SPR410" s="369">
        <v>0.33333333333333331</v>
      </c>
      <c r="SPS410" s="370" t="e">
        <f>VLOOKUP(SPO410,fields,2)</f>
        <v>#REF!</v>
      </c>
      <c r="SPT410" s="73" t="s">
        <v>985</v>
      </c>
      <c r="SPU410" s="95">
        <v>45109</v>
      </c>
      <c r="SPV410" s="65" t="s">
        <v>11</v>
      </c>
      <c r="SPW410" s="370" t="e">
        <f>VLOOKUP(SQE410,Teams,2)</f>
        <v>#REF!</v>
      </c>
      <c r="SPX410" s="370" t="e">
        <f>VLOOKUP(SQF410,Teams,2)</f>
        <v>#REF!</v>
      </c>
      <c r="SPY410" s="464"/>
      <c r="SPZ410" s="369">
        <v>0.33333333333333331</v>
      </c>
      <c r="SQA410" s="370" t="e">
        <f>VLOOKUP(SPW410,fields,2)</f>
        <v>#REF!</v>
      </c>
      <c r="SQB410" s="73" t="s">
        <v>985</v>
      </c>
      <c r="SQC410" s="95">
        <v>45109</v>
      </c>
      <c r="SQD410" s="65" t="s">
        <v>11</v>
      </c>
      <c r="SQE410" s="370" t="e">
        <f>VLOOKUP(SQM410,Teams,2)</f>
        <v>#REF!</v>
      </c>
      <c r="SQF410" s="370" t="e">
        <f>VLOOKUP(SQN410,Teams,2)</f>
        <v>#REF!</v>
      </c>
      <c r="SQG410" s="464"/>
      <c r="SQH410" s="369">
        <v>0.33333333333333331</v>
      </c>
      <c r="SQI410" s="370" t="e">
        <f>VLOOKUP(SQE410,fields,2)</f>
        <v>#REF!</v>
      </c>
      <c r="SQJ410" s="73" t="s">
        <v>985</v>
      </c>
      <c r="SQK410" s="95">
        <v>45109</v>
      </c>
      <c r="SQL410" s="65" t="s">
        <v>11</v>
      </c>
      <c r="SQM410" s="370" t="e">
        <f>VLOOKUP(SQU410,Teams,2)</f>
        <v>#REF!</v>
      </c>
      <c r="SQN410" s="370" t="e">
        <f>VLOOKUP(SQV410,Teams,2)</f>
        <v>#REF!</v>
      </c>
      <c r="SQO410" s="464"/>
      <c r="SQP410" s="369">
        <v>0.33333333333333331</v>
      </c>
      <c r="SQQ410" s="370" t="e">
        <f>VLOOKUP(SQM410,fields,2)</f>
        <v>#REF!</v>
      </c>
      <c r="SQR410" s="73" t="s">
        <v>985</v>
      </c>
      <c r="SQS410" s="95">
        <v>45109</v>
      </c>
      <c r="SQT410" s="65" t="s">
        <v>11</v>
      </c>
      <c r="SQU410" s="370" t="e">
        <f>VLOOKUP(SRC410,Teams,2)</f>
        <v>#REF!</v>
      </c>
      <c r="SQV410" s="370" t="e">
        <f>VLOOKUP(SRD410,Teams,2)</f>
        <v>#REF!</v>
      </c>
      <c r="SQW410" s="464"/>
      <c r="SQX410" s="369">
        <v>0.33333333333333331</v>
      </c>
      <c r="SQY410" s="370" t="e">
        <f>VLOOKUP(SQU410,fields,2)</f>
        <v>#REF!</v>
      </c>
      <c r="SQZ410" s="73" t="s">
        <v>985</v>
      </c>
      <c r="SRA410" s="95">
        <v>45109</v>
      </c>
      <c r="SRB410" s="65" t="s">
        <v>11</v>
      </c>
      <c r="SRC410" s="370" t="e">
        <f>VLOOKUP(SRK410,Teams,2)</f>
        <v>#REF!</v>
      </c>
      <c r="SRD410" s="370" t="e">
        <f>VLOOKUP(SRL410,Teams,2)</f>
        <v>#REF!</v>
      </c>
      <c r="SRE410" s="464"/>
      <c r="SRF410" s="369">
        <v>0.33333333333333331</v>
      </c>
      <c r="SRG410" s="370" t="e">
        <f>VLOOKUP(SRC410,fields,2)</f>
        <v>#REF!</v>
      </c>
      <c r="SRH410" s="73" t="s">
        <v>985</v>
      </c>
      <c r="SRI410" s="95">
        <v>45109</v>
      </c>
      <c r="SRJ410" s="65" t="s">
        <v>11</v>
      </c>
      <c r="SRK410" s="370" t="e">
        <f>VLOOKUP(SRS410,Teams,2)</f>
        <v>#REF!</v>
      </c>
      <c r="SRL410" s="370" t="e">
        <f>VLOOKUP(SRT410,Teams,2)</f>
        <v>#REF!</v>
      </c>
      <c r="SRM410" s="464"/>
      <c r="SRN410" s="369">
        <v>0.33333333333333331</v>
      </c>
      <c r="SRO410" s="370" t="e">
        <f>VLOOKUP(SRK410,fields,2)</f>
        <v>#REF!</v>
      </c>
      <c r="SRP410" s="73" t="s">
        <v>985</v>
      </c>
      <c r="SRQ410" s="95">
        <v>45109</v>
      </c>
      <c r="SRR410" s="65" t="s">
        <v>11</v>
      </c>
      <c r="SRS410" s="370" t="e">
        <f>VLOOKUP(SSA410,Teams,2)</f>
        <v>#REF!</v>
      </c>
      <c r="SRT410" s="370" t="e">
        <f>VLOOKUP(SSB410,Teams,2)</f>
        <v>#REF!</v>
      </c>
      <c r="SRU410" s="464"/>
      <c r="SRV410" s="369">
        <v>0.33333333333333331</v>
      </c>
      <c r="SRW410" s="370" t="e">
        <f>VLOOKUP(SRS410,fields,2)</f>
        <v>#REF!</v>
      </c>
      <c r="SRX410" s="73" t="s">
        <v>985</v>
      </c>
      <c r="SRY410" s="95">
        <v>45109</v>
      </c>
      <c r="SRZ410" s="65" t="s">
        <v>11</v>
      </c>
      <c r="SSA410" s="370" t="e">
        <f>VLOOKUP(SSI410,Teams,2)</f>
        <v>#REF!</v>
      </c>
      <c r="SSB410" s="370" t="e">
        <f>VLOOKUP(SSJ410,Teams,2)</f>
        <v>#REF!</v>
      </c>
      <c r="SSC410" s="464"/>
      <c r="SSD410" s="369">
        <v>0.33333333333333331</v>
      </c>
      <c r="SSE410" s="370" t="e">
        <f>VLOOKUP(SSA410,fields,2)</f>
        <v>#REF!</v>
      </c>
      <c r="SSF410" s="73" t="s">
        <v>985</v>
      </c>
      <c r="SSG410" s="95">
        <v>45109</v>
      </c>
      <c r="SSH410" s="65" t="s">
        <v>11</v>
      </c>
      <c r="SSI410" s="370" t="e">
        <f>VLOOKUP(SSQ410,Teams,2)</f>
        <v>#REF!</v>
      </c>
      <c r="SSJ410" s="370" t="e">
        <f>VLOOKUP(SSR410,Teams,2)</f>
        <v>#REF!</v>
      </c>
      <c r="SSK410" s="464"/>
      <c r="SSL410" s="369">
        <v>0.33333333333333331</v>
      </c>
      <c r="SSM410" s="370" t="e">
        <f>VLOOKUP(SSI410,fields,2)</f>
        <v>#REF!</v>
      </c>
      <c r="SSN410" s="73" t="s">
        <v>985</v>
      </c>
      <c r="SSO410" s="95">
        <v>45109</v>
      </c>
      <c r="SSP410" s="65" t="s">
        <v>11</v>
      </c>
      <c r="SSQ410" s="370" t="e">
        <f>VLOOKUP(SSY410,Teams,2)</f>
        <v>#REF!</v>
      </c>
      <c r="SSR410" s="370" t="e">
        <f>VLOOKUP(SSZ410,Teams,2)</f>
        <v>#REF!</v>
      </c>
      <c r="SSS410" s="464"/>
      <c r="SST410" s="369">
        <v>0.33333333333333331</v>
      </c>
      <c r="SSU410" s="370" t="e">
        <f>VLOOKUP(SSQ410,fields,2)</f>
        <v>#REF!</v>
      </c>
      <c r="SSV410" s="73" t="s">
        <v>985</v>
      </c>
      <c r="SSW410" s="95">
        <v>45109</v>
      </c>
      <c r="SSX410" s="65" t="s">
        <v>11</v>
      </c>
      <c r="SSY410" s="370" t="e">
        <f>VLOOKUP(STG410,Teams,2)</f>
        <v>#REF!</v>
      </c>
      <c r="SSZ410" s="370" t="e">
        <f>VLOOKUP(STH410,Teams,2)</f>
        <v>#REF!</v>
      </c>
      <c r="STA410" s="464"/>
      <c r="STB410" s="369">
        <v>0.33333333333333331</v>
      </c>
      <c r="STC410" s="370" t="e">
        <f>VLOOKUP(SSY410,fields,2)</f>
        <v>#REF!</v>
      </c>
      <c r="STD410" s="73" t="s">
        <v>985</v>
      </c>
      <c r="STE410" s="95">
        <v>45109</v>
      </c>
      <c r="STF410" s="65" t="s">
        <v>11</v>
      </c>
      <c r="STG410" s="370" t="e">
        <f>VLOOKUP(STO410,Teams,2)</f>
        <v>#REF!</v>
      </c>
      <c r="STH410" s="370" t="e">
        <f>VLOOKUP(STP410,Teams,2)</f>
        <v>#REF!</v>
      </c>
      <c r="STI410" s="464"/>
      <c r="STJ410" s="369">
        <v>0.33333333333333331</v>
      </c>
      <c r="STK410" s="370" t="e">
        <f>VLOOKUP(STG410,fields,2)</f>
        <v>#REF!</v>
      </c>
      <c r="STL410" s="73" t="s">
        <v>985</v>
      </c>
      <c r="STM410" s="95">
        <v>45109</v>
      </c>
      <c r="STN410" s="65" t="s">
        <v>11</v>
      </c>
      <c r="STO410" s="370" t="e">
        <f>VLOOKUP(STW410,Teams,2)</f>
        <v>#REF!</v>
      </c>
      <c r="STP410" s="370" t="e">
        <f>VLOOKUP(STX410,Teams,2)</f>
        <v>#REF!</v>
      </c>
      <c r="STQ410" s="464"/>
      <c r="STR410" s="369">
        <v>0.33333333333333331</v>
      </c>
      <c r="STS410" s="370" t="e">
        <f>VLOOKUP(STO410,fields,2)</f>
        <v>#REF!</v>
      </c>
      <c r="STT410" s="73" t="s">
        <v>985</v>
      </c>
      <c r="STU410" s="95">
        <v>45109</v>
      </c>
      <c r="STV410" s="65" t="s">
        <v>11</v>
      </c>
      <c r="STW410" s="370" t="e">
        <f>VLOOKUP(SUE410,Teams,2)</f>
        <v>#REF!</v>
      </c>
      <c r="STX410" s="370" t="e">
        <f>VLOOKUP(SUF410,Teams,2)</f>
        <v>#REF!</v>
      </c>
      <c r="STY410" s="464"/>
      <c r="STZ410" s="369">
        <v>0.33333333333333331</v>
      </c>
      <c r="SUA410" s="370" t="e">
        <f>VLOOKUP(STW410,fields,2)</f>
        <v>#REF!</v>
      </c>
      <c r="SUB410" s="73" t="s">
        <v>985</v>
      </c>
      <c r="SUC410" s="95">
        <v>45109</v>
      </c>
      <c r="SUD410" s="65" t="s">
        <v>11</v>
      </c>
      <c r="SUE410" s="370" t="e">
        <f>VLOOKUP(SUM410,Teams,2)</f>
        <v>#REF!</v>
      </c>
      <c r="SUF410" s="370" t="e">
        <f>VLOOKUP(SUN410,Teams,2)</f>
        <v>#REF!</v>
      </c>
      <c r="SUG410" s="464"/>
      <c r="SUH410" s="369">
        <v>0.33333333333333331</v>
      </c>
      <c r="SUI410" s="370" t="e">
        <f>VLOOKUP(SUE410,fields,2)</f>
        <v>#REF!</v>
      </c>
      <c r="SUJ410" s="73" t="s">
        <v>985</v>
      </c>
      <c r="SUK410" s="95">
        <v>45109</v>
      </c>
      <c r="SUL410" s="65" t="s">
        <v>11</v>
      </c>
      <c r="SUM410" s="370" t="e">
        <f>VLOOKUP(SUU410,Teams,2)</f>
        <v>#REF!</v>
      </c>
      <c r="SUN410" s="370" t="e">
        <f>VLOOKUP(SUV410,Teams,2)</f>
        <v>#REF!</v>
      </c>
      <c r="SUO410" s="464"/>
      <c r="SUP410" s="369">
        <v>0.33333333333333331</v>
      </c>
      <c r="SUQ410" s="370" t="e">
        <f>VLOOKUP(SUM410,fields,2)</f>
        <v>#REF!</v>
      </c>
      <c r="SUR410" s="73" t="s">
        <v>985</v>
      </c>
      <c r="SUS410" s="95">
        <v>45109</v>
      </c>
      <c r="SUT410" s="65" t="s">
        <v>11</v>
      </c>
      <c r="SUU410" s="370" t="e">
        <f>VLOOKUP(SVC410,Teams,2)</f>
        <v>#REF!</v>
      </c>
      <c r="SUV410" s="370" t="e">
        <f>VLOOKUP(SVD410,Teams,2)</f>
        <v>#REF!</v>
      </c>
      <c r="SUW410" s="464"/>
      <c r="SUX410" s="369">
        <v>0.33333333333333331</v>
      </c>
      <c r="SUY410" s="370" t="e">
        <f>VLOOKUP(SUU410,fields,2)</f>
        <v>#REF!</v>
      </c>
      <c r="SUZ410" s="73" t="s">
        <v>985</v>
      </c>
      <c r="SVA410" s="95">
        <v>45109</v>
      </c>
      <c r="SVB410" s="65" t="s">
        <v>11</v>
      </c>
      <c r="SVC410" s="370" t="e">
        <f>VLOOKUP(SVK410,Teams,2)</f>
        <v>#REF!</v>
      </c>
      <c r="SVD410" s="370" t="e">
        <f>VLOOKUP(SVL410,Teams,2)</f>
        <v>#REF!</v>
      </c>
      <c r="SVE410" s="464"/>
      <c r="SVF410" s="369">
        <v>0.33333333333333331</v>
      </c>
      <c r="SVG410" s="370" t="e">
        <f>VLOOKUP(SVC410,fields,2)</f>
        <v>#REF!</v>
      </c>
      <c r="SVH410" s="73" t="s">
        <v>985</v>
      </c>
      <c r="SVI410" s="95">
        <v>45109</v>
      </c>
      <c r="SVJ410" s="65" t="s">
        <v>11</v>
      </c>
      <c r="SVK410" s="370" t="e">
        <f>VLOOKUP(SVS410,Teams,2)</f>
        <v>#REF!</v>
      </c>
      <c r="SVL410" s="370" t="e">
        <f>VLOOKUP(SVT410,Teams,2)</f>
        <v>#REF!</v>
      </c>
      <c r="SVM410" s="464"/>
      <c r="SVN410" s="369">
        <v>0.33333333333333331</v>
      </c>
      <c r="SVO410" s="370" t="e">
        <f>VLOOKUP(SVK410,fields,2)</f>
        <v>#REF!</v>
      </c>
      <c r="SVP410" s="73" t="s">
        <v>985</v>
      </c>
      <c r="SVQ410" s="95">
        <v>45109</v>
      </c>
      <c r="SVR410" s="65" t="s">
        <v>11</v>
      </c>
      <c r="SVS410" s="370" t="e">
        <f>VLOOKUP(SWA410,Teams,2)</f>
        <v>#REF!</v>
      </c>
      <c r="SVT410" s="370" t="e">
        <f>VLOOKUP(SWB410,Teams,2)</f>
        <v>#REF!</v>
      </c>
      <c r="SVU410" s="464"/>
      <c r="SVV410" s="369">
        <v>0.33333333333333331</v>
      </c>
      <c r="SVW410" s="370" t="e">
        <f>VLOOKUP(SVS410,fields,2)</f>
        <v>#REF!</v>
      </c>
      <c r="SVX410" s="73" t="s">
        <v>985</v>
      </c>
      <c r="SVY410" s="95">
        <v>45109</v>
      </c>
      <c r="SVZ410" s="65" t="s">
        <v>11</v>
      </c>
      <c r="SWA410" s="370" t="e">
        <f>VLOOKUP(SWI410,Teams,2)</f>
        <v>#REF!</v>
      </c>
      <c r="SWB410" s="370" t="e">
        <f>VLOOKUP(SWJ410,Teams,2)</f>
        <v>#REF!</v>
      </c>
      <c r="SWC410" s="464"/>
      <c r="SWD410" s="369">
        <v>0.33333333333333331</v>
      </c>
      <c r="SWE410" s="370" t="e">
        <f>VLOOKUP(SWA410,fields,2)</f>
        <v>#REF!</v>
      </c>
      <c r="SWF410" s="73" t="s">
        <v>985</v>
      </c>
      <c r="SWG410" s="95">
        <v>45109</v>
      </c>
      <c r="SWH410" s="65" t="s">
        <v>11</v>
      </c>
      <c r="SWI410" s="370" t="e">
        <f>VLOOKUP(SWQ410,Teams,2)</f>
        <v>#REF!</v>
      </c>
      <c r="SWJ410" s="370" t="e">
        <f>VLOOKUP(SWR410,Teams,2)</f>
        <v>#REF!</v>
      </c>
      <c r="SWK410" s="464"/>
      <c r="SWL410" s="369">
        <v>0.33333333333333331</v>
      </c>
      <c r="SWM410" s="370" t="e">
        <f>VLOOKUP(SWI410,fields,2)</f>
        <v>#REF!</v>
      </c>
      <c r="SWN410" s="73" t="s">
        <v>985</v>
      </c>
      <c r="SWO410" s="95">
        <v>45109</v>
      </c>
      <c r="SWP410" s="65" t="s">
        <v>11</v>
      </c>
      <c r="SWQ410" s="370" t="e">
        <f>VLOOKUP(SWY410,Teams,2)</f>
        <v>#REF!</v>
      </c>
      <c r="SWR410" s="370" t="e">
        <f>VLOOKUP(SWZ410,Teams,2)</f>
        <v>#REF!</v>
      </c>
      <c r="SWS410" s="464"/>
      <c r="SWT410" s="369">
        <v>0.33333333333333331</v>
      </c>
      <c r="SWU410" s="370" t="e">
        <f>VLOOKUP(SWQ410,fields,2)</f>
        <v>#REF!</v>
      </c>
      <c r="SWV410" s="73" t="s">
        <v>985</v>
      </c>
      <c r="SWW410" s="95">
        <v>45109</v>
      </c>
      <c r="SWX410" s="65" t="s">
        <v>11</v>
      </c>
      <c r="SWY410" s="370" t="e">
        <f>VLOOKUP(SXG410,Teams,2)</f>
        <v>#REF!</v>
      </c>
      <c r="SWZ410" s="370" t="e">
        <f>VLOOKUP(SXH410,Teams,2)</f>
        <v>#REF!</v>
      </c>
      <c r="SXA410" s="464"/>
      <c r="SXB410" s="369">
        <v>0.33333333333333331</v>
      </c>
      <c r="SXC410" s="370" t="e">
        <f>VLOOKUP(SWY410,fields,2)</f>
        <v>#REF!</v>
      </c>
      <c r="SXD410" s="73" t="s">
        <v>985</v>
      </c>
      <c r="SXE410" s="95">
        <v>45109</v>
      </c>
      <c r="SXF410" s="65" t="s">
        <v>11</v>
      </c>
      <c r="SXG410" s="370" t="e">
        <f>VLOOKUP(SXO410,Teams,2)</f>
        <v>#REF!</v>
      </c>
      <c r="SXH410" s="370" t="e">
        <f>VLOOKUP(SXP410,Teams,2)</f>
        <v>#REF!</v>
      </c>
      <c r="SXI410" s="464"/>
      <c r="SXJ410" s="369">
        <v>0.33333333333333331</v>
      </c>
      <c r="SXK410" s="370" t="e">
        <f>VLOOKUP(SXG410,fields,2)</f>
        <v>#REF!</v>
      </c>
      <c r="SXL410" s="73" t="s">
        <v>985</v>
      </c>
      <c r="SXM410" s="95">
        <v>45109</v>
      </c>
      <c r="SXN410" s="65" t="s">
        <v>11</v>
      </c>
      <c r="SXO410" s="370" t="e">
        <f>VLOOKUP(SXW410,Teams,2)</f>
        <v>#REF!</v>
      </c>
      <c r="SXP410" s="370" t="e">
        <f>VLOOKUP(SXX410,Teams,2)</f>
        <v>#REF!</v>
      </c>
      <c r="SXQ410" s="464"/>
      <c r="SXR410" s="369">
        <v>0.33333333333333331</v>
      </c>
      <c r="SXS410" s="370" t="e">
        <f>VLOOKUP(SXO410,fields,2)</f>
        <v>#REF!</v>
      </c>
      <c r="SXT410" s="73" t="s">
        <v>985</v>
      </c>
      <c r="SXU410" s="95">
        <v>45109</v>
      </c>
      <c r="SXV410" s="65" t="s">
        <v>11</v>
      </c>
      <c r="SXW410" s="370" t="e">
        <f>VLOOKUP(SYE410,Teams,2)</f>
        <v>#REF!</v>
      </c>
      <c r="SXX410" s="370" t="e">
        <f>VLOOKUP(SYF410,Teams,2)</f>
        <v>#REF!</v>
      </c>
      <c r="SXY410" s="464"/>
      <c r="SXZ410" s="369">
        <v>0.33333333333333331</v>
      </c>
      <c r="SYA410" s="370" t="e">
        <f>VLOOKUP(SXW410,fields,2)</f>
        <v>#REF!</v>
      </c>
      <c r="SYB410" s="73" t="s">
        <v>985</v>
      </c>
      <c r="SYC410" s="95">
        <v>45109</v>
      </c>
      <c r="SYD410" s="65" t="s">
        <v>11</v>
      </c>
      <c r="SYE410" s="370" t="e">
        <f>VLOOKUP(SYM410,Teams,2)</f>
        <v>#REF!</v>
      </c>
      <c r="SYF410" s="370" t="e">
        <f>VLOOKUP(SYN410,Teams,2)</f>
        <v>#REF!</v>
      </c>
      <c r="SYG410" s="464"/>
      <c r="SYH410" s="369">
        <v>0.33333333333333331</v>
      </c>
      <c r="SYI410" s="370" t="e">
        <f>VLOOKUP(SYE410,fields,2)</f>
        <v>#REF!</v>
      </c>
      <c r="SYJ410" s="73" t="s">
        <v>985</v>
      </c>
      <c r="SYK410" s="95">
        <v>45109</v>
      </c>
      <c r="SYL410" s="65" t="s">
        <v>11</v>
      </c>
      <c r="SYM410" s="370" t="e">
        <f>VLOOKUP(SYU410,Teams,2)</f>
        <v>#REF!</v>
      </c>
      <c r="SYN410" s="370" t="e">
        <f>VLOOKUP(SYV410,Teams,2)</f>
        <v>#REF!</v>
      </c>
      <c r="SYO410" s="464"/>
      <c r="SYP410" s="369">
        <v>0.33333333333333331</v>
      </c>
      <c r="SYQ410" s="370" t="e">
        <f>VLOOKUP(SYM410,fields,2)</f>
        <v>#REF!</v>
      </c>
      <c r="SYR410" s="73" t="s">
        <v>985</v>
      </c>
      <c r="SYS410" s="95">
        <v>45109</v>
      </c>
      <c r="SYT410" s="65" t="s">
        <v>11</v>
      </c>
      <c r="SYU410" s="370" t="e">
        <f>VLOOKUP(SZC410,Teams,2)</f>
        <v>#REF!</v>
      </c>
      <c r="SYV410" s="370" t="e">
        <f>VLOOKUP(SZD410,Teams,2)</f>
        <v>#REF!</v>
      </c>
      <c r="SYW410" s="464"/>
      <c r="SYX410" s="369">
        <v>0.33333333333333331</v>
      </c>
      <c r="SYY410" s="370" t="e">
        <f>VLOOKUP(SYU410,fields,2)</f>
        <v>#REF!</v>
      </c>
      <c r="SYZ410" s="73" t="s">
        <v>985</v>
      </c>
      <c r="SZA410" s="95">
        <v>45109</v>
      </c>
      <c r="SZB410" s="65" t="s">
        <v>11</v>
      </c>
      <c r="SZC410" s="370" t="e">
        <f>VLOOKUP(SZK410,Teams,2)</f>
        <v>#REF!</v>
      </c>
      <c r="SZD410" s="370" t="e">
        <f>VLOOKUP(SZL410,Teams,2)</f>
        <v>#REF!</v>
      </c>
      <c r="SZE410" s="464"/>
      <c r="SZF410" s="369">
        <v>0.33333333333333331</v>
      </c>
      <c r="SZG410" s="370" t="e">
        <f>VLOOKUP(SZC410,fields,2)</f>
        <v>#REF!</v>
      </c>
      <c r="SZH410" s="73" t="s">
        <v>985</v>
      </c>
      <c r="SZI410" s="95">
        <v>45109</v>
      </c>
      <c r="SZJ410" s="65" t="s">
        <v>11</v>
      </c>
      <c r="SZK410" s="370" t="e">
        <f>VLOOKUP(SZS410,Teams,2)</f>
        <v>#REF!</v>
      </c>
      <c r="SZL410" s="370" t="e">
        <f>VLOOKUP(SZT410,Teams,2)</f>
        <v>#REF!</v>
      </c>
      <c r="SZM410" s="464"/>
      <c r="SZN410" s="369">
        <v>0.33333333333333331</v>
      </c>
      <c r="SZO410" s="370" t="e">
        <f>VLOOKUP(SZK410,fields,2)</f>
        <v>#REF!</v>
      </c>
      <c r="SZP410" s="73" t="s">
        <v>985</v>
      </c>
      <c r="SZQ410" s="95">
        <v>45109</v>
      </c>
      <c r="SZR410" s="65" t="s">
        <v>11</v>
      </c>
      <c r="SZS410" s="370" t="e">
        <f>VLOOKUP(TAA410,Teams,2)</f>
        <v>#REF!</v>
      </c>
      <c r="SZT410" s="370" t="e">
        <f>VLOOKUP(TAB410,Teams,2)</f>
        <v>#REF!</v>
      </c>
      <c r="SZU410" s="464"/>
      <c r="SZV410" s="369">
        <v>0.33333333333333331</v>
      </c>
      <c r="SZW410" s="370" t="e">
        <f>VLOOKUP(SZS410,fields,2)</f>
        <v>#REF!</v>
      </c>
      <c r="SZX410" s="73" t="s">
        <v>985</v>
      </c>
      <c r="SZY410" s="95">
        <v>45109</v>
      </c>
      <c r="SZZ410" s="65" t="s">
        <v>11</v>
      </c>
      <c r="TAA410" s="370" t="e">
        <f>VLOOKUP(TAI410,Teams,2)</f>
        <v>#REF!</v>
      </c>
      <c r="TAB410" s="370" t="e">
        <f>VLOOKUP(TAJ410,Teams,2)</f>
        <v>#REF!</v>
      </c>
      <c r="TAC410" s="464"/>
      <c r="TAD410" s="369">
        <v>0.33333333333333331</v>
      </c>
      <c r="TAE410" s="370" t="e">
        <f>VLOOKUP(TAA410,fields,2)</f>
        <v>#REF!</v>
      </c>
      <c r="TAF410" s="73" t="s">
        <v>985</v>
      </c>
      <c r="TAG410" s="95">
        <v>45109</v>
      </c>
      <c r="TAH410" s="65" t="s">
        <v>11</v>
      </c>
      <c r="TAI410" s="370" t="e">
        <f>VLOOKUP(TAQ410,Teams,2)</f>
        <v>#REF!</v>
      </c>
      <c r="TAJ410" s="370" t="e">
        <f>VLOOKUP(TAR410,Teams,2)</f>
        <v>#REF!</v>
      </c>
      <c r="TAK410" s="464"/>
      <c r="TAL410" s="369">
        <v>0.33333333333333331</v>
      </c>
      <c r="TAM410" s="370" t="e">
        <f>VLOOKUP(TAI410,fields,2)</f>
        <v>#REF!</v>
      </c>
      <c r="TAN410" s="73" t="s">
        <v>985</v>
      </c>
      <c r="TAO410" s="95">
        <v>45109</v>
      </c>
      <c r="TAP410" s="65" t="s">
        <v>11</v>
      </c>
      <c r="TAQ410" s="370" t="e">
        <f>VLOOKUP(TAY410,Teams,2)</f>
        <v>#REF!</v>
      </c>
      <c r="TAR410" s="370" t="e">
        <f>VLOOKUP(TAZ410,Teams,2)</f>
        <v>#REF!</v>
      </c>
      <c r="TAS410" s="464"/>
      <c r="TAT410" s="369">
        <v>0.33333333333333331</v>
      </c>
      <c r="TAU410" s="370" t="e">
        <f>VLOOKUP(TAQ410,fields,2)</f>
        <v>#REF!</v>
      </c>
      <c r="TAV410" s="73" t="s">
        <v>985</v>
      </c>
      <c r="TAW410" s="95">
        <v>45109</v>
      </c>
      <c r="TAX410" s="65" t="s">
        <v>11</v>
      </c>
      <c r="TAY410" s="370" t="e">
        <f>VLOOKUP(TBG410,Teams,2)</f>
        <v>#REF!</v>
      </c>
      <c r="TAZ410" s="370" t="e">
        <f>VLOOKUP(TBH410,Teams,2)</f>
        <v>#REF!</v>
      </c>
      <c r="TBA410" s="464"/>
      <c r="TBB410" s="369">
        <v>0.33333333333333331</v>
      </c>
      <c r="TBC410" s="370" t="e">
        <f>VLOOKUP(TAY410,fields,2)</f>
        <v>#REF!</v>
      </c>
      <c r="TBD410" s="73" t="s">
        <v>985</v>
      </c>
      <c r="TBE410" s="95">
        <v>45109</v>
      </c>
      <c r="TBF410" s="65" t="s">
        <v>11</v>
      </c>
      <c r="TBG410" s="370" t="e">
        <f>VLOOKUP(TBO410,Teams,2)</f>
        <v>#REF!</v>
      </c>
      <c r="TBH410" s="370" t="e">
        <f>VLOOKUP(TBP410,Teams,2)</f>
        <v>#REF!</v>
      </c>
      <c r="TBI410" s="464"/>
      <c r="TBJ410" s="369">
        <v>0.33333333333333331</v>
      </c>
      <c r="TBK410" s="370" t="e">
        <f>VLOOKUP(TBG410,fields,2)</f>
        <v>#REF!</v>
      </c>
      <c r="TBL410" s="73" t="s">
        <v>985</v>
      </c>
      <c r="TBM410" s="95">
        <v>45109</v>
      </c>
      <c r="TBN410" s="65" t="s">
        <v>11</v>
      </c>
      <c r="TBO410" s="370" t="e">
        <f>VLOOKUP(TBW410,Teams,2)</f>
        <v>#REF!</v>
      </c>
      <c r="TBP410" s="370" t="e">
        <f>VLOOKUP(TBX410,Teams,2)</f>
        <v>#REF!</v>
      </c>
      <c r="TBQ410" s="464"/>
      <c r="TBR410" s="369">
        <v>0.33333333333333331</v>
      </c>
      <c r="TBS410" s="370" t="e">
        <f>VLOOKUP(TBO410,fields,2)</f>
        <v>#REF!</v>
      </c>
      <c r="TBT410" s="73" t="s">
        <v>985</v>
      </c>
      <c r="TBU410" s="95">
        <v>45109</v>
      </c>
      <c r="TBV410" s="65" t="s">
        <v>11</v>
      </c>
      <c r="TBW410" s="370" t="e">
        <f>VLOOKUP(TCE410,Teams,2)</f>
        <v>#REF!</v>
      </c>
      <c r="TBX410" s="370" t="e">
        <f>VLOOKUP(TCF410,Teams,2)</f>
        <v>#REF!</v>
      </c>
      <c r="TBY410" s="464"/>
      <c r="TBZ410" s="369">
        <v>0.33333333333333331</v>
      </c>
      <c r="TCA410" s="370" t="e">
        <f>VLOOKUP(TBW410,fields,2)</f>
        <v>#REF!</v>
      </c>
      <c r="TCB410" s="73" t="s">
        <v>985</v>
      </c>
      <c r="TCC410" s="95">
        <v>45109</v>
      </c>
      <c r="TCD410" s="65" t="s">
        <v>11</v>
      </c>
      <c r="TCE410" s="370" t="e">
        <f>VLOOKUP(TCM410,Teams,2)</f>
        <v>#REF!</v>
      </c>
      <c r="TCF410" s="370" t="e">
        <f>VLOOKUP(TCN410,Teams,2)</f>
        <v>#REF!</v>
      </c>
      <c r="TCG410" s="464"/>
      <c r="TCH410" s="369">
        <v>0.33333333333333331</v>
      </c>
      <c r="TCI410" s="370" t="e">
        <f>VLOOKUP(TCE410,fields,2)</f>
        <v>#REF!</v>
      </c>
      <c r="TCJ410" s="73" t="s">
        <v>985</v>
      </c>
      <c r="TCK410" s="95">
        <v>45109</v>
      </c>
      <c r="TCL410" s="65" t="s">
        <v>11</v>
      </c>
      <c r="TCM410" s="370" t="e">
        <f>VLOOKUP(TCU410,Teams,2)</f>
        <v>#REF!</v>
      </c>
      <c r="TCN410" s="370" t="e">
        <f>VLOOKUP(TCV410,Teams,2)</f>
        <v>#REF!</v>
      </c>
      <c r="TCO410" s="464"/>
      <c r="TCP410" s="369">
        <v>0.33333333333333331</v>
      </c>
      <c r="TCQ410" s="370" t="e">
        <f>VLOOKUP(TCM410,fields,2)</f>
        <v>#REF!</v>
      </c>
      <c r="TCR410" s="73" t="s">
        <v>985</v>
      </c>
      <c r="TCS410" s="95">
        <v>45109</v>
      </c>
      <c r="TCT410" s="65" t="s">
        <v>11</v>
      </c>
      <c r="TCU410" s="370" t="e">
        <f>VLOOKUP(TDC410,Teams,2)</f>
        <v>#REF!</v>
      </c>
      <c r="TCV410" s="370" t="e">
        <f>VLOOKUP(TDD410,Teams,2)</f>
        <v>#REF!</v>
      </c>
      <c r="TCW410" s="464"/>
      <c r="TCX410" s="369">
        <v>0.33333333333333331</v>
      </c>
      <c r="TCY410" s="370" t="e">
        <f>VLOOKUP(TCU410,fields,2)</f>
        <v>#REF!</v>
      </c>
      <c r="TCZ410" s="73" t="s">
        <v>985</v>
      </c>
      <c r="TDA410" s="95">
        <v>45109</v>
      </c>
      <c r="TDB410" s="65" t="s">
        <v>11</v>
      </c>
      <c r="TDC410" s="370" t="e">
        <f>VLOOKUP(TDK410,Teams,2)</f>
        <v>#REF!</v>
      </c>
      <c r="TDD410" s="370" t="e">
        <f>VLOOKUP(TDL410,Teams,2)</f>
        <v>#REF!</v>
      </c>
      <c r="TDE410" s="464"/>
      <c r="TDF410" s="369">
        <v>0.33333333333333331</v>
      </c>
      <c r="TDG410" s="370" t="e">
        <f>VLOOKUP(TDC410,fields,2)</f>
        <v>#REF!</v>
      </c>
      <c r="TDH410" s="73" t="s">
        <v>985</v>
      </c>
      <c r="TDI410" s="95">
        <v>45109</v>
      </c>
      <c r="TDJ410" s="65" t="s">
        <v>11</v>
      </c>
      <c r="TDK410" s="370" t="e">
        <f>VLOOKUP(TDS410,Teams,2)</f>
        <v>#REF!</v>
      </c>
      <c r="TDL410" s="370" t="e">
        <f>VLOOKUP(TDT410,Teams,2)</f>
        <v>#REF!</v>
      </c>
      <c r="TDM410" s="464"/>
      <c r="TDN410" s="369">
        <v>0.33333333333333331</v>
      </c>
      <c r="TDO410" s="370" t="e">
        <f>VLOOKUP(TDK410,fields,2)</f>
        <v>#REF!</v>
      </c>
      <c r="TDP410" s="73" t="s">
        <v>985</v>
      </c>
      <c r="TDQ410" s="95">
        <v>45109</v>
      </c>
      <c r="TDR410" s="65" t="s">
        <v>11</v>
      </c>
      <c r="TDS410" s="370" t="e">
        <f>VLOOKUP(TEA410,Teams,2)</f>
        <v>#REF!</v>
      </c>
      <c r="TDT410" s="370" t="e">
        <f>VLOOKUP(TEB410,Teams,2)</f>
        <v>#REF!</v>
      </c>
      <c r="TDU410" s="464"/>
      <c r="TDV410" s="369">
        <v>0.33333333333333331</v>
      </c>
      <c r="TDW410" s="370" t="e">
        <f>VLOOKUP(TDS410,fields,2)</f>
        <v>#REF!</v>
      </c>
      <c r="TDX410" s="73" t="s">
        <v>985</v>
      </c>
      <c r="TDY410" s="95">
        <v>45109</v>
      </c>
      <c r="TDZ410" s="65" t="s">
        <v>11</v>
      </c>
      <c r="TEA410" s="370" t="e">
        <f>VLOOKUP(TEI410,Teams,2)</f>
        <v>#REF!</v>
      </c>
      <c r="TEB410" s="370" t="e">
        <f>VLOOKUP(TEJ410,Teams,2)</f>
        <v>#REF!</v>
      </c>
      <c r="TEC410" s="464"/>
      <c r="TED410" s="369">
        <v>0.33333333333333331</v>
      </c>
      <c r="TEE410" s="370" t="e">
        <f>VLOOKUP(TEA410,fields,2)</f>
        <v>#REF!</v>
      </c>
      <c r="TEF410" s="73" t="s">
        <v>985</v>
      </c>
      <c r="TEG410" s="95">
        <v>45109</v>
      </c>
      <c r="TEH410" s="65" t="s">
        <v>11</v>
      </c>
      <c r="TEI410" s="370" t="e">
        <f>VLOOKUP(TEQ410,Teams,2)</f>
        <v>#REF!</v>
      </c>
      <c r="TEJ410" s="370" t="e">
        <f>VLOOKUP(TER410,Teams,2)</f>
        <v>#REF!</v>
      </c>
      <c r="TEK410" s="464"/>
      <c r="TEL410" s="369">
        <v>0.33333333333333331</v>
      </c>
      <c r="TEM410" s="370" t="e">
        <f>VLOOKUP(TEI410,fields,2)</f>
        <v>#REF!</v>
      </c>
      <c r="TEN410" s="73" t="s">
        <v>985</v>
      </c>
      <c r="TEO410" s="95">
        <v>45109</v>
      </c>
      <c r="TEP410" s="65" t="s">
        <v>11</v>
      </c>
      <c r="TEQ410" s="370" t="e">
        <f>VLOOKUP(TEY410,Teams,2)</f>
        <v>#REF!</v>
      </c>
      <c r="TER410" s="370" t="e">
        <f>VLOOKUP(TEZ410,Teams,2)</f>
        <v>#REF!</v>
      </c>
      <c r="TES410" s="464"/>
      <c r="TET410" s="369">
        <v>0.33333333333333331</v>
      </c>
      <c r="TEU410" s="370" t="e">
        <f>VLOOKUP(TEQ410,fields,2)</f>
        <v>#REF!</v>
      </c>
      <c r="TEV410" s="73" t="s">
        <v>985</v>
      </c>
      <c r="TEW410" s="95">
        <v>45109</v>
      </c>
      <c r="TEX410" s="65" t="s">
        <v>11</v>
      </c>
      <c r="TEY410" s="370" t="e">
        <f>VLOOKUP(TFG410,Teams,2)</f>
        <v>#REF!</v>
      </c>
      <c r="TEZ410" s="370" t="e">
        <f>VLOOKUP(TFH410,Teams,2)</f>
        <v>#REF!</v>
      </c>
      <c r="TFA410" s="464"/>
      <c r="TFB410" s="369">
        <v>0.33333333333333331</v>
      </c>
      <c r="TFC410" s="370" t="e">
        <f>VLOOKUP(TEY410,fields,2)</f>
        <v>#REF!</v>
      </c>
      <c r="TFD410" s="73" t="s">
        <v>985</v>
      </c>
      <c r="TFE410" s="95">
        <v>45109</v>
      </c>
      <c r="TFF410" s="65" t="s">
        <v>11</v>
      </c>
      <c r="TFG410" s="370" t="e">
        <f>VLOOKUP(TFO410,Teams,2)</f>
        <v>#REF!</v>
      </c>
      <c r="TFH410" s="370" t="e">
        <f>VLOOKUP(TFP410,Teams,2)</f>
        <v>#REF!</v>
      </c>
      <c r="TFI410" s="464"/>
      <c r="TFJ410" s="369">
        <v>0.33333333333333331</v>
      </c>
      <c r="TFK410" s="370" t="e">
        <f>VLOOKUP(TFG410,fields,2)</f>
        <v>#REF!</v>
      </c>
      <c r="TFL410" s="73" t="s">
        <v>985</v>
      </c>
      <c r="TFM410" s="95">
        <v>45109</v>
      </c>
      <c r="TFN410" s="65" t="s">
        <v>11</v>
      </c>
      <c r="TFO410" s="370" t="e">
        <f>VLOOKUP(TFW410,Teams,2)</f>
        <v>#REF!</v>
      </c>
      <c r="TFP410" s="370" t="e">
        <f>VLOOKUP(TFX410,Teams,2)</f>
        <v>#REF!</v>
      </c>
      <c r="TFQ410" s="464"/>
      <c r="TFR410" s="369">
        <v>0.33333333333333331</v>
      </c>
      <c r="TFS410" s="370" t="e">
        <f>VLOOKUP(TFO410,fields,2)</f>
        <v>#REF!</v>
      </c>
      <c r="TFT410" s="73" t="s">
        <v>985</v>
      </c>
      <c r="TFU410" s="95">
        <v>45109</v>
      </c>
      <c r="TFV410" s="65" t="s">
        <v>11</v>
      </c>
      <c r="TFW410" s="370" t="e">
        <f>VLOOKUP(TGE410,Teams,2)</f>
        <v>#REF!</v>
      </c>
      <c r="TFX410" s="370" t="e">
        <f>VLOOKUP(TGF410,Teams,2)</f>
        <v>#REF!</v>
      </c>
      <c r="TFY410" s="464"/>
      <c r="TFZ410" s="369">
        <v>0.33333333333333331</v>
      </c>
      <c r="TGA410" s="370" t="e">
        <f>VLOOKUP(TFW410,fields,2)</f>
        <v>#REF!</v>
      </c>
      <c r="TGB410" s="73" t="s">
        <v>985</v>
      </c>
      <c r="TGC410" s="95">
        <v>45109</v>
      </c>
      <c r="TGD410" s="65" t="s">
        <v>11</v>
      </c>
      <c r="TGE410" s="370" t="e">
        <f>VLOOKUP(TGM410,Teams,2)</f>
        <v>#REF!</v>
      </c>
      <c r="TGF410" s="370" t="e">
        <f>VLOOKUP(TGN410,Teams,2)</f>
        <v>#REF!</v>
      </c>
      <c r="TGG410" s="464"/>
      <c r="TGH410" s="369">
        <v>0.33333333333333331</v>
      </c>
      <c r="TGI410" s="370" t="e">
        <f>VLOOKUP(TGE410,fields,2)</f>
        <v>#REF!</v>
      </c>
      <c r="TGJ410" s="73" t="s">
        <v>985</v>
      </c>
      <c r="TGK410" s="95">
        <v>45109</v>
      </c>
      <c r="TGL410" s="65" t="s">
        <v>11</v>
      </c>
      <c r="TGM410" s="370" t="e">
        <f>VLOOKUP(TGU410,Teams,2)</f>
        <v>#REF!</v>
      </c>
      <c r="TGN410" s="370" t="e">
        <f>VLOOKUP(TGV410,Teams,2)</f>
        <v>#REF!</v>
      </c>
      <c r="TGO410" s="464"/>
      <c r="TGP410" s="369">
        <v>0.33333333333333331</v>
      </c>
      <c r="TGQ410" s="370" t="e">
        <f>VLOOKUP(TGM410,fields,2)</f>
        <v>#REF!</v>
      </c>
      <c r="TGR410" s="73" t="s">
        <v>985</v>
      </c>
      <c r="TGS410" s="95">
        <v>45109</v>
      </c>
      <c r="TGT410" s="65" t="s">
        <v>11</v>
      </c>
      <c r="TGU410" s="370" t="e">
        <f>VLOOKUP(THC410,Teams,2)</f>
        <v>#REF!</v>
      </c>
      <c r="TGV410" s="370" t="e">
        <f>VLOOKUP(THD410,Teams,2)</f>
        <v>#REF!</v>
      </c>
      <c r="TGW410" s="464"/>
      <c r="TGX410" s="369">
        <v>0.33333333333333331</v>
      </c>
      <c r="TGY410" s="370" t="e">
        <f>VLOOKUP(TGU410,fields,2)</f>
        <v>#REF!</v>
      </c>
      <c r="TGZ410" s="73" t="s">
        <v>985</v>
      </c>
      <c r="THA410" s="95">
        <v>45109</v>
      </c>
      <c r="THB410" s="65" t="s">
        <v>11</v>
      </c>
      <c r="THC410" s="370" t="e">
        <f>VLOOKUP(THK410,Teams,2)</f>
        <v>#REF!</v>
      </c>
      <c r="THD410" s="370" t="e">
        <f>VLOOKUP(THL410,Teams,2)</f>
        <v>#REF!</v>
      </c>
      <c r="THE410" s="464"/>
      <c r="THF410" s="369">
        <v>0.33333333333333331</v>
      </c>
      <c r="THG410" s="370" t="e">
        <f>VLOOKUP(THC410,fields,2)</f>
        <v>#REF!</v>
      </c>
      <c r="THH410" s="73" t="s">
        <v>985</v>
      </c>
      <c r="THI410" s="95">
        <v>45109</v>
      </c>
      <c r="THJ410" s="65" t="s">
        <v>11</v>
      </c>
      <c r="THK410" s="370" t="e">
        <f>VLOOKUP(THS410,Teams,2)</f>
        <v>#REF!</v>
      </c>
      <c r="THL410" s="370" t="e">
        <f>VLOOKUP(THT410,Teams,2)</f>
        <v>#REF!</v>
      </c>
      <c r="THM410" s="464"/>
      <c r="THN410" s="369">
        <v>0.33333333333333331</v>
      </c>
      <c r="THO410" s="370" t="e">
        <f>VLOOKUP(THK410,fields,2)</f>
        <v>#REF!</v>
      </c>
      <c r="THP410" s="73" t="s">
        <v>985</v>
      </c>
      <c r="THQ410" s="95">
        <v>45109</v>
      </c>
      <c r="THR410" s="65" t="s">
        <v>11</v>
      </c>
      <c r="THS410" s="370" t="e">
        <f>VLOOKUP(TIA410,Teams,2)</f>
        <v>#REF!</v>
      </c>
      <c r="THT410" s="370" t="e">
        <f>VLOOKUP(TIB410,Teams,2)</f>
        <v>#REF!</v>
      </c>
      <c r="THU410" s="464"/>
      <c r="THV410" s="369">
        <v>0.33333333333333331</v>
      </c>
      <c r="THW410" s="370" t="e">
        <f>VLOOKUP(THS410,fields,2)</f>
        <v>#REF!</v>
      </c>
      <c r="THX410" s="73" t="s">
        <v>985</v>
      </c>
      <c r="THY410" s="95">
        <v>45109</v>
      </c>
      <c r="THZ410" s="65" t="s">
        <v>11</v>
      </c>
      <c r="TIA410" s="370" t="e">
        <f>VLOOKUP(TII410,Teams,2)</f>
        <v>#REF!</v>
      </c>
      <c r="TIB410" s="370" t="e">
        <f>VLOOKUP(TIJ410,Teams,2)</f>
        <v>#REF!</v>
      </c>
      <c r="TIC410" s="464"/>
      <c r="TID410" s="369">
        <v>0.33333333333333331</v>
      </c>
      <c r="TIE410" s="370" t="e">
        <f>VLOOKUP(TIA410,fields,2)</f>
        <v>#REF!</v>
      </c>
      <c r="TIF410" s="73" t="s">
        <v>985</v>
      </c>
      <c r="TIG410" s="95">
        <v>45109</v>
      </c>
      <c r="TIH410" s="65" t="s">
        <v>11</v>
      </c>
      <c r="TII410" s="370" t="e">
        <f>VLOOKUP(TIQ410,Teams,2)</f>
        <v>#REF!</v>
      </c>
      <c r="TIJ410" s="370" t="e">
        <f>VLOOKUP(TIR410,Teams,2)</f>
        <v>#REF!</v>
      </c>
      <c r="TIK410" s="464"/>
      <c r="TIL410" s="369">
        <v>0.33333333333333331</v>
      </c>
      <c r="TIM410" s="370" t="e">
        <f>VLOOKUP(TII410,fields,2)</f>
        <v>#REF!</v>
      </c>
      <c r="TIN410" s="73" t="s">
        <v>985</v>
      </c>
      <c r="TIO410" s="95">
        <v>45109</v>
      </c>
      <c r="TIP410" s="65" t="s">
        <v>11</v>
      </c>
      <c r="TIQ410" s="370" t="e">
        <f>VLOOKUP(TIY410,Teams,2)</f>
        <v>#REF!</v>
      </c>
      <c r="TIR410" s="370" t="e">
        <f>VLOOKUP(TIZ410,Teams,2)</f>
        <v>#REF!</v>
      </c>
      <c r="TIS410" s="464"/>
      <c r="TIT410" s="369">
        <v>0.33333333333333331</v>
      </c>
      <c r="TIU410" s="370" t="e">
        <f>VLOOKUP(TIQ410,fields,2)</f>
        <v>#REF!</v>
      </c>
      <c r="TIV410" s="73" t="s">
        <v>985</v>
      </c>
      <c r="TIW410" s="95">
        <v>45109</v>
      </c>
      <c r="TIX410" s="65" t="s">
        <v>11</v>
      </c>
      <c r="TIY410" s="370" t="e">
        <f>VLOOKUP(TJG410,Teams,2)</f>
        <v>#REF!</v>
      </c>
      <c r="TIZ410" s="370" t="e">
        <f>VLOOKUP(TJH410,Teams,2)</f>
        <v>#REF!</v>
      </c>
      <c r="TJA410" s="464"/>
      <c r="TJB410" s="369">
        <v>0.33333333333333331</v>
      </c>
      <c r="TJC410" s="370" t="e">
        <f>VLOOKUP(TIY410,fields,2)</f>
        <v>#REF!</v>
      </c>
      <c r="TJD410" s="73" t="s">
        <v>985</v>
      </c>
      <c r="TJE410" s="95">
        <v>45109</v>
      </c>
      <c r="TJF410" s="65" t="s">
        <v>11</v>
      </c>
      <c r="TJG410" s="370" t="e">
        <f>VLOOKUP(TJO410,Teams,2)</f>
        <v>#REF!</v>
      </c>
      <c r="TJH410" s="370" t="e">
        <f>VLOOKUP(TJP410,Teams,2)</f>
        <v>#REF!</v>
      </c>
      <c r="TJI410" s="464"/>
      <c r="TJJ410" s="369">
        <v>0.33333333333333331</v>
      </c>
      <c r="TJK410" s="370" t="e">
        <f>VLOOKUP(TJG410,fields,2)</f>
        <v>#REF!</v>
      </c>
      <c r="TJL410" s="73" t="s">
        <v>985</v>
      </c>
      <c r="TJM410" s="95">
        <v>45109</v>
      </c>
      <c r="TJN410" s="65" t="s">
        <v>11</v>
      </c>
      <c r="TJO410" s="370" t="e">
        <f>VLOOKUP(TJW410,Teams,2)</f>
        <v>#REF!</v>
      </c>
      <c r="TJP410" s="370" t="e">
        <f>VLOOKUP(TJX410,Teams,2)</f>
        <v>#REF!</v>
      </c>
      <c r="TJQ410" s="464"/>
      <c r="TJR410" s="369">
        <v>0.33333333333333331</v>
      </c>
      <c r="TJS410" s="370" t="e">
        <f>VLOOKUP(TJO410,fields,2)</f>
        <v>#REF!</v>
      </c>
      <c r="TJT410" s="73" t="s">
        <v>985</v>
      </c>
      <c r="TJU410" s="95">
        <v>45109</v>
      </c>
      <c r="TJV410" s="65" t="s">
        <v>11</v>
      </c>
      <c r="TJW410" s="370" t="e">
        <f>VLOOKUP(TKE410,Teams,2)</f>
        <v>#REF!</v>
      </c>
      <c r="TJX410" s="370" t="e">
        <f>VLOOKUP(TKF410,Teams,2)</f>
        <v>#REF!</v>
      </c>
      <c r="TJY410" s="464"/>
      <c r="TJZ410" s="369">
        <v>0.33333333333333331</v>
      </c>
      <c r="TKA410" s="370" t="e">
        <f>VLOOKUP(TJW410,fields,2)</f>
        <v>#REF!</v>
      </c>
      <c r="TKB410" s="73" t="s">
        <v>985</v>
      </c>
      <c r="TKC410" s="95">
        <v>45109</v>
      </c>
      <c r="TKD410" s="65" t="s">
        <v>11</v>
      </c>
      <c r="TKE410" s="370" t="e">
        <f>VLOOKUP(TKM410,Teams,2)</f>
        <v>#REF!</v>
      </c>
      <c r="TKF410" s="370" t="e">
        <f>VLOOKUP(TKN410,Teams,2)</f>
        <v>#REF!</v>
      </c>
      <c r="TKG410" s="464"/>
      <c r="TKH410" s="369">
        <v>0.33333333333333331</v>
      </c>
      <c r="TKI410" s="370" t="e">
        <f>VLOOKUP(TKE410,fields,2)</f>
        <v>#REF!</v>
      </c>
      <c r="TKJ410" s="73" t="s">
        <v>985</v>
      </c>
      <c r="TKK410" s="95">
        <v>45109</v>
      </c>
      <c r="TKL410" s="65" t="s">
        <v>11</v>
      </c>
      <c r="TKM410" s="370" t="e">
        <f>VLOOKUP(TKU410,Teams,2)</f>
        <v>#REF!</v>
      </c>
      <c r="TKN410" s="370" t="e">
        <f>VLOOKUP(TKV410,Teams,2)</f>
        <v>#REF!</v>
      </c>
      <c r="TKO410" s="464"/>
      <c r="TKP410" s="369">
        <v>0.33333333333333331</v>
      </c>
      <c r="TKQ410" s="370" t="e">
        <f>VLOOKUP(TKM410,fields,2)</f>
        <v>#REF!</v>
      </c>
      <c r="TKR410" s="73" t="s">
        <v>985</v>
      </c>
      <c r="TKS410" s="95">
        <v>45109</v>
      </c>
      <c r="TKT410" s="65" t="s">
        <v>11</v>
      </c>
      <c r="TKU410" s="370" t="e">
        <f>VLOOKUP(TLC410,Teams,2)</f>
        <v>#REF!</v>
      </c>
      <c r="TKV410" s="370" t="e">
        <f>VLOOKUP(TLD410,Teams,2)</f>
        <v>#REF!</v>
      </c>
      <c r="TKW410" s="464"/>
      <c r="TKX410" s="369">
        <v>0.33333333333333331</v>
      </c>
      <c r="TKY410" s="370" t="e">
        <f>VLOOKUP(TKU410,fields,2)</f>
        <v>#REF!</v>
      </c>
      <c r="TKZ410" s="73" t="s">
        <v>985</v>
      </c>
      <c r="TLA410" s="95">
        <v>45109</v>
      </c>
      <c r="TLB410" s="65" t="s">
        <v>11</v>
      </c>
      <c r="TLC410" s="370" t="e">
        <f>VLOOKUP(TLK410,Teams,2)</f>
        <v>#REF!</v>
      </c>
      <c r="TLD410" s="370" t="e">
        <f>VLOOKUP(TLL410,Teams,2)</f>
        <v>#REF!</v>
      </c>
      <c r="TLE410" s="464"/>
      <c r="TLF410" s="369">
        <v>0.33333333333333331</v>
      </c>
      <c r="TLG410" s="370" t="e">
        <f>VLOOKUP(TLC410,fields,2)</f>
        <v>#REF!</v>
      </c>
      <c r="TLH410" s="73" t="s">
        <v>985</v>
      </c>
      <c r="TLI410" s="95">
        <v>45109</v>
      </c>
      <c r="TLJ410" s="65" t="s">
        <v>11</v>
      </c>
      <c r="TLK410" s="370" t="e">
        <f>VLOOKUP(TLS410,Teams,2)</f>
        <v>#REF!</v>
      </c>
      <c r="TLL410" s="370" t="e">
        <f>VLOOKUP(TLT410,Teams,2)</f>
        <v>#REF!</v>
      </c>
      <c r="TLM410" s="464"/>
      <c r="TLN410" s="369">
        <v>0.33333333333333331</v>
      </c>
      <c r="TLO410" s="370" t="e">
        <f>VLOOKUP(TLK410,fields,2)</f>
        <v>#REF!</v>
      </c>
      <c r="TLP410" s="73" t="s">
        <v>985</v>
      </c>
      <c r="TLQ410" s="95">
        <v>45109</v>
      </c>
      <c r="TLR410" s="65" t="s">
        <v>11</v>
      </c>
      <c r="TLS410" s="370" t="e">
        <f>VLOOKUP(TMA410,Teams,2)</f>
        <v>#REF!</v>
      </c>
      <c r="TLT410" s="370" t="e">
        <f>VLOOKUP(TMB410,Teams,2)</f>
        <v>#REF!</v>
      </c>
      <c r="TLU410" s="464"/>
      <c r="TLV410" s="369">
        <v>0.33333333333333331</v>
      </c>
      <c r="TLW410" s="370" t="e">
        <f>VLOOKUP(TLS410,fields,2)</f>
        <v>#REF!</v>
      </c>
      <c r="TLX410" s="73" t="s">
        <v>985</v>
      </c>
      <c r="TLY410" s="95">
        <v>45109</v>
      </c>
      <c r="TLZ410" s="65" t="s">
        <v>11</v>
      </c>
      <c r="TMA410" s="370" t="e">
        <f>VLOOKUP(TMI410,Teams,2)</f>
        <v>#REF!</v>
      </c>
      <c r="TMB410" s="370" t="e">
        <f>VLOOKUP(TMJ410,Teams,2)</f>
        <v>#REF!</v>
      </c>
      <c r="TMC410" s="464"/>
      <c r="TMD410" s="369">
        <v>0.33333333333333331</v>
      </c>
      <c r="TME410" s="370" t="e">
        <f>VLOOKUP(TMA410,fields,2)</f>
        <v>#REF!</v>
      </c>
      <c r="TMF410" s="73" t="s">
        <v>985</v>
      </c>
      <c r="TMG410" s="95">
        <v>45109</v>
      </c>
      <c r="TMH410" s="65" t="s">
        <v>11</v>
      </c>
      <c r="TMI410" s="370" t="e">
        <f>VLOOKUP(TMQ410,Teams,2)</f>
        <v>#REF!</v>
      </c>
      <c r="TMJ410" s="370" t="e">
        <f>VLOOKUP(TMR410,Teams,2)</f>
        <v>#REF!</v>
      </c>
      <c r="TMK410" s="464"/>
      <c r="TML410" s="369">
        <v>0.33333333333333331</v>
      </c>
      <c r="TMM410" s="370" t="e">
        <f>VLOOKUP(TMI410,fields,2)</f>
        <v>#REF!</v>
      </c>
      <c r="TMN410" s="73" t="s">
        <v>985</v>
      </c>
      <c r="TMO410" s="95">
        <v>45109</v>
      </c>
      <c r="TMP410" s="65" t="s">
        <v>11</v>
      </c>
      <c r="TMQ410" s="370" t="e">
        <f>VLOOKUP(TMY410,Teams,2)</f>
        <v>#REF!</v>
      </c>
      <c r="TMR410" s="370" t="e">
        <f>VLOOKUP(TMZ410,Teams,2)</f>
        <v>#REF!</v>
      </c>
      <c r="TMS410" s="464"/>
      <c r="TMT410" s="369">
        <v>0.33333333333333331</v>
      </c>
      <c r="TMU410" s="370" t="e">
        <f>VLOOKUP(TMQ410,fields,2)</f>
        <v>#REF!</v>
      </c>
      <c r="TMV410" s="73" t="s">
        <v>985</v>
      </c>
      <c r="TMW410" s="95">
        <v>45109</v>
      </c>
      <c r="TMX410" s="65" t="s">
        <v>11</v>
      </c>
      <c r="TMY410" s="370" t="e">
        <f>VLOOKUP(TNG410,Teams,2)</f>
        <v>#REF!</v>
      </c>
      <c r="TMZ410" s="370" t="e">
        <f>VLOOKUP(TNH410,Teams,2)</f>
        <v>#REF!</v>
      </c>
      <c r="TNA410" s="464"/>
      <c r="TNB410" s="369">
        <v>0.33333333333333331</v>
      </c>
      <c r="TNC410" s="370" t="e">
        <f>VLOOKUP(TMY410,fields,2)</f>
        <v>#REF!</v>
      </c>
      <c r="TND410" s="73" t="s">
        <v>985</v>
      </c>
      <c r="TNE410" s="95">
        <v>45109</v>
      </c>
      <c r="TNF410" s="65" t="s">
        <v>11</v>
      </c>
      <c r="TNG410" s="370" t="e">
        <f>VLOOKUP(TNO410,Teams,2)</f>
        <v>#REF!</v>
      </c>
      <c r="TNH410" s="370" t="e">
        <f>VLOOKUP(TNP410,Teams,2)</f>
        <v>#REF!</v>
      </c>
      <c r="TNI410" s="464"/>
      <c r="TNJ410" s="369">
        <v>0.33333333333333331</v>
      </c>
      <c r="TNK410" s="370" t="e">
        <f>VLOOKUP(TNG410,fields,2)</f>
        <v>#REF!</v>
      </c>
      <c r="TNL410" s="73" t="s">
        <v>985</v>
      </c>
      <c r="TNM410" s="95">
        <v>45109</v>
      </c>
      <c r="TNN410" s="65" t="s">
        <v>11</v>
      </c>
      <c r="TNO410" s="370" t="e">
        <f>VLOOKUP(TNW410,Teams,2)</f>
        <v>#REF!</v>
      </c>
      <c r="TNP410" s="370" t="e">
        <f>VLOOKUP(TNX410,Teams,2)</f>
        <v>#REF!</v>
      </c>
      <c r="TNQ410" s="464"/>
      <c r="TNR410" s="369">
        <v>0.33333333333333331</v>
      </c>
      <c r="TNS410" s="370" t="e">
        <f>VLOOKUP(TNO410,fields,2)</f>
        <v>#REF!</v>
      </c>
      <c r="TNT410" s="73" t="s">
        <v>985</v>
      </c>
      <c r="TNU410" s="95">
        <v>45109</v>
      </c>
      <c r="TNV410" s="65" t="s">
        <v>11</v>
      </c>
      <c r="TNW410" s="370" t="e">
        <f>VLOOKUP(TOE410,Teams,2)</f>
        <v>#REF!</v>
      </c>
      <c r="TNX410" s="370" t="e">
        <f>VLOOKUP(TOF410,Teams,2)</f>
        <v>#REF!</v>
      </c>
      <c r="TNY410" s="464"/>
      <c r="TNZ410" s="369">
        <v>0.33333333333333331</v>
      </c>
      <c r="TOA410" s="370" t="e">
        <f>VLOOKUP(TNW410,fields,2)</f>
        <v>#REF!</v>
      </c>
      <c r="TOB410" s="73" t="s">
        <v>985</v>
      </c>
      <c r="TOC410" s="95">
        <v>45109</v>
      </c>
      <c r="TOD410" s="65" t="s">
        <v>11</v>
      </c>
      <c r="TOE410" s="370" t="e">
        <f>VLOOKUP(TOM410,Teams,2)</f>
        <v>#REF!</v>
      </c>
      <c r="TOF410" s="370" t="e">
        <f>VLOOKUP(TON410,Teams,2)</f>
        <v>#REF!</v>
      </c>
      <c r="TOG410" s="464"/>
      <c r="TOH410" s="369">
        <v>0.33333333333333331</v>
      </c>
      <c r="TOI410" s="370" t="e">
        <f>VLOOKUP(TOE410,fields,2)</f>
        <v>#REF!</v>
      </c>
      <c r="TOJ410" s="73" t="s">
        <v>985</v>
      </c>
      <c r="TOK410" s="95">
        <v>45109</v>
      </c>
      <c r="TOL410" s="65" t="s">
        <v>11</v>
      </c>
      <c r="TOM410" s="370" t="e">
        <f>VLOOKUP(TOU410,Teams,2)</f>
        <v>#REF!</v>
      </c>
      <c r="TON410" s="370" t="e">
        <f>VLOOKUP(TOV410,Teams,2)</f>
        <v>#REF!</v>
      </c>
      <c r="TOO410" s="464"/>
      <c r="TOP410" s="369">
        <v>0.33333333333333331</v>
      </c>
      <c r="TOQ410" s="370" t="e">
        <f>VLOOKUP(TOM410,fields,2)</f>
        <v>#REF!</v>
      </c>
      <c r="TOR410" s="73" t="s">
        <v>985</v>
      </c>
      <c r="TOS410" s="95">
        <v>45109</v>
      </c>
      <c r="TOT410" s="65" t="s">
        <v>11</v>
      </c>
      <c r="TOU410" s="370" t="e">
        <f>VLOOKUP(TPC410,Teams,2)</f>
        <v>#REF!</v>
      </c>
      <c r="TOV410" s="370" t="e">
        <f>VLOOKUP(TPD410,Teams,2)</f>
        <v>#REF!</v>
      </c>
      <c r="TOW410" s="464"/>
      <c r="TOX410" s="369">
        <v>0.33333333333333331</v>
      </c>
      <c r="TOY410" s="370" t="e">
        <f>VLOOKUP(TOU410,fields,2)</f>
        <v>#REF!</v>
      </c>
      <c r="TOZ410" s="73" t="s">
        <v>985</v>
      </c>
      <c r="TPA410" s="95">
        <v>45109</v>
      </c>
      <c r="TPB410" s="65" t="s">
        <v>11</v>
      </c>
      <c r="TPC410" s="370" t="e">
        <f>VLOOKUP(TPK410,Teams,2)</f>
        <v>#REF!</v>
      </c>
      <c r="TPD410" s="370" t="e">
        <f>VLOOKUP(TPL410,Teams,2)</f>
        <v>#REF!</v>
      </c>
      <c r="TPE410" s="464"/>
      <c r="TPF410" s="369">
        <v>0.33333333333333331</v>
      </c>
      <c r="TPG410" s="370" t="e">
        <f>VLOOKUP(TPC410,fields,2)</f>
        <v>#REF!</v>
      </c>
      <c r="TPH410" s="73" t="s">
        <v>985</v>
      </c>
      <c r="TPI410" s="95">
        <v>45109</v>
      </c>
      <c r="TPJ410" s="65" t="s">
        <v>11</v>
      </c>
      <c r="TPK410" s="370" t="e">
        <f>VLOOKUP(TPS410,Teams,2)</f>
        <v>#REF!</v>
      </c>
      <c r="TPL410" s="370" t="e">
        <f>VLOOKUP(TPT410,Teams,2)</f>
        <v>#REF!</v>
      </c>
      <c r="TPM410" s="464"/>
      <c r="TPN410" s="369">
        <v>0.33333333333333331</v>
      </c>
      <c r="TPO410" s="370" t="e">
        <f>VLOOKUP(TPK410,fields,2)</f>
        <v>#REF!</v>
      </c>
      <c r="TPP410" s="73" t="s">
        <v>985</v>
      </c>
      <c r="TPQ410" s="95">
        <v>45109</v>
      </c>
      <c r="TPR410" s="65" t="s">
        <v>11</v>
      </c>
      <c r="TPS410" s="370" t="e">
        <f>VLOOKUP(TQA410,Teams,2)</f>
        <v>#REF!</v>
      </c>
      <c r="TPT410" s="370" t="e">
        <f>VLOOKUP(TQB410,Teams,2)</f>
        <v>#REF!</v>
      </c>
      <c r="TPU410" s="464"/>
      <c r="TPV410" s="369">
        <v>0.33333333333333331</v>
      </c>
      <c r="TPW410" s="370" t="e">
        <f>VLOOKUP(TPS410,fields,2)</f>
        <v>#REF!</v>
      </c>
      <c r="TPX410" s="73" t="s">
        <v>985</v>
      </c>
      <c r="TPY410" s="95">
        <v>45109</v>
      </c>
      <c r="TPZ410" s="65" t="s">
        <v>11</v>
      </c>
      <c r="TQA410" s="370" t="e">
        <f>VLOOKUP(TQI410,Teams,2)</f>
        <v>#REF!</v>
      </c>
      <c r="TQB410" s="370" t="e">
        <f>VLOOKUP(TQJ410,Teams,2)</f>
        <v>#REF!</v>
      </c>
      <c r="TQC410" s="464"/>
      <c r="TQD410" s="369">
        <v>0.33333333333333331</v>
      </c>
      <c r="TQE410" s="370" t="e">
        <f>VLOOKUP(TQA410,fields,2)</f>
        <v>#REF!</v>
      </c>
      <c r="TQF410" s="73" t="s">
        <v>985</v>
      </c>
      <c r="TQG410" s="95">
        <v>45109</v>
      </c>
      <c r="TQH410" s="65" t="s">
        <v>11</v>
      </c>
      <c r="TQI410" s="370" t="e">
        <f>VLOOKUP(TQQ410,Teams,2)</f>
        <v>#REF!</v>
      </c>
      <c r="TQJ410" s="370" t="e">
        <f>VLOOKUP(TQR410,Teams,2)</f>
        <v>#REF!</v>
      </c>
      <c r="TQK410" s="464"/>
      <c r="TQL410" s="369">
        <v>0.33333333333333331</v>
      </c>
      <c r="TQM410" s="370" t="e">
        <f>VLOOKUP(TQI410,fields,2)</f>
        <v>#REF!</v>
      </c>
      <c r="TQN410" s="73" t="s">
        <v>985</v>
      </c>
      <c r="TQO410" s="95">
        <v>45109</v>
      </c>
      <c r="TQP410" s="65" t="s">
        <v>11</v>
      </c>
      <c r="TQQ410" s="370" t="e">
        <f>VLOOKUP(TQY410,Teams,2)</f>
        <v>#REF!</v>
      </c>
      <c r="TQR410" s="370" t="e">
        <f>VLOOKUP(TQZ410,Teams,2)</f>
        <v>#REF!</v>
      </c>
      <c r="TQS410" s="464"/>
      <c r="TQT410" s="369">
        <v>0.33333333333333331</v>
      </c>
      <c r="TQU410" s="370" t="e">
        <f>VLOOKUP(TQQ410,fields,2)</f>
        <v>#REF!</v>
      </c>
      <c r="TQV410" s="73" t="s">
        <v>985</v>
      </c>
      <c r="TQW410" s="95">
        <v>45109</v>
      </c>
      <c r="TQX410" s="65" t="s">
        <v>11</v>
      </c>
      <c r="TQY410" s="370" t="e">
        <f>VLOOKUP(TRG410,Teams,2)</f>
        <v>#REF!</v>
      </c>
      <c r="TQZ410" s="370" t="e">
        <f>VLOOKUP(TRH410,Teams,2)</f>
        <v>#REF!</v>
      </c>
      <c r="TRA410" s="464"/>
      <c r="TRB410" s="369">
        <v>0.33333333333333331</v>
      </c>
      <c r="TRC410" s="370" t="e">
        <f>VLOOKUP(TQY410,fields,2)</f>
        <v>#REF!</v>
      </c>
      <c r="TRD410" s="73" t="s">
        <v>985</v>
      </c>
      <c r="TRE410" s="95">
        <v>45109</v>
      </c>
      <c r="TRF410" s="65" t="s">
        <v>11</v>
      </c>
      <c r="TRG410" s="370" t="e">
        <f>VLOOKUP(TRO410,Teams,2)</f>
        <v>#REF!</v>
      </c>
      <c r="TRH410" s="370" t="e">
        <f>VLOOKUP(TRP410,Teams,2)</f>
        <v>#REF!</v>
      </c>
      <c r="TRI410" s="464"/>
      <c r="TRJ410" s="369">
        <v>0.33333333333333331</v>
      </c>
      <c r="TRK410" s="370" t="e">
        <f>VLOOKUP(TRG410,fields,2)</f>
        <v>#REF!</v>
      </c>
      <c r="TRL410" s="73" t="s">
        <v>985</v>
      </c>
      <c r="TRM410" s="95">
        <v>45109</v>
      </c>
      <c r="TRN410" s="65" t="s">
        <v>11</v>
      </c>
      <c r="TRO410" s="370" t="e">
        <f>VLOOKUP(TRW410,Teams,2)</f>
        <v>#REF!</v>
      </c>
      <c r="TRP410" s="370" t="e">
        <f>VLOOKUP(TRX410,Teams,2)</f>
        <v>#REF!</v>
      </c>
      <c r="TRQ410" s="464"/>
      <c r="TRR410" s="369">
        <v>0.33333333333333331</v>
      </c>
      <c r="TRS410" s="370" t="e">
        <f>VLOOKUP(TRO410,fields,2)</f>
        <v>#REF!</v>
      </c>
      <c r="TRT410" s="73" t="s">
        <v>985</v>
      </c>
      <c r="TRU410" s="95">
        <v>45109</v>
      </c>
      <c r="TRV410" s="65" t="s">
        <v>11</v>
      </c>
      <c r="TRW410" s="370" t="e">
        <f>VLOOKUP(TSE410,Teams,2)</f>
        <v>#REF!</v>
      </c>
      <c r="TRX410" s="370" t="e">
        <f>VLOOKUP(TSF410,Teams,2)</f>
        <v>#REF!</v>
      </c>
      <c r="TRY410" s="464"/>
      <c r="TRZ410" s="369">
        <v>0.33333333333333331</v>
      </c>
      <c r="TSA410" s="370" t="e">
        <f>VLOOKUP(TRW410,fields,2)</f>
        <v>#REF!</v>
      </c>
      <c r="TSB410" s="73" t="s">
        <v>985</v>
      </c>
      <c r="TSC410" s="95">
        <v>45109</v>
      </c>
      <c r="TSD410" s="65" t="s">
        <v>11</v>
      </c>
      <c r="TSE410" s="370" t="e">
        <f>VLOOKUP(TSM410,Teams,2)</f>
        <v>#REF!</v>
      </c>
      <c r="TSF410" s="370" t="e">
        <f>VLOOKUP(TSN410,Teams,2)</f>
        <v>#REF!</v>
      </c>
      <c r="TSG410" s="464"/>
      <c r="TSH410" s="369">
        <v>0.33333333333333331</v>
      </c>
      <c r="TSI410" s="370" t="e">
        <f>VLOOKUP(TSE410,fields,2)</f>
        <v>#REF!</v>
      </c>
      <c r="TSJ410" s="73" t="s">
        <v>985</v>
      </c>
      <c r="TSK410" s="95">
        <v>45109</v>
      </c>
      <c r="TSL410" s="65" t="s">
        <v>11</v>
      </c>
      <c r="TSM410" s="370" t="e">
        <f>VLOOKUP(TSU410,Teams,2)</f>
        <v>#REF!</v>
      </c>
      <c r="TSN410" s="370" t="e">
        <f>VLOOKUP(TSV410,Teams,2)</f>
        <v>#REF!</v>
      </c>
      <c r="TSO410" s="464"/>
      <c r="TSP410" s="369">
        <v>0.33333333333333331</v>
      </c>
      <c r="TSQ410" s="370" t="e">
        <f>VLOOKUP(TSM410,fields,2)</f>
        <v>#REF!</v>
      </c>
      <c r="TSR410" s="73" t="s">
        <v>985</v>
      </c>
      <c r="TSS410" s="95">
        <v>45109</v>
      </c>
      <c r="TST410" s="65" t="s">
        <v>11</v>
      </c>
      <c r="TSU410" s="370" t="e">
        <f>VLOOKUP(TTC410,Teams,2)</f>
        <v>#REF!</v>
      </c>
      <c r="TSV410" s="370" t="e">
        <f>VLOOKUP(TTD410,Teams,2)</f>
        <v>#REF!</v>
      </c>
      <c r="TSW410" s="464"/>
      <c r="TSX410" s="369">
        <v>0.33333333333333331</v>
      </c>
      <c r="TSY410" s="370" t="e">
        <f>VLOOKUP(TSU410,fields,2)</f>
        <v>#REF!</v>
      </c>
      <c r="TSZ410" s="73" t="s">
        <v>985</v>
      </c>
      <c r="TTA410" s="95">
        <v>45109</v>
      </c>
      <c r="TTB410" s="65" t="s">
        <v>11</v>
      </c>
      <c r="TTC410" s="370" t="e">
        <f>VLOOKUP(TTK410,Teams,2)</f>
        <v>#REF!</v>
      </c>
      <c r="TTD410" s="370" t="e">
        <f>VLOOKUP(TTL410,Teams,2)</f>
        <v>#REF!</v>
      </c>
      <c r="TTE410" s="464"/>
      <c r="TTF410" s="369">
        <v>0.33333333333333331</v>
      </c>
      <c r="TTG410" s="370" t="e">
        <f>VLOOKUP(TTC410,fields,2)</f>
        <v>#REF!</v>
      </c>
      <c r="TTH410" s="73" t="s">
        <v>985</v>
      </c>
      <c r="TTI410" s="95">
        <v>45109</v>
      </c>
      <c r="TTJ410" s="65" t="s">
        <v>11</v>
      </c>
      <c r="TTK410" s="370" t="e">
        <f>VLOOKUP(TTS410,Teams,2)</f>
        <v>#REF!</v>
      </c>
      <c r="TTL410" s="370" t="e">
        <f>VLOOKUP(TTT410,Teams,2)</f>
        <v>#REF!</v>
      </c>
      <c r="TTM410" s="464"/>
      <c r="TTN410" s="369">
        <v>0.33333333333333331</v>
      </c>
      <c r="TTO410" s="370" t="e">
        <f>VLOOKUP(TTK410,fields,2)</f>
        <v>#REF!</v>
      </c>
      <c r="TTP410" s="73" t="s">
        <v>985</v>
      </c>
      <c r="TTQ410" s="95">
        <v>45109</v>
      </c>
      <c r="TTR410" s="65" t="s">
        <v>11</v>
      </c>
      <c r="TTS410" s="370" t="e">
        <f>VLOOKUP(TUA410,Teams,2)</f>
        <v>#REF!</v>
      </c>
      <c r="TTT410" s="370" t="e">
        <f>VLOOKUP(TUB410,Teams,2)</f>
        <v>#REF!</v>
      </c>
      <c r="TTU410" s="464"/>
      <c r="TTV410" s="369">
        <v>0.33333333333333331</v>
      </c>
      <c r="TTW410" s="370" t="e">
        <f>VLOOKUP(TTS410,fields,2)</f>
        <v>#REF!</v>
      </c>
      <c r="TTX410" s="73" t="s">
        <v>985</v>
      </c>
      <c r="TTY410" s="95">
        <v>45109</v>
      </c>
      <c r="TTZ410" s="65" t="s">
        <v>11</v>
      </c>
      <c r="TUA410" s="370" t="e">
        <f>VLOOKUP(TUI410,Teams,2)</f>
        <v>#REF!</v>
      </c>
      <c r="TUB410" s="370" t="e">
        <f>VLOOKUP(TUJ410,Teams,2)</f>
        <v>#REF!</v>
      </c>
      <c r="TUC410" s="464"/>
      <c r="TUD410" s="369">
        <v>0.33333333333333331</v>
      </c>
      <c r="TUE410" s="370" t="e">
        <f>VLOOKUP(TUA410,fields,2)</f>
        <v>#REF!</v>
      </c>
      <c r="TUF410" s="73" t="s">
        <v>985</v>
      </c>
      <c r="TUG410" s="95">
        <v>45109</v>
      </c>
      <c r="TUH410" s="65" t="s">
        <v>11</v>
      </c>
      <c r="TUI410" s="370" t="e">
        <f>VLOOKUP(TUQ410,Teams,2)</f>
        <v>#REF!</v>
      </c>
      <c r="TUJ410" s="370" t="e">
        <f>VLOOKUP(TUR410,Teams,2)</f>
        <v>#REF!</v>
      </c>
      <c r="TUK410" s="464"/>
      <c r="TUL410" s="369">
        <v>0.33333333333333331</v>
      </c>
      <c r="TUM410" s="370" t="e">
        <f>VLOOKUP(TUI410,fields,2)</f>
        <v>#REF!</v>
      </c>
      <c r="TUN410" s="73" t="s">
        <v>985</v>
      </c>
      <c r="TUO410" s="95">
        <v>45109</v>
      </c>
      <c r="TUP410" s="65" t="s">
        <v>11</v>
      </c>
      <c r="TUQ410" s="370" t="e">
        <f>VLOOKUP(TUY410,Teams,2)</f>
        <v>#REF!</v>
      </c>
      <c r="TUR410" s="370" t="e">
        <f>VLOOKUP(TUZ410,Teams,2)</f>
        <v>#REF!</v>
      </c>
      <c r="TUS410" s="464"/>
      <c r="TUT410" s="369">
        <v>0.33333333333333331</v>
      </c>
      <c r="TUU410" s="370" t="e">
        <f>VLOOKUP(TUQ410,fields,2)</f>
        <v>#REF!</v>
      </c>
      <c r="TUV410" s="73" t="s">
        <v>985</v>
      </c>
      <c r="TUW410" s="95">
        <v>45109</v>
      </c>
      <c r="TUX410" s="65" t="s">
        <v>11</v>
      </c>
      <c r="TUY410" s="370" t="e">
        <f>VLOOKUP(TVG410,Teams,2)</f>
        <v>#REF!</v>
      </c>
      <c r="TUZ410" s="370" t="e">
        <f>VLOOKUP(TVH410,Teams,2)</f>
        <v>#REF!</v>
      </c>
      <c r="TVA410" s="464"/>
      <c r="TVB410" s="369">
        <v>0.33333333333333331</v>
      </c>
      <c r="TVC410" s="370" t="e">
        <f>VLOOKUP(TUY410,fields,2)</f>
        <v>#REF!</v>
      </c>
      <c r="TVD410" s="73" t="s">
        <v>985</v>
      </c>
      <c r="TVE410" s="95">
        <v>45109</v>
      </c>
      <c r="TVF410" s="65" t="s">
        <v>11</v>
      </c>
      <c r="TVG410" s="370" t="e">
        <f>VLOOKUP(TVO410,Teams,2)</f>
        <v>#REF!</v>
      </c>
      <c r="TVH410" s="370" t="e">
        <f>VLOOKUP(TVP410,Teams,2)</f>
        <v>#REF!</v>
      </c>
      <c r="TVI410" s="464"/>
      <c r="TVJ410" s="369">
        <v>0.33333333333333331</v>
      </c>
      <c r="TVK410" s="370" t="e">
        <f>VLOOKUP(TVG410,fields,2)</f>
        <v>#REF!</v>
      </c>
      <c r="TVL410" s="73" t="s">
        <v>985</v>
      </c>
      <c r="TVM410" s="95">
        <v>45109</v>
      </c>
      <c r="TVN410" s="65" t="s">
        <v>11</v>
      </c>
      <c r="TVO410" s="370" t="e">
        <f>VLOOKUP(TVW410,Teams,2)</f>
        <v>#REF!</v>
      </c>
      <c r="TVP410" s="370" t="e">
        <f>VLOOKUP(TVX410,Teams,2)</f>
        <v>#REF!</v>
      </c>
      <c r="TVQ410" s="464"/>
      <c r="TVR410" s="369">
        <v>0.33333333333333331</v>
      </c>
      <c r="TVS410" s="370" t="e">
        <f>VLOOKUP(TVO410,fields,2)</f>
        <v>#REF!</v>
      </c>
      <c r="TVT410" s="73" t="s">
        <v>985</v>
      </c>
      <c r="TVU410" s="95">
        <v>45109</v>
      </c>
      <c r="TVV410" s="65" t="s">
        <v>11</v>
      </c>
      <c r="TVW410" s="370" t="e">
        <f>VLOOKUP(TWE410,Teams,2)</f>
        <v>#REF!</v>
      </c>
      <c r="TVX410" s="370" t="e">
        <f>VLOOKUP(TWF410,Teams,2)</f>
        <v>#REF!</v>
      </c>
      <c r="TVY410" s="464"/>
      <c r="TVZ410" s="369">
        <v>0.33333333333333331</v>
      </c>
      <c r="TWA410" s="370" t="e">
        <f>VLOOKUP(TVW410,fields,2)</f>
        <v>#REF!</v>
      </c>
      <c r="TWB410" s="73" t="s">
        <v>985</v>
      </c>
      <c r="TWC410" s="95">
        <v>45109</v>
      </c>
      <c r="TWD410" s="65" t="s">
        <v>11</v>
      </c>
      <c r="TWE410" s="370" t="e">
        <f>VLOOKUP(TWM410,Teams,2)</f>
        <v>#REF!</v>
      </c>
      <c r="TWF410" s="370" t="e">
        <f>VLOOKUP(TWN410,Teams,2)</f>
        <v>#REF!</v>
      </c>
      <c r="TWG410" s="464"/>
      <c r="TWH410" s="369">
        <v>0.33333333333333331</v>
      </c>
      <c r="TWI410" s="370" t="e">
        <f>VLOOKUP(TWE410,fields,2)</f>
        <v>#REF!</v>
      </c>
      <c r="TWJ410" s="73" t="s">
        <v>985</v>
      </c>
      <c r="TWK410" s="95">
        <v>45109</v>
      </c>
      <c r="TWL410" s="65" t="s">
        <v>11</v>
      </c>
      <c r="TWM410" s="370" t="e">
        <f>VLOOKUP(TWU410,Teams,2)</f>
        <v>#REF!</v>
      </c>
      <c r="TWN410" s="370" t="e">
        <f>VLOOKUP(TWV410,Teams,2)</f>
        <v>#REF!</v>
      </c>
      <c r="TWO410" s="464"/>
      <c r="TWP410" s="369">
        <v>0.33333333333333331</v>
      </c>
      <c r="TWQ410" s="370" t="e">
        <f>VLOOKUP(TWM410,fields,2)</f>
        <v>#REF!</v>
      </c>
      <c r="TWR410" s="73" t="s">
        <v>985</v>
      </c>
      <c r="TWS410" s="95">
        <v>45109</v>
      </c>
      <c r="TWT410" s="65" t="s">
        <v>11</v>
      </c>
      <c r="TWU410" s="370" t="e">
        <f>VLOOKUP(TXC410,Teams,2)</f>
        <v>#REF!</v>
      </c>
      <c r="TWV410" s="370" t="e">
        <f>VLOOKUP(TXD410,Teams,2)</f>
        <v>#REF!</v>
      </c>
      <c r="TWW410" s="464"/>
      <c r="TWX410" s="369">
        <v>0.33333333333333331</v>
      </c>
      <c r="TWY410" s="370" t="e">
        <f>VLOOKUP(TWU410,fields,2)</f>
        <v>#REF!</v>
      </c>
      <c r="TWZ410" s="73" t="s">
        <v>985</v>
      </c>
      <c r="TXA410" s="95">
        <v>45109</v>
      </c>
      <c r="TXB410" s="65" t="s">
        <v>11</v>
      </c>
      <c r="TXC410" s="370" t="e">
        <f>VLOOKUP(TXK410,Teams,2)</f>
        <v>#REF!</v>
      </c>
      <c r="TXD410" s="370" t="e">
        <f>VLOOKUP(TXL410,Teams,2)</f>
        <v>#REF!</v>
      </c>
      <c r="TXE410" s="464"/>
      <c r="TXF410" s="369">
        <v>0.33333333333333331</v>
      </c>
      <c r="TXG410" s="370" t="e">
        <f>VLOOKUP(TXC410,fields,2)</f>
        <v>#REF!</v>
      </c>
      <c r="TXH410" s="73" t="s">
        <v>985</v>
      </c>
      <c r="TXI410" s="95">
        <v>45109</v>
      </c>
      <c r="TXJ410" s="65" t="s">
        <v>11</v>
      </c>
      <c r="TXK410" s="370" t="e">
        <f>VLOOKUP(TXS410,Teams,2)</f>
        <v>#REF!</v>
      </c>
      <c r="TXL410" s="370" t="e">
        <f>VLOOKUP(TXT410,Teams,2)</f>
        <v>#REF!</v>
      </c>
      <c r="TXM410" s="464"/>
      <c r="TXN410" s="369">
        <v>0.33333333333333331</v>
      </c>
      <c r="TXO410" s="370" t="e">
        <f>VLOOKUP(TXK410,fields,2)</f>
        <v>#REF!</v>
      </c>
      <c r="TXP410" s="73" t="s">
        <v>985</v>
      </c>
      <c r="TXQ410" s="95">
        <v>45109</v>
      </c>
      <c r="TXR410" s="65" t="s">
        <v>11</v>
      </c>
      <c r="TXS410" s="370" t="e">
        <f>VLOOKUP(TYA410,Teams,2)</f>
        <v>#REF!</v>
      </c>
      <c r="TXT410" s="370" t="e">
        <f>VLOOKUP(TYB410,Teams,2)</f>
        <v>#REF!</v>
      </c>
      <c r="TXU410" s="464"/>
      <c r="TXV410" s="369">
        <v>0.33333333333333331</v>
      </c>
      <c r="TXW410" s="370" t="e">
        <f>VLOOKUP(TXS410,fields,2)</f>
        <v>#REF!</v>
      </c>
      <c r="TXX410" s="73" t="s">
        <v>985</v>
      </c>
      <c r="TXY410" s="95">
        <v>45109</v>
      </c>
      <c r="TXZ410" s="65" t="s">
        <v>11</v>
      </c>
      <c r="TYA410" s="370" t="e">
        <f>VLOOKUP(TYI410,Teams,2)</f>
        <v>#REF!</v>
      </c>
      <c r="TYB410" s="370" t="e">
        <f>VLOOKUP(TYJ410,Teams,2)</f>
        <v>#REF!</v>
      </c>
      <c r="TYC410" s="464"/>
      <c r="TYD410" s="369">
        <v>0.33333333333333331</v>
      </c>
      <c r="TYE410" s="370" t="e">
        <f>VLOOKUP(TYA410,fields,2)</f>
        <v>#REF!</v>
      </c>
      <c r="TYF410" s="73" t="s">
        <v>985</v>
      </c>
      <c r="TYG410" s="95">
        <v>45109</v>
      </c>
      <c r="TYH410" s="65" t="s">
        <v>11</v>
      </c>
      <c r="TYI410" s="370" t="e">
        <f>VLOOKUP(TYQ410,Teams,2)</f>
        <v>#REF!</v>
      </c>
      <c r="TYJ410" s="370" t="e">
        <f>VLOOKUP(TYR410,Teams,2)</f>
        <v>#REF!</v>
      </c>
      <c r="TYK410" s="464"/>
      <c r="TYL410" s="369">
        <v>0.33333333333333331</v>
      </c>
      <c r="TYM410" s="370" t="e">
        <f>VLOOKUP(TYI410,fields,2)</f>
        <v>#REF!</v>
      </c>
      <c r="TYN410" s="73" t="s">
        <v>985</v>
      </c>
      <c r="TYO410" s="95">
        <v>45109</v>
      </c>
      <c r="TYP410" s="65" t="s">
        <v>11</v>
      </c>
      <c r="TYQ410" s="370" t="e">
        <f>VLOOKUP(TYY410,Teams,2)</f>
        <v>#REF!</v>
      </c>
      <c r="TYR410" s="370" t="e">
        <f>VLOOKUP(TYZ410,Teams,2)</f>
        <v>#REF!</v>
      </c>
      <c r="TYS410" s="464"/>
      <c r="TYT410" s="369">
        <v>0.33333333333333331</v>
      </c>
      <c r="TYU410" s="370" t="e">
        <f>VLOOKUP(TYQ410,fields,2)</f>
        <v>#REF!</v>
      </c>
      <c r="TYV410" s="73" t="s">
        <v>985</v>
      </c>
      <c r="TYW410" s="95">
        <v>45109</v>
      </c>
      <c r="TYX410" s="65" t="s">
        <v>11</v>
      </c>
      <c r="TYY410" s="370" t="e">
        <f>VLOOKUP(TZG410,Teams,2)</f>
        <v>#REF!</v>
      </c>
      <c r="TYZ410" s="370" t="e">
        <f>VLOOKUP(TZH410,Teams,2)</f>
        <v>#REF!</v>
      </c>
      <c r="TZA410" s="464"/>
      <c r="TZB410" s="369">
        <v>0.33333333333333331</v>
      </c>
      <c r="TZC410" s="370" t="e">
        <f>VLOOKUP(TYY410,fields,2)</f>
        <v>#REF!</v>
      </c>
      <c r="TZD410" s="73" t="s">
        <v>985</v>
      </c>
      <c r="TZE410" s="95">
        <v>45109</v>
      </c>
      <c r="TZF410" s="65" t="s">
        <v>11</v>
      </c>
      <c r="TZG410" s="370" t="e">
        <f>VLOOKUP(TZO410,Teams,2)</f>
        <v>#REF!</v>
      </c>
      <c r="TZH410" s="370" t="e">
        <f>VLOOKUP(TZP410,Teams,2)</f>
        <v>#REF!</v>
      </c>
      <c r="TZI410" s="464"/>
      <c r="TZJ410" s="369">
        <v>0.33333333333333331</v>
      </c>
      <c r="TZK410" s="370" t="e">
        <f>VLOOKUP(TZG410,fields,2)</f>
        <v>#REF!</v>
      </c>
      <c r="TZL410" s="73" t="s">
        <v>985</v>
      </c>
      <c r="TZM410" s="95">
        <v>45109</v>
      </c>
      <c r="TZN410" s="65" t="s">
        <v>11</v>
      </c>
      <c r="TZO410" s="370" t="e">
        <f>VLOOKUP(TZW410,Teams,2)</f>
        <v>#REF!</v>
      </c>
      <c r="TZP410" s="370" t="e">
        <f>VLOOKUP(TZX410,Teams,2)</f>
        <v>#REF!</v>
      </c>
      <c r="TZQ410" s="464"/>
      <c r="TZR410" s="369">
        <v>0.33333333333333331</v>
      </c>
      <c r="TZS410" s="370" t="e">
        <f>VLOOKUP(TZO410,fields,2)</f>
        <v>#REF!</v>
      </c>
      <c r="TZT410" s="73" t="s">
        <v>985</v>
      </c>
      <c r="TZU410" s="95">
        <v>45109</v>
      </c>
      <c r="TZV410" s="65" t="s">
        <v>11</v>
      </c>
      <c r="TZW410" s="370" t="e">
        <f>VLOOKUP(UAE410,Teams,2)</f>
        <v>#REF!</v>
      </c>
      <c r="TZX410" s="370" t="e">
        <f>VLOOKUP(UAF410,Teams,2)</f>
        <v>#REF!</v>
      </c>
      <c r="TZY410" s="464"/>
      <c r="TZZ410" s="369">
        <v>0.33333333333333331</v>
      </c>
      <c r="UAA410" s="370" t="e">
        <f>VLOOKUP(TZW410,fields,2)</f>
        <v>#REF!</v>
      </c>
      <c r="UAB410" s="73" t="s">
        <v>985</v>
      </c>
      <c r="UAC410" s="95">
        <v>45109</v>
      </c>
      <c r="UAD410" s="65" t="s">
        <v>11</v>
      </c>
      <c r="UAE410" s="370" t="e">
        <f>VLOOKUP(UAM410,Teams,2)</f>
        <v>#REF!</v>
      </c>
      <c r="UAF410" s="370" t="e">
        <f>VLOOKUP(UAN410,Teams,2)</f>
        <v>#REF!</v>
      </c>
      <c r="UAG410" s="464"/>
      <c r="UAH410" s="369">
        <v>0.33333333333333331</v>
      </c>
      <c r="UAI410" s="370" t="e">
        <f>VLOOKUP(UAE410,fields,2)</f>
        <v>#REF!</v>
      </c>
      <c r="UAJ410" s="73" t="s">
        <v>985</v>
      </c>
      <c r="UAK410" s="95">
        <v>45109</v>
      </c>
      <c r="UAL410" s="65" t="s">
        <v>11</v>
      </c>
      <c r="UAM410" s="370" t="e">
        <f>VLOOKUP(UAU410,Teams,2)</f>
        <v>#REF!</v>
      </c>
      <c r="UAN410" s="370" t="e">
        <f>VLOOKUP(UAV410,Teams,2)</f>
        <v>#REF!</v>
      </c>
      <c r="UAO410" s="464"/>
      <c r="UAP410" s="369">
        <v>0.33333333333333331</v>
      </c>
      <c r="UAQ410" s="370" t="e">
        <f>VLOOKUP(UAM410,fields,2)</f>
        <v>#REF!</v>
      </c>
      <c r="UAR410" s="73" t="s">
        <v>985</v>
      </c>
      <c r="UAS410" s="95">
        <v>45109</v>
      </c>
      <c r="UAT410" s="65" t="s">
        <v>11</v>
      </c>
      <c r="UAU410" s="370" t="e">
        <f>VLOOKUP(UBC410,Teams,2)</f>
        <v>#REF!</v>
      </c>
      <c r="UAV410" s="370" t="e">
        <f>VLOOKUP(UBD410,Teams,2)</f>
        <v>#REF!</v>
      </c>
      <c r="UAW410" s="464"/>
      <c r="UAX410" s="369">
        <v>0.33333333333333331</v>
      </c>
      <c r="UAY410" s="370" t="e">
        <f>VLOOKUP(UAU410,fields,2)</f>
        <v>#REF!</v>
      </c>
      <c r="UAZ410" s="73" t="s">
        <v>985</v>
      </c>
      <c r="UBA410" s="95">
        <v>45109</v>
      </c>
      <c r="UBB410" s="65" t="s">
        <v>11</v>
      </c>
      <c r="UBC410" s="370" t="e">
        <f>VLOOKUP(UBK410,Teams,2)</f>
        <v>#REF!</v>
      </c>
      <c r="UBD410" s="370" t="e">
        <f>VLOOKUP(UBL410,Teams,2)</f>
        <v>#REF!</v>
      </c>
      <c r="UBE410" s="464"/>
      <c r="UBF410" s="369">
        <v>0.33333333333333331</v>
      </c>
      <c r="UBG410" s="370" t="e">
        <f>VLOOKUP(UBC410,fields,2)</f>
        <v>#REF!</v>
      </c>
      <c r="UBH410" s="73" t="s">
        <v>985</v>
      </c>
      <c r="UBI410" s="95">
        <v>45109</v>
      </c>
      <c r="UBJ410" s="65" t="s">
        <v>11</v>
      </c>
      <c r="UBK410" s="370" t="e">
        <f>VLOOKUP(UBS410,Teams,2)</f>
        <v>#REF!</v>
      </c>
      <c r="UBL410" s="370" t="e">
        <f>VLOOKUP(UBT410,Teams,2)</f>
        <v>#REF!</v>
      </c>
      <c r="UBM410" s="464"/>
      <c r="UBN410" s="369">
        <v>0.33333333333333331</v>
      </c>
      <c r="UBO410" s="370" t="e">
        <f>VLOOKUP(UBK410,fields,2)</f>
        <v>#REF!</v>
      </c>
      <c r="UBP410" s="73" t="s">
        <v>985</v>
      </c>
      <c r="UBQ410" s="95">
        <v>45109</v>
      </c>
      <c r="UBR410" s="65" t="s">
        <v>11</v>
      </c>
      <c r="UBS410" s="370" t="e">
        <f>VLOOKUP(UCA410,Teams,2)</f>
        <v>#REF!</v>
      </c>
      <c r="UBT410" s="370" t="e">
        <f>VLOOKUP(UCB410,Teams,2)</f>
        <v>#REF!</v>
      </c>
      <c r="UBU410" s="464"/>
      <c r="UBV410" s="369">
        <v>0.33333333333333331</v>
      </c>
      <c r="UBW410" s="370" t="e">
        <f>VLOOKUP(UBS410,fields,2)</f>
        <v>#REF!</v>
      </c>
      <c r="UBX410" s="73" t="s">
        <v>985</v>
      </c>
      <c r="UBY410" s="95">
        <v>45109</v>
      </c>
      <c r="UBZ410" s="65" t="s">
        <v>11</v>
      </c>
      <c r="UCA410" s="370" t="e">
        <f>VLOOKUP(UCI410,Teams,2)</f>
        <v>#REF!</v>
      </c>
      <c r="UCB410" s="370" t="e">
        <f>VLOOKUP(UCJ410,Teams,2)</f>
        <v>#REF!</v>
      </c>
      <c r="UCC410" s="464"/>
      <c r="UCD410" s="369">
        <v>0.33333333333333331</v>
      </c>
      <c r="UCE410" s="370" t="e">
        <f>VLOOKUP(UCA410,fields,2)</f>
        <v>#REF!</v>
      </c>
      <c r="UCF410" s="73" t="s">
        <v>985</v>
      </c>
      <c r="UCG410" s="95">
        <v>45109</v>
      </c>
      <c r="UCH410" s="65" t="s">
        <v>11</v>
      </c>
      <c r="UCI410" s="370" t="e">
        <f>VLOOKUP(UCQ410,Teams,2)</f>
        <v>#REF!</v>
      </c>
      <c r="UCJ410" s="370" t="e">
        <f>VLOOKUP(UCR410,Teams,2)</f>
        <v>#REF!</v>
      </c>
      <c r="UCK410" s="464"/>
      <c r="UCL410" s="369">
        <v>0.33333333333333331</v>
      </c>
      <c r="UCM410" s="370" t="e">
        <f>VLOOKUP(UCI410,fields,2)</f>
        <v>#REF!</v>
      </c>
      <c r="UCN410" s="73" t="s">
        <v>985</v>
      </c>
      <c r="UCO410" s="95">
        <v>45109</v>
      </c>
      <c r="UCP410" s="65" t="s">
        <v>11</v>
      </c>
      <c r="UCQ410" s="370" t="e">
        <f>VLOOKUP(UCY410,Teams,2)</f>
        <v>#REF!</v>
      </c>
      <c r="UCR410" s="370" t="e">
        <f>VLOOKUP(UCZ410,Teams,2)</f>
        <v>#REF!</v>
      </c>
      <c r="UCS410" s="464"/>
      <c r="UCT410" s="369">
        <v>0.33333333333333331</v>
      </c>
      <c r="UCU410" s="370" t="e">
        <f>VLOOKUP(UCQ410,fields,2)</f>
        <v>#REF!</v>
      </c>
      <c r="UCV410" s="73" t="s">
        <v>985</v>
      </c>
      <c r="UCW410" s="95">
        <v>45109</v>
      </c>
      <c r="UCX410" s="65" t="s">
        <v>11</v>
      </c>
      <c r="UCY410" s="370" t="e">
        <f>VLOOKUP(UDG410,Teams,2)</f>
        <v>#REF!</v>
      </c>
      <c r="UCZ410" s="370" t="e">
        <f>VLOOKUP(UDH410,Teams,2)</f>
        <v>#REF!</v>
      </c>
      <c r="UDA410" s="464"/>
      <c r="UDB410" s="369">
        <v>0.33333333333333331</v>
      </c>
      <c r="UDC410" s="370" t="e">
        <f>VLOOKUP(UCY410,fields,2)</f>
        <v>#REF!</v>
      </c>
      <c r="UDD410" s="73" t="s">
        <v>985</v>
      </c>
      <c r="UDE410" s="95">
        <v>45109</v>
      </c>
      <c r="UDF410" s="65" t="s">
        <v>11</v>
      </c>
      <c r="UDG410" s="370" t="e">
        <f>VLOOKUP(UDO410,Teams,2)</f>
        <v>#REF!</v>
      </c>
      <c r="UDH410" s="370" t="e">
        <f>VLOOKUP(UDP410,Teams,2)</f>
        <v>#REF!</v>
      </c>
      <c r="UDI410" s="464"/>
      <c r="UDJ410" s="369">
        <v>0.33333333333333331</v>
      </c>
      <c r="UDK410" s="370" t="e">
        <f>VLOOKUP(UDG410,fields,2)</f>
        <v>#REF!</v>
      </c>
      <c r="UDL410" s="73" t="s">
        <v>985</v>
      </c>
      <c r="UDM410" s="95">
        <v>45109</v>
      </c>
      <c r="UDN410" s="65" t="s">
        <v>11</v>
      </c>
      <c r="UDO410" s="370" t="e">
        <f>VLOOKUP(UDW410,Teams,2)</f>
        <v>#REF!</v>
      </c>
      <c r="UDP410" s="370" t="e">
        <f>VLOOKUP(UDX410,Teams,2)</f>
        <v>#REF!</v>
      </c>
      <c r="UDQ410" s="464"/>
      <c r="UDR410" s="369">
        <v>0.33333333333333331</v>
      </c>
      <c r="UDS410" s="370" t="e">
        <f>VLOOKUP(UDO410,fields,2)</f>
        <v>#REF!</v>
      </c>
      <c r="UDT410" s="73" t="s">
        <v>985</v>
      </c>
      <c r="UDU410" s="95">
        <v>45109</v>
      </c>
      <c r="UDV410" s="65" t="s">
        <v>11</v>
      </c>
      <c r="UDW410" s="370" t="e">
        <f>VLOOKUP(UEE410,Teams,2)</f>
        <v>#REF!</v>
      </c>
      <c r="UDX410" s="370" t="e">
        <f>VLOOKUP(UEF410,Teams,2)</f>
        <v>#REF!</v>
      </c>
      <c r="UDY410" s="464"/>
      <c r="UDZ410" s="369">
        <v>0.33333333333333331</v>
      </c>
      <c r="UEA410" s="370" t="e">
        <f>VLOOKUP(UDW410,fields,2)</f>
        <v>#REF!</v>
      </c>
      <c r="UEB410" s="73" t="s">
        <v>985</v>
      </c>
      <c r="UEC410" s="95">
        <v>45109</v>
      </c>
      <c r="UED410" s="65" t="s">
        <v>11</v>
      </c>
      <c r="UEE410" s="370" t="e">
        <f>VLOOKUP(UEM410,Teams,2)</f>
        <v>#REF!</v>
      </c>
      <c r="UEF410" s="370" t="e">
        <f>VLOOKUP(UEN410,Teams,2)</f>
        <v>#REF!</v>
      </c>
      <c r="UEG410" s="464"/>
      <c r="UEH410" s="369">
        <v>0.33333333333333331</v>
      </c>
      <c r="UEI410" s="370" t="e">
        <f>VLOOKUP(UEE410,fields,2)</f>
        <v>#REF!</v>
      </c>
      <c r="UEJ410" s="73" t="s">
        <v>985</v>
      </c>
      <c r="UEK410" s="95">
        <v>45109</v>
      </c>
      <c r="UEL410" s="65" t="s">
        <v>11</v>
      </c>
      <c r="UEM410" s="370" t="e">
        <f>VLOOKUP(UEU410,Teams,2)</f>
        <v>#REF!</v>
      </c>
      <c r="UEN410" s="370" t="e">
        <f>VLOOKUP(UEV410,Teams,2)</f>
        <v>#REF!</v>
      </c>
      <c r="UEO410" s="464"/>
      <c r="UEP410" s="369">
        <v>0.33333333333333331</v>
      </c>
      <c r="UEQ410" s="370" t="e">
        <f>VLOOKUP(UEM410,fields,2)</f>
        <v>#REF!</v>
      </c>
      <c r="UER410" s="73" t="s">
        <v>985</v>
      </c>
      <c r="UES410" s="95">
        <v>45109</v>
      </c>
      <c r="UET410" s="65" t="s">
        <v>11</v>
      </c>
      <c r="UEU410" s="370" t="e">
        <f>VLOOKUP(UFC410,Teams,2)</f>
        <v>#REF!</v>
      </c>
      <c r="UEV410" s="370" t="e">
        <f>VLOOKUP(UFD410,Teams,2)</f>
        <v>#REF!</v>
      </c>
      <c r="UEW410" s="464"/>
      <c r="UEX410" s="369">
        <v>0.33333333333333331</v>
      </c>
      <c r="UEY410" s="370" t="e">
        <f>VLOOKUP(UEU410,fields,2)</f>
        <v>#REF!</v>
      </c>
      <c r="UEZ410" s="73" t="s">
        <v>985</v>
      </c>
      <c r="UFA410" s="95">
        <v>45109</v>
      </c>
      <c r="UFB410" s="65" t="s">
        <v>11</v>
      </c>
      <c r="UFC410" s="370" t="e">
        <f>VLOOKUP(UFK410,Teams,2)</f>
        <v>#REF!</v>
      </c>
      <c r="UFD410" s="370" t="e">
        <f>VLOOKUP(UFL410,Teams,2)</f>
        <v>#REF!</v>
      </c>
      <c r="UFE410" s="464"/>
      <c r="UFF410" s="369">
        <v>0.33333333333333331</v>
      </c>
      <c r="UFG410" s="370" t="e">
        <f>VLOOKUP(UFC410,fields,2)</f>
        <v>#REF!</v>
      </c>
      <c r="UFH410" s="73" t="s">
        <v>985</v>
      </c>
      <c r="UFI410" s="95">
        <v>45109</v>
      </c>
      <c r="UFJ410" s="65" t="s">
        <v>11</v>
      </c>
      <c r="UFK410" s="370" t="e">
        <f>VLOOKUP(UFS410,Teams,2)</f>
        <v>#REF!</v>
      </c>
      <c r="UFL410" s="370" t="e">
        <f>VLOOKUP(UFT410,Teams,2)</f>
        <v>#REF!</v>
      </c>
      <c r="UFM410" s="464"/>
      <c r="UFN410" s="369">
        <v>0.33333333333333331</v>
      </c>
      <c r="UFO410" s="370" t="e">
        <f>VLOOKUP(UFK410,fields,2)</f>
        <v>#REF!</v>
      </c>
      <c r="UFP410" s="73" t="s">
        <v>985</v>
      </c>
      <c r="UFQ410" s="95">
        <v>45109</v>
      </c>
      <c r="UFR410" s="65" t="s">
        <v>11</v>
      </c>
      <c r="UFS410" s="370" t="e">
        <f>VLOOKUP(UGA410,Teams,2)</f>
        <v>#REF!</v>
      </c>
      <c r="UFT410" s="370" t="e">
        <f>VLOOKUP(UGB410,Teams,2)</f>
        <v>#REF!</v>
      </c>
      <c r="UFU410" s="464"/>
      <c r="UFV410" s="369">
        <v>0.33333333333333331</v>
      </c>
      <c r="UFW410" s="370" t="e">
        <f>VLOOKUP(UFS410,fields,2)</f>
        <v>#REF!</v>
      </c>
      <c r="UFX410" s="73" t="s">
        <v>985</v>
      </c>
      <c r="UFY410" s="95">
        <v>45109</v>
      </c>
      <c r="UFZ410" s="65" t="s">
        <v>11</v>
      </c>
      <c r="UGA410" s="370" t="e">
        <f>VLOOKUP(UGI410,Teams,2)</f>
        <v>#REF!</v>
      </c>
      <c r="UGB410" s="370" t="e">
        <f>VLOOKUP(UGJ410,Teams,2)</f>
        <v>#REF!</v>
      </c>
      <c r="UGC410" s="464"/>
      <c r="UGD410" s="369">
        <v>0.33333333333333331</v>
      </c>
      <c r="UGE410" s="370" t="e">
        <f>VLOOKUP(UGA410,fields,2)</f>
        <v>#REF!</v>
      </c>
      <c r="UGF410" s="73" t="s">
        <v>985</v>
      </c>
      <c r="UGG410" s="95">
        <v>45109</v>
      </c>
      <c r="UGH410" s="65" t="s">
        <v>11</v>
      </c>
      <c r="UGI410" s="370" t="e">
        <f>VLOOKUP(UGQ410,Teams,2)</f>
        <v>#REF!</v>
      </c>
      <c r="UGJ410" s="370" t="e">
        <f>VLOOKUP(UGR410,Teams,2)</f>
        <v>#REF!</v>
      </c>
      <c r="UGK410" s="464"/>
      <c r="UGL410" s="369">
        <v>0.33333333333333331</v>
      </c>
      <c r="UGM410" s="370" t="e">
        <f>VLOOKUP(UGI410,fields,2)</f>
        <v>#REF!</v>
      </c>
      <c r="UGN410" s="73" t="s">
        <v>985</v>
      </c>
      <c r="UGO410" s="95">
        <v>45109</v>
      </c>
      <c r="UGP410" s="65" t="s">
        <v>11</v>
      </c>
      <c r="UGQ410" s="370" t="e">
        <f>VLOOKUP(UGY410,Teams,2)</f>
        <v>#REF!</v>
      </c>
      <c r="UGR410" s="370" t="e">
        <f>VLOOKUP(UGZ410,Teams,2)</f>
        <v>#REF!</v>
      </c>
      <c r="UGS410" s="464"/>
      <c r="UGT410" s="369">
        <v>0.33333333333333331</v>
      </c>
      <c r="UGU410" s="370" t="e">
        <f>VLOOKUP(UGQ410,fields,2)</f>
        <v>#REF!</v>
      </c>
      <c r="UGV410" s="73" t="s">
        <v>985</v>
      </c>
      <c r="UGW410" s="95">
        <v>45109</v>
      </c>
      <c r="UGX410" s="65" t="s">
        <v>11</v>
      </c>
      <c r="UGY410" s="370" t="e">
        <f>VLOOKUP(UHG410,Teams,2)</f>
        <v>#REF!</v>
      </c>
      <c r="UGZ410" s="370" t="e">
        <f>VLOOKUP(UHH410,Teams,2)</f>
        <v>#REF!</v>
      </c>
      <c r="UHA410" s="464"/>
      <c r="UHB410" s="369">
        <v>0.33333333333333331</v>
      </c>
      <c r="UHC410" s="370" t="e">
        <f>VLOOKUP(UGY410,fields,2)</f>
        <v>#REF!</v>
      </c>
      <c r="UHD410" s="73" t="s">
        <v>985</v>
      </c>
      <c r="UHE410" s="95">
        <v>45109</v>
      </c>
      <c r="UHF410" s="65" t="s">
        <v>11</v>
      </c>
      <c r="UHG410" s="370" t="e">
        <f>VLOOKUP(UHO410,Teams,2)</f>
        <v>#REF!</v>
      </c>
      <c r="UHH410" s="370" t="e">
        <f>VLOOKUP(UHP410,Teams,2)</f>
        <v>#REF!</v>
      </c>
      <c r="UHI410" s="464"/>
      <c r="UHJ410" s="369">
        <v>0.33333333333333331</v>
      </c>
      <c r="UHK410" s="370" t="e">
        <f>VLOOKUP(UHG410,fields,2)</f>
        <v>#REF!</v>
      </c>
      <c r="UHL410" s="73" t="s">
        <v>985</v>
      </c>
      <c r="UHM410" s="95">
        <v>45109</v>
      </c>
      <c r="UHN410" s="65" t="s">
        <v>11</v>
      </c>
      <c r="UHO410" s="370" t="e">
        <f>VLOOKUP(UHW410,Teams,2)</f>
        <v>#REF!</v>
      </c>
      <c r="UHP410" s="370" t="e">
        <f>VLOOKUP(UHX410,Teams,2)</f>
        <v>#REF!</v>
      </c>
      <c r="UHQ410" s="464"/>
      <c r="UHR410" s="369">
        <v>0.33333333333333331</v>
      </c>
      <c r="UHS410" s="370" t="e">
        <f>VLOOKUP(UHO410,fields,2)</f>
        <v>#REF!</v>
      </c>
      <c r="UHT410" s="73" t="s">
        <v>985</v>
      </c>
      <c r="UHU410" s="95">
        <v>45109</v>
      </c>
      <c r="UHV410" s="65" t="s">
        <v>11</v>
      </c>
      <c r="UHW410" s="370" t="e">
        <f>VLOOKUP(UIE410,Teams,2)</f>
        <v>#REF!</v>
      </c>
      <c r="UHX410" s="370" t="e">
        <f>VLOOKUP(UIF410,Teams,2)</f>
        <v>#REF!</v>
      </c>
      <c r="UHY410" s="464"/>
      <c r="UHZ410" s="369">
        <v>0.33333333333333331</v>
      </c>
      <c r="UIA410" s="370" t="e">
        <f>VLOOKUP(UHW410,fields,2)</f>
        <v>#REF!</v>
      </c>
      <c r="UIB410" s="73" t="s">
        <v>985</v>
      </c>
      <c r="UIC410" s="95">
        <v>45109</v>
      </c>
      <c r="UID410" s="65" t="s">
        <v>11</v>
      </c>
      <c r="UIE410" s="370" t="e">
        <f>VLOOKUP(UIM410,Teams,2)</f>
        <v>#REF!</v>
      </c>
      <c r="UIF410" s="370" t="e">
        <f>VLOOKUP(UIN410,Teams,2)</f>
        <v>#REF!</v>
      </c>
      <c r="UIG410" s="464"/>
      <c r="UIH410" s="369">
        <v>0.33333333333333331</v>
      </c>
      <c r="UII410" s="370" t="e">
        <f>VLOOKUP(UIE410,fields,2)</f>
        <v>#REF!</v>
      </c>
      <c r="UIJ410" s="73" t="s">
        <v>985</v>
      </c>
      <c r="UIK410" s="95">
        <v>45109</v>
      </c>
      <c r="UIL410" s="65" t="s">
        <v>11</v>
      </c>
      <c r="UIM410" s="370" t="e">
        <f>VLOOKUP(UIU410,Teams,2)</f>
        <v>#REF!</v>
      </c>
      <c r="UIN410" s="370" t="e">
        <f>VLOOKUP(UIV410,Teams,2)</f>
        <v>#REF!</v>
      </c>
      <c r="UIO410" s="464"/>
      <c r="UIP410" s="369">
        <v>0.33333333333333331</v>
      </c>
      <c r="UIQ410" s="370" t="e">
        <f>VLOOKUP(UIM410,fields,2)</f>
        <v>#REF!</v>
      </c>
      <c r="UIR410" s="73" t="s">
        <v>985</v>
      </c>
      <c r="UIS410" s="95">
        <v>45109</v>
      </c>
      <c r="UIT410" s="65" t="s">
        <v>11</v>
      </c>
      <c r="UIU410" s="370" t="e">
        <f>VLOOKUP(UJC410,Teams,2)</f>
        <v>#REF!</v>
      </c>
      <c r="UIV410" s="370" t="e">
        <f>VLOOKUP(UJD410,Teams,2)</f>
        <v>#REF!</v>
      </c>
      <c r="UIW410" s="464"/>
      <c r="UIX410" s="369">
        <v>0.33333333333333331</v>
      </c>
      <c r="UIY410" s="370" t="e">
        <f>VLOOKUP(UIU410,fields,2)</f>
        <v>#REF!</v>
      </c>
      <c r="UIZ410" s="73" t="s">
        <v>985</v>
      </c>
      <c r="UJA410" s="95">
        <v>45109</v>
      </c>
      <c r="UJB410" s="65" t="s">
        <v>11</v>
      </c>
      <c r="UJC410" s="370" t="e">
        <f>VLOOKUP(UJK410,Teams,2)</f>
        <v>#REF!</v>
      </c>
      <c r="UJD410" s="370" t="e">
        <f>VLOOKUP(UJL410,Teams,2)</f>
        <v>#REF!</v>
      </c>
      <c r="UJE410" s="464"/>
      <c r="UJF410" s="369">
        <v>0.33333333333333331</v>
      </c>
      <c r="UJG410" s="370" t="e">
        <f>VLOOKUP(UJC410,fields,2)</f>
        <v>#REF!</v>
      </c>
      <c r="UJH410" s="73" t="s">
        <v>985</v>
      </c>
      <c r="UJI410" s="95">
        <v>45109</v>
      </c>
      <c r="UJJ410" s="65" t="s">
        <v>11</v>
      </c>
      <c r="UJK410" s="370" t="e">
        <f>VLOOKUP(UJS410,Teams,2)</f>
        <v>#REF!</v>
      </c>
      <c r="UJL410" s="370" t="e">
        <f>VLOOKUP(UJT410,Teams,2)</f>
        <v>#REF!</v>
      </c>
      <c r="UJM410" s="464"/>
      <c r="UJN410" s="369">
        <v>0.33333333333333331</v>
      </c>
      <c r="UJO410" s="370" t="e">
        <f>VLOOKUP(UJK410,fields,2)</f>
        <v>#REF!</v>
      </c>
      <c r="UJP410" s="73" t="s">
        <v>985</v>
      </c>
      <c r="UJQ410" s="95">
        <v>45109</v>
      </c>
      <c r="UJR410" s="65" t="s">
        <v>11</v>
      </c>
      <c r="UJS410" s="370" t="e">
        <f>VLOOKUP(UKA410,Teams,2)</f>
        <v>#REF!</v>
      </c>
      <c r="UJT410" s="370" t="e">
        <f>VLOOKUP(UKB410,Teams,2)</f>
        <v>#REF!</v>
      </c>
      <c r="UJU410" s="464"/>
      <c r="UJV410" s="369">
        <v>0.33333333333333331</v>
      </c>
      <c r="UJW410" s="370" t="e">
        <f>VLOOKUP(UJS410,fields,2)</f>
        <v>#REF!</v>
      </c>
      <c r="UJX410" s="73" t="s">
        <v>985</v>
      </c>
      <c r="UJY410" s="95">
        <v>45109</v>
      </c>
      <c r="UJZ410" s="65" t="s">
        <v>11</v>
      </c>
      <c r="UKA410" s="370" t="e">
        <f>VLOOKUP(UKI410,Teams,2)</f>
        <v>#REF!</v>
      </c>
      <c r="UKB410" s="370" t="e">
        <f>VLOOKUP(UKJ410,Teams,2)</f>
        <v>#REF!</v>
      </c>
      <c r="UKC410" s="464"/>
      <c r="UKD410" s="369">
        <v>0.33333333333333331</v>
      </c>
      <c r="UKE410" s="370" t="e">
        <f>VLOOKUP(UKA410,fields,2)</f>
        <v>#REF!</v>
      </c>
      <c r="UKF410" s="73" t="s">
        <v>985</v>
      </c>
      <c r="UKG410" s="95">
        <v>45109</v>
      </c>
      <c r="UKH410" s="65" t="s">
        <v>11</v>
      </c>
      <c r="UKI410" s="370" t="e">
        <f>VLOOKUP(UKQ410,Teams,2)</f>
        <v>#REF!</v>
      </c>
      <c r="UKJ410" s="370" t="e">
        <f>VLOOKUP(UKR410,Teams,2)</f>
        <v>#REF!</v>
      </c>
      <c r="UKK410" s="464"/>
      <c r="UKL410" s="369">
        <v>0.33333333333333331</v>
      </c>
      <c r="UKM410" s="370" t="e">
        <f>VLOOKUP(UKI410,fields,2)</f>
        <v>#REF!</v>
      </c>
      <c r="UKN410" s="73" t="s">
        <v>985</v>
      </c>
      <c r="UKO410" s="95">
        <v>45109</v>
      </c>
      <c r="UKP410" s="65" t="s">
        <v>11</v>
      </c>
      <c r="UKQ410" s="370" t="e">
        <f>VLOOKUP(UKY410,Teams,2)</f>
        <v>#REF!</v>
      </c>
      <c r="UKR410" s="370" t="e">
        <f>VLOOKUP(UKZ410,Teams,2)</f>
        <v>#REF!</v>
      </c>
      <c r="UKS410" s="464"/>
      <c r="UKT410" s="369">
        <v>0.33333333333333331</v>
      </c>
      <c r="UKU410" s="370" t="e">
        <f>VLOOKUP(UKQ410,fields,2)</f>
        <v>#REF!</v>
      </c>
      <c r="UKV410" s="73" t="s">
        <v>985</v>
      </c>
      <c r="UKW410" s="95">
        <v>45109</v>
      </c>
      <c r="UKX410" s="65" t="s">
        <v>11</v>
      </c>
      <c r="UKY410" s="370" t="e">
        <f>VLOOKUP(ULG410,Teams,2)</f>
        <v>#REF!</v>
      </c>
      <c r="UKZ410" s="370" t="e">
        <f>VLOOKUP(ULH410,Teams,2)</f>
        <v>#REF!</v>
      </c>
      <c r="ULA410" s="464"/>
      <c r="ULB410" s="369">
        <v>0.33333333333333331</v>
      </c>
      <c r="ULC410" s="370" t="e">
        <f>VLOOKUP(UKY410,fields,2)</f>
        <v>#REF!</v>
      </c>
      <c r="ULD410" s="73" t="s">
        <v>985</v>
      </c>
      <c r="ULE410" s="95">
        <v>45109</v>
      </c>
      <c r="ULF410" s="65" t="s">
        <v>11</v>
      </c>
      <c r="ULG410" s="370" t="e">
        <f>VLOOKUP(ULO410,Teams,2)</f>
        <v>#REF!</v>
      </c>
      <c r="ULH410" s="370" t="e">
        <f>VLOOKUP(ULP410,Teams,2)</f>
        <v>#REF!</v>
      </c>
      <c r="ULI410" s="464"/>
      <c r="ULJ410" s="369">
        <v>0.33333333333333331</v>
      </c>
      <c r="ULK410" s="370" t="e">
        <f>VLOOKUP(ULG410,fields,2)</f>
        <v>#REF!</v>
      </c>
      <c r="ULL410" s="73" t="s">
        <v>985</v>
      </c>
      <c r="ULM410" s="95">
        <v>45109</v>
      </c>
      <c r="ULN410" s="65" t="s">
        <v>11</v>
      </c>
      <c r="ULO410" s="370" t="e">
        <f>VLOOKUP(ULW410,Teams,2)</f>
        <v>#REF!</v>
      </c>
      <c r="ULP410" s="370" t="e">
        <f>VLOOKUP(ULX410,Teams,2)</f>
        <v>#REF!</v>
      </c>
      <c r="ULQ410" s="464"/>
      <c r="ULR410" s="369">
        <v>0.33333333333333331</v>
      </c>
      <c r="ULS410" s="370" t="e">
        <f>VLOOKUP(ULO410,fields,2)</f>
        <v>#REF!</v>
      </c>
      <c r="ULT410" s="73" t="s">
        <v>985</v>
      </c>
      <c r="ULU410" s="95">
        <v>45109</v>
      </c>
      <c r="ULV410" s="65" t="s">
        <v>11</v>
      </c>
      <c r="ULW410" s="370" t="e">
        <f>VLOOKUP(UME410,Teams,2)</f>
        <v>#REF!</v>
      </c>
      <c r="ULX410" s="370" t="e">
        <f>VLOOKUP(UMF410,Teams,2)</f>
        <v>#REF!</v>
      </c>
      <c r="ULY410" s="464"/>
      <c r="ULZ410" s="369">
        <v>0.33333333333333331</v>
      </c>
      <c r="UMA410" s="370" t="e">
        <f>VLOOKUP(ULW410,fields,2)</f>
        <v>#REF!</v>
      </c>
      <c r="UMB410" s="73" t="s">
        <v>985</v>
      </c>
      <c r="UMC410" s="95">
        <v>45109</v>
      </c>
      <c r="UMD410" s="65" t="s">
        <v>11</v>
      </c>
      <c r="UME410" s="370" t="e">
        <f>VLOOKUP(UMM410,Teams,2)</f>
        <v>#REF!</v>
      </c>
      <c r="UMF410" s="370" t="e">
        <f>VLOOKUP(UMN410,Teams,2)</f>
        <v>#REF!</v>
      </c>
      <c r="UMG410" s="464"/>
      <c r="UMH410" s="369">
        <v>0.33333333333333331</v>
      </c>
      <c r="UMI410" s="370" t="e">
        <f>VLOOKUP(UME410,fields,2)</f>
        <v>#REF!</v>
      </c>
      <c r="UMJ410" s="73" t="s">
        <v>985</v>
      </c>
      <c r="UMK410" s="95">
        <v>45109</v>
      </c>
      <c r="UML410" s="65" t="s">
        <v>11</v>
      </c>
      <c r="UMM410" s="370" t="e">
        <f>VLOOKUP(UMU410,Teams,2)</f>
        <v>#REF!</v>
      </c>
      <c r="UMN410" s="370" t="e">
        <f>VLOOKUP(UMV410,Teams,2)</f>
        <v>#REF!</v>
      </c>
      <c r="UMO410" s="464"/>
      <c r="UMP410" s="369">
        <v>0.33333333333333331</v>
      </c>
      <c r="UMQ410" s="370" t="e">
        <f>VLOOKUP(UMM410,fields,2)</f>
        <v>#REF!</v>
      </c>
      <c r="UMR410" s="73" t="s">
        <v>985</v>
      </c>
      <c r="UMS410" s="95">
        <v>45109</v>
      </c>
      <c r="UMT410" s="65" t="s">
        <v>11</v>
      </c>
      <c r="UMU410" s="370" t="e">
        <f>VLOOKUP(UNC410,Teams,2)</f>
        <v>#REF!</v>
      </c>
      <c r="UMV410" s="370" t="e">
        <f>VLOOKUP(UND410,Teams,2)</f>
        <v>#REF!</v>
      </c>
      <c r="UMW410" s="464"/>
      <c r="UMX410" s="369">
        <v>0.33333333333333331</v>
      </c>
      <c r="UMY410" s="370" t="e">
        <f>VLOOKUP(UMU410,fields,2)</f>
        <v>#REF!</v>
      </c>
      <c r="UMZ410" s="73" t="s">
        <v>985</v>
      </c>
      <c r="UNA410" s="95">
        <v>45109</v>
      </c>
      <c r="UNB410" s="65" t="s">
        <v>11</v>
      </c>
      <c r="UNC410" s="370" t="e">
        <f>VLOOKUP(UNK410,Teams,2)</f>
        <v>#REF!</v>
      </c>
      <c r="UND410" s="370" t="e">
        <f>VLOOKUP(UNL410,Teams,2)</f>
        <v>#REF!</v>
      </c>
      <c r="UNE410" s="464"/>
      <c r="UNF410" s="369">
        <v>0.33333333333333331</v>
      </c>
      <c r="UNG410" s="370" t="e">
        <f>VLOOKUP(UNC410,fields,2)</f>
        <v>#REF!</v>
      </c>
      <c r="UNH410" s="73" t="s">
        <v>985</v>
      </c>
      <c r="UNI410" s="95">
        <v>45109</v>
      </c>
      <c r="UNJ410" s="65" t="s">
        <v>11</v>
      </c>
      <c r="UNK410" s="370" t="e">
        <f>VLOOKUP(UNS410,Teams,2)</f>
        <v>#REF!</v>
      </c>
      <c r="UNL410" s="370" t="e">
        <f>VLOOKUP(UNT410,Teams,2)</f>
        <v>#REF!</v>
      </c>
      <c r="UNM410" s="464"/>
      <c r="UNN410" s="369">
        <v>0.33333333333333331</v>
      </c>
      <c r="UNO410" s="370" t="e">
        <f>VLOOKUP(UNK410,fields,2)</f>
        <v>#REF!</v>
      </c>
      <c r="UNP410" s="73" t="s">
        <v>985</v>
      </c>
      <c r="UNQ410" s="95">
        <v>45109</v>
      </c>
      <c r="UNR410" s="65" t="s">
        <v>11</v>
      </c>
      <c r="UNS410" s="370" t="e">
        <f>VLOOKUP(UOA410,Teams,2)</f>
        <v>#REF!</v>
      </c>
      <c r="UNT410" s="370" t="e">
        <f>VLOOKUP(UOB410,Teams,2)</f>
        <v>#REF!</v>
      </c>
      <c r="UNU410" s="464"/>
      <c r="UNV410" s="369">
        <v>0.33333333333333331</v>
      </c>
      <c r="UNW410" s="370" t="e">
        <f>VLOOKUP(UNS410,fields,2)</f>
        <v>#REF!</v>
      </c>
      <c r="UNX410" s="73" t="s">
        <v>985</v>
      </c>
      <c r="UNY410" s="95">
        <v>45109</v>
      </c>
      <c r="UNZ410" s="65" t="s">
        <v>11</v>
      </c>
      <c r="UOA410" s="370" t="e">
        <f>VLOOKUP(UOI410,Teams,2)</f>
        <v>#REF!</v>
      </c>
      <c r="UOB410" s="370" t="e">
        <f>VLOOKUP(UOJ410,Teams,2)</f>
        <v>#REF!</v>
      </c>
      <c r="UOC410" s="464"/>
      <c r="UOD410" s="369">
        <v>0.33333333333333331</v>
      </c>
      <c r="UOE410" s="370" t="e">
        <f>VLOOKUP(UOA410,fields,2)</f>
        <v>#REF!</v>
      </c>
      <c r="UOF410" s="73" t="s">
        <v>985</v>
      </c>
      <c r="UOG410" s="95">
        <v>45109</v>
      </c>
      <c r="UOH410" s="65" t="s">
        <v>11</v>
      </c>
      <c r="UOI410" s="370" t="e">
        <f>VLOOKUP(UOQ410,Teams,2)</f>
        <v>#REF!</v>
      </c>
      <c r="UOJ410" s="370" t="e">
        <f>VLOOKUP(UOR410,Teams,2)</f>
        <v>#REF!</v>
      </c>
      <c r="UOK410" s="464"/>
      <c r="UOL410" s="369">
        <v>0.33333333333333331</v>
      </c>
      <c r="UOM410" s="370" t="e">
        <f>VLOOKUP(UOI410,fields,2)</f>
        <v>#REF!</v>
      </c>
      <c r="UON410" s="73" t="s">
        <v>985</v>
      </c>
      <c r="UOO410" s="95">
        <v>45109</v>
      </c>
      <c r="UOP410" s="65" t="s">
        <v>11</v>
      </c>
      <c r="UOQ410" s="370" t="e">
        <f>VLOOKUP(UOY410,Teams,2)</f>
        <v>#REF!</v>
      </c>
      <c r="UOR410" s="370" t="e">
        <f>VLOOKUP(UOZ410,Teams,2)</f>
        <v>#REF!</v>
      </c>
      <c r="UOS410" s="464"/>
      <c r="UOT410" s="369">
        <v>0.33333333333333331</v>
      </c>
      <c r="UOU410" s="370" t="e">
        <f>VLOOKUP(UOQ410,fields,2)</f>
        <v>#REF!</v>
      </c>
      <c r="UOV410" s="73" t="s">
        <v>985</v>
      </c>
      <c r="UOW410" s="95">
        <v>45109</v>
      </c>
      <c r="UOX410" s="65" t="s">
        <v>11</v>
      </c>
      <c r="UOY410" s="370" t="e">
        <f>VLOOKUP(UPG410,Teams,2)</f>
        <v>#REF!</v>
      </c>
      <c r="UOZ410" s="370" t="e">
        <f>VLOOKUP(UPH410,Teams,2)</f>
        <v>#REF!</v>
      </c>
      <c r="UPA410" s="464"/>
      <c r="UPB410" s="369">
        <v>0.33333333333333331</v>
      </c>
      <c r="UPC410" s="370" t="e">
        <f>VLOOKUP(UOY410,fields,2)</f>
        <v>#REF!</v>
      </c>
      <c r="UPD410" s="73" t="s">
        <v>985</v>
      </c>
      <c r="UPE410" s="95">
        <v>45109</v>
      </c>
      <c r="UPF410" s="65" t="s">
        <v>11</v>
      </c>
      <c r="UPG410" s="370" t="e">
        <f>VLOOKUP(UPO410,Teams,2)</f>
        <v>#REF!</v>
      </c>
      <c r="UPH410" s="370" t="e">
        <f>VLOOKUP(UPP410,Teams,2)</f>
        <v>#REF!</v>
      </c>
      <c r="UPI410" s="464"/>
      <c r="UPJ410" s="369">
        <v>0.33333333333333331</v>
      </c>
      <c r="UPK410" s="370" t="e">
        <f>VLOOKUP(UPG410,fields,2)</f>
        <v>#REF!</v>
      </c>
      <c r="UPL410" s="73" t="s">
        <v>985</v>
      </c>
      <c r="UPM410" s="95">
        <v>45109</v>
      </c>
      <c r="UPN410" s="65" t="s">
        <v>11</v>
      </c>
      <c r="UPO410" s="370" t="e">
        <f>VLOOKUP(UPW410,Teams,2)</f>
        <v>#REF!</v>
      </c>
      <c r="UPP410" s="370" t="e">
        <f>VLOOKUP(UPX410,Teams,2)</f>
        <v>#REF!</v>
      </c>
      <c r="UPQ410" s="464"/>
      <c r="UPR410" s="369">
        <v>0.33333333333333331</v>
      </c>
      <c r="UPS410" s="370" t="e">
        <f>VLOOKUP(UPO410,fields,2)</f>
        <v>#REF!</v>
      </c>
      <c r="UPT410" s="73" t="s">
        <v>985</v>
      </c>
      <c r="UPU410" s="95">
        <v>45109</v>
      </c>
      <c r="UPV410" s="65" t="s">
        <v>11</v>
      </c>
      <c r="UPW410" s="370" t="e">
        <f>VLOOKUP(UQE410,Teams,2)</f>
        <v>#REF!</v>
      </c>
      <c r="UPX410" s="370" t="e">
        <f>VLOOKUP(UQF410,Teams,2)</f>
        <v>#REF!</v>
      </c>
      <c r="UPY410" s="464"/>
      <c r="UPZ410" s="369">
        <v>0.33333333333333331</v>
      </c>
      <c r="UQA410" s="370" t="e">
        <f>VLOOKUP(UPW410,fields,2)</f>
        <v>#REF!</v>
      </c>
      <c r="UQB410" s="73" t="s">
        <v>985</v>
      </c>
      <c r="UQC410" s="95">
        <v>45109</v>
      </c>
      <c r="UQD410" s="65" t="s">
        <v>11</v>
      </c>
      <c r="UQE410" s="370" t="e">
        <f>VLOOKUP(UQM410,Teams,2)</f>
        <v>#REF!</v>
      </c>
      <c r="UQF410" s="370" t="e">
        <f>VLOOKUP(UQN410,Teams,2)</f>
        <v>#REF!</v>
      </c>
      <c r="UQG410" s="464"/>
      <c r="UQH410" s="369">
        <v>0.33333333333333331</v>
      </c>
      <c r="UQI410" s="370" t="e">
        <f>VLOOKUP(UQE410,fields,2)</f>
        <v>#REF!</v>
      </c>
      <c r="UQJ410" s="73" t="s">
        <v>985</v>
      </c>
      <c r="UQK410" s="95">
        <v>45109</v>
      </c>
      <c r="UQL410" s="65" t="s">
        <v>11</v>
      </c>
      <c r="UQM410" s="370" t="e">
        <f>VLOOKUP(UQU410,Teams,2)</f>
        <v>#REF!</v>
      </c>
      <c r="UQN410" s="370" t="e">
        <f>VLOOKUP(UQV410,Teams,2)</f>
        <v>#REF!</v>
      </c>
      <c r="UQO410" s="464"/>
      <c r="UQP410" s="369">
        <v>0.33333333333333331</v>
      </c>
      <c r="UQQ410" s="370" t="e">
        <f>VLOOKUP(UQM410,fields,2)</f>
        <v>#REF!</v>
      </c>
      <c r="UQR410" s="73" t="s">
        <v>985</v>
      </c>
      <c r="UQS410" s="95">
        <v>45109</v>
      </c>
      <c r="UQT410" s="65" t="s">
        <v>11</v>
      </c>
      <c r="UQU410" s="370" t="e">
        <f>VLOOKUP(URC410,Teams,2)</f>
        <v>#REF!</v>
      </c>
      <c r="UQV410" s="370" t="e">
        <f>VLOOKUP(URD410,Teams,2)</f>
        <v>#REF!</v>
      </c>
      <c r="UQW410" s="464"/>
      <c r="UQX410" s="369">
        <v>0.33333333333333331</v>
      </c>
      <c r="UQY410" s="370" t="e">
        <f>VLOOKUP(UQU410,fields,2)</f>
        <v>#REF!</v>
      </c>
      <c r="UQZ410" s="73" t="s">
        <v>985</v>
      </c>
      <c r="URA410" s="95">
        <v>45109</v>
      </c>
      <c r="URB410" s="65" t="s">
        <v>11</v>
      </c>
      <c r="URC410" s="370" t="e">
        <f>VLOOKUP(URK410,Teams,2)</f>
        <v>#REF!</v>
      </c>
      <c r="URD410" s="370" t="e">
        <f>VLOOKUP(URL410,Teams,2)</f>
        <v>#REF!</v>
      </c>
      <c r="URE410" s="464"/>
      <c r="URF410" s="369">
        <v>0.33333333333333331</v>
      </c>
      <c r="URG410" s="370" t="e">
        <f>VLOOKUP(URC410,fields,2)</f>
        <v>#REF!</v>
      </c>
      <c r="URH410" s="73" t="s">
        <v>985</v>
      </c>
      <c r="URI410" s="95">
        <v>45109</v>
      </c>
      <c r="URJ410" s="65" t="s">
        <v>11</v>
      </c>
      <c r="URK410" s="370" t="e">
        <f>VLOOKUP(URS410,Teams,2)</f>
        <v>#REF!</v>
      </c>
      <c r="URL410" s="370" t="e">
        <f>VLOOKUP(URT410,Teams,2)</f>
        <v>#REF!</v>
      </c>
      <c r="URM410" s="464"/>
      <c r="URN410" s="369">
        <v>0.33333333333333331</v>
      </c>
      <c r="URO410" s="370" t="e">
        <f>VLOOKUP(URK410,fields,2)</f>
        <v>#REF!</v>
      </c>
      <c r="URP410" s="73" t="s">
        <v>985</v>
      </c>
      <c r="URQ410" s="95">
        <v>45109</v>
      </c>
      <c r="URR410" s="65" t="s">
        <v>11</v>
      </c>
      <c r="URS410" s="370" t="e">
        <f>VLOOKUP(USA410,Teams,2)</f>
        <v>#REF!</v>
      </c>
      <c r="URT410" s="370" t="e">
        <f>VLOOKUP(USB410,Teams,2)</f>
        <v>#REF!</v>
      </c>
      <c r="URU410" s="464"/>
      <c r="URV410" s="369">
        <v>0.33333333333333331</v>
      </c>
      <c r="URW410" s="370" t="e">
        <f>VLOOKUP(URS410,fields,2)</f>
        <v>#REF!</v>
      </c>
      <c r="URX410" s="73" t="s">
        <v>985</v>
      </c>
      <c r="URY410" s="95">
        <v>45109</v>
      </c>
      <c r="URZ410" s="65" t="s">
        <v>11</v>
      </c>
      <c r="USA410" s="370" t="e">
        <f>VLOOKUP(USI410,Teams,2)</f>
        <v>#REF!</v>
      </c>
      <c r="USB410" s="370" t="e">
        <f>VLOOKUP(USJ410,Teams,2)</f>
        <v>#REF!</v>
      </c>
      <c r="USC410" s="464"/>
      <c r="USD410" s="369">
        <v>0.33333333333333331</v>
      </c>
      <c r="USE410" s="370" t="e">
        <f>VLOOKUP(USA410,fields,2)</f>
        <v>#REF!</v>
      </c>
      <c r="USF410" s="73" t="s">
        <v>985</v>
      </c>
      <c r="USG410" s="95">
        <v>45109</v>
      </c>
      <c r="USH410" s="65" t="s">
        <v>11</v>
      </c>
      <c r="USI410" s="370" t="e">
        <f>VLOOKUP(USQ410,Teams,2)</f>
        <v>#REF!</v>
      </c>
      <c r="USJ410" s="370" t="e">
        <f>VLOOKUP(USR410,Teams,2)</f>
        <v>#REF!</v>
      </c>
      <c r="USK410" s="464"/>
      <c r="USL410" s="369">
        <v>0.33333333333333331</v>
      </c>
      <c r="USM410" s="370" t="e">
        <f>VLOOKUP(USI410,fields,2)</f>
        <v>#REF!</v>
      </c>
      <c r="USN410" s="73" t="s">
        <v>985</v>
      </c>
      <c r="USO410" s="95">
        <v>45109</v>
      </c>
      <c r="USP410" s="65" t="s">
        <v>11</v>
      </c>
      <c r="USQ410" s="370" t="e">
        <f>VLOOKUP(USY410,Teams,2)</f>
        <v>#REF!</v>
      </c>
      <c r="USR410" s="370" t="e">
        <f>VLOOKUP(USZ410,Teams,2)</f>
        <v>#REF!</v>
      </c>
      <c r="USS410" s="464"/>
      <c r="UST410" s="369">
        <v>0.33333333333333331</v>
      </c>
      <c r="USU410" s="370" t="e">
        <f>VLOOKUP(USQ410,fields,2)</f>
        <v>#REF!</v>
      </c>
      <c r="USV410" s="73" t="s">
        <v>985</v>
      </c>
      <c r="USW410" s="95">
        <v>45109</v>
      </c>
      <c r="USX410" s="65" t="s">
        <v>11</v>
      </c>
      <c r="USY410" s="370" t="e">
        <f>VLOOKUP(UTG410,Teams,2)</f>
        <v>#REF!</v>
      </c>
      <c r="USZ410" s="370" t="e">
        <f>VLOOKUP(UTH410,Teams,2)</f>
        <v>#REF!</v>
      </c>
      <c r="UTA410" s="464"/>
      <c r="UTB410" s="369">
        <v>0.33333333333333331</v>
      </c>
      <c r="UTC410" s="370" t="e">
        <f>VLOOKUP(USY410,fields,2)</f>
        <v>#REF!</v>
      </c>
      <c r="UTD410" s="73" t="s">
        <v>985</v>
      </c>
      <c r="UTE410" s="95">
        <v>45109</v>
      </c>
      <c r="UTF410" s="65" t="s">
        <v>11</v>
      </c>
      <c r="UTG410" s="370" t="e">
        <f>VLOOKUP(UTO410,Teams,2)</f>
        <v>#REF!</v>
      </c>
      <c r="UTH410" s="370" t="e">
        <f>VLOOKUP(UTP410,Teams,2)</f>
        <v>#REF!</v>
      </c>
      <c r="UTI410" s="464"/>
      <c r="UTJ410" s="369">
        <v>0.33333333333333331</v>
      </c>
      <c r="UTK410" s="370" t="e">
        <f>VLOOKUP(UTG410,fields,2)</f>
        <v>#REF!</v>
      </c>
      <c r="UTL410" s="73" t="s">
        <v>985</v>
      </c>
      <c r="UTM410" s="95">
        <v>45109</v>
      </c>
      <c r="UTN410" s="65" t="s">
        <v>11</v>
      </c>
      <c r="UTO410" s="370" t="e">
        <f>VLOOKUP(UTW410,Teams,2)</f>
        <v>#REF!</v>
      </c>
      <c r="UTP410" s="370" t="e">
        <f>VLOOKUP(UTX410,Teams,2)</f>
        <v>#REF!</v>
      </c>
      <c r="UTQ410" s="464"/>
      <c r="UTR410" s="369">
        <v>0.33333333333333331</v>
      </c>
      <c r="UTS410" s="370" t="e">
        <f>VLOOKUP(UTO410,fields,2)</f>
        <v>#REF!</v>
      </c>
      <c r="UTT410" s="73" t="s">
        <v>985</v>
      </c>
      <c r="UTU410" s="95">
        <v>45109</v>
      </c>
      <c r="UTV410" s="65" t="s">
        <v>11</v>
      </c>
      <c r="UTW410" s="370" t="e">
        <f>VLOOKUP(UUE410,Teams,2)</f>
        <v>#REF!</v>
      </c>
      <c r="UTX410" s="370" t="e">
        <f>VLOOKUP(UUF410,Teams,2)</f>
        <v>#REF!</v>
      </c>
      <c r="UTY410" s="464"/>
      <c r="UTZ410" s="369">
        <v>0.33333333333333331</v>
      </c>
      <c r="UUA410" s="370" t="e">
        <f>VLOOKUP(UTW410,fields,2)</f>
        <v>#REF!</v>
      </c>
      <c r="UUB410" s="73" t="s">
        <v>985</v>
      </c>
      <c r="UUC410" s="95">
        <v>45109</v>
      </c>
      <c r="UUD410" s="65" t="s">
        <v>11</v>
      </c>
      <c r="UUE410" s="370" t="e">
        <f>VLOOKUP(UUM410,Teams,2)</f>
        <v>#REF!</v>
      </c>
      <c r="UUF410" s="370" t="e">
        <f>VLOOKUP(UUN410,Teams,2)</f>
        <v>#REF!</v>
      </c>
      <c r="UUG410" s="464"/>
      <c r="UUH410" s="369">
        <v>0.33333333333333331</v>
      </c>
      <c r="UUI410" s="370" t="e">
        <f>VLOOKUP(UUE410,fields,2)</f>
        <v>#REF!</v>
      </c>
      <c r="UUJ410" s="73" t="s">
        <v>985</v>
      </c>
      <c r="UUK410" s="95">
        <v>45109</v>
      </c>
      <c r="UUL410" s="65" t="s">
        <v>11</v>
      </c>
      <c r="UUM410" s="370" t="e">
        <f>VLOOKUP(UUU410,Teams,2)</f>
        <v>#REF!</v>
      </c>
      <c r="UUN410" s="370" t="e">
        <f>VLOOKUP(UUV410,Teams,2)</f>
        <v>#REF!</v>
      </c>
      <c r="UUO410" s="464"/>
      <c r="UUP410" s="369">
        <v>0.33333333333333331</v>
      </c>
      <c r="UUQ410" s="370" t="e">
        <f>VLOOKUP(UUM410,fields,2)</f>
        <v>#REF!</v>
      </c>
      <c r="UUR410" s="73" t="s">
        <v>985</v>
      </c>
      <c r="UUS410" s="95">
        <v>45109</v>
      </c>
      <c r="UUT410" s="65" t="s">
        <v>11</v>
      </c>
      <c r="UUU410" s="370" t="e">
        <f>VLOOKUP(UVC410,Teams,2)</f>
        <v>#REF!</v>
      </c>
      <c r="UUV410" s="370" t="e">
        <f>VLOOKUP(UVD410,Teams,2)</f>
        <v>#REF!</v>
      </c>
      <c r="UUW410" s="464"/>
      <c r="UUX410" s="369">
        <v>0.33333333333333331</v>
      </c>
      <c r="UUY410" s="370" t="e">
        <f>VLOOKUP(UUU410,fields,2)</f>
        <v>#REF!</v>
      </c>
      <c r="UUZ410" s="73" t="s">
        <v>985</v>
      </c>
      <c r="UVA410" s="95">
        <v>45109</v>
      </c>
      <c r="UVB410" s="65" t="s">
        <v>11</v>
      </c>
      <c r="UVC410" s="370" t="e">
        <f>VLOOKUP(UVK410,Teams,2)</f>
        <v>#REF!</v>
      </c>
      <c r="UVD410" s="370" t="e">
        <f>VLOOKUP(UVL410,Teams,2)</f>
        <v>#REF!</v>
      </c>
      <c r="UVE410" s="464"/>
      <c r="UVF410" s="369">
        <v>0.33333333333333331</v>
      </c>
      <c r="UVG410" s="370" t="e">
        <f>VLOOKUP(UVC410,fields,2)</f>
        <v>#REF!</v>
      </c>
      <c r="UVH410" s="73" t="s">
        <v>985</v>
      </c>
      <c r="UVI410" s="95">
        <v>45109</v>
      </c>
      <c r="UVJ410" s="65" t="s">
        <v>11</v>
      </c>
      <c r="UVK410" s="370" t="e">
        <f>VLOOKUP(UVS410,Teams,2)</f>
        <v>#REF!</v>
      </c>
      <c r="UVL410" s="370" t="e">
        <f>VLOOKUP(UVT410,Teams,2)</f>
        <v>#REF!</v>
      </c>
      <c r="UVM410" s="464"/>
      <c r="UVN410" s="369">
        <v>0.33333333333333331</v>
      </c>
      <c r="UVO410" s="370" t="e">
        <f>VLOOKUP(UVK410,fields,2)</f>
        <v>#REF!</v>
      </c>
      <c r="UVP410" s="73" t="s">
        <v>985</v>
      </c>
      <c r="UVQ410" s="95">
        <v>45109</v>
      </c>
      <c r="UVR410" s="65" t="s">
        <v>11</v>
      </c>
      <c r="UVS410" s="370" t="e">
        <f>VLOOKUP(UWA410,Teams,2)</f>
        <v>#REF!</v>
      </c>
      <c r="UVT410" s="370" t="e">
        <f>VLOOKUP(UWB410,Teams,2)</f>
        <v>#REF!</v>
      </c>
      <c r="UVU410" s="464"/>
      <c r="UVV410" s="369">
        <v>0.33333333333333331</v>
      </c>
      <c r="UVW410" s="370" t="e">
        <f>VLOOKUP(UVS410,fields,2)</f>
        <v>#REF!</v>
      </c>
      <c r="UVX410" s="73" t="s">
        <v>985</v>
      </c>
      <c r="UVY410" s="95">
        <v>45109</v>
      </c>
      <c r="UVZ410" s="65" t="s">
        <v>11</v>
      </c>
      <c r="UWA410" s="370" t="e">
        <f>VLOOKUP(UWI410,Teams,2)</f>
        <v>#REF!</v>
      </c>
      <c r="UWB410" s="370" t="e">
        <f>VLOOKUP(UWJ410,Teams,2)</f>
        <v>#REF!</v>
      </c>
      <c r="UWC410" s="464"/>
      <c r="UWD410" s="369">
        <v>0.33333333333333331</v>
      </c>
      <c r="UWE410" s="370" t="e">
        <f>VLOOKUP(UWA410,fields,2)</f>
        <v>#REF!</v>
      </c>
      <c r="UWF410" s="73" t="s">
        <v>985</v>
      </c>
      <c r="UWG410" s="95">
        <v>45109</v>
      </c>
      <c r="UWH410" s="65" t="s">
        <v>11</v>
      </c>
      <c r="UWI410" s="370" t="e">
        <f>VLOOKUP(UWQ410,Teams,2)</f>
        <v>#REF!</v>
      </c>
      <c r="UWJ410" s="370" t="e">
        <f>VLOOKUP(UWR410,Teams,2)</f>
        <v>#REF!</v>
      </c>
      <c r="UWK410" s="464"/>
      <c r="UWL410" s="369">
        <v>0.33333333333333331</v>
      </c>
      <c r="UWM410" s="370" t="e">
        <f>VLOOKUP(UWI410,fields,2)</f>
        <v>#REF!</v>
      </c>
      <c r="UWN410" s="73" t="s">
        <v>985</v>
      </c>
      <c r="UWO410" s="95">
        <v>45109</v>
      </c>
      <c r="UWP410" s="65" t="s">
        <v>11</v>
      </c>
      <c r="UWQ410" s="370" t="e">
        <f>VLOOKUP(UWY410,Teams,2)</f>
        <v>#REF!</v>
      </c>
      <c r="UWR410" s="370" t="e">
        <f>VLOOKUP(UWZ410,Teams,2)</f>
        <v>#REF!</v>
      </c>
      <c r="UWS410" s="464"/>
      <c r="UWT410" s="369">
        <v>0.33333333333333331</v>
      </c>
      <c r="UWU410" s="370" t="e">
        <f>VLOOKUP(UWQ410,fields,2)</f>
        <v>#REF!</v>
      </c>
      <c r="UWV410" s="73" t="s">
        <v>985</v>
      </c>
      <c r="UWW410" s="95">
        <v>45109</v>
      </c>
      <c r="UWX410" s="65" t="s">
        <v>11</v>
      </c>
      <c r="UWY410" s="370" t="e">
        <f>VLOOKUP(UXG410,Teams,2)</f>
        <v>#REF!</v>
      </c>
      <c r="UWZ410" s="370" t="e">
        <f>VLOOKUP(UXH410,Teams,2)</f>
        <v>#REF!</v>
      </c>
      <c r="UXA410" s="464"/>
      <c r="UXB410" s="369">
        <v>0.33333333333333331</v>
      </c>
      <c r="UXC410" s="370" t="e">
        <f>VLOOKUP(UWY410,fields,2)</f>
        <v>#REF!</v>
      </c>
      <c r="UXD410" s="73" t="s">
        <v>985</v>
      </c>
      <c r="UXE410" s="95">
        <v>45109</v>
      </c>
      <c r="UXF410" s="65" t="s">
        <v>11</v>
      </c>
      <c r="UXG410" s="370" t="e">
        <f>VLOOKUP(UXO410,Teams,2)</f>
        <v>#REF!</v>
      </c>
      <c r="UXH410" s="370" t="e">
        <f>VLOOKUP(UXP410,Teams,2)</f>
        <v>#REF!</v>
      </c>
      <c r="UXI410" s="464"/>
      <c r="UXJ410" s="369">
        <v>0.33333333333333331</v>
      </c>
      <c r="UXK410" s="370" t="e">
        <f>VLOOKUP(UXG410,fields,2)</f>
        <v>#REF!</v>
      </c>
      <c r="UXL410" s="73" t="s">
        <v>985</v>
      </c>
      <c r="UXM410" s="95">
        <v>45109</v>
      </c>
      <c r="UXN410" s="65" t="s">
        <v>11</v>
      </c>
      <c r="UXO410" s="370" t="e">
        <f>VLOOKUP(UXW410,Teams,2)</f>
        <v>#REF!</v>
      </c>
      <c r="UXP410" s="370" t="e">
        <f>VLOOKUP(UXX410,Teams,2)</f>
        <v>#REF!</v>
      </c>
      <c r="UXQ410" s="464"/>
      <c r="UXR410" s="369">
        <v>0.33333333333333331</v>
      </c>
      <c r="UXS410" s="370" t="e">
        <f>VLOOKUP(UXO410,fields,2)</f>
        <v>#REF!</v>
      </c>
      <c r="UXT410" s="73" t="s">
        <v>985</v>
      </c>
      <c r="UXU410" s="95">
        <v>45109</v>
      </c>
      <c r="UXV410" s="65" t="s">
        <v>11</v>
      </c>
      <c r="UXW410" s="370" t="e">
        <f>VLOOKUP(UYE410,Teams,2)</f>
        <v>#REF!</v>
      </c>
      <c r="UXX410" s="370" t="e">
        <f>VLOOKUP(UYF410,Teams,2)</f>
        <v>#REF!</v>
      </c>
      <c r="UXY410" s="464"/>
      <c r="UXZ410" s="369">
        <v>0.33333333333333331</v>
      </c>
      <c r="UYA410" s="370" t="e">
        <f>VLOOKUP(UXW410,fields,2)</f>
        <v>#REF!</v>
      </c>
      <c r="UYB410" s="73" t="s">
        <v>985</v>
      </c>
      <c r="UYC410" s="95">
        <v>45109</v>
      </c>
      <c r="UYD410" s="65" t="s">
        <v>11</v>
      </c>
      <c r="UYE410" s="370" t="e">
        <f>VLOOKUP(UYM410,Teams,2)</f>
        <v>#REF!</v>
      </c>
      <c r="UYF410" s="370" t="e">
        <f>VLOOKUP(UYN410,Teams,2)</f>
        <v>#REF!</v>
      </c>
      <c r="UYG410" s="464"/>
      <c r="UYH410" s="369">
        <v>0.33333333333333331</v>
      </c>
      <c r="UYI410" s="370" t="e">
        <f>VLOOKUP(UYE410,fields,2)</f>
        <v>#REF!</v>
      </c>
      <c r="UYJ410" s="73" t="s">
        <v>985</v>
      </c>
      <c r="UYK410" s="95">
        <v>45109</v>
      </c>
      <c r="UYL410" s="65" t="s">
        <v>11</v>
      </c>
      <c r="UYM410" s="370" t="e">
        <f>VLOOKUP(UYU410,Teams,2)</f>
        <v>#REF!</v>
      </c>
      <c r="UYN410" s="370" t="e">
        <f>VLOOKUP(UYV410,Teams,2)</f>
        <v>#REF!</v>
      </c>
      <c r="UYO410" s="464"/>
      <c r="UYP410" s="369">
        <v>0.33333333333333331</v>
      </c>
      <c r="UYQ410" s="370" t="e">
        <f>VLOOKUP(UYM410,fields,2)</f>
        <v>#REF!</v>
      </c>
      <c r="UYR410" s="73" t="s">
        <v>985</v>
      </c>
      <c r="UYS410" s="95">
        <v>45109</v>
      </c>
      <c r="UYT410" s="65" t="s">
        <v>11</v>
      </c>
      <c r="UYU410" s="370" t="e">
        <f>VLOOKUP(UZC410,Teams,2)</f>
        <v>#REF!</v>
      </c>
      <c r="UYV410" s="370" t="e">
        <f>VLOOKUP(UZD410,Teams,2)</f>
        <v>#REF!</v>
      </c>
      <c r="UYW410" s="464"/>
      <c r="UYX410" s="369">
        <v>0.33333333333333331</v>
      </c>
      <c r="UYY410" s="370" t="e">
        <f>VLOOKUP(UYU410,fields,2)</f>
        <v>#REF!</v>
      </c>
      <c r="UYZ410" s="73" t="s">
        <v>985</v>
      </c>
      <c r="UZA410" s="95">
        <v>45109</v>
      </c>
      <c r="UZB410" s="65" t="s">
        <v>11</v>
      </c>
      <c r="UZC410" s="370" t="e">
        <f>VLOOKUP(UZK410,Teams,2)</f>
        <v>#REF!</v>
      </c>
      <c r="UZD410" s="370" t="e">
        <f>VLOOKUP(UZL410,Teams,2)</f>
        <v>#REF!</v>
      </c>
      <c r="UZE410" s="464"/>
      <c r="UZF410" s="369">
        <v>0.33333333333333331</v>
      </c>
      <c r="UZG410" s="370" t="e">
        <f>VLOOKUP(UZC410,fields,2)</f>
        <v>#REF!</v>
      </c>
      <c r="UZH410" s="73" t="s">
        <v>985</v>
      </c>
      <c r="UZI410" s="95">
        <v>45109</v>
      </c>
      <c r="UZJ410" s="65" t="s">
        <v>11</v>
      </c>
      <c r="UZK410" s="370" t="e">
        <f>VLOOKUP(UZS410,Teams,2)</f>
        <v>#REF!</v>
      </c>
      <c r="UZL410" s="370" t="e">
        <f>VLOOKUP(UZT410,Teams,2)</f>
        <v>#REF!</v>
      </c>
      <c r="UZM410" s="464"/>
      <c r="UZN410" s="369">
        <v>0.33333333333333331</v>
      </c>
      <c r="UZO410" s="370" t="e">
        <f>VLOOKUP(UZK410,fields,2)</f>
        <v>#REF!</v>
      </c>
      <c r="UZP410" s="73" t="s">
        <v>985</v>
      </c>
      <c r="UZQ410" s="95">
        <v>45109</v>
      </c>
      <c r="UZR410" s="65" t="s">
        <v>11</v>
      </c>
      <c r="UZS410" s="370" t="e">
        <f>VLOOKUP(VAA410,Teams,2)</f>
        <v>#REF!</v>
      </c>
      <c r="UZT410" s="370" t="e">
        <f>VLOOKUP(VAB410,Teams,2)</f>
        <v>#REF!</v>
      </c>
      <c r="UZU410" s="464"/>
      <c r="UZV410" s="369">
        <v>0.33333333333333331</v>
      </c>
      <c r="UZW410" s="370" t="e">
        <f>VLOOKUP(UZS410,fields,2)</f>
        <v>#REF!</v>
      </c>
      <c r="UZX410" s="73" t="s">
        <v>985</v>
      </c>
      <c r="UZY410" s="95">
        <v>45109</v>
      </c>
      <c r="UZZ410" s="65" t="s">
        <v>11</v>
      </c>
      <c r="VAA410" s="370" t="e">
        <f>VLOOKUP(VAI410,Teams,2)</f>
        <v>#REF!</v>
      </c>
      <c r="VAB410" s="370" t="e">
        <f>VLOOKUP(VAJ410,Teams,2)</f>
        <v>#REF!</v>
      </c>
      <c r="VAC410" s="464"/>
      <c r="VAD410" s="369">
        <v>0.33333333333333331</v>
      </c>
      <c r="VAE410" s="370" t="e">
        <f>VLOOKUP(VAA410,fields,2)</f>
        <v>#REF!</v>
      </c>
      <c r="VAF410" s="73" t="s">
        <v>985</v>
      </c>
      <c r="VAG410" s="95">
        <v>45109</v>
      </c>
      <c r="VAH410" s="65" t="s">
        <v>11</v>
      </c>
      <c r="VAI410" s="370" t="e">
        <f>VLOOKUP(VAQ410,Teams,2)</f>
        <v>#REF!</v>
      </c>
      <c r="VAJ410" s="370" t="e">
        <f>VLOOKUP(VAR410,Teams,2)</f>
        <v>#REF!</v>
      </c>
      <c r="VAK410" s="464"/>
      <c r="VAL410" s="369">
        <v>0.33333333333333331</v>
      </c>
      <c r="VAM410" s="370" t="e">
        <f>VLOOKUP(VAI410,fields,2)</f>
        <v>#REF!</v>
      </c>
      <c r="VAN410" s="73" t="s">
        <v>985</v>
      </c>
      <c r="VAO410" s="95">
        <v>45109</v>
      </c>
      <c r="VAP410" s="65" t="s">
        <v>11</v>
      </c>
      <c r="VAQ410" s="370" t="e">
        <f>VLOOKUP(VAY410,Teams,2)</f>
        <v>#REF!</v>
      </c>
      <c r="VAR410" s="370" t="e">
        <f>VLOOKUP(VAZ410,Teams,2)</f>
        <v>#REF!</v>
      </c>
      <c r="VAS410" s="464"/>
      <c r="VAT410" s="369">
        <v>0.33333333333333331</v>
      </c>
      <c r="VAU410" s="370" t="e">
        <f>VLOOKUP(VAQ410,fields,2)</f>
        <v>#REF!</v>
      </c>
      <c r="VAV410" s="73" t="s">
        <v>985</v>
      </c>
      <c r="VAW410" s="95">
        <v>45109</v>
      </c>
      <c r="VAX410" s="65" t="s">
        <v>11</v>
      </c>
      <c r="VAY410" s="370" t="e">
        <f>VLOOKUP(VBG410,Teams,2)</f>
        <v>#REF!</v>
      </c>
      <c r="VAZ410" s="370" t="e">
        <f>VLOOKUP(VBH410,Teams,2)</f>
        <v>#REF!</v>
      </c>
      <c r="VBA410" s="464"/>
      <c r="VBB410" s="369">
        <v>0.33333333333333331</v>
      </c>
      <c r="VBC410" s="370" t="e">
        <f>VLOOKUP(VAY410,fields,2)</f>
        <v>#REF!</v>
      </c>
      <c r="VBD410" s="73" t="s">
        <v>985</v>
      </c>
      <c r="VBE410" s="95">
        <v>45109</v>
      </c>
      <c r="VBF410" s="65" t="s">
        <v>11</v>
      </c>
      <c r="VBG410" s="370" t="e">
        <f>VLOOKUP(VBO410,Teams,2)</f>
        <v>#REF!</v>
      </c>
      <c r="VBH410" s="370" t="e">
        <f>VLOOKUP(VBP410,Teams,2)</f>
        <v>#REF!</v>
      </c>
      <c r="VBI410" s="464"/>
      <c r="VBJ410" s="369">
        <v>0.33333333333333331</v>
      </c>
      <c r="VBK410" s="370" t="e">
        <f>VLOOKUP(VBG410,fields,2)</f>
        <v>#REF!</v>
      </c>
      <c r="VBL410" s="73" t="s">
        <v>985</v>
      </c>
      <c r="VBM410" s="95">
        <v>45109</v>
      </c>
      <c r="VBN410" s="65" t="s">
        <v>11</v>
      </c>
      <c r="VBO410" s="370" t="e">
        <f>VLOOKUP(VBW410,Teams,2)</f>
        <v>#REF!</v>
      </c>
      <c r="VBP410" s="370" t="e">
        <f>VLOOKUP(VBX410,Teams,2)</f>
        <v>#REF!</v>
      </c>
      <c r="VBQ410" s="464"/>
      <c r="VBR410" s="369">
        <v>0.33333333333333331</v>
      </c>
      <c r="VBS410" s="370" t="e">
        <f>VLOOKUP(VBO410,fields,2)</f>
        <v>#REF!</v>
      </c>
      <c r="VBT410" s="73" t="s">
        <v>985</v>
      </c>
      <c r="VBU410" s="95">
        <v>45109</v>
      </c>
      <c r="VBV410" s="65" t="s">
        <v>11</v>
      </c>
      <c r="VBW410" s="370" t="e">
        <f>VLOOKUP(VCE410,Teams,2)</f>
        <v>#REF!</v>
      </c>
      <c r="VBX410" s="370" t="e">
        <f>VLOOKUP(VCF410,Teams,2)</f>
        <v>#REF!</v>
      </c>
      <c r="VBY410" s="464"/>
      <c r="VBZ410" s="369">
        <v>0.33333333333333331</v>
      </c>
      <c r="VCA410" s="370" t="e">
        <f>VLOOKUP(VBW410,fields,2)</f>
        <v>#REF!</v>
      </c>
      <c r="VCB410" s="73" t="s">
        <v>985</v>
      </c>
      <c r="VCC410" s="95">
        <v>45109</v>
      </c>
      <c r="VCD410" s="65" t="s">
        <v>11</v>
      </c>
      <c r="VCE410" s="370" t="e">
        <f>VLOOKUP(VCM410,Teams,2)</f>
        <v>#REF!</v>
      </c>
      <c r="VCF410" s="370" t="e">
        <f>VLOOKUP(VCN410,Teams,2)</f>
        <v>#REF!</v>
      </c>
      <c r="VCG410" s="464"/>
      <c r="VCH410" s="369">
        <v>0.33333333333333331</v>
      </c>
      <c r="VCI410" s="370" t="e">
        <f>VLOOKUP(VCE410,fields,2)</f>
        <v>#REF!</v>
      </c>
      <c r="VCJ410" s="73" t="s">
        <v>985</v>
      </c>
      <c r="VCK410" s="95">
        <v>45109</v>
      </c>
      <c r="VCL410" s="65" t="s">
        <v>11</v>
      </c>
      <c r="VCM410" s="370" t="e">
        <f>VLOOKUP(VCU410,Teams,2)</f>
        <v>#REF!</v>
      </c>
      <c r="VCN410" s="370" t="e">
        <f>VLOOKUP(VCV410,Teams,2)</f>
        <v>#REF!</v>
      </c>
      <c r="VCO410" s="464"/>
      <c r="VCP410" s="369">
        <v>0.33333333333333331</v>
      </c>
      <c r="VCQ410" s="370" t="e">
        <f>VLOOKUP(VCM410,fields,2)</f>
        <v>#REF!</v>
      </c>
      <c r="VCR410" s="73" t="s">
        <v>985</v>
      </c>
      <c r="VCS410" s="95">
        <v>45109</v>
      </c>
      <c r="VCT410" s="65" t="s">
        <v>11</v>
      </c>
      <c r="VCU410" s="370" t="e">
        <f>VLOOKUP(VDC410,Teams,2)</f>
        <v>#REF!</v>
      </c>
      <c r="VCV410" s="370" t="e">
        <f>VLOOKUP(VDD410,Teams,2)</f>
        <v>#REF!</v>
      </c>
      <c r="VCW410" s="464"/>
      <c r="VCX410" s="369">
        <v>0.33333333333333331</v>
      </c>
      <c r="VCY410" s="370" t="e">
        <f>VLOOKUP(VCU410,fields,2)</f>
        <v>#REF!</v>
      </c>
      <c r="VCZ410" s="73" t="s">
        <v>985</v>
      </c>
      <c r="VDA410" s="95">
        <v>45109</v>
      </c>
      <c r="VDB410" s="65" t="s">
        <v>11</v>
      </c>
      <c r="VDC410" s="370" t="e">
        <f>VLOOKUP(VDK410,Teams,2)</f>
        <v>#REF!</v>
      </c>
      <c r="VDD410" s="370" t="e">
        <f>VLOOKUP(VDL410,Teams,2)</f>
        <v>#REF!</v>
      </c>
      <c r="VDE410" s="464"/>
      <c r="VDF410" s="369">
        <v>0.33333333333333331</v>
      </c>
      <c r="VDG410" s="370" t="e">
        <f>VLOOKUP(VDC410,fields,2)</f>
        <v>#REF!</v>
      </c>
      <c r="VDH410" s="73" t="s">
        <v>985</v>
      </c>
      <c r="VDI410" s="95">
        <v>45109</v>
      </c>
      <c r="VDJ410" s="65" t="s">
        <v>11</v>
      </c>
      <c r="VDK410" s="370" t="e">
        <f>VLOOKUP(VDS410,Teams,2)</f>
        <v>#REF!</v>
      </c>
      <c r="VDL410" s="370" t="e">
        <f>VLOOKUP(VDT410,Teams,2)</f>
        <v>#REF!</v>
      </c>
      <c r="VDM410" s="464"/>
      <c r="VDN410" s="369">
        <v>0.33333333333333331</v>
      </c>
      <c r="VDO410" s="370" t="e">
        <f>VLOOKUP(VDK410,fields,2)</f>
        <v>#REF!</v>
      </c>
      <c r="VDP410" s="73" t="s">
        <v>985</v>
      </c>
      <c r="VDQ410" s="95">
        <v>45109</v>
      </c>
      <c r="VDR410" s="65" t="s">
        <v>11</v>
      </c>
      <c r="VDS410" s="370" t="e">
        <f>VLOOKUP(VEA410,Teams,2)</f>
        <v>#REF!</v>
      </c>
      <c r="VDT410" s="370" t="e">
        <f>VLOOKUP(VEB410,Teams,2)</f>
        <v>#REF!</v>
      </c>
      <c r="VDU410" s="464"/>
      <c r="VDV410" s="369">
        <v>0.33333333333333331</v>
      </c>
      <c r="VDW410" s="370" t="e">
        <f>VLOOKUP(VDS410,fields,2)</f>
        <v>#REF!</v>
      </c>
      <c r="VDX410" s="73" t="s">
        <v>985</v>
      </c>
      <c r="VDY410" s="95">
        <v>45109</v>
      </c>
      <c r="VDZ410" s="65" t="s">
        <v>11</v>
      </c>
      <c r="VEA410" s="370" t="e">
        <f>VLOOKUP(VEI410,Teams,2)</f>
        <v>#REF!</v>
      </c>
      <c r="VEB410" s="370" t="e">
        <f>VLOOKUP(VEJ410,Teams,2)</f>
        <v>#REF!</v>
      </c>
      <c r="VEC410" s="464"/>
      <c r="VED410" s="369">
        <v>0.33333333333333331</v>
      </c>
      <c r="VEE410" s="370" t="e">
        <f>VLOOKUP(VEA410,fields,2)</f>
        <v>#REF!</v>
      </c>
      <c r="VEF410" s="73" t="s">
        <v>985</v>
      </c>
      <c r="VEG410" s="95">
        <v>45109</v>
      </c>
      <c r="VEH410" s="65" t="s">
        <v>11</v>
      </c>
      <c r="VEI410" s="370" t="e">
        <f>VLOOKUP(VEQ410,Teams,2)</f>
        <v>#REF!</v>
      </c>
      <c r="VEJ410" s="370" t="e">
        <f>VLOOKUP(VER410,Teams,2)</f>
        <v>#REF!</v>
      </c>
      <c r="VEK410" s="464"/>
      <c r="VEL410" s="369">
        <v>0.33333333333333331</v>
      </c>
      <c r="VEM410" s="370" t="e">
        <f>VLOOKUP(VEI410,fields,2)</f>
        <v>#REF!</v>
      </c>
      <c r="VEN410" s="73" t="s">
        <v>985</v>
      </c>
      <c r="VEO410" s="95">
        <v>45109</v>
      </c>
      <c r="VEP410" s="65" t="s">
        <v>11</v>
      </c>
      <c r="VEQ410" s="370" t="e">
        <f>VLOOKUP(VEY410,Teams,2)</f>
        <v>#REF!</v>
      </c>
      <c r="VER410" s="370" t="e">
        <f>VLOOKUP(VEZ410,Teams,2)</f>
        <v>#REF!</v>
      </c>
      <c r="VES410" s="464"/>
      <c r="VET410" s="369">
        <v>0.33333333333333331</v>
      </c>
      <c r="VEU410" s="370" t="e">
        <f>VLOOKUP(VEQ410,fields,2)</f>
        <v>#REF!</v>
      </c>
      <c r="VEV410" s="73" t="s">
        <v>985</v>
      </c>
      <c r="VEW410" s="95">
        <v>45109</v>
      </c>
      <c r="VEX410" s="65" t="s">
        <v>11</v>
      </c>
      <c r="VEY410" s="370" t="e">
        <f>VLOOKUP(VFG410,Teams,2)</f>
        <v>#REF!</v>
      </c>
      <c r="VEZ410" s="370" t="e">
        <f>VLOOKUP(VFH410,Teams,2)</f>
        <v>#REF!</v>
      </c>
      <c r="VFA410" s="464"/>
      <c r="VFB410" s="369">
        <v>0.33333333333333331</v>
      </c>
      <c r="VFC410" s="370" t="e">
        <f>VLOOKUP(VEY410,fields,2)</f>
        <v>#REF!</v>
      </c>
      <c r="VFD410" s="73" t="s">
        <v>985</v>
      </c>
      <c r="VFE410" s="95">
        <v>45109</v>
      </c>
      <c r="VFF410" s="65" t="s">
        <v>11</v>
      </c>
      <c r="VFG410" s="370" t="e">
        <f>VLOOKUP(VFO410,Teams,2)</f>
        <v>#REF!</v>
      </c>
      <c r="VFH410" s="370" t="e">
        <f>VLOOKUP(VFP410,Teams,2)</f>
        <v>#REF!</v>
      </c>
      <c r="VFI410" s="464"/>
      <c r="VFJ410" s="369">
        <v>0.33333333333333331</v>
      </c>
      <c r="VFK410" s="370" t="e">
        <f>VLOOKUP(VFG410,fields,2)</f>
        <v>#REF!</v>
      </c>
      <c r="VFL410" s="73" t="s">
        <v>985</v>
      </c>
      <c r="VFM410" s="95">
        <v>45109</v>
      </c>
      <c r="VFN410" s="65" t="s">
        <v>11</v>
      </c>
      <c r="VFO410" s="370" t="e">
        <f>VLOOKUP(VFW410,Teams,2)</f>
        <v>#REF!</v>
      </c>
      <c r="VFP410" s="370" t="e">
        <f>VLOOKUP(VFX410,Teams,2)</f>
        <v>#REF!</v>
      </c>
      <c r="VFQ410" s="464"/>
      <c r="VFR410" s="369">
        <v>0.33333333333333331</v>
      </c>
      <c r="VFS410" s="370" t="e">
        <f>VLOOKUP(VFO410,fields,2)</f>
        <v>#REF!</v>
      </c>
      <c r="VFT410" s="73" t="s">
        <v>985</v>
      </c>
      <c r="VFU410" s="95">
        <v>45109</v>
      </c>
      <c r="VFV410" s="65" t="s">
        <v>11</v>
      </c>
      <c r="VFW410" s="370" t="e">
        <f>VLOOKUP(VGE410,Teams,2)</f>
        <v>#REF!</v>
      </c>
      <c r="VFX410" s="370" t="e">
        <f>VLOOKUP(VGF410,Teams,2)</f>
        <v>#REF!</v>
      </c>
      <c r="VFY410" s="464"/>
      <c r="VFZ410" s="369">
        <v>0.33333333333333331</v>
      </c>
      <c r="VGA410" s="370" t="e">
        <f>VLOOKUP(VFW410,fields,2)</f>
        <v>#REF!</v>
      </c>
      <c r="VGB410" s="73" t="s">
        <v>985</v>
      </c>
      <c r="VGC410" s="95">
        <v>45109</v>
      </c>
      <c r="VGD410" s="65" t="s">
        <v>11</v>
      </c>
      <c r="VGE410" s="370" t="e">
        <f>VLOOKUP(VGM410,Teams,2)</f>
        <v>#REF!</v>
      </c>
      <c r="VGF410" s="370" t="e">
        <f>VLOOKUP(VGN410,Teams,2)</f>
        <v>#REF!</v>
      </c>
      <c r="VGG410" s="464"/>
      <c r="VGH410" s="369">
        <v>0.33333333333333331</v>
      </c>
      <c r="VGI410" s="370" t="e">
        <f>VLOOKUP(VGE410,fields,2)</f>
        <v>#REF!</v>
      </c>
      <c r="VGJ410" s="73" t="s">
        <v>985</v>
      </c>
      <c r="VGK410" s="95">
        <v>45109</v>
      </c>
      <c r="VGL410" s="65" t="s">
        <v>11</v>
      </c>
      <c r="VGM410" s="370" t="e">
        <f>VLOOKUP(VGU410,Teams,2)</f>
        <v>#REF!</v>
      </c>
      <c r="VGN410" s="370" t="e">
        <f>VLOOKUP(VGV410,Teams,2)</f>
        <v>#REF!</v>
      </c>
      <c r="VGO410" s="464"/>
      <c r="VGP410" s="369">
        <v>0.33333333333333331</v>
      </c>
      <c r="VGQ410" s="370" t="e">
        <f>VLOOKUP(VGM410,fields,2)</f>
        <v>#REF!</v>
      </c>
      <c r="VGR410" s="73" t="s">
        <v>985</v>
      </c>
      <c r="VGS410" s="95">
        <v>45109</v>
      </c>
      <c r="VGT410" s="65" t="s">
        <v>11</v>
      </c>
      <c r="VGU410" s="370" t="e">
        <f>VLOOKUP(VHC410,Teams,2)</f>
        <v>#REF!</v>
      </c>
      <c r="VGV410" s="370" t="e">
        <f>VLOOKUP(VHD410,Teams,2)</f>
        <v>#REF!</v>
      </c>
      <c r="VGW410" s="464"/>
      <c r="VGX410" s="369">
        <v>0.33333333333333331</v>
      </c>
      <c r="VGY410" s="370" t="e">
        <f>VLOOKUP(VGU410,fields,2)</f>
        <v>#REF!</v>
      </c>
      <c r="VGZ410" s="73" t="s">
        <v>985</v>
      </c>
      <c r="VHA410" s="95">
        <v>45109</v>
      </c>
      <c r="VHB410" s="65" t="s">
        <v>11</v>
      </c>
      <c r="VHC410" s="370" t="e">
        <f>VLOOKUP(VHK410,Teams,2)</f>
        <v>#REF!</v>
      </c>
      <c r="VHD410" s="370" t="e">
        <f>VLOOKUP(VHL410,Teams,2)</f>
        <v>#REF!</v>
      </c>
      <c r="VHE410" s="464"/>
      <c r="VHF410" s="369">
        <v>0.33333333333333331</v>
      </c>
      <c r="VHG410" s="370" t="e">
        <f>VLOOKUP(VHC410,fields,2)</f>
        <v>#REF!</v>
      </c>
      <c r="VHH410" s="73" t="s">
        <v>985</v>
      </c>
      <c r="VHI410" s="95">
        <v>45109</v>
      </c>
      <c r="VHJ410" s="65" t="s">
        <v>11</v>
      </c>
      <c r="VHK410" s="370" t="e">
        <f>VLOOKUP(VHS410,Teams,2)</f>
        <v>#REF!</v>
      </c>
      <c r="VHL410" s="370" t="e">
        <f>VLOOKUP(VHT410,Teams,2)</f>
        <v>#REF!</v>
      </c>
      <c r="VHM410" s="464"/>
      <c r="VHN410" s="369">
        <v>0.33333333333333331</v>
      </c>
      <c r="VHO410" s="370" t="e">
        <f>VLOOKUP(VHK410,fields,2)</f>
        <v>#REF!</v>
      </c>
      <c r="VHP410" s="73" t="s">
        <v>985</v>
      </c>
      <c r="VHQ410" s="95">
        <v>45109</v>
      </c>
      <c r="VHR410" s="65" t="s">
        <v>11</v>
      </c>
      <c r="VHS410" s="370" t="e">
        <f>VLOOKUP(VIA410,Teams,2)</f>
        <v>#REF!</v>
      </c>
      <c r="VHT410" s="370" t="e">
        <f>VLOOKUP(VIB410,Teams,2)</f>
        <v>#REF!</v>
      </c>
      <c r="VHU410" s="464"/>
      <c r="VHV410" s="369">
        <v>0.33333333333333331</v>
      </c>
      <c r="VHW410" s="370" t="e">
        <f>VLOOKUP(VHS410,fields,2)</f>
        <v>#REF!</v>
      </c>
      <c r="VHX410" s="73" t="s">
        <v>985</v>
      </c>
      <c r="VHY410" s="95">
        <v>45109</v>
      </c>
      <c r="VHZ410" s="65" t="s">
        <v>11</v>
      </c>
      <c r="VIA410" s="370" t="e">
        <f>VLOOKUP(VII410,Teams,2)</f>
        <v>#REF!</v>
      </c>
      <c r="VIB410" s="370" t="e">
        <f>VLOOKUP(VIJ410,Teams,2)</f>
        <v>#REF!</v>
      </c>
      <c r="VIC410" s="464"/>
      <c r="VID410" s="369">
        <v>0.33333333333333331</v>
      </c>
      <c r="VIE410" s="370" t="e">
        <f>VLOOKUP(VIA410,fields,2)</f>
        <v>#REF!</v>
      </c>
      <c r="VIF410" s="73" t="s">
        <v>985</v>
      </c>
      <c r="VIG410" s="95">
        <v>45109</v>
      </c>
      <c r="VIH410" s="65" t="s">
        <v>11</v>
      </c>
      <c r="VII410" s="370" t="e">
        <f>VLOOKUP(VIQ410,Teams,2)</f>
        <v>#REF!</v>
      </c>
      <c r="VIJ410" s="370" t="e">
        <f>VLOOKUP(VIR410,Teams,2)</f>
        <v>#REF!</v>
      </c>
      <c r="VIK410" s="464"/>
      <c r="VIL410" s="369">
        <v>0.33333333333333331</v>
      </c>
      <c r="VIM410" s="370" t="e">
        <f>VLOOKUP(VII410,fields,2)</f>
        <v>#REF!</v>
      </c>
      <c r="VIN410" s="73" t="s">
        <v>985</v>
      </c>
      <c r="VIO410" s="95">
        <v>45109</v>
      </c>
      <c r="VIP410" s="65" t="s">
        <v>11</v>
      </c>
      <c r="VIQ410" s="370" t="e">
        <f>VLOOKUP(VIY410,Teams,2)</f>
        <v>#REF!</v>
      </c>
      <c r="VIR410" s="370" t="e">
        <f>VLOOKUP(VIZ410,Teams,2)</f>
        <v>#REF!</v>
      </c>
      <c r="VIS410" s="464"/>
      <c r="VIT410" s="369">
        <v>0.33333333333333331</v>
      </c>
      <c r="VIU410" s="370" t="e">
        <f>VLOOKUP(VIQ410,fields,2)</f>
        <v>#REF!</v>
      </c>
      <c r="VIV410" s="73" t="s">
        <v>985</v>
      </c>
      <c r="VIW410" s="95">
        <v>45109</v>
      </c>
      <c r="VIX410" s="65" t="s">
        <v>11</v>
      </c>
      <c r="VIY410" s="370" t="e">
        <f>VLOOKUP(VJG410,Teams,2)</f>
        <v>#REF!</v>
      </c>
      <c r="VIZ410" s="370" t="e">
        <f>VLOOKUP(VJH410,Teams,2)</f>
        <v>#REF!</v>
      </c>
      <c r="VJA410" s="464"/>
      <c r="VJB410" s="369">
        <v>0.33333333333333331</v>
      </c>
      <c r="VJC410" s="370" t="e">
        <f>VLOOKUP(VIY410,fields,2)</f>
        <v>#REF!</v>
      </c>
      <c r="VJD410" s="73" t="s">
        <v>985</v>
      </c>
      <c r="VJE410" s="95">
        <v>45109</v>
      </c>
      <c r="VJF410" s="65" t="s">
        <v>11</v>
      </c>
      <c r="VJG410" s="370" t="e">
        <f>VLOOKUP(VJO410,Teams,2)</f>
        <v>#REF!</v>
      </c>
      <c r="VJH410" s="370" t="e">
        <f>VLOOKUP(VJP410,Teams,2)</f>
        <v>#REF!</v>
      </c>
      <c r="VJI410" s="464"/>
      <c r="VJJ410" s="369">
        <v>0.33333333333333331</v>
      </c>
      <c r="VJK410" s="370" t="e">
        <f>VLOOKUP(VJG410,fields,2)</f>
        <v>#REF!</v>
      </c>
      <c r="VJL410" s="73" t="s">
        <v>985</v>
      </c>
      <c r="VJM410" s="95">
        <v>45109</v>
      </c>
      <c r="VJN410" s="65" t="s">
        <v>11</v>
      </c>
      <c r="VJO410" s="370" t="e">
        <f>VLOOKUP(VJW410,Teams,2)</f>
        <v>#REF!</v>
      </c>
      <c r="VJP410" s="370" t="e">
        <f>VLOOKUP(VJX410,Teams,2)</f>
        <v>#REF!</v>
      </c>
      <c r="VJQ410" s="464"/>
      <c r="VJR410" s="369">
        <v>0.33333333333333331</v>
      </c>
      <c r="VJS410" s="370" t="e">
        <f>VLOOKUP(VJO410,fields,2)</f>
        <v>#REF!</v>
      </c>
      <c r="VJT410" s="73" t="s">
        <v>985</v>
      </c>
      <c r="VJU410" s="95">
        <v>45109</v>
      </c>
      <c r="VJV410" s="65" t="s">
        <v>11</v>
      </c>
      <c r="VJW410" s="370" t="e">
        <f>VLOOKUP(VKE410,Teams,2)</f>
        <v>#REF!</v>
      </c>
      <c r="VJX410" s="370" t="e">
        <f>VLOOKUP(VKF410,Teams,2)</f>
        <v>#REF!</v>
      </c>
      <c r="VJY410" s="464"/>
      <c r="VJZ410" s="369">
        <v>0.33333333333333331</v>
      </c>
      <c r="VKA410" s="370" t="e">
        <f>VLOOKUP(VJW410,fields,2)</f>
        <v>#REF!</v>
      </c>
      <c r="VKB410" s="73" t="s">
        <v>985</v>
      </c>
      <c r="VKC410" s="95">
        <v>45109</v>
      </c>
      <c r="VKD410" s="65" t="s">
        <v>11</v>
      </c>
      <c r="VKE410" s="370" t="e">
        <f>VLOOKUP(VKM410,Teams,2)</f>
        <v>#REF!</v>
      </c>
      <c r="VKF410" s="370" t="e">
        <f>VLOOKUP(VKN410,Teams,2)</f>
        <v>#REF!</v>
      </c>
      <c r="VKG410" s="464"/>
      <c r="VKH410" s="369">
        <v>0.33333333333333331</v>
      </c>
      <c r="VKI410" s="370" t="e">
        <f>VLOOKUP(VKE410,fields,2)</f>
        <v>#REF!</v>
      </c>
      <c r="VKJ410" s="73" t="s">
        <v>985</v>
      </c>
      <c r="VKK410" s="95">
        <v>45109</v>
      </c>
      <c r="VKL410" s="65" t="s">
        <v>11</v>
      </c>
      <c r="VKM410" s="370" t="e">
        <f>VLOOKUP(VKU410,Teams,2)</f>
        <v>#REF!</v>
      </c>
      <c r="VKN410" s="370" t="e">
        <f>VLOOKUP(VKV410,Teams,2)</f>
        <v>#REF!</v>
      </c>
      <c r="VKO410" s="464"/>
      <c r="VKP410" s="369">
        <v>0.33333333333333331</v>
      </c>
      <c r="VKQ410" s="370" t="e">
        <f>VLOOKUP(VKM410,fields,2)</f>
        <v>#REF!</v>
      </c>
      <c r="VKR410" s="73" t="s">
        <v>985</v>
      </c>
      <c r="VKS410" s="95">
        <v>45109</v>
      </c>
      <c r="VKT410" s="65" t="s">
        <v>11</v>
      </c>
      <c r="VKU410" s="370" t="e">
        <f>VLOOKUP(VLC410,Teams,2)</f>
        <v>#REF!</v>
      </c>
      <c r="VKV410" s="370" t="e">
        <f>VLOOKUP(VLD410,Teams,2)</f>
        <v>#REF!</v>
      </c>
      <c r="VKW410" s="464"/>
      <c r="VKX410" s="369">
        <v>0.33333333333333331</v>
      </c>
      <c r="VKY410" s="370" t="e">
        <f>VLOOKUP(VKU410,fields,2)</f>
        <v>#REF!</v>
      </c>
      <c r="VKZ410" s="73" t="s">
        <v>985</v>
      </c>
      <c r="VLA410" s="95">
        <v>45109</v>
      </c>
      <c r="VLB410" s="65" t="s">
        <v>11</v>
      </c>
      <c r="VLC410" s="370" t="e">
        <f>VLOOKUP(VLK410,Teams,2)</f>
        <v>#REF!</v>
      </c>
      <c r="VLD410" s="370" t="e">
        <f>VLOOKUP(VLL410,Teams,2)</f>
        <v>#REF!</v>
      </c>
      <c r="VLE410" s="464"/>
      <c r="VLF410" s="369">
        <v>0.33333333333333331</v>
      </c>
      <c r="VLG410" s="370" t="e">
        <f>VLOOKUP(VLC410,fields,2)</f>
        <v>#REF!</v>
      </c>
      <c r="VLH410" s="73" t="s">
        <v>985</v>
      </c>
      <c r="VLI410" s="95">
        <v>45109</v>
      </c>
      <c r="VLJ410" s="65" t="s">
        <v>11</v>
      </c>
      <c r="VLK410" s="370" t="e">
        <f>VLOOKUP(VLS410,Teams,2)</f>
        <v>#REF!</v>
      </c>
      <c r="VLL410" s="370" t="e">
        <f>VLOOKUP(VLT410,Teams,2)</f>
        <v>#REF!</v>
      </c>
      <c r="VLM410" s="464"/>
      <c r="VLN410" s="369">
        <v>0.33333333333333331</v>
      </c>
      <c r="VLO410" s="370" t="e">
        <f>VLOOKUP(VLK410,fields,2)</f>
        <v>#REF!</v>
      </c>
      <c r="VLP410" s="73" t="s">
        <v>985</v>
      </c>
      <c r="VLQ410" s="95">
        <v>45109</v>
      </c>
      <c r="VLR410" s="65" t="s">
        <v>11</v>
      </c>
      <c r="VLS410" s="370" t="e">
        <f>VLOOKUP(VMA410,Teams,2)</f>
        <v>#REF!</v>
      </c>
      <c r="VLT410" s="370" t="e">
        <f>VLOOKUP(VMB410,Teams,2)</f>
        <v>#REF!</v>
      </c>
      <c r="VLU410" s="464"/>
      <c r="VLV410" s="369">
        <v>0.33333333333333331</v>
      </c>
      <c r="VLW410" s="370" t="e">
        <f>VLOOKUP(VLS410,fields,2)</f>
        <v>#REF!</v>
      </c>
      <c r="VLX410" s="73" t="s">
        <v>985</v>
      </c>
      <c r="VLY410" s="95">
        <v>45109</v>
      </c>
      <c r="VLZ410" s="65" t="s">
        <v>11</v>
      </c>
      <c r="VMA410" s="370" t="e">
        <f>VLOOKUP(VMI410,Teams,2)</f>
        <v>#REF!</v>
      </c>
      <c r="VMB410" s="370" t="e">
        <f>VLOOKUP(VMJ410,Teams,2)</f>
        <v>#REF!</v>
      </c>
      <c r="VMC410" s="464"/>
      <c r="VMD410" s="369">
        <v>0.33333333333333331</v>
      </c>
      <c r="VME410" s="370" t="e">
        <f>VLOOKUP(VMA410,fields,2)</f>
        <v>#REF!</v>
      </c>
      <c r="VMF410" s="73" t="s">
        <v>985</v>
      </c>
      <c r="VMG410" s="95">
        <v>45109</v>
      </c>
      <c r="VMH410" s="65" t="s">
        <v>11</v>
      </c>
      <c r="VMI410" s="370" t="e">
        <f>VLOOKUP(VMQ410,Teams,2)</f>
        <v>#REF!</v>
      </c>
      <c r="VMJ410" s="370" t="e">
        <f>VLOOKUP(VMR410,Teams,2)</f>
        <v>#REF!</v>
      </c>
      <c r="VMK410" s="464"/>
      <c r="VML410" s="369">
        <v>0.33333333333333331</v>
      </c>
      <c r="VMM410" s="370" t="e">
        <f>VLOOKUP(VMI410,fields,2)</f>
        <v>#REF!</v>
      </c>
      <c r="VMN410" s="73" t="s">
        <v>985</v>
      </c>
      <c r="VMO410" s="95">
        <v>45109</v>
      </c>
      <c r="VMP410" s="65" t="s">
        <v>11</v>
      </c>
      <c r="VMQ410" s="370" t="e">
        <f>VLOOKUP(VMY410,Teams,2)</f>
        <v>#REF!</v>
      </c>
      <c r="VMR410" s="370" t="e">
        <f>VLOOKUP(VMZ410,Teams,2)</f>
        <v>#REF!</v>
      </c>
      <c r="VMS410" s="464"/>
      <c r="VMT410" s="369">
        <v>0.33333333333333331</v>
      </c>
      <c r="VMU410" s="370" t="e">
        <f>VLOOKUP(VMQ410,fields,2)</f>
        <v>#REF!</v>
      </c>
      <c r="VMV410" s="73" t="s">
        <v>985</v>
      </c>
      <c r="VMW410" s="95">
        <v>45109</v>
      </c>
      <c r="VMX410" s="65" t="s">
        <v>11</v>
      </c>
      <c r="VMY410" s="370" t="e">
        <f>VLOOKUP(VNG410,Teams,2)</f>
        <v>#REF!</v>
      </c>
      <c r="VMZ410" s="370" t="e">
        <f>VLOOKUP(VNH410,Teams,2)</f>
        <v>#REF!</v>
      </c>
      <c r="VNA410" s="464"/>
      <c r="VNB410" s="369">
        <v>0.33333333333333331</v>
      </c>
      <c r="VNC410" s="370" t="e">
        <f>VLOOKUP(VMY410,fields,2)</f>
        <v>#REF!</v>
      </c>
      <c r="VND410" s="73" t="s">
        <v>985</v>
      </c>
      <c r="VNE410" s="95">
        <v>45109</v>
      </c>
      <c r="VNF410" s="65" t="s">
        <v>11</v>
      </c>
      <c r="VNG410" s="370" t="e">
        <f>VLOOKUP(VNO410,Teams,2)</f>
        <v>#REF!</v>
      </c>
      <c r="VNH410" s="370" t="e">
        <f>VLOOKUP(VNP410,Teams,2)</f>
        <v>#REF!</v>
      </c>
      <c r="VNI410" s="464"/>
      <c r="VNJ410" s="369">
        <v>0.33333333333333331</v>
      </c>
      <c r="VNK410" s="370" t="e">
        <f>VLOOKUP(VNG410,fields,2)</f>
        <v>#REF!</v>
      </c>
      <c r="VNL410" s="73" t="s">
        <v>985</v>
      </c>
      <c r="VNM410" s="95">
        <v>45109</v>
      </c>
      <c r="VNN410" s="65" t="s">
        <v>11</v>
      </c>
      <c r="VNO410" s="370" t="e">
        <f>VLOOKUP(VNW410,Teams,2)</f>
        <v>#REF!</v>
      </c>
      <c r="VNP410" s="370" t="e">
        <f>VLOOKUP(VNX410,Teams,2)</f>
        <v>#REF!</v>
      </c>
      <c r="VNQ410" s="464"/>
      <c r="VNR410" s="369">
        <v>0.33333333333333331</v>
      </c>
      <c r="VNS410" s="370" t="e">
        <f>VLOOKUP(VNO410,fields,2)</f>
        <v>#REF!</v>
      </c>
      <c r="VNT410" s="73" t="s">
        <v>985</v>
      </c>
      <c r="VNU410" s="95">
        <v>45109</v>
      </c>
      <c r="VNV410" s="65" t="s">
        <v>11</v>
      </c>
      <c r="VNW410" s="370" t="e">
        <f>VLOOKUP(VOE410,Teams,2)</f>
        <v>#REF!</v>
      </c>
      <c r="VNX410" s="370" t="e">
        <f>VLOOKUP(VOF410,Teams,2)</f>
        <v>#REF!</v>
      </c>
      <c r="VNY410" s="464"/>
      <c r="VNZ410" s="369">
        <v>0.33333333333333331</v>
      </c>
      <c r="VOA410" s="370" t="e">
        <f>VLOOKUP(VNW410,fields,2)</f>
        <v>#REF!</v>
      </c>
      <c r="VOB410" s="73" t="s">
        <v>985</v>
      </c>
      <c r="VOC410" s="95">
        <v>45109</v>
      </c>
      <c r="VOD410" s="65" t="s">
        <v>11</v>
      </c>
      <c r="VOE410" s="370" t="e">
        <f>VLOOKUP(VOM410,Teams,2)</f>
        <v>#REF!</v>
      </c>
      <c r="VOF410" s="370" t="e">
        <f>VLOOKUP(VON410,Teams,2)</f>
        <v>#REF!</v>
      </c>
      <c r="VOG410" s="464"/>
      <c r="VOH410" s="369">
        <v>0.33333333333333331</v>
      </c>
      <c r="VOI410" s="370" t="e">
        <f>VLOOKUP(VOE410,fields,2)</f>
        <v>#REF!</v>
      </c>
      <c r="VOJ410" s="73" t="s">
        <v>985</v>
      </c>
      <c r="VOK410" s="95">
        <v>45109</v>
      </c>
      <c r="VOL410" s="65" t="s">
        <v>11</v>
      </c>
      <c r="VOM410" s="370" t="e">
        <f>VLOOKUP(VOU410,Teams,2)</f>
        <v>#REF!</v>
      </c>
      <c r="VON410" s="370" t="e">
        <f>VLOOKUP(VOV410,Teams,2)</f>
        <v>#REF!</v>
      </c>
      <c r="VOO410" s="464"/>
      <c r="VOP410" s="369">
        <v>0.33333333333333331</v>
      </c>
      <c r="VOQ410" s="370" t="e">
        <f>VLOOKUP(VOM410,fields,2)</f>
        <v>#REF!</v>
      </c>
      <c r="VOR410" s="73" t="s">
        <v>985</v>
      </c>
      <c r="VOS410" s="95">
        <v>45109</v>
      </c>
      <c r="VOT410" s="65" t="s">
        <v>11</v>
      </c>
      <c r="VOU410" s="370" t="e">
        <f>VLOOKUP(VPC410,Teams,2)</f>
        <v>#REF!</v>
      </c>
      <c r="VOV410" s="370" t="e">
        <f>VLOOKUP(VPD410,Teams,2)</f>
        <v>#REF!</v>
      </c>
      <c r="VOW410" s="464"/>
      <c r="VOX410" s="369">
        <v>0.33333333333333331</v>
      </c>
      <c r="VOY410" s="370" t="e">
        <f>VLOOKUP(VOU410,fields,2)</f>
        <v>#REF!</v>
      </c>
      <c r="VOZ410" s="73" t="s">
        <v>985</v>
      </c>
      <c r="VPA410" s="95">
        <v>45109</v>
      </c>
      <c r="VPB410" s="65" t="s">
        <v>11</v>
      </c>
      <c r="VPC410" s="370" t="e">
        <f>VLOOKUP(VPK410,Teams,2)</f>
        <v>#REF!</v>
      </c>
      <c r="VPD410" s="370" t="e">
        <f>VLOOKUP(VPL410,Teams,2)</f>
        <v>#REF!</v>
      </c>
      <c r="VPE410" s="464"/>
      <c r="VPF410" s="369">
        <v>0.33333333333333331</v>
      </c>
      <c r="VPG410" s="370" t="e">
        <f>VLOOKUP(VPC410,fields,2)</f>
        <v>#REF!</v>
      </c>
      <c r="VPH410" s="73" t="s">
        <v>985</v>
      </c>
      <c r="VPI410" s="95">
        <v>45109</v>
      </c>
      <c r="VPJ410" s="65" t="s">
        <v>11</v>
      </c>
      <c r="VPK410" s="370" t="e">
        <f>VLOOKUP(VPS410,Teams,2)</f>
        <v>#REF!</v>
      </c>
      <c r="VPL410" s="370" t="e">
        <f>VLOOKUP(VPT410,Teams,2)</f>
        <v>#REF!</v>
      </c>
      <c r="VPM410" s="464"/>
      <c r="VPN410" s="369">
        <v>0.33333333333333331</v>
      </c>
      <c r="VPO410" s="370" t="e">
        <f>VLOOKUP(VPK410,fields,2)</f>
        <v>#REF!</v>
      </c>
      <c r="VPP410" s="73" t="s">
        <v>985</v>
      </c>
      <c r="VPQ410" s="95">
        <v>45109</v>
      </c>
      <c r="VPR410" s="65" t="s">
        <v>11</v>
      </c>
      <c r="VPS410" s="370" t="e">
        <f>VLOOKUP(VQA410,Teams,2)</f>
        <v>#REF!</v>
      </c>
      <c r="VPT410" s="370" t="e">
        <f>VLOOKUP(VQB410,Teams,2)</f>
        <v>#REF!</v>
      </c>
      <c r="VPU410" s="464"/>
      <c r="VPV410" s="369">
        <v>0.33333333333333331</v>
      </c>
      <c r="VPW410" s="370" t="e">
        <f>VLOOKUP(VPS410,fields,2)</f>
        <v>#REF!</v>
      </c>
      <c r="VPX410" s="73" t="s">
        <v>985</v>
      </c>
      <c r="VPY410" s="95">
        <v>45109</v>
      </c>
      <c r="VPZ410" s="65" t="s">
        <v>11</v>
      </c>
      <c r="VQA410" s="370" t="e">
        <f>VLOOKUP(VQI410,Teams,2)</f>
        <v>#REF!</v>
      </c>
      <c r="VQB410" s="370" t="e">
        <f>VLOOKUP(VQJ410,Teams,2)</f>
        <v>#REF!</v>
      </c>
      <c r="VQC410" s="464"/>
      <c r="VQD410" s="369">
        <v>0.33333333333333331</v>
      </c>
      <c r="VQE410" s="370" t="e">
        <f>VLOOKUP(VQA410,fields,2)</f>
        <v>#REF!</v>
      </c>
      <c r="VQF410" s="73" t="s">
        <v>985</v>
      </c>
      <c r="VQG410" s="95">
        <v>45109</v>
      </c>
      <c r="VQH410" s="65" t="s">
        <v>11</v>
      </c>
      <c r="VQI410" s="370" t="e">
        <f>VLOOKUP(VQQ410,Teams,2)</f>
        <v>#REF!</v>
      </c>
      <c r="VQJ410" s="370" t="e">
        <f>VLOOKUP(VQR410,Teams,2)</f>
        <v>#REF!</v>
      </c>
      <c r="VQK410" s="464"/>
      <c r="VQL410" s="369">
        <v>0.33333333333333331</v>
      </c>
      <c r="VQM410" s="370" t="e">
        <f>VLOOKUP(VQI410,fields,2)</f>
        <v>#REF!</v>
      </c>
      <c r="VQN410" s="73" t="s">
        <v>985</v>
      </c>
      <c r="VQO410" s="95">
        <v>45109</v>
      </c>
      <c r="VQP410" s="65" t="s">
        <v>11</v>
      </c>
      <c r="VQQ410" s="370" t="e">
        <f>VLOOKUP(VQY410,Teams,2)</f>
        <v>#REF!</v>
      </c>
      <c r="VQR410" s="370" t="e">
        <f>VLOOKUP(VQZ410,Teams,2)</f>
        <v>#REF!</v>
      </c>
      <c r="VQS410" s="464"/>
      <c r="VQT410" s="369">
        <v>0.33333333333333331</v>
      </c>
      <c r="VQU410" s="370" t="e">
        <f>VLOOKUP(VQQ410,fields,2)</f>
        <v>#REF!</v>
      </c>
      <c r="VQV410" s="73" t="s">
        <v>985</v>
      </c>
      <c r="VQW410" s="95">
        <v>45109</v>
      </c>
      <c r="VQX410" s="65" t="s">
        <v>11</v>
      </c>
      <c r="VQY410" s="370" t="e">
        <f>VLOOKUP(VRG410,Teams,2)</f>
        <v>#REF!</v>
      </c>
      <c r="VQZ410" s="370" t="e">
        <f>VLOOKUP(VRH410,Teams,2)</f>
        <v>#REF!</v>
      </c>
      <c r="VRA410" s="464"/>
      <c r="VRB410" s="369">
        <v>0.33333333333333331</v>
      </c>
      <c r="VRC410" s="370" t="e">
        <f>VLOOKUP(VQY410,fields,2)</f>
        <v>#REF!</v>
      </c>
      <c r="VRD410" s="73" t="s">
        <v>985</v>
      </c>
      <c r="VRE410" s="95">
        <v>45109</v>
      </c>
      <c r="VRF410" s="65" t="s">
        <v>11</v>
      </c>
      <c r="VRG410" s="370" t="e">
        <f>VLOOKUP(VRO410,Teams,2)</f>
        <v>#REF!</v>
      </c>
      <c r="VRH410" s="370" t="e">
        <f>VLOOKUP(VRP410,Teams,2)</f>
        <v>#REF!</v>
      </c>
      <c r="VRI410" s="464"/>
      <c r="VRJ410" s="369">
        <v>0.33333333333333331</v>
      </c>
      <c r="VRK410" s="370" t="e">
        <f>VLOOKUP(VRG410,fields,2)</f>
        <v>#REF!</v>
      </c>
      <c r="VRL410" s="73" t="s">
        <v>985</v>
      </c>
      <c r="VRM410" s="95">
        <v>45109</v>
      </c>
      <c r="VRN410" s="65" t="s">
        <v>11</v>
      </c>
      <c r="VRO410" s="370" t="e">
        <f>VLOOKUP(VRW410,Teams,2)</f>
        <v>#REF!</v>
      </c>
      <c r="VRP410" s="370" t="e">
        <f>VLOOKUP(VRX410,Teams,2)</f>
        <v>#REF!</v>
      </c>
      <c r="VRQ410" s="464"/>
      <c r="VRR410" s="369">
        <v>0.33333333333333331</v>
      </c>
      <c r="VRS410" s="370" t="e">
        <f>VLOOKUP(VRO410,fields,2)</f>
        <v>#REF!</v>
      </c>
      <c r="VRT410" s="73" t="s">
        <v>985</v>
      </c>
      <c r="VRU410" s="95">
        <v>45109</v>
      </c>
      <c r="VRV410" s="65" t="s">
        <v>11</v>
      </c>
      <c r="VRW410" s="370" t="e">
        <f>VLOOKUP(VSE410,Teams,2)</f>
        <v>#REF!</v>
      </c>
      <c r="VRX410" s="370" t="e">
        <f>VLOOKUP(VSF410,Teams,2)</f>
        <v>#REF!</v>
      </c>
      <c r="VRY410" s="464"/>
      <c r="VRZ410" s="369">
        <v>0.33333333333333331</v>
      </c>
      <c r="VSA410" s="370" t="e">
        <f>VLOOKUP(VRW410,fields,2)</f>
        <v>#REF!</v>
      </c>
      <c r="VSB410" s="73" t="s">
        <v>985</v>
      </c>
      <c r="VSC410" s="95">
        <v>45109</v>
      </c>
      <c r="VSD410" s="65" t="s">
        <v>11</v>
      </c>
      <c r="VSE410" s="370" t="e">
        <f>VLOOKUP(VSM410,Teams,2)</f>
        <v>#REF!</v>
      </c>
      <c r="VSF410" s="370" t="e">
        <f>VLOOKUP(VSN410,Teams,2)</f>
        <v>#REF!</v>
      </c>
      <c r="VSG410" s="464"/>
      <c r="VSH410" s="369">
        <v>0.33333333333333331</v>
      </c>
      <c r="VSI410" s="370" t="e">
        <f>VLOOKUP(VSE410,fields,2)</f>
        <v>#REF!</v>
      </c>
      <c r="VSJ410" s="73" t="s">
        <v>985</v>
      </c>
      <c r="VSK410" s="95">
        <v>45109</v>
      </c>
      <c r="VSL410" s="65" t="s">
        <v>11</v>
      </c>
      <c r="VSM410" s="370" t="e">
        <f>VLOOKUP(VSU410,Teams,2)</f>
        <v>#REF!</v>
      </c>
      <c r="VSN410" s="370" t="e">
        <f>VLOOKUP(VSV410,Teams,2)</f>
        <v>#REF!</v>
      </c>
      <c r="VSO410" s="464"/>
      <c r="VSP410" s="369">
        <v>0.33333333333333331</v>
      </c>
      <c r="VSQ410" s="370" t="e">
        <f>VLOOKUP(VSM410,fields,2)</f>
        <v>#REF!</v>
      </c>
      <c r="VSR410" s="73" t="s">
        <v>985</v>
      </c>
      <c r="VSS410" s="95">
        <v>45109</v>
      </c>
      <c r="VST410" s="65" t="s">
        <v>11</v>
      </c>
      <c r="VSU410" s="370" t="e">
        <f>VLOOKUP(VTC410,Teams,2)</f>
        <v>#REF!</v>
      </c>
      <c r="VSV410" s="370" t="e">
        <f>VLOOKUP(VTD410,Teams,2)</f>
        <v>#REF!</v>
      </c>
      <c r="VSW410" s="464"/>
      <c r="VSX410" s="369">
        <v>0.33333333333333331</v>
      </c>
      <c r="VSY410" s="370" t="e">
        <f>VLOOKUP(VSU410,fields,2)</f>
        <v>#REF!</v>
      </c>
      <c r="VSZ410" s="73" t="s">
        <v>985</v>
      </c>
      <c r="VTA410" s="95">
        <v>45109</v>
      </c>
      <c r="VTB410" s="65" t="s">
        <v>11</v>
      </c>
      <c r="VTC410" s="370" t="e">
        <f>VLOOKUP(VTK410,Teams,2)</f>
        <v>#REF!</v>
      </c>
      <c r="VTD410" s="370" t="e">
        <f>VLOOKUP(VTL410,Teams,2)</f>
        <v>#REF!</v>
      </c>
      <c r="VTE410" s="464"/>
      <c r="VTF410" s="369">
        <v>0.33333333333333331</v>
      </c>
      <c r="VTG410" s="370" t="e">
        <f>VLOOKUP(VTC410,fields,2)</f>
        <v>#REF!</v>
      </c>
      <c r="VTH410" s="73" t="s">
        <v>985</v>
      </c>
      <c r="VTI410" s="95">
        <v>45109</v>
      </c>
      <c r="VTJ410" s="65" t="s">
        <v>11</v>
      </c>
      <c r="VTK410" s="370" t="e">
        <f>VLOOKUP(VTS410,Teams,2)</f>
        <v>#REF!</v>
      </c>
      <c r="VTL410" s="370" t="e">
        <f>VLOOKUP(VTT410,Teams,2)</f>
        <v>#REF!</v>
      </c>
      <c r="VTM410" s="464"/>
      <c r="VTN410" s="369">
        <v>0.33333333333333331</v>
      </c>
      <c r="VTO410" s="370" t="e">
        <f>VLOOKUP(VTK410,fields,2)</f>
        <v>#REF!</v>
      </c>
      <c r="VTP410" s="73" t="s">
        <v>985</v>
      </c>
      <c r="VTQ410" s="95">
        <v>45109</v>
      </c>
      <c r="VTR410" s="65" t="s">
        <v>11</v>
      </c>
      <c r="VTS410" s="370" t="e">
        <f>VLOOKUP(VUA410,Teams,2)</f>
        <v>#REF!</v>
      </c>
      <c r="VTT410" s="370" t="e">
        <f>VLOOKUP(VUB410,Teams,2)</f>
        <v>#REF!</v>
      </c>
      <c r="VTU410" s="464"/>
      <c r="VTV410" s="369">
        <v>0.33333333333333331</v>
      </c>
      <c r="VTW410" s="370" t="e">
        <f>VLOOKUP(VTS410,fields,2)</f>
        <v>#REF!</v>
      </c>
      <c r="VTX410" s="73" t="s">
        <v>985</v>
      </c>
      <c r="VTY410" s="95">
        <v>45109</v>
      </c>
      <c r="VTZ410" s="65" t="s">
        <v>11</v>
      </c>
      <c r="VUA410" s="370" t="e">
        <f>VLOOKUP(VUI410,Teams,2)</f>
        <v>#REF!</v>
      </c>
      <c r="VUB410" s="370" t="e">
        <f>VLOOKUP(VUJ410,Teams,2)</f>
        <v>#REF!</v>
      </c>
      <c r="VUC410" s="464"/>
      <c r="VUD410" s="369">
        <v>0.33333333333333331</v>
      </c>
      <c r="VUE410" s="370" t="e">
        <f>VLOOKUP(VUA410,fields,2)</f>
        <v>#REF!</v>
      </c>
      <c r="VUF410" s="73" t="s">
        <v>985</v>
      </c>
      <c r="VUG410" s="95">
        <v>45109</v>
      </c>
      <c r="VUH410" s="65" t="s">
        <v>11</v>
      </c>
      <c r="VUI410" s="370" t="e">
        <f>VLOOKUP(VUQ410,Teams,2)</f>
        <v>#REF!</v>
      </c>
      <c r="VUJ410" s="370" t="e">
        <f>VLOOKUP(VUR410,Teams,2)</f>
        <v>#REF!</v>
      </c>
      <c r="VUK410" s="464"/>
      <c r="VUL410" s="369">
        <v>0.33333333333333331</v>
      </c>
      <c r="VUM410" s="370" t="e">
        <f>VLOOKUP(VUI410,fields,2)</f>
        <v>#REF!</v>
      </c>
      <c r="VUN410" s="73" t="s">
        <v>985</v>
      </c>
      <c r="VUO410" s="95">
        <v>45109</v>
      </c>
      <c r="VUP410" s="65" t="s">
        <v>11</v>
      </c>
      <c r="VUQ410" s="370" t="e">
        <f>VLOOKUP(VUY410,Teams,2)</f>
        <v>#REF!</v>
      </c>
      <c r="VUR410" s="370" t="e">
        <f>VLOOKUP(VUZ410,Teams,2)</f>
        <v>#REF!</v>
      </c>
      <c r="VUS410" s="464"/>
      <c r="VUT410" s="369">
        <v>0.33333333333333331</v>
      </c>
      <c r="VUU410" s="370" t="e">
        <f>VLOOKUP(VUQ410,fields,2)</f>
        <v>#REF!</v>
      </c>
      <c r="VUV410" s="73" t="s">
        <v>985</v>
      </c>
      <c r="VUW410" s="95">
        <v>45109</v>
      </c>
      <c r="VUX410" s="65" t="s">
        <v>11</v>
      </c>
      <c r="VUY410" s="370" t="e">
        <f>VLOOKUP(VVG410,Teams,2)</f>
        <v>#REF!</v>
      </c>
      <c r="VUZ410" s="370" t="e">
        <f>VLOOKUP(VVH410,Teams,2)</f>
        <v>#REF!</v>
      </c>
      <c r="VVA410" s="464"/>
      <c r="VVB410" s="369">
        <v>0.33333333333333331</v>
      </c>
      <c r="VVC410" s="370" t="e">
        <f>VLOOKUP(VUY410,fields,2)</f>
        <v>#REF!</v>
      </c>
      <c r="VVD410" s="73" t="s">
        <v>985</v>
      </c>
      <c r="VVE410" s="95">
        <v>45109</v>
      </c>
      <c r="VVF410" s="65" t="s">
        <v>11</v>
      </c>
      <c r="VVG410" s="370" t="e">
        <f>VLOOKUP(VVO410,Teams,2)</f>
        <v>#REF!</v>
      </c>
      <c r="VVH410" s="370" t="e">
        <f>VLOOKUP(VVP410,Teams,2)</f>
        <v>#REF!</v>
      </c>
      <c r="VVI410" s="464"/>
      <c r="VVJ410" s="369">
        <v>0.33333333333333331</v>
      </c>
      <c r="VVK410" s="370" t="e">
        <f>VLOOKUP(VVG410,fields,2)</f>
        <v>#REF!</v>
      </c>
      <c r="VVL410" s="73" t="s">
        <v>985</v>
      </c>
      <c r="VVM410" s="95">
        <v>45109</v>
      </c>
      <c r="VVN410" s="65" t="s">
        <v>11</v>
      </c>
      <c r="VVO410" s="370" t="e">
        <f>VLOOKUP(VVW410,Teams,2)</f>
        <v>#REF!</v>
      </c>
      <c r="VVP410" s="370" t="e">
        <f>VLOOKUP(VVX410,Teams,2)</f>
        <v>#REF!</v>
      </c>
      <c r="VVQ410" s="464"/>
      <c r="VVR410" s="369">
        <v>0.33333333333333331</v>
      </c>
      <c r="VVS410" s="370" t="e">
        <f>VLOOKUP(VVO410,fields,2)</f>
        <v>#REF!</v>
      </c>
      <c r="VVT410" s="73" t="s">
        <v>985</v>
      </c>
      <c r="VVU410" s="95">
        <v>45109</v>
      </c>
      <c r="VVV410" s="65" t="s">
        <v>11</v>
      </c>
      <c r="VVW410" s="370" t="e">
        <f>VLOOKUP(VWE410,Teams,2)</f>
        <v>#REF!</v>
      </c>
      <c r="VVX410" s="370" t="e">
        <f>VLOOKUP(VWF410,Teams,2)</f>
        <v>#REF!</v>
      </c>
      <c r="VVY410" s="464"/>
      <c r="VVZ410" s="369">
        <v>0.33333333333333331</v>
      </c>
      <c r="VWA410" s="370" t="e">
        <f>VLOOKUP(VVW410,fields,2)</f>
        <v>#REF!</v>
      </c>
      <c r="VWB410" s="73" t="s">
        <v>985</v>
      </c>
      <c r="VWC410" s="95">
        <v>45109</v>
      </c>
      <c r="VWD410" s="65" t="s">
        <v>11</v>
      </c>
      <c r="VWE410" s="370" t="e">
        <f>VLOOKUP(VWM410,Teams,2)</f>
        <v>#REF!</v>
      </c>
      <c r="VWF410" s="370" t="e">
        <f>VLOOKUP(VWN410,Teams,2)</f>
        <v>#REF!</v>
      </c>
      <c r="VWG410" s="464"/>
      <c r="VWH410" s="369">
        <v>0.33333333333333331</v>
      </c>
      <c r="VWI410" s="370" t="e">
        <f>VLOOKUP(VWE410,fields,2)</f>
        <v>#REF!</v>
      </c>
      <c r="VWJ410" s="73" t="s">
        <v>985</v>
      </c>
      <c r="VWK410" s="95">
        <v>45109</v>
      </c>
      <c r="VWL410" s="65" t="s">
        <v>11</v>
      </c>
      <c r="VWM410" s="370" t="e">
        <f>VLOOKUP(VWU410,Teams,2)</f>
        <v>#REF!</v>
      </c>
      <c r="VWN410" s="370" t="e">
        <f>VLOOKUP(VWV410,Teams,2)</f>
        <v>#REF!</v>
      </c>
      <c r="VWO410" s="464"/>
      <c r="VWP410" s="369">
        <v>0.33333333333333331</v>
      </c>
      <c r="VWQ410" s="370" t="e">
        <f>VLOOKUP(VWM410,fields,2)</f>
        <v>#REF!</v>
      </c>
      <c r="VWR410" s="73" t="s">
        <v>985</v>
      </c>
      <c r="VWS410" s="95">
        <v>45109</v>
      </c>
      <c r="VWT410" s="65" t="s">
        <v>11</v>
      </c>
      <c r="VWU410" s="370" t="e">
        <f>VLOOKUP(VXC410,Teams,2)</f>
        <v>#REF!</v>
      </c>
      <c r="VWV410" s="370" t="e">
        <f>VLOOKUP(VXD410,Teams,2)</f>
        <v>#REF!</v>
      </c>
      <c r="VWW410" s="464"/>
      <c r="VWX410" s="369">
        <v>0.33333333333333331</v>
      </c>
      <c r="VWY410" s="370" t="e">
        <f>VLOOKUP(VWU410,fields,2)</f>
        <v>#REF!</v>
      </c>
      <c r="VWZ410" s="73" t="s">
        <v>985</v>
      </c>
      <c r="VXA410" s="95">
        <v>45109</v>
      </c>
      <c r="VXB410" s="65" t="s">
        <v>11</v>
      </c>
      <c r="VXC410" s="370" t="e">
        <f>VLOOKUP(VXK410,Teams,2)</f>
        <v>#REF!</v>
      </c>
      <c r="VXD410" s="370" t="e">
        <f>VLOOKUP(VXL410,Teams,2)</f>
        <v>#REF!</v>
      </c>
      <c r="VXE410" s="464"/>
      <c r="VXF410" s="369">
        <v>0.33333333333333331</v>
      </c>
      <c r="VXG410" s="370" t="e">
        <f>VLOOKUP(VXC410,fields,2)</f>
        <v>#REF!</v>
      </c>
      <c r="VXH410" s="73" t="s">
        <v>985</v>
      </c>
      <c r="VXI410" s="95">
        <v>45109</v>
      </c>
      <c r="VXJ410" s="65" t="s">
        <v>11</v>
      </c>
      <c r="VXK410" s="370" t="e">
        <f>VLOOKUP(VXS410,Teams,2)</f>
        <v>#REF!</v>
      </c>
      <c r="VXL410" s="370" t="e">
        <f>VLOOKUP(VXT410,Teams,2)</f>
        <v>#REF!</v>
      </c>
      <c r="VXM410" s="464"/>
      <c r="VXN410" s="369">
        <v>0.33333333333333331</v>
      </c>
      <c r="VXO410" s="370" t="e">
        <f>VLOOKUP(VXK410,fields,2)</f>
        <v>#REF!</v>
      </c>
      <c r="VXP410" s="73" t="s">
        <v>985</v>
      </c>
      <c r="VXQ410" s="95">
        <v>45109</v>
      </c>
      <c r="VXR410" s="65" t="s">
        <v>11</v>
      </c>
      <c r="VXS410" s="370" t="e">
        <f>VLOOKUP(VYA410,Teams,2)</f>
        <v>#REF!</v>
      </c>
      <c r="VXT410" s="370" t="e">
        <f>VLOOKUP(VYB410,Teams,2)</f>
        <v>#REF!</v>
      </c>
      <c r="VXU410" s="464"/>
      <c r="VXV410" s="369">
        <v>0.33333333333333331</v>
      </c>
      <c r="VXW410" s="370" t="e">
        <f>VLOOKUP(VXS410,fields,2)</f>
        <v>#REF!</v>
      </c>
      <c r="VXX410" s="73" t="s">
        <v>985</v>
      </c>
      <c r="VXY410" s="95">
        <v>45109</v>
      </c>
      <c r="VXZ410" s="65" t="s">
        <v>11</v>
      </c>
      <c r="VYA410" s="370" t="e">
        <f>VLOOKUP(VYI410,Teams,2)</f>
        <v>#REF!</v>
      </c>
      <c r="VYB410" s="370" t="e">
        <f>VLOOKUP(VYJ410,Teams,2)</f>
        <v>#REF!</v>
      </c>
      <c r="VYC410" s="464"/>
      <c r="VYD410" s="369">
        <v>0.33333333333333331</v>
      </c>
      <c r="VYE410" s="370" t="e">
        <f>VLOOKUP(VYA410,fields,2)</f>
        <v>#REF!</v>
      </c>
      <c r="VYF410" s="73" t="s">
        <v>985</v>
      </c>
      <c r="VYG410" s="95">
        <v>45109</v>
      </c>
      <c r="VYH410" s="65" t="s">
        <v>11</v>
      </c>
      <c r="VYI410" s="370" t="e">
        <f>VLOOKUP(VYQ410,Teams,2)</f>
        <v>#REF!</v>
      </c>
      <c r="VYJ410" s="370" t="e">
        <f>VLOOKUP(VYR410,Teams,2)</f>
        <v>#REF!</v>
      </c>
      <c r="VYK410" s="464"/>
      <c r="VYL410" s="369">
        <v>0.33333333333333331</v>
      </c>
      <c r="VYM410" s="370" t="e">
        <f>VLOOKUP(VYI410,fields,2)</f>
        <v>#REF!</v>
      </c>
      <c r="VYN410" s="73" t="s">
        <v>985</v>
      </c>
      <c r="VYO410" s="95">
        <v>45109</v>
      </c>
      <c r="VYP410" s="65" t="s">
        <v>11</v>
      </c>
      <c r="VYQ410" s="370" t="e">
        <f>VLOOKUP(VYY410,Teams,2)</f>
        <v>#REF!</v>
      </c>
      <c r="VYR410" s="370" t="e">
        <f>VLOOKUP(VYZ410,Teams,2)</f>
        <v>#REF!</v>
      </c>
      <c r="VYS410" s="464"/>
      <c r="VYT410" s="369">
        <v>0.33333333333333331</v>
      </c>
      <c r="VYU410" s="370" t="e">
        <f>VLOOKUP(VYQ410,fields,2)</f>
        <v>#REF!</v>
      </c>
      <c r="VYV410" s="73" t="s">
        <v>985</v>
      </c>
      <c r="VYW410" s="95">
        <v>45109</v>
      </c>
      <c r="VYX410" s="65" t="s">
        <v>11</v>
      </c>
      <c r="VYY410" s="370" t="e">
        <f>VLOOKUP(VZG410,Teams,2)</f>
        <v>#REF!</v>
      </c>
      <c r="VYZ410" s="370" t="e">
        <f>VLOOKUP(VZH410,Teams,2)</f>
        <v>#REF!</v>
      </c>
      <c r="VZA410" s="464"/>
      <c r="VZB410" s="369">
        <v>0.33333333333333331</v>
      </c>
      <c r="VZC410" s="370" t="e">
        <f>VLOOKUP(VYY410,fields,2)</f>
        <v>#REF!</v>
      </c>
      <c r="VZD410" s="73" t="s">
        <v>985</v>
      </c>
      <c r="VZE410" s="95">
        <v>45109</v>
      </c>
      <c r="VZF410" s="65" t="s">
        <v>11</v>
      </c>
      <c r="VZG410" s="370" t="e">
        <f>VLOOKUP(VZO410,Teams,2)</f>
        <v>#REF!</v>
      </c>
      <c r="VZH410" s="370" t="e">
        <f>VLOOKUP(VZP410,Teams,2)</f>
        <v>#REF!</v>
      </c>
      <c r="VZI410" s="464"/>
      <c r="VZJ410" s="369">
        <v>0.33333333333333331</v>
      </c>
      <c r="VZK410" s="370" t="e">
        <f>VLOOKUP(VZG410,fields,2)</f>
        <v>#REF!</v>
      </c>
      <c r="VZL410" s="73" t="s">
        <v>985</v>
      </c>
      <c r="VZM410" s="95">
        <v>45109</v>
      </c>
      <c r="VZN410" s="65" t="s">
        <v>11</v>
      </c>
      <c r="VZO410" s="370" t="e">
        <f>VLOOKUP(VZW410,Teams,2)</f>
        <v>#REF!</v>
      </c>
      <c r="VZP410" s="370" t="e">
        <f>VLOOKUP(VZX410,Teams,2)</f>
        <v>#REF!</v>
      </c>
      <c r="VZQ410" s="464"/>
      <c r="VZR410" s="369">
        <v>0.33333333333333331</v>
      </c>
      <c r="VZS410" s="370" t="e">
        <f>VLOOKUP(VZO410,fields,2)</f>
        <v>#REF!</v>
      </c>
      <c r="VZT410" s="73" t="s">
        <v>985</v>
      </c>
      <c r="VZU410" s="95">
        <v>45109</v>
      </c>
      <c r="VZV410" s="65" t="s">
        <v>11</v>
      </c>
      <c r="VZW410" s="370" t="e">
        <f>VLOOKUP(WAE410,Teams,2)</f>
        <v>#REF!</v>
      </c>
      <c r="VZX410" s="370" t="e">
        <f>VLOOKUP(WAF410,Teams,2)</f>
        <v>#REF!</v>
      </c>
      <c r="VZY410" s="464"/>
      <c r="VZZ410" s="369">
        <v>0.33333333333333331</v>
      </c>
      <c r="WAA410" s="370" t="e">
        <f>VLOOKUP(VZW410,fields,2)</f>
        <v>#REF!</v>
      </c>
      <c r="WAB410" s="73" t="s">
        <v>985</v>
      </c>
      <c r="WAC410" s="95">
        <v>45109</v>
      </c>
      <c r="WAD410" s="65" t="s">
        <v>11</v>
      </c>
      <c r="WAE410" s="370" t="e">
        <f>VLOOKUP(WAM410,Teams,2)</f>
        <v>#REF!</v>
      </c>
      <c r="WAF410" s="370" t="e">
        <f>VLOOKUP(WAN410,Teams,2)</f>
        <v>#REF!</v>
      </c>
      <c r="WAG410" s="464"/>
      <c r="WAH410" s="369">
        <v>0.33333333333333331</v>
      </c>
      <c r="WAI410" s="370" t="e">
        <f>VLOOKUP(WAE410,fields,2)</f>
        <v>#REF!</v>
      </c>
      <c r="WAJ410" s="73" t="s">
        <v>985</v>
      </c>
      <c r="WAK410" s="95">
        <v>45109</v>
      </c>
      <c r="WAL410" s="65" t="s">
        <v>11</v>
      </c>
      <c r="WAM410" s="370" t="e">
        <f>VLOOKUP(WAU410,Teams,2)</f>
        <v>#REF!</v>
      </c>
      <c r="WAN410" s="370" t="e">
        <f>VLOOKUP(WAV410,Teams,2)</f>
        <v>#REF!</v>
      </c>
      <c r="WAO410" s="464"/>
      <c r="WAP410" s="369">
        <v>0.33333333333333331</v>
      </c>
      <c r="WAQ410" s="370" t="e">
        <f>VLOOKUP(WAM410,fields,2)</f>
        <v>#REF!</v>
      </c>
      <c r="WAR410" s="73" t="s">
        <v>985</v>
      </c>
      <c r="WAS410" s="95">
        <v>45109</v>
      </c>
      <c r="WAT410" s="65" t="s">
        <v>11</v>
      </c>
      <c r="WAU410" s="370" t="e">
        <f>VLOOKUP(WBC410,Teams,2)</f>
        <v>#REF!</v>
      </c>
      <c r="WAV410" s="370" t="e">
        <f>VLOOKUP(WBD410,Teams,2)</f>
        <v>#REF!</v>
      </c>
      <c r="WAW410" s="464"/>
      <c r="WAX410" s="369">
        <v>0.33333333333333331</v>
      </c>
      <c r="WAY410" s="370" t="e">
        <f>VLOOKUP(WAU410,fields,2)</f>
        <v>#REF!</v>
      </c>
      <c r="WAZ410" s="73" t="s">
        <v>985</v>
      </c>
      <c r="WBA410" s="95">
        <v>45109</v>
      </c>
      <c r="WBB410" s="65" t="s">
        <v>11</v>
      </c>
      <c r="WBC410" s="370" t="e">
        <f>VLOOKUP(WBK410,Teams,2)</f>
        <v>#REF!</v>
      </c>
      <c r="WBD410" s="370" t="e">
        <f>VLOOKUP(WBL410,Teams,2)</f>
        <v>#REF!</v>
      </c>
      <c r="WBE410" s="464"/>
      <c r="WBF410" s="369">
        <v>0.33333333333333331</v>
      </c>
      <c r="WBG410" s="370" t="e">
        <f>VLOOKUP(WBC410,fields,2)</f>
        <v>#REF!</v>
      </c>
      <c r="WBH410" s="73" t="s">
        <v>985</v>
      </c>
      <c r="WBI410" s="95">
        <v>45109</v>
      </c>
      <c r="WBJ410" s="65" t="s">
        <v>11</v>
      </c>
      <c r="WBK410" s="370" t="e">
        <f>VLOOKUP(WBS410,Teams,2)</f>
        <v>#REF!</v>
      </c>
      <c r="WBL410" s="370" t="e">
        <f>VLOOKUP(WBT410,Teams,2)</f>
        <v>#REF!</v>
      </c>
      <c r="WBM410" s="464"/>
      <c r="WBN410" s="369">
        <v>0.33333333333333331</v>
      </c>
      <c r="WBO410" s="370" t="e">
        <f>VLOOKUP(WBK410,fields,2)</f>
        <v>#REF!</v>
      </c>
      <c r="WBP410" s="73" t="s">
        <v>985</v>
      </c>
      <c r="WBQ410" s="95">
        <v>45109</v>
      </c>
      <c r="WBR410" s="65" t="s">
        <v>11</v>
      </c>
      <c r="WBS410" s="370" t="e">
        <f>VLOOKUP(WCA410,Teams,2)</f>
        <v>#REF!</v>
      </c>
      <c r="WBT410" s="370" t="e">
        <f>VLOOKUP(WCB410,Teams,2)</f>
        <v>#REF!</v>
      </c>
      <c r="WBU410" s="464"/>
      <c r="WBV410" s="369">
        <v>0.33333333333333331</v>
      </c>
      <c r="WBW410" s="370" t="e">
        <f>VLOOKUP(WBS410,fields,2)</f>
        <v>#REF!</v>
      </c>
      <c r="WBX410" s="73" t="s">
        <v>985</v>
      </c>
      <c r="WBY410" s="95">
        <v>45109</v>
      </c>
      <c r="WBZ410" s="65" t="s">
        <v>11</v>
      </c>
      <c r="WCA410" s="370" t="e">
        <f>VLOOKUP(WCI410,Teams,2)</f>
        <v>#REF!</v>
      </c>
      <c r="WCB410" s="370" t="e">
        <f>VLOOKUP(WCJ410,Teams,2)</f>
        <v>#REF!</v>
      </c>
      <c r="WCC410" s="464"/>
      <c r="WCD410" s="369">
        <v>0.33333333333333331</v>
      </c>
      <c r="WCE410" s="370" t="e">
        <f>VLOOKUP(WCA410,fields,2)</f>
        <v>#REF!</v>
      </c>
      <c r="WCF410" s="73" t="s">
        <v>985</v>
      </c>
      <c r="WCG410" s="95">
        <v>45109</v>
      </c>
      <c r="WCH410" s="65" t="s">
        <v>11</v>
      </c>
      <c r="WCI410" s="370" t="e">
        <f>VLOOKUP(WCQ410,Teams,2)</f>
        <v>#REF!</v>
      </c>
      <c r="WCJ410" s="370" t="e">
        <f>VLOOKUP(WCR410,Teams,2)</f>
        <v>#REF!</v>
      </c>
      <c r="WCK410" s="464"/>
      <c r="WCL410" s="369">
        <v>0.33333333333333331</v>
      </c>
      <c r="WCM410" s="370" t="e">
        <f>VLOOKUP(WCI410,fields,2)</f>
        <v>#REF!</v>
      </c>
      <c r="WCN410" s="73" t="s">
        <v>985</v>
      </c>
      <c r="WCO410" s="95">
        <v>45109</v>
      </c>
      <c r="WCP410" s="65" t="s">
        <v>11</v>
      </c>
      <c r="WCQ410" s="370" t="e">
        <f>VLOOKUP(WCY410,Teams,2)</f>
        <v>#REF!</v>
      </c>
      <c r="WCR410" s="370" t="e">
        <f>VLOOKUP(WCZ410,Teams,2)</f>
        <v>#REF!</v>
      </c>
      <c r="WCS410" s="464"/>
      <c r="WCT410" s="369">
        <v>0.33333333333333331</v>
      </c>
      <c r="WCU410" s="370" t="e">
        <f>VLOOKUP(WCQ410,fields,2)</f>
        <v>#REF!</v>
      </c>
      <c r="WCV410" s="73" t="s">
        <v>985</v>
      </c>
      <c r="WCW410" s="95">
        <v>45109</v>
      </c>
      <c r="WCX410" s="65" t="s">
        <v>11</v>
      </c>
      <c r="WCY410" s="370" t="e">
        <f>VLOOKUP(WDG410,Teams,2)</f>
        <v>#REF!</v>
      </c>
      <c r="WCZ410" s="370" t="e">
        <f>VLOOKUP(WDH410,Teams,2)</f>
        <v>#REF!</v>
      </c>
      <c r="WDA410" s="464"/>
      <c r="WDB410" s="369">
        <v>0.33333333333333331</v>
      </c>
      <c r="WDC410" s="370" t="e">
        <f>VLOOKUP(WCY410,fields,2)</f>
        <v>#REF!</v>
      </c>
      <c r="WDD410" s="73" t="s">
        <v>985</v>
      </c>
      <c r="WDE410" s="95">
        <v>45109</v>
      </c>
      <c r="WDF410" s="65" t="s">
        <v>11</v>
      </c>
      <c r="WDG410" s="370" t="e">
        <f>VLOOKUP(WDO410,Teams,2)</f>
        <v>#REF!</v>
      </c>
      <c r="WDH410" s="370" t="e">
        <f>VLOOKUP(WDP410,Teams,2)</f>
        <v>#REF!</v>
      </c>
      <c r="WDI410" s="464"/>
      <c r="WDJ410" s="369">
        <v>0.33333333333333331</v>
      </c>
      <c r="WDK410" s="370" t="e">
        <f>VLOOKUP(WDG410,fields,2)</f>
        <v>#REF!</v>
      </c>
      <c r="WDL410" s="73" t="s">
        <v>985</v>
      </c>
      <c r="WDM410" s="95">
        <v>45109</v>
      </c>
      <c r="WDN410" s="65" t="s">
        <v>11</v>
      </c>
      <c r="WDO410" s="370" t="e">
        <f>VLOOKUP(WDW410,Teams,2)</f>
        <v>#REF!</v>
      </c>
      <c r="WDP410" s="370" t="e">
        <f>VLOOKUP(WDX410,Teams,2)</f>
        <v>#REF!</v>
      </c>
      <c r="WDQ410" s="464"/>
      <c r="WDR410" s="369">
        <v>0.33333333333333331</v>
      </c>
      <c r="WDS410" s="370" t="e">
        <f>VLOOKUP(WDO410,fields,2)</f>
        <v>#REF!</v>
      </c>
      <c r="WDT410" s="73" t="s">
        <v>985</v>
      </c>
      <c r="WDU410" s="95">
        <v>45109</v>
      </c>
      <c r="WDV410" s="65" t="s">
        <v>11</v>
      </c>
      <c r="WDW410" s="370" t="e">
        <f>VLOOKUP(WEE410,Teams,2)</f>
        <v>#REF!</v>
      </c>
      <c r="WDX410" s="370" t="e">
        <f>VLOOKUP(WEF410,Teams,2)</f>
        <v>#REF!</v>
      </c>
      <c r="WDY410" s="464"/>
      <c r="WDZ410" s="369">
        <v>0.33333333333333331</v>
      </c>
      <c r="WEA410" s="370" t="e">
        <f>VLOOKUP(WDW410,fields,2)</f>
        <v>#REF!</v>
      </c>
      <c r="WEB410" s="73" t="s">
        <v>985</v>
      </c>
      <c r="WEC410" s="95">
        <v>45109</v>
      </c>
      <c r="WED410" s="65" t="s">
        <v>11</v>
      </c>
      <c r="WEE410" s="370" t="e">
        <f>VLOOKUP(WEM410,Teams,2)</f>
        <v>#REF!</v>
      </c>
      <c r="WEF410" s="370" t="e">
        <f>VLOOKUP(WEN410,Teams,2)</f>
        <v>#REF!</v>
      </c>
      <c r="WEG410" s="464"/>
      <c r="WEH410" s="369">
        <v>0.33333333333333331</v>
      </c>
      <c r="WEI410" s="370" t="e">
        <f>VLOOKUP(WEE410,fields,2)</f>
        <v>#REF!</v>
      </c>
      <c r="WEJ410" s="73" t="s">
        <v>985</v>
      </c>
      <c r="WEK410" s="95">
        <v>45109</v>
      </c>
      <c r="WEL410" s="65" t="s">
        <v>11</v>
      </c>
      <c r="WEM410" s="370" t="e">
        <f>VLOOKUP(WEU410,Teams,2)</f>
        <v>#REF!</v>
      </c>
      <c r="WEN410" s="370" t="e">
        <f>VLOOKUP(WEV410,Teams,2)</f>
        <v>#REF!</v>
      </c>
      <c r="WEO410" s="464"/>
      <c r="WEP410" s="369">
        <v>0.33333333333333331</v>
      </c>
      <c r="WEQ410" s="370" t="e">
        <f>VLOOKUP(WEM410,fields,2)</f>
        <v>#REF!</v>
      </c>
      <c r="WER410" s="73" t="s">
        <v>985</v>
      </c>
      <c r="WES410" s="95">
        <v>45109</v>
      </c>
      <c r="WET410" s="65" t="s">
        <v>11</v>
      </c>
      <c r="WEU410" s="370" t="e">
        <f>VLOOKUP(WFC410,Teams,2)</f>
        <v>#REF!</v>
      </c>
      <c r="WEV410" s="370" t="e">
        <f>VLOOKUP(WFD410,Teams,2)</f>
        <v>#REF!</v>
      </c>
      <c r="WEW410" s="464"/>
      <c r="WEX410" s="369">
        <v>0.33333333333333331</v>
      </c>
      <c r="WEY410" s="370" t="e">
        <f>VLOOKUP(WEU410,fields,2)</f>
        <v>#REF!</v>
      </c>
      <c r="WEZ410" s="73" t="s">
        <v>985</v>
      </c>
      <c r="WFA410" s="95">
        <v>45109</v>
      </c>
      <c r="WFB410" s="65" t="s">
        <v>11</v>
      </c>
      <c r="WFC410" s="370" t="e">
        <f>VLOOKUP(WFK410,Teams,2)</f>
        <v>#REF!</v>
      </c>
      <c r="WFD410" s="370" t="e">
        <f>VLOOKUP(WFL410,Teams,2)</f>
        <v>#REF!</v>
      </c>
      <c r="WFE410" s="464"/>
      <c r="WFF410" s="369">
        <v>0.33333333333333331</v>
      </c>
      <c r="WFG410" s="370" t="e">
        <f>VLOOKUP(WFC410,fields,2)</f>
        <v>#REF!</v>
      </c>
      <c r="WFH410" s="73" t="s">
        <v>985</v>
      </c>
      <c r="WFI410" s="95">
        <v>45109</v>
      </c>
      <c r="WFJ410" s="65" t="s">
        <v>11</v>
      </c>
      <c r="WFK410" s="370" t="e">
        <f>VLOOKUP(WFS410,Teams,2)</f>
        <v>#REF!</v>
      </c>
      <c r="WFL410" s="370" t="e">
        <f>VLOOKUP(WFT410,Teams,2)</f>
        <v>#REF!</v>
      </c>
      <c r="WFM410" s="464"/>
      <c r="WFN410" s="369">
        <v>0.33333333333333331</v>
      </c>
      <c r="WFO410" s="370" t="e">
        <f>VLOOKUP(WFK410,fields,2)</f>
        <v>#REF!</v>
      </c>
      <c r="WFP410" s="73" t="s">
        <v>985</v>
      </c>
      <c r="WFQ410" s="95">
        <v>45109</v>
      </c>
      <c r="WFR410" s="65" t="s">
        <v>11</v>
      </c>
      <c r="WFS410" s="370" t="e">
        <f>VLOOKUP(WGA410,Teams,2)</f>
        <v>#REF!</v>
      </c>
      <c r="WFT410" s="370" t="e">
        <f>VLOOKUP(WGB410,Teams,2)</f>
        <v>#REF!</v>
      </c>
      <c r="WFU410" s="464"/>
      <c r="WFV410" s="369">
        <v>0.33333333333333331</v>
      </c>
      <c r="WFW410" s="370" t="e">
        <f>VLOOKUP(WFS410,fields,2)</f>
        <v>#REF!</v>
      </c>
      <c r="WFX410" s="73" t="s">
        <v>985</v>
      </c>
      <c r="WFY410" s="95">
        <v>45109</v>
      </c>
      <c r="WFZ410" s="65" t="s">
        <v>11</v>
      </c>
      <c r="WGA410" s="370" t="e">
        <f>VLOOKUP(WGI410,Teams,2)</f>
        <v>#REF!</v>
      </c>
      <c r="WGB410" s="370" t="e">
        <f>VLOOKUP(WGJ410,Teams,2)</f>
        <v>#REF!</v>
      </c>
      <c r="WGC410" s="464"/>
      <c r="WGD410" s="369">
        <v>0.33333333333333331</v>
      </c>
      <c r="WGE410" s="370" t="e">
        <f>VLOOKUP(WGA410,fields,2)</f>
        <v>#REF!</v>
      </c>
      <c r="WGF410" s="73" t="s">
        <v>985</v>
      </c>
      <c r="WGG410" s="95">
        <v>45109</v>
      </c>
      <c r="WGH410" s="65" t="s">
        <v>11</v>
      </c>
      <c r="WGI410" s="370" t="e">
        <f>VLOOKUP(WGQ410,Teams,2)</f>
        <v>#REF!</v>
      </c>
      <c r="WGJ410" s="370" t="e">
        <f>VLOOKUP(WGR410,Teams,2)</f>
        <v>#REF!</v>
      </c>
      <c r="WGK410" s="464"/>
      <c r="WGL410" s="369">
        <v>0.33333333333333331</v>
      </c>
      <c r="WGM410" s="370" t="e">
        <f>VLOOKUP(WGI410,fields,2)</f>
        <v>#REF!</v>
      </c>
      <c r="WGN410" s="73" t="s">
        <v>985</v>
      </c>
      <c r="WGO410" s="95">
        <v>45109</v>
      </c>
      <c r="WGP410" s="65" t="s">
        <v>11</v>
      </c>
      <c r="WGQ410" s="370" t="e">
        <f>VLOOKUP(WGY410,Teams,2)</f>
        <v>#REF!</v>
      </c>
      <c r="WGR410" s="370" t="e">
        <f>VLOOKUP(WGZ410,Teams,2)</f>
        <v>#REF!</v>
      </c>
      <c r="WGS410" s="464"/>
      <c r="WGT410" s="369">
        <v>0.33333333333333331</v>
      </c>
      <c r="WGU410" s="370" t="e">
        <f>VLOOKUP(WGQ410,fields,2)</f>
        <v>#REF!</v>
      </c>
      <c r="WGV410" s="73" t="s">
        <v>985</v>
      </c>
      <c r="WGW410" s="95">
        <v>45109</v>
      </c>
      <c r="WGX410" s="65" t="s">
        <v>11</v>
      </c>
      <c r="WGY410" s="370" t="e">
        <f>VLOOKUP(WHG410,Teams,2)</f>
        <v>#REF!</v>
      </c>
      <c r="WGZ410" s="370" t="e">
        <f>VLOOKUP(WHH410,Teams,2)</f>
        <v>#REF!</v>
      </c>
      <c r="WHA410" s="464"/>
      <c r="WHB410" s="369">
        <v>0.33333333333333331</v>
      </c>
      <c r="WHC410" s="370" t="e">
        <f>VLOOKUP(WGY410,fields,2)</f>
        <v>#REF!</v>
      </c>
      <c r="WHD410" s="73" t="s">
        <v>985</v>
      </c>
      <c r="WHE410" s="95">
        <v>45109</v>
      </c>
      <c r="WHF410" s="65" t="s">
        <v>11</v>
      </c>
      <c r="WHG410" s="370" t="e">
        <f>VLOOKUP(WHO410,Teams,2)</f>
        <v>#REF!</v>
      </c>
      <c r="WHH410" s="370" t="e">
        <f>VLOOKUP(WHP410,Teams,2)</f>
        <v>#REF!</v>
      </c>
      <c r="WHI410" s="464"/>
      <c r="WHJ410" s="369">
        <v>0.33333333333333331</v>
      </c>
      <c r="WHK410" s="370" t="e">
        <f>VLOOKUP(WHG410,fields,2)</f>
        <v>#REF!</v>
      </c>
      <c r="WHL410" s="73" t="s">
        <v>985</v>
      </c>
      <c r="WHM410" s="95">
        <v>45109</v>
      </c>
      <c r="WHN410" s="65" t="s">
        <v>11</v>
      </c>
      <c r="WHO410" s="370" t="e">
        <f>VLOOKUP(WHW410,Teams,2)</f>
        <v>#REF!</v>
      </c>
      <c r="WHP410" s="370" t="e">
        <f>VLOOKUP(WHX410,Teams,2)</f>
        <v>#REF!</v>
      </c>
      <c r="WHQ410" s="464"/>
      <c r="WHR410" s="369">
        <v>0.33333333333333331</v>
      </c>
      <c r="WHS410" s="370" t="e">
        <f>VLOOKUP(WHO410,fields,2)</f>
        <v>#REF!</v>
      </c>
      <c r="WHT410" s="73" t="s">
        <v>985</v>
      </c>
      <c r="WHU410" s="95">
        <v>45109</v>
      </c>
      <c r="WHV410" s="65" t="s">
        <v>11</v>
      </c>
      <c r="WHW410" s="370" t="e">
        <f>VLOOKUP(WIE410,Teams,2)</f>
        <v>#REF!</v>
      </c>
      <c r="WHX410" s="370" t="e">
        <f>VLOOKUP(WIF410,Teams,2)</f>
        <v>#REF!</v>
      </c>
      <c r="WHY410" s="464"/>
      <c r="WHZ410" s="369">
        <v>0.33333333333333331</v>
      </c>
      <c r="WIA410" s="370" t="e">
        <f>VLOOKUP(WHW410,fields,2)</f>
        <v>#REF!</v>
      </c>
      <c r="WIB410" s="73" t="s">
        <v>985</v>
      </c>
      <c r="WIC410" s="95">
        <v>45109</v>
      </c>
      <c r="WID410" s="65" t="s">
        <v>11</v>
      </c>
      <c r="WIE410" s="370" t="e">
        <f>VLOOKUP(WIM410,Teams,2)</f>
        <v>#REF!</v>
      </c>
      <c r="WIF410" s="370" t="e">
        <f>VLOOKUP(WIN410,Teams,2)</f>
        <v>#REF!</v>
      </c>
      <c r="WIG410" s="464"/>
      <c r="WIH410" s="369">
        <v>0.33333333333333331</v>
      </c>
      <c r="WII410" s="370" t="e">
        <f>VLOOKUP(WIE410,fields,2)</f>
        <v>#REF!</v>
      </c>
      <c r="WIJ410" s="73" t="s">
        <v>985</v>
      </c>
      <c r="WIK410" s="95">
        <v>45109</v>
      </c>
      <c r="WIL410" s="65" t="s">
        <v>11</v>
      </c>
      <c r="WIM410" s="370" t="e">
        <f>VLOOKUP(WIU410,Teams,2)</f>
        <v>#REF!</v>
      </c>
      <c r="WIN410" s="370" t="e">
        <f>VLOOKUP(WIV410,Teams,2)</f>
        <v>#REF!</v>
      </c>
      <c r="WIO410" s="464"/>
      <c r="WIP410" s="369">
        <v>0.33333333333333331</v>
      </c>
      <c r="WIQ410" s="370" t="e">
        <f>VLOOKUP(WIM410,fields,2)</f>
        <v>#REF!</v>
      </c>
      <c r="WIR410" s="73" t="s">
        <v>985</v>
      </c>
      <c r="WIS410" s="95">
        <v>45109</v>
      </c>
      <c r="WIT410" s="65" t="s">
        <v>11</v>
      </c>
      <c r="WIU410" s="370" t="e">
        <f>VLOOKUP(WJC410,Teams,2)</f>
        <v>#REF!</v>
      </c>
      <c r="WIV410" s="370" t="e">
        <f>VLOOKUP(WJD410,Teams,2)</f>
        <v>#REF!</v>
      </c>
      <c r="WIW410" s="464"/>
      <c r="WIX410" s="369">
        <v>0.33333333333333331</v>
      </c>
      <c r="WIY410" s="370" t="e">
        <f>VLOOKUP(WIU410,fields,2)</f>
        <v>#REF!</v>
      </c>
      <c r="WIZ410" s="73" t="s">
        <v>985</v>
      </c>
      <c r="WJA410" s="95">
        <v>45109</v>
      </c>
      <c r="WJB410" s="65" t="s">
        <v>11</v>
      </c>
      <c r="WJC410" s="370" t="e">
        <f>VLOOKUP(WJK410,Teams,2)</f>
        <v>#REF!</v>
      </c>
      <c r="WJD410" s="370" t="e">
        <f>VLOOKUP(WJL410,Teams,2)</f>
        <v>#REF!</v>
      </c>
      <c r="WJE410" s="464"/>
      <c r="WJF410" s="369">
        <v>0.33333333333333331</v>
      </c>
      <c r="WJG410" s="370" t="e">
        <f>VLOOKUP(WJC410,fields,2)</f>
        <v>#REF!</v>
      </c>
      <c r="WJH410" s="73" t="s">
        <v>985</v>
      </c>
      <c r="WJI410" s="95">
        <v>45109</v>
      </c>
      <c r="WJJ410" s="65" t="s">
        <v>11</v>
      </c>
      <c r="WJK410" s="370" t="e">
        <f>VLOOKUP(WJS410,Teams,2)</f>
        <v>#REF!</v>
      </c>
      <c r="WJL410" s="370" t="e">
        <f>VLOOKUP(WJT410,Teams,2)</f>
        <v>#REF!</v>
      </c>
      <c r="WJM410" s="464"/>
      <c r="WJN410" s="369">
        <v>0.33333333333333331</v>
      </c>
      <c r="WJO410" s="370" t="e">
        <f>VLOOKUP(WJK410,fields,2)</f>
        <v>#REF!</v>
      </c>
      <c r="WJP410" s="73" t="s">
        <v>985</v>
      </c>
      <c r="WJQ410" s="95">
        <v>45109</v>
      </c>
      <c r="WJR410" s="65" t="s">
        <v>11</v>
      </c>
      <c r="WJS410" s="370" t="e">
        <f>VLOOKUP(WKA410,Teams,2)</f>
        <v>#REF!</v>
      </c>
      <c r="WJT410" s="370" t="e">
        <f>VLOOKUP(WKB410,Teams,2)</f>
        <v>#REF!</v>
      </c>
      <c r="WJU410" s="464"/>
      <c r="WJV410" s="369">
        <v>0.33333333333333331</v>
      </c>
      <c r="WJW410" s="370" t="e">
        <f>VLOOKUP(WJS410,fields,2)</f>
        <v>#REF!</v>
      </c>
      <c r="WJX410" s="73" t="s">
        <v>985</v>
      </c>
      <c r="WJY410" s="95">
        <v>45109</v>
      </c>
      <c r="WJZ410" s="65" t="s">
        <v>11</v>
      </c>
      <c r="WKA410" s="370" t="e">
        <f>VLOOKUP(WKI410,Teams,2)</f>
        <v>#REF!</v>
      </c>
      <c r="WKB410" s="370" t="e">
        <f>VLOOKUP(WKJ410,Teams,2)</f>
        <v>#REF!</v>
      </c>
      <c r="WKC410" s="464"/>
      <c r="WKD410" s="369">
        <v>0.33333333333333331</v>
      </c>
      <c r="WKE410" s="370" t="e">
        <f>VLOOKUP(WKA410,fields,2)</f>
        <v>#REF!</v>
      </c>
      <c r="WKF410" s="73" t="s">
        <v>985</v>
      </c>
      <c r="WKG410" s="95">
        <v>45109</v>
      </c>
      <c r="WKH410" s="65" t="s">
        <v>11</v>
      </c>
      <c r="WKI410" s="370" t="e">
        <f>VLOOKUP(WKQ410,Teams,2)</f>
        <v>#REF!</v>
      </c>
      <c r="WKJ410" s="370" t="e">
        <f>VLOOKUP(WKR410,Teams,2)</f>
        <v>#REF!</v>
      </c>
      <c r="WKK410" s="464"/>
      <c r="WKL410" s="369">
        <v>0.33333333333333331</v>
      </c>
      <c r="WKM410" s="370" t="e">
        <f>VLOOKUP(WKI410,fields,2)</f>
        <v>#REF!</v>
      </c>
      <c r="WKN410" s="73" t="s">
        <v>985</v>
      </c>
      <c r="WKO410" s="95">
        <v>45109</v>
      </c>
      <c r="WKP410" s="65" t="s">
        <v>11</v>
      </c>
      <c r="WKQ410" s="370" t="e">
        <f>VLOOKUP(WKY410,Teams,2)</f>
        <v>#REF!</v>
      </c>
      <c r="WKR410" s="370" t="e">
        <f>VLOOKUP(WKZ410,Teams,2)</f>
        <v>#REF!</v>
      </c>
      <c r="WKS410" s="464"/>
      <c r="WKT410" s="369">
        <v>0.33333333333333331</v>
      </c>
      <c r="WKU410" s="370" t="e">
        <f>VLOOKUP(WKQ410,fields,2)</f>
        <v>#REF!</v>
      </c>
      <c r="WKV410" s="73" t="s">
        <v>985</v>
      </c>
      <c r="WKW410" s="95">
        <v>45109</v>
      </c>
      <c r="WKX410" s="65" t="s">
        <v>11</v>
      </c>
      <c r="WKY410" s="370" t="e">
        <f>VLOOKUP(WLG410,Teams,2)</f>
        <v>#REF!</v>
      </c>
      <c r="WKZ410" s="370" t="e">
        <f>VLOOKUP(WLH410,Teams,2)</f>
        <v>#REF!</v>
      </c>
      <c r="WLA410" s="464"/>
      <c r="WLB410" s="369">
        <v>0.33333333333333331</v>
      </c>
      <c r="WLC410" s="370" t="e">
        <f>VLOOKUP(WKY410,fields,2)</f>
        <v>#REF!</v>
      </c>
      <c r="WLD410" s="73" t="s">
        <v>985</v>
      </c>
      <c r="WLE410" s="95">
        <v>45109</v>
      </c>
      <c r="WLF410" s="65" t="s">
        <v>11</v>
      </c>
      <c r="WLG410" s="370" t="e">
        <f>VLOOKUP(WLO410,Teams,2)</f>
        <v>#REF!</v>
      </c>
      <c r="WLH410" s="370" t="e">
        <f>VLOOKUP(WLP410,Teams,2)</f>
        <v>#REF!</v>
      </c>
      <c r="WLI410" s="464"/>
      <c r="WLJ410" s="369">
        <v>0.33333333333333331</v>
      </c>
      <c r="WLK410" s="370" t="e">
        <f>VLOOKUP(WLG410,fields,2)</f>
        <v>#REF!</v>
      </c>
      <c r="WLL410" s="73" t="s">
        <v>985</v>
      </c>
      <c r="WLM410" s="95">
        <v>45109</v>
      </c>
      <c r="WLN410" s="65" t="s">
        <v>11</v>
      </c>
      <c r="WLO410" s="370" t="e">
        <f>VLOOKUP(WLW410,Teams,2)</f>
        <v>#REF!</v>
      </c>
      <c r="WLP410" s="370" t="e">
        <f>VLOOKUP(WLX410,Teams,2)</f>
        <v>#REF!</v>
      </c>
      <c r="WLQ410" s="464"/>
      <c r="WLR410" s="369">
        <v>0.33333333333333331</v>
      </c>
      <c r="WLS410" s="370" t="e">
        <f>VLOOKUP(WLO410,fields,2)</f>
        <v>#REF!</v>
      </c>
      <c r="WLT410" s="73" t="s">
        <v>985</v>
      </c>
      <c r="WLU410" s="95">
        <v>45109</v>
      </c>
      <c r="WLV410" s="65" t="s">
        <v>11</v>
      </c>
      <c r="WLW410" s="370" t="e">
        <f>VLOOKUP(WME410,Teams,2)</f>
        <v>#REF!</v>
      </c>
      <c r="WLX410" s="370" t="e">
        <f>VLOOKUP(WMF410,Teams,2)</f>
        <v>#REF!</v>
      </c>
      <c r="WLY410" s="464"/>
      <c r="WLZ410" s="369">
        <v>0.33333333333333331</v>
      </c>
      <c r="WMA410" s="370" t="e">
        <f>VLOOKUP(WLW410,fields,2)</f>
        <v>#REF!</v>
      </c>
      <c r="WMB410" s="73" t="s">
        <v>985</v>
      </c>
      <c r="WMC410" s="95">
        <v>45109</v>
      </c>
      <c r="WMD410" s="65" t="s">
        <v>11</v>
      </c>
      <c r="WME410" s="370" t="e">
        <f>VLOOKUP(WMM410,Teams,2)</f>
        <v>#REF!</v>
      </c>
      <c r="WMF410" s="370" t="e">
        <f>VLOOKUP(WMN410,Teams,2)</f>
        <v>#REF!</v>
      </c>
      <c r="WMG410" s="464"/>
      <c r="WMH410" s="369">
        <v>0.33333333333333331</v>
      </c>
      <c r="WMI410" s="370" t="e">
        <f>VLOOKUP(WME410,fields,2)</f>
        <v>#REF!</v>
      </c>
      <c r="WMJ410" s="73" t="s">
        <v>985</v>
      </c>
      <c r="WMK410" s="95">
        <v>45109</v>
      </c>
      <c r="WML410" s="65" t="s">
        <v>11</v>
      </c>
      <c r="WMM410" s="370" t="e">
        <f>VLOOKUP(WMU410,Teams,2)</f>
        <v>#REF!</v>
      </c>
      <c r="WMN410" s="370" t="e">
        <f>VLOOKUP(WMV410,Teams,2)</f>
        <v>#REF!</v>
      </c>
      <c r="WMO410" s="464"/>
      <c r="WMP410" s="369">
        <v>0.33333333333333331</v>
      </c>
      <c r="WMQ410" s="370" t="e">
        <f>VLOOKUP(WMM410,fields,2)</f>
        <v>#REF!</v>
      </c>
      <c r="WMR410" s="73" t="s">
        <v>985</v>
      </c>
      <c r="WMS410" s="95">
        <v>45109</v>
      </c>
      <c r="WMT410" s="65" t="s">
        <v>11</v>
      </c>
      <c r="WMU410" s="370" t="e">
        <f>VLOOKUP(WNC410,Teams,2)</f>
        <v>#REF!</v>
      </c>
      <c r="WMV410" s="370" t="e">
        <f>VLOOKUP(WND410,Teams,2)</f>
        <v>#REF!</v>
      </c>
      <c r="WMW410" s="464"/>
      <c r="WMX410" s="369">
        <v>0.33333333333333331</v>
      </c>
      <c r="WMY410" s="370" t="e">
        <f>VLOOKUP(WMU410,fields,2)</f>
        <v>#REF!</v>
      </c>
      <c r="WMZ410" s="73" t="s">
        <v>985</v>
      </c>
      <c r="WNA410" s="95">
        <v>45109</v>
      </c>
      <c r="WNB410" s="65" t="s">
        <v>11</v>
      </c>
      <c r="WNC410" s="370" t="e">
        <f>VLOOKUP(WNK410,Teams,2)</f>
        <v>#REF!</v>
      </c>
      <c r="WND410" s="370" t="e">
        <f>VLOOKUP(WNL410,Teams,2)</f>
        <v>#REF!</v>
      </c>
      <c r="WNE410" s="464"/>
      <c r="WNF410" s="369">
        <v>0.33333333333333331</v>
      </c>
      <c r="WNG410" s="370" t="e">
        <f>VLOOKUP(WNC410,fields,2)</f>
        <v>#REF!</v>
      </c>
      <c r="WNH410" s="73" t="s">
        <v>985</v>
      </c>
      <c r="WNI410" s="95">
        <v>45109</v>
      </c>
      <c r="WNJ410" s="65" t="s">
        <v>11</v>
      </c>
      <c r="WNK410" s="370" t="e">
        <f>VLOOKUP(WNS410,Teams,2)</f>
        <v>#REF!</v>
      </c>
      <c r="WNL410" s="370" t="e">
        <f>VLOOKUP(WNT410,Teams,2)</f>
        <v>#REF!</v>
      </c>
      <c r="WNM410" s="464"/>
      <c r="WNN410" s="369">
        <v>0.33333333333333331</v>
      </c>
      <c r="WNO410" s="370" t="e">
        <f>VLOOKUP(WNK410,fields,2)</f>
        <v>#REF!</v>
      </c>
      <c r="WNP410" s="73" t="s">
        <v>985</v>
      </c>
      <c r="WNQ410" s="95">
        <v>45109</v>
      </c>
      <c r="WNR410" s="65" t="s">
        <v>11</v>
      </c>
      <c r="WNS410" s="370" t="e">
        <f>VLOOKUP(WOA410,Teams,2)</f>
        <v>#REF!</v>
      </c>
      <c r="WNT410" s="370" t="e">
        <f>VLOOKUP(WOB410,Teams,2)</f>
        <v>#REF!</v>
      </c>
      <c r="WNU410" s="464"/>
      <c r="WNV410" s="369">
        <v>0.33333333333333331</v>
      </c>
      <c r="WNW410" s="370" t="e">
        <f>VLOOKUP(WNS410,fields,2)</f>
        <v>#REF!</v>
      </c>
      <c r="WNX410" s="73" t="s">
        <v>985</v>
      </c>
      <c r="WNY410" s="95">
        <v>45109</v>
      </c>
      <c r="WNZ410" s="65" t="s">
        <v>11</v>
      </c>
      <c r="WOA410" s="370" t="e">
        <f>VLOOKUP(WOI410,Teams,2)</f>
        <v>#REF!</v>
      </c>
      <c r="WOB410" s="370" t="e">
        <f>VLOOKUP(WOJ410,Teams,2)</f>
        <v>#REF!</v>
      </c>
      <c r="WOC410" s="464"/>
      <c r="WOD410" s="369">
        <v>0.33333333333333331</v>
      </c>
      <c r="WOE410" s="370" t="e">
        <f>VLOOKUP(WOA410,fields,2)</f>
        <v>#REF!</v>
      </c>
      <c r="WOF410" s="73" t="s">
        <v>985</v>
      </c>
      <c r="WOG410" s="95">
        <v>45109</v>
      </c>
      <c r="WOH410" s="65" t="s">
        <v>11</v>
      </c>
      <c r="WOI410" s="370" t="e">
        <f>VLOOKUP(WOQ410,Teams,2)</f>
        <v>#REF!</v>
      </c>
      <c r="WOJ410" s="370" t="e">
        <f>VLOOKUP(WOR410,Teams,2)</f>
        <v>#REF!</v>
      </c>
      <c r="WOK410" s="464"/>
      <c r="WOL410" s="369">
        <v>0.33333333333333331</v>
      </c>
      <c r="WOM410" s="370" t="e">
        <f>VLOOKUP(WOI410,fields,2)</f>
        <v>#REF!</v>
      </c>
      <c r="WON410" s="73" t="s">
        <v>985</v>
      </c>
      <c r="WOO410" s="95">
        <v>45109</v>
      </c>
      <c r="WOP410" s="65" t="s">
        <v>11</v>
      </c>
      <c r="WOQ410" s="370" t="e">
        <f>VLOOKUP(WOY410,Teams,2)</f>
        <v>#REF!</v>
      </c>
      <c r="WOR410" s="370" t="e">
        <f>VLOOKUP(WOZ410,Teams,2)</f>
        <v>#REF!</v>
      </c>
      <c r="WOS410" s="464"/>
      <c r="WOT410" s="369">
        <v>0.33333333333333331</v>
      </c>
      <c r="WOU410" s="370" t="e">
        <f>VLOOKUP(WOQ410,fields,2)</f>
        <v>#REF!</v>
      </c>
      <c r="WOV410" s="73" t="s">
        <v>985</v>
      </c>
      <c r="WOW410" s="95">
        <v>45109</v>
      </c>
      <c r="WOX410" s="65" t="s">
        <v>11</v>
      </c>
      <c r="WOY410" s="370" t="e">
        <f>VLOOKUP(WPG410,Teams,2)</f>
        <v>#REF!</v>
      </c>
      <c r="WOZ410" s="370" t="e">
        <f>VLOOKUP(WPH410,Teams,2)</f>
        <v>#REF!</v>
      </c>
      <c r="WPA410" s="464"/>
      <c r="WPB410" s="369">
        <v>0.33333333333333331</v>
      </c>
      <c r="WPC410" s="370" t="e">
        <f>VLOOKUP(WOY410,fields,2)</f>
        <v>#REF!</v>
      </c>
      <c r="WPD410" s="73" t="s">
        <v>985</v>
      </c>
      <c r="WPE410" s="95">
        <v>45109</v>
      </c>
      <c r="WPF410" s="65" t="s">
        <v>11</v>
      </c>
      <c r="WPG410" s="370" t="e">
        <f>VLOOKUP(WPO410,Teams,2)</f>
        <v>#REF!</v>
      </c>
      <c r="WPH410" s="370" t="e">
        <f>VLOOKUP(WPP410,Teams,2)</f>
        <v>#REF!</v>
      </c>
      <c r="WPI410" s="464"/>
      <c r="WPJ410" s="369">
        <v>0.33333333333333331</v>
      </c>
      <c r="WPK410" s="370" t="e">
        <f>VLOOKUP(WPG410,fields,2)</f>
        <v>#REF!</v>
      </c>
      <c r="WPL410" s="73" t="s">
        <v>985</v>
      </c>
      <c r="WPM410" s="95">
        <v>45109</v>
      </c>
      <c r="WPN410" s="65" t="s">
        <v>11</v>
      </c>
      <c r="WPO410" s="370" t="e">
        <f>VLOOKUP(WPW410,Teams,2)</f>
        <v>#REF!</v>
      </c>
      <c r="WPP410" s="370" t="e">
        <f>VLOOKUP(WPX410,Teams,2)</f>
        <v>#REF!</v>
      </c>
      <c r="WPQ410" s="464"/>
      <c r="WPR410" s="369">
        <v>0.33333333333333331</v>
      </c>
      <c r="WPS410" s="370" t="e">
        <f>VLOOKUP(WPO410,fields,2)</f>
        <v>#REF!</v>
      </c>
      <c r="WPT410" s="73" t="s">
        <v>985</v>
      </c>
      <c r="WPU410" s="95">
        <v>45109</v>
      </c>
      <c r="WPV410" s="65" t="s">
        <v>11</v>
      </c>
      <c r="WPW410" s="370" t="e">
        <f>VLOOKUP(WQE410,Teams,2)</f>
        <v>#REF!</v>
      </c>
      <c r="WPX410" s="370" t="e">
        <f>VLOOKUP(WQF410,Teams,2)</f>
        <v>#REF!</v>
      </c>
      <c r="WPY410" s="464"/>
      <c r="WPZ410" s="369">
        <v>0.33333333333333331</v>
      </c>
      <c r="WQA410" s="370" t="e">
        <f>VLOOKUP(WPW410,fields,2)</f>
        <v>#REF!</v>
      </c>
      <c r="WQB410" s="73" t="s">
        <v>985</v>
      </c>
      <c r="WQC410" s="95">
        <v>45109</v>
      </c>
      <c r="WQD410" s="65" t="s">
        <v>11</v>
      </c>
      <c r="WQE410" s="370" t="e">
        <f>VLOOKUP(WQM410,Teams,2)</f>
        <v>#REF!</v>
      </c>
      <c r="WQF410" s="370" t="e">
        <f>VLOOKUP(WQN410,Teams,2)</f>
        <v>#REF!</v>
      </c>
      <c r="WQG410" s="464"/>
      <c r="WQH410" s="369">
        <v>0.33333333333333331</v>
      </c>
      <c r="WQI410" s="370" t="e">
        <f>VLOOKUP(WQE410,fields,2)</f>
        <v>#REF!</v>
      </c>
      <c r="WQJ410" s="73" t="s">
        <v>985</v>
      </c>
      <c r="WQK410" s="95">
        <v>45109</v>
      </c>
      <c r="WQL410" s="65" t="s">
        <v>11</v>
      </c>
      <c r="WQM410" s="370" t="e">
        <f>VLOOKUP(WQU410,Teams,2)</f>
        <v>#REF!</v>
      </c>
      <c r="WQN410" s="370" t="e">
        <f>VLOOKUP(WQV410,Teams,2)</f>
        <v>#REF!</v>
      </c>
      <c r="WQO410" s="464"/>
      <c r="WQP410" s="369">
        <v>0.33333333333333331</v>
      </c>
      <c r="WQQ410" s="370" t="e">
        <f>VLOOKUP(WQM410,fields,2)</f>
        <v>#REF!</v>
      </c>
      <c r="WQR410" s="73" t="s">
        <v>985</v>
      </c>
      <c r="WQS410" s="95">
        <v>45109</v>
      </c>
      <c r="WQT410" s="65" t="s">
        <v>11</v>
      </c>
      <c r="WQU410" s="370" t="e">
        <f>VLOOKUP(WRC410,Teams,2)</f>
        <v>#REF!</v>
      </c>
      <c r="WQV410" s="370" t="e">
        <f>VLOOKUP(WRD410,Teams,2)</f>
        <v>#REF!</v>
      </c>
      <c r="WQW410" s="464"/>
      <c r="WQX410" s="369">
        <v>0.33333333333333331</v>
      </c>
      <c r="WQY410" s="370" t="e">
        <f>VLOOKUP(WQU410,fields,2)</f>
        <v>#REF!</v>
      </c>
      <c r="WQZ410" s="73" t="s">
        <v>985</v>
      </c>
      <c r="WRA410" s="95">
        <v>45109</v>
      </c>
      <c r="WRB410" s="65" t="s">
        <v>11</v>
      </c>
      <c r="WRC410" s="370" t="e">
        <f>VLOOKUP(WRK410,Teams,2)</f>
        <v>#REF!</v>
      </c>
      <c r="WRD410" s="370" t="e">
        <f>VLOOKUP(WRL410,Teams,2)</f>
        <v>#REF!</v>
      </c>
      <c r="WRE410" s="464"/>
      <c r="WRF410" s="369">
        <v>0.33333333333333331</v>
      </c>
      <c r="WRG410" s="370" t="e">
        <f>VLOOKUP(WRC410,fields,2)</f>
        <v>#REF!</v>
      </c>
      <c r="WRH410" s="73" t="s">
        <v>985</v>
      </c>
      <c r="WRI410" s="95">
        <v>45109</v>
      </c>
      <c r="WRJ410" s="65" t="s">
        <v>11</v>
      </c>
      <c r="WRK410" s="370" t="e">
        <f>VLOOKUP(WRS410,Teams,2)</f>
        <v>#REF!</v>
      </c>
      <c r="WRL410" s="370" t="e">
        <f>VLOOKUP(WRT410,Teams,2)</f>
        <v>#REF!</v>
      </c>
      <c r="WRM410" s="464"/>
      <c r="WRN410" s="369">
        <v>0.33333333333333331</v>
      </c>
      <c r="WRO410" s="370" t="e">
        <f>VLOOKUP(WRK410,fields,2)</f>
        <v>#REF!</v>
      </c>
      <c r="WRP410" s="73" t="s">
        <v>985</v>
      </c>
      <c r="WRQ410" s="95">
        <v>45109</v>
      </c>
      <c r="WRR410" s="65" t="s">
        <v>11</v>
      </c>
      <c r="WRS410" s="370" t="e">
        <f>VLOOKUP(WSA410,Teams,2)</f>
        <v>#REF!</v>
      </c>
      <c r="WRT410" s="370" t="e">
        <f>VLOOKUP(WSB410,Teams,2)</f>
        <v>#REF!</v>
      </c>
      <c r="WRU410" s="464"/>
      <c r="WRV410" s="369">
        <v>0.33333333333333331</v>
      </c>
      <c r="WRW410" s="370" t="e">
        <f>VLOOKUP(WRS410,fields,2)</f>
        <v>#REF!</v>
      </c>
      <c r="WRX410" s="73" t="s">
        <v>985</v>
      </c>
      <c r="WRY410" s="95">
        <v>45109</v>
      </c>
      <c r="WRZ410" s="65" t="s">
        <v>11</v>
      </c>
      <c r="WSA410" s="370" t="e">
        <f>VLOOKUP(WSI410,Teams,2)</f>
        <v>#REF!</v>
      </c>
      <c r="WSB410" s="370" t="e">
        <f>VLOOKUP(WSJ410,Teams,2)</f>
        <v>#REF!</v>
      </c>
      <c r="WSC410" s="464"/>
      <c r="WSD410" s="369">
        <v>0.33333333333333331</v>
      </c>
      <c r="WSE410" s="370" t="e">
        <f>VLOOKUP(WSA410,fields,2)</f>
        <v>#REF!</v>
      </c>
      <c r="WSF410" s="73" t="s">
        <v>985</v>
      </c>
      <c r="WSG410" s="95">
        <v>45109</v>
      </c>
      <c r="WSH410" s="65" t="s">
        <v>11</v>
      </c>
      <c r="WSI410" s="370" t="e">
        <f>VLOOKUP(WSQ410,Teams,2)</f>
        <v>#REF!</v>
      </c>
      <c r="WSJ410" s="370" t="e">
        <f>VLOOKUP(WSR410,Teams,2)</f>
        <v>#REF!</v>
      </c>
      <c r="WSK410" s="464"/>
      <c r="WSL410" s="369">
        <v>0.33333333333333331</v>
      </c>
      <c r="WSM410" s="370" t="e">
        <f>VLOOKUP(WSI410,fields,2)</f>
        <v>#REF!</v>
      </c>
      <c r="WSN410" s="73" t="s">
        <v>985</v>
      </c>
      <c r="WSO410" s="95">
        <v>45109</v>
      </c>
      <c r="WSP410" s="65" t="s">
        <v>11</v>
      </c>
      <c r="WSQ410" s="370" t="e">
        <f>VLOOKUP(WSY410,Teams,2)</f>
        <v>#REF!</v>
      </c>
      <c r="WSR410" s="370" t="e">
        <f>VLOOKUP(WSZ410,Teams,2)</f>
        <v>#REF!</v>
      </c>
      <c r="WSS410" s="464"/>
      <c r="WST410" s="369">
        <v>0.33333333333333331</v>
      </c>
      <c r="WSU410" s="370" t="e">
        <f>VLOOKUP(WSQ410,fields,2)</f>
        <v>#REF!</v>
      </c>
      <c r="WSV410" s="73" t="s">
        <v>985</v>
      </c>
      <c r="WSW410" s="95">
        <v>45109</v>
      </c>
      <c r="WSX410" s="65" t="s">
        <v>11</v>
      </c>
      <c r="WSY410" s="370" t="e">
        <f>VLOOKUP(WTG410,Teams,2)</f>
        <v>#REF!</v>
      </c>
      <c r="WSZ410" s="370" t="e">
        <f>VLOOKUP(WTH410,Teams,2)</f>
        <v>#REF!</v>
      </c>
      <c r="WTA410" s="464"/>
      <c r="WTB410" s="369">
        <v>0.33333333333333331</v>
      </c>
      <c r="WTC410" s="370" t="e">
        <f>VLOOKUP(WSY410,fields,2)</f>
        <v>#REF!</v>
      </c>
      <c r="WTD410" s="73" t="s">
        <v>985</v>
      </c>
      <c r="WTE410" s="95">
        <v>45109</v>
      </c>
      <c r="WTF410" s="65" t="s">
        <v>11</v>
      </c>
      <c r="WTG410" s="370" t="e">
        <f>VLOOKUP(WTO410,Teams,2)</f>
        <v>#REF!</v>
      </c>
      <c r="WTH410" s="370" t="e">
        <f>VLOOKUP(WTP410,Teams,2)</f>
        <v>#REF!</v>
      </c>
      <c r="WTI410" s="464"/>
      <c r="WTJ410" s="369">
        <v>0.33333333333333331</v>
      </c>
      <c r="WTK410" s="370" t="e">
        <f>VLOOKUP(WTG410,fields,2)</f>
        <v>#REF!</v>
      </c>
      <c r="WTL410" s="73" t="s">
        <v>985</v>
      </c>
      <c r="WTM410" s="95">
        <v>45109</v>
      </c>
      <c r="WTN410" s="65" t="s">
        <v>11</v>
      </c>
      <c r="WTO410" s="370" t="e">
        <f>VLOOKUP(WTW410,Teams,2)</f>
        <v>#REF!</v>
      </c>
      <c r="WTP410" s="370" t="e">
        <f>VLOOKUP(WTX410,Teams,2)</f>
        <v>#REF!</v>
      </c>
      <c r="WTQ410" s="464"/>
      <c r="WTR410" s="369">
        <v>0.33333333333333331</v>
      </c>
      <c r="WTS410" s="370" t="e">
        <f>VLOOKUP(WTO410,fields,2)</f>
        <v>#REF!</v>
      </c>
      <c r="WTT410" s="73" t="s">
        <v>985</v>
      </c>
      <c r="WTU410" s="95">
        <v>45109</v>
      </c>
      <c r="WTV410" s="65" t="s">
        <v>11</v>
      </c>
      <c r="WTW410" s="370" t="e">
        <f>VLOOKUP(WUE410,Teams,2)</f>
        <v>#REF!</v>
      </c>
      <c r="WTX410" s="370" t="e">
        <f>VLOOKUP(WUF410,Teams,2)</f>
        <v>#REF!</v>
      </c>
      <c r="WTY410" s="464"/>
      <c r="WTZ410" s="369">
        <v>0.33333333333333331</v>
      </c>
      <c r="WUA410" s="370" t="e">
        <f>VLOOKUP(WTW410,fields,2)</f>
        <v>#REF!</v>
      </c>
      <c r="WUB410" s="73" t="s">
        <v>985</v>
      </c>
      <c r="WUC410" s="95">
        <v>45109</v>
      </c>
      <c r="WUD410" s="65" t="s">
        <v>11</v>
      </c>
      <c r="WUE410" s="370" t="e">
        <f>VLOOKUP(WUM410,Teams,2)</f>
        <v>#REF!</v>
      </c>
      <c r="WUF410" s="370" t="e">
        <f>VLOOKUP(WUN410,Teams,2)</f>
        <v>#REF!</v>
      </c>
      <c r="WUG410" s="464"/>
      <c r="WUH410" s="369">
        <v>0.33333333333333331</v>
      </c>
      <c r="WUI410" s="370" t="e">
        <f>VLOOKUP(WUE410,fields,2)</f>
        <v>#REF!</v>
      </c>
      <c r="WUJ410" s="73" t="s">
        <v>985</v>
      </c>
      <c r="WUK410" s="95">
        <v>45109</v>
      </c>
      <c r="WUL410" s="65" t="s">
        <v>11</v>
      </c>
      <c r="WUM410" s="370" t="e">
        <f>VLOOKUP(WUU410,Teams,2)</f>
        <v>#REF!</v>
      </c>
      <c r="WUN410" s="370" t="e">
        <f>VLOOKUP(WUV410,Teams,2)</f>
        <v>#REF!</v>
      </c>
      <c r="WUO410" s="464"/>
      <c r="WUP410" s="369">
        <v>0.33333333333333331</v>
      </c>
      <c r="WUQ410" s="370" t="e">
        <f>VLOOKUP(WUM410,fields,2)</f>
        <v>#REF!</v>
      </c>
      <c r="WUR410" s="73" t="s">
        <v>985</v>
      </c>
      <c r="WUS410" s="95">
        <v>45109</v>
      </c>
      <c r="WUT410" s="65" t="s">
        <v>11</v>
      </c>
      <c r="WUU410" s="370" t="e">
        <f>VLOOKUP(WVC410,Teams,2)</f>
        <v>#REF!</v>
      </c>
      <c r="WUV410" s="370" t="e">
        <f>VLOOKUP(WVD410,Teams,2)</f>
        <v>#REF!</v>
      </c>
      <c r="WUW410" s="464"/>
      <c r="WUX410" s="369">
        <v>0.33333333333333331</v>
      </c>
      <c r="WUY410" s="370" t="e">
        <f>VLOOKUP(WUU410,fields,2)</f>
        <v>#REF!</v>
      </c>
      <c r="WUZ410" s="73" t="s">
        <v>985</v>
      </c>
      <c r="WVA410" s="95">
        <v>45109</v>
      </c>
      <c r="WVB410" s="65" t="s">
        <v>11</v>
      </c>
      <c r="WVC410" s="370" t="e">
        <f>VLOOKUP(WVK410,Teams,2)</f>
        <v>#REF!</v>
      </c>
      <c r="WVD410" s="370" t="e">
        <f>VLOOKUP(WVL410,Teams,2)</f>
        <v>#REF!</v>
      </c>
      <c r="WVE410" s="464"/>
      <c r="WVF410" s="369">
        <v>0.33333333333333331</v>
      </c>
      <c r="WVG410" s="370" t="e">
        <f>VLOOKUP(WVC410,fields,2)</f>
        <v>#REF!</v>
      </c>
      <c r="WVH410" s="73" t="s">
        <v>985</v>
      </c>
      <c r="WVI410" s="95">
        <v>45109</v>
      </c>
      <c r="WVJ410" s="65" t="s">
        <v>11</v>
      </c>
      <c r="WVK410" s="370" t="e">
        <f>VLOOKUP(WVS410,Teams,2)</f>
        <v>#REF!</v>
      </c>
      <c r="WVL410" s="370" t="e">
        <f>VLOOKUP(WVT410,Teams,2)</f>
        <v>#REF!</v>
      </c>
      <c r="WVM410" s="464"/>
      <c r="WVN410" s="369">
        <v>0.33333333333333331</v>
      </c>
      <c r="WVO410" s="370" t="e">
        <f>VLOOKUP(WVK410,fields,2)</f>
        <v>#REF!</v>
      </c>
      <c r="WVP410" s="73" t="s">
        <v>985</v>
      </c>
      <c r="WVQ410" s="95">
        <v>45109</v>
      </c>
      <c r="WVR410" s="65" t="s">
        <v>11</v>
      </c>
      <c r="WVS410" s="370" t="e">
        <f>VLOOKUP(WWA410,Teams,2)</f>
        <v>#REF!</v>
      </c>
      <c r="WVT410" s="370" t="e">
        <f>VLOOKUP(WWB410,Teams,2)</f>
        <v>#REF!</v>
      </c>
      <c r="WVU410" s="464"/>
      <c r="WVV410" s="369">
        <v>0.33333333333333331</v>
      </c>
      <c r="WVW410" s="370" t="e">
        <f>VLOOKUP(WVS410,fields,2)</f>
        <v>#REF!</v>
      </c>
      <c r="WVX410" s="73" t="s">
        <v>985</v>
      </c>
      <c r="WVY410" s="95">
        <v>45109</v>
      </c>
      <c r="WVZ410" s="65" t="s">
        <v>11</v>
      </c>
      <c r="WWA410" s="370" t="e">
        <f>VLOOKUP(WWI410,Teams,2)</f>
        <v>#REF!</v>
      </c>
      <c r="WWB410" s="370" t="e">
        <f>VLOOKUP(WWJ410,Teams,2)</f>
        <v>#REF!</v>
      </c>
      <c r="WWC410" s="464"/>
      <c r="WWD410" s="369">
        <v>0.33333333333333331</v>
      </c>
      <c r="WWE410" s="370" t="e">
        <f>VLOOKUP(WWA410,fields,2)</f>
        <v>#REF!</v>
      </c>
      <c r="WWF410" s="73" t="s">
        <v>985</v>
      </c>
      <c r="WWG410" s="95">
        <v>45109</v>
      </c>
      <c r="WWH410" s="65" t="s">
        <v>11</v>
      </c>
      <c r="WWI410" s="370" t="e">
        <f>VLOOKUP(WWQ410,Teams,2)</f>
        <v>#REF!</v>
      </c>
      <c r="WWJ410" s="370" t="e">
        <f>VLOOKUP(WWR410,Teams,2)</f>
        <v>#REF!</v>
      </c>
      <c r="WWK410" s="464"/>
      <c r="WWL410" s="369">
        <v>0.33333333333333331</v>
      </c>
      <c r="WWM410" s="370" t="e">
        <f>VLOOKUP(WWI410,fields,2)</f>
        <v>#REF!</v>
      </c>
      <c r="WWN410" s="73" t="s">
        <v>985</v>
      </c>
      <c r="WWO410" s="95">
        <v>45109</v>
      </c>
      <c r="WWP410" s="65" t="s">
        <v>11</v>
      </c>
      <c r="WWQ410" s="370" t="e">
        <f>VLOOKUP(WWY410,Teams,2)</f>
        <v>#REF!</v>
      </c>
      <c r="WWR410" s="370" t="e">
        <f>VLOOKUP(WWZ410,Teams,2)</f>
        <v>#REF!</v>
      </c>
      <c r="WWS410" s="464"/>
      <c r="WWT410" s="369">
        <v>0.33333333333333331</v>
      </c>
      <c r="WWU410" s="370" t="e">
        <f>VLOOKUP(WWQ410,fields,2)</f>
        <v>#REF!</v>
      </c>
      <c r="WWV410" s="73" t="s">
        <v>985</v>
      </c>
      <c r="WWW410" s="95">
        <v>45109</v>
      </c>
      <c r="WWX410" s="65" t="s">
        <v>11</v>
      </c>
      <c r="WWY410" s="370" t="e">
        <f>VLOOKUP(WXG410,Teams,2)</f>
        <v>#REF!</v>
      </c>
      <c r="WWZ410" s="370" t="e">
        <f>VLOOKUP(WXH410,Teams,2)</f>
        <v>#REF!</v>
      </c>
      <c r="WXA410" s="464"/>
      <c r="WXB410" s="369">
        <v>0.33333333333333331</v>
      </c>
      <c r="WXC410" s="370" t="e">
        <f>VLOOKUP(WWY410,fields,2)</f>
        <v>#REF!</v>
      </c>
      <c r="WXD410" s="73" t="s">
        <v>985</v>
      </c>
      <c r="WXE410" s="95">
        <v>45109</v>
      </c>
      <c r="WXF410" s="65" t="s">
        <v>11</v>
      </c>
      <c r="WXG410" s="370" t="e">
        <f>VLOOKUP(WXO410,Teams,2)</f>
        <v>#REF!</v>
      </c>
      <c r="WXH410" s="370" t="e">
        <f>VLOOKUP(WXP410,Teams,2)</f>
        <v>#REF!</v>
      </c>
      <c r="WXI410" s="464"/>
      <c r="WXJ410" s="369">
        <v>0.33333333333333331</v>
      </c>
      <c r="WXK410" s="370" t="e">
        <f>VLOOKUP(WXG410,fields,2)</f>
        <v>#REF!</v>
      </c>
      <c r="WXL410" s="73" t="s">
        <v>985</v>
      </c>
      <c r="WXM410" s="95">
        <v>45109</v>
      </c>
      <c r="WXN410" s="65" t="s">
        <v>11</v>
      </c>
      <c r="WXO410" s="370" t="e">
        <f>VLOOKUP(WXW410,Teams,2)</f>
        <v>#REF!</v>
      </c>
      <c r="WXP410" s="370" t="e">
        <f>VLOOKUP(WXX410,Teams,2)</f>
        <v>#REF!</v>
      </c>
      <c r="WXQ410" s="464"/>
      <c r="WXR410" s="369">
        <v>0.33333333333333331</v>
      </c>
      <c r="WXS410" s="370" t="e">
        <f>VLOOKUP(WXO410,fields,2)</f>
        <v>#REF!</v>
      </c>
      <c r="WXT410" s="73" t="s">
        <v>985</v>
      </c>
      <c r="WXU410" s="95">
        <v>45109</v>
      </c>
      <c r="WXV410" s="65" t="s">
        <v>11</v>
      </c>
      <c r="WXW410" s="370" t="e">
        <f>VLOOKUP(WYE410,Teams,2)</f>
        <v>#REF!</v>
      </c>
      <c r="WXX410" s="370" t="e">
        <f>VLOOKUP(WYF410,Teams,2)</f>
        <v>#REF!</v>
      </c>
      <c r="WXY410" s="464"/>
      <c r="WXZ410" s="369">
        <v>0.33333333333333331</v>
      </c>
      <c r="WYA410" s="370" t="e">
        <f>VLOOKUP(WXW410,fields,2)</f>
        <v>#REF!</v>
      </c>
      <c r="WYB410" s="73" t="s">
        <v>985</v>
      </c>
      <c r="WYC410" s="95">
        <v>45109</v>
      </c>
      <c r="WYD410" s="65" t="s">
        <v>11</v>
      </c>
      <c r="WYE410" s="370" t="e">
        <f>VLOOKUP(WYM410,Teams,2)</f>
        <v>#REF!</v>
      </c>
      <c r="WYF410" s="370" t="e">
        <f>VLOOKUP(WYN410,Teams,2)</f>
        <v>#REF!</v>
      </c>
      <c r="WYG410" s="464"/>
      <c r="WYH410" s="369">
        <v>0.33333333333333331</v>
      </c>
      <c r="WYI410" s="370" t="e">
        <f>VLOOKUP(WYE410,fields,2)</f>
        <v>#REF!</v>
      </c>
      <c r="WYJ410" s="73" t="s">
        <v>985</v>
      </c>
      <c r="WYK410" s="95">
        <v>45109</v>
      </c>
      <c r="WYL410" s="65" t="s">
        <v>11</v>
      </c>
      <c r="WYM410" s="370" t="e">
        <f>VLOOKUP(WYU410,Teams,2)</f>
        <v>#REF!</v>
      </c>
      <c r="WYN410" s="370" t="e">
        <f>VLOOKUP(WYV410,Teams,2)</f>
        <v>#REF!</v>
      </c>
      <c r="WYO410" s="464"/>
      <c r="WYP410" s="369">
        <v>0.33333333333333331</v>
      </c>
      <c r="WYQ410" s="370" t="e">
        <f>VLOOKUP(WYM410,fields,2)</f>
        <v>#REF!</v>
      </c>
      <c r="WYR410" s="73" t="s">
        <v>985</v>
      </c>
      <c r="WYS410" s="95">
        <v>45109</v>
      </c>
      <c r="WYT410" s="65" t="s">
        <v>11</v>
      </c>
      <c r="WYU410" s="370" t="e">
        <f>VLOOKUP(WZC410,Teams,2)</f>
        <v>#REF!</v>
      </c>
      <c r="WYV410" s="370" t="e">
        <f>VLOOKUP(WZD410,Teams,2)</f>
        <v>#REF!</v>
      </c>
      <c r="WYW410" s="464"/>
      <c r="WYX410" s="369">
        <v>0.33333333333333331</v>
      </c>
      <c r="WYY410" s="370" t="e">
        <f>VLOOKUP(WYU410,fields,2)</f>
        <v>#REF!</v>
      </c>
      <c r="WYZ410" s="73" t="s">
        <v>985</v>
      </c>
      <c r="WZA410" s="95">
        <v>45109</v>
      </c>
      <c r="WZB410" s="65" t="s">
        <v>11</v>
      </c>
      <c r="WZC410" s="370" t="e">
        <f>VLOOKUP(WZK410,Teams,2)</f>
        <v>#REF!</v>
      </c>
      <c r="WZD410" s="370" t="e">
        <f>VLOOKUP(WZL410,Teams,2)</f>
        <v>#REF!</v>
      </c>
      <c r="WZE410" s="464"/>
      <c r="WZF410" s="369">
        <v>0.33333333333333331</v>
      </c>
      <c r="WZG410" s="370" t="e">
        <f>VLOOKUP(WZC410,fields,2)</f>
        <v>#REF!</v>
      </c>
      <c r="WZH410" s="73" t="s">
        <v>985</v>
      </c>
      <c r="WZI410" s="95">
        <v>45109</v>
      </c>
      <c r="WZJ410" s="65" t="s">
        <v>11</v>
      </c>
      <c r="WZK410" s="370" t="e">
        <f>VLOOKUP(WZS410,Teams,2)</f>
        <v>#REF!</v>
      </c>
      <c r="WZL410" s="370" t="e">
        <f>VLOOKUP(WZT410,Teams,2)</f>
        <v>#REF!</v>
      </c>
      <c r="WZM410" s="464"/>
      <c r="WZN410" s="369">
        <v>0.33333333333333331</v>
      </c>
      <c r="WZO410" s="370" t="e">
        <f>VLOOKUP(WZK410,fields,2)</f>
        <v>#REF!</v>
      </c>
      <c r="WZP410" s="73" t="s">
        <v>985</v>
      </c>
      <c r="WZQ410" s="95">
        <v>45109</v>
      </c>
      <c r="WZR410" s="65" t="s">
        <v>11</v>
      </c>
      <c r="WZS410" s="370" t="e">
        <f>VLOOKUP(XAA410,Teams,2)</f>
        <v>#REF!</v>
      </c>
      <c r="WZT410" s="370" t="e">
        <f>VLOOKUP(XAB410,Teams,2)</f>
        <v>#REF!</v>
      </c>
      <c r="WZU410" s="464"/>
      <c r="WZV410" s="369">
        <v>0.33333333333333331</v>
      </c>
      <c r="WZW410" s="370" t="e">
        <f>VLOOKUP(WZS410,fields,2)</f>
        <v>#REF!</v>
      </c>
      <c r="WZX410" s="73" t="s">
        <v>985</v>
      </c>
      <c r="WZY410" s="95">
        <v>45109</v>
      </c>
      <c r="WZZ410" s="65" t="s">
        <v>11</v>
      </c>
      <c r="XAA410" s="370" t="e">
        <f>VLOOKUP(XAI410,Teams,2)</f>
        <v>#REF!</v>
      </c>
      <c r="XAB410" s="370" t="e">
        <f>VLOOKUP(XAJ410,Teams,2)</f>
        <v>#REF!</v>
      </c>
      <c r="XAC410" s="464"/>
      <c r="XAD410" s="369">
        <v>0.33333333333333331</v>
      </c>
      <c r="XAE410" s="370" t="e">
        <f>VLOOKUP(XAA410,fields,2)</f>
        <v>#REF!</v>
      </c>
      <c r="XAF410" s="73" t="s">
        <v>985</v>
      </c>
      <c r="XAG410" s="95">
        <v>45109</v>
      </c>
      <c r="XAH410" s="65" t="s">
        <v>11</v>
      </c>
      <c r="XAI410" s="370" t="e">
        <f>VLOOKUP(XAQ410,Teams,2)</f>
        <v>#REF!</v>
      </c>
      <c r="XAJ410" s="370" t="e">
        <f>VLOOKUP(XAR410,Teams,2)</f>
        <v>#REF!</v>
      </c>
      <c r="XAK410" s="464"/>
      <c r="XAL410" s="369">
        <v>0.33333333333333331</v>
      </c>
      <c r="XAM410" s="370" t="e">
        <f>VLOOKUP(XAI410,fields,2)</f>
        <v>#REF!</v>
      </c>
      <c r="XAN410" s="73" t="s">
        <v>985</v>
      </c>
      <c r="XAO410" s="95">
        <v>45109</v>
      </c>
      <c r="XAP410" s="65" t="s">
        <v>11</v>
      </c>
      <c r="XAQ410" s="370" t="e">
        <f>VLOOKUP(XAY410,Teams,2)</f>
        <v>#REF!</v>
      </c>
      <c r="XAR410" s="370" t="e">
        <f>VLOOKUP(XAZ410,Teams,2)</f>
        <v>#REF!</v>
      </c>
      <c r="XAS410" s="464"/>
      <c r="XAT410" s="369">
        <v>0.33333333333333331</v>
      </c>
      <c r="XAU410" s="370" t="e">
        <f>VLOOKUP(XAQ410,fields,2)</f>
        <v>#REF!</v>
      </c>
      <c r="XAV410" s="73" t="s">
        <v>985</v>
      </c>
      <c r="XAW410" s="95">
        <v>45109</v>
      </c>
      <c r="XAX410" s="65" t="s">
        <v>11</v>
      </c>
      <c r="XAY410" s="370" t="e">
        <f>VLOOKUP(XBG410,Teams,2)</f>
        <v>#REF!</v>
      </c>
      <c r="XAZ410" s="370" t="e">
        <f>VLOOKUP(XBH410,Teams,2)</f>
        <v>#REF!</v>
      </c>
      <c r="XBA410" s="464"/>
      <c r="XBB410" s="369">
        <v>0.33333333333333331</v>
      </c>
      <c r="XBC410" s="370" t="e">
        <f>VLOOKUP(XAY410,fields,2)</f>
        <v>#REF!</v>
      </c>
      <c r="XBD410" s="73" t="s">
        <v>985</v>
      </c>
      <c r="XBE410" s="95">
        <v>45109</v>
      </c>
      <c r="XBF410" s="65" t="s">
        <v>11</v>
      </c>
      <c r="XBG410" s="370" t="e">
        <f>VLOOKUP(XBO410,Teams,2)</f>
        <v>#REF!</v>
      </c>
      <c r="XBH410" s="370" t="e">
        <f>VLOOKUP(XBP410,Teams,2)</f>
        <v>#REF!</v>
      </c>
      <c r="XBI410" s="464"/>
      <c r="XBJ410" s="369">
        <v>0.33333333333333331</v>
      </c>
      <c r="XBK410" s="370" t="e">
        <f>VLOOKUP(XBG410,fields,2)</f>
        <v>#REF!</v>
      </c>
      <c r="XBL410" s="73" t="s">
        <v>985</v>
      </c>
      <c r="XBM410" s="95">
        <v>45109</v>
      </c>
      <c r="XBN410" s="65" t="s">
        <v>11</v>
      </c>
      <c r="XBO410" s="370" t="e">
        <f>VLOOKUP(XBW410,Teams,2)</f>
        <v>#REF!</v>
      </c>
      <c r="XBP410" s="370" t="e">
        <f>VLOOKUP(XBX410,Teams,2)</f>
        <v>#REF!</v>
      </c>
      <c r="XBQ410" s="464"/>
      <c r="XBR410" s="369">
        <v>0.33333333333333331</v>
      </c>
      <c r="XBS410" s="370" t="e">
        <f>VLOOKUP(XBO410,fields,2)</f>
        <v>#REF!</v>
      </c>
      <c r="XBT410" s="73" t="s">
        <v>985</v>
      </c>
      <c r="XBU410" s="95">
        <v>45109</v>
      </c>
      <c r="XBV410" s="65" t="s">
        <v>11</v>
      </c>
      <c r="XBW410" s="370" t="e">
        <f>VLOOKUP(XCE410,Teams,2)</f>
        <v>#REF!</v>
      </c>
      <c r="XBX410" s="370" t="e">
        <f>VLOOKUP(XCF410,Teams,2)</f>
        <v>#REF!</v>
      </c>
      <c r="XBY410" s="464"/>
      <c r="XBZ410" s="369">
        <v>0.33333333333333331</v>
      </c>
      <c r="XCA410" s="370" t="e">
        <f>VLOOKUP(XBW410,fields,2)</f>
        <v>#REF!</v>
      </c>
      <c r="XCB410" s="73" t="s">
        <v>985</v>
      </c>
      <c r="XCC410" s="95">
        <v>45109</v>
      </c>
      <c r="XCD410" s="65" t="s">
        <v>11</v>
      </c>
      <c r="XCE410" s="370" t="e">
        <f>VLOOKUP(XCM410,Teams,2)</f>
        <v>#REF!</v>
      </c>
      <c r="XCF410" s="370" t="e">
        <f>VLOOKUP(XCN410,Teams,2)</f>
        <v>#REF!</v>
      </c>
      <c r="XCG410" s="464"/>
      <c r="XCH410" s="369">
        <v>0.33333333333333331</v>
      </c>
      <c r="XCI410" s="370" t="e">
        <f>VLOOKUP(XCE410,fields,2)</f>
        <v>#REF!</v>
      </c>
      <c r="XCJ410" s="73" t="s">
        <v>985</v>
      </c>
      <c r="XCK410" s="95">
        <v>45109</v>
      </c>
      <c r="XCL410" s="65" t="s">
        <v>11</v>
      </c>
      <c r="XCM410" s="370" t="e">
        <f>VLOOKUP(XCU410,Teams,2)</f>
        <v>#REF!</v>
      </c>
      <c r="XCN410" s="370" t="e">
        <f>VLOOKUP(XCV410,Teams,2)</f>
        <v>#REF!</v>
      </c>
      <c r="XCO410" s="464"/>
      <c r="XCP410" s="369">
        <v>0.33333333333333331</v>
      </c>
      <c r="XCQ410" s="370" t="e">
        <f>VLOOKUP(XCM410,fields,2)</f>
        <v>#REF!</v>
      </c>
      <c r="XCR410" s="73" t="s">
        <v>985</v>
      </c>
      <c r="XCS410" s="95">
        <v>45109</v>
      </c>
      <c r="XCT410" s="65" t="s">
        <v>11</v>
      </c>
      <c r="XCU410" s="370" t="e">
        <f>VLOOKUP(XDC410,Teams,2)</f>
        <v>#REF!</v>
      </c>
      <c r="XCV410" s="370" t="e">
        <f>VLOOKUP(XDD410,Teams,2)</f>
        <v>#REF!</v>
      </c>
      <c r="XCW410" s="464"/>
      <c r="XCX410" s="369">
        <v>0.33333333333333331</v>
      </c>
      <c r="XCY410" s="370" t="e">
        <f>VLOOKUP(XCU410,fields,2)</f>
        <v>#REF!</v>
      </c>
      <c r="XCZ410" s="73" t="s">
        <v>985</v>
      </c>
      <c r="XDA410" s="95">
        <v>45109</v>
      </c>
      <c r="XDB410" s="65" t="s">
        <v>11</v>
      </c>
      <c r="XDC410" s="370" t="e">
        <f>VLOOKUP(XDK410,Teams,2)</f>
        <v>#REF!</v>
      </c>
      <c r="XDD410" s="370" t="e">
        <f>VLOOKUP(XDL410,Teams,2)</f>
        <v>#REF!</v>
      </c>
      <c r="XDE410" s="464"/>
      <c r="XDF410" s="369">
        <v>0.33333333333333331</v>
      </c>
      <c r="XDG410" s="370" t="e">
        <f>VLOOKUP(XDC410,fields,2)</f>
        <v>#REF!</v>
      </c>
      <c r="XDH410" s="73" t="s">
        <v>985</v>
      </c>
      <c r="XDI410" s="95">
        <v>45109</v>
      </c>
      <c r="XDJ410" s="65" t="s">
        <v>11</v>
      </c>
      <c r="XDK410" s="370" t="e">
        <f>VLOOKUP(XDS410,Teams,2)</f>
        <v>#REF!</v>
      </c>
      <c r="XDL410" s="370" t="e">
        <f>VLOOKUP(XDT410,Teams,2)</f>
        <v>#REF!</v>
      </c>
      <c r="XDM410" s="464"/>
      <c r="XDN410" s="369">
        <v>0.33333333333333331</v>
      </c>
      <c r="XDO410" s="370" t="e">
        <f>VLOOKUP(XDK410,fields,2)</f>
        <v>#REF!</v>
      </c>
      <c r="XDP410" s="73" t="s">
        <v>985</v>
      </c>
      <c r="XDQ410" s="95">
        <v>45109</v>
      </c>
      <c r="XDR410" s="65" t="s">
        <v>11</v>
      </c>
      <c r="XDS410" s="370" t="e">
        <f>VLOOKUP(XEA410,Teams,2)</f>
        <v>#REF!</v>
      </c>
      <c r="XDT410" s="370" t="e">
        <f>VLOOKUP(XEB410,Teams,2)</f>
        <v>#REF!</v>
      </c>
      <c r="XDU410" s="464"/>
      <c r="XDV410" s="369">
        <v>0.33333333333333331</v>
      </c>
      <c r="XDW410" s="370" t="e">
        <f>VLOOKUP(XDS410,fields,2)</f>
        <v>#REF!</v>
      </c>
      <c r="XDX410" s="73" t="s">
        <v>985</v>
      </c>
      <c r="XDY410" s="95">
        <v>45109</v>
      </c>
      <c r="XDZ410" s="65" t="s">
        <v>11</v>
      </c>
      <c r="XEA410" s="370" t="e">
        <f>VLOOKUP(XEI410,Teams,2)</f>
        <v>#REF!</v>
      </c>
      <c r="XEB410" s="370" t="e">
        <f>VLOOKUP(XEJ410,Teams,2)</f>
        <v>#REF!</v>
      </c>
      <c r="XEC410" s="464"/>
      <c r="XED410" s="369">
        <v>0.33333333333333331</v>
      </c>
      <c r="XEE410" s="370" t="e">
        <f>VLOOKUP(XEA410,fields,2)</f>
        <v>#REF!</v>
      </c>
      <c r="XEF410" s="73" t="s">
        <v>985</v>
      </c>
      <c r="XEG410" s="95">
        <v>45109</v>
      </c>
      <c r="XEH410" s="65" t="s">
        <v>11</v>
      </c>
      <c r="XEI410" s="370" t="e">
        <f>VLOOKUP(XEQ410,Teams,2)</f>
        <v>#REF!</v>
      </c>
      <c r="XEJ410" s="370" t="e">
        <f>VLOOKUP(XER410,Teams,2)</f>
        <v>#REF!</v>
      </c>
      <c r="XEK410" s="464"/>
      <c r="XEL410" s="369">
        <v>0.33333333333333331</v>
      </c>
      <c r="XEM410" s="370" t="e">
        <f>VLOOKUP(XEI410,fields,2)</f>
        <v>#REF!</v>
      </c>
      <c r="XEN410" s="73" t="s">
        <v>985</v>
      </c>
      <c r="XEO410" s="95">
        <v>45109</v>
      </c>
      <c r="XEP410" s="65" t="s">
        <v>11</v>
      </c>
      <c r="XEQ410" s="370" t="e">
        <f>VLOOKUP(XEY410,Teams,2)</f>
        <v>#REF!</v>
      </c>
      <c r="XER410" s="370" t="e">
        <f>VLOOKUP(XEZ410,Teams,2)</f>
        <v>#REF!</v>
      </c>
      <c r="XES410" s="464"/>
      <c r="XET410" s="369">
        <v>0.33333333333333331</v>
      </c>
      <c r="XEU410" s="370" t="e">
        <f>VLOOKUP(XEQ410,fields,2)</f>
        <v>#REF!</v>
      </c>
      <c r="XEV410" s="73" t="s">
        <v>985</v>
      </c>
      <c r="XEW410" s="95">
        <v>45109</v>
      </c>
      <c r="XEX410" s="65" t="s">
        <v>11</v>
      </c>
      <c r="XEY410" s="370" t="e">
        <f>VLOOKUP(#REF!,Teams,2)</f>
        <v>#REF!</v>
      </c>
      <c r="XEZ410" s="370" t="e">
        <f>VLOOKUP(#REF!,Teams,2)</f>
        <v>#REF!</v>
      </c>
      <c r="XFA410" s="464"/>
      <c r="XFB410" s="369">
        <v>0.33333333333333331</v>
      </c>
      <c r="XFC410" s="370" t="e">
        <f>VLOOKUP(XEY410,fields,2)</f>
        <v>#REF!</v>
      </c>
      <c r="XFD410" s="73" t="s">
        <v>985</v>
      </c>
    </row>
    <row r="411" spans="1:16384" ht="12.75" customHeight="1" x14ac:dyDescent="0.35">
      <c r="A411" s="574">
        <v>492</v>
      </c>
      <c r="B411" s="581" t="s">
        <v>842</v>
      </c>
      <c r="C411" s="575">
        <v>45550</v>
      </c>
      <c r="D411" s="587" t="s">
        <v>11</v>
      </c>
      <c r="E411" s="577" t="str">
        <f t="shared" si="48"/>
        <v>NORWALK SPORT COLOMBIA 40</v>
      </c>
      <c r="F411" s="577" t="str">
        <f t="shared" si="49"/>
        <v>CLINTON FC 40</v>
      </c>
      <c r="G411" s="578"/>
      <c r="H411" s="645">
        <f t="shared" si="47"/>
        <v>0.41666666666666702</v>
      </c>
      <c r="I411" s="614" t="str">
        <f t="shared" si="50"/>
        <v>Nathan Hale MS (T), Norwalk</v>
      </c>
      <c r="J411" s="585"/>
      <c r="K411" s="16"/>
      <c r="M411" s="5" t="s">
        <v>105</v>
      </c>
      <c r="N411" s="5" t="s">
        <v>160</v>
      </c>
      <c r="O411" s="403"/>
      <c r="P411" s="358"/>
      <c r="Q411" s="474"/>
      <c r="R411" s="455"/>
      <c r="S411" s="403"/>
      <c r="T411" s="403"/>
      <c r="U411" s="473"/>
      <c r="V411" s="472"/>
      <c r="W411" s="403"/>
      <c r="X411" s="358"/>
      <c r="Y411" s="474"/>
      <c r="Z411" s="455"/>
      <c r="AA411" s="403"/>
      <c r="AB411" s="403"/>
      <c r="AC411" s="473"/>
      <c r="AD411" s="472"/>
      <c r="AE411" s="403"/>
      <c r="AF411" s="358"/>
      <c r="AG411" s="474"/>
      <c r="AH411" s="455"/>
      <c r="AI411" s="403"/>
      <c r="AJ411" s="403"/>
      <c r="AK411" s="473"/>
      <c r="AL411" s="472"/>
      <c r="AM411" s="403"/>
      <c r="AN411" s="358"/>
      <c r="AO411" s="474"/>
      <c r="AP411" s="455"/>
      <c r="AQ411" s="403"/>
      <c r="AR411" s="403"/>
      <c r="AS411" s="473"/>
      <c r="AT411" s="472"/>
      <c r="AU411" s="403"/>
      <c r="AV411" s="358"/>
      <c r="AW411" s="474"/>
      <c r="AX411" s="455"/>
      <c r="AY411" s="403"/>
      <c r="AZ411" s="403"/>
      <c r="BA411" s="473"/>
      <c r="BB411" s="472"/>
      <c r="BC411" s="403"/>
      <c r="BD411" s="358"/>
      <c r="BE411" s="474"/>
      <c r="BF411" s="455"/>
      <c r="BG411" s="403"/>
      <c r="BH411" s="403"/>
      <c r="BI411" s="473"/>
      <c r="BJ411" s="472"/>
      <c r="BK411" s="403"/>
      <c r="BL411" s="358"/>
      <c r="BM411" s="474"/>
      <c r="BN411" s="455"/>
      <c r="BO411" s="403"/>
      <c r="BP411" s="403"/>
      <c r="BQ411" s="473"/>
      <c r="BR411" s="472"/>
      <c r="BS411" s="403"/>
      <c r="BT411" s="358"/>
      <c r="BU411" s="474"/>
      <c r="BV411" s="455"/>
      <c r="BW411" s="403"/>
      <c r="BX411" s="403"/>
      <c r="BY411" s="473"/>
      <c r="BZ411" s="472"/>
      <c r="CA411" s="403"/>
      <c r="CB411" s="358"/>
      <c r="CC411" s="474"/>
      <c r="CD411" s="455"/>
      <c r="CE411" s="403"/>
      <c r="CF411" s="403"/>
      <c r="CG411" s="473"/>
      <c r="CH411" s="472"/>
      <c r="CI411" s="403"/>
      <c r="CJ411" s="358"/>
      <c r="CK411" s="474"/>
      <c r="CL411" s="455"/>
      <c r="CM411" s="403"/>
      <c r="CN411" s="403"/>
      <c r="CO411" s="473"/>
      <c r="CP411" s="472"/>
      <c r="CQ411" s="403"/>
      <c r="CR411" s="358"/>
      <c r="CS411" s="474"/>
      <c r="CT411" s="455"/>
      <c r="CU411" s="403"/>
      <c r="CV411" s="403"/>
      <c r="CW411" s="473"/>
      <c r="CX411" s="472"/>
      <c r="CY411" s="403"/>
      <c r="CZ411" s="358"/>
      <c r="DA411" s="474"/>
      <c r="DB411" s="455"/>
      <c r="DC411" s="403"/>
      <c r="DD411" s="403"/>
      <c r="DE411" s="473"/>
      <c r="DF411" s="472"/>
      <c r="DG411" s="403"/>
      <c r="DH411" s="358"/>
      <c r="DI411" s="474"/>
      <c r="DJ411" s="455"/>
      <c r="DK411" s="403"/>
      <c r="DL411" s="403"/>
      <c r="DM411" s="473"/>
      <c r="DN411" s="472"/>
      <c r="DO411" s="403"/>
      <c r="DP411" s="358"/>
      <c r="DQ411" s="474"/>
      <c r="DR411" s="455"/>
      <c r="DS411" s="403"/>
      <c r="DT411" s="403"/>
      <c r="DU411" s="473"/>
      <c r="DV411" s="472"/>
      <c r="DW411" s="403"/>
      <c r="DX411" s="358"/>
      <c r="DY411" s="474"/>
      <c r="DZ411" s="455"/>
      <c r="EA411" s="403"/>
      <c r="EB411" s="403"/>
      <c r="EC411" s="473"/>
      <c r="ED411" s="472"/>
      <c r="EE411" s="403"/>
      <c r="EF411" s="358"/>
      <c r="EG411" s="474"/>
      <c r="EH411" s="455"/>
      <c r="EI411" s="403"/>
      <c r="EJ411" s="403"/>
      <c r="EK411" s="473"/>
      <c r="EL411" s="472"/>
      <c r="EM411" s="403"/>
      <c r="EN411" s="358"/>
      <c r="EO411" s="474"/>
      <c r="EP411" s="455"/>
      <c r="EQ411" s="403"/>
      <c r="ER411" s="403"/>
      <c r="ES411" s="473"/>
      <c r="ET411" s="472"/>
      <c r="EU411" s="403"/>
      <c r="EV411" s="358"/>
      <c r="EW411" s="474"/>
      <c r="EX411" s="455"/>
      <c r="EY411" s="403"/>
      <c r="EZ411" s="403"/>
      <c r="FA411" s="473"/>
      <c r="FB411" s="472"/>
      <c r="FC411" s="403"/>
      <c r="FD411" s="358"/>
      <c r="FE411" s="474"/>
      <c r="FF411" s="455"/>
      <c r="FG411" s="403"/>
      <c r="FH411" s="403"/>
      <c r="FI411" s="473"/>
      <c r="FJ411" s="472"/>
      <c r="FK411" s="403"/>
      <c r="FL411" s="358"/>
      <c r="FM411" s="474"/>
      <c r="FN411" s="455"/>
      <c r="FO411" s="403"/>
      <c r="FP411" s="403"/>
      <c r="FQ411" s="473"/>
      <c r="FR411" s="472"/>
      <c r="FS411" s="403"/>
      <c r="FT411" s="358"/>
      <c r="FU411" s="474"/>
      <c r="FV411" s="455"/>
      <c r="FW411" s="403"/>
      <c r="FX411" s="403"/>
      <c r="FY411" s="473"/>
      <c r="FZ411" s="472"/>
      <c r="GA411" s="403"/>
      <c r="GB411" s="358"/>
      <c r="GC411" s="474"/>
      <c r="GD411" s="455"/>
      <c r="GE411" s="403"/>
      <c r="GF411" s="403"/>
      <c r="GG411" s="473"/>
      <c r="GH411" s="472"/>
      <c r="GI411" s="403"/>
      <c r="GJ411" s="358"/>
      <c r="GK411" s="474"/>
      <c r="GL411" s="455"/>
      <c r="GM411" s="403"/>
      <c r="GN411" s="403"/>
      <c r="GO411" s="473"/>
      <c r="GP411" s="472"/>
      <c r="GQ411" s="403"/>
      <c r="GR411" s="358"/>
      <c r="GS411" s="474"/>
      <c r="GT411" s="455"/>
      <c r="GU411" s="403"/>
      <c r="GV411" s="403"/>
      <c r="GW411" s="473"/>
      <c r="GX411" s="472"/>
      <c r="GY411" s="403"/>
      <c r="GZ411" s="358"/>
      <c r="HA411" s="474"/>
      <c r="HB411" s="455"/>
      <c r="HC411" s="403"/>
      <c r="HD411" s="403"/>
      <c r="HE411" s="473"/>
      <c r="HF411" s="472"/>
      <c r="HG411" s="403"/>
      <c r="HH411" s="358"/>
      <c r="HI411" s="474"/>
      <c r="HJ411" s="455"/>
      <c r="HK411" s="403"/>
      <c r="HL411" s="403"/>
      <c r="HM411" s="473"/>
      <c r="HN411" s="472"/>
      <c r="HO411" s="403"/>
      <c r="HP411" s="358"/>
      <c r="HQ411" s="474"/>
      <c r="HR411" s="455"/>
      <c r="HS411" s="403"/>
      <c r="HT411" s="403"/>
      <c r="HU411" s="473"/>
      <c r="HV411" s="472"/>
      <c r="HW411" s="403"/>
      <c r="HX411" s="358"/>
      <c r="HY411" s="474"/>
      <c r="HZ411" s="455"/>
      <c r="IA411" s="403"/>
      <c r="IB411" s="403"/>
      <c r="IC411" s="473"/>
      <c r="ID411" s="472"/>
      <c r="IE411" s="403"/>
      <c r="IF411" s="358"/>
      <c r="IG411" s="474"/>
      <c r="IH411" s="455"/>
      <c r="II411" s="403"/>
      <c r="IJ411" s="403"/>
      <c r="IK411" s="473"/>
      <c r="IL411" s="472"/>
      <c r="IM411" s="403"/>
      <c r="IN411" s="358"/>
      <c r="IO411" s="474"/>
      <c r="IP411" s="455"/>
      <c r="IQ411" s="403"/>
      <c r="IR411" s="403"/>
      <c r="IS411" s="473"/>
      <c r="IT411" s="472"/>
      <c r="IU411" s="403"/>
      <c r="IV411" s="358"/>
      <c r="IW411" s="474"/>
      <c r="IX411" s="455"/>
      <c r="IY411" s="403"/>
      <c r="IZ411" s="403"/>
      <c r="JA411" s="473"/>
      <c r="JB411" s="472"/>
      <c r="JC411" s="403"/>
      <c r="JD411" s="358"/>
      <c r="JE411" s="474"/>
      <c r="JF411" s="455"/>
      <c r="JG411" s="403"/>
      <c r="JH411" s="403"/>
      <c r="JI411" s="473"/>
      <c r="JJ411" s="472"/>
      <c r="JK411" s="403"/>
      <c r="JL411" s="358"/>
      <c r="JM411" s="474"/>
      <c r="JN411" s="455"/>
      <c r="JO411" s="403"/>
      <c r="JP411" s="403"/>
      <c r="JQ411" s="473"/>
      <c r="JR411" s="472"/>
      <c r="JS411" s="403"/>
      <c r="JT411" s="358"/>
      <c r="JU411" s="474"/>
      <c r="JV411" s="455"/>
      <c r="JW411" s="403"/>
      <c r="JX411" s="403"/>
      <c r="JY411" s="473"/>
      <c r="JZ411" s="472"/>
      <c r="KA411" s="403"/>
      <c r="KB411" s="358"/>
      <c r="KC411" s="474"/>
      <c r="KD411" s="455"/>
      <c r="KE411" s="403"/>
      <c r="KF411" s="403"/>
      <c r="KG411" s="473"/>
      <c r="KH411" s="472"/>
      <c r="KI411" s="403"/>
      <c r="KJ411" s="358"/>
      <c r="KK411" s="474"/>
      <c r="KL411" s="455"/>
      <c r="KM411" s="403"/>
      <c r="KN411" s="403"/>
      <c r="KO411" s="473"/>
      <c r="KP411" s="472"/>
      <c r="KQ411" s="403"/>
      <c r="KR411" s="358"/>
      <c r="KS411" s="474"/>
      <c r="KT411" s="455"/>
      <c r="KU411" s="403"/>
      <c r="KV411" s="403"/>
      <c r="KW411" s="473"/>
      <c r="KX411" s="472"/>
      <c r="KY411" s="403"/>
      <c r="KZ411" s="358"/>
      <c r="LA411" s="474"/>
      <c r="LB411" s="455"/>
      <c r="LC411" s="403"/>
      <c r="LD411" s="403"/>
      <c r="LE411" s="473"/>
      <c r="LF411" s="472"/>
      <c r="LG411" s="403"/>
      <c r="LH411" s="358"/>
      <c r="LI411" s="474"/>
      <c r="LJ411" s="455"/>
      <c r="LK411" s="403"/>
      <c r="LL411" s="403"/>
      <c r="LM411" s="473"/>
      <c r="LN411" s="472"/>
      <c r="LO411" s="403"/>
      <c r="LP411" s="358"/>
      <c r="LQ411" s="474"/>
      <c r="LR411" s="455"/>
      <c r="LS411" s="403"/>
      <c r="LT411" s="403"/>
      <c r="LU411" s="473"/>
      <c r="LV411" s="472"/>
      <c r="LW411" s="403"/>
      <c r="LX411" s="358"/>
      <c r="LY411" s="474"/>
      <c r="LZ411" s="455"/>
      <c r="MA411" s="403"/>
      <c r="MB411" s="403"/>
      <c r="MC411" s="473"/>
      <c r="MD411" s="472"/>
      <c r="ME411" s="403"/>
      <c r="MF411" s="358"/>
      <c r="MG411" s="474"/>
      <c r="MH411" s="455"/>
      <c r="MI411" s="403"/>
      <c r="MJ411" s="403"/>
      <c r="MK411" s="473"/>
      <c r="ML411" s="472"/>
      <c r="MM411" s="403"/>
      <c r="MN411" s="358"/>
      <c r="MO411" s="474"/>
      <c r="MP411" s="455"/>
      <c r="MQ411" s="403"/>
      <c r="MR411" s="403"/>
      <c r="MS411" s="473"/>
      <c r="MT411" s="472"/>
      <c r="MU411" s="403"/>
      <c r="MV411" s="358"/>
      <c r="MW411" s="474"/>
      <c r="MX411" s="455"/>
      <c r="MY411" s="403"/>
      <c r="MZ411" s="403"/>
      <c r="NA411" s="473"/>
      <c r="NB411" s="472"/>
      <c r="NC411" s="403"/>
      <c r="ND411" s="358"/>
      <c r="NE411" s="474"/>
      <c r="NF411" s="455"/>
      <c r="NG411" s="403"/>
      <c r="NH411" s="403"/>
      <c r="NI411" s="473"/>
      <c r="NJ411" s="472"/>
      <c r="NK411" s="403"/>
      <c r="NL411" s="358"/>
      <c r="NM411" s="474"/>
      <c r="NN411" s="455"/>
      <c r="NO411" s="403"/>
      <c r="NP411" s="403"/>
      <c r="NQ411" s="473"/>
      <c r="NR411" s="472"/>
      <c r="NS411" s="403"/>
      <c r="NT411" s="358"/>
      <c r="NU411" s="474"/>
      <c r="NV411" s="455"/>
      <c r="NW411" s="403"/>
      <c r="NX411" s="403"/>
      <c r="NY411" s="473"/>
      <c r="NZ411" s="472"/>
      <c r="OA411" s="403"/>
      <c r="OB411" s="358"/>
      <c r="OC411" s="474"/>
      <c r="OD411" s="455"/>
      <c r="OE411" s="403"/>
      <c r="OF411" s="403"/>
      <c r="OG411" s="473"/>
      <c r="OH411" s="472"/>
      <c r="OI411" s="403"/>
      <c r="OJ411" s="358"/>
      <c r="OK411" s="474"/>
      <c r="OL411" s="455"/>
      <c r="OM411" s="403"/>
      <c r="ON411" s="403"/>
      <c r="OO411" s="473"/>
      <c r="OP411" s="472"/>
      <c r="OQ411" s="403"/>
      <c r="OR411" s="358"/>
      <c r="OS411" s="474"/>
      <c r="OT411" s="455"/>
      <c r="OU411" s="403"/>
      <c r="OV411" s="403"/>
      <c r="OW411" s="473"/>
      <c r="OX411" s="472"/>
      <c r="OY411" s="403"/>
      <c r="OZ411" s="358"/>
      <c r="PA411" s="474"/>
      <c r="PB411" s="455"/>
      <c r="PC411" s="403"/>
      <c r="PD411" s="403"/>
      <c r="PE411" s="473"/>
      <c r="PF411" s="472"/>
      <c r="PG411" s="403"/>
      <c r="PH411" s="358"/>
      <c r="PI411" s="474"/>
      <c r="PJ411" s="455"/>
      <c r="PK411" s="403"/>
      <c r="PL411" s="403"/>
      <c r="PM411" s="473"/>
      <c r="PN411" s="472"/>
      <c r="PO411" s="403"/>
      <c r="PP411" s="358"/>
      <c r="PQ411" s="474"/>
      <c r="PR411" s="455"/>
      <c r="PS411" s="403"/>
      <c r="PT411" s="403"/>
      <c r="PU411" s="473"/>
      <c r="PV411" s="472"/>
      <c r="PW411" s="403"/>
      <c r="PX411" s="358"/>
      <c r="PY411" s="474"/>
      <c r="PZ411" s="455"/>
      <c r="QA411" s="403"/>
      <c r="QB411" s="403"/>
      <c r="QC411" s="473"/>
      <c r="QD411" s="472"/>
      <c r="QE411" s="403"/>
      <c r="QF411" s="358"/>
      <c r="QG411" s="474"/>
      <c r="QH411" s="455"/>
      <c r="QI411" s="403"/>
      <c r="QJ411" s="403"/>
      <c r="QK411" s="473"/>
      <c r="QL411" s="472"/>
      <c r="QM411" s="403"/>
      <c r="QN411" s="358"/>
      <c r="QO411" s="474"/>
      <c r="QP411" s="455"/>
      <c r="QQ411" s="403"/>
      <c r="QR411" s="403"/>
      <c r="QS411" s="473"/>
      <c r="QT411" s="472"/>
      <c r="QU411" s="403"/>
      <c r="QV411" s="358"/>
      <c r="QW411" s="474"/>
      <c r="QX411" s="455"/>
      <c r="QY411" s="403"/>
      <c r="QZ411" s="403"/>
      <c r="RA411" s="473"/>
      <c r="RB411" s="472"/>
      <c r="RC411" s="403"/>
      <c r="RD411" s="358"/>
      <c r="RE411" s="474"/>
      <c r="RF411" s="455"/>
      <c r="RG411" s="403"/>
      <c r="RH411" s="403"/>
      <c r="RI411" s="473"/>
      <c r="RJ411" s="472"/>
      <c r="RK411" s="403"/>
      <c r="RL411" s="358"/>
      <c r="RM411" s="474"/>
      <c r="RN411" s="455"/>
      <c r="RO411" s="403"/>
      <c r="RP411" s="403"/>
      <c r="RQ411" s="473"/>
      <c r="RR411" s="472"/>
      <c r="RS411" s="403"/>
      <c r="RT411" s="358"/>
      <c r="RU411" s="474"/>
      <c r="RV411" s="455"/>
      <c r="RW411" s="403"/>
      <c r="RX411" s="403"/>
      <c r="RY411" s="473"/>
      <c r="RZ411" s="472"/>
      <c r="SA411" s="403"/>
      <c r="SB411" s="358"/>
      <c r="SC411" s="474"/>
      <c r="SD411" s="455"/>
      <c r="SE411" s="403"/>
      <c r="SF411" s="403"/>
      <c r="SG411" s="473"/>
      <c r="SH411" s="472"/>
      <c r="SI411" s="403"/>
      <c r="SJ411" s="358"/>
      <c r="SK411" s="474"/>
      <c r="SL411" s="455"/>
      <c r="SM411" s="403"/>
      <c r="SN411" s="403"/>
      <c r="SO411" s="473"/>
      <c r="SP411" s="472"/>
      <c r="SQ411" s="403"/>
      <c r="SR411" s="358"/>
      <c r="SS411" s="474"/>
      <c r="ST411" s="455"/>
      <c r="SU411" s="403"/>
      <c r="SV411" s="403"/>
      <c r="SW411" s="473"/>
      <c r="SX411" s="472"/>
      <c r="SY411" s="403"/>
      <c r="SZ411" s="358"/>
      <c r="TA411" s="474"/>
      <c r="TB411" s="455"/>
      <c r="TC411" s="403"/>
      <c r="TD411" s="403"/>
      <c r="TE411" s="473"/>
      <c r="TF411" s="472"/>
      <c r="TG411" s="403"/>
      <c r="TH411" s="358"/>
      <c r="TI411" s="474"/>
      <c r="TJ411" s="455"/>
      <c r="TK411" s="403"/>
      <c r="TL411" s="403"/>
      <c r="TM411" s="473"/>
      <c r="TN411" s="472"/>
      <c r="TO411" s="403"/>
      <c r="TP411" s="358"/>
      <c r="TQ411" s="474"/>
      <c r="TR411" s="455"/>
      <c r="TS411" s="403"/>
      <c r="TT411" s="403"/>
      <c r="TU411" s="473"/>
      <c r="TV411" s="472"/>
      <c r="TW411" s="403"/>
      <c r="TX411" s="358"/>
      <c r="TY411" s="474"/>
      <c r="TZ411" s="455"/>
      <c r="UA411" s="403"/>
      <c r="UB411" s="403"/>
      <c r="UC411" s="473"/>
      <c r="UD411" s="472"/>
      <c r="UE411" s="403"/>
      <c r="UF411" s="358"/>
      <c r="UG411" s="474"/>
      <c r="UH411" s="455"/>
      <c r="UI411" s="403"/>
      <c r="UJ411" s="403"/>
      <c r="UK411" s="473"/>
      <c r="UL411" s="472"/>
      <c r="UM411" s="403"/>
      <c r="UN411" s="358"/>
      <c r="UO411" s="474"/>
      <c r="UP411" s="455"/>
      <c r="UQ411" s="403"/>
      <c r="UR411" s="403"/>
      <c r="US411" s="473"/>
      <c r="UT411" s="472"/>
      <c r="UU411" s="403"/>
      <c r="UV411" s="358"/>
      <c r="UW411" s="474"/>
      <c r="UX411" s="455"/>
      <c r="UY411" s="403"/>
      <c r="UZ411" s="403"/>
      <c r="VA411" s="473"/>
      <c r="VB411" s="472"/>
      <c r="VC411" s="403"/>
      <c r="VD411" s="358"/>
      <c r="VE411" s="474"/>
      <c r="VF411" s="455"/>
      <c r="VG411" s="403"/>
      <c r="VH411" s="403"/>
      <c r="VI411" s="473"/>
      <c r="VJ411" s="472"/>
      <c r="VK411" s="403"/>
      <c r="VL411" s="358"/>
      <c r="VM411" s="474"/>
      <c r="VN411" s="455"/>
      <c r="VO411" s="403"/>
      <c r="VP411" s="403"/>
      <c r="VQ411" s="473"/>
      <c r="VR411" s="472"/>
      <c r="VS411" s="403"/>
      <c r="VT411" s="358"/>
      <c r="VU411" s="474"/>
      <c r="VV411" s="455"/>
      <c r="VW411" s="403"/>
      <c r="VX411" s="403"/>
      <c r="VY411" s="473"/>
      <c r="VZ411" s="472"/>
      <c r="WA411" s="403"/>
      <c r="WB411" s="358"/>
      <c r="WC411" s="474"/>
      <c r="WD411" s="455"/>
      <c r="WE411" s="403"/>
      <c r="WF411" s="403"/>
      <c r="WG411" s="473"/>
      <c r="WH411" s="472"/>
      <c r="WI411" s="403"/>
      <c r="WJ411" s="358"/>
      <c r="WK411" s="474"/>
      <c r="WL411" s="455"/>
      <c r="WM411" s="403"/>
      <c r="WN411" s="403"/>
      <c r="WO411" s="473"/>
      <c r="WP411" s="472"/>
      <c r="WQ411" s="403"/>
      <c r="WR411" s="358"/>
      <c r="WS411" s="474"/>
      <c r="WT411" s="455"/>
      <c r="WU411" s="403"/>
      <c r="WV411" s="403"/>
      <c r="WW411" s="473"/>
      <c r="WX411" s="472"/>
      <c r="WY411" s="403"/>
      <c r="WZ411" s="358"/>
      <c r="XA411" s="474"/>
      <c r="XB411" s="455"/>
      <c r="XC411" s="403"/>
      <c r="XD411" s="403"/>
      <c r="XE411" s="473"/>
      <c r="XF411" s="472"/>
      <c r="XG411" s="403"/>
      <c r="XH411" s="358"/>
      <c r="XI411" s="474"/>
      <c r="XJ411" s="455"/>
      <c r="XK411" s="403"/>
      <c r="XL411" s="403"/>
      <c r="XM411" s="473"/>
      <c r="XN411" s="472"/>
      <c r="XO411" s="403"/>
      <c r="XP411" s="358"/>
      <c r="XQ411" s="474"/>
      <c r="XR411" s="455"/>
      <c r="XS411" s="403"/>
      <c r="XT411" s="403"/>
      <c r="XU411" s="473"/>
      <c r="XV411" s="472"/>
      <c r="XW411" s="403"/>
      <c r="XX411" s="358"/>
      <c r="XY411" s="474"/>
      <c r="XZ411" s="455"/>
      <c r="YA411" s="403"/>
      <c r="YB411" s="403"/>
      <c r="YC411" s="473"/>
      <c r="YD411" s="472"/>
      <c r="YE411" s="403"/>
      <c r="YF411" s="358"/>
      <c r="YG411" s="474"/>
      <c r="YH411" s="455"/>
      <c r="YI411" s="403"/>
      <c r="YJ411" s="403"/>
      <c r="YK411" s="473"/>
      <c r="YL411" s="472"/>
      <c r="YM411" s="403"/>
      <c r="YN411" s="358"/>
      <c r="YO411" s="474"/>
      <c r="YP411" s="455"/>
      <c r="YQ411" s="403"/>
      <c r="YR411" s="403"/>
      <c r="YS411" s="473"/>
      <c r="YT411" s="472"/>
      <c r="YU411" s="403"/>
      <c r="YV411" s="358"/>
      <c r="YW411" s="474"/>
      <c r="YX411" s="455"/>
      <c r="YY411" s="403"/>
      <c r="YZ411" s="403"/>
      <c r="ZA411" s="473"/>
      <c r="ZB411" s="472"/>
      <c r="ZC411" s="403"/>
      <c r="ZD411" s="358"/>
      <c r="ZE411" s="474"/>
      <c r="ZF411" s="455"/>
      <c r="ZG411" s="403"/>
      <c r="ZH411" s="403"/>
      <c r="ZI411" s="473"/>
      <c r="ZJ411" s="472"/>
      <c r="ZK411" s="403"/>
      <c r="ZL411" s="358"/>
      <c r="ZM411" s="474"/>
      <c r="ZN411" s="455"/>
      <c r="ZO411" s="403"/>
      <c r="ZP411" s="403"/>
      <c r="ZQ411" s="473"/>
      <c r="ZR411" s="472"/>
      <c r="ZS411" s="403"/>
      <c r="ZT411" s="358"/>
      <c r="ZU411" s="474"/>
      <c r="ZV411" s="455"/>
      <c r="ZW411" s="403"/>
      <c r="ZX411" s="403"/>
      <c r="ZY411" s="473"/>
      <c r="ZZ411" s="472"/>
      <c r="AAA411" s="403"/>
      <c r="AAB411" s="358"/>
      <c r="AAC411" s="474"/>
      <c r="AAD411" s="455"/>
      <c r="AAE411" s="403"/>
      <c r="AAF411" s="403"/>
      <c r="AAG411" s="473"/>
      <c r="AAH411" s="472"/>
      <c r="AAI411" s="403"/>
      <c r="AAJ411" s="358"/>
      <c r="AAK411" s="474"/>
      <c r="AAL411" s="455"/>
      <c r="AAM411" s="403"/>
      <c r="AAN411" s="403"/>
      <c r="AAO411" s="473"/>
      <c r="AAP411" s="472"/>
      <c r="AAQ411" s="403"/>
      <c r="AAR411" s="358"/>
      <c r="AAS411" s="474"/>
      <c r="AAT411" s="455"/>
      <c r="AAU411" s="403"/>
      <c r="AAV411" s="403"/>
      <c r="AAW411" s="473"/>
      <c r="AAX411" s="472"/>
      <c r="AAY411" s="403"/>
      <c r="AAZ411" s="358"/>
      <c r="ABA411" s="474"/>
      <c r="ABB411" s="455"/>
      <c r="ABC411" s="403"/>
      <c r="ABD411" s="403"/>
      <c r="ABE411" s="473"/>
      <c r="ABF411" s="472"/>
      <c r="ABG411" s="403"/>
      <c r="ABH411" s="358"/>
      <c r="ABI411" s="474"/>
      <c r="ABJ411" s="455"/>
      <c r="ABK411" s="403"/>
      <c r="ABL411" s="403"/>
      <c r="ABM411" s="473"/>
      <c r="ABN411" s="472"/>
      <c r="ABO411" s="403"/>
      <c r="ABP411" s="358"/>
      <c r="ABQ411" s="474"/>
      <c r="ABR411" s="455"/>
      <c r="ABS411" s="403"/>
      <c r="ABT411" s="403"/>
      <c r="ABU411" s="473"/>
      <c r="ABV411" s="472"/>
      <c r="ABW411" s="403"/>
      <c r="ABX411" s="358"/>
      <c r="ABY411" s="474"/>
      <c r="ABZ411" s="455"/>
      <c r="ACA411" s="403"/>
      <c r="ACB411" s="403"/>
      <c r="ACC411" s="473"/>
      <c r="ACD411" s="472"/>
      <c r="ACE411" s="403"/>
      <c r="ACF411" s="358"/>
      <c r="ACG411" s="474"/>
      <c r="ACH411" s="455"/>
      <c r="ACI411" s="403"/>
      <c r="ACJ411" s="403"/>
      <c r="ACK411" s="473"/>
      <c r="ACL411" s="472"/>
      <c r="ACM411" s="403"/>
      <c r="ACN411" s="358"/>
      <c r="ACO411" s="474"/>
      <c r="ACP411" s="455"/>
      <c r="ACQ411" s="403"/>
      <c r="ACR411" s="403"/>
      <c r="ACS411" s="473"/>
      <c r="ACT411" s="472"/>
      <c r="ACU411" s="403"/>
      <c r="ACV411" s="358"/>
      <c r="ACW411" s="474"/>
      <c r="ACX411" s="455"/>
      <c r="ACY411" s="403"/>
      <c r="ACZ411" s="403"/>
      <c r="ADA411" s="473"/>
      <c r="ADB411" s="472"/>
      <c r="ADC411" s="403"/>
      <c r="ADD411" s="358"/>
      <c r="ADE411" s="474"/>
      <c r="ADF411" s="455"/>
      <c r="ADG411" s="403"/>
      <c r="ADH411" s="403"/>
      <c r="ADI411" s="473"/>
      <c r="ADJ411" s="472"/>
      <c r="ADK411" s="403"/>
      <c r="ADL411" s="358"/>
      <c r="ADM411" s="474"/>
      <c r="ADN411" s="455"/>
      <c r="ADO411" s="403"/>
      <c r="ADP411" s="403"/>
      <c r="ADQ411" s="473"/>
      <c r="ADR411" s="472"/>
      <c r="ADS411" s="403"/>
      <c r="ADT411" s="358"/>
      <c r="ADU411" s="474"/>
      <c r="ADV411" s="455"/>
      <c r="ADW411" s="403"/>
      <c r="ADX411" s="403"/>
      <c r="ADY411" s="473"/>
      <c r="ADZ411" s="472"/>
      <c r="AEA411" s="403"/>
      <c r="AEB411" s="358"/>
      <c r="AEC411" s="474"/>
      <c r="AED411" s="455"/>
      <c r="AEE411" s="403"/>
      <c r="AEF411" s="403"/>
      <c r="AEG411" s="473"/>
      <c r="AEH411" s="472"/>
      <c r="AEI411" s="403"/>
      <c r="AEJ411" s="358"/>
      <c r="AEK411" s="474"/>
      <c r="AEL411" s="455"/>
      <c r="AEM411" s="403"/>
      <c r="AEN411" s="403"/>
      <c r="AEO411" s="473"/>
      <c r="AEP411" s="472"/>
      <c r="AEQ411" s="403"/>
      <c r="AER411" s="358"/>
      <c r="AES411" s="474"/>
      <c r="AET411" s="455"/>
      <c r="AEU411" s="403"/>
      <c r="AEV411" s="403"/>
      <c r="AEW411" s="473"/>
      <c r="AEX411" s="472"/>
      <c r="AEY411" s="403"/>
      <c r="AEZ411" s="358"/>
      <c r="AFA411" s="474"/>
      <c r="AFB411" s="455"/>
      <c r="AFC411" s="403"/>
      <c r="AFD411" s="403"/>
      <c r="AFE411" s="473"/>
      <c r="AFF411" s="472"/>
      <c r="AFG411" s="403"/>
      <c r="AFH411" s="358"/>
      <c r="AFI411" s="474"/>
      <c r="AFJ411" s="455"/>
      <c r="AFK411" s="403"/>
      <c r="AFL411" s="403"/>
      <c r="AFM411" s="473"/>
      <c r="AFN411" s="472"/>
      <c r="AFO411" s="403"/>
      <c r="AFP411" s="358"/>
      <c r="AFQ411" s="474"/>
      <c r="AFR411" s="455"/>
      <c r="AFS411" s="403"/>
      <c r="AFT411" s="403"/>
      <c r="AFU411" s="473"/>
      <c r="AFV411" s="472"/>
      <c r="AFW411" s="403"/>
      <c r="AFX411" s="358"/>
      <c r="AFY411" s="474"/>
      <c r="AFZ411" s="455"/>
      <c r="AGA411" s="403"/>
      <c r="AGB411" s="403"/>
      <c r="AGC411" s="473"/>
      <c r="AGD411" s="472"/>
      <c r="AGE411" s="403"/>
      <c r="AGF411" s="358"/>
      <c r="AGG411" s="474"/>
      <c r="AGH411" s="455"/>
      <c r="AGI411" s="403"/>
      <c r="AGJ411" s="403"/>
      <c r="AGK411" s="473"/>
      <c r="AGL411" s="472"/>
      <c r="AGM411" s="403"/>
      <c r="AGN411" s="358"/>
      <c r="AGO411" s="474"/>
      <c r="AGP411" s="455"/>
      <c r="AGQ411" s="403"/>
      <c r="AGR411" s="403"/>
      <c r="AGS411" s="473"/>
      <c r="AGT411" s="472"/>
      <c r="AGU411" s="403"/>
      <c r="AGV411" s="358"/>
      <c r="AGW411" s="474"/>
      <c r="AGX411" s="455"/>
      <c r="AGY411" s="403"/>
      <c r="AGZ411" s="403"/>
      <c r="AHA411" s="473"/>
      <c r="AHB411" s="472"/>
      <c r="AHC411" s="403"/>
      <c r="AHD411" s="358"/>
      <c r="AHE411" s="474"/>
      <c r="AHF411" s="455"/>
      <c r="AHG411" s="403"/>
      <c r="AHH411" s="403"/>
      <c r="AHI411" s="473"/>
      <c r="AHJ411" s="472"/>
      <c r="AHK411" s="403"/>
      <c r="AHL411" s="358"/>
      <c r="AHM411" s="474"/>
      <c r="AHN411" s="455"/>
      <c r="AHO411" s="403"/>
      <c r="AHP411" s="403"/>
      <c r="AHQ411" s="473"/>
      <c r="AHR411" s="472"/>
      <c r="AHS411" s="403"/>
      <c r="AHT411" s="358"/>
      <c r="AHU411" s="474"/>
      <c r="AHV411" s="455"/>
      <c r="AHW411" s="403"/>
      <c r="AHX411" s="403"/>
      <c r="AHY411" s="473"/>
      <c r="AHZ411" s="472"/>
      <c r="AIA411" s="403"/>
      <c r="AIB411" s="358"/>
      <c r="AIC411" s="474"/>
      <c r="AID411" s="455"/>
      <c r="AIE411" s="403"/>
      <c r="AIF411" s="403"/>
      <c r="AIG411" s="473"/>
      <c r="AIH411" s="472"/>
      <c r="AII411" s="403"/>
      <c r="AIJ411" s="358"/>
      <c r="AIK411" s="474"/>
      <c r="AIL411" s="455"/>
      <c r="AIM411" s="403"/>
      <c r="AIN411" s="403"/>
      <c r="AIO411" s="473"/>
      <c r="AIP411" s="472"/>
      <c r="AIQ411" s="403"/>
      <c r="AIR411" s="358"/>
      <c r="AIS411" s="474"/>
      <c r="AIT411" s="455"/>
      <c r="AIU411" s="403"/>
      <c r="AIV411" s="403"/>
      <c r="AIW411" s="473"/>
      <c r="AIX411" s="472"/>
      <c r="AIY411" s="403"/>
      <c r="AIZ411" s="358"/>
      <c r="AJA411" s="474"/>
      <c r="AJB411" s="455"/>
      <c r="AJC411" s="403"/>
      <c r="AJD411" s="403"/>
      <c r="AJE411" s="473"/>
      <c r="AJF411" s="472"/>
      <c r="AJG411" s="403"/>
      <c r="AJH411" s="358"/>
      <c r="AJI411" s="474"/>
      <c r="AJJ411" s="455"/>
      <c r="AJK411" s="403"/>
      <c r="AJL411" s="403"/>
      <c r="AJM411" s="473"/>
      <c r="AJN411" s="472"/>
      <c r="AJO411" s="403"/>
      <c r="AJP411" s="358"/>
      <c r="AJQ411" s="474"/>
      <c r="AJR411" s="455"/>
      <c r="AJS411" s="403"/>
      <c r="AJT411" s="403"/>
      <c r="AJU411" s="473"/>
      <c r="AJV411" s="472"/>
      <c r="AJW411" s="403"/>
      <c r="AJX411" s="358"/>
      <c r="AJY411" s="474"/>
      <c r="AJZ411" s="455"/>
      <c r="AKA411" s="403"/>
      <c r="AKB411" s="403"/>
      <c r="AKC411" s="473"/>
      <c r="AKD411" s="472"/>
      <c r="AKE411" s="403"/>
      <c r="AKF411" s="358"/>
      <c r="AKG411" s="474"/>
      <c r="AKH411" s="455"/>
      <c r="AKI411" s="403"/>
      <c r="AKJ411" s="403"/>
      <c r="AKK411" s="473"/>
      <c r="AKL411" s="472"/>
      <c r="AKM411" s="403"/>
      <c r="AKN411" s="358"/>
      <c r="AKO411" s="474"/>
      <c r="AKP411" s="455"/>
      <c r="AKQ411" s="403"/>
      <c r="AKR411" s="403"/>
      <c r="AKS411" s="473"/>
      <c r="AKT411" s="472"/>
      <c r="AKU411" s="403"/>
      <c r="AKV411" s="358"/>
      <c r="AKW411" s="474"/>
      <c r="AKX411" s="455"/>
      <c r="AKY411" s="403"/>
      <c r="AKZ411" s="403"/>
      <c r="ALA411" s="473"/>
      <c r="ALB411" s="472"/>
      <c r="ALC411" s="403"/>
      <c r="ALD411" s="358"/>
      <c r="ALE411" s="474"/>
      <c r="ALF411" s="455"/>
      <c r="ALG411" s="403"/>
      <c r="ALH411" s="403"/>
      <c r="ALI411" s="473"/>
      <c r="ALJ411" s="472"/>
      <c r="ALK411" s="403"/>
      <c r="ALL411" s="358"/>
      <c r="ALM411" s="474"/>
      <c r="ALN411" s="455"/>
      <c r="ALO411" s="403"/>
      <c r="ALP411" s="403"/>
      <c r="ALQ411" s="473"/>
      <c r="ALR411" s="472"/>
      <c r="ALS411" s="403"/>
      <c r="ALT411" s="358"/>
      <c r="ALU411" s="474"/>
      <c r="ALV411" s="455"/>
      <c r="ALW411" s="403"/>
      <c r="ALX411" s="403"/>
      <c r="ALY411" s="473"/>
      <c r="ALZ411" s="472"/>
      <c r="AMA411" s="403"/>
      <c r="AMB411" s="358"/>
      <c r="AMC411" s="474"/>
      <c r="AMD411" s="455"/>
      <c r="AME411" s="403"/>
      <c r="AMF411" s="403"/>
      <c r="AMG411" s="473"/>
      <c r="AMH411" s="472"/>
      <c r="AMI411" s="403"/>
      <c r="AMJ411" s="358"/>
      <c r="AMK411" s="474"/>
      <c r="AML411" s="455"/>
      <c r="AMM411" s="403"/>
      <c r="AMN411" s="403"/>
      <c r="AMO411" s="473"/>
      <c r="AMP411" s="472"/>
      <c r="AMQ411" s="403"/>
      <c r="AMR411" s="358"/>
      <c r="AMS411" s="474"/>
      <c r="AMT411" s="455"/>
      <c r="AMU411" s="403"/>
      <c r="AMV411" s="403"/>
      <c r="AMW411" s="473"/>
      <c r="AMX411" s="472"/>
      <c r="AMY411" s="403"/>
      <c r="AMZ411" s="358"/>
      <c r="ANA411" s="474"/>
      <c r="ANB411" s="455"/>
      <c r="ANC411" s="403"/>
      <c r="AND411" s="403"/>
      <c r="ANE411" s="473"/>
      <c r="ANF411" s="472"/>
      <c r="ANG411" s="403"/>
      <c r="ANH411" s="358"/>
      <c r="ANI411" s="474"/>
      <c r="ANJ411" s="455"/>
      <c r="ANK411" s="403"/>
      <c r="ANL411" s="403"/>
      <c r="ANM411" s="473"/>
      <c r="ANN411" s="472"/>
      <c r="ANO411" s="403"/>
      <c r="ANP411" s="358"/>
      <c r="ANQ411" s="474"/>
      <c r="ANR411" s="455"/>
      <c r="ANS411" s="403"/>
      <c r="ANT411" s="403"/>
      <c r="ANU411" s="473"/>
      <c r="ANV411" s="472"/>
      <c r="ANW411" s="403"/>
      <c r="ANX411" s="358"/>
      <c r="ANY411" s="474"/>
      <c r="ANZ411" s="455"/>
      <c r="AOA411" s="403"/>
      <c r="AOB411" s="403"/>
      <c r="AOC411" s="473"/>
      <c r="AOD411" s="472"/>
      <c r="AOE411" s="403"/>
      <c r="AOF411" s="358"/>
      <c r="AOG411" s="474"/>
      <c r="AOH411" s="455"/>
      <c r="AOI411" s="403"/>
      <c r="AOJ411" s="403"/>
      <c r="AOK411" s="473"/>
      <c r="AOL411" s="472"/>
      <c r="AOM411" s="403"/>
      <c r="AON411" s="358"/>
      <c r="AOO411" s="474"/>
      <c r="AOP411" s="455"/>
      <c r="AOQ411" s="403"/>
      <c r="AOR411" s="403"/>
      <c r="AOS411" s="473"/>
      <c r="AOT411" s="472"/>
      <c r="AOU411" s="403"/>
      <c r="AOV411" s="358"/>
      <c r="AOW411" s="474"/>
      <c r="AOX411" s="455"/>
      <c r="AOY411" s="403"/>
      <c r="AOZ411" s="403"/>
      <c r="APA411" s="473"/>
      <c r="APB411" s="472"/>
      <c r="APC411" s="403"/>
      <c r="APD411" s="358"/>
      <c r="APE411" s="474"/>
      <c r="APF411" s="455"/>
      <c r="APG411" s="403"/>
      <c r="APH411" s="403"/>
      <c r="API411" s="473"/>
      <c r="APJ411" s="472"/>
      <c r="APK411" s="403"/>
      <c r="APL411" s="358"/>
      <c r="APM411" s="474"/>
      <c r="APN411" s="455"/>
      <c r="APO411" s="403"/>
      <c r="APP411" s="403"/>
      <c r="APQ411" s="473"/>
      <c r="APR411" s="472"/>
      <c r="APS411" s="403"/>
      <c r="APT411" s="358"/>
      <c r="APU411" s="474"/>
      <c r="APV411" s="455"/>
      <c r="APW411" s="403"/>
      <c r="APX411" s="403"/>
      <c r="APY411" s="473"/>
      <c r="APZ411" s="472"/>
      <c r="AQA411" s="403"/>
      <c r="AQB411" s="358"/>
      <c r="AQC411" s="474"/>
      <c r="AQD411" s="455"/>
      <c r="AQE411" s="403"/>
      <c r="AQF411" s="403"/>
      <c r="AQG411" s="473"/>
      <c r="AQH411" s="472"/>
      <c r="AQI411" s="403"/>
      <c r="AQJ411" s="358"/>
      <c r="AQK411" s="474"/>
      <c r="AQL411" s="455"/>
      <c r="AQM411" s="403"/>
      <c r="AQN411" s="403"/>
      <c r="AQO411" s="473"/>
      <c r="AQP411" s="472"/>
      <c r="AQQ411" s="403"/>
      <c r="AQR411" s="358"/>
      <c r="AQS411" s="474"/>
      <c r="AQT411" s="455"/>
      <c r="AQU411" s="403"/>
      <c r="AQV411" s="403"/>
      <c r="AQW411" s="473"/>
      <c r="AQX411" s="472"/>
      <c r="AQY411" s="403"/>
      <c r="AQZ411" s="358"/>
      <c r="ARA411" s="474"/>
      <c r="ARB411" s="455"/>
      <c r="ARC411" s="403"/>
      <c r="ARD411" s="403"/>
      <c r="ARE411" s="473"/>
      <c r="ARF411" s="472"/>
      <c r="ARG411" s="403"/>
      <c r="ARH411" s="358"/>
      <c r="ARI411" s="474"/>
      <c r="ARJ411" s="455"/>
      <c r="ARK411" s="403"/>
      <c r="ARL411" s="403"/>
      <c r="ARM411" s="473"/>
      <c r="ARN411" s="472"/>
      <c r="ARO411" s="403"/>
      <c r="ARP411" s="358"/>
      <c r="ARQ411" s="474"/>
      <c r="ARR411" s="455"/>
      <c r="ARS411" s="403"/>
      <c r="ART411" s="403"/>
      <c r="ARU411" s="473"/>
      <c r="ARV411" s="472"/>
      <c r="ARW411" s="403"/>
      <c r="ARX411" s="358"/>
      <c r="ARY411" s="474"/>
      <c r="ARZ411" s="455"/>
      <c r="ASA411" s="403"/>
      <c r="ASB411" s="403"/>
      <c r="ASC411" s="473"/>
      <c r="ASD411" s="472"/>
      <c r="ASE411" s="403"/>
      <c r="ASF411" s="358"/>
      <c r="ASG411" s="474"/>
      <c r="ASH411" s="455"/>
      <c r="ASI411" s="403"/>
      <c r="ASJ411" s="403"/>
      <c r="ASK411" s="473"/>
      <c r="ASL411" s="472"/>
      <c r="ASM411" s="403"/>
      <c r="ASN411" s="358"/>
      <c r="ASO411" s="474"/>
      <c r="ASP411" s="455"/>
      <c r="ASQ411" s="403"/>
      <c r="ASR411" s="403"/>
      <c r="ASS411" s="473"/>
      <c r="AST411" s="472"/>
      <c r="ASU411" s="403"/>
      <c r="ASV411" s="358"/>
      <c r="ASW411" s="474"/>
      <c r="ASX411" s="455"/>
      <c r="ASY411" s="403"/>
      <c r="ASZ411" s="403"/>
      <c r="ATA411" s="473"/>
      <c r="ATB411" s="472"/>
      <c r="ATC411" s="403"/>
      <c r="ATD411" s="358"/>
      <c r="ATE411" s="474"/>
      <c r="ATF411" s="455"/>
      <c r="ATG411" s="403"/>
      <c r="ATH411" s="403"/>
      <c r="ATI411" s="473"/>
      <c r="ATJ411" s="472"/>
      <c r="ATK411" s="403"/>
      <c r="ATL411" s="358"/>
      <c r="ATM411" s="474"/>
      <c r="ATN411" s="455"/>
      <c r="ATO411" s="403"/>
      <c r="ATP411" s="403"/>
      <c r="ATQ411" s="473"/>
      <c r="ATR411" s="472"/>
      <c r="ATS411" s="403"/>
      <c r="ATT411" s="358"/>
      <c r="ATU411" s="474"/>
      <c r="ATV411" s="455"/>
      <c r="ATW411" s="403"/>
      <c r="ATX411" s="403"/>
      <c r="ATY411" s="473"/>
      <c r="ATZ411" s="472"/>
      <c r="AUA411" s="403"/>
      <c r="AUB411" s="358"/>
      <c r="AUC411" s="474"/>
      <c r="AUD411" s="455"/>
      <c r="AUE411" s="403"/>
      <c r="AUF411" s="403"/>
      <c r="AUG411" s="473"/>
      <c r="AUH411" s="472"/>
      <c r="AUI411" s="403"/>
      <c r="AUJ411" s="358"/>
      <c r="AUK411" s="474"/>
      <c r="AUL411" s="455"/>
      <c r="AUM411" s="403"/>
      <c r="AUN411" s="403"/>
      <c r="AUO411" s="473"/>
      <c r="AUP411" s="472"/>
      <c r="AUQ411" s="403"/>
      <c r="AUR411" s="358"/>
      <c r="AUS411" s="474"/>
      <c r="AUT411" s="455"/>
      <c r="AUU411" s="403"/>
      <c r="AUV411" s="403"/>
      <c r="AUW411" s="473"/>
      <c r="AUX411" s="472"/>
      <c r="AUY411" s="403"/>
      <c r="AUZ411" s="358"/>
      <c r="AVA411" s="474"/>
      <c r="AVB411" s="455"/>
      <c r="AVC411" s="403"/>
      <c r="AVD411" s="403"/>
      <c r="AVE411" s="473"/>
      <c r="AVF411" s="472"/>
      <c r="AVG411" s="403"/>
      <c r="AVH411" s="358"/>
      <c r="AVI411" s="474"/>
      <c r="AVJ411" s="455"/>
      <c r="AVK411" s="403"/>
      <c r="AVL411" s="403"/>
      <c r="AVM411" s="473"/>
      <c r="AVN411" s="472"/>
      <c r="AVO411" s="403"/>
      <c r="AVP411" s="358"/>
      <c r="AVQ411" s="474"/>
      <c r="AVR411" s="455"/>
      <c r="AVS411" s="403"/>
      <c r="AVT411" s="403"/>
      <c r="AVU411" s="473"/>
      <c r="AVV411" s="472"/>
      <c r="AVW411" s="403"/>
      <c r="AVX411" s="358"/>
      <c r="AVY411" s="474"/>
      <c r="AVZ411" s="455"/>
      <c r="AWA411" s="403"/>
      <c r="AWB411" s="403"/>
      <c r="AWC411" s="473"/>
      <c r="AWD411" s="472"/>
      <c r="AWE411" s="403"/>
      <c r="AWF411" s="358"/>
      <c r="AWG411" s="474"/>
      <c r="AWH411" s="455"/>
      <c r="AWI411" s="403"/>
      <c r="AWJ411" s="403"/>
      <c r="AWK411" s="473"/>
      <c r="AWL411" s="472"/>
      <c r="AWM411" s="403"/>
      <c r="AWN411" s="358"/>
      <c r="AWO411" s="474"/>
      <c r="AWP411" s="455"/>
      <c r="AWQ411" s="403"/>
      <c r="AWR411" s="403"/>
      <c r="AWS411" s="473"/>
      <c r="AWT411" s="472"/>
      <c r="AWU411" s="403"/>
      <c r="AWV411" s="358"/>
      <c r="AWW411" s="474"/>
      <c r="AWX411" s="455"/>
      <c r="AWY411" s="403"/>
      <c r="AWZ411" s="403"/>
      <c r="AXA411" s="473"/>
      <c r="AXB411" s="472"/>
      <c r="AXC411" s="403"/>
      <c r="AXD411" s="358"/>
      <c r="AXE411" s="474"/>
      <c r="AXF411" s="455"/>
      <c r="AXG411" s="403"/>
      <c r="AXH411" s="403"/>
      <c r="AXI411" s="473"/>
      <c r="AXJ411" s="472"/>
      <c r="AXK411" s="403"/>
      <c r="AXL411" s="358"/>
      <c r="AXM411" s="474"/>
      <c r="AXN411" s="455"/>
      <c r="AXO411" s="403"/>
      <c r="AXP411" s="403"/>
      <c r="AXQ411" s="473"/>
      <c r="AXR411" s="472"/>
      <c r="AXS411" s="403"/>
      <c r="AXT411" s="358"/>
      <c r="AXU411" s="474"/>
      <c r="AXV411" s="455"/>
      <c r="AXW411" s="403"/>
      <c r="AXX411" s="403"/>
      <c r="AXY411" s="473"/>
      <c r="AXZ411" s="472"/>
      <c r="AYA411" s="403"/>
      <c r="AYB411" s="358"/>
      <c r="AYC411" s="474"/>
      <c r="AYD411" s="455"/>
      <c r="AYE411" s="403"/>
      <c r="AYF411" s="403"/>
      <c r="AYG411" s="473"/>
      <c r="AYH411" s="472"/>
      <c r="AYI411" s="403"/>
      <c r="AYJ411" s="358"/>
      <c r="AYK411" s="474"/>
      <c r="AYL411" s="455"/>
      <c r="AYM411" s="403"/>
      <c r="AYN411" s="403"/>
      <c r="AYO411" s="473"/>
      <c r="AYP411" s="472"/>
      <c r="AYQ411" s="403"/>
      <c r="AYR411" s="358"/>
      <c r="AYS411" s="474"/>
      <c r="AYT411" s="455"/>
      <c r="AYU411" s="403"/>
      <c r="AYV411" s="403"/>
      <c r="AYW411" s="473"/>
      <c r="AYX411" s="472"/>
      <c r="AYY411" s="403"/>
      <c r="AYZ411" s="358"/>
      <c r="AZA411" s="474"/>
      <c r="AZB411" s="455"/>
      <c r="AZC411" s="403"/>
      <c r="AZD411" s="403"/>
      <c r="AZE411" s="473"/>
      <c r="AZF411" s="472"/>
      <c r="AZG411" s="403"/>
      <c r="AZH411" s="358"/>
      <c r="AZI411" s="474"/>
      <c r="AZJ411" s="455"/>
      <c r="AZK411" s="403"/>
      <c r="AZL411" s="403"/>
      <c r="AZM411" s="473"/>
      <c r="AZN411" s="472"/>
      <c r="AZO411" s="403"/>
      <c r="AZP411" s="358"/>
      <c r="AZQ411" s="474"/>
      <c r="AZR411" s="455"/>
      <c r="AZS411" s="403"/>
      <c r="AZT411" s="403"/>
      <c r="AZU411" s="473"/>
      <c r="AZV411" s="472"/>
      <c r="AZW411" s="403"/>
      <c r="AZX411" s="358"/>
      <c r="AZY411" s="474"/>
      <c r="AZZ411" s="455"/>
      <c r="BAA411" s="403"/>
      <c r="BAB411" s="403"/>
      <c r="BAC411" s="473"/>
      <c r="BAD411" s="472"/>
      <c r="BAE411" s="403"/>
      <c r="BAF411" s="358"/>
      <c r="BAG411" s="474"/>
      <c r="BAH411" s="455"/>
      <c r="BAI411" s="403"/>
      <c r="BAJ411" s="403"/>
      <c r="BAK411" s="473"/>
      <c r="BAL411" s="472"/>
      <c r="BAM411" s="403"/>
      <c r="BAN411" s="358"/>
      <c r="BAO411" s="474"/>
      <c r="BAP411" s="455"/>
      <c r="BAQ411" s="403"/>
      <c r="BAR411" s="403"/>
      <c r="BAS411" s="473"/>
      <c r="BAT411" s="472"/>
      <c r="BAU411" s="403"/>
      <c r="BAV411" s="358"/>
      <c r="BAW411" s="474"/>
      <c r="BAX411" s="455"/>
      <c r="BAY411" s="403"/>
      <c r="BAZ411" s="403"/>
      <c r="BBA411" s="473"/>
      <c r="BBB411" s="472"/>
      <c r="BBC411" s="403"/>
      <c r="BBD411" s="358"/>
      <c r="BBE411" s="474"/>
      <c r="BBF411" s="455"/>
      <c r="BBG411" s="403"/>
      <c r="BBH411" s="403"/>
      <c r="BBI411" s="473"/>
      <c r="BBJ411" s="472"/>
      <c r="BBK411" s="403"/>
      <c r="BBL411" s="358"/>
      <c r="BBM411" s="474"/>
      <c r="BBN411" s="455"/>
      <c r="BBO411" s="403"/>
      <c r="BBP411" s="403"/>
      <c r="BBQ411" s="473"/>
      <c r="BBR411" s="472"/>
      <c r="BBS411" s="403"/>
      <c r="BBT411" s="358"/>
      <c r="BBU411" s="474"/>
      <c r="BBV411" s="455"/>
      <c r="BBW411" s="403"/>
      <c r="BBX411" s="403"/>
      <c r="BBY411" s="473"/>
      <c r="BBZ411" s="472"/>
      <c r="BCA411" s="403"/>
      <c r="BCB411" s="358"/>
      <c r="BCC411" s="474"/>
      <c r="BCD411" s="455"/>
      <c r="BCE411" s="403"/>
      <c r="BCF411" s="403"/>
      <c r="BCG411" s="473"/>
      <c r="BCH411" s="472"/>
      <c r="BCI411" s="403"/>
      <c r="BCJ411" s="358"/>
      <c r="BCK411" s="474"/>
      <c r="BCL411" s="455"/>
      <c r="BCM411" s="403"/>
      <c r="BCN411" s="403"/>
      <c r="BCO411" s="473"/>
      <c r="BCP411" s="472"/>
      <c r="BCQ411" s="403"/>
      <c r="BCR411" s="358"/>
      <c r="BCS411" s="474"/>
      <c r="BCT411" s="455"/>
      <c r="BCU411" s="403"/>
      <c r="BCV411" s="403"/>
      <c r="BCW411" s="473"/>
      <c r="BCX411" s="472"/>
      <c r="BCY411" s="403"/>
      <c r="BCZ411" s="358"/>
      <c r="BDA411" s="474"/>
      <c r="BDB411" s="455"/>
      <c r="BDC411" s="403"/>
      <c r="BDD411" s="403"/>
      <c r="BDE411" s="473"/>
      <c r="BDF411" s="472"/>
      <c r="BDG411" s="403"/>
      <c r="BDH411" s="358"/>
      <c r="BDI411" s="474"/>
      <c r="BDJ411" s="455"/>
      <c r="BDK411" s="403"/>
      <c r="BDL411" s="403"/>
      <c r="BDM411" s="473"/>
      <c r="BDN411" s="472"/>
      <c r="BDO411" s="403"/>
      <c r="BDP411" s="358"/>
      <c r="BDQ411" s="474"/>
      <c r="BDR411" s="455"/>
      <c r="BDS411" s="403"/>
      <c r="BDT411" s="403"/>
      <c r="BDU411" s="473"/>
      <c r="BDV411" s="472"/>
      <c r="BDW411" s="403"/>
      <c r="BDX411" s="358"/>
      <c r="BDY411" s="474"/>
      <c r="BDZ411" s="455"/>
      <c r="BEA411" s="403"/>
      <c r="BEB411" s="403"/>
      <c r="BEC411" s="473"/>
      <c r="BED411" s="472"/>
      <c r="BEE411" s="403"/>
      <c r="BEF411" s="358"/>
      <c r="BEG411" s="474"/>
      <c r="BEH411" s="455"/>
      <c r="BEI411" s="403"/>
      <c r="BEJ411" s="403"/>
      <c r="BEK411" s="473"/>
      <c r="BEL411" s="472"/>
      <c r="BEM411" s="403"/>
      <c r="BEN411" s="358"/>
      <c r="BEO411" s="474"/>
      <c r="BEP411" s="455"/>
      <c r="BEQ411" s="403"/>
      <c r="BER411" s="403"/>
      <c r="BES411" s="473"/>
      <c r="BET411" s="472"/>
      <c r="BEU411" s="403"/>
      <c r="BEV411" s="358"/>
      <c r="BEW411" s="474"/>
      <c r="BEX411" s="455"/>
      <c r="BEY411" s="403"/>
      <c r="BEZ411" s="403"/>
      <c r="BFA411" s="473"/>
      <c r="BFB411" s="472"/>
      <c r="BFC411" s="403"/>
      <c r="BFD411" s="358"/>
      <c r="BFE411" s="474"/>
      <c r="BFF411" s="455"/>
      <c r="BFG411" s="403"/>
      <c r="BFH411" s="403"/>
      <c r="BFI411" s="473"/>
      <c r="BFJ411" s="472"/>
      <c r="BFK411" s="403"/>
      <c r="BFL411" s="358"/>
      <c r="BFM411" s="474"/>
      <c r="BFN411" s="455"/>
      <c r="BFO411" s="403"/>
      <c r="BFP411" s="403"/>
      <c r="BFQ411" s="473"/>
      <c r="BFR411" s="472"/>
      <c r="BFS411" s="403"/>
      <c r="BFT411" s="358"/>
      <c r="BFU411" s="474"/>
      <c r="BFV411" s="455"/>
      <c r="BFW411" s="403"/>
      <c r="BFX411" s="403"/>
      <c r="BFY411" s="473"/>
      <c r="BFZ411" s="472"/>
      <c r="BGA411" s="403"/>
      <c r="BGB411" s="358"/>
      <c r="BGC411" s="474"/>
      <c r="BGD411" s="455"/>
      <c r="BGE411" s="403"/>
      <c r="BGF411" s="403"/>
      <c r="BGG411" s="473"/>
      <c r="BGH411" s="472"/>
      <c r="BGI411" s="403"/>
      <c r="BGJ411" s="358"/>
      <c r="BGK411" s="474"/>
      <c r="BGL411" s="455"/>
      <c r="BGM411" s="403"/>
      <c r="BGN411" s="403"/>
      <c r="BGO411" s="473"/>
      <c r="BGP411" s="472"/>
      <c r="BGQ411" s="403"/>
      <c r="BGR411" s="358"/>
      <c r="BGS411" s="474"/>
      <c r="BGT411" s="455"/>
      <c r="BGU411" s="403"/>
      <c r="BGV411" s="403"/>
      <c r="BGW411" s="473"/>
      <c r="BGX411" s="472"/>
      <c r="BGY411" s="403"/>
      <c r="BGZ411" s="358"/>
      <c r="BHA411" s="474"/>
      <c r="BHB411" s="455"/>
      <c r="BHC411" s="403"/>
      <c r="BHD411" s="403"/>
      <c r="BHE411" s="473"/>
      <c r="BHF411" s="472"/>
      <c r="BHG411" s="403"/>
      <c r="BHH411" s="358"/>
      <c r="BHI411" s="474"/>
      <c r="BHJ411" s="455"/>
      <c r="BHK411" s="403"/>
      <c r="BHL411" s="403"/>
      <c r="BHM411" s="473"/>
      <c r="BHN411" s="472"/>
      <c r="BHO411" s="403"/>
      <c r="BHP411" s="358"/>
      <c r="BHQ411" s="474"/>
      <c r="BHR411" s="455"/>
      <c r="BHS411" s="403"/>
      <c r="BHT411" s="403"/>
      <c r="BHU411" s="473"/>
      <c r="BHV411" s="472"/>
      <c r="BHW411" s="403"/>
      <c r="BHX411" s="358"/>
      <c r="BHY411" s="474"/>
      <c r="BHZ411" s="455"/>
      <c r="BIA411" s="403"/>
      <c r="BIB411" s="403"/>
      <c r="BIC411" s="473"/>
      <c r="BID411" s="472"/>
      <c r="BIE411" s="403"/>
      <c r="BIF411" s="358"/>
      <c r="BIG411" s="474"/>
      <c r="BIH411" s="455"/>
      <c r="BII411" s="403"/>
      <c r="BIJ411" s="403"/>
      <c r="BIK411" s="473"/>
      <c r="BIL411" s="472"/>
      <c r="BIM411" s="403"/>
      <c r="BIN411" s="358"/>
      <c r="BIO411" s="474"/>
      <c r="BIP411" s="455"/>
      <c r="BIQ411" s="403"/>
      <c r="BIR411" s="403"/>
      <c r="BIS411" s="473"/>
      <c r="BIT411" s="472"/>
      <c r="BIU411" s="403"/>
      <c r="BIV411" s="358"/>
      <c r="BIW411" s="474"/>
      <c r="BIX411" s="455"/>
      <c r="BIY411" s="403"/>
      <c r="BIZ411" s="403"/>
      <c r="BJA411" s="473"/>
      <c r="BJB411" s="472"/>
      <c r="BJC411" s="403"/>
      <c r="BJD411" s="358"/>
      <c r="BJE411" s="474"/>
      <c r="BJF411" s="455"/>
      <c r="BJG411" s="403"/>
      <c r="BJH411" s="403"/>
      <c r="BJI411" s="473"/>
      <c r="BJJ411" s="472"/>
      <c r="BJK411" s="403"/>
      <c r="BJL411" s="358"/>
      <c r="BJM411" s="474"/>
      <c r="BJN411" s="455"/>
      <c r="BJO411" s="403"/>
      <c r="BJP411" s="403"/>
      <c r="BJQ411" s="473"/>
      <c r="BJR411" s="472"/>
      <c r="BJS411" s="403"/>
      <c r="BJT411" s="358"/>
      <c r="BJU411" s="474"/>
      <c r="BJV411" s="455"/>
      <c r="BJW411" s="403"/>
      <c r="BJX411" s="403"/>
      <c r="BJY411" s="473"/>
      <c r="BJZ411" s="472"/>
      <c r="BKA411" s="403"/>
      <c r="BKB411" s="358"/>
      <c r="BKC411" s="474"/>
      <c r="BKD411" s="455"/>
      <c r="BKE411" s="403"/>
      <c r="BKF411" s="403"/>
      <c r="BKG411" s="473"/>
      <c r="BKH411" s="472"/>
      <c r="BKI411" s="403"/>
      <c r="BKJ411" s="358"/>
      <c r="BKK411" s="474"/>
      <c r="BKL411" s="455"/>
      <c r="BKM411" s="403"/>
      <c r="BKN411" s="403"/>
      <c r="BKO411" s="473"/>
      <c r="BKP411" s="472"/>
      <c r="BKQ411" s="403"/>
      <c r="BKR411" s="358"/>
      <c r="BKS411" s="474"/>
      <c r="BKT411" s="455"/>
      <c r="BKU411" s="403"/>
      <c r="BKV411" s="403"/>
      <c r="BKW411" s="473"/>
      <c r="BKX411" s="472"/>
      <c r="BKY411" s="403"/>
      <c r="BKZ411" s="358"/>
      <c r="BLA411" s="474"/>
      <c r="BLB411" s="455"/>
      <c r="BLC411" s="403"/>
      <c r="BLD411" s="403"/>
      <c r="BLE411" s="473"/>
      <c r="BLF411" s="472"/>
      <c r="BLG411" s="403"/>
      <c r="BLH411" s="358"/>
      <c r="BLI411" s="474"/>
      <c r="BLJ411" s="455"/>
      <c r="BLK411" s="403"/>
      <c r="BLL411" s="403"/>
      <c r="BLM411" s="473"/>
      <c r="BLN411" s="472"/>
      <c r="BLO411" s="403"/>
      <c r="BLP411" s="358"/>
      <c r="BLQ411" s="474"/>
      <c r="BLR411" s="455"/>
      <c r="BLS411" s="403"/>
      <c r="BLT411" s="403"/>
      <c r="BLU411" s="473"/>
      <c r="BLV411" s="472"/>
      <c r="BLW411" s="403"/>
      <c r="BLX411" s="358"/>
      <c r="BLY411" s="474"/>
      <c r="BLZ411" s="455"/>
      <c r="BMA411" s="403"/>
      <c r="BMB411" s="403"/>
      <c r="BMC411" s="473"/>
      <c r="BMD411" s="472"/>
      <c r="BME411" s="403"/>
      <c r="BMF411" s="358"/>
      <c r="BMG411" s="474"/>
      <c r="BMH411" s="455"/>
      <c r="BMI411" s="403"/>
      <c r="BMJ411" s="403"/>
      <c r="BMK411" s="473"/>
      <c r="BML411" s="472"/>
      <c r="BMM411" s="403"/>
      <c r="BMN411" s="358"/>
      <c r="BMO411" s="474"/>
      <c r="BMP411" s="455"/>
      <c r="BMQ411" s="403"/>
      <c r="BMR411" s="403"/>
      <c r="BMS411" s="473"/>
      <c r="BMT411" s="472"/>
      <c r="BMU411" s="403"/>
      <c r="BMV411" s="358"/>
      <c r="BMW411" s="474"/>
      <c r="BMX411" s="455"/>
      <c r="BMY411" s="403"/>
      <c r="BMZ411" s="403"/>
      <c r="BNA411" s="473"/>
      <c r="BNB411" s="472"/>
      <c r="BNC411" s="403"/>
      <c r="BND411" s="358"/>
      <c r="BNE411" s="474"/>
      <c r="BNF411" s="455"/>
      <c r="BNG411" s="403"/>
      <c r="BNH411" s="403"/>
      <c r="BNI411" s="473"/>
      <c r="BNJ411" s="472"/>
      <c r="BNK411" s="403"/>
      <c r="BNL411" s="358"/>
      <c r="BNM411" s="474"/>
      <c r="BNN411" s="455"/>
      <c r="BNO411" s="403"/>
      <c r="BNP411" s="403"/>
      <c r="BNQ411" s="473"/>
      <c r="BNR411" s="472"/>
      <c r="BNS411" s="403"/>
      <c r="BNT411" s="358"/>
      <c r="BNU411" s="474"/>
      <c r="BNV411" s="455"/>
      <c r="BNW411" s="403"/>
      <c r="BNX411" s="403"/>
      <c r="BNY411" s="473"/>
      <c r="BNZ411" s="472"/>
      <c r="BOA411" s="403"/>
      <c r="BOB411" s="358"/>
      <c r="BOC411" s="474"/>
      <c r="BOD411" s="455"/>
      <c r="BOE411" s="403"/>
      <c r="BOF411" s="403"/>
      <c r="BOG411" s="473"/>
      <c r="BOH411" s="472"/>
      <c r="BOI411" s="403"/>
      <c r="BOJ411" s="358"/>
      <c r="BOK411" s="474"/>
      <c r="BOL411" s="455"/>
      <c r="BOM411" s="403"/>
      <c r="BON411" s="403"/>
      <c r="BOO411" s="473"/>
      <c r="BOP411" s="472"/>
      <c r="BOQ411" s="403"/>
      <c r="BOR411" s="358"/>
      <c r="BOS411" s="474"/>
      <c r="BOT411" s="455"/>
      <c r="BOU411" s="403"/>
      <c r="BOV411" s="403"/>
      <c r="BOW411" s="473"/>
      <c r="BOX411" s="472"/>
      <c r="BOY411" s="403"/>
      <c r="BOZ411" s="358"/>
      <c r="BPA411" s="474"/>
      <c r="BPB411" s="455"/>
      <c r="BPC411" s="403"/>
      <c r="BPD411" s="403"/>
      <c r="BPE411" s="473"/>
      <c r="BPF411" s="472"/>
      <c r="BPG411" s="403"/>
      <c r="BPH411" s="358"/>
      <c r="BPI411" s="474"/>
      <c r="BPJ411" s="455"/>
      <c r="BPK411" s="403"/>
      <c r="BPL411" s="403"/>
      <c r="BPM411" s="473"/>
      <c r="BPN411" s="472"/>
      <c r="BPO411" s="403"/>
      <c r="BPP411" s="358"/>
      <c r="BPQ411" s="474"/>
      <c r="BPR411" s="455"/>
      <c r="BPS411" s="403"/>
      <c r="BPT411" s="403"/>
      <c r="BPU411" s="473"/>
      <c r="BPV411" s="472"/>
      <c r="BPW411" s="403"/>
      <c r="BPX411" s="358"/>
      <c r="BPY411" s="474"/>
      <c r="BPZ411" s="455"/>
      <c r="BQA411" s="403"/>
      <c r="BQB411" s="403"/>
      <c r="BQC411" s="473"/>
      <c r="BQD411" s="472"/>
      <c r="BQE411" s="403"/>
      <c r="BQF411" s="358"/>
      <c r="BQG411" s="474"/>
      <c r="BQH411" s="455"/>
      <c r="BQI411" s="403"/>
      <c r="BQJ411" s="403"/>
      <c r="BQK411" s="473"/>
      <c r="BQL411" s="472"/>
      <c r="BQM411" s="403"/>
      <c r="BQN411" s="358"/>
      <c r="BQO411" s="474"/>
      <c r="BQP411" s="455"/>
      <c r="BQQ411" s="403"/>
      <c r="BQR411" s="403"/>
      <c r="BQS411" s="473"/>
      <c r="BQT411" s="472"/>
      <c r="BQU411" s="403"/>
      <c r="BQV411" s="358"/>
      <c r="BQW411" s="474"/>
      <c r="BQX411" s="455"/>
      <c r="BQY411" s="403"/>
      <c r="BQZ411" s="403"/>
      <c r="BRA411" s="473"/>
      <c r="BRB411" s="472"/>
      <c r="BRC411" s="403"/>
      <c r="BRD411" s="358"/>
      <c r="BRE411" s="474"/>
      <c r="BRF411" s="455"/>
      <c r="BRG411" s="403"/>
      <c r="BRH411" s="403"/>
      <c r="BRI411" s="473"/>
      <c r="BRJ411" s="472"/>
      <c r="BRK411" s="403"/>
      <c r="BRL411" s="358"/>
      <c r="BRM411" s="474"/>
      <c r="BRN411" s="455"/>
      <c r="BRO411" s="403"/>
      <c r="BRP411" s="403"/>
      <c r="BRQ411" s="473"/>
      <c r="BRR411" s="472"/>
      <c r="BRS411" s="403"/>
      <c r="BRT411" s="358"/>
      <c r="BRU411" s="474"/>
      <c r="BRV411" s="455"/>
      <c r="BRW411" s="403"/>
      <c r="BRX411" s="403"/>
      <c r="BRY411" s="473"/>
      <c r="BRZ411" s="472"/>
      <c r="BSA411" s="403"/>
      <c r="BSB411" s="358"/>
      <c r="BSC411" s="474"/>
      <c r="BSD411" s="455"/>
      <c r="BSE411" s="403"/>
      <c r="BSF411" s="403"/>
      <c r="BSG411" s="473"/>
      <c r="BSH411" s="472"/>
      <c r="BSI411" s="403"/>
      <c r="BSJ411" s="358"/>
      <c r="BSK411" s="474"/>
      <c r="BSL411" s="455"/>
      <c r="BSM411" s="403"/>
      <c r="BSN411" s="403"/>
      <c r="BSO411" s="473"/>
      <c r="BSP411" s="472"/>
      <c r="BSQ411" s="403"/>
      <c r="BSR411" s="358"/>
      <c r="BSS411" s="474"/>
      <c r="BST411" s="455"/>
      <c r="BSU411" s="403"/>
      <c r="BSV411" s="403"/>
      <c r="BSW411" s="473"/>
      <c r="BSX411" s="472"/>
      <c r="BSY411" s="403"/>
      <c r="BSZ411" s="358"/>
      <c r="BTA411" s="474"/>
      <c r="BTB411" s="455"/>
      <c r="BTC411" s="403"/>
      <c r="BTD411" s="403"/>
      <c r="BTE411" s="473"/>
      <c r="BTF411" s="472"/>
      <c r="BTG411" s="403"/>
      <c r="BTH411" s="358"/>
      <c r="BTI411" s="474"/>
      <c r="BTJ411" s="455"/>
      <c r="BTK411" s="403"/>
      <c r="BTL411" s="403"/>
      <c r="BTM411" s="473"/>
      <c r="BTN411" s="472"/>
      <c r="BTO411" s="403"/>
      <c r="BTP411" s="358"/>
      <c r="BTQ411" s="474"/>
      <c r="BTR411" s="455"/>
      <c r="BTS411" s="403"/>
      <c r="BTT411" s="403"/>
      <c r="BTU411" s="473"/>
      <c r="BTV411" s="472"/>
      <c r="BTW411" s="403"/>
      <c r="BTX411" s="358"/>
      <c r="BTY411" s="474"/>
      <c r="BTZ411" s="455"/>
      <c r="BUA411" s="403"/>
      <c r="BUB411" s="403"/>
      <c r="BUC411" s="473"/>
      <c r="BUD411" s="472"/>
      <c r="BUE411" s="403"/>
      <c r="BUF411" s="358"/>
      <c r="BUG411" s="474"/>
      <c r="BUH411" s="455"/>
      <c r="BUI411" s="403"/>
      <c r="BUJ411" s="403"/>
      <c r="BUK411" s="473"/>
      <c r="BUL411" s="472"/>
      <c r="BUM411" s="403"/>
      <c r="BUN411" s="358"/>
      <c r="BUO411" s="474"/>
      <c r="BUP411" s="455"/>
      <c r="BUQ411" s="403"/>
      <c r="BUR411" s="403"/>
      <c r="BUS411" s="473"/>
      <c r="BUT411" s="472"/>
      <c r="BUU411" s="403"/>
      <c r="BUV411" s="358"/>
      <c r="BUW411" s="474"/>
      <c r="BUX411" s="455"/>
      <c r="BUY411" s="403"/>
      <c r="BUZ411" s="403"/>
      <c r="BVA411" s="473"/>
      <c r="BVB411" s="472"/>
      <c r="BVC411" s="403"/>
      <c r="BVD411" s="358"/>
      <c r="BVE411" s="474"/>
      <c r="BVF411" s="455"/>
      <c r="BVG411" s="403"/>
      <c r="BVH411" s="403"/>
      <c r="BVI411" s="473"/>
      <c r="BVJ411" s="472"/>
      <c r="BVK411" s="403"/>
      <c r="BVL411" s="358"/>
      <c r="BVM411" s="474"/>
      <c r="BVN411" s="455"/>
      <c r="BVO411" s="403"/>
      <c r="BVP411" s="403"/>
      <c r="BVQ411" s="473"/>
      <c r="BVR411" s="472"/>
      <c r="BVS411" s="403"/>
      <c r="BVT411" s="358"/>
      <c r="BVU411" s="474"/>
      <c r="BVV411" s="455"/>
      <c r="BVW411" s="403"/>
      <c r="BVX411" s="403"/>
      <c r="BVY411" s="473"/>
      <c r="BVZ411" s="472"/>
      <c r="BWA411" s="403"/>
      <c r="BWB411" s="358"/>
      <c r="BWC411" s="474"/>
      <c r="BWD411" s="455"/>
      <c r="BWE411" s="403"/>
      <c r="BWF411" s="403"/>
      <c r="BWG411" s="473"/>
      <c r="BWH411" s="472"/>
      <c r="BWI411" s="403"/>
      <c r="BWJ411" s="358"/>
      <c r="BWK411" s="474"/>
      <c r="BWL411" s="455"/>
      <c r="BWM411" s="403"/>
      <c r="BWN411" s="403"/>
      <c r="BWO411" s="473"/>
      <c r="BWP411" s="472"/>
      <c r="BWQ411" s="403"/>
      <c r="BWR411" s="358"/>
      <c r="BWS411" s="474"/>
      <c r="BWT411" s="455"/>
      <c r="BWU411" s="403"/>
      <c r="BWV411" s="403"/>
      <c r="BWW411" s="473"/>
      <c r="BWX411" s="472"/>
      <c r="BWY411" s="403"/>
      <c r="BWZ411" s="358"/>
      <c r="BXA411" s="474"/>
      <c r="BXB411" s="455"/>
      <c r="BXC411" s="403"/>
      <c r="BXD411" s="403"/>
      <c r="BXE411" s="473"/>
      <c r="BXF411" s="472"/>
      <c r="BXG411" s="403"/>
      <c r="BXH411" s="358"/>
      <c r="BXI411" s="474"/>
      <c r="BXJ411" s="455"/>
      <c r="BXK411" s="403"/>
      <c r="BXL411" s="403"/>
      <c r="BXM411" s="473"/>
      <c r="BXN411" s="472"/>
      <c r="BXO411" s="403"/>
      <c r="BXP411" s="358"/>
      <c r="BXQ411" s="474"/>
      <c r="BXR411" s="455"/>
      <c r="BXS411" s="403"/>
      <c r="BXT411" s="403"/>
      <c r="BXU411" s="473"/>
      <c r="BXV411" s="472"/>
      <c r="BXW411" s="403"/>
      <c r="BXX411" s="358"/>
      <c r="BXY411" s="474"/>
      <c r="BXZ411" s="455"/>
      <c r="BYA411" s="403"/>
      <c r="BYB411" s="403"/>
      <c r="BYC411" s="473"/>
      <c r="BYD411" s="472"/>
      <c r="BYE411" s="403"/>
      <c r="BYF411" s="358"/>
      <c r="BYG411" s="474"/>
      <c r="BYH411" s="455"/>
      <c r="BYI411" s="403"/>
      <c r="BYJ411" s="403"/>
      <c r="BYK411" s="473"/>
      <c r="BYL411" s="472"/>
      <c r="BYM411" s="403"/>
      <c r="BYN411" s="358"/>
      <c r="BYO411" s="474"/>
      <c r="BYP411" s="455"/>
      <c r="BYQ411" s="403"/>
      <c r="BYR411" s="403"/>
      <c r="BYS411" s="473"/>
      <c r="BYT411" s="472"/>
      <c r="BYU411" s="403"/>
      <c r="BYV411" s="358"/>
      <c r="BYW411" s="474"/>
      <c r="BYX411" s="455"/>
      <c r="BYY411" s="403"/>
      <c r="BYZ411" s="403"/>
      <c r="BZA411" s="473"/>
      <c r="BZB411" s="472"/>
      <c r="BZC411" s="403"/>
      <c r="BZD411" s="358"/>
      <c r="BZE411" s="474"/>
      <c r="BZF411" s="455"/>
      <c r="BZG411" s="403"/>
      <c r="BZH411" s="403"/>
      <c r="BZI411" s="473"/>
      <c r="BZJ411" s="472"/>
      <c r="BZK411" s="403"/>
      <c r="BZL411" s="358"/>
      <c r="BZM411" s="474"/>
      <c r="BZN411" s="455"/>
      <c r="BZO411" s="403"/>
      <c r="BZP411" s="403"/>
      <c r="BZQ411" s="473"/>
      <c r="BZR411" s="472"/>
      <c r="BZS411" s="403"/>
      <c r="BZT411" s="358"/>
      <c r="BZU411" s="474"/>
      <c r="BZV411" s="455"/>
      <c r="BZW411" s="403"/>
      <c r="BZX411" s="403"/>
      <c r="BZY411" s="473"/>
      <c r="BZZ411" s="472"/>
      <c r="CAA411" s="403"/>
      <c r="CAB411" s="358"/>
      <c r="CAC411" s="474"/>
      <c r="CAD411" s="455"/>
      <c r="CAE411" s="403"/>
      <c r="CAF411" s="403"/>
      <c r="CAG411" s="473"/>
      <c r="CAH411" s="472"/>
      <c r="CAI411" s="403"/>
      <c r="CAJ411" s="358"/>
      <c r="CAK411" s="474"/>
      <c r="CAL411" s="455"/>
      <c r="CAM411" s="403"/>
      <c r="CAN411" s="403"/>
      <c r="CAO411" s="473"/>
      <c r="CAP411" s="472"/>
      <c r="CAQ411" s="403"/>
      <c r="CAR411" s="358"/>
      <c r="CAS411" s="474"/>
      <c r="CAT411" s="455"/>
      <c r="CAU411" s="403"/>
      <c r="CAV411" s="403"/>
      <c r="CAW411" s="473"/>
      <c r="CAX411" s="472"/>
      <c r="CAY411" s="403"/>
      <c r="CAZ411" s="358"/>
      <c r="CBA411" s="474"/>
      <c r="CBB411" s="455"/>
      <c r="CBC411" s="403"/>
      <c r="CBD411" s="403"/>
      <c r="CBE411" s="473"/>
      <c r="CBF411" s="472"/>
      <c r="CBG411" s="403"/>
      <c r="CBH411" s="358"/>
      <c r="CBI411" s="474"/>
      <c r="CBJ411" s="455"/>
      <c r="CBK411" s="403"/>
      <c r="CBL411" s="403"/>
      <c r="CBM411" s="473"/>
      <c r="CBN411" s="472"/>
      <c r="CBO411" s="403"/>
      <c r="CBP411" s="358"/>
      <c r="CBQ411" s="474"/>
      <c r="CBR411" s="455"/>
      <c r="CBS411" s="403"/>
      <c r="CBT411" s="403"/>
      <c r="CBU411" s="473"/>
      <c r="CBV411" s="472"/>
      <c r="CBW411" s="403"/>
      <c r="CBX411" s="358"/>
      <c r="CBY411" s="474"/>
      <c r="CBZ411" s="455"/>
      <c r="CCA411" s="403"/>
      <c r="CCB411" s="403"/>
      <c r="CCC411" s="473"/>
      <c r="CCD411" s="472"/>
      <c r="CCE411" s="403"/>
      <c r="CCF411" s="358"/>
      <c r="CCG411" s="474"/>
      <c r="CCH411" s="455"/>
      <c r="CCI411" s="403"/>
      <c r="CCJ411" s="403"/>
      <c r="CCK411" s="473"/>
      <c r="CCL411" s="472"/>
      <c r="CCM411" s="403"/>
      <c r="CCN411" s="358"/>
      <c r="CCO411" s="474"/>
      <c r="CCP411" s="455"/>
      <c r="CCQ411" s="403"/>
      <c r="CCR411" s="403"/>
      <c r="CCS411" s="473"/>
      <c r="CCT411" s="472"/>
      <c r="CCU411" s="403"/>
      <c r="CCV411" s="358"/>
      <c r="CCW411" s="474"/>
      <c r="CCX411" s="455"/>
      <c r="CCY411" s="403"/>
      <c r="CCZ411" s="403"/>
      <c r="CDA411" s="473"/>
      <c r="CDB411" s="472"/>
      <c r="CDC411" s="403"/>
      <c r="CDD411" s="358"/>
      <c r="CDE411" s="474"/>
      <c r="CDF411" s="455"/>
      <c r="CDG411" s="403"/>
      <c r="CDH411" s="403"/>
      <c r="CDI411" s="473"/>
      <c r="CDJ411" s="472"/>
      <c r="CDK411" s="403"/>
      <c r="CDL411" s="358"/>
      <c r="CDM411" s="474"/>
      <c r="CDN411" s="455"/>
      <c r="CDO411" s="403"/>
      <c r="CDP411" s="403"/>
      <c r="CDQ411" s="473"/>
      <c r="CDR411" s="472"/>
      <c r="CDS411" s="403"/>
      <c r="CDT411" s="358"/>
      <c r="CDU411" s="474"/>
      <c r="CDV411" s="455"/>
      <c r="CDW411" s="403"/>
      <c r="CDX411" s="403"/>
      <c r="CDY411" s="473"/>
      <c r="CDZ411" s="472"/>
      <c r="CEA411" s="403"/>
      <c r="CEB411" s="358"/>
      <c r="CEC411" s="474"/>
      <c r="CED411" s="455"/>
      <c r="CEE411" s="403"/>
      <c r="CEF411" s="403"/>
      <c r="CEG411" s="473"/>
      <c r="CEH411" s="472"/>
      <c r="CEI411" s="403"/>
      <c r="CEJ411" s="358"/>
      <c r="CEK411" s="474"/>
      <c r="CEL411" s="455"/>
      <c r="CEM411" s="403"/>
      <c r="CEN411" s="403"/>
      <c r="CEO411" s="473"/>
      <c r="CEP411" s="472"/>
      <c r="CEQ411" s="403"/>
      <c r="CER411" s="358"/>
      <c r="CES411" s="474"/>
      <c r="CET411" s="455"/>
      <c r="CEU411" s="403"/>
      <c r="CEV411" s="403"/>
      <c r="CEW411" s="473"/>
      <c r="CEX411" s="472"/>
      <c r="CEY411" s="403"/>
      <c r="CEZ411" s="358"/>
      <c r="CFA411" s="474"/>
      <c r="CFB411" s="455"/>
      <c r="CFC411" s="403"/>
      <c r="CFD411" s="403"/>
      <c r="CFE411" s="473"/>
      <c r="CFF411" s="472"/>
      <c r="CFG411" s="403"/>
      <c r="CFH411" s="358"/>
      <c r="CFI411" s="474"/>
      <c r="CFJ411" s="455"/>
      <c r="CFK411" s="403"/>
      <c r="CFL411" s="403"/>
      <c r="CFM411" s="473"/>
      <c r="CFN411" s="472"/>
      <c r="CFO411" s="403"/>
      <c r="CFP411" s="358"/>
      <c r="CFQ411" s="474"/>
      <c r="CFR411" s="455"/>
      <c r="CFS411" s="403"/>
      <c r="CFT411" s="403"/>
      <c r="CFU411" s="473"/>
      <c r="CFV411" s="472"/>
      <c r="CFW411" s="403"/>
      <c r="CFX411" s="358"/>
      <c r="CFY411" s="474"/>
      <c r="CFZ411" s="455"/>
      <c r="CGA411" s="403"/>
      <c r="CGB411" s="403"/>
      <c r="CGC411" s="473"/>
      <c r="CGD411" s="472"/>
      <c r="CGE411" s="403"/>
      <c r="CGF411" s="358"/>
      <c r="CGG411" s="474"/>
      <c r="CGH411" s="455"/>
      <c r="CGI411" s="403"/>
      <c r="CGJ411" s="403"/>
      <c r="CGK411" s="473"/>
      <c r="CGL411" s="472"/>
      <c r="CGM411" s="403"/>
      <c r="CGN411" s="358"/>
      <c r="CGO411" s="474"/>
      <c r="CGP411" s="455"/>
      <c r="CGQ411" s="403"/>
      <c r="CGR411" s="403"/>
      <c r="CGS411" s="473"/>
      <c r="CGT411" s="472"/>
      <c r="CGU411" s="403"/>
      <c r="CGV411" s="358"/>
      <c r="CGW411" s="474"/>
      <c r="CGX411" s="455"/>
      <c r="CGY411" s="403"/>
      <c r="CGZ411" s="403"/>
      <c r="CHA411" s="473"/>
      <c r="CHB411" s="472"/>
      <c r="CHC411" s="403"/>
      <c r="CHD411" s="358"/>
      <c r="CHE411" s="474"/>
      <c r="CHF411" s="455"/>
      <c r="CHG411" s="403"/>
      <c r="CHH411" s="403"/>
      <c r="CHI411" s="473"/>
      <c r="CHJ411" s="472"/>
      <c r="CHK411" s="403"/>
      <c r="CHL411" s="358"/>
      <c r="CHM411" s="474"/>
      <c r="CHN411" s="455"/>
      <c r="CHO411" s="403"/>
      <c r="CHP411" s="403"/>
      <c r="CHQ411" s="473"/>
      <c r="CHR411" s="472"/>
      <c r="CHS411" s="403"/>
      <c r="CHT411" s="358"/>
      <c r="CHU411" s="474"/>
      <c r="CHV411" s="455"/>
      <c r="CHW411" s="403"/>
      <c r="CHX411" s="403"/>
      <c r="CHY411" s="473"/>
      <c r="CHZ411" s="472"/>
      <c r="CIA411" s="403"/>
      <c r="CIB411" s="358"/>
      <c r="CIC411" s="474"/>
      <c r="CID411" s="455"/>
      <c r="CIE411" s="403"/>
      <c r="CIF411" s="403"/>
      <c r="CIG411" s="473"/>
      <c r="CIH411" s="472"/>
      <c r="CII411" s="403"/>
      <c r="CIJ411" s="358"/>
      <c r="CIK411" s="474"/>
      <c r="CIL411" s="455"/>
      <c r="CIM411" s="403"/>
      <c r="CIN411" s="403"/>
      <c r="CIO411" s="473"/>
      <c r="CIP411" s="472"/>
      <c r="CIQ411" s="403"/>
      <c r="CIR411" s="358"/>
      <c r="CIS411" s="474"/>
      <c r="CIT411" s="455"/>
      <c r="CIU411" s="403"/>
      <c r="CIV411" s="403"/>
      <c r="CIW411" s="473"/>
      <c r="CIX411" s="472"/>
      <c r="CIY411" s="403"/>
      <c r="CIZ411" s="358"/>
      <c r="CJA411" s="474"/>
      <c r="CJB411" s="455"/>
      <c r="CJC411" s="403"/>
      <c r="CJD411" s="403"/>
      <c r="CJE411" s="473"/>
      <c r="CJF411" s="472"/>
      <c r="CJG411" s="403"/>
      <c r="CJH411" s="358"/>
      <c r="CJI411" s="474"/>
      <c r="CJJ411" s="455"/>
      <c r="CJK411" s="403"/>
      <c r="CJL411" s="403"/>
      <c r="CJM411" s="473"/>
      <c r="CJN411" s="472"/>
      <c r="CJO411" s="403"/>
      <c r="CJP411" s="358"/>
      <c r="CJQ411" s="474"/>
      <c r="CJR411" s="455"/>
      <c r="CJS411" s="403"/>
      <c r="CJT411" s="403"/>
      <c r="CJU411" s="473"/>
      <c r="CJV411" s="472"/>
      <c r="CJW411" s="403"/>
      <c r="CJX411" s="358"/>
      <c r="CJY411" s="474"/>
      <c r="CJZ411" s="455"/>
      <c r="CKA411" s="403"/>
      <c r="CKB411" s="403"/>
      <c r="CKC411" s="473"/>
      <c r="CKD411" s="472"/>
      <c r="CKE411" s="403"/>
      <c r="CKF411" s="358"/>
      <c r="CKG411" s="474"/>
      <c r="CKH411" s="455"/>
      <c r="CKI411" s="403"/>
      <c r="CKJ411" s="403"/>
      <c r="CKK411" s="473"/>
      <c r="CKL411" s="472"/>
      <c r="CKM411" s="403"/>
      <c r="CKN411" s="358"/>
      <c r="CKO411" s="474"/>
      <c r="CKP411" s="455"/>
      <c r="CKQ411" s="403"/>
      <c r="CKR411" s="403"/>
      <c r="CKS411" s="473"/>
      <c r="CKT411" s="472"/>
      <c r="CKU411" s="403"/>
      <c r="CKV411" s="358"/>
      <c r="CKW411" s="474"/>
      <c r="CKX411" s="455"/>
      <c r="CKY411" s="403"/>
      <c r="CKZ411" s="403"/>
      <c r="CLA411" s="473"/>
      <c r="CLB411" s="472"/>
      <c r="CLC411" s="403"/>
      <c r="CLD411" s="358"/>
      <c r="CLE411" s="474"/>
      <c r="CLF411" s="455"/>
      <c r="CLG411" s="403"/>
      <c r="CLH411" s="403"/>
      <c r="CLI411" s="473"/>
      <c r="CLJ411" s="472"/>
      <c r="CLK411" s="403"/>
      <c r="CLL411" s="358"/>
      <c r="CLM411" s="474"/>
      <c r="CLN411" s="455"/>
      <c r="CLO411" s="403"/>
      <c r="CLP411" s="403"/>
      <c r="CLQ411" s="473"/>
      <c r="CLR411" s="472"/>
      <c r="CLS411" s="403"/>
      <c r="CLT411" s="358"/>
      <c r="CLU411" s="474"/>
      <c r="CLV411" s="455"/>
      <c r="CLW411" s="403"/>
      <c r="CLX411" s="403"/>
      <c r="CLY411" s="473"/>
      <c r="CLZ411" s="472"/>
      <c r="CMA411" s="403"/>
      <c r="CMB411" s="358"/>
      <c r="CMC411" s="474"/>
      <c r="CMD411" s="455"/>
      <c r="CME411" s="403"/>
      <c r="CMF411" s="403"/>
      <c r="CMG411" s="473"/>
      <c r="CMH411" s="472"/>
      <c r="CMI411" s="403"/>
      <c r="CMJ411" s="358"/>
      <c r="CMK411" s="474"/>
      <c r="CML411" s="455"/>
      <c r="CMM411" s="403"/>
      <c r="CMN411" s="403"/>
      <c r="CMO411" s="473"/>
      <c r="CMP411" s="472"/>
      <c r="CMQ411" s="403"/>
      <c r="CMR411" s="358"/>
      <c r="CMS411" s="474"/>
      <c r="CMT411" s="455"/>
      <c r="CMU411" s="403"/>
      <c r="CMV411" s="403"/>
      <c r="CMW411" s="473"/>
      <c r="CMX411" s="472"/>
      <c r="CMY411" s="403"/>
      <c r="CMZ411" s="358"/>
      <c r="CNA411" s="474"/>
      <c r="CNB411" s="455"/>
      <c r="CNC411" s="403"/>
      <c r="CND411" s="403"/>
      <c r="CNE411" s="473"/>
      <c r="CNF411" s="472"/>
      <c r="CNG411" s="403"/>
      <c r="CNH411" s="358"/>
      <c r="CNI411" s="474"/>
      <c r="CNJ411" s="455"/>
      <c r="CNK411" s="403"/>
      <c r="CNL411" s="403"/>
      <c r="CNM411" s="473"/>
      <c r="CNN411" s="472"/>
      <c r="CNO411" s="403"/>
      <c r="CNP411" s="358"/>
      <c r="CNQ411" s="474"/>
      <c r="CNR411" s="455"/>
      <c r="CNS411" s="403"/>
      <c r="CNT411" s="403"/>
      <c r="CNU411" s="473"/>
      <c r="CNV411" s="472"/>
      <c r="CNW411" s="403"/>
      <c r="CNX411" s="358"/>
      <c r="CNY411" s="474"/>
      <c r="CNZ411" s="455"/>
      <c r="COA411" s="403"/>
      <c r="COB411" s="403"/>
      <c r="COC411" s="473"/>
      <c r="COD411" s="472"/>
      <c r="COE411" s="403"/>
      <c r="COF411" s="358"/>
      <c r="COG411" s="474"/>
      <c r="COH411" s="455"/>
      <c r="COI411" s="403"/>
      <c r="COJ411" s="403"/>
      <c r="COK411" s="473"/>
      <c r="COL411" s="472"/>
      <c r="COM411" s="403"/>
      <c r="CON411" s="358"/>
      <c r="COO411" s="474"/>
      <c r="COP411" s="455"/>
      <c r="COQ411" s="403"/>
      <c r="COR411" s="403"/>
      <c r="COS411" s="473"/>
      <c r="COT411" s="472"/>
      <c r="COU411" s="403"/>
      <c r="COV411" s="358"/>
      <c r="COW411" s="474"/>
      <c r="COX411" s="455"/>
      <c r="COY411" s="403"/>
      <c r="COZ411" s="403"/>
      <c r="CPA411" s="473"/>
      <c r="CPB411" s="472"/>
      <c r="CPC411" s="403"/>
      <c r="CPD411" s="358"/>
      <c r="CPE411" s="474"/>
      <c r="CPF411" s="455"/>
      <c r="CPG411" s="403"/>
      <c r="CPH411" s="403"/>
      <c r="CPI411" s="473"/>
      <c r="CPJ411" s="472"/>
      <c r="CPK411" s="403"/>
      <c r="CPL411" s="358"/>
      <c r="CPM411" s="474"/>
      <c r="CPN411" s="455"/>
      <c r="CPO411" s="403"/>
      <c r="CPP411" s="403"/>
      <c r="CPQ411" s="473"/>
      <c r="CPR411" s="472"/>
      <c r="CPS411" s="403"/>
      <c r="CPT411" s="358"/>
      <c r="CPU411" s="474"/>
      <c r="CPV411" s="455"/>
      <c r="CPW411" s="403"/>
      <c r="CPX411" s="403"/>
      <c r="CPY411" s="473"/>
      <c r="CPZ411" s="472"/>
      <c r="CQA411" s="403"/>
      <c r="CQB411" s="358"/>
      <c r="CQC411" s="474"/>
      <c r="CQD411" s="455"/>
      <c r="CQE411" s="403"/>
      <c r="CQF411" s="403"/>
      <c r="CQG411" s="473"/>
      <c r="CQH411" s="472"/>
      <c r="CQI411" s="403"/>
      <c r="CQJ411" s="358"/>
      <c r="CQK411" s="474"/>
      <c r="CQL411" s="455"/>
      <c r="CQM411" s="403"/>
      <c r="CQN411" s="403"/>
      <c r="CQO411" s="473"/>
      <c r="CQP411" s="472"/>
      <c r="CQQ411" s="403"/>
      <c r="CQR411" s="358"/>
      <c r="CQS411" s="474"/>
      <c r="CQT411" s="455"/>
      <c r="CQU411" s="403"/>
      <c r="CQV411" s="403"/>
      <c r="CQW411" s="473"/>
      <c r="CQX411" s="472"/>
      <c r="CQY411" s="403"/>
      <c r="CQZ411" s="358"/>
      <c r="CRA411" s="474"/>
      <c r="CRB411" s="455"/>
      <c r="CRC411" s="403"/>
      <c r="CRD411" s="403"/>
      <c r="CRE411" s="473"/>
      <c r="CRF411" s="472"/>
      <c r="CRG411" s="403"/>
      <c r="CRH411" s="358"/>
      <c r="CRI411" s="474"/>
      <c r="CRJ411" s="455"/>
      <c r="CRK411" s="403"/>
      <c r="CRL411" s="403"/>
      <c r="CRM411" s="473"/>
      <c r="CRN411" s="472"/>
      <c r="CRO411" s="403"/>
      <c r="CRP411" s="358"/>
      <c r="CRQ411" s="474"/>
      <c r="CRR411" s="455"/>
      <c r="CRS411" s="403"/>
      <c r="CRT411" s="403"/>
      <c r="CRU411" s="473"/>
      <c r="CRV411" s="472"/>
      <c r="CRW411" s="403"/>
      <c r="CRX411" s="358"/>
      <c r="CRY411" s="474"/>
      <c r="CRZ411" s="455"/>
      <c r="CSA411" s="403"/>
      <c r="CSB411" s="403"/>
      <c r="CSC411" s="473"/>
      <c r="CSD411" s="472"/>
      <c r="CSE411" s="403"/>
      <c r="CSF411" s="358"/>
      <c r="CSG411" s="474"/>
      <c r="CSH411" s="455"/>
      <c r="CSI411" s="403"/>
      <c r="CSJ411" s="403"/>
      <c r="CSK411" s="473"/>
      <c r="CSL411" s="472"/>
      <c r="CSM411" s="403"/>
      <c r="CSN411" s="358"/>
      <c r="CSO411" s="474"/>
      <c r="CSP411" s="455"/>
      <c r="CSQ411" s="403"/>
      <c r="CSR411" s="403"/>
      <c r="CSS411" s="473"/>
      <c r="CST411" s="472"/>
      <c r="CSU411" s="403"/>
      <c r="CSV411" s="358"/>
      <c r="CSW411" s="474"/>
      <c r="CSX411" s="455"/>
      <c r="CSY411" s="403"/>
      <c r="CSZ411" s="403"/>
      <c r="CTA411" s="473"/>
      <c r="CTB411" s="472"/>
      <c r="CTC411" s="403"/>
      <c r="CTD411" s="358"/>
      <c r="CTE411" s="474"/>
      <c r="CTF411" s="455"/>
      <c r="CTG411" s="403"/>
      <c r="CTH411" s="403"/>
      <c r="CTI411" s="473"/>
      <c r="CTJ411" s="472"/>
      <c r="CTK411" s="403"/>
      <c r="CTL411" s="358"/>
      <c r="CTM411" s="474"/>
      <c r="CTN411" s="455"/>
      <c r="CTO411" s="403"/>
      <c r="CTP411" s="403"/>
      <c r="CTQ411" s="473"/>
      <c r="CTR411" s="472"/>
      <c r="CTS411" s="403"/>
      <c r="CTT411" s="358"/>
      <c r="CTU411" s="474"/>
      <c r="CTV411" s="455"/>
      <c r="CTW411" s="403"/>
      <c r="CTX411" s="403"/>
      <c r="CTY411" s="473"/>
      <c r="CTZ411" s="472"/>
      <c r="CUA411" s="403"/>
      <c r="CUB411" s="358"/>
      <c r="CUC411" s="474"/>
      <c r="CUD411" s="455"/>
      <c r="CUE411" s="403"/>
      <c r="CUF411" s="403"/>
      <c r="CUG411" s="473"/>
      <c r="CUH411" s="472"/>
      <c r="CUI411" s="403"/>
      <c r="CUJ411" s="358"/>
      <c r="CUK411" s="474"/>
      <c r="CUL411" s="455"/>
      <c r="CUM411" s="403"/>
      <c r="CUN411" s="403"/>
      <c r="CUO411" s="473"/>
      <c r="CUP411" s="472"/>
      <c r="CUQ411" s="403"/>
      <c r="CUR411" s="358"/>
      <c r="CUS411" s="474"/>
      <c r="CUT411" s="455"/>
      <c r="CUU411" s="403"/>
      <c r="CUV411" s="403"/>
      <c r="CUW411" s="473"/>
      <c r="CUX411" s="472"/>
      <c r="CUY411" s="403"/>
      <c r="CUZ411" s="358"/>
      <c r="CVA411" s="474"/>
      <c r="CVB411" s="455"/>
      <c r="CVC411" s="403"/>
      <c r="CVD411" s="403"/>
      <c r="CVE411" s="473"/>
      <c r="CVF411" s="472"/>
      <c r="CVG411" s="403"/>
      <c r="CVH411" s="358"/>
      <c r="CVI411" s="474"/>
      <c r="CVJ411" s="455"/>
      <c r="CVK411" s="403"/>
      <c r="CVL411" s="403"/>
      <c r="CVM411" s="473"/>
      <c r="CVN411" s="472"/>
      <c r="CVO411" s="403"/>
      <c r="CVP411" s="358"/>
      <c r="CVQ411" s="474"/>
      <c r="CVR411" s="455"/>
      <c r="CVS411" s="403"/>
      <c r="CVT411" s="403"/>
      <c r="CVU411" s="473"/>
      <c r="CVV411" s="472"/>
      <c r="CVW411" s="403"/>
      <c r="CVX411" s="358"/>
      <c r="CVY411" s="474"/>
      <c r="CVZ411" s="455"/>
      <c r="CWA411" s="403"/>
      <c r="CWB411" s="403"/>
      <c r="CWC411" s="473"/>
      <c r="CWD411" s="472"/>
      <c r="CWE411" s="403"/>
      <c r="CWF411" s="358"/>
      <c r="CWG411" s="474"/>
      <c r="CWH411" s="455"/>
      <c r="CWI411" s="403"/>
      <c r="CWJ411" s="403"/>
      <c r="CWK411" s="473"/>
      <c r="CWL411" s="472"/>
      <c r="CWM411" s="403"/>
      <c r="CWN411" s="358"/>
      <c r="CWO411" s="474"/>
      <c r="CWP411" s="455"/>
      <c r="CWQ411" s="403"/>
      <c r="CWR411" s="403"/>
      <c r="CWS411" s="473"/>
      <c r="CWT411" s="472"/>
      <c r="CWU411" s="403"/>
      <c r="CWV411" s="358"/>
      <c r="CWW411" s="474"/>
      <c r="CWX411" s="455"/>
      <c r="CWY411" s="403"/>
      <c r="CWZ411" s="403"/>
      <c r="CXA411" s="473"/>
      <c r="CXB411" s="472"/>
      <c r="CXC411" s="403"/>
      <c r="CXD411" s="358"/>
      <c r="CXE411" s="474"/>
      <c r="CXF411" s="455"/>
      <c r="CXG411" s="403"/>
      <c r="CXH411" s="403"/>
      <c r="CXI411" s="473"/>
      <c r="CXJ411" s="472"/>
      <c r="CXK411" s="403"/>
      <c r="CXL411" s="358"/>
      <c r="CXM411" s="474"/>
      <c r="CXN411" s="455"/>
      <c r="CXO411" s="403"/>
      <c r="CXP411" s="403"/>
      <c r="CXQ411" s="473"/>
      <c r="CXR411" s="472"/>
      <c r="CXS411" s="403"/>
      <c r="CXT411" s="358"/>
      <c r="CXU411" s="474"/>
      <c r="CXV411" s="455"/>
      <c r="CXW411" s="403"/>
      <c r="CXX411" s="403"/>
      <c r="CXY411" s="473"/>
      <c r="CXZ411" s="472"/>
      <c r="CYA411" s="403"/>
      <c r="CYB411" s="358"/>
      <c r="CYC411" s="474"/>
      <c r="CYD411" s="455"/>
      <c r="CYE411" s="403"/>
      <c r="CYF411" s="403"/>
      <c r="CYG411" s="473"/>
      <c r="CYH411" s="472"/>
      <c r="CYI411" s="403"/>
      <c r="CYJ411" s="358"/>
      <c r="CYK411" s="474"/>
      <c r="CYL411" s="455"/>
      <c r="CYM411" s="403"/>
      <c r="CYN411" s="403"/>
      <c r="CYO411" s="473"/>
      <c r="CYP411" s="472"/>
      <c r="CYQ411" s="403"/>
      <c r="CYR411" s="358"/>
      <c r="CYS411" s="474"/>
      <c r="CYT411" s="455"/>
      <c r="CYU411" s="403"/>
      <c r="CYV411" s="403"/>
      <c r="CYW411" s="473"/>
      <c r="CYX411" s="472"/>
      <c r="CYY411" s="403"/>
      <c r="CYZ411" s="358"/>
      <c r="CZA411" s="474"/>
      <c r="CZB411" s="455"/>
      <c r="CZC411" s="403"/>
      <c r="CZD411" s="403"/>
      <c r="CZE411" s="473"/>
      <c r="CZF411" s="472"/>
      <c r="CZG411" s="403"/>
      <c r="CZH411" s="358"/>
      <c r="CZI411" s="474"/>
      <c r="CZJ411" s="455"/>
      <c r="CZK411" s="403"/>
      <c r="CZL411" s="403"/>
      <c r="CZM411" s="473"/>
      <c r="CZN411" s="472"/>
      <c r="CZO411" s="403"/>
      <c r="CZP411" s="358"/>
      <c r="CZQ411" s="474"/>
      <c r="CZR411" s="455"/>
      <c r="CZS411" s="403"/>
      <c r="CZT411" s="403"/>
      <c r="CZU411" s="473"/>
      <c r="CZV411" s="472"/>
      <c r="CZW411" s="403"/>
      <c r="CZX411" s="358"/>
      <c r="CZY411" s="474"/>
      <c r="CZZ411" s="455"/>
      <c r="DAA411" s="403"/>
      <c r="DAB411" s="403"/>
      <c r="DAC411" s="473"/>
      <c r="DAD411" s="472"/>
      <c r="DAE411" s="403"/>
      <c r="DAF411" s="358"/>
      <c r="DAG411" s="474"/>
      <c r="DAH411" s="455"/>
      <c r="DAI411" s="403"/>
      <c r="DAJ411" s="403"/>
      <c r="DAK411" s="473"/>
      <c r="DAL411" s="472"/>
      <c r="DAM411" s="403"/>
      <c r="DAN411" s="358"/>
      <c r="DAO411" s="474"/>
      <c r="DAP411" s="455"/>
      <c r="DAQ411" s="403"/>
      <c r="DAR411" s="403"/>
      <c r="DAS411" s="473"/>
      <c r="DAT411" s="472"/>
      <c r="DAU411" s="403"/>
      <c r="DAV411" s="358"/>
      <c r="DAW411" s="474"/>
      <c r="DAX411" s="455"/>
      <c r="DAY411" s="403"/>
      <c r="DAZ411" s="403"/>
      <c r="DBA411" s="473"/>
      <c r="DBB411" s="472"/>
      <c r="DBC411" s="403"/>
      <c r="DBD411" s="358"/>
      <c r="DBE411" s="474"/>
      <c r="DBF411" s="455"/>
      <c r="DBG411" s="403"/>
      <c r="DBH411" s="403"/>
      <c r="DBI411" s="473"/>
      <c r="DBJ411" s="472"/>
      <c r="DBK411" s="403"/>
      <c r="DBL411" s="358"/>
      <c r="DBM411" s="474"/>
      <c r="DBN411" s="455"/>
      <c r="DBO411" s="403"/>
      <c r="DBP411" s="403"/>
      <c r="DBQ411" s="473"/>
      <c r="DBR411" s="472"/>
      <c r="DBS411" s="403"/>
      <c r="DBT411" s="358"/>
      <c r="DBU411" s="474"/>
      <c r="DBV411" s="455"/>
      <c r="DBW411" s="403"/>
      <c r="DBX411" s="403"/>
      <c r="DBY411" s="473"/>
      <c r="DBZ411" s="472"/>
      <c r="DCA411" s="403"/>
      <c r="DCB411" s="358"/>
      <c r="DCC411" s="474"/>
      <c r="DCD411" s="455"/>
      <c r="DCE411" s="403"/>
      <c r="DCF411" s="403"/>
      <c r="DCG411" s="473"/>
      <c r="DCH411" s="472"/>
      <c r="DCI411" s="403"/>
      <c r="DCJ411" s="358"/>
      <c r="DCK411" s="474"/>
      <c r="DCL411" s="455"/>
      <c r="DCM411" s="403"/>
      <c r="DCN411" s="403"/>
      <c r="DCO411" s="473"/>
      <c r="DCP411" s="472"/>
      <c r="DCQ411" s="403"/>
      <c r="DCR411" s="358"/>
      <c r="DCS411" s="474"/>
      <c r="DCT411" s="455"/>
      <c r="DCU411" s="403"/>
      <c r="DCV411" s="403"/>
      <c r="DCW411" s="473"/>
      <c r="DCX411" s="472"/>
      <c r="DCY411" s="403"/>
      <c r="DCZ411" s="358"/>
      <c r="DDA411" s="474"/>
      <c r="DDB411" s="455"/>
      <c r="DDC411" s="403"/>
      <c r="DDD411" s="403"/>
      <c r="DDE411" s="473"/>
      <c r="DDF411" s="472"/>
      <c r="DDG411" s="403"/>
      <c r="DDH411" s="358"/>
      <c r="DDI411" s="474"/>
      <c r="DDJ411" s="455"/>
      <c r="DDK411" s="403"/>
      <c r="DDL411" s="403"/>
      <c r="DDM411" s="473"/>
      <c r="DDN411" s="472"/>
      <c r="DDO411" s="403"/>
      <c r="DDP411" s="358"/>
      <c r="DDQ411" s="474"/>
      <c r="DDR411" s="455"/>
      <c r="DDS411" s="403"/>
      <c r="DDT411" s="403"/>
      <c r="DDU411" s="473"/>
      <c r="DDV411" s="472"/>
      <c r="DDW411" s="403"/>
      <c r="DDX411" s="358"/>
      <c r="DDY411" s="474"/>
      <c r="DDZ411" s="455"/>
      <c r="DEA411" s="403"/>
      <c r="DEB411" s="403"/>
      <c r="DEC411" s="473"/>
      <c r="DED411" s="472"/>
      <c r="DEE411" s="403"/>
      <c r="DEF411" s="358"/>
      <c r="DEG411" s="474"/>
      <c r="DEH411" s="455"/>
      <c r="DEI411" s="403"/>
      <c r="DEJ411" s="403"/>
      <c r="DEK411" s="473"/>
      <c r="DEL411" s="472"/>
      <c r="DEM411" s="403"/>
      <c r="DEN411" s="358"/>
      <c r="DEO411" s="474"/>
      <c r="DEP411" s="455"/>
      <c r="DEQ411" s="403"/>
      <c r="DER411" s="403"/>
      <c r="DES411" s="473"/>
      <c r="DET411" s="472"/>
      <c r="DEU411" s="403"/>
      <c r="DEV411" s="358"/>
      <c r="DEW411" s="474"/>
      <c r="DEX411" s="455"/>
      <c r="DEY411" s="403"/>
      <c r="DEZ411" s="403"/>
      <c r="DFA411" s="473"/>
      <c r="DFB411" s="472"/>
      <c r="DFC411" s="403"/>
      <c r="DFD411" s="358"/>
      <c r="DFE411" s="474"/>
      <c r="DFF411" s="455"/>
      <c r="DFG411" s="403"/>
      <c r="DFH411" s="403"/>
      <c r="DFI411" s="473"/>
      <c r="DFJ411" s="472"/>
      <c r="DFK411" s="403"/>
      <c r="DFL411" s="358"/>
      <c r="DFM411" s="474"/>
      <c r="DFN411" s="455"/>
      <c r="DFO411" s="403"/>
      <c r="DFP411" s="403"/>
      <c r="DFQ411" s="473"/>
      <c r="DFR411" s="472"/>
      <c r="DFS411" s="403"/>
      <c r="DFT411" s="358"/>
      <c r="DFU411" s="474"/>
      <c r="DFV411" s="455"/>
      <c r="DFW411" s="403"/>
      <c r="DFX411" s="403"/>
      <c r="DFY411" s="473"/>
      <c r="DFZ411" s="472"/>
      <c r="DGA411" s="403"/>
      <c r="DGB411" s="358"/>
      <c r="DGC411" s="474"/>
      <c r="DGD411" s="455"/>
      <c r="DGE411" s="403"/>
      <c r="DGF411" s="403"/>
      <c r="DGG411" s="473"/>
      <c r="DGH411" s="472"/>
      <c r="DGI411" s="403"/>
      <c r="DGJ411" s="358"/>
      <c r="DGK411" s="474"/>
      <c r="DGL411" s="455"/>
      <c r="DGM411" s="403"/>
      <c r="DGN411" s="403"/>
      <c r="DGO411" s="473"/>
      <c r="DGP411" s="472"/>
      <c r="DGQ411" s="403"/>
      <c r="DGR411" s="358"/>
      <c r="DGS411" s="474"/>
      <c r="DGT411" s="455"/>
      <c r="DGU411" s="403"/>
      <c r="DGV411" s="403"/>
      <c r="DGW411" s="473"/>
      <c r="DGX411" s="472"/>
      <c r="DGY411" s="403"/>
      <c r="DGZ411" s="358"/>
      <c r="DHA411" s="474"/>
      <c r="DHB411" s="455"/>
      <c r="DHC411" s="403"/>
      <c r="DHD411" s="403"/>
      <c r="DHE411" s="473"/>
      <c r="DHF411" s="472"/>
      <c r="DHG411" s="403"/>
      <c r="DHH411" s="358"/>
      <c r="DHI411" s="474"/>
      <c r="DHJ411" s="455"/>
      <c r="DHK411" s="403"/>
      <c r="DHL411" s="403"/>
      <c r="DHM411" s="473"/>
      <c r="DHN411" s="472"/>
      <c r="DHO411" s="403"/>
      <c r="DHP411" s="358"/>
      <c r="DHQ411" s="474"/>
      <c r="DHR411" s="455"/>
      <c r="DHS411" s="403"/>
      <c r="DHT411" s="403"/>
      <c r="DHU411" s="473"/>
      <c r="DHV411" s="472"/>
      <c r="DHW411" s="403"/>
      <c r="DHX411" s="358"/>
      <c r="DHY411" s="474"/>
      <c r="DHZ411" s="455"/>
      <c r="DIA411" s="403"/>
      <c r="DIB411" s="403"/>
      <c r="DIC411" s="473"/>
      <c r="DID411" s="472"/>
      <c r="DIE411" s="403"/>
      <c r="DIF411" s="358"/>
      <c r="DIG411" s="474"/>
      <c r="DIH411" s="455"/>
      <c r="DII411" s="403"/>
      <c r="DIJ411" s="403"/>
      <c r="DIK411" s="473"/>
      <c r="DIL411" s="472"/>
      <c r="DIM411" s="403"/>
      <c r="DIN411" s="358"/>
      <c r="DIO411" s="474"/>
      <c r="DIP411" s="455"/>
      <c r="DIQ411" s="403"/>
      <c r="DIR411" s="403"/>
      <c r="DIS411" s="473"/>
      <c r="DIT411" s="472"/>
      <c r="DIU411" s="403"/>
      <c r="DIV411" s="358"/>
      <c r="DIW411" s="474"/>
      <c r="DIX411" s="455"/>
      <c r="DIY411" s="403"/>
      <c r="DIZ411" s="403"/>
      <c r="DJA411" s="473"/>
      <c r="DJB411" s="472"/>
      <c r="DJC411" s="403"/>
      <c r="DJD411" s="358"/>
      <c r="DJE411" s="474"/>
      <c r="DJF411" s="455"/>
      <c r="DJG411" s="403"/>
      <c r="DJH411" s="403"/>
      <c r="DJI411" s="473"/>
      <c r="DJJ411" s="472"/>
      <c r="DJK411" s="403"/>
      <c r="DJL411" s="358"/>
      <c r="DJM411" s="474"/>
      <c r="DJN411" s="455"/>
      <c r="DJO411" s="403"/>
      <c r="DJP411" s="403"/>
      <c r="DJQ411" s="473"/>
      <c r="DJR411" s="472"/>
      <c r="DJS411" s="403"/>
      <c r="DJT411" s="358"/>
      <c r="DJU411" s="474"/>
      <c r="DJV411" s="455"/>
      <c r="DJW411" s="403"/>
      <c r="DJX411" s="403"/>
      <c r="DJY411" s="473"/>
      <c r="DJZ411" s="472"/>
      <c r="DKA411" s="403"/>
      <c r="DKB411" s="358"/>
      <c r="DKC411" s="474"/>
      <c r="DKD411" s="455"/>
      <c r="DKE411" s="403"/>
      <c r="DKF411" s="403"/>
      <c r="DKG411" s="473"/>
      <c r="DKH411" s="472"/>
      <c r="DKI411" s="403"/>
      <c r="DKJ411" s="358"/>
      <c r="DKK411" s="474"/>
      <c r="DKL411" s="455"/>
      <c r="DKM411" s="403"/>
      <c r="DKN411" s="403"/>
      <c r="DKO411" s="473"/>
      <c r="DKP411" s="472"/>
      <c r="DKQ411" s="403"/>
      <c r="DKR411" s="358"/>
      <c r="DKS411" s="474"/>
      <c r="DKT411" s="455"/>
      <c r="DKU411" s="403"/>
      <c r="DKV411" s="403"/>
      <c r="DKW411" s="473"/>
      <c r="DKX411" s="472"/>
      <c r="DKY411" s="403"/>
      <c r="DKZ411" s="358"/>
      <c r="DLA411" s="474"/>
      <c r="DLB411" s="455"/>
      <c r="DLC411" s="403"/>
      <c r="DLD411" s="403"/>
      <c r="DLE411" s="473"/>
      <c r="DLF411" s="472"/>
      <c r="DLG411" s="403"/>
      <c r="DLH411" s="358"/>
      <c r="DLI411" s="474"/>
      <c r="DLJ411" s="455"/>
      <c r="DLK411" s="403"/>
      <c r="DLL411" s="403"/>
      <c r="DLM411" s="473"/>
      <c r="DLN411" s="472"/>
      <c r="DLO411" s="403"/>
      <c r="DLP411" s="358"/>
      <c r="DLQ411" s="474"/>
      <c r="DLR411" s="455"/>
      <c r="DLS411" s="403"/>
      <c r="DLT411" s="403"/>
      <c r="DLU411" s="473"/>
      <c r="DLV411" s="472"/>
      <c r="DLW411" s="403"/>
      <c r="DLX411" s="358"/>
      <c r="DLY411" s="474"/>
      <c r="DLZ411" s="455"/>
      <c r="DMA411" s="403"/>
      <c r="DMB411" s="403"/>
      <c r="DMC411" s="473"/>
      <c r="DMD411" s="472"/>
      <c r="DME411" s="403"/>
      <c r="DMF411" s="358"/>
      <c r="DMG411" s="474"/>
      <c r="DMH411" s="455"/>
      <c r="DMI411" s="403"/>
      <c r="DMJ411" s="403"/>
      <c r="DMK411" s="473"/>
      <c r="DML411" s="472"/>
      <c r="DMM411" s="403"/>
      <c r="DMN411" s="358"/>
      <c r="DMO411" s="474"/>
      <c r="DMP411" s="455"/>
      <c r="DMQ411" s="403"/>
      <c r="DMR411" s="403"/>
      <c r="DMS411" s="473"/>
      <c r="DMT411" s="472"/>
      <c r="DMU411" s="403"/>
      <c r="DMV411" s="358"/>
      <c r="DMW411" s="474"/>
      <c r="DMX411" s="455"/>
      <c r="DMY411" s="403"/>
      <c r="DMZ411" s="403"/>
      <c r="DNA411" s="473"/>
      <c r="DNB411" s="472"/>
      <c r="DNC411" s="403"/>
      <c r="DND411" s="358"/>
      <c r="DNE411" s="474"/>
      <c r="DNF411" s="455"/>
      <c r="DNG411" s="403"/>
      <c r="DNH411" s="403"/>
      <c r="DNI411" s="473"/>
      <c r="DNJ411" s="472"/>
      <c r="DNK411" s="403"/>
      <c r="DNL411" s="358"/>
      <c r="DNM411" s="474"/>
      <c r="DNN411" s="455"/>
      <c r="DNO411" s="403"/>
      <c r="DNP411" s="403"/>
      <c r="DNQ411" s="473"/>
      <c r="DNR411" s="472"/>
      <c r="DNS411" s="403"/>
      <c r="DNT411" s="358"/>
      <c r="DNU411" s="474"/>
      <c r="DNV411" s="455"/>
      <c r="DNW411" s="403"/>
      <c r="DNX411" s="403"/>
      <c r="DNY411" s="473"/>
      <c r="DNZ411" s="472"/>
      <c r="DOA411" s="403"/>
      <c r="DOB411" s="358"/>
      <c r="DOC411" s="474"/>
      <c r="DOD411" s="455"/>
      <c r="DOE411" s="403"/>
      <c r="DOF411" s="403"/>
      <c r="DOG411" s="473"/>
      <c r="DOH411" s="472"/>
      <c r="DOI411" s="403"/>
      <c r="DOJ411" s="358"/>
      <c r="DOK411" s="474"/>
      <c r="DOL411" s="455"/>
      <c r="DOM411" s="403"/>
      <c r="DON411" s="403"/>
      <c r="DOO411" s="473"/>
      <c r="DOP411" s="472"/>
      <c r="DOQ411" s="403"/>
      <c r="DOR411" s="358"/>
      <c r="DOS411" s="474"/>
      <c r="DOT411" s="455"/>
      <c r="DOU411" s="403"/>
      <c r="DOV411" s="403"/>
      <c r="DOW411" s="473"/>
      <c r="DOX411" s="472"/>
      <c r="DOY411" s="403"/>
      <c r="DOZ411" s="358"/>
      <c r="DPA411" s="474"/>
      <c r="DPB411" s="455"/>
      <c r="DPC411" s="403"/>
      <c r="DPD411" s="403"/>
      <c r="DPE411" s="473"/>
      <c r="DPF411" s="472"/>
      <c r="DPG411" s="403"/>
      <c r="DPH411" s="358"/>
      <c r="DPI411" s="474"/>
      <c r="DPJ411" s="455"/>
      <c r="DPK411" s="403"/>
      <c r="DPL411" s="403"/>
      <c r="DPM411" s="473"/>
      <c r="DPN411" s="472"/>
      <c r="DPO411" s="403"/>
      <c r="DPP411" s="358"/>
      <c r="DPQ411" s="474"/>
      <c r="DPR411" s="455"/>
      <c r="DPS411" s="403"/>
      <c r="DPT411" s="403"/>
      <c r="DPU411" s="473"/>
      <c r="DPV411" s="472"/>
      <c r="DPW411" s="403"/>
      <c r="DPX411" s="358"/>
      <c r="DPY411" s="474"/>
      <c r="DPZ411" s="455"/>
      <c r="DQA411" s="403"/>
      <c r="DQB411" s="403"/>
      <c r="DQC411" s="473"/>
      <c r="DQD411" s="472"/>
      <c r="DQE411" s="403"/>
      <c r="DQF411" s="358"/>
      <c r="DQG411" s="474"/>
      <c r="DQH411" s="455"/>
      <c r="DQI411" s="403"/>
      <c r="DQJ411" s="403"/>
      <c r="DQK411" s="473"/>
      <c r="DQL411" s="472"/>
      <c r="DQM411" s="403"/>
      <c r="DQN411" s="358"/>
      <c r="DQO411" s="474"/>
      <c r="DQP411" s="455"/>
      <c r="DQQ411" s="403"/>
      <c r="DQR411" s="403"/>
      <c r="DQS411" s="473"/>
      <c r="DQT411" s="472"/>
      <c r="DQU411" s="403"/>
      <c r="DQV411" s="358"/>
      <c r="DQW411" s="474"/>
      <c r="DQX411" s="455"/>
      <c r="DQY411" s="403"/>
      <c r="DQZ411" s="403"/>
      <c r="DRA411" s="473"/>
      <c r="DRB411" s="472"/>
      <c r="DRC411" s="403"/>
      <c r="DRD411" s="358"/>
      <c r="DRE411" s="474"/>
      <c r="DRF411" s="455"/>
      <c r="DRG411" s="403"/>
      <c r="DRH411" s="403"/>
      <c r="DRI411" s="473"/>
      <c r="DRJ411" s="472"/>
      <c r="DRK411" s="403"/>
      <c r="DRL411" s="358"/>
      <c r="DRM411" s="474"/>
      <c r="DRN411" s="455"/>
      <c r="DRO411" s="403"/>
      <c r="DRP411" s="403"/>
      <c r="DRQ411" s="473"/>
      <c r="DRR411" s="472"/>
      <c r="DRS411" s="403"/>
      <c r="DRT411" s="358"/>
      <c r="DRU411" s="474"/>
      <c r="DRV411" s="455"/>
      <c r="DRW411" s="403"/>
      <c r="DRX411" s="403"/>
      <c r="DRY411" s="473"/>
      <c r="DRZ411" s="472"/>
      <c r="DSA411" s="403"/>
      <c r="DSB411" s="358"/>
      <c r="DSC411" s="474"/>
      <c r="DSD411" s="455"/>
      <c r="DSE411" s="403"/>
      <c r="DSF411" s="403"/>
      <c r="DSG411" s="473"/>
      <c r="DSH411" s="472"/>
      <c r="DSI411" s="403"/>
      <c r="DSJ411" s="358"/>
      <c r="DSK411" s="474"/>
      <c r="DSL411" s="455"/>
      <c r="DSM411" s="403"/>
      <c r="DSN411" s="403"/>
      <c r="DSO411" s="473"/>
      <c r="DSP411" s="472"/>
      <c r="DSQ411" s="403"/>
      <c r="DSR411" s="358"/>
      <c r="DSS411" s="474"/>
      <c r="DST411" s="455"/>
      <c r="DSU411" s="403"/>
      <c r="DSV411" s="403"/>
      <c r="DSW411" s="473"/>
      <c r="DSX411" s="472"/>
      <c r="DSY411" s="403"/>
      <c r="DSZ411" s="358"/>
      <c r="DTA411" s="474"/>
      <c r="DTB411" s="455"/>
      <c r="DTC411" s="403"/>
      <c r="DTD411" s="403"/>
      <c r="DTE411" s="473"/>
      <c r="DTF411" s="472"/>
      <c r="DTG411" s="403"/>
      <c r="DTH411" s="358"/>
      <c r="DTI411" s="474"/>
      <c r="DTJ411" s="455"/>
      <c r="DTK411" s="403"/>
      <c r="DTL411" s="403"/>
      <c r="DTM411" s="473"/>
      <c r="DTN411" s="472"/>
      <c r="DTO411" s="403"/>
      <c r="DTP411" s="358"/>
      <c r="DTQ411" s="474"/>
      <c r="DTR411" s="455"/>
      <c r="DTS411" s="403"/>
      <c r="DTT411" s="403"/>
      <c r="DTU411" s="473"/>
      <c r="DTV411" s="472"/>
      <c r="DTW411" s="403"/>
      <c r="DTX411" s="358"/>
      <c r="DTY411" s="474"/>
      <c r="DTZ411" s="455"/>
      <c r="DUA411" s="403"/>
      <c r="DUB411" s="403"/>
      <c r="DUC411" s="473"/>
      <c r="DUD411" s="472"/>
      <c r="DUE411" s="403"/>
      <c r="DUF411" s="358"/>
      <c r="DUG411" s="474"/>
      <c r="DUH411" s="455"/>
      <c r="DUI411" s="403"/>
      <c r="DUJ411" s="403"/>
      <c r="DUK411" s="473"/>
      <c r="DUL411" s="472"/>
      <c r="DUM411" s="403"/>
      <c r="DUN411" s="358"/>
      <c r="DUO411" s="474"/>
      <c r="DUP411" s="455"/>
      <c r="DUQ411" s="403"/>
      <c r="DUR411" s="403"/>
      <c r="DUS411" s="473"/>
      <c r="DUT411" s="472"/>
      <c r="DUU411" s="403"/>
      <c r="DUV411" s="358"/>
      <c r="DUW411" s="474"/>
      <c r="DUX411" s="455"/>
      <c r="DUY411" s="403"/>
      <c r="DUZ411" s="403"/>
      <c r="DVA411" s="473"/>
      <c r="DVB411" s="472"/>
      <c r="DVC411" s="403"/>
      <c r="DVD411" s="358"/>
      <c r="DVE411" s="474"/>
      <c r="DVF411" s="455"/>
      <c r="DVG411" s="403"/>
      <c r="DVH411" s="403"/>
      <c r="DVI411" s="473"/>
      <c r="DVJ411" s="472"/>
      <c r="DVK411" s="403"/>
      <c r="DVL411" s="358"/>
      <c r="DVM411" s="474"/>
      <c r="DVN411" s="455"/>
      <c r="DVO411" s="403"/>
      <c r="DVP411" s="403"/>
      <c r="DVQ411" s="473"/>
      <c r="DVR411" s="472"/>
      <c r="DVS411" s="403"/>
      <c r="DVT411" s="358"/>
      <c r="DVU411" s="474"/>
      <c r="DVV411" s="455"/>
      <c r="DVW411" s="403"/>
      <c r="DVX411" s="403"/>
      <c r="DVY411" s="473"/>
      <c r="DVZ411" s="472"/>
      <c r="DWA411" s="403"/>
      <c r="DWB411" s="358"/>
      <c r="DWC411" s="474"/>
      <c r="DWD411" s="455"/>
      <c r="DWE411" s="403"/>
      <c r="DWF411" s="403"/>
      <c r="DWG411" s="473"/>
      <c r="DWH411" s="472"/>
      <c r="DWI411" s="403"/>
      <c r="DWJ411" s="358"/>
      <c r="DWK411" s="474"/>
      <c r="DWL411" s="455"/>
      <c r="DWM411" s="403"/>
      <c r="DWN411" s="403"/>
      <c r="DWO411" s="473"/>
      <c r="DWP411" s="472"/>
      <c r="DWQ411" s="403"/>
      <c r="DWR411" s="358"/>
      <c r="DWS411" s="474"/>
      <c r="DWT411" s="455"/>
      <c r="DWU411" s="403"/>
      <c r="DWV411" s="403"/>
      <c r="DWW411" s="473"/>
      <c r="DWX411" s="472"/>
      <c r="DWY411" s="403"/>
      <c r="DWZ411" s="358"/>
      <c r="DXA411" s="474"/>
      <c r="DXB411" s="455"/>
      <c r="DXC411" s="403"/>
      <c r="DXD411" s="403"/>
      <c r="DXE411" s="473"/>
      <c r="DXF411" s="472"/>
      <c r="DXG411" s="403"/>
      <c r="DXH411" s="358"/>
      <c r="DXI411" s="474"/>
      <c r="DXJ411" s="455"/>
      <c r="DXK411" s="403"/>
      <c r="DXL411" s="403"/>
      <c r="DXM411" s="473"/>
      <c r="DXN411" s="472"/>
      <c r="DXO411" s="403"/>
      <c r="DXP411" s="358"/>
      <c r="DXQ411" s="474"/>
      <c r="DXR411" s="455"/>
      <c r="DXS411" s="403"/>
      <c r="DXT411" s="403"/>
      <c r="DXU411" s="473"/>
      <c r="DXV411" s="472"/>
      <c r="DXW411" s="403"/>
      <c r="DXX411" s="358"/>
      <c r="DXY411" s="474"/>
      <c r="DXZ411" s="455"/>
      <c r="DYA411" s="403"/>
      <c r="DYB411" s="403"/>
      <c r="DYC411" s="473"/>
      <c r="DYD411" s="472"/>
      <c r="DYE411" s="403"/>
      <c r="DYF411" s="358"/>
      <c r="DYG411" s="474"/>
      <c r="DYH411" s="455"/>
      <c r="DYI411" s="403"/>
      <c r="DYJ411" s="403"/>
      <c r="DYK411" s="473"/>
      <c r="DYL411" s="472"/>
      <c r="DYM411" s="403"/>
      <c r="DYN411" s="358"/>
      <c r="DYO411" s="474"/>
      <c r="DYP411" s="455"/>
      <c r="DYQ411" s="403"/>
      <c r="DYR411" s="403"/>
      <c r="DYS411" s="473"/>
      <c r="DYT411" s="472"/>
      <c r="DYU411" s="403"/>
      <c r="DYV411" s="358"/>
      <c r="DYW411" s="474"/>
      <c r="DYX411" s="455"/>
      <c r="DYY411" s="403"/>
      <c r="DYZ411" s="403"/>
      <c r="DZA411" s="473"/>
      <c r="DZB411" s="472"/>
      <c r="DZC411" s="403"/>
      <c r="DZD411" s="358"/>
      <c r="DZE411" s="474"/>
      <c r="DZF411" s="455"/>
      <c r="DZG411" s="403"/>
      <c r="DZH411" s="403"/>
      <c r="DZI411" s="473"/>
      <c r="DZJ411" s="472"/>
      <c r="DZK411" s="403"/>
      <c r="DZL411" s="358"/>
      <c r="DZM411" s="474"/>
      <c r="DZN411" s="455"/>
      <c r="DZO411" s="403"/>
      <c r="DZP411" s="403"/>
      <c r="DZQ411" s="473"/>
      <c r="DZR411" s="472"/>
      <c r="DZS411" s="403"/>
      <c r="DZT411" s="358"/>
      <c r="DZU411" s="474"/>
      <c r="DZV411" s="455"/>
      <c r="DZW411" s="403"/>
      <c r="DZX411" s="403"/>
      <c r="DZY411" s="473"/>
      <c r="DZZ411" s="472"/>
      <c r="EAA411" s="403"/>
      <c r="EAB411" s="358"/>
      <c r="EAC411" s="474"/>
      <c r="EAD411" s="455"/>
      <c r="EAE411" s="403"/>
      <c r="EAF411" s="403"/>
      <c r="EAG411" s="473"/>
      <c r="EAH411" s="472"/>
      <c r="EAI411" s="403"/>
      <c r="EAJ411" s="358"/>
      <c r="EAK411" s="474"/>
      <c r="EAL411" s="455"/>
      <c r="EAM411" s="403"/>
      <c r="EAN411" s="403"/>
      <c r="EAO411" s="473"/>
      <c r="EAP411" s="472"/>
      <c r="EAQ411" s="403"/>
      <c r="EAR411" s="358"/>
      <c r="EAS411" s="474"/>
      <c r="EAT411" s="455"/>
      <c r="EAU411" s="403"/>
      <c r="EAV411" s="403"/>
      <c r="EAW411" s="473"/>
      <c r="EAX411" s="472"/>
      <c r="EAY411" s="403"/>
      <c r="EAZ411" s="358"/>
      <c r="EBA411" s="474"/>
      <c r="EBB411" s="455"/>
      <c r="EBC411" s="403"/>
      <c r="EBD411" s="403"/>
      <c r="EBE411" s="473"/>
      <c r="EBF411" s="472"/>
      <c r="EBG411" s="403"/>
      <c r="EBH411" s="358"/>
      <c r="EBI411" s="474"/>
      <c r="EBJ411" s="455"/>
      <c r="EBK411" s="403"/>
      <c r="EBL411" s="403"/>
      <c r="EBM411" s="473"/>
      <c r="EBN411" s="472"/>
      <c r="EBO411" s="403"/>
      <c r="EBP411" s="358"/>
      <c r="EBQ411" s="474"/>
      <c r="EBR411" s="455"/>
      <c r="EBS411" s="403"/>
      <c r="EBT411" s="403"/>
      <c r="EBU411" s="473"/>
      <c r="EBV411" s="472"/>
      <c r="EBW411" s="403"/>
      <c r="EBX411" s="358"/>
      <c r="EBY411" s="474"/>
      <c r="EBZ411" s="455"/>
      <c r="ECA411" s="403"/>
      <c r="ECB411" s="403"/>
      <c r="ECC411" s="473"/>
      <c r="ECD411" s="472"/>
      <c r="ECE411" s="403"/>
      <c r="ECF411" s="358"/>
      <c r="ECG411" s="474"/>
      <c r="ECH411" s="455"/>
      <c r="ECI411" s="403"/>
      <c r="ECJ411" s="403"/>
      <c r="ECK411" s="473"/>
      <c r="ECL411" s="472"/>
      <c r="ECM411" s="403"/>
      <c r="ECN411" s="358"/>
      <c r="ECO411" s="474"/>
      <c r="ECP411" s="455"/>
      <c r="ECQ411" s="403"/>
      <c r="ECR411" s="403"/>
      <c r="ECS411" s="473"/>
      <c r="ECT411" s="472"/>
      <c r="ECU411" s="403"/>
      <c r="ECV411" s="358"/>
      <c r="ECW411" s="474"/>
      <c r="ECX411" s="455"/>
      <c r="ECY411" s="403"/>
      <c r="ECZ411" s="403"/>
      <c r="EDA411" s="473"/>
      <c r="EDB411" s="472"/>
      <c r="EDC411" s="403"/>
      <c r="EDD411" s="358"/>
      <c r="EDE411" s="474"/>
      <c r="EDF411" s="455"/>
      <c r="EDG411" s="403"/>
      <c r="EDH411" s="403"/>
      <c r="EDI411" s="473"/>
      <c r="EDJ411" s="472"/>
      <c r="EDK411" s="403"/>
      <c r="EDL411" s="358"/>
      <c r="EDM411" s="474"/>
      <c r="EDN411" s="455"/>
      <c r="EDO411" s="403"/>
      <c r="EDP411" s="403"/>
      <c r="EDQ411" s="473"/>
      <c r="EDR411" s="472"/>
      <c r="EDS411" s="403"/>
      <c r="EDT411" s="358"/>
      <c r="EDU411" s="474"/>
      <c r="EDV411" s="455"/>
      <c r="EDW411" s="403"/>
      <c r="EDX411" s="403"/>
      <c r="EDY411" s="473"/>
      <c r="EDZ411" s="472"/>
      <c r="EEA411" s="403"/>
      <c r="EEB411" s="358"/>
      <c r="EEC411" s="474"/>
      <c r="EED411" s="455"/>
      <c r="EEE411" s="403"/>
      <c r="EEF411" s="403"/>
      <c r="EEG411" s="473"/>
      <c r="EEH411" s="472"/>
      <c r="EEI411" s="403"/>
      <c r="EEJ411" s="358"/>
      <c r="EEK411" s="474"/>
      <c r="EEL411" s="455"/>
      <c r="EEM411" s="403"/>
      <c r="EEN411" s="403"/>
      <c r="EEO411" s="473"/>
      <c r="EEP411" s="472"/>
      <c r="EEQ411" s="403"/>
      <c r="EER411" s="358"/>
      <c r="EES411" s="474"/>
      <c r="EET411" s="455"/>
      <c r="EEU411" s="403"/>
      <c r="EEV411" s="403"/>
      <c r="EEW411" s="473"/>
      <c r="EEX411" s="472"/>
      <c r="EEY411" s="403"/>
      <c r="EEZ411" s="358"/>
      <c r="EFA411" s="474"/>
      <c r="EFB411" s="455"/>
      <c r="EFC411" s="403"/>
      <c r="EFD411" s="403"/>
      <c r="EFE411" s="473"/>
      <c r="EFF411" s="472"/>
      <c r="EFG411" s="403"/>
      <c r="EFH411" s="358"/>
      <c r="EFI411" s="474"/>
      <c r="EFJ411" s="455"/>
      <c r="EFK411" s="403"/>
      <c r="EFL411" s="403"/>
      <c r="EFM411" s="473"/>
      <c r="EFN411" s="472"/>
      <c r="EFO411" s="403"/>
      <c r="EFP411" s="358"/>
      <c r="EFQ411" s="474"/>
      <c r="EFR411" s="455"/>
      <c r="EFS411" s="403"/>
      <c r="EFT411" s="403"/>
      <c r="EFU411" s="473"/>
      <c r="EFV411" s="472"/>
      <c r="EFW411" s="403"/>
      <c r="EFX411" s="358"/>
      <c r="EFY411" s="474"/>
      <c r="EFZ411" s="455"/>
      <c r="EGA411" s="403"/>
      <c r="EGB411" s="403"/>
      <c r="EGC411" s="473"/>
      <c r="EGD411" s="472"/>
      <c r="EGE411" s="403"/>
      <c r="EGF411" s="358"/>
      <c r="EGG411" s="474"/>
      <c r="EGH411" s="455"/>
      <c r="EGI411" s="403"/>
      <c r="EGJ411" s="403"/>
      <c r="EGK411" s="473"/>
      <c r="EGL411" s="472"/>
      <c r="EGM411" s="403"/>
      <c r="EGN411" s="358"/>
      <c r="EGO411" s="474"/>
      <c r="EGP411" s="455"/>
      <c r="EGQ411" s="403"/>
      <c r="EGR411" s="403"/>
      <c r="EGS411" s="473"/>
      <c r="EGT411" s="472"/>
      <c r="EGU411" s="403"/>
      <c r="EGV411" s="358"/>
      <c r="EGW411" s="474"/>
      <c r="EGX411" s="455"/>
      <c r="EGY411" s="403"/>
      <c r="EGZ411" s="403"/>
      <c r="EHA411" s="473"/>
      <c r="EHB411" s="472"/>
      <c r="EHC411" s="403"/>
      <c r="EHD411" s="358"/>
      <c r="EHE411" s="474"/>
      <c r="EHF411" s="455"/>
      <c r="EHG411" s="403"/>
      <c r="EHH411" s="403"/>
      <c r="EHI411" s="473"/>
      <c r="EHJ411" s="472"/>
      <c r="EHK411" s="403"/>
      <c r="EHL411" s="358"/>
      <c r="EHM411" s="474"/>
      <c r="EHN411" s="455"/>
      <c r="EHO411" s="403"/>
      <c r="EHP411" s="403"/>
      <c r="EHQ411" s="473"/>
      <c r="EHR411" s="472"/>
      <c r="EHS411" s="403"/>
      <c r="EHT411" s="358"/>
      <c r="EHU411" s="474"/>
      <c r="EHV411" s="455"/>
      <c r="EHW411" s="403"/>
      <c r="EHX411" s="403"/>
      <c r="EHY411" s="473"/>
      <c r="EHZ411" s="472"/>
      <c r="EIA411" s="403"/>
      <c r="EIB411" s="358"/>
      <c r="EIC411" s="474"/>
      <c r="EID411" s="455"/>
      <c r="EIE411" s="403"/>
      <c r="EIF411" s="403"/>
      <c r="EIG411" s="473"/>
      <c r="EIH411" s="472"/>
      <c r="EII411" s="403"/>
      <c r="EIJ411" s="358"/>
      <c r="EIK411" s="474"/>
      <c r="EIL411" s="455"/>
      <c r="EIM411" s="403"/>
      <c r="EIN411" s="403"/>
      <c r="EIO411" s="473"/>
      <c r="EIP411" s="472"/>
      <c r="EIQ411" s="403"/>
      <c r="EIR411" s="358"/>
      <c r="EIS411" s="474"/>
      <c r="EIT411" s="455"/>
      <c r="EIU411" s="403"/>
      <c r="EIV411" s="403"/>
      <c r="EIW411" s="473"/>
      <c r="EIX411" s="472"/>
      <c r="EIY411" s="403"/>
      <c r="EIZ411" s="358"/>
      <c r="EJA411" s="474"/>
      <c r="EJB411" s="455"/>
      <c r="EJC411" s="403"/>
      <c r="EJD411" s="403"/>
      <c r="EJE411" s="473"/>
      <c r="EJF411" s="472"/>
      <c r="EJG411" s="403"/>
      <c r="EJH411" s="358"/>
      <c r="EJI411" s="474"/>
      <c r="EJJ411" s="455"/>
      <c r="EJK411" s="403"/>
      <c r="EJL411" s="403"/>
      <c r="EJM411" s="473"/>
      <c r="EJN411" s="472"/>
      <c r="EJO411" s="403"/>
      <c r="EJP411" s="358"/>
      <c r="EJQ411" s="474"/>
      <c r="EJR411" s="455"/>
      <c r="EJS411" s="403"/>
      <c r="EJT411" s="403"/>
      <c r="EJU411" s="473"/>
      <c r="EJV411" s="472"/>
      <c r="EJW411" s="403"/>
      <c r="EJX411" s="358"/>
      <c r="EJY411" s="474"/>
      <c r="EJZ411" s="455"/>
      <c r="EKA411" s="403"/>
      <c r="EKB411" s="403"/>
      <c r="EKC411" s="473"/>
      <c r="EKD411" s="472"/>
      <c r="EKE411" s="403"/>
      <c r="EKF411" s="358"/>
      <c r="EKG411" s="474"/>
      <c r="EKH411" s="455"/>
      <c r="EKI411" s="403"/>
      <c r="EKJ411" s="403"/>
      <c r="EKK411" s="473"/>
      <c r="EKL411" s="472"/>
      <c r="EKM411" s="403"/>
      <c r="EKN411" s="358"/>
      <c r="EKO411" s="474"/>
      <c r="EKP411" s="455"/>
      <c r="EKQ411" s="403"/>
      <c r="EKR411" s="403"/>
      <c r="EKS411" s="473"/>
      <c r="EKT411" s="472"/>
      <c r="EKU411" s="403"/>
      <c r="EKV411" s="358"/>
      <c r="EKW411" s="474"/>
      <c r="EKX411" s="455"/>
      <c r="EKY411" s="403"/>
      <c r="EKZ411" s="403"/>
      <c r="ELA411" s="473"/>
      <c r="ELB411" s="472"/>
      <c r="ELC411" s="403"/>
      <c r="ELD411" s="358"/>
      <c r="ELE411" s="474"/>
      <c r="ELF411" s="455"/>
      <c r="ELG411" s="403"/>
      <c r="ELH411" s="403"/>
      <c r="ELI411" s="473"/>
      <c r="ELJ411" s="472"/>
      <c r="ELK411" s="403"/>
      <c r="ELL411" s="358"/>
      <c r="ELM411" s="474"/>
      <c r="ELN411" s="455"/>
      <c r="ELO411" s="403"/>
      <c r="ELP411" s="403"/>
      <c r="ELQ411" s="473"/>
      <c r="ELR411" s="472"/>
      <c r="ELS411" s="403"/>
      <c r="ELT411" s="358"/>
      <c r="ELU411" s="474"/>
      <c r="ELV411" s="455"/>
      <c r="ELW411" s="403"/>
      <c r="ELX411" s="403"/>
      <c r="ELY411" s="473"/>
      <c r="ELZ411" s="472"/>
      <c r="EMA411" s="403"/>
      <c r="EMB411" s="358"/>
      <c r="EMC411" s="474"/>
      <c r="EMD411" s="455"/>
      <c r="EME411" s="403"/>
      <c r="EMF411" s="403"/>
      <c r="EMG411" s="473"/>
      <c r="EMH411" s="472"/>
      <c r="EMI411" s="403"/>
      <c r="EMJ411" s="358"/>
      <c r="EMK411" s="474"/>
      <c r="EML411" s="455"/>
      <c r="EMM411" s="403"/>
      <c r="EMN411" s="403"/>
      <c r="EMO411" s="473"/>
      <c r="EMP411" s="472"/>
      <c r="EMQ411" s="403"/>
      <c r="EMR411" s="358"/>
      <c r="EMS411" s="474"/>
      <c r="EMT411" s="455"/>
      <c r="EMU411" s="403"/>
      <c r="EMV411" s="403"/>
      <c r="EMW411" s="473"/>
      <c r="EMX411" s="472"/>
      <c r="EMY411" s="403"/>
      <c r="EMZ411" s="358"/>
      <c r="ENA411" s="474"/>
      <c r="ENB411" s="455"/>
      <c r="ENC411" s="403"/>
      <c r="END411" s="403"/>
      <c r="ENE411" s="473"/>
      <c r="ENF411" s="472"/>
      <c r="ENG411" s="403"/>
      <c r="ENH411" s="358"/>
      <c r="ENI411" s="474"/>
      <c r="ENJ411" s="455"/>
      <c r="ENK411" s="403"/>
      <c r="ENL411" s="403"/>
      <c r="ENM411" s="473"/>
      <c r="ENN411" s="472"/>
      <c r="ENO411" s="403"/>
      <c r="ENP411" s="358"/>
      <c r="ENQ411" s="474"/>
      <c r="ENR411" s="455"/>
      <c r="ENS411" s="403"/>
      <c r="ENT411" s="403"/>
      <c r="ENU411" s="473"/>
      <c r="ENV411" s="472"/>
      <c r="ENW411" s="403"/>
      <c r="ENX411" s="358"/>
      <c r="ENY411" s="474"/>
      <c r="ENZ411" s="455"/>
      <c r="EOA411" s="403"/>
      <c r="EOB411" s="403"/>
      <c r="EOC411" s="473"/>
      <c r="EOD411" s="472"/>
      <c r="EOE411" s="403"/>
      <c r="EOF411" s="358"/>
      <c r="EOG411" s="474"/>
      <c r="EOH411" s="455"/>
      <c r="EOI411" s="403"/>
      <c r="EOJ411" s="403"/>
      <c r="EOK411" s="473"/>
      <c r="EOL411" s="472"/>
      <c r="EOM411" s="403"/>
      <c r="EON411" s="358"/>
      <c r="EOO411" s="474"/>
      <c r="EOP411" s="455"/>
      <c r="EOQ411" s="403"/>
      <c r="EOR411" s="403"/>
      <c r="EOS411" s="473"/>
      <c r="EOT411" s="472"/>
      <c r="EOU411" s="403"/>
      <c r="EOV411" s="358"/>
      <c r="EOW411" s="474"/>
      <c r="EOX411" s="455"/>
      <c r="EOY411" s="403"/>
      <c r="EOZ411" s="403"/>
      <c r="EPA411" s="473"/>
      <c r="EPB411" s="472"/>
      <c r="EPC411" s="403"/>
      <c r="EPD411" s="358"/>
      <c r="EPE411" s="474"/>
      <c r="EPF411" s="455"/>
      <c r="EPG411" s="403"/>
      <c r="EPH411" s="403"/>
      <c r="EPI411" s="473"/>
      <c r="EPJ411" s="472"/>
      <c r="EPK411" s="403"/>
      <c r="EPL411" s="358"/>
      <c r="EPM411" s="474"/>
      <c r="EPN411" s="455"/>
      <c r="EPO411" s="403"/>
      <c r="EPP411" s="403"/>
      <c r="EPQ411" s="473"/>
      <c r="EPR411" s="472"/>
      <c r="EPS411" s="403"/>
      <c r="EPT411" s="358"/>
      <c r="EPU411" s="474"/>
      <c r="EPV411" s="455"/>
      <c r="EPW411" s="403"/>
      <c r="EPX411" s="403"/>
      <c r="EPY411" s="473"/>
      <c r="EPZ411" s="472"/>
      <c r="EQA411" s="403"/>
      <c r="EQB411" s="358"/>
      <c r="EQC411" s="474"/>
      <c r="EQD411" s="455"/>
      <c r="EQE411" s="403"/>
      <c r="EQF411" s="403"/>
      <c r="EQG411" s="473"/>
      <c r="EQH411" s="472"/>
      <c r="EQI411" s="403"/>
      <c r="EQJ411" s="358"/>
      <c r="EQK411" s="474"/>
      <c r="EQL411" s="455"/>
      <c r="EQM411" s="403"/>
      <c r="EQN411" s="403"/>
      <c r="EQO411" s="473"/>
      <c r="EQP411" s="472"/>
      <c r="EQQ411" s="403"/>
      <c r="EQR411" s="358"/>
      <c r="EQS411" s="474"/>
      <c r="EQT411" s="455"/>
      <c r="EQU411" s="403"/>
      <c r="EQV411" s="403"/>
      <c r="EQW411" s="473"/>
      <c r="EQX411" s="472"/>
      <c r="EQY411" s="403"/>
      <c r="EQZ411" s="358"/>
      <c r="ERA411" s="474"/>
      <c r="ERB411" s="455"/>
      <c r="ERC411" s="403"/>
      <c r="ERD411" s="403"/>
      <c r="ERE411" s="473"/>
      <c r="ERF411" s="472"/>
      <c r="ERG411" s="403"/>
      <c r="ERH411" s="358"/>
      <c r="ERI411" s="474"/>
      <c r="ERJ411" s="455"/>
      <c r="ERK411" s="403"/>
      <c r="ERL411" s="403"/>
      <c r="ERM411" s="473"/>
      <c r="ERN411" s="472"/>
      <c r="ERO411" s="403"/>
      <c r="ERP411" s="358"/>
      <c r="ERQ411" s="474"/>
      <c r="ERR411" s="455"/>
      <c r="ERS411" s="403"/>
      <c r="ERT411" s="403"/>
      <c r="ERU411" s="473"/>
      <c r="ERV411" s="472"/>
      <c r="ERW411" s="403"/>
      <c r="ERX411" s="358"/>
      <c r="ERY411" s="474"/>
      <c r="ERZ411" s="455"/>
      <c r="ESA411" s="403"/>
      <c r="ESB411" s="403"/>
      <c r="ESC411" s="473"/>
      <c r="ESD411" s="472"/>
      <c r="ESE411" s="403"/>
      <c r="ESF411" s="358"/>
      <c r="ESG411" s="474"/>
      <c r="ESH411" s="455"/>
      <c r="ESI411" s="403"/>
      <c r="ESJ411" s="403"/>
      <c r="ESK411" s="473"/>
      <c r="ESL411" s="472"/>
      <c r="ESM411" s="403"/>
      <c r="ESN411" s="358"/>
      <c r="ESO411" s="474"/>
      <c r="ESP411" s="455"/>
      <c r="ESQ411" s="403"/>
      <c r="ESR411" s="403"/>
      <c r="ESS411" s="473"/>
      <c r="EST411" s="472"/>
      <c r="ESU411" s="403"/>
      <c r="ESV411" s="358"/>
      <c r="ESW411" s="474"/>
      <c r="ESX411" s="455"/>
      <c r="ESY411" s="403"/>
      <c r="ESZ411" s="403"/>
      <c r="ETA411" s="473"/>
      <c r="ETB411" s="472"/>
      <c r="ETC411" s="403"/>
      <c r="ETD411" s="358"/>
      <c r="ETE411" s="474"/>
      <c r="ETF411" s="455"/>
      <c r="ETG411" s="403"/>
      <c r="ETH411" s="403"/>
      <c r="ETI411" s="473"/>
      <c r="ETJ411" s="472"/>
      <c r="ETK411" s="403"/>
      <c r="ETL411" s="358"/>
      <c r="ETM411" s="474"/>
      <c r="ETN411" s="455"/>
      <c r="ETO411" s="403"/>
      <c r="ETP411" s="403"/>
      <c r="ETQ411" s="473"/>
      <c r="ETR411" s="472"/>
      <c r="ETS411" s="403"/>
      <c r="ETT411" s="358"/>
      <c r="ETU411" s="474"/>
      <c r="ETV411" s="455"/>
      <c r="ETW411" s="403"/>
      <c r="ETX411" s="403"/>
      <c r="ETY411" s="473"/>
      <c r="ETZ411" s="472"/>
      <c r="EUA411" s="403"/>
      <c r="EUB411" s="358"/>
      <c r="EUC411" s="474"/>
      <c r="EUD411" s="455"/>
      <c r="EUE411" s="403"/>
      <c r="EUF411" s="403"/>
      <c r="EUG411" s="473"/>
      <c r="EUH411" s="472"/>
      <c r="EUI411" s="403"/>
      <c r="EUJ411" s="358"/>
      <c r="EUK411" s="474"/>
      <c r="EUL411" s="455"/>
      <c r="EUM411" s="403"/>
      <c r="EUN411" s="403"/>
      <c r="EUO411" s="473"/>
      <c r="EUP411" s="472"/>
      <c r="EUQ411" s="403"/>
      <c r="EUR411" s="358"/>
      <c r="EUS411" s="474"/>
      <c r="EUT411" s="455"/>
      <c r="EUU411" s="403"/>
      <c r="EUV411" s="403"/>
      <c r="EUW411" s="473"/>
      <c r="EUX411" s="472"/>
      <c r="EUY411" s="403"/>
      <c r="EUZ411" s="358"/>
      <c r="EVA411" s="474"/>
      <c r="EVB411" s="455"/>
      <c r="EVC411" s="403"/>
      <c r="EVD411" s="403"/>
      <c r="EVE411" s="473"/>
      <c r="EVF411" s="472"/>
      <c r="EVG411" s="403"/>
      <c r="EVH411" s="358"/>
      <c r="EVI411" s="474"/>
      <c r="EVJ411" s="455"/>
      <c r="EVK411" s="403"/>
      <c r="EVL411" s="403"/>
      <c r="EVM411" s="473"/>
      <c r="EVN411" s="472"/>
      <c r="EVO411" s="403"/>
      <c r="EVP411" s="358"/>
      <c r="EVQ411" s="474"/>
      <c r="EVR411" s="455"/>
      <c r="EVS411" s="403"/>
      <c r="EVT411" s="403"/>
      <c r="EVU411" s="473"/>
      <c r="EVV411" s="472"/>
      <c r="EVW411" s="403"/>
      <c r="EVX411" s="358"/>
      <c r="EVY411" s="474"/>
      <c r="EVZ411" s="455"/>
      <c r="EWA411" s="403"/>
      <c r="EWB411" s="403"/>
      <c r="EWC411" s="473"/>
      <c r="EWD411" s="472"/>
      <c r="EWE411" s="403"/>
      <c r="EWF411" s="358"/>
      <c r="EWG411" s="474"/>
      <c r="EWH411" s="455"/>
      <c r="EWI411" s="403"/>
      <c r="EWJ411" s="403"/>
      <c r="EWK411" s="473"/>
      <c r="EWL411" s="472"/>
      <c r="EWM411" s="403"/>
      <c r="EWN411" s="358"/>
      <c r="EWO411" s="474"/>
      <c r="EWP411" s="455"/>
      <c r="EWQ411" s="403"/>
      <c r="EWR411" s="403"/>
      <c r="EWS411" s="473"/>
      <c r="EWT411" s="472"/>
      <c r="EWU411" s="403"/>
      <c r="EWV411" s="358"/>
      <c r="EWW411" s="474"/>
      <c r="EWX411" s="455"/>
      <c r="EWY411" s="403"/>
      <c r="EWZ411" s="403"/>
      <c r="EXA411" s="473"/>
      <c r="EXB411" s="472"/>
      <c r="EXC411" s="403"/>
      <c r="EXD411" s="358"/>
      <c r="EXE411" s="474"/>
      <c r="EXF411" s="455"/>
      <c r="EXG411" s="403"/>
      <c r="EXH411" s="403"/>
      <c r="EXI411" s="473"/>
      <c r="EXJ411" s="472"/>
      <c r="EXK411" s="403"/>
      <c r="EXL411" s="358"/>
      <c r="EXM411" s="474"/>
      <c r="EXN411" s="455"/>
      <c r="EXO411" s="403"/>
      <c r="EXP411" s="403"/>
      <c r="EXQ411" s="473"/>
      <c r="EXR411" s="472"/>
      <c r="EXS411" s="403"/>
      <c r="EXT411" s="358"/>
      <c r="EXU411" s="474"/>
      <c r="EXV411" s="455"/>
      <c r="EXW411" s="403"/>
      <c r="EXX411" s="403"/>
      <c r="EXY411" s="473"/>
      <c r="EXZ411" s="472"/>
      <c r="EYA411" s="403"/>
      <c r="EYB411" s="358"/>
      <c r="EYC411" s="474"/>
      <c r="EYD411" s="455"/>
      <c r="EYE411" s="403"/>
      <c r="EYF411" s="403"/>
      <c r="EYG411" s="473"/>
      <c r="EYH411" s="472"/>
      <c r="EYI411" s="403"/>
      <c r="EYJ411" s="358"/>
      <c r="EYK411" s="474"/>
      <c r="EYL411" s="455"/>
      <c r="EYM411" s="403"/>
      <c r="EYN411" s="403"/>
      <c r="EYO411" s="473"/>
      <c r="EYP411" s="472"/>
      <c r="EYQ411" s="403"/>
      <c r="EYR411" s="358"/>
      <c r="EYS411" s="474"/>
      <c r="EYT411" s="455"/>
      <c r="EYU411" s="403"/>
      <c r="EYV411" s="403"/>
      <c r="EYW411" s="473"/>
      <c r="EYX411" s="472"/>
      <c r="EYY411" s="403"/>
      <c r="EYZ411" s="358"/>
      <c r="EZA411" s="474"/>
      <c r="EZB411" s="455"/>
      <c r="EZC411" s="403"/>
      <c r="EZD411" s="403"/>
      <c r="EZE411" s="473"/>
      <c r="EZF411" s="472"/>
      <c r="EZG411" s="403"/>
      <c r="EZH411" s="358"/>
      <c r="EZI411" s="474"/>
      <c r="EZJ411" s="455"/>
      <c r="EZK411" s="403"/>
      <c r="EZL411" s="403"/>
      <c r="EZM411" s="473"/>
      <c r="EZN411" s="472"/>
      <c r="EZO411" s="403"/>
      <c r="EZP411" s="358"/>
      <c r="EZQ411" s="474"/>
      <c r="EZR411" s="455"/>
      <c r="EZS411" s="403"/>
      <c r="EZT411" s="403"/>
      <c r="EZU411" s="473"/>
      <c r="EZV411" s="472"/>
      <c r="EZW411" s="403"/>
      <c r="EZX411" s="358"/>
      <c r="EZY411" s="474"/>
      <c r="EZZ411" s="455"/>
      <c r="FAA411" s="403"/>
      <c r="FAB411" s="403"/>
      <c r="FAC411" s="473"/>
      <c r="FAD411" s="472"/>
      <c r="FAE411" s="403"/>
      <c r="FAF411" s="358"/>
      <c r="FAG411" s="474"/>
      <c r="FAH411" s="455"/>
      <c r="FAI411" s="403"/>
      <c r="FAJ411" s="403"/>
      <c r="FAK411" s="473"/>
      <c r="FAL411" s="472"/>
      <c r="FAM411" s="403"/>
      <c r="FAN411" s="358"/>
      <c r="FAO411" s="474"/>
      <c r="FAP411" s="455"/>
      <c r="FAQ411" s="403"/>
      <c r="FAR411" s="403"/>
      <c r="FAS411" s="473"/>
      <c r="FAT411" s="472"/>
      <c r="FAU411" s="403"/>
      <c r="FAV411" s="358"/>
      <c r="FAW411" s="474"/>
      <c r="FAX411" s="455"/>
      <c r="FAY411" s="403"/>
      <c r="FAZ411" s="403"/>
      <c r="FBA411" s="473"/>
      <c r="FBB411" s="472"/>
      <c r="FBC411" s="403"/>
      <c r="FBD411" s="358"/>
      <c r="FBE411" s="474"/>
      <c r="FBF411" s="455"/>
      <c r="FBG411" s="403"/>
      <c r="FBH411" s="403"/>
      <c r="FBI411" s="473"/>
      <c r="FBJ411" s="472"/>
      <c r="FBK411" s="403"/>
      <c r="FBL411" s="358"/>
      <c r="FBM411" s="474"/>
      <c r="FBN411" s="455"/>
      <c r="FBO411" s="403"/>
      <c r="FBP411" s="403"/>
      <c r="FBQ411" s="473"/>
      <c r="FBR411" s="472"/>
      <c r="FBS411" s="403"/>
      <c r="FBT411" s="358"/>
      <c r="FBU411" s="474"/>
      <c r="FBV411" s="455"/>
      <c r="FBW411" s="403"/>
      <c r="FBX411" s="403"/>
      <c r="FBY411" s="473"/>
      <c r="FBZ411" s="472"/>
      <c r="FCA411" s="403"/>
      <c r="FCB411" s="358"/>
      <c r="FCC411" s="474"/>
      <c r="FCD411" s="455"/>
      <c r="FCE411" s="403"/>
      <c r="FCF411" s="403"/>
      <c r="FCG411" s="473"/>
      <c r="FCH411" s="472"/>
      <c r="FCI411" s="403"/>
      <c r="FCJ411" s="358"/>
      <c r="FCK411" s="474"/>
      <c r="FCL411" s="455"/>
      <c r="FCM411" s="403"/>
      <c r="FCN411" s="403"/>
      <c r="FCO411" s="473"/>
      <c r="FCP411" s="472"/>
      <c r="FCQ411" s="403"/>
      <c r="FCR411" s="358"/>
      <c r="FCS411" s="474"/>
      <c r="FCT411" s="455"/>
      <c r="FCU411" s="403"/>
      <c r="FCV411" s="403"/>
      <c r="FCW411" s="473"/>
      <c r="FCX411" s="472"/>
      <c r="FCY411" s="403"/>
      <c r="FCZ411" s="358"/>
      <c r="FDA411" s="474"/>
      <c r="FDB411" s="455"/>
      <c r="FDC411" s="403"/>
      <c r="FDD411" s="403"/>
      <c r="FDE411" s="473"/>
      <c r="FDF411" s="472"/>
      <c r="FDG411" s="403"/>
      <c r="FDH411" s="358"/>
      <c r="FDI411" s="474"/>
      <c r="FDJ411" s="455"/>
      <c r="FDK411" s="403"/>
      <c r="FDL411" s="403"/>
      <c r="FDM411" s="473"/>
      <c r="FDN411" s="472"/>
      <c r="FDO411" s="403"/>
      <c r="FDP411" s="358"/>
      <c r="FDQ411" s="474"/>
      <c r="FDR411" s="455"/>
      <c r="FDS411" s="403"/>
      <c r="FDT411" s="403"/>
      <c r="FDU411" s="473"/>
      <c r="FDV411" s="472"/>
      <c r="FDW411" s="403"/>
      <c r="FDX411" s="358"/>
      <c r="FDY411" s="474"/>
      <c r="FDZ411" s="455"/>
      <c r="FEA411" s="403"/>
      <c r="FEB411" s="403"/>
      <c r="FEC411" s="473"/>
      <c r="FED411" s="472"/>
      <c r="FEE411" s="403"/>
      <c r="FEF411" s="358"/>
      <c r="FEG411" s="474"/>
      <c r="FEH411" s="455"/>
      <c r="FEI411" s="403"/>
      <c r="FEJ411" s="403"/>
      <c r="FEK411" s="473"/>
      <c r="FEL411" s="472"/>
      <c r="FEM411" s="403"/>
      <c r="FEN411" s="358"/>
      <c r="FEO411" s="474"/>
      <c r="FEP411" s="455"/>
      <c r="FEQ411" s="403"/>
      <c r="FER411" s="403"/>
      <c r="FES411" s="473"/>
      <c r="FET411" s="472"/>
      <c r="FEU411" s="403"/>
      <c r="FEV411" s="358"/>
      <c r="FEW411" s="474"/>
      <c r="FEX411" s="455"/>
      <c r="FEY411" s="403"/>
      <c r="FEZ411" s="403"/>
      <c r="FFA411" s="473"/>
      <c r="FFB411" s="472"/>
      <c r="FFC411" s="403"/>
      <c r="FFD411" s="358"/>
      <c r="FFE411" s="474"/>
      <c r="FFF411" s="455"/>
      <c r="FFG411" s="403"/>
      <c r="FFH411" s="403"/>
      <c r="FFI411" s="473"/>
      <c r="FFJ411" s="472"/>
      <c r="FFK411" s="403"/>
      <c r="FFL411" s="358"/>
      <c r="FFM411" s="474"/>
      <c r="FFN411" s="455"/>
      <c r="FFO411" s="403"/>
      <c r="FFP411" s="403"/>
      <c r="FFQ411" s="473"/>
      <c r="FFR411" s="472"/>
      <c r="FFS411" s="403"/>
      <c r="FFT411" s="358"/>
      <c r="FFU411" s="474"/>
      <c r="FFV411" s="455"/>
      <c r="FFW411" s="403"/>
      <c r="FFX411" s="403"/>
      <c r="FFY411" s="473"/>
      <c r="FFZ411" s="472"/>
      <c r="FGA411" s="403"/>
      <c r="FGB411" s="358"/>
      <c r="FGC411" s="474"/>
      <c r="FGD411" s="455"/>
      <c r="FGE411" s="403"/>
      <c r="FGF411" s="403"/>
      <c r="FGG411" s="473"/>
      <c r="FGH411" s="472"/>
      <c r="FGI411" s="403"/>
      <c r="FGJ411" s="358"/>
      <c r="FGK411" s="474"/>
      <c r="FGL411" s="455"/>
      <c r="FGM411" s="403"/>
      <c r="FGN411" s="403"/>
      <c r="FGO411" s="473"/>
      <c r="FGP411" s="472"/>
      <c r="FGQ411" s="403"/>
      <c r="FGR411" s="358"/>
      <c r="FGS411" s="474"/>
      <c r="FGT411" s="455"/>
      <c r="FGU411" s="403"/>
      <c r="FGV411" s="403"/>
      <c r="FGW411" s="473"/>
      <c r="FGX411" s="472"/>
      <c r="FGY411" s="403"/>
      <c r="FGZ411" s="358"/>
      <c r="FHA411" s="474"/>
      <c r="FHB411" s="455"/>
      <c r="FHC411" s="403"/>
      <c r="FHD411" s="403"/>
      <c r="FHE411" s="473"/>
      <c r="FHF411" s="472"/>
      <c r="FHG411" s="403"/>
      <c r="FHH411" s="358"/>
      <c r="FHI411" s="474"/>
      <c r="FHJ411" s="455"/>
      <c r="FHK411" s="403"/>
      <c r="FHL411" s="403"/>
      <c r="FHM411" s="473"/>
      <c r="FHN411" s="472"/>
      <c r="FHO411" s="403"/>
      <c r="FHP411" s="358"/>
      <c r="FHQ411" s="474"/>
      <c r="FHR411" s="455"/>
      <c r="FHS411" s="403"/>
      <c r="FHT411" s="403"/>
      <c r="FHU411" s="473"/>
      <c r="FHV411" s="472"/>
      <c r="FHW411" s="403"/>
      <c r="FHX411" s="358"/>
      <c r="FHY411" s="474"/>
      <c r="FHZ411" s="455"/>
      <c r="FIA411" s="403"/>
      <c r="FIB411" s="403"/>
      <c r="FIC411" s="473"/>
      <c r="FID411" s="472"/>
      <c r="FIE411" s="403"/>
      <c r="FIF411" s="358"/>
      <c r="FIG411" s="474"/>
      <c r="FIH411" s="455"/>
      <c r="FII411" s="403"/>
      <c r="FIJ411" s="403"/>
      <c r="FIK411" s="473"/>
      <c r="FIL411" s="472"/>
      <c r="FIM411" s="403"/>
      <c r="FIN411" s="358"/>
      <c r="FIO411" s="474"/>
      <c r="FIP411" s="455"/>
      <c r="FIQ411" s="403"/>
      <c r="FIR411" s="403"/>
      <c r="FIS411" s="473"/>
      <c r="FIT411" s="472"/>
      <c r="FIU411" s="403"/>
      <c r="FIV411" s="358"/>
      <c r="FIW411" s="474"/>
      <c r="FIX411" s="455"/>
      <c r="FIY411" s="403"/>
      <c r="FIZ411" s="403"/>
      <c r="FJA411" s="473"/>
      <c r="FJB411" s="472"/>
      <c r="FJC411" s="403"/>
      <c r="FJD411" s="358"/>
      <c r="FJE411" s="474"/>
      <c r="FJF411" s="455"/>
      <c r="FJG411" s="403"/>
      <c r="FJH411" s="403"/>
      <c r="FJI411" s="473"/>
      <c r="FJJ411" s="472"/>
      <c r="FJK411" s="403"/>
      <c r="FJL411" s="358"/>
      <c r="FJM411" s="474"/>
      <c r="FJN411" s="455"/>
      <c r="FJO411" s="403"/>
      <c r="FJP411" s="403"/>
      <c r="FJQ411" s="473"/>
      <c r="FJR411" s="472"/>
      <c r="FJS411" s="403"/>
      <c r="FJT411" s="358"/>
      <c r="FJU411" s="474"/>
      <c r="FJV411" s="455"/>
      <c r="FJW411" s="403"/>
      <c r="FJX411" s="403"/>
      <c r="FJY411" s="473"/>
      <c r="FJZ411" s="472"/>
      <c r="FKA411" s="403"/>
      <c r="FKB411" s="358"/>
      <c r="FKC411" s="474"/>
      <c r="FKD411" s="455"/>
      <c r="FKE411" s="403"/>
      <c r="FKF411" s="403"/>
      <c r="FKG411" s="473"/>
      <c r="FKH411" s="472"/>
      <c r="FKI411" s="403"/>
      <c r="FKJ411" s="358"/>
      <c r="FKK411" s="474"/>
      <c r="FKL411" s="455"/>
      <c r="FKM411" s="403"/>
      <c r="FKN411" s="403"/>
      <c r="FKO411" s="473"/>
      <c r="FKP411" s="472"/>
      <c r="FKQ411" s="403"/>
      <c r="FKR411" s="358"/>
      <c r="FKS411" s="474"/>
      <c r="FKT411" s="455"/>
      <c r="FKU411" s="403"/>
      <c r="FKV411" s="403"/>
      <c r="FKW411" s="473"/>
      <c r="FKX411" s="472"/>
      <c r="FKY411" s="403"/>
      <c r="FKZ411" s="358"/>
      <c r="FLA411" s="474"/>
      <c r="FLB411" s="455"/>
      <c r="FLC411" s="403"/>
      <c r="FLD411" s="403"/>
      <c r="FLE411" s="473"/>
      <c r="FLF411" s="472"/>
      <c r="FLG411" s="403"/>
      <c r="FLH411" s="358"/>
      <c r="FLI411" s="474"/>
      <c r="FLJ411" s="455"/>
      <c r="FLK411" s="403"/>
      <c r="FLL411" s="403"/>
      <c r="FLM411" s="473"/>
      <c r="FLN411" s="472"/>
      <c r="FLO411" s="403"/>
      <c r="FLP411" s="358"/>
      <c r="FLQ411" s="474"/>
      <c r="FLR411" s="455"/>
      <c r="FLS411" s="403"/>
      <c r="FLT411" s="403"/>
      <c r="FLU411" s="473"/>
      <c r="FLV411" s="472"/>
      <c r="FLW411" s="403"/>
      <c r="FLX411" s="358"/>
      <c r="FLY411" s="474"/>
      <c r="FLZ411" s="455"/>
      <c r="FMA411" s="403"/>
      <c r="FMB411" s="403"/>
      <c r="FMC411" s="473"/>
      <c r="FMD411" s="472"/>
      <c r="FME411" s="403"/>
      <c r="FMF411" s="358"/>
      <c r="FMG411" s="474"/>
      <c r="FMH411" s="455"/>
      <c r="FMI411" s="403"/>
      <c r="FMJ411" s="403"/>
      <c r="FMK411" s="473"/>
      <c r="FML411" s="472"/>
      <c r="FMM411" s="403"/>
      <c r="FMN411" s="358"/>
      <c r="FMO411" s="474"/>
      <c r="FMP411" s="455"/>
      <c r="FMQ411" s="403"/>
      <c r="FMR411" s="403"/>
      <c r="FMS411" s="473"/>
      <c r="FMT411" s="472"/>
      <c r="FMU411" s="403"/>
      <c r="FMV411" s="358"/>
      <c r="FMW411" s="474"/>
      <c r="FMX411" s="455"/>
      <c r="FMY411" s="403"/>
      <c r="FMZ411" s="403"/>
      <c r="FNA411" s="473"/>
      <c r="FNB411" s="472"/>
      <c r="FNC411" s="403"/>
      <c r="FND411" s="358"/>
      <c r="FNE411" s="474"/>
      <c r="FNF411" s="455"/>
      <c r="FNG411" s="403"/>
      <c r="FNH411" s="403"/>
      <c r="FNI411" s="473"/>
      <c r="FNJ411" s="472"/>
      <c r="FNK411" s="403"/>
      <c r="FNL411" s="358"/>
      <c r="FNM411" s="474"/>
      <c r="FNN411" s="455"/>
      <c r="FNO411" s="403"/>
      <c r="FNP411" s="403"/>
      <c r="FNQ411" s="473"/>
      <c r="FNR411" s="472"/>
      <c r="FNS411" s="403"/>
      <c r="FNT411" s="358"/>
      <c r="FNU411" s="474"/>
      <c r="FNV411" s="455"/>
      <c r="FNW411" s="403"/>
      <c r="FNX411" s="403"/>
      <c r="FNY411" s="473"/>
      <c r="FNZ411" s="472"/>
      <c r="FOA411" s="403"/>
      <c r="FOB411" s="358"/>
      <c r="FOC411" s="474"/>
      <c r="FOD411" s="455"/>
      <c r="FOE411" s="403"/>
      <c r="FOF411" s="403"/>
      <c r="FOG411" s="473"/>
      <c r="FOH411" s="472"/>
      <c r="FOI411" s="403"/>
      <c r="FOJ411" s="358"/>
      <c r="FOK411" s="474"/>
      <c r="FOL411" s="455"/>
      <c r="FOM411" s="403"/>
      <c r="FON411" s="403"/>
      <c r="FOO411" s="473"/>
      <c r="FOP411" s="472"/>
      <c r="FOQ411" s="403"/>
      <c r="FOR411" s="358"/>
      <c r="FOS411" s="474"/>
      <c r="FOT411" s="455"/>
      <c r="FOU411" s="403"/>
      <c r="FOV411" s="403"/>
      <c r="FOW411" s="473"/>
      <c r="FOX411" s="472"/>
      <c r="FOY411" s="403"/>
      <c r="FOZ411" s="358"/>
      <c r="FPA411" s="474"/>
      <c r="FPB411" s="455"/>
      <c r="FPC411" s="403"/>
      <c r="FPD411" s="403"/>
      <c r="FPE411" s="473"/>
      <c r="FPF411" s="472"/>
      <c r="FPG411" s="403"/>
      <c r="FPH411" s="358"/>
      <c r="FPI411" s="474"/>
      <c r="FPJ411" s="455"/>
      <c r="FPK411" s="403"/>
      <c r="FPL411" s="403"/>
      <c r="FPM411" s="473"/>
      <c r="FPN411" s="472"/>
      <c r="FPO411" s="403"/>
      <c r="FPP411" s="358"/>
      <c r="FPQ411" s="474"/>
      <c r="FPR411" s="455"/>
      <c r="FPS411" s="403"/>
      <c r="FPT411" s="403"/>
      <c r="FPU411" s="473"/>
      <c r="FPV411" s="472"/>
      <c r="FPW411" s="403"/>
      <c r="FPX411" s="358"/>
      <c r="FPY411" s="474"/>
      <c r="FPZ411" s="455"/>
      <c r="FQA411" s="403"/>
      <c r="FQB411" s="403"/>
      <c r="FQC411" s="473"/>
      <c r="FQD411" s="472"/>
      <c r="FQE411" s="403"/>
      <c r="FQF411" s="358"/>
      <c r="FQG411" s="474"/>
      <c r="FQH411" s="455"/>
      <c r="FQI411" s="403"/>
      <c r="FQJ411" s="403"/>
      <c r="FQK411" s="473"/>
      <c r="FQL411" s="472"/>
      <c r="FQM411" s="403"/>
      <c r="FQN411" s="358"/>
      <c r="FQO411" s="474"/>
      <c r="FQP411" s="455"/>
      <c r="FQQ411" s="403"/>
      <c r="FQR411" s="403"/>
      <c r="FQS411" s="473"/>
      <c r="FQT411" s="472"/>
      <c r="FQU411" s="403"/>
      <c r="FQV411" s="358"/>
      <c r="FQW411" s="474"/>
      <c r="FQX411" s="455"/>
      <c r="FQY411" s="403"/>
      <c r="FQZ411" s="403"/>
      <c r="FRA411" s="473"/>
      <c r="FRB411" s="472"/>
      <c r="FRC411" s="403"/>
      <c r="FRD411" s="358"/>
      <c r="FRE411" s="474"/>
      <c r="FRF411" s="455"/>
      <c r="FRG411" s="403"/>
      <c r="FRH411" s="403"/>
      <c r="FRI411" s="473"/>
      <c r="FRJ411" s="472"/>
      <c r="FRK411" s="403"/>
      <c r="FRL411" s="358"/>
      <c r="FRM411" s="474"/>
      <c r="FRN411" s="455"/>
      <c r="FRO411" s="403"/>
      <c r="FRP411" s="403"/>
      <c r="FRQ411" s="473"/>
      <c r="FRR411" s="472"/>
      <c r="FRS411" s="403"/>
      <c r="FRT411" s="358"/>
      <c r="FRU411" s="474"/>
      <c r="FRV411" s="455"/>
      <c r="FRW411" s="403"/>
      <c r="FRX411" s="403"/>
      <c r="FRY411" s="473"/>
      <c r="FRZ411" s="472"/>
      <c r="FSA411" s="403"/>
      <c r="FSB411" s="358"/>
      <c r="FSC411" s="474"/>
      <c r="FSD411" s="455"/>
      <c r="FSE411" s="403"/>
      <c r="FSF411" s="403"/>
      <c r="FSG411" s="473"/>
      <c r="FSH411" s="472"/>
      <c r="FSI411" s="403"/>
      <c r="FSJ411" s="358"/>
      <c r="FSK411" s="474"/>
      <c r="FSL411" s="455"/>
      <c r="FSM411" s="403"/>
      <c r="FSN411" s="403"/>
      <c r="FSO411" s="473"/>
      <c r="FSP411" s="472"/>
      <c r="FSQ411" s="403"/>
      <c r="FSR411" s="358"/>
      <c r="FSS411" s="474"/>
      <c r="FST411" s="455"/>
      <c r="FSU411" s="403"/>
      <c r="FSV411" s="403"/>
      <c r="FSW411" s="473"/>
      <c r="FSX411" s="472"/>
      <c r="FSY411" s="403"/>
      <c r="FSZ411" s="358"/>
      <c r="FTA411" s="474"/>
      <c r="FTB411" s="455"/>
      <c r="FTC411" s="403"/>
      <c r="FTD411" s="403"/>
      <c r="FTE411" s="473"/>
      <c r="FTF411" s="472"/>
      <c r="FTG411" s="403"/>
      <c r="FTH411" s="358"/>
      <c r="FTI411" s="474"/>
      <c r="FTJ411" s="455"/>
      <c r="FTK411" s="403"/>
      <c r="FTL411" s="403"/>
      <c r="FTM411" s="473"/>
      <c r="FTN411" s="472"/>
      <c r="FTO411" s="403"/>
      <c r="FTP411" s="358"/>
      <c r="FTQ411" s="474"/>
      <c r="FTR411" s="455"/>
      <c r="FTS411" s="403"/>
      <c r="FTT411" s="403"/>
      <c r="FTU411" s="473"/>
      <c r="FTV411" s="472"/>
      <c r="FTW411" s="403"/>
      <c r="FTX411" s="358"/>
      <c r="FTY411" s="474"/>
      <c r="FTZ411" s="455"/>
      <c r="FUA411" s="403"/>
      <c r="FUB411" s="403"/>
      <c r="FUC411" s="473"/>
      <c r="FUD411" s="472"/>
      <c r="FUE411" s="403"/>
      <c r="FUF411" s="358"/>
      <c r="FUG411" s="474"/>
      <c r="FUH411" s="455"/>
      <c r="FUI411" s="403"/>
      <c r="FUJ411" s="403"/>
      <c r="FUK411" s="473"/>
      <c r="FUL411" s="472"/>
      <c r="FUM411" s="403"/>
      <c r="FUN411" s="358"/>
      <c r="FUO411" s="474"/>
      <c r="FUP411" s="455"/>
      <c r="FUQ411" s="403"/>
      <c r="FUR411" s="403"/>
      <c r="FUS411" s="473"/>
      <c r="FUT411" s="472"/>
      <c r="FUU411" s="403"/>
      <c r="FUV411" s="358"/>
      <c r="FUW411" s="474"/>
      <c r="FUX411" s="455"/>
      <c r="FUY411" s="403"/>
      <c r="FUZ411" s="403"/>
      <c r="FVA411" s="473"/>
      <c r="FVB411" s="472"/>
      <c r="FVC411" s="403"/>
      <c r="FVD411" s="358"/>
      <c r="FVE411" s="474"/>
      <c r="FVF411" s="455"/>
      <c r="FVG411" s="403"/>
      <c r="FVH411" s="403"/>
      <c r="FVI411" s="473"/>
      <c r="FVJ411" s="472"/>
      <c r="FVK411" s="403"/>
      <c r="FVL411" s="358"/>
      <c r="FVM411" s="474"/>
      <c r="FVN411" s="455"/>
      <c r="FVO411" s="403"/>
      <c r="FVP411" s="403"/>
      <c r="FVQ411" s="473"/>
      <c r="FVR411" s="472"/>
      <c r="FVS411" s="403"/>
      <c r="FVT411" s="358"/>
      <c r="FVU411" s="474"/>
      <c r="FVV411" s="455"/>
      <c r="FVW411" s="403"/>
      <c r="FVX411" s="403"/>
      <c r="FVY411" s="473"/>
      <c r="FVZ411" s="472"/>
      <c r="FWA411" s="403"/>
      <c r="FWB411" s="358"/>
      <c r="FWC411" s="474"/>
      <c r="FWD411" s="455"/>
      <c r="FWE411" s="403"/>
      <c r="FWF411" s="403"/>
      <c r="FWG411" s="473"/>
      <c r="FWH411" s="472"/>
      <c r="FWI411" s="403"/>
      <c r="FWJ411" s="358"/>
      <c r="FWK411" s="474"/>
      <c r="FWL411" s="455"/>
      <c r="FWM411" s="403"/>
      <c r="FWN411" s="403"/>
      <c r="FWO411" s="473"/>
      <c r="FWP411" s="472"/>
      <c r="FWQ411" s="403"/>
      <c r="FWR411" s="358"/>
      <c r="FWS411" s="474"/>
      <c r="FWT411" s="455"/>
      <c r="FWU411" s="403"/>
      <c r="FWV411" s="403"/>
      <c r="FWW411" s="473"/>
      <c r="FWX411" s="472"/>
      <c r="FWY411" s="403"/>
      <c r="FWZ411" s="358"/>
      <c r="FXA411" s="474"/>
      <c r="FXB411" s="455"/>
      <c r="FXC411" s="403"/>
      <c r="FXD411" s="403"/>
      <c r="FXE411" s="473"/>
      <c r="FXF411" s="472"/>
      <c r="FXG411" s="403"/>
      <c r="FXH411" s="358"/>
      <c r="FXI411" s="474"/>
      <c r="FXJ411" s="455"/>
      <c r="FXK411" s="403"/>
      <c r="FXL411" s="403"/>
      <c r="FXM411" s="473"/>
      <c r="FXN411" s="472"/>
      <c r="FXO411" s="403"/>
      <c r="FXP411" s="358"/>
      <c r="FXQ411" s="474"/>
      <c r="FXR411" s="455"/>
      <c r="FXS411" s="403"/>
      <c r="FXT411" s="403"/>
      <c r="FXU411" s="473"/>
      <c r="FXV411" s="472"/>
      <c r="FXW411" s="403"/>
      <c r="FXX411" s="358"/>
      <c r="FXY411" s="474"/>
      <c r="FXZ411" s="455"/>
      <c r="FYA411" s="403"/>
      <c r="FYB411" s="403"/>
      <c r="FYC411" s="473"/>
      <c r="FYD411" s="472"/>
      <c r="FYE411" s="403"/>
      <c r="FYF411" s="358"/>
      <c r="FYG411" s="474"/>
      <c r="FYH411" s="455"/>
      <c r="FYI411" s="403"/>
      <c r="FYJ411" s="403"/>
      <c r="FYK411" s="473"/>
      <c r="FYL411" s="472"/>
      <c r="FYM411" s="403"/>
      <c r="FYN411" s="358"/>
      <c r="FYO411" s="474"/>
      <c r="FYP411" s="455"/>
      <c r="FYQ411" s="403"/>
      <c r="FYR411" s="403"/>
      <c r="FYS411" s="473"/>
      <c r="FYT411" s="472"/>
      <c r="FYU411" s="403"/>
      <c r="FYV411" s="358"/>
      <c r="FYW411" s="474"/>
      <c r="FYX411" s="455"/>
      <c r="FYY411" s="403"/>
      <c r="FYZ411" s="403"/>
      <c r="FZA411" s="473"/>
      <c r="FZB411" s="472"/>
      <c r="FZC411" s="403"/>
      <c r="FZD411" s="358"/>
      <c r="FZE411" s="474"/>
      <c r="FZF411" s="455"/>
      <c r="FZG411" s="403"/>
      <c r="FZH411" s="403"/>
      <c r="FZI411" s="473"/>
      <c r="FZJ411" s="472"/>
      <c r="FZK411" s="403"/>
      <c r="FZL411" s="358"/>
      <c r="FZM411" s="474"/>
      <c r="FZN411" s="455"/>
      <c r="FZO411" s="403"/>
      <c r="FZP411" s="403"/>
      <c r="FZQ411" s="473"/>
      <c r="FZR411" s="472"/>
      <c r="FZS411" s="403"/>
      <c r="FZT411" s="358"/>
      <c r="FZU411" s="474"/>
      <c r="FZV411" s="455"/>
      <c r="FZW411" s="403"/>
      <c r="FZX411" s="403"/>
      <c r="FZY411" s="473"/>
      <c r="FZZ411" s="472"/>
      <c r="GAA411" s="403"/>
      <c r="GAB411" s="358"/>
      <c r="GAC411" s="474"/>
      <c r="GAD411" s="455"/>
      <c r="GAE411" s="403"/>
      <c r="GAF411" s="403"/>
      <c r="GAG411" s="473"/>
      <c r="GAH411" s="472"/>
      <c r="GAI411" s="403"/>
      <c r="GAJ411" s="358"/>
      <c r="GAK411" s="474"/>
      <c r="GAL411" s="455"/>
      <c r="GAM411" s="403"/>
      <c r="GAN411" s="403"/>
      <c r="GAO411" s="473"/>
      <c r="GAP411" s="472"/>
      <c r="GAQ411" s="403"/>
      <c r="GAR411" s="358"/>
      <c r="GAS411" s="474"/>
      <c r="GAT411" s="455"/>
      <c r="GAU411" s="403"/>
      <c r="GAV411" s="403"/>
      <c r="GAW411" s="473"/>
      <c r="GAX411" s="472"/>
      <c r="GAY411" s="403"/>
      <c r="GAZ411" s="358"/>
      <c r="GBA411" s="474"/>
      <c r="GBB411" s="455"/>
      <c r="GBC411" s="403"/>
      <c r="GBD411" s="403"/>
      <c r="GBE411" s="473"/>
      <c r="GBF411" s="472"/>
      <c r="GBG411" s="403"/>
      <c r="GBH411" s="358"/>
      <c r="GBI411" s="474"/>
      <c r="GBJ411" s="455"/>
      <c r="GBK411" s="403"/>
      <c r="GBL411" s="403"/>
      <c r="GBM411" s="473"/>
      <c r="GBN411" s="472"/>
      <c r="GBO411" s="403"/>
      <c r="GBP411" s="358"/>
      <c r="GBQ411" s="474"/>
      <c r="GBR411" s="455"/>
      <c r="GBS411" s="403"/>
      <c r="GBT411" s="403"/>
      <c r="GBU411" s="473"/>
      <c r="GBV411" s="472"/>
      <c r="GBW411" s="403"/>
      <c r="GBX411" s="358"/>
      <c r="GBY411" s="474"/>
      <c r="GBZ411" s="455"/>
      <c r="GCA411" s="403"/>
      <c r="GCB411" s="403"/>
      <c r="GCC411" s="473"/>
      <c r="GCD411" s="472"/>
      <c r="GCE411" s="403"/>
      <c r="GCF411" s="358"/>
      <c r="GCG411" s="474"/>
      <c r="GCH411" s="455"/>
      <c r="GCI411" s="403"/>
      <c r="GCJ411" s="403"/>
      <c r="GCK411" s="473"/>
      <c r="GCL411" s="472"/>
      <c r="GCM411" s="403"/>
      <c r="GCN411" s="358"/>
      <c r="GCO411" s="474"/>
      <c r="GCP411" s="455"/>
      <c r="GCQ411" s="403"/>
      <c r="GCR411" s="403"/>
      <c r="GCS411" s="473"/>
      <c r="GCT411" s="472"/>
      <c r="GCU411" s="403"/>
      <c r="GCV411" s="358"/>
      <c r="GCW411" s="474"/>
      <c r="GCX411" s="455"/>
      <c r="GCY411" s="403"/>
      <c r="GCZ411" s="403"/>
      <c r="GDA411" s="473"/>
      <c r="GDB411" s="472"/>
      <c r="GDC411" s="403"/>
      <c r="GDD411" s="358"/>
      <c r="GDE411" s="474"/>
      <c r="GDF411" s="455"/>
      <c r="GDG411" s="403"/>
      <c r="GDH411" s="403"/>
      <c r="GDI411" s="473"/>
      <c r="GDJ411" s="472"/>
      <c r="GDK411" s="403"/>
      <c r="GDL411" s="358"/>
      <c r="GDM411" s="474"/>
      <c r="GDN411" s="455"/>
      <c r="GDO411" s="403"/>
      <c r="GDP411" s="403"/>
      <c r="GDQ411" s="473"/>
      <c r="GDR411" s="472"/>
      <c r="GDS411" s="403"/>
      <c r="GDT411" s="358"/>
      <c r="GDU411" s="474"/>
      <c r="GDV411" s="455"/>
      <c r="GDW411" s="403"/>
      <c r="GDX411" s="403"/>
      <c r="GDY411" s="473"/>
      <c r="GDZ411" s="472"/>
      <c r="GEA411" s="403"/>
      <c r="GEB411" s="358"/>
      <c r="GEC411" s="474"/>
      <c r="GED411" s="455"/>
      <c r="GEE411" s="403"/>
      <c r="GEF411" s="403"/>
      <c r="GEG411" s="473"/>
      <c r="GEH411" s="472"/>
      <c r="GEI411" s="403"/>
      <c r="GEJ411" s="358"/>
      <c r="GEK411" s="474"/>
      <c r="GEL411" s="455"/>
      <c r="GEM411" s="403"/>
      <c r="GEN411" s="403"/>
      <c r="GEO411" s="473"/>
      <c r="GEP411" s="472"/>
      <c r="GEQ411" s="403"/>
      <c r="GER411" s="358"/>
      <c r="GES411" s="474"/>
      <c r="GET411" s="455"/>
      <c r="GEU411" s="403"/>
      <c r="GEV411" s="403"/>
      <c r="GEW411" s="473"/>
      <c r="GEX411" s="472"/>
      <c r="GEY411" s="403"/>
      <c r="GEZ411" s="358"/>
      <c r="GFA411" s="474"/>
      <c r="GFB411" s="455"/>
      <c r="GFC411" s="403"/>
      <c r="GFD411" s="403"/>
      <c r="GFE411" s="473"/>
      <c r="GFF411" s="472"/>
      <c r="GFG411" s="403"/>
      <c r="GFH411" s="358"/>
      <c r="GFI411" s="474"/>
      <c r="GFJ411" s="455"/>
      <c r="GFK411" s="403"/>
      <c r="GFL411" s="403"/>
      <c r="GFM411" s="473"/>
      <c r="GFN411" s="472"/>
      <c r="GFO411" s="403"/>
      <c r="GFP411" s="358"/>
      <c r="GFQ411" s="474"/>
      <c r="GFR411" s="455"/>
      <c r="GFS411" s="403"/>
      <c r="GFT411" s="403"/>
      <c r="GFU411" s="473"/>
      <c r="GFV411" s="472"/>
      <c r="GFW411" s="403"/>
      <c r="GFX411" s="358"/>
      <c r="GFY411" s="474"/>
      <c r="GFZ411" s="455"/>
      <c r="GGA411" s="403"/>
      <c r="GGB411" s="403"/>
      <c r="GGC411" s="473"/>
      <c r="GGD411" s="472"/>
      <c r="GGE411" s="403"/>
      <c r="GGF411" s="358"/>
      <c r="GGG411" s="474"/>
      <c r="GGH411" s="455"/>
      <c r="GGI411" s="403"/>
      <c r="GGJ411" s="403"/>
      <c r="GGK411" s="473"/>
      <c r="GGL411" s="472"/>
      <c r="GGM411" s="403"/>
      <c r="GGN411" s="358"/>
      <c r="GGO411" s="474"/>
      <c r="GGP411" s="455"/>
      <c r="GGQ411" s="403"/>
      <c r="GGR411" s="403"/>
      <c r="GGS411" s="473"/>
      <c r="GGT411" s="472"/>
      <c r="GGU411" s="403"/>
      <c r="GGV411" s="358"/>
      <c r="GGW411" s="474"/>
      <c r="GGX411" s="455"/>
      <c r="GGY411" s="403"/>
      <c r="GGZ411" s="403"/>
      <c r="GHA411" s="473"/>
      <c r="GHB411" s="472"/>
      <c r="GHC411" s="403"/>
      <c r="GHD411" s="358"/>
      <c r="GHE411" s="474"/>
      <c r="GHF411" s="455"/>
      <c r="GHG411" s="403"/>
      <c r="GHH411" s="403"/>
      <c r="GHI411" s="473"/>
      <c r="GHJ411" s="472"/>
      <c r="GHK411" s="403"/>
      <c r="GHL411" s="358"/>
      <c r="GHM411" s="474"/>
      <c r="GHN411" s="455"/>
      <c r="GHO411" s="403"/>
      <c r="GHP411" s="403"/>
      <c r="GHQ411" s="473"/>
      <c r="GHR411" s="472"/>
      <c r="GHS411" s="403"/>
      <c r="GHT411" s="358"/>
      <c r="GHU411" s="474"/>
      <c r="GHV411" s="455"/>
      <c r="GHW411" s="403"/>
      <c r="GHX411" s="403"/>
      <c r="GHY411" s="473"/>
      <c r="GHZ411" s="472"/>
      <c r="GIA411" s="403"/>
      <c r="GIB411" s="358"/>
      <c r="GIC411" s="474"/>
      <c r="GID411" s="455"/>
      <c r="GIE411" s="403"/>
      <c r="GIF411" s="403"/>
      <c r="GIG411" s="473"/>
      <c r="GIH411" s="472"/>
      <c r="GII411" s="403"/>
      <c r="GIJ411" s="358"/>
      <c r="GIK411" s="474"/>
      <c r="GIL411" s="455"/>
      <c r="GIM411" s="403"/>
      <c r="GIN411" s="403"/>
      <c r="GIO411" s="473"/>
      <c r="GIP411" s="472"/>
      <c r="GIQ411" s="403"/>
      <c r="GIR411" s="358"/>
      <c r="GIS411" s="474"/>
      <c r="GIT411" s="455"/>
      <c r="GIU411" s="403"/>
      <c r="GIV411" s="403"/>
      <c r="GIW411" s="473"/>
      <c r="GIX411" s="472"/>
      <c r="GIY411" s="403"/>
      <c r="GIZ411" s="358"/>
      <c r="GJA411" s="474"/>
      <c r="GJB411" s="455"/>
      <c r="GJC411" s="403"/>
      <c r="GJD411" s="403"/>
      <c r="GJE411" s="473"/>
      <c r="GJF411" s="472"/>
      <c r="GJG411" s="403"/>
      <c r="GJH411" s="358"/>
      <c r="GJI411" s="474"/>
      <c r="GJJ411" s="455"/>
      <c r="GJK411" s="403"/>
      <c r="GJL411" s="403"/>
      <c r="GJM411" s="473"/>
      <c r="GJN411" s="472"/>
      <c r="GJO411" s="403"/>
      <c r="GJP411" s="358"/>
      <c r="GJQ411" s="474"/>
      <c r="GJR411" s="455"/>
      <c r="GJS411" s="403"/>
      <c r="GJT411" s="403"/>
      <c r="GJU411" s="473"/>
      <c r="GJV411" s="472"/>
      <c r="GJW411" s="403"/>
      <c r="GJX411" s="358"/>
      <c r="GJY411" s="474"/>
      <c r="GJZ411" s="455"/>
      <c r="GKA411" s="403"/>
      <c r="GKB411" s="403"/>
      <c r="GKC411" s="473"/>
      <c r="GKD411" s="472"/>
      <c r="GKE411" s="403"/>
      <c r="GKF411" s="358"/>
      <c r="GKG411" s="474"/>
      <c r="GKH411" s="455"/>
      <c r="GKI411" s="403"/>
      <c r="GKJ411" s="403"/>
      <c r="GKK411" s="473"/>
      <c r="GKL411" s="472"/>
      <c r="GKM411" s="403"/>
      <c r="GKN411" s="358"/>
      <c r="GKO411" s="474"/>
      <c r="GKP411" s="455"/>
      <c r="GKQ411" s="403"/>
      <c r="GKR411" s="403"/>
      <c r="GKS411" s="473"/>
      <c r="GKT411" s="472"/>
      <c r="GKU411" s="403"/>
      <c r="GKV411" s="358"/>
      <c r="GKW411" s="474"/>
      <c r="GKX411" s="455"/>
      <c r="GKY411" s="403"/>
      <c r="GKZ411" s="403"/>
      <c r="GLA411" s="473"/>
      <c r="GLB411" s="472"/>
      <c r="GLC411" s="403"/>
      <c r="GLD411" s="358"/>
      <c r="GLE411" s="474"/>
      <c r="GLF411" s="455"/>
      <c r="GLG411" s="403"/>
      <c r="GLH411" s="403"/>
      <c r="GLI411" s="473"/>
      <c r="GLJ411" s="472"/>
      <c r="GLK411" s="403"/>
      <c r="GLL411" s="358"/>
      <c r="GLM411" s="474"/>
      <c r="GLN411" s="455"/>
      <c r="GLO411" s="403"/>
      <c r="GLP411" s="403"/>
      <c r="GLQ411" s="473"/>
      <c r="GLR411" s="472"/>
      <c r="GLS411" s="403"/>
      <c r="GLT411" s="358"/>
      <c r="GLU411" s="474"/>
      <c r="GLV411" s="455"/>
      <c r="GLW411" s="403"/>
      <c r="GLX411" s="403"/>
      <c r="GLY411" s="473"/>
      <c r="GLZ411" s="472"/>
      <c r="GMA411" s="403"/>
      <c r="GMB411" s="358"/>
      <c r="GMC411" s="474"/>
      <c r="GMD411" s="455"/>
      <c r="GME411" s="403"/>
      <c r="GMF411" s="403"/>
      <c r="GMG411" s="473"/>
      <c r="GMH411" s="472"/>
      <c r="GMI411" s="403"/>
      <c r="GMJ411" s="358"/>
      <c r="GMK411" s="474"/>
      <c r="GML411" s="455"/>
      <c r="GMM411" s="403"/>
      <c r="GMN411" s="403"/>
      <c r="GMO411" s="473"/>
      <c r="GMP411" s="472"/>
      <c r="GMQ411" s="403"/>
      <c r="GMR411" s="358"/>
      <c r="GMS411" s="474"/>
      <c r="GMT411" s="455"/>
      <c r="GMU411" s="403"/>
      <c r="GMV411" s="403"/>
      <c r="GMW411" s="473"/>
      <c r="GMX411" s="472"/>
      <c r="GMY411" s="403"/>
      <c r="GMZ411" s="358"/>
      <c r="GNA411" s="474"/>
      <c r="GNB411" s="455"/>
      <c r="GNC411" s="403"/>
      <c r="GND411" s="403"/>
      <c r="GNE411" s="473"/>
      <c r="GNF411" s="472"/>
      <c r="GNG411" s="403"/>
      <c r="GNH411" s="358"/>
      <c r="GNI411" s="474"/>
      <c r="GNJ411" s="455"/>
      <c r="GNK411" s="403"/>
      <c r="GNL411" s="403"/>
      <c r="GNM411" s="473"/>
      <c r="GNN411" s="472"/>
      <c r="GNO411" s="403"/>
      <c r="GNP411" s="358"/>
      <c r="GNQ411" s="474"/>
      <c r="GNR411" s="455"/>
      <c r="GNS411" s="403"/>
      <c r="GNT411" s="403"/>
      <c r="GNU411" s="473"/>
      <c r="GNV411" s="472"/>
      <c r="GNW411" s="403"/>
      <c r="GNX411" s="358"/>
      <c r="GNY411" s="474"/>
      <c r="GNZ411" s="455"/>
      <c r="GOA411" s="403"/>
      <c r="GOB411" s="403"/>
      <c r="GOC411" s="473"/>
      <c r="GOD411" s="472"/>
      <c r="GOE411" s="403"/>
      <c r="GOF411" s="358"/>
      <c r="GOG411" s="474"/>
      <c r="GOH411" s="455"/>
      <c r="GOI411" s="403"/>
      <c r="GOJ411" s="403"/>
      <c r="GOK411" s="473"/>
      <c r="GOL411" s="472"/>
      <c r="GOM411" s="403"/>
      <c r="GON411" s="358"/>
      <c r="GOO411" s="474"/>
      <c r="GOP411" s="455"/>
      <c r="GOQ411" s="403"/>
      <c r="GOR411" s="403"/>
      <c r="GOS411" s="473"/>
      <c r="GOT411" s="472"/>
      <c r="GOU411" s="403"/>
      <c r="GOV411" s="358"/>
      <c r="GOW411" s="474"/>
      <c r="GOX411" s="455"/>
      <c r="GOY411" s="403"/>
      <c r="GOZ411" s="403"/>
      <c r="GPA411" s="473"/>
      <c r="GPB411" s="472"/>
      <c r="GPC411" s="403"/>
      <c r="GPD411" s="358"/>
      <c r="GPE411" s="474"/>
      <c r="GPF411" s="455"/>
      <c r="GPG411" s="403"/>
      <c r="GPH411" s="403"/>
      <c r="GPI411" s="473"/>
      <c r="GPJ411" s="472"/>
      <c r="GPK411" s="403"/>
      <c r="GPL411" s="358"/>
      <c r="GPM411" s="474"/>
      <c r="GPN411" s="455"/>
      <c r="GPO411" s="403"/>
      <c r="GPP411" s="403"/>
      <c r="GPQ411" s="473"/>
      <c r="GPR411" s="472"/>
      <c r="GPS411" s="403"/>
      <c r="GPT411" s="358"/>
      <c r="GPU411" s="474"/>
      <c r="GPV411" s="455"/>
      <c r="GPW411" s="403"/>
      <c r="GPX411" s="403"/>
      <c r="GPY411" s="473"/>
      <c r="GPZ411" s="472"/>
      <c r="GQA411" s="403"/>
      <c r="GQB411" s="358"/>
      <c r="GQC411" s="474"/>
      <c r="GQD411" s="455"/>
      <c r="GQE411" s="403"/>
      <c r="GQF411" s="403"/>
      <c r="GQG411" s="473"/>
      <c r="GQH411" s="472"/>
      <c r="GQI411" s="403"/>
      <c r="GQJ411" s="358"/>
      <c r="GQK411" s="474"/>
      <c r="GQL411" s="455"/>
      <c r="GQM411" s="403"/>
      <c r="GQN411" s="403"/>
      <c r="GQO411" s="473"/>
      <c r="GQP411" s="472"/>
      <c r="GQQ411" s="403"/>
      <c r="GQR411" s="358"/>
      <c r="GQS411" s="474"/>
      <c r="GQT411" s="455"/>
      <c r="GQU411" s="403"/>
      <c r="GQV411" s="403"/>
      <c r="GQW411" s="473"/>
      <c r="GQX411" s="472"/>
      <c r="GQY411" s="403"/>
      <c r="GQZ411" s="358"/>
      <c r="GRA411" s="474"/>
      <c r="GRB411" s="455"/>
      <c r="GRC411" s="403"/>
      <c r="GRD411" s="403"/>
      <c r="GRE411" s="473"/>
      <c r="GRF411" s="472"/>
      <c r="GRG411" s="403"/>
      <c r="GRH411" s="358"/>
      <c r="GRI411" s="474"/>
      <c r="GRJ411" s="455"/>
      <c r="GRK411" s="403"/>
      <c r="GRL411" s="403"/>
      <c r="GRM411" s="473"/>
      <c r="GRN411" s="472"/>
      <c r="GRO411" s="403"/>
      <c r="GRP411" s="358"/>
      <c r="GRQ411" s="474"/>
      <c r="GRR411" s="455"/>
      <c r="GRS411" s="403"/>
      <c r="GRT411" s="403"/>
      <c r="GRU411" s="473"/>
      <c r="GRV411" s="472"/>
      <c r="GRW411" s="403"/>
      <c r="GRX411" s="358"/>
      <c r="GRY411" s="474"/>
      <c r="GRZ411" s="455"/>
      <c r="GSA411" s="403"/>
      <c r="GSB411" s="403"/>
      <c r="GSC411" s="473"/>
      <c r="GSD411" s="472"/>
      <c r="GSE411" s="403"/>
      <c r="GSF411" s="358"/>
      <c r="GSG411" s="474"/>
      <c r="GSH411" s="455"/>
      <c r="GSI411" s="403"/>
      <c r="GSJ411" s="403"/>
      <c r="GSK411" s="473"/>
      <c r="GSL411" s="472"/>
      <c r="GSM411" s="403"/>
      <c r="GSN411" s="358"/>
      <c r="GSO411" s="474"/>
      <c r="GSP411" s="455"/>
      <c r="GSQ411" s="403"/>
      <c r="GSR411" s="403"/>
      <c r="GSS411" s="473"/>
      <c r="GST411" s="472"/>
      <c r="GSU411" s="403"/>
      <c r="GSV411" s="358"/>
      <c r="GSW411" s="474"/>
      <c r="GSX411" s="455"/>
      <c r="GSY411" s="403"/>
      <c r="GSZ411" s="403"/>
      <c r="GTA411" s="473"/>
      <c r="GTB411" s="472"/>
      <c r="GTC411" s="403"/>
      <c r="GTD411" s="358"/>
      <c r="GTE411" s="474"/>
      <c r="GTF411" s="455"/>
      <c r="GTG411" s="403"/>
      <c r="GTH411" s="403"/>
      <c r="GTI411" s="473"/>
      <c r="GTJ411" s="472"/>
      <c r="GTK411" s="403"/>
      <c r="GTL411" s="358"/>
      <c r="GTM411" s="474"/>
      <c r="GTN411" s="455"/>
      <c r="GTO411" s="403"/>
      <c r="GTP411" s="403"/>
      <c r="GTQ411" s="473"/>
      <c r="GTR411" s="472"/>
      <c r="GTS411" s="403"/>
      <c r="GTT411" s="358"/>
      <c r="GTU411" s="474"/>
      <c r="GTV411" s="455"/>
      <c r="GTW411" s="403"/>
      <c r="GTX411" s="403"/>
      <c r="GTY411" s="473"/>
      <c r="GTZ411" s="472"/>
      <c r="GUA411" s="403"/>
      <c r="GUB411" s="358"/>
      <c r="GUC411" s="474"/>
      <c r="GUD411" s="455"/>
      <c r="GUE411" s="403"/>
      <c r="GUF411" s="403"/>
      <c r="GUG411" s="473"/>
      <c r="GUH411" s="472"/>
      <c r="GUI411" s="403"/>
      <c r="GUJ411" s="358"/>
      <c r="GUK411" s="474"/>
      <c r="GUL411" s="455"/>
      <c r="GUM411" s="403"/>
      <c r="GUN411" s="403"/>
      <c r="GUO411" s="473"/>
      <c r="GUP411" s="472"/>
      <c r="GUQ411" s="403"/>
      <c r="GUR411" s="358"/>
      <c r="GUS411" s="474"/>
      <c r="GUT411" s="455"/>
      <c r="GUU411" s="403"/>
      <c r="GUV411" s="403"/>
      <c r="GUW411" s="473"/>
      <c r="GUX411" s="472"/>
      <c r="GUY411" s="403"/>
      <c r="GUZ411" s="358"/>
      <c r="GVA411" s="474"/>
      <c r="GVB411" s="455"/>
      <c r="GVC411" s="403"/>
      <c r="GVD411" s="403"/>
      <c r="GVE411" s="473"/>
      <c r="GVF411" s="472"/>
      <c r="GVG411" s="403"/>
      <c r="GVH411" s="358"/>
      <c r="GVI411" s="474"/>
      <c r="GVJ411" s="455"/>
      <c r="GVK411" s="403"/>
      <c r="GVL411" s="403"/>
      <c r="GVM411" s="473"/>
      <c r="GVN411" s="472"/>
      <c r="GVO411" s="403"/>
      <c r="GVP411" s="358"/>
      <c r="GVQ411" s="474"/>
      <c r="GVR411" s="455"/>
      <c r="GVS411" s="403"/>
      <c r="GVT411" s="403"/>
      <c r="GVU411" s="473"/>
      <c r="GVV411" s="472"/>
      <c r="GVW411" s="403"/>
      <c r="GVX411" s="358"/>
      <c r="GVY411" s="474"/>
      <c r="GVZ411" s="455"/>
      <c r="GWA411" s="403"/>
      <c r="GWB411" s="403"/>
      <c r="GWC411" s="473"/>
      <c r="GWD411" s="472"/>
      <c r="GWE411" s="403"/>
      <c r="GWF411" s="358"/>
      <c r="GWG411" s="474"/>
      <c r="GWH411" s="455"/>
      <c r="GWI411" s="403"/>
      <c r="GWJ411" s="403"/>
      <c r="GWK411" s="473"/>
      <c r="GWL411" s="472"/>
      <c r="GWM411" s="403"/>
      <c r="GWN411" s="358"/>
      <c r="GWO411" s="474"/>
      <c r="GWP411" s="455"/>
      <c r="GWQ411" s="403"/>
      <c r="GWR411" s="403"/>
      <c r="GWS411" s="473"/>
      <c r="GWT411" s="472"/>
      <c r="GWU411" s="403"/>
      <c r="GWV411" s="358"/>
      <c r="GWW411" s="474"/>
      <c r="GWX411" s="455"/>
      <c r="GWY411" s="403"/>
      <c r="GWZ411" s="403"/>
      <c r="GXA411" s="473"/>
      <c r="GXB411" s="472"/>
      <c r="GXC411" s="403"/>
      <c r="GXD411" s="358"/>
      <c r="GXE411" s="474"/>
      <c r="GXF411" s="455"/>
      <c r="GXG411" s="403"/>
      <c r="GXH411" s="403"/>
      <c r="GXI411" s="473"/>
      <c r="GXJ411" s="472"/>
      <c r="GXK411" s="403"/>
      <c r="GXL411" s="358"/>
      <c r="GXM411" s="474"/>
      <c r="GXN411" s="455"/>
      <c r="GXO411" s="403"/>
      <c r="GXP411" s="403"/>
      <c r="GXQ411" s="473"/>
      <c r="GXR411" s="472"/>
      <c r="GXS411" s="403"/>
      <c r="GXT411" s="358"/>
      <c r="GXU411" s="474"/>
      <c r="GXV411" s="455"/>
      <c r="GXW411" s="403"/>
      <c r="GXX411" s="403"/>
      <c r="GXY411" s="473"/>
      <c r="GXZ411" s="472"/>
      <c r="GYA411" s="403"/>
      <c r="GYB411" s="358"/>
      <c r="GYC411" s="474"/>
      <c r="GYD411" s="455"/>
      <c r="GYE411" s="403"/>
      <c r="GYF411" s="403"/>
      <c r="GYG411" s="473"/>
      <c r="GYH411" s="472"/>
      <c r="GYI411" s="403"/>
      <c r="GYJ411" s="358"/>
      <c r="GYK411" s="474"/>
      <c r="GYL411" s="455"/>
      <c r="GYM411" s="403"/>
      <c r="GYN411" s="403"/>
      <c r="GYO411" s="473"/>
      <c r="GYP411" s="472"/>
      <c r="GYQ411" s="403"/>
      <c r="GYR411" s="358"/>
      <c r="GYS411" s="474"/>
      <c r="GYT411" s="455"/>
      <c r="GYU411" s="403"/>
      <c r="GYV411" s="403"/>
      <c r="GYW411" s="473"/>
      <c r="GYX411" s="472"/>
      <c r="GYY411" s="403"/>
      <c r="GYZ411" s="358"/>
      <c r="GZA411" s="474"/>
      <c r="GZB411" s="455"/>
      <c r="GZC411" s="403"/>
      <c r="GZD411" s="403"/>
      <c r="GZE411" s="473"/>
      <c r="GZF411" s="472"/>
      <c r="GZG411" s="403"/>
      <c r="GZH411" s="358"/>
      <c r="GZI411" s="474"/>
      <c r="GZJ411" s="455"/>
      <c r="GZK411" s="403"/>
      <c r="GZL411" s="403"/>
      <c r="GZM411" s="473"/>
      <c r="GZN411" s="472"/>
      <c r="GZO411" s="403"/>
      <c r="GZP411" s="358"/>
      <c r="GZQ411" s="474"/>
      <c r="GZR411" s="455"/>
      <c r="GZS411" s="403"/>
      <c r="GZT411" s="403"/>
      <c r="GZU411" s="473"/>
      <c r="GZV411" s="472"/>
      <c r="GZW411" s="403"/>
      <c r="GZX411" s="358"/>
      <c r="GZY411" s="474"/>
      <c r="GZZ411" s="455"/>
      <c r="HAA411" s="403"/>
      <c r="HAB411" s="403"/>
      <c r="HAC411" s="473"/>
      <c r="HAD411" s="472"/>
      <c r="HAE411" s="403"/>
      <c r="HAF411" s="358"/>
      <c r="HAG411" s="474"/>
      <c r="HAH411" s="455"/>
      <c r="HAI411" s="403"/>
      <c r="HAJ411" s="403"/>
      <c r="HAK411" s="473"/>
      <c r="HAL411" s="472"/>
      <c r="HAM411" s="403"/>
      <c r="HAN411" s="358"/>
      <c r="HAO411" s="474"/>
      <c r="HAP411" s="455"/>
      <c r="HAQ411" s="403"/>
      <c r="HAR411" s="403"/>
      <c r="HAS411" s="473"/>
      <c r="HAT411" s="472"/>
      <c r="HAU411" s="403"/>
      <c r="HAV411" s="358"/>
      <c r="HAW411" s="474"/>
      <c r="HAX411" s="455"/>
      <c r="HAY411" s="403"/>
      <c r="HAZ411" s="403"/>
      <c r="HBA411" s="473"/>
      <c r="HBB411" s="472"/>
      <c r="HBC411" s="403"/>
      <c r="HBD411" s="358"/>
      <c r="HBE411" s="474"/>
      <c r="HBF411" s="455"/>
      <c r="HBG411" s="403"/>
      <c r="HBH411" s="403"/>
      <c r="HBI411" s="473"/>
      <c r="HBJ411" s="472"/>
      <c r="HBK411" s="403"/>
      <c r="HBL411" s="358"/>
      <c r="HBM411" s="474"/>
      <c r="HBN411" s="455"/>
      <c r="HBO411" s="403"/>
      <c r="HBP411" s="403"/>
      <c r="HBQ411" s="473"/>
      <c r="HBR411" s="472"/>
      <c r="HBS411" s="403"/>
      <c r="HBT411" s="358"/>
      <c r="HBU411" s="474"/>
      <c r="HBV411" s="455"/>
      <c r="HBW411" s="403"/>
      <c r="HBX411" s="403"/>
      <c r="HBY411" s="473"/>
      <c r="HBZ411" s="472"/>
      <c r="HCA411" s="403"/>
      <c r="HCB411" s="358"/>
      <c r="HCC411" s="474"/>
      <c r="HCD411" s="455"/>
      <c r="HCE411" s="403"/>
      <c r="HCF411" s="403"/>
      <c r="HCG411" s="473"/>
      <c r="HCH411" s="472"/>
      <c r="HCI411" s="403"/>
      <c r="HCJ411" s="358"/>
      <c r="HCK411" s="474"/>
      <c r="HCL411" s="455"/>
      <c r="HCM411" s="403"/>
      <c r="HCN411" s="403"/>
      <c r="HCO411" s="473"/>
      <c r="HCP411" s="472"/>
      <c r="HCQ411" s="403"/>
      <c r="HCR411" s="358"/>
      <c r="HCS411" s="474"/>
      <c r="HCT411" s="455"/>
      <c r="HCU411" s="403"/>
      <c r="HCV411" s="403"/>
      <c r="HCW411" s="473"/>
      <c r="HCX411" s="472"/>
      <c r="HCY411" s="403"/>
      <c r="HCZ411" s="358"/>
      <c r="HDA411" s="474"/>
      <c r="HDB411" s="455"/>
      <c r="HDC411" s="403"/>
      <c r="HDD411" s="403"/>
      <c r="HDE411" s="473"/>
      <c r="HDF411" s="472"/>
      <c r="HDG411" s="403"/>
      <c r="HDH411" s="358"/>
      <c r="HDI411" s="474"/>
      <c r="HDJ411" s="455"/>
      <c r="HDK411" s="403"/>
      <c r="HDL411" s="403"/>
      <c r="HDM411" s="473"/>
      <c r="HDN411" s="472"/>
      <c r="HDO411" s="403"/>
      <c r="HDP411" s="358"/>
      <c r="HDQ411" s="474"/>
      <c r="HDR411" s="455"/>
      <c r="HDS411" s="403"/>
      <c r="HDT411" s="403"/>
      <c r="HDU411" s="473"/>
      <c r="HDV411" s="472"/>
      <c r="HDW411" s="403"/>
      <c r="HDX411" s="358"/>
      <c r="HDY411" s="474"/>
      <c r="HDZ411" s="455"/>
      <c r="HEA411" s="403"/>
      <c r="HEB411" s="403"/>
      <c r="HEC411" s="473"/>
      <c r="HED411" s="472"/>
      <c r="HEE411" s="403"/>
      <c r="HEF411" s="358"/>
      <c r="HEG411" s="474"/>
      <c r="HEH411" s="455"/>
      <c r="HEI411" s="403"/>
      <c r="HEJ411" s="403"/>
      <c r="HEK411" s="473"/>
      <c r="HEL411" s="472"/>
      <c r="HEM411" s="403"/>
      <c r="HEN411" s="358"/>
      <c r="HEO411" s="474"/>
      <c r="HEP411" s="455"/>
      <c r="HEQ411" s="403"/>
      <c r="HER411" s="403"/>
      <c r="HES411" s="473"/>
      <c r="HET411" s="472"/>
      <c r="HEU411" s="403"/>
      <c r="HEV411" s="358"/>
      <c r="HEW411" s="474"/>
      <c r="HEX411" s="455"/>
      <c r="HEY411" s="403"/>
      <c r="HEZ411" s="403"/>
      <c r="HFA411" s="473"/>
      <c r="HFB411" s="472"/>
      <c r="HFC411" s="403"/>
      <c r="HFD411" s="358"/>
      <c r="HFE411" s="474"/>
      <c r="HFF411" s="455"/>
      <c r="HFG411" s="403"/>
      <c r="HFH411" s="403"/>
      <c r="HFI411" s="473"/>
      <c r="HFJ411" s="472"/>
      <c r="HFK411" s="403"/>
      <c r="HFL411" s="358"/>
      <c r="HFM411" s="474"/>
      <c r="HFN411" s="455"/>
      <c r="HFO411" s="403"/>
      <c r="HFP411" s="403"/>
      <c r="HFQ411" s="473"/>
      <c r="HFR411" s="472"/>
      <c r="HFS411" s="403"/>
      <c r="HFT411" s="358"/>
      <c r="HFU411" s="474"/>
      <c r="HFV411" s="455"/>
      <c r="HFW411" s="403"/>
      <c r="HFX411" s="403"/>
      <c r="HFY411" s="473"/>
      <c r="HFZ411" s="472"/>
      <c r="HGA411" s="403"/>
      <c r="HGB411" s="358"/>
      <c r="HGC411" s="474"/>
      <c r="HGD411" s="455"/>
      <c r="HGE411" s="403"/>
      <c r="HGF411" s="403"/>
      <c r="HGG411" s="473"/>
      <c r="HGH411" s="472"/>
      <c r="HGI411" s="403"/>
      <c r="HGJ411" s="358"/>
      <c r="HGK411" s="474"/>
      <c r="HGL411" s="455"/>
      <c r="HGM411" s="403"/>
      <c r="HGN411" s="403"/>
      <c r="HGO411" s="473"/>
      <c r="HGP411" s="472"/>
      <c r="HGQ411" s="403"/>
      <c r="HGR411" s="358"/>
      <c r="HGS411" s="474"/>
      <c r="HGT411" s="455"/>
      <c r="HGU411" s="403"/>
      <c r="HGV411" s="403"/>
      <c r="HGW411" s="473"/>
      <c r="HGX411" s="472"/>
      <c r="HGY411" s="403"/>
      <c r="HGZ411" s="358"/>
      <c r="HHA411" s="474"/>
      <c r="HHB411" s="455"/>
      <c r="HHC411" s="403"/>
      <c r="HHD411" s="403"/>
      <c r="HHE411" s="473"/>
      <c r="HHF411" s="472"/>
      <c r="HHG411" s="403"/>
      <c r="HHH411" s="358"/>
      <c r="HHI411" s="474"/>
      <c r="HHJ411" s="455"/>
      <c r="HHK411" s="403"/>
      <c r="HHL411" s="403"/>
      <c r="HHM411" s="473"/>
      <c r="HHN411" s="472"/>
      <c r="HHO411" s="403"/>
      <c r="HHP411" s="358"/>
      <c r="HHQ411" s="474"/>
      <c r="HHR411" s="455"/>
      <c r="HHS411" s="403"/>
      <c r="HHT411" s="403"/>
      <c r="HHU411" s="473"/>
      <c r="HHV411" s="472"/>
      <c r="HHW411" s="403"/>
      <c r="HHX411" s="358"/>
      <c r="HHY411" s="474"/>
      <c r="HHZ411" s="455"/>
      <c r="HIA411" s="403"/>
      <c r="HIB411" s="403"/>
      <c r="HIC411" s="473"/>
      <c r="HID411" s="472"/>
      <c r="HIE411" s="403"/>
      <c r="HIF411" s="358"/>
      <c r="HIG411" s="474"/>
      <c r="HIH411" s="455"/>
      <c r="HII411" s="403"/>
      <c r="HIJ411" s="403"/>
      <c r="HIK411" s="473"/>
      <c r="HIL411" s="472"/>
      <c r="HIM411" s="403"/>
      <c r="HIN411" s="358"/>
      <c r="HIO411" s="474"/>
      <c r="HIP411" s="455"/>
      <c r="HIQ411" s="403"/>
      <c r="HIR411" s="403"/>
      <c r="HIS411" s="473"/>
      <c r="HIT411" s="472"/>
      <c r="HIU411" s="403"/>
      <c r="HIV411" s="358"/>
      <c r="HIW411" s="474"/>
      <c r="HIX411" s="455"/>
      <c r="HIY411" s="403"/>
      <c r="HIZ411" s="403"/>
      <c r="HJA411" s="473"/>
      <c r="HJB411" s="472"/>
      <c r="HJC411" s="403"/>
      <c r="HJD411" s="358"/>
      <c r="HJE411" s="474"/>
      <c r="HJF411" s="455"/>
      <c r="HJG411" s="403"/>
      <c r="HJH411" s="403"/>
      <c r="HJI411" s="473"/>
      <c r="HJJ411" s="472"/>
      <c r="HJK411" s="403"/>
      <c r="HJL411" s="358"/>
      <c r="HJM411" s="474"/>
      <c r="HJN411" s="455"/>
      <c r="HJO411" s="403"/>
      <c r="HJP411" s="403"/>
      <c r="HJQ411" s="473"/>
      <c r="HJR411" s="472"/>
      <c r="HJS411" s="403"/>
      <c r="HJT411" s="358"/>
      <c r="HJU411" s="474"/>
      <c r="HJV411" s="455"/>
      <c r="HJW411" s="403"/>
      <c r="HJX411" s="403"/>
      <c r="HJY411" s="473"/>
      <c r="HJZ411" s="472"/>
      <c r="HKA411" s="403"/>
      <c r="HKB411" s="358"/>
      <c r="HKC411" s="474"/>
      <c r="HKD411" s="455"/>
      <c r="HKE411" s="403"/>
      <c r="HKF411" s="403"/>
      <c r="HKG411" s="473"/>
      <c r="HKH411" s="472"/>
      <c r="HKI411" s="403"/>
      <c r="HKJ411" s="358"/>
      <c r="HKK411" s="474"/>
      <c r="HKL411" s="455"/>
      <c r="HKM411" s="403"/>
      <c r="HKN411" s="403"/>
      <c r="HKO411" s="473"/>
      <c r="HKP411" s="472"/>
      <c r="HKQ411" s="403"/>
      <c r="HKR411" s="358"/>
      <c r="HKS411" s="474"/>
      <c r="HKT411" s="455"/>
      <c r="HKU411" s="403"/>
      <c r="HKV411" s="403"/>
      <c r="HKW411" s="473"/>
      <c r="HKX411" s="472"/>
      <c r="HKY411" s="403"/>
      <c r="HKZ411" s="358"/>
      <c r="HLA411" s="474"/>
      <c r="HLB411" s="455"/>
      <c r="HLC411" s="403"/>
      <c r="HLD411" s="403"/>
      <c r="HLE411" s="473"/>
      <c r="HLF411" s="472"/>
      <c r="HLG411" s="403"/>
      <c r="HLH411" s="358"/>
      <c r="HLI411" s="474"/>
      <c r="HLJ411" s="455"/>
      <c r="HLK411" s="403"/>
      <c r="HLL411" s="403"/>
      <c r="HLM411" s="473"/>
      <c r="HLN411" s="472"/>
      <c r="HLO411" s="403"/>
      <c r="HLP411" s="358"/>
      <c r="HLQ411" s="474"/>
      <c r="HLR411" s="455"/>
      <c r="HLS411" s="403"/>
      <c r="HLT411" s="403"/>
      <c r="HLU411" s="473"/>
      <c r="HLV411" s="472"/>
      <c r="HLW411" s="403"/>
      <c r="HLX411" s="358"/>
      <c r="HLY411" s="474"/>
      <c r="HLZ411" s="455"/>
      <c r="HMA411" s="403"/>
      <c r="HMB411" s="403"/>
      <c r="HMC411" s="473"/>
      <c r="HMD411" s="472"/>
      <c r="HME411" s="403"/>
      <c r="HMF411" s="358"/>
      <c r="HMG411" s="474"/>
      <c r="HMH411" s="455"/>
      <c r="HMI411" s="403"/>
      <c r="HMJ411" s="403"/>
      <c r="HMK411" s="473"/>
      <c r="HML411" s="472"/>
      <c r="HMM411" s="403"/>
      <c r="HMN411" s="358"/>
      <c r="HMO411" s="474"/>
      <c r="HMP411" s="455"/>
      <c r="HMQ411" s="403"/>
      <c r="HMR411" s="403"/>
      <c r="HMS411" s="473"/>
      <c r="HMT411" s="472"/>
      <c r="HMU411" s="403"/>
      <c r="HMV411" s="358"/>
      <c r="HMW411" s="474"/>
      <c r="HMX411" s="455"/>
      <c r="HMY411" s="403"/>
      <c r="HMZ411" s="403"/>
      <c r="HNA411" s="473"/>
      <c r="HNB411" s="472"/>
      <c r="HNC411" s="403"/>
      <c r="HND411" s="358"/>
      <c r="HNE411" s="474"/>
      <c r="HNF411" s="455"/>
      <c r="HNG411" s="403"/>
      <c r="HNH411" s="403"/>
      <c r="HNI411" s="473"/>
      <c r="HNJ411" s="472"/>
      <c r="HNK411" s="403"/>
      <c r="HNL411" s="358"/>
      <c r="HNM411" s="474"/>
      <c r="HNN411" s="455"/>
      <c r="HNO411" s="403"/>
      <c r="HNP411" s="403"/>
      <c r="HNQ411" s="473"/>
      <c r="HNR411" s="472"/>
      <c r="HNS411" s="403"/>
      <c r="HNT411" s="358"/>
      <c r="HNU411" s="474"/>
      <c r="HNV411" s="455"/>
      <c r="HNW411" s="403"/>
      <c r="HNX411" s="403"/>
      <c r="HNY411" s="473"/>
      <c r="HNZ411" s="472"/>
      <c r="HOA411" s="403"/>
      <c r="HOB411" s="358"/>
      <c r="HOC411" s="474"/>
      <c r="HOD411" s="455"/>
      <c r="HOE411" s="403"/>
      <c r="HOF411" s="403"/>
      <c r="HOG411" s="473"/>
      <c r="HOH411" s="472"/>
      <c r="HOI411" s="403"/>
      <c r="HOJ411" s="358"/>
      <c r="HOK411" s="474"/>
      <c r="HOL411" s="455"/>
      <c r="HOM411" s="403"/>
      <c r="HON411" s="403"/>
      <c r="HOO411" s="473"/>
      <c r="HOP411" s="472"/>
      <c r="HOQ411" s="403"/>
      <c r="HOR411" s="358"/>
      <c r="HOS411" s="474"/>
      <c r="HOT411" s="455"/>
      <c r="HOU411" s="403"/>
      <c r="HOV411" s="403"/>
      <c r="HOW411" s="473"/>
      <c r="HOX411" s="472"/>
      <c r="HOY411" s="403"/>
      <c r="HOZ411" s="358"/>
      <c r="HPA411" s="474"/>
      <c r="HPB411" s="455"/>
      <c r="HPC411" s="403"/>
      <c r="HPD411" s="403"/>
      <c r="HPE411" s="473"/>
      <c r="HPF411" s="472"/>
      <c r="HPG411" s="403"/>
      <c r="HPH411" s="358"/>
      <c r="HPI411" s="474"/>
      <c r="HPJ411" s="455"/>
      <c r="HPK411" s="403"/>
      <c r="HPL411" s="403"/>
      <c r="HPM411" s="473"/>
      <c r="HPN411" s="472"/>
      <c r="HPO411" s="403"/>
      <c r="HPP411" s="358"/>
      <c r="HPQ411" s="474"/>
      <c r="HPR411" s="455"/>
      <c r="HPS411" s="403"/>
      <c r="HPT411" s="403"/>
      <c r="HPU411" s="473"/>
      <c r="HPV411" s="472"/>
      <c r="HPW411" s="403"/>
      <c r="HPX411" s="358"/>
      <c r="HPY411" s="474"/>
      <c r="HPZ411" s="455"/>
      <c r="HQA411" s="403"/>
      <c r="HQB411" s="403"/>
      <c r="HQC411" s="473"/>
      <c r="HQD411" s="472"/>
      <c r="HQE411" s="403"/>
      <c r="HQF411" s="358"/>
      <c r="HQG411" s="474"/>
      <c r="HQH411" s="455"/>
      <c r="HQI411" s="403"/>
      <c r="HQJ411" s="403"/>
      <c r="HQK411" s="473"/>
      <c r="HQL411" s="472"/>
      <c r="HQM411" s="403"/>
      <c r="HQN411" s="358"/>
      <c r="HQO411" s="474"/>
      <c r="HQP411" s="455"/>
      <c r="HQQ411" s="403"/>
      <c r="HQR411" s="403"/>
      <c r="HQS411" s="473"/>
      <c r="HQT411" s="472"/>
      <c r="HQU411" s="403"/>
      <c r="HQV411" s="358"/>
      <c r="HQW411" s="474"/>
      <c r="HQX411" s="455"/>
      <c r="HQY411" s="403"/>
      <c r="HQZ411" s="403"/>
      <c r="HRA411" s="473"/>
      <c r="HRB411" s="472"/>
      <c r="HRC411" s="403"/>
      <c r="HRD411" s="358"/>
      <c r="HRE411" s="474"/>
      <c r="HRF411" s="455"/>
      <c r="HRG411" s="403"/>
      <c r="HRH411" s="403"/>
      <c r="HRI411" s="473"/>
      <c r="HRJ411" s="472"/>
      <c r="HRK411" s="403"/>
      <c r="HRL411" s="358"/>
      <c r="HRM411" s="474"/>
      <c r="HRN411" s="455"/>
      <c r="HRO411" s="403"/>
      <c r="HRP411" s="403"/>
      <c r="HRQ411" s="473"/>
      <c r="HRR411" s="472"/>
      <c r="HRS411" s="403"/>
      <c r="HRT411" s="358"/>
      <c r="HRU411" s="474"/>
      <c r="HRV411" s="455"/>
      <c r="HRW411" s="403"/>
      <c r="HRX411" s="403"/>
      <c r="HRY411" s="473"/>
      <c r="HRZ411" s="472"/>
      <c r="HSA411" s="403"/>
      <c r="HSB411" s="358"/>
      <c r="HSC411" s="474"/>
      <c r="HSD411" s="455"/>
      <c r="HSE411" s="403"/>
      <c r="HSF411" s="403"/>
      <c r="HSG411" s="473"/>
      <c r="HSH411" s="472"/>
      <c r="HSI411" s="403"/>
      <c r="HSJ411" s="358"/>
      <c r="HSK411" s="474"/>
      <c r="HSL411" s="455"/>
      <c r="HSM411" s="403"/>
      <c r="HSN411" s="403"/>
      <c r="HSO411" s="473"/>
      <c r="HSP411" s="472"/>
      <c r="HSQ411" s="403"/>
      <c r="HSR411" s="358"/>
      <c r="HSS411" s="474"/>
      <c r="HST411" s="455"/>
      <c r="HSU411" s="403"/>
      <c r="HSV411" s="403"/>
      <c r="HSW411" s="473"/>
      <c r="HSX411" s="472"/>
      <c r="HSY411" s="403"/>
      <c r="HSZ411" s="358"/>
      <c r="HTA411" s="474"/>
      <c r="HTB411" s="455"/>
      <c r="HTC411" s="403"/>
      <c r="HTD411" s="403"/>
      <c r="HTE411" s="473"/>
      <c r="HTF411" s="472"/>
      <c r="HTG411" s="403"/>
      <c r="HTH411" s="358"/>
      <c r="HTI411" s="474"/>
      <c r="HTJ411" s="455"/>
      <c r="HTK411" s="403"/>
      <c r="HTL411" s="403"/>
      <c r="HTM411" s="473"/>
      <c r="HTN411" s="472"/>
      <c r="HTO411" s="403"/>
      <c r="HTP411" s="358"/>
      <c r="HTQ411" s="474"/>
      <c r="HTR411" s="455"/>
      <c r="HTS411" s="403"/>
      <c r="HTT411" s="403"/>
      <c r="HTU411" s="473"/>
      <c r="HTV411" s="472"/>
      <c r="HTW411" s="403"/>
      <c r="HTX411" s="358"/>
      <c r="HTY411" s="474"/>
      <c r="HTZ411" s="455"/>
      <c r="HUA411" s="403"/>
      <c r="HUB411" s="403"/>
      <c r="HUC411" s="473"/>
      <c r="HUD411" s="472"/>
      <c r="HUE411" s="403"/>
      <c r="HUF411" s="358"/>
      <c r="HUG411" s="474"/>
      <c r="HUH411" s="455"/>
      <c r="HUI411" s="403"/>
      <c r="HUJ411" s="403"/>
      <c r="HUK411" s="473"/>
      <c r="HUL411" s="472"/>
      <c r="HUM411" s="403"/>
      <c r="HUN411" s="358"/>
      <c r="HUO411" s="474"/>
      <c r="HUP411" s="455"/>
      <c r="HUQ411" s="403"/>
      <c r="HUR411" s="403"/>
      <c r="HUS411" s="473"/>
      <c r="HUT411" s="472"/>
      <c r="HUU411" s="403"/>
      <c r="HUV411" s="358"/>
      <c r="HUW411" s="474"/>
      <c r="HUX411" s="455"/>
      <c r="HUY411" s="403"/>
      <c r="HUZ411" s="403"/>
      <c r="HVA411" s="473"/>
      <c r="HVB411" s="472"/>
      <c r="HVC411" s="403"/>
      <c r="HVD411" s="358"/>
      <c r="HVE411" s="474"/>
      <c r="HVF411" s="455"/>
      <c r="HVG411" s="403"/>
      <c r="HVH411" s="403"/>
      <c r="HVI411" s="473"/>
      <c r="HVJ411" s="472"/>
      <c r="HVK411" s="403"/>
      <c r="HVL411" s="358"/>
      <c r="HVM411" s="474"/>
      <c r="HVN411" s="455"/>
      <c r="HVO411" s="403"/>
      <c r="HVP411" s="403"/>
      <c r="HVQ411" s="473"/>
      <c r="HVR411" s="472"/>
      <c r="HVS411" s="403"/>
      <c r="HVT411" s="358"/>
      <c r="HVU411" s="474"/>
      <c r="HVV411" s="455"/>
      <c r="HVW411" s="403"/>
      <c r="HVX411" s="403"/>
      <c r="HVY411" s="473"/>
      <c r="HVZ411" s="472"/>
      <c r="HWA411" s="403"/>
      <c r="HWB411" s="358"/>
      <c r="HWC411" s="474"/>
      <c r="HWD411" s="455"/>
      <c r="HWE411" s="403"/>
      <c r="HWF411" s="403"/>
      <c r="HWG411" s="473"/>
      <c r="HWH411" s="472"/>
      <c r="HWI411" s="403"/>
      <c r="HWJ411" s="358"/>
      <c r="HWK411" s="474"/>
      <c r="HWL411" s="455"/>
      <c r="HWM411" s="403"/>
      <c r="HWN411" s="403"/>
      <c r="HWO411" s="473"/>
      <c r="HWP411" s="472"/>
      <c r="HWQ411" s="403"/>
      <c r="HWR411" s="358"/>
      <c r="HWS411" s="474"/>
      <c r="HWT411" s="455"/>
      <c r="HWU411" s="403"/>
      <c r="HWV411" s="403"/>
      <c r="HWW411" s="473"/>
      <c r="HWX411" s="472"/>
      <c r="HWY411" s="403"/>
      <c r="HWZ411" s="358"/>
      <c r="HXA411" s="474"/>
      <c r="HXB411" s="455"/>
      <c r="HXC411" s="403"/>
      <c r="HXD411" s="403"/>
      <c r="HXE411" s="473"/>
      <c r="HXF411" s="472"/>
      <c r="HXG411" s="403"/>
      <c r="HXH411" s="358"/>
      <c r="HXI411" s="474"/>
      <c r="HXJ411" s="455"/>
      <c r="HXK411" s="403"/>
      <c r="HXL411" s="403"/>
      <c r="HXM411" s="473"/>
      <c r="HXN411" s="472"/>
      <c r="HXO411" s="403"/>
      <c r="HXP411" s="358"/>
      <c r="HXQ411" s="474"/>
      <c r="HXR411" s="455"/>
      <c r="HXS411" s="403"/>
      <c r="HXT411" s="403"/>
      <c r="HXU411" s="473"/>
      <c r="HXV411" s="472"/>
      <c r="HXW411" s="403"/>
      <c r="HXX411" s="358"/>
      <c r="HXY411" s="474"/>
      <c r="HXZ411" s="455"/>
      <c r="HYA411" s="403"/>
      <c r="HYB411" s="403"/>
      <c r="HYC411" s="473"/>
      <c r="HYD411" s="472"/>
      <c r="HYE411" s="403"/>
      <c r="HYF411" s="358"/>
      <c r="HYG411" s="474"/>
      <c r="HYH411" s="455"/>
      <c r="HYI411" s="403"/>
      <c r="HYJ411" s="403"/>
      <c r="HYK411" s="473"/>
      <c r="HYL411" s="472"/>
      <c r="HYM411" s="403"/>
      <c r="HYN411" s="358"/>
      <c r="HYO411" s="474"/>
      <c r="HYP411" s="455"/>
      <c r="HYQ411" s="403"/>
      <c r="HYR411" s="403"/>
      <c r="HYS411" s="473"/>
      <c r="HYT411" s="472"/>
      <c r="HYU411" s="403"/>
      <c r="HYV411" s="358"/>
      <c r="HYW411" s="474"/>
      <c r="HYX411" s="455"/>
      <c r="HYY411" s="403"/>
      <c r="HYZ411" s="403"/>
      <c r="HZA411" s="473"/>
      <c r="HZB411" s="472"/>
      <c r="HZC411" s="403"/>
      <c r="HZD411" s="358"/>
      <c r="HZE411" s="474"/>
      <c r="HZF411" s="455"/>
      <c r="HZG411" s="403"/>
      <c r="HZH411" s="403"/>
      <c r="HZI411" s="473"/>
      <c r="HZJ411" s="472"/>
      <c r="HZK411" s="403"/>
      <c r="HZL411" s="358"/>
      <c r="HZM411" s="474"/>
      <c r="HZN411" s="455"/>
      <c r="HZO411" s="403"/>
      <c r="HZP411" s="403"/>
      <c r="HZQ411" s="473"/>
      <c r="HZR411" s="472"/>
      <c r="HZS411" s="403"/>
      <c r="HZT411" s="358"/>
      <c r="HZU411" s="474"/>
      <c r="HZV411" s="455"/>
      <c r="HZW411" s="403"/>
      <c r="HZX411" s="403"/>
      <c r="HZY411" s="473"/>
      <c r="HZZ411" s="472"/>
      <c r="IAA411" s="403"/>
      <c r="IAB411" s="358"/>
      <c r="IAC411" s="474"/>
      <c r="IAD411" s="455"/>
      <c r="IAE411" s="403"/>
      <c r="IAF411" s="403"/>
      <c r="IAG411" s="473"/>
      <c r="IAH411" s="472"/>
      <c r="IAI411" s="403"/>
      <c r="IAJ411" s="358"/>
      <c r="IAK411" s="474"/>
      <c r="IAL411" s="455"/>
      <c r="IAM411" s="403"/>
      <c r="IAN411" s="403"/>
      <c r="IAO411" s="473"/>
      <c r="IAP411" s="472"/>
      <c r="IAQ411" s="403"/>
      <c r="IAR411" s="358"/>
      <c r="IAS411" s="474"/>
      <c r="IAT411" s="455"/>
      <c r="IAU411" s="403"/>
      <c r="IAV411" s="403"/>
      <c r="IAW411" s="473"/>
      <c r="IAX411" s="472"/>
      <c r="IAY411" s="403"/>
      <c r="IAZ411" s="358"/>
      <c r="IBA411" s="474"/>
      <c r="IBB411" s="455"/>
      <c r="IBC411" s="403"/>
      <c r="IBD411" s="403"/>
      <c r="IBE411" s="473"/>
      <c r="IBF411" s="472"/>
      <c r="IBG411" s="403"/>
      <c r="IBH411" s="358"/>
      <c r="IBI411" s="474"/>
      <c r="IBJ411" s="455"/>
      <c r="IBK411" s="403"/>
      <c r="IBL411" s="403"/>
      <c r="IBM411" s="473"/>
      <c r="IBN411" s="472"/>
      <c r="IBO411" s="403"/>
      <c r="IBP411" s="358"/>
      <c r="IBQ411" s="474"/>
      <c r="IBR411" s="455"/>
      <c r="IBS411" s="403"/>
      <c r="IBT411" s="403"/>
      <c r="IBU411" s="473"/>
      <c r="IBV411" s="472"/>
      <c r="IBW411" s="403"/>
      <c r="IBX411" s="358"/>
      <c r="IBY411" s="474"/>
      <c r="IBZ411" s="455"/>
      <c r="ICA411" s="403"/>
      <c r="ICB411" s="403"/>
      <c r="ICC411" s="473"/>
      <c r="ICD411" s="472"/>
      <c r="ICE411" s="403"/>
      <c r="ICF411" s="358"/>
      <c r="ICG411" s="474"/>
      <c r="ICH411" s="455"/>
      <c r="ICI411" s="403"/>
      <c r="ICJ411" s="403"/>
      <c r="ICK411" s="473"/>
      <c r="ICL411" s="472"/>
      <c r="ICM411" s="403"/>
      <c r="ICN411" s="358"/>
      <c r="ICO411" s="474"/>
      <c r="ICP411" s="455"/>
      <c r="ICQ411" s="403"/>
      <c r="ICR411" s="403"/>
      <c r="ICS411" s="473"/>
      <c r="ICT411" s="472"/>
      <c r="ICU411" s="403"/>
      <c r="ICV411" s="358"/>
      <c r="ICW411" s="474"/>
      <c r="ICX411" s="455"/>
      <c r="ICY411" s="403"/>
      <c r="ICZ411" s="403"/>
      <c r="IDA411" s="473"/>
      <c r="IDB411" s="472"/>
      <c r="IDC411" s="403"/>
      <c r="IDD411" s="358"/>
      <c r="IDE411" s="474"/>
      <c r="IDF411" s="455"/>
      <c r="IDG411" s="403"/>
      <c r="IDH411" s="403"/>
      <c r="IDI411" s="473"/>
      <c r="IDJ411" s="472"/>
      <c r="IDK411" s="403"/>
      <c r="IDL411" s="358"/>
      <c r="IDM411" s="474"/>
      <c r="IDN411" s="455"/>
      <c r="IDO411" s="403"/>
      <c r="IDP411" s="403"/>
      <c r="IDQ411" s="473"/>
      <c r="IDR411" s="472"/>
      <c r="IDS411" s="403"/>
      <c r="IDT411" s="358"/>
      <c r="IDU411" s="474"/>
      <c r="IDV411" s="455"/>
      <c r="IDW411" s="403"/>
      <c r="IDX411" s="403"/>
      <c r="IDY411" s="473"/>
      <c r="IDZ411" s="472"/>
      <c r="IEA411" s="403"/>
      <c r="IEB411" s="358"/>
      <c r="IEC411" s="474"/>
      <c r="IED411" s="455"/>
      <c r="IEE411" s="403"/>
      <c r="IEF411" s="403"/>
      <c r="IEG411" s="473"/>
      <c r="IEH411" s="472"/>
      <c r="IEI411" s="403"/>
      <c r="IEJ411" s="358"/>
      <c r="IEK411" s="474"/>
      <c r="IEL411" s="455"/>
      <c r="IEM411" s="403"/>
      <c r="IEN411" s="403"/>
      <c r="IEO411" s="473"/>
      <c r="IEP411" s="472"/>
      <c r="IEQ411" s="403"/>
      <c r="IER411" s="358"/>
      <c r="IES411" s="474"/>
      <c r="IET411" s="455"/>
      <c r="IEU411" s="403"/>
      <c r="IEV411" s="403"/>
      <c r="IEW411" s="473"/>
      <c r="IEX411" s="472"/>
      <c r="IEY411" s="403"/>
      <c r="IEZ411" s="358"/>
      <c r="IFA411" s="474"/>
      <c r="IFB411" s="455"/>
      <c r="IFC411" s="403"/>
      <c r="IFD411" s="403"/>
      <c r="IFE411" s="473"/>
      <c r="IFF411" s="472"/>
      <c r="IFG411" s="403"/>
      <c r="IFH411" s="358"/>
      <c r="IFI411" s="474"/>
      <c r="IFJ411" s="455"/>
      <c r="IFK411" s="403"/>
      <c r="IFL411" s="403"/>
      <c r="IFM411" s="473"/>
      <c r="IFN411" s="472"/>
      <c r="IFO411" s="403"/>
      <c r="IFP411" s="358"/>
      <c r="IFQ411" s="474"/>
      <c r="IFR411" s="455"/>
      <c r="IFS411" s="403"/>
      <c r="IFT411" s="403"/>
      <c r="IFU411" s="473"/>
      <c r="IFV411" s="472"/>
      <c r="IFW411" s="403"/>
      <c r="IFX411" s="358"/>
      <c r="IFY411" s="474"/>
      <c r="IFZ411" s="455"/>
      <c r="IGA411" s="403"/>
      <c r="IGB411" s="403"/>
      <c r="IGC411" s="473"/>
      <c r="IGD411" s="472"/>
      <c r="IGE411" s="403"/>
      <c r="IGF411" s="358"/>
      <c r="IGG411" s="474"/>
      <c r="IGH411" s="455"/>
      <c r="IGI411" s="403"/>
      <c r="IGJ411" s="403"/>
      <c r="IGK411" s="473"/>
      <c r="IGL411" s="472"/>
      <c r="IGM411" s="403"/>
      <c r="IGN411" s="358"/>
      <c r="IGO411" s="474"/>
      <c r="IGP411" s="455"/>
      <c r="IGQ411" s="403"/>
      <c r="IGR411" s="403"/>
      <c r="IGS411" s="473"/>
      <c r="IGT411" s="472"/>
      <c r="IGU411" s="403"/>
      <c r="IGV411" s="358"/>
      <c r="IGW411" s="474"/>
      <c r="IGX411" s="455"/>
      <c r="IGY411" s="403"/>
      <c r="IGZ411" s="403"/>
      <c r="IHA411" s="473"/>
      <c r="IHB411" s="472"/>
      <c r="IHC411" s="403"/>
      <c r="IHD411" s="358"/>
      <c r="IHE411" s="474"/>
      <c r="IHF411" s="455"/>
      <c r="IHG411" s="403"/>
      <c r="IHH411" s="403"/>
      <c r="IHI411" s="473"/>
      <c r="IHJ411" s="472"/>
      <c r="IHK411" s="403"/>
      <c r="IHL411" s="358"/>
      <c r="IHM411" s="474"/>
      <c r="IHN411" s="455"/>
      <c r="IHO411" s="403"/>
      <c r="IHP411" s="403"/>
      <c r="IHQ411" s="473"/>
      <c r="IHR411" s="472"/>
      <c r="IHS411" s="403"/>
      <c r="IHT411" s="358"/>
      <c r="IHU411" s="474"/>
      <c r="IHV411" s="455"/>
      <c r="IHW411" s="403"/>
      <c r="IHX411" s="403"/>
      <c r="IHY411" s="473"/>
      <c r="IHZ411" s="472"/>
      <c r="IIA411" s="403"/>
      <c r="IIB411" s="358"/>
      <c r="IIC411" s="474"/>
      <c r="IID411" s="455"/>
      <c r="IIE411" s="403"/>
      <c r="IIF411" s="403"/>
      <c r="IIG411" s="473"/>
      <c r="IIH411" s="472"/>
      <c r="III411" s="403"/>
      <c r="IIJ411" s="358"/>
      <c r="IIK411" s="474"/>
      <c r="IIL411" s="455"/>
      <c r="IIM411" s="403"/>
      <c r="IIN411" s="403"/>
      <c r="IIO411" s="473"/>
      <c r="IIP411" s="472"/>
      <c r="IIQ411" s="403"/>
      <c r="IIR411" s="358"/>
      <c r="IIS411" s="474"/>
      <c r="IIT411" s="455"/>
      <c r="IIU411" s="403"/>
      <c r="IIV411" s="403"/>
      <c r="IIW411" s="473"/>
      <c r="IIX411" s="472"/>
      <c r="IIY411" s="403"/>
      <c r="IIZ411" s="358"/>
      <c r="IJA411" s="474"/>
      <c r="IJB411" s="455"/>
      <c r="IJC411" s="403"/>
      <c r="IJD411" s="403"/>
      <c r="IJE411" s="473"/>
      <c r="IJF411" s="472"/>
      <c r="IJG411" s="403"/>
      <c r="IJH411" s="358"/>
      <c r="IJI411" s="474"/>
      <c r="IJJ411" s="455"/>
      <c r="IJK411" s="403"/>
      <c r="IJL411" s="403"/>
      <c r="IJM411" s="473"/>
      <c r="IJN411" s="472"/>
      <c r="IJO411" s="403"/>
      <c r="IJP411" s="358"/>
      <c r="IJQ411" s="474"/>
      <c r="IJR411" s="455"/>
      <c r="IJS411" s="403"/>
      <c r="IJT411" s="403"/>
      <c r="IJU411" s="473"/>
      <c r="IJV411" s="472"/>
      <c r="IJW411" s="403"/>
      <c r="IJX411" s="358"/>
      <c r="IJY411" s="474"/>
      <c r="IJZ411" s="455"/>
      <c r="IKA411" s="403"/>
      <c r="IKB411" s="403"/>
      <c r="IKC411" s="473"/>
      <c r="IKD411" s="472"/>
      <c r="IKE411" s="403"/>
      <c r="IKF411" s="358"/>
      <c r="IKG411" s="474"/>
      <c r="IKH411" s="455"/>
      <c r="IKI411" s="403"/>
      <c r="IKJ411" s="403"/>
      <c r="IKK411" s="473"/>
      <c r="IKL411" s="472"/>
      <c r="IKM411" s="403"/>
      <c r="IKN411" s="358"/>
      <c r="IKO411" s="474"/>
      <c r="IKP411" s="455"/>
      <c r="IKQ411" s="403"/>
      <c r="IKR411" s="403"/>
      <c r="IKS411" s="473"/>
      <c r="IKT411" s="472"/>
      <c r="IKU411" s="403"/>
      <c r="IKV411" s="358"/>
      <c r="IKW411" s="474"/>
      <c r="IKX411" s="455"/>
      <c r="IKY411" s="403"/>
      <c r="IKZ411" s="403"/>
      <c r="ILA411" s="473"/>
      <c r="ILB411" s="472"/>
      <c r="ILC411" s="403"/>
      <c r="ILD411" s="358"/>
      <c r="ILE411" s="474"/>
      <c r="ILF411" s="455"/>
      <c r="ILG411" s="403"/>
      <c r="ILH411" s="403"/>
      <c r="ILI411" s="473"/>
      <c r="ILJ411" s="472"/>
      <c r="ILK411" s="403"/>
      <c r="ILL411" s="358"/>
      <c r="ILM411" s="474"/>
      <c r="ILN411" s="455"/>
      <c r="ILO411" s="403"/>
      <c r="ILP411" s="403"/>
      <c r="ILQ411" s="473"/>
      <c r="ILR411" s="472"/>
      <c r="ILS411" s="403"/>
      <c r="ILT411" s="358"/>
      <c r="ILU411" s="474"/>
      <c r="ILV411" s="455"/>
      <c r="ILW411" s="403"/>
      <c r="ILX411" s="403"/>
      <c r="ILY411" s="473"/>
      <c r="ILZ411" s="472"/>
      <c r="IMA411" s="403"/>
      <c r="IMB411" s="358"/>
      <c r="IMC411" s="474"/>
      <c r="IMD411" s="455"/>
      <c r="IME411" s="403"/>
      <c r="IMF411" s="403"/>
      <c r="IMG411" s="473"/>
      <c r="IMH411" s="472"/>
      <c r="IMI411" s="403"/>
      <c r="IMJ411" s="358"/>
      <c r="IMK411" s="474"/>
      <c r="IML411" s="455"/>
      <c r="IMM411" s="403"/>
      <c r="IMN411" s="403"/>
      <c r="IMO411" s="473"/>
      <c r="IMP411" s="472"/>
      <c r="IMQ411" s="403"/>
      <c r="IMR411" s="358"/>
      <c r="IMS411" s="474"/>
      <c r="IMT411" s="455"/>
      <c r="IMU411" s="403"/>
      <c r="IMV411" s="403"/>
      <c r="IMW411" s="473"/>
      <c r="IMX411" s="472"/>
      <c r="IMY411" s="403"/>
      <c r="IMZ411" s="358"/>
      <c r="INA411" s="474"/>
      <c r="INB411" s="455"/>
      <c r="INC411" s="403"/>
      <c r="IND411" s="403"/>
      <c r="INE411" s="473"/>
      <c r="INF411" s="472"/>
      <c r="ING411" s="403"/>
      <c r="INH411" s="358"/>
      <c r="INI411" s="474"/>
      <c r="INJ411" s="455"/>
      <c r="INK411" s="403"/>
      <c r="INL411" s="403"/>
      <c r="INM411" s="473"/>
      <c r="INN411" s="472"/>
      <c r="INO411" s="403"/>
      <c r="INP411" s="358"/>
      <c r="INQ411" s="474"/>
      <c r="INR411" s="455"/>
      <c r="INS411" s="403"/>
      <c r="INT411" s="403"/>
      <c r="INU411" s="473"/>
      <c r="INV411" s="472"/>
      <c r="INW411" s="403"/>
      <c r="INX411" s="358"/>
      <c r="INY411" s="474"/>
      <c r="INZ411" s="455"/>
      <c r="IOA411" s="403"/>
      <c r="IOB411" s="403"/>
      <c r="IOC411" s="473"/>
      <c r="IOD411" s="472"/>
      <c r="IOE411" s="403"/>
      <c r="IOF411" s="358"/>
      <c r="IOG411" s="474"/>
      <c r="IOH411" s="455"/>
      <c r="IOI411" s="403"/>
      <c r="IOJ411" s="403"/>
      <c r="IOK411" s="473"/>
      <c r="IOL411" s="472"/>
      <c r="IOM411" s="403"/>
      <c r="ION411" s="358"/>
      <c r="IOO411" s="474"/>
      <c r="IOP411" s="455"/>
      <c r="IOQ411" s="403"/>
      <c r="IOR411" s="403"/>
      <c r="IOS411" s="473"/>
      <c r="IOT411" s="472"/>
      <c r="IOU411" s="403"/>
      <c r="IOV411" s="358"/>
      <c r="IOW411" s="474"/>
      <c r="IOX411" s="455"/>
      <c r="IOY411" s="403"/>
      <c r="IOZ411" s="403"/>
      <c r="IPA411" s="473"/>
      <c r="IPB411" s="472"/>
      <c r="IPC411" s="403"/>
      <c r="IPD411" s="358"/>
      <c r="IPE411" s="474"/>
      <c r="IPF411" s="455"/>
      <c r="IPG411" s="403"/>
      <c r="IPH411" s="403"/>
      <c r="IPI411" s="473"/>
      <c r="IPJ411" s="472"/>
      <c r="IPK411" s="403"/>
      <c r="IPL411" s="358"/>
      <c r="IPM411" s="474"/>
      <c r="IPN411" s="455"/>
      <c r="IPO411" s="403"/>
      <c r="IPP411" s="403"/>
      <c r="IPQ411" s="473"/>
      <c r="IPR411" s="472"/>
      <c r="IPS411" s="403"/>
      <c r="IPT411" s="358"/>
      <c r="IPU411" s="474"/>
      <c r="IPV411" s="455"/>
      <c r="IPW411" s="403"/>
      <c r="IPX411" s="403"/>
      <c r="IPY411" s="473"/>
      <c r="IPZ411" s="472"/>
      <c r="IQA411" s="403"/>
      <c r="IQB411" s="358"/>
      <c r="IQC411" s="474"/>
      <c r="IQD411" s="455"/>
      <c r="IQE411" s="403"/>
      <c r="IQF411" s="403"/>
      <c r="IQG411" s="473"/>
      <c r="IQH411" s="472"/>
      <c r="IQI411" s="403"/>
      <c r="IQJ411" s="358"/>
      <c r="IQK411" s="474"/>
      <c r="IQL411" s="455"/>
      <c r="IQM411" s="403"/>
      <c r="IQN411" s="403"/>
      <c r="IQO411" s="473"/>
      <c r="IQP411" s="472"/>
      <c r="IQQ411" s="403"/>
      <c r="IQR411" s="358"/>
      <c r="IQS411" s="474"/>
      <c r="IQT411" s="455"/>
      <c r="IQU411" s="403"/>
      <c r="IQV411" s="403"/>
      <c r="IQW411" s="473"/>
      <c r="IQX411" s="472"/>
      <c r="IQY411" s="403"/>
      <c r="IQZ411" s="358"/>
      <c r="IRA411" s="474"/>
      <c r="IRB411" s="455"/>
      <c r="IRC411" s="403"/>
      <c r="IRD411" s="403"/>
      <c r="IRE411" s="473"/>
      <c r="IRF411" s="472"/>
      <c r="IRG411" s="403"/>
      <c r="IRH411" s="358"/>
      <c r="IRI411" s="474"/>
      <c r="IRJ411" s="455"/>
      <c r="IRK411" s="403"/>
      <c r="IRL411" s="403"/>
      <c r="IRM411" s="473"/>
      <c r="IRN411" s="472"/>
      <c r="IRO411" s="403"/>
      <c r="IRP411" s="358"/>
      <c r="IRQ411" s="474"/>
      <c r="IRR411" s="455"/>
      <c r="IRS411" s="403"/>
      <c r="IRT411" s="403"/>
      <c r="IRU411" s="473"/>
      <c r="IRV411" s="472"/>
      <c r="IRW411" s="403"/>
      <c r="IRX411" s="358"/>
      <c r="IRY411" s="474"/>
      <c r="IRZ411" s="455"/>
      <c r="ISA411" s="403"/>
      <c r="ISB411" s="403"/>
      <c r="ISC411" s="473"/>
      <c r="ISD411" s="472"/>
      <c r="ISE411" s="403"/>
      <c r="ISF411" s="358"/>
      <c r="ISG411" s="474"/>
      <c r="ISH411" s="455"/>
      <c r="ISI411" s="403"/>
      <c r="ISJ411" s="403"/>
      <c r="ISK411" s="473"/>
      <c r="ISL411" s="472"/>
      <c r="ISM411" s="403"/>
      <c r="ISN411" s="358"/>
      <c r="ISO411" s="474"/>
      <c r="ISP411" s="455"/>
      <c r="ISQ411" s="403"/>
      <c r="ISR411" s="403"/>
      <c r="ISS411" s="473"/>
      <c r="IST411" s="472"/>
      <c r="ISU411" s="403"/>
      <c r="ISV411" s="358"/>
      <c r="ISW411" s="474"/>
      <c r="ISX411" s="455"/>
      <c r="ISY411" s="403"/>
      <c r="ISZ411" s="403"/>
      <c r="ITA411" s="473"/>
      <c r="ITB411" s="472"/>
      <c r="ITC411" s="403"/>
      <c r="ITD411" s="358"/>
      <c r="ITE411" s="474"/>
      <c r="ITF411" s="455"/>
      <c r="ITG411" s="403"/>
      <c r="ITH411" s="403"/>
      <c r="ITI411" s="473"/>
      <c r="ITJ411" s="472"/>
      <c r="ITK411" s="403"/>
      <c r="ITL411" s="358"/>
      <c r="ITM411" s="474"/>
      <c r="ITN411" s="455"/>
      <c r="ITO411" s="403"/>
      <c r="ITP411" s="403"/>
      <c r="ITQ411" s="473"/>
      <c r="ITR411" s="472"/>
      <c r="ITS411" s="403"/>
      <c r="ITT411" s="358"/>
      <c r="ITU411" s="474"/>
      <c r="ITV411" s="455"/>
      <c r="ITW411" s="403"/>
      <c r="ITX411" s="403"/>
      <c r="ITY411" s="473"/>
      <c r="ITZ411" s="472"/>
      <c r="IUA411" s="403"/>
      <c r="IUB411" s="358"/>
      <c r="IUC411" s="474"/>
      <c r="IUD411" s="455"/>
      <c r="IUE411" s="403"/>
      <c r="IUF411" s="403"/>
      <c r="IUG411" s="473"/>
      <c r="IUH411" s="472"/>
      <c r="IUI411" s="403"/>
      <c r="IUJ411" s="358"/>
      <c r="IUK411" s="474"/>
      <c r="IUL411" s="455"/>
      <c r="IUM411" s="403"/>
      <c r="IUN411" s="403"/>
      <c r="IUO411" s="473"/>
      <c r="IUP411" s="472"/>
      <c r="IUQ411" s="403"/>
      <c r="IUR411" s="358"/>
      <c r="IUS411" s="474"/>
      <c r="IUT411" s="455"/>
      <c r="IUU411" s="403"/>
      <c r="IUV411" s="403"/>
      <c r="IUW411" s="473"/>
      <c r="IUX411" s="472"/>
      <c r="IUY411" s="403"/>
      <c r="IUZ411" s="358"/>
      <c r="IVA411" s="474"/>
      <c r="IVB411" s="455"/>
      <c r="IVC411" s="403"/>
      <c r="IVD411" s="403"/>
      <c r="IVE411" s="473"/>
      <c r="IVF411" s="472"/>
      <c r="IVG411" s="403"/>
      <c r="IVH411" s="358"/>
      <c r="IVI411" s="474"/>
      <c r="IVJ411" s="455"/>
      <c r="IVK411" s="403"/>
      <c r="IVL411" s="403"/>
      <c r="IVM411" s="473"/>
      <c r="IVN411" s="472"/>
      <c r="IVO411" s="403"/>
      <c r="IVP411" s="358"/>
      <c r="IVQ411" s="474"/>
      <c r="IVR411" s="455"/>
      <c r="IVS411" s="403"/>
      <c r="IVT411" s="403"/>
      <c r="IVU411" s="473"/>
      <c r="IVV411" s="472"/>
      <c r="IVW411" s="403"/>
      <c r="IVX411" s="358"/>
      <c r="IVY411" s="474"/>
      <c r="IVZ411" s="455"/>
      <c r="IWA411" s="403"/>
      <c r="IWB411" s="403"/>
      <c r="IWC411" s="473"/>
      <c r="IWD411" s="472"/>
      <c r="IWE411" s="403"/>
      <c r="IWF411" s="358"/>
      <c r="IWG411" s="474"/>
      <c r="IWH411" s="455"/>
      <c r="IWI411" s="403"/>
      <c r="IWJ411" s="403"/>
      <c r="IWK411" s="473"/>
      <c r="IWL411" s="472"/>
      <c r="IWM411" s="403"/>
      <c r="IWN411" s="358"/>
      <c r="IWO411" s="474"/>
      <c r="IWP411" s="455"/>
      <c r="IWQ411" s="403"/>
      <c r="IWR411" s="403"/>
      <c r="IWS411" s="473"/>
      <c r="IWT411" s="472"/>
      <c r="IWU411" s="403"/>
      <c r="IWV411" s="358"/>
      <c r="IWW411" s="474"/>
      <c r="IWX411" s="455"/>
      <c r="IWY411" s="403"/>
      <c r="IWZ411" s="403"/>
      <c r="IXA411" s="473"/>
      <c r="IXB411" s="472"/>
      <c r="IXC411" s="403"/>
      <c r="IXD411" s="358"/>
      <c r="IXE411" s="474"/>
      <c r="IXF411" s="455"/>
      <c r="IXG411" s="403"/>
      <c r="IXH411" s="403"/>
      <c r="IXI411" s="473"/>
      <c r="IXJ411" s="472"/>
      <c r="IXK411" s="403"/>
      <c r="IXL411" s="358"/>
      <c r="IXM411" s="474"/>
      <c r="IXN411" s="455"/>
      <c r="IXO411" s="403"/>
      <c r="IXP411" s="403"/>
      <c r="IXQ411" s="473"/>
      <c r="IXR411" s="472"/>
      <c r="IXS411" s="403"/>
      <c r="IXT411" s="358"/>
      <c r="IXU411" s="474"/>
      <c r="IXV411" s="455"/>
      <c r="IXW411" s="403"/>
      <c r="IXX411" s="403"/>
      <c r="IXY411" s="473"/>
      <c r="IXZ411" s="472"/>
      <c r="IYA411" s="403"/>
      <c r="IYB411" s="358"/>
      <c r="IYC411" s="474"/>
      <c r="IYD411" s="455"/>
      <c r="IYE411" s="403"/>
      <c r="IYF411" s="403"/>
      <c r="IYG411" s="473"/>
      <c r="IYH411" s="472"/>
      <c r="IYI411" s="403"/>
      <c r="IYJ411" s="358"/>
      <c r="IYK411" s="474"/>
      <c r="IYL411" s="455"/>
      <c r="IYM411" s="403"/>
      <c r="IYN411" s="403"/>
      <c r="IYO411" s="473"/>
      <c r="IYP411" s="472"/>
      <c r="IYQ411" s="403"/>
      <c r="IYR411" s="358"/>
      <c r="IYS411" s="474"/>
      <c r="IYT411" s="455"/>
      <c r="IYU411" s="403"/>
      <c r="IYV411" s="403"/>
      <c r="IYW411" s="473"/>
      <c r="IYX411" s="472"/>
      <c r="IYY411" s="403"/>
      <c r="IYZ411" s="358"/>
      <c r="IZA411" s="474"/>
      <c r="IZB411" s="455"/>
      <c r="IZC411" s="403"/>
      <c r="IZD411" s="403"/>
      <c r="IZE411" s="473"/>
      <c r="IZF411" s="472"/>
      <c r="IZG411" s="403"/>
      <c r="IZH411" s="358"/>
      <c r="IZI411" s="474"/>
      <c r="IZJ411" s="455"/>
      <c r="IZK411" s="403"/>
      <c r="IZL411" s="403"/>
      <c r="IZM411" s="473"/>
      <c r="IZN411" s="472"/>
      <c r="IZO411" s="403"/>
      <c r="IZP411" s="358"/>
      <c r="IZQ411" s="474"/>
      <c r="IZR411" s="455"/>
      <c r="IZS411" s="403"/>
      <c r="IZT411" s="403"/>
      <c r="IZU411" s="473"/>
      <c r="IZV411" s="472"/>
      <c r="IZW411" s="403"/>
      <c r="IZX411" s="358"/>
      <c r="IZY411" s="474"/>
      <c r="IZZ411" s="455"/>
      <c r="JAA411" s="403"/>
      <c r="JAB411" s="403"/>
      <c r="JAC411" s="473"/>
      <c r="JAD411" s="472"/>
      <c r="JAE411" s="403"/>
      <c r="JAF411" s="358"/>
      <c r="JAG411" s="474"/>
      <c r="JAH411" s="455"/>
      <c r="JAI411" s="403"/>
      <c r="JAJ411" s="403"/>
      <c r="JAK411" s="473"/>
      <c r="JAL411" s="472"/>
      <c r="JAM411" s="403"/>
      <c r="JAN411" s="358"/>
      <c r="JAO411" s="474"/>
      <c r="JAP411" s="455"/>
      <c r="JAQ411" s="403"/>
      <c r="JAR411" s="403"/>
      <c r="JAS411" s="473"/>
      <c r="JAT411" s="472"/>
      <c r="JAU411" s="403"/>
      <c r="JAV411" s="358"/>
      <c r="JAW411" s="474"/>
      <c r="JAX411" s="455"/>
      <c r="JAY411" s="403"/>
      <c r="JAZ411" s="403"/>
      <c r="JBA411" s="473"/>
      <c r="JBB411" s="472"/>
      <c r="JBC411" s="403"/>
      <c r="JBD411" s="358"/>
      <c r="JBE411" s="474"/>
      <c r="JBF411" s="455"/>
      <c r="JBG411" s="403"/>
      <c r="JBH411" s="403"/>
      <c r="JBI411" s="473"/>
      <c r="JBJ411" s="472"/>
      <c r="JBK411" s="403"/>
      <c r="JBL411" s="358"/>
      <c r="JBM411" s="474"/>
      <c r="JBN411" s="455"/>
      <c r="JBO411" s="403"/>
      <c r="JBP411" s="403"/>
      <c r="JBQ411" s="473"/>
      <c r="JBR411" s="472"/>
      <c r="JBS411" s="403"/>
      <c r="JBT411" s="358"/>
      <c r="JBU411" s="474"/>
      <c r="JBV411" s="455"/>
      <c r="JBW411" s="403"/>
      <c r="JBX411" s="403"/>
      <c r="JBY411" s="473"/>
      <c r="JBZ411" s="472"/>
      <c r="JCA411" s="403"/>
      <c r="JCB411" s="358"/>
      <c r="JCC411" s="474"/>
      <c r="JCD411" s="455"/>
      <c r="JCE411" s="403"/>
      <c r="JCF411" s="403"/>
      <c r="JCG411" s="473"/>
      <c r="JCH411" s="472"/>
      <c r="JCI411" s="403"/>
      <c r="JCJ411" s="358"/>
      <c r="JCK411" s="474"/>
      <c r="JCL411" s="455"/>
      <c r="JCM411" s="403"/>
      <c r="JCN411" s="403"/>
      <c r="JCO411" s="473"/>
      <c r="JCP411" s="472"/>
      <c r="JCQ411" s="403"/>
      <c r="JCR411" s="358"/>
      <c r="JCS411" s="474"/>
      <c r="JCT411" s="455"/>
      <c r="JCU411" s="403"/>
      <c r="JCV411" s="403"/>
      <c r="JCW411" s="473"/>
      <c r="JCX411" s="472"/>
      <c r="JCY411" s="403"/>
      <c r="JCZ411" s="358"/>
      <c r="JDA411" s="474"/>
      <c r="JDB411" s="455"/>
      <c r="JDC411" s="403"/>
      <c r="JDD411" s="403"/>
      <c r="JDE411" s="473"/>
      <c r="JDF411" s="472"/>
      <c r="JDG411" s="403"/>
      <c r="JDH411" s="358"/>
      <c r="JDI411" s="474"/>
      <c r="JDJ411" s="455"/>
      <c r="JDK411" s="403"/>
      <c r="JDL411" s="403"/>
      <c r="JDM411" s="473"/>
      <c r="JDN411" s="472"/>
      <c r="JDO411" s="403"/>
      <c r="JDP411" s="358"/>
      <c r="JDQ411" s="474"/>
      <c r="JDR411" s="455"/>
      <c r="JDS411" s="403"/>
      <c r="JDT411" s="403"/>
      <c r="JDU411" s="473"/>
      <c r="JDV411" s="472"/>
      <c r="JDW411" s="403"/>
      <c r="JDX411" s="358"/>
      <c r="JDY411" s="474"/>
      <c r="JDZ411" s="455"/>
      <c r="JEA411" s="403"/>
      <c r="JEB411" s="403"/>
      <c r="JEC411" s="473"/>
      <c r="JED411" s="472"/>
      <c r="JEE411" s="403"/>
      <c r="JEF411" s="358"/>
      <c r="JEG411" s="474"/>
      <c r="JEH411" s="455"/>
      <c r="JEI411" s="403"/>
      <c r="JEJ411" s="403"/>
      <c r="JEK411" s="473"/>
      <c r="JEL411" s="472"/>
      <c r="JEM411" s="403"/>
      <c r="JEN411" s="358"/>
      <c r="JEO411" s="474"/>
      <c r="JEP411" s="455"/>
      <c r="JEQ411" s="403"/>
      <c r="JER411" s="403"/>
      <c r="JES411" s="473"/>
      <c r="JET411" s="472"/>
      <c r="JEU411" s="403"/>
      <c r="JEV411" s="358"/>
      <c r="JEW411" s="474"/>
      <c r="JEX411" s="455"/>
      <c r="JEY411" s="403"/>
      <c r="JEZ411" s="403"/>
      <c r="JFA411" s="473"/>
      <c r="JFB411" s="472"/>
      <c r="JFC411" s="403"/>
      <c r="JFD411" s="358"/>
      <c r="JFE411" s="474"/>
      <c r="JFF411" s="455"/>
      <c r="JFG411" s="403"/>
      <c r="JFH411" s="403"/>
      <c r="JFI411" s="473"/>
      <c r="JFJ411" s="472"/>
      <c r="JFK411" s="403"/>
      <c r="JFL411" s="358"/>
      <c r="JFM411" s="474"/>
      <c r="JFN411" s="455"/>
      <c r="JFO411" s="403"/>
      <c r="JFP411" s="403"/>
      <c r="JFQ411" s="473"/>
      <c r="JFR411" s="472"/>
      <c r="JFS411" s="403"/>
      <c r="JFT411" s="358"/>
      <c r="JFU411" s="474"/>
      <c r="JFV411" s="455"/>
      <c r="JFW411" s="403"/>
      <c r="JFX411" s="403"/>
      <c r="JFY411" s="473"/>
      <c r="JFZ411" s="472"/>
      <c r="JGA411" s="403"/>
      <c r="JGB411" s="358"/>
      <c r="JGC411" s="474"/>
      <c r="JGD411" s="455"/>
      <c r="JGE411" s="403"/>
      <c r="JGF411" s="403"/>
      <c r="JGG411" s="473"/>
      <c r="JGH411" s="472"/>
      <c r="JGI411" s="403"/>
      <c r="JGJ411" s="358"/>
      <c r="JGK411" s="474"/>
      <c r="JGL411" s="455"/>
      <c r="JGM411" s="403"/>
      <c r="JGN411" s="403"/>
      <c r="JGO411" s="473"/>
      <c r="JGP411" s="472"/>
      <c r="JGQ411" s="403"/>
      <c r="JGR411" s="358"/>
      <c r="JGS411" s="474"/>
      <c r="JGT411" s="455"/>
      <c r="JGU411" s="403"/>
      <c r="JGV411" s="403"/>
      <c r="JGW411" s="473"/>
      <c r="JGX411" s="472"/>
      <c r="JGY411" s="403"/>
      <c r="JGZ411" s="358"/>
      <c r="JHA411" s="474"/>
      <c r="JHB411" s="455"/>
      <c r="JHC411" s="403"/>
      <c r="JHD411" s="403"/>
      <c r="JHE411" s="473"/>
      <c r="JHF411" s="472"/>
      <c r="JHG411" s="403"/>
      <c r="JHH411" s="358"/>
      <c r="JHI411" s="474"/>
      <c r="JHJ411" s="455"/>
      <c r="JHK411" s="403"/>
      <c r="JHL411" s="403"/>
      <c r="JHM411" s="473"/>
      <c r="JHN411" s="472"/>
      <c r="JHO411" s="403"/>
      <c r="JHP411" s="358"/>
      <c r="JHQ411" s="474"/>
      <c r="JHR411" s="455"/>
      <c r="JHS411" s="403"/>
      <c r="JHT411" s="403"/>
      <c r="JHU411" s="473"/>
      <c r="JHV411" s="472"/>
      <c r="JHW411" s="403"/>
      <c r="JHX411" s="358"/>
      <c r="JHY411" s="474"/>
      <c r="JHZ411" s="455"/>
      <c r="JIA411" s="403"/>
      <c r="JIB411" s="403"/>
      <c r="JIC411" s="473"/>
      <c r="JID411" s="472"/>
      <c r="JIE411" s="403"/>
      <c r="JIF411" s="358"/>
      <c r="JIG411" s="474"/>
      <c r="JIH411" s="455"/>
      <c r="JII411" s="403"/>
      <c r="JIJ411" s="403"/>
      <c r="JIK411" s="473"/>
      <c r="JIL411" s="472"/>
      <c r="JIM411" s="403"/>
      <c r="JIN411" s="358"/>
      <c r="JIO411" s="474"/>
      <c r="JIP411" s="455"/>
      <c r="JIQ411" s="403"/>
      <c r="JIR411" s="403"/>
      <c r="JIS411" s="473"/>
      <c r="JIT411" s="472"/>
      <c r="JIU411" s="403"/>
      <c r="JIV411" s="358"/>
      <c r="JIW411" s="474"/>
      <c r="JIX411" s="455"/>
      <c r="JIY411" s="403"/>
      <c r="JIZ411" s="403"/>
      <c r="JJA411" s="473"/>
      <c r="JJB411" s="472"/>
      <c r="JJC411" s="403"/>
      <c r="JJD411" s="358"/>
      <c r="JJE411" s="474"/>
      <c r="JJF411" s="455"/>
      <c r="JJG411" s="403"/>
      <c r="JJH411" s="403"/>
      <c r="JJI411" s="473"/>
      <c r="JJJ411" s="472"/>
      <c r="JJK411" s="403"/>
      <c r="JJL411" s="358"/>
      <c r="JJM411" s="474"/>
      <c r="JJN411" s="455"/>
      <c r="JJO411" s="403"/>
      <c r="JJP411" s="403"/>
      <c r="JJQ411" s="473"/>
      <c r="JJR411" s="472"/>
      <c r="JJS411" s="403"/>
      <c r="JJT411" s="358"/>
      <c r="JJU411" s="474"/>
      <c r="JJV411" s="455"/>
      <c r="JJW411" s="403"/>
      <c r="JJX411" s="403"/>
      <c r="JJY411" s="473"/>
      <c r="JJZ411" s="472"/>
      <c r="JKA411" s="403"/>
      <c r="JKB411" s="358"/>
      <c r="JKC411" s="474"/>
      <c r="JKD411" s="455"/>
      <c r="JKE411" s="403"/>
      <c r="JKF411" s="403"/>
      <c r="JKG411" s="473"/>
      <c r="JKH411" s="472"/>
      <c r="JKI411" s="403"/>
      <c r="JKJ411" s="358"/>
      <c r="JKK411" s="474"/>
      <c r="JKL411" s="455"/>
      <c r="JKM411" s="403"/>
      <c r="JKN411" s="403"/>
      <c r="JKO411" s="473"/>
      <c r="JKP411" s="472"/>
      <c r="JKQ411" s="403"/>
      <c r="JKR411" s="358"/>
      <c r="JKS411" s="474"/>
      <c r="JKT411" s="455"/>
      <c r="JKU411" s="403"/>
      <c r="JKV411" s="403"/>
      <c r="JKW411" s="473"/>
      <c r="JKX411" s="472"/>
      <c r="JKY411" s="403"/>
      <c r="JKZ411" s="358"/>
      <c r="JLA411" s="474"/>
      <c r="JLB411" s="455"/>
      <c r="JLC411" s="403"/>
      <c r="JLD411" s="403"/>
      <c r="JLE411" s="473"/>
      <c r="JLF411" s="472"/>
      <c r="JLG411" s="403"/>
      <c r="JLH411" s="358"/>
      <c r="JLI411" s="474"/>
      <c r="JLJ411" s="455"/>
      <c r="JLK411" s="403"/>
      <c r="JLL411" s="403"/>
      <c r="JLM411" s="473"/>
      <c r="JLN411" s="472"/>
      <c r="JLO411" s="403"/>
      <c r="JLP411" s="358"/>
      <c r="JLQ411" s="474"/>
      <c r="JLR411" s="455"/>
      <c r="JLS411" s="403"/>
      <c r="JLT411" s="403"/>
      <c r="JLU411" s="473"/>
      <c r="JLV411" s="472"/>
      <c r="JLW411" s="403"/>
      <c r="JLX411" s="358"/>
      <c r="JLY411" s="474"/>
      <c r="JLZ411" s="455"/>
      <c r="JMA411" s="403"/>
      <c r="JMB411" s="403"/>
      <c r="JMC411" s="473"/>
      <c r="JMD411" s="472"/>
      <c r="JME411" s="403"/>
      <c r="JMF411" s="358"/>
      <c r="JMG411" s="474"/>
      <c r="JMH411" s="455"/>
      <c r="JMI411" s="403"/>
      <c r="JMJ411" s="403"/>
      <c r="JMK411" s="473"/>
      <c r="JML411" s="472"/>
      <c r="JMM411" s="403"/>
      <c r="JMN411" s="358"/>
      <c r="JMO411" s="474"/>
      <c r="JMP411" s="455"/>
      <c r="JMQ411" s="403"/>
      <c r="JMR411" s="403"/>
      <c r="JMS411" s="473"/>
      <c r="JMT411" s="472"/>
      <c r="JMU411" s="403"/>
      <c r="JMV411" s="358"/>
      <c r="JMW411" s="474"/>
      <c r="JMX411" s="455"/>
      <c r="JMY411" s="403"/>
      <c r="JMZ411" s="403"/>
      <c r="JNA411" s="473"/>
      <c r="JNB411" s="472"/>
      <c r="JNC411" s="403"/>
      <c r="JND411" s="358"/>
      <c r="JNE411" s="474"/>
      <c r="JNF411" s="455"/>
      <c r="JNG411" s="403"/>
      <c r="JNH411" s="403"/>
      <c r="JNI411" s="473"/>
      <c r="JNJ411" s="472"/>
      <c r="JNK411" s="403"/>
      <c r="JNL411" s="358"/>
      <c r="JNM411" s="474"/>
      <c r="JNN411" s="455"/>
      <c r="JNO411" s="403"/>
      <c r="JNP411" s="403"/>
      <c r="JNQ411" s="473"/>
      <c r="JNR411" s="472"/>
      <c r="JNS411" s="403"/>
      <c r="JNT411" s="358"/>
      <c r="JNU411" s="474"/>
      <c r="JNV411" s="455"/>
      <c r="JNW411" s="403"/>
      <c r="JNX411" s="403"/>
      <c r="JNY411" s="473"/>
      <c r="JNZ411" s="472"/>
      <c r="JOA411" s="403"/>
      <c r="JOB411" s="358"/>
      <c r="JOC411" s="474"/>
      <c r="JOD411" s="455"/>
      <c r="JOE411" s="403"/>
      <c r="JOF411" s="403"/>
      <c r="JOG411" s="473"/>
      <c r="JOH411" s="472"/>
      <c r="JOI411" s="403"/>
      <c r="JOJ411" s="358"/>
      <c r="JOK411" s="474"/>
      <c r="JOL411" s="455"/>
      <c r="JOM411" s="403"/>
      <c r="JON411" s="403"/>
      <c r="JOO411" s="473"/>
      <c r="JOP411" s="472"/>
      <c r="JOQ411" s="403"/>
      <c r="JOR411" s="358"/>
      <c r="JOS411" s="474"/>
      <c r="JOT411" s="455"/>
      <c r="JOU411" s="403"/>
      <c r="JOV411" s="403"/>
      <c r="JOW411" s="473"/>
      <c r="JOX411" s="472"/>
      <c r="JOY411" s="403"/>
      <c r="JOZ411" s="358"/>
      <c r="JPA411" s="474"/>
      <c r="JPB411" s="455"/>
      <c r="JPC411" s="403"/>
      <c r="JPD411" s="403"/>
      <c r="JPE411" s="473"/>
      <c r="JPF411" s="472"/>
      <c r="JPG411" s="403"/>
      <c r="JPH411" s="358"/>
      <c r="JPI411" s="474"/>
      <c r="JPJ411" s="455"/>
      <c r="JPK411" s="403"/>
      <c r="JPL411" s="403"/>
      <c r="JPM411" s="473"/>
      <c r="JPN411" s="472"/>
      <c r="JPO411" s="403"/>
      <c r="JPP411" s="358"/>
      <c r="JPQ411" s="474"/>
      <c r="JPR411" s="455"/>
      <c r="JPS411" s="403"/>
      <c r="JPT411" s="403"/>
      <c r="JPU411" s="473"/>
      <c r="JPV411" s="472"/>
      <c r="JPW411" s="403"/>
      <c r="JPX411" s="358"/>
      <c r="JPY411" s="474"/>
      <c r="JPZ411" s="455"/>
      <c r="JQA411" s="403"/>
      <c r="JQB411" s="403"/>
      <c r="JQC411" s="473"/>
      <c r="JQD411" s="472"/>
      <c r="JQE411" s="403"/>
      <c r="JQF411" s="358"/>
      <c r="JQG411" s="474"/>
      <c r="JQH411" s="455"/>
      <c r="JQI411" s="403"/>
      <c r="JQJ411" s="403"/>
      <c r="JQK411" s="473"/>
      <c r="JQL411" s="472"/>
      <c r="JQM411" s="403"/>
      <c r="JQN411" s="358"/>
      <c r="JQO411" s="474"/>
      <c r="JQP411" s="455"/>
      <c r="JQQ411" s="403"/>
      <c r="JQR411" s="403"/>
      <c r="JQS411" s="473"/>
      <c r="JQT411" s="472"/>
      <c r="JQU411" s="403"/>
      <c r="JQV411" s="358"/>
      <c r="JQW411" s="474"/>
      <c r="JQX411" s="455"/>
      <c r="JQY411" s="403"/>
      <c r="JQZ411" s="403"/>
      <c r="JRA411" s="473"/>
      <c r="JRB411" s="472"/>
      <c r="JRC411" s="403"/>
      <c r="JRD411" s="358"/>
      <c r="JRE411" s="474"/>
      <c r="JRF411" s="455"/>
      <c r="JRG411" s="403"/>
      <c r="JRH411" s="403"/>
      <c r="JRI411" s="473"/>
      <c r="JRJ411" s="472"/>
      <c r="JRK411" s="403"/>
      <c r="JRL411" s="358"/>
      <c r="JRM411" s="474"/>
      <c r="JRN411" s="455"/>
      <c r="JRO411" s="403"/>
      <c r="JRP411" s="403"/>
      <c r="JRQ411" s="473"/>
      <c r="JRR411" s="472"/>
      <c r="JRS411" s="403"/>
      <c r="JRT411" s="358"/>
      <c r="JRU411" s="474"/>
      <c r="JRV411" s="455"/>
      <c r="JRW411" s="403"/>
      <c r="JRX411" s="403"/>
      <c r="JRY411" s="473"/>
      <c r="JRZ411" s="472"/>
      <c r="JSA411" s="403"/>
      <c r="JSB411" s="358"/>
      <c r="JSC411" s="474"/>
      <c r="JSD411" s="455"/>
      <c r="JSE411" s="403"/>
      <c r="JSF411" s="403"/>
      <c r="JSG411" s="473"/>
      <c r="JSH411" s="472"/>
      <c r="JSI411" s="403"/>
      <c r="JSJ411" s="358"/>
      <c r="JSK411" s="474"/>
      <c r="JSL411" s="455"/>
      <c r="JSM411" s="403"/>
      <c r="JSN411" s="403"/>
      <c r="JSO411" s="473"/>
      <c r="JSP411" s="472"/>
      <c r="JSQ411" s="403"/>
      <c r="JSR411" s="358"/>
      <c r="JSS411" s="474"/>
      <c r="JST411" s="455"/>
      <c r="JSU411" s="403"/>
      <c r="JSV411" s="403"/>
      <c r="JSW411" s="473"/>
      <c r="JSX411" s="472"/>
      <c r="JSY411" s="403"/>
      <c r="JSZ411" s="358"/>
      <c r="JTA411" s="474"/>
      <c r="JTB411" s="455"/>
      <c r="JTC411" s="403"/>
      <c r="JTD411" s="403"/>
      <c r="JTE411" s="473"/>
      <c r="JTF411" s="472"/>
      <c r="JTG411" s="403"/>
      <c r="JTH411" s="358"/>
      <c r="JTI411" s="474"/>
      <c r="JTJ411" s="455"/>
      <c r="JTK411" s="403"/>
      <c r="JTL411" s="403"/>
      <c r="JTM411" s="473"/>
      <c r="JTN411" s="472"/>
      <c r="JTO411" s="403"/>
      <c r="JTP411" s="358"/>
      <c r="JTQ411" s="474"/>
      <c r="JTR411" s="455"/>
      <c r="JTS411" s="403"/>
      <c r="JTT411" s="403"/>
      <c r="JTU411" s="473"/>
      <c r="JTV411" s="472"/>
      <c r="JTW411" s="403"/>
      <c r="JTX411" s="358"/>
      <c r="JTY411" s="474"/>
      <c r="JTZ411" s="455"/>
      <c r="JUA411" s="403"/>
      <c r="JUB411" s="403"/>
      <c r="JUC411" s="473"/>
      <c r="JUD411" s="472"/>
      <c r="JUE411" s="403"/>
      <c r="JUF411" s="358"/>
      <c r="JUG411" s="474"/>
      <c r="JUH411" s="455"/>
      <c r="JUI411" s="403"/>
      <c r="JUJ411" s="403"/>
      <c r="JUK411" s="473"/>
      <c r="JUL411" s="472"/>
      <c r="JUM411" s="403"/>
      <c r="JUN411" s="358"/>
      <c r="JUO411" s="474"/>
      <c r="JUP411" s="455"/>
      <c r="JUQ411" s="403"/>
      <c r="JUR411" s="403"/>
      <c r="JUS411" s="473"/>
      <c r="JUT411" s="472"/>
      <c r="JUU411" s="403"/>
      <c r="JUV411" s="358"/>
      <c r="JUW411" s="474"/>
      <c r="JUX411" s="455"/>
      <c r="JUY411" s="403"/>
      <c r="JUZ411" s="403"/>
      <c r="JVA411" s="473"/>
      <c r="JVB411" s="472"/>
      <c r="JVC411" s="403"/>
      <c r="JVD411" s="358"/>
      <c r="JVE411" s="474"/>
      <c r="JVF411" s="455"/>
      <c r="JVG411" s="403"/>
      <c r="JVH411" s="403"/>
      <c r="JVI411" s="473"/>
      <c r="JVJ411" s="472"/>
      <c r="JVK411" s="403"/>
      <c r="JVL411" s="358"/>
      <c r="JVM411" s="474"/>
      <c r="JVN411" s="455"/>
      <c r="JVO411" s="403"/>
      <c r="JVP411" s="403"/>
      <c r="JVQ411" s="473"/>
      <c r="JVR411" s="472"/>
      <c r="JVS411" s="403"/>
      <c r="JVT411" s="358"/>
      <c r="JVU411" s="474"/>
      <c r="JVV411" s="455"/>
      <c r="JVW411" s="403"/>
      <c r="JVX411" s="403"/>
      <c r="JVY411" s="473"/>
      <c r="JVZ411" s="472"/>
      <c r="JWA411" s="403"/>
      <c r="JWB411" s="358"/>
      <c r="JWC411" s="474"/>
      <c r="JWD411" s="455"/>
      <c r="JWE411" s="403"/>
      <c r="JWF411" s="403"/>
      <c r="JWG411" s="473"/>
      <c r="JWH411" s="472"/>
      <c r="JWI411" s="403"/>
      <c r="JWJ411" s="358"/>
      <c r="JWK411" s="474"/>
      <c r="JWL411" s="455"/>
      <c r="JWM411" s="403"/>
      <c r="JWN411" s="403"/>
      <c r="JWO411" s="473"/>
      <c r="JWP411" s="472"/>
      <c r="JWQ411" s="403"/>
      <c r="JWR411" s="358"/>
      <c r="JWS411" s="474"/>
      <c r="JWT411" s="455"/>
      <c r="JWU411" s="403"/>
      <c r="JWV411" s="403"/>
      <c r="JWW411" s="473"/>
      <c r="JWX411" s="472"/>
      <c r="JWY411" s="403"/>
      <c r="JWZ411" s="358"/>
      <c r="JXA411" s="474"/>
      <c r="JXB411" s="455"/>
      <c r="JXC411" s="403"/>
      <c r="JXD411" s="403"/>
      <c r="JXE411" s="473"/>
      <c r="JXF411" s="472"/>
      <c r="JXG411" s="403"/>
      <c r="JXH411" s="358"/>
      <c r="JXI411" s="474"/>
      <c r="JXJ411" s="455"/>
      <c r="JXK411" s="403"/>
      <c r="JXL411" s="403"/>
      <c r="JXM411" s="473"/>
      <c r="JXN411" s="472"/>
      <c r="JXO411" s="403"/>
      <c r="JXP411" s="358"/>
      <c r="JXQ411" s="474"/>
      <c r="JXR411" s="455"/>
      <c r="JXS411" s="403"/>
      <c r="JXT411" s="403"/>
      <c r="JXU411" s="473"/>
      <c r="JXV411" s="472"/>
      <c r="JXW411" s="403"/>
      <c r="JXX411" s="358"/>
      <c r="JXY411" s="474"/>
      <c r="JXZ411" s="455"/>
      <c r="JYA411" s="403"/>
      <c r="JYB411" s="403"/>
      <c r="JYC411" s="473"/>
      <c r="JYD411" s="472"/>
      <c r="JYE411" s="403"/>
      <c r="JYF411" s="358"/>
      <c r="JYG411" s="474"/>
      <c r="JYH411" s="455"/>
      <c r="JYI411" s="403"/>
      <c r="JYJ411" s="403"/>
      <c r="JYK411" s="473"/>
      <c r="JYL411" s="472"/>
      <c r="JYM411" s="403"/>
      <c r="JYN411" s="358"/>
      <c r="JYO411" s="474"/>
      <c r="JYP411" s="455"/>
      <c r="JYQ411" s="403"/>
      <c r="JYR411" s="403"/>
      <c r="JYS411" s="473"/>
      <c r="JYT411" s="472"/>
      <c r="JYU411" s="403"/>
      <c r="JYV411" s="358"/>
      <c r="JYW411" s="474"/>
      <c r="JYX411" s="455"/>
      <c r="JYY411" s="403"/>
      <c r="JYZ411" s="403"/>
      <c r="JZA411" s="473"/>
      <c r="JZB411" s="472"/>
      <c r="JZC411" s="403"/>
      <c r="JZD411" s="358"/>
      <c r="JZE411" s="474"/>
      <c r="JZF411" s="455"/>
      <c r="JZG411" s="403"/>
      <c r="JZH411" s="403"/>
      <c r="JZI411" s="473"/>
      <c r="JZJ411" s="472"/>
      <c r="JZK411" s="403"/>
      <c r="JZL411" s="358"/>
      <c r="JZM411" s="474"/>
      <c r="JZN411" s="455"/>
      <c r="JZO411" s="403"/>
      <c r="JZP411" s="403"/>
      <c r="JZQ411" s="473"/>
      <c r="JZR411" s="472"/>
      <c r="JZS411" s="403"/>
      <c r="JZT411" s="358"/>
      <c r="JZU411" s="474"/>
      <c r="JZV411" s="455"/>
      <c r="JZW411" s="403"/>
      <c r="JZX411" s="403"/>
      <c r="JZY411" s="473"/>
      <c r="JZZ411" s="472"/>
      <c r="KAA411" s="403"/>
      <c r="KAB411" s="358"/>
      <c r="KAC411" s="474"/>
      <c r="KAD411" s="455"/>
      <c r="KAE411" s="403"/>
      <c r="KAF411" s="403"/>
      <c r="KAG411" s="473"/>
      <c r="KAH411" s="472"/>
      <c r="KAI411" s="403"/>
      <c r="KAJ411" s="358"/>
      <c r="KAK411" s="474"/>
      <c r="KAL411" s="455"/>
      <c r="KAM411" s="403"/>
      <c r="KAN411" s="403"/>
      <c r="KAO411" s="473"/>
      <c r="KAP411" s="472"/>
      <c r="KAQ411" s="403"/>
      <c r="KAR411" s="358"/>
      <c r="KAS411" s="474"/>
      <c r="KAT411" s="455"/>
      <c r="KAU411" s="403"/>
      <c r="KAV411" s="403"/>
      <c r="KAW411" s="473"/>
      <c r="KAX411" s="472"/>
      <c r="KAY411" s="403"/>
      <c r="KAZ411" s="358"/>
      <c r="KBA411" s="474"/>
      <c r="KBB411" s="455"/>
      <c r="KBC411" s="403"/>
      <c r="KBD411" s="403"/>
      <c r="KBE411" s="473"/>
      <c r="KBF411" s="472"/>
      <c r="KBG411" s="403"/>
      <c r="KBH411" s="358"/>
      <c r="KBI411" s="474"/>
      <c r="KBJ411" s="455"/>
      <c r="KBK411" s="403"/>
      <c r="KBL411" s="403"/>
      <c r="KBM411" s="473"/>
      <c r="KBN411" s="472"/>
      <c r="KBO411" s="403"/>
      <c r="KBP411" s="358"/>
      <c r="KBQ411" s="474"/>
      <c r="KBR411" s="455"/>
      <c r="KBS411" s="403"/>
      <c r="KBT411" s="403"/>
      <c r="KBU411" s="473"/>
      <c r="KBV411" s="472"/>
      <c r="KBW411" s="403"/>
      <c r="KBX411" s="358"/>
      <c r="KBY411" s="474"/>
      <c r="KBZ411" s="455"/>
      <c r="KCA411" s="403"/>
      <c r="KCB411" s="403"/>
      <c r="KCC411" s="473"/>
      <c r="KCD411" s="472"/>
      <c r="KCE411" s="403"/>
      <c r="KCF411" s="358"/>
      <c r="KCG411" s="474"/>
      <c r="KCH411" s="455"/>
      <c r="KCI411" s="403"/>
      <c r="KCJ411" s="403"/>
      <c r="KCK411" s="473"/>
      <c r="KCL411" s="472"/>
      <c r="KCM411" s="403"/>
      <c r="KCN411" s="358"/>
      <c r="KCO411" s="474"/>
      <c r="KCP411" s="455"/>
      <c r="KCQ411" s="403"/>
      <c r="KCR411" s="403"/>
      <c r="KCS411" s="473"/>
      <c r="KCT411" s="472"/>
      <c r="KCU411" s="403"/>
      <c r="KCV411" s="358"/>
      <c r="KCW411" s="474"/>
      <c r="KCX411" s="455"/>
      <c r="KCY411" s="403"/>
      <c r="KCZ411" s="403"/>
      <c r="KDA411" s="473"/>
      <c r="KDB411" s="472"/>
      <c r="KDC411" s="403"/>
      <c r="KDD411" s="358"/>
      <c r="KDE411" s="474"/>
      <c r="KDF411" s="455"/>
      <c r="KDG411" s="403"/>
      <c r="KDH411" s="403"/>
      <c r="KDI411" s="473"/>
      <c r="KDJ411" s="472"/>
      <c r="KDK411" s="403"/>
      <c r="KDL411" s="358"/>
      <c r="KDM411" s="474"/>
      <c r="KDN411" s="455"/>
      <c r="KDO411" s="403"/>
      <c r="KDP411" s="403"/>
      <c r="KDQ411" s="473"/>
      <c r="KDR411" s="472"/>
      <c r="KDS411" s="403"/>
      <c r="KDT411" s="358"/>
      <c r="KDU411" s="474"/>
      <c r="KDV411" s="455"/>
      <c r="KDW411" s="403"/>
      <c r="KDX411" s="403"/>
      <c r="KDY411" s="473"/>
      <c r="KDZ411" s="472"/>
      <c r="KEA411" s="403"/>
      <c r="KEB411" s="358"/>
      <c r="KEC411" s="474"/>
      <c r="KED411" s="455"/>
      <c r="KEE411" s="403"/>
      <c r="KEF411" s="403"/>
      <c r="KEG411" s="473"/>
      <c r="KEH411" s="472"/>
      <c r="KEI411" s="403"/>
      <c r="KEJ411" s="358"/>
      <c r="KEK411" s="474"/>
      <c r="KEL411" s="455"/>
      <c r="KEM411" s="403"/>
      <c r="KEN411" s="403"/>
      <c r="KEO411" s="473"/>
      <c r="KEP411" s="472"/>
      <c r="KEQ411" s="403"/>
      <c r="KER411" s="358"/>
      <c r="KES411" s="474"/>
      <c r="KET411" s="455"/>
      <c r="KEU411" s="403"/>
      <c r="KEV411" s="403"/>
      <c r="KEW411" s="473"/>
      <c r="KEX411" s="472"/>
      <c r="KEY411" s="403"/>
      <c r="KEZ411" s="358"/>
      <c r="KFA411" s="474"/>
      <c r="KFB411" s="455"/>
      <c r="KFC411" s="403"/>
      <c r="KFD411" s="403"/>
      <c r="KFE411" s="473"/>
      <c r="KFF411" s="472"/>
      <c r="KFG411" s="403"/>
      <c r="KFH411" s="358"/>
      <c r="KFI411" s="474"/>
      <c r="KFJ411" s="455"/>
      <c r="KFK411" s="403"/>
      <c r="KFL411" s="403"/>
      <c r="KFM411" s="473"/>
      <c r="KFN411" s="472"/>
      <c r="KFO411" s="403"/>
      <c r="KFP411" s="358"/>
      <c r="KFQ411" s="474"/>
      <c r="KFR411" s="455"/>
      <c r="KFS411" s="403"/>
      <c r="KFT411" s="403"/>
      <c r="KFU411" s="473"/>
      <c r="KFV411" s="472"/>
      <c r="KFW411" s="403"/>
      <c r="KFX411" s="358"/>
      <c r="KFY411" s="474"/>
      <c r="KFZ411" s="455"/>
      <c r="KGA411" s="403"/>
      <c r="KGB411" s="403"/>
      <c r="KGC411" s="473"/>
      <c r="KGD411" s="472"/>
      <c r="KGE411" s="403"/>
      <c r="KGF411" s="358"/>
      <c r="KGG411" s="474"/>
      <c r="KGH411" s="455"/>
      <c r="KGI411" s="403"/>
      <c r="KGJ411" s="403"/>
      <c r="KGK411" s="473"/>
      <c r="KGL411" s="472"/>
      <c r="KGM411" s="403"/>
      <c r="KGN411" s="358"/>
      <c r="KGO411" s="474"/>
      <c r="KGP411" s="455"/>
      <c r="KGQ411" s="403"/>
      <c r="KGR411" s="403"/>
      <c r="KGS411" s="473"/>
      <c r="KGT411" s="472"/>
      <c r="KGU411" s="403"/>
      <c r="KGV411" s="358"/>
      <c r="KGW411" s="474"/>
      <c r="KGX411" s="455"/>
      <c r="KGY411" s="403"/>
      <c r="KGZ411" s="403"/>
      <c r="KHA411" s="473"/>
      <c r="KHB411" s="472"/>
      <c r="KHC411" s="403"/>
      <c r="KHD411" s="358"/>
      <c r="KHE411" s="474"/>
      <c r="KHF411" s="455"/>
      <c r="KHG411" s="403"/>
      <c r="KHH411" s="403"/>
      <c r="KHI411" s="473"/>
      <c r="KHJ411" s="472"/>
      <c r="KHK411" s="403"/>
      <c r="KHL411" s="358"/>
      <c r="KHM411" s="474"/>
      <c r="KHN411" s="455"/>
      <c r="KHO411" s="403"/>
      <c r="KHP411" s="403"/>
      <c r="KHQ411" s="473"/>
      <c r="KHR411" s="472"/>
      <c r="KHS411" s="403"/>
      <c r="KHT411" s="358"/>
      <c r="KHU411" s="474"/>
      <c r="KHV411" s="455"/>
      <c r="KHW411" s="403"/>
      <c r="KHX411" s="403"/>
      <c r="KHY411" s="473"/>
      <c r="KHZ411" s="472"/>
      <c r="KIA411" s="403"/>
      <c r="KIB411" s="358"/>
      <c r="KIC411" s="474"/>
      <c r="KID411" s="455"/>
      <c r="KIE411" s="403"/>
      <c r="KIF411" s="403"/>
      <c r="KIG411" s="473"/>
      <c r="KIH411" s="472"/>
      <c r="KII411" s="403"/>
      <c r="KIJ411" s="358"/>
      <c r="KIK411" s="474"/>
      <c r="KIL411" s="455"/>
      <c r="KIM411" s="403"/>
      <c r="KIN411" s="403"/>
      <c r="KIO411" s="473"/>
      <c r="KIP411" s="472"/>
      <c r="KIQ411" s="403"/>
      <c r="KIR411" s="358"/>
      <c r="KIS411" s="474"/>
      <c r="KIT411" s="455"/>
      <c r="KIU411" s="403"/>
      <c r="KIV411" s="403"/>
      <c r="KIW411" s="473"/>
      <c r="KIX411" s="472"/>
      <c r="KIY411" s="403"/>
      <c r="KIZ411" s="358"/>
      <c r="KJA411" s="474"/>
      <c r="KJB411" s="455"/>
      <c r="KJC411" s="403"/>
      <c r="KJD411" s="403"/>
      <c r="KJE411" s="473"/>
      <c r="KJF411" s="472"/>
      <c r="KJG411" s="403"/>
      <c r="KJH411" s="358"/>
      <c r="KJI411" s="474"/>
      <c r="KJJ411" s="455"/>
      <c r="KJK411" s="403"/>
      <c r="KJL411" s="403"/>
      <c r="KJM411" s="473"/>
      <c r="KJN411" s="472"/>
      <c r="KJO411" s="403"/>
      <c r="KJP411" s="358"/>
      <c r="KJQ411" s="474"/>
      <c r="KJR411" s="455"/>
      <c r="KJS411" s="403"/>
      <c r="KJT411" s="403"/>
      <c r="KJU411" s="473"/>
      <c r="KJV411" s="472"/>
      <c r="KJW411" s="403"/>
      <c r="KJX411" s="358"/>
      <c r="KJY411" s="474"/>
      <c r="KJZ411" s="455"/>
      <c r="KKA411" s="403"/>
      <c r="KKB411" s="403"/>
      <c r="KKC411" s="473"/>
      <c r="KKD411" s="472"/>
      <c r="KKE411" s="403"/>
      <c r="KKF411" s="358"/>
      <c r="KKG411" s="474"/>
      <c r="KKH411" s="455"/>
      <c r="KKI411" s="403"/>
      <c r="KKJ411" s="403"/>
      <c r="KKK411" s="473"/>
      <c r="KKL411" s="472"/>
      <c r="KKM411" s="403"/>
      <c r="KKN411" s="358"/>
      <c r="KKO411" s="474"/>
      <c r="KKP411" s="455"/>
      <c r="KKQ411" s="403"/>
      <c r="KKR411" s="403"/>
      <c r="KKS411" s="473"/>
      <c r="KKT411" s="472"/>
      <c r="KKU411" s="403"/>
      <c r="KKV411" s="358"/>
      <c r="KKW411" s="474"/>
      <c r="KKX411" s="455"/>
      <c r="KKY411" s="403"/>
      <c r="KKZ411" s="403"/>
      <c r="KLA411" s="473"/>
      <c r="KLB411" s="472"/>
      <c r="KLC411" s="403"/>
      <c r="KLD411" s="358"/>
      <c r="KLE411" s="474"/>
      <c r="KLF411" s="455"/>
      <c r="KLG411" s="403"/>
      <c r="KLH411" s="403"/>
      <c r="KLI411" s="473"/>
      <c r="KLJ411" s="472"/>
      <c r="KLK411" s="403"/>
      <c r="KLL411" s="358"/>
      <c r="KLM411" s="474"/>
      <c r="KLN411" s="455"/>
      <c r="KLO411" s="403"/>
      <c r="KLP411" s="403"/>
      <c r="KLQ411" s="473"/>
      <c r="KLR411" s="472"/>
      <c r="KLS411" s="403"/>
      <c r="KLT411" s="358"/>
      <c r="KLU411" s="474"/>
      <c r="KLV411" s="455"/>
      <c r="KLW411" s="403"/>
      <c r="KLX411" s="403"/>
      <c r="KLY411" s="473"/>
      <c r="KLZ411" s="472"/>
      <c r="KMA411" s="403"/>
      <c r="KMB411" s="358"/>
      <c r="KMC411" s="474"/>
      <c r="KMD411" s="455"/>
      <c r="KME411" s="403"/>
      <c r="KMF411" s="403"/>
      <c r="KMG411" s="473"/>
      <c r="KMH411" s="472"/>
      <c r="KMI411" s="403"/>
      <c r="KMJ411" s="358"/>
      <c r="KMK411" s="474"/>
      <c r="KML411" s="455"/>
      <c r="KMM411" s="403"/>
      <c r="KMN411" s="403"/>
      <c r="KMO411" s="473"/>
      <c r="KMP411" s="472"/>
      <c r="KMQ411" s="403"/>
      <c r="KMR411" s="358"/>
      <c r="KMS411" s="474"/>
      <c r="KMT411" s="455"/>
      <c r="KMU411" s="403"/>
      <c r="KMV411" s="403"/>
      <c r="KMW411" s="473"/>
      <c r="KMX411" s="472"/>
      <c r="KMY411" s="403"/>
      <c r="KMZ411" s="358"/>
      <c r="KNA411" s="474"/>
      <c r="KNB411" s="455"/>
      <c r="KNC411" s="403"/>
      <c r="KND411" s="403"/>
      <c r="KNE411" s="473"/>
      <c r="KNF411" s="472"/>
      <c r="KNG411" s="403"/>
      <c r="KNH411" s="358"/>
      <c r="KNI411" s="474"/>
      <c r="KNJ411" s="455"/>
      <c r="KNK411" s="403"/>
      <c r="KNL411" s="403"/>
      <c r="KNM411" s="473"/>
      <c r="KNN411" s="472"/>
      <c r="KNO411" s="403"/>
      <c r="KNP411" s="358"/>
      <c r="KNQ411" s="474"/>
      <c r="KNR411" s="455"/>
      <c r="KNS411" s="403"/>
      <c r="KNT411" s="403"/>
      <c r="KNU411" s="473"/>
      <c r="KNV411" s="472"/>
      <c r="KNW411" s="403"/>
      <c r="KNX411" s="358"/>
      <c r="KNY411" s="474"/>
      <c r="KNZ411" s="455"/>
      <c r="KOA411" s="403"/>
      <c r="KOB411" s="403"/>
      <c r="KOC411" s="473"/>
      <c r="KOD411" s="472"/>
      <c r="KOE411" s="403"/>
      <c r="KOF411" s="358"/>
      <c r="KOG411" s="474"/>
      <c r="KOH411" s="455"/>
      <c r="KOI411" s="403"/>
      <c r="KOJ411" s="403"/>
      <c r="KOK411" s="473"/>
      <c r="KOL411" s="472"/>
      <c r="KOM411" s="403"/>
      <c r="KON411" s="358"/>
      <c r="KOO411" s="474"/>
      <c r="KOP411" s="455"/>
      <c r="KOQ411" s="403"/>
      <c r="KOR411" s="403"/>
      <c r="KOS411" s="473"/>
      <c r="KOT411" s="472"/>
      <c r="KOU411" s="403"/>
      <c r="KOV411" s="358"/>
      <c r="KOW411" s="474"/>
      <c r="KOX411" s="455"/>
      <c r="KOY411" s="403"/>
      <c r="KOZ411" s="403"/>
      <c r="KPA411" s="473"/>
      <c r="KPB411" s="472"/>
      <c r="KPC411" s="403"/>
      <c r="KPD411" s="358"/>
      <c r="KPE411" s="474"/>
      <c r="KPF411" s="455"/>
      <c r="KPG411" s="403"/>
      <c r="KPH411" s="403"/>
      <c r="KPI411" s="473"/>
      <c r="KPJ411" s="472"/>
      <c r="KPK411" s="403"/>
      <c r="KPL411" s="358"/>
      <c r="KPM411" s="474"/>
      <c r="KPN411" s="455"/>
      <c r="KPO411" s="403"/>
      <c r="KPP411" s="403"/>
      <c r="KPQ411" s="473"/>
      <c r="KPR411" s="472"/>
      <c r="KPS411" s="403"/>
      <c r="KPT411" s="358"/>
      <c r="KPU411" s="474"/>
      <c r="KPV411" s="455"/>
      <c r="KPW411" s="403"/>
      <c r="KPX411" s="403"/>
      <c r="KPY411" s="473"/>
      <c r="KPZ411" s="472"/>
      <c r="KQA411" s="403"/>
      <c r="KQB411" s="358"/>
      <c r="KQC411" s="474"/>
      <c r="KQD411" s="455"/>
      <c r="KQE411" s="403"/>
      <c r="KQF411" s="403"/>
      <c r="KQG411" s="473"/>
      <c r="KQH411" s="472"/>
      <c r="KQI411" s="403"/>
      <c r="KQJ411" s="358"/>
      <c r="KQK411" s="474"/>
      <c r="KQL411" s="455"/>
      <c r="KQM411" s="403"/>
      <c r="KQN411" s="403"/>
      <c r="KQO411" s="473"/>
      <c r="KQP411" s="472"/>
      <c r="KQQ411" s="403"/>
      <c r="KQR411" s="358"/>
      <c r="KQS411" s="474"/>
      <c r="KQT411" s="455"/>
      <c r="KQU411" s="403"/>
      <c r="KQV411" s="403"/>
      <c r="KQW411" s="473"/>
      <c r="KQX411" s="472"/>
      <c r="KQY411" s="403"/>
      <c r="KQZ411" s="358"/>
      <c r="KRA411" s="474"/>
      <c r="KRB411" s="455"/>
      <c r="KRC411" s="403"/>
      <c r="KRD411" s="403"/>
      <c r="KRE411" s="473"/>
      <c r="KRF411" s="472"/>
      <c r="KRG411" s="403"/>
      <c r="KRH411" s="358"/>
      <c r="KRI411" s="474"/>
      <c r="KRJ411" s="455"/>
      <c r="KRK411" s="403"/>
      <c r="KRL411" s="403"/>
      <c r="KRM411" s="473"/>
      <c r="KRN411" s="472"/>
      <c r="KRO411" s="403"/>
      <c r="KRP411" s="358"/>
      <c r="KRQ411" s="474"/>
      <c r="KRR411" s="455"/>
      <c r="KRS411" s="403"/>
      <c r="KRT411" s="403"/>
      <c r="KRU411" s="473"/>
      <c r="KRV411" s="472"/>
      <c r="KRW411" s="403"/>
      <c r="KRX411" s="358"/>
      <c r="KRY411" s="474"/>
      <c r="KRZ411" s="455"/>
      <c r="KSA411" s="403"/>
      <c r="KSB411" s="403"/>
      <c r="KSC411" s="473"/>
      <c r="KSD411" s="472"/>
      <c r="KSE411" s="403"/>
      <c r="KSF411" s="358"/>
      <c r="KSG411" s="474"/>
      <c r="KSH411" s="455"/>
      <c r="KSI411" s="403"/>
      <c r="KSJ411" s="403"/>
      <c r="KSK411" s="473"/>
      <c r="KSL411" s="472"/>
      <c r="KSM411" s="403"/>
      <c r="KSN411" s="358"/>
      <c r="KSO411" s="474"/>
      <c r="KSP411" s="455"/>
      <c r="KSQ411" s="403"/>
      <c r="KSR411" s="403"/>
      <c r="KSS411" s="473"/>
      <c r="KST411" s="472"/>
      <c r="KSU411" s="403"/>
      <c r="KSV411" s="358"/>
      <c r="KSW411" s="474"/>
      <c r="KSX411" s="455"/>
      <c r="KSY411" s="403"/>
      <c r="KSZ411" s="403"/>
      <c r="KTA411" s="473"/>
      <c r="KTB411" s="472"/>
      <c r="KTC411" s="403"/>
      <c r="KTD411" s="358"/>
      <c r="KTE411" s="474"/>
      <c r="KTF411" s="455"/>
      <c r="KTG411" s="403"/>
      <c r="KTH411" s="403"/>
      <c r="KTI411" s="473"/>
      <c r="KTJ411" s="472"/>
      <c r="KTK411" s="403"/>
      <c r="KTL411" s="358"/>
      <c r="KTM411" s="474"/>
      <c r="KTN411" s="455"/>
      <c r="KTO411" s="403"/>
      <c r="KTP411" s="403"/>
      <c r="KTQ411" s="473"/>
      <c r="KTR411" s="472"/>
      <c r="KTS411" s="403"/>
      <c r="KTT411" s="358"/>
      <c r="KTU411" s="474"/>
      <c r="KTV411" s="455"/>
      <c r="KTW411" s="403"/>
      <c r="KTX411" s="403"/>
      <c r="KTY411" s="473"/>
      <c r="KTZ411" s="472"/>
      <c r="KUA411" s="403"/>
      <c r="KUB411" s="358"/>
      <c r="KUC411" s="474"/>
      <c r="KUD411" s="455"/>
      <c r="KUE411" s="403"/>
      <c r="KUF411" s="403"/>
      <c r="KUG411" s="473"/>
      <c r="KUH411" s="472"/>
      <c r="KUI411" s="403"/>
      <c r="KUJ411" s="358"/>
      <c r="KUK411" s="474"/>
      <c r="KUL411" s="455"/>
      <c r="KUM411" s="403"/>
      <c r="KUN411" s="403"/>
      <c r="KUO411" s="473"/>
      <c r="KUP411" s="472"/>
      <c r="KUQ411" s="403"/>
      <c r="KUR411" s="358"/>
      <c r="KUS411" s="474"/>
      <c r="KUT411" s="455"/>
      <c r="KUU411" s="403"/>
      <c r="KUV411" s="403"/>
      <c r="KUW411" s="473"/>
      <c r="KUX411" s="472"/>
      <c r="KUY411" s="403"/>
      <c r="KUZ411" s="358"/>
      <c r="KVA411" s="474"/>
      <c r="KVB411" s="455"/>
      <c r="KVC411" s="403"/>
      <c r="KVD411" s="403"/>
      <c r="KVE411" s="473"/>
      <c r="KVF411" s="472"/>
      <c r="KVG411" s="403"/>
      <c r="KVH411" s="358"/>
      <c r="KVI411" s="474"/>
      <c r="KVJ411" s="455"/>
      <c r="KVK411" s="403"/>
      <c r="KVL411" s="403"/>
      <c r="KVM411" s="473"/>
      <c r="KVN411" s="472"/>
      <c r="KVO411" s="403"/>
      <c r="KVP411" s="358"/>
      <c r="KVQ411" s="474"/>
      <c r="KVR411" s="455"/>
      <c r="KVS411" s="403"/>
      <c r="KVT411" s="403"/>
      <c r="KVU411" s="473"/>
      <c r="KVV411" s="472"/>
      <c r="KVW411" s="403"/>
      <c r="KVX411" s="358"/>
      <c r="KVY411" s="474"/>
      <c r="KVZ411" s="455"/>
      <c r="KWA411" s="403"/>
      <c r="KWB411" s="403"/>
      <c r="KWC411" s="473"/>
      <c r="KWD411" s="472"/>
      <c r="KWE411" s="403"/>
      <c r="KWF411" s="358"/>
      <c r="KWG411" s="474"/>
      <c r="KWH411" s="455"/>
      <c r="KWI411" s="403"/>
      <c r="KWJ411" s="403"/>
      <c r="KWK411" s="473"/>
      <c r="KWL411" s="472"/>
      <c r="KWM411" s="403"/>
      <c r="KWN411" s="358"/>
      <c r="KWO411" s="474"/>
      <c r="KWP411" s="455"/>
      <c r="KWQ411" s="403"/>
      <c r="KWR411" s="403"/>
      <c r="KWS411" s="473"/>
      <c r="KWT411" s="472"/>
      <c r="KWU411" s="403"/>
      <c r="KWV411" s="358"/>
      <c r="KWW411" s="474"/>
      <c r="KWX411" s="455"/>
      <c r="KWY411" s="403"/>
      <c r="KWZ411" s="403"/>
      <c r="KXA411" s="473"/>
      <c r="KXB411" s="472"/>
      <c r="KXC411" s="403"/>
      <c r="KXD411" s="358"/>
      <c r="KXE411" s="474"/>
      <c r="KXF411" s="455"/>
      <c r="KXG411" s="403"/>
      <c r="KXH411" s="403"/>
      <c r="KXI411" s="473"/>
      <c r="KXJ411" s="472"/>
      <c r="KXK411" s="403"/>
      <c r="KXL411" s="358"/>
      <c r="KXM411" s="474"/>
      <c r="KXN411" s="455"/>
      <c r="KXO411" s="403"/>
      <c r="KXP411" s="403"/>
      <c r="KXQ411" s="473"/>
      <c r="KXR411" s="472"/>
      <c r="KXS411" s="403"/>
      <c r="KXT411" s="358"/>
      <c r="KXU411" s="474"/>
      <c r="KXV411" s="455"/>
      <c r="KXW411" s="403"/>
      <c r="KXX411" s="403"/>
      <c r="KXY411" s="473"/>
      <c r="KXZ411" s="472"/>
      <c r="KYA411" s="403"/>
      <c r="KYB411" s="358"/>
      <c r="KYC411" s="474"/>
      <c r="KYD411" s="455"/>
      <c r="KYE411" s="403"/>
      <c r="KYF411" s="403"/>
      <c r="KYG411" s="473"/>
      <c r="KYH411" s="472"/>
      <c r="KYI411" s="403"/>
      <c r="KYJ411" s="358"/>
      <c r="KYK411" s="474"/>
      <c r="KYL411" s="455"/>
      <c r="KYM411" s="403"/>
      <c r="KYN411" s="403"/>
      <c r="KYO411" s="473"/>
      <c r="KYP411" s="472"/>
      <c r="KYQ411" s="403"/>
      <c r="KYR411" s="358"/>
      <c r="KYS411" s="474"/>
      <c r="KYT411" s="455"/>
      <c r="KYU411" s="403"/>
      <c r="KYV411" s="403"/>
      <c r="KYW411" s="473"/>
      <c r="KYX411" s="472"/>
      <c r="KYY411" s="403"/>
      <c r="KYZ411" s="358"/>
      <c r="KZA411" s="474"/>
      <c r="KZB411" s="455"/>
      <c r="KZC411" s="403"/>
      <c r="KZD411" s="403"/>
      <c r="KZE411" s="473"/>
      <c r="KZF411" s="472"/>
      <c r="KZG411" s="403"/>
      <c r="KZH411" s="358"/>
      <c r="KZI411" s="474"/>
      <c r="KZJ411" s="455"/>
      <c r="KZK411" s="403"/>
      <c r="KZL411" s="403"/>
      <c r="KZM411" s="473"/>
      <c r="KZN411" s="472"/>
      <c r="KZO411" s="403"/>
      <c r="KZP411" s="358"/>
      <c r="KZQ411" s="474"/>
      <c r="KZR411" s="455"/>
      <c r="KZS411" s="403"/>
      <c r="KZT411" s="403"/>
      <c r="KZU411" s="473"/>
      <c r="KZV411" s="472"/>
      <c r="KZW411" s="403"/>
      <c r="KZX411" s="358"/>
      <c r="KZY411" s="474"/>
      <c r="KZZ411" s="455"/>
      <c r="LAA411" s="403"/>
      <c r="LAB411" s="403"/>
      <c r="LAC411" s="473"/>
      <c r="LAD411" s="472"/>
      <c r="LAE411" s="403"/>
      <c r="LAF411" s="358"/>
      <c r="LAG411" s="474"/>
      <c r="LAH411" s="455"/>
      <c r="LAI411" s="403"/>
      <c r="LAJ411" s="403"/>
      <c r="LAK411" s="473"/>
      <c r="LAL411" s="472"/>
      <c r="LAM411" s="403"/>
      <c r="LAN411" s="358"/>
      <c r="LAO411" s="474"/>
      <c r="LAP411" s="455"/>
      <c r="LAQ411" s="403"/>
      <c r="LAR411" s="403"/>
      <c r="LAS411" s="473"/>
      <c r="LAT411" s="472"/>
      <c r="LAU411" s="403"/>
      <c r="LAV411" s="358"/>
      <c r="LAW411" s="474"/>
      <c r="LAX411" s="455"/>
      <c r="LAY411" s="403"/>
      <c r="LAZ411" s="403"/>
      <c r="LBA411" s="473"/>
      <c r="LBB411" s="472"/>
      <c r="LBC411" s="403"/>
      <c r="LBD411" s="358"/>
      <c r="LBE411" s="474"/>
      <c r="LBF411" s="455"/>
      <c r="LBG411" s="403"/>
      <c r="LBH411" s="403"/>
      <c r="LBI411" s="473"/>
      <c r="LBJ411" s="472"/>
      <c r="LBK411" s="403"/>
      <c r="LBL411" s="358"/>
      <c r="LBM411" s="474"/>
      <c r="LBN411" s="455"/>
      <c r="LBO411" s="403"/>
      <c r="LBP411" s="403"/>
      <c r="LBQ411" s="473"/>
      <c r="LBR411" s="472"/>
      <c r="LBS411" s="403"/>
      <c r="LBT411" s="358"/>
      <c r="LBU411" s="474"/>
      <c r="LBV411" s="455"/>
      <c r="LBW411" s="403"/>
      <c r="LBX411" s="403"/>
      <c r="LBY411" s="473"/>
      <c r="LBZ411" s="472"/>
      <c r="LCA411" s="403"/>
      <c r="LCB411" s="358"/>
      <c r="LCC411" s="474"/>
      <c r="LCD411" s="455"/>
      <c r="LCE411" s="403"/>
      <c r="LCF411" s="403"/>
      <c r="LCG411" s="473"/>
      <c r="LCH411" s="472"/>
      <c r="LCI411" s="403"/>
      <c r="LCJ411" s="358"/>
      <c r="LCK411" s="474"/>
      <c r="LCL411" s="455"/>
      <c r="LCM411" s="403"/>
      <c r="LCN411" s="403"/>
      <c r="LCO411" s="473"/>
      <c r="LCP411" s="472"/>
      <c r="LCQ411" s="403"/>
      <c r="LCR411" s="358"/>
      <c r="LCS411" s="474"/>
      <c r="LCT411" s="455"/>
      <c r="LCU411" s="403"/>
      <c r="LCV411" s="403"/>
      <c r="LCW411" s="473"/>
      <c r="LCX411" s="472"/>
      <c r="LCY411" s="403"/>
      <c r="LCZ411" s="358"/>
      <c r="LDA411" s="474"/>
      <c r="LDB411" s="455"/>
      <c r="LDC411" s="403"/>
      <c r="LDD411" s="403"/>
      <c r="LDE411" s="473"/>
      <c r="LDF411" s="472"/>
      <c r="LDG411" s="403"/>
      <c r="LDH411" s="358"/>
      <c r="LDI411" s="474"/>
      <c r="LDJ411" s="455"/>
      <c r="LDK411" s="403"/>
      <c r="LDL411" s="403"/>
      <c r="LDM411" s="473"/>
      <c r="LDN411" s="472"/>
      <c r="LDO411" s="403"/>
      <c r="LDP411" s="358"/>
      <c r="LDQ411" s="474"/>
      <c r="LDR411" s="455"/>
      <c r="LDS411" s="403"/>
      <c r="LDT411" s="403"/>
      <c r="LDU411" s="473"/>
      <c r="LDV411" s="472"/>
      <c r="LDW411" s="403"/>
      <c r="LDX411" s="358"/>
      <c r="LDY411" s="474"/>
      <c r="LDZ411" s="455"/>
      <c r="LEA411" s="403"/>
      <c r="LEB411" s="403"/>
      <c r="LEC411" s="473"/>
      <c r="LED411" s="472"/>
      <c r="LEE411" s="403"/>
      <c r="LEF411" s="358"/>
      <c r="LEG411" s="474"/>
      <c r="LEH411" s="455"/>
      <c r="LEI411" s="403"/>
      <c r="LEJ411" s="403"/>
      <c r="LEK411" s="473"/>
      <c r="LEL411" s="472"/>
      <c r="LEM411" s="403"/>
      <c r="LEN411" s="358"/>
      <c r="LEO411" s="474"/>
      <c r="LEP411" s="455"/>
      <c r="LEQ411" s="403"/>
      <c r="LER411" s="403"/>
      <c r="LES411" s="473"/>
      <c r="LET411" s="472"/>
      <c r="LEU411" s="403"/>
      <c r="LEV411" s="358"/>
      <c r="LEW411" s="474"/>
      <c r="LEX411" s="455"/>
      <c r="LEY411" s="403"/>
      <c r="LEZ411" s="403"/>
      <c r="LFA411" s="473"/>
      <c r="LFB411" s="472"/>
      <c r="LFC411" s="403"/>
      <c r="LFD411" s="358"/>
      <c r="LFE411" s="474"/>
      <c r="LFF411" s="455"/>
      <c r="LFG411" s="403"/>
      <c r="LFH411" s="403"/>
      <c r="LFI411" s="473"/>
      <c r="LFJ411" s="472"/>
      <c r="LFK411" s="403"/>
      <c r="LFL411" s="358"/>
      <c r="LFM411" s="474"/>
      <c r="LFN411" s="455"/>
      <c r="LFO411" s="403"/>
      <c r="LFP411" s="403"/>
      <c r="LFQ411" s="473"/>
      <c r="LFR411" s="472"/>
      <c r="LFS411" s="403"/>
      <c r="LFT411" s="358"/>
      <c r="LFU411" s="474"/>
      <c r="LFV411" s="455"/>
      <c r="LFW411" s="403"/>
      <c r="LFX411" s="403"/>
      <c r="LFY411" s="473"/>
      <c r="LFZ411" s="472"/>
      <c r="LGA411" s="403"/>
      <c r="LGB411" s="358"/>
      <c r="LGC411" s="474"/>
      <c r="LGD411" s="455"/>
      <c r="LGE411" s="403"/>
      <c r="LGF411" s="403"/>
      <c r="LGG411" s="473"/>
      <c r="LGH411" s="472"/>
      <c r="LGI411" s="403"/>
      <c r="LGJ411" s="358"/>
      <c r="LGK411" s="474"/>
      <c r="LGL411" s="455"/>
      <c r="LGM411" s="403"/>
      <c r="LGN411" s="403"/>
      <c r="LGO411" s="473"/>
      <c r="LGP411" s="472"/>
      <c r="LGQ411" s="403"/>
      <c r="LGR411" s="358"/>
      <c r="LGS411" s="474"/>
      <c r="LGT411" s="455"/>
      <c r="LGU411" s="403"/>
      <c r="LGV411" s="403"/>
      <c r="LGW411" s="473"/>
      <c r="LGX411" s="472"/>
      <c r="LGY411" s="403"/>
      <c r="LGZ411" s="358"/>
      <c r="LHA411" s="474"/>
      <c r="LHB411" s="455"/>
      <c r="LHC411" s="403"/>
      <c r="LHD411" s="403"/>
      <c r="LHE411" s="473"/>
      <c r="LHF411" s="472"/>
      <c r="LHG411" s="403"/>
      <c r="LHH411" s="358"/>
      <c r="LHI411" s="474"/>
      <c r="LHJ411" s="455"/>
      <c r="LHK411" s="403"/>
      <c r="LHL411" s="403"/>
      <c r="LHM411" s="473"/>
      <c r="LHN411" s="472"/>
      <c r="LHO411" s="403"/>
      <c r="LHP411" s="358"/>
      <c r="LHQ411" s="474"/>
      <c r="LHR411" s="455"/>
      <c r="LHS411" s="403"/>
      <c r="LHT411" s="403"/>
      <c r="LHU411" s="473"/>
      <c r="LHV411" s="472"/>
      <c r="LHW411" s="403"/>
      <c r="LHX411" s="358"/>
      <c r="LHY411" s="474"/>
      <c r="LHZ411" s="455"/>
      <c r="LIA411" s="403"/>
      <c r="LIB411" s="403"/>
      <c r="LIC411" s="473"/>
      <c r="LID411" s="472"/>
      <c r="LIE411" s="403"/>
      <c r="LIF411" s="358"/>
      <c r="LIG411" s="474"/>
      <c r="LIH411" s="455"/>
      <c r="LII411" s="403"/>
      <c r="LIJ411" s="403"/>
      <c r="LIK411" s="473"/>
      <c r="LIL411" s="472"/>
      <c r="LIM411" s="403"/>
      <c r="LIN411" s="358"/>
      <c r="LIO411" s="474"/>
      <c r="LIP411" s="455"/>
      <c r="LIQ411" s="403"/>
      <c r="LIR411" s="403"/>
      <c r="LIS411" s="473"/>
      <c r="LIT411" s="472"/>
      <c r="LIU411" s="403"/>
      <c r="LIV411" s="358"/>
      <c r="LIW411" s="474"/>
      <c r="LIX411" s="455"/>
      <c r="LIY411" s="403"/>
      <c r="LIZ411" s="403"/>
      <c r="LJA411" s="473"/>
      <c r="LJB411" s="472"/>
      <c r="LJC411" s="403"/>
      <c r="LJD411" s="358"/>
      <c r="LJE411" s="474"/>
      <c r="LJF411" s="455"/>
      <c r="LJG411" s="403"/>
      <c r="LJH411" s="403"/>
      <c r="LJI411" s="473"/>
      <c r="LJJ411" s="472"/>
      <c r="LJK411" s="403"/>
      <c r="LJL411" s="358"/>
      <c r="LJM411" s="474"/>
      <c r="LJN411" s="455"/>
      <c r="LJO411" s="403"/>
      <c r="LJP411" s="403"/>
      <c r="LJQ411" s="473"/>
      <c r="LJR411" s="472"/>
      <c r="LJS411" s="403"/>
      <c r="LJT411" s="358"/>
      <c r="LJU411" s="474"/>
      <c r="LJV411" s="455"/>
      <c r="LJW411" s="403"/>
      <c r="LJX411" s="403"/>
      <c r="LJY411" s="473"/>
      <c r="LJZ411" s="472"/>
      <c r="LKA411" s="403"/>
      <c r="LKB411" s="358"/>
      <c r="LKC411" s="474"/>
      <c r="LKD411" s="455"/>
      <c r="LKE411" s="403"/>
      <c r="LKF411" s="403"/>
      <c r="LKG411" s="473"/>
      <c r="LKH411" s="472"/>
      <c r="LKI411" s="403"/>
      <c r="LKJ411" s="358"/>
      <c r="LKK411" s="474"/>
      <c r="LKL411" s="455"/>
      <c r="LKM411" s="403"/>
      <c r="LKN411" s="403"/>
      <c r="LKO411" s="473"/>
      <c r="LKP411" s="472"/>
      <c r="LKQ411" s="403"/>
      <c r="LKR411" s="358"/>
      <c r="LKS411" s="474"/>
      <c r="LKT411" s="455"/>
      <c r="LKU411" s="403"/>
      <c r="LKV411" s="403"/>
      <c r="LKW411" s="473"/>
      <c r="LKX411" s="472"/>
      <c r="LKY411" s="403"/>
      <c r="LKZ411" s="358"/>
      <c r="LLA411" s="474"/>
      <c r="LLB411" s="455"/>
      <c r="LLC411" s="403"/>
      <c r="LLD411" s="403"/>
      <c r="LLE411" s="473"/>
      <c r="LLF411" s="472"/>
      <c r="LLG411" s="403"/>
      <c r="LLH411" s="358"/>
      <c r="LLI411" s="474"/>
      <c r="LLJ411" s="455"/>
      <c r="LLK411" s="403"/>
      <c r="LLL411" s="403"/>
      <c r="LLM411" s="473"/>
      <c r="LLN411" s="472"/>
      <c r="LLO411" s="403"/>
      <c r="LLP411" s="358"/>
      <c r="LLQ411" s="474"/>
      <c r="LLR411" s="455"/>
      <c r="LLS411" s="403"/>
      <c r="LLT411" s="403"/>
      <c r="LLU411" s="473"/>
      <c r="LLV411" s="472"/>
      <c r="LLW411" s="403"/>
      <c r="LLX411" s="358"/>
      <c r="LLY411" s="474"/>
      <c r="LLZ411" s="455"/>
      <c r="LMA411" s="403"/>
      <c r="LMB411" s="403"/>
      <c r="LMC411" s="473"/>
      <c r="LMD411" s="472"/>
      <c r="LME411" s="403"/>
      <c r="LMF411" s="358"/>
      <c r="LMG411" s="474"/>
      <c r="LMH411" s="455"/>
      <c r="LMI411" s="403"/>
      <c r="LMJ411" s="403"/>
      <c r="LMK411" s="473"/>
      <c r="LML411" s="472"/>
      <c r="LMM411" s="403"/>
      <c r="LMN411" s="358"/>
      <c r="LMO411" s="474"/>
      <c r="LMP411" s="455"/>
      <c r="LMQ411" s="403"/>
      <c r="LMR411" s="403"/>
      <c r="LMS411" s="473"/>
      <c r="LMT411" s="472"/>
      <c r="LMU411" s="403"/>
      <c r="LMV411" s="358"/>
      <c r="LMW411" s="474"/>
      <c r="LMX411" s="455"/>
      <c r="LMY411" s="403"/>
      <c r="LMZ411" s="403"/>
      <c r="LNA411" s="473"/>
      <c r="LNB411" s="472"/>
      <c r="LNC411" s="403"/>
      <c r="LND411" s="358"/>
      <c r="LNE411" s="474"/>
      <c r="LNF411" s="455"/>
      <c r="LNG411" s="403"/>
      <c r="LNH411" s="403"/>
      <c r="LNI411" s="473"/>
      <c r="LNJ411" s="472"/>
      <c r="LNK411" s="403"/>
      <c r="LNL411" s="358"/>
      <c r="LNM411" s="474"/>
      <c r="LNN411" s="455"/>
      <c r="LNO411" s="403"/>
      <c r="LNP411" s="403"/>
      <c r="LNQ411" s="473"/>
      <c r="LNR411" s="472"/>
      <c r="LNS411" s="403"/>
      <c r="LNT411" s="358"/>
      <c r="LNU411" s="474"/>
      <c r="LNV411" s="455"/>
      <c r="LNW411" s="403"/>
      <c r="LNX411" s="403"/>
      <c r="LNY411" s="473"/>
      <c r="LNZ411" s="472"/>
      <c r="LOA411" s="403"/>
      <c r="LOB411" s="358"/>
      <c r="LOC411" s="474"/>
      <c r="LOD411" s="455"/>
      <c r="LOE411" s="403"/>
      <c r="LOF411" s="403"/>
      <c r="LOG411" s="473"/>
      <c r="LOH411" s="472"/>
      <c r="LOI411" s="403"/>
      <c r="LOJ411" s="358"/>
      <c r="LOK411" s="474"/>
      <c r="LOL411" s="455"/>
      <c r="LOM411" s="403"/>
      <c r="LON411" s="403"/>
      <c r="LOO411" s="473"/>
      <c r="LOP411" s="472"/>
      <c r="LOQ411" s="403"/>
      <c r="LOR411" s="358"/>
      <c r="LOS411" s="474"/>
      <c r="LOT411" s="455"/>
      <c r="LOU411" s="403"/>
      <c r="LOV411" s="403"/>
      <c r="LOW411" s="473"/>
      <c r="LOX411" s="472"/>
      <c r="LOY411" s="403"/>
      <c r="LOZ411" s="358"/>
      <c r="LPA411" s="474"/>
      <c r="LPB411" s="455"/>
      <c r="LPC411" s="403"/>
      <c r="LPD411" s="403"/>
      <c r="LPE411" s="473"/>
      <c r="LPF411" s="472"/>
      <c r="LPG411" s="403"/>
      <c r="LPH411" s="358"/>
      <c r="LPI411" s="474"/>
      <c r="LPJ411" s="455"/>
      <c r="LPK411" s="403"/>
      <c r="LPL411" s="403"/>
      <c r="LPM411" s="473"/>
      <c r="LPN411" s="472"/>
      <c r="LPO411" s="403"/>
      <c r="LPP411" s="358"/>
      <c r="LPQ411" s="474"/>
      <c r="LPR411" s="455"/>
      <c r="LPS411" s="403"/>
      <c r="LPT411" s="403"/>
      <c r="LPU411" s="473"/>
      <c r="LPV411" s="472"/>
      <c r="LPW411" s="403"/>
      <c r="LPX411" s="358"/>
      <c r="LPY411" s="474"/>
      <c r="LPZ411" s="455"/>
      <c r="LQA411" s="403"/>
      <c r="LQB411" s="403"/>
      <c r="LQC411" s="473"/>
      <c r="LQD411" s="472"/>
      <c r="LQE411" s="403"/>
      <c r="LQF411" s="358"/>
      <c r="LQG411" s="474"/>
      <c r="LQH411" s="455"/>
      <c r="LQI411" s="403"/>
      <c r="LQJ411" s="403"/>
      <c r="LQK411" s="473"/>
      <c r="LQL411" s="472"/>
      <c r="LQM411" s="403"/>
      <c r="LQN411" s="358"/>
      <c r="LQO411" s="474"/>
      <c r="LQP411" s="455"/>
      <c r="LQQ411" s="403"/>
      <c r="LQR411" s="403"/>
      <c r="LQS411" s="473"/>
      <c r="LQT411" s="472"/>
      <c r="LQU411" s="403"/>
      <c r="LQV411" s="358"/>
      <c r="LQW411" s="474"/>
      <c r="LQX411" s="455"/>
      <c r="LQY411" s="403"/>
      <c r="LQZ411" s="403"/>
      <c r="LRA411" s="473"/>
      <c r="LRB411" s="472"/>
      <c r="LRC411" s="403"/>
      <c r="LRD411" s="358"/>
      <c r="LRE411" s="474"/>
      <c r="LRF411" s="455"/>
      <c r="LRG411" s="403"/>
      <c r="LRH411" s="403"/>
      <c r="LRI411" s="473"/>
      <c r="LRJ411" s="472"/>
      <c r="LRK411" s="403"/>
      <c r="LRL411" s="358"/>
      <c r="LRM411" s="474"/>
      <c r="LRN411" s="455"/>
      <c r="LRO411" s="403"/>
      <c r="LRP411" s="403"/>
      <c r="LRQ411" s="473"/>
      <c r="LRR411" s="472"/>
      <c r="LRS411" s="403"/>
      <c r="LRT411" s="358"/>
      <c r="LRU411" s="474"/>
      <c r="LRV411" s="455"/>
      <c r="LRW411" s="403"/>
      <c r="LRX411" s="403"/>
      <c r="LRY411" s="473"/>
      <c r="LRZ411" s="472"/>
      <c r="LSA411" s="403"/>
      <c r="LSB411" s="358"/>
      <c r="LSC411" s="474"/>
      <c r="LSD411" s="455"/>
      <c r="LSE411" s="403"/>
      <c r="LSF411" s="403"/>
      <c r="LSG411" s="473"/>
      <c r="LSH411" s="472"/>
      <c r="LSI411" s="403"/>
      <c r="LSJ411" s="358"/>
      <c r="LSK411" s="474"/>
      <c r="LSL411" s="455"/>
      <c r="LSM411" s="403"/>
      <c r="LSN411" s="403"/>
      <c r="LSO411" s="473"/>
      <c r="LSP411" s="472"/>
      <c r="LSQ411" s="403"/>
      <c r="LSR411" s="358"/>
      <c r="LSS411" s="474"/>
      <c r="LST411" s="455"/>
      <c r="LSU411" s="403"/>
      <c r="LSV411" s="403"/>
      <c r="LSW411" s="473"/>
      <c r="LSX411" s="472"/>
      <c r="LSY411" s="403"/>
      <c r="LSZ411" s="358"/>
      <c r="LTA411" s="474"/>
      <c r="LTB411" s="455"/>
      <c r="LTC411" s="403"/>
      <c r="LTD411" s="403"/>
      <c r="LTE411" s="473"/>
      <c r="LTF411" s="472"/>
      <c r="LTG411" s="403"/>
      <c r="LTH411" s="358"/>
      <c r="LTI411" s="474"/>
      <c r="LTJ411" s="455"/>
      <c r="LTK411" s="403"/>
      <c r="LTL411" s="403"/>
      <c r="LTM411" s="473"/>
      <c r="LTN411" s="472"/>
      <c r="LTO411" s="403"/>
      <c r="LTP411" s="358"/>
      <c r="LTQ411" s="474"/>
      <c r="LTR411" s="455"/>
      <c r="LTS411" s="403"/>
      <c r="LTT411" s="403"/>
      <c r="LTU411" s="473"/>
      <c r="LTV411" s="472"/>
      <c r="LTW411" s="403"/>
      <c r="LTX411" s="358"/>
      <c r="LTY411" s="474"/>
      <c r="LTZ411" s="455"/>
      <c r="LUA411" s="403"/>
      <c r="LUB411" s="403"/>
      <c r="LUC411" s="473"/>
      <c r="LUD411" s="472"/>
      <c r="LUE411" s="403"/>
      <c r="LUF411" s="358"/>
      <c r="LUG411" s="474"/>
      <c r="LUH411" s="455"/>
      <c r="LUI411" s="403"/>
      <c r="LUJ411" s="403"/>
      <c r="LUK411" s="473"/>
      <c r="LUL411" s="472"/>
      <c r="LUM411" s="403"/>
      <c r="LUN411" s="358"/>
      <c r="LUO411" s="474"/>
      <c r="LUP411" s="455"/>
      <c r="LUQ411" s="403"/>
      <c r="LUR411" s="403"/>
      <c r="LUS411" s="473"/>
      <c r="LUT411" s="472"/>
      <c r="LUU411" s="403"/>
      <c r="LUV411" s="358"/>
      <c r="LUW411" s="474"/>
      <c r="LUX411" s="455"/>
      <c r="LUY411" s="403"/>
      <c r="LUZ411" s="403"/>
      <c r="LVA411" s="473"/>
      <c r="LVB411" s="472"/>
      <c r="LVC411" s="403"/>
      <c r="LVD411" s="358"/>
      <c r="LVE411" s="474"/>
      <c r="LVF411" s="455"/>
      <c r="LVG411" s="403"/>
      <c r="LVH411" s="403"/>
      <c r="LVI411" s="473"/>
      <c r="LVJ411" s="472"/>
      <c r="LVK411" s="403"/>
      <c r="LVL411" s="358"/>
      <c r="LVM411" s="474"/>
      <c r="LVN411" s="455"/>
      <c r="LVO411" s="403"/>
      <c r="LVP411" s="403"/>
      <c r="LVQ411" s="473"/>
      <c r="LVR411" s="472"/>
      <c r="LVS411" s="403"/>
      <c r="LVT411" s="358"/>
      <c r="LVU411" s="474"/>
      <c r="LVV411" s="455"/>
      <c r="LVW411" s="403"/>
      <c r="LVX411" s="403"/>
      <c r="LVY411" s="473"/>
      <c r="LVZ411" s="472"/>
      <c r="LWA411" s="403"/>
      <c r="LWB411" s="358"/>
      <c r="LWC411" s="474"/>
      <c r="LWD411" s="455"/>
      <c r="LWE411" s="403"/>
      <c r="LWF411" s="403"/>
      <c r="LWG411" s="473"/>
      <c r="LWH411" s="472"/>
      <c r="LWI411" s="403"/>
      <c r="LWJ411" s="358"/>
      <c r="LWK411" s="474"/>
      <c r="LWL411" s="455"/>
      <c r="LWM411" s="403"/>
      <c r="LWN411" s="403"/>
      <c r="LWO411" s="473"/>
      <c r="LWP411" s="472"/>
      <c r="LWQ411" s="403"/>
      <c r="LWR411" s="358"/>
      <c r="LWS411" s="474"/>
      <c r="LWT411" s="455"/>
      <c r="LWU411" s="403"/>
      <c r="LWV411" s="403"/>
      <c r="LWW411" s="473"/>
      <c r="LWX411" s="472"/>
      <c r="LWY411" s="403"/>
      <c r="LWZ411" s="358"/>
      <c r="LXA411" s="474"/>
      <c r="LXB411" s="455"/>
      <c r="LXC411" s="403"/>
      <c r="LXD411" s="403"/>
      <c r="LXE411" s="473"/>
      <c r="LXF411" s="472"/>
      <c r="LXG411" s="403"/>
      <c r="LXH411" s="358"/>
      <c r="LXI411" s="474"/>
      <c r="LXJ411" s="455"/>
      <c r="LXK411" s="403"/>
      <c r="LXL411" s="403"/>
      <c r="LXM411" s="473"/>
      <c r="LXN411" s="472"/>
      <c r="LXO411" s="403"/>
      <c r="LXP411" s="358"/>
      <c r="LXQ411" s="474"/>
      <c r="LXR411" s="455"/>
      <c r="LXS411" s="403"/>
      <c r="LXT411" s="403"/>
      <c r="LXU411" s="473"/>
      <c r="LXV411" s="472"/>
      <c r="LXW411" s="403"/>
      <c r="LXX411" s="358"/>
      <c r="LXY411" s="474"/>
      <c r="LXZ411" s="455"/>
      <c r="LYA411" s="403"/>
      <c r="LYB411" s="403"/>
      <c r="LYC411" s="473"/>
      <c r="LYD411" s="472"/>
      <c r="LYE411" s="403"/>
      <c r="LYF411" s="358"/>
      <c r="LYG411" s="474"/>
      <c r="LYH411" s="455"/>
      <c r="LYI411" s="403"/>
      <c r="LYJ411" s="403"/>
      <c r="LYK411" s="473"/>
      <c r="LYL411" s="472"/>
      <c r="LYM411" s="403"/>
      <c r="LYN411" s="358"/>
      <c r="LYO411" s="474"/>
      <c r="LYP411" s="455"/>
      <c r="LYQ411" s="403"/>
      <c r="LYR411" s="403"/>
      <c r="LYS411" s="473"/>
      <c r="LYT411" s="472"/>
      <c r="LYU411" s="403"/>
      <c r="LYV411" s="358"/>
      <c r="LYW411" s="474"/>
      <c r="LYX411" s="455"/>
      <c r="LYY411" s="403"/>
      <c r="LYZ411" s="403"/>
      <c r="LZA411" s="473"/>
      <c r="LZB411" s="472"/>
      <c r="LZC411" s="403"/>
      <c r="LZD411" s="358"/>
      <c r="LZE411" s="474"/>
      <c r="LZF411" s="455"/>
      <c r="LZG411" s="403"/>
      <c r="LZH411" s="403"/>
      <c r="LZI411" s="473"/>
      <c r="LZJ411" s="472"/>
      <c r="LZK411" s="403"/>
      <c r="LZL411" s="358"/>
      <c r="LZM411" s="474"/>
      <c r="LZN411" s="455"/>
      <c r="LZO411" s="403"/>
      <c r="LZP411" s="403"/>
      <c r="LZQ411" s="473"/>
      <c r="LZR411" s="472"/>
      <c r="LZS411" s="403"/>
      <c r="LZT411" s="358"/>
      <c r="LZU411" s="474"/>
      <c r="LZV411" s="455"/>
      <c r="LZW411" s="403"/>
      <c r="LZX411" s="403"/>
      <c r="LZY411" s="473"/>
      <c r="LZZ411" s="472"/>
      <c r="MAA411" s="403"/>
      <c r="MAB411" s="358"/>
      <c r="MAC411" s="474"/>
      <c r="MAD411" s="455"/>
      <c r="MAE411" s="403"/>
      <c r="MAF411" s="403"/>
      <c r="MAG411" s="473"/>
      <c r="MAH411" s="472"/>
      <c r="MAI411" s="403"/>
      <c r="MAJ411" s="358"/>
      <c r="MAK411" s="474"/>
      <c r="MAL411" s="455"/>
      <c r="MAM411" s="403"/>
      <c r="MAN411" s="403"/>
      <c r="MAO411" s="473"/>
      <c r="MAP411" s="472"/>
      <c r="MAQ411" s="403"/>
      <c r="MAR411" s="358"/>
      <c r="MAS411" s="474"/>
      <c r="MAT411" s="455"/>
      <c r="MAU411" s="403"/>
      <c r="MAV411" s="403"/>
      <c r="MAW411" s="473"/>
      <c r="MAX411" s="472"/>
      <c r="MAY411" s="403"/>
      <c r="MAZ411" s="358"/>
      <c r="MBA411" s="474"/>
      <c r="MBB411" s="455"/>
      <c r="MBC411" s="403"/>
      <c r="MBD411" s="403"/>
      <c r="MBE411" s="473"/>
      <c r="MBF411" s="472"/>
      <c r="MBG411" s="403"/>
      <c r="MBH411" s="358"/>
      <c r="MBI411" s="474"/>
      <c r="MBJ411" s="455"/>
      <c r="MBK411" s="403"/>
      <c r="MBL411" s="403"/>
      <c r="MBM411" s="473"/>
      <c r="MBN411" s="472"/>
      <c r="MBO411" s="403"/>
      <c r="MBP411" s="358"/>
      <c r="MBQ411" s="474"/>
      <c r="MBR411" s="455"/>
      <c r="MBS411" s="403"/>
      <c r="MBT411" s="403"/>
      <c r="MBU411" s="473"/>
      <c r="MBV411" s="472"/>
      <c r="MBW411" s="403"/>
      <c r="MBX411" s="358"/>
      <c r="MBY411" s="474"/>
      <c r="MBZ411" s="455"/>
      <c r="MCA411" s="403"/>
      <c r="MCB411" s="403"/>
      <c r="MCC411" s="473"/>
      <c r="MCD411" s="472"/>
      <c r="MCE411" s="403"/>
      <c r="MCF411" s="358"/>
      <c r="MCG411" s="474"/>
      <c r="MCH411" s="455"/>
      <c r="MCI411" s="403"/>
      <c r="MCJ411" s="403"/>
      <c r="MCK411" s="473"/>
      <c r="MCL411" s="472"/>
      <c r="MCM411" s="403"/>
      <c r="MCN411" s="358"/>
      <c r="MCO411" s="474"/>
      <c r="MCP411" s="455"/>
      <c r="MCQ411" s="403"/>
      <c r="MCR411" s="403"/>
      <c r="MCS411" s="473"/>
      <c r="MCT411" s="472"/>
      <c r="MCU411" s="403"/>
      <c r="MCV411" s="358"/>
      <c r="MCW411" s="474"/>
      <c r="MCX411" s="455"/>
      <c r="MCY411" s="403"/>
      <c r="MCZ411" s="403"/>
      <c r="MDA411" s="473"/>
      <c r="MDB411" s="472"/>
      <c r="MDC411" s="403"/>
      <c r="MDD411" s="358"/>
      <c r="MDE411" s="474"/>
      <c r="MDF411" s="455"/>
      <c r="MDG411" s="403"/>
      <c r="MDH411" s="403"/>
      <c r="MDI411" s="473"/>
      <c r="MDJ411" s="472"/>
      <c r="MDK411" s="403"/>
      <c r="MDL411" s="358"/>
      <c r="MDM411" s="474"/>
      <c r="MDN411" s="455"/>
      <c r="MDO411" s="403"/>
      <c r="MDP411" s="403"/>
      <c r="MDQ411" s="473"/>
      <c r="MDR411" s="472"/>
      <c r="MDS411" s="403"/>
      <c r="MDT411" s="358"/>
      <c r="MDU411" s="474"/>
      <c r="MDV411" s="455"/>
      <c r="MDW411" s="403"/>
      <c r="MDX411" s="403"/>
      <c r="MDY411" s="473"/>
      <c r="MDZ411" s="472"/>
      <c r="MEA411" s="403"/>
      <c r="MEB411" s="358"/>
      <c r="MEC411" s="474"/>
      <c r="MED411" s="455"/>
      <c r="MEE411" s="403"/>
      <c r="MEF411" s="403"/>
      <c r="MEG411" s="473"/>
      <c r="MEH411" s="472"/>
      <c r="MEI411" s="403"/>
      <c r="MEJ411" s="358"/>
      <c r="MEK411" s="474"/>
      <c r="MEL411" s="455"/>
      <c r="MEM411" s="403"/>
      <c r="MEN411" s="403"/>
      <c r="MEO411" s="473"/>
      <c r="MEP411" s="472"/>
      <c r="MEQ411" s="403"/>
      <c r="MER411" s="358"/>
      <c r="MES411" s="474"/>
      <c r="MET411" s="455"/>
      <c r="MEU411" s="403"/>
      <c r="MEV411" s="403"/>
      <c r="MEW411" s="473"/>
      <c r="MEX411" s="472"/>
      <c r="MEY411" s="403"/>
      <c r="MEZ411" s="358"/>
      <c r="MFA411" s="474"/>
      <c r="MFB411" s="455"/>
      <c r="MFC411" s="403"/>
      <c r="MFD411" s="403"/>
      <c r="MFE411" s="473"/>
      <c r="MFF411" s="472"/>
      <c r="MFG411" s="403"/>
      <c r="MFH411" s="358"/>
      <c r="MFI411" s="474"/>
      <c r="MFJ411" s="455"/>
      <c r="MFK411" s="403"/>
      <c r="MFL411" s="403"/>
      <c r="MFM411" s="473"/>
      <c r="MFN411" s="472"/>
      <c r="MFO411" s="403"/>
      <c r="MFP411" s="358"/>
      <c r="MFQ411" s="474"/>
      <c r="MFR411" s="455"/>
      <c r="MFS411" s="403"/>
      <c r="MFT411" s="403"/>
      <c r="MFU411" s="473"/>
      <c r="MFV411" s="472"/>
      <c r="MFW411" s="403"/>
      <c r="MFX411" s="358"/>
      <c r="MFY411" s="474"/>
      <c r="MFZ411" s="455"/>
      <c r="MGA411" s="403"/>
      <c r="MGB411" s="403"/>
      <c r="MGC411" s="473"/>
      <c r="MGD411" s="472"/>
      <c r="MGE411" s="403"/>
      <c r="MGF411" s="358"/>
      <c r="MGG411" s="474"/>
      <c r="MGH411" s="455"/>
      <c r="MGI411" s="403"/>
      <c r="MGJ411" s="403"/>
      <c r="MGK411" s="473"/>
      <c r="MGL411" s="472"/>
      <c r="MGM411" s="403"/>
      <c r="MGN411" s="358"/>
      <c r="MGO411" s="474"/>
      <c r="MGP411" s="455"/>
      <c r="MGQ411" s="403"/>
      <c r="MGR411" s="403"/>
      <c r="MGS411" s="473"/>
      <c r="MGT411" s="472"/>
      <c r="MGU411" s="403"/>
      <c r="MGV411" s="358"/>
      <c r="MGW411" s="474"/>
      <c r="MGX411" s="455"/>
      <c r="MGY411" s="403"/>
      <c r="MGZ411" s="403"/>
      <c r="MHA411" s="473"/>
      <c r="MHB411" s="472"/>
      <c r="MHC411" s="403"/>
      <c r="MHD411" s="358"/>
      <c r="MHE411" s="474"/>
      <c r="MHF411" s="455"/>
      <c r="MHG411" s="403"/>
      <c r="MHH411" s="403"/>
      <c r="MHI411" s="473"/>
      <c r="MHJ411" s="472"/>
      <c r="MHK411" s="403"/>
      <c r="MHL411" s="358"/>
      <c r="MHM411" s="474"/>
      <c r="MHN411" s="455"/>
      <c r="MHO411" s="403"/>
      <c r="MHP411" s="403"/>
      <c r="MHQ411" s="473"/>
      <c r="MHR411" s="472"/>
      <c r="MHS411" s="403"/>
      <c r="MHT411" s="358"/>
      <c r="MHU411" s="474"/>
      <c r="MHV411" s="455"/>
      <c r="MHW411" s="403"/>
      <c r="MHX411" s="403"/>
      <c r="MHY411" s="473"/>
      <c r="MHZ411" s="472"/>
      <c r="MIA411" s="403"/>
      <c r="MIB411" s="358"/>
      <c r="MIC411" s="474"/>
      <c r="MID411" s="455"/>
      <c r="MIE411" s="403"/>
      <c r="MIF411" s="403"/>
      <c r="MIG411" s="473"/>
      <c r="MIH411" s="472"/>
      <c r="MII411" s="403"/>
      <c r="MIJ411" s="358"/>
      <c r="MIK411" s="474"/>
      <c r="MIL411" s="455"/>
      <c r="MIM411" s="403"/>
      <c r="MIN411" s="403"/>
      <c r="MIO411" s="473"/>
      <c r="MIP411" s="472"/>
      <c r="MIQ411" s="403"/>
      <c r="MIR411" s="358"/>
      <c r="MIS411" s="474"/>
      <c r="MIT411" s="455"/>
      <c r="MIU411" s="403"/>
      <c r="MIV411" s="403"/>
      <c r="MIW411" s="473"/>
      <c r="MIX411" s="472"/>
      <c r="MIY411" s="403"/>
      <c r="MIZ411" s="358"/>
      <c r="MJA411" s="474"/>
      <c r="MJB411" s="455"/>
      <c r="MJC411" s="403"/>
      <c r="MJD411" s="403"/>
      <c r="MJE411" s="473"/>
      <c r="MJF411" s="472"/>
      <c r="MJG411" s="403"/>
      <c r="MJH411" s="358"/>
      <c r="MJI411" s="474"/>
      <c r="MJJ411" s="455"/>
      <c r="MJK411" s="403"/>
      <c r="MJL411" s="403"/>
      <c r="MJM411" s="473"/>
      <c r="MJN411" s="472"/>
      <c r="MJO411" s="403"/>
      <c r="MJP411" s="358"/>
      <c r="MJQ411" s="474"/>
      <c r="MJR411" s="455"/>
      <c r="MJS411" s="403"/>
      <c r="MJT411" s="403"/>
      <c r="MJU411" s="473"/>
      <c r="MJV411" s="472"/>
      <c r="MJW411" s="403"/>
      <c r="MJX411" s="358"/>
      <c r="MJY411" s="474"/>
      <c r="MJZ411" s="455"/>
      <c r="MKA411" s="403"/>
      <c r="MKB411" s="403"/>
      <c r="MKC411" s="473"/>
      <c r="MKD411" s="472"/>
      <c r="MKE411" s="403"/>
      <c r="MKF411" s="358"/>
      <c r="MKG411" s="474"/>
      <c r="MKH411" s="455"/>
      <c r="MKI411" s="403"/>
      <c r="MKJ411" s="403"/>
      <c r="MKK411" s="473"/>
      <c r="MKL411" s="472"/>
      <c r="MKM411" s="403"/>
      <c r="MKN411" s="358"/>
      <c r="MKO411" s="474"/>
      <c r="MKP411" s="455"/>
      <c r="MKQ411" s="403"/>
      <c r="MKR411" s="403"/>
      <c r="MKS411" s="473"/>
      <c r="MKT411" s="472"/>
      <c r="MKU411" s="403"/>
      <c r="MKV411" s="358"/>
      <c r="MKW411" s="474"/>
      <c r="MKX411" s="455"/>
      <c r="MKY411" s="403"/>
      <c r="MKZ411" s="403"/>
      <c r="MLA411" s="473"/>
      <c r="MLB411" s="472"/>
      <c r="MLC411" s="403"/>
      <c r="MLD411" s="358"/>
      <c r="MLE411" s="474"/>
      <c r="MLF411" s="455"/>
      <c r="MLG411" s="403"/>
      <c r="MLH411" s="403"/>
      <c r="MLI411" s="473"/>
      <c r="MLJ411" s="472"/>
      <c r="MLK411" s="403"/>
      <c r="MLL411" s="358"/>
      <c r="MLM411" s="474"/>
      <c r="MLN411" s="455"/>
      <c r="MLO411" s="403"/>
      <c r="MLP411" s="403"/>
      <c r="MLQ411" s="473"/>
      <c r="MLR411" s="472"/>
      <c r="MLS411" s="403"/>
      <c r="MLT411" s="358"/>
      <c r="MLU411" s="474"/>
      <c r="MLV411" s="455"/>
      <c r="MLW411" s="403"/>
      <c r="MLX411" s="403"/>
      <c r="MLY411" s="473"/>
      <c r="MLZ411" s="472"/>
      <c r="MMA411" s="403"/>
      <c r="MMB411" s="358"/>
      <c r="MMC411" s="474"/>
      <c r="MMD411" s="455"/>
      <c r="MME411" s="403"/>
      <c r="MMF411" s="403"/>
      <c r="MMG411" s="473"/>
      <c r="MMH411" s="472"/>
      <c r="MMI411" s="403"/>
      <c r="MMJ411" s="358"/>
      <c r="MMK411" s="474"/>
      <c r="MML411" s="455"/>
      <c r="MMM411" s="403"/>
      <c r="MMN411" s="403"/>
      <c r="MMO411" s="473"/>
      <c r="MMP411" s="472"/>
      <c r="MMQ411" s="403"/>
      <c r="MMR411" s="358"/>
      <c r="MMS411" s="474"/>
      <c r="MMT411" s="455"/>
      <c r="MMU411" s="403"/>
      <c r="MMV411" s="403"/>
      <c r="MMW411" s="473"/>
      <c r="MMX411" s="472"/>
      <c r="MMY411" s="403"/>
      <c r="MMZ411" s="358"/>
      <c r="MNA411" s="474"/>
      <c r="MNB411" s="455"/>
      <c r="MNC411" s="403"/>
      <c r="MND411" s="403"/>
      <c r="MNE411" s="473"/>
      <c r="MNF411" s="472"/>
      <c r="MNG411" s="403"/>
      <c r="MNH411" s="358"/>
      <c r="MNI411" s="474"/>
      <c r="MNJ411" s="455"/>
      <c r="MNK411" s="403"/>
      <c r="MNL411" s="403"/>
      <c r="MNM411" s="473"/>
      <c r="MNN411" s="472"/>
      <c r="MNO411" s="403"/>
      <c r="MNP411" s="358"/>
      <c r="MNQ411" s="474"/>
      <c r="MNR411" s="455"/>
      <c r="MNS411" s="403"/>
      <c r="MNT411" s="403"/>
      <c r="MNU411" s="473"/>
      <c r="MNV411" s="472"/>
      <c r="MNW411" s="403"/>
      <c r="MNX411" s="358"/>
      <c r="MNY411" s="474"/>
      <c r="MNZ411" s="455"/>
      <c r="MOA411" s="403"/>
      <c r="MOB411" s="403"/>
      <c r="MOC411" s="473"/>
      <c r="MOD411" s="472"/>
      <c r="MOE411" s="403"/>
      <c r="MOF411" s="358"/>
      <c r="MOG411" s="474"/>
      <c r="MOH411" s="455"/>
      <c r="MOI411" s="403"/>
      <c r="MOJ411" s="403"/>
      <c r="MOK411" s="473"/>
      <c r="MOL411" s="472"/>
      <c r="MOM411" s="403"/>
      <c r="MON411" s="358"/>
      <c r="MOO411" s="474"/>
      <c r="MOP411" s="455"/>
      <c r="MOQ411" s="403"/>
      <c r="MOR411" s="403"/>
      <c r="MOS411" s="473"/>
      <c r="MOT411" s="472"/>
      <c r="MOU411" s="403"/>
      <c r="MOV411" s="358"/>
      <c r="MOW411" s="474"/>
      <c r="MOX411" s="455"/>
      <c r="MOY411" s="403"/>
      <c r="MOZ411" s="403"/>
      <c r="MPA411" s="473"/>
      <c r="MPB411" s="472"/>
      <c r="MPC411" s="403"/>
      <c r="MPD411" s="358"/>
      <c r="MPE411" s="474"/>
      <c r="MPF411" s="455"/>
      <c r="MPG411" s="403"/>
      <c r="MPH411" s="403"/>
      <c r="MPI411" s="473"/>
      <c r="MPJ411" s="472"/>
      <c r="MPK411" s="403"/>
      <c r="MPL411" s="358"/>
      <c r="MPM411" s="474"/>
      <c r="MPN411" s="455"/>
      <c r="MPO411" s="403"/>
      <c r="MPP411" s="403"/>
      <c r="MPQ411" s="473"/>
      <c r="MPR411" s="472"/>
      <c r="MPS411" s="403"/>
      <c r="MPT411" s="358"/>
      <c r="MPU411" s="474"/>
      <c r="MPV411" s="455"/>
      <c r="MPW411" s="403"/>
      <c r="MPX411" s="403"/>
      <c r="MPY411" s="473"/>
      <c r="MPZ411" s="472"/>
      <c r="MQA411" s="403"/>
      <c r="MQB411" s="358"/>
      <c r="MQC411" s="474"/>
      <c r="MQD411" s="455"/>
      <c r="MQE411" s="403"/>
      <c r="MQF411" s="403"/>
      <c r="MQG411" s="473"/>
      <c r="MQH411" s="472"/>
      <c r="MQI411" s="403"/>
      <c r="MQJ411" s="358"/>
      <c r="MQK411" s="474"/>
      <c r="MQL411" s="455"/>
      <c r="MQM411" s="403"/>
      <c r="MQN411" s="403"/>
      <c r="MQO411" s="473"/>
      <c r="MQP411" s="472"/>
      <c r="MQQ411" s="403"/>
      <c r="MQR411" s="358"/>
      <c r="MQS411" s="474"/>
      <c r="MQT411" s="455"/>
      <c r="MQU411" s="403"/>
      <c r="MQV411" s="403"/>
      <c r="MQW411" s="473"/>
      <c r="MQX411" s="472"/>
      <c r="MQY411" s="403"/>
      <c r="MQZ411" s="358"/>
      <c r="MRA411" s="474"/>
      <c r="MRB411" s="455"/>
      <c r="MRC411" s="403"/>
      <c r="MRD411" s="403"/>
      <c r="MRE411" s="473"/>
      <c r="MRF411" s="472"/>
      <c r="MRG411" s="403"/>
      <c r="MRH411" s="358"/>
      <c r="MRI411" s="474"/>
      <c r="MRJ411" s="455"/>
      <c r="MRK411" s="403"/>
      <c r="MRL411" s="403"/>
      <c r="MRM411" s="473"/>
      <c r="MRN411" s="472"/>
      <c r="MRO411" s="403"/>
      <c r="MRP411" s="358"/>
      <c r="MRQ411" s="474"/>
      <c r="MRR411" s="455"/>
      <c r="MRS411" s="403"/>
      <c r="MRT411" s="403"/>
      <c r="MRU411" s="473"/>
      <c r="MRV411" s="472"/>
      <c r="MRW411" s="403"/>
      <c r="MRX411" s="358"/>
      <c r="MRY411" s="474"/>
      <c r="MRZ411" s="455"/>
      <c r="MSA411" s="403"/>
      <c r="MSB411" s="403"/>
      <c r="MSC411" s="473"/>
      <c r="MSD411" s="472"/>
      <c r="MSE411" s="403"/>
      <c r="MSF411" s="358"/>
      <c r="MSG411" s="474"/>
      <c r="MSH411" s="455"/>
      <c r="MSI411" s="403"/>
      <c r="MSJ411" s="403"/>
      <c r="MSK411" s="473"/>
      <c r="MSL411" s="472"/>
      <c r="MSM411" s="403"/>
      <c r="MSN411" s="358"/>
      <c r="MSO411" s="474"/>
      <c r="MSP411" s="455"/>
      <c r="MSQ411" s="403"/>
      <c r="MSR411" s="403"/>
      <c r="MSS411" s="473"/>
      <c r="MST411" s="472"/>
      <c r="MSU411" s="403"/>
      <c r="MSV411" s="358"/>
      <c r="MSW411" s="474"/>
      <c r="MSX411" s="455"/>
      <c r="MSY411" s="403"/>
      <c r="MSZ411" s="403"/>
      <c r="MTA411" s="473"/>
      <c r="MTB411" s="472"/>
      <c r="MTC411" s="403"/>
      <c r="MTD411" s="358"/>
      <c r="MTE411" s="474"/>
      <c r="MTF411" s="455"/>
      <c r="MTG411" s="403"/>
      <c r="MTH411" s="403"/>
      <c r="MTI411" s="473"/>
      <c r="MTJ411" s="472"/>
      <c r="MTK411" s="403"/>
      <c r="MTL411" s="358"/>
      <c r="MTM411" s="474"/>
      <c r="MTN411" s="455"/>
      <c r="MTO411" s="403"/>
      <c r="MTP411" s="403"/>
      <c r="MTQ411" s="473"/>
      <c r="MTR411" s="472"/>
      <c r="MTS411" s="403"/>
      <c r="MTT411" s="358"/>
      <c r="MTU411" s="474"/>
      <c r="MTV411" s="455"/>
      <c r="MTW411" s="403"/>
      <c r="MTX411" s="403"/>
      <c r="MTY411" s="473"/>
      <c r="MTZ411" s="472"/>
      <c r="MUA411" s="403"/>
      <c r="MUB411" s="358"/>
      <c r="MUC411" s="474"/>
      <c r="MUD411" s="455"/>
      <c r="MUE411" s="403"/>
      <c r="MUF411" s="403"/>
      <c r="MUG411" s="473"/>
      <c r="MUH411" s="472"/>
      <c r="MUI411" s="403"/>
      <c r="MUJ411" s="358"/>
      <c r="MUK411" s="474"/>
      <c r="MUL411" s="455"/>
      <c r="MUM411" s="403"/>
      <c r="MUN411" s="403"/>
      <c r="MUO411" s="473"/>
      <c r="MUP411" s="472"/>
      <c r="MUQ411" s="403"/>
      <c r="MUR411" s="358"/>
      <c r="MUS411" s="474"/>
      <c r="MUT411" s="455"/>
      <c r="MUU411" s="403"/>
      <c r="MUV411" s="403"/>
      <c r="MUW411" s="473"/>
      <c r="MUX411" s="472"/>
      <c r="MUY411" s="403"/>
      <c r="MUZ411" s="358"/>
      <c r="MVA411" s="474"/>
      <c r="MVB411" s="455"/>
      <c r="MVC411" s="403"/>
      <c r="MVD411" s="403"/>
      <c r="MVE411" s="473"/>
      <c r="MVF411" s="472"/>
      <c r="MVG411" s="403"/>
      <c r="MVH411" s="358"/>
      <c r="MVI411" s="474"/>
      <c r="MVJ411" s="455"/>
      <c r="MVK411" s="403"/>
      <c r="MVL411" s="403"/>
      <c r="MVM411" s="473"/>
      <c r="MVN411" s="472"/>
      <c r="MVO411" s="403"/>
      <c r="MVP411" s="358"/>
      <c r="MVQ411" s="474"/>
      <c r="MVR411" s="455"/>
      <c r="MVS411" s="403"/>
      <c r="MVT411" s="403"/>
      <c r="MVU411" s="473"/>
      <c r="MVV411" s="472"/>
      <c r="MVW411" s="403"/>
      <c r="MVX411" s="358"/>
      <c r="MVY411" s="474"/>
      <c r="MVZ411" s="455"/>
      <c r="MWA411" s="403"/>
      <c r="MWB411" s="403"/>
      <c r="MWC411" s="473"/>
      <c r="MWD411" s="472"/>
      <c r="MWE411" s="403"/>
      <c r="MWF411" s="358"/>
      <c r="MWG411" s="474"/>
      <c r="MWH411" s="455"/>
      <c r="MWI411" s="403"/>
      <c r="MWJ411" s="403"/>
      <c r="MWK411" s="473"/>
      <c r="MWL411" s="472"/>
      <c r="MWM411" s="403"/>
      <c r="MWN411" s="358"/>
      <c r="MWO411" s="474"/>
      <c r="MWP411" s="455"/>
      <c r="MWQ411" s="403"/>
      <c r="MWR411" s="403"/>
      <c r="MWS411" s="473"/>
      <c r="MWT411" s="472"/>
      <c r="MWU411" s="403"/>
      <c r="MWV411" s="358"/>
      <c r="MWW411" s="474"/>
      <c r="MWX411" s="455"/>
      <c r="MWY411" s="403"/>
      <c r="MWZ411" s="403"/>
      <c r="MXA411" s="473"/>
      <c r="MXB411" s="472"/>
      <c r="MXC411" s="403"/>
      <c r="MXD411" s="358"/>
      <c r="MXE411" s="474"/>
      <c r="MXF411" s="455"/>
      <c r="MXG411" s="403"/>
      <c r="MXH411" s="403"/>
      <c r="MXI411" s="473"/>
      <c r="MXJ411" s="472"/>
      <c r="MXK411" s="403"/>
      <c r="MXL411" s="358"/>
      <c r="MXM411" s="474"/>
      <c r="MXN411" s="455"/>
      <c r="MXO411" s="403"/>
      <c r="MXP411" s="403"/>
      <c r="MXQ411" s="473"/>
      <c r="MXR411" s="472"/>
      <c r="MXS411" s="403"/>
      <c r="MXT411" s="358"/>
      <c r="MXU411" s="474"/>
      <c r="MXV411" s="455"/>
      <c r="MXW411" s="403"/>
      <c r="MXX411" s="403"/>
      <c r="MXY411" s="473"/>
      <c r="MXZ411" s="472"/>
      <c r="MYA411" s="403"/>
      <c r="MYB411" s="358"/>
      <c r="MYC411" s="474"/>
      <c r="MYD411" s="455"/>
      <c r="MYE411" s="403"/>
      <c r="MYF411" s="403"/>
      <c r="MYG411" s="473"/>
      <c r="MYH411" s="472"/>
      <c r="MYI411" s="403"/>
      <c r="MYJ411" s="358"/>
      <c r="MYK411" s="474"/>
      <c r="MYL411" s="455"/>
      <c r="MYM411" s="403"/>
      <c r="MYN411" s="403"/>
      <c r="MYO411" s="473"/>
      <c r="MYP411" s="472"/>
      <c r="MYQ411" s="403"/>
      <c r="MYR411" s="358"/>
      <c r="MYS411" s="474"/>
      <c r="MYT411" s="455"/>
      <c r="MYU411" s="403"/>
      <c r="MYV411" s="403"/>
      <c r="MYW411" s="473"/>
      <c r="MYX411" s="472"/>
      <c r="MYY411" s="403"/>
      <c r="MYZ411" s="358"/>
      <c r="MZA411" s="474"/>
      <c r="MZB411" s="455"/>
      <c r="MZC411" s="403"/>
      <c r="MZD411" s="403"/>
      <c r="MZE411" s="473"/>
      <c r="MZF411" s="472"/>
      <c r="MZG411" s="403"/>
      <c r="MZH411" s="358"/>
      <c r="MZI411" s="474"/>
      <c r="MZJ411" s="455"/>
      <c r="MZK411" s="403"/>
      <c r="MZL411" s="403"/>
      <c r="MZM411" s="473"/>
      <c r="MZN411" s="472"/>
      <c r="MZO411" s="403"/>
      <c r="MZP411" s="358"/>
      <c r="MZQ411" s="474"/>
      <c r="MZR411" s="455"/>
      <c r="MZS411" s="403"/>
      <c r="MZT411" s="403"/>
      <c r="MZU411" s="473"/>
      <c r="MZV411" s="472"/>
      <c r="MZW411" s="403"/>
      <c r="MZX411" s="358"/>
      <c r="MZY411" s="474"/>
      <c r="MZZ411" s="455"/>
      <c r="NAA411" s="403"/>
      <c r="NAB411" s="403"/>
      <c r="NAC411" s="473"/>
      <c r="NAD411" s="472"/>
      <c r="NAE411" s="403"/>
      <c r="NAF411" s="358"/>
      <c r="NAG411" s="474"/>
      <c r="NAH411" s="455"/>
      <c r="NAI411" s="403"/>
      <c r="NAJ411" s="403"/>
      <c r="NAK411" s="473"/>
      <c r="NAL411" s="472"/>
      <c r="NAM411" s="403"/>
      <c r="NAN411" s="358"/>
      <c r="NAO411" s="474"/>
      <c r="NAP411" s="455"/>
      <c r="NAQ411" s="403"/>
      <c r="NAR411" s="403"/>
      <c r="NAS411" s="473"/>
      <c r="NAT411" s="472"/>
      <c r="NAU411" s="403"/>
      <c r="NAV411" s="358"/>
      <c r="NAW411" s="474"/>
      <c r="NAX411" s="455"/>
      <c r="NAY411" s="403"/>
      <c r="NAZ411" s="403"/>
      <c r="NBA411" s="473"/>
      <c r="NBB411" s="472"/>
      <c r="NBC411" s="403"/>
      <c r="NBD411" s="358"/>
      <c r="NBE411" s="474"/>
      <c r="NBF411" s="455"/>
      <c r="NBG411" s="403"/>
      <c r="NBH411" s="403"/>
      <c r="NBI411" s="473"/>
      <c r="NBJ411" s="472"/>
      <c r="NBK411" s="403"/>
      <c r="NBL411" s="358"/>
      <c r="NBM411" s="474"/>
      <c r="NBN411" s="455"/>
      <c r="NBO411" s="403"/>
      <c r="NBP411" s="403"/>
      <c r="NBQ411" s="473"/>
      <c r="NBR411" s="472"/>
      <c r="NBS411" s="403"/>
      <c r="NBT411" s="358"/>
      <c r="NBU411" s="474"/>
      <c r="NBV411" s="455"/>
      <c r="NBW411" s="403"/>
      <c r="NBX411" s="403"/>
      <c r="NBY411" s="473"/>
      <c r="NBZ411" s="472"/>
      <c r="NCA411" s="403"/>
      <c r="NCB411" s="358"/>
      <c r="NCC411" s="474"/>
      <c r="NCD411" s="455"/>
      <c r="NCE411" s="403"/>
      <c r="NCF411" s="403"/>
      <c r="NCG411" s="473"/>
      <c r="NCH411" s="472"/>
      <c r="NCI411" s="403"/>
      <c r="NCJ411" s="358"/>
      <c r="NCK411" s="474"/>
      <c r="NCL411" s="455"/>
      <c r="NCM411" s="403"/>
      <c r="NCN411" s="403"/>
      <c r="NCO411" s="473"/>
      <c r="NCP411" s="472"/>
      <c r="NCQ411" s="403"/>
      <c r="NCR411" s="358"/>
      <c r="NCS411" s="474"/>
      <c r="NCT411" s="455"/>
      <c r="NCU411" s="403"/>
      <c r="NCV411" s="403"/>
      <c r="NCW411" s="473"/>
      <c r="NCX411" s="472"/>
      <c r="NCY411" s="403"/>
      <c r="NCZ411" s="358"/>
      <c r="NDA411" s="474"/>
      <c r="NDB411" s="455"/>
      <c r="NDC411" s="403"/>
      <c r="NDD411" s="403"/>
      <c r="NDE411" s="473"/>
      <c r="NDF411" s="472"/>
      <c r="NDG411" s="403"/>
      <c r="NDH411" s="358"/>
      <c r="NDI411" s="474"/>
      <c r="NDJ411" s="455"/>
      <c r="NDK411" s="403"/>
      <c r="NDL411" s="403"/>
      <c r="NDM411" s="473"/>
      <c r="NDN411" s="472"/>
      <c r="NDO411" s="403"/>
      <c r="NDP411" s="358"/>
      <c r="NDQ411" s="474"/>
      <c r="NDR411" s="455"/>
      <c r="NDS411" s="403"/>
      <c r="NDT411" s="403"/>
      <c r="NDU411" s="473"/>
      <c r="NDV411" s="472"/>
      <c r="NDW411" s="403"/>
      <c r="NDX411" s="358"/>
      <c r="NDY411" s="474"/>
      <c r="NDZ411" s="455"/>
      <c r="NEA411" s="403"/>
      <c r="NEB411" s="403"/>
      <c r="NEC411" s="473"/>
      <c r="NED411" s="472"/>
      <c r="NEE411" s="403"/>
      <c r="NEF411" s="358"/>
      <c r="NEG411" s="474"/>
      <c r="NEH411" s="455"/>
      <c r="NEI411" s="403"/>
      <c r="NEJ411" s="403"/>
      <c r="NEK411" s="473"/>
      <c r="NEL411" s="472"/>
      <c r="NEM411" s="403"/>
      <c r="NEN411" s="358"/>
      <c r="NEO411" s="474"/>
      <c r="NEP411" s="455"/>
      <c r="NEQ411" s="403"/>
      <c r="NER411" s="403"/>
      <c r="NES411" s="473"/>
      <c r="NET411" s="472"/>
      <c r="NEU411" s="403"/>
      <c r="NEV411" s="358"/>
      <c r="NEW411" s="474"/>
      <c r="NEX411" s="455"/>
      <c r="NEY411" s="403"/>
      <c r="NEZ411" s="403"/>
      <c r="NFA411" s="473"/>
      <c r="NFB411" s="472"/>
      <c r="NFC411" s="403"/>
      <c r="NFD411" s="358"/>
      <c r="NFE411" s="474"/>
      <c r="NFF411" s="455"/>
      <c r="NFG411" s="403"/>
      <c r="NFH411" s="403"/>
      <c r="NFI411" s="473"/>
      <c r="NFJ411" s="472"/>
      <c r="NFK411" s="403"/>
      <c r="NFL411" s="358"/>
      <c r="NFM411" s="474"/>
      <c r="NFN411" s="455"/>
      <c r="NFO411" s="403"/>
      <c r="NFP411" s="403"/>
      <c r="NFQ411" s="473"/>
      <c r="NFR411" s="472"/>
      <c r="NFS411" s="403"/>
      <c r="NFT411" s="358"/>
      <c r="NFU411" s="474"/>
      <c r="NFV411" s="455"/>
      <c r="NFW411" s="403"/>
      <c r="NFX411" s="403"/>
      <c r="NFY411" s="473"/>
      <c r="NFZ411" s="472"/>
      <c r="NGA411" s="403"/>
      <c r="NGB411" s="358"/>
      <c r="NGC411" s="474"/>
      <c r="NGD411" s="455"/>
      <c r="NGE411" s="403"/>
      <c r="NGF411" s="403"/>
      <c r="NGG411" s="473"/>
      <c r="NGH411" s="472"/>
      <c r="NGI411" s="403"/>
      <c r="NGJ411" s="358"/>
      <c r="NGK411" s="474"/>
      <c r="NGL411" s="455"/>
      <c r="NGM411" s="403"/>
      <c r="NGN411" s="403"/>
      <c r="NGO411" s="473"/>
      <c r="NGP411" s="472"/>
      <c r="NGQ411" s="403"/>
      <c r="NGR411" s="358"/>
      <c r="NGS411" s="474"/>
      <c r="NGT411" s="455"/>
      <c r="NGU411" s="403"/>
      <c r="NGV411" s="403"/>
      <c r="NGW411" s="473"/>
      <c r="NGX411" s="472"/>
      <c r="NGY411" s="403"/>
      <c r="NGZ411" s="358"/>
      <c r="NHA411" s="474"/>
      <c r="NHB411" s="455"/>
      <c r="NHC411" s="403"/>
      <c r="NHD411" s="403"/>
      <c r="NHE411" s="473"/>
      <c r="NHF411" s="472"/>
      <c r="NHG411" s="403"/>
      <c r="NHH411" s="358"/>
      <c r="NHI411" s="474"/>
      <c r="NHJ411" s="455"/>
      <c r="NHK411" s="403"/>
      <c r="NHL411" s="403"/>
      <c r="NHM411" s="473"/>
      <c r="NHN411" s="472"/>
      <c r="NHO411" s="403"/>
      <c r="NHP411" s="358"/>
      <c r="NHQ411" s="474"/>
      <c r="NHR411" s="455"/>
      <c r="NHS411" s="403"/>
      <c r="NHT411" s="403"/>
      <c r="NHU411" s="473"/>
      <c r="NHV411" s="472"/>
      <c r="NHW411" s="403"/>
      <c r="NHX411" s="358"/>
      <c r="NHY411" s="474"/>
      <c r="NHZ411" s="455"/>
      <c r="NIA411" s="403"/>
      <c r="NIB411" s="403"/>
      <c r="NIC411" s="473"/>
      <c r="NID411" s="472"/>
      <c r="NIE411" s="403"/>
      <c r="NIF411" s="358"/>
      <c r="NIG411" s="474"/>
      <c r="NIH411" s="455"/>
      <c r="NII411" s="403"/>
      <c r="NIJ411" s="403"/>
      <c r="NIK411" s="473"/>
      <c r="NIL411" s="472"/>
      <c r="NIM411" s="403"/>
      <c r="NIN411" s="358"/>
      <c r="NIO411" s="474"/>
      <c r="NIP411" s="455"/>
      <c r="NIQ411" s="403"/>
      <c r="NIR411" s="403"/>
      <c r="NIS411" s="473"/>
      <c r="NIT411" s="472"/>
      <c r="NIU411" s="403"/>
      <c r="NIV411" s="358"/>
      <c r="NIW411" s="474"/>
      <c r="NIX411" s="455"/>
      <c r="NIY411" s="403"/>
      <c r="NIZ411" s="403"/>
      <c r="NJA411" s="473"/>
      <c r="NJB411" s="472"/>
      <c r="NJC411" s="403"/>
      <c r="NJD411" s="358"/>
      <c r="NJE411" s="474"/>
      <c r="NJF411" s="455"/>
      <c r="NJG411" s="403"/>
      <c r="NJH411" s="403"/>
      <c r="NJI411" s="473"/>
      <c r="NJJ411" s="472"/>
      <c r="NJK411" s="403"/>
      <c r="NJL411" s="358"/>
      <c r="NJM411" s="474"/>
      <c r="NJN411" s="455"/>
      <c r="NJO411" s="403"/>
      <c r="NJP411" s="403"/>
      <c r="NJQ411" s="473"/>
      <c r="NJR411" s="472"/>
      <c r="NJS411" s="403"/>
      <c r="NJT411" s="358"/>
      <c r="NJU411" s="474"/>
      <c r="NJV411" s="455"/>
      <c r="NJW411" s="403"/>
      <c r="NJX411" s="403"/>
      <c r="NJY411" s="473"/>
      <c r="NJZ411" s="472"/>
      <c r="NKA411" s="403"/>
      <c r="NKB411" s="358"/>
      <c r="NKC411" s="474"/>
      <c r="NKD411" s="455"/>
      <c r="NKE411" s="403"/>
      <c r="NKF411" s="403"/>
      <c r="NKG411" s="473"/>
      <c r="NKH411" s="472"/>
      <c r="NKI411" s="403"/>
      <c r="NKJ411" s="358"/>
      <c r="NKK411" s="474"/>
      <c r="NKL411" s="455"/>
      <c r="NKM411" s="403"/>
      <c r="NKN411" s="403"/>
      <c r="NKO411" s="473"/>
      <c r="NKP411" s="472"/>
      <c r="NKQ411" s="403"/>
      <c r="NKR411" s="358"/>
      <c r="NKS411" s="474"/>
      <c r="NKT411" s="455"/>
      <c r="NKU411" s="403"/>
      <c r="NKV411" s="403"/>
      <c r="NKW411" s="473"/>
      <c r="NKX411" s="472"/>
      <c r="NKY411" s="403"/>
      <c r="NKZ411" s="358"/>
      <c r="NLA411" s="474"/>
      <c r="NLB411" s="455"/>
      <c r="NLC411" s="403"/>
      <c r="NLD411" s="403"/>
      <c r="NLE411" s="473"/>
      <c r="NLF411" s="472"/>
      <c r="NLG411" s="403"/>
      <c r="NLH411" s="358"/>
      <c r="NLI411" s="474"/>
      <c r="NLJ411" s="455"/>
      <c r="NLK411" s="403"/>
      <c r="NLL411" s="403"/>
      <c r="NLM411" s="473"/>
      <c r="NLN411" s="472"/>
      <c r="NLO411" s="403"/>
      <c r="NLP411" s="358"/>
      <c r="NLQ411" s="474"/>
      <c r="NLR411" s="455"/>
      <c r="NLS411" s="403"/>
      <c r="NLT411" s="403"/>
      <c r="NLU411" s="473"/>
      <c r="NLV411" s="472"/>
      <c r="NLW411" s="403"/>
      <c r="NLX411" s="358"/>
      <c r="NLY411" s="474"/>
      <c r="NLZ411" s="455"/>
      <c r="NMA411" s="403"/>
      <c r="NMB411" s="403"/>
      <c r="NMC411" s="473"/>
      <c r="NMD411" s="472"/>
      <c r="NME411" s="403"/>
      <c r="NMF411" s="358"/>
      <c r="NMG411" s="474"/>
      <c r="NMH411" s="455"/>
      <c r="NMI411" s="403"/>
      <c r="NMJ411" s="403"/>
      <c r="NMK411" s="473"/>
      <c r="NML411" s="472"/>
      <c r="NMM411" s="403"/>
      <c r="NMN411" s="358"/>
      <c r="NMO411" s="474"/>
      <c r="NMP411" s="455"/>
      <c r="NMQ411" s="403"/>
      <c r="NMR411" s="403"/>
      <c r="NMS411" s="473"/>
      <c r="NMT411" s="472"/>
      <c r="NMU411" s="403"/>
      <c r="NMV411" s="358"/>
      <c r="NMW411" s="474"/>
      <c r="NMX411" s="455"/>
      <c r="NMY411" s="403"/>
      <c r="NMZ411" s="403"/>
      <c r="NNA411" s="473"/>
      <c r="NNB411" s="472"/>
      <c r="NNC411" s="403"/>
      <c r="NND411" s="358"/>
      <c r="NNE411" s="474"/>
      <c r="NNF411" s="455"/>
      <c r="NNG411" s="403"/>
      <c r="NNH411" s="403"/>
      <c r="NNI411" s="473"/>
      <c r="NNJ411" s="472"/>
      <c r="NNK411" s="403"/>
      <c r="NNL411" s="358"/>
      <c r="NNM411" s="474"/>
      <c r="NNN411" s="455"/>
      <c r="NNO411" s="403"/>
      <c r="NNP411" s="403"/>
      <c r="NNQ411" s="473"/>
      <c r="NNR411" s="472"/>
      <c r="NNS411" s="403"/>
      <c r="NNT411" s="358"/>
      <c r="NNU411" s="474"/>
      <c r="NNV411" s="455"/>
      <c r="NNW411" s="403"/>
      <c r="NNX411" s="403"/>
      <c r="NNY411" s="473"/>
      <c r="NNZ411" s="472"/>
      <c r="NOA411" s="403"/>
      <c r="NOB411" s="358"/>
      <c r="NOC411" s="474"/>
      <c r="NOD411" s="455"/>
      <c r="NOE411" s="403"/>
      <c r="NOF411" s="403"/>
      <c r="NOG411" s="473"/>
      <c r="NOH411" s="472"/>
      <c r="NOI411" s="403"/>
      <c r="NOJ411" s="358"/>
      <c r="NOK411" s="474"/>
      <c r="NOL411" s="455"/>
      <c r="NOM411" s="403"/>
      <c r="NON411" s="403"/>
      <c r="NOO411" s="473"/>
      <c r="NOP411" s="472"/>
      <c r="NOQ411" s="403"/>
      <c r="NOR411" s="358"/>
      <c r="NOS411" s="474"/>
      <c r="NOT411" s="455"/>
      <c r="NOU411" s="403"/>
      <c r="NOV411" s="403"/>
      <c r="NOW411" s="473"/>
      <c r="NOX411" s="472"/>
      <c r="NOY411" s="403"/>
      <c r="NOZ411" s="358"/>
      <c r="NPA411" s="474"/>
      <c r="NPB411" s="455"/>
      <c r="NPC411" s="403"/>
      <c r="NPD411" s="403"/>
      <c r="NPE411" s="473"/>
      <c r="NPF411" s="472"/>
      <c r="NPG411" s="403"/>
      <c r="NPH411" s="358"/>
      <c r="NPI411" s="474"/>
      <c r="NPJ411" s="455"/>
      <c r="NPK411" s="403"/>
      <c r="NPL411" s="403"/>
      <c r="NPM411" s="473"/>
      <c r="NPN411" s="472"/>
      <c r="NPO411" s="403"/>
      <c r="NPP411" s="358"/>
      <c r="NPQ411" s="474"/>
      <c r="NPR411" s="455"/>
      <c r="NPS411" s="403"/>
      <c r="NPT411" s="403"/>
      <c r="NPU411" s="473"/>
      <c r="NPV411" s="472"/>
      <c r="NPW411" s="403"/>
      <c r="NPX411" s="358"/>
      <c r="NPY411" s="474"/>
      <c r="NPZ411" s="455"/>
      <c r="NQA411" s="403"/>
      <c r="NQB411" s="403"/>
      <c r="NQC411" s="473"/>
      <c r="NQD411" s="472"/>
      <c r="NQE411" s="403"/>
      <c r="NQF411" s="358"/>
      <c r="NQG411" s="474"/>
      <c r="NQH411" s="455"/>
      <c r="NQI411" s="403"/>
      <c r="NQJ411" s="403"/>
      <c r="NQK411" s="473"/>
      <c r="NQL411" s="472"/>
      <c r="NQM411" s="403"/>
      <c r="NQN411" s="358"/>
      <c r="NQO411" s="474"/>
      <c r="NQP411" s="455"/>
      <c r="NQQ411" s="403"/>
      <c r="NQR411" s="403"/>
      <c r="NQS411" s="473"/>
      <c r="NQT411" s="472"/>
      <c r="NQU411" s="403"/>
      <c r="NQV411" s="358"/>
      <c r="NQW411" s="474"/>
      <c r="NQX411" s="455"/>
      <c r="NQY411" s="403"/>
      <c r="NQZ411" s="403"/>
      <c r="NRA411" s="473"/>
      <c r="NRB411" s="472"/>
      <c r="NRC411" s="403"/>
      <c r="NRD411" s="358"/>
      <c r="NRE411" s="474"/>
      <c r="NRF411" s="455"/>
      <c r="NRG411" s="403"/>
      <c r="NRH411" s="403"/>
      <c r="NRI411" s="473"/>
      <c r="NRJ411" s="472"/>
      <c r="NRK411" s="403"/>
      <c r="NRL411" s="358"/>
      <c r="NRM411" s="474"/>
      <c r="NRN411" s="455"/>
      <c r="NRO411" s="403"/>
      <c r="NRP411" s="403"/>
      <c r="NRQ411" s="473"/>
      <c r="NRR411" s="472"/>
      <c r="NRS411" s="403"/>
      <c r="NRT411" s="358"/>
      <c r="NRU411" s="474"/>
      <c r="NRV411" s="455"/>
      <c r="NRW411" s="403"/>
      <c r="NRX411" s="403"/>
      <c r="NRY411" s="473"/>
      <c r="NRZ411" s="472"/>
      <c r="NSA411" s="403"/>
      <c r="NSB411" s="358"/>
      <c r="NSC411" s="474"/>
      <c r="NSD411" s="455"/>
      <c r="NSE411" s="403"/>
      <c r="NSF411" s="403"/>
      <c r="NSG411" s="473"/>
      <c r="NSH411" s="472"/>
      <c r="NSI411" s="403"/>
      <c r="NSJ411" s="358"/>
      <c r="NSK411" s="474"/>
      <c r="NSL411" s="455"/>
      <c r="NSM411" s="403"/>
      <c r="NSN411" s="403"/>
      <c r="NSO411" s="473"/>
      <c r="NSP411" s="472"/>
      <c r="NSQ411" s="403"/>
      <c r="NSR411" s="358"/>
      <c r="NSS411" s="474"/>
      <c r="NST411" s="455"/>
      <c r="NSU411" s="403"/>
      <c r="NSV411" s="403"/>
      <c r="NSW411" s="473"/>
      <c r="NSX411" s="472"/>
      <c r="NSY411" s="403"/>
      <c r="NSZ411" s="358"/>
      <c r="NTA411" s="474"/>
      <c r="NTB411" s="455"/>
      <c r="NTC411" s="403"/>
      <c r="NTD411" s="403"/>
      <c r="NTE411" s="473"/>
      <c r="NTF411" s="472"/>
      <c r="NTG411" s="403"/>
      <c r="NTH411" s="358"/>
      <c r="NTI411" s="474"/>
      <c r="NTJ411" s="455"/>
      <c r="NTK411" s="403"/>
      <c r="NTL411" s="403"/>
      <c r="NTM411" s="473"/>
      <c r="NTN411" s="472"/>
      <c r="NTO411" s="403"/>
      <c r="NTP411" s="358"/>
      <c r="NTQ411" s="474"/>
      <c r="NTR411" s="455"/>
      <c r="NTS411" s="403"/>
      <c r="NTT411" s="403"/>
      <c r="NTU411" s="473"/>
      <c r="NTV411" s="472"/>
      <c r="NTW411" s="403"/>
      <c r="NTX411" s="358"/>
      <c r="NTY411" s="474"/>
      <c r="NTZ411" s="455"/>
      <c r="NUA411" s="403"/>
      <c r="NUB411" s="403"/>
      <c r="NUC411" s="473"/>
      <c r="NUD411" s="472"/>
      <c r="NUE411" s="403"/>
      <c r="NUF411" s="358"/>
      <c r="NUG411" s="474"/>
      <c r="NUH411" s="455"/>
      <c r="NUI411" s="403"/>
      <c r="NUJ411" s="403"/>
      <c r="NUK411" s="473"/>
      <c r="NUL411" s="472"/>
      <c r="NUM411" s="403"/>
      <c r="NUN411" s="358"/>
      <c r="NUO411" s="474"/>
      <c r="NUP411" s="455"/>
      <c r="NUQ411" s="403"/>
      <c r="NUR411" s="403"/>
      <c r="NUS411" s="473"/>
      <c r="NUT411" s="472"/>
      <c r="NUU411" s="403"/>
      <c r="NUV411" s="358"/>
      <c r="NUW411" s="474"/>
      <c r="NUX411" s="455"/>
      <c r="NUY411" s="403"/>
      <c r="NUZ411" s="403"/>
      <c r="NVA411" s="473"/>
      <c r="NVB411" s="472"/>
      <c r="NVC411" s="403"/>
      <c r="NVD411" s="358"/>
      <c r="NVE411" s="474"/>
      <c r="NVF411" s="455"/>
      <c r="NVG411" s="403"/>
      <c r="NVH411" s="403"/>
      <c r="NVI411" s="473"/>
      <c r="NVJ411" s="472"/>
      <c r="NVK411" s="403"/>
      <c r="NVL411" s="358"/>
      <c r="NVM411" s="474"/>
      <c r="NVN411" s="455"/>
      <c r="NVO411" s="403"/>
      <c r="NVP411" s="403"/>
      <c r="NVQ411" s="473"/>
      <c r="NVR411" s="472"/>
      <c r="NVS411" s="403"/>
      <c r="NVT411" s="358"/>
      <c r="NVU411" s="474"/>
      <c r="NVV411" s="455"/>
      <c r="NVW411" s="403"/>
      <c r="NVX411" s="403"/>
      <c r="NVY411" s="473"/>
      <c r="NVZ411" s="472"/>
      <c r="NWA411" s="403"/>
      <c r="NWB411" s="358"/>
      <c r="NWC411" s="474"/>
      <c r="NWD411" s="455"/>
      <c r="NWE411" s="403"/>
      <c r="NWF411" s="403"/>
      <c r="NWG411" s="473"/>
      <c r="NWH411" s="472"/>
      <c r="NWI411" s="403"/>
      <c r="NWJ411" s="358"/>
      <c r="NWK411" s="474"/>
      <c r="NWL411" s="455"/>
      <c r="NWM411" s="403"/>
      <c r="NWN411" s="403"/>
      <c r="NWO411" s="473"/>
      <c r="NWP411" s="472"/>
      <c r="NWQ411" s="403"/>
      <c r="NWR411" s="358"/>
      <c r="NWS411" s="474"/>
      <c r="NWT411" s="455"/>
      <c r="NWU411" s="403"/>
      <c r="NWV411" s="403"/>
      <c r="NWW411" s="473"/>
      <c r="NWX411" s="472"/>
      <c r="NWY411" s="403"/>
      <c r="NWZ411" s="358"/>
      <c r="NXA411" s="474"/>
      <c r="NXB411" s="455"/>
      <c r="NXC411" s="403"/>
      <c r="NXD411" s="403"/>
      <c r="NXE411" s="473"/>
      <c r="NXF411" s="472"/>
      <c r="NXG411" s="403"/>
      <c r="NXH411" s="358"/>
      <c r="NXI411" s="474"/>
      <c r="NXJ411" s="455"/>
      <c r="NXK411" s="403"/>
      <c r="NXL411" s="403"/>
      <c r="NXM411" s="473"/>
      <c r="NXN411" s="472"/>
      <c r="NXO411" s="403"/>
      <c r="NXP411" s="358"/>
      <c r="NXQ411" s="474"/>
      <c r="NXR411" s="455"/>
      <c r="NXS411" s="403"/>
      <c r="NXT411" s="403"/>
      <c r="NXU411" s="473"/>
      <c r="NXV411" s="472"/>
      <c r="NXW411" s="403"/>
      <c r="NXX411" s="358"/>
      <c r="NXY411" s="474"/>
      <c r="NXZ411" s="455"/>
      <c r="NYA411" s="403"/>
      <c r="NYB411" s="403"/>
      <c r="NYC411" s="473"/>
      <c r="NYD411" s="472"/>
      <c r="NYE411" s="403"/>
      <c r="NYF411" s="358"/>
      <c r="NYG411" s="474"/>
      <c r="NYH411" s="455"/>
      <c r="NYI411" s="403"/>
      <c r="NYJ411" s="403"/>
      <c r="NYK411" s="473"/>
      <c r="NYL411" s="472"/>
      <c r="NYM411" s="403"/>
      <c r="NYN411" s="358"/>
      <c r="NYO411" s="474"/>
      <c r="NYP411" s="455"/>
      <c r="NYQ411" s="403"/>
      <c r="NYR411" s="403"/>
      <c r="NYS411" s="473"/>
      <c r="NYT411" s="472"/>
      <c r="NYU411" s="403"/>
      <c r="NYV411" s="358"/>
      <c r="NYW411" s="474"/>
      <c r="NYX411" s="455"/>
      <c r="NYY411" s="403"/>
      <c r="NYZ411" s="403"/>
      <c r="NZA411" s="473"/>
      <c r="NZB411" s="472"/>
      <c r="NZC411" s="403"/>
      <c r="NZD411" s="358"/>
      <c r="NZE411" s="474"/>
      <c r="NZF411" s="455"/>
      <c r="NZG411" s="403"/>
      <c r="NZH411" s="403"/>
      <c r="NZI411" s="473"/>
      <c r="NZJ411" s="472"/>
      <c r="NZK411" s="403"/>
      <c r="NZL411" s="358"/>
      <c r="NZM411" s="474"/>
      <c r="NZN411" s="455"/>
      <c r="NZO411" s="403"/>
      <c r="NZP411" s="403"/>
      <c r="NZQ411" s="473"/>
      <c r="NZR411" s="472"/>
      <c r="NZS411" s="403"/>
      <c r="NZT411" s="358"/>
      <c r="NZU411" s="474"/>
      <c r="NZV411" s="455"/>
      <c r="NZW411" s="403"/>
      <c r="NZX411" s="403"/>
      <c r="NZY411" s="473"/>
      <c r="NZZ411" s="472"/>
      <c r="OAA411" s="403"/>
      <c r="OAB411" s="358"/>
      <c r="OAC411" s="474"/>
      <c r="OAD411" s="455"/>
      <c r="OAE411" s="403"/>
      <c r="OAF411" s="403"/>
      <c r="OAG411" s="473"/>
      <c r="OAH411" s="472"/>
      <c r="OAI411" s="403"/>
      <c r="OAJ411" s="358"/>
      <c r="OAK411" s="474"/>
      <c r="OAL411" s="455"/>
      <c r="OAM411" s="403"/>
      <c r="OAN411" s="403"/>
      <c r="OAO411" s="473"/>
      <c r="OAP411" s="472"/>
      <c r="OAQ411" s="403"/>
      <c r="OAR411" s="358"/>
      <c r="OAS411" s="474"/>
      <c r="OAT411" s="455"/>
      <c r="OAU411" s="403"/>
      <c r="OAV411" s="403"/>
      <c r="OAW411" s="473"/>
      <c r="OAX411" s="472"/>
      <c r="OAY411" s="403"/>
      <c r="OAZ411" s="358"/>
      <c r="OBA411" s="474"/>
      <c r="OBB411" s="455"/>
      <c r="OBC411" s="403"/>
      <c r="OBD411" s="403"/>
      <c r="OBE411" s="473"/>
      <c r="OBF411" s="472"/>
      <c r="OBG411" s="403"/>
      <c r="OBH411" s="358"/>
      <c r="OBI411" s="474"/>
      <c r="OBJ411" s="455"/>
      <c r="OBK411" s="403"/>
      <c r="OBL411" s="403"/>
      <c r="OBM411" s="473"/>
      <c r="OBN411" s="472"/>
      <c r="OBO411" s="403"/>
      <c r="OBP411" s="358"/>
      <c r="OBQ411" s="474"/>
      <c r="OBR411" s="455"/>
      <c r="OBS411" s="403"/>
      <c r="OBT411" s="403"/>
      <c r="OBU411" s="473"/>
      <c r="OBV411" s="472"/>
      <c r="OBW411" s="403"/>
      <c r="OBX411" s="358"/>
      <c r="OBY411" s="474"/>
      <c r="OBZ411" s="455"/>
      <c r="OCA411" s="403"/>
      <c r="OCB411" s="403"/>
      <c r="OCC411" s="473"/>
      <c r="OCD411" s="472"/>
      <c r="OCE411" s="403"/>
      <c r="OCF411" s="358"/>
      <c r="OCG411" s="474"/>
      <c r="OCH411" s="455"/>
      <c r="OCI411" s="403"/>
      <c r="OCJ411" s="403"/>
      <c r="OCK411" s="473"/>
      <c r="OCL411" s="472"/>
      <c r="OCM411" s="403"/>
      <c r="OCN411" s="358"/>
      <c r="OCO411" s="474"/>
      <c r="OCP411" s="455"/>
      <c r="OCQ411" s="403"/>
      <c r="OCR411" s="403"/>
      <c r="OCS411" s="473"/>
      <c r="OCT411" s="472"/>
      <c r="OCU411" s="403"/>
      <c r="OCV411" s="358"/>
      <c r="OCW411" s="474"/>
      <c r="OCX411" s="455"/>
      <c r="OCY411" s="403"/>
      <c r="OCZ411" s="403"/>
      <c r="ODA411" s="473"/>
      <c r="ODB411" s="472"/>
      <c r="ODC411" s="403"/>
      <c r="ODD411" s="358"/>
      <c r="ODE411" s="474"/>
      <c r="ODF411" s="455"/>
      <c r="ODG411" s="403"/>
      <c r="ODH411" s="403"/>
      <c r="ODI411" s="473"/>
      <c r="ODJ411" s="472"/>
      <c r="ODK411" s="403"/>
      <c r="ODL411" s="358"/>
      <c r="ODM411" s="474"/>
      <c r="ODN411" s="455"/>
      <c r="ODO411" s="403"/>
      <c r="ODP411" s="403"/>
      <c r="ODQ411" s="473"/>
      <c r="ODR411" s="472"/>
      <c r="ODS411" s="403"/>
      <c r="ODT411" s="358"/>
      <c r="ODU411" s="474"/>
      <c r="ODV411" s="455"/>
      <c r="ODW411" s="403"/>
      <c r="ODX411" s="403"/>
      <c r="ODY411" s="473"/>
      <c r="ODZ411" s="472"/>
      <c r="OEA411" s="403"/>
      <c r="OEB411" s="358"/>
      <c r="OEC411" s="474"/>
      <c r="OED411" s="455"/>
      <c r="OEE411" s="403"/>
      <c r="OEF411" s="403"/>
      <c r="OEG411" s="473"/>
      <c r="OEH411" s="472"/>
      <c r="OEI411" s="403"/>
      <c r="OEJ411" s="358"/>
      <c r="OEK411" s="474"/>
      <c r="OEL411" s="455"/>
      <c r="OEM411" s="403"/>
      <c r="OEN411" s="403"/>
      <c r="OEO411" s="473"/>
      <c r="OEP411" s="472"/>
      <c r="OEQ411" s="403"/>
      <c r="OER411" s="358"/>
      <c r="OES411" s="474"/>
      <c r="OET411" s="455"/>
      <c r="OEU411" s="403"/>
      <c r="OEV411" s="403"/>
      <c r="OEW411" s="473"/>
      <c r="OEX411" s="472"/>
      <c r="OEY411" s="403"/>
      <c r="OEZ411" s="358"/>
      <c r="OFA411" s="474"/>
      <c r="OFB411" s="455"/>
      <c r="OFC411" s="403"/>
      <c r="OFD411" s="403"/>
      <c r="OFE411" s="473"/>
      <c r="OFF411" s="472"/>
      <c r="OFG411" s="403"/>
      <c r="OFH411" s="358"/>
      <c r="OFI411" s="474"/>
      <c r="OFJ411" s="455"/>
      <c r="OFK411" s="403"/>
      <c r="OFL411" s="403"/>
      <c r="OFM411" s="473"/>
      <c r="OFN411" s="472"/>
      <c r="OFO411" s="403"/>
      <c r="OFP411" s="358"/>
      <c r="OFQ411" s="474"/>
      <c r="OFR411" s="455"/>
      <c r="OFS411" s="403"/>
      <c r="OFT411" s="403"/>
      <c r="OFU411" s="473"/>
      <c r="OFV411" s="472"/>
      <c r="OFW411" s="403"/>
      <c r="OFX411" s="358"/>
      <c r="OFY411" s="474"/>
      <c r="OFZ411" s="455"/>
      <c r="OGA411" s="403"/>
      <c r="OGB411" s="403"/>
      <c r="OGC411" s="473"/>
      <c r="OGD411" s="472"/>
      <c r="OGE411" s="403"/>
      <c r="OGF411" s="358"/>
      <c r="OGG411" s="474"/>
      <c r="OGH411" s="455"/>
      <c r="OGI411" s="403"/>
      <c r="OGJ411" s="403"/>
      <c r="OGK411" s="473"/>
      <c r="OGL411" s="472"/>
      <c r="OGM411" s="403"/>
      <c r="OGN411" s="358"/>
      <c r="OGO411" s="474"/>
      <c r="OGP411" s="455"/>
      <c r="OGQ411" s="403"/>
      <c r="OGR411" s="403"/>
      <c r="OGS411" s="473"/>
      <c r="OGT411" s="472"/>
      <c r="OGU411" s="403"/>
      <c r="OGV411" s="358"/>
      <c r="OGW411" s="474"/>
      <c r="OGX411" s="455"/>
      <c r="OGY411" s="403"/>
      <c r="OGZ411" s="403"/>
      <c r="OHA411" s="473"/>
      <c r="OHB411" s="472"/>
      <c r="OHC411" s="403"/>
      <c r="OHD411" s="358"/>
      <c r="OHE411" s="474"/>
      <c r="OHF411" s="455"/>
      <c r="OHG411" s="403"/>
      <c r="OHH411" s="403"/>
      <c r="OHI411" s="473"/>
      <c r="OHJ411" s="472"/>
      <c r="OHK411" s="403"/>
      <c r="OHL411" s="358"/>
      <c r="OHM411" s="474"/>
      <c r="OHN411" s="455"/>
      <c r="OHO411" s="403"/>
      <c r="OHP411" s="403"/>
      <c r="OHQ411" s="473"/>
      <c r="OHR411" s="472"/>
      <c r="OHS411" s="403"/>
      <c r="OHT411" s="358"/>
      <c r="OHU411" s="474"/>
      <c r="OHV411" s="455"/>
      <c r="OHW411" s="403"/>
      <c r="OHX411" s="403"/>
      <c r="OHY411" s="473"/>
      <c r="OHZ411" s="472"/>
      <c r="OIA411" s="403"/>
      <c r="OIB411" s="358"/>
      <c r="OIC411" s="474"/>
      <c r="OID411" s="455"/>
      <c r="OIE411" s="403"/>
      <c r="OIF411" s="403"/>
      <c r="OIG411" s="473"/>
      <c r="OIH411" s="472"/>
      <c r="OII411" s="403"/>
      <c r="OIJ411" s="358"/>
      <c r="OIK411" s="474"/>
      <c r="OIL411" s="455"/>
      <c r="OIM411" s="403"/>
      <c r="OIN411" s="403"/>
      <c r="OIO411" s="473"/>
      <c r="OIP411" s="472"/>
      <c r="OIQ411" s="403"/>
      <c r="OIR411" s="358"/>
      <c r="OIS411" s="474"/>
      <c r="OIT411" s="455"/>
      <c r="OIU411" s="403"/>
      <c r="OIV411" s="403"/>
      <c r="OIW411" s="473"/>
      <c r="OIX411" s="472"/>
      <c r="OIY411" s="403"/>
      <c r="OIZ411" s="358"/>
      <c r="OJA411" s="474"/>
      <c r="OJB411" s="455"/>
      <c r="OJC411" s="403"/>
      <c r="OJD411" s="403"/>
      <c r="OJE411" s="473"/>
      <c r="OJF411" s="472"/>
      <c r="OJG411" s="403"/>
      <c r="OJH411" s="358"/>
      <c r="OJI411" s="474"/>
      <c r="OJJ411" s="455"/>
      <c r="OJK411" s="403"/>
      <c r="OJL411" s="403"/>
      <c r="OJM411" s="473"/>
      <c r="OJN411" s="472"/>
      <c r="OJO411" s="403"/>
      <c r="OJP411" s="358"/>
      <c r="OJQ411" s="474"/>
      <c r="OJR411" s="455"/>
      <c r="OJS411" s="403"/>
      <c r="OJT411" s="403"/>
      <c r="OJU411" s="473"/>
      <c r="OJV411" s="472"/>
      <c r="OJW411" s="403"/>
      <c r="OJX411" s="358"/>
      <c r="OJY411" s="474"/>
      <c r="OJZ411" s="455"/>
      <c r="OKA411" s="403"/>
      <c r="OKB411" s="403"/>
      <c r="OKC411" s="473"/>
      <c r="OKD411" s="472"/>
      <c r="OKE411" s="403"/>
      <c r="OKF411" s="358"/>
      <c r="OKG411" s="474"/>
      <c r="OKH411" s="455"/>
      <c r="OKI411" s="403"/>
      <c r="OKJ411" s="403"/>
      <c r="OKK411" s="473"/>
      <c r="OKL411" s="472"/>
      <c r="OKM411" s="403"/>
      <c r="OKN411" s="358"/>
      <c r="OKO411" s="474"/>
      <c r="OKP411" s="455"/>
      <c r="OKQ411" s="403"/>
      <c r="OKR411" s="403"/>
      <c r="OKS411" s="473"/>
      <c r="OKT411" s="472"/>
      <c r="OKU411" s="403"/>
      <c r="OKV411" s="358"/>
      <c r="OKW411" s="474"/>
      <c r="OKX411" s="455"/>
      <c r="OKY411" s="403"/>
      <c r="OKZ411" s="403"/>
      <c r="OLA411" s="473"/>
      <c r="OLB411" s="472"/>
      <c r="OLC411" s="403"/>
      <c r="OLD411" s="358"/>
      <c r="OLE411" s="474"/>
      <c r="OLF411" s="455"/>
      <c r="OLG411" s="403"/>
      <c r="OLH411" s="403"/>
      <c r="OLI411" s="473"/>
      <c r="OLJ411" s="472"/>
      <c r="OLK411" s="403"/>
      <c r="OLL411" s="358"/>
      <c r="OLM411" s="474"/>
      <c r="OLN411" s="455"/>
      <c r="OLO411" s="403"/>
      <c r="OLP411" s="403"/>
      <c r="OLQ411" s="473"/>
      <c r="OLR411" s="472"/>
      <c r="OLS411" s="403"/>
      <c r="OLT411" s="358"/>
      <c r="OLU411" s="474"/>
      <c r="OLV411" s="455"/>
      <c r="OLW411" s="403"/>
      <c r="OLX411" s="403"/>
      <c r="OLY411" s="473"/>
      <c r="OLZ411" s="472"/>
      <c r="OMA411" s="403"/>
      <c r="OMB411" s="358"/>
      <c r="OMC411" s="474"/>
      <c r="OMD411" s="455"/>
      <c r="OME411" s="403"/>
      <c r="OMF411" s="403"/>
      <c r="OMG411" s="473"/>
      <c r="OMH411" s="472"/>
      <c r="OMI411" s="403"/>
      <c r="OMJ411" s="358"/>
      <c r="OMK411" s="474"/>
      <c r="OML411" s="455"/>
      <c r="OMM411" s="403"/>
      <c r="OMN411" s="403"/>
      <c r="OMO411" s="473"/>
      <c r="OMP411" s="472"/>
      <c r="OMQ411" s="403"/>
      <c r="OMR411" s="358"/>
      <c r="OMS411" s="474"/>
      <c r="OMT411" s="455"/>
      <c r="OMU411" s="403"/>
      <c r="OMV411" s="403"/>
      <c r="OMW411" s="473"/>
      <c r="OMX411" s="472"/>
      <c r="OMY411" s="403"/>
      <c r="OMZ411" s="358"/>
      <c r="ONA411" s="474"/>
      <c r="ONB411" s="455"/>
      <c r="ONC411" s="403"/>
      <c r="OND411" s="403"/>
      <c r="ONE411" s="473"/>
      <c r="ONF411" s="472"/>
      <c r="ONG411" s="403"/>
      <c r="ONH411" s="358"/>
      <c r="ONI411" s="474"/>
      <c r="ONJ411" s="455"/>
      <c r="ONK411" s="403"/>
      <c r="ONL411" s="403"/>
      <c r="ONM411" s="473"/>
      <c r="ONN411" s="472"/>
      <c r="ONO411" s="403"/>
      <c r="ONP411" s="358"/>
      <c r="ONQ411" s="474"/>
      <c r="ONR411" s="455"/>
      <c r="ONS411" s="403"/>
      <c r="ONT411" s="403"/>
      <c r="ONU411" s="473"/>
      <c r="ONV411" s="472"/>
      <c r="ONW411" s="403"/>
      <c r="ONX411" s="358"/>
      <c r="ONY411" s="474"/>
      <c r="ONZ411" s="455"/>
      <c r="OOA411" s="403"/>
      <c r="OOB411" s="403"/>
      <c r="OOC411" s="473"/>
      <c r="OOD411" s="472"/>
      <c r="OOE411" s="403"/>
      <c r="OOF411" s="358"/>
      <c r="OOG411" s="474"/>
      <c r="OOH411" s="455"/>
      <c r="OOI411" s="403"/>
      <c r="OOJ411" s="403"/>
      <c r="OOK411" s="473"/>
      <c r="OOL411" s="472"/>
      <c r="OOM411" s="403"/>
      <c r="OON411" s="358"/>
      <c r="OOO411" s="474"/>
      <c r="OOP411" s="455"/>
      <c r="OOQ411" s="403"/>
      <c r="OOR411" s="403"/>
      <c r="OOS411" s="473"/>
      <c r="OOT411" s="472"/>
      <c r="OOU411" s="403"/>
      <c r="OOV411" s="358"/>
      <c r="OOW411" s="474"/>
      <c r="OOX411" s="455"/>
      <c r="OOY411" s="403"/>
      <c r="OOZ411" s="403"/>
      <c r="OPA411" s="473"/>
      <c r="OPB411" s="472"/>
      <c r="OPC411" s="403"/>
      <c r="OPD411" s="358"/>
      <c r="OPE411" s="474"/>
      <c r="OPF411" s="455"/>
      <c r="OPG411" s="403"/>
      <c r="OPH411" s="403"/>
      <c r="OPI411" s="473"/>
      <c r="OPJ411" s="472"/>
      <c r="OPK411" s="403"/>
      <c r="OPL411" s="358"/>
      <c r="OPM411" s="474"/>
      <c r="OPN411" s="455"/>
      <c r="OPO411" s="403"/>
      <c r="OPP411" s="403"/>
      <c r="OPQ411" s="473"/>
      <c r="OPR411" s="472"/>
      <c r="OPS411" s="403"/>
      <c r="OPT411" s="358"/>
      <c r="OPU411" s="474"/>
      <c r="OPV411" s="455"/>
      <c r="OPW411" s="403"/>
      <c r="OPX411" s="403"/>
      <c r="OPY411" s="473"/>
      <c r="OPZ411" s="472"/>
      <c r="OQA411" s="403"/>
      <c r="OQB411" s="358"/>
      <c r="OQC411" s="474"/>
      <c r="OQD411" s="455"/>
      <c r="OQE411" s="403"/>
      <c r="OQF411" s="403"/>
      <c r="OQG411" s="473"/>
      <c r="OQH411" s="472"/>
      <c r="OQI411" s="403"/>
      <c r="OQJ411" s="358"/>
      <c r="OQK411" s="474"/>
      <c r="OQL411" s="455"/>
      <c r="OQM411" s="403"/>
      <c r="OQN411" s="403"/>
      <c r="OQO411" s="473"/>
      <c r="OQP411" s="472"/>
      <c r="OQQ411" s="403"/>
      <c r="OQR411" s="358"/>
      <c r="OQS411" s="474"/>
      <c r="OQT411" s="455"/>
      <c r="OQU411" s="403"/>
      <c r="OQV411" s="403"/>
      <c r="OQW411" s="473"/>
      <c r="OQX411" s="472"/>
      <c r="OQY411" s="403"/>
      <c r="OQZ411" s="358"/>
      <c r="ORA411" s="474"/>
      <c r="ORB411" s="455"/>
      <c r="ORC411" s="403"/>
      <c r="ORD411" s="403"/>
      <c r="ORE411" s="473"/>
      <c r="ORF411" s="472"/>
      <c r="ORG411" s="403"/>
      <c r="ORH411" s="358"/>
      <c r="ORI411" s="474"/>
      <c r="ORJ411" s="455"/>
      <c r="ORK411" s="403"/>
      <c r="ORL411" s="403"/>
      <c r="ORM411" s="473"/>
      <c r="ORN411" s="472"/>
      <c r="ORO411" s="403"/>
      <c r="ORP411" s="358"/>
      <c r="ORQ411" s="474"/>
      <c r="ORR411" s="455"/>
      <c r="ORS411" s="403"/>
      <c r="ORT411" s="403"/>
      <c r="ORU411" s="473"/>
      <c r="ORV411" s="472"/>
      <c r="ORW411" s="403"/>
      <c r="ORX411" s="358"/>
      <c r="ORY411" s="474"/>
      <c r="ORZ411" s="455"/>
      <c r="OSA411" s="403"/>
      <c r="OSB411" s="403"/>
      <c r="OSC411" s="473"/>
      <c r="OSD411" s="472"/>
      <c r="OSE411" s="403"/>
      <c r="OSF411" s="358"/>
      <c r="OSG411" s="474"/>
      <c r="OSH411" s="455"/>
      <c r="OSI411" s="403"/>
      <c r="OSJ411" s="403"/>
      <c r="OSK411" s="473"/>
      <c r="OSL411" s="472"/>
      <c r="OSM411" s="403"/>
      <c r="OSN411" s="358"/>
      <c r="OSO411" s="474"/>
      <c r="OSP411" s="455"/>
      <c r="OSQ411" s="403"/>
      <c r="OSR411" s="403"/>
      <c r="OSS411" s="473"/>
      <c r="OST411" s="472"/>
      <c r="OSU411" s="403"/>
      <c r="OSV411" s="358"/>
      <c r="OSW411" s="474"/>
      <c r="OSX411" s="455"/>
      <c r="OSY411" s="403"/>
      <c r="OSZ411" s="403"/>
      <c r="OTA411" s="473"/>
      <c r="OTB411" s="472"/>
      <c r="OTC411" s="403"/>
      <c r="OTD411" s="358"/>
      <c r="OTE411" s="474"/>
      <c r="OTF411" s="455"/>
      <c r="OTG411" s="403"/>
      <c r="OTH411" s="403"/>
      <c r="OTI411" s="473"/>
      <c r="OTJ411" s="472"/>
      <c r="OTK411" s="403"/>
      <c r="OTL411" s="358"/>
      <c r="OTM411" s="474"/>
      <c r="OTN411" s="455"/>
      <c r="OTO411" s="403"/>
      <c r="OTP411" s="403"/>
      <c r="OTQ411" s="473"/>
      <c r="OTR411" s="472"/>
      <c r="OTS411" s="403"/>
      <c r="OTT411" s="358"/>
      <c r="OTU411" s="474"/>
      <c r="OTV411" s="455"/>
      <c r="OTW411" s="403"/>
      <c r="OTX411" s="403"/>
      <c r="OTY411" s="473"/>
      <c r="OTZ411" s="472"/>
      <c r="OUA411" s="403"/>
      <c r="OUB411" s="358"/>
      <c r="OUC411" s="474"/>
      <c r="OUD411" s="455"/>
      <c r="OUE411" s="403"/>
      <c r="OUF411" s="403"/>
      <c r="OUG411" s="473"/>
      <c r="OUH411" s="472"/>
      <c r="OUI411" s="403"/>
      <c r="OUJ411" s="358"/>
      <c r="OUK411" s="474"/>
      <c r="OUL411" s="455"/>
      <c r="OUM411" s="403"/>
      <c r="OUN411" s="403"/>
      <c r="OUO411" s="473"/>
      <c r="OUP411" s="472"/>
      <c r="OUQ411" s="403"/>
      <c r="OUR411" s="358"/>
      <c r="OUS411" s="474"/>
      <c r="OUT411" s="455"/>
      <c r="OUU411" s="403"/>
      <c r="OUV411" s="403"/>
      <c r="OUW411" s="473"/>
      <c r="OUX411" s="472"/>
      <c r="OUY411" s="403"/>
      <c r="OUZ411" s="358"/>
      <c r="OVA411" s="474"/>
      <c r="OVB411" s="455"/>
      <c r="OVC411" s="403"/>
      <c r="OVD411" s="403"/>
      <c r="OVE411" s="473"/>
      <c r="OVF411" s="472"/>
      <c r="OVG411" s="403"/>
      <c r="OVH411" s="358"/>
      <c r="OVI411" s="474"/>
      <c r="OVJ411" s="455"/>
      <c r="OVK411" s="403"/>
      <c r="OVL411" s="403"/>
      <c r="OVM411" s="473"/>
      <c r="OVN411" s="472"/>
      <c r="OVO411" s="403"/>
      <c r="OVP411" s="358"/>
      <c r="OVQ411" s="474"/>
      <c r="OVR411" s="455"/>
      <c r="OVS411" s="403"/>
      <c r="OVT411" s="403"/>
      <c r="OVU411" s="473"/>
      <c r="OVV411" s="472"/>
      <c r="OVW411" s="403"/>
      <c r="OVX411" s="358"/>
      <c r="OVY411" s="474"/>
      <c r="OVZ411" s="455"/>
      <c r="OWA411" s="403"/>
      <c r="OWB411" s="403"/>
      <c r="OWC411" s="473"/>
      <c r="OWD411" s="472"/>
      <c r="OWE411" s="403"/>
      <c r="OWF411" s="358"/>
      <c r="OWG411" s="474"/>
      <c r="OWH411" s="455"/>
      <c r="OWI411" s="403"/>
      <c r="OWJ411" s="403"/>
      <c r="OWK411" s="473"/>
      <c r="OWL411" s="472"/>
      <c r="OWM411" s="403"/>
      <c r="OWN411" s="358"/>
      <c r="OWO411" s="474"/>
      <c r="OWP411" s="455"/>
      <c r="OWQ411" s="403"/>
      <c r="OWR411" s="403"/>
      <c r="OWS411" s="473"/>
      <c r="OWT411" s="472"/>
      <c r="OWU411" s="403"/>
      <c r="OWV411" s="358"/>
      <c r="OWW411" s="474"/>
      <c r="OWX411" s="455"/>
      <c r="OWY411" s="403"/>
      <c r="OWZ411" s="403"/>
      <c r="OXA411" s="473"/>
      <c r="OXB411" s="472"/>
      <c r="OXC411" s="403"/>
      <c r="OXD411" s="358"/>
      <c r="OXE411" s="474"/>
      <c r="OXF411" s="455"/>
      <c r="OXG411" s="403"/>
      <c r="OXH411" s="403"/>
      <c r="OXI411" s="473"/>
      <c r="OXJ411" s="472"/>
      <c r="OXK411" s="403"/>
      <c r="OXL411" s="358"/>
      <c r="OXM411" s="474"/>
      <c r="OXN411" s="455"/>
      <c r="OXO411" s="403"/>
      <c r="OXP411" s="403"/>
      <c r="OXQ411" s="473"/>
      <c r="OXR411" s="472"/>
      <c r="OXS411" s="403"/>
      <c r="OXT411" s="358"/>
      <c r="OXU411" s="474"/>
      <c r="OXV411" s="455"/>
      <c r="OXW411" s="403"/>
      <c r="OXX411" s="403"/>
      <c r="OXY411" s="473"/>
      <c r="OXZ411" s="472"/>
      <c r="OYA411" s="403"/>
      <c r="OYB411" s="358"/>
      <c r="OYC411" s="474"/>
      <c r="OYD411" s="455"/>
      <c r="OYE411" s="403"/>
      <c r="OYF411" s="403"/>
      <c r="OYG411" s="473"/>
      <c r="OYH411" s="472"/>
      <c r="OYI411" s="403"/>
      <c r="OYJ411" s="358"/>
      <c r="OYK411" s="474"/>
      <c r="OYL411" s="455"/>
      <c r="OYM411" s="403"/>
      <c r="OYN411" s="403"/>
      <c r="OYO411" s="473"/>
      <c r="OYP411" s="472"/>
      <c r="OYQ411" s="403"/>
      <c r="OYR411" s="358"/>
      <c r="OYS411" s="474"/>
      <c r="OYT411" s="455"/>
      <c r="OYU411" s="403"/>
      <c r="OYV411" s="403"/>
      <c r="OYW411" s="473"/>
      <c r="OYX411" s="472"/>
      <c r="OYY411" s="403"/>
      <c r="OYZ411" s="358"/>
      <c r="OZA411" s="474"/>
      <c r="OZB411" s="455"/>
      <c r="OZC411" s="403"/>
      <c r="OZD411" s="403"/>
      <c r="OZE411" s="473"/>
      <c r="OZF411" s="472"/>
      <c r="OZG411" s="403"/>
      <c r="OZH411" s="358"/>
      <c r="OZI411" s="474"/>
      <c r="OZJ411" s="455"/>
      <c r="OZK411" s="403"/>
      <c r="OZL411" s="403"/>
      <c r="OZM411" s="473"/>
      <c r="OZN411" s="472"/>
      <c r="OZO411" s="403"/>
      <c r="OZP411" s="358"/>
      <c r="OZQ411" s="474"/>
      <c r="OZR411" s="455"/>
      <c r="OZS411" s="403"/>
      <c r="OZT411" s="403"/>
      <c r="OZU411" s="473"/>
      <c r="OZV411" s="472"/>
      <c r="OZW411" s="403"/>
      <c r="OZX411" s="358"/>
      <c r="OZY411" s="474"/>
      <c r="OZZ411" s="455"/>
      <c r="PAA411" s="403"/>
      <c r="PAB411" s="403"/>
      <c r="PAC411" s="473"/>
      <c r="PAD411" s="472"/>
      <c r="PAE411" s="403"/>
      <c r="PAF411" s="358"/>
      <c r="PAG411" s="474"/>
      <c r="PAH411" s="455"/>
      <c r="PAI411" s="403"/>
      <c r="PAJ411" s="403"/>
      <c r="PAK411" s="473"/>
      <c r="PAL411" s="472"/>
      <c r="PAM411" s="403"/>
      <c r="PAN411" s="358"/>
      <c r="PAO411" s="474"/>
      <c r="PAP411" s="455"/>
      <c r="PAQ411" s="403"/>
      <c r="PAR411" s="403"/>
      <c r="PAS411" s="473"/>
      <c r="PAT411" s="472"/>
      <c r="PAU411" s="403"/>
      <c r="PAV411" s="358"/>
      <c r="PAW411" s="474"/>
      <c r="PAX411" s="455"/>
      <c r="PAY411" s="403"/>
      <c r="PAZ411" s="403"/>
      <c r="PBA411" s="473"/>
      <c r="PBB411" s="472"/>
      <c r="PBC411" s="403"/>
      <c r="PBD411" s="358"/>
      <c r="PBE411" s="474"/>
      <c r="PBF411" s="455"/>
      <c r="PBG411" s="403"/>
      <c r="PBH411" s="403"/>
      <c r="PBI411" s="473"/>
      <c r="PBJ411" s="472"/>
      <c r="PBK411" s="403"/>
      <c r="PBL411" s="358"/>
      <c r="PBM411" s="474"/>
      <c r="PBN411" s="455"/>
      <c r="PBO411" s="403"/>
      <c r="PBP411" s="403"/>
      <c r="PBQ411" s="473"/>
      <c r="PBR411" s="472"/>
      <c r="PBS411" s="403"/>
      <c r="PBT411" s="358"/>
      <c r="PBU411" s="474"/>
      <c r="PBV411" s="455"/>
      <c r="PBW411" s="403"/>
      <c r="PBX411" s="403"/>
      <c r="PBY411" s="473"/>
      <c r="PBZ411" s="472"/>
      <c r="PCA411" s="403"/>
      <c r="PCB411" s="358"/>
      <c r="PCC411" s="474"/>
      <c r="PCD411" s="455"/>
      <c r="PCE411" s="403"/>
      <c r="PCF411" s="403"/>
      <c r="PCG411" s="473"/>
      <c r="PCH411" s="472"/>
      <c r="PCI411" s="403"/>
      <c r="PCJ411" s="358"/>
      <c r="PCK411" s="474"/>
      <c r="PCL411" s="455"/>
      <c r="PCM411" s="403"/>
      <c r="PCN411" s="403"/>
      <c r="PCO411" s="473"/>
      <c r="PCP411" s="472"/>
      <c r="PCQ411" s="403"/>
      <c r="PCR411" s="358"/>
      <c r="PCS411" s="474"/>
      <c r="PCT411" s="455"/>
      <c r="PCU411" s="403"/>
      <c r="PCV411" s="403"/>
      <c r="PCW411" s="473"/>
      <c r="PCX411" s="472"/>
      <c r="PCY411" s="403"/>
      <c r="PCZ411" s="358"/>
      <c r="PDA411" s="474"/>
      <c r="PDB411" s="455"/>
      <c r="PDC411" s="403"/>
      <c r="PDD411" s="403"/>
      <c r="PDE411" s="473"/>
      <c r="PDF411" s="472"/>
      <c r="PDG411" s="403"/>
      <c r="PDH411" s="358"/>
      <c r="PDI411" s="474"/>
      <c r="PDJ411" s="455"/>
      <c r="PDK411" s="403"/>
      <c r="PDL411" s="403"/>
      <c r="PDM411" s="473"/>
      <c r="PDN411" s="472"/>
      <c r="PDO411" s="403"/>
      <c r="PDP411" s="358"/>
      <c r="PDQ411" s="474"/>
      <c r="PDR411" s="455"/>
      <c r="PDS411" s="403"/>
      <c r="PDT411" s="403"/>
      <c r="PDU411" s="473"/>
      <c r="PDV411" s="472"/>
      <c r="PDW411" s="403"/>
      <c r="PDX411" s="358"/>
      <c r="PDY411" s="474"/>
      <c r="PDZ411" s="455"/>
      <c r="PEA411" s="403"/>
      <c r="PEB411" s="403"/>
      <c r="PEC411" s="473"/>
      <c r="PED411" s="472"/>
      <c r="PEE411" s="403"/>
      <c r="PEF411" s="358"/>
      <c r="PEG411" s="474"/>
      <c r="PEH411" s="455"/>
      <c r="PEI411" s="403"/>
      <c r="PEJ411" s="403"/>
      <c r="PEK411" s="473"/>
      <c r="PEL411" s="472"/>
      <c r="PEM411" s="403"/>
      <c r="PEN411" s="358"/>
      <c r="PEO411" s="474"/>
      <c r="PEP411" s="455"/>
      <c r="PEQ411" s="403"/>
      <c r="PER411" s="403"/>
      <c r="PES411" s="473"/>
      <c r="PET411" s="472"/>
      <c r="PEU411" s="403"/>
      <c r="PEV411" s="358"/>
      <c r="PEW411" s="474"/>
      <c r="PEX411" s="455"/>
      <c r="PEY411" s="403"/>
      <c r="PEZ411" s="403"/>
      <c r="PFA411" s="473"/>
      <c r="PFB411" s="472"/>
      <c r="PFC411" s="403"/>
      <c r="PFD411" s="358"/>
      <c r="PFE411" s="474"/>
      <c r="PFF411" s="455"/>
      <c r="PFG411" s="403"/>
      <c r="PFH411" s="403"/>
      <c r="PFI411" s="473"/>
      <c r="PFJ411" s="472"/>
      <c r="PFK411" s="403"/>
      <c r="PFL411" s="358"/>
      <c r="PFM411" s="474"/>
      <c r="PFN411" s="455"/>
      <c r="PFO411" s="403"/>
      <c r="PFP411" s="403"/>
      <c r="PFQ411" s="473"/>
      <c r="PFR411" s="472"/>
      <c r="PFS411" s="403"/>
      <c r="PFT411" s="358"/>
      <c r="PFU411" s="474"/>
      <c r="PFV411" s="455"/>
      <c r="PFW411" s="403"/>
      <c r="PFX411" s="403"/>
      <c r="PFY411" s="473"/>
      <c r="PFZ411" s="472"/>
      <c r="PGA411" s="403"/>
      <c r="PGB411" s="358"/>
      <c r="PGC411" s="474"/>
      <c r="PGD411" s="455"/>
      <c r="PGE411" s="403"/>
      <c r="PGF411" s="403"/>
      <c r="PGG411" s="473"/>
      <c r="PGH411" s="472"/>
      <c r="PGI411" s="403"/>
      <c r="PGJ411" s="358"/>
      <c r="PGK411" s="474"/>
      <c r="PGL411" s="455"/>
      <c r="PGM411" s="403"/>
      <c r="PGN411" s="403"/>
      <c r="PGO411" s="473"/>
      <c r="PGP411" s="472"/>
      <c r="PGQ411" s="403"/>
      <c r="PGR411" s="358"/>
      <c r="PGS411" s="474"/>
      <c r="PGT411" s="455"/>
      <c r="PGU411" s="403"/>
      <c r="PGV411" s="403"/>
      <c r="PGW411" s="473"/>
      <c r="PGX411" s="472"/>
      <c r="PGY411" s="403"/>
      <c r="PGZ411" s="358"/>
      <c r="PHA411" s="474"/>
      <c r="PHB411" s="455"/>
      <c r="PHC411" s="403"/>
      <c r="PHD411" s="403"/>
      <c r="PHE411" s="473"/>
      <c r="PHF411" s="472"/>
      <c r="PHG411" s="403"/>
      <c r="PHH411" s="358"/>
      <c r="PHI411" s="474"/>
      <c r="PHJ411" s="455"/>
      <c r="PHK411" s="403"/>
      <c r="PHL411" s="403"/>
      <c r="PHM411" s="473"/>
      <c r="PHN411" s="472"/>
      <c r="PHO411" s="403"/>
      <c r="PHP411" s="358"/>
      <c r="PHQ411" s="474"/>
      <c r="PHR411" s="455"/>
      <c r="PHS411" s="403"/>
      <c r="PHT411" s="403"/>
      <c r="PHU411" s="473"/>
      <c r="PHV411" s="472"/>
      <c r="PHW411" s="403"/>
      <c r="PHX411" s="358"/>
      <c r="PHY411" s="474"/>
      <c r="PHZ411" s="455"/>
      <c r="PIA411" s="403"/>
      <c r="PIB411" s="403"/>
      <c r="PIC411" s="473"/>
      <c r="PID411" s="472"/>
      <c r="PIE411" s="403"/>
      <c r="PIF411" s="358"/>
      <c r="PIG411" s="474"/>
      <c r="PIH411" s="455"/>
      <c r="PII411" s="403"/>
      <c r="PIJ411" s="403"/>
      <c r="PIK411" s="473"/>
      <c r="PIL411" s="472"/>
      <c r="PIM411" s="403"/>
      <c r="PIN411" s="358"/>
      <c r="PIO411" s="474"/>
      <c r="PIP411" s="455"/>
      <c r="PIQ411" s="403"/>
      <c r="PIR411" s="403"/>
      <c r="PIS411" s="473"/>
      <c r="PIT411" s="472"/>
      <c r="PIU411" s="403"/>
      <c r="PIV411" s="358"/>
      <c r="PIW411" s="474"/>
      <c r="PIX411" s="455"/>
      <c r="PIY411" s="403"/>
      <c r="PIZ411" s="403"/>
      <c r="PJA411" s="473"/>
      <c r="PJB411" s="472"/>
      <c r="PJC411" s="403"/>
      <c r="PJD411" s="358"/>
      <c r="PJE411" s="474"/>
      <c r="PJF411" s="455"/>
      <c r="PJG411" s="403"/>
      <c r="PJH411" s="403"/>
      <c r="PJI411" s="473"/>
      <c r="PJJ411" s="472"/>
      <c r="PJK411" s="403"/>
      <c r="PJL411" s="358"/>
      <c r="PJM411" s="474"/>
      <c r="PJN411" s="455"/>
      <c r="PJO411" s="403"/>
      <c r="PJP411" s="403"/>
      <c r="PJQ411" s="473"/>
      <c r="PJR411" s="472"/>
      <c r="PJS411" s="403"/>
      <c r="PJT411" s="358"/>
      <c r="PJU411" s="474"/>
      <c r="PJV411" s="455"/>
      <c r="PJW411" s="403"/>
      <c r="PJX411" s="403"/>
      <c r="PJY411" s="473"/>
      <c r="PJZ411" s="472"/>
      <c r="PKA411" s="403"/>
      <c r="PKB411" s="358"/>
      <c r="PKC411" s="474"/>
      <c r="PKD411" s="455"/>
      <c r="PKE411" s="403"/>
      <c r="PKF411" s="403"/>
      <c r="PKG411" s="473"/>
      <c r="PKH411" s="472"/>
      <c r="PKI411" s="403"/>
      <c r="PKJ411" s="358"/>
      <c r="PKK411" s="474"/>
      <c r="PKL411" s="455"/>
      <c r="PKM411" s="403"/>
      <c r="PKN411" s="403"/>
      <c r="PKO411" s="473"/>
      <c r="PKP411" s="472"/>
      <c r="PKQ411" s="403"/>
      <c r="PKR411" s="358"/>
      <c r="PKS411" s="474"/>
      <c r="PKT411" s="455"/>
      <c r="PKU411" s="403"/>
      <c r="PKV411" s="403"/>
      <c r="PKW411" s="473"/>
      <c r="PKX411" s="472"/>
      <c r="PKY411" s="403"/>
      <c r="PKZ411" s="358"/>
      <c r="PLA411" s="474"/>
      <c r="PLB411" s="455"/>
      <c r="PLC411" s="403"/>
      <c r="PLD411" s="403"/>
      <c r="PLE411" s="473"/>
      <c r="PLF411" s="472"/>
      <c r="PLG411" s="403"/>
      <c r="PLH411" s="358"/>
      <c r="PLI411" s="474"/>
      <c r="PLJ411" s="455"/>
      <c r="PLK411" s="403"/>
      <c r="PLL411" s="403"/>
      <c r="PLM411" s="473"/>
      <c r="PLN411" s="472"/>
      <c r="PLO411" s="403"/>
      <c r="PLP411" s="358"/>
      <c r="PLQ411" s="474"/>
      <c r="PLR411" s="455"/>
      <c r="PLS411" s="403"/>
      <c r="PLT411" s="403"/>
      <c r="PLU411" s="473"/>
      <c r="PLV411" s="472"/>
      <c r="PLW411" s="403"/>
      <c r="PLX411" s="358"/>
      <c r="PLY411" s="474"/>
      <c r="PLZ411" s="455"/>
      <c r="PMA411" s="403"/>
      <c r="PMB411" s="403"/>
      <c r="PMC411" s="473"/>
      <c r="PMD411" s="472"/>
      <c r="PME411" s="403"/>
      <c r="PMF411" s="358"/>
      <c r="PMG411" s="474"/>
      <c r="PMH411" s="455"/>
      <c r="PMI411" s="403"/>
      <c r="PMJ411" s="403"/>
      <c r="PMK411" s="473"/>
      <c r="PML411" s="472"/>
      <c r="PMM411" s="403"/>
      <c r="PMN411" s="358"/>
      <c r="PMO411" s="474"/>
      <c r="PMP411" s="455"/>
      <c r="PMQ411" s="403"/>
      <c r="PMR411" s="403"/>
      <c r="PMS411" s="473"/>
      <c r="PMT411" s="472"/>
      <c r="PMU411" s="403"/>
      <c r="PMV411" s="358"/>
      <c r="PMW411" s="474"/>
      <c r="PMX411" s="455"/>
      <c r="PMY411" s="403"/>
      <c r="PMZ411" s="403"/>
      <c r="PNA411" s="473"/>
      <c r="PNB411" s="472"/>
      <c r="PNC411" s="403"/>
      <c r="PND411" s="358"/>
      <c r="PNE411" s="474"/>
      <c r="PNF411" s="455"/>
      <c r="PNG411" s="403"/>
      <c r="PNH411" s="403"/>
      <c r="PNI411" s="473"/>
      <c r="PNJ411" s="472"/>
      <c r="PNK411" s="403"/>
      <c r="PNL411" s="358"/>
      <c r="PNM411" s="474"/>
      <c r="PNN411" s="455"/>
      <c r="PNO411" s="403"/>
      <c r="PNP411" s="403"/>
      <c r="PNQ411" s="473"/>
      <c r="PNR411" s="472"/>
      <c r="PNS411" s="403"/>
      <c r="PNT411" s="358"/>
      <c r="PNU411" s="474"/>
      <c r="PNV411" s="455"/>
      <c r="PNW411" s="403"/>
      <c r="PNX411" s="403"/>
      <c r="PNY411" s="473"/>
      <c r="PNZ411" s="472"/>
      <c r="POA411" s="403"/>
      <c r="POB411" s="358"/>
      <c r="POC411" s="474"/>
      <c r="POD411" s="455"/>
      <c r="POE411" s="403"/>
      <c r="POF411" s="403"/>
      <c r="POG411" s="473"/>
      <c r="POH411" s="472"/>
      <c r="POI411" s="403"/>
      <c r="POJ411" s="358"/>
      <c r="POK411" s="474"/>
      <c r="POL411" s="455"/>
      <c r="POM411" s="403"/>
      <c r="PON411" s="403"/>
      <c r="POO411" s="473"/>
      <c r="POP411" s="472"/>
      <c r="POQ411" s="403"/>
      <c r="POR411" s="358"/>
      <c r="POS411" s="474"/>
      <c r="POT411" s="455"/>
      <c r="POU411" s="403"/>
      <c r="POV411" s="403"/>
      <c r="POW411" s="473"/>
      <c r="POX411" s="472"/>
      <c r="POY411" s="403"/>
      <c r="POZ411" s="358"/>
      <c r="PPA411" s="474"/>
      <c r="PPB411" s="455"/>
      <c r="PPC411" s="403"/>
      <c r="PPD411" s="403"/>
      <c r="PPE411" s="473"/>
      <c r="PPF411" s="472"/>
      <c r="PPG411" s="403"/>
      <c r="PPH411" s="358"/>
      <c r="PPI411" s="474"/>
      <c r="PPJ411" s="455"/>
      <c r="PPK411" s="403"/>
      <c r="PPL411" s="403"/>
      <c r="PPM411" s="473"/>
      <c r="PPN411" s="472"/>
      <c r="PPO411" s="403"/>
      <c r="PPP411" s="358"/>
      <c r="PPQ411" s="474"/>
      <c r="PPR411" s="455"/>
      <c r="PPS411" s="403"/>
      <c r="PPT411" s="403"/>
      <c r="PPU411" s="473"/>
      <c r="PPV411" s="472"/>
      <c r="PPW411" s="403"/>
      <c r="PPX411" s="358"/>
      <c r="PPY411" s="474"/>
      <c r="PPZ411" s="455"/>
      <c r="PQA411" s="403"/>
      <c r="PQB411" s="403"/>
      <c r="PQC411" s="473"/>
      <c r="PQD411" s="472"/>
      <c r="PQE411" s="403"/>
      <c r="PQF411" s="358"/>
      <c r="PQG411" s="474"/>
      <c r="PQH411" s="455"/>
      <c r="PQI411" s="403"/>
      <c r="PQJ411" s="403"/>
      <c r="PQK411" s="473"/>
      <c r="PQL411" s="472"/>
      <c r="PQM411" s="403"/>
      <c r="PQN411" s="358"/>
      <c r="PQO411" s="474"/>
      <c r="PQP411" s="455"/>
      <c r="PQQ411" s="403"/>
      <c r="PQR411" s="403"/>
      <c r="PQS411" s="473"/>
      <c r="PQT411" s="472"/>
      <c r="PQU411" s="403"/>
      <c r="PQV411" s="358"/>
      <c r="PQW411" s="474"/>
      <c r="PQX411" s="455"/>
      <c r="PQY411" s="403"/>
      <c r="PQZ411" s="403"/>
      <c r="PRA411" s="473"/>
      <c r="PRB411" s="472"/>
      <c r="PRC411" s="403"/>
      <c r="PRD411" s="358"/>
      <c r="PRE411" s="474"/>
      <c r="PRF411" s="455"/>
      <c r="PRG411" s="403"/>
      <c r="PRH411" s="403"/>
      <c r="PRI411" s="473"/>
      <c r="PRJ411" s="472"/>
      <c r="PRK411" s="403"/>
      <c r="PRL411" s="358"/>
      <c r="PRM411" s="474"/>
      <c r="PRN411" s="455"/>
      <c r="PRO411" s="403"/>
      <c r="PRP411" s="403"/>
      <c r="PRQ411" s="473"/>
      <c r="PRR411" s="472"/>
      <c r="PRS411" s="403"/>
      <c r="PRT411" s="358"/>
      <c r="PRU411" s="474"/>
      <c r="PRV411" s="455"/>
      <c r="PRW411" s="403"/>
      <c r="PRX411" s="403"/>
      <c r="PRY411" s="473"/>
      <c r="PRZ411" s="472"/>
      <c r="PSA411" s="403"/>
      <c r="PSB411" s="358"/>
      <c r="PSC411" s="474"/>
      <c r="PSD411" s="455"/>
      <c r="PSE411" s="403"/>
      <c r="PSF411" s="403"/>
      <c r="PSG411" s="473"/>
      <c r="PSH411" s="472"/>
      <c r="PSI411" s="403"/>
      <c r="PSJ411" s="358"/>
      <c r="PSK411" s="474"/>
      <c r="PSL411" s="455"/>
      <c r="PSM411" s="403"/>
      <c r="PSN411" s="403"/>
      <c r="PSO411" s="473"/>
      <c r="PSP411" s="472"/>
      <c r="PSQ411" s="403"/>
      <c r="PSR411" s="358"/>
      <c r="PSS411" s="474"/>
      <c r="PST411" s="455"/>
      <c r="PSU411" s="403"/>
      <c r="PSV411" s="403"/>
      <c r="PSW411" s="473"/>
      <c r="PSX411" s="472"/>
      <c r="PSY411" s="403"/>
      <c r="PSZ411" s="358"/>
      <c r="PTA411" s="474"/>
      <c r="PTB411" s="455"/>
      <c r="PTC411" s="403"/>
      <c r="PTD411" s="403"/>
      <c r="PTE411" s="473"/>
      <c r="PTF411" s="472"/>
      <c r="PTG411" s="403"/>
      <c r="PTH411" s="358"/>
      <c r="PTI411" s="474"/>
      <c r="PTJ411" s="455"/>
      <c r="PTK411" s="403"/>
      <c r="PTL411" s="403"/>
      <c r="PTM411" s="473"/>
      <c r="PTN411" s="472"/>
      <c r="PTO411" s="403"/>
      <c r="PTP411" s="358"/>
      <c r="PTQ411" s="474"/>
      <c r="PTR411" s="455"/>
      <c r="PTS411" s="403"/>
      <c r="PTT411" s="403"/>
      <c r="PTU411" s="473"/>
      <c r="PTV411" s="472"/>
      <c r="PTW411" s="403"/>
      <c r="PTX411" s="358"/>
      <c r="PTY411" s="474"/>
      <c r="PTZ411" s="455"/>
      <c r="PUA411" s="403"/>
      <c r="PUB411" s="403"/>
      <c r="PUC411" s="473"/>
      <c r="PUD411" s="472"/>
      <c r="PUE411" s="403"/>
      <c r="PUF411" s="358"/>
      <c r="PUG411" s="474"/>
      <c r="PUH411" s="455"/>
      <c r="PUI411" s="403"/>
      <c r="PUJ411" s="403"/>
      <c r="PUK411" s="473"/>
      <c r="PUL411" s="472"/>
      <c r="PUM411" s="403"/>
      <c r="PUN411" s="358"/>
      <c r="PUO411" s="474"/>
      <c r="PUP411" s="455"/>
      <c r="PUQ411" s="403"/>
      <c r="PUR411" s="403"/>
      <c r="PUS411" s="473"/>
      <c r="PUT411" s="472"/>
      <c r="PUU411" s="403"/>
      <c r="PUV411" s="358"/>
      <c r="PUW411" s="474"/>
      <c r="PUX411" s="455"/>
      <c r="PUY411" s="403"/>
      <c r="PUZ411" s="403"/>
      <c r="PVA411" s="473"/>
      <c r="PVB411" s="472"/>
      <c r="PVC411" s="403"/>
      <c r="PVD411" s="358"/>
      <c r="PVE411" s="474"/>
      <c r="PVF411" s="455"/>
      <c r="PVG411" s="403"/>
      <c r="PVH411" s="403"/>
      <c r="PVI411" s="473"/>
      <c r="PVJ411" s="472"/>
      <c r="PVK411" s="403"/>
      <c r="PVL411" s="358"/>
      <c r="PVM411" s="474"/>
      <c r="PVN411" s="455"/>
      <c r="PVO411" s="403"/>
      <c r="PVP411" s="403"/>
      <c r="PVQ411" s="473"/>
      <c r="PVR411" s="472"/>
      <c r="PVS411" s="403"/>
      <c r="PVT411" s="358"/>
      <c r="PVU411" s="474"/>
      <c r="PVV411" s="455"/>
      <c r="PVW411" s="403"/>
      <c r="PVX411" s="403"/>
      <c r="PVY411" s="473"/>
      <c r="PVZ411" s="472"/>
      <c r="PWA411" s="403"/>
      <c r="PWB411" s="358"/>
      <c r="PWC411" s="474"/>
      <c r="PWD411" s="455"/>
      <c r="PWE411" s="403"/>
      <c r="PWF411" s="403"/>
      <c r="PWG411" s="473"/>
      <c r="PWH411" s="472"/>
      <c r="PWI411" s="403"/>
      <c r="PWJ411" s="358"/>
      <c r="PWK411" s="474"/>
      <c r="PWL411" s="455"/>
      <c r="PWM411" s="403"/>
      <c r="PWN411" s="403"/>
      <c r="PWO411" s="473"/>
      <c r="PWP411" s="472"/>
      <c r="PWQ411" s="403"/>
      <c r="PWR411" s="358"/>
      <c r="PWS411" s="474"/>
      <c r="PWT411" s="455"/>
      <c r="PWU411" s="403"/>
      <c r="PWV411" s="403"/>
      <c r="PWW411" s="473"/>
      <c r="PWX411" s="472"/>
      <c r="PWY411" s="403"/>
      <c r="PWZ411" s="358"/>
      <c r="PXA411" s="474"/>
      <c r="PXB411" s="455"/>
      <c r="PXC411" s="403"/>
      <c r="PXD411" s="403"/>
      <c r="PXE411" s="473"/>
      <c r="PXF411" s="472"/>
      <c r="PXG411" s="403"/>
      <c r="PXH411" s="358"/>
      <c r="PXI411" s="474"/>
      <c r="PXJ411" s="455"/>
      <c r="PXK411" s="403"/>
      <c r="PXL411" s="403"/>
      <c r="PXM411" s="473"/>
      <c r="PXN411" s="472"/>
      <c r="PXO411" s="403"/>
      <c r="PXP411" s="358"/>
      <c r="PXQ411" s="474"/>
      <c r="PXR411" s="455"/>
      <c r="PXS411" s="403"/>
      <c r="PXT411" s="403"/>
      <c r="PXU411" s="473"/>
      <c r="PXV411" s="472"/>
      <c r="PXW411" s="403"/>
      <c r="PXX411" s="358"/>
      <c r="PXY411" s="474"/>
      <c r="PXZ411" s="455"/>
      <c r="PYA411" s="403"/>
      <c r="PYB411" s="403"/>
      <c r="PYC411" s="473"/>
      <c r="PYD411" s="472"/>
      <c r="PYE411" s="403"/>
      <c r="PYF411" s="358"/>
      <c r="PYG411" s="474"/>
      <c r="PYH411" s="455"/>
      <c r="PYI411" s="403"/>
      <c r="PYJ411" s="403"/>
      <c r="PYK411" s="473"/>
      <c r="PYL411" s="472"/>
      <c r="PYM411" s="403"/>
      <c r="PYN411" s="358"/>
      <c r="PYO411" s="474"/>
      <c r="PYP411" s="455"/>
      <c r="PYQ411" s="403"/>
      <c r="PYR411" s="403"/>
      <c r="PYS411" s="473"/>
      <c r="PYT411" s="472"/>
      <c r="PYU411" s="403"/>
      <c r="PYV411" s="358"/>
      <c r="PYW411" s="474"/>
      <c r="PYX411" s="455"/>
      <c r="PYY411" s="403"/>
      <c r="PYZ411" s="403"/>
      <c r="PZA411" s="473"/>
      <c r="PZB411" s="472"/>
      <c r="PZC411" s="403"/>
      <c r="PZD411" s="358"/>
      <c r="PZE411" s="474"/>
      <c r="PZF411" s="455"/>
      <c r="PZG411" s="403"/>
      <c r="PZH411" s="403"/>
      <c r="PZI411" s="473"/>
      <c r="PZJ411" s="472"/>
      <c r="PZK411" s="403"/>
      <c r="PZL411" s="358"/>
      <c r="PZM411" s="474"/>
      <c r="PZN411" s="455"/>
      <c r="PZO411" s="403"/>
      <c r="PZP411" s="403"/>
      <c r="PZQ411" s="473"/>
      <c r="PZR411" s="472"/>
      <c r="PZS411" s="403"/>
      <c r="PZT411" s="358"/>
      <c r="PZU411" s="474"/>
      <c r="PZV411" s="455"/>
      <c r="PZW411" s="403"/>
      <c r="PZX411" s="403"/>
      <c r="PZY411" s="473"/>
      <c r="PZZ411" s="472"/>
      <c r="QAA411" s="403"/>
      <c r="QAB411" s="358"/>
      <c r="QAC411" s="474"/>
      <c r="QAD411" s="455"/>
      <c r="QAE411" s="403"/>
      <c r="QAF411" s="403"/>
      <c r="QAG411" s="473"/>
      <c r="QAH411" s="472"/>
      <c r="QAI411" s="403"/>
      <c r="QAJ411" s="358"/>
      <c r="QAK411" s="474"/>
      <c r="QAL411" s="455"/>
      <c r="QAM411" s="403"/>
      <c r="QAN411" s="403"/>
      <c r="QAO411" s="473"/>
      <c r="QAP411" s="472"/>
      <c r="QAQ411" s="403"/>
      <c r="QAR411" s="358"/>
      <c r="QAS411" s="474"/>
      <c r="QAT411" s="455"/>
      <c r="QAU411" s="403"/>
      <c r="QAV411" s="403"/>
      <c r="QAW411" s="473"/>
      <c r="QAX411" s="472"/>
      <c r="QAY411" s="403"/>
      <c r="QAZ411" s="358"/>
      <c r="QBA411" s="474"/>
      <c r="QBB411" s="455"/>
      <c r="QBC411" s="403"/>
      <c r="QBD411" s="403"/>
      <c r="QBE411" s="473"/>
      <c r="QBF411" s="472"/>
      <c r="QBG411" s="403"/>
      <c r="QBH411" s="358"/>
      <c r="QBI411" s="474"/>
      <c r="QBJ411" s="455"/>
      <c r="QBK411" s="403"/>
      <c r="QBL411" s="403"/>
      <c r="QBM411" s="473"/>
      <c r="QBN411" s="472"/>
      <c r="QBO411" s="403"/>
      <c r="QBP411" s="358"/>
      <c r="QBQ411" s="474"/>
      <c r="QBR411" s="455"/>
      <c r="QBS411" s="403"/>
      <c r="QBT411" s="403"/>
      <c r="QBU411" s="473"/>
      <c r="QBV411" s="472"/>
      <c r="QBW411" s="403"/>
      <c r="QBX411" s="358"/>
      <c r="QBY411" s="474"/>
      <c r="QBZ411" s="455"/>
      <c r="QCA411" s="403"/>
      <c r="QCB411" s="403"/>
      <c r="QCC411" s="473"/>
      <c r="QCD411" s="472"/>
      <c r="QCE411" s="403"/>
      <c r="QCF411" s="358"/>
      <c r="QCG411" s="474"/>
      <c r="QCH411" s="455"/>
      <c r="QCI411" s="403"/>
      <c r="QCJ411" s="403"/>
      <c r="QCK411" s="473"/>
      <c r="QCL411" s="472"/>
      <c r="QCM411" s="403"/>
      <c r="QCN411" s="358"/>
      <c r="QCO411" s="474"/>
      <c r="QCP411" s="455"/>
      <c r="QCQ411" s="403"/>
      <c r="QCR411" s="403"/>
      <c r="QCS411" s="473"/>
      <c r="QCT411" s="472"/>
      <c r="QCU411" s="403"/>
      <c r="QCV411" s="358"/>
      <c r="QCW411" s="474"/>
      <c r="QCX411" s="455"/>
      <c r="QCY411" s="403"/>
      <c r="QCZ411" s="403"/>
      <c r="QDA411" s="473"/>
      <c r="QDB411" s="472"/>
      <c r="QDC411" s="403"/>
      <c r="QDD411" s="358"/>
      <c r="QDE411" s="474"/>
      <c r="QDF411" s="455"/>
      <c r="QDG411" s="403"/>
      <c r="QDH411" s="403"/>
      <c r="QDI411" s="473"/>
      <c r="QDJ411" s="472"/>
      <c r="QDK411" s="403"/>
      <c r="QDL411" s="358"/>
      <c r="QDM411" s="474"/>
      <c r="QDN411" s="455"/>
      <c r="QDO411" s="403"/>
      <c r="QDP411" s="403"/>
      <c r="QDQ411" s="473"/>
      <c r="QDR411" s="472"/>
      <c r="QDS411" s="403"/>
      <c r="QDT411" s="358"/>
      <c r="QDU411" s="474"/>
      <c r="QDV411" s="455"/>
      <c r="QDW411" s="403"/>
      <c r="QDX411" s="403"/>
      <c r="QDY411" s="473"/>
      <c r="QDZ411" s="472"/>
      <c r="QEA411" s="403"/>
      <c r="QEB411" s="358"/>
      <c r="QEC411" s="474"/>
      <c r="QED411" s="455"/>
      <c r="QEE411" s="403"/>
      <c r="QEF411" s="403"/>
      <c r="QEG411" s="473"/>
      <c r="QEH411" s="472"/>
      <c r="QEI411" s="403"/>
      <c r="QEJ411" s="358"/>
      <c r="QEK411" s="474"/>
      <c r="QEL411" s="455"/>
      <c r="QEM411" s="403"/>
      <c r="QEN411" s="403"/>
      <c r="QEO411" s="473"/>
      <c r="QEP411" s="472"/>
      <c r="QEQ411" s="403"/>
      <c r="QER411" s="358"/>
      <c r="QES411" s="474"/>
      <c r="QET411" s="455"/>
      <c r="QEU411" s="403"/>
      <c r="QEV411" s="403"/>
      <c r="QEW411" s="473"/>
      <c r="QEX411" s="472"/>
      <c r="QEY411" s="403"/>
      <c r="QEZ411" s="358"/>
      <c r="QFA411" s="474"/>
      <c r="QFB411" s="455"/>
      <c r="QFC411" s="403"/>
      <c r="QFD411" s="403"/>
      <c r="QFE411" s="473"/>
      <c r="QFF411" s="472"/>
      <c r="QFG411" s="403"/>
      <c r="QFH411" s="358"/>
      <c r="QFI411" s="474"/>
      <c r="QFJ411" s="455"/>
      <c r="QFK411" s="403"/>
      <c r="QFL411" s="403"/>
      <c r="QFM411" s="473"/>
      <c r="QFN411" s="472"/>
      <c r="QFO411" s="403"/>
      <c r="QFP411" s="358"/>
      <c r="QFQ411" s="474"/>
      <c r="QFR411" s="455"/>
      <c r="QFS411" s="403"/>
      <c r="QFT411" s="403"/>
      <c r="QFU411" s="473"/>
      <c r="QFV411" s="472"/>
      <c r="QFW411" s="403"/>
      <c r="QFX411" s="358"/>
      <c r="QFY411" s="474"/>
      <c r="QFZ411" s="455"/>
      <c r="QGA411" s="403"/>
      <c r="QGB411" s="403"/>
      <c r="QGC411" s="473"/>
      <c r="QGD411" s="472"/>
      <c r="QGE411" s="403"/>
      <c r="QGF411" s="358"/>
      <c r="QGG411" s="474"/>
      <c r="QGH411" s="455"/>
      <c r="QGI411" s="403"/>
      <c r="QGJ411" s="403"/>
      <c r="QGK411" s="473"/>
      <c r="QGL411" s="472"/>
      <c r="QGM411" s="403"/>
      <c r="QGN411" s="358"/>
      <c r="QGO411" s="474"/>
      <c r="QGP411" s="455"/>
      <c r="QGQ411" s="403"/>
      <c r="QGR411" s="403"/>
      <c r="QGS411" s="473"/>
      <c r="QGT411" s="472"/>
      <c r="QGU411" s="403"/>
      <c r="QGV411" s="358"/>
      <c r="QGW411" s="474"/>
      <c r="QGX411" s="455"/>
      <c r="QGY411" s="403"/>
      <c r="QGZ411" s="403"/>
      <c r="QHA411" s="473"/>
      <c r="QHB411" s="472"/>
      <c r="QHC411" s="403"/>
      <c r="QHD411" s="358"/>
      <c r="QHE411" s="474"/>
      <c r="QHF411" s="455"/>
      <c r="QHG411" s="403"/>
      <c r="QHH411" s="403"/>
      <c r="QHI411" s="473"/>
      <c r="QHJ411" s="472"/>
      <c r="QHK411" s="403"/>
      <c r="QHL411" s="358"/>
      <c r="QHM411" s="474"/>
      <c r="QHN411" s="455"/>
      <c r="QHO411" s="403"/>
      <c r="QHP411" s="403"/>
      <c r="QHQ411" s="473"/>
      <c r="QHR411" s="472"/>
      <c r="QHS411" s="403"/>
      <c r="QHT411" s="358"/>
      <c r="QHU411" s="474"/>
      <c r="QHV411" s="455"/>
      <c r="QHW411" s="403"/>
      <c r="QHX411" s="403"/>
      <c r="QHY411" s="473"/>
      <c r="QHZ411" s="472"/>
      <c r="QIA411" s="403"/>
      <c r="QIB411" s="358"/>
      <c r="QIC411" s="474"/>
      <c r="QID411" s="455"/>
      <c r="QIE411" s="403"/>
      <c r="QIF411" s="403"/>
      <c r="QIG411" s="473"/>
      <c r="QIH411" s="472"/>
      <c r="QII411" s="403"/>
      <c r="QIJ411" s="358"/>
      <c r="QIK411" s="474"/>
      <c r="QIL411" s="455"/>
      <c r="QIM411" s="403"/>
      <c r="QIN411" s="403"/>
      <c r="QIO411" s="473"/>
      <c r="QIP411" s="472"/>
      <c r="QIQ411" s="403"/>
      <c r="QIR411" s="358"/>
      <c r="QIS411" s="474"/>
      <c r="QIT411" s="455"/>
      <c r="QIU411" s="403"/>
      <c r="QIV411" s="403"/>
      <c r="QIW411" s="473"/>
      <c r="QIX411" s="472"/>
      <c r="QIY411" s="403"/>
      <c r="QIZ411" s="358"/>
      <c r="QJA411" s="474"/>
      <c r="QJB411" s="455"/>
      <c r="QJC411" s="403"/>
      <c r="QJD411" s="403"/>
      <c r="QJE411" s="473"/>
      <c r="QJF411" s="472"/>
      <c r="QJG411" s="403"/>
      <c r="QJH411" s="358"/>
      <c r="QJI411" s="474"/>
      <c r="QJJ411" s="455"/>
      <c r="QJK411" s="403"/>
      <c r="QJL411" s="403"/>
      <c r="QJM411" s="473"/>
      <c r="QJN411" s="472"/>
      <c r="QJO411" s="403"/>
      <c r="QJP411" s="358"/>
      <c r="QJQ411" s="474"/>
      <c r="QJR411" s="455"/>
      <c r="QJS411" s="403"/>
      <c r="QJT411" s="403"/>
      <c r="QJU411" s="473"/>
      <c r="QJV411" s="472"/>
      <c r="QJW411" s="403"/>
      <c r="QJX411" s="358"/>
      <c r="QJY411" s="474"/>
      <c r="QJZ411" s="455"/>
      <c r="QKA411" s="403"/>
      <c r="QKB411" s="403"/>
      <c r="QKC411" s="473"/>
      <c r="QKD411" s="472"/>
      <c r="QKE411" s="403"/>
      <c r="QKF411" s="358"/>
      <c r="QKG411" s="474"/>
      <c r="QKH411" s="455"/>
      <c r="QKI411" s="403"/>
      <c r="QKJ411" s="403"/>
      <c r="QKK411" s="473"/>
      <c r="QKL411" s="472"/>
      <c r="QKM411" s="403"/>
      <c r="QKN411" s="358"/>
      <c r="QKO411" s="474"/>
      <c r="QKP411" s="455"/>
      <c r="QKQ411" s="403"/>
      <c r="QKR411" s="403"/>
      <c r="QKS411" s="473"/>
      <c r="QKT411" s="472"/>
      <c r="QKU411" s="403"/>
      <c r="QKV411" s="358"/>
      <c r="QKW411" s="474"/>
      <c r="QKX411" s="455"/>
      <c r="QKY411" s="403"/>
      <c r="QKZ411" s="403"/>
      <c r="QLA411" s="473"/>
      <c r="QLB411" s="472"/>
      <c r="QLC411" s="403"/>
      <c r="QLD411" s="358"/>
      <c r="QLE411" s="474"/>
      <c r="QLF411" s="455"/>
      <c r="QLG411" s="403"/>
      <c r="QLH411" s="403"/>
      <c r="QLI411" s="473"/>
      <c r="QLJ411" s="472"/>
      <c r="QLK411" s="403"/>
      <c r="QLL411" s="358"/>
      <c r="QLM411" s="474"/>
      <c r="QLN411" s="455"/>
      <c r="QLO411" s="403"/>
      <c r="QLP411" s="403"/>
      <c r="QLQ411" s="473"/>
      <c r="QLR411" s="472"/>
      <c r="QLS411" s="403"/>
      <c r="QLT411" s="358"/>
      <c r="QLU411" s="474"/>
      <c r="QLV411" s="455"/>
      <c r="QLW411" s="403"/>
      <c r="QLX411" s="403"/>
      <c r="QLY411" s="473"/>
      <c r="QLZ411" s="472"/>
      <c r="QMA411" s="403"/>
      <c r="QMB411" s="358"/>
      <c r="QMC411" s="474"/>
      <c r="QMD411" s="455"/>
      <c r="QME411" s="403"/>
      <c r="QMF411" s="403"/>
      <c r="QMG411" s="473"/>
      <c r="QMH411" s="472"/>
      <c r="QMI411" s="403"/>
      <c r="QMJ411" s="358"/>
      <c r="QMK411" s="474"/>
      <c r="QML411" s="455"/>
      <c r="QMM411" s="403"/>
      <c r="QMN411" s="403"/>
      <c r="QMO411" s="473"/>
      <c r="QMP411" s="472"/>
      <c r="QMQ411" s="403"/>
      <c r="QMR411" s="358"/>
      <c r="QMS411" s="474"/>
      <c r="QMT411" s="455"/>
      <c r="QMU411" s="403"/>
      <c r="QMV411" s="403"/>
      <c r="QMW411" s="473"/>
      <c r="QMX411" s="472"/>
      <c r="QMY411" s="403"/>
      <c r="QMZ411" s="358"/>
      <c r="QNA411" s="474"/>
      <c r="QNB411" s="455"/>
      <c r="QNC411" s="403"/>
      <c r="QND411" s="403"/>
      <c r="QNE411" s="473"/>
      <c r="QNF411" s="472"/>
      <c r="QNG411" s="403"/>
      <c r="QNH411" s="358"/>
      <c r="QNI411" s="474"/>
      <c r="QNJ411" s="455"/>
      <c r="QNK411" s="403"/>
      <c r="QNL411" s="403"/>
      <c r="QNM411" s="473"/>
      <c r="QNN411" s="472"/>
      <c r="QNO411" s="403"/>
      <c r="QNP411" s="358"/>
      <c r="QNQ411" s="474"/>
      <c r="QNR411" s="455"/>
      <c r="QNS411" s="403"/>
      <c r="QNT411" s="403"/>
      <c r="QNU411" s="473"/>
      <c r="QNV411" s="472"/>
      <c r="QNW411" s="403"/>
      <c r="QNX411" s="358"/>
      <c r="QNY411" s="474"/>
      <c r="QNZ411" s="455"/>
      <c r="QOA411" s="403"/>
      <c r="QOB411" s="403"/>
      <c r="QOC411" s="473"/>
      <c r="QOD411" s="472"/>
      <c r="QOE411" s="403"/>
      <c r="QOF411" s="358"/>
      <c r="QOG411" s="474"/>
      <c r="QOH411" s="455"/>
      <c r="QOI411" s="403"/>
      <c r="QOJ411" s="403"/>
      <c r="QOK411" s="473"/>
      <c r="QOL411" s="472"/>
      <c r="QOM411" s="403"/>
      <c r="QON411" s="358"/>
      <c r="QOO411" s="474"/>
      <c r="QOP411" s="455"/>
      <c r="QOQ411" s="403"/>
      <c r="QOR411" s="403"/>
      <c r="QOS411" s="473"/>
      <c r="QOT411" s="472"/>
      <c r="QOU411" s="403"/>
      <c r="QOV411" s="358"/>
      <c r="QOW411" s="474"/>
      <c r="QOX411" s="455"/>
      <c r="QOY411" s="403"/>
      <c r="QOZ411" s="403"/>
      <c r="QPA411" s="473"/>
      <c r="QPB411" s="472"/>
      <c r="QPC411" s="403"/>
      <c r="QPD411" s="358"/>
      <c r="QPE411" s="474"/>
      <c r="QPF411" s="455"/>
      <c r="QPG411" s="403"/>
      <c r="QPH411" s="403"/>
      <c r="QPI411" s="473"/>
      <c r="QPJ411" s="472"/>
      <c r="QPK411" s="403"/>
      <c r="QPL411" s="358"/>
      <c r="QPM411" s="474"/>
      <c r="QPN411" s="455"/>
      <c r="QPO411" s="403"/>
      <c r="QPP411" s="403"/>
      <c r="QPQ411" s="473"/>
      <c r="QPR411" s="472"/>
      <c r="QPS411" s="403"/>
      <c r="QPT411" s="358"/>
      <c r="QPU411" s="474"/>
      <c r="QPV411" s="455"/>
      <c r="QPW411" s="403"/>
      <c r="QPX411" s="403"/>
      <c r="QPY411" s="473"/>
      <c r="QPZ411" s="472"/>
      <c r="QQA411" s="403"/>
      <c r="QQB411" s="358"/>
      <c r="QQC411" s="474"/>
      <c r="QQD411" s="455"/>
      <c r="QQE411" s="403"/>
      <c r="QQF411" s="403"/>
      <c r="QQG411" s="473"/>
      <c r="QQH411" s="472"/>
      <c r="QQI411" s="403"/>
      <c r="QQJ411" s="358"/>
      <c r="QQK411" s="474"/>
      <c r="QQL411" s="455"/>
      <c r="QQM411" s="403"/>
      <c r="QQN411" s="403"/>
      <c r="QQO411" s="473"/>
      <c r="QQP411" s="472"/>
      <c r="QQQ411" s="403"/>
      <c r="QQR411" s="358"/>
      <c r="QQS411" s="474"/>
      <c r="QQT411" s="455"/>
      <c r="QQU411" s="403"/>
      <c r="QQV411" s="403"/>
      <c r="QQW411" s="473"/>
      <c r="QQX411" s="472"/>
      <c r="QQY411" s="403"/>
      <c r="QQZ411" s="358"/>
      <c r="QRA411" s="474"/>
      <c r="QRB411" s="455"/>
      <c r="QRC411" s="403"/>
      <c r="QRD411" s="403"/>
      <c r="QRE411" s="473"/>
      <c r="QRF411" s="472"/>
      <c r="QRG411" s="403"/>
      <c r="QRH411" s="358"/>
      <c r="QRI411" s="474"/>
      <c r="QRJ411" s="455"/>
      <c r="QRK411" s="403"/>
      <c r="QRL411" s="403"/>
      <c r="QRM411" s="473"/>
      <c r="QRN411" s="472"/>
      <c r="QRO411" s="403"/>
      <c r="QRP411" s="358"/>
      <c r="QRQ411" s="474"/>
      <c r="QRR411" s="455"/>
      <c r="QRS411" s="403"/>
      <c r="QRT411" s="403"/>
      <c r="QRU411" s="473"/>
      <c r="QRV411" s="472"/>
      <c r="QRW411" s="403"/>
      <c r="QRX411" s="358"/>
      <c r="QRY411" s="474"/>
      <c r="QRZ411" s="455"/>
      <c r="QSA411" s="403"/>
      <c r="QSB411" s="403"/>
      <c r="QSC411" s="473"/>
      <c r="QSD411" s="472"/>
      <c r="QSE411" s="403"/>
      <c r="QSF411" s="358"/>
      <c r="QSG411" s="474"/>
      <c r="QSH411" s="455"/>
      <c r="QSI411" s="403"/>
      <c r="QSJ411" s="403"/>
      <c r="QSK411" s="473"/>
      <c r="QSL411" s="472"/>
      <c r="QSM411" s="403"/>
      <c r="QSN411" s="358"/>
      <c r="QSO411" s="474"/>
      <c r="QSP411" s="455"/>
      <c r="QSQ411" s="403"/>
      <c r="QSR411" s="403"/>
      <c r="QSS411" s="473"/>
      <c r="QST411" s="472"/>
      <c r="QSU411" s="403"/>
      <c r="QSV411" s="358"/>
      <c r="QSW411" s="474"/>
      <c r="QSX411" s="455"/>
      <c r="QSY411" s="403"/>
      <c r="QSZ411" s="403"/>
      <c r="QTA411" s="473"/>
      <c r="QTB411" s="472"/>
      <c r="QTC411" s="403"/>
      <c r="QTD411" s="358"/>
      <c r="QTE411" s="474"/>
      <c r="QTF411" s="455"/>
      <c r="QTG411" s="403"/>
      <c r="QTH411" s="403"/>
      <c r="QTI411" s="473"/>
      <c r="QTJ411" s="472"/>
      <c r="QTK411" s="403"/>
      <c r="QTL411" s="358"/>
      <c r="QTM411" s="474"/>
      <c r="QTN411" s="455"/>
      <c r="QTO411" s="403"/>
      <c r="QTP411" s="403"/>
      <c r="QTQ411" s="473"/>
      <c r="QTR411" s="472"/>
      <c r="QTS411" s="403"/>
      <c r="QTT411" s="358"/>
      <c r="QTU411" s="474"/>
      <c r="QTV411" s="455"/>
      <c r="QTW411" s="403"/>
      <c r="QTX411" s="403"/>
      <c r="QTY411" s="473"/>
      <c r="QTZ411" s="472"/>
      <c r="QUA411" s="403"/>
      <c r="QUB411" s="358"/>
      <c r="QUC411" s="474"/>
      <c r="QUD411" s="455"/>
      <c r="QUE411" s="403"/>
      <c r="QUF411" s="403"/>
      <c r="QUG411" s="473"/>
      <c r="QUH411" s="472"/>
      <c r="QUI411" s="403"/>
      <c r="QUJ411" s="358"/>
      <c r="QUK411" s="474"/>
      <c r="QUL411" s="455"/>
      <c r="QUM411" s="403"/>
      <c r="QUN411" s="403"/>
      <c r="QUO411" s="473"/>
      <c r="QUP411" s="472"/>
      <c r="QUQ411" s="403"/>
      <c r="QUR411" s="358"/>
      <c r="QUS411" s="474"/>
      <c r="QUT411" s="455"/>
      <c r="QUU411" s="403"/>
      <c r="QUV411" s="403"/>
      <c r="QUW411" s="473"/>
      <c r="QUX411" s="472"/>
      <c r="QUY411" s="403"/>
      <c r="QUZ411" s="358"/>
      <c r="QVA411" s="474"/>
      <c r="QVB411" s="455"/>
      <c r="QVC411" s="403"/>
      <c r="QVD411" s="403"/>
      <c r="QVE411" s="473"/>
      <c r="QVF411" s="472"/>
      <c r="QVG411" s="403"/>
      <c r="QVH411" s="358"/>
      <c r="QVI411" s="474"/>
      <c r="QVJ411" s="455"/>
      <c r="QVK411" s="403"/>
      <c r="QVL411" s="403"/>
      <c r="QVM411" s="473"/>
      <c r="QVN411" s="472"/>
      <c r="QVO411" s="403"/>
      <c r="QVP411" s="358"/>
      <c r="QVQ411" s="474"/>
      <c r="QVR411" s="455"/>
      <c r="QVS411" s="403"/>
      <c r="QVT411" s="403"/>
      <c r="QVU411" s="473"/>
      <c r="QVV411" s="472"/>
      <c r="QVW411" s="403"/>
      <c r="QVX411" s="358"/>
      <c r="QVY411" s="474"/>
      <c r="QVZ411" s="455"/>
      <c r="QWA411" s="403"/>
      <c r="QWB411" s="403"/>
      <c r="QWC411" s="473"/>
      <c r="QWD411" s="472"/>
      <c r="QWE411" s="403"/>
      <c r="QWF411" s="358"/>
      <c r="QWG411" s="474"/>
      <c r="QWH411" s="455"/>
      <c r="QWI411" s="403"/>
      <c r="QWJ411" s="403"/>
      <c r="QWK411" s="473"/>
      <c r="QWL411" s="472"/>
      <c r="QWM411" s="403"/>
      <c r="QWN411" s="358"/>
      <c r="QWO411" s="474"/>
      <c r="QWP411" s="455"/>
      <c r="QWQ411" s="403"/>
      <c r="QWR411" s="403"/>
      <c r="QWS411" s="473"/>
      <c r="QWT411" s="472"/>
      <c r="QWU411" s="403"/>
      <c r="QWV411" s="358"/>
      <c r="QWW411" s="474"/>
      <c r="QWX411" s="455"/>
      <c r="QWY411" s="403"/>
      <c r="QWZ411" s="403"/>
      <c r="QXA411" s="473"/>
      <c r="QXB411" s="472"/>
      <c r="QXC411" s="403"/>
      <c r="QXD411" s="358"/>
      <c r="QXE411" s="474"/>
      <c r="QXF411" s="455"/>
      <c r="QXG411" s="403"/>
      <c r="QXH411" s="403"/>
      <c r="QXI411" s="473"/>
      <c r="QXJ411" s="472"/>
      <c r="QXK411" s="403"/>
      <c r="QXL411" s="358"/>
      <c r="QXM411" s="474"/>
      <c r="QXN411" s="455"/>
      <c r="QXO411" s="403"/>
      <c r="QXP411" s="403"/>
      <c r="QXQ411" s="473"/>
      <c r="QXR411" s="472"/>
      <c r="QXS411" s="403"/>
      <c r="QXT411" s="358"/>
      <c r="QXU411" s="474"/>
      <c r="QXV411" s="455"/>
      <c r="QXW411" s="403"/>
      <c r="QXX411" s="403"/>
      <c r="QXY411" s="473"/>
      <c r="QXZ411" s="472"/>
      <c r="QYA411" s="403"/>
      <c r="QYB411" s="358"/>
      <c r="QYC411" s="474"/>
      <c r="QYD411" s="455"/>
      <c r="QYE411" s="403"/>
      <c r="QYF411" s="403"/>
      <c r="QYG411" s="473"/>
      <c r="QYH411" s="472"/>
      <c r="QYI411" s="403"/>
      <c r="QYJ411" s="358"/>
      <c r="QYK411" s="474"/>
      <c r="QYL411" s="455"/>
      <c r="QYM411" s="403"/>
      <c r="QYN411" s="403"/>
      <c r="QYO411" s="473"/>
      <c r="QYP411" s="472"/>
      <c r="QYQ411" s="403"/>
      <c r="QYR411" s="358"/>
      <c r="QYS411" s="474"/>
      <c r="QYT411" s="455"/>
      <c r="QYU411" s="403"/>
      <c r="QYV411" s="403"/>
      <c r="QYW411" s="473"/>
      <c r="QYX411" s="472"/>
      <c r="QYY411" s="403"/>
      <c r="QYZ411" s="358"/>
      <c r="QZA411" s="474"/>
      <c r="QZB411" s="455"/>
      <c r="QZC411" s="403"/>
      <c r="QZD411" s="403"/>
      <c r="QZE411" s="473"/>
      <c r="QZF411" s="472"/>
      <c r="QZG411" s="403"/>
      <c r="QZH411" s="358"/>
      <c r="QZI411" s="474"/>
      <c r="QZJ411" s="455"/>
      <c r="QZK411" s="403"/>
      <c r="QZL411" s="403"/>
      <c r="QZM411" s="473"/>
      <c r="QZN411" s="472"/>
      <c r="QZO411" s="403"/>
      <c r="QZP411" s="358"/>
      <c r="QZQ411" s="474"/>
      <c r="QZR411" s="455"/>
      <c r="QZS411" s="403"/>
      <c r="QZT411" s="403"/>
      <c r="QZU411" s="473"/>
      <c r="QZV411" s="472"/>
      <c r="QZW411" s="403"/>
      <c r="QZX411" s="358"/>
      <c r="QZY411" s="474"/>
      <c r="QZZ411" s="455"/>
      <c r="RAA411" s="403"/>
      <c r="RAB411" s="403"/>
      <c r="RAC411" s="473"/>
      <c r="RAD411" s="472"/>
      <c r="RAE411" s="403"/>
      <c r="RAF411" s="358"/>
      <c r="RAG411" s="474"/>
      <c r="RAH411" s="455"/>
      <c r="RAI411" s="403"/>
      <c r="RAJ411" s="403"/>
      <c r="RAK411" s="473"/>
      <c r="RAL411" s="472"/>
      <c r="RAM411" s="403"/>
      <c r="RAN411" s="358"/>
      <c r="RAO411" s="474"/>
      <c r="RAP411" s="455"/>
      <c r="RAQ411" s="403"/>
      <c r="RAR411" s="403"/>
      <c r="RAS411" s="473"/>
      <c r="RAT411" s="472"/>
      <c r="RAU411" s="403"/>
      <c r="RAV411" s="358"/>
      <c r="RAW411" s="474"/>
      <c r="RAX411" s="455"/>
      <c r="RAY411" s="403"/>
      <c r="RAZ411" s="403"/>
      <c r="RBA411" s="473"/>
      <c r="RBB411" s="472"/>
      <c r="RBC411" s="403"/>
      <c r="RBD411" s="358"/>
      <c r="RBE411" s="474"/>
      <c r="RBF411" s="455"/>
      <c r="RBG411" s="403"/>
      <c r="RBH411" s="403"/>
      <c r="RBI411" s="473"/>
      <c r="RBJ411" s="472"/>
      <c r="RBK411" s="403"/>
      <c r="RBL411" s="358"/>
      <c r="RBM411" s="474"/>
      <c r="RBN411" s="455"/>
      <c r="RBO411" s="403"/>
      <c r="RBP411" s="403"/>
      <c r="RBQ411" s="473"/>
      <c r="RBR411" s="472"/>
      <c r="RBS411" s="403"/>
      <c r="RBT411" s="358"/>
      <c r="RBU411" s="474"/>
      <c r="RBV411" s="455"/>
      <c r="RBW411" s="403"/>
      <c r="RBX411" s="403"/>
      <c r="RBY411" s="473"/>
      <c r="RBZ411" s="472"/>
      <c r="RCA411" s="403"/>
      <c r="RCB411" s="358"/>
      <c r="RCC411" s="474"/>
      <c r="RCD411" s="455"/>
      <c r="RCE411" s="403"/>
      <c r="RCF411" s="403"/>
      <c r="RCG411" s="473"/>
      <c r="RCH411" s="472"/>
      <c r="RCI411" s="403"/>
      <c r="RCJ411" s="358"/>
      <c r="RCK411" s="474"/>
      <c r="RCL411" s="455"/>
      <c r="RCM411" s="403"/>
      <c r="RCN411" s="403"/>
      <c r="RCO411" s="473"/>
      <c r="RCP411" s="472"/>
      <c r="RCQ411" s="403"/>
      <c r="RCR411" s="358"/>
      <c r="RCS411" s="474"/>
      <c r="RCT411" s="455"/>
      <c r="RCU411" s="403"/>
      <c r="RCV411" s="403"/>
      <c r="RCW411" s="473"/>
      <c r="RCX411" s="472"/>
      <c r="RCY411" s="403"/>
      <c r="RCZ411" s="358"/>
      <c r="RDA411" s="474"/>
      <c r="RDB411" s="455"/>
      <c r="RDC411" s="403"/>
      <c r="RDD411" s="403"/>
      <c r="RDE411" s="473"/>
      <c r="RDF411" s="472"/>
      <c r="RDG411" s="403"/>
      <c r="RDH411" s="358"/>
      <c r="RDI411" s="474"/>
      <c r="RDJ411" s="455"/>
      <c r="RDK411" s="403"/>
      <c r="RDL411" s="403"/>
      <c r="RDM411" s="473"/>
      <c r="RDN411" s="472"/>
      <c r="RDO411" s="403"/>
      <c r="RDP411" s="358"/>
      <c r="RDQ411" s="474"/>
      <c r="RDR411" s="455"/>
      <c r="RDS411" s="403"/>
      <c r="RDT411" s="403"/>
      <c r="RDU411" s="473"/>
      <c r="RDV411" s="472"/>
      <c r="RDW411" s="403"/>
      <c r="RDX411" s="358"/>
      <c r="RDY411" s="474"/>
      <c r="RDZ411" s="455"/>
      <c r="REA411" s="403"/>
      <c r="REB411" s="403"/>
      <c r="REC411" s="473"/>
      <c r="RED411" s="472"/>
      <c r="REE411" s="403"/>
      <c r="REF411" s="358"/>
      <c r="REG411" s="474"/>
      <c r="REH411" s="455"/>
      <c r="REI411" s="403"/>
      <c r="REJ411" s="403"/>
      <c r="REK411" s="473"/>
      <c r="REL411" s="472"/>
      <c r="REM411" s="403"/>
      <c r="REN411" s="358"/>
      <c r="REO411" s="474"/>
      <c r="REP411" s="455"/>
      <c r="REQ411" s="403"/>
      <c r="RER411" s="403"/>
      <c r="RES411" s="473"/>
      <c r="RET411" s="472"/>
      <c r="REU411" s="403"/>
      <c r="REV411" s="358"/>
      <c r="REW411" s="474"/>
      <c r="REX411" s="455"/>
      <c r="REY411" s="403"/>
      <c r="REZ411" s="403"/>
      <c r="RFA411" s="473"/>
      <c r="RFB411" s="472"/>
      <c r="RFC411" s="403"/>
      <c r="RFD411" s="358"/>
      <c r="RFE411" s="474"/>
      <c r="RFF411" s="455"/>
      <c r="RFG411" s="403"/>
      <c r="RFH411" s="403"/>
      <c r="RFI411" s="473"/>
      <c r="RFJ411" s="472"/>
      <c r="RFK411" s="403"/>
      <c r="RFL411" s="358"/>
      <c r="RFM411" s="474"/>
      <c r="RFN411" s="455"/>
      <c r="RFO411" s="403"/>
      <c r="RFP411" s="403"/>
      <c r="RFQ411" s="473"/>
      <c r="RFR411" s="472"/>
      <c r="RFS411" s="403"/>
      <c r="RFT411" s="358"/>
      <c r="RFU411" s="474"/>
      <c r="RFV411" s="455"/>
      <c r="RFW411" s="403"/>
      <c r="RFX411" s="403"/>
      <c r="RFY411" s="473"/>
      <c r="RFZ411" s="472"/>
      <c r="RGA411" s="403"/>
      <c r="RGB411" s="358"/>
      <c r="RGC411" s="474"/>
      <c r="RGD411" s="455"/>
      <c r="RGE411" s="403"/>
      <c r="RGF411" s="403"/>
      <c r="RGG411" s="473"/>
      <c r="RGH411" s="472"/>
      <c r="RGI411" s="403"/>
      <c r="RGJ411" s="358"/>
      <c r="RGK411" s="474"/>
      <c r="RGL411" s="455"/>
      <c r="RGM411" s="403"/>
      <c r="RGN411" s="403"/>
      <c r="RGO411" s="473"/>
      <c r="RGP411" s="472"/>
      <c r="RGQ411" s="403"/>
      <c r="RGR411" s="358"/>
      <c r="RGS411" s="474"/>
      <c r="RGT411" s="455"/>
      <c r="RGU411" s="403"/>
      <c r="RGV411" s="403"/>
      <c r="RGW411" s="473"/>
      <c r="RGX411" s="472"/>
      <c r="RGY411" s="403"/>
      <c r="RGZ411" s="358"/>
      <c r="RHA411" s="474"/>
      <c r="RHB411" s="455"/>
      <c r="RHC411" s="403"/>
      <c r="RHD411" s="403"/>
      <c r="RHE411" s="473"/>
      <c r="RHF411" s="472"/>
      <c r="RHG411" s="403"/>
      <c r="RHH411" s="358"/>
      <c r="RHI411" s="474"/>
      <c r="RHJ411" s="455"/>
      <c r="RHK411" s="403"/>
      <c r="RHL411" s="403"/>
      <c r="RHM411" s="473"/>
      <c r="RHN411" s="472"/>
      <c r="RHO411" s="403"/>
      <c r="RHP411" s="358"/>
      <c r="RHQ411" s="474"/>
      <c r="RHR411" s="455"/>
      <c r="RHS411" s="403"/>
      <c r="RHT411" s="403"/>
      <c r="RHU411" s="473"/>
      <c r="RHV411" s="472"/>
      <c r="RHW411" s="403"/>
      <c r="RHX411" s="358"/>
      <c r="RHY411" s="474"/>
      <c r="RHZ411" s="455"/>
      <c r="RIA411" s="403"/>
      <c r="RIB411" s="403"/>
      <c r="RIC411" s="473"/>
      <c r="RID411" s="472"/>
      <c r="RIE411" s="403"/>
      <c r="RIF411" s="358"/>
      <c r="RIG411" s="474"/>
      <c r="RIH411" s="455"/>
      <c r="RII411" s="403"/>
      <c r="RIJ411" s="403"/>
      <c r="RIK411" s="473"/>
      <c r="RIL411" s="472"/>
      <c r="RIM411" s="403"/>
      <c r="RIN411" s="358"/>
      <c r="RIO411" s="474"/>
      <c r="RIP411" s="455"/>
      <c r="RIQ411" s="403"/>
      <c r="RIR411" s="403"/>
      <c r="RIS411" s="473"/>
      <c r="RIT411" s="472"/>
      <c r="RIU411" s="403"/>
      <c r="RIV411" s="358"/>
      <c r="RIW411" s="474"/>
      <c r="RIX411" s="455"/>
      <c r="RIY411" s="403"/>
      <c r="RIZ411" s="403"/>
      <c r="RJA411" s="473"/>
      <c r="RJB411" s="472"/>
      <c r="RJC411" s="403"/>
      <c r="RJD411" s="358"/>
      <c r="RJE411" s="474"/>
      <c r="RJF411" s="455"/>
      <c r="RJG411" s="403"/>
      <c r="RJH411" s="403"/>
      <c r="RJI411" s="473"/>
      <c r="RJJ411" s="472"/>
      <c r="RJK411" s="403"/>
      <c r="RJL411" s="358"/>
      <c r="RJM411" s="474"/>
      <c r="RJN411" s="455"/>
      <c r="RJO411" s="403"/>
      <c r="RJP411" s="403"/>
      <c r="RJQ411" s="473"/>
      <c r="RJR411" s="472"/>
      <c r="RJS411" s="403"/>
      <c r="RJT411" s="358"/>
      <c r="RJU411" s="474"/>
      <c r="RJV411" s="455"/>
      <c r="RJW411" s="403"/>
      <c r="RJX411" s="403"/>
      <c r="RJY411" s="473"/>
      <c r="RJZ411" s="472"/>
      <c r="RKA411" s="403"/>
      <c r="RKB411" s="358"/>
      <c r="RKC411" s="474"/>
      <c r="RKD411" s="455"/>
      <c r="RKE411" s="403"/>
      <c r="RKF411" s="403"/>
      <c r="RKG411" s="473"/>
      <c r="RKH411" s="472"/>
      <c r="RKI411" s="403"/>
      <c r="RKJ411" s="358"/>
      <c r="RKK411" s="474"/>
      <c r="RKL411" s="455"/>
      <c r="RKM411" s="403"/>
      <c r="RKN411" s="403"/>
      <c r="RKO411" s="473"/>
      <c r="RKP411" s="472"/>
      <c r="RKQ411" s="403"/>
      <c r="RKR411" s="358"/>
      <c r="RKS411" s="474"/>
      <c r="RKT411" s="455"/>
      <c r="RKU411" s="403"/>
      <c r="RKV411" s="403"/>
      <c r="RKW411" s="473"/>
      <c r="RKX411" s="472"/>
      <c r="RKY411" s="403"/>
      <c r="RKZ411" s="358"/>
      <c r="RLA411" s="474"/>
      <c r="RLB411" s="455"/>
      <c r="RLC411" s="403"/>
      <c r="RLD411" s="403"/>
      <c r="RLE411" s="473"/>
      <c r="RLF411" s="472"/>
      <c r="RLG411" s="403"/>
      <c r="RLH411" s="358"/>
      <c r="RLI411" s="474"/>
      <c r="RLJ411" s="455"/>
      <c r="RLK411" s="403"/>
      <c r="RLL411" s="403"/>
      <c r="RLM411" s="473"/>
      <c r="RLN411" s="472"/>
      <c r="RLO411" s="403"/>
      <c r="RLP411" s="358"/>
      <c r="RLQ411" s="474"/>
      <c r="RLR411" s="455"/>
      <c r="RLS411" s="403"/>
      <c r="RLT411" s="403"/>
      <c r="RLU411" s="473"/>
      <c r="RLV411" s="472"/>
      <c r="RLW411" s="403"/>
      <c r="RLX411" s="358"/>
      <c r="RLY411" s="474"/>
      <c r="RLZ411" s="455"/>
      <c r="RMA411" s="403"/>
      <c r="RMB411" s="403"/>
      <c r="RMC411" s="473"/>
      <c r="RMD411" s="472"/>
      <c r="RME411" s="403"/>
      <c r="RMF411" s="358"/>
      <c r="RMG411" s="474"/>
      <c r="RMH411" s="455"/>
      <c r="RMI411" s="403"/>
      <c r="RMJ411" s="403"/>
      <c r="RMK411" s="473"/>
      <c r="RML411" s="472"/>
      <c r="RMM411" s="403"/>
      <c r="RMN411" s="358"/>
      <c r="RMO411" s="474"/>
      <c r="RMP411" s="455"/>
      <c r="RMQ411" s="403"/>
      <c r="RMR411" s="403"/>
      <c r="RMS411" s="473"/>
      <c r="RMT411" s="472"/>
      <c r="RMU411" s="403"/>
      <c r="RMV411" s="358"/>
      <c r="RMW411" s="474"/>
      <c r="RMX411" s="455"/>
      <c r="RMY411" s="403"/>
      <c r="RMZ411" s="403"/>
      <c r="RNA411" s="473"/>
      <c r="RNB411" s="472"/>
      <c r="RNC411" s="403"/>
      <c r="RND411" s="358"/>
      <c r="RNE411" s="474"/>
      <c r="RNF411" s="455"/>
      <c r="RNG411" s="403"/>
      <c r="RNH411" s="403"/>
      <c r="RNI411" s="473"/>
      <c r="RNJ411" s="472"/>
      <c r="RNK411" s="403"/>
      <c r="RNL411" s="358"/>
      <c r="RNM411" s="474"/>
      <c r="RNN411" s="455"/>
      <c r="RNO411" s="403"/>
      <c r="RNP411" s="403"/>
      <c r="RNQ411" s="473"/>
      <c r="RNR411" s="472"/>
      <c r="RNS411" s="403"/>
      <c r="RNT411" s="358"/>
      <c r="RNU411" s="474"/>
      <c r="RNV411" s="455"/>
      <c r="RNW411" s="403"/>
      <c r="RNX411" s="403"/>
      <c r="RNY411" s="473"/>
      <c r="RNZ411" s="472"/>
      <c r="ROA411" s="403"/>
      <c r="ROB411" s="358"/>
      <c r="ROC411" s="474"/>
      <c r="ROD411" s="455"/>
      <c r="ROE411" s="403"/>
      <c r="ROF411" s="403"/>
      <c r="ROG411" s="473"/>
      <c r="ROH411" s="472"/>
      <c r="ROI411" s="403"/>
      <c r="ROJ411" s="358"/>
      <c r="ROK411" s="474"/>
      <c r="ROL411" s="455"/>
      <c r="ROM411" s="403"/>
      <c r="RON411" s="403"/>
      <c r="ROO411" s="473"/>
      <c r="ROP411" s="472"/>
      <c r="ROQ411" s="403"/>
      <c r="ROR411" s="358"/>
      <c r="ROS411" s="474"/>
      <c r="ROT411" s="455"/>
      <c r="ROU411" s="403"/>
      <c r="ROV411" s="403"/>
      <c r="ROW411" s="473"/>
      <c r="ROX411" s="472"/>
      <c r="ROY411" s="403"/>
      <c r="ROZ411" s="358"/>
      <c r="RPA411" s="474"/>
      <c r="RPB411" s="455"/>
      <c r="RPC411" s="403"/>
      <c r="RPD411" s="403"/>
      <c r="RPE411" s="473"/>
      <c r="RPF411" s="472"/>
      <c r="RPG411" s="403"/>
      <c r="RPH411" s="358"/>
      <c r="RPI411" s="474"/>
      <c r="RPJ411" s="455"/>
      <c r="RPK411" s="403"/>
      <c r="RPL411" s="403"/>
      <c r="RPM411" s="473"/>
      <c r="RPN411" s="472"/>
      <c r="RPO411" s="403"/>
      <c r="RPP411" s="358"/>
      <c r="RPQ411" s="474"/>
      <c r="RPR411" s="455"/>
      <c r="RPS411" s="403"/>
      <c r="RPT411" s="403"/>
      <c r="RPU411" s="473"/>
      <c r="RPV411" s="472"/>
      <c r="RPW411" s="403"/>
      <c r="RPX411" s="358"/>
      <c r="RPY411" s="474"/>
      <c r="RPZ411" s="455"/>
      <c r="RQA411" s="403"/>
      <c r="RQB411" s="403"/>
      <c r="RQC411" s="473"/>
      <c r="RQD411" s="472"/>
      <c r="RQE411" s="403"/>
      <c r="RQF411" s="358"/>
      <c r="RQG411" s="474"/>
      <c r="RQH411" s="455"/>
      <c r="RQI411" s="403"/>
      <c r="RQJ411" s="403"/>
      <c r="RQK411" s="473"/>
      <c r="RQL411" s="472"/>
      <c r="RQM411" s="403"/>
      <c r="RQN411" s="358"/>
      <c r="RQO411" s="474"/>
      <c r="RQP411" s="455"/>
      <c r="RQQ411" s="403"/>
      <c r="RQR411" s="403"/>
      <c r="RQS411" s="473"/>
      <c r="RQT411" s="472"/>
      <c r="RQU411" s="403"/>
      <c r="RQV411" s="358"/>
      <c r="RQW411" s="474"/>
      <c r="RQX411" s="455"/>
      <c r="RQY411" s="403"/>
      <c r="RQZ411" s="403"/>
      <c r="RRA411" s="473"/>
      <c r="RRB411" s="472"/>
      <c r="RRC411" s="403"/>
      <c r="RRD411" s="358"/>
      <c r="RRE411" s="474"/>
      <c r="RRF411" s="455"/>
      <c r="RRG411" s="403"/>
      <c r="RRH411" s="403"/>
      <c r="RRI411" s="473"/>
      <c r="RRJ411" s="472"/>
      <c r="RRK411" s="403"/>
      <c r="RRL411" s="358"/>
      <c r="RRM411" s="474"/>
      <c r="RRN411" s="455"/>
      <c r="RRO411" s="403"/>
      <c r="RRP411" s="403"/>
      <c r="RRQ411" s="473"/>
      <c r="RRR411" s="472"/>
      <c r="RRS411" s="403"/>
      <c r="RRT411" s="358"/>
      <c r="RRU411" s="474"/>
      <c r="RRV411" s="455"/>
      <c r="RRW411" s="403"/>
      <c r="RRX411" s="403"/>
      <c r="RRY411" s="473"/>
      <c r="RRZ411" s="472"/>
      <c r="RSA411" s="403"/>
      <c r="RSB411" s="358"/>
      <c r="RSC411" s="474"/>
      <c r="RSD411" s="455"/>
      <c r="RSE411" s="403"/>
      <c r="RSF411" s="403"/>
      <c r="RSG411" s="473"/>
      <c r="RSH411" s="472"/>
      <c r="RSI411" s="403"/>
      <c r="RSJ411" s="358"/>
      <c r="RSK411" s="474"/>
      <c r="RSL411" s="455"/>
      <c r="RSM411" s="403"/>
      <c r="RSN411" s="403"/>
      <c r="RSO411" s="473"/>
      <c r="RSP411" s="472"/>
      <c r="RSQ411" s="403"/>
      <c r="RSR411" s="358"/>
      <c r="RSS411" s="474"/>
      <c r="RST411" s="455"/>
      <c r="RSU411" s="403"/>
      <c r="RSV411" s="403"/>
      <c r="RSW411" s="473"/>
      <c r="RSX411" s="472"/>
      <c r="RSY411" s="403"/>
      <c r="RSZ411" s="358"/>
      <c r="RTA411" s="474"/>
      <c r="RTB411" s="455"/>
      <c r="RTC411" s="403"/>
      <c r="RTD411" s="403"/>
      <c r="RTE411" s="473"/>
      <c r="RTF411" s="472"/>
      <c r="RTG411" s="403"/>
      <c r="RTH411" s="358"/>
      <c r="RTI411" s="474"/>
      <c r="RTJ411" s="455"/>
      <c r="RTK411" s="403"/>
      <c r="RTL411" s="403"/>
      <c r="RTM411" s="473"/>
      <c r="RTN411" s="472"/>
      <c r="RTO411" s="403"/>
      <c r="RTP411" s="358"/>
      <c r="RTQ411" s="474"/>
      <c r="RTR411" s="455"/>
      <c r="RTS411" s="403"/>
      <c r="RTT411" s="403"/>
      <c r="RTU411" s="473"/>
      <c r="RTV411" s="472"/>
      <c r="RTW411" s="403"/>
      <c r="RTX411" s="358"/>
      <c r="RTY411" s="474"/>
      <c r="RTZ411" s="455"/>
      <c r="RUA411" s="403"/>
      <c r="RUB411" s="403"/>
      <c r="RUC411" s="473"/>
      <c r="RUD411" s="472"/>
      <c r="RUE411" s="403"/>
      <c r="RUF411" s="358"/>
      <c r="RUG411" s="474"/>
      <c r="RUH411" s="455"/>
      <c r="RUI411" s="403"/>
      <c r="RUJ411" s="403"/>
      <c r="RUK411" s="473"/>
      <c r="RUL411" s="472"/>
      <c r="RUM411" s="403"/>
      <c r="RUN411" s="358"/>
      <c r="RUO411" s="474"/>
      <c r="RUP411" s="455"/>
      <c r="RUQ411" s="403"/>
      <c r="RUR411" s="403"/>
      <c r="RUS411" s="473"/>
      <c r="RUT411" s="472"/>
      <c r="RUU411" s="403"/>
      <c r="RUV411" s="358"/>
      <c r="RUW411" s="474"/>
      <c r="RUX411" s="455"/>
      <c r="RUY411" s="403"/>
      <c r="RUZ411" s="403"/>
      <c r="RVA411" s="473"/>
      <c r="RVB411" s="472"/>
      <c r="RVC411" s="403"/>
      <c r="RVD411" s="358"/>
      <c r="RVE411" s="474"/>
      <c r="RVF411" s="455"/>
      <c r="RVG411" s="403"/>
      <c r="RVH411" s="403"/>
      <c r="RVI411" s="473"/>
      <c r="RVJ411" s="472"/>
      <c r="RVK411" s="403"/>
      <c r="RVL411" s="358"/>
      <c r="RVM411" s="474"/>
      <c r="RVN411" s="455"/>
      <c r="RVO411" s="403"/>
      <c r="RVP411" s="403"/>
      <c r="RVQ411" s="473"/>
      <c r="RVR411" s="472"/>
      <c r="RVS411" s="403"/>
      <c r="RVT411" s="358"/>
      <c r="RVU411" s="474"/>
      <c r="RVV411" s="455"/>
      <c r="RVW411" s="403"/>
      <c r="RVX411" s="403"/>
      <c r="RVY411" s="473"/>
      <c r="RVZ411" s="472"/>
      <c r="RWA411" s="403"/>
      <c r="RWB411" s="358"/>
      <c r="RWC411" s="474"/>
      <c r="RWD411" s="455"/>
      <c r="RWE411" s="403"/>
      <c r="RWF411" s="403"/>
      <c r="RWG411" s="473"/>
      <c r="RWH411" s="472"/>
      <c r="RWI411" s="403"/>
      <c r="RWJ411" s="358"/>
      <c r="RWK411" s="474"/>
      <c r="RWL411" s="455"/>
      <c r="RWM411" s="403"/>
      <c r="RWN411" s="403"/>
      <c r="RWO411" s="473"/>
      <c r="RWP411" s="472"/>
      <c r="RWQ411" s="403"/>
      <c r="RWR411" s="358"/>
      <c r="RWS411" s="474"/>
      <c r="RWT411" s="455"/>
      <c r="RWU411" s="403"/>
      <c r="RWV411" s="403"/>
      <c r="RWW411" s="473"/>
      <c r="RWX411" s="472"/>
      <c r="RWY411" s="403"/>
      <c r="RWZ411" s="358"/>
      <c r="RXA411" s="474"/>
      <c r="RXB411" s="455"/>
      <c r="RXC411" s="403"/>
      <c r="RXD411" s="403"/>
      <c r="RXE411" s="473"/>
      <c r="RXF411" s="472"/>
      <c r="RXG411" s="403"/>
      <c r="RXH411" s="358"/>
      <c r="RXI411" s="474"/>
      <c r="RXJ411" s="455"/>
      <c r="RXK411" s="403"/>
      <c r="RXL411" s="403"/>
      <c r="RXM411" s="473"/>
      <c r="RXN411" s="472"/>
      <c r="RXO411" s="403"/>
      <c r="RXP411" s="358"/>
      <c r="RXQ411" s="474"/>
      <c r="RXR411" s="455"/>
      <c r="RXS411" s="403"/>
      <c r="RXT411" s="403"/>
      <c r="RXU411" s="473"/>
      <c r="RXV411" s="472"/>
      <c r="RXW411" s="403"/>
      <c r="RXX411" s="358"/>
      <c r="RXY411" s="474"/>
      <c r="RXZ411" s="455"/>
      <c r="RYA411" s="403"/>
      <c r="RYB411" s="403"/>
      <c r="RYC411" s="473"/>
      <c r="RYD411" s="472"/>
      <c r="RYE411" s="403"/>
      <c r="RYF411" s="358"/>
      <c r="RYG411" s="474"/>
      <c r="RYH411" s="455"/>
      <c r="RYI411" s="403"/>
      <c r="RYJ411" s="403"/>
      <c r="RYK411" s="473"/>
      <c r="RYL411" s="472"/>
      <c r="RYM411" s="403"/>
      <c r="RYN411" s="358"/>
      <c r="RYO411" s="474"/>
      <c r="RYP411" s="455"/>
      <c r="RYQ411" s="403"/>
      <c r="RYR411" s="403"/>
      <c r="RYS411" s="473"/>
      <c r="RYT411" s="472"/>
      <c r="RYU411" s="403"/>
      <c r="RYV411" s="358"/>
      <c r="RYW411" s="474"/>
      <c r="RYX411" s="455"/>
      <c r="RYY411" s="403"/>
      <c r="RYZ411" s="403"/>
      <c r="RZA411" s="473"/>
      <c r="RZB411" s="472"/>
      <c r="RZC411" s="403"/>
      <c r="RZD411" s="358"/>
      <c r="RZE411" s="474"/>
      <c r="RZF411" s="455"/>
      <c r="RZG411" s="403"/>
      <c r="RZH411" s="403"/>
      <c r="RZI411" s="473"/>
      <c r="RZJ411" s="472"/>
      <c r="RZK411" s="403"/>
      <c r="RZL411" s="358"/>
      <c r="RZM411" s="474"/>
      <c r="RZN411" s="455"/>
      <c r="RZO411" s="403"/>
      <c r="RZP411" s="403"/>
      <c r="RZQ411" s="473"/>
      <c r="RZR411" s="472"/>
      <c r="RZS411" s="403"/>
      <c r="RZT411" s="358"/>
      <c r="RZU411" s="474"/>
      <c r="RZV411" s="455"/>
      <c r="RZW411" s="403"/>
      <c r="RZX411" s="403"/>
      <c r="RZY411" s="473"/>
      <c r="RZZ411" s="472"/>
      <c r="SAA411" s="403"/>
      <c r="SAB411" s="358"/>
      <c r="SAC411" s="474"/>
      <c r="SAD411" s="455"/>
      <c r="SAE411" s="403"/>
      <c r="SAF411" s="403"/>
      <c r="SAG411" s="473"/>
      <c r="SAH411" s="472"/>
      <c r="SAI411" s="403"/>
      <c r="SAJ411" s="358"/>
      <c r="SAK411" s="474"/>
      <c r="SAL411" s="455"/>
      <c r="SAM411" s="403"/>
      <c r="SAN411" s="403"/>
      <c r="SAO411" s="473"/>
      <c r="SAP411" s="472"/>
      <c r="SAQ411" s="403"/>
      <c r="SAR411" s="358"/>
      <c r="SAS411" s="474"/>
      <c r="SAT411" s="455"/>
      <c r="SAU411" s="403"/>
      <c r="SAV411" s="403"/>
      <c r="SAW411" s="473"/>
      <c r="SAX411" s="472"/>
      <c r="SAY411" s="403"/>
      <c r="SAZ411" s="358"/>
      <c r="SBA411" s="474"/>
      <c r="SBB411" s="455"/>
      <c r="SBC411" s="403"/>
      <c r="SBD411" s="403"/>
      <c r="SBE411" s="473"/>
      <c r="SBF411" s="472"/>
      <c r="SBG411" s="403"/>
      <c r="SBH411" s="358"/>
      <c r="SBI411" s="474"/>
      <c r="SBJ411" s="455"/>
      <c r="SBK411" s="403"/>
      <c r="SBL411" s="403"/>
      <c r="SBM411" s="473"/>
      <c r="SBN411" s="472"/>
      <c r="SBO411" s="403"/>
      <c r="SBP411" s="358"/>
      <c r="SBQ411" s="474"/>
      <c r="SBR411" s="455"/>
      <c r="SBS411" s="403"/>
      <c r="SBT411" s="403"/>
      <c r="SBU411" s="473"/>
      <c r="SBV411" s="472"/>
      <c r="SBW411" s="403"/>
      <c r="SBX411" s="358"/>
      <c r="SBY411" s="474"/>
      <c r="SBZ411" s="455"/>
      <c r="SCA411" s="403"/>
      <c r="SCB411" s="403"/>
      <c r="SCC411" s="473"/>
      <c r="SCD411" s="472"/>
      <c r="SCE411" s="403"/>
      <c r="SCF411" s="358"/>
      <c r="SCG411" s="474"/>
      <c r="SCH411" s="455"/>
      <c r="SCI411" s="403"/>
      <c r="SCJ411" s="403"/>
      <c r="SCK411" s="473"/>
      <c r="SCL411" s="472"/>
      <c r="SCM411" s="403"/>
      <c r="SCN411" s="358"/>
      <c r="SCO411" s="474"/>
      <c r="SCP411" s="455"/>
      <c r="SCQ411" s="403"/>
      <c r="SCR411" s="403"/>
      <c r="SCS411" s="473"/>
      <c r="SCT411" s="472"/>
      <c r="SCU411" s="403"/>
      <c r="SCV411" s="358"/>
      <c r="SCW411" s="474"/>
      <c r="SCX411" s="455"/>
      <c r="SCY411" s="403"/>
      <c r="SCZ411" s="403"/>
      <c r="SDA411" s="473"/>
      <c r="SDB411" s="472"/>
      <c r="SDC411" s="403"/>
      <c r="SDD411" s="358"/>
      <c r="SDE411" s="474"/>
      <c r="SDF411" s="455"/>
      <c r="SDG411" s="403"/>
      <c r="SDH411" s="403"/>
      <c r="SDI411" s="473"/>
      <c r="SDJ411" s="472"/>
      <c r="SDK411" s="403"/>
      <c r="SDL411" s="358"/>
      <c r="SDM411" s="474"/>
      <c r="SDN411" s="455"/>
      <c r="SDO411" s="403"/>
      <c r="SDP411" s="403"/>
      <c r="SDQ411" s="473"/>
      <c r="SDR411" s="472"/>
      <c r="SDS411" s="403"/>
      <c r="SDT411" s="358"/>
      <c r="SDU411" s="474"/>
      <c r="SDV411" s="455"/>
      <c r="SDW411" s="403"/>
      <c r="SDX411" s="403"/>
      <c r="SDY411" s="473"/>
      <c r="SDZ411" s="472"/>
      <c r="SEA411" s="403"/>
      <c r="SEB411" s="358"/>
      <c r="SEC411" s="474"/>
      <c r="SED411" s="455"/>
      <c r="SEE411" s="403"/>
      <c r="SEF411" s="403"/>
      <c r="SEG411" s="473"/>
      <c r="SEH411" s="472"/>
      <c r="SEI411" s="403"/>
      <c r="SEJ411" s="358"/>
      <c r="SEK411" s="474"/>
      <c r="SEL411" s="455"/>
      <c r="SEM411" s="403"/>
      <c r="SEN411" s="403"/>
      <c r="SEO411" s="473"/>
      <c r="SEP411" s="472"/>
      <c r="SEQ411" s="403"/>
      <c r="SER411" s="358"/>
      <c r="SES411" s="474"/>
      <c r="SET411" s="455"/>
      <c r="SEU411" s="403"/>
      <c r="SEV411" s="403"/>
      <c r="SEW411" s="473"/>
      <c r="SEX411" s="472"/>
      <c r="SEY411" s="403"/>
      <c r="SEZ411" s="358"/>
      <c r="SFA411" s="474"/>
      <c r="SFB411" s="455"/>
      <c r="SFC411" s="403"/>
      <c r="SFD411" s="403"/>
      <c r="SFE411" s="473"/>
      <c r="SFF411" s="472"/>
      <c r="SFG411" s="403"/>
      <c r="SFH411" s="358"/>
      <c r="SFI411" s="474"/>
      <c r="SFJ411" s="455"/>
      <c r="SFK411" s="403"/>
      <c r="SFL411" s="403"/>
      <c r="SFM411" s="473"/>
      <c r="SFN411" s="472"/>
      <c r="SFO411" s="403"/>
      <c r="SFP411" s="358"/>
      <c r="SFQ411" s="474"/>
      <c r="SFR411" s="455"/>
      <c r="SFS411" s="403"/>
      <c r="SFT411" s="403"/>
      <c r="SFU411" s="473"/>
      <c r="SFV411" s="472"/>
      <c r="SFW411" s="403"/>
      <c r="SFX411" s="358"/>
      <c r="SFY411" s="474"/>
      <c r="SFZ411" s="455"/>
      <c r="SGA411" s="403"/>
      <c r="SGB411" s="403"/>
      <c r="SGC411" s="473"/>
      <c r="SGD411" s="472"/>
      <c r="SGE411" s="403"/>
      <c r="SGF411" s="358"/>
      <c r="SGG411" s="474"/>
      <c r="SGH411" s="455"/>
      <c r="SGI411" s="403"/>
      <c r="SGJ411" s="403"/>
      <c r="SGK411" s="473"/>
      <c r="SGL411" s="472"/>
      <c r="SGM411" s="403"/>
      <c r="SGN411" s="358"/>
      <c r="SGO411" s="474"/>
      <c r="SGP411" s="455"/>
      <c r="SGQ411" s="403"/>
      <c r="SGR411" s="403"/>
      <c r="SGS411" s="473"/>
      <c r="SGT411" s="472"/>
      <c r="SGU411" s="403"/>
      <c r="SGV411" s="358"/>
      <c r="SGW411" s="474"/>
      <c r="SGX411" s="455"/>
      <c r="SGY411" s="403"/>
      <c r="SGZ411" s="403"/>
      <c r="SHA411" s="473"/>
      <c r="SHB411" s="472"/>
      <c r="SHC411" s="403"/>
      <c r="SHD411" s="358"/>
      <c r="SHE411" s="474"/>
      <c r="SHF411" s="455"/>
      <c r="SHG411" s="403"/>
      <c r="SHH411" s="403"/>
      <c r="SHI411" s="473"/>
      <c r="SHJ411" s="472"/>
      <c r="SHK411" s="403"/>
      <c r="SHL411" s="358"/>
      <c r="SHM411" s="474"/>
      <c r="SHN411" s="455"/>
      <c r="SHO411" s="403"/>
      <c r="SHP411" s="403"/>
      <c r="SHQ411" s="473"/>
      <c r="SHR411" s="472"/>
      <c r="SHS411" s="403"/>
      <c r="SHT411" s="358"/>
      <c r="SHU411" s="474"/>
      <c r="SHV411" s="455"/>
      <c r="SHW411" s="403"/>
      <c r="SHX411" s="403"/>
      <c r="SHY411" s="473"/>
      <c r="SHZ411" s="472"/>
      <c r="SIA411" s="403"/>
      <c r="SIB411" s="358"/>
      <c r="SIC411" s="474"/>
      <c r="SID411" s="455"/>
      <c r="SIE411" s="403"/>
      <c r="SIF411" s="403"/>
      <c r="SIG411" s="473"/>
      <c r="SIH411" s="472"/>
      <c r="SII411" s="403"/>
      <c r="SIJ411" s="358"/>
      <c r="SIK411" s="474"/>
      <c r="SIL411" s="455"/>
      <c r="SIM411" s="403"/>
      <c r="SIN411" s="403"/>
      <c r="SIO411" s="473"/>
      <c r="SIP411" s="472"/>
      <c r="SIQ411" s="403"/>
      <c r="SIR411" s="358"/>
      <c r="SIS411" s="474"/>
      <c r="SIT411" s="455"/>
      <c r="SIU411" s="403"/>
      <c r="SIV411" s="403"/>
      <c r="SIW411" s="473"/>
      <c r="SIX411" s="472"/>
      <c r="SIY411" s="403"/>
      <c r="SIZ411" s="358"/>
      <c r="SJA411" s="474"/>
      <c r="SJB411" s="455"/>
      <c r="SJC411" s="403"/>
      <c r="SJD411" s="403"/>
      <c r="SJE411" s="473"/>
      <c r="SJF411" s="472"/>
      <c r="SJG411" s="403"/>
      <c r="SJH411" s="358"/>
      <c r="SJI411" s="474"/>
      <c r="SJJ411" s="455"/>
      <c r="SJK411" s="403"/>
      <c r="SJL411" s="403"/>
      <c r="SJM411" s="473"/>
      <c r="SJN411" s="472"/>
      <c r="SJO411" s="403"/>
      <c r="SJP411" s="358"/>
      <c r="SJQ411" s="474"/>
      <c r="SJR411" s="455"/>
      <c r="SJS411" s="403"/>
      <c r="SJT411" s="403"/>
      <c r="SJU411" s="473"/>
      <c r="SJV411" s="472"/>
      <c r="SJW411" s="403"/>
      <c r="SJX411" s="358"/>
      <c r="SJY411" s="474"/>
      <c r="SJZ411" s="455"/>
      <c r="SKA411" s="403"/>
      <c r="SKB411" s="403"/>
      <c r="SKC411" s="473"/>
      <c r="SKD411" s="472"/>
      <c r="SKE411" s="403"/>
      <c r="SKF411" s="358"/>
      <c r="SKG411" s="474"/>
      <c r="SKH411" s="455"/>
      <c r="SKI411" s="403"/>
      <c r="SKJ411" s="403"/>
      <c r="SKK411" s="473"/>
      <c r="SKL411" s="472"/>
      <c r="SKM411" s="403"/>
      <c r="SKN411" s="358"/>
      <c r="SKO411" s="474"/>
      <c r="SKP411" s="455"/>
      <c r="SKQ411" s="403"/>
      <c r="SKR411" s="403"/>
      <c r="SKS411" s="473"/>
      <c r="SKT411" s="472"/>
      <c r="SKU411" s="403"/>
      <c r="SKV411" s="358"/>
      <c r="SKW411" s="474"/>
      <c r="SKX411" s="455"/>
      <c r="SKY411" s="403"/>
      <c r="SKZ411" s="403"/>
      <c r="SLA411" s="473"/>
      <c r="SLB411" s="472"/>
      <c r="SLC411" s="403"/>
      <c r="SLD411" s="358"/>
      <c r="SLE411" s="474"/>
      <c r="SLF411" s="455"/>
      <c r="SLG411" s="403"/>
      <c r="SLH411" s="403"/>
      <c r="SLI411" s="473"/>
      <c r="SLJ411" s="472"/>
      <c r="SLK411" s="403"/>
      <c r="SLL411" s="358"/>
      <c r="SLM411" s="474"/>
      <c r="SLN411" s="455"/>
      <c r="SLO411" s="403"/>
      <c r="SLP411" s="403"/>
      <c r="SLQ411" s="473"/>
      <c r="SLR411" s="472"/>
      <c r="SLS411" s="403"/>
      <c r="SLT411" s="358"/>
      <c r="SLU411" s="474"/>
      <c r="SLV411" s="455"/>
      <c r="SLW411" s="403"/>
      <c r="SLX411" s="403"/>
      <c r="SLY411" s="473"/>
      <c r="SLZ411" s="472"/>
      <c r="SMA411" s="403"/>
      <c r="SMB411" s="358"/>
      <c r="SMC411" s="474"/>
      <c r="SMD411" s="455"/>
      <c r="SME411" s="403"/>
      <c r="SMF411" s="403"/>
      <c r="SMG411" s="473"/>
      <c r="SMH411" s="472"/>
      <c r="SMI411" s="403"/>
      <c r="SMJ411" s="358"/>
      <c r="SMK411" s="474"/>
      <c r="SML411" s="455"/>
      <c r="SMM411" s="403"/>
      <c r="SMN411" s="403"/>
      <c r="SMO411" s="473"/>
      <c r="SMP411" s="472"/>
      <c r="SMQ411" s="403"/>
      <c r="SMR411" s="358"/>
      <c r="SMS411" s="474"/>
      <c r="SMT411" s="455"/>
      <c r="SMU411" s="403"/>
      <c r="SMV411" s="403"/>
      <c r="SMW411" s="473"/>
      <c r="SMX411" s="472"/>
      <c r="SMY411" s="403"/>
      <c r="SMZ411" s="358"/>
      <c r="SNA411" s="474"/>
      <c r="SNB411" s="455"/>
      <c r="SNC411" s="403"/>
      <c r="SND411" s="403"/>
      <c r="SNE411" s="473"/>
      <c r="SNF411" s="472"/>
      <c r="SNG411" s="403"/>
      <c r="SNH411" s="358"/>
      <c r="SNI411" s="474"/>
      <c r="SNJ411" s="455"/>
      <c r="SNK411" s="403"/>
      <c r="SNL411" s="403"/>
      <c r="SNM411" s="473"/>
      <c r="SNN411" s="472"/>
      <c r="SNO411" s="403"/>
      <c r="SNP411" s="358"/>
      <c r="SNQ411" s="474"/>
      <c r="SNR411" s="455"/>
      <c r="SNS411" s="403"/>
      <c r="SNT411" s="403"/>
      <c r="SNU411" s="473"/>
      <c r="SNV411" s="472"/>
      <c r="SNW411" s="403"/>
      <c r="SNX411" s="358"/>
      <c r="SNY411" s="474"/>
      <c r="SNZ411" s="455"/>
      <c r="SOA411" s="403"/>
      <c r="SOB411" s="403"/>
      <c r="SOC411" s="473"/>
      <c r="SOD411" s="472"/>
      <c r="SOE411" s="403"/>
      <c r="SOF411" s="358"/>
      <c r="SOG411" s="474"/>
      <c r="SOH411" s="455"/>
      <c r="SOI411" s="403"/>
      <c r="SOJ411" s="403"/>
      <c r="SOK411" s="473"/>
      <c r="SOL411" s="472"/>
      <c r="SOM411" s="403"/>
      <c r="SON411" s="358"/>
      <c r="SOO411" s="474"/>
      <c r="SOP411" s="455"/>
      <c r="SOQ411" s="403"/>
      <c r="SOR411" s="403"/>
      <c r="SOS411" s="473"/>
      <c r="SOT411" s="472"/>
      <c r="SOU411" s="403"/>
      <c r="SOV411" s="358"/>
      <c r="SOW411" s="474"/>
      <c r="SOX411" s="455"/>
      <c r="SOY411" s="403"/>
      <c r="SOZ411" s="403"/>
      <c r="SPA411" s="473"/>
      <c r="SPB411" s="472"/>
      <c r="SPC411" s="403"/>
      <c r="SPD411" s="358"/>
      <c r="SPE411" s="474"/>
      <c r="SPF411" s="455"/>
      <c r="SPG411" s="403"/>
      <c r="SPH411" s="403"/>
      <c r="SPI411" s="473"/>
      <c r="SPJ411" s="472"/>
      <c r="SPK411" s="403"/>
      <c r="SPL411" s="358"/>
      <c r="SPM411" s="474"/>
      <c r="SPN411" s="455"/>
      <c r="SPO411" s="403"/>
      <c r="SPP411" s="403"/>
      <c r="SPQ411" s="473"/>
      <c r="SPR411" s="472"/>
      <c r="SPS411" s="403"/>
      <c r="SPT411" s="358"/>
      <c r="SPU411" s="474"/>
      <c r="SPV411" s="455"/>
      <c r="SPW411" s="403"/>
      <c r="SPX411" s="403"/>
      <c r="SPY411" s="473"/>
      <c r="SPZ411" s="472"/>
      <c r="SQA411" s="403"/>
      <c r="SQB411" s="358"/>
      <c r="SQC411" s="474"/>
      <c r="SQD411" s="455"/>
      <c r="SQE411" s="403"/>
      <c r="SQF411" s="403"/>
      <c r="SQG411" s="473"/>
      <c r="SQH411" s="472"/>
      <c r="SQI411" s="403"/>
      <c r="SQJ411" s="358"/>
      <c r="SQK411" s="474"/>
      <c r="SQL411" s="455"/>
      <c r="SQM411" s="403"/>
      <c r="SQN411" s="403"/>
      <c r="SQO411" s="473"/>
      <c r="SQP411" s="472"/>
      <c r="SQQ411" s="403"/>
      <c r="SQR411" s="358"/>
      <c r="SQS411" s="474"/>
      <c r="SQT411" s="455"/>
      <c r="SQU411" s="403"/>
      <c r="SQV411" s="403"/>
      <c r="SQW411" s="473"/>
      <c r="SQX411" s="472"/>
      <c r="SQY411" s="403"/>
      <c r="SQZ411" s="358"/>
      <c r="SRA411" s="474"/>
      <c r="SRB411" s="455"/>
      <c r="SRC411" s="403"/>
      <c r="SRD411" s="403"/>
      <c r="SRE411" s="473"/>
      <c r="SRF411" s="472"/>
      <c r="SRG411" s="403"/>
      <c r="SRH411" s="358"/>
      <c r="SRI411" s="474"/>
      <c r="SRJ411" s="455"/>
      <c r="SRK411" s="403"/>
      <c r="SRL411" s="403"/>
      <c r="SRM411" s="473"/>
      <c r="SRN411" s="472"/>
      <c r="SRO411" s="403"/>
      <c r="SRP411" s="358"/>
      <c r="SRQ411" s="474"/>
      <c r="SRR411" s="455"/>
      <c r="SRS411" s="403"/>
      <c r="SRT411" s="403"/>
      <c r="SRU411" s="473"/>
      <c r="SRV411" s="472"/>
      <c r="SRW411" s="403"/>
      <c r="SRX411" s="358"/>
      <c r="SRY411" s="474"/>
      <c r="SRZ411" s="455"/>
      <c r="SSA411" s="403"/>
      <c r="SSB411" s="403"/>
      <c r="SSC411" s="473"/>
      <c r="SSD411" s="472"/>
      <c r="SSE411" s="403"/>
      <c r="SSF411" s="358"/>
      <c r="SSG411" s="474"/>
      <c r="SSH411" s="455"/>
      <c r="SSI411" s="403"/>
      <c r="SSJ411" s="403"/>
      <c r="SSK411" s="473"/>
      <c r="SSL411" s="472"/>
      <c r="SSM411" s="403"/>
      <c r="SSN411" s="358"/>
      <c r="SSO411" s="474"/>
      <c r="SSP411" s="455"/>
      <c r="SSQ411" s="403"/>
      <c r="SSR411" s="403"/>
      <c r="SSS411" s="473"/>
      <c r="SST411" s="472"/>
      <c r="SSU411" s="403"/>
      <c r="SSV411" s="358"/>
      <c r="SSW411" s="474"/>
      <c r="SSX411" s="455"/>
      <c r="SSY411" s="403"/>
      <c r="SSZ411" s="403"/>
      <c r="STA411" s="473"/>
      <c r="STB411" s="472"/>
      <c r="STC411" s="403"/>
      <c r="STD411" s="358"/>
      <c r="STE411" s="474"/>
      <c r="STF411" s="455"/>
      <c r="STG411" s="403"/>
      <c r="STH411" s="403"/>
      <c r="STI411" s="473"/>
      <c r="STJ411" s="472"/>
      <c r="STK411" s="403"/>
      <c r="STL411" s="358"/>
      <c r="STM411" s="474"/>
      <c r="STN411" s="455"/>
      <c r="STO411" s="403"/>
      <c r="STP411" s="403"/>
      <c r="STQ411" s="473"/>
      <c r="STR411" s="472"/>
      <c r="STS411" s="403"/>
      <c r="STT411" s="358"/>
      <c r="STU411" s="474"/>
      <c r="STV411" s="455"/>
      <c r="STW411" s="403"/>
      <c r="STX411" s="403"/>
      <c r="STY411" s="473"/>
      <c r="STZ411" s="472"/>
      <c r="SUA411" s="403"/>
      <c r="SUB411" s="358"/>
      <c r="SUC411" s="474"/>
      <c r="SUD411" s="455"/>
      <c r="SUE411" s="403"/>
      <c r="SUF411" s="403"/>
      <c r="SUG411" s="473"/>
      <c r="SUH411" s="472"/>
      <c r="SUI411" s="403"/>
      <c r="SUJ411" s="358"/>
      <c r="SUK411" s="474"/>
      <c r="SUL411" s="455"/>
      <c r="SUM411" s="403"/>
      <c r="SUN411" s="403"/>
      <c r="SUO411" s="473"/>
      <c r="SUP411" s="472"/>
      <c r="SUQ411" s="403"/>
      <c r="SUR411" s="358"/>
      <c r="SUS411" s="474"/>
      <c r="SUT411" s="455"/>
      <c r="SUU411" s="403"/>
      <c r="SUV411" s="403"/>
      <c r="SUW411" s="473"/>
      <c r="SUX411" s="472"/>
      <c r="SUY411" s="403"/>
      <c r="SUZ411" s="358"/>
      <c r="SVA411" s="474"/>
      <c r="SVB411" s="455"/>
      <c r="SVC411" s="403"/>
      <c r="SVD411" s="403"/>
      <c r="SVE411" s="473"/>
      <c r="SVF411" s="472"/>
      <c r="SVG411" s="403"/>
      <c r="SVH411" s="358"/>
      <c r="SVI411" s="474"/>
      <c r="SVJ411" s="455"/>
      <c r="SVK411" s="403"/>
      <c r="SVL411" s="403"/>
      <c r="SVM411" s="473"/>
      <c r="SVN411" s="472"/>
      <c r="SVO411" s="403"/>
      <c r="SVP411" s="358"/>
      <c r="SVQ411" s="474"/>
      <c r="SVR411" s="455"/>
      <c r="SVS411" s="403"/>
      <c r="SVT411" s="403"/>
      <c r="SVU411" s="473"/>
      <c r="SVV411" s="472"/>
      <c r="SVW411" s="403"/>
      <c r="SVX411" s="358"/>
      <c r="SVY411" s="474"/>
      <c r="SVZ411" s="455"/>
      <c r="SWA411" s="403"/>
      <c r="SWB411" s="403"/>
      <c r="SWC411" s="473"/>
      <c r="SWD411" s="472"/>
      <c r="SWE411" s="403"/>
      <c r="SWF411" s="358"/>
      <c r="SWG411" s="474"/>
      <c r="SWH411" s="455"/>
      <c r="SWI411" s="403"/>
      <c r="SWJ411" s="403"/>
      <c r="SWK411" s="473"/>
      <c r="SWL411" s="472"/>
      <c r="SWM411" s="403"/>
      <c r="SWN411" s="358"/>
      <c r="SWO411" s="474"/>
      <c r="SWP411" s="455"/>
      <c r="SWQ411" s="403"/>
      <c r="SWR411" s="403"/>
      <c r="SWS411" s="473"/>
      <c r="SWT411" s="472"/>
      <c r="SWU411" s="403"/>
      <c r="SWV411" s="358"/>
      <c r="SWW411" s="474"/>
      <c r="SWX411" s="455"/>
      <c r="SWY411" s="403"/>
      <c r="SWZ411" s="403"/>
      <c r="SXA411" s="473"/>
      <c r="SXB411" s="472"/>
      <c r="SXC411" s="403"/>
      <c r="SXD411" s="358"/>
      <c r="SXE411" s="474"/>
      <c r="SXF411" s="455"/>
      <c r="SXG411" s="403"/>
      <c r="SXH411" s="403"/>
      <c r="SXI411" s="473"/>
      <c r="SXJ411" s="472"/>
      <c r="SXK411" s="403"/>
      <c r="SXL411" s="358"/>
      <c r="SXM411" s="474"/>
      <c r="SXN411" s="455"/>
      <c r="SXO411" s="403"/>
      <c r="SXP411" s="403"/>
      <c r="SXQ411" s="473"/>
      <c r="SXR411" s="472"/>
      <c r="SXS411" s="403"/>
      <c r="SXT411" s="358"/>
      <c r="SXU411" s="474"/>
      <c r="SXV411" s="455"/>
      <c r="SXW411" s="403"/>
      <c r="SXX411" s="403"/>
      <c r="SXY411" s="473"/>
      <c r="SXZ411" s="472"/>
      <c r="SYA411" s="403"/>
      <c r="SYB411" s="358"/>
      <c r="SYC411" s="474"/>
      <c r="SYD411" s="455"/>
      <c r="SYE411" s="403"/>
      <c r="SYF411" s="403"/>
      <c r="SYG411" s="473"/>
      <c r="SYH411" s="472"/>
      <c r="SYI411" s="403"/>
      <c r="SYJ411" s="358"/>
      <c r="SYK411" s="474"/>
      <c r="SYL411" s="455"/>
      <c r="SYM411" s="403"/>
      <c r="SYN411" s="403"/>
      <c r="SYO411" s="473"/>
      <c r="SYP411" s="472"/>
      <c r="SYQ411" s="403"/>
      <c r="SYR411" s="358"/>
      <c r="SYS411" s="474"/>
      <c r="SYT411" s="455"/>
      <c r="SYU411" s="403"/>
      <c r="SYV411" s="403"/>
      <c r="SYW411" s="473"/>
      <c r="SYX411" s="472"/>
      <c r="SYY411" s="403"/>
      <c r="SYZ411" s="358"/>
      <c r="SZA411" s="474"/>
      <c r="SZB411" s="455"/>
      <c r="SZC411" s="403"/>
      <c r="SZD411" s="403"/>
      <c r="SZE411" s="473"/>
      <c r="SZF411" s="472"/>
      <c r="SZG411" s="403"/>
      <c r="SZH411" s="358"/>
      <c r="SZI411" s="474"/>
      <c r="SZJ411" s="455"/>
      <c r="SZK411" s="403"/>
      <c r="SZL411" s="403"/>
      <c r="SZM411" s="473"/>
      <c r="SZN411" s="472"/>
      <c r="SZO411" s="403"/>
      <c r="SZP411" s="358"/>
      <c r="SZQ411" s="474"/>
      <c r="SZR411" s="455"/>
      <c r="SZS411" s="403"/>
      <c r="SZT411" s="403"/>
      <c r="SZU411" s="473"/>
      <c r="SZV411" s="472"/>
      <c r="SZW411" s="403"/>
      <c r="SZX411" s="358"/>
      <c r="SZY411" s="474"/>
      <c r="SZZ411" s="455"/>
      <c r="TAA411" s="403"/>
      <c r="TAB411" s="403"/>
      <c r="TAC411" s="473"/>
      <c r="TAD411" s="472"/>
      <c r="TAE411" s="403"/>
      <c r="TAF411" s="358"/>
      <c r="TAG411" s="474"/>
      <c r="TAH411" s="455"/>
      <c r="TAI411" s="403"/>
      <c r="TAJ411" s="403"/>
      <c r="TAK411" s="473"/>
      <c r="TAL411" s="472"/>
      <c r="TAM411" s="403"/>
      <c r="TAN411" s="358"/>
      <c r="TAO411" s="474"/>
      <c r="TAP411" s="455"/>
      <c r="TAQ411" s="403"/>
      <c r="TAR411" s="403"/>
      <c r="TAS411" s="473"/>
      <c r="TAT411" s="472"/>
      <c r="TAU411" s="403"/>
      <c r="TAV411" s="358"/>
      <c r="TAW411" s="474"/>
      <c r="TAX411" s="455"/>
      <c r="TAY411" s="403"/>
      <c r="TAZ411" s="403"/>
      <c r="TBA411" s="473"/>
      <c r="TBB411" s="472"/>
      <c r="TBC411" s="403"/>
      <c r="TBD411" s="358"/>
      <c r="TBE411" s="474"/>
      <c r="TBF411" s="455"/>
      <c r="TBG411" s="403"/>
      <c r="TBH411" s="403"/>
      <c r="TBI411" s="473"/>
      <c r="TBJ411" s="472"/>
      <c r="TBK411" s="403"/>
      <c r="TBL411" s="358"/>
      <c r="TBM411" s="474"/>
      <c r="TBN411" s="455"/>
      <c r="TBO411" s="403"/>
      <c r="TBP411" s="403"/>
      <c r="TBQ411" s="473"/>
      <c r="TBR411" s="472"/>
      <c r="TBS411" s="403"/>
      <c r="TBT411" s="358"/>
      <c r="TBU411" s="474"/>
      <c r="TBV411" s="455"/>
      <c r="TBW411" s="403"/>
      <c r="TBX411" s="403"/>
      <c r="TBY411" s="473"/>
      <c r="TBZ411" s="472"/>
      <c r="TCA411" s="403"/>
      <c r="TCB411" s="358"/>
      <c r="TCC411" s="474"/>
      <c r="TCD411" s="455"/>
      <c r="TCE411" s="403"/>
      <c r="TCF411" s="403"/>
      <c r="TCG411" s="473"/>
      <c r="TCH411" s="472"/>
      <c r="TCI411" s="403"/>
      <c r="TCJ411" s="358"/>
      <c r="TCK411" s="474"/>
      <c r="TCL411" s="455"/>
      <c r="TCM411" s="403"/>
      <c r="TCN411" s="403"/>
      <c r="TCO411" s="473"/>
      <c r="TCP411" s="472"/>
      <c r="TCQ411" s="403"/>
      <c r="TCR411" s="358"/>
      <c r="TCS411" s="474"/>
      <c r="TCT411" s="455"/>
      <c r="TCU411" s="403"/>
      <c r="TCV411" s="403"/>
      <c r="TCW411" s="473"/>
      <c r="TCX411" s="472"/>
      <c r="TCY411" s="403"/>
      <c r="TCZ411" s="358"/>
      <c r="TDA411" s="474"/>
      <c r="TDB411" s="455"/>
      <c r="TDC411" s="403"/>
      <c r="TDD411" s="403"/>
      <c r="TDE411" s="473"/>
      <c r="TDF411" s="472"/>
      <c r="TDG411" s="403"/>
      <c r="TDH411" s="358"/>
      <c r="TDI411" s="474"/>
      <c r="TDJ411" s="455"/>
      <c r="TDK411" s="403"/>
      <c r="TDL411" s="403"/>
      <c r="TDM411" s="473"/>
      <c r="TDN411" s="472"/>
      <c r="TDO411" s="403"/>
      <c r="TDP411" s="358"/>
      <c r="TDQ411" s="474"/>
      <c r="TDR411" s="455"/>
      <c r="TDS411" s="403"/>
      <c r="TDT411" s="403"/>
      <c r="TDU411" s="473"/>
      <c r="TDV411" s="472"/>
      <c r="TDW411" s="403"/>
      <c r="TDX411" s="358"/>
      <c r="TDY411" s="474"/>
      <c r="TDZ411" s="455"/>
      <c r="TEA411" s="403"/>
      <c r="TEB411" s="403"/>
      <c r="TEC411" s="473"/>
      <c r="TED411" s="472"/>
      <c r="TEE411" s="403"/>
      <c r="TEF411" s="358"/>
      <c r="TEG411" s="474"/>
      <c r="TEH411" s="455"/>
      <c r="TEI411" s="403"/>
      <c r="TEJ411" s="403"/>
      <c r="TEK411" s="473"/>
      <c r="TEL411" s="472"/>
      <c r="TEM411" s="403"/>
      <c r="TEN411" s="358"/>
      <c r="TEO411" s="474"/>
      <c r="TEP411" s="455"/>
      <c r="TEQ411" s="403"/>
      <c r="TER411" s="403"/>
      <c r="TES411" s="473"/>
      <c r="TET411" s="472"/>
      <c r="TEU411" s="403"/>
      <c r="TEV411" s="358"/>
      <c r="TEW411" s="474"/>
      <c r="TEX411" s="455"/>
      <c r="TEY411" s="403"/>
      <c r="TEZ411" s="403"/>
      <c r="TFA411" s="473"/>
      <c r="TFB411" s="472"/>
      <c r="TFC411" s="403"/>
      <c r="TFD411" s="358"/>
      <c r="TFE411" s="474"/>
      <c r="TFF411" s="455"/>
      <c r="TFG411" s="403"/>
      <c r="TFH411" s="403"/>
      <c r="TFI411" s="473"/>
      <c r="TFJ411" s="472"/>
      <c r="TFK411" s="403"/>
      <c r="TFL411" s="358"/>
      <c r="TFM411" s="474"/>
      <c r="TFN411" s="455"/>
      <c r="TFO411" s="403"/>
      <c r="TFP411" s="403"/>
      <c r="TFQ411" s="473"/>
      <c r="TFR411" s="472"/>
      <c r="TFS411" s="403"/>
      <c r="TFT411" s="358"/>
      <c r="TFU411" s="474"/>
      <c r="TFV411" s="455"/>
      <c r="TFW411" s="403"/>
      <c r="TFX411" s="403"/>
      <c r="TFY411" s="473"/>
      <c r="TFZ411" s="472"/>
      <c r="TGA411" s="403"/>
      <c r="TGB411" s="358"/>
      <c r="TGC411" s="474"/>
      <c r="TGD411" s="455"/>
      <c r="TGE411" s="403"/>
      <c r="TGF411" s="403"/>
      <c r="TGG411" s="473"/>
      <c r="TGH411" s="472"/>
      <c r="TGI411" s="403"/>
      <c r="TGJ411" s="358"/>
      <c r="TGK411" s="474"/>
      <c r="TGL411" s="455"/>
      <c r="TGM411" s="403"/>
      <c r="TGN411" s="403"/>
      <c r="TGO411" s="473"/>
      <c r="TGP411" s="472"/>
      <c r="TGQ411" s="403"/>
      <c r="TGR411" s="358"/>
      <c r="TGS411" s="474"/>
      <c r="TGT411" s="455"/>
      <c r="TGU411" s="403"/>
      <c r="TGV411" s="403"/>
      <c r="TGW411" s="473"/>
      <c r="TGX411" s="472"/>
      <c r="TGY411" s="403"/>
      <c r="TGZ411" s="358"/>
      <c r="THA411" s="474"/>
      <c r="THB411" s="455"/>
      <c r="THC411" s="403"/>
      <c r="THD411" s="403"/>
      <c r="THE411" s="473"/>
      <c r="THF411" s="472"/>
      <c r="THG411" s="403"/>
      <c r="THH411" s="358"/>
      <c r="THI411" s="474"/>
      <c r="THJ411" s="455"/>
      <c r="THK411" s="403"/>
      <c r="THL411" s="403"/>
      <c r="THM411" s="473"/>
      <c r="THN411" s="472"/>
      <c r="THO411" s="403"/>
      <c r="THP411" s="358"/>
      <c r="THQ411" s="474"/>
      <c r="THR411" s="455"/>
      <c r="THS411" s="403"/>
      <c r="THT411" s="403"/>
      <c r="THU411" s="473"/>
      <c r="THV411" s="472"/>
      <c r="THW411" s="403"/>
      <c r="THX411" s="358"/>
      <c r="THY411" s="474"/>
      <c r="THZ411" s="455"/>
      <c r="TIA411" s="403"/>
      <c r="TIB411" s="403"/>
      <c r="TIC411" s="473"/>
      <c r="TID411" s="472"/>
      <c r="TIE411" s="403"/>
      <c r="TIF411" s="358"/>
      <c r="TIG411" s="474"/>
      <c r="TIH411" s="455"/>
      <c r="TII411" s="403"/>
      <c r="TIJ411" s="403"/>
      <c r="TIK411" s="473"/>
      <c r="TIL411" s="472"/>
      <c r="TIM411" s="403"/>
      <c r="TIN411" s="358"/>
      <c r="TIO411" s="474"/>
      <c r="TIP411" s="455"/>
      <c r="TIQ411" s="403"/>
      <c r="TIR411" s="403"/>
      <c r="TIS411" s="473"/>
      <c r="TIT411" s="472"/>
      <c r="TIU411" s="403"/>
      <c r="TIV411" s="358"/>
      <c r="TIW411" s="474"/>
      <c r="TIX411" s="455"/>
      <c r="TIY411" s="403"/>
      <c r="TIZ411" s="403"/>
      <c r="TJA411" s="473"/>
      <c r="TJB411" s="472"/>
      <c r="TJC411" s="403"/>
      <c r="TJD411" s="358"/>
      <c r="TJE411" s="474"/>
      <c r="TJF411" s="455"/>
      <c r="TJG411" s="403"/>
      <c r="TJH411" s="403"/>
      <c r="TJI411" s="473"/>
      <c r="TJJ411" s="472"/>
      <c r="TJK411" s="403"/>
      <c r="TJL411" s="358"/>
      <c r="TJM411" s="474"/>
      <c r="TJN411" s="455"/>
      <c r="TJO411" s="403"/>
      <c r="TJP411" s="403"/>
      <c r="TJQ411" s="473"/>
      <c r="TJR411" s="472"/>
      <c r="TJS411" s="403"/>
      <c r="TJT411" s="358"/>
      <c r="TJU411" s="474"/>
      <c r="TJV411" s="455"/>
      <c r="TJW411" s="403"/>
      <c r="TJX411" s="403"/>
      <c r="TJY411" s="473"/>
      <c r="TJZ411" s="472"/>
      <c r="TKA411" s="403"/>
      <c r="TKB411" s="358"/>
      <c r="TKC411" s="474"/>
      <c r="TKD411" s="455"/>
      <c r="TKE411" s="403"/>
      <c r="TKF411" s="403"/>
      <c r="TKG411" s="473"/>
      <c r="TKH411" s="472"/>
      <c r="TKI411" s="403"/>
      <c r="TKJ411" s="358"/>
      <c r="TKK411" s="474"/>
      <c r="TKL411" s="455"/>
      <c r="TKM411" s="403"/>
      <c r="TKN411" s="403"/>
      <c r="TKO411" s="473"/>
      <c r="TKP411" s="472"/>
      <c r="TKQ411" s="403"/>
      <c r="TKR411" s="358"/>
      <c r="TKS411" s="474"/>
      <c r="TKT411" s="455"/>
      <c r="TKU411" s="403"/>
      <c r="TKV411" s="403"/>
      <c r="TKW411" s="473"/>
      <c r="TKX411" s="472"/>
      <c r="TKY411" s="403"/>
      <c r="TKZ411" s="358"/>
      <c r="TLA411" s="474"/>
      <c r="TLB411" s="455"/>
      <c r="TLC411" s="403"/>
      <c r="TLD411" s="403"/>
      <c r="TLE411" s="473"/>
      <c r="TLF411" s="472"/>
      <c r="TLG411" s="403"/>
      <c r="TLH411" s="358"/>
      <c r="TLI411" s="474"/>
      <c r="TLJ411" s="455"/>
      <c r="TLK411" s="403"/>
      <c r="TLL411" s="403"/>
      <c r="TLM411" s="473"/>
      <c r="TLN411" s="472"/>
      <c r="TLO411" s="403"/>
      <c r="TLP411" s="358"/>
      <c r="TLQ411" s="474"/>
      <c r="TLR411" s="455"/>
      <c r="TLS411" s="403"/>
      <c r="TLT411" s="403"/>
      <c r="TLU411" s="473"/>
      <c r="TLV411" s="472"/>
      <c r="TLW411" s="403"/>
      <c r="TLX411" s="358"/>
      <c r="TLY411" s="474"/>
      <c r="TLZ411" s="455"/>
      <c r="TMA411" s="403"/>
      <c r="TMB411" s="403"/>
      <c r="TMC411" s="473"/>
      <c r="TMD411" s="472"/>
      <c r="TME411" s="403"/>
      <c r="TMF411" s="358"/>
      <c r="TMG411" s="474"/>
      <c r="TMH411" s="455"/>
      <c r="TMI411" s="403"/>
      <c r="TMJ411" s="403"/>
      <c r="TMK411" s="473"/>
      <c r="TML411" s="472"/>
      <c r="TMM411" s="403"/>
      <c r="TMN411" s="358"/>
      <c r="TMO411" s="474"/>
      <c r="TMP411" s="455"/>
      <c r="TMQ411" s="403"/>
      <c r="TMR411" s="403"/>
      <c r="TMS411" s="473"/>
      <c r="TMT411" s="472"/>
      <c r="TMU411" s="403"/>
      <c r="TMV411" s="358"/>
      <c r="TMW411" s="474"/>
      <c r="TMX411" s="455"/>
      <c r="TMY411" s="403"/>
      <c r="TMZ411" s="403"/>
      <c r="TNA411" s="473"/>
      <c r="TNB411" s="472"/>
      <c r="TNC411" s="403"/>
      <c r="TND411" s="358"/>
      <c r="TNE411" s="474"/>
      <c r="TNF411" s="455"/>
      <c r="TNG411" s="403"/>
      <c r="TNH411" s="403"/>
      <c r="TNI411" s="473"/>
      <c r="TNJ411" s="472"/>
      <c r="TNK411" s="403"/>
      <c r="TNL411" s="358"/>
      <c r="TNM411" s="474"/>
      <c r="TNN411" s="455"/>
      <c r="TNO411" s="403"/>
      <c r="TNP411" s="403"/>
      <c r="TNQ411" s="473"/>
      <c r="TNR411" s="472"/>
      <c r="TNS411" s="403"/>
      <c r="TNT411" s="358"/>
      <c r="TNU411" s="474"/>
      <c r="TNV411" s="455"/>
      <c r="TNW411" s="403"/>
      <c r="TNX411" s="403"/>
      <c r="TNY411" s="473"/>
      <c r="TNZ411" s="472"/>
      <c r="TOA411" s="403"/>
      <c r="TOB411" s="358"/>
      <c r="TOC411" s="474"/>
      <c r="TOD411" s="455"/>
      <c r="TOE411" s="403"/>
      <c r="TOF411" s="403"/>
      <c r="TOG411" s="473"/>
      <c r="TOH411" s="472"/>
      <c r="TOI411" s="403"/>
      <c r="TOJ411" s="358"/>
      <c r="TOK411" s="474"/>
      <c r="TOL411" s="455"/>
      <c r="TOM411" s="403"/>
      <c r="TON411" s="403"/>
      <c r="TOO411" s="473"/>
      <c r="TOP411" s="472"/>
      <c r="TOQ411" s="403"/>
      <c r="TOR411" s="358"/>
      <c r="TOS411" s="474"/>
      <c r="TOT411" s="455"/>
      <c r="TOU411" s="403"/>
      <c r="TOV411" s="403"/>
      <c r="TOW411" s="473"/>
      <c r="TOX411" s="472"/>
      <c r="TOY411" s="403"/>
      <c r="TOZ411" s="358"/>
      <c r="TPA411" s="474"/>
      <c r="TPB411" s="455"/>
      <c r="TPC411" s="403"/>
      <c r="TPD411" s="403"/>
      <c r="TPE411" s="473"/>
      <c r="TPF411" s="472"/>
      <c r="TPG411" s="403"/>
      <c r="TPH411" s="358"/>
      <c r="TPI411" s="474"/>
      <c r="TPJ411" s="455"/>
      <c r="TPK411" s="403"/>
      <c r="TPL411" s="403"/>
      <c r="TPM411" s="473"/>
      <c r="TPN411" s="472"/>
      <c r="TPO411" s="403"/>
      <c r="TPP411" s="358"/>
      <c r="TPQ411" s="474"/>
      <c r="TPR411" s="455"/>
      <c r="TPS411" s="403"/>
      <c r="TPT411" s="403"/>
      <c r="TPU411" s="473"/>
      <c r="TPV411" s="472"/>
      <c r="TPW411" s="403"/>
      <c r="TPX411" s="358"/>
      <c r="TPY411" s="474"/>
      <c r="TPZ411" s="455"/>
      <c r="TQA411" s="403"/>
      <c r="TQB411" s="403"/>
      <c r="TQC411" s="473"/>
      <c r="TQD411" s="472"/>
      <c r="TQE411" s="403"/>
      <c r="TQF411" s="358"/>
      <c r="TQG411" s="474"/>
      <c r="TQH411" s="455"/>
      <c r="TQI411" s="403"/>
      <c r="TQJ411" s="403"/>
      <c r="TQK411" s="473"/>
      <c r="TQL411" s="472"/>
      <c r="TQM411" s="403"/>
      <c r="TQN411" s="358"/>
      <c r="TQO411" s="474"/>
      <c r="TQP411" s="455"/>
      <c r="TQQ411" s="403"/>
      <c r="TQR411" s="403"/>
      <c r="TQS411" s="473"/>
      <c r="TQT411" s="472"/>
      <c r="TQU411" s="403"/>
      <c r="TQV411" s="358"/>
      <c r="TQW411" s="474"/>
      <c r="TQX411" s="455"/>
      <c r="TQY411" s="403"/>
      <c r="TQZ411" s="403"/>
      <c r="TRA411" s="473"/>
      <c r="TRB411" s="472"/>
      <c r="TRC411" s="403"/>
      <c r="TRD411" s="358"/>
      <c r="TRE411" s="474"/>
      <c r="TRF411" s="455"/>
      <c r="TRG411" s="403"/>
      <c r="TRH411" s="403"/>
      <c r="TRI411" s="473"/>
      <c r="TRJ411" s="472"/>
      <c r="TRK411" s="403"/>
      <c r="TRL411" s="358"/>
      <c r="TRM411" s="474"/>
      <c r="TRN411" s="455"/>
      <c r="TRO411" s="403"/>
      <c r="TRP411" s="403"/>
      <c r="TRQ411" s="473"/>
      <c r="TRR411" s="472"/>
      <c r="TRS411" s="403"/>
      <c r="TRT411" s="358"/>
      <c r="TRU411" s="474"/>
      <c r="TRV411" s="455"/>
      <c r="TRW411" s="403"/>
      <c r="TRX411" s="403"/>
      <c r="TRY411" s="473"/>
      <c r="TRZ411" s="472"/>
      <c r="TSA411" s="403"/>
      <c r="TSB411" s="358"/>
      <c r="TSC411" s="474"/>
      <c r="TSD411" s="455"/>
      <c r="TSE411" s="403"/>
      <c r="TSF411" s="403"/>
      <c r="TSG411" s="473"/>
      <c r="TSH411" s="472"/>
      <c r="TSI411" s="403"/>
      <c r="TSJ411" s="358"/>
      <c r="TSK411" s="474"/>
      <c r="TSL411" s="455"/>
      <c r="TSM411" s="403"/>
      <c r="TSN411" s="403"/>
      <c r="TSO411" s="473"/>
      <c r="TSP411" s="472"/>
      <c r="TSQ411" s="403"/>
      <c r="TSR411" s="358"/>
      <c r="TSS411" s="474"/>
      <c r="TST411" s="455"/>
      <c r="TSU411" s="403"/>
      <c r="TSV411" s="403"/>
      <c r="TSW411" s="473"/>
      <c r="TSX411" s="472"/>
      <c r="TSY411" s="403"/>
      <c r="TSZ411" s="358"/>
      <c r="TTA411" s="474"/>
      <c r="TTB411" s="455"/>
      <c r="TTC411" s="403"/>
      <c r="TTD411" s="403"/>
      <c r="TTE411" s="473"/>
      <c r="TTF411" s="472"/>
      <c r="TTG411" s="403"/>
      <c r="TTH411" s="358"/>
      <c r="TTI411" s="474"/>
      <c r="TTJ411" s="455"/>
      <c r="TTK411" s="403"/>
      <c r="TTL411" s="403"/>
      <c r="TTM411" s="473"/>
      <c r="TTN411" s="472"/>
      <c r="TTO411" s="403"/>
      <c r="TTP411" s="358"/>
      <c r="TTQ411" s="474"/>
      <c r="TTR411" s="455"/>
      <c r="TTS411" s="403"/>
      <c r="TTT411" s="403"/>
      <c r="TTU411" s="473"/>
      <c r="TTV411" s="472"/>
      <c r="TTW411" s="403"/>
      <c r="TTX411" s="358"/>
      <c r="TTY411" s="474"/>
      <c r="TTZ411" s="455"/>
      <c r="TUA411" s="403"/>
      <c r="TUB411" s="403"/>
      <c r="TUC411" s="473"/>
      <c r="TUD411" s="472"/>
      <c r="TUE411" s="403"/>
      <c r="TUF411" s="358"/>
      <c r="TUG411" s="474"/>
      <c r="TUH411" s="455"/>
      <c r="TUI411" s="403"/>
      <c r="TUJ411" s="403"/>
      <c r="TUK411" s="473"/>
      <c r="TUL411" s="472"/>
      <c r="TUM411" s="403"/>
      <c r="TUN411" s="358"/>
      <c r="TUO411" s="474"/>
      <c r="TUP411" s="455"/>
      <c r="TUQ411" s="403"/>
      <c r="TUR411" s="403"/>
      <c r="TUS411" s="473"/>
      <c r="TUT411" s="472"/>
      <c r="TUU411" s="403"/>
      <c r="TUV411" s="358"/>
      <c r="TUW411" s="474"/>
      <c r="TUX411" s="455"/>
      <c r="TUY411" s="403"/>
      <c r="TUZ411" s="403"/>
      <c r="TVA411" s="473"/>
      <c r="TVB411" s="472"/>
      <c r="TVC411" s="403"/>
      <c r="TVD411" s="358"/>
      <c r="TVE411" s="474"/>
      <c r="TVF411" s="455"/>
      <c r="TVG411" s="403"/>
      <c r="TVH411" s="403"/>
      <c r="TVI411" s="473"/>
      <c r="TVJ411" s="472"/>
      <c r="TVK411" s="403"/>
      <c r="TVL411" s="358"/>
      <c r="TVM411" s="474"/>
      <c r="TVN411" s="455"/>
      <c r="TVO411" s="403"/>
      <c r="TVP411" s="403"/>
      <c r="TVQ411" s="473"/>
      <c r="TVR411" s="472"/>
      <c r="TVS411" s="403"/>
      <c r="TVT411" s="358"/>
      <c r="TVU411" s="474"/>
      <c r="TVV411" s="455"/>
      <c r="TVW411" s="403"/>
      <c r="TVX411" s="403"/>
      <c r="TVY411" s="473"/>
      <c r="TVZ411" s="472"/>
      <c r="TWA411" s="403"/>
      <c r="TWB411" s="358"/>
      <c r="TWC411" s="474"/>
      <c r="TWD411" s="455"/>
      <c r="TWE411" s="403"/>
      <c r="TWF411" s="403"/>
      <c r="TWG411" s="473"/>
      <c r="TWH411" s="472"/>
      <c r="TWI411" s="403"/>
      <c r="TWJ411" s="358"/>
      <c r="TWK411" s="474"/>
      <c r="TWL411" s="455"/>
      <c r="TWM411" s="403"/>
      <c r="TWN411" s="403"/>
      <c r="TWO411" s="473"/>
      <c r="TWP411" s="472"/>
      <c r="TWQ411" s="403"/>
      <c r="TWR411" s="358"/>
      <c r="TWS411" s="474"/>
      <c r="TWT411" s="455"/>
      <c r="TWU411" s="403"/>
      <c r="TWV411" s="403"/>
      <c r="TWW411" s="473"/>
      <c r="TWX411" s="472"/>
      <c r="TWY411" s="403"/>
      <c r="TWZ411" s="358"/>
      <c r="TXA411" s="474"/>
      <c r="TXB411" s="455"/>
      <c r="TXC411" s="403"/>
      <c r="TXD411" s="403"/>
      <c r="TXE411" s="473"/>
      <c r="TXF411" s="472"/>
      <c r="TXG411" s="403"/>
      <c r="TXH411" s="358"/>
      <c r="TXI411" s="474"/>
      <c r="TXJ411" s="455"/>
      <c r="TXK411" s="403"/>
      <c r="TXL411" s="403"/>
      <c r="TXM411" s="473"/>
      <c r="TXN411" s="472"/>
      <c r="TXO411" s="403"/>
      <c r="TXP411" s="358"/>
      <c r="TXQ411" s="474"/>
      <c r="TXR411" s="455"/>
      <c r="TXS411" s="403"/>
      <c r="TXT411" s="403"/>
      <c r="TXU411" s="473"/>
      <c r="TXV411" s="472"/>
      <c r="TXW411" s="403"/>
      <c r="TXX411" s="358"/>
      <c r="TXY411" s="474"/>
      <c r="TXZ411" s="455"/>
      <c r="TYA411" s="403"/>
      <c r="TYB411" s="403"/>
      <c r="TYC411" s="473"/>
      <c r="TYD411" s="472"/>
      <c r="TYE411" s="403"/>
      <c r="TYF411" s="358"/>
      <c r="TYG411" s="474"/>
      <c r="TYH411" s="455"/>
      <c r="TYI411" s="403"/>
      <c r="TYJ411" s="403"/>
      <c r="TYK411" s="473"/>
      <c r="TYL411" s="472"/>
      <c r="TYM411" s="403"/>
      <c r="TYN411" s="358"/>
      <c r="TYO411" s="474"/>
      <c r="TYP411" s="455"/>
      <c r="TYQ411" s="403"/>
      <c r="TYR411" s="403"/>
      <c r="TYS411" s="473"/>
      <c r="TYT411" s="472"/>
      <c r="TYU411" s="403"/>
      <c r="TYV411" s="358"/>
      <c r="TYW411" s="474"/>
      <c r="TYX411" s="455"/>
      <c r="TYY411" s="403"/>
      <c r="TYZ411" s="403"/>
      <c r="TZA411" s="473"/>
      <c r="TZB411" s="472"/>
      <c r="TZC411" s="403"/>
      <c r="TZD411" s="358"/>
      <c r="TZE411" s="474"/>
      <c r="TZF411" s="455"/>
      <c r="TZG411" s="403"/>
      <c r="TZH411" s="403"/>
      <c r="TZI411" s="473"/>
      <c r="TZJ411" s="472"/>
      <c r="TZK411" s="403"/>
      <c r="TZL411" s="358"/>
      <c r="TZM411" s="474"/>
      <c r="TZN411" s="455"/>
      <c r="TZO411" s="403"/>
      <c r="TZP411" s="403"/>
      <c r="TZQ411" s="473"/>
      <c r="TZR411" s="472"/>
      <c r="TZS411" s="403"/>
      <c r="TZT411" s="358"/>
      <c r="TZU411" s="474"/>
      <c r="TZV411" s="455"/>
      <c r="TZW411" s="403"/>
      <c r="TZX411" s="403"/>
      <c r="TZY411" s="473"/>
      <c r="TZZ411" s="472"/>
      <c r="UAA411" s="403"/>
      <c r="UAB411" s="358"/>
      <c r="UAC411" s="474"/>
      <c r="UAD411" s="455"/>
      <c r="UAE411" s="403"/>
      <c r="UAF411" s="403"/>
      <c r="UAG411" s="473"/>
      <c r="UAH411" s="472"/>
      <c r="UAI411" s="403"/>
      <c r="UAJ411" s="358"/>
      <c r="UAK411" s="474"/>
      <c r="UAL411" s="455"/>
      <c r="UAM411" s="403"/>
      <c r="UAN411" s="403"/>
      <c r="UAO411" s="473"/>
      <c r="UAP411" s="472"/>
      <c r="UAQ411" s="403"/>
      <c r="UAR411" s="358"/>
      <c r="UAS411" s="474"/>
      <c r="UAT411" s="455"/>
      <c r="UAU411" s="403"/>
      <c r="UAV411" s="403"/>
      <c r="UAW411" s="473"/>
      <c r="UAX411" s="472"/>
      <c r="UAY411" s="403"/>
      <c r="UAZ411" s="358"/>
      <c r="UBA411" s="474"/>
      <c r="UBB411" s="455"/>
      <c r="UBC411" s="403"/>
      <c r="UBD411" s="403"/>
      <c r="UBE411" s="473"/>
      <c r="UBF411" s="472"/>
      <c r="UBG411" s="403"/>
      <c r="UBH411" s="358"/>
      <c r="UBI411" s="474"/>
      <c r="UBJ411" s="455"/>
      <c r="UBK411" s="403"/>
      <c r="UBL411" s="403"/>
      <c r="UBM411" s="473"/>
      <c r="UBN411" s="472"/>
      <c r="UBO411" s="403"/>
      <c r="UBP411" s="358"/>
      <c r="UBQ411" s="474"/>
      <c r="UBR411" s="455"/>
      <c r="UBS411" s="403"/>
      <c r="UBT411" s="403"/>
      <c r="UBU411" s="473"/>
      <c r="UBV411" s="472"/>
      <c r="UBW411" s="403"/>
      <c r="UBX411" s="358"/>
      <c r="UBY411" s="474"/>
      <c r="UBZ411" s="455"/>
      <c r="UCA411" s="403"/>
      <c r="UCB411" s="403"/>
      <c r="UCC411" s="473"/>
      <c r="UCD411" s="472"/>
      <c r="UCE411" s="403"/>
      <c r="UCF411" s="358"/>
      <c r="UCG411" s="474"/>
      <c r="UCH411" s="455"/>
      <c r="UCI411" s="403"/>
      <c r="UCJ411" s="403"/>
      <c r="UCK411" s="473"/>
      <c r="UCL411" s="472"/>
      <c r="UCM411" s="403"/>
      <c r="UCN411" s="358"/>
      <c r="UCO411" s="474"/>
      <c r="UCP411" s="455"/>
      <c r="UCQ411" s="403"/>
      <c r="UCR411" s="403"/>
      <c r="UCS411" s="473"/>
      <c r="UCT411" s="472"/>
      <c r="UCU411" s="403"/>
      <c r="UCV411" s="358"/>
      <c r="UCW411" s="474"/>
      <c r="UCX411" s="455"/>
      <c r="UCY411" s="403"/>
      <c r="UCZ411" s="403"/>
      <c r="UDA411" s="473"/>
      <c r="UDB411" s="472"/>
      <c r="UDC411" s="403"/>
      <c r="UDD411" s="358"/>
      <c r="UDE411" s="474"/>
      <c r="UDF411" s="455"/>
      <c r="UDG411" s="403"/>
      <c r="UDH411" s="403"/>
      <c r="UDI411" s="473"/>
      <c r="UDJ411" s="472"/>
      <c r="UDK411" s="403"/>
      <c r="UDL411" s="358"/>
      <c r="UDM411" s="474"/>
      <c r="UDN411" s="455"/>
      <c r="UDO411" s="403"/>
      <c r="UDP411" s="403"/>
      <c r="UDQ411" s="473"/>
      <c r="UDR411" s="472"/>
      <c r="UDS411" s="403"/>
      <c r="UDT411" s="358"/>
      <c r="UDU411" s="474"/>
      <c r="UDV411" s="455"/>
      <c r="UDW411" s="403"/>
      <c r="UDX411" s="403"/>
      <c r="UDY411" s="473"/>
      <c r="UDZ411" s="472"/>
      <c r="UEA411" s="403"/>
      <c r="UEB411" s="358"/>
      <c r="UEC411" s="474"/>
      <c r="UED411" s="455"/>
      <c r="UEE411" s="403"/>
      <c r="UEF411" s="403"/>
      <c r="UEG411" s="473"/>
      <c r="UEH411" s="472"/>
      <c r="UEI411" s="403"/>
      <c r="UEJ411" s="358"/>
      <c r="UEK411" s="474"/>
      <c r="UEL411" s="455"/>
      <c r="UEM411" s="403"/>
      <c r="UEN411" s="403"/>
      <c r="UEO411" s="473"/>
      <c r="UEP411" s="472"/>
      <c r="UEQ411" s="403"/>
      <c r="UER411" s="358"/>
      <c r="UES411" s="474"/>
      <c r="UET411" s="455"/>
      <c r="UEU411" s="403"/>
      <c r="UEV411" s="403"/>
      <c r="UEW411" s="473"/>
      <c r="UEX411" s="472"/>
      <c r="UEY411" s="403"/>
      <c r="UEZ411" s="358"/>
      <c r="UFA411" s="474"/>
      <c r="UFB411" s="455"/>
      <c r="UFC411" s="403"/>
      <c r="UFD411" s="403"/>
      <c r="UFE411" s="473"/>
      <c r="UFF411" s="472"/>
      <c r="UFG411" s="403"/>
      <c r="UFH411" s="358"/>
      <c r="UFI411" s="474"/>
      <c r="UFJ411" s="455"/>
      <c r="UFK411" s="403"/>
      <c r="UFL411" s="403"/>
      <c r="UFM411" s="473"/>
      <c r="UFN411" s="472"/>
      <c r="UFO411" s="403"/>
      <c r="UFP411" s="358"/>
      <c r="UFQ411" s="474"/>
      <c r="UFR411" s="455"/>
      <c r="UFS411" s="403"/>
      <c r="UFT411" s="403"/>
      <c r="UFU411" s="473"/>
      <c r="UFV411" s="472"/>
      <c r="UFW411" s="403"/>
      <c r="UFX411" s="358"/>
      <c r="UFY411" s="474"/>
      <c r="UFZ411" s="455"/>
      <c r="UGA411" s="403"/>
      <c r="UGB411" s="403"/>
      <c r="UGC411" s="473"/>
      <c r="UGD411" s="472"/>
      <c r="UGE411" s="403"/>
      <c r="UGF411" s="358"/>
      <c r="UGG411" s="474"/>
      <c r="UGH411" s="455"/>
      <c r="UGI411" s="403"/>
      <c r="UGJ411" s="403"/>
      <c r="UGK411" s="473"/>
      <c r="UGL411" s="472"/>
      <c r="UGM411" s="403"/>
      <c r="UGN411" s="358"/>
      <c r="UGO411" s="474"/>
      <c r="UGP411" s="455"/>
      <c r="UGQ411" s="403"/>
      <c r="UGR411" s="403"/>
      <c r="UGS411" s="473"/>
      <c r="UGT411" s="472"/>
      <c r="UGU411" s="403"/>
      <c r="UGV411" s="358"/>
      <c r="UGW411" s="474"/>
      <c r="UGX411" s="455"/>
      <c r="UGY411" s="403"/>
      <c r="UGZ411" s="403"/>
      <c r="UHA411" s="473"/>
      <c r="UHB411" s="472"/>
      <c r="UHC411" s="403"/>
      <c r="UHD411" s="358"/>
      <c r="UHE411" s="474"/>
      <c r="UHF411" s="455"/>
      <c r="UHG411" s="403"/>
      <c r="UHH411" s="403"/>
      <c r="UHI411" s="473"/>
      <c r="UHJ411" s="472"/>
      <c r="UHK411" s="403"/>
      <c r="UHL411" s="358"/>
      <c r="UHM411" s="474"/>
      <c r="UHN411" s="455"/>
      <c r="UHO411" s="403"/>
      <c r="UHP411" s="403"/>
      <c r="UHQ411" s="473"/>
      <c r="UHR411" s="472"/>
      <c r="UHS411" s="403"/>
      <c r="UHT411" s="358"/>
      <c r="UHU411" s="474"/>
      <c r="UHV411" s="455"/>
      <c r="UHW411" s="403"/>
      <c r="UHX411" s="403"/>
      <c r="UHY411" s="473"/>
      <c r="UHZ411" s="472"/>
      <c r="UIA411" s="403"/>
      <c r="UIB411" s="358"/>
      <c r="UIC411" s="474"/>
      <c r="UID411" s="455"/>
      <c r="UIE411" s="403"/>
      <c r="UIF411" s="403"/>
      <c r="UIG411" s="473"/>
      <c r="UIH411" s="472"/>
      <c r="UII411" s="403"/>
      <c r="UIJ411" s="358"/>
      <c r="UIK411" s="474"/>
      <c r="UIL411" s="455"/>
      <c r="UIM411" s="403"/>
      <c r="UIN411" s="403"/>
      <c r="UIO411" s="473"/>
      <c r="UIP411" s="472"/>
      <c r="UIQ411" s="403"/>
      <c r="UIR411" s="358"/>
      <c r="UIS411" s="474"/>
      <c r="UIT411" s="455"/>
      <c r="UIU411" s="403"/>
      <c r="UIV411" s="403"/>
      <c r="UIW411" s="473"/>
      <c r="UIX411" s="472"/>
      <c r="UIY411" s="403"/>
      <c r="UIZ411" s="358"/>
      <c r="UJA411" s="474"/>
      <c r="UJB411" s="455"/>
      <c r="UJC411" s="403"/>
      <c r="UJD411" s="403"/>
      <c r="UJE411" s="473"/>
      <c r="UJF411" s="472"/>
      <c r="UJG411" s="403"/>
      <c r="UJH411" s="358"/>
      <c r="UJI411" s="474"/>
      <c r="UJJ411" s="455"/>
      <c r="UJK411" s="403"/>
      <c r="UJL411" s="403"/>
      <c r="UJM411" s="473"/>
      <c r="UJN411" s="472"/>
      <c r="UJO411" s="403"/>
      <c r="UJP411" s="358"/>
      <c r="UJQ411" s="474"/>
      <c r="UJR411" s="455"/>
      <c r="UJS411" s="403"/>
      <c r="UJT411" s="403"/>
      <c r="UJU411" s="473"/>
      <c r="UJV411" s="472"/>
      <c r="UJW411" s="403"/>
      <c r="UJX411" s="358"/>
      <c r="UJY411" s="474"/>
      <c r="UJZ411" s="455"/>
      <c r="UKA411" s="403"/>
      <c r="UKB411" s="403"/>
      <c r="UKC411" s="473"/>
      <c r="UKD411" s="472"/>
      <c r="UKE411" s="403"/>
      <c r="UKF411" s="358"/>
      <c r="UKG411" s="474"/>
      <c r="UKH411" s="455"/>
      <c r="UKI411" s="403"/>
      <c r="UKJ411" s="403"/>
      <c r="UKK411" s="473"/>
      <c r="UKL411" s="472"/>
      <c r="UKM411" s="403"/>
      <c r="UKN411" s="358"/>
      <c r="UKO411" s="474"/>
      <c r="UKP411" s="455"/>
      <c r="UKQ411" s="403"/>
      <c r="UKR411" s="403"/>
      <c r="UKS411" s="473"/>
      <c r="UKT411" s="472"/>
      <c r="UKU411" s="403"/>
      <c r="UKV411" s="358"/>
      <c r="UKW411" s="474"/>
      <c r="UKX411" s="455"/>
      <c r="UKY411" s="403"/>
      <c r="UKZ411" s="403"/>
      <c r="ULA411" s="473"/>
      <c r="ULB411" s="472"/>
      <c r="ULC411" s="403"/>
      <c r="ULD411" s="358"/>
      <c r="ULE411" s="474"/>
      <c r="ULF411" s="455"/>
      <c r="ULG411" s="403"/>
      <c r="ULH411" s="403"/>
      <c r="ULI411" s="473"/>
      <c r="ULJ411" s="472"/>
      <c r="ULK411" s="403"/>
      <c r="ULL411" s="358"/>
      <c r="ULM411" s="474"/>
      <c r="ULN411" s="455"/>
      <c r="ULO411" s="403"/>
      <c r="ULP411" s="403"/>
      <c r="ULQ411" s="473"/>
      <c r="ULR411" s="472"/>
      <c r="ULS411" s="403"/>
      <c r="ULT411" s="358"/>
      <c r="ULU411" s="474"/>
      <c r="ULV411" s="455"/>
      <c r="ULW411" s="403"/>
      <c r="ULX411" s="403"/>
      <c r="ULY411" s="473"/>
      <c r="ULZ411" s="472"/>
      <c r="UMA411" s="403"/>
      <c r="UMB411" s="358"/>
      <c r="UMC411" s="474"/>
      <c r="UMD411" s="455"/>
      <c r="UME411" s="403"/>
      <c r="UMF411" s="403"/>
      <c r="UMG411" s="473"/>
      <c r="UMH411" s="472"/>
      <c r="UMI411" s="403"/>
      <c r="UMJ411" s="358"/>
      <c r="UMK411" s="474"/>
      <c r="UML411" s="455"/>
      <c r="UMM411" s="403"/>
      <c r="UMN411" s="403"/>
      <c r="UMO411" s="473"/>
      <c r="UMP411" s="472"/>
      <c r="UMQ411" s="403"/>
      <c r="UMR411" s="358"/>
      <c r="UMS411" s="474"/>
      <c r="UMT411" s="455"/>
      <c r="UMU411" s="403"/>
      <c r="UMV411" s="403"/>
      <c r="UMW411" s="473"/>
      <c r="UMX411" s="472"/>
      <c r="UMY411" s="403"/>
      <c r="UMZ411" s="358"/>
      <c r="UNA411" s="474"/>
      <c r="UNB411" s="455"/>
      <c r="UNC411" s="403"/>
      <c r="UND411" s="403"/>
      <c r="UNE411" s="473"/>
      <c r="UNF411" s="472"/>
      <c r="UNG411" s="403"/>
      <c r="UNH411" s="358"/>
      <c r="UNI411" s="474"/>
      <c r="UNJ411" s="455"/>
      <c r="UNK411" s="403"/>
      <c r="UNL411" s="403"/>
      <c r="UNM411" s="473"/>
      <c r="UNN411" s="472"/>
      <c r="UNO411" s="403"/>
      <c r="UNP411" s="358"/>
      <c r="UNQ411" s="474"/>
      <c r="UNR411" s="455"/>
      <c r="UNS411" s="403"/>
      <c r="UNT411" s="403"/>
      <c r="UNU411" s="473"/>
      <c r="UNV411" s="472"/>
      <c r="UNW411" s="403"/>
      <c r="UNX411" s="358"/>
      <c r="UNY411" s="474"/>
      <c r="UNZ411" s="455"/>
      <c r="UOA411" s="403"/>
      <c r="UOB411" s="403"/>
      <c r="UOC411" s="473"/>
      <c r="UOD411" s="472"/>
      <c r="UOE411" s="403"/>
      <c r="UOF411" s="358"/>
      <c r="UOG411" s="474"/>
      <c r="UOH411" s="455"/>
      <c r="UOI411" s="403"/>
      <c r="UOJ411" s="403"/>
      <c r="UOK411" s="473"/>
      <c r="UOL411" s="472"/>
      <c r="UOM411" s="403"/>
      <c r="UON411" s="358"/>
      <c r="UOO411" s="474"/>
      <c r="UOP411" s="455"/>
      <c r="UOQ411" s="403"/>
      <c r="UOR411" s="403"/>
      <c r="UOS411" s="473"/>
      <c r="UOT411" s="472"/>
      <c r="UOU411" s="403"/>
      <c r="UOV411" s="358"/>
      <c r="UOW411" s="474"/>
      <c r="UOX411" s="455"/>
      <c r="UOY411" s="403"/>
      <c r="UOZ411" s="403"/>
      <c r="UPA411" s="473"/>
      <c r="UPB411" s="472"/>
      <c r="UPC411" s="403"/>
      <c r="UPD411" s="358"/>
      <c r="UPE411" s="474"/>
      <c r="UPF411" s="455"/>
      <c r="UPG411" s="403"/>
      <c r="UPH411" s="403"/>
      <c r="UPI411" s="473"/>
      <c r="UPJ411" s="472"/>
      <c r="UPK411" s="403"/>
      <c r="UPL411" s="358"/>
      <c r="UPM411" s="474"/>
      <c r="UPN411" s="455"/>
      <c r="UPO411" s="403"/>
      <c r="UPP411" s="403"/>
      <c r="UPQ411" s="473"/>
      <c r="UPR411" s="472"/>
      <c r="UPS411" s="403"/>
      <c r="UPT411" s="358"/>
      <c r="UPU411" s="474"/>
      <c r="UPV411" s="455"/>
      <c r="UPW411" s="403"/>
      <c r="UPX411" s="403"/>
      <c r="UPY411" s="473"/>
      <c r="UPZ411" s="472"/>
      <c r="UQA411" s="403"/>
      <c r="UQB411" s="358"/>
      <c r="UQC411" s="474"/>
      <c r="UQD411" s="455"/>
      <c r="UQE411" s="403"/>
      <c r="UQF411" s="403"/>
      <c r="UQG411" s="473"/>
      <c r="UQH411" s="472"/>
      <c r="UQI411" s="403"/>
      <c r="UQJ411" s="358"/>
      <c r="UQK411" s="474"/>
      <c r="UQL411" s="455"/>
      <c r="UQM411" s="403"/>
      <c r="UQN411" s="403"/>
      <c r="UQO411" s="473"/>
      <c r="UQP411" s="472"/>
      <c r="UQQ411" s="403"/>
      <c r="UQR411" s="358"/>
      <c r="UQS411" s="474"/>
      <c r="UQT411" s="455"/>
      <c r="UQU411" s="403"/>
      <c r="UQV411" s="403"/>
      <c r="UQW411" s="473"/>
      <c r="UQX411" s="472"/>
      <c r="UQY411" s="403"/>
      <c r="UQZ411" s="358"/>
      <c r="URA411" s="474"/>
      <c r="URB411" s="455"/>
      <c r="URC411" s="403"/>
      <c r="URD411" s="403"/>
      <c r="URE411" s="473"/>
      <c r="URF411" s="472"/>
      <c r="URG411" s="403"/>
      <c r="URH411" s="358"/>
      <c r="URI411" s="474"/>
      <c r="URJ411" s="455"/>
      <c r="URK411" s="403"/>
      <c r="URL411" s="403"/>
      <c r="URM411" s="473"/>
      <c r="URN411" s="472"/>
      <c r="URO411" s="403"/>
      <c r="URP411" s="358"/>
      <c r="URQ411" s="474"/>
      <c r="URR411" s="455"/>
      <c r="URS411" s="403"/>
      <c r="URT411" s="403"/>
      <c r="URU411" s="473"/>
      <c r="URV411" s="472"/>
      <c r="URW411" s="403"/>
      <c r="URX411" s="358"/>
      <c r="URY411" s="474"/>
      <c r="URZ411" s="455"/>
      <c r="USA411" s="403"/>
      <c r="USB411" s="403"/>
      <c r="USC411" s="473"/>
      <c r="USD411" s="472"/>
      <c r="USE411" s="403"/>
      <c r="USF411" s="358"/>
      <c r="USG411" s="474"/>
      <c r="USH411" s="455"/>
      <c r="USI411" s="403"/>
      <c r="USJ411" s="403"/>
      <c r="USK411" s="473"/>
      <c r="USL411" s="472"/>
      <c r="USM411" s="403"/>
      <c r="USN411" s="358"/>
      <c r="USO411" s="474"/>
      <c r="USP411" s="455"/>
      <c r="USQ411" s="403"/>
      <c r="USR411" s="403"/>
      <c r="USS411" s="473"/>
      <c r="UST411" s="472"/>
      <c r="USU411" s="403"/>
      <c r="USV411" s="358"/>
      <c r="USW411" s="474"/>
      <c r="USX411" s="455"/>
      <c r="USY411" s="403"/>
      <c r="USZ411" s="403"/>
      <c r="UTA411" s="473"/>
      <c r="UTB411" s="472"/>
      <c r="UTC411" s="403"/>
      <c r="UTD411" s="358"/>
      <c r="UTE411" s="474"/>
      <c r="UTF411" s="455"/>
      <c r="UTG411" s="403"/>
      <c r="UTH411" s="403"/>
      <c r="UTI411" s="473"/>
      <c r="UTJ411" s="472"/>
      <c r="UTK411" s="403"/>
      <c r="UTL411" s="358"/>
      <c r="UTM411" s="474"/>
      <c r="UTN411" s="455"/>
      <c r="UTO411" s="403"/>
      <c r="UTP411" s="403"/>
      <c r="UTQ411" s="473"/>
      <c r="UTR411" s="472"/>
      <c r="UTS411" s="403"/>
      <c r="UTT411" s="358"/>
      <c r="UTU411" s="474"/>
      <c r="UTV411" s="455"/>
      <c r="UTW411" s="403"/>
      <c r="UTX411" s="403"/>
      <c r="UTY411" s="473"/>
      <c r="UTZ411" s="472"/>
      <c r="UUA411" s="403"/>
      <c r="UUB411" s="358"/>
      <c r="UUC411" s="474"/>
      <c r="UUD411" s="455"/>
      <c r="UUE411" s="403"/>
      <c r="UUF411" s="403"/>
      <c r="UUG411" s="473"/>
      <c r="UUH411" s="472"/>
      <c r="UUI411" s="403"/>
      <c r="UUJ411" s="358"/>
      <c r="UUK411" s="474"/>
      <c r="UUL411" s="455"/>
      <c r="UUM411" s="403"/>
      <c r="UUN411" s="403"/>
      <c r="UUO411" s="473"/>
      <c r="UUP411" s="472"/>
      <c r="UUQ411" s="403"/>
      <c r="UUR411" s="358"/>
      <c r="UUS411" s="474"/>
      <c r="UUT411" s="455"/>
      <c r="UUU411" s="403"/>
      <c r="UUV411" s="403"/>
      <c r="UUW411" s="473"/>
      <c r="UUX411" s="472"/>
      <c r="UUY411" s="403"/>
      <c r="UUZ411" s="358"/>
      <c r="UVA411" s="474"/>
      <c r="UVB411" s="455"/>
      <c r="UVC411" s="403"/>
      <c r="UVD411" s="403"/>
      <c r="UVE411" s="473"/>
      <c r="UVF411" s="472"/>
      <c r="UVG411" s="403"/>
      <c r="UVH411" s="358"/>
      <c r="UVI411" s="474"/>
      <c r="UVJ411" s="455"/>
      <c r="UVK411" s="403"/>
      <c r="UVL411" s="403"/>
      <c r="UVM411" s="473"/>
      <c r="UVN411" s="472"/>
      <c r="UVO411" s="403"/>
      <c r="UVP411" s="358"/>
      <c r="UVQ411" s="474"/>
      <c r="UVR411" s="455"/>
      <c r="UVS411" s="403"/>
      <c r="UVT411" s="403"/>
      <c r="UVU411" s="473"/>
      <c r="UVV411" s="472"/>
      <c r="UVW411" s="403"/>
      <c r="UVX411" s="358"/>
      <c r="UVY411" s="474"/>
      <c r="UVZ411" s="455"/>
      <c r="UWA411" s="403"/>
      <c r="UWB411" s="403"/>
      <c r="UWC411" s="473"/>
      <c r="UWD411" s="472"/>
      <c r="UWE411" s="403"/>
      <c r="UWF411" s="358"/>
      <c r="UWG411" s="474"/>
      <c r="UWH411" s="455"/>
      <c r="UWI411" s="403"/>
      <c r="UWJ411" s="403"/>
      <c r="UWK411" s="473"/>
      <c r="UWL411" s="472"/>
      <c r="UWM411" s="403"/>
      <c r="UWN411" s="358"/>
      <c r="UWO411" s="474"/>
      <c r="UWP411" s="455"/>
      <c r="UWQ411" s="403"/>
      <c r="UWR411" s="403"/>
      <c r="UWS411" s="473"/>
      <c r="UWT411" s="472"/>
      <c r="UWU411" s="403"/>
      <c r="UWV411" s="358"/>
      <c r="UWW411" s="474"/>
      <c r="UWX411" s="455"/>
      <c r="UWY411" s="403"/>
      <c r="UWZ411" s="403"/>
      <c r="UXA411" s="473"/>
      <c r="UXB411" s="472"/>
      <c r="UXC411" s="403"/>
      <c r="UXD411" s="358"/>
      <c r="UXE411" s="474"/>
      <c r="UXF411" s="455"/>
      <c r="UXG411" s="403"/>
      <c r="UXH411" s="403"/>
      <c r="UXI411" s="473"/>
      <c r="UXJ411" s="472"/>
      <c r="UXK411" s="403"/>
      <c r="UXL411" s="358"/>
      <c r="UXM411" s="474"/>
      <c r="UXN411" s="455"/>
      <c r="UXO411" s="403"/>
      <c r="UXP411" s="403"/>
      <c r="UXQ411" s="473"/>
      <c r="UXR411" s="472"/>
      <c r="UXS411" s="403"/>
      <c r="UXT411" s="358"/>
      <c r="UXU411" s="474"/>
      <c r="UXV411" s="455"/>
      <c r="UXW411" s="403"/>
      <c r="UXX411" s="403"/>
      <c r="UXY411" s="473"/>
      <c r="UXZ411" s="472"/>
      <c r="UYA411" s="403"/>
      <c r="UYB411" s="358"/>
      <c r="UYC411" s="474"/>
      <c r="UYD411" s="455"/>
      <c r="UYE411" s="403"/>
      <c r="UYF411" s="403"/>
      <c r="UYG411" s="473"/>
      <c r="UYH411" s="472"/>
      <c r="UYI411" s="403"/>
      <c r="UYJ411" s="358"/>
      <c r="UYK411" s="474"/>
      <c r="UYL411" s="455"/>
      <c r="UYM411" s="403"/>
      <c r="UYN411" s="403"/>
      <c r="UYO411" s="473"/>
      <c r="UYP411" s="472"/>
      <c r="UYQ411" s="403"/>
      <c r="UYR411" s="358"/>
      <c r="UYS411" s="474"/>
      <c r="UYT411" s="455"/>
      <c r="UYU411" s="403"/>
      <c r="UYV411" s="403"/>
      <c r="UYW411" s="473"/>
      <c r="UYX411" s="472"/>
      <c r="UYY411" s="403"/>
      <c r="UYZ411" s="358"/>
      <c r="UZA411" s="474"/>
      <c r="UZB411" s="455"/>
      <c r="UZC411" s="403"/>
      <c r="UZD411" s="403"/>
      <c r="UZE411" s="473"/>
      <c r="UZF411" s="472"/>
      <c r="UZG411" s="403"/>
      <c r="UZH411" s="358"/>
      <c r="UZI411" s="474"/>
      <c r="UZJ411" s="455"/>
      <c r="UZK411" s="403"/>
      <c r="UZL411" s="403"/>
      <c r="UZM411" s="473"/>
      <c r="UZN411" s="472"/>
      <c r="UZO411" s="403"/>
      <c r="UZP411" s="358"/>
      <c r="UZQ411" s="474"/>
      <c r="UZR411" s="455"/>
      <c r="UZS411" s="403"/>
      <c r="UZT411" s="403"/>
      <c r="UZU411" s="473"/>
      <c r="UZV411" s="472"/>
      <c r="UZW411" s="403"/>
      <c r="UZX411" s="358"/>
      <c r="UZY411" s="474"/>
      <c r="UZZ411" s="455"/>
      <c r="VAA411" s="403"/>
      <c r="VAB411" s="403"/>
      <c r="VAC411" s="473"/>
      <c r="VAD411" s="472"/>
      <c r="VAE411" s="403"/>
      <c r="VAF411" s="358"/>
      <c r="VAG411" s="474"/>
      <c r="VAH411" s="455"/>
      <c r="VAI411" s="403"/>
      <c r="VAJ411" s="403"/>
      <c r="VAK411" s="473"/>
      <c r="VAL411" s="472"/>
      <c r="VAM411" s="403"/>
      <c r="VAN411" s="358"/>
      <c r="VAO411" s="474"/>
      <c r="VAP411" s="455"/>
      <c r="VAQ411" s="403"/>
      <c r="VAR411" s="403"/>
      <c r="VAS411" s="473"/>
      <c r="VAT411" s="472"/>
      <c r="VAU411" s="403"/>
      <c r="VAV411" s="358"/>
      <c r="VAW411" s="474"/>
      <c r="VAX411" s="455"/>
      <c r="VAY411" s="403"/>
      <c r="VAZ411" s="403"/>
      <c r="VBA411" s="473"/>
      <c r="VBB411" s="472"/>
      <c r="VBC411" s="403"/>
      <c r="VBD411" s="358"/>
      <c r="VBE411" s="474"/>
      <c r="VBF411" s="455"/>
      <c r="VBG411" s="403"/>
      <c r="VBH411" s="403"/>
      <c r="VBI411" s="473"/>
      <c r="VBJ411" s="472"/>
      <c r="VBK411" s="403"/>
      <c r="VBL411" s="358"/>
      <c r="VBM411" s="474"/>
      <c r="VBN411" s="455"/>
      <c r="VBO411" s="403"/>
      <c r="VBP411" s="403"/>
      <c r="VBQ411" s="473"/>
      <c r="VBR411" s="472"/>
      <c r="VBS411" s="403"/>
      <c r="VBT411" s="358"/>
      <c r="VBU411" s="474"/>
      <c r="VBV411" s="455"/>
      <c r="VBW411" s="403"/>
      <c r="VBX411" s="403"/>
      <c r="VBY411" s="473"/>
      <c r="VBZ411" s="472"/>
      <c r="VCA411" s="403"/>
      <c r="VCB411" s="358"/>
      <c r="VCC411" s="474"/>
      <c r="VCD411" s="455"/>
      <c r="VCE411" s="403"/>
      <c r="VCF411" s="403"/>
      <c r="VCG411" s="473"/>
      <c r="VCH411" s="472"/>
      <c r="VCI411" s="403"/>
      <c r="VCJ411" s="358"/>
      <c r="VCK411" s="474"/>
      <c r="VCL411" s="455"/>
      <c r="VCM411" s="403"/>
      <c r="VCN411" s="403"/>
      <c r="VCO411" s="473"/>
      <c r="VCP411" s="472"/>
      <c r="VCQ411" s="403"/>
      <c r="VCR411" s="358"/>
      <c r="VCS411" s="474"/>
      <c r="VCT411" s="455"/>
      <c r="VCU411" s="403"/>
      <c r="VCV411" s="403"/>
      <c r="VCW411" s="473"/>
      <c r="VCX411" s="472"/>
      <c r="VCY411" s="403"/>
      <c r="VCZ411" s="358"/>
      <c r="VDA411" s="474"/>
      <c r="VDB411" s="455"/>
      <c r="VDC411" s="403"/>
      <c r="VDD411" s="403"/>
      <c r="VDE411" s="473"/>
      <c r="VDF411" s="472"/>
      <c r="VDG411" s="403"/>
      <c r="VDH411" s="358"/>
      <c r="VDI411" s="474"/>
      <c r="VDJ411" s="455"/>
      <c r="VDK411" s="403"/>
      <c r="VDL411" s="403"/>
      <c r="VDM411" s="473"/>
      <c r="VDN411" s="472"/>
      <c r="VDO411" s="403"/>
      <c r="VDP411" s="358"/>
      <c r="VDQ411" s="474"/>
      <c r="VDR411" s="455"/>
      <c r="VDS411" s="403"/>
      <c r="VDT411" s="403"/>
      <c r="VDU411" s="473"/>
      <c r="VDV411" s="472"/>
      <c r="VDW411" s="403"/>
      <c r="VDX411" s="358"/>
      <c r="VDY411" s="474"/>
      <c r="VDZ411" s="455"/>
      <c r="VEA411" s="403"/>
      <c r="VEB411" s="403"/>
      <c r="VEC411" s="473"/>
      <c r="VED411" s="472"/>
      <c r="VEE411" s="403"/>
      <c r="VEF411" s="358"/>
      <c r="VEG411" s="474"/>
      <c r="VEH411" s="455"/>
      <c r="VEI411" s="403"/>
      <c r="VEJ411" s="403"/>
      <c r="VEK411" s="473"/>
      <c r="VEL411" s="472"/>
      <c r="VEM411" s="403"/>
      <c r="VEN411" s="358"/>
      <c r="VEO411" s="474"/>
      <c r="VEP411" s="455"/>
      <c r="VEQ411" s="403"/>
      <c r="VER411" s="403"/>
      <c r="VES411" s="473"/>
      <c r="VET411" s="472"/>
      <c r="VEU411" s="403"/>
      <c r="VEV411" s="358"/>
      <c r="VEW411" s="474"/>
      <c r="VEX411" s="455"/>
      <c r="VEY411" s="403"/>
      <c r="VEZ411" s="403"/>
      <c r="VFA411" s="473"/>
      <c r="VFB411" s="472"/>
      <c r="VFC411" s="403"/>
      <c r="VFD411" s="358"/>
      <c r="VFE411" s="474"/>
      <c r="VFF411" s="455"/>
      <c r="VFG411" s="403"/>
      <c r="VFH411" s="403"/>
      <c r="VFI411" s="473"/>
      <c r="VFJ411" s="472"/>
      <c r="VFK411" s="403"/>
      <c r="VFL411" s="358"/>
      <c r="VFM411" s="474"/>
      <c r="VFN411" s="455"/>
      <c r="VFO411" s="403"/>
      <c r="VFP411" s="403"/>
      <c r="VFQ411" s="473"/>
      <c r="VFR411" s="472"/>
      <c r="VFS411" s="403"/>
      <c r="VFT411" s="358"/>
      <c r="VFU411" s="474"/>
      <c r="VFV411" s="455"/>
      <c r="VFW411" s="403"/>
      <c r="VFX411" s="403"/>
      <c r="VFY411" s="473"/>
      <c r="VFZ411" s="472"/>
      <c r="VGA411" s="403"/>
      <c r="VGB411" s="358"/>
      <c r="VGC411" s="474"/>
      <c r="VGD411" s="455"/>
      <c r="VGE411" s="403"/>
      <c r="VGF411" s="403"/>
      <c r="VGG411" s="473"/>
      <c r="VGH411" s="472"/>
      <c r="VGI411" s="403"/>
      <c r="VGJ411" s="358"/>
      <c r="VGK411" s="474"/>
      <c r="VGL411" s="455"/>
      <c r="VGM411" s="403"/>
      <c r="VGN411" s="403"/>
      <c r="VGO411" s="473"/>
      <c r="VGP411" s="472"/>
      <c r="VGQ411" s="403"/>
      <c r="VGR411" s="358"/>
      <c r="VGS411" s="474"/>
      <c r="VGT411" s="455"/>
      <c r="VGU411" s="403"/>
      <c r="VGV411" s="403"/>
      <c r="VGW411" s="473"/>
      <c r="VGX411" s="472"/>
      <c r="VGY411" s="403"/>
      <c r="VGZ411" s="358"/>
      <c r="VHA411" s="474"/>
      <c r="VHB411" s="455"/>
      <c r="VHC411" s="403"/>
      <c r="VHD411" s="403"/>
      <c r="VHE411" s="473"/>
      <c r="VHF411" s="472"/>
      <c r="VHG411" s="403"/>
      <c r="VHH411" s="358"/>
      <c r="VHI411" s="474"/>
      <c r="VHJ411" s="455"/>
      <c r="VHK411" s="403"/>
      <c r="VHL411" s="403"/>
      <c r="VHM411" s="473"/>
      <c r="VHN411" s="472"/>
      <c r="VHO411" s="403"/>
      <c r="VHP411" s="358"/>
      <c r="VHQ411" s="474"/>
      <c r="VHR411" s="455"/>
      <c r="VHS411" s="403"/>
      <c r="VHT411" s="403"/>
      <c r="VHU411" s="473"/>
      <c r="VHV411" s="472"/>
      <c r="VHW411" s="403"/>
      <c r="VHX411" s="358"/>
      <c r="VHY411" s="474"/>
      <c r="VHZ411" s="455"/>
      <c r="VIA411" s="403"/>
      <c r="VIB411" s="403"/>
      <c r="VIC411" s="473"/>
      <c r="VID411" s="472"/>
      <c r="VIE411" s="403"/>
      <c r="VIF411" s="358"/>
      <c r="VIG411" s="474"/>
      <c r="VIH411" s="455"/>
      <c r="VII411" s="403"/>
      <c r="VIJ411" s="403"/>
      <c r="VIK411" s="473"/>
      <c r="VIL411" s="472"/>
      <c r="VIM411" s="403"/>
      <c r="VIN411" s="358"/>
      <c r="VIO411" s="474"/>
      <c r="VIP411" s="455"/>
      <c r="VIQ411" s="403"/>
      <c r="VIR411" s="403"/>
      <c r="VIS411" s="473"/>
      <c r="VIT411" s="472"/>
      <c r="VIU411" s="403"/>
      <c r="VIV411" s="358"/>
      <c r="VIW411" s="474"/>
      <c r="VIX411" s="455"/>
      <c r="VIY411" s="403"/>
      <c r="VIZ411" s="403"/>
      <c r="VJA411" s="473"/>
      <c r="VJB411" s="472"/>
      <c r="VJC411" s="403"/>
      <c r="VJD411" s="358"/>
      <c r="VJE411" s="474"/>
      <c r="VJF411" s="455"/>
      <c r="VJG411" s="403"/>
      <c r="VJH411" s="403"/>
      <c r="VJI411" s="473"/>
      <c r="VJJ411" s="472"/>
      <c r="VJK411" s="403"/>
      <c r="VJL411" s="358"/>
      <c r="VJM411" s="474"/>
      <c r="VJN411" s="455"/>
      <c r="VJO411" s="403"/>
      <c r="VJP411" s="403"/>
      <c r="VJQ411" s="473"/>
      <c r="VJR411" s="472"/>
      <c r="VJS411" s="403"/>
      <c r="VJT411" s="358"/>
      <c r="VJU411" s="474"/>
      <c r="VJV411" s="455"/>
      <c r="VJW411" s="403"/>
      <c r="VJX411" s="403"/>
      <c r="VJY411" s="473"/>
      <c r="VJZ411" s="472"/>
      <c r="VKA411" s="403"/>
      <c r="VKB411" s="358"/>
      <c r="VKC411" s="474"/>
      <c r="VKD411" s="455"/>
      <c r="VKE411" s="403"/>
      <c r="VKF411" s="403"/>
      <c r="VKG411" s="473"/>
      <c r="VKH411" s="472"/>
      <c r="VKI411" s="403"/>
      <c r="VKJ411" s="358"/>
      <c r="VKK411" s="474"/>
      <c r="VKL411" s="455"/>
      <c r="VKM411" s="403"/>
      <c r="VKN411" s="403"/>
      <c r="VKO411" s="473"/>
      <c r="VKP411" s="472"/>
      <c r="VKQ411" s="403"/>
      <c r="VKR411" s="358"/>
      <c r="VKS411" s="474"/>
      <c r="VKT411" s="455"/>
      <c r="VKU411" s="403"/>
      <c r="VKV411" s="403"/>
      <c r="VKW411" s="473"/>
      <c r="VKX411" s="472"/>
      <c r="VKY411" s="403"/>
      <c r="VKZ411" s="358"/>
      <c r="VLA411" s="474"/>
      <c r="VLB411" s="455"/>
      <c r="VLC411" s="403"/>
      <c r="VLD411" s="403"/>
      <c r="VLE411" s="473"/>
      <c r="VLF411" s="472"/>
      <c r="VLG411" s="403"/>
      <c r="VLH411" s="358"/>
      <c r="VLI411" s="474"/>
      <c r="VLJ411" s="455"/>
      <c r="VLK411" s="403"/>
      <c r="VLL411" s="403"/>
      <c r="VLM411" s="473"/>
      <c r="VLN411" s="472"/>
      <c r="VLO411" s="403"/>
      <c r="VLP411" s="358"/>
      <c r="VLQ411" s="474"/>
      <c r="VLR411" s="455"/>
      <c r="VLS411" s="403"/>
      <c r="VLT411" s="403"/>
      <c r="VLU411" s="473"/>
      <c r="VLV411" s="472"/>
      <c r="VLW411" s="403"/>
      <c r="VLX411" s="358"/>
      <c r="VLY411" s="474"/>
      <c r="VLZ411" s="455"/>
      <c r="VMA411" s="403"/>
      <c r="VMB411" s="403"/>
      <c r="VMC411" s="473"/>
      <c r="VMD411" s="472"/>
      <c r="VME411" s="403"/>
      <c r="VMF411" s="358"/>
      <c r="VMG411" s="474"/>
      <c r="VMH411" s="455"/>
      <c r="VMI411" s="403"/>
      <c r="VMJ411" s="403"/>
      <c r="VMK411" s="473"/>
      <c r="VML411" s="472"/>
      <c r="VMM411" s="403"/>
      <c r="VMN411" s="358"/>
      <c r="VMO411" s="474"/>
      <c r="VMP411" s="455"/>
      <c r="VMQ411" s="403"/>
      <c r="VMR411" s="403"/>
      <c r="VMS411" s="473"/>
      <c r="VMT411" s="472"/>
      <c r="VMU411" s="403"/>
      <c r="VMV411" s="358"/>
      <c r="VMW411" s="474"/>
      <c r="VMX411" s="455"/>
      <c r="VMY411" s="403"/>
      <c r="VMZ411" s="403"/>
      <c r="VNA411" s="473"/>
      <c r="VNB411" s="472"/>
      <c r="VNC411" s="403"/>
      <c r="VND411" s="358"/>
      <c r="VNE411" s="474"/>
      <c r="VNF411" s="455"/>
      <c r="VNG411" s="403"/>
      <c r="VNH411" s="403"/>
      <c r="VNI411" s="473"/>
      <c r="VNJ411" s="472"/>
      <c r="VNK411" s="403"/>
      <c r="VNL411" s="358"/>
      <c r="VNM411" s="474"/>
      <c r="VNN411" s="455"/>
      <c r="VNO411" s="403"/>
      <c r="VNP411" s="403"/>
      <c r="VNQ411" s="473"/>
      <c r="VNR411" s="472"/>
      <c r="VNS411" s="403"/>
      <c r="VNT411" s="358"/>
      <c r="VNU411" s="474"/>
      <c r="VNV411" s="455"/>
      <c r="VNW411" s="403"/>
      <c r="VNX411" s="403"/>
      <c r="VNY411" s="473"/>
      <c r="VNZ411" s="472"/>
      <c r="VOA411" s="403"/>
      <c r="VOB411" s="358"/>
      <c r="VOC411" s="474"/>
      <c r="VOD411" s="455"/>
      <c r="VOE411" s="403"/>
      <c r="VOF411" s="403"/>
      <c r="VOG411" s="473"/>
      <c r="VOH411" s="472"/>
      <c r="VOI411" s="403"/>
      <c r="VOJ411" s="358"/>
      <c r="VOK411" s="474"/>
      <c r="VOL411" s="455"/>
      <c r="VOM411" s="403"/>
      <c r="VON411" s="403"/>
      <c r="VOO411" s="473"/>
      <c r="VOP411" s="472"/>
      <c r="VOQ411" s="403"/>
      <c r="VOR411" s="358"/>
      <c r="VOS411" s="474"/>
      <c r="VOT411" s="455"/>
      <c r="VOU411" s="403"/>
      <c r="VOV411" s="403"/>
      <c r="VOW411" s="473"/>
      <c r="VOX411" s="472"/>
      <c r="VOY411" s="403"/>
      <c r="VOZ411" s="358"/>
      <c r="VPA411" s="474"/>
      <c r="VPB411" s="455"/>
      <c r="VPC411" s="403"/>
      <c r="VPD411" s="403"/>
      <c r="VPE411" s="473"/>
      <c r="VPF411" s="472"/>
      <c r="VPG411" s="403"/>
      <c r="VPH411" s="358"/>
      <c r="VPI411" s="474"/>
      <c r="VPJ411" s="455"/>
      <c r="VPK411" s="403"/>
      <c r="VPL411" s="403"/>
      <c r="VPM411" s="473"/>
      <c r="VPN411" s="472"/>
      <c r="VPO411" s="403"/>
      <c r="VPP411" s="358"/>
      <c r="VPQ411" s="474"/>
      <c r="VPR411" s="455"/>
      <c r="VPS411" s="403"/>
      <c r="VPT411" s="403"/>
      <c r="VPU411" s="473"/>
      <c r="VPV411" s="472"/>
      <c r="VPW411" s="403"/>
      <c r="VPX411" s="358"/>
      <c r="VPY411" s="474"/>
      <c r="VPZ411" s="455"/>
      <c r="VQA411" s="403"/>
      <c r="VQB411" s="403"/>
      <c r="VQC411" s="473"/>
      <c r="VQD411" s="472"/>
      <c r="VQE411" s="403"/>
      <c r="VQF411" s="358"/>
      <c r="VQG411" s="474"/>
      <c r="VQH411" s="455"/>
      <c r="VQI411" s="403"/>
      <c r="VQJ411" s="403"/>
      <c r="VQK411" s="473"/>
      <c r="VQL411" s="472"/>
      <c r="VQM411" s="403"/>
      <c r="VQN411" s="358"/>
      <c r="VQO411" s="474"/>
      <c r="VQP411" s="455"/>
      <c r="VQQ411" s="403"/>
      <c r="VQR411" s="403"/>
      <c r="VQS411" s="473"/>
      <c r="VQT411" s="472"/>
      <c r="VQU411" s="403"/>
      <c r="VQV411" s="358"/>
      <c r="VQW411" s="474"/>
      <c r="VQX411" s="455"/>
      <c r="VQY411" s="403"/>
      <c r="VQZ411" s="403"/>
      <c r="VRA411" s="473"/>
      <c r="VRB411" s="472"/>
      <c r="VRC411" s="403"/>
      <c r="VRD411" s="358"/>
      <c r="VRE411" s="474"/>
      <c r="VRF411" s="455"/>
      <c r="VRG411" s="403"/>
      <c r="VRH411" s="403"/>
      <c r="VRI411" s="473"/>
      <c r="VRJ411" s="472"/>
      <c r="VRK411" s="403"/>
      <c r="VRL411" s="358"/>
      <c r="VRM411" s="474"/>
      <c r="VRN411" s="455"/>
      <c r="VRO411" s="403"/>
      <c r="VRP411" s="403"/>
      <c r="VRQ411" s="473"/>
      <c r="VRR411" s="472"/>
      <c r="VRS411" s="403"/>
      <c r="VRT411" s="358"/>
      <c r="VRU411" s="474"/>
      <c r="VRV411" s="455"/>
      <c r="VRW411" s="403"/>
      <c r="VRX411" s="403"/>
      <c r="VRY411" s="473"/>
      <c r="VRZ411" s="472"/>
      <c r="VSA411" s="403"/>
      <c r="VSB411" s="358"/>
      <c r="VSC411" s="474"/>
      <c r="VSD411" s="455"/>
      <c r="VSE411" s="403"/>
      <c r="VSF411" s="403"/>
      <c r="VSG411" s="473"/>
      <c r="VSH411" s="472"/>
      <c r="VSI411" s="403"/>
      <c r="VSJ411" s="358"/>
      <c r="VSK411" s="474"/>
      <c r="VSL411" s="455"/>
      <c r="VSM411" s="403"/>
      <c r="VSN411" s="403"/>
      <c r="VSO411" s="473"/>
      <c r="VSP411" s="472"/>
      <c r="VSQ411" s="403"/>
      <c r="VSR411" s="358"/>
      <c r="VSS411" s="474"/>
      <c r="VST411" s="455"/>
      <c r="VSU411" s="403"/>
      <c r="VSV411" s="403"/>
      <c r="VSW411" s="473"/>
      <c r="VSX411" s="472"/>
      <c r="VSY411" s="403"/>
      <c r="VSZ411" s="358"/>
      <c r="VTA411" s="474"/>
      <c r="VTB411" s="455"/>
      <c r="VTC411" s="403"/>
      <c r="VTD411" s="403"/>
      <c r="VTE411" s="473"/>
      <c r="VTF411" s="472"/>
      <c r="VTG411" s="403"/>
      <c r="VTH411" s="358"/>
      <c r="VTI411" s="474"/>
      <c r="VTJ411" s="455"/>
      <c r="VTK411" s="403"/>
      <c r="VTL411" s="403"/>
      <c r="VTM411" s="473"/>
      <c r="VTN411" s="472"/>
      <c r="VTO411" s="403"/>
      <c r="VTP411" s="358"/>
      <c r="VTQ411" s="474"/>
      <c r="VTR411" s="455"/>
      <c r="VTS411" s="403"/>
      <c r="VTT411" s="403"/>
      <c r="VTU411" s="473"/>
      <c r="VTV411" s="472"/>
      <c r="VTW411" s="403"/>
      <c r="VTX411" s="358"/>
      <c r="VTY411" s="474"/>
      <c r="VTZ411" s="455"/>
      <c r="VUA411" s="403"/>
      <c r="VUB411" s="403"/>
      <c r="VUC411" s="473"/>
      <c r="VUD411" s="472"/>
      <c r="VUE411" s="403"/>
      <c r="VUF411" s="358"/>
      <c r="VUG411" s="474"/>
      <c r="VUH411" s="455"/>
      <c r="VUI411" s="403"/>
      <c r="VUJ411" s="403"/>
      <c r="VUK411" s="473"/>
      <c r="VUL411" s="472"/>
      <c r="VUM411" s="403"/>
      <c r="VUN411" s="358"/>
      <c r="VUO411" s="474"/>
      <c r="VUP411" s="455"/>
      <c r="VUQ411" s="403"/>
      <c r="VUR411" s="403"/>
      <c r="VUS411" s="473"/>
      <c r="VUT411" s="472"/>
      <c r="VUU411" s="403"/>
      <c r="VUV411" s="358"/>
      <c r="VUW411" s="474"/>
      <c r="VUX411" s="455"/>
      <c r="VUY411" s="403"/>
      <c r="VUZ411" s="403"/>
      <c r="VVA411" s="473"/>
      <c r="VVB411" s="472"/>
      <c r="VVC411" s="403"/>
      <c r="VVD411" s="358"/>
      <c r="VVE411" s="474"/>
      <c r="VVF411" s="455"/>
      <c r="VVG411" s="403"/>
      <c r="VVH411" s="403"/>
      <c r="VVI411" s="473"/>
      <c r="VVJ411" s="472"/>
      <c r="VVK411" s="403"/>
      <c r="VVL411" s="358"/>
      <c r="VVM411" s="474"/>
      <c r="VVN411" s="455"/>
      <c r="VVO411" s="403"/>
      <c r="VVP411" s="403"/>
      <c r="VVQ411" s="473"/>
      <c r="VVR411" s="472"/>
      <c r="VVS411" s="403"/>
      <c r="VVT411" s="358"/>
      <c r="VVU411" s="474"/>
      <c r="VVV411" s="455"/>
      <c r="VVW411" s="403"/>
      <c r="VVX411" s="403"/>
      <c r="VVY411" s="473"/>
      <c r="VVZ411" s="472"/>
      <c r="VWA411" s="403"/>
      <c r="VWB411" s="358"/>
      <c r="VWC411" s="474"/>
      <c r="VWD411" s="455"/>
      <c r="VWE411" s="403"/>
      <c r="VWF411" s="403"/>
      <c r="VWG411" s="473"/>
      <c r="VWH411" s="472"/>
      <c r="VWI411" s="403"/>
      <c r="VWJ411" s="358"/>
      <c r="VWK411" s="474"/>
      <c r="VWL411" s="455"/>
      <c r="VWM411" s="403"/>
      <c r="VWN411" s="403"/>
      <c r="VWO411" s="473"/>
      <c r="VWP411" s="472"/>
      <c r="VWQ411" s="403"/>
      <c r="VWR411" s="358"/>
      <c r="VWS411" s="474"/>
      <c r="VWT411" s="455"/>
      <c r="VWU411" s="403"/>
      <c r="VWV411" s="403"/>
      <c r="VWW411" s="473"/>
      <c r="VWX411" s="472"/>
      <c r="VWY411" s="403"/>
      <c r="VWZ411" s="358"/>
      <c r="VXA411" s="474"/>
      <c r="VXB411" s="455"/>
      <c r="VXC411" s="403"/>
      <c r="VXD411" s="403"/>
      <c r="VXE411" s="473"/>
      <c r="VXF411" s="472"/>
      <c r="VXG411" s="403"/>
      <c r="VXH411" s="358"/>
      <c r="VXI411" s="474"/>
      <c r="VXJ411" s="455"/>
      <c r="VXK411" s="403"/>
      <c r="VXL411" s="403"/>
      <c r="VXM411" s="473"/>
      <c r="VXN411" s="472"/>
      <c r="VXO411" s="403"/>
      <c r="VXP411" s="358"/>
      <c r="VXQ411" s="474"/>
      <c r="VXR411" s="455"/>
      <c r="VXS411" s="403"/>
      <c r="VXT411" s="403"/>
      <c r="VXU411" s="473"/>
      <c r="VXV411" s="472"/>
      <c r="VXW411" s="403"/>
      <c r="VXX411" s="358"/>
      <c r="VXY411" s="474"/>
      <c r="VXZ411" s="455"/>
      <c r="VYA411" s="403"/>
      <c r="VYB411" s="403"/>
      <c r="VYC411" s="473"/>
      <c r="VYD411" s="472"/>
      <c r="VYE411" s="403"/>
      <c r="VYF411" s="358"/>
      <c r="VYG411" s="474"/>
      <c r="VYH411" s="455"/>
      <c r="VYI411" s="403"/>
      <c r="VYJ411" s="403"/>
      <c r="VYK411" s="473"/>
      <c r="VYL411" s="472"/>
      <c r="VYM411" s="403"/>
      <c r="VYN411" s="358"/>
      <c r="VYO411" s="474"/>
      <c r="VYP411" s="455"/>
      <c r="VYQ411" s="403"/>
      <c r="VYR411" s="403"/>
      <c r="VYS411" s="473"/>
      <c r="VYT411" s="472"/>
      <c r="VYU411" s="403"/>
      <c r="VYV411" s="358"/>
      <c r="VYW411" s="474"/>
      <c r="VYX411" s="455"/>
      <c r="VYY411" s="403"/>
      <c r="VYZ411" s="403"/>
      <c r="VZA411" s="473"/>
      <c r="VZB411" s="472"/>
      <c r="VZC411" s="403"/>
      <c r="VZD411" s="358"/>
      <c r="VZE411" s="474"/>
      <c r="VZF411" s="455"/>
      <c r="VZG411" s="403"/>
      <c r="VZH411" s="403"/>
      <c r="VZI411" s="473"/>
      <c r="VZJ411" s="472"/>
      <c r="VZK411" s="403"/>
      <c r="VZL411" s="358"/>
      <c r="VZM411" s="474"/>
      <c r="VZN411" s="455"/>
      <c r="VZO411" s="403"/>
      <c r="VZP411" s="403"/>
      <c r="VZQ411" s="473"/>
      <c r="VZR411" s="472"/>
      <c r="VZS411" s="403"/>
      <c r="VZT411" s="358"/>
      <c r="VZU411" s="474"/>
      <c r="VZV411" s="455"/>
      <c r="VZW411" s="403"/>
      <c r="VZX411" s="403"/>
      <c r="VZY411" s="473"/>
      <c r="VZZ411" s="472"/>
      <c r="WAA411" s="403"/>
      <c r="WAB411" s="358"/>
      <c r="WAC411" s="474"/>
      <c r="WAD411" s="455"/>
      <c r="WAE411" s="403"/>
      <c r="WAF411" s="403"/>
      <c r="WAG411" s="473"/>
      <c r="WAH411" s="472"/>
      <c r="WAI411" s="403"/>
      <c r="WAJ411" s="358"/>
      <c r="WAK411" s="474"/>
      <c r="WAL411" s="455"/>
      <c r="WAM411" s="403"/>
      <c r="WAN411" s="403"/>
      <c r="WAO411" s="473"/>
      <c r="WAP411" s="472"/>
      <c r="WAQ411" s="403"/>
      <c r="WAR411" s="358"/>
      <c r="WAS411" s="474"/>
      <c r="WAT411" s="455"/>
      <c r="WAU411" s="403"/>
      <c r="WAV411" s="403"/>
      <c r="WAW411" s="473"/>
      <c r="WAX411" s="472"/>
      <c r="WAY411" s="403"/>
      <c r="WAZ411" s="358"/>
      <c r="WBA411" s="474"/>
      <c r="WBB411" s="455"/>
      <c r="WBC411" s="403"/>
      <c r="WBD411" s="403"/>
      <c r="WBE411" s="473"/>
      <c r="WBF411" s="472"/>
      <c r="WBG411" s="403"/>
      <c r="WBH411" s="358"/>
      <c r="WBI411" s="474"/>
      <c r="WBJ411" s="455"/>
      <c r="WBK411" s="403"/>
      <c r="WBL411" s="403"/>
      <c r="WBM411" s="473"/>
      <c r="WBN411" s="472"/>
      <c r="WBO411" s="403"/>
      <c r="WBP411" s="358"/>
      <c r="WBQ411" s="474"/>
      <c r="WBR411" s="455"/>
      <c r="WBS411" s="403"/>
      <c r="WBT411" s="403"/>
      <c r="WBU411" s="473"/>
      <c r="WBV411" s="472"/>
      <c r="WBW411" s="403"/>
      <c r="WBX411" s="358"/>
      <c r="WBY411" s="474"/>
      <c r="WBZ411" s="455"/>
      <c r="WCA411" s="403"/>
      <c r="WCB411" s="403"/>
      <c r="WCC411" s="473"/>
      <c r="WCD411" s="472"/>
      <c r="WCE411" s="403"/>
      <c r="WCF411" s="358"/>
      <c r="WCG411" s="474"/>
      <c r="WCH411" s="455"/>
      <c r="WCI411" s="403"/>
      <c r="WCJ411" s="403"/>
      <c r="WCK411" s="473"/>
      <c r="WCL411" s="472"/>
      <c r="WCM411" s="403"/>
      <c r="WCN411" s="358"/>
      <c r="WCO411" s="474"/>
      <c r="WCP411" s="455"/>
      <c r="WCQ411" s="403"/>
      <c r="WCR411" s="403"/>
      <c r="WCS411" s="473"/>
      <c r="WCT411" s="472"/>
      <c r="WCU411" s="403"/>
      <c r="WCV411" s="358"/>
      <c r="WCW411" s="474"/>
      <c r="WCX411" s="455"/>
      <c r="WCY411" s="403"/>
      <c r="WCZ411" s="403"/>
      <c r="WDA411" s="473"/>
      <c r="WDB411" s="472"/>
      <c r="WDC411" s="403"/>
      <c r="WDD411" s="358"/>
      <c r="WDE411" s="474"/>
      <c r="WDF411" s="455"/>
      <c r="WDG411" s="403"/>
      <c r="WDH411" s="403"/>
      <c r="WDI411" s="473"/>
      <c r="WDJ411" s="472"/>
      <c r="WDK411" s="403"/>
      <c r="WDL411" s="358"/>
      <c r="WDM411" s="474"/>
      <c r="WDN411" s="455"/>
      <c r="WDO411" s="403"/>
      <c r="WDP411" s="403"/>
      <c r="WDQ411" s="473"/>
      <c r="WDR411" s="472"/>
      <c r="WDS411" s="403"/>
      <c r="WDT411" s="358"/>
      <c r="WDU411" s="474"/>
      <c r="WDV411" s="455"/>
      <c r="WDW411" s="403"/>
      <c r="WDX411" s="403"/>
      <c r="WDY411" s="473"/>
      <c r="WDZ411" s="472"/>
      <c r="WEA411" s="403"/>
      <c r="WEB411" s="358"/>
      <c r="WEC411" s="474"/>
      <c r="WED411" s="455"/>
      <c r="WEE411" s="403"/>
      <c r="WEF411" s="403"/>
      <c r="WEG411" s="473"/>
      <c r="WEH411" s="472"/>
      <c r="WEI411" s="403"/>
      <c r="WEJ411" s="358"/>
      <c r="WEK411" s="474"/>
      <c r="WEL411" s="455"/>
      <c r="WEM411" s="403"/>
      <c r="WEN411" s="403"/>
      <c r="WEO411" s="473"/>
      <c r="WEP411" s="472"/>
      <c r="WEQ411" s="403"/>
      <c r="WER411" s="358"/>
      <c r="WES411" s="474"/>
      <c r="WET411" s="455"/>
      <c r="WEU411" s="403"/>
      <c r="WEV411" s="403"/>
      <c r="WEW411" s="473"/>
      <c r="WEX411" s="472"/>
      <c r="WEY411" s="403"/>
      <c r="WEZ411" s="358"/>
      <c r="WFA411" s="474"/>
      <c r="WFB411" s="455"/>
      <c r="WFC411" s="403"/>
      <c r="WFD411" s="403"/>
      <c r="WFE411" s="473"/>
      <c r="WFF411" s="472"/>
      <c r="WFG411" s="403"/>
      <c r="WFH411" s="358"/>
      <c r="WFI411" s="474"/>
      <c r="WFJ411" s="455"/>
      <c r="WFK411" s="403"/>
      <c r="WFL411" s="403"/>
      <c r="WFM411" s="473"/>
      <c r="WFN411" s="472"/>
      <c r="WFO411" s="403"/>
      <c r="WFP411" s="358"/>
      <c r="WFQ411" s="474"/>
      <c r="WFR411" s="455"/>
      <c r="WFS411" s="403"/>
      <c r="WFT411" s="403"/>
      <c r="WFU411" s="473"/>
      <c r="WFV411" s="472"/>
      <c r="WFW411" s="403"/>
      <c r="WFX411" s="358"/>
      <c r="WFY411" s="474"/>
      <c r="WFZ411" s="455"/>
      <c r="WGA411" s="403"/>
      <c r="WGB411" s="403"/>
      <c r="WGC411" s="473"/>
      <c r="WGD411" s="472"/>
      <c r="WGE411" s="403"/>
      <c r="WGF411" s="358"/>
      <c r="WGG411" s="474"/>
      <c r="WGH411" s="455"/>
      <c r="WGI411" s="403"/>
      <c r="WGJ411" s="403"/>
      <c r="WGK411" s="473"/>
      <c r="WGL411" s="472"/>
      <c r="WGM411" s="403"/>
      <c r="WGN411" s="358"/>
      <c r="WGO411" s="474"/>
      <c r="WGP411" s="455"/>
      <c r="WGQ411" s="403"/>
      <c r="WGR411" s="403"/>
      <c r="WGS411" s="473"/>
      <c r="WGT411" s="472"/>
      <c r="WGU411" s="403"/>
      <c r="WGV411" s="358"/>
      <c r="WGW411" s="474"/>
      <c r="WGX411" s="455"/>
      <c r="WGY411" s="403"/>
      <c r="WGZ411" s="403"/>
      <c r="WHA411" s="473"/>
      <c r="WHB411" s="472"/>
      <c r="WHC411" s="403"/>
      <c r="WHD411" s="358"/>
      <c r="WHE411" s="474"/>
      <c r="WHF411" s="455"/>
      <c r="WHG411" s="403"/>
      <c r="WHH411" s="403"/>
      <c r="WHI411" s="473"/>
      <c r="WHJ411" s="472"/>
      <c r="WHK411" s="403"/>
      <c r="WHL411" s="358"/>
      <c r="WHM411" s="474"/>
      <c r="WHN411" s="455"/>
      <c r="WHO411" s="403"/>
      <c r="WHP411" s="403"/>
      <c r="WHQ411" s="473"/>
      <c r="WHR411" s="472"/>
      <c r="WHS411" s="403"/>
      <c r="WHT411" s="358"/>
      <c r="WHU411" s="474"/>
      <c r="WHV411" s="455"/>
      <c r="WHW411" s="403"/>
      <c r="WHX411" s="403"/>
      <c r="WHY411" s="473"/>
      <c r="WHZ411" s="472"/>
      <c r="WIA411" s="403"/>
      <c r="WIB411" s="358"/>
      <c r="WIC411" s="474"/>
      <c r="WID411" s="455"/>
      <c r="WIE411" s="403"/>
      <c r="WIF411" s="403"/>
      <c r="WIG411" s="473"/>
      <c r="WIH411" s="472"/>
      <c r="WII411" s="403"/>
      <c r="WIJ411" s="358"/>
      <c r="WIK411" s="474"/>
      <c r="WIL411" s="455"/>
      <c r="WIM411" s="403"/>
      <c r="WIN411" s="403"/>
      <c r="WIO411" s="473"/>
      <c r="WIP411" s="472"/>
      <c r="WIQ411" s="403"/>
      <c r="WIR411" s="358"/>
      <c r="WIS411" s="474"/>
      <c r="WIT411" s="455"/>
      <c r="WIU411" s="403"/>
      <c r="WIV411" s="403"/>
      <c r="WIW411" s="473"/>
      <c r="WIX411" s="472"/>
      <c r="WIY411" s="403"/>
      <c r="WIZ411" s="358"/>
      <c r="WJA411" s="474"/>
      <c r="WJB411" s="455"/>
      <c r="WJC411" s="403"/>
      <c r="WJD411" s="403"/>
      <c r="WJE411" s="473"/>
      <c r="WJF411" s="472"/>
      <c r="WJG411" s="403"/>
      <c r="WJH411" s="358"/>
      <c r="WJI411" s="474"/>
      <c r="WJJ411" s="455"/>
      <c r="WJK411" s="403"/>
      <c r="WJL411" s="403"/>
      <c r="WJM411" s="473"/>
      <c r="WJN411" s="472"/>
      <c r="WJO411" s="403"/>
      <c r="WJP411" s="358"/>
      <c r="WJQ411" s="474"/>
      <c r="WJR411" s="455"/>
      <c r="WJS411" s="403"/>
      <c r="WJT411" s="403"/>
      <c r="WJU411" s="473"/>
      <c r="WJV411" s="472"/>
      <c r="WJW411" s="403"/>
      <c r="WJX411" s="358"/>
      <c r="WJY411" s="474"/>
      <c r="WJZ411" s="455"/>
      <c r="WKA411" s="403"/>
      <c r="WKB411" s="403"/>
      <c r="WKC411" s="473"/>
      <c r="WKD411" s="472"/>
      <c r="WKE411" s="403"/>
      <c r="WKF411" s="358"/>
      <c r="WKG411" s="474"/>
      <c r="WKH411" s="455"/>
      <c r="WKI411" s="403"/>
      <c r="WKJ411" s="403"/>
      <c r="WKK411" s="473"/>
      <c r="WKL411" s="472"/>
      <c r="WKM411" s="403"/>
      <c r="WKN411" s="358"/>
      <c r="WKO411" s="474"/>
      <c r="WKP411" s="455"/>
      <c r="WKQ411" s="403"/>
      <c r="WKR411" s="403"/>
      <c r="WKS411" s="473"/>
      <c r="WKT411" s="472"/>
      <c r="WKU411" s="403"/>
      <c r="WKV411" s="358"/>
      <c r="WKW411" s="474"/>
      <c r="WKX411" s="455"/>
      <c r="WKY411" s="403"/>
      <c r="WKZ411" s="403"/>
      <c r="WLA411" s="473"/>
      <c r="WLB411" s="472"/>
      <c r="WLC411" s="403"/>
      <c r="WLD411" s="358"/>
      <c r="WLE411" s="474"/>
      <c r="WLF411" s="455"/>
      <c r="WLG411" s="403"/>
      <c r="WLH411" s="403"/>
      <c r="WLI411" s="473"/>
      <c r="WLJ411" s="472"/>
      <c r="WLK411" s="403"/>
      <c r="WLL411" s="358"/>
      <c r="WLM411" s="474"/>
      <c r="WLN411" s="455"/>
      <c r="WLO411" s="403"/>
      <c r="WLP411" s="403"/>
      <c r="WLQ411" s="473"/>
      <c r="WLR411" s="472"/>
      <c r="WLS411" s="403"/>
      <c r="WLT411" s="358"/>
      <c r="WLU411" s="474"/>
      <c r="WLV411" s="455"/>
      <c r="WLW411" s="403"/>
      <c r="WLX411" s="403"/>
      <c r="WLY411" s="473"/>
      <c r="WLZ411" s="472"/>
      <c r="WMA411" s="403"/>
      <c r="WMB411" s="358"/>
      <c r="WMC411" s="474"/>
      <c r="WMD411" s="455"/>
      <c r="WME411" s="403"/>
      <c r="WMF411" s="403"/>
      <c r="WMG411" s="473"/>
      <c r="WMH411" s="472"/>
      <c r="WMI411" s="403"/>
      <c r="WMJ411" s="358"/>
      <c r="WMK411" s="474"/>
      <c r="WML411" s="455"/>
      <c r="WMM411" s="403"/>
      <c r="WMN411" s="403"/>
      <c r="WMO411" s="473"/>
      <c r="WMP411" s="472"/>
      <c r="WMQ411" s="403"/>
      <c r="WMR411" s="358"/>
      <c r="WMS411" s="474"/>
      <c r="WMT411" s="455"/>
      <c r="WMU411" s="403"/>
      <c r="WMV411" s="403"/>
      <c r="WMW411" s="473"/>
      <c r="WMX411" s="472"/>
      <c r="WMY411" s="403"/>
      <c r="WMZ411" s="358"/>
      <c r="WNA411" s="474"/>
      <c r="WNB411" s="455"/>
      <c r="WNC411" s="403"/>
      <c r="WND411" s="403"/>
      <c r="WNE411" s="473"/>
      <c r="WNF411" s="472"/>
      <c r="WNG411" s="403"/>
      <c r="WNH411" s="358"/>
      <c r="WNI411" s="474"/>
      <c r="WNJ411" s="455"/>
      <c r="WNK411" s="403"/>
      <c r="WNL411" s="403"/>
      <c r="WNM411" s="473"/>
      <c r="WNN411" s="472"/>
      <c r="WNO411" s="403"/>
      <c r="WNP411" s="358"/>
      <c r="WNQ411" s="474"/>
      <c r="WNR411" s="455"/>
      <c r="WNS411" s="403"/>
      <c r="WNT411" s="403"/>
      <c r="WNU411" s="473"/>
      <c r="WNV411" s="472"/>
      <c r="WNW411" s="403"/>
      <c r="WNX411" s="358"/>
      <c r="WNY411" s="474"/>
      <c r="WNZ411" s="455"/>
      <c r="WOA411" s="403"/>
      <c r="WOB411" s="403"/>
      <c r="WOC411" s="473"/>
      <c r="WOD411" s="472"/>
      <c r="WOE411" s="403"/>
      <c r="WOF411" s="358"/>
      <c r="WOG411" s="474"/>
      <c r="WOH411" s="455"/>
      <c r="WOI411" s="403"/>
      <c r="WOJ411" s="403"/>
      <c r="WOK411" s="473"/>
      <c r="WOL411" s="472"/>
      <c r="WOM411" s="403"/>
      <c r="WON411" s="358"/>
      <c r="WOO411" s="474"/>
      <c r="WOP411" s="455"/>
      <c r="WOQ411" s="403"/>
      <c r="WOR411" s="403"/>
      <c r="WOS411" s="473"/>
      <c r="WOT411" s="472"/>
      <c r="WOU411" s="403"/>
      <c r="WOV411" s="358"/>
      <c r="WOW411" s="474"/>
      <c r="WOX411" s="455"/>
      <c r="WOY411" s="403"/>
      <c r="WOZ411" s="403"/>
      <c r="WPA411" s="473"/>
      <c r="WPB411" s="472"/>
      <c r="WPC411" s="403"/>
      <c r="WPD411" s="358"/>
      <c r="WPE411" s="474"/>
      <c r="WPF411" s="455"/>
      <c r="WPG411" s="403"/>
      <c r="WPH411" s="403"/>
      <c r="WPI411" s="473"/>
      <c r="WPJ411" s="472"/>
      <c r="WPK411" s="403"/>
      <c r="WPL411" s="358"/>
      <c r="WPM411" s="474"/>
      <c r="WPN411" s="455"/>
      <c r="WPO411" s="403"/>
      <c r="WPP411" s="403"/>
      <c r="WPQ411" s="473"/>
      <c r="WPR411" s="472"/>
      <c r="WPS411" s="403"/>
      <c r="WPT411" s="358"/>
      <c r="WPU411" s="474"/>
      <c r="WPV411" s="455"/>
      <c r="WPW411" s="403"/>
      <c r="WPX411" s="403"/>
      <c r="WPY411" s="473"/>
      <c r="WPZ411" s="472"/>
      <c r="WQA411" s="403"/>
      <c r="WQB411" s="358"/>
      <c r="WQC411" s="474"/>
      <c r="WQD411" s="455"/>
      <c r="WQE411" s="403"/>
      <c r="WQF411" s="403"/>
      <c r="WQG411" s="473"/>
      <c r="WQH411" s="472"/>
      <c r="WQI411" s="403"/>
      <c r="WQJ411" s="358"/>
      <c r="WQK411" s="474"/>
      <c r="WQL411" s="455"/>
      <c r="WQM411" s="403"/>
      <c r="WQN411" s="403"/>
      <c r="WQO411" s="473"/>
      <c r="WQP411" s="472"/>
      <c r="WQQ411" s="403"/>
      <c r="WQR411" s="358"/>
      <c r="WQS411" s="474"/>
      <c r="WQT411" s="455"/>
      <c r="WQU411" s="403"/>
      <c r="WQV411" s="403"/>
      <c r="WQW411" s="473"/>
      <c r="WQX411" s="472"/>
      <c r="WQY411" s="403"/>
      <c r="WQZ411" s="358"/>
      <c r="WRA411" s="474"/>
      <c r="WRB411" s="455"/>
      <c r="WRC411" s="403"/>
      <c r="WRD411" s="403"/>
      <c r="WRE411" s="473"/>
      <c r="WRF411" s="472"/>
      <c r="WRG411" s="403"/>
      <c r="WRH411" s="358"/>
      <c r="WRI411" s="474"/>
      <c r="WRJ411" s="455"/>
      <c r="WRK411" s="403"/>
      <c r="WRL411" s="403"/>
      <c r="WRM411" s="473"/>
      <c r="WRN411" s="472"/>
      <c r="WRO411" s="403"/>
      <c r="WRP411" s="358"/>
      <c r="WRQ411" s="474"/>
      <c r="WRR411" s="455"/>
      <c r="WRS411" s="403"/>
      <c r="WRT411" s="403"/>
      <c r="WRU411" s="473"/>
      <c r="WRV411" s="472"/>
      <c r="WRW411" s="403"/>
      <c r="WRX411" s="358"/>
      <c r="WRY411" s="474"/>
      <c r="WRZ411" s="455"/>
      <c r="WSA411" s="403"/>
      <c r="WSB411" s="403"/>
      <c r="WSC411" s="473"/>
      <c r="WSD411" s="472"/>
      <c r="WSE411" s="403"/>
      <c r="WSF411" s="358"/>
      <c r="WSG411" s="474"/>
      <c r="WSH411" s="455"/>
      <c r="WSI411" s="403"/>
      <c r="WSJ411" s="403"/>
      <c r="WSK411" s="473"/>
      <c r="WSL411" s="472"/>
      <c r="WSM411" s="403"/>
      <c r="WSN411" s="358"/>
      <c r="WSO411" s="474"/>
      <c r="WSP411" s="455"/>
      <c r="WSQ411" s="403"/>
      <c r="WSR411" s="403"/>
      <c r="WSS411" s="473"/>
      <c r="WST411" s="472"/>
      <c r="WSU411" s="403"/>
      <c r="WSV411" s="358"/>
      <c r="WSW411" s="474"/>
      <c r="WSX411" s="455"/>
      <c r="WSY411" s="403"/>
      <c r="WSZ411" s="403"/>
      <c r="WTA411" s="473"/>
      <c r="WTB411" s="472"/>
      <c r="WTC411" s="403"/>
      <c r="WTD411" s="358"/>
      <c r="WTE411" s="474"/>
      <c r="WTF411" s="455"/>
      <c r="WTG411" s="403"/>
      <c r="WTH411" s="403"/>
      <c r="WTI411" s="473"/>
      <c r="WTJ411" s="472"/>
      <c r="WTK411" s="403"/>
      <c r="WTL411" s="358"/>
      <c r="WTM411" s="474"/>
      <c r="WTN411" s="455"/>
      <c r="WTO411" s="403"/>
      <c r="WTP411" s="403"/>
      <c r="WTQ411" s="473"/>
      <c r="WTR411" s="472"/>
      <c r="WTS411" s="403"/>
      <c r="WTT411" s="358"/>
      <c r="WTU411" s="474"/>
      <c r="WTV411" s="455"/>
      <c r="WTW411" s="403"/>
      <c r="WTX411" s="403"/>
      <c r="WTY411" s="473"/>
      <c r="WTZ411" s="472"/>
      <c r="WUA411" s="403"/>
      <c r="WUB411" s="358"/>
      <c r="WUC411" s="474"/>
      <c r="WUD411" s="455"/>
      <c r="WUE411" s="403"/>
      <c r="WUF411" s="403"/>
      <c r="WUG411" s="473"/>
      <c r="WUH411" s="472"/>
      <c r="WUI411" s="403"/>
      <c r="WUJ411" s="358"/>
      <c r="WUK411" s="474"/>
      <c r="WUL411" s="455"/>
      <c r="WUM411" s="403"/>
      <c r="WUN411" s="403"/>
      <c r="WUO411" s="473"/>
      <c r="WUP411" s="472"/>
      <c r="WUQ411" s="403"/>
      <c r="WUR411" s="358"/>
      <c r="WUS411" s="474"/>
      <c r="WUT411" s="455"/>
      <c r="WUU411" s="403"/>
      <c r="WUV411" s="403"/>
      <c r="WUW411" s="473"/>
      <c r="WUX411" s="472"/>
      <c r="WUY411" s="403"/>
      <c r="WUZ411" s="358"/>
      <c r="WVA411" s="474"/>
      <c r="WVB411" s="455"/>
      <c r="WVC411" s="403"/>
      <c r="WVD411" s="403"/>
      <c r="WVE411" s="473"/>
      <c r="WVF411" s="472"/>
      <c r="WVG411" s="403"/>
      <c r="WVH411" s="358"/>
      <c r="WVI411" s="474"/>
      <c r="WVJ411" s="455"/>
      <c r="WVK411" s="403"/>
      <c r="WVL411" s="403"/>
      <c r="WVM411" s="473"/>
      <c r="WVN411" s="472"/>
      <c r="WVO411" s="403"/>
      <c r="WVP411" s="358"/>
      <c r="WVQ411" s="474"/>
      <c r="WVR411" s="455"/>
      <c r="WVS411" s="403"/>
      <c r="WVT411" s="403"/>
      <c r="WVU411" s="473"/>
      <c r="WVV411" s="472"/>
      <c r="WVW411" s="403"/>
      <c r="WVX411" s="358"/>
      <c r="WVY411" s="474"/>
      <c r="WVZ411" s="455"/>
      <c r="WWA411" s="403"/>
      <c r="WWB411" s="403"/>
      <c r="WWC411" s="473"/>
      <c r="WWD411" s="472"/>
      <c r="WWE411" s="403"/>
      <c r="WWF411" s="358"/>
      <c r="WWG411" s="474"/>
      <c r="WWH411" s="455"/>
      <c r="WWI411" s="403"/>
      <c r="WWJ411" s="403"/>
      <c r="WWK411" s="473"/>
      <c r="WWL411" s="472"/>
      <c r="WWM411" s="403"/>
      <c r="WWN411" s="358"/>
      <c r="WWO411" s="474"/>
      <c r="WWP411" s="455"/>
      <c r="WWQ411" s="403"/>
      <c r="WWR411" s="403"/>
      <c r="WWS411" s="473"/>
      <c r="WWT411" s="472"/>
      <c r="WWU411" s="403"/>
      <c r="WWV411" s="358"/>
      <c r="WWW411" s="474"/>
      <c r="WWX411" s="455"/>
      <c r="WWY411" s="403"/>
      <c r="WWZ411" s="403"/>
      <c r="WXA411" s="473"/>
      <c r="WXB411" s="472"/>
      <c r="WXC411" s="403"/>
      <c r="WXD411" s="358"/>
      <c r="WXE411" s="474"/>
      <c r="WXF411" s="455"/>
      <c r="WXG411" s="403"/>
      <c r="WXH411" s="403"/>
      <c r="WXI411" s="473"/>
      <c r="WXJ411" s="472"/>
      <c r="WXK411" s="403"/>
      <c r="WXL411" s="358"/>
      <c r="WXM411" s="474"/>
      <c r="WXN411" s="455"/>
      <c r="WXO411" s="403"/>
      <c r="WXP411" s="403"/>
      <c r="WXQ411" s="473"/>
      <c r="WXR411" s="472"/>
      <c r="WXS411" s="403"/>
      <c r="WXT411" s="358"/>
      <c r="WXU411" s="474"/>
      <c r="WXV411" s="455"/>
      <c r="WXW411" s="403"/>
      <c r="WXX411" s="403"/>
      <c r="WXY411" s="473"/>
      <c r="WXZ411" s="472"/>
      <c r="WYA411" s="403"/>
      <c r="WYB411" s="358"/>
      <c r="WYC411" s="474"/>
      <c r="WYD411" s="455"/>
      <c r="WYE411" s="403"/>
      <c r="WYF411" s="403"/>
      <c r="WYG411" s="473"/>
      <c r="WYH411" s="472"/>
      <c r="WYI411" s="403"/>
      <c r="WYJ411" s="358"/>
      <c r="WYK411" s="474"/>
      <c r="WYL411" s="455"/>
      <c r="WYM411" s="403"/>
      <c r="WYN411" s="403"/>
      <c r="WYO411" s="473"/>
      <c r="WYP411" s="472"/>
      <c r="WYQ411" s="403"/>
      <c r="WYR411" s="358"/>
      <c r="WYS411" s="474"/>
      <c r="WYT411" s="455"/>
      <c r="WYU411" s="403"/>
      <c r="WYV411" s="403"/>
      <c r="WYW411" s="473"/>
      <c r="WYX411" s="472"/>
      <c r="WYY411" s="403"/>
      <c r="WYZ411" s="358"/>
      <c r="WZA411" s="474"/>
      <c r="WZB411" s="455"/>
      <c r="WZC411" s="403"/>
      <c r="WZD411" s="403"/>
      <c r="WZE411" s="473"/>
      <c r="WZF411" s="472"/>
      <c r="WZG411" s="403"/>
      <c r="WZH411" s="358"/>
      <c r="WZI411" s="474"/>
      <c r="WZJ411" s="455"/>
      <c r="WZK411" s="403"/>
      <c r="WZL411" s="403"/>
      <c r="WZM411" s="473"/>
      <c r="WZN411" s="472"/>
      <c r="WZO411" s="403"/>
      <c r="WZP411" s="358"/>
      <c r="WZQ411" s="474"/>
      <c r="WZR411" s="455"/>
      <c r="WZS411" s="403"/>
      <c r="WZT411" s="403"/>
      <c r="WZU411" s="473"/>
      <c r="WZV411" s="472"/>
      <c r="WZW411" s="403"/>
      <c r="WZX411" s="358"/>
      <c r="WZY411" s="474"/>
      <c r="WZZ411" s="455"/>
      <c r="XAA411" s="403"/>
      <c r="XAB411" s="403"/>
      <c r="XAC411" s="473"/>
      <c r="XAD411" s="472"/>
      <c r="XAE411" s="403"/>
      <c r="XAF411" s="358"/>
      <c r="XAG411" s="474"/>
      <c r="XAH411" s="455"/>
      <c r="XAI411" s="403"/>
      <c r="XAJ411" s="403"/>
      <c r="XAK411" s="473"/>
      <c r="XAL411" s="472"/>
      <c r="XAM411" s="403"/>
      <c r="XAN411" s="358"/>
      <c r="XAO411" s="474"/>
      <c r="XAP411" s="455"/>
      <c r="XAQ411" s="403"/>
      <c r="XAR411" s="403"/>
      <c r="XAS411" s="473"/>
      <c r="XAT411" s="472"/>
      <c r="XAU411" s="403"/>
      <c r="XAV411" s="358"/>
      <c r="XAW411" s="474"/>
      <c r="XAX411" s="455"/>
      <c r="XAY411" s="403"/>
      <c r="XAZ411" s="403"/>
      <c r="XBA411" s="473"/>
      <c r="XBB411" s="472"/>
      <c r="XBC411" s="403"/>
      <c r="XBD411" s="358"/>
      <c r="XBE411" s="474"/>
      <c r="XBF411" s="455"/>
      <c r="XBG411" s="403"/>
      <c r="XBH411" s="403"/>
      <c r="XBI411" s="473"/>
      <c r="XBJ411" s="472"/>
      <c r="XBK411" s="403"/>
      <c r="XBL411" s="358"/>
      <c r="XBM411" s="474"/>
      <c r="XBN411" s="455"/>
      <c r="XBO411" s="403"/>
      <c r="XBP411" s="403"/>
      <c r="XBQ411" s="473"/>
      <c r="XBR411" s="472"/>
      <c r="XBS411" s="403"/>
      <c r="XBT411" s="358"/>
      <c r="XBU411" s="474"/>
      <c r="XBV411" s="455"/>
      <c r="XBW411" s="403"/>
      <c r="XBX411" s="403"/>
      <c r="XBY411" s="473"/>
      <c r="XBZ411" s="472"/>
      <c r="XCA411" s="403"/>
      <c r="XCB411" s="358"/>
      <c r="XCC411" s="474"/>
      <c r="XCD411" s="455"/>
      <c r="XCE411" s="403"/>
      <c r="XCF411" s="403"/>
      <c r="XCG411" s="473"/>
      <c r="XCH411" s="472"/>
      <c r="XCI411" s="403"/>
      <c r="XCJ411" s="358"/>
      <c r="XCK411" s="474"/>
      <c r="XCL411" s="455"/>
      <c r="XCM411" s="403"/>
      <c r="XCN411" s="403"/>
      <c r="XCO411" s="473"/>
      <c r="XCP411" s="472"/>
      <c r="XCQ411" s="403"/>
      <c r="XCR411" s="358"/>
      <c r="XCS411" s="474"/>
      <c r="XCT411" s="455"/>
      <c r="XCU411" s="403"/>
      <c r="XCV411" s="403"/>
      <c r="XCW411" s="473"/>
      <c r="XCX411" s="472"/>
      <c r="XCY411" s="403"/>
      <c r="XCZ411" s="358"/>
      <c r="XDA411" s="474"/>
      <c r="XDB411" s="455"/>
      <c r="XDC411" s="403"/>
      <c r="XDD411" s="403"/>
      <c r="XDE411" s="473"/>
      <c r="XDF411" s="472"/>
      <c r="XDG411" s="403"/>
      <c r="XDH411" s="358"/>
      <c r="XDI411" s="474"/>
      <c r="XDJ411" s="455"/>
      <c r="XDK411" s="403"/>
      <c r="XDL411" s="403"/>
      <c r="XDM411" s="473"/>
      <c r="XDN411" s="472"/>
      <c r="XDO411" s="403"/>
      <c r="XDP411" s="358"/>
      <c r="XDQ411" s="474"/>
      <c r="XDR411" s="455"/>
      <c r="XDS411" s="403"/>
      <c r="XDT411" s="403"/>
      <c r="XDU411" s="473"/>
      <c r="XDV411" s="472"/>
      <c r="XDW411" s="403"/>
      <c r="XDX411" s="358"/>
      <c r="XDY411" s="474"/>
      <c r="XDZ411" s="455"/>
      <c r="XEA411" s="403"/>
      <c r="XEB411" s="403"/>
      <c r="XEC411" s="473"/>
      <c r="XED411" s="472"/>
      <c r="XEE411" s="403"/>
      <c r="XEF411" s="358"/>
      <c r="XEG411" s="474"/>
      <c r="XEH411" s="455"/>
      <c r="XEI411" s="403"/>
      <c r="XEJ411" s="403"/>
      <c r="XEK411" s="473"/>
      <c r="XEL411" s="472"/>
      <c r="XEM411" s="403"/>
      <c r="XEN411" s="358"/>
      <c r="XEO411" s="474"/>
      <c r="XEP411" s="455"/>
      <c r="XEQ411" s="403"/>
      <c r="XER411" s="403"/>
      <c r="XES411" s="473"/>
      <c r="XET411" s="472"/>
      <c r="XEU411" s="403"/>
      <c r="XEV411" s="358"/>
      <c r="XEW411" s="474"/>
      <c r="XEX411" s="455"/>
      <c r="XEY411" s="403"/>
      <c r="XEZ411" s="403"/>
      <c r="XFA411" s="473"/>
      <c r="XFB411" s="472"/>
      <c r="XFC411" s="403"/>
      <c r="XFD411" s="358"/>
    </row>
    <row r="412" spans="1:16384" ht="12.75" customHeight="1" x14ac:dyDescent="0.35">
      <c r="A412" s="574">
        <v>493</v>
      </c>
      <c r="B412" s="581" t="s">
        <v>842</v>
      </c>
      <c r="C412" s="575">
        <v>45550</v>
      </c>
      <c r="D412" s="587" t="s">
        <v>11</v>
      </c>
      <c r="E412" s="577" t="str">
        <f t="shared" si="48"/>
        <v>CLUB NAPOLI 40</v>
      </c>
      <c r="F412" s="577" t="str">
        <f t="shared" si="49"/>
        <v>VASCO DA GAMA 40</v>
      </c>
      <c r="G412" s="578"/>
      <c r="H412" s="645">
        <f t="shared" si="47"/>
        <v>0.41666666666666702</v>
      </c>
      <c r="I412" s="614" t="str">
        <f t="shared" si="50"/>
        <v>Sportsplex (T), North Branford</v>
      </c>
      <c r="J412" s="580"/>
      <c r="K412" s="16"/>
      <c r="M412" s="456" t="s">
        <v>161</v>
      </c>
      <c r="N412" s="456" t="s">
        <v>109</v>
      </c>
      <c r="P412" s="85"/>
      <c r="Q412" s="85"/>
    </row>
    <row r="413" spans="1:16384" ht="14.5" x14ac:dyDescent="0.35">
      <c r="A413" s="574">
        <v>494</v>
      </c>
      <c r="B413" s="581" t="s">
        <v>842</v>
      </c>
      <c r="C413" s="575">
        <v>45550</v>
      </c>
      <c r="D413" s="587" t="s">
        <v>11</v>
      </c>
      <c r="E413" s="577" t="str">
        <f t="shared" si="48"/>
        <v>GREENWICH PUMAS FC 40</v>
      </c>
      <c r="F413" s="577" t="str">
        <f t="shared" si="49"/>
        <v>GREENWICH FC 40</v>
      </c>
      <c r="G413" s="578"/>
      <c r="H413" s="645">
        <f t="shared" si="47"/>
        <v>0.41666666666666702</v>
      </c>
      <c r="I413" s="614" t="str">
        <f t="shared" si="50"/>
        <v>tbd</v>
      </c>
      <c r="J413" s="594"/>
      <c r="K413" s="16"/>
      <c r="M413" s="459" t="s">
        <v>104</v>
      </c>
      <c r="N413" s="459" t="s">
        <v>163</v>
      </c>
    </row>
    <row r="414" spans="1:16384" ht="14.5" x14ac:dyDescent="0.35">
      <c r="A414" s="574">
        <v>495</v>
      </c>
      <c r="B414" s="581" t="s">
        <v>842</v>
      </c>
      <c r="C414" s="575">
        <v>45550</v>
      </c>
      <c r="D414" s="587" t="s">
        <v>11</v>
      </c>
      <c r="E414" s="577" t="str">
        <f t="shared" si="48"/>
        <v>FAIRFIELD GAC 40</v>
      </c>
      <c r="F414" s="577" t="str">
        <f t="shared" si="49"/>
        <v>SOUTHEAST ROVERS</v>
      </c>
      <c r="G414" s="578"/>
      <c r="H414" s="645">
        <f t="shared" si="47"/>
        <v>0.41666666666666702</v>
      </c>
      <c r="I414" s="614" t="str">
        <f t="shared" si="50"/>
        <v>Ludlowe HS (T), Fairfield</v>
      </c>
      <c r="J414" s="580"/>
      <c r="K414" s="16"/>
      <c r="M414" s="456" t="s">
        <v>162</v>
      </c>
      <c r="N414" s="456" t="s">
        <v>107</v>
      </c>
    </row>
    <row r="415" spans="1:16384" ht="14.5" x14ac:dyDescent="0.35">
      <c r="A415" s="574">
        <v>496</v>
      </c>
      <c r="B415" s="581" t="s">
        <v>842</v>
      </c>
      <c r="C415" s="575">
        <v>45550</v>
      </c>
      <c r="D415" s="587" t="s">
        <v>11</v>
      </c>
      <c r="E415" s="577" t="str">
        <f t="shared" si="48"/>
        <v>STORM FC</v>
      </c>
      <c r="F415" s="577" t="str">
        <f t="shared" si="49"/>
        <v>SHEBEEN FC</v>
      </c>
      <c r="G415" s="578"/>
      <c r="H415" s="645">
        <f t="shared" si="47"/>
        <v>0.33333333333333331</v>
      </c>
      <c r="I415" s="614" t="str">
        <f t="shared" si="50"/>
        <v>Wakeman Park (T), Westport</v>
      </c>
      <c r="J415" s="585"/>
      <c r="K415" s="16"/>
      <c r="M415" s="85" t="s">
        <v>108</v>
      </c>
      <c r="N415" s="85" t="s">
        <v>106</v>
      </c>
    </row>
    <row r="416" spans="1:16384" ht="12" customHeight="1" x14ac:dyDescent="0.35">
      <c r="A416" s="574">
        <v>498</v>
      </c>
      <c r="B416" s="581" t="s">
        <v>842</v>
      </c>
      <c r="C416" s="575">
        <v>45550</v>
      </c>
      <c r="D416" s="588" t="s">
        <v>12</v>
      </c>
      <c r="E416" s="577" t="str">
        <f t="shared" si="48"/>
        <v xml:space="preserve">GUILFORD CELTIC </v>
      </c>
      <c r="F416" s="577" t="str">
        <f t="shared" si="49"/>
        <v>BESA SC</v>
      </c>
      <c r="G416" s="589"/>
      <c r="H416" s="645">
        <f t="shared" si="47"/>
        <v>0.41666666666666669</v>
      </c>
      <c r="I416" s="614" t="str">
        <f t="shared" si="50"/>
        <v>Guilford HS (T), Guilford</v>
      </c>
      <c r="J416" s="592"/>
      <c r="K416" s="1"/>
      <c r="L416" s="1"/>
      <c r="M416" s="281" t="s">
        <v>114</v>
      </c>
      <c r="N416" s="281" t="s">
        <v>850</v>
      </c>
      <c r="P416" s="85"/>
      <c r="Q416" s="85"/>
    </row>
    <row r="417" spans="1:29" ht="12.75" customHeight="1" x14ac:dyDescent="0.35">
      <c r="A417" s="574">
        <v>499</v>
      </c>
      <c r="B417" s="581" t="s">
        <v>842</v>
      </c>
      <c r="C417" s="575">
        <v>45550</v>
      </c>
      <c r="D417" s="588" t="s">
        <v>12</v>
      </c>
      <c r="E417" s="577" t="str">
        <f t="shared" si="48"/>
        <v>LUSITANOS FC</v>
      </c>
      <c r="F417" s="577" t="str">
        <f t="shared" si="49"/>
        <v>STAMFORD UNITED</v>
      </c>
      <c r="G417" s="578"/>
      <c r="H417" s="645">
        <v>0.33333333333333331</v>
      </c>
      <c r="I417" s="614" t="str">
        <f t="shared" si="50"/>
        <v>Veterans Memorial Park (T), Bridgeport</v>
      </c>
      <c r="J417" s="585"/>
      <c r="K417" s="16"/>
      <c r="M417" s="281" t="s">
        <v>116</v>
      </c>
      <c r="N417" s="281" t="s">
        <v>860</v>
      </c>
      <c r="P417" s="85"/>
      <c r="Q417" s="85"/>
    </row>
    <row r="418" spans="1:29" ht="12.75" customHeight="1" x14ac:dyDescent="0.35">
      <c r="A418" s="574">
        <v>500</v>
      </c>
      <c r="B418" s="581" t="s">
        <v>842</v>
      </c>
      <c r="C418" s="575">
        <v>45550</v>
      </c>
      <c r="D418" s="588" t="s">
        <v>12</v>
      </c>
      <c r="E418" s="577" t="str">
        <f t="shared" si="48"/>
        <v>DERBY QUITUS</v>
      </c>
      <c r="F418" s="577" t="str">
        <f t="shared" si="49"/>
        <v>DANBURY UNITED 40</v>
      </c>
      <c r="G418" s="578"/>
      <c r="H418" s="645">
        <f>VLOOKUP(E418,START_TIMES,2)</f>
        <v>0.41666666666666702</v>
      </c>
      <c r="I418" s="614" t="str">
        <f t="shared" si="50"/>
        <v>Witek Park (G), Derby</v>
      </c>
      <c r="J418" s="580"/>
      <c r="K418" s="16"/>
      <c r="M418" s="281" t="s">
        <v>112</v>
      </c>
      <c r="N418" s="281" t="s">
        <v>851</v>
      </c>
      <c r="P418" s="85"/>
      <c r="Q418" s="85"/>
    </row>
    <row r="419" spans="1:29" ht="12.75" customHeight="1" x14ac:dyDescent="0.35">
      <c r="A419" s="574">
        <v>501</v>
      </c>
      <c r="B419" s="581" t="s">
        <v>842</v>
      </c>
      <c r="C419" s="575">
        <v>45550</v>
      </c>
      <c r="D419" s="588" t="s">
        <v>12</v>
      </c>
      <c r="E419" s="577" t="str">
        <f t="shared" si="48"/>
        <v>PAN ZONES</v>
      </c>
      <c r="F419" s="577" t="str">
        <f t="shared" si="49"/>
        <v>NORTH BRANFORD 40</v>
      </c>
      <c r="G419" s="578"/>
      <c r="H419" s="645">
        <f>VLOOKUP(E419,START_TIMES,2)</f>
        <v>0.41666666666666669</v>
      </c>
      <c r="I419" s="614" t="str">
        <f t="shared" si="50"/>
        <v>Stanley Quarter Park (G), New Britain</v>
      </c>
      <c r="J419" s="580"/>
      <c r="K419" s="16"/>
      <c r="M419" s="281" t="s">
        <v>120</v>
      </c>
      <c r="N419" s="281" t="s">
        <v>857</v>
      </c>
      <c r="P419" s="85"/>
      <c r="Q419" s="85"/>
    </row>
    <row r="420" spans="1:29" ht="12.75" customHeight="1" x14ac:dyDescent="0.35">
      <c r="A420" s="574">
        <v>502</v>
      </c>
      <c r="B420" s="581" t="s">
        <v>842</v>
      </c>
      <c r="C420" s="575">
        <v>45550</v>
      </c>
      <c r="D420" s="588" t="s">
        <v>12</v>
      </c>
      <c r="E420" s="577" t="str">
        <f t="shared" si="48"/>
        <v>RIDGEFIELD KICKS</v>
      </c>
      <c r="F420" s="577" t="str">
        <f t="shared" si="49"/>
        <v>LITCHFIELD COUNTY BLUES 40</v>
      </c>
      <c r="G420" s="578"/>
      <c r="H420" s="645">
        <f>VLOOKUP(E420,START_TIMES,2)</f>
        <v>0.33333333333333331</v>
      </c>
      <c r="I420" s="614" t="str">
        <f t="shared" si="50"/>
        <v>Wooster School (T), Danbury</v>
      </c>
      <c r="J420" s="580"/>
      <c r="K420" s="16"/>
      <c r="M420" s="281" t="s">
        <v>121</v>
      </c>
      <c r="N420" s="281" t="s">
        <v>854</v>
      </c>
      <c r="P420" s="85"/>
      <c r="Q420" s="85"/>
    </row>
    <row r="421" spans="1:29" ht="12.75" customHeight="1" x14ac:dyDescent="0.35">
      <c r="A421" s="574">
        <v>503</v>
      </c>
      <c r="B421" s="581" t="s">
        <v>842</v>
      </c>
      <c r="C421" s="575">
        <v>45550</v>
      </c>
      <c r="D421" s="588" t="s">
        <v>12</v>
      </c>
      <c r="E421" s="577" t="str">
        <f t="shared" si="48"/>
        <v>NORTH HAVEN SC</v>
      </c>
      <c r="F421" s="577" t="str">
        <f t="shared" si="49"/>
        <v>WILTON WOLVES</v>
      </c>
      <c r="G421" s="578"/>
      <c r="H421" s="645">
        <f>VLOOKUP(E421,START_TIMES,2)</f>
        <v>0.41666666666666702</v>
      </c>
      <c r="I421" s="614" t="str">
        <f t="shared" si="50"/>
        <v>Memorial Field (G), North Haven</v>
      </c>
      <c r="J421" s="580"/>
      <c r="K421" s="16"/>
      <c r="M421" s="647" t="s">
        <v>119</v>
      </c>
      <c r="N421" s="647" t="s">
        <v>123</v>
      </c>
      <c r="P421" s="85"/>
      <c r="Q421" s="85"/>
    </row>
    <row r="422" spans="1:29" ht="12.75" customHeight="1" thickBot="1" x14ac:dyDescent="0.4">
      <c r="A422" s="574">
        <v>504</v>
      </c>
      <c r="B422" s="581" t="s">
        <v>842</v>
      </c>
      <c r="C422" s="575">
        <v>45550</v>
      </c>
      <c r="D422" s="588" t="s">
        <v>12</v>
      </c>
      <c r="E422" s="577" t="str">
        <f t="shared" si="48"/>
        <v>GUILFORD BELL CURVE</v>
      </c>
      <c r="F422" s="577" t="str">
        <f t="shared" si="49"/>
        <v>NEW HAVEN AMERICANS</v>
      </c>
      <c r="G422" s="578"/>
      <c r="H422" s="645">
        <v>0.33333333333333331</v>
      </c>
      <c r="I422" s="614" t="str">
        <f t="shared" si="50"/>
        <v>Guilford HS (T), Guilford</v>
      </c>
      <c r="J422" s="580"/>
      <c r="K422" s="16"/>
      <c r="M422" s="281" t="s">
        <v>113</v>
      </c>
      <c r="N422" s="281" t="s">
        <v>856</v>
      </c>
      <c r="P422" s="85"/>
      <c r="Q422" s="85"/>
    </row>
    <row r="423" spans="1:29" ht="12.75" customHeight="1" thickTop="1" thickBot="1" x14ac:dyDescent="0.4">
      <c r="A423" s="574">
        <v>506</v>
      </c>
      <c r="B423" s="581" t="s">
        <v>842</v>
      </c>
      <c r="C423" s="575">
        <v>45550</v>
      </c>
      <c r="D423" s="590" t="s">
        <v>1076</v>
      </c>
      <c r="E423" s="577" t="e">
        <f t="shared" si="48"/>
        <v>#N/A</v>
      </c>
      <c r="F423" s="577" t="e">
        <f t="shared" si="49"/>
        <v>#N/A</v>
      </c>
      <c r="G423" s="578"/>
      <c r="H423" s="645" t="e">
        <f t="shared" ref="H423:H432" si="51">VLOOKUP(E423,START_TIMES,2)</f>
        <v>#N/A</v>
      </c>
      <c r="I423" s="614" t="e">
        <f t="shared" si="50"/>
        <v>#N/A</v>
      </c>
      <c r="J423" s="593"/>
      <c r="K423" s="16"/>
      <c r="M423" s="197"/>
      <c r="N423" s="197"/>
      <c r="P423" s="85"/>
      <c r="Q423" s="85"/>
      <c r="S423" s="16"/>
      <c r="T423" s="198"/>
      <c r="U423" s="198"/>
      <c r="V423" s="16">
        <v>73</v>
      </c>
      <c r="W423" s="209"/>
      <c r="X423" s="215"/>
      <c r="Y423" s="16"/>
      <c r="Z423" s="20"/>
      <c r="AC423" s="16"/>
    </row>
    <row r="424" spans="1:29" ht="11.5" customHeight="1" thickTop="1" x14ac:dyDescent="0.35">
      <c r="A424" s="574">
        <v>507</v>
      </c>
      <c r="B424" s="581" t="s">
        <v>842</v>
      </c>
      <c r="C424" s="575">
        <v>45550</v>
      </c>
      <c r="D424" s="590" t="s">
        <v>1076</v>
      </c>
      <c r="E424" s="577" t="e">
        <f t="shared" si="48"/>
        <v>#N/A</v>
      </c>
      <c r="F424" s="577" t="e">
        <f t="shared" si="49"/>
        <v>#N/A</v>
      </c>
      <c r="G424" s="578"/>
      <c r="H424" s="645" t="e">
        <f t="shared" si="51"/>
        <v>#N/A</v>
      </c>
      <c r="I424" s="614" t="e">
        <f t="shared" si="50"/>
        <v>#N/A</v>
      </c>
      <c r="J424" s="580"/>
      <c r="K424" s="16"/>
      <c r="M424" s="197"/>
      <c r="N424" s="197"/>
      <c r="P424" s="85"/>
      <c r="Q424" s="85"/>
      <c r="S424" s="16"/>
      <c r="T424" s="288"/>
      <c r="U424" s="288"/>
      <c r="V424" s="16"/>
      <c r="W424" s="227"/>
      <c r="X424" s="289"/>
      <c r="Y424" s="16"/>
      <c r="Z424" s="20"/>
      <c r="AC424" s="16"/>
    </row>
    <row r="425" spans="1:29" ht="12.75" customHeight="1" x14ac:dyDescent="0.35">
      <c r="A425" s="574">
        <v>508</v>
      </c>
      <c r="B425" s="581" t="s">
        <v>842</v>
      </c>
      <c r="C425" s="575">
        <v>45550</v>
      </c>
      <c r="D425" s="590" t="s">
        <v>1076</v>
      </c>
      <c r="E425" s="577" t="e">
        <f t="shared" si="48"/>
        <v>#N/A</v>
      </c>
      <c r="F425" s="577" t="e">
        <f t="shared" si="49"/>
        <v>#N/A</v>
      </c>
      <c r="G425" s="578"/>
      <c r="H425" s="645" t="e">
        <f t="shared" si="51"/>
        <v>#N/A</v>
      </c>
      <c r="I425" s="614" t="e">
        <f t="shared" si="50"/>
        <v>#N/A</v>
      </c>
      <c r="J425" s="580"/>
      <c r="K425" s="16"/>
      <c r="M425" s="197"/>
      <c r="N425" s="197"/>
      <c r="P425" s="85"/>
      <c r="Q425" s="85"/>
    </row>
    <row r="426" spans="1:29" ht="12.65" customHeight="1" x14ac:dyDescent="0.35">
      <c r="A426" s="574">
        <v>509</v>
      </c>
      <c r="B426" s="581" t="s">
        <v>842</v>
      </c>
      <c r="C426" s="575">
        <v>45550</v>
      </c>
      <c r="D426" s="590" t="s">
        <v>1076</v>
      </c>
      <c r="E426" s="577" t="e">
        <f t="shared" si="48"/>
        <v>#N/A</v>
      </c>
      <c r="F426" s="577" t="e">
        <f t="shared" si="49"/>
        <v>#N/A</v>
      </c>
      <c r="G426" s="578"/>
      <c r="H426" s="645" t="e">
        <f t="shared" si="51"/>
        <v>#N/A</v>
      </c>
      <c r="I426" s="614" t="e">
        <f t="shared" si="50"/>
        <v>#N/A</v>
      </c>
      <c r="J426" s="580"/>
      <c r="K426" s="16"/>
      <c r="M426" s="197"/>
      <c r="N426" s="197"/>
      <c r="P426" s="85"/>
      <c r="Q426" s="85"/>
    </row>
    <row r="427" spans="1:29" ht="12.75" customHeight="1" x14ac:dyDescent="0.35">
      <c r="A427" s="574">
        <v>510</v>
      </c>
      <c r="B427" s="581" t="s">
        <v>842</v>
      </c>
      <c r="C427" s="575">
        <v>45550</v>
      </c>
      <c r="D427" s="590" t="s">
        <v>1076</v>
      </c>
      <c r="E427" s="577" t="e">
        <f t="shared" si="48"/>
        <v>#N/A</v>
      </c>
      <c r="F427" s="577" t="e">
        <f t="shared" si="49"/>
        <v>#N/A</v>
      </c>
      <c r="G427" s="578"/>
      <c r="H427" s="645" t="e">
        <f t="shared" si="51"/>
        <v>#N/A</v>
      </c>
      <c r="I427" s="614" t="e">
        <f t="shared" ref="I427:I441" si="52">VLOOKUP(E427,fields,2)</f>
        <v>#N/A</v>
      </c>
      <c r="J427" s="580"/>
      <c r="K427" s="16"/>
      <c r="M427" s="197"/>
      <c r="N427" s="197"/>
      <c r="P427" s="85"/>
      <c r="Q427" s="85"/>
    </row>
    <row r="428" spans="1:29" ht="12.75" customHeight="1" x14ac:dyDescent="0.35">
      <c r="A428" s="574">
        <v>511</v>
      </c>
      <c r="B428" s="581" t="s">
        <v>842</v>
      </c>
      <c r="C428" s="575">
        <v>45550</v>
      </c>
      <c r="D428" s="590" t="s">
        <v>1076</v>
      </c>
      <c r="E428" s="577" t="e">
        <f t="shared" si="48"/>
        <v>#N/A</v>
      </c>
      <c r="F428" s="577" t="e">
        <f t="shared" si="49"/>
        <v>#N/A</v>
      </c>
      <c r="G428" s="578"/>
      <c r="H428" s="645" t="e">
        <f t="shared" si="51"/>
        <v>#N/A</v>
      </c>
      <c r="I428" s="614" t="e">
        <f t="shared" si="52"/>
        <v>#N/A</v>
      </c>
      <c r="J428" s="585"/>
      <c r="K428" s="16"/>
      <c r="M428" s="85"/>
      <c r="N428" s="85"/>
      <c r="P428" s="85"/>
      <c r="Q428" s="85"/>
    </row>
    <row r="429" spans="1:29" ht="12.75" customHeight="1" x14ac:dyDescent="0.35">
      <c r="A429" s="574">
        <v>513</v>
      </c>
      <c r="B429" s="581" t="s">
        <v>842</v>
      </c>
      <c r="C429" s="575">
        <v>45550</v>
      </c>
      <c r="D429" s="591" t="s">
        <v>1075</v>
      </c>
      <c r="E429" s="577" t="str">
        <f t="shared" si="48"/>
        <v>GUILFORD BLACK EAGLES</v>
      </c>
      <c r="F429" s="577" t="str">
        <f t="shared" si="49"/>
        <v>CHESHIRE AZZURRI</v>
      </c>
      <c r="G429" s="578"/>
      <c r="H429" s="645">
        <f t="shared" si="51"/>
        <v>0.41666666666666669</v>
      </c>
      <c r="I429" s="614" t="str">
        <f t="shared" si="52"/>
        <v>Bittner Park (G), Guilford</v>
      </c>
      <c r="J429" s="580"/>
      <c r="K429" s="16"/>
      <c r="M429" s="319" t="s">
        <v>147</v>
      </c>
      <c r="N429" s="319" t="s">
        <v>138</v>
      </c>
      <c r="P429" s="85"/>
      <c r="Q429" s="85"/>
    </row>
    <row r="430" spans="1:29" ht="12.75" customHeight="1" x14ac:dyDescent="0.35">
      <c r="A430" s="574">
        <v>514</v>
      </c>
      <c r="B430" s="581" t="s">
        <v>842</v>
      </c>
      <c r="C430" s="575">
        <v>45550</v>
      </c>
      <c r="D430" s="591" t="s">
        <v>1075</v>
      </c>
      <c r="E430" s="577" t="str">
        <f t="shared" si="48"/>
        <v>CLUB NAPOLI 55</v>
      </c>
      <c r="F430" s="577" t="str">
        <f t="shared" si="49"/>
        <v>ZIMMITTI SC</v>
      </c>
      <c r="G430" s="578"/>
      <c r="H430" s="645">
        <f t="shared" si="51"/>
        <v>0.41666666666666702</v>
      </c>
      <c r="I430" s="614" t="str">
        <f t="shared" si="52"/>
        <v>North Farms Park (G), North Branford</v>
      </c>
      <c r="J430" s="580"/>
      <c r="K430" s="16"/>
      <c r="M430" s="319" t="s">
        <v>141</v>
      </c>
      <c r="N430" s="319" t="s">
        <v>137</v>
      </c>
      <c r="P430" s="85"/>
      <c r="Q430" s="85"/>
    </row>
    <row r="431" spans="1:29" ht="12.75" customHeight="1" x14ac:dyDescent="0.35">
      <c r="A431" s="574">
        <v>515</v>
      </c>
      <c r="B431" s="581" t="s">
        <v>842</v>
      </c>
      <c r="C431" s="575">
        <v>45550</v>
      </c>
      <c r="D431" s="591" t="s">
        <v>1075</v>
      </c>
      <c r="E431" s="577" t="str">
        <f t="shared" si="48"/>
        <v>GREENWICH PFC</v>
      </c>
      <c r="F431" s="577" t="str">
        <f t="shared" si="49"/>
        <v>EAST HAVEN SC</v>
      </c>
      <c r="G431" s="578"/>
      <c r="H431" s="645">
        <f t="shared" si="51"/>
        <v>0.41666666666666702</v>
      </c>
      <c r="I431" s="614" t="str">
        <f t="shared" si="52"/>
        <v>tbd</v>
      </c>
      <c r="J431" s="580"/>
      <c r="K431" s="16"/>
      <c r="M431" s="319" t="s">
        <v>146</v>
      </c>
      <c r="N431" s="319" t="s">
        <v>144</v>
      </c>
      <c r="P431" s="85"/>
      <c r="Q431" s="85"/>
    </row>
    <row r="432" spans="1:29" ht="12.75" customHeight="1" x14ac:dyDescent="0.35">
      <c r="A432" s="574">
        <v>516</v>
      </c>
      <c r="B432" s="581" t="s">
        <v>842</v>
      </c>
      <c r="C432" s="575">
        <v>45550</v>
      </c>
      <c r="D432" s="591" t="s">
        <v>1075</v>
      </c>
      <c r="E432" s="577" t="str">
        <f t="shared" si="48"/>
        <v>DHAVEN FC</v>
      </c>
      <c r="F432" s="577" t="str">
        <f t="shared" si="49"/>
        <v>SOUTHEAST CT</v>
      </c>
      <c r="G432" s="578"/>
      <c r="H432" s="645">
        <f t="shared" si="51"/>
        <v>0.41666666666666702</v>
      </c>
      <c r="I432" s="614" t="str">
        <f t="shared" si="52"/>
        <v>Pragemann  Park (G), Wallingford</v>
      </c>
      <c r="J432" s="580"/>
      <c r="K432" s="16"/>
      <c r="M432" s="319" t="s">
        <v>142</v>
      </c>
      <c r="N432" s="319" t="s">
        <v>149</v>
      </c>
      <c r="P432" s="85"/>
      <c r="Q432" s="85"/>
    </row>
    <row r="433" spans="1:17" ht="12.75" customHeight="1" x14ac:dyDescent="0.35">
      <c r="A433" s="574">
        <v>517</v>
      </c>
      <c r="B433" s="581" t="s">
        <v>842</v>
      </c>
      <c r="C433" s="575">
        <v>45550</v>
      </c>
      <c r="D433" s="591" t="s">
        <v>1075</v>
      </c>
      <c r="E433" s="577" t="str">
        <f t="shared" si="48"/>
        <v>VASCO DA GAMA 55</v>
      </c>
      <c r="F433" s="577" t="str">
        <f t="shared" si="49"/>
        <v>NORTH BRANFORD LEGENDS</v>
      </c>
      <c r="G433" s="578"/>
      <c r="H433" s="645">
        <v>0.41666666666666669</v>
      </c>
      <c r="I433" s="614" t="str">
        <f t="shared" si="52"/>
        <v>Veterans Memorial Park (T), Bridgeport</v>
      </c>
      <c r="J433" s="585"/>
      <c r="K433" s="16"/>
      <c r="M433" s="5" t="s">
        <v>135</v>
      </c>
      <c r="N433" s="5" t="s">
        <v>148</v>
      </c>
      <c r="P433" s="85"/>
      <c r="Q433" s="85"/>
    </row>
    <row r="434" spans="1:17" ht="12.75" customHeight="1" x14ac:dyDescent="0.35">
      <c r="A434" s="574">
        <v>519</v>
      </c>
      <c r="B434" s="581" t="s">
        <v>946</v>
      </c>
      <c r="C434" s="575">
        <v>45557</v>
      </c>
      <c r="D434" s="576" t="s">
        <v>10</v>
      </c>
      <c r="E434" s="577" t="str">
        <f t="shared" si="48"/>
        <v>STAMFORD FC</v>
      </c>
      <c r="F434" s="577" t="str">
        <f t="shared" si="49"/>
        <v>NORWALK FC</v>
      </c>
      <c r="G434" s="578"/>
      <c r="H434" s="645">
        <f t="shared" ref="H434:H468" si="53">VLOOKUP(E434,START_TIMES,2)</f>
        <v>0.33333333333333331</v>
      </c>
      <c r="I434" s="614" t="str">
        <f t="shared" si="52"/>
        <v>West Beach Fields (T), Stamford</v>
      </c>
      <c r="J434" s="580"/>
      <c r="K434" s="16"/>
      <c r="M434" s="5" t="s">
        <v>101</v>
      </c>
      <c r="N434" s="5" t="s">
        <v>95</v>
      </c>
      <c r="P434" s="85"/>
      <c r="Q434" s="85"/>
    </row>
    <row r="435" spans="1:17" ht="12.75" customHeight="1" x14ac:dyDescent="0.35">
      <c r="A435" s="574">
        <v>520</v>
      </c>
      <c r="B435" s="581" t="s">
        <v>946</v>
      </c>
      <c r="C435" s="575">
        <v>45557</v>
      </c>
      <c r="D435" s="576" t="s">
        <v>10</v>
      </c>
      <c r="E435" s="577" t="str">
        <f t="shared" si="48"/>
        <v>CLINTON FC 30</v>
      </c>
      <c r="F435" s="577" t="str">
        <f t="shared" si="49"/>
        <v>GREENWICH FC 30</v>
      </c>
      <c r="G435" s="578"/>
      <c r="H435" s="645">
        <f t="shared" si="53"/>
        <v>0.33333333333333331</v>
      </c>
      <c r="I435" s="614" t="str">
        <f t="shared" si="52"/>
        <v>Strong Field (T), Madison</v>
      </c>
      <c r="J435" s="580"/>
      <c r="K435" s="16"/>
      <c r="M435" s="85" t="s">
        <v>96</v>
      </c>
      <c r="N435" s="85" t="s">
        <v>94</v>
      </c>
      <c r="P435" s="85"/>
      <c r="Q435" s="85"/>
    </row>
    <row r="436" spans="1:17" ht="12.75" customHeight="1" x14ac:dyDescent="0.35">
      <c r="A436" s="574">
        <v>521</v>
      </c>
      <c r="B436" s="581" t="s">
        <v>946</v>
      </c>
      <c r="C436" s="575">
        <v>45557</v>
      </c>
      <c r="D436" s="576" t="s">
        <v>10</v>
      </c>
      <c r="E436" s="577" t="str">
        <f t="shared" si="48"/>
        <v>MILFORD TUESDAY</v>
      </c>
      <c r="F436" s="577" t="str">
        <f t="shared" si="49"/>
        <v>CHESHIRE SC UNITED</v>
      </c>
      <c r="G436" s="578"/>
      <c r="H436" s="645">
        <f t="shared" si="53"/>
        <v>0.33333333333333331</v>
      </c>
      <c r="I436" s="614" t="str">
        <f t="shared" si="52"/>
        <v>Witek Park (G), Derby</v>
      </c>
      <c r="J436" s="580"/>
      <c r="K436" s="16"/>
      <c r="M436" s="85" t="s">
        <v>98</v>
      </c>
      <c r="N436" s="85" t="s">
        <v>97</v>
      </c>
      <c r="P436" s="85"/>
      <c r="Q436" s="85"/>
    </row>
    <row r="437" spans="1:17" ht="12.75" customHeight="1" x14ac:dyDescent="0.35">
      <c r="A437" s="574">
        <v>522</v>
      </c>
      <c r="B437" s="581" t="s">
        <v>946</v>
      </c>
      <c r="C437" s="575">
        <v>45557</v>
      </c>
      <c r="D437" s="576" t="s">
        <v>10</v>
      </c>
      <c r="E437" s="577" t="str">
        <f t="shared" si="48"/>
        <v xml:space="preserve">FC SHELTON </v>
      </c>
      <c r="F437" s="577" t="str">
        <f t="shared" si="49"/>
        <v>DANBURY UNITED 30</v>
      </c>
      <c r="G437" s="578"/>
      <c r="H437" s="645">
        <f t="shared" si="53"/>
        <v>0.33333333333333331</v>
      </c>
      <c r="I437" s="614" t="str">
        <f t="shared" si="52"/>
        <v>Nike Site (G), Shelton</v>
      </c>
      <c r="J437" s="580"/>
      <c r="K437" s="16"/>
      <c r="M437" s="85" t="s">
        <v>99</v>
      </c>
      <c r="N437" s="85" t="s">
        <v>93</v>
      </c>
      <c r="P437" s="85"/>
      <c r="Q437" s="85"/>
    </row>
    <row r="438" spans="1:17" ht="12.75" customHeight="1" x14ac:dyDescent="0.35">
      <c r="A438" s="574">
        <v>523</v>
      </c>
      <c r="B438" s="581" t="s">
        <v>946</v>
      </c>
      <c r="C438" s="575">
        <v>45557</v>
      </c>
      <c r="D438" s="576" t="s">
        <v>10</v>
      </c>
      <c r="E438" s="577" t="str">
        <f t="shared" si="48"/>
        <v>HAMDEN ALL STARS</v>
      </c>
      <c r="F438" s="577" t="str">
        <f t="shared" si="49"/>
        <v>NORTH BRANFORD 30</v>
      </c>
      <c r="G438" s="578"/>
      <c r="H438" s="645">
        <f t="shared" si="53"/>
        <v>0.41666666666666669</v>
      </c>
      <c r="I438" s="614" t="str">
        <f t="shared" si="52"/>
        <v>Moretti Field (G), Hamden</v>
      </c>
      <c r="J438" s="580"/>
      <c r="K438" s="16"/>
      <c r="M438" s="85" t="s">
        <v>92</v>
      </c>
      <c r="N438" s="85" t="s">
        <v>100</v>
      </c>
      <c r="P438" s="85"/>
      <c r="Q438" s="85"/>
    </row>
    <row r="439" spans="1:17" ht="12.75" customHeight="1" x14ac:dyDescent="0.35">
      <c r="A439" s="574">
        <v>525</v>
      </c>
      <c r="B439" s="581" t="s">
        <v>946</v>
      </c>
      <c r="C439" s="632">
        <v>45557</v>
      </c>
      <c r="D439" s="633" t="s">
        <v>175</v>
      </c>
      <c r="E439" s="634" t="str">
        <f t="shared" si="48"/>
        <v>TRINITY FC</v>
      </c>
      <c r="F439" s="577" t="str">
        <f t="shared" si="49"/>
        <v>SALTY DOGS FC</v>
      </c>
      <c r="G439" s="578"/>
      <c r="H439" s="645">
        <f t="shared" si="53"/>
        <v>0.33333333333333331</v>
      </c>
      <c r="I439" s="614" t="str">
        <f t="shared" si="52"/>
        <v>Pease Road (G), Woodbridge</v>
      </c>
      <c r="J439" s="585"/>
      <c r="K439" s="16"/>
      <c r="M439" s="197" t="s">
        <v>159</v>
      </c>
      <c r="N439" s="197" t="s">
        <v>158</v>
      </c>
      <c r="P439" s="85"/>
      <c r="Q439" s="85"/>
    </row>
    <row r="440" spans="1:17" ht="12.75" customHeight="1" x14ac:dyDescent="0.35">
      <c r="A440" s="574">
        <v>526</v>
      </c>
      <c r="B440" s="581" t="s">
        <v>946</v>
      </c>
      <c r="C440" s="575">
        <v>45557</v>
      </c>
      <c r="D440" s="586" t="s">
        <v>175</v>
      </c>
      <c r="E440" s="577" t="str">
        <f t="shared" si="48"/>
        <v>COYOTES FC</v>
      </c>
      <c r="F440" s="577" t="str">
        <f t="shared" si="49"/>
        <v>LITCHFIELD COUNTY BLUES 30</v>
      </c>
      <c r="G440" s="578"/>
      <c r="H440" s="645">
        <f t="shared" si="53"/>
        <v>0.33333333333333331</v>
      </c>
      <c r="I440" s="614" t="str">
        <f t="shared" si="52"/>
        <v>Pragemann  Park (G), Wallingford</v>
      </c>
      <c r="J440" s="580"/>
      <c r="K440" s="16"/>
      <c r="M440" s="197" t="s">
        <v>151</v>
      </c>
      <c r="N440" s="197" t="s">
        <v>154</v>
      </c>
      <c r="P440" s="85"/>
      <c r="Q440" s="85"/>
    </row>
    <row r="441" spans="1:17" ht="12.75" customHeight="1" x14ac:dyDescent="0.35">
      <c r="A441" s="574">
        <v>527</v>
      </c>
      <c r="B441" s="581" t="s">
        <v>946</v>
      </c>
      <c r="C441" s="575">
        <v>45557</v>
      </c>
      <c r="D441" s="586" t="s">
        <v>175</v>
      </c>
      <c r="E441" s="577" t="str">
        <f t="shared" si="48"/>
        <v>NAUGATUCK FUSION</v>
      </c>
      <c r="F441" s="412" t="str">
        <f t="shared" si="49"/>
        <v>BYE 30</v>
      </c>
      <c r="G441" s="675"/>
      <c r="H441" s="645">
        <f t="shared" si="53"/>
        <v>0.41666666666666702</v>
      </c>
      <c r="I441" s="614" t="str">
        <f t="shared" si="52"/>
        <v>City Hill MS (G), Naugatuck</v>
      </c>
      <c r="J441" s="580"/>
      <c r="K441" s="16"/>
      <c r="M441" s="197" t="s">
        <v>156</v>
      </c>
      <c r="N441" s="197" t="s">
        <v>150</v>
      </c>
      <c r="P441" s="85"/>
      <c r="Q441" s="85"/>
    </row>
    <row r="442" spans="1:17" ht="18.75" customHeight="1" x14ac:dyDescent="0.35">
      <c r="A442" s="574">
        <v>528</v>
      </c>
      <c r="B442" s="581" t="s">
        <v>946</v>
      </c>
      <c r="C442" s="575">
        <v>45557</v>
      </c>
      <c r="D442" s="663" t="s">
        <v>175</v>
      </c>
      <c r="E442" s="666" t="str">
        <f t="shared" si="48"/>
        <v>FC CALDO VERDE</v>
      </c>
      <c r="F442" s="666" t="str">
        <f t="shared" si="49"/>
        <v>EFC UNITED</v>
      </c>
      <c r="G442" s="669"/>
      <c r="H442" s="678">
        <f t="shared" si="53"/>
        <v>0.33333333333333331</v>
      </c>
      <c r="I442" s="638" t="s">
        <v>998</v>
      </c>
      <c r="J442" s="585" t="s">
        <v>928</v>
      </c>
      <c r="K442" s="16"/>
      <c r="M442" s="197" t="s">
        <v>153</v>
      </c>
      <c r="N442" s="197" t="s">
        <v>152</v>
      </c>
      <c r="P442" s="307"/>
      <c r="Q442" s="307"/>
    </row>
    <row r="443" spans="1:17" ht="12.75" customHeight="1" x14ac:dyDescent="0.35">
      <c r="A443" s="574">
        <v>529</v>
      </c>
      <c r="B443" s="581" t="s">
        <v>946</v>
      </c>
      <c r="C443" s="575">
        <v>45557</v>
      </c>
      <c r="D443" s="586" t="s">
        <v>175</v>
      </c>
      <c r="E443" s="577" t="str">
        <f t="shared" si="48"/>
        <v>QPR</v>
      </c>
      <c r="F443" s="577" t="str">
        <f t="shared" si="49"/>
        <v>MILFORD AMIGOS</v>
      </c>
      <c r="G443" s="675"/>
      <c r="H443" s="645">
        <f t="shared" si="53"/>
        <v>0.375</v>
      </c>
      <c r="I443" s="614" t="str">
        <f t="shared" ref="I443:I474" si="54">VLOOKUP(E443,fields,2)</f>
        <v>Quinnipiac Park (G), Cheshire</v>
      </c>
      <c r="J443" s="580"/>
      <c r="K443" s="16"/>
      <c r="M443" s="197" t="s">
        <v>157</v>
      </c>
      <c r="N443" s="197" t="s">
        <v>155</v>
      </c>
      <c r="P443" s="85"/>
      <c r="Q443" s="85"/>
    </row>
    <row r="444" spans="1:17" ht="12.75" customHeight="1" thickBot="1" x14ac:dyDescent="0.4">
      <c r="A444" s="574">
        <v>531</v>
      </c>
      <c r="B444" s="581" t="s">
        <v>946</v>
      </c>
      <c r="C444" s="575">
        <v>45557</v>
      </c>
      <c r="D444" s="587" t="s">
        <v>11</v>
      </c>
      <c r="E444" s="577" t="str">
        <f t="shared" si="48"/>
        <v>VASCO DA GAMA 40</v>
      </c>
      <c r="F444" s="577" t="str">
        <f t="shared" si="49"/>
        <v>STORM FC</v>
      </c>
      <c r="G444" s="578"/>
      <c r="H444" s="645">
        <f t="shared" si="53"/>
        <v>0.41666666666666702</v>
      </c>
      <c r="I444" s="614" t="str">
        <f t="shared" si="54"/>
        <v>Veterans Memorial Park (T), Bridgeport</v>
      </c>
      <c r="J444" s="585"/>
      <c r="K444" s="16"/>
      <c r="M444" s="85" t="s">
        <v>109</v>
      </c>
      <c r="N444" s="85" t="s">
        <v>108</v>
      </c>
      <c r="P444" s="85"/>
      <c r="Q444" s="85"/>
    </row>
    <row r="445" spans="1:17" ht="12.75" customHeight="1" thickTop="1" thickBot="1" x14ac:dyDescent="0.4">
      <c r="A445" s="574">
        <v>532</v>
      </c>
      <c r="B445" s="581" t="s">
        <v>946</v>
      </c>
      <c r="C445" s="575">
        <v>45557</v>
      </c>
      <c r="D445" s="587" t="s">
        <v>11</v>
      </c>
      <c r="E445" s="577" t="str">
        <f t="shared" si="48"/>
        <v>CLUB NAPOLI 40</v>
      </c>
      <c r="F445" s="577" t="str">
        <f t="shared" si="49"/>
        <v>GREENWICH PUMAS FC 40</v>
      </c>
      <c r="G445" s="578"/>
      <c r="H445" s="645">
        <f t="shared" si="53"/>
        <v>0.41666666666666702</v>
      </c>
      <c r="I445" s="614" t="str">
        <f t="shared" si="54"/>
        <v>Sportsplex (T), North Branford</v>
      </c>
      <c r="J445" s="580"/>
      <c r="K445" s="16"/>
      <c r="M445" s="600" t="s">
        <v>161</v>
      </c>
      <c r="N445" s="606" t="s">
        <v>104</v>
      </c>
      <c r="P445" s="85"/>
      <c r="Q445" s="85"/>
    </row>
    <row r="446" spans="1:17" ht="12.75" customHeight="1" thickTop="1" thickBot="1" x14ac:dyDescent="0.4">
      <c r="A446" s="574">
        <v>533</v>
      </c>
      <c r="B446" s="581" t="s">
        <v>946</v>
      </c>
      <c r="C446" s="575">
        <v>45557</v>
      </c>
      <c r="D446" s="587" t="s">
        <v>11</v>
      </c>
      <c r="E446" s="577" t="str">
        <f t="shared" si="48"/>
        <v>SHEBEEN FC</v>
      </c>
      <c r="F446" s="577" t="str">
        <f t="shared" si="49"/>
        <v>CLINTON FC 40</v>
      </c>
      <c r="G446" s="578"/>
      <c r="H446" s="645">
        <f t="shared" si="53"/>
        <v>0.41666666666666702</v>
      </c>
      <c r="I446" s="614" t="str">
        <f t="shared" si="54"/>
        <v>Ludlowe HS (T), Fairfield</v>
      </c>
      <c r="J446" s="580"/>
      <c r="K446" s="16"/>
      <c r="M446" s="600" t="s">
        <v>106</v>
      </c>
      <c r="N446" s="606" t="s">
        <v>160</v>
      </c>
      <c r="P446" s="85"/>
      <c r="Q446" s="85"/>
    </row>
    <row r="447" spans="1:17" ht="12.75" customHeight="1" thickTop="1" thickBot="1" x14ac:dyDescent="0.4">
      <c r="A447" s="574">
        <v>534</v>
      </c>
      <c r="B447" s="581" t="s">
        <v>946</v>
      </c>
      <c r="C447" s="575">
        <v>45557</v>
      </c>
      <c r="D447" s="587" t="s">
        <v>11</v>
      </c>
      <c r="E447" s="577" t="str">
        <f t="shared" si="48"/>
        <v>GREENWICH FC 40</v>
      </c>
      <c r="F447" s="577" t="str">
        <f t="shared" si="49"/>
        <v>FAIRFIELD GAC 40</v>
      </c>
      <c r="G447" s="578"/>
      <c r="H447" s="645">
        <f t="shared" si="53"/>
        <v>0.33333333333333331</v>
      </c>
      <c r="I447" s="614" t="str">
        <f t="shared" si="54"/>
        <v>tbd</v>
      </c>
      <c r="J447" s="580"/>
      <c r="K447" s="16"/>
      <c r="M447" s="600" t="s">
        <v>163</v>
      </c>
      <c r="N447" s="606" t="s">
        <v>162</v>
      </c>
      <c r="P447" s="85"/>
      <c r="Q447" s="85"/>
    </row>
    <row r="448" spans="1:17" ht="12.75" customHeight="1" thickTop="1" thickBot="1" x14ac:dyDescent="0.4">
      <c r="A448" s="574">
        <v>535</v>
      </c>
      <c r="B448" s="581" t="s">
        <v>946</v>
      </c>
      <c r="C448" s="575">
        <v>45557</v>
      </c>
      <c r="D448" s="587" t="s">
        <v>11</v>
      </c>
      <c r="E448" s="577" t="str">
        <f t="shared" si="48"/>
        <v>NORWALK SPORT COLOMBIA 40</v>
      </c>
      <c r="F448" s="577" t="str">
        <f t="shared" si="49"/>
        <v>SOUTHEAST ROVERS</v>
      </c>
      <c r="G448" s="578"/>
      <c r="H448" s="645">
        <f t="shared" si="53"/>
        <v>0.41666666666666702</v>
      </c>
      <c r="I448" s="614" t="str">
        <f t="shared" si="54"/>
        <v>Nathan Hale MS (T), Norwalk</v>
      </c>
      <c r="J448" s="580"/>
      <c r="K448" s="16"/>
      <c r="M448" s="600" t="s">
        <v>105</v>
      </c>
      <c r="N448" s="606" t="s">
        <v>107</v>
      </c>
      <c r="P448" s="85"/>
      <c r="Q448" s="85"/>
    </row>
    <row r="449" spans="1:17" ht="12.75" customHeight="1" thickTop="1" thickBot="1" x14ac:dyDescent="0.4">
      <c r="A449" s="574">
        <v>537</v>
      </c>
      <c r="B449" s="581" t="s">
        <v>946</v>
      </c>
      <c r="C449" s="575">
        <v>45557</v>
      </c>
      <c r="D449" s="588" t="s">
        <v>12</v>
      </c>
      <c r="E449" s="577" t="e">
        <f t="shared" si="48"/>
        <v>#N/A</v>
      </c>
      <c r="F449" s="577" t="e">
        <f t="shared" si="49"/>
        <v>#N/A</v>
      </c>
      <c r="G449" s="589"/>
      <c r="H449" s="645" t="e">
        <f t="shared" si="53"/>
        <v>#N/A</v>
      </c>
      <c r="I449" s="614" t="e">
        <f t="shared" si="54"/>
        <v>#N/A</v>
      </c>
      <c r="J449" s="580"/>
      <c r="K449" s="16"/>
      <c r="M449" s="600"/>
      <c r="N449" s="606"/>
      <c r="P449" s="85"/>
      <c r="Q449" s="85"/>
    </row>
    <row r="450" spans="1:17" ht="12.75" customHeight="1" thickTop="1" thickBot="1" x14ac:dyDescent="0.4">
      <c r="A450" s="574">
        <v>538</v>
      </c>
      <c r="B450" s="581" t="s">
        <v>946</v>
      </c>
      <c r="C450" s="575">
        <v>45557</v>
      </c>
      <c r="D450" s="588" t="s">
        <v>12</v>
      </c>
      <c r="E450" s="577" t="e">
        <f t="shared" si="48"/>
        <v>#N/A</v>
      </c>
      <c r="F450" s="577" t="e">
        <f t="shared" si="49"/>
        <v>#N/A</v>
      </c>
      <c r="G450" s="578"/>
      <c r="H450" s="645" t="e">
        <f t="shared" si="53"/>
        <v>#N/A</v>
      </c>
      <c r="I450" s="614" t="e">
        <f t="shared" si="54"/>
        <v>#N/A</v>
      </c>
      <c r="J450" s="585"/>
      <c r="K450" s="16"/>
      <c r="M450" s="601"/>
      <c r="N450" s="601"/>
      <c r="P450" s="85"/>
      <c r="Q450" s="85"/>
    </row>
    <row r="451" spans="1:17" ht="12.75" customHeight="1" thickTop="1" thickBot="1" x14ac:dyDescent="0.4">
      <c r="A451" s="574">
        <v>539</v>
      </c>
      <c r="B451" s="581" t="s">
        <v>946</v>
      </c>
      <c r="C451" s="575">
        <v>45557</v>
      </c>
      <c r="D451" s="588" t="s">
        <v>12</v>
      </c>
      <c r="E451" s="577" t="e">
        <f t="shared" si="48"/>
        <v>#N/A</v>
      </c>
      <c r="F451" s="577" t="e">
        <f t="shared" si="49"/>
        <v>#N/A</v>
      </c>
      <c r="G451" s="578"/>
      <c r="H451" s="645" t="e">
        <f t="shared" si="53"/>
        <v>#N/A</v>
      </c>
      <c r="I451" s="614" t="e">
        <f t="shared" si="54"/>
        <v>#N/A</v>
      </c>
      <c r="J451" s="585"/>
      <c r="K451" s="16"/>
      <c r="M451" s="601"/>
      <c r="N451" s="601"/>
      <c r="P451" s="85"/>
      <c r="Q451" s="85"/>
    </row>
    <row r="452" spans="1:17" ht="12.75" customHeight="1" thickTop="1" thickBot="1" x14ac:dyDescent="0.4">
      <c r="A452" s="574">
        <v>540</v>
      </c>
      <c r="B452" s="581" t="s">
        <v>946</v>
      </c>
      <c r="C452" s="575">
        <v>45557</v>
      </c>
      <c r="D452" s="588" t="s">
        <v>12</v>
      </c>
      <c r="E452" s="577" t="e">
        <f t="shared" ref="E452:E515" si="55">VLOOKUP(M452,Teams,2)</f>
        <v>#N/A</v>
      </c>
      <c r="F452" s="577" t="e">
        <f t="shared" ref="F452:F515" si="56">VLOOKUP(N452,Teams,2)</f>
        <v>#N/A</v>
      </c>
      <c r="G452" s="578"/>
      <c r="H452" s="645" t="e">
        <f t="shared" si="53"/>
        <v>#N/A</v>
      </c>
      <c r="I452" s="614" t="e">
        <f t="shared" si="54"/>
        <v>#N/A</v>
      </c>
      <c r="J452" s="580"/>
      <c r="K452" s="16"/>
      <c r="M452" s="601"/>
      <c r="N452" s="601"/>
      <c r="P452" s="85"/>
      <c r="Q452" s="85"/>
    </row>
    <row r="453" spans="1:17" ht="12.75" customHeight="1" thickTop="1" thickBot="1" x14ac:dyDescent="0.4">
      <c r="A453" s="574">
        <v>541</v>
      </c>
      <c r="B453" s="581" t="s">
        <v>946</v>
      </c>
      <c r="C453" s="575">
        <v>45557</v>
      </c>
      <c r="D453" s="588" t="s">
        <v>12</v>
      </c>
      <c r="E453" s="577" t="e">
        <f t="shared" si="55"/>
        <v>#N/A</v>
      </c>
      <c r="F453" s="577" t="e">
        <f t="shared" si="56"/>
        <v>#N/A</v>
      </c>
      <c r="G453" s="578"/>
      <c r="H453" s="645" t="e">
        <f t="shared" si="53"/>
        <v>#N/A</v>
      </c>
      <c r="I453" s="614" t="e">
        <f t="shared" si="54"/>
        <v>#N/A</v>
      </c>
      <c r="J453" s="580"/>
      <c r="K453" s="16"/>
      <c r="M453" s="601"/>
      <c r="N453" s="601"/>
      <c r="P453" s="85"/>
      <c r="Q453" s="85"/>
    </row>
    <row r="454" spans="1:17" ht="12.75" customHeight="1" thickTop="1" thickBot="1" x14ac:dyDescent="0.4">
      <c r="A454" s="574">
        <v>542</v>
      </c>
      <c r="B454" s="581" t="s">
        <v>946</v>
      </c>
      <c r="C454" s="575">
        <v>45557</v>
      </c>
      <c r="D454" s="588" t="s">
        <v>12</v>
      </c>
      <c r="E454" s="577" t="e">
        <f t="shared" si="55"/>
        <v>#N/A</v>
      </c>
      <c r="F454" s="577" t="e">
        <f t="shared" si="56"/>
        <v>#N/A</v>
      </c>
      <c r="G454" s="578"/>
      <c r="H454" s="645" t="e">
        <f t="shared" si="53"/>
        <v>#N/A</v>
      </c>
      <c r="I454" s="614" t="e">
        <f t="shared" si="54"/>
        <v>#N/A</v>
      </c>
      <c r="J454" s="580"/>
      <c r="K454" s="16"/>
      <c r="M454" s="601"/>
      <c r="N454" s="601"/>
      <c r="P454" s="85"/>
      <c r="Q454" s="85"/>
    </row>
    <row r="455" spans="1:17" ht="12.75" customHeight="1" thickTop="1" thickBot="1" x14ac:dyDescent="0.4">
      <c r="A455" s="574">
        <v>543</v>
      </c>
      <c r="B455" s="581" t="s">
        <v>946</v>
      </c>
      <c r="C455" s="575">
        <v>45557</v>
      </c>
      <c r="D455" s="588" t="s">
        <v>12</v>
      </c>
      <c r="E455" s="577" t="e">
        <f t="shared" si="55"/>
        <v>#N/A</v>
      </c>
      <c r="F455" s="577" t="e">
        <f t="shared" si="56"/>
        <v>#N/A</v>
      </c>
      <c r="G455" s="578"/>
      <c r="H455" s="645" t="e">
        <f t="shared" si="53"/>
        <v>#N/A</v>
      </c>
      <c r="I455" s="614" t="e">
        <f t="shared" si="54"/>
        <v>#N/A</v>
      </c>
      <c r="J455" s="580"/>
      <c r="K455" s="16"/>
      <c r="M455" s="601"/>
      <c r="N455" s="601"/>
      <c r="P455" s="85"/>
      <c r="Q455" s="85"/>
    </row>
    <row r="456" spans="1:17" ht="12.75" customHeight="1" thickTop="1" thickBot="1" x14ac:dyDescent="0.4">
      <c r="A456" s="574">
        <v>545</v>
      </c>
      <c r="B456" s="581" t="s">
        <v>946</v>
      </c>
      <c r="C456" s="575">
        <v>45557</v>
      </c>
      <c r="D456" s="590" t="s">
        <v>1076</v>
      </c>
      <c r="E456" s="577" t="e">
        <f t="shared" si="55"/>
        <v>#N/A</v>
      </c>
      <c r="F456" s="577" t="e">
        <f t="shared" si="56"/>
        <v>#N/A</v>
      </c>
      <c r="G456" s="578"/>
      <c r="H456" s="645" t="e">
        <f t="shared" si="53"/>
        <v>#N/A</v>
      </c>
      <c r="I456" s="614" t="e">
        <f t="shared" si="54"/>
        <v>#N/A</v>
      </c>
      <c r="J456" s="585"/>
      <c r="K456" s="16"/>
      <c r="M456" s="601"/>
      <c r="N456" s="608"/>
      <c r="P456" s="85"/>
      <c r="Q456" s="85"/>
    </row>
    <row r="457" spans="1:17" ht="12.75" customHeight="1" thickTop="1" thickBot="1" x14ac:dyDescent="0.4">
      <c r="A457" s="574">
        <v>546</v>
      </c>
      <c r="B457" s="581" t="s">
        <v>946</v>
      </c>
      <c r="C457" s="575">
        <v>45557</v>
      </c>
      <c r="D457" s="590" t="s">
        <v>1076</v>
      </c>
      <c r="E457" s="577" t="e">
        <f t="shared" si="55"/>
        <v>#N/A</v>
      </c>
      <c r="F457" s="577" t="e">
        <f t="shared" si="56"/>
        <v>#N/A</v>
      </c>
      <c r="G457" s="578"/>
      <c r="H457" s="645" t="e">
        <f t="shared" si="53"/>
        <v>#N/A</v>
      </c>
      <c r="I457" s="614" t="e">
        <f t="shared" si="54"/>
        <v>#N/A</v>
      </c>
      <c r="J457" s="580"/>
      <c r="K457" s="16"/>
      <c r="M457" s="605"/>
      <c r="N457" s="611"/>
      <c r="P457" s="85"/>
      <c r="Q457" s="85"/>
    </row>
    <row r="458" spans="1:17" ht="12.75" customHeight="1" thickTop="1" thickBot="1" x14ac:dyDescent="0.4">
      <c r="A458" s="574">
        <v>547</v>
      </c>
      <c r="B458" s="581" t="s">
        <v>946</v>
      </c>
      <c r="C458" s="575">
        <v>45557</v>
      </c>
      <c r="D458" s="590" t="s">
        <v>1076</v>
      </c>
      <c r="E458" s="577" t="e">
        <f t="shared" si="55"/>
        <v>#N/A</v>
      </c>
      <c r="F458" s="577" t="e">
        <f t="shared" si="56"/>
        <v>#N/A</v>
      </c>
      <c r="G458" s="578"/>
      <c r="H458" s="645" t="e">
        <f t="shared" si="53"/>
        <v>#N/A</v>
      </c>
      <c r="I458" s="614" t="e">
        <f t="shared" si="54"/>
        <v>#N/A</v>
      </c>
      <c r="J458" s="580"/>
      <c r="K458" s="16"/>
      <c r="M458" s="605"/>
      <c r="N458" s="611"/>
      <c r="P458" s="85"/>
      <c r="Q458" s="85"/>
    </row>
    <row r="459" spans="1:17" ht="12.75" customHeight="1" thickTop="1" thickBot="1" x14ac:dyDescent="0.4">
      <c r="A459" s="574">
        <v>548</v>
      </c>
      <c r="B459" s="581" t="s">
        <v>946</v>
      </c>
      <c r="C459" s="575">
        <v>45557</v>
      </c>
      <c r="D459" s="590" t="s">
        <v>1076</v>
      </c>
      <c r="E459" s="577" t="e">
        <f t="shared" si="55"/>
        <v>#N/A</v>
      </c>
      <c r="F459" s="577" t="e">
        <f t="shared" si="56"/>
        <v>#N/A</v>
      </c>
      <c r="G459" s="578"/>
      <c r="H459" s="645" t="e">
        <f t="shared" si="53"/>
        <v>#N/A</v>
      </c>
      <c r="I459" s="614" t="e">
        <f t="shared" si="54"/>
        <v>#N/A</v>
      </c>
      <c r="J459" s="580"/>
      <c r="K459" s="16"/>
      <c r="M459" s="605"/>
      <c r="N459" s="611"/>
      <c r="P459" s="85"/>
      <c r="Q459" s="85"/>
    </row>
    <row r="460" spans="1:17" ht="12.75" customHeight="1" thickTop="1" thickBot="1" x14ac:dyDescent="0.4">
      <c r="A460" s="574">
        <v>549</v>
      </c>
      <c r="B460" s="581" t="s">
        <v>946</v>
      </c>
      <c r="C460" s="575">
        <v>45557</v>
      </c>
      <c r="D460" s="590" t="s">
        <v>1076</v>
      </c>
      <c r="E460" s="577" t="e">
        <f t="shared" si="55"/>
        <v>#N/A</v>
      </c>
      <c r="F460" s="577" t="e">
        <f t="shared" si="56"/>
        <v>#N/A</v>
      </c>
      <c r="G460" s="578"/>
      <c r="H460" s="645" t="e">
        <f t="shared" si="53"/>
        <v>#N/A</v>
      </c>
      <c r="I460" s="614" t="e">
        <f t="shared" si="54"/>
        <v>#N/A</v>
      </c>
      <c r="J460" s="580"/>
      <c r="K460" s="16"/>
      <c r="M460" s="605"/>
      <c r="N460" s="611"/>
      <c r="P460" s="85"/>
      <c r="Q460" s="85"/>
    </row>
    <row r="461" spans="1:17" ht="12.75" customHeight="1" thickTop="1" thickBot="1" x14ac:dyDescent="0.4">
      <c r="A461" s="574">
        <v>550</v>
      </c>
      <c r="B461" s="581" t="s">
        <v>946</v>
      </c>
      <c r="C461" s="575">
        <v>45557</v>
      </c>
      <c r="D461" s="590" t="s">
        <v>1076</v>
      </c>
      <c r="E461" s="577" t="e">
        <f t="shared" si="55"/>
        <v>#N/A</v>
      </c>
      <c r="F461" s="577" t="e">
        <f t="shared" si="56"/>
        <v>#N/A</v>
      </c>
      <c r="G461" s="578"/>
      <c r="H461" s="645" t="e">
        <f t="shared" si="53"/>
        <v>#N/A</v>
      </c>
      <c r="I461" s="614" t="e">
        <f t="shared" si="54"/>
        <v>#N/A</v>
      </c>
      <c r="J461" s="580"/>
      <c r="K461" s="16"/>
      <c r="M461" s="605"/>
      <c r="N461" s="611"/>
      <c r="P461" s="85"/>
      <c r="Q461" s="85"/>
    </row>
    <row r="462" spans="1:17" ht="12.75" customHeight="1" thickTop="1" thickBot="1" x14ac:dyDescent="0.4">
      <c r="A462" s="574">
        <v>552</v>
      </c>
      <c r="B462" s="581" t="s">
        <v>946</v>
      </c>
      <c r="C462" s="575">
        <v>45557</v>
      </c>
      <c r="D462" s="591" t="s">
        <v>1075</v>
      </c>
      <c r="E462" s="577" t="str">
        <f t="shared" si="55"/>
        <v>ZIMMITTI SC</v>
      </c>
      <c r="F462" s="577" t="str">
        <f t="shared" si="56"/>
        <v>VASCO DA GAMA 55</v>
      </c>
      <c r="G462" s="578"/>
      <c r="H462" s="645">
        <f t="shared" si="53"/>
        <v>0.41666666666666702</v>
      </c>
      <c r="I462" s="614" t="str">
        <f t="shared" si="54"/>
        <v>Pontelandolfo Club (G), Waterbury</v>
      </c>
      <c r="J462" s="580"/>
      <c r="K462" s="16"/>
      <c r="M462" s="360" t="s">
        <v>137</v>
      </c>
      <c r="N462" s="612" t="s">
        <v>135</v>
      </c>
      <c r="P462" s="85"/>
      <c r="Q462" s="85"/>
    </row>
    <row r="463" spans="1:17" ht="12.75" customHeight="1" thickTop="1" thickBot="1" x14ac:dyDescent="0.4">
      <c r="A463" s="574">
        <v>553</v>
      </c>
      <c r="B463" s="581" t="s">
        <v>946</v>
      </c>
      <c r="C463" s="575">
        <v>45557</v>
      </c>
      <c r="D463" s="591" t="s">
        <v>1075</v>
      </c>
      <c r="E463" s="577" t="str">
        <f t="shared" si="55"/>
        <v>CLUB NAPOLI 55</v>
      </c>
      <c r="F463" s="577" t="str">
        <f t="shared" si="56"/>
        <v>GREENWICH PFC</v>
      </c>
      <c r="G463" s="578"/>
      <c r="H463" s="645">
        <f t="shared" si="53"/>
        <v>0.41666666666666702</v>
      </c>
      <c r="I463" s="614" t="str">
        <f t="shared" si="54"/>
        <v>North Farms Park (G), North Branford</v>
      </c>
      <c r="J463" s="580"/>
      <c r="K463" s="16"/>
      <c r="M463" s="604" t="s">
        <v>141</v>
      </c>
      <c r="N463" s="609" t="s">
        <v>146</v>
      </c>
      <c r="P463" s="85"/>
      <c r="Q463" s="85"/>
    </row>
    <row r="464" spans="1:17" ht="12.75" customHeight="1" thickTop="1" thickBot="1" x14ac:dyDescent="0.4">
      <c r="A464" s="574">
        <v>554</v>
      </c>
      <c r="B464" s="581" t="s">
        <v>946</v>
      </c>
      <c r="C464" s="575">
        <v>45557</v>
      </c>
      <c r="D464" s="591" t="s">
        <v>1075</v>
      </c>
      <c r="E464" s="577" t="str">
        <f t="shared" si="55"/>
        <v>CHESHIRE AZZURRI</v>
      </c>
      <c r="F464" s="577" t="str">
        <f t="shared" si="56"/>
        <v>NORTH BRANFORD LEGENDS</v>
      </c>
      <c r="G464" s="578"/>
      <c r="H464" s="645">
        <f t="shared" si="53"/>
        <v>0.45833333333333331</v>
      </c>
      <c r="I464" s="614" t="str">
        <f t="shared" si="54"/>
        <v>Quinnipiac Park (G), Cheshire</v>
      </c>
      <c r="J464" s="683"/>
      <c r="K464" s="16"/>
      <c r="L464" s="89"/>
      <c r="M464" s="604" t="s">
        <v>138</v>
      </c>
      <c r="N464" s="609" t="s">
        <v>148</v>
      </c>
      <c r="P464" s="85"/>
      <c r="Q464" s="85"/>
    </row>
    <row r="465" spans="1:29" ht="12.75" customHeight="1" thickTop="1" thickBot="1" x14ac:dyDescent="0.4">
      <c r="A465" s="574">
        <v>555</v>
      </c>
      <c r="B465" s="581" t="s">
        <v>946</v>
      </c>
      <c r="C465" s="575">
        <v>45557</v>
      </c>
      <c r="D465" s="591" t="s">
        <v>1075</v>
      </c>
      <c r="E465" s="577" t="str">
        <f t="shared" si="55"/>
        <v>EAST HAVEN SC</v>
      </c>
      <c r="F465" s="577" t="str">
        <f t="shared" si="56"/>
        <v>DHAVEN FC</v>
      </c>
      <c r="G465" s="578"/>
      <c r="H465" s="645">
        <f t="shared" si="53"/>
        <v>0.41666666666666669</v>
      </c>
      <c r="I465" s="614" t="str">
        <f t="shared" si="54"/>
        <v>East Haven MS (G), East Haven</v>
      </c>
      <c r="J465" s="580"/>
      <c r="K465" s="16"/>
      <c r="M465" s="604" t="s">
        <v>144</v>
      </c>
      <c r="N465" s="609" t="s">
        <v>142</v>
      </c>
      <c r="P465" s="85"/>
      <c r="Q465" s="85"/>
    </row>
    <row r="466" spans="1:29" ht="12.75" customHeight="1" thickTop="1" thickBot="1" x14ac:dyDescent="0.4">
      <c r="A466" s="574">
        <v>556</v>
      </c>
      <c r="B466" s="581" t="s">
        <v>946</v>
      </c>
      <c r="C466" s="575">
        <v>45557</v>
      </c>
      <c r="D466" s="591" t="s">
        <v>1075</v>
      </c>
      <c r="E466" s="577" t="str">
        <f t="shared" si="55"/>
        <v>GUILFORD BLACK EAGLES</v>
      </c>
      <c r="F466" s="577" t="str">
        <f t="shared" si="56"/>
        <v>SOUTHEAST CT</v>
      </c>
      <c r="G466" s="578"/>
      <c r="H466" s="645">
        <f t="shared" si="53"/>
        <v>0.41666666666666669</v>
      </c>
      <c r="I466" s="614" t="str">
        <f t="shared" si="54"/>
        <v>Bittner Park (G), Guilford</v>
      </c>
      <c r="J466" s="580"/>
      <c r="K466" s="16"/>
      <c r="M466" s="604" t="s">
        <v>147</v>
      </c>
      <c r="N466" s="609" t="s">
        <v>149</v>
      </c>
      <c r="P466" s="85"/>
      <c r="Q466" s="85"/>
    </row>
    <row r="467" spans="1:29" ht="12.75" customHeight="1" thickTop="1" thickBot="1" x14ac:dyDescent="0.4">
      <c r="A467" s="574">
        <v>558</v>
      </c>
      <c r="B467" s="581" t="s">
        <v>1077</v>
      </c>
      <c r="C467" s="575">
        <v>45564</v>
      </c>
      <c r="D467" s="576" t="s">
        <v>10</v>
      </c>
      <c r="E467" s="577" t="str">
        <f t="shared" si="55"/>
        <v>DANBURY UNITED 30</v>
      </c>
      <c r="F467" s="577" t="str">
        <f t="shared" si="56"/>
        <v>GREENWICH FC 30</v>
      </c>
      <c r="G467" s="578"/>
      <c r="H467" s="645">
        <f t="shared" si="53"/>
        <v>0.375</v>
      </c>
      <c r="I467" s="614" t="str">
        <f t="shared" si="54"/>
        <v>Portuguese Cultural Center (G), Danbury</v>
      </c>
      <c r="J467" s="580"/>
      <c r="K467" s="16"/>
      <c r="M467" s="601" t="s">
        <v>93</v>
      </c>
      <c r="N467" s="608" t="s">
        <v>94</v>
      </c>
      <c r="P467" s="85"/>
      <c r="Q467" s="85"/>
    </row>
    <row r="468" spans="1:29" ht="12.75" customHeight="1" thickTop="1" thickBot="1" x14ac:dyDescent="0.4">
      <c r="A468" s="574">
        <v>559</v>
      </c>
      <c r="B468" s="581" t="s">
        <v>1077</v>
      </c>
      <c r="C468" s="575">
        <v>45564</v>
      </c>
      <c r="D468" s="576" t="s">
        <v>10</v>
      </c>
      <c r="E468" s="577" t="str">
        <f t="shared" si="55"/>
        <v>NORWALK FC</v>
      </c>
      <c r="F468" s="577" t="str">
        <f t="shared" si="56"/>
        <v>CLINTON FC 30</v>
      </c>
      <c r="G468" s="578"/>
      <c r="H468" s="645">
        <f t="shared" si="53"/>
        <v>0.41666666666666702</v>
      </c>
      <c r="I468" s="614" t="str">
        <f t="shared" si="54"/>
        <v>Nathan Hale MS (T), Norwalk</v>
      </c>
      <c r="J468" s="580"/>
      <c r="K468" s="16"/>
      <c r="M468" s="601" t="s">
        <v>95</v>
      </c>
      <c r="N468" s="608" t="s">
        <v>96</v>
      </c>
      <c r="P468" s="85"/>
      <c r="Q468" s="85"/>
      <c r="S468" s="16"/>
      <c r="T468" s="198"/>
      <c r="U468" s="198"/>
      <c r="V468" s="16">
        <v>73</v>
      </c>
      <c r="W468" s="209"/>
      <c r="X468" s="215"/>
      <c r="Y468" s="16"/>
      <c r="Z468" s="20"/>
      <c r="AC468" s="16"/>
    </row>
    <row r="469" spans="1:29" ht="12.75" customHeight="1" thickTop="1" thickBot="1" x14ac:dyDescent="0.4">
      <c r="A469" s="574">
        <v>560</v>
      </c>
      <c r="B469" s="581" t="s">
        <v>1077</v>
      </c>
      <c r="C469" s="575">
        <v>45564</v>
      </c>
      <c r="D469" s="576" t="s">
        <v>10</v>
      </c>
      <c r="E469" s="577" t="str">
        <f t="shared" si="55"/>
        <v>HAMDEN ALL STARS</v>
      </c>
      <c r="F469" s="577" t="str">
        <f t="shared" si="56"/>
        <v xml:space="preserve">FC SHELTON </v>
      </c>
      <c r="G469" s="578"/>
      <c r="H469" s="645">
        <v>0.33333333333333331</v>
      </c>
      <c r="I469" s="614" t="str">
        <f t="shared" si="54"/>
        <v>Moretti Field (G), Hamden</v>
      </c>
      <c r="J469" s="580"/>
      <c r="K469" s="16"/>
      <c r="M469" s="601" t="s">
        <v>92</v>
      </c>
      <c r="N469" s="608" t="s">
        <v>99</v>
      </c>
      <c r="P469" s="85"/>
      <c r="Q469" s="85"/>
      <c r="S469" s="16"/>
      <c r="T469" s="198"/>
      <c r="U469" s="198"/>
      <c r="V469" s="16"/>
      <c r="W469" s="209"/>
      <c r="X469" s="215"/>
      <c r="Y469" s="16"/>
      <c r="Z469" s="20"/>
      <c r="AC469" s="16"/>
    </row>
    <row r="470" spans="1:29" ht="12.75" customHeight="1" thickTop="1" thickBot="1" x14ac:dyDescent="0.4">
      <c r="A470" s="574">
        <v>561</v>
      </c>
      <c r="B470" s="581" t="s">
        <v>1077</v>
      </c>
      <c r="C470" s="575">
        <v>45564</v>
      </c>
      <c r="D470" s="576" t="s">
        <v>10</v>
      </c>
      <c r="E470" s="577" t="str">
        <f t="shared" si="55"/>
        <v>NORTH BRANFORD 30</v>
      </c>
      <c r="F470" s="577" t="str">
        <f t="shared" si="56"/>
        <v>MILFORD TUESDAY</v>
      </c>
      <c r="G470" s="578"/>
      <c r="H470" s="645">
        <f t="shared" ref="H470:H495" si="57">VLOOKUP(E470,START_TIMES,2)</f>
        <v>0.41666666666666669</v>
      </c>
      <c r="I470" s="614" t="str">
        <f t="shared" si="54"/>
        <v>Bittner Park (G), Guilford</v>
      </c>
      <c r="J470" s="580"/>
      <c r="K470" s="16"/>
      <c r="M470" s="601" t="s">
        <v>100</v>
      </c>
      <c r="N470" s="608" t="s">
        <v>98</v>
      </c>
      <c r="P470" s="85"/>
      <c r="Q470" s="85"/>
      <c r="S470" s="16"/>
      <c r="T470" s="198"/>
      <c r="U470" s="198"/>
      <c r="V470" s="16">
        <v>74</v>
      </c>
      <c r="W470" s="209"/>
      <c r="X470" s="215"/>
      <c r="Y470" s="16"/>
      <c r="Z470" s="20"/>
      <c r="AC470" s="16"/>
    </row>
    <row r="471" spans="1:29" ht="12.75" customHeight="1" thickTop="1" thickBot="1" x14ac:dyDescent="0.4">
      <c r="A471" s="574">
        <v>562</v>
      </c>
      <c r="B471" s="581" t="s">
        <v>1077</v>
      </c>
      <c r="C471" s="575">
        <v>45564</v>
      </c>
      <c r="D471" s="576" t="s">
        <v>10</v>
      </c>
      <c r="E471" s="577" t="str">
        <f t="shared" si="55"/>
        <v>CHESHIRE SC UNITED</v>
      </c>
      <c r="F471" s="577" t="str">
        <f t="shared" si="56"/>
        <v>STAMFORD FC</v>
      </c>
      <c r="G471" s="578"/>
      <c r="H471" s="645">
        <f t="shared" si="57"/>
        <v>0.375</v>
      </c>
      <c r="I471" s="614" t="str">
        <f t="shared" si="54"/>
        <v>Choate Rosemary Hall (T), Wallingford</v>
      </c>
      <c r="J471" s="580"/>
      <c r="K471" s="16"/>
      <c r="M471" s="601" t="s">
        <v>97</v>
      </c>
      <c r="N471" s="608" t="s">
        <v>101</v>
      </c>
      <c r="P471" s="85"/>
      <c r="Q471" s="85"/>
    </row>
    <row r="472" spans="1:29" ht="12.75" customHeight="1" thickTop="1" thickBot="1" x14ac:dyDescent="0.4">
      <c r="A472" s="574">
        <v>564</v>
      </c>
      <c r="B472" s="581" t="s">
        <v>1077</v>
      </c>
      <c r="C472" s="575">
        <v>45564</v>
      </c>
      <c r="D472" s="586" t="s">
        <v>175</v>
      </c>
      <c r="E472" s="577" t="str">
        <f t="shared" si="55"/>
        <v>EFC UNITED</v>
      </c>
      <c r="F472" s="577" t="str">
        <f t="shared" si="56"/>
        <v>LITCHFIELD COUNTY BLUES 30</v>
      </c>
      <c r="G472" s="578"/>
      <c r="H472" s="645">
        <f t="shared" si="57"/>
        <v>0.33333333333333331</v>
      </c>
      <c r="I472" s="614" t="str">
        <f t="shared" si="54"/>
        <v>Foran HS KMT (T), Milford</v>
      </c>
      <c r="J472" s="580"/>
      <c r="K472" s="16"/>
      <c r="M472" s="605" t="s">
        <v>152</v>
      </c>
      <c r="N472" s="611" t="s">
        <v>154</v>
      </c>
      <c r="P472" s="85"/>
      <c r="Q472" s="85"/>
    </row>
    <row r="473" spans="1:29" ht="12.75" customHeight="1" thickTop="1" thickBot="1" x14ac:dyDescent="0.4">
      <c r="A473" s="574">
        <v>565</v>
      </c>
      <c r="B473" s="581" t="s">
        <v>1077</v>
      </c>
      <c r="C473" s="575">
        <v>45564</v>
      </c>
      <c r="D473" s="586" t="s">
        <v>175</v>
      </c>
      <c r="E473" s="577" t="str">
        <f t="shared" si="55"/>
        <v>SALTY DOGS FC</v>
      </c>
      <c r="F473" s="577" t="str">
        <f t="shared" si="56"/>
        <v>COYOTES FC</v>
      </c>
      <c r="G473" s="578"/>
      <c r="H473" s="645">
        <f t="shared" si="57"/>
        <v>0.33333333333333331</v>
      </c>
      <c r="I473" s="614" t="str">
        <f t="shared" si="54"/>
        <v>Nonnewaug HS  (T), Woodbury</v>
      </c>
      <c r="J473" s="585"/>
      <c r="K473" s="16"/>
      <c r="M473" s="605" t="s">
        <v>158</v>
      </c>
      <c r="N473" s="611" t="s">
        <v>151</v>
      </c>
      <c r="P473" s="85"/>
      <c r="Q473" s="85"/>
    </row>
    <row r="474" spans="1:29" ht="12.75" customHeight="1" thickTop="1" thickBot="1" x14ac:dyDescent="0.4">
      <c r="A474" s="574">
        <v>566</v>
      </c>
      <c r="B474" s="581" t="s">
        <v>1077</v>
      </c>
      <c r="C474" s="575">
        <v>45564</v>
      </c>
      <c r="D474" s="586" t="s">
        <v>175</v>
      </c>
      <c r="E474" s="577" t="str">
        <f t="shared" si="55"/>
        <v>MILFORD AMIGOS</v>
      </c>
      <c r="F474" s="577" t="str">
        <f t="shared" si="56"/>
        <v>FC CALDO VERDE</v>
      </c>
      <c r="G474" s="578"/>
      <c r="H474" s="645">
        <f t="shared" si="57"/>
        <v>0.33333333333333331</v>
      </c>
      <c r="I474" s="614" t="str">
        <f t="shared" si="54"/>
        <v>Pease Road (G), Woodbridge</v>
      </c>
      <c r="J474" s="580"/>
      <c r="K474" s="16"/>
      <c r="M474" s="605" t="s">
        <v>155</v>
      </c>
      <c r="N474" s="611" t="s">
        <v>153</v>
      </c>
      <c r="P474" s="85"/>
      <c r="Q474" s="85"/>
    </row>
    <row r="475" spans="1:29" ht="12.75" customHeight="1" thickTop="1" thickBot="1" x14ac:dyDescent="0.4">
      <c r="A475" s="574">
        <v>567</v>
      </c>
      <c r="B475" s="581" t="s">
        <v>1077</v>
      </c>
      <c r="C475" s="575">
        <v>45564</v>
      </c>
      <c r="D475" s="586" t="s">
        <v>175</v>
      </c>
      <c r="E475" s="577" t="str">
        <f t="shared" si="55"/>
        <v>QPR</v>
      </c>
      <c r="F475" s="577" t="str">
        <f t="shared" si="56"/>
        <v>NAUGATUCK FUSION</v>
      </c>
      <c r="G475" s="578"/>
      <c r="H475" s="645">
        <f t="shared" si="57"/>
        <v>0.375</v>
      </c>
      <c r="I475" s="614" t="str">
        <f t="shared" ref="I475:I504" si="58">VLOOKUP(E475,fields,2)</f>
        <v>Quinnipiac Park (G), Cheshire</v>
      </c>
      <c r="J475" s="580"/>
      <c r="K475" s="16"/>
      <c r="M475" s="605" t="s">
        <v>157</v>
      </c>
      <c r="N475" s="611" t="s">
        <v>156</v>
      </c>
      <c r="P475" s="85"/>
      <c r="Q475" s="85"/>
    </row>
    <row r="476" spans="1:29" ht="12.75" customHeight="1" thickTop="1" thickBot="1" x14ac:dyDescent="0.4">
      <c r="A476" s="574">
        <v>568</v>
      </c>
      <c r="B476" s="581" t="s">
        <v>1077</v>
      </c>
      <c r="C476" s="575">
        <v>45564</v>
      </c>
      <c r="D476" s="586" t="s">
        <v>175</v>
      </c>
      <c r="E476" s="412" t="str">
        <f t="shared" si="55"/>
        <v>BYE 30</v>
      </c>
      <c r="F476" s="577" t="str">
        <f t="shared" si="56"/>
        <v>TRINITY FC</v>
      </c>
      <c r="G476" s="578"/>
      <c r="H476" s="645" t="str">
        <f t="shared" si="57"/>
        <v>--</v>
      </c>
      <c r="I476" s="614" t="str">
        <f t="shared" si="58"/>
        <v>--</v>
      </c>
      <c r="J476" s="580"/>
      <c r="K476" s="16"/>
      <c r="M476" s="605" t="s">
        <v>150</v>
      </c>
      <c r="N476" s="611" t="s">
        <v>159</v>
      </c>
      <c r="P476" s="85"/>
      <c r="Q476" s="85"/>
    </row>
    <row r="477" spans="1:29" ht="12.75" customHeight="1" thickTop="1" thickBot="1" x14ac:dyDescent="0.4">
      <c r="A477" s="574">
        <v>570</v>
      </c>
      <c r="B477" s="581" t="s">
        <v>1077</v>
      </c>
      <c r="C477" s="575">
        <v>45564</v>
      </c>
      <c r="D477" s="587" t="s">
        <v>11</v>
      </c>
      <c r="E477" s="577" t="str">
        <f t="shared" si="55"/>
        <v>FAIRFIELD GAC 40</v>
      </c>
      <c r="F477" s="577" t="str">
        <f t="shared" si="56"/>
        <v>GREENWICH PUMAS FC 40</v>
      </c>
      <c r="G477" s="578"/>
      <c r="H477" s="645">
        <f t="shared" si="57"/>
        <v>0.41666666666666702</v>
      </c>
      <c r="I477" s="614" t="str">
        <f t="shared" si="58"/>
        <v>Ludlowe HS (T), Fairfield</v>
      </c>
      <c r="J477" s="580"/>
      <c r="K477" s="16"/>
      <c r="M477" s="607" t="s">
        <v>162</v>
      </c>
      <c r="N477" s="613" t="s">
        <v>104</v>
      </c>
      <c r="P477" s="85"/>
      <c r="Q477" s="85"/>
    </row>
    <row r="478" spans="1:29" ht="12.75" customHeight="1" thickTop="1" thickBot="1" x14ac:dyDescent="0.4">
      <c r="A478" s="574">
        <v>571</v>
      </c>
      <c r="B478" s="581" t="s">
        <v>1077</v>
      </c>
      <c r="C478" s="575">
        <v>45564</v>
      </c>
      <c r="D478" s="587" t="s">
        <v>11</v>
      </c>
      <c r="E478" s="577" t="str">
        <f t="shared" si="55"/>
        <v>STORM FC</v>
      </c>
      <c r="F478" s="577" t="str">
        <f t="shared" si="56"/>
        <v>CLUB NAPOLI 40</v>
      </c>
      <c r="G478" s="578"/>
      <c r="H478" s="645">
        <f t="shared" si="57"/>
        <v>0.33333333333333331</v>
      </c>
      <c r="I478" s="614" t="str">
        <f t="shared" si="58"/>
        <v>Wakeman Park (T), Westport</v>
      </c>
      <c r="J478" s="585"/>
      <c r="K478" s="16"/>
      <c r="M478" s="601" t="s">
        <v>108</v>
      </c>
      <c r="N478" s="608" t="s">
        <v>161</v>
      </c>
      <c r="P478" s="85"/>
      <c r="Q478" s="85"/>
    </row>
    <row r="479" spans="1:29" ht="12.75" customHeight="1" thickTop="1" thickBot="1" x14ac:dyDescent="0.4">
      <c r="A479" s="574">
        <v>572</v>
      </c>
      <c r="B479" s="581" t="s">
        <v>1077</v>
      </c>
      <c r="C479" s="575">
        <v>45564</v>
      </c>
      <c r="D479" s="587" t="s">
        <v>11</v>
      </c>
      <c r="E479" s="577" t="str">
        <f t="shared" si="55"/>
        <v>GREENWICH FC 40</v>
      </c>
      <c r="F479" s="577" t="str">
        <f t="shared" si="56"/>
        <v>NORWALK SPORT COLOMBIA 40</v>
      </c>
      <c r="G479" s="578"/>
      <c r="H479" s="645">
        <f t="shared" si="57"/>
        <v>0.33333333333333331</v>
      </c>
      <c r="I479" s="614" t="str">
        <f t="shared" si="58"/>
        <v>tbd</v>
      </c>
      <c r="J479" s="580"/>
      <c r="K479" s="16"/>
      <c r="M479" s="600" t="s">
        <v>163</v>
      </c>
      <c r="N479" s="610" t="s">
        <v>105</v>
      </c>
      <c r="P479" s="85"/>
      <c r="Q479" s="85"/>
    </row>
    <row r="480" spans="1:29" ht="12.75" customHeight="1" thickTop="1" thickBot="1" x14ac:dyDescent="0.4">
      <c r="A480" s="574">
        <v>573</v>
      </c>
      <c r="B480" s="581" t="s">
        <v>1077</v>
      </c>
      <c r="C480" s="575">
        <v>45564</v>
      </c>
      <c r="D480" s="587" t="s">
        <v>11</v>
      </c>
      <c r="E480" s="577" t="str">
        <f t="shared" si="55"/>
        <v>SOUTHEAST ROVERS</v>
      </c>
      <c r="F480" s="577" t="str">
        <f t="shared" si="56"/>
        <v>SHEBEEN FC</v>
      </c>
      <c r="G480" s="578"/>
      <c r="H480" s="645">
        <f t="shared" si="57"/>
        <v>0.41666666666666702</v>
      </c>
      <c r="I480" s="614" t="str">
        <f t="shared" si="58"/>
        <v>Leary Park (G), Waterford</v>
      </c>
      <c r="J480" s="580"/>
      <c r="K480" s="16"/>
      <c r="M480" s="600" t="s">
        <v>107</v>
      </c>
      <c r="N480" s="610" t="s">
        <v>106</v>
      </c>
      <c r="P480" s="85"/>
      <c r="Q480" s="85"/>
    </row>
    <row r="481" spans="1:17" ht="12.75" customHeight="1" thickTop="1" thickBot="1" x14ac:dyDescent="0.4">
      <c r="A481" s="574">
        <v>574</v>
      </c>
      <c r="B481" s="581" t="s">
        <v>1077</v>
      </c>
      <c r="C481" s="575">
        <v>45564</v>
      </c>
      <c r="D481" s="587" t="s">
        <v>11</v>
      </c>
      <c r="E481" s="577" t="str">
        <f t="shared" si="55"/>
        <v>CLINTON FC 40</v>
      </c>
      <c r="F481" s="577" t="str">
        <f t="shared" si="56"/>
        <v>VASCO DA GAMA 40</v>
      </c>
      <c r="G481" s="578"/>
      <c r="H481" s="645">
        <f t="shared" si="57"/>
        <v>0.33333333333333331</v>
      </c>
      <c r="I481" s="614" t="str">
        <f t="shared" si="58"/>
        <v>Indian River Sports Complex (T), Clinton</v>
      </c>
      <c r="J481" s="585"/>
      <c r="K481" s="16"/>
      <c r="M481" s="600" t="s">
        <v>160</v>
      </c>
      <c r="N481" s="610" t="s">
        <v>109</v>
      </c>
      <c r="P481" s="85"/>
      <c r="Q481" s="85"/>
    </row>
    <row r="482" spans="1:17" ht="12.75" customHeight="1" thickTop="1" thickBot="1" x14ac:dyDescent="0.4">
      <c r="A482" s="574">
        <v>576</v>
      </c>
      <c r="B482" s="581" t="s">
        <v>1077</v>
      </c>
      <c r="C482" s="575">
        <v>45564</v>
      </c>
      <c r="D482" s="588" t="s">
        <v>12</v>
      </c>
      <c r="E482" s="577" t="e">
        <f t="shared" si="55"/>
        <v>#N/A</v>
      </c>
      <c r="F482" s="577" t="e">
        <f t="shared" si="56"/>
        <v>#N/A</v>
      </c>
      <c r="G482" s="589"/>
      <c r="H482" s="645" t="e">
        <f t="shared" si="57"/>
        <v>#N/A</v>
      </c>
      <c r="I482" s="614" t="e">
        <f t="shared" si="58"/>
        <v>#N/A</v>
      </c>
      <c r="J482" s="580"/>
      <c r="K482" s="16"/>
      <c r="M482" s="606"/>
      <c r="N482" s="692"/>
      <c r="P482" s="85"/>
      <c r="Q482" s="85"/>
    </row>
    <row r="483" spans="1:17" ht="12.75" customHeight="1" thickTop="1" thickBot="1" x14ac:dyDescent="0.4">
      <c r="A483" s="574">
        <v>577</v>
      </c>
      <c r="B483" s="581" t="s">
        <v>1077</v>
      </c>
      <c r="C483" s="575">
        <v>45564</v>
      </c>
      <c r="D483" s="588" t="s">
        <v>12</v>
      </c>
      <c r="E483" s="577" t="e">
        <f t="shared" si="55"/>
        <v>#N/A</v>
      </c>
      <c r="F483" s="577" t="e">
        <f t="shared" si="56"/>
        <v>#N/A</v>
      </c>
      <c r="G483" s="578"/>
      <c r="H483" s="645" t="e">
        <f t="shared" si="57"/>
        <v>#N/A</v>
      </c>
      <c r="I483" s="614" t="e">
        <f t="shared" si="58"/>
        <v>#N/A</v>
      </c>
      <c r="J483" s="580"/>
      <c r="K483" s="16"/>
      <c r="M483" s="606"/>
      <c r="N483" s="692"/>
      <c r="P483" s="85"/>
      <c r="Q483" s="85"/>
    </row>
    <row r="484" spans="1:17" ht="12.75" customHeight="1" thickTop="1" thickBot="1" x14ac:dyDescent="0.4">
      <c r="A484" s="574">
        <v>578</v>
      </c>
      <c r="B484" s="581" t="s">
        <v>1077</v>
      </c>
      <c r="C484" s="575">
        <v>45564</v>
      </c>
      <c r="D484" s="588" t="s">
        <v>12</v>
      </c>
      <c r="E484" s="577" t="e">
        <f t="shared" si="55"/>
        <v>#N/A</v>
      </c>
      <c r="F484" s="577" t="e">
        <f t="shared" si="56"/>
        <v>#N/A</v>
      </c>
      <c r="G484" s="578"/>
      <c r="H484" s="645" t="e">
        <f t="shared" si="57"/>
        <v>#N/A</v>
      </c>
      <c r="I484" s="614" t="e">
        <f t="shared" si="58"/>
        <v>#N/A</v>
      </c>
      <c r="J484" s="580"/>
      <c r="K484" s="16"/>
      <c r="M484" s="606"/>
      <c r="N484" s="692"/>
      <c r="P484" s="85"/>
      <c r="Q484" s="85"/>
    </row>
    <row r="485" spans="1:17" ht="12.75" customHeight="1" thickTop="1" thickBot="1" x14ac:dyDescent="0.4">
      <c r="A485" s="574">
        <v>579</v>
      </c>
      <c r="B485" s="581" t="s">
        <v>1077</v>
      </c>
      <c r="C485" s="575">
        <v>45564</v>
      </c>
      <c r="D485" s="588" t="s">
        <v>12</v>
      </c>
      <c r="E485" s="577" t="e">
        <f t="shared" si="55"/>
        <v>#N/A</v>
      </c>
      <c r="F485" s="577" t="e">
        <f t="shared" si="56"/>
        <v>#N/A</v>
      </c>
      <c r="G485" s="578"/>
      <c r="H485" s="645" t="e">
        <f t="shared" si="57"/>
        <v>#N/A</v>
      </c>
      <c r="I485" s="614" t="e">
        <f t="shared" si="58"/>
        <v>#N/A</v>
      </c>
      <c r="J485" s="585"/>
      <c r="K485" s="16"/>
      <c r="M485" s="601"/>
      <c r="N485" s="608"/>
      <c r="P485" s="85"/>
      <c r="Q485" s="85"/>
    </row>
    <row r="486" spans="1:17" ht="12.75" customHeight="1" thickTop="1" thickBot="1" x14ac:dyDescent="0.4">
      <c r="A486" s="574">
        <v>580</v>
      </c>
      <c r="B486" s="581" t="s">
        <v>1077</v>
      </c>
      <c r="C486" s="575">
        <v>45564</v>
      </c>
      <c r="D486" s="588" t="s">
        <v>12</v>
      </c>
      <c r="E486" s="577" t="e">
        <f t="shared" si="55"/>
        <v>#N/A</v>
      </c>
      <c r="F486" s="577" t="e">
        <f t="shared" si="56"/>
        <v>#N/A</v>
      </c>
      <c r="G486" s="578"/>
      <c r="H486" s="645" t="e">
        <f t="shared" si="57"/>
        <v>#N/A</v>
      </c>
      <c r="I486" s="614" t="e">
        <f t="shared" si="58"/>
        <v>#N/A</v>
      </c>
      <c r="J486" s="580"/>
      <c r="K486" s="16"/>
      <c r="M486" s="601"/>
      <c r="N486" s="608"/>
      <c r="P486" s="85"/>
      <c r="Q486" s="85"/>
    </row>
    <row r="487" spans="1:17" ht="12.75" customHeight="1" thickTop="1" thickBot="1" x14ac:dyDescent="0.4">
      <c r="A487" s="574">
        <v>581</v>
      </c>
      <c r="B487" s="581" t="s">
        <v>1077</v>
      </c>
      <c r="C487" s="575">
        <v>45564</v>
      </c>
      <c r="D487" s="588" t="s">
        <v>12</v>
      </c>
      <c r="E487" s="577" t="e">
        <f t="shared" si="55"/>
        <v>#N/A</v>
      </c>
      <c r="F487" s="577" t="e">
        <f t="shared" si="56"/>
        <v>#N/A</v>
      </c>
      <c r="G487" s="578"/>
      <c r="H487" s="645" t="e">
        <f t="shared" si="57"/>
        <v>#N/A</v>
      </c>
      <c r="I487" s="614" t="e">
        <f t="shared" si="58"/>
        <v>#N/A</v>
      </c>
      <c r="J487" s="580"/>
      <c r="K487" s="16"/>
      <c r="M487" s="601"/>
      <c r="N487" s="608"/>
      <c r="P487" s="307"/>
      <c r="Q487" s="307"/>
    </row>
    <row r="488" spans="1:17" ht="12.75" customHeight="1" thickTop="1" thickBot="1" x14ac:dyDescent="0.4">
      <c r="A488" s="574">
        <v>582</v>
      </c>
      <c r="B488" s="581" t="s">
        <v>1077</v>
      </c>
      <c r="C488" s="575">
        <v>45564</v>
      </c>
      <c r="D488" s="588" t="s">
        <v>12</v>
      </c>
      <c r="E488" s="577" t="e">
        <f t="shared" si="55"/>
        <v>#N/A</v>
      </c>
      <c r="F488" s="577" t="e">
        <f t="shared" si="56"/>
        <v>#N/A</v>
      </c>
      <c r="G488" s="578"/>
      <c r="H488" s="645" t="e">
        <f t="shared" si="57"/>
        <v>#N/A</v>
      </c>
      <c r="I488" s="614" t="e">
        <f t="shared" si="58"/>
        <v>#N/A</v>
      </c>
      <c r="J488" s="580"/>
      <c r="K488" s="16"/>
      <c r="M488" s="601"/>
      <c r="N488" s="608"/>
      <c r="P488" s="307"/>
      <c r="Q488" s="307"/>
    </row>
    <row r="489" spans="1:17" ht="12.75" customHeight="1" thickTop="1" thickBot="1" x14ac:dyDescent="0.4">
      <c r="A489" s="574">
        <v>584</v>
      </c>
      <c r="B489" s="581" t="s">
        <v>1077</v>
      </c>
      <c r="C489" s="575">
        <v>45564</v>
      </c>
      <c r="D489" s="590" t="s">
        <v>1076</v>
      </c>
      <c r="E489" s="577" t="e">
        <f t="shared" si="55"/>
        <v>#N/A</v>
      </c>
      <c r="F489" s="577" t="e">
        <f t="shared" si="56"/>
        <v>#N/A</v>
      </c>
      <c r="G489" s="578"/>
      <c r="H489" s="645" t="e">
        <f t="shared" si="57"/>
        <v>#N/A</v>
      </c>
      <c r="I489" s="614" t="e">
        <f t="shared" si="58"/>
        <v>#N/A</v>
      </c>
      <c r="J489" s="580"/>
      <c r="K489" s="16"/>
      <c r="M489" s="601"/>
      <c r="N489" s="601"/>
      <c r="P489" s="307"/>
      <c r="Q489" s="307"/>
    </row>
    <row r="490" spans="1:17" ht="12.75" customHeight="1" thickTop="1" thickBot="1" x14ac:dyDescent="0.4">
      <c r="A490" s="574">
        <v>585</v>
      </c>
      <c r="B490" s="581" t="s">
        <v>1077</v>
      </c>
      <c r="C490" s="575">
        <v>45564</v>
      </c>
      <c r="D490" s="590" t="s">
        <v>1076</v>
      </c>
      <c r="E490" s="577" t="e">
        <f t="shared" si="55"/>
        <v>#N/A</v>
      </c>
      <c r="F490" s="577" t="e">
        <f t="shared" si="56"/>
        <v>#N/A</v>
      </c>
      <c r="G490" s="578"/>
      <c r="H490" s="645" t="e">
        <f t="shared" si="57"/>
        <v>#N/A</v>
      </c>
      <c r="I490" s="614" t="e">
        <f t="shared" si="58"/>
        <v>#N/A</v>
      </c>
      <c r="J490" s="585"/>
      <c r="K490" s="16"/>
      <c r="M490" s="601"/>
      <c r="N490" s="601"/>
      <c r="P490" s="307"/>
      <c r="Q490" s="307"/>
    </row>
    <row r="491" spans="1:17" ht="12.75" customHeight="1" thickTop="1" thickBot="1" x14ac:dyDescent="0.4">
      <c r="A491" s="574">
        <v>586</v>
      </c>
      <c r="B491" s="581" t="s">
        <v>1077</v>
      </c>
      <c r="C491" s="575">
        <v>45564</v>
      </c>
      <c r="D491" s="590" t="s">
        <v>1076</v>
      </c>
      <c r="E491" s="577" t="e">
        <f t="shared" si="55"/>
        <v>#N/A</v>
      </c>
      <c r="F491" s="577" t="e">
        <f t="shared" si="56"/>
        <v>#N/A</v>
      </c>
      <c r="G491" s="578"/>
      <c r="H491" s="645" t="e">
        <f t="shared" si="57"/>
        <v>#N/A</v>
      </c>
      <c r="I491" s="614" t="e">
        <f t="shared" si="58"/>
        <v>#N/A</v>
      </c>
      <c r="J491" s="580"/>
      <c r="K491" s="16"/>
      <c r="M491" s="605"/>
      <c r="N491" s="605"/>
      <c r="P491" s="307"/>
      <c r="Q491" s="307"/>
    </row>
    <row r="492" spans="1:17" ht="12.75" customHeight="1" thickTop="1" thickBot="1" x14ac:dyDescent="0.4">
      <c r="A492" s="574">
        <v>587</v>
      </c>
      <c r="B492" s="581" t="s">
        <v>1077</v>
      </c>
      <c r="C492" s="575">
        <v>45564</v>
      </c>
      <c r="D492" s="590" t="s">
        <v>1076</v>
      </c>
      <c r="E492" s="577" t="e">
        <f t="shared" si="55"/>
        <v>#N/A</v>
      </c>
      <c r="F492" s="577" t="e">
        <f t="shared" si="56"/>
        <v>#N/A</v>
      </c>
      <c r="G492" s="578"/>
      <c r="H492" s="645" t="e">
        <f t="shared" si="57"/>
        <v>#N/A</v>
      </c>
      <c r="I492" s="614" t="e">
        <f t="shared" si="58"/>
        <v>#N/A</v>
      </c>
      <c r="J492" s="580"/>
      <c r="K492" s="16"/>
      <c r="M492" s="605"/>
      <c r="N492" s="605"/>
      <c r="P492" s="307"/>
      <c r="Q492" s="307"/>
    </row>
    <row r="493" spans="1:17" ht="12.75" customHeight="1" thickTop="1" thickBot="1" x14ac:dyDescent="0.4">
      <c r="A493" s="574">
        <v>588</v>
      </c>
      <c r="B493" s="581" t="s">
        <v>1077</v>
      </c>
      <c r="C493" s="575">
        <v>45564</v>
      </c>
      <c r="D493" s="590" t="s">
        <v>1076</v>
      </c>
      <c r="E493" s="577" t="e">
        <f t="shared" si="55"/>
        <v>#N/A</v>
      </c>
      <c r="F493" s="577" t="e">
        <f t="shared" si="56"/>
        <v>#N/A</v>
      </c>
      <c r="G493" s="578"/>
      <c r="H493" s="645" t="e">
        <f t="shared" si="57"/>
        <v>#N/A</v>
      </c>
      <c r="I493" s="614" t="e">
        <f t="shared" si="58"/>
        <v>#N/A</v>
      </c>
      <c r="J493" s="580"/>
      <c r="K493" s="16"/>
      <c r="M493" s="605"/>
      <c r="N493" s="605"/>
      <c r="P493" s="307"/>
      <c r="Q493" s="307"/>
    </row>
    <row r="494" spans="1:17" ht="12.75" customHeight="1" thickTop="1" thickBot="1" x14ac:dyDescent="0.4">
      <c r="A494" s="574">
        <v>589</v>
      </c>
      <c r="B494" s="581" t="s">
        <v>1077</v>
      </c>
      <c r="C494" s="575">
        <v>45564</v>
      </c>
      <c r="D494" s="590" t="s">
        <v>1076</v>
      </c>
      <c r="E494" s="577" t="e">
        <f t="shared" si="55"/>
        <v>#N/A</v>
      </c>
      <c r="F494" s="577" t="e">
        <f t="shared" si="56"/>
        <v>#N/A</v>
      </c>
      <c r="G494" s="578"/>
      <c r="H494" s="645" t="e">
        <f t="shared" si="57"/>
        <v>#N/A</v>
      </c>
      <c r="I494" s="614" t="e">
        <f t="shared" si="58"/>
        <v>#N/A</v>
      </c>
      <c r="J494" s="580"/>
      <c r="K494" s="16"/>
      <c r="M494" s="605"/>
      <c r="N494" s="605"/>
      <c r="P494" s="307"/>
      <c r="Q494" s="307"/>
    </row>
    <row r="495" spans="1:17" ht="13" customHeight="1" thickTop="1" thickBot="1" x14ac:dyDescent="0.4">
      <c r="A495" s="574">
        <v>591</v>
      </c>
      <c r="B495" s="581" t="s">
        <v>1077</v>
      </c>
      <c r="C495" s="575">
        <v>45564</v>
      </c>
      <c r="D495" s="591" t="s">
        <v>1075</v>
      </c>
      <c r="E495" s="577" t="str">
        <f t="shared" si="55"/>
        <v>DHAVEN FC</v>
      </c>
      <c r="F495" s="577" t="str">
        <f t="shared" si="56"/>
        <v>GREENWICH PFC</v>
      </c>
      <c r="G495" s="578"/>
      <c r="H495" s="645">
        <f t="shared" si="57"/>
        <v>0.41666666666666702</v>
      </c>
      <c r="I495" s="614" t="str">
        <f t="shared" si="58"/>
        <v>Pragemann  Park (G), Wallingford</v>
      </c>
      <c r="J495" s="585"/>
      <c r="K495" s="16"/>
      <c r="M495" s="601" t="s">
        <v>142</v>
      </c>
      <c r="N495" s="601" t="s">
        <v>146</v>
      </c>
      <c r="P495" s="307"/>
      <c r="Q495" s="307"/>
    </row>
    <row r="496" spans="1:17" ht="12.75" customHeight="1" thickTop="1" thickBot="1" x14ac:dyDescent="0.4">
      <c r="A496" s="574">
        <v>592</v>
      </c>
      <c r="B496" s="581" t="s">
        <v>1077</v>
      </c>
      <c r="C496" s="575">
        <v>45564</v>
      </c>
      <c r="D496" s="591" t="s">
        <v>1075</v>
      </c>
      <c r="E496" s="577" t="str">
        <f t="shared" si="55"/>
        <v>VASCO DA GAMA 55</v>
      </c>
      <c r="F496" s="577" t="str">
        <f t="shared" si="56"/>
        <v>CLUB NAPOLI 55</v>
      </c>
      <c r="G496" s="578"/>
      <c r="H496" s="645">
        <v>0.41666666666666669</v>
      </c>
      <c r="I496" s="614" t="str">
        <f t="shared" si="58"/>
        <v>Veterans Memorial Park (T), Bridgeport</v>
      </c>
      <c r="J496" s="580"/>
      <c r="K496" s="16"/>
      <c r="M496" s="604" t="s">
        <v>135</v>
      </c>
      <c r="N496" s="604" t="s">
        <v>141</v>
      </c>
      <c r="P496" s="307"/>
      <c r="Q496" s="307"/>
    </row>
    <row r="497" spans="1:33" ht="12.75" customHeight="1" thickTop="1" thickBot="1" x14ac:dyDescent="0.4">
      <c r="A497" s="574">
        <v>593</v>
      </c>
      <c r="B497" s="581" t="s">
        <v>1077</v>
      </c>
      <c r="C497" s="575">
        <v>45564</v>
      </c>
      <c r="D497" s="591" t="s">
        <v>1075</v>
      </c>
      <c r="E497" s="577" t="str">
        <f t="shared" si="55"/>
        <v>GUILFORD BLACK EAGLES</v>
      </c>
      <c r="F497" s="577" t="str">
        <f t="shared" si="56"/>
        <v>EAST HAVEN SC</v>
      </c>
      <c r="G497" s="578"/>
      <c r="H497" s="645">
        <f t="shared" ref="H497:H528" si="59">VLOOKUP(E497,START_TIMES,2)</f>
        <v>0.41666666666666669</v>
      </c>
      <c r="I497" s="614" t="str">
        <f t="shared" si="58"/>
        <v>Bittner Park (G), Guilford</v>
      </c>
      <c r="J497" s="580"/>
      <c r="K497" s="16"/>
      <c r="M497" s="604" t="s">
        <v>147</v>
      </c>
      <c r="N497" s="604" t="s">
        <v>144</v>
      </c>
      <c r="P497" s="307"/>
      <c r="Q497" s="307"/>
    </row>
    <row r="498" spans="1:33" ht="12.75" customHeight="1" thickTop="1" thickBot="1" x14ac:dyDescent="0.4">
      <c r="A498" s="574">
        <v>594</v>
      </c>
      <c r="B498" s="581" t="s">
        <v>1077</v>
      </c>
      <c r="C498" s="575">
        <v>45564</v>
      </c>
      <c r="D498" s="591" t="s">
        <v>1075</v>
      </c>
      <c r="E498" s="577" t="str">
        <f t="shared" si="55"/>
        <v>SOUTHEAST CT</v>
      </c>
      <c r="F498" s="577" t="str">
        <f t="shared" si="56"/>
        <v>NORTH BRANFORD LEGENDS</v>
      </c>
      <c r="G498" s="578"/>
      <c r="H498" s="645">
        <f t="shared" si="59"/>
        <v>0.41666666666666702</v>
      </c>
      <c r="I498" s="614" t="str">
        <f t="shared" si="58"/>
        <v>Killingworth Rec Park (G), Killingworth</v>
      </c>
      <c r="J498" s="580"/>
      <c r="K498" s="16"/>
      <c r="M498" s="604" t="s">
        <v>149</v>
      </c>
      <c r="N498" s="604" t="s">
        <v>148</v>
      </c>
      <c r="P498" s="307"/>
      <c r="Q498" s="307"/>
    </row>
    <row r="499" spans="1:33" ht="12.75" customHeight="1" thickTop="1" thickBot="1" x14ac:dyDescent="0.4">
      <c r="A499" s="574">
        <v>595</v>
      </c>
      <c r="B499" s="581" t="s">
        <v>1077</v>
      </c>
      <c r="C499" s="575">
        <v>45564</v>
      </c>
      <c r="D499" s="591" t="s">
        <v>1075</v>
      </c>
      <c r="E499" s="577" t="str">
        <f t="shared" si="55"/>
        <v>CHESHIRE AZZURRI</v>
      </c>
      <c r="F499" s="577" t="str">
        <f t="shared" si="56"/>
        <v>ZIMMITTI SC</v>
      </c>
      <c r="G499" s="578"/>
      <c r="H499" s="645">
        <f t="shared" si="59"/>
        <v>0.45833333333333331</v>
      </c>
      <c r="I499" s="614" t="str">
        <f t="shared" si="58"/>
        <v>Quinnipiac Park (G), Cheshire</v>
      </c>
      <c r="J499" s="580"/>
      <c r="K499" s="16"/>
      <c r="M499" s="604" t="s">
        <v>138</v>
      </c>
      <c r="N499" s="604" t="s">
        <v>137</v>
      </c>
      <c r="P499" s="307"/>
      <c r="Q499" s="307"/>
    </row>
    <row r="500" spans="1:33" ht="12.65" customHeight="1" thickTop="1" thickBot="1" x14ac:dyDescent="0.4">
      <c r="A500" s="574">
        <v>597</v>
      </c>
      <c r="B500" s="581" t="s">
        <v>947</v>
      </c>
      <c r="C500" s="575">
        <v>45571</v>
      </c>
      <c r="D500" s="576" t="s">
        <v>10</v>
      </c>
      <c r="E500" s="577" t="str">
        <f t="shared" si="55"/>
        <v xml:space="preserve">FC SHELTON </v>
      </c>
      <c r="F500" s="577" t="str">
        <f t="shared" si="56"/>
        <v>CLINTON FC 30</v>
      </c>
      <c r="G500" s="578"/>
      <c r="H500" s="645">
        <f t="shared" si="59"/>
        <v>0.33333333333333331</v>
      </c>
      <c r="I500" s="614" t="str">
        <f t="shared" si="58"/>
        <v>Nike Site (G), Shelton</v>
      </c>
      <c r="J500" s="585"/>
      <c r="K500" s="16"/>
      <c r="M500" s="601" t="s">
        <v>99</v>
      </c>
      <c r="N500" s="601" t="s">
        <v>96</v>
      </c>
      <c r="P500" s="307"/>
      <c r="Q500" s="307"/>
    </row>
    <row r="501" spans="1:33" ht="12.65" customHeight="1" thickTop="1" thickBot="1" x14ac:dyDescent="0.4">
      <c r="A501" s="574">
        <v>598</v>
      </c>
      <c r="B501" s="581" t="s">
        <v>947</v>
      </c>
      <c r="C501" s="575">
        <v>45571</v>
      </c>
      <c r="D501" s="576" t="s">
        <v>10</v>
      </c>
      <c r="E501" s="577" t="str">
        <f t="shared" si="55"/>
        <v>GREENWICH FC 30</v>
      </c>
      <c r="F501" s="577" t="str">
        <f t="shared" si="56"/>
        <v>CHESHIRE SC UNITED</v>
      </c>
      <c r="G501" s="578"/>
      <c r="H501" s="645">
        <f t="shared" si="59"/>
        <v>0.33333333333333331</v>
      </c>
      <c r="I501" s="614" t="str">
        <f t="shared" si="58"/>
        <v>tbd</v>
      </c>
      <c r="J501" s="580"/>
      <c r="K501" s="16"/>
      <c r="M501" s="601" t="s">
        <v>94</v>
      </c>
      <c r="N501" s="601" t="s">
        <v>97</v>
      </c>
      <c r="P501" s="307"/>
      <c r="Q501" s="307"/>
    </row>
    <row r="502" spans="1:33" ht="12.75" customHeight="1" thickTop="1" thickBot="1" x14ac:dyDescent="0.4">
      <c r="A502" s="574">
        <v>599</v>
      </c>
      <c r="B502" s="581" t="s">
        <v>947</v>
      </c>
      <c r="C502" s="575">
        <v>45571</v>
      </c>
      <c r="D502" s="576" t="s">
        <v>10</v>
      </c>
      <c r="E502" s="577" t="str">
        <f t="shared" si="55"/>
        <v>MILFORD TUESDAY</v>
      </c>
      <c r="F502" s="577" t="str">
        <f t="shared" si="56"/>
        <v>HAMDEN ALL STARS</v>
      </c>
      <c r="G502" s="578"/>
      <c r="H502" s="645">
        <f t="shared" si="59"/>
        <v>0.33333333333333331</v>
      </c>
      <c r="I502" s="614" t="str">
        <f t="shared" si="58"/>
        <v>Witek Park (G), Derby</v>
      </c>
      <c r="J502" s="580"/>
      <c r="K502" s="16"/>
      <c r="M502" s="601" t="s">
        <v>98</v>
      </c>
      <c r="N502" s="601" t="s">
        <v>92</v>
      </c>
      <c r="P502" s="307"/>
      <c r="Q502" s="307"/>
    </row>
    <row r="503" spans="1:33" ht="12.75" customHeight="1" thickTop="1" thickBot="1" x14ac:dyDescent="0.4">
      <c r="A503" s="574">
        <v>600</v>
      </c>
      <c r="B503" s="581" t="s">
        <v>947</v>
      </c>
      <c r="C503" s="575">
        <v>45571</v>
      </c>
      <c r="D503" s="576" t="s">
        <v>10</v>
      </c>
      <c r="E503" s="577" t="str">
        <f t="shared" si="55"/>
        <v>DANBURY UNITED 30</v>
      </c>
      <c r="F503" s="577" t="str">
        <f t="shared" si="56"/>
        <v>STAMFORD FC</v>
      </c>
      <c r="G503" s="578"/>
      <c r="H503" s="645">
        <f t="shared" si="59"/>
        <v>0.375</v>
      </c>
      <c r="I503" s="614" t="str">
        <f t="shared" si="58"/>
        <v>Portuguese Cultural Center (G), Danbury</v>
      </c>
      <c r="J503" s="580"/>
      <c r="K503" s="16"/>
      <c r="M503" s="85" t="s">
        <v>93</v>
      </c>
      <c r="N503" s="601" t="s">
        <v>101</v>
      </c>
      <c r="P503" s="307"/>
      <c r="Q503" s="307"/>
    </row>
    <row r="504" spans="1:33" ht="12.75" customHeight="1" thickTop="1" thickBot="1" x14ac:dyDescent="0.4">
      <c r="A504" s="574">
        <v>601</v>
      </c>
      <c r="B504" s="581" t="s">
        <v>947</v>
      </c>
      <c r="C504" s="575">
        <v>45571</v>
      </c>
      <c r="D504" s="576" t="s">
        <v>10</v>
      </c>
      <c r="E504" s="577" t="str">
        <f t="shared" si="55"/>
        <v>NORWALK FC</v>
      </c>
      <c r="F504" s="577" t="str">
        <f t="shared" si="56"/>
        <v>NORTH BRANFORD 30</v>
      </c>
      <c r="G504" s="578"/>
      <c r="H504" s="645">
        <f t="shared" si="59"/>
        <v>0.41666666666666702</v>
      </c>
      <c r="I504" s="614" t="str">
        <f t="shared" si="58"/>
        <v>Nathan Hale MS (T), Norwalk</v>
      </c>
      <c r="J504" s="580"/>
      <c r="K504" s="16"/>
      <c r="M504" s="601" t="s">
        <v>95</v>
      </c>
      <c r="N504" s="601" t="s">
        <v>100</v>
      </c>
      <c r="P504" s="307"/>
      <c r="Q504" s="307"/>
    </row>
    <row r="505" spans="1:33" ht="12.75" customHeight="1" thickTop="1" thickBot="1" x14ac:dyDescent="0.4">
      <c r="A505" s="574">
        <v>603</v>
      </c>
      <c r="B505" s="581" t="s">
        <v>947</v>
      </c>
      <c r="C505" s="575">
        <v>45571</v>
      </c>
      <c r="D505" s="586" t="s">
        <v>175</v>
      </c>
      <c r="E505" s="577" t="str">
        <f t="shared" si="55"/>
        <v>FC CALDO VERDE</v>
      </c>
      <c r="F505" s="577" t="str">
        <f t="shared" si="56"/>
        <v>COYOTES FC</v>
      </c>
      <c r="G505" s="578"/>
      <c r="H505" s="645">
        <f t="shared" si="59"/>
        <v>0.33333333333333331</v>
      </c>
      <c r="I505" s="614" t="s">
        <v>998</v>
      </c>
      <c r="J505" s="585" t="s">
        <v>928</v>
      </c>
      <c r="K505" s="16"/>
      <c r="M505" s="605" t="s">
        <v>153</v>
      </c>
      <c r="N505" s="605" t="s">
        <v>151</v>
      </c>
      <c r="P505" s="307"/>
      <c r="Q505" s="307"/>
    </row>
    <row r="506" spans="1:33" ht="12.75" customHeight="1" thickTop="1" thickBot="1" x14ac:dyDescent="0.4">
      <c r="A506" s="574">
        <v>604</v>
      </c>
      <c r="B506" s="581" t="s">
        <v>947</v>
      </c>
      <c r="C506" s="575">
        <v>45571</v>
      </c>
      <c r="D506" s="586" t="s">
        <v>175</v>
      </c>
      <c r="E506" s="577" t="str">
        <f t="shared" si="55"/>
        <v>LITCHFIELD COUNTY BLUES 30</v>
      </c>
      <c r="F506" s="412" t="str">
        <f t="shared" si="56"/>
        <v>BYE 30</v>
      </c>
      <c r="G506" s="578"/>
      <c r="H506" s="645">
        <f t="shared" si="59"/>
        <v>0.375</v>
      </c>
      <c r="I506" s="614" t="str">
        <f t="shared" ref="I506:I539" si="60">VLOOKUP(E506,fields,2)</f>
        <v>New Milford HS (T), New Milford</v>
      </c>
      <c r="J506" s="580"/>
      <c r="K506" s="16"/>
      <c r="M506" s="605" t="s">
        <v>154</v>
      </c>
      <c r="N506" s="605" t="s">
        <v>150</v>
      </c>
      <c r="P506" s="307"/>
      <c r="Q506" s="307"/>
    </row>
    <row r="507" spans="1:33" ht="12.75" customHeight="1" thickTop="1" thickBot="1" x14ac:dyDescent="0.4">
      <c r="A507" s="574">
        <v>605</v>
      </c>
      <c r="B507" s="581" t="s">
        <v>947</v>
      </c>
      <c r="C507" s="575">
        <v>45571</v>
      </c>
      <c r="D507" s="586" t="s">
        <v>175</v>
      </c>
      <c r="E507" s="577" t="str">
        <f t="shared" si="55"/>
        <v>NAUGATUCK FUSION</v>
      </c>
      <c r="F507" s="577" t="str">
        <f t="shared" si="56"/>
        <v>MILFORD AMIGOS</v>
      </c>
      <c r="G507" s="578"/>
      <c r="H507" s="645">
        <f t="shared" si="59"/>
        <v>0.41666666666666702</v>
      </c>
      <c r="I507" s="614" t="str">
        <f t="shared" si="60"/>
        <v>City Hill MS (G), Naugatuck</v>
      </c>
      <c r="J507" s="585"/>
      <c r="K507" s="16"/>
      <c r="M507" s="605" t="s">
        <v>156</v>
      </c>
      <c r="N507" s="605" t="s">
        <v>155</v>
      </c>
      <c r="P507" s="307"/>
      <c r="Q507" s="307"/>
    </row>
    <row r="508" spans="1:33" ht="12.75" customHeight="1" thickTop="1" thickBot="1" x14ac:dyDescent="0.4">
      <c r="A508" s="574">
        <v>606</v>
      </c>
      <c r="B508" s="581" t="s">
        <v>947</v>
      </c>
      <c r="C508" s="575">
        <v>45571</v>
      </c>
      <c r="D508" s="586" t="s">
        <v>175</v>
      </c>
      <c r="E508" s="577" t="str">
        <f t="shared" si="55"/>
        <v>EFC UNITED</v>
      </c>
      <c r="F508" s="577" t="str">
        <f t="shared" si="56"/>
        <v>TRINITY FC</v>
      </c>
      <c r="G508" s="578"/>
      <c r="H508" s="645">
        <f t="shared" si="59"/>
        <v>0.33333333333333331</v>
      </c>
      <c r="I508" s="614" t="str">
        <f t="shared" si="60"/>
        <v>Foran HS KMT (T), Milford</v>
      </c>
      <c r="J508" s="580"/>
      <c r="K508" s="16"/>
      <c r="M508" s="605" t="s">
        <v>152</v>
      </c>
      <c r="N508" s="605" t="s">
        <v>159</v>
      </c>
      <c r="P508" s="307"/>
      <c r="Q508" s="307"/>
    </row>
    <row r="509" spans="1:33" ht="13" customHeight="1" thickTop="1" thickBot="1" x14ac:dyDescent="0.4">
      <c r="A509" s="574">
        <v>607</v>
      </c>
      <c r="B509" s="581" t="s">
        <v>947</v>
      </c>
      <c r="C509" s="575">
        <v>45571</v>
      </c>
      <c r="D509" s="586" t="s">
        <v>175</v>
      </c>
      <c r="E509" s="577" t="str">
        <f t="shared" si="55"/>
        <v>QPR</v>
      </c>
      <c r="F509" s="577" t="str">
        <f t="shared" si="56"/>
        <v>SALTY DOGS FC</v>
      </c>
      <c r="G509" s="578"/>
      <c r="H509" s="645">
        <f t="shared" si="59"/>
        <v>0.375</v>
      </c>
      <c r="I509" s="614" t="str">
        <f t="shared" si="60"/>
        <v>Quinnipiac Park (G), Cheshire</v>
      </c>
      <c r="J509" s="580"/>
      <c r="K509" s="16"/>
      <c r="M509" s="605" t="s">
        <v>157</v>
      </c>
      <c r="N509" s="605" t="s">
        <v>158</v>
      </c>
      <c r="P509" s="307"/>
      <c r="Q509" s="307"/>
      <c r="S509" s="16"/>
      <c r="T509" s="198"/>
      <c r="U509" s="198"/>
      <c r="V509" s="16">
        <v>73</v>
      </c>
      <c r="W509" s="209"/>
      <c r="X509" s="215"/>
      <c r="Y509" s="16"/>
      <c r="Z509" s="20"/>
      <c r="AC509" s="16"/>
    </row>
    <row r="510" spans="1:33" ht="12.75" customHeight="1" thickTop="1" thickBot="1" x14ac:dyDescent="0.4">
      <c r="A510" s="574">
        <v>609</v>
      </c>
      <c r="B510" s="581" t="s">
        <v>947</v>
      </c>
      <c r="C510" s="575">
        <v>45571</v>
      </c>
      <c r="D510" s="587" t="s">
        <v>11</v>
      </c>
      <c r="E510" s="577" t="str">
        <f t="shared" si="55"/>
        <v>GREENWICH FC 40</v>
      </c>
      <c r="F510" s="577" t="str">
        <f t="shared" si="56"/>
        <v>CLUB NAPOLI 40</v>
      </c>
      <c r="G510" s="578"/>
      <c r="H510" s="645">
        <f t="shared" si="59"/>
        <v>0.33333333333333331</v>
      </c>
      <c r="I510" s="614" t="str">
        <f t="shared" si="60"/>
        <v>tbd</v>
      </c>
      <c r="J510" s="580"/>
      <c r="K510" s="16"/>
      <c r="M510" s="607" t="s">
        <v>163</v>
      </c>
      <c r="N510" s="607" t="s">
        <v>161</v>
      </c>
      <c r="P510" s="307"/>
      <c r="Q510" s="307"/>
      <c r="S510" s="16"/>
      <c r="T510" s="198"/>
      <c r="U510" s="198"/>
      <c r="V510" s="16"/>
      <c r="W510" s="209"/>
      <c r="X510" s="215"/>
      <c r="Y510" s="16"/>
      <c r="Z510" s="20"/>
      <c r="AC510" s="16"/>
    </row>
    <row r="511" spans="1:33" ht="12.75" customHeight="1" thickTop="1" thickBot="1" x14ac:dyDescent="0.4">
      <c r="A511" s="574">
        <v>610</v>
      </c>
      <c r="B511" s="581" t="s">
        <v>947</v>
      </c>
      <c r="C511" s="575">
        <v>45571</v>
      </c>
      <c r="D511" s="587" t="s">
        <v>11</v>
      </c>
      <c r="E511" s="577" t="str">
        <f t="shared" si="55"/>
        <v>GREENWICH PUMAS FC 40</v>
      </c>
      <c r="F511" s="577" t="str">
        <f t="shared" si="56"/>
        <v>CLINTON FC 40</v>
      </c>
      <c r="G511" s="578"/>
      <c r="H511" s="645">
        <f t="shared" si="59"/>
        <v>0.41666666666666702</v>
      </c>
      <c r="I511" s="614" t="str">
        <f t="shared" si="60"/>
        <v>tbd</v>
      </c>
      <c r="J511" s="580"/>
      <c r="K511" s="16"/>
      <c r="M511" s="330" t="s">
        <v>104</v>
      </c>
      <c r="N511" s="330" t="s">
        <v>160</v>
      </c>
      <c r="P511" s="307"/>
      <c r="Q511" s="307"/>
      <c r="S511" s="16"/>
      <c r="T511" s="198"/>
      <c r="U511" s="198"/>
      <c r="V511" s="16">
        <v>74</v>
      </c>
      <c r="W511" s="209"/>
      <c r="X511" s="215"/>
      <c r="Y511" s="16"/>
      <c r="Z511" s="20"/>
      <c r="AC511" s="16"/>
    </row>
    <row r="512" spans="1:33" s="1" customFormat="1" ht="12" customHeight="1" thickTop="1" x14ac:dyDescent="0.35">
      <c r="A512" s="574">
        <v>611</v>
      </c>
      <c r="B512" s="581" t="s">
        <v>947</v>
      </c>
      <c r="C512" s="575">
        <v>45571</v>
      </c>
      <c r="D512" s="587" t="s">
        <v>11</v>
      </c>
      <c r="E512" s="577" t="str">
        <f t="shared" si="55"/>
        <v>SHEBEEN FC</v>
      </c>
      <c r="F512" s="577" t="str">
        <f t="shared" si="56"/>
        <v>NORWALK SPORT COLOMBIA 40</v>
      </c>
      <c r="G512" s="578"/>
      <c r="H512" s="645">
        <f t="shared" si="59"/>
        <v>0.41666666666666702</v>
      </c>
      <c r="I512" s="614" t="str">
        <f t="shared" si="60"/>
        <v>Ludlowe HS (T), Fairfield</v>
      </c>
      <c r="J512" s="585"/>
      <c r="K512" s="16"/>
      <c r="L512" s="16"/>
      <c r="M512" s="85" t="s">
        <v>106</v>
      </c>
      <c r="N512" s="85" t="s">
        <v>105</v>
      </c>
      <c r="O512" s="16"/>
      <c r="P512" s="307"/>
      <c r="Q512" s="307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 s="258"/>
      <c r="AF512"/>
      <c r="AG512"/>
    </row>
    <row r="513" spans="1:29" ht="12.75" customHeight="1" x14ac:dyDescent="0.35">
      <c r="A513" s="574">
        <v>612</v>
      </c>
      <c r="B513" s="581" t="s">
        <v>947</v>
      </c>
      <c r="C513" s="575">
        <v>45571</v>
      </c>
      <c r="D513" s="587" t="s">
        <v>11</v>
      </c>
      <c r="E513" s="577" t="str">
        <f t="shared" si="55"/>
        <v>FAIRFIELD GAC 40</v>
      </c>
      <c r="F513" s="577" t="str">
        <f t="shared" si="56"/>
        <v>VASCO DA GAMA 40</v>
      </c>
      <c r="G513" s="578"/>
      <c r="H513" s="645">
        <f t="shared" si="59"/>
        <v>0.41666666666666702</v>
      </c>
      <c r="I513" s="614" t="str">
        <f t="shared" si="60"/>
        <v>Ludlowe HS (T), Fairfield</v>
      </c>
      <c r="J513" s="580"/>
      <c r="K513" s="16"/>
      <c r="M513" s="340" t="s">
        <v>162</v>
      </c>
      <c r="N513" s="340" t="s">
        <v>109</v>
      </c>
      <c r="P513" s="307"/>
      <c r="Q513" s="307"/>
      <c r="S513" s="16"/>
      <c r="T513" s="288"/>
      <c r="U513" s="288"/>
      <c r="V513" s="16"/>
      <c r="W513" s="227"/>
      <c r="X513" s="289"/>
      <c r="Y513" s="16"/>
      <c r="Z513" s="20"/>
      <c r="AC513" s="16"/>
    </row>
    <row r="514" spans="1:29" ht="12.75" customHeight="1" x14ac:dyDescent="0.35">
      <c r="A514" s="574">
        <v>613</v>
      </c>
      <c r="B514" s="581" t="s">
        <v>947</v>
      </c>
      <c r="C514" s="575">
        <v>45571</v>
      </c>
      <c r="D514" s="587" t="s">
        <v>11</v>
      </c>
      <c r="E514" s="577" t="str">
        <f t="shared" si="55"/>
        <v>SOUTHEAST ROVERS</v>
      </c>
      <c r="F514" s="577" t="str">
        <f t="shared" si="56"/>
        <v>STORM FC</v>
      </c>
      <c r="G514" s="578"/>
      <c r="H514" s="645">
        <f t="shared" si="59"/>
        <v>0.41666666666666702</v>
      </c>
      <c r="I514" s="614" t="str">
        <f t="shared" si="60"/>
        <v>Leary Park (G), Waterford</v>
      </c>
      <c r="J514" s="580"/>
      <c r="K514" s="16"/>
      <c r="M514" s="340" t="s">
        <v>107</v>
      </c>
      <c r="N514" s="340" t="s">
        <v>108</v>
      </c>
      <c r="P514" s="307"/>
      <c r="Q514" s="307"/>
    </row>
    <row r="515" spans="1:29" ht="12.75" customHeight="1" x14ac:dyDescent="0.35">
      <c r="A515" s="574">
        <v>615</v>
      </c>
      <c r="B515" s="581" t="s">
        <v>947</v>
      </c>
      <c r="C515" s="575">
        <v>45571</v>
      </c>
      <c r="D515" s="588" t="s">
        <v>12</v>
      </c>
      <c r="E515" s="577" t="e">
        <f t="shared" si="55"/>
        <v>#N/A</v>
      </c>
      <c r="F515" s="577" t="e">
        <f t="shared" si="56"/>
        <v>#N/A</v>
      </c>
      <c r="G515" s="589"/>
      <c r="H515" s="645" t="e">
        <f t="shared" si="59"/>
        <v>#N/A</v>
      </c>
      <c r="I515" s="614" t="e">
        <f t="shared" si="60"/>
        <v>#N/A</v>
      </c>
      <c r="J515" s="585"/>
      <c r="K515" s="16"/>
      <c r="M515" s="85"/>
      <c r="N515" s="85"/>
      <c r="P515" s="307"/>
      <c r="Q515" s="307"/>
    </row>
    <row r="516" spans="1:29" ht="12.75" customHeight="1" x14ac:dyDescent="0.35">
      <c r="A516" s="574">
        <v>616</v>
      </c>
      <c r="B516" s="581" t="s">
        <v>947</v>
      </c>
      <c r="C516" s="575">
        <v>45571</v>
      </c>
      <c r="D516" s="588" t="s">
        <v>12</v>
      </c>
      <c r="E516" s="577" t="e">
        <f t="shared" ref="E516:E579" si="61">VLOOKUP(M516,Teams,2)</f>
        <v>#N/A</v>
      </c>
      <c r="F516" s="577" t="e">
        <f t="shared" ref="F516:F579" si="62">VLOOKUP(N516,Teams,2)</f>
        <v>#N/A</v>
      </c>
      <c r="G516" s="578"/>
      <c r="H516" s="645" t="e">
        <f t="shared" si="59"/>
        <v>#N/A</v>
      </c>
      <c r="I516" s="614" t="e">
        <f t="shared" si="60"/>
        <v>#N/A</v>
      </c>
      <c r="J516" s="580"/>
      <c r="K516" s="16"/>
      <c r="M516" s="456"/>
      <c r="N516" s="456"/>
      <c r="P516" s="307"/>
      <c r="Q516" s="307"/>
    </row>
    <row r="517" spans="1:29" ht="12.75" customHeight="1" x14ac:dyDescent="0.35">
      <c r="A517" s="574">
        <v>617</v>
      </c>
      <c r="B517" s="581" t="s">
        <v>947</v>
      </c>
      <c r="C517" s="575">
        <v>45571</v>
      </c>
      <c r="D517" s="588" t="s">
        <v>12</v>
      </c>
      <c r="E517" s="577" t="e">
        <f t="shared" si="61"/>
        <v>#N/A</v>
      </c>
      <c r="F517" s="577" t="e">
        <f t="shared" si="62"/>
        <v>#N/A</v>
      </c>
      <c r="G517" s="578"/>
      <c r="H517" s="645" t="e">
        <f t="shared" si="59"/>
        <v>#N/A</v>
      </c>
      <c r="I517" s="614" t="e">
        <f t="shared" si="60"/>
        <v>#N/A</v>
      </c>
      <c r="J517" s="580"/>
      <c r="K517" s="16"/>
      <c r="M517" s="456"/>
      <c r="N517" s="456"/>
      <c r="P517" s="307"/>
      <c r="Q517" s="307"/>
    </row>
    <row r="518" spans="1:29" ht="12.75" customHeight="1" x14ac:dyDescent="0.35">
      <c r="A518" s="574">
        <v>618</v>
      </c>
      <c r="B518" s="581" t="s">
        <v>947</v>
      </c>
      <c r="C518" s="575">
        <v>45571</v>
      </c>
      <c r="D518" s="588" t="s">
        <v>12</v>
      </c>
      <c r="E518" s="577" t="e">
        <f t="shared" si="61"/>
        <v>#N/A</v>
      </c>
      <c r="F518" s="577" t="e">
        <f t="shared" si="62"/>
        <v>#N/A</v>
      </c>
      <c r="G518" s="578"/>
      <c r="H518" s="645" t="e">
        <f t="shared" si="59"/>
        <v>#N/A</v>
      </c>
      <c r="I518" s="614" t="e">
        <f t="shared" si="60"/>
        <v>#N/A</v>
      </c>
      <c r="J518" s="580"/>
      <c r="K518" s="16"/>
      <c r="M518" s="456"/>
      <c r="N518" s="456"/>
      <c r="P518" s="307"/>
      <c r="Q518" s="307"/>
    </row>
    <row r="519" spans="1:29" ht="12.75" customHeight="1" x14ac:dyDescent="0.35">
      <c r="A519" s="574">
        <v>619</v>
      </c>
      <c r="B519" s="581" t="s">
        <v>947</v>
      </c>
      <c r="C519" s="575">
        <v>45571</v>
      </c>
      <c r="D519" s="588" t="s">
        <v>12</v>
      </c>
      <c r="E519" s="577" t="e">
        <f t="shared" si="61"/>
        <v>#N/A</v>
      </c>
      <c r="F519" s="577" t="e">
        <f t="shared" si="62"/>
        <v>#N/A</v>
      </c>
      <c r="G519" s="578"/>
      <c r="H519" s="645" t="e">
        <f t="shared" si="59"/>
        <v>#N/A</v>
      </c>
      <c r="I519" s="614" t="e">
        <f t="shared" si="60"/>
        <v>#N/A</v>
      </c>
      <c r="J519" s="585"/>
      <c r="K519" s="16"/>
      <c r="M519" s="85"/>
      <c r="N519" s="85"/>
      <c r="P519" s="307"/>
      <c r="Q519" s="307"/>
    </row>
    <row r="520" spans="1:29" ht="12.75" customHeight="1" x14ac:dyDescent="0.35">
      <c r="A520" s="574">
        <v>620</v>
      </c>
      <c r="B520" s="581" t="s">
        <v>947</v>
      </c>
      <c r="C520" s="575">
        <v>45571</v>
      </c>
      <c r="D520" s="588" t="s">
        <v>12</v>
      </c>
      <c r="E520" s="577" t="e">
        <f t="shared" si="61"/>
        <v>#N/A</v>
      </c>
      <c r="F520" s="577" t="e">
        <f t="shared" si="62"/>
        <v>#N/A</v>
      </c>
      <c r="G520" s="578"/>
      <c r="H520" s="645" t="e">
        <f t="shared" si="59"/>
        <v>#N/A</v>
      </c>
      <c r="I520" s="614" t="e">
        <f t="shared" si="60"/>
        <v>#N/A</v>
      </c>
      <c r="J520" s="580"/>
      <c r="K520" s="16"/>
      <c r="M520" s="85"/>
      <c r="N520" s="85"/>
      <c r="P520" s="307"/>
      <c r="Q520" s="307"/>
    </row>
    <row r="521" spans="1:29" ht="12.75" customHeight="1" x14ac:dyDescent="0.35">
      <c r="A521" s="574">
        <v>621</v>
      </c>
      <c r="B521" s="581" t="s">
        <v>947</v>
      </c>
      <c r="C521" s="575">
        <v>45571</v>
      </c>
      <c r="D521" s="588" t="s">
        <v>12</v>
      </c>
      <c r="E521" s="577" t="e">
        <f t="shared" si="61"/>
        <v>#N/A</v>
      </c>
      <c r="F521" s="577" t="e">
        <f t="shared" si="62"/>
        <v>#N/A</v>
      </c>
      <c r="G521" s="578"/>
      <c r="H521" s="645" t="e">
        <f t="shared" si="59"/>
        <v>#N/A</v>
      </c>
      <c r="I521" s="614" t="e">
        <f t="shared" si="60"/>
        <v>#N/A</v>
      </c>
      <c r="J521" s="580"/>
      <c r="K521" s="16"/>
      <c r="M521" s="85"/>
      <c r="N521" s="85"/>
      <c r="P521" s="307"/>
      <c r="Q521" s="307"/>
    </row>
    <row r="522" spans="1:29" ht="12.75" customHeight="1" x14ac:dyDescent="0.35">
      <c r="A522" s="574">
        <v>623</v>
      </c>
      <c r="B522" s="581" t="s">
        <v>947</v>
      </c>
      <c r="C522" s="575">
        <v>45571</v>
      </c>
      <c r="D522" s="590" t="s">
        <v>1076</v>
      </c>
      <c r="E522" s="577" t="e">
        <f t="shared" si="61"/>
        <v>#N/A</v>
      </c>
      <c r="F522" s="577" t="e">
        <f t="shared" si="62"/>
        <v>#N/A</v>
      </c>
      <c r="G522" s="578"/>
      <c r="H522" s="645" t="e">
        <f t="shared" si="59"/>
        <v>#N/A</v>
      </c>
      <c r="I522" s="614" t="e">
        <f t="shared" si="60"/>
        <v>#N/A</v>
      </c>
      <c r="J522" s="580"/>
      <c r="K522" s="16"/>
      <c r="M522" s="85"/>
      <c r="N522" s="85"/>
      <c r="P522" s="307"/>
      <c r="Q522" s="307"/>
    </row>
    <row r="523" spans="1:29" ht="12.75" customHeight="1" x14ac:dyDescent="0.35">
      <c r="A523" s="574">
        <v>624</v>
      </c>
      <c r="B523" s="581" t="s">
        <v>947</v>
      </c>
      <c r="C523" s="575">
        <v>45571</v>
      </c>
      <c r="D523" s="590" t="s">
        <v>1076</v>
      </c>
      <c r="E523" s="577" t="e">
        <f t="shared" si="61"/>
        <v>#N/A</v>
      </c>
      <c r="F523" s="577" t="e">
        <f t="shared" si="62"/>
        <v>#N/A</v>
      </c>
      <c r="G523" s="578"/>
      <c r="H523" s="645" t="e">
        <f t="shared" si="59"/>
        <v>#N/A</v>
      </c>
      <c r="I523" s="614" t="e">
        <f t="shared" si="60"/>
        <v>#N/A</v>
      </c>
      <c r="J523" s="580"/>
      <c r="K523" s="16"/>
      <c r="M523" s="85"/>
      <c r="N523" s="85"/>
      <c r="P523" s="307"/>
      <c r="Q523" s="307"/>
    </row>
    <row r="524" spans="1:29" ht="12.75" customHeight="1" x14ac:dyDescent="0.35">
      <c r="A524" s="574">
        <v>625</v>
      </c>
      <c r="B524" s="581" t="s">
        <v>947</v>
      </c>
      <c r="C524" s="575">
        <v>45571</v>
      </c>
      <c r="D524" s="590" t="s">
        <v>1076</v>
      </c>
      <c r="E524" s="577" t="e">
        <f t="shared" si="61"/>
        <v>#N/A</v>
      </c>
      <c r="F524" s="577" t="e">
        <f t="shared" si="62"/>
        <v>#N/A</v>
      </c>
      <c r="G524" s="578"/>
      <c r="H524" s="645" t="e">
        <f t="shared" si="59"/>
        <v>#N/A</v>
      </c>
      <c r="I524" s="614" t="e">
        <f t="shared" si="60"/>
        <v>#N/A</v>
      </c>
      <c r="J524" s="585"/>
      <c r="K524" s="16"/>
      <c r="M524" s="85"/>
      <c r="N524" s="85"/>
      <c r="P524" s="307"/>
      <c r="Q524" s="307"/>
    </row>
    <row r="525" spans="1:29" ht="12.75" customHeight="1" x14ac:dyDescent="0.35">
      <c r="A525" s="574">
        <v>626</v>
      </c>
      <c r="B525" s="581" t="s">
        <v>947</v>
      </c>
      <c r="C525" s="575">
        <v>45571</v>
      </c>
      <c r="D525" s="590" t="s">
        <v>1076</v>
      </c>
      <c r="E525" s="577" t="e">
        <f t="shared" si="61"/>
        <v>#N/A</v>
      </c>
      <c r="F525" s="577" t="e">
        <f t="shared" si="62"/>
        <v>#N/A</v>
      </c>
      <c r="G525" s="578"/>
      <c r="H525" s="645" t="e">
        <f t="shared" si="59"/>
        <v>#N/A</v>
      </c>
      <c r="I525" s="614" t="e">
        <f t="shared" si="60"/>
        <v>#N/A</v>
      </c>
      <c r="J525" s="580"/>
      <c r="K525" s="16"/>
      <c r="M525" s="197"/>
      <c r="N525" s="197"/>
      <c r="P525" s="307"/>
      <c r="Q525" s="307"/>
    </row>
    <row r="526" spans="1:29" ht="12.75" customHeight="1" x14ac:dyDescent="0.35">
      <c r="A526" s="574">
        <v>627</v>
      </c>
      <c r="B526" s="581" t="s">
        <v>947</v>
      </c>
      <c r="C526" s="575">
        <v>45571</v>
      </c>
      <c r="D526" s="590" t="s">
        <v>1076</v>
      </c>
      <c r="E526" s="577" t="e">
        <f t="shared" si="61"/>
        <v>#N/A</v>
      </c>
      <c r="F526" s="577" t="e">
        <f t="shared" si="62"/>
        <v>#N/A</v>
      </c>
      <c r="G526" s="578"/>
      <c r="H526" s="645" t="e">
        <f t="shared" si="59"/>
        <v>#N/A</v>
      </c>
      <c r="I526" s="614" t="e">
        <f t="shared" si="60"/>
        <v>#N/A</v>
      </c>
      <c r="J526" s="580"/>
      <c r="K526" s="16"/>
      <c r="M526" s="197"/>
      <c r="N526" s="197"/>
      <c r="P526" s="307"/>
      <c r="Q526" s="307"/>
    </row>
    <row r="527" spans="1:29" ht="12.75" customHeight="1" x14ac:dyDescent="0.35">
      <c r="A527" s="574">
        <v>628</v>
      </c>
      <c r="B527" s="581" t="s">
        <v>947</v>
      </c>
      <c r="C527" s="575">
        <v>45571</v>
      </c>
      <c r="D527" s="590" t="s">
        <v>1076</v>
      </c>
      <c r="E527" s="577" t="e">
        <f t="shared" si="61"/>
        <v>#N/A</v>
      </c>
      <c r="F527" s="577" t="e">
        <f t="shared" si="62"/>
        <v>#N/A</v>
      </c>
      <c r="G527" s="578"/>
      <c r="H527" s="645" t="e">
        <f t="shared" si="59"/>
        <v>#N/A</v>
      </c>
      <c r="I527" s="614" t="e">
        <f t="shared" si="60"/>
        <v>#N/A</v>
      </c>
      <c r="J527" s="580"/>
      <c r="K527" s="16"/>
      <c r="M527" s="197"/>
      <c r="N527" s="197"/>
      <c r="P527" s="307"/>
      <c r="Q527" s="307"/>
    </row>
    <row r="528" spans="1:29" ht="12.75" customHeight="1" x14ac:dyDescent="0.35">
      <c r="A528" s="574">
        <v>630</v>
      </c>
      <c r="B528" s="581" t="s">
        <v>947</v>
      </c>
      <c r="C528" s="575">
        <v>45571</v>
      </c>
      <c r="D528" s="591" t="s">
        <v>1075</v>
      </c>
      <c r="E528" s="577" t="str">
        <f t="shared" si="61"/>
        <v>EAST HAVEN SC</v>
      </c>
      <c r="F528" s="577" t="str">
        <f t="shared" si="62"/>
        <v>CLUB NAPOLI 55</v>
      </c>
      <c r="G528" s="578"/>
      <c r="H528" s="645">
        <f t="shared" si="59"/>
        <v>0.41666666666666669</v>
      </c>
      <c r="I528" s="614" t="str">
        <f t="shared" si="60"/>
        <v>East Haven MS (G), East Haven</v>
      </c>
      <c r="J528" s="580"/>
      <c r="K528" s="16"/>
      <c r="M528" s="197" t="s">
        <v>144</v>
      </c>
      <c r="N528" s="197" t="s">
        <v>141</v>
      </c>
      <c r="P528" s="307"/>
      <c r="Q528" s="307"/>
    </row>
    <row r="529" spans="1:17" ht="12.75" customHeight="1" x14ac:dyDescent="0.35">
      <c r="A529" s="574">
        <v>631</v>
      </c>
      <c r="B529" s="581" t="s">
        <v>947</v>
      </c>
      <c r="C529" s="575">
        <v>45571</v>
      </c>
      <c r="D529" s="591" t="s">
        <v>1075</v>
      </c>
      <c r="E529" s="577" t="str">
        <f t="shared" si="61"/>
        <v>GREENWICH PFC</v>
      </c>
      <c r="F529" s="577" t="str">
        <f t="shared" si="62"/>
        <v>CHESHIRE AZZURRI</v>
      </c>
      <c r="G529" s="578"/>
      <c r="H529" s="645">
        <f t="shared" ref="H529:H560" si="63">VLOOKUP(E529,START_TIMES,2)</f>
        <v>0.41666666666666702</v>
      </c>
      <c r="I529" s="614" t="str">
        <f t="shared" si="60"/>
        <v>tbd</v>
      </c>
      <c r="J529" s="585"/>
      <c r="K529" s="16"/>
      <c r="M529" s="85" t="s">
        <v>146</v>
      </c>
      <c r="N529" s="85" t="s">
        <v>138</v>
      </c>
      <c r="P529" s="307"/>
      <c r="Q529" s="307"/>
    </row>
    <row r="530" spans="1:17" ht="12.75" customHeight="1" x14ac:dyDescent="0.35">
      <c r="A530" s="574">
        <v>632</v>
      </c>
      <c r="B530" s="581" t="s">
        <v>947</v>
      </c>
      <c r="C530" s="575">
        <v>45571</v>
      </c>
      <c r="D530" s="591" t="s">
        <v>1075</v>
      </c>
      <c r="E530" s="577" t="str">
        <f t="shared" si="61"/>
        <v>NORTH BRANFORD LEGENDS</v>
      </c>
      <c r="F530" s="577" t="str">
        <f t="shared" si="62"/>
        <v>GUILFORD BLACK EAGLES</v>
      </c>
      <c r="G530" s="578"/>
      <c r="H530" s="645">
        <f t="shared" si="63"/>
        <v>0.41666666666666669</v>
      </c>
      <c r="I530" s="614" t="str">
        <f t="shared" si="60"/>
        <v>Northford Park (G), Northford</v>
      </c>
      <c r="J530" s="580"/>
      <c r="K530" s="16"/>
      <c r="M530" s="359" t="s">
        <v>148</v>
      </c>
      <c r="N530" s="359" t="s">
        <v>147</v>
      </c>
      <c r="P530" s="307"/>
      <c r="Q530" s="307"/>
    </row>
    <row r="531" spans="1:17" ht="12.75" customHeight="1" x14ac:dyDescent="0.35">
      <c r="A531" s="574">
        <v>633</v>
      </c>
      <c r="B531" s="581" t="s">
        <v>947</v>
      </c>
      <c r="C531" s="575">
        <v>45571</v>
      </c>
      <c r="D531" s="591" t="s">
        <v>1075</v>
      </c>
      <c r="E531" s="577" t="str">
        <f t="shared" si="61"/>
        <v>DHAVEN FC</v>
      </c>
      <c r="F531" s="577" t="str">
        <f t="shared" si="62"/>
        <v>ZIMMITTI SC</v>
      </c>
      <c r="G531" s="578"/>
      <c r="H531" s="645">
        <f t="shared" si="63"/>
        <v>0.41666666666666702</v>
      </c>
      <c r="I531" s="614" t="str">
        <f t="shared" si="60"/>
        <v>Pragemann  Park (G), Wallingford</v>
      </c>
      <c r="J531" s="580"/>
      <c r="K531" s="16"/>
      <c r="M531" s="359" t="s">
        <v>142</v>
      </c>
      <c r="N531" s="359" t="s">
        <v>137</v>
      </c>
      <c r="P531" s="307"/>
      <c r="Q531" s="307"/>
    </row>
    <row r="532" spans="1:17" ht="12.75" customHeight="1" x14ac:dyDescent="0.35">
      <c r="A532" s="574">
        <v>634</v>
      </c>
      <c r="B532" s="581" t="s">
        <v>947</v>
      </c>
      <c r="C532" s="575">
        <v>45571</v>
      </c>
      <c r="D532" s="591" t="s">
        <v>1075</v>
      </c>
      <c r="E532" s="577" t="str">
        <f t="shared" si="61"/>
        <v>SOUTHEAST CT</v>
      </c>
      <c r="F532" s="577" t="str">
        <f t="shared" si="62"/>
        <v>VASCO DA GAMA 55</v>
      </c>
      <c r="G532" s="578"/>
      <c r="H532" s="645">
        <f t="shared" si="63"/>
        <v>0.41666666666666702</v>
      </c>
      <c r="I532" s="614" t="str">
        <f t="shared" si="60"/>
        <v>Killingworth Rec Park (G), Killingworth</v>
      </c>
      <c r="J532" s="580"/>
      <c r="K532" s="16"/>
      <c r="M532" s="359" t="s">
        <v>149</v>
      </c>
      <c r="N532" s="359" t="s">
        <v>135</v>
      </c>
      <c r="P532" s="307"/>
      <c r="Q532" s="307"/>
    </row>
    <row r="533" spans="1:17" ht="12.75" customHeight="1" x14ac:dyDescent="0.35">
      <c r="A533" s="574">
        <v>638</v>
      </c>
      <c r="B533" s="581" t="s">
        <v>1078</v>
      </c>
      <c r="C533" s="575">
        <v>45585</v>
      </c>
      <c r="D533" s="576" t="s">
        <v>10</v>
      </c>
      <c r="E533" s="577" t="str">
        <f t="shared" si="61"/>
        <v>NORWALK FC</v>
      </c>
      <c r="F533" s="577" t="str">
        <f t="shared" si="62"/>
        <v>CHESHIRE SC UNITED</v>
      </c>
      <c r="G533" s="578"/>
      <c r="H533" s="645">
        <f t="shared" si="63"/>
        <v>0.41666666666666702</v>
      </c>
      <c r="I533" s="614" t="str">
        <f t="shared" si="60"/>
        <v>Nathan Hale MS (T), Norwalk</v>
      </c>
      <c r="J533" s="580"/>
      <c r="K533" s="16"/>
      <c r="M533" s="85" t="s">
        <v>95</v>
      </c>
      <c r="N533" s="85" t="s">
        <v>97</v>
      </c>
      <c r="P533" s="307"/>
      <c r="Q533" s="307"/>
    </row>
    <row r="534" spans="1:17" ht="12.75" customHeight="1" x14ac:dyDescent="0.35">
      <c r="A534" s="574">
        <v>639</v>
      </c>
      <c r="B534" s="581" t="s">
        <v>1078</v>
      </c>
      <c r="C534" s="575">
        <v>45585</v>
      </c>
      <c r="D534" s="576" t="s">
        <v>10</v>
      </c>
      <c r="E534" s="577" t="str">
        <f t="shared" si="61"/>
        <v>CLINTON FC 30</v>
      </c>
      <c r="F534" s="577" t="str">
        <f t="shared" si="62"/>
        <v>NORTH BRANFORD 30</v>
      </c>
      <c r="G534" s="578"/>
      <c r="H534" s="645">
        <f t="shared" si="63"/>
        <v>0.33333333333333331</v>
      </c>
      <c r="I534" s="614" t="str">
        <f t="shared" si="60"/>
        <v>Strong Field (T), Madison</v>
      </c>
      <c r="J534" s="585"/>
      <c r="K534" s="16"/>
      <c r="M534" s="85" t="s">
        <v>96</v>
      </c>
      <c r="N534" s="85" t="s">
        <v>100</v>
      </c>
      <c r="P534" s="307"/>
      <c r="Q534" s="307"/>
    </row>
    <row r="535" spans="1:17" ht="12.75" customHeight="1" x14ac:dyDescent="0.35">
      <c r="A535" s="574">
        <v>640</v>
      </c>
      <c r="B535" s="581" t="s">
        <v>1078</v>
      </c>
      <c r="C535" s="575">
        <v>45585</v>
      </c>
      <c r="D535" s="576" t="s">
        <v>10</v>
      </c>
      <c r="E535" s="577" t="str">
        <f t="shared" si="61"/>
        <v xml:space="preserve">FC SHELTON </v>
      </c>
      <c r="F535" s="577" t="str">
        <f t="shared" si="62"/>
        <v>STAMFORD FC</v>
      </c>
      <c r="G535" s="578"/>
      <c r="H535" s="645">
        <f t="shared" si="63"/>
        <v>0.33333333333333331</v>
      </c>
      <c r="I535" s="614" t="str">
        <f t="shared" si="60"/>
        <v>Nike Site (G), Shelton</v>
      </c>
      <c r="J535" s="580"/>
      <c r="K535" s="16"/>
      <c r="M535" s="85" t="s">
        <v>99</v>
      </c>
      <c r="N535" s="85" t="s">
        <v>101</v>
      </c>
      <c r="P535" s="307"/>
      <c r="Q535" s="307"/>
    </row>
    <row r="536" spans="1:17" ht="12.75" customHeight="1" x14ac:dyDescent="0.35">
      <c r="A536" s="574">
        <v>641</v>
      </c>
      <c r="B536" s="581" t="s">
        <v>1078</v>
      </c>
      <c r="C536" s="575">
        <v>45585</v>
      </c>
      <c r="D536" s="576" t="s">
        <v>10</v>
      </c>
      <c r="E536" s="577" t="str">
        <f t="shared" si="61"/>
        <v>MILFORD TUESDAY</v>
      </c>
      <c r="F536" s="577" t="str">
        <f t="shared" si="62"/>
        <v>DANBURY UNITED 30</v>
      </c>
      <c r="G536" s="578"/>
      <c r="H536" s="645">
        <f t="shared" si="63"/>
        <v>0.33333333333333331</v>
      </c>
      <c r="I536" s="614" t="str">
        <f t="shared" si="60"/>
        <v>Witek Park (G), Derby</v>
      </c>
      <c r="J536" s="580"/>
      <c r="K536" s="16"/>
      <c r="M536" s="85" t="s">
        <v>98</v>
      </c>
      <c r="N536" s="85" t="s">
        <v>93</v>
      </c>
      <c r="P536" s="307"/>
      <c r="Q536" s="307"/>
    </row>
    <row r="537" spans="1:17" ht="12.75" customHeight="1" x14ac:dyDescent="0.35">
      <c r="A537" s="574">
        <v>642</v>
      </c>
      <c r="B537" s="581" t="s">
        <v>1078</v>
      </c>
      <c r="C537" s="575">
        <v>45585</v>
      </c>
      <c r="D537" s="576" t="s">
        <v>10</v>
      </c>
      <c r="E537" s="577" t="str">
        <f t="shared" si="61"/>
        <v>HAMDEN ALL STARS</v>
      </c>
      <c r="F537" s="577" t="str">
        <f t="shared" si="62"/>
        <v>GREENWICH FC 30</v>
      </c>
      <c r="G537" s="578"/>
      <c r="H537" s="645">
        <f t="shared" si="63"/>
        <v>0.41666666666666669</v>
      </c>
      <c r="I537" s="614" t="str">
        <f t="shared" si="60"/>
        <v>Moretti Field (G), Hamden</v>
      </c>
      <c r="J537" s="580"/>
      <c r="K537" s="16"/>
      <c r="M537" s="85" t="s">
        <v>92</v>
      </c>
      <c r="N537" s="85" t="s">
        <v>94</v>
      </c>
      <c r="P537" s="307"/>
      <c r="Q537" s="307"/>
    </row>
    <row r="538" spans="1:17" ht="12.75" customHeight="1" x14ac:dyDescent="0.35">
      <c r="A538" s="574">
        <v>644</v>
      </c>
      <c r="B538" s="581" t="s">
        <v>1078</v>
      </c>
      <c r="C538" s="575">
        <v>45585</v>
      </c>
      <c r="D538" s="586" t="s">
        <v>175</v>
      </c>
      <c r="E538" s="577" t="str">
        <f t="shared" si="61"/>
        <v>SALTY DOGS FC</v>
      </c>
      <c r="F538" s="412" t="str">
        <f t="shared" si="62"/>
        <v>BYE 30</v>
      </c>
      <c r="G538" s="578"/>
      <c r="H538" s="645">
        <f t="shared" si="63"/>
        <v>0.33333333333333331</v>
      </c>
      <c r="I538" s="614" t="str">
        <f t="shared" si="60"/>
        <v>Nonnewaug HS  (T), Woodbury</v>
      </c>
      <c r="J538" s="580"/>
      <c r="K538" s="16"/>
      <c r="M538" s="197" t="s">
        <v>158</v>
      </c>
      <c r="N538" s="197" t="s">
        <v>150</v>
      </c>
      <c r="P538" s="307"/>
      <c r="Q538" s="307"/>
    </row>
    <row r="539" spans="1:17" ht="12.75" customHeight="1" x14ac:dyDescent="0.35">
      <c r="A539" s="574">
        <v>645</v>
      </c>
      <c r="B539" s="581" t="s">
        <v>1078</v>
      </c>
      <c r="C539" s="575">
        <v>45585</v>
      </c>
      <c r="D539" s="586" t="s">
        <v>175</v>
      </c>
      <c r="E539" s="577" t="str">
        <f t="shared" si="61"/>
        <v>COYOTES FC</v>
      </c>
      <c r="F539" s="577" t="str">
        <f t="shared" si="62"/>
        <v>QPR</v>
      </c>
      <c r="G539" s="578"/>
      <c r="H539" s="645">
        <f t="shared" si="63"/>
        <v>0.33333333333333331</v>
      </c>
      <c r="I539" s="614" t="str">
        <f t="shared" si="60"/>
        <v>Pragemann  Park (G), Wallingford</v>
      </c>
      <c r="J539" s="580"/>
      <c r="K539" s="16"/>
      <c r="M539" s="197" t="s">
        <v>151</v>
      </c>
      <c r="N539" s="197" t="s">
        <v>157</v>
      </c>
      <c r="P539" s="307"/>
      <c r="Q539" s="307"/>
    </row>
    <row r="540" spans="1:17" ht="12.75" customHeight="1" x14ac:dyDescent="0.35">
      <c r="A540" s="574">
        <v>646</v>
      </c>
      <c r="B540" s="581" t="s">
        <v>1078</v>
      </c>
      <c r="C540" s="575">
        <v>45585</v>
      </c>
      <c r="D540" s="586" t="s">
        <v>175</v>
      </c>
      <c r="E540" s="577" t="str">
        <f t="shared" si="61"/>
        <v>FC CALDO VERDE</v>
      </c>
      <c r="F540" s="577" t="str">
        <f t="shared" si="62"/>
        <v>TRINITY FC</v>
      </c>
      <c r="G540" s="578"/>
      <c r="H540" s="645">
        <f t="shared" si="63"/>
        <v>0.33333333333333331</v>
      </c>
      <c r="I540" s="614" t="s">
        <v>998</v>
      </c>
      <c r="J540" s="585" t="s">
        <v>928</v>
      </c>
      <c r="K540" s="16"/>
      <c r="M540" s="197" t="s">
        <v>153</v>
      </c>
      <c r="N540" s="197" t="s">
        <v>159</v>
      </c>
      <c r="P540" s="307"/>
      <c r="Q540" s="307"/>
    </row>
    <row r="541" spans="1:17" ht="12.75" customHeight="1" x14ac:dyDescent="0.35">
      <c r="A541" s="574">
        <v>647</v>
      </c>
      <c r="B541" s="581" t="s">
        <v>1078</v>
      </c>
      <c r="C541" s="575">
        <v>45585</v>
      </c>
      <c r="D541" s="586" t="s">
        <v>175</v>
      </c>
      <c r="E541" s="577" t="str">
        <f t="shared" si="61"/>
        <v>NAUGATUCK FUSION</v>
      </c>
      <c r="F541" s="577" t="str">
        <f t="shared" si="62"/>
        <v>EFC UNITED</v>
      </c>
      <c r="G541" s="578"/>
      <c r="H541" s="645">
        <f t="shared" si="63"/>
        <v>0.41666666666666702</v>
      </c>
      <c r="I541" s="614" t="str">
        <f t="shared" ref="I541:I572" si="64">VLOOKUP(E541,fields,2)</f>
        <v>City Hill MS (G), Naugatuck</v>
      </c>
      <c r="J541" s="585"/>
      <c r="K541" s="16"/>
      <c r="M541" s="197" t="s">
        <v>156</v>
      </c>
      <c r="N541" s="197" t="s">
        <v>152</v>
      </c>
      <c r="P541" s="307"/>
      <c r="Q541" s="307"/>
    </row>
    <row r="542" spans="1:17" ht="12.75" customHeight="1" x14ac:dyDescent="0.35">
      <c r="A542" s="574">
        <v>648</v>
      </c>
      <c r="B542" s="581" t="s">
        <v>1078</v>
      </c>
      <c r="C542" s="575">
        <v>45585</v>
      </c>
      <c r="D542" s="586" t="s">
        <v>175</v>
      </c>
      <c r="E542" s="577" t="str">
        <f t="shared" si="61"/>
        <v>MILFORD AMIGOS</v>
      </c>
      <c r="F542" s="577" t="str">
        <f t="shared" si="62"/>
        <v>LITCHFIELD COUNTY BLUES 30</v>
      </c>
      <c r="G542" s="578"/>
      <c r="H542" s="645">
        <f t="shared" si="63"/>
        <v>0.33333333333333331</v>
      </c>
      <c r="I542" s="614" t="str">
        <f t="shared" si="64"/>
        <v>Pease Road (G), Woodbridge</v>
      </c>
      <c r="J542" s="580"/>
      <c r="K542" s="16"/>
      <c r="M542" s="197" t="s">
        <v>155</v>
      </c>
      <c r="N542" s="197" t="s">
        <v>154</v>
      </c>
      <c r="P542" s="307"/>
      <c r="Q542" s="307"/>
    </row>
    <row r="543" spans="1:17" ht="12.75" customHeight="1" x14ac:dyDescent="0.35">
      <c r="A543" s="574">
        <v>650</v>
      </c>
      <c r="B543" s="581" t="s">
        <v>1078</v>
      </c>
      <c r="C543" s="575">
        <v>45585</v>
      </c>
      <c r="D543" s="587" t="s">
        <v>11</v>
      </c>
      <c r="E543" s="577" t="str">
        <f t="shared" si="61"/>
        <v>STORM FC</v>
      </c>
      <c r="F543" s="577" t="str">
        <f t="shared" si="62"/>
        <v>CLINTON FC 40</v>
      </c>
      <c r="G543" s="578"/>
      <c r="H543" s="645">
        <f t="shared" si="63"/>
        <v>0.33333333333333331</v>
      </c>
      <c r="I543" s="614" t="str">
        <f t="shared" si="64"/>
        <v>Wakeman Park (T), Westport</v>
      </c>
      <c r="J543" s="580"/>
      <c r="K543" s="16"/>
      <c r="M543" s="330" t="s">
        <v>108</v>
      </c>
      <c r="N543" s="330" t="s">
        <v>160</v>
      </c>
      <c r="P543" s="307"/>
      <c r="Q543" s="307"/>
    </row>
    <row r="544" spans="1:17" ht="12.75" customHeight="1" x14ac:dyDescent="0.35">
      <c r="A544" s="574">
        <v>651</v>
      </c>
      <c r="B544" s="581" t="s">
        <v>1078</v>
      </c>
      <c r="C544" s="575">
        <v>45585</v>
      </c>
      <c r="D544" s="587" t="s">
        <v>11</v>
      </c>
      <c r="E544" s="577" t="str">
        <f t="shared" si="61"/>
        <v>CLUB NAPOLI 40</v>
      </c>
      <c r="F544" s="577" t="str">
        <f t="shared" si="62"/>
        <v>SOUTHEAST ROVERS</v>
      </c>
      <c r="G544" s="578"/>
      <c r="H544" s="645">
        <f t="shared" si="63"/>
        <v>0.41666666666666702</v>
      </c>
      <c r="I544" s="614" t="str">
        <f t="shared" si="64"/>
        <v>Sportsplex (T), North Branford</v>
      </c>
      <c r="J544" s="580"/>
      <c r="K544" s="16"/>
      <c r="M544" s="330" t="s">
        <v>161</v>
      </c>
      <c r="N544" s="330" t="s">
        <v>107</v>
      </c>
      <c r="P544" s="307"/>
      <c r="Q544" s="307"/>
    </row>
    <row r="545" spans="1:29" ht="12.75" customHeight="1" x14ac:dyDescent="0.35">
      <c r="A545" s="574">
        <v>652</v>
      </c>
      <c r="B545" s="581" t="s">
        <v>1078</v>
      </c>
      <c r="C545" s="575">
        <v>45585</v>
      </c>
      <c r="D545" s="587" t="s">
        <v>11</v>
      </c>
      <c r="E545" s="577" t="str">
        <f t="shared" si="61"/>
        <v>GREENWICH FC 40</v>
      </c>
      <c r="F545" s="577" t="str">
        <f t="shared" si="62"/>
        <v>VASCO DA GAMA 40</v>
      </c>
      <c r="G545" s="578"/>
      <c r="H545" s="645">
        <f t="shared" si="63"/>
        <v>0.33333333333333331</v>
      </c>
      <c r="I545" s="614" t="str">
        <f t="shared" si="64"/>
        <v>tbd</v>
      </c>
      <c r="J545" s="580"/>
      <c r="K545" s="16"/>
      <c r="M545" s="330" t="s">
        <v>163</v>
      </c>
      <c r="N545" s="330" t="s">
        <v>109</v>
      </c>
      <c r="P545" s="307"/>
      <c r="Q545" s="307"/>
    </row>
    <row r="546" spans="1:29" ht="12.75" customHeight="1" x14ac:dyDescent="0.35">
      <c r="A546" s="574">
        <v>653</v>
      </c>
      <c r="B546" s="581" t="s">
        <v>1078</v>
      </c>
      <c r="C546" s="575">
        <v>45585</v>
      </c>
      <c r="D546" s="587" t="s">
        <v>11</v>
      </c>
      <c r="E546" s="577" t="str">
        <f t="shared" si="61"/>
        <v>SHEBEEN FC</v>
      </c>
      <c r="F546" s="577" t="str">
        <f t="shared" si="62"/>
        <v>FAIRFIELD GAC 40</v>
      </c>
      <c r="G546" s="578"/>
      <c r="H546" s="645">
        <f t="shared" si="63"/>
        <v>0.41666666666666702</v>
      </c>
      <c r="I546" s="614" t="str">
        <f t="shared" si="64"/>
        <v>Ludlowe HS (T), Fairfield</v>
      </c>
      <c r="J546" s="585"/>
      <c r="K546" s="16"/>
      <c r="M546" s="85" t="s">
        <v>106</v>
      </c>
      <c r="N546" s="85" t="s">
        <v>162</v>
      </c>
      <c r="P546" s="307"/>
      <c r="Q546" s="307"/>
    </row>
    <row r="547" spans="1:29" ht="12.75" customHeight="1" x14ac:dyDescent="0.35">
      <c r="A547" s="574">
        <v>654</v>
      </c>
      <c r="B547" s="581" t="s">
        <v>1078</v>
      </c>
      <c r="C547" s="575">
        <v>45585</v>
      </c>
      <c r="D547" s="587" t="s">
        <v>11</v>
      </c>
      <c r="E547" s="577" t="str">
        <f t="shared" si="61"/>
        <v>NORWALK SPORT COLOMBIA 40</v>
      </c>
      <c r="F547" s="577" t="str">
        <f t="shared" si="62"/>
        <v>GREENWICH PUMAS FC 40</v>
      </c>
      <c r="G547" s="578"/>
      <c r="H547" s="645">
        <f t="shared" si="63"/>
        <v>0.41666666666666702</v>
      </c>
      <c r="I547" s="614" t="str">
        <f t="shared" si="64"/>
        <v>Nathan Hale MS (T), Norwalk</v>
      </c>
      <c r="J547" s="585"/>
      <c r="K547" s="16"/>
      <c r="M547" s="85" t="s">
        <v>105</v>
      </c>
      <c r="N547" s="85" t="s">
        <v>104</v>
      </c>
      <c r="P547" s="307"/>
      <c r="Q547" s="307"/>
    </row>
    <row r="548" spans="1:29" ht="12.75" customHeight="1" x14ac:dyDescent="0.35">
      <c r="A548" s="574">
        <v>656</v>
      </c>
      <c r="B548" s="581" t="s">
        <v>1078</v>
      </c>
      <c r="C548" s="575">
        <v>45585</v>
      </c>
      <c r="D548" s="588" t="s">
        <v>12</v>
      </c>
      <c r="E548" s="577" t="e">
        <f t="shared" si="61"/>
        <v>#N/A</v>
      </c>
      <c r="F548" s="577" t="e">
        <f t="shared" si="62"/>
        <v>#N/A</v>
      </c>
      <c r="G548" s="589"/>
      <c r="H548" s="645" t="e">
        <f t="shared" si="63"/>
        <v>#N/A</v>
      </c>
      <c r="I548" s="614" t="e">
        <f t="shared" si="64"/>
        <v>#N/A</v>
      </c>
      <c r="J548" s="580"/>
      <c r="K548" s="16"/>
      <c r="M548" s="456"/>
      <c r="N548" s="340"/>
      <c r="P548" s="307"/>
      <c r="Q548" s="307"/>
    </row>
    <row r="549" spans="1:29" ht="12.75" customHeight="1" thickBot="1" x14ac:dyDescent="0.4">
      <c r="A549" s="574">
        <v>657</v>
      </c>
      <c r="B549" s="581" t="s">
        <v>1078</v>
      </c>
      <c r="C549" s="575">
        <v>45585</v>
      </c>
      <c r="D549" s="588" t="s">
        <v>12</v>
      </c>
      <c r="E549" s="577" t="e">
        <f t="shared" si="61"/>
        <v>#N/A</v>
      </c>
      <c r="F549" s="577" t="e">
        <f t="shared" si="62"/>
        <v>#N/A</v>
      </c>
      <c r="G549" s="578"/>
      <c r="H549" s="645" t="e">
        <f t="shared" si="63"/>
        <v>#N/A</v>
      </c>
      <c r="I549" s="614" t="e">
        <f t="shared" si="64"/>
        <v>#N/A</v>
      </c>
      <c r="J549" s="580"/>
      <c r="K549" s="16"/>
      <c r="M549" s="456"/>
      <c r="N549" s="340"/>
      <c r="P549" s="307"/>
      <c r="Q549" s="307"/>
    </row>
    <row r="550" spans="1:29" ht="12.75" customHeight="1" thickTop="1" thickBot="1" x14ac:dyDescent="0.4">
      <c r="A550" s="574">
        <v>658</v>
      </c>
      <c r="B550" s="581" t="s">
        <v>1078</v>
      </c>
      <c r="C550" s="575">
        <v>45585</v>
      </c>
      <c r="D550" s="588" t="s">
        <v>12</v>
      </c>
      <c r="E550" s="577" t="e">
        <f t="shared" si="61"/>
        <v>#N/A</v>
      </c>
      <c r="F550" s="577" t="e">
        <f t="shared" si="62"/>
        <v>#N/A</v>
      </c>
      <c r="G550" s="578"/>
      <c r="H550" s="645" t="e">
        <f t="shared" si="63"/>
        <v>#N/A</v>
      </c>
      <c r="I550" s="614" t="e">
        <f t="shared" si="64"/>
        <v>#N/A</v>
      </c>
      <c r="J550" s="580"/>
      <c r="K550" s="16"/>
      <c r="M550" s="456"/>
      <c r="N550" s="340"/>
      <c r="P550" s="307"/>
      <c r="Q550" s="307"/>
      <c r="S550" s="16"/>
      <c r="T550" s="198"/>
      <c r="U550" s="198"/>
      <c r="V550" s="16">
        <v>73</v>
      </c>
      <c r="W550" s="209"/>
      <c r="X550" s="215"/>
      <c r="Y550" s="16"/>
      <c r="Z550" s="20"/>
      <c r="AC550" s="16"/>
    </row>
    <row r="551" spans="1:29" ht="12.75" customHeight="1" thickTop="1" thickBot="1" x14ac:dyDescent="0.4">
      <c r="A551" s="574">
        <v>659</v>
      </c>
      <c r="B551" s="581" t="s">
        <v>1078</v>
      </c>
      <c r="C551" s="575">
        <v>45585</v>
      </c>
      <c r="D551" s="588" t="s">
        <v>12</v>
      </c>
      <c r="E551" s="577" t="e">
        <f t="shared" si="61"/>
        <v>#N/A</v>
      </c>
      <c r="F551" s="577" t="e">
        <f t="shared" si="62"/>
        <v>#N/A</v>
      </c>
      <c r="G551" s="578"/>
      <c r="H551" s="645" t="e">
        <f t="shared" si="63"/>
        <v>#N/A</v>
      </c>
      <c r="I551" s="614" t="e">
        <f t="shared" si="64"/>
        <v>#N/A</v>
      </c>
      <c r="J551" s="580"/>
      <c r="K551" s="16"/>
      <c r="M551" s="456"/>
      <c r="N551" s="340"/>
      <c r="P551" s="307"/>
      <c r="Q551" s="307"/>
      <c r="S551" s="16"/>
      <c r="T551" s="198"/>
      <c r="U551" s="198"/>
      <c r="V551" s="16"/>
      <c r="W551" s="209"/>
      <c r="X551" s="215"/>
      <c r="Y551" s="16"/>
      <c r="Z551" s="20"/>
      <c r="AC551" s="16"/>
    </row>
    <row r="552" spans="1:29" ht="12.75" customHeight="1" thickTop="1" thickBot="1" x14ac:dyDescent="0.4">
      <c r="A552" s="574">
        <v>660</v>
      </c>
      <c r="B552" s="581" t="s">
        <v>1078</v>
      </c>
      <c r="C552" s="575">
        <v>45585</v>
      </c>
      <c r="D552" s="588" t="s">
        <v>12</v>
      </c>
      <c r="E552" s="577" t="e">
        <f t="shared" si="61"/>
        <v>#N/A</v>
      </c>
      <c r="F552" s="577" t="e">
        <f t="shared" si="62"/>
        <v>#N/A</v>
      </c>
      <c r="G552" s="578"/>
      <c r="H552" s="645" t="e">
        <f t="shared" si="63"/>
        <v>#N/A</v>
      </c>
      <c r="I552" s="614" t="e">
        <f t="shared" si="64"/>
        <v>#N/A</v>
      </c>
      <c r="J552" s="580"/>
      <c r="K552" s="16"/>
      <c r="M552" s="456"/>
      <c r="N552" s="340"/>
      <c r="P552" s="307"/>
      <c r="Q552" s="307"/>
      <c r="S552" s="16"/>
      <c r="T552" s="198"/>
      <c r="U552" s="198"/>
      <c r="V552" s="16">
        <v>74</v>
      </c>
      <c r="W552" s="209"/>
      <c r="X552" s="215"/>
      <c r="Y552" s="16"/>
      <c r="Z552" s="20"/>
      <c r="AC552" s="16"/>
    </row>
    <row r="553" spans="1:29" ht="12.75" customHeight="1" thickTop="1" x14ac:dyDescent="0.35">
      <c r="A553" s="574">
        <v>661</v>
      </c>
      <c r="B553" s="581" t="s">
        <v>1078</v>
      </c>
      <c r="C553" s="575">
        <v>45585</v>
      </c>
      <c r="D553" s="588" t="s">
        <v>12</v>
      </c>
      <c r="E553" s="577" t="e">
        <f t="shared" si="61"/>
        <v>#N/A</v>
      </c>
      <c r="F553" s="577" t="e">
        <f t="shared" si="62"/>
        <v>#N/A</v>
      </c>
      <c r="G553" s="578"/>
      <c r="H553" s="645" t="e">
        <f t="shared" si="63"/>
        <v>#N/A</v>
      </c>
      <c r="I553" s="614" t="e">
        <f t="shared" si="64"/>
        <v>#N/A</v>
      </c>
      <c r="J553" s="585"/>
      <c r="K553" s="16"/>
      <c r="M553" s="85"/>
      <c r="N553" s="85"/>
      <c r="P553" s="307"/>
      <c r="Q553" s="307"/>
    </row>
    <row r="554" spans="1:29" ht="12.75" customHeight="1" x14ac:dyDescent="0.35">
      <c r="A554" s="574">
        <v>662</v>
      </c>
      <c r="B554" s="581" t="s">
        <v>1078</v>
      </c>
      <c r="C554" s="575">
        <v>45585</v>
      </c>
      <c r="D554" s="588" t="s">
        <v>12</v>
      </c>
      <c r="E554" s="577" t="e">
        <f t="shared" si="61"/>
        <v>#N/A</v>
      </c>
      <c r="F554" s="577" t="e">
        <f t="shared" si="62"/>
        <v>#N/A</v>
      </c>
      <c r="G554" s="578"/>
      <c r="H554" s="645" t="e">
        <f t="shared" si="63"/>
        <v>#N/A</v>
      </c>
      <c r="I554" s="614" t="e">
        <f t="shared" si="64"/>
        <v>#N/A</v>
      </c>
      <c r="J554" s="592"/>
      <c r="K554" s="16"/>
      <c r="M554" s="85"/>
      <c r="N554" s="85"/>
      <c r="P554" s="307"/>
      <c r="Q554" s="307"/>
    </row>
    <row r="555" spans="1:29" ht="12.75" customHeight="1" x14ac:dyDescent="0.35">
      <c r="A555" s="574">
        <v>664</v>
      </c>
      <c r="B555" s="581" t="s">
        <v>1078</v>
      </c>
      <c r="C555" s="575">
        <v>45585</v>
      </c>
      <c r="D555" s="590" t="s">
        <v>1076</v>
      </c>
      <c r="E555" s="577" t="e">
        <f t="shared" si="61"/>
        <v>#N/A</v>
      </c>
      <c r="F555" s="577" t="e">
        <f t="shared" si="62"/>
        <v>#N/A</v>
      </c>
      <c r="G555" s="578"/>
      <c r="H555" s="645" t="e">
        <f t="shared" si="63"/>
        <v>#N/A</v>
      </c>
      <c r="I555" s="614" t="e">
        <f t="shared" si="64"/>
        <v>#N/A</v>
      </c>
      <c r="J555" s="580"/>
      <c r="K555" s="16"/>
      <c r="M555" s="85"/>
      <c r="N555" s="85"/>
      <c r="P555" s="307"/>
      <c r="Q555" s="307"/>
    </row>
    <row r="556" spans="1:29" ht="12.75" customHeight="1" x14ac:dyDescent="0.35">
      <c r="A556" s="574">
        <v>665</v>
      </c>
      <c r="B556" s="581" t="s">
        <v>1078</v>
      </c>
      <c r="C556" s="575">
        <v>45585</v>
      </c>
      <c r="D556" s="590" t="s">
        <v>1076</v>
      </c>
      <c r="E556" s="577" t="e">
        <f t="shared" si="61"/>
        <v>#N/A</v>
      </c>
      <c r="F556" s="577" t="e">
        <f t="shared" si="62"/>
        <v>#N/A</v>
      </c>
      <c r="G556" s="578"/>
      <c r="H556" s="645" t="e">
        <f t="shared" si="63"/>
        <v>#N/A</v>
      </c>
      <c r="I556" s="614" t="e">
        <f t="shared" si="64"/>
        <v>#N/A</v>
      </c>
      <c r="J556" s="580"/>
      <c r="K556" s="16"/>
      <c r="M556" s="498"/>
      <c r="N556" s="498"/>
      <c r="P556" s="307"/>
      <c r="Q556" s="307"/>
    </row>
    <row r="557" spans="1:29" ht="12.75" customHeight="1" x14ac:dyDescent="0.35">
      <c r="A557" s="574">
        <v>666</v>
      </c>
      <c r="B557" s="581" t="s">
        <v>1078</v>
      </c>
      <c r="C557" s="575">
        <v>45585</v>
      </c>
      <c r="D557" s="590" t="s">
        <v>1076</v>
      </c>
      <c r="E557" s="577" t="e">
        <f t="shared" si="61"/>
        <v>#N/A</v>
      </c>
      <c r="F557" s="577" t="e">
        <f t="shared" si="62"/>
        <v>#N/A</v>
      </c>
      <c r="G557" s="578"/>
      <c r="H557" s="645" t="e">
        <f t="shared" si="63"/>
        <v>#N/A</v>
      </c>
      <c r="I557" s="614" t="e">
        <f t="shared" si="64"/>
        <v>#N/A</v>
      </c>
      <c r="J557" s="580"/>
      <c r="K557" s="16"/>
      <c r="M557" s="281"/>
      <c r="N557" s="281"/>
      <c r="P557" s="307"/>
      <c r="Q557" s="307"/>
    </row>
    <row r="558" spans="1:29" ht="12.75" customHeight="1" x14ac:dyDescent="0.35">
      <c r="A558" s="574">
        <v>667</v>
      </c>
      <c r="B558" s="581" t="s">
        <v>1078</v>
      </c>
      <c r="C558" s="575">
        <v>45585</v>
      </c>
      <c r="D558" s="590" t="s">
        <v>1076</v>
      </c>
      <c r="E558" s="577" t="e">
        <f t="shared" si="61"/>
        <v>#N/A</v>
      </c>
      <c r="F558" s="577" t="e">
        <f t="shared" si="62"/>
        <v>#N/A</v>
      </c>
      <c r="G558" s="578"/>
      <c r="H558" s="645" t="e">
        <f t="shared" si="63"/>
        <v>#N/A</v>
      </c>
      <c r="I558" s="614" t="e">
        <f t="shared" si="64"/>
        <v>#N/A</v>
      </c>
      <c r="J558" s="580"/>
      <c r="K558" s="16"/>
      <c r="M558" s="330"/>
      <c r="N558" s="330"/>
      <c r="P558" s="307"/>
      <c r="Q558" s="307"/>
    </row>
    <row r="559" spans="1:29" ht="12.75" customHeight="1" x14ac:dyDescent="0.35">
      <c r="A559" s="574">
        <v>668</v>
      </c>
      <c r="B559" s="581" t="s">
        <v>1078</v>
      </c>
      <c r="C559" s="575">
        <v>45585</v>
      </c>
      <c r="D559" s="590" t="s">
        <v>1076</v>
      </c>
      <c r="E559" s="577" t="e">
        <f t="shared" si="61"/>
        <v>#N/A</v>
      </c>
      <c r="F559" s="577" t="e">
        <f t="shared" si="62"/>
        <v>#N/A</v>
      </c>
      <c r="G559" s="578"/>
      <c r="H559" s="645" t="e">
        <f t="shared" si="63"/>
        <v>#N/A</v>
      </c>
      <c r="I559" s="614" t="e">
        <f t="shared" si="64"/>
        <v>#N/A</v>
      </c>
      <c r="J559" s="580"/>
      <c r="K559" s="16"/>
      <c r="M559" s="330"/>
      <c r="N559" s="330"/>
      <c r="P559" s="307"/>
      <c r="Q559" s="307"/>
    </row>
    <row r="560" spans="1:29" ht="12.75" customHeight="1" x14ac:dyDescent="0.35">
      <c r="A560" s="574">
        <v>669</v>
      </c>
      <c r="B560" s="581" t="s">
        <v>1078</v>
      </c>
      <c r="C560" s="575">
        <v>45585</v>
      </c>
      <c r="D560" s="590" t="s">
        <v>1076</v>
      </c>
      <c r="E560" s="577" t="e">
        <f t="shared" si="61"/>
        <v>#N/A</v>
      </c>
      <c r="F560" s="577" t="e">
        <f t="shared" si="62"/>
        <v>#N/A</v>
      </c>
      <c r="G560" s="578"/>
      <c r="H560" s="645" t="e">
        <f t="shared" si="63"/>
        <v>#N/A</v>
      </c>
      <c r="I560" s="614" t="e">
        <f t="shared" si="64"/>
        <v>#N/A</v>
      </c>
      <c r="J560" s="580"/>
      <c r="K560" s="16"/>
      <c r="M560" s="340"/>
      <c r="N560" s="456"/>
      <c r="P560" s="307"/>
      <c r="Q560" s="307"/>
    </row>
    <row r="561" spans="1:17" ht="12.75" customHeight="1" x14ac:dyDescent="0.35">
      <c r="A561" s="574">
        <v>671</v>
      </c>
      <c r="B561" s="581" t="s">
        <v>1078</v>
      </c>
      <c r="C561" s="575">
        <v>45585</v>
      </c>
      <c r="D561" s="591" t="s">
        <v>1075</v>
      </c>
      <c r="E561" s="577" t="str">
        <f t="shared" si="61"/>
        <v>VASCO DA GAMA 55</v>
      </c>
      <c r="F561" s="577" t="str">
        <f t="shared" si="62"/>
        <v>CHESHIRE AZZURRI</v>
      </c>
      <c r="G561" s="578"/>
      <c r="H561" s="645">
        <v>0.41666666666666669</v>
      </c>
      <c r="I561" s="614" t="str">
        <f t="shared" si="64"/>
        <v>Veterans Memorial Park (T), Bridgeport</v>
      </c>
      <c r="J561" s="585"/>
      <c r="K561" s="16"/>
      <c r="M561" s="85" t="s">
        <v>135</v>
      </c>
      <c r="N561" s="85" t="s">
        <v>138</v>
      </c>
      <c r="P561" s="307"/>
      <c r="Q561" s="307"/>
    </row>
    <row r="562" spans="1:17" ht="12.75" customHeight="1" x14ac:dyDescent="0.35">
      <c r="A562" s="574">
        <v>672</v>
      </c>
      <c r="B562" s="581" t="s">
        <v>1078</v>
      </c>
      <c r="C562" s="575">
        <v>45585</v>
      </c>
      <c r="D562" s="591" t="s">
        <v>1075</v>
      </c>
      <c r="E562" s="577" t="str">
        <f t="shared" si="61"/>
        <v>CLUB NAPOLI 55</v>
      </c>
      <c r="F562" s="577" t="str">
        <f t="shared" si="62"/>
        <v>SOUTHEAST CT</v>
      </c>
      <c r="G562" s="578"/>
      <c r="H562" s="645">
        <f t="shared" ref="H562:H598" si="65">VLOOKUP(E562,START_TIMES,2)</f>
        <v>0.41666666666666702</v>
      </c>
      <c r="I562" s="614" t="str">
        <f t="shared" si="64"/>
        <v>North Farms Park (G), North Branford</v>
      </c>
      <c r="J562" s="585"/>
      <c r="K562" s="16"/>
      <c r="M562" s="85" t="s">
        <v>141</v>
      </c>
      <c r="N562" s="85" t="s">
        <v>149</v>
      </c>
      <c r="P562" s="307"/>
      <c r="Q562" s="307"/>
    </row>
    <row r="563" spans="1:17" ht="12.75" customHeight="1" x14ac:dyDescent="0.35">
      <c r="A563" s="574">
        <v>673</v>
      </c>
      <c r="B563" s="581" t="s">
        <v>1078</v>
      </c>
      <c r="C563" s="575">
        <v>45585</v>
      </c>
      <c r="D563" s="591" t="s">
        <v>1075</v>
      </c>
      <c r="E563" s="577" t="str">
        <f t="shared" si="61"/>
        <v>EAST HAVEN SC</v>
      </c>
      <c r="F563" s="577" t="str">
        <f t="shared" si="62"/>
        <v>ZIMMITTI SC</v>
      </c>
      <c r="G563" s="578"/>
      <c r="H563" s="645">
        <f t="shared" si="65"/>
        <v>0.41666666666666669</v>
      </c>
      <c r="I563" s="614" t="str">
        <f t="shared" si="64"/>
        <v>East Haven MS (G), East Haven</v>
      </c>
      <c r="J563" s="580"/>
      <c r="K563" s="16"/>
      <c r="M563" s="85" t="s">
        <v>144</v>
      </c>
      <c r="N563" s="85" t="s">
        <v>137</v>
      </c>
      <c r="P563" s="307"/>
      <c r="Q563" s="307"/>
    </row>
    <row r="564" spans="1:17" ht="12.75" customHeight="1" x14ac:dyDescent="0.35">
      <c r="A564" s="574">
        <v>674</v>
      </c>
      <c r="B564" s="581" t="s">
        <v>1078</v>
      </c>
      <c r="C564" s="575">
        <v>45585</v>
      </c>
      <c r="D564" s="591" t="s">
        <v>1075</v>
      </c>
      <c r="E564" s="577" t="str">
        <f t="shared" si="61"/>
        <v>NORTH BRANFORD LEGENDS</v>
      </c>
      <c r="F564" s="577" t="str">
        <f t="shared" si="62"/>
        <v>DHAVEN FC</v>
      </c>
      <c r="G564" s="578"/>
      <c r="H564" s="645">
        <f t="shared" si="65"/>
        <v>0.41666666666666669</v>
      </c>
      <c r="I564" s="614" t="str">
        <f t="shared" si="64"/>
        <v>Northford Park (G), Northford</v>
      </c>
      <c r="J564" s="580"/>
      <c r="K564" s="16"/>
      <c r="M564" s="85" t="s">
        <v>148</v>
      </c>
      <c r="N564" s="85" t="s">
        <v>142</v>
      </c>
      <c r="P564" s="307"/>
      <c r="Q564" s="307"/>
    </row>
    <row r="565" spans="1:17" ht="12.75" customHeight="1" x14ac:dyDescent="0.35">
      <c r="A565" s="574">
        <v>675</v>
      </c>
      <c r="B565" s="581" t="s">
        <v>1078</v>
      </c>
      <c r="C565" s="575">
        <v>45585</v>
      </c>
      <c r="D565" s="591" t="s">
        <v>1075</v>
      </c>
      <c r="E565" s="577" t="str">
        <f t="shared" si="61"/>
        <v>GUILFORD BLACK EAGLES</v>
      </c>
      <c r="F565" s="577" t="str">
        <f t="shared" si="62"/>
        <v>GREENWICH PFC</v>
      </c>
      <c r="G565" s="578"/>
      <c r="H565" s="645">
        <f t="shared" si="65"/>
        <v>0.41666666666666669</v>
      </c>
      <c r="I565" s="614" t="str">
        <f t="shared" si="64"/>
        <v>Bittner Park (G), Guilford</v>
      </c>
      <c r="J565" s="580"/>
      <c r="K565" s="16"/>
      <c r="M565" s="85" t="s">
        <v>147</v>
      </c>
      <c r="N565" s="85" t="s">
        <v>146</v>
      </c>
      <c r="P565" s="307"/>
      <c r="Q565" s="307"/>
    </row>
    <row r="566" spans="1:17" ht="12.75" customHeight="1" x14ac:dyDescent="0.35">
      <c r="A566" s="574">
        <v>677</v>
      </c>
      <c r="B566" s="581" t="s">
        <v>948</v>
      </c>
      <c r="C566" s="575">
        <v>45592</v>
      </c>
      <c r="D566" s="576" t="s">
        <v>10</v>
      </c>
      <c r="E566" s="577" t="str">
        <f t="shared" si="61"/>
        <v>CHESHIRE SC UNITED</v>
      </c>
      <c r="F566" s="577" t="str">
        <f t="shared" si="62"/>
        <v xml:space="preserve">FC SHELTON </v>
      </c>
      <c r="G566" s="578"/>
      <c r="H566" s="645">
        <f t="shared" si="65"/>
        <v>0.375</v>
      </c>
      <c r="I566" s="614" t="str">
        <f t="shared" si="64"/>
        <v>Choate Rosemary Hall (T), Wallingford</v>
      </c>
      <c r="J566" s="580"/>
      <c r="K566" s="16"/>
      <c r="M566" s="85" t="s">
        <v>97</v>
      </c>
      <c r="N566" s="85" t="s">
        <v>99</v>
      </c>
      <c r="P566" s="307"/>
      <c r="Q566" s="307"/>
    </row>
    <row r="567" spans="1:17" ht="12.75" customHeight="1" x14ac:dyDescent="0.35">
      <c r="A567" s="574">
        <v>678</v>
      </c>
      <c r="B567" s="581" t="s">
        <v>948</v>
      </c>
      <c r="C567" s="575">
        <v>45592</v>
      </c>
      <c r="D567" s="576" t="s">
        <v>10</v>
      </c>
      <c r="E567" s="577" t="str">
        <f t="shared" si="61"/>
        <v>NORTH BRANFORD 30</v>
      </c>
      <c r="F567" s="577" t="str">
        <f t="shared" si="62"/>
        <v>GREENWICH FC 30</v>
      </c>
      <c r="G567" s="578"/>
      <c r="H567" s="645">
        <f t="shared" si="65"/>
        <v>0.41666666666666669</v>
      </c>
      <c r="I567" s="614" t="str">
        <f t="shared" si="64"/>
        <v>Bittner Park (G), Guilford</v>
      </c>
      <c r="J567" s="585"/>
      <c r="K567" s="16"/>
      <c r="M567" s="85" t="s">
        <v>100</v>
      </c>
      <c r="N567" s="85" t="s">
        <v>94</v>
      </c>
      <c r="P567" s="307"/>
      <c r="Q567" s="307"/>
    </row>
    <row r="568" spans="1:17" ht="12.75" customHeight="1" x14ac:dyDescent="0.35">
      <c r="A568" s="574">
        <v>679</v>
      </c>
      <c r="B568" s="581" t="s">
        <v>948</v>
      </c>
      <c r="C568" s="575">
        <v>45592</v>
      </c>
      <c r="D568" s="576" t="s">
        <v>10</v>
      </c>
      <c r="E568" s="577" t="str">
        <f t="shared" si="61"/>
        <v>DANBURY UNITED 30</v>
      </c>
      <c r="F568" s="577" t="str">
        <f t="shared" si="62"/>
        <v>NORWALK FC</v>
      </c>
      <c r="G568" s="578"/>
      <c r="H568" s="645">
        <f t="shared" si="65"/>
        <v>0.375</v>
      </c>
      <c r="I568" s="614" t="str">
        <f t="shared" si="64"/>
        <v>Portuguese Cultural Center (G), Danbury</v>
      </c>
      <c r="J568" s="580"/>
      <c r="K568" s="16"/>
      <c r="M568" s="85" t="s">
        <v>93</v>
      </c>
      <c r="N568" s="85" t="s">
        <v>95</v>
      </c>
      <c r="P568" s="307"/>
      <c r="Q568" s="307"/>
    </row>
    <row r="569" spans="1:17" ht="12.75" customHeight="1" x14ac:dyDescent="0.35">
      <c r="A569" s="574">
        <v>680</v>
      </c>
      <c r="B569" s="581" t="s">
        <v>948</v>
      </c>
      <c r="C569" s="575">
        <v>45592</v>
      </c>
      <c r="D569" s="576" t="s">
        <v>10</v>
      </c>
      <c r="E569" s="577" t="str">
        <f t="shared" si="61"/>
        <v>STAMFORD FC</v>
      </c>
      <c r="F569" s="577" t="str">
        <f t="shared" si="62"/>
        <v>MILFORD TUESDAY</v>
      </c>
      <c r="G569" s="578"/>
      <c r="H569" s="645">
        <f t="shared" si="65"/>
        <v>0.33333333333333331</v>
      </c>
      <c r="I569" s="614" t="str">
        <f t="shared" si="64"/>
        <v>West Beach Fields (T), Stamford</v>
      </c>
      <c r="J569" s="580"/>
      <c r="K569" s="16"/>
      <c r="M569" s="85" t="s">
        <v>101</v>
      </c>
      <c r="N569" s="85" t="s">
        <v>98</v>
      </c>
      <c r="P569" s="307"/>
      <c r="Q569" s="307"/>
    </row>
    <row r="570" spans="1:17" ht="12.75" customHeight="1" x14ac:dyDescent="0.35">
      <c r="A570" s="574">
        <v>681</v>
      </c>
      <c r="B570" s="581" t="s">
        <v>948</v>
      </c>
      <c r="C570" s="575">
        <v>45592</v>
      </c>
      <c r="D570" s="576" t="s">
        <v>10</v>
      </c>
      <c r="E570" s="577" t="str">
        <f t="shared" si="61"/>
        <v>HAMDEN ALL STARS</v>
      </c>
      <c r="F570" s="577" t="str">
        <f t="shared" si="62"/>
        <v>CLINTON FC 30</v>
      </c>
      <c r="G570" s="578"/>
      <c r="H570" s="645">
        <f t="shared" si="65"/>
        <v>0.41666666666666669</v>
      </c>
      <c r="I570" s="614" t="str">
        <f t="shared" si="64"/>
        <v>Moretti Field (G), Hamden</v>
      </c>
      <c r="J570" s="580"/>
      <c r="K570" s="16"/>
      <c r="M570" s="85" t="s">
        <v>92</v>
      </c>
      <c r="N570" s="85" t="s">
        <v>96</v>
      </c>
      <c r="P570" s="307"/>
      <c r="Q570" s="307"/>
    </row>
    <row r="571" spans="1:17" ht="12.75" customHeight="1" x14ac:dyDescent="0.35">
      <c r="A571" s="574">
        <v>683</v>
      </c>
      <c r="B571" s="581" t="s">
        <v>948</v>
      </c>
      <c r="C571" s="575">
        <v>45592</v>
      </c>
      <c r="D571" s="586" t="s">
        <v>175</v>
      </c>
      <c r="E571" s="412" t="str">
        <f t="shared" si="61"/>
        <v>BYE 30</v>
      </c>
      <c r="F571" s="577" t="str">
        <f t="shared" si="62"/>
        <v>FC CALDO VERDE</v>
      </c>
      <c r="G571" s="578"/>
      <c r="H571" s="645" t="str">
        <f t="shared" si="65"/>
        <v>--</v>
      </c>
      <c r="I571" s="614" t="str">
        <f t="shared" si="64"/>
        <v>--</v>
      </c>
      <c r="J571" s="580"/>
      <c r="K571" s="16"/>
      <c r="M571" s="197" t="s">
        <v>150</v>
      </c>
      <c r="N571" s="197" t="s">
        <v>153</v>
      </c>
      <c r="P571" s="307"/>
      <c r="Q571" s="307"/>
    </row>
    <row r="572" spans="1:17" ht="12.75" customHeight="1" x14ac:dyDescent="0.35">
      <c r="A572" s="574">
        <v>684</v>
      </c>
      <c r="B572" s="581" t="s">
        <v>948</v>
      </c>
      <c r="C572" s="575">
        <v>45592</v>
      </c>
      <c r="D572" s="586" t="s">
        <v>175</v>
      </c>
      <c r="E572" s="577" t="str">
        <f t="shared" si="61"/>
        <v>QPR</v>
      </c>
      <c r="F572" s="577" t="str">
        <f t="shared" si="62"/>
        <v>LITCHFIELD COUNTY BLUES 30</v>
      </c>
      <c r="G572" s="578"/>
      <c r="H572" s="645">
        <f t="shared" si="65"/>
        <v>0.375</v>
      </c>
      <c r="I572" s="614" t="str">
        <f t="shared" si="64"/>
        <v>Quinnipiac Park (G), Cheshire</v>
      </c>
      <c r="J572" s="585"/>
      <c r="K572" s="16"/>
      <c r="M572" s="197" t="s">
        <v>157</v>
      </c>
      <c r="N572" s="197" t="s">
        <v>154</v>
      </c>
      <c r="P572" s="307"/>
      <c r="Q572" s="307"/>
    </row>
    <row r="573" spans="1:17" ht="12.75" customHeight="1" x14ac:dyDescent="0.35">
      <c r="A573" s="574">
        <v>685</v>
      </c>
      <c r="B573" s="581" t="s">
        <v>948</v>
      </c>
      <c r="C573" s="575">
        <v>45592</v>
      </c>
      <c r="D573" s="586" t="s">
        <v>175</v>
      </c>
      <c r="E573" s="577" t="str">
        <f t="shared" si="61"/>
        <v>EFC UNITED</v>
      </c>
      <c r="F573" s="577" t="str">
        <f t="shared" si="62"/>
        <v>SALTY DOGS FC</v>
      </c>
      <c r="G573" s="578"/>
      <c r="H573" s="645">
        <f t="shared" si="65"/>
        <v>0.33333333333333331</v>
      </c>
      <c r="I573" s="614" t="str">
        <f t="shared" ref="I573:I598" si="66">VLOOKUP(E573,fields,2)</f>
        <v>Foran HS KMT (T), Milford</v>
      </c>
      <c r="J573" s="580"/>
      <c r="K573" s="16"/>
      <c r="M573" s="197" t="s">
        <v>152</v>
      </c>
      <c r="N573" s="197" t="s">
        <v>158</v>
      </c>
      <c r="P573" s="307"/>
      <c r="Q573" s="307"/>
    </row>
    <row r="574" spans="1:17" ht="12.75" customHeight="1" x14ac:dyDescent="0.35">
      <c r="A574" s="574">
        <v>686</v>
      </c>
      <c r="B574" s="581" t="s">
        <v>948</v>
      </c>
      <c r="C574" s="632">
        <v>45592</v>
      </c>
      <c r="D574" s="633" t="s">
        <v>175</v>
      </c>
      <c r="E574" s="634" t="str">
        <f t="shared" si="61"/>
        <v>TRINITY FC</v>
      </c>
      <c r="F574" s="577" t="str">
        <f t="shared" si="62"/>
        <v>NAUGATUCK FUSION</v>
      </c>
      <c r="G574" s="578"/>
      <c r="H574" s="645">
        <f t="shared" si="65"/>
        <v>0.33333333333333331</v>
      </c>
      <c r="I574" s="614" t="str">
        <f t="shared" si="66"/>
        <v>Pease Road (G), Woodbridge</v>
      </c>
      <c r="J574" s="580"/>
      <c r="K574" s="16"/>
      <c r="M574" s="197" t="s">
        <v>159</v>
      </c>
      <c r="N574" s="197" t="s">
        <v>156</v>
      </c>
      <c r="P574" s="307"/>
      <c r="Q574" s="307"/>
    </row>
    <row r="575" spans="1:17" ht="12.75" customHeight="1" x14ac:dyDescent="0.35">
      <c r="A575" s="574">
        <v>687</v>
      </c>
      <c r="B575" s="581" t="s">
        <v>948</v>
      </c>
      <c r="C575" s="575">
        <v>45592</v>
      </c>
      <c r="D575" s="586" t="s">
        <v>175</v>
      </c>
      <c r="E575" s="577" t="str">
        <f t="shared" si="61"/>
        <v>MILFORD AMIGOS</v>
      </c>
      <c r="F575" s="577" t="str">
        <f t="shared" si="62"/>
        <v>COYOTES FC</v>
      </c>
      <c r="G575" s="578"/>
      <c r="H575" s="645">
        <f t="shared" si="65"/>
        <v>0.33333333333333331</v>
      </c>
      <c r="I575" s="614" t="str">
        <f t="shared" si="66"/>
        <v>Pease Road (G), Woodbridge</v>
      </c>
      <c r="J575" s="580"/>
      <c r="K575" s="16"/>
      <c r="M575" s="197" t="s">
        <v>155</v>
      </c>
      <c r="N575" s="197" t="s">
        <v>151</v>
      </c>
      <c r="P575" s="307"/>
      <c r="Q575" s="307"/>
    </row>
    <row r="576" spans="1:17" ht="12.75" customHeight="1" x14ac:dyDescent="0.35">
      <c r="A576" s="574">
        <v>689</v>
      </c>
      <c r="B576" s="581" t="s">
        <v>948</v>
      </c>
      <c r="C576" s="575">
        <v>45592</v>
      </c>
      <c r="D576" s="587" t="s">
        <v>11</v>
      </c>
      <c r="E576" s="577" t="str">
        <f t="shared" si="61"/>
        <v>CLINTON FC 40</v>
      </c>
      <c r="F576" s="577" t="str">
        <f t="shared" si="62"/>
        <v>GREENWICH FC 40</v>
      </c>
      <c r="G576" s="578"/>
      <c r="H576" s="645">
        <f t="shared" si="65"/>
        <v>0.33333333333333331</v>
      </c>
      <c r="I576" s="614" t="str">
        <f t="shared" si="66"/>
        <v>Indian River Sports Complex (T), Clinton</v>
      </c>
      <c r="J576" s="580"/>
      <c r="K576" s="16"/>
      <c r="M576" s="359" t="s">
        <v>160</v>
      </c>
      <c r="N576" s="359" t="s">
        <v>163</v>
      </c>
      <c r="P576" s="307"/>
      <c r="Q576" s="307"/>
    </row>
    <row r="577" spans="1:17" ht="12.75" customHeight="1" x14ac:dyDescent="0.35">
      <c r="A577" s="574">
        <v>690</v>
      </c>
      <c r="B577" s="581" t="s">
        <v>948</v>
      </c>
      <c r="C577" s="575">
        <v>45592</v>
      </c>
      <c r="D577" s="587" t="s">
        <v>11</v>
      </c>
      <c r="E577" s="577" t="str">
        <f t="shared" si="61"/>
        <v>SOUTHEAST ROVERS</v>
      </c>
      <c r="F577" s="577" t="str">
        <f t="shared" si="62"/>
        <v>GREENWICH PUMAS FC 40</v>
      </c>
      <c r="G577" s="578"/>
      <c r="H577" s="645">
        <f t="shared" si="65"/>
        <v>0.41666666666666702</v>
      </c>
      <c r="I577" s="614" t="str">
        <f t="shared" si="66"/>
        <v>Leary Park (G), Waterford</v>
      </c>
      <c r="J577" s="580"/>
      <c r="K577" s="16"/>
      <c r="M577" s="85" t="s">
        <v>107</v>
      </c>
      <c r="N577" s="85" t="s">
        <v>104</v>
      </c>
      <c r="P577" s="307"/>
      <c r="Q577" s="307"/>
    </row>
    <row r="578" spans="1:17" ht="12.75" customHeight="1" x14ac:dyDescent="0.35">
      <c r="A578" s="574">
        <v>691</v>
      </c>
      <c r="B578" s="581" t="s">
        <v>948</v>
      </c>
      <c r="C578" s="575">
        <v>45592</v>
      </c>
      <c r="D578" s="587" t="s">
        <v>11</v>
      </c>
      <c r="E578" s="577" t="str">
        <f t="shared" si="61"/>
        <v>FAIRFIELD GAC 40</v>
      </c>
      <c r="F578" s="577" t="str">
        <f t="shared" si="62"/>
        <v>STORM FC</v>
      </c>
      <c r="G578" s="578"/>
      <c r="H578" s="645">
        <f t="shared" si="65"/>
        <v>0.41666666666666702</v>
      </c>
      <c r="I578" s="614" t="str">
        <f t="shared" si="66"/>
        <v>Ludlowe HS (T), Fairfield</v>
      </c>
      <c r="J578" s="580"/>
      <c r="K578" s="16"/>
      <c r="M578" s="506" t="s">
        <v>162</v>
      </c>
      <c r="N578" s="506" t="s">
        <v>108</v>
      </c>
      <c r="P578" s="307"/>
      <c r="Q578" s="307"/>
    </row>
    <row r="579" spans="1:17" ht="12.75" customHeight="1" x14ac:dyDescent="0.35">
      <c r="A579" s="574">
        <v>692</v>
      </c>
      <c r="B579" s="581" t="s">
        <v>948</v>
      </c>
      <c r="C579" s="575">
        <v>45592</v>
      </c>
      <c r="D579" s="587" t="s">
        <v>11</v>
      </c>
      <c r="E579" s="577" t="str">
        <f t="shared" si="61"/>
        <v>VASCO DA GAMA 40</v>
      </c>
      <c r="F579" s="577" t="str">
        <f t="shared" si="62"/>
        <v>SHEBEEN FC</v>
      </c>
      <c r="G579" s="578"/>
      <c r="H579" s="645">
        <f t="shared" si="65"/>
        <v>0.41666666666666702</v>
      </c>
      <c r="I579" s="614" t="str">
        <f t="shared" si="66"/>
        <v>Veterans Memorial Park (T), Bridgeport</v>
      </c>
      <c r="J579" s="580"/>
      <c r="K579" s="16"/>
      <c r="M579" s="506" t="s">
        <v>109</v>
      </c>
      <c r="N579" s="506" t="s">
        <v>106</v>
      </c>
      <c r="P579" s="307"/>
      <c r="Q579" s="307"/>
    </row>
    <row r="580" spans="1:17" ht="12.75" customHeight="1" x14ac:dyDescent="0.35">
      <c r="A580" s="574">
        <v>693</v>
      </c>
      <c r="B580" s="581" t="s">
        <v>948</v>
      </c>
      <c r="C580" s="575">
        <v>45592</v>
      </c>
      <c r="D580" s="587" t="s">
        <v>11</v>
      </c>
      <c r="E580" s="577" t="str">
        <f t="shared" ref="E580:E598" si="67">VLOOKUP(M580,Teams,2)</f>
        <v>NORWALK SPORT COLOMBIA 40</v>
      </c>
      <c r="F580" s="577" t="str">
        <f t="shared" ref="F580:F598" si="68">VLOOKUP(N580,Teams,2)</f>
        <v>CLUB NAPOLI 40</v>
      </c>
      <c r="G580" s="578"/>
      <c r="H580" s="645">
        <f t="shared" si="65"/>
        <v>0.41666666666666702</v>
      </c>
      <c r="I580" s="614" t="str">
        <f t="shared" si="66"/>
        <v>Nathan Hale MS (T), Norwalk</v>
      </c>
      <c r="J580" s="580"/>
      <c r="K580" s="16"/>
      <c r="M580" s="506" t="s">
        <v>105</v>
      </c>
      <c r="N580" s="506" t="s">
        <v>161</v>
      </c>
      <c r="P580" s="307"/>
      <c r="Q580" s="307"/>
    </row>
    <row r="581" spans="1:17" ht="12.75" customHeight="1" x14ac:dyDescent="0.35">
      <c r="A581" s="574">
        <v>695</v>
      </c>
      <c r="B581" s="581" t="s">
        <v>948</v>
      </c>
      <c r="C581" s="575">
        <v>45592</v>
      </c>
      <c r="D581" s="588" t="s">
        <v>12</v>
      </c>
      <c r="E581" s="577" t="e">
        <f t="shared" si="67"/>
        <v>#N/A</v>
      </c>
      <c r="F581" s="577" t="e">
        <f t="shared" si="68"/>
        <v>#N/A</v>
      </c>
      <c r="G581" s="589"/>
      <c r="H581" s="645" t="e">
        <f t="shared" si="65"/>
        <v>#N/A</v>
      </c>
      <c r="I581" s="614" t="e">
        <f t="shared" si="66"/>
        <v>#N/A</v>
      </c>
      <c r="J581" s="580"/>
      <c r="K581" s="16"/>
      <c r="M581" s="509"/>
      <c r="N581" s="509"/>
      <c r="P581" s="307"/>
      <c r="Q581" s="307"/>
    </row>
    <row r="582" spans="1:17" ht="12.75" customHeight="1" x14ac:dyDescent="0.35">
      <c r="A582" s="574">
        <v>696</v>
      </c>
      <c r="B582" s="581" t="s">
        <v>948</v>
      </c>
      <c r="C582" s="575">
        <v>45592</v>
      </c>
      <c r="D582" s="588" t="s">
        <v>12</v>
      </c>
      <c r="E582" s="577" t="e">
        <f t="shared" si="67"/>
        <v>#N/A</v>
      </c>
      <c r="F582" s="577" t="e">
        <f t="shared" si="68"/>
        <v>#N/A</v>
      </c>
      <c r="G582" s="578"/>
      <c r="H582" s="645" t="e">
        <f t="shared" si="65"/>
        <v>#N/A</v>
      </c>
      <c r="I582" s="614" t="e">
        <f t="shared" si="66"/>
        <v>#N/A</v>
      </c>
      <c r="J582" s="580"/>
      <c r="K582" s="16"/>
      <c r="M582" s="509"/>
      <c r="N582" s="509"/>
      <c r="P582" s="307"/>
      <c r="Q582" s="307"/>
    </row>
    <row r="583" spans="1:17" ht="12.75" customHeight="1" x14ac:dyDescent="0.35">
      <c r="A583" s="574">
        <v>697</v>
      </c>
      <c r="B583" s="581" t="s">
        <v>948</v>
      </c>
      <c r="C583" s="575">
        <v>45592</v>
      </c>
      <c r="D583" s="588" t="s">
        <v>12</v>
      </c>
      <c r="E583" s="577" t="e">
        <f t="shared" si="67"/>
        <v>#N/A</v>
      </c>
      <c r="F583" s="577" t="e">
        <f t="shared" si="68"/>
        <v>#N/A</v>
      </c>
      <c r="G583" s="578"/>
      <c r="H583" s="645" t="e">
        <f t="shared" si="65"/>
        <v>#N/A</v>
      </c>
      <c r="I583" s="614" t="e">
        <f t="shared" si="66"/>
        <v>#N/A</v>
      </c>
      <c r="J583" s="580"/>
      <c r="K583" s="16"/>
      <c r="M583" s="509"/>
      <c r="N583" s="509"/>
      <c r="P583" s="307"/>
      <c r="Q583" s="307"/>
    </row>
    <row r="584" spans="1:17" ht="12.75" customHeight="1" x14ac:dyDescent="0.35">
      <c r="A584" s="574">
        <v>698</v>
      </c>
      <c r="B584" s="581" t="s">
        <v>948</v>
      </c>
      <c r="C584" s="575">
        <v>45592</v>
      </c>
      <c r="D584" s="588" t="s">
        <v>12</v>
      </c>
      <c r="E584" s="577" t="e">
        <f t="shared" si="67"/>
        <v>#N/A</v>
      </c>
      <c r="F584" s="577" t="e">
        <f t="shared" si="68"/>
        <v>#N/A</v>
      </c>
      <c r="G584" s="578"/>
      <c r="H584" s="645" t="e">
        <f t="shared" si="65"/>
        <v>#N/A</v>
      </c>
      <c r="I584" s="614" t="e">
        <f t="shared" si="66"/>
        <v>#N/A</v>
      </c>
      <c r="J584" s="585"/>
      <c r="K584" s="16"/>
      <c r="M584" s="85"/>
      <c r="N584" s="85"/>
      <c r="P584" s="307"/>
      <c r="Q584" s="307"/>
    </row>
    <row r="585" spans="1:17" ht="12.75" customHeight="1" x14ac:dyDescent="0.35">
      <c r="A585" s="574">
        <v>699</v>
      </c>
      <c r="B585" s="581" t="s">
        <v>948</v>
      </c>
      <c r="C585" s="575">
        <v>45592</v>
      </c>
      <c r="D585" s="588" t="s">
        <v>12</v>
      </c>
      <c r="E585" s="577" t="e">
        <f t="shared" si="67"/>
        <v>#N/A</v>
      </c>
      <c r="F585" s="577" t="e">
        <f t="shared" si="68"/>
        <v>#N/A</v>
      </c>
      <c r="G585" s="578"/>
      <c r="H585" s="645" t="e">
        <f t="shared" si="65"/>
        <v>#N/A</v>
      </c>
      <c r="I585" s="614" t="e">
        <f t="shared" si="66"/>
        <v>#N/A</v>
      </c>
      <c r="J585" s="580"/>
      <c r="K585" s="16"/>
      <c r="M585" s="330"/>
      <c r="N585" s="330"/>
      <c r="P585" s="307"/>
      <c r="Q585" s="307"/>
    </row>
    <row r="586" spans="1:17" ht="12.75" customHeight="1" x14ac:dyDescent="0.35">
      <c r="A586" s="574">
        <v>700</v>
      </c>
      <c r="B586" s="581" t="s">
        <v>948</v>
      </c>
      <c r="C586" s="575">
        <v>45592</v>
      </c>
      <c r="D586" s="588" t="s">
        <v>12</v>
      </c>
      <c r="E586" s="577" t="e">
        <f t="shared" si="67"/>
        <v>#N/A</v>
      </c>
      <c r="F586" s="577" t="e">
        <f t="shared" si="68"/>
        <v>#N/A</v>
      </c>
      <c r="G586" s="578"/>
      <c r="H586" s="645" t="e">
        <f t="shared" si="65"/>
        <v>#N/A</v>
      </c>
      <c r="I586" s="614" t="e">
        <f t="shared" si="66"/>
        <v>#N/A</v>
      </c>
      <c r="J586" s="580"/>
      <c r="K586" s="16"/>
      <c r="M586" s="330"/>
      <c r="N586" s="330"/>
      <c r="P586" s="307"/>
      <c r="Q586" s="307"/>
    </row>
    <row r="587" spans="1:17" ht="12.75" customHeight="1" x14ac:dyDescent="0.35">
      <c r="A587" s="574">
        <v>701</v>
      </c>
      <c r="B587" s="581" t="s">
        <v>948</v>
      </c>
      <c r="C587" s="575">
        <v>45592</v>
      </c>
      <c r="D587" s="588" t="s">
        <v>12</v>
      </c>
      <c r="E587" s="577" t="e">
        <f t="shared" si="67"/>
        <v>#N/A</v>
      </c>
      <c r="F587" s="577" t="e">
        <f t="shared" si="68"/>
        <v>#N/A</v>
      </c>
      <c r="G587" s="578"/>
      <c r="H587" s="645" t="e">
        <f t="shared" si="65"/>
        <v>#N/A</v>
      </c>
      <c r="I587" s="614" t="e">
        <f t="shared" si="66"/>
        <v>#N/A</v>
      </c>
      <c r="J587" s="580"/>
      <c r="K587" s="16"/>
      <c r="M587" s="330"/>
      <c r="N587" s="330"/>
      <c r="P587" s="307"/>
      <c r="Q587" s="307"/>
    </row>
    <row r="588" spans="1:17" ht="12.75" customHeight="1" x14ac:dyDescent="0.35">
      <c r="A588" s="574">
        <v>703</v>
      </c>
      <c r="B588" s="581" t="s">
        <v>948</v>
      </c>
      <c r="C588" s="575">
        <v>45592</v>
      </c>
      <c r="D588" s="590" t="s">
        <v>1076</v>
      </c>
      <c r="E588" s="577" t="e">
        <f t="shared" si="67"/>
        <v>#N/A</v>
      </c>
      <c r="F588" s="577" t="e">
        <f t="shared" si="68"/>
        <v>#N/A</v>
      </c>
      <c r="G588" s="578"/>
      <c r="H588" s="645" t="e">
        <f t="shared" si="65"/>
        <v>#N/A</v>
      </c>
      <c r="I588" s="614" t="e">
        <f t="shared" si="66"/>
        <v>#N/A</v>
      </c>
      <c r="J588" s="580"/>
      <c r="K588" s="16"/>
      <c r="M588" s="330"/>
      <c r="N588" s="330"/>
    </row>
    <row r="589" spans="1:17" ht="12.75" customHeight="1" x14ac:dyDescent="0.35">
      <c r="A589" s="574">
        <v>704</v>
      </c>
      <c r="B589" s="581" t="s">
        <v>948</v>
      </c>
      <c r="C589" s="575">
        <v>45592</v>
      </c>
      <c r="D589" s="590" t="s">
        <v>1076</v>
      </c>
      <c r="E589" s="577" t="e">
        <f t="shared" si="67"/>
        <v>#N/A</v>
      </c>
      <c r="F589" s="577" t="e">
        <f t="shared" si="68"/>
        <v>#N/A</v>
      </c>
      <c r="G589" s="578"/>
      <c r="H589" s="645" t="e">
        <f t="shared" si="65"/>
        <v>#N/A</v>
      </c>
      <c r="I589" s="614" t="e">
        <f t="shared" si="66"/>
        <v>#N/A</v>
      </c>
      <c r="J589" s="580"/>
      <c r="K589" s="16"/>
      <c r="M589" s="330"/>
      <c r="N589" s="330"/>
    </row>
    <row r="590" spans="1:17" ht="12.75" customHeight="1" x14ac:dyDescent="0.35">
      <c r="A590" s="574">
        <v>705</v>
      </c>
      <c r="B590" s="581" t="s">
        <v>948</v>
      </c>
      <c r="C590" s="575">
        <v>45592</v>
      </c>
      <c r="D590" s="590" t="s">
        <v>1076</v>
      </c>
      <c r="E590" s="577" t="e">
        <f t="shared" si="67"/>
        <v>#N/A</v>
      </c>
      <c r="F590" s="577" t="e">
        <f t="shared" si="68"/>
        <v>#N/A</v>
      </c>
      <c r="G590" s="578"/>
      <c r="H590" s="645" t="e">
        <f t="shared" si="65"/>
        <v>#N/A</v>
      </c>
      <c r="I590" s="614" t="e">
        <f t="shared" si="66"/>
        <v>#N/A</v>
      </c>
      <c r="J590" s="585"/>
      <c r="K590" s="16"/>
      <c r="M590" s="85"/>
      <c r="N590" s="85"/>
    </row>
    <row r="591" spans="1:17" ht="12.75" customHeight="1" x14ac:dyDescent="0.35">
      <c r="A591" s="574">
        <v>706</v>
      </c>
      <c r="B591" s="581" t="s">
        <v>948</v>
      </c>
      <c r="C591" s="575">
        <v>45592</v>
      </c>
      <c r="D591" s="590" t="s">
        <v>1076</v>
      </c>
      <c r="E591" s="577" t="e">
        <f t="shared" si="67"/>
        <v>#N/A</v>
      </c>
      <c r="F591" s="577" t="e">
        <f t="shared" si="68"/>
        <v>#N/A</v>
      </c>
      <c r="G591" s="578"/>
      <c r="H591" s="645" t="e">
        <f t="shared" si="65"/>
        <v>#N/A</v>
      </c>
      <c r="I591" s="614" t="e">
        <f t="shared" si="66"/>
        <v>#N/A</v>
      </c>
      <c r="J591" s="580"/>
      <c r="K591" s="16"/>
      <c r="M591" s="340"/>
      <c r="N591" s="340"/>
    </row>
    <row r="592" spans="1:17" ht="12.75" customHeight="1" x14ac:dyDescent="0.35">
      <c r="A592" s="574">
        <v>707</v>
      </c>
      <c r="B592" s="581" t="s">
        <v>948</v>
      </c>
      <c r="C592" s="575">
        <v>45592</v>
      </c>
      <c r="D592" s="590" t="s">
        <v>1076</v>
      </c>
      <c r="E592" s="577" t="e">
        <f t="shared" si="67"/>
        <v>#N/A</v>
      </c>
      <c r="F592" s="577" t="e">
        <f t="shared" si="68"/>
        <v>#N/A</v>
      </c>
      <c r="G592" s="578"/>
      <c r="H592" s="645" t="e">
        <f t="shared" si="65"/>
        <v>#N/A</v>
      </c>
      <c r="I592" s="614" t="e">
        <f t="shared" si="66"/>
        <v>#N/A</v>
      </c>
      <c r="J592" s="580"/>
      <c r="K592" s="16"/>
      <c r="M592" s="340"/>
      <c r="N592" s="340"/>
    </row>
    <row r="593" spans="1:29" ht="12.75" customHeight="1" x14ac:dyDescent="0.35">
      <c r="A593" s="574">
        <v>708</v>
      </c>
      <c r="B593" s="581" t="s">
        <v>948</v>
      </c>
      <c r="C593" s="575">
        <v>45592</v>
      </c>
      <c r="D593" s="590" t="s">
        <v>1076</v>
      </c>
      <c r="E593" s="577" t="e">
        <f t="shared" si="67"/>
        <v>#N/A</v>
      </c>
      <c r="F593" s="577" t="e">
        <f t="shared" si="68"/>
        <v>#N/A</v>
      </c>
      <c r="G593" s="578"/>
      <c r="H593" s="645" t="e">
        <f t="shared" si="65"/>
        <v>#N/A</v>
      </c>
      <c r="I593" s="614" t="e">
        <f t="shared" si="66"/>
        <v>#N/A</v>
      </c>
      <c r="J593" s="580"/>
      <c r="K593" s="16"/>
      <c r="M593" s="340"/>
      <c r="N593" s="340"/>
    </row>
    <row r="594" spans="1:29" ht="12.75" customHeight="1" x14ac:dyDescent="0.35">
      <c r="A594" s="574">
        <v>710</v>
      </c>
      <c r="B594" s="581" t="s">
        <v>948</v>
      </c>
      <c r="C594" s="575">
        <v>45592</v>
      </c>
      <c r="D594" s="591" t="s">
        <v>1075</v>
      </c>
      <c r="E594" s="577" t="str">
        <f t="shared" si="67"/>
        <v>EAST HAVEN SC</v>
      </c>
      <c r="F594" s="577" t="str">
        <f t="shared" si="68"/>
        <v>CHESHIRE AZZURRI</v>
      </c>
      <c r="G594" s="578"/>
      <c r="H594" s="645">
        <f t="shared" si="65"/>
        <v>0.41666666666666669</v>
      </c>
      <c r="I594" s="614" t="str">
        <f t="shared" si="66"/>
        <v>East Haven MS (G), East Haven</v>
      </c>
      <c r="J594" s="580"/>
      <c r="K594" s="16"/>
      <c r="M594" s="456" t="s">
        <v>144</v>
      </c>
      <c r="N594" s="456" t="s">
        <v>138</v>
      </c>
    </row>
    <row r="595" spans="1:29" ht="12.75" customHeight="1" thickBot="1" x14ac:dyDescent="0.4">
      <c r="A595" s="574">
        <v>711</v>
      </c>
      <c r="B595" s="581" t="s">
        <v>948</v>
      </c>
      <c r="C595" s="575">
        <v>45592</v>
      </c>
      <c r="D595" s="591" t="s">
        <v>1075</v>
      </c>
      <c r="E595" s="577" t="str">
        <f t="shared" si="67"/>
        <v>SOUTHEAST CT</v>
      </c>
      <c r="F595" s="577" t="str">
        <f t="shared" si="68"/>
        <v>GREENWICH PFC</v>
      </c>
      <c r="G595" s="578"/>
      <c r="H595" s="645">
        <f t="shared" si="65"/>
        <v>0.41666666666666702</v>
      </c>
      <c r="I595" s="614" t="str">
        <f t="shared" si="66"/>
        <v>Killingworth Rec Park (G), Killingworth</v>
      </c>
      <c r="J595" s="580"/>
      <c r="K595" s="16"/>
      <c r="M595" s="456" t="s">
        <v>149</v>
      </c>
      <c r="N595" s="456" t="s">
        <v>146</v>
      </c>
    </row>
    <row r="596" spans="1:29" ht="12.75" customHeight="1" thickTop="1" thickBot="1" x14ac:dyDescent="0.4">
      <c r="A596" s="574">
        <v>712</v>
      </c>
      <c r="B596" s="581" t="s">
        <v>948</v>
      </c>
      <c r="C596" s="575">
        <v>45592</v>
      </c>
      <c r="D596" s="591" t="s">
        <v>1075</v>
      </c>
      <c r="E596" s="577" t="str">
        <f t="shared" si="67"/>
        <v>DHAVEN FC</v>
      </c>
      <c r="F596" s="577" t="str">
        <f t="shared" si="68"/>
        <v>VASCO DA GAMA 55</v>
      </c>
      <c r="G596" s="578"/>
      <c r="H596" s="645">
        <f t="shared" si="65"/>
        <v>0.41666666666666702</v>
      </c>
      <c r="I596" s="614" t="str">
        <f t="shared" si="66"/>
        <v>Pragemann  Park (G), Wallingford</v>
      </c>
      <c r="J596" s="580"/>
      <c r="K596" s="16"/>
      <c r="M596" s="456" t="s">
        <v>142</v>
      </c>
      <c r="N596" s="456" t="s">
        <v>135</v>
      </c>
      <c r="S596" s="16"/>
      <c r="T596" s="198"/>
      <c r="U596" s="198"/>
      <c r="V596" s="16">
        <v>73</v>
      </c>
      <c r="W596" s="209"/>
      <c r="X596" s="215"/>
      <c r="Y596" s="16"/>
      <c r="Z596" s="20"/>
      <c r="AC596" s="16"/>
    </row>
    <row r="597" spans="1:29" ht="12.75" customHeight="1" thickTop="1" thickBot="1" x14ac:dyDescent="0.4">
      <c r="A597" s="574">
        <v>713</v>
      </c>
      <c r="B597" s="581" t="s">
        <v>948</v>
      </c>
      <c r="C597" s="575">
        <v>45592</v>
      </c>
      <c r="D597" s="591" t="s">
        <v>1075</v>
      </c>
      <c r="E597" s="577" t="str">
        <f t="shared" si="67"/>
        <v>ZIMMITTI SC</v>
      </c>
      <c r="F597" s="577" t="str">
        <f t="shared" si="68"/>
        <v>NORTH BRANFORD LEGENDS</v>
      </c>
      <c r="G597" s="578"/>
      <c r="H597" s="645">
        <f t="shared" si="65"/>
        <v>0.41666666666666702</v>
      </c>
      <c r="I597" s="614" t="str">
        <f t="shared" si="66"/>
        <v>Pontelandolfo Club (G), Waterbury</v>
      </c>
      <c r="J597" s="585"/>
      <c r="K597" s="16"/>
      <c r="M597" s="85" t="s">
        <v>137</v>
      </c>
      <c r="N597" s="85" t="s">
        <v>148</v>
      </c>
      <c r="S597" s="16"/>
      <c r="T597" s="198"/>
      <c r="U597" s="198"/>
      <c r="V597" s="16"/>
      <c r="W597" s="209"/>
      <c r="X597" s="215"/>
      <c r="Y597" s="16"/>
      <c r="Z597" s="20"/>
      <c r="AC597" s="16"/>
    </row>
    <row r="598" spans="1:29" ht="12.75" customHeight="1" thickTop="1" thickBot="1" x14ac:dyDescent="0.4">
      <c r="A598" s="574">
        <v>714</v>
      </c>
      <c r="B598" s="581" t="s">
        <v>948</v>
      </c>
      <c r="C598" s="575">
        <v>45592</v>
      </c>
      <c r="D598" s="591" t="s">
        <v>1075</v>
      </c>
      <c r="E598" s="577" t="str">
        <f t="shared" si="67"/>
        <v>GUILFORD BLACK EAGLES</v>
      </c>
      <c r="F598" s="577" t="str">
        <f t="shared" si="68"/>
        <v>CLUB NAPOLI 55</v>
      </c>
      <c r="G598" s="578"/>
      <c r="H598" s="645">
        <f t="shared" si="65"/>
        <v>0.41666666666666669</v>
      </c>
      <c r="I598" s="614" t="str">
        <f t="shared" si="66"/>
        <v>Bittner Park (G), Guilford</v>
      </c>
      <c r="J598" s="580"/>
      <c r="K598" s="16"/>
      <c r="M598" s="85" t="s">
        <v>147</v>
      </c>
      <c r="N598" s="85" t="s">
        <v>141</v>
      </c>
      <c r="S598" s="16"/>
      <c r="T598" s="198"/>
      <c r="U598" s="198"/>
      <c r="V598" s="16">
        <v>74</v>
      </c>
      <c r="W598" s="209"/>
      <c r="X598" s="215"/>
      <c r="Y598" s="16"/>
      <c r="Z598" s="20"/>
      <c r="AC598" s="16"/>
    </row>
    <row r="599" spans="1:29" ht="12.75" customHeight="1" thickTop="1" x14ac:dyDescent="0.35">
      <c r="A599" s="574">
        <v>2</v>
      </c>
      <c r="B599" s="581" t="s">
        <v>0</v>
      </c>
      <c r="C599" s="575" t="s">
        <v>0</v>
      </c>
      <c r="D599" s="582" t="s">
        <v>0</v>
      </c>
      <c r="E599" s="583" t="s">
        <v>0</v>
      </c>
      <c r="F599" s="584" t="s">
        <v>0</v>
      </c>
      <c r="G599" s="578" t="s">
        <v>0</v>
      </c>
      <c r="H599" s="645" t="s">
        <v>0</v>
      </c>
      <c r="I599" s="614" t="s">
        <v>0</v>
      </c>
      <c r="J599" s="585"/>
      <c r="K599" s="16"/>
      <c r="M599" s="85" t="s">
        <v>92</v>
      </c>
      <c r="N599" s="85" t="s">
        <v>93</v>
      </c>
    </row>
    <row r="600" spans="1:29" ht="12.75" customHeight="1" x14ac:dyDescent="0.35">
      <c r="A600" s="574">
        <v>3</v>
      </c>
      <c r="B600" s="581" t="s">
        <v>0</v>
      </c>
      <c r="C600" s="575" t="s">
        <v>0</v>
      </c>
      <c r="D600" s="582" t="s">
        <v>0</v>
      </c>
      <c r="E600" s="583" t="s">
        <v>0</v>
      </c>
      <c r="F600" s="584" t="s">
        <v>0</v>
      </c>
      <c r="G600" s="578" t="s">
        <v>0</v>
      </c>
      <c r="H600" s="645" t="s">
        <v>0</v>
      </c>
      <c r="I600" s="614" t="s">
        <v>0</v>
      </c>
      <c r="J600" s="585"/>
      <c r="K600" s="16"/>
      <c r="M600" s="85" t="s">
        <v>92</v>
      </c>
      <c r="N600" s="85" t="s">
        <v>93</v>
      </c>
    </row>
    <row r="601" spans="1:29" ht="12.75" customHeight="1" x14ac:dyDescent="0.35">
      <c r="A601" s="574">
        <v>9</v>
      </c>
      <c r="B601" s="581" t="s">
        <v>0</v>
      </c>
      <c r="C601" s="575" t="s">
        <v>0</v>
      </c>
      <c r="D601" s="582" t="s">
        <v>0</v>
      </c>
      <c r="E601" s="583" t="s">
        <v>0</v>
      </c>
      <c r="F601" s="584" t="s">
        <v>0</v>
      </c>
      <c r="G601" s="578" t="s">
        <v>0</v>
      </c>
      <c r="H601" s="645" t="s">
        <v>0</v>
      </c>
      <c r="I601" s="614" t="s">
        <v>0</v>
      </c>
      <c r="J601" s="585"/>
      <c r="K601" s="16"/>
      <c r="M601" s="687" t="s">
        <v>0</v>
      </c>
      <c r="N601" s="289"/>
    </row>
    <row r="602" spans="1:29" ht="12.75" customHeight="1" x14ac:dyDescent="0.35">
      <c r="A602" s="574">
        <v>15</v>
      </c>
      <c r="B602" s="581" t="s">
        <v>0</v>
      </c>
      <c r="C602" s="575" t="s">
        <v>0</v>
      </c>
      <c r="D602" s="582" t="s">
        <v>0</v>
      </c>
      <c r="E602" s="583" t="s">
        <v>0</v>
      </c>
      <c r="F602" s="584" t="s">
        <v>0</v>
      </c>
      <c r="G602" s="578" t="s">
        <v>0</v>
      </c>
      <c r="H602" s="645" t="s">
        <v>0</v>
      </c>
      <c r="I602" s="614" t="s">
        <v>0</v>
      </c>
      <c r="J602" s="585"/>
      <c r="K602" s="16"/>
      <c r="M602" s="85"/>
      <c r="N602" s="85"/>
    </row>
    <row r="603" spans="1:29" ht="12.75" customHeight="1" x14ac:dyDescent="0.35">
      <c r="A603" s="574">
        <v>21</v>
      </c>
      <c r="B603" s="581" t="s">
        <v>0</v>
      </c>
      <c r="C603" s="575" t="s">
        <v>0</v>
      </c>
      <c r="D603" s="582" t="s">
        <v>0</v>
      </c>
      <c r="E603" s="583" t="s">
        <v>0</v>
      </c>
      <c r="F603" s="584" t="s">
        <v>0</v>
      </c>
      <c r="G603" s="578" t="s">
        <v>0</v>
      </c>
      <c r="H603" s="645" t="s">
        <v>0</v>
      </c>
      <c r="I603" s="614" t="s">
        <v>0</v>
      </c>
      <c r="J603" s="585"/>
      <c r="K603" s="16"/>
      <c r="M603" s="85"/>
      <c r="N603" s="85"/>
    </row>
    <row r="604" spans="1:29" ht="12.75" customHeight="1" x14ac:dyDescent="0.35">
      <c r="A604" s="574">
        <v>29</v>
      </c>
      <c r="B604" s="581" t="s">
        <v>0</v>
      </c>
      <c r="C604" s="575" t="s">
        <v>0</v>
      </c>
      <c r="D604" s="582" t="s">
        <v>0</v>
      </c>
      <c r="E604" s="583" t="s">
        <v>0</v>
      </c>
      <c r="F604" s="584" t="s">
        <v>0</v>
      </c>
      <c r="G604" s="578" t="s">
        <v>0</v>
      </c>
      <c r="H604" s="645" t="s">
        <v>0</v>
      </c>
      <c r="I604" s="614" t="s">
        <v>0</v>
      </c>
      <c r="J604" s="585"/>
      <c r="K604" s="16"/>
      <c r="M604" s="691"/>
      <c r="N604" s="691"/>
    </row>
    <row r="605" spans="1:29" ht="12.75" customHeight="1" x14ac:dyDescent="0.35">
      <c r="A605" s="574">
        <v>36</v>
      </c>
      <c r="B605" s="581" t="s">
        <v>0</v>
      </c>
      <c r="C605" s="575" t="s">
        <v>0</v>
      </c>
      <c r="D605" s="582" t="s">
        <v>0</v>
      </c>
      <c r="E605" s="583" t="s">
        <v>0</v>
      </c>
      <c r="F605" s="584" t="s">
        <v>0</v>
      </c>
      <c r="G605" s="578" t="s">
        <v>0</v>
      </c>
      <c r="H605" s="645" t="s">
        <v>0</v>
      </c>
      <c r="I605" s="614" t="s">
        <v>0</v>
      </c>
      <c r="J605" s="580"/>
      <c r="K605" s="16"/>
      <c r="M605" s="85"/>
      <c r="N605" s="85"/>
    </row>
    <row r="606" spans="1:29" ht="12.75" customHeight="1" x14ac:dyDescent="0.35">
      <c r="A606" s="574">
        <v>42</v>
      </c>
      <c r="B606" s="581" t="s">
        <v>0</v>
      </c>
      <c r="C606" s="575" t="s">
        <v>0</v>
      </c>
      <c r="D606" s="582" t="s">
        <v>0</v>
      </c>
      <c r="E606" s="583" t="s">
        <v>0</v>
      </c>
      <c r="F606" s="584" t="s">
        <v>0</v>
      </c>
      <c r="G606" s="578" t="s">
        <v>0</v>
      </c>
      <c r="H606" s="645" t="s">
        <v>0</v>
      </c>
      <c r="I606" s="614" t="s">
        <v>0</v>
      </c>
      <c r="J606" s="580"/>
      <c r="K606" s="16"/>
      <c r="M606" s="456"/>
      <c r="N606" s="456"/>
    </row>
    <row r="607" spans="1:29" ht="12.75" customHeight="1" x14ac:dyDescent="0.35">
      <c r="A607" s="574">
        <v>48</v>
      </c>
      <c r="B607" s="581" t="s">
        <v>0</v>
      </c>
      <c r="C607" s="575" t="s">
        <v>0</v>
      </c>
      <c r="D607" s="582" t="s">
        <v>0</v>
      </c>
      <c r="E607" s="583" t="s">
        <v>0</v>
      </c>
      <c r="F607" s="584" t="s">
        <v>0</v>
      </c>
      <c r="G607" s="578" t="s">
        <v>0</v>
      </c>
      <c r="H607" s="645" t="s">
        <v>0</v>
      </c>
      <c r="I607" s="614" t="s">
        <v>0</v>
      </c>
      <c r="J607" s="580"/>
      <c r="K607" s="16"/>
      <c r="M607" s="686"/>
      <c r="N607" s="686"/>
      <c r="P607" s="16"/>
      <c r="Q607" s="16"/>
    </row>
    <row r="608" spans="1:29" ht="12.75" customHeight="1" x14ac:dyDescent="0.35">
      <c r="A608" s="574">
        <v>54</v>
      </c>
      <c r="B608" s="581" t="s">
        <v>0</v>
      </c>
      <c r="C608" s="575" t="s">
        <v>0</v>
      </c>
      <c r="D608" s="582" t="s">
        <v>0</v>
      </c>
      <c r="E608" s="583" t="s">
        <v>0</v>
      </c>
      <c r="F608" s="584" t="s">
        <v>0</v>
      </c>
      <c r="G608" s="578" t="s">
        <v>0</v>
      </c>
      <c r="H608" s="645" t="s">
        <v>0</v>
      </c>
      <c r="I608" s="614" t="s">
        <v>0</v>
      </c>
      <c r="J608" s="580"/>
      <c r="K608" s="16"/>
      <c r="M608" s="686"/>
      <c r="N608" s="686"/>
      <c r="P608" s="16"/>
      <c r="Q608" s="16"/>
    </row>
    <row r="609" spans="1:17" ht="12.75" customHeight="1" x14ac:dyDescent="0.35">
      <c r="A609" s="574">
        <v>60</v>
      </c>
      <c r="B609" s="581" t="s">
        <v>0</v>
      </c>
      <c r="C609" s="575" t="s">
        <v>0</v>
      </c>
      <c r="D609" s="582" t="s">
        <v>0</v>
      </c>
      <c r="E609" s="583" t="s">
        <v>0</v>
      </c>
      <c r="F609" s="584" t="s">
        <v>0</v>
      </c>
      <c r="G609" s="578" t="s">
        <v>0</v>
      </c>
      <c r="H609" s="645" t="s">
        <v>0</v>
      </c>
      <c r="I609" s="614" t="s">
        <v>0</v>
      </c>
      <c r="J609" s="580"/>
      <c r="K609" s="16"/>
      <c r="M609" s="686"/>
      <c r="N609" s="686"/>
      <c r="P609" s="16"/>
      <c r="Q609" s="16"/>
    </row>
    <row r="610" spans="1:17" ht="12.75" customHeight="1" x14ac:dyDescent="0.35">
      <c r="A610" s="574">
        <v>68</v>
      </c>
      <c r="B610" s="581" t="s">
        <v>0</v>
      </c>
      <c r="C610" s="575" t="s">
        <v>0</v>
      </c>
      <c r="D610" s="582" t="s">
        <v>0</v>
      </c>
      <c r="E610" s="583" t="s">
        <v>0</v>
      </c>
      <c r="F610" s="584" t="s">
        <v>0</v>
      </c>
      <c r="G610" s="578" t="s">
        <v>0</v>
      </c>
      <c r="H610" s="645" t="s">
        <v>0</v>
      </c>
      <c r="I610" s="614" t="s">
        <v>0</v>
      </c>
      <c r="J610" s="580"/>
      <c r="K610" s="16"/>
      <c r="M610" s="686"/>
      <c r="N610" s="686"/>
      <c r="P610" s="16"/>
      <c r="Q610" s="16"/>
    </row>
    <row r="611" spans="1:17" ht="12.75" customHeight="1" x14ac:dyDescent="0.35">
      <c r="A611" s="574">
        <v>75</v>
      </c>
      <c r="B611" s="581" t="s">
        <v>0</v>
      </c>
      <c r="C611" s="575" t="s">
        <v>0</v>
      </c>
      <c r="D611" s="582" t="s">
        <v>0</v>
      </c>
      <c r="E611" s="583" t="s">
        <v>0</v>
      </c>
      <c r="F611" s="584" t="s">
        <v>0</v>
      </c>
      <c r="G611" s="578" t="s">
        <v>0</v>
      </c>
      <c r="H611" s="645" t="s">
        <v>0</v>
      </c>
      <c r="I611" s="614" t="s">
        <v>0</v>
      </c>
      <c r="J611" s="580"/>
      <c r="K611" s="16"/>
      <c r="M611" s="686"/>
      <c r="N611" s="686"/>
      <c r="P611" s="16"/>
      <c r="Q611" s="16"/>
    </row>
    <row r="612" spans="1:17" ht="12.75" customHeight="1" x14ac:dyDescent="0.35">
      <c r="A612" s="574">
        <v>81</v>
      </c>
      <c r="B612" s="581" t="s">
        <v>0</v>
      </c>
      <c r="C612" s="575" t="s">
        <v>0</v>
      </c>
      <c r="D612" s="582" t="s">
        <v>0</v>
      </c>
      <c r="E612" s="583" t="s">
        <v>0</v>
      </c>
      <c r="F612" s="584" t="s">
        <v>0</v>
      </c>
      <c r="G612" s="578" t="s">
        <v>0</v>
      </c>
      <c r="H612" s="645" t="s">
        <v>0</v>
      </c>
      <c r="I612" s="614" t="s">
        <v>0</v>
      </c>
      <c r="J612" s="580"/>
      <c r="K612" s="16"/>
      <c r="M612" s="456"/>
      <c r="N612" s="456"/>
      <c r="P612" s="16"/>
      <c r="Q612" s="16"/>
    </row>
    <row r="613" spans="1:17" ht="12.75" customHeight="1" x14ac:dyDescent="0.35">
      <c r="A613" s="574">
        <v>87</v>
      </c>
      <c r="B613" s="581" t="s">
        <v>0</v>
      </c>
      <c r="C613" s="575" t="s">
        <v>0</v>
      </c>
      <c r="D613" s="582" t="s">
        <v>0</v>
      </c>
      <c r="E613" s="583" t="s">
        <v>0</v>
      </c>
      <c r="F613" s="584" t="s">
        <v>0</v>
      </c>
      <c r="G613" s="578" t="s">
        <v>0</v>
      </c>
      <c r="H613" s="645" t="s">
        <v>0</v>
      </c>
      <c r="I613" s="614" t="s">
        <v>0</v>
      </c>
      <c r="J613" s="580"/>
      <c r="K613" s="16"/>
      <c r="M613" s="685"/>
      <c r="N613" s="685"/>
      <c r="P613" s="16"/>
      <c r="Q613" s="16"/>
    </row>
    <row r="614" spans="1:17" ht="12.75" customHeight="1" x14ac:dyDescent="0.35">
      <c r="A614" s="574">
        <v>93</v>
      </c>
      <c r="B614" s="581" t="s">
        <v>0</v>
      </c>
      <c r="C614" s="575" t="s">
        <v>0</v>
      </c>
      <c r="D614" s="582" t="s">
        <v>0</v>
      </c>
      <c r="E614" s="583" t="s">
        <v>0</v>
      </c>
      <c r="F614" s="584" t="s">
        <v>0</v>
      </c>
      <c r="G614" s="578" t="s">
        <v>0</v>
      </c>
      <c r="H614" s="645" t="s">
        <v>0</v>
      </c>
      <c r="I614" s="614" t="s">
        <v>0</v>
      </c>
      <c r="J614" s="580"/>
      <c r="K614" s="16"/>
      <c r="M614" s="685"/>
      <c r="N614" s="685"/>
      <c r="P614" s="16"/>
      <c r="Q614" s="16"/>
    </row>
    <row r="615" spans="1:17" ht="12.75" customHeight="1" x14ac:dyDescent="0.35">
      <c r="A615" s="574">
        <v>99</v>
      </c>
      <c r="B615" s="581" t="s">
        <v>0</v>
      </c>
      <c r="C615" s="575" t="s">
        <v>0</v>
      </c>
      <c r="D615" s="582" t="s">
        <v>0</v>
      </c>
      <c r="E615" s="583" t="s">
        <v>0</v>
      </c>
      <c r="F615" s="584" t="s">
        <v>0</v>
      </c>
      <c r="G615" s="578" t="s">
        <v>0</v>
      </c>
      <c r="H615" s="645" t="s">
        <v>0</v>
      </c>
      <c r="I615" s="614" t="s">
        <v>0</v>
      </c>
      <c r="J615" s="580"/>
      <c r="K615" s="16"/>
      <c r="M615" s="359"/>
      <c r="N615" s="359"/>
      <c r="P615" s="16"/>
      <c r="Q615" s="16"/>
    </row>
    <row r="616" spans="1:17" ht="12.75" customHeight="1" x14ac:dyDescent="0.35">
      <c r="A616" s="574">
        <v>107</v>
      </c>
      <c r="B616" s="581" t="s">
        <v>0</v>
      </c>
      <c r="C616" s="575" t="s">
        <v>0</v>
      </c>
      <c r="D616" s="582" t="s">
        <v>0</v>
      </c>
      <c r="E616" s="583" t="s">
        <v>0</v>
      </c>
      <c r="F616" s="584" t="s">
        <v>0</v>
      </c>
      <c r="G616" s="578" t="s">
        <v>0</v>
      </c>
      <c r="H616" s="645" t="s">
        <v>0</v>
      </c>
      <c r="I616" s="614" t="s">
        <v>0</v>
      </c>
      <c r="J616" s="580"/>
      <c r="K616" s="16"/>
      <c r="M616" s="281"/>
      <c r="N616" s="281"/>
      <c r="P616" s="16"/>
      <c r="Q616" s="16"/>
    </row>
    <row r="617" spans="1:17" ht="12.75" customHeight="1" x14ac:dyDescent="0.35">
      <c r="A617" s="574">
        <v>114</v>
      </c>
      <c r="B617" s="581" t="s">
        <v>0</v>
      </c>
      <c r="C617" s="575" t="s">
        <v>0</v>
      </c>
      <c r="D617" s="582" t="s">
        <v>0</v>
      </c>
      <c r="E617" s="583" t="s">
        <v>0</v>
      </c>
      <c r="F617" s="584" t="s">
        <v>0</v>
      </c>
      <c r="G617" s="578" t="s">
        <v>0</v>
      </c>
      <c r="H617" s="645" t="s">
        <v>0</v>
      </c>
      <c r="I617" s="614" t="s">
        <v>0</v>
      </c>
      <c r="J617" s="580"/>
      <c r="K617" s="16"/>
      <c r="M617" s="330"/>
      <c r="N617" s="330"/>
      <c r="P617" s="16"/>
      <c r="Q617" s="16"/>
    </row>
    <row r="618" spans="1:17" ht="12.75" customHeight="1" x14ac:dyDescent="0.35">
      <c r="A618" s="574">
        <v>120</v>
      </c>
      <c r="B618" s="581" t="s">
        <v>0</v>
      </c>
      <c r="C618" s="575" t="s">
        <v>0</v>
      </c>
      <c r="D618" s="582" t="s">
        <v>0</v>
      </c>
      <c r="E618" s="583" t="s">
        <v>0</v>
      </c>
      <c r="F618" s="584" t="s">
        <v>0</v>
      </c>
      <c r="G618" s="578" t="s">
        <v>0</v>
      </c>
      <c r="H618" s="645" t="s">
        <v>0</v>
      </c>
      <c r="I618" s="614" t="s">
        <v>0</v>
      </c>
      <c r="J618" s="580"/>
      <c r="K618" s="16"/>
      <c r="M618" s="340"/>
      <c r="N618" s="456"/>
      <c r="P618" s="16"/>
      <c r="Q618" s="16"/>
    </row>
    <row r="619" spans="1:17" ht="12.75" customHeight="1" x14ac:dyDescent="0.35">
      <c r="A619" s="574">
        <v>122</v>
      </c>
      <c r="B619" s="581" t="s">
        <v>0</v>
      </c>
      <c r="C619" s="575" t="s">
        <v>0</v>
      </c>
      <c r="D619" s="582" t="s">
        <v>0</v>
      </c>
      <c r="E619" s="583" t="s">
        <v>0</v>
      </c>
      <c r="F619" s="584" t="s">
        <v>0</v>
      </c>
      <c r="G619" s="578" t="s">
        <v>0</v>
      </c>
      <c r="H619" s="645" t="s">
        <v>0</v>
      </c>
      <c r="I619" s="614" t="s">
        <v>0</v>
      </c>
      <c r="J619" s="580"/>
      <c r="K619" s="16"/>
      <c r="M619" s="340"/>
      <c r="N619" s="456"/>
      <c r="P619" s="16"/>
      <c r="Q619" s="16"/>
    </row>
    <row r="620" spans="1:17" ht="12.75" customHeight="1" x14ac:dyDescent="0.35">
      <c r="A620" s="574">
        <v>128</v>
      </c>
      <c r="B620" s="581" t="s">
        <v>0</v>
      </c>
      <c r="C620" s="575" t="s">
        <v>0</v>
      </c>
      <c r="D620" s="582" t="s">
        <v>0</v>
      </c>
      <c r="E620" s="583" t="s">
        <v>0</v>
      </c>
      <c r="F620" s="584" t="s">
        <v>0</v>
      </c>
      <c r="G620" s="578" t="s">
        <v>0</v>
      </c>
      <c r="H620" s="645" t="s">
        <v>0</v>
      </c>
      <c r="I620" s="614" t="s">
        <v>0</v>
      </c>
      <c r="J620" s="580"/>
      <c r="K620" s="16"/>
      <c r="M620" s="85"/>
      <c r="N620" s="85"/>
      <c r="P620" s="16"/>
      <c r="Q620" s="16"/>
    </row>
    <row r="621" spans="1:17" ht="12.75" customHeight="1" x14ac:dyDescent="0.35">
      <c r="A621" s="574">
        <v>134</v>
      </c>
      <c r="B621" s="581" t="s">
        <v>0</v>
      </c>
      <c r="C621" s="575" t="s">
        <v>0</v>
      </c>
      <c r="D621" s="582" t="s">
        <v>0</v>
      </c>
      <c r="E621" s="583" t="s">
        <v>0</v>
      </c>
      <c r="F621" s="584" t="s">
        <v>0</v>
      </c>
      <c r="G621" s="578" t="s">
        <v>0</v>
      </c>
      <c r="H621" s="645" t="s">
        <v>0</v>
      </c>
      <c r="I621" s="614" t="s">
        <v>0</v>
      </c>
      <c r="J621" s="580"/>
      <c r="K621" s="16"/>
      <c r="M621" s="85"/>
      <c r="N621" s="85"/>
      <c r="P621" s="16"/>
      <c r="Q621" s="16"/>
    </row>
    <row r="622" spans="1:17" ht="12.75" customHeight="1" x14ac:dyDescent="0.35">
      <c r="A622" s="574">
        <v>140</v>
      </c>
      <c r="B622" s="581" t="s">
        <v>0</v>
      </c>
      <c r="C622" s="575" t="s">
        <v>0</v>
      </c>
      <c r="D622" s="582" t="s">
        <v>0</v>
      </c>
      <c r="E622" s="583" t="s">
        <v>0</v>
      </c>
      <c r="F622" s="584" t="s">
        <v>0</v>
      </c>
      <c r="G622" s="578" t="s">
        <v>0</v>
      </c>
      <c r="H622" s="645" t="s">
        <v>0</v>
      </c>
      <c r="I622" s="614" t="s">
        <v>0</v>
      </c>
      <c r="J622" s="580"/>
      <c r="K622" s="16"/>
      <c r="M622" s="684"/>
      <c r="N622" s="684"/>
      <c r="P622" s="16"/>
      <c r="Q622" s="16"/>
    </row>
    <row r="623" spans="1:17" ht="12.75" customHeight="1" x14ac:dyDescent="0.35">
      <c r="A623" s="574">
        <v>148</v>
      </c>
      <c r="B623" s="581" t="s">
        <v>0</v>
      </c>
      <c r="C623" s="575" t="s">
        <v>0</v>
      </c>
      <c r="D623" s="582" t="s">
        <v>0</v>
      </c>
      <c r="E623" s="583" t="s">
        <v>0</v>
      </c>
      <c r="F623" s="584" t="s">
        <v>0</v>
      </c>
      <c r="G623" s="578" t="s">
        <v>0</v>
      </c>
      <c r="H623" s="645" t="s">
        <v>0</v>
      </c>
      <c r="I623" s="614" t="s">
        <v>0</v>
      </c>
      <c r="J623" s="580"/>
      <c r="K623" s="16"/>
      <c r="M623" s="684"/>
      <c r="N623" s="684"/>
      <c r="P623" s="16"/>
      <c r="Q623" s="16"/>
    </row>
    <row r="624" spans="1:17" ht="12.75" customHeight="1" x14ac:dyDescent="0.35">
      <c r="A624" s="574">
        <v>155</v>
      </c>
      <c r="B624" s="581" t="s">
        <v>0</v>
      </c>
      <c r="C624" s="575" t="s">
        <v>0</v>
      </c>
      <c r="D624" s="582" t="s">
        <v>0</v>
      </c>
      <c r="E624" s="583" t="s">
        <v>0</v>
      </c>
      <c r="F624" s="584" t="s">
        <v>0</v>
      </c>
      <c r="G624" s="578" t="s">
        <v>0</v>
      </c>
      <c r="H624" s="645" t="s">
        <v>0</v>
      </c>
      <c r="I624" s="614" t="s">
        <v>0</v>
      </c>
      <c r="J624" s="580"/>
      <c r="K624" s="16"/>
      <c r="M624" s="330"/>
      <c r="N624" s="330"/>
      <c r="P624" s="16"/>
      <c r="Q624" s="16"/>
    </row>
    <row r="625" spans="1:29" ht="12.75" customHeight="1" x14ac:dyDescent="0.35">
      <c r="A625" s="574">
        <v>161</v>
      </c>
      <c r="B625" s="581" t="s">
        <v>0</v>
      </c>
      <c r="C625" s="575" t="s">
        <v>0</v>
      </c>
      <c r="D625" s="582" t="s">
        <v>0</v>
      </c>
      <c r="E625" s="583" t="s">
        <v>0</v>
      </c>
      <c r="F625" s="584" t="s">
        <v>0</v>
      </c>
      <c r="G625" s="578" t="s">
        <v>0</v>
      </c>
      <c r="H625" s="645" t="s">
        <v>0</v>
      </c>
      <c r="I625" s="614" t="s">
        <v>0</v>
      </c>
      <c r="J625" s="585"/>
      <c r="K625" s="16"/>
      <c r="M625" s="85"/>
      <c r="N625" s="85"/>
      <c r="P625" s="16"/>
      <c r="Q625" s="16"/>
    </row>
    <row r="626" spans="1:29" ht="12.75" customHeight="1" x14ac:dyDescent="0.35">
      <c r="A626" s="574">
        <v>163</v>
      </c>
      <c r="B626" s="581" t="s">
        <v>0</v>
      </c>
      <c r="C626" s="575" t="s">
        <v>0</v>
      </c>
      <c r="D626" s="582" t="s">
        <v>0</v>
      </c>
      <c r="E626" s="583" t="s">
        <v>0</v>
      </c>
      <c r="F626" s="584" t="s">
        <v>0</v>
      </c>
      <c r="G626" s="578" t="s">
        <v>0</v>
      </c>
      <c r="H626" s="645" t="s">
        <v>0</v>
      </c>
      <c r="I626" s="614" t="s">
        <v>0</v>
      </c>
      <c r="J626" s="580"/>
      <c r="K626" s="16"/>
      <c r="M626" s="340"/>
      <c r="N626" s="340"/>
      <c r="P626" s="16"/>
      <c r="Q626" s="16"/>
    </row>
    <row r="627" spans="1:29" ht="12.75" customHeight="1" x14ac:dyDescent="0.35">
      <c r="A627" s="574">
        <v>169</v>
      </c>
      <c r="B627" s="581" t="s">
        <v>0</v>
      </c>
      <c r="C627" s="575" t="s">
        <v>0</v>
      </c>
      <c r="D627" s="582" t="s">
        <v>0</v>
      </c>
      <c r="E627" s="583" t="s">
        <v>0</v>
      </c>
      <c r="F627" s="584" t="s">
        <v>0</v>
      </c>
      <c r="G627" s="578" t="s">
        <v>0</v>
      </c>
      <c r="H627" s="645" t="s">
        <v>0</v>
      </c>
      <c r="I627" s="614" t="s">
        <v>0</v>
      </c>
      <c r="J627" s="580"/>
      <c r="K627" s="16"/>
      <c r="M627" s="456"/>
      <c r="N627" s="456"/>
      <c r="P627" s="16"/>
      <c r="Q627" s="16"/>
    </row>
    <row r="628" spans="1:29" ht="12.75" customHeight="1" x14ac:dyDescent="0.35">
      <c r="A628" s="574">
        <v>175</v>
      </c>
      <c r="B628" s="581" t="s">
        <v>0</v>
      </c>
      <c r="C628" s="575" t="s">
        <v>0</v>
      </c>
      <c r="D628" s="582" t="s">
        <v>0</v>
      </c>
      <c r="E628" s="583" t="s">
        <v>0</v>
      </c>
      <c r="F628" s="584" t="s">
        <v>0</v>
      </c>
      <c r="G628" s="578" t="s">
        <v>0</v>
      </c>
      <c r="H628" s="645" t="s">
        <v>0</v>
      </c>
      <c r="I628" s="614" t="s">
        <v>0</v>
      </c>
      <c r="J628" s="580"/>
      <c r="K628" s="16"/>
      <c r="M628" s="85"/>
      <c r="N628" s="85"/>
      <c r="P628" s="16"/>
      <c r="Q628" s="16"/>
    </row>
    <row r="629" spans="1:29" ht="12.75" customHeight="1" x14ac:dyDescent="0.35">
      <c r="A629" s="574">
        <v>181</v>
      </c>
      <c r="B629" s="581" t="s">
        <v>0</v>
      </c>
      <c r="C629" s="575" t="s">
        <v>0</v>
      </c>
      <c r="D629" s="582" t="s">
        <v>0</v>
      </c>
      <c r="E629" s="583" t="s">
        <v>0</v>
      </c>
      <c r="F629" s="584" t="s">
        <v>0</v>
      </c>
      <c r="G629" s="578" t="s">
        <v>0</v>
      </c>
      <c r="H629" s="645" t="s">
        <v>0</v>
      </c>
      <c r="I629" s="614" t="s">
        <v>0</v>
      </c>
      <c r="J629" s="580"/>
      <c r="K629" s="16"/>
      <c r="M629" s="85"/>
      <c r="N629" s="85"/>
      <c r="P629" s="16"/>
      <c r="Q629" s="16"/>
    </row>
    <row r="630" spans="1:29" ht="12.75" customHeight="1" x14ac:dyDescent="0.35">
      <c r="A630" s="574">
        <v>189</v>
      </c>
      <c r="B630" s="581" t="s">
        <v>0</v>
      </c>
      <c r="C630" s="575" t="s">
        <v>0</v>
      </c>
      <c r="D630" s="582" t="s">
        <v>0</v>
      </c>
      <c r="E630" s="583" t="s">
        <v>0</v>
      </c>
      <c r="F630" s="584" t="s">
        <v>0</v>
      </c>
      <c r="G630" s="578" t="s">
        <v>0</v>
      </c>
      <c r="H630" s="645" t="s">
        <v>0</v>
      </c>
      <c r="I630" s="614" t="s">
        <v>0</v>
      </c>
      <c r="J630" s="580"/>
      <c r="K630" s="16"/>
      <c r="M630" s="85"/>
      <c r="N630" s="85"/>
      <c r="P630" s="16"/>
      <c r="Q630" s="16"/>
    </row>
    <row r="631" spans="1:29" ht="12.75" customHeight="1" x14ac:dyDescent="0.35">
      <c r="A631" s="574">
        <v>196</v>
      </c>
      <c r="B631" s="581" t="s">
        <v>0</v>
      </c>
      <c r="C631" s="575" t="s">
        <v>0</v>
      </c>
      <c r="D631" s="582" t="s">
        <v>0</v>
      </c>
      <c r="E631" s="583" t="s">
        <v>0</v>
      </c>
      <c r="F631" s="584" t="s">
        <v>0</v>
      </c>
      <c r="G631" s="578" t="s">
        <v>0</v>
      </c>
      <c r="H631" s="645" t="s">
        <v>0</v>
      </c>
      <c r="I631" s="614" t="s">
        <v>0</v>
      </c>
      <c r="J631" s="585"/>
      <c r="K631" s="16"/>
      <c r="M631" s="85"/>
      <c r="N631" s="85"/>
      <c r="P631" s="16"/>
      <c r="Q631" s="16"/>
    </row>
    <row r="632" spans="1:29" ht="12.75" customHeight="1" x14ac:dyDescent="0.35">
      <c r="A632" s="574">
        <v>202</v>
      </c>
      <c r="B632" s="581" t="s">
        <v>0</v>
      </c>
      <c r="C632" s="575" t="s">
        <v>0</v>
      </c>
      <c r="D632" s="582" t="s">
        <v>0</v>
      </c>
      <c r="E632" s="583" t="s">
        <v>0</v>
      </c>
      <c r="F632" s="584" t="s">
        <v>0</v>
      </c>
      <c r="G632" s="578" t="s">
        <v>0</v>
      </c>
      <c r="H632" s="645" t="s">
        <v>0</v>
      </c>
      <c r="I632" s="614" t="s">
        <v>0</v>
      </c>
      <c r="J632" s="585"/>
      <c r="K632" s="16"/>
      <c r="M632" s="85"/>
      <c r="N632" s="85"/>
      <c r="P632" s="16"/>
      <c r="Q632" s="16"/>
    </row>
    <row r="633" spans="1:29" ht="12.75" customHeight="1" x14ac:dyDescent="0.35">
      <c r="A633" s="574">
        <v>208</v>
      </c>
      <c r="B633" s="581" t="s">
        <v>0</v>
      </c>
      <c r="C633" s="575" t="s">
        <v>0</v>
      </c>
      <c r="D633" s="582" t="s">
        <v>0</v>
      </c>
      <c r="E633" s="583" t="s">
        <v>0</v>
      </c>
      <c r="F633" s="584" t="s">
        <v>0</v>
      </c>
      <c r="G633" s="578" t="s">
        <v>0</v>
      </c>
      <c r="H633" s="645" t="s">
        <v>0</v>
      </c>
      <c r="I633" s="614" t="s">
        <v>0</v>
      </c>
      <c r="J633" s="580"/>
      <c r="K633" s="16"/>
      <c r="M633" s="281"/>
      <c r="N633" s="281"/>
      <c r="P633" s="16"/>
      <c r="Q633" s="16"/>
    </row>
    <row r="634" spans="1:29" ht="12.75" customHeight="1" x14ac:dyDescent="0.35">
      <c r="A634" s="574">
        <v>214</v>
      </c>
      <c r="B634" s="581" t="s">
        <v>0</v>
      </c>
      <c r="C634" s="575" t="s">
        <v>0</v>
      </c>
      <c r="D634" s="582" t="s">
        <v>0</v>
      </c>
      <c r="E634" s="583" t="s">
        <v>0</v>
      </c>
      <c r="F634" s="584" t="s">
        <v>0</v>
      </c>
      <c r="G634" s="578" t="s">
        <v>0</v>
      </c>
      <c r="H634" s="645" t="s">
        <v>0</v>
      </c>
      <c r="I634" s="614" t="s">
        <v>0</v>
      </c>
      <c r="J634" s="580"/>
      <c r="K634" s="16"/>
      <c r="M634" s="330"/>
      <c r="N634" s="330"/>
      <c r="P634" s="16"/>
      <c r="Q634" s="16"/>
    </row>
    <row r="635" spans="1:29" ht="12.75" customHeight="1" x14ac:dyDescent="0.35">
      <c r="A635" s="574">
        <v>220</v>
      </c>
      <c r="B635" s="581" t="s">
        <v>0</v>
      </c>
      <c r="C635" s="575" t="s">
        <v>0</v>
      </c>
      <c r="D635" s="582" t="s">
        <v>0</v>
      </c>
      <c r="E635" s="583" t="s">
        <v>0</v>
      </c>
      <c r="F635" s="584" t="s">
        <v>0</v>
      </c>
      <c r="G635" s="578" t="s">
        <v>0</v>
      </c>
      <c r="H635" s="645" t="s">
        <v>0</v>
      </c>
      <c r="I635" s="614" t="s">
        <v>0</v>
      </c>
      <c r="J635" s="585"/>
      <c r="K635" s="16"/>
      <c r="M635" s="85"/>
      <c r="N635" s="85"/>
      <c r="P635" s="16"/>
      <c r="Q635" s="16"/>
    </row>
    <row r="636" spans="1:29" ht="12.75" customHeight="1" thickBot="1" x14ac:dyDescent="0.4">
      <c r="A636" s="574">
        <v>228</v>
      </c>
      <c r="B636" s="581" t="s">
        <v>0</v>
      </c>
      <c r="C636" s="575" t="s">
        <v>0</v>
      </c>
      <c r="D636" s="582" t="s">
        <v>0</v>
      </c>
      <c r="E636" s="583" t="s">
        <v>0</v>
      </c>
      <c r="F636" s="584" t="s">
        <v>0</v>
      </c>
      <c r="G636" s="578" t="s">
        <v>0</v>
      </c>
      <c r="H636" s="645" t="s">
        <v>0</v>
      </c>
      <c r="I636" s="614" t="s">
        <v>0</v>
      </c>
      <c r="J636" s="580"/>
      <c r="K636" s="16"/>
      <c r="M636" s="456"/>
      <c r="N636" s="456"/>
      <c r="P636" s="16"/>
      <c r="Q636" s="16"/>
    </row>
    <row r="637" spans="1:29" ht="12.75" customHeight="1" thickTop="1" thickBot="1" x14ac:dyDescent="0.4">
      <c r="A637" s="574">
        <v>235</v>
      </c>
      <c r="B637" s="581" t="s">
        <v>0</v>
      </c>
      <c r="C637" s="575" t="s">
        <v>0</v>
      </c>
      <c r="D637" s="582" t="s">
        <v>0</v>
      </c>
      <c r="E637" s="583" t="s">
        <v>0</v>
      </c>
      <c r="F637" s="584" t="s">
        <v>0</v>
      </c>
      <c r="G637" s="578" t="s">
        <v>0</v>
      </c>
      <c r="H637" s="645" t="s">
        <v>0</v>
      </c>
      <c r="I637" s="614" t="s">
        <v>0</v>
      </c>
      <c r="J637" s="574"/>
      <c r="K637" s="16"/>
      <c r="M637" s="85"/>
      <c r="N637" s="85"/>
      <c r="P637" s="16"/>
      <c r="Q637" s="16"/>
      <c r="S637" s="16"/>
      <c r="T637" s="198"/>
      <c r="U637" s="198"/>
      <c r="V637" s="16">
        <v>73</v>
      </c>
      <c r="W637" s="209"/>
      <c r="X637" s="215"/>
      <c r="Y637" s="16"/>
      <c r="Z637" s="20"/>
      <c r="AC637" s="16"/>
    </row>
    <row r="638" spans="1:29" ht="12.75" customHeight="1" thickTop="1" thickBot="1" x14ac:dyDescent="0.4">
      <c r="A638" s="574">
        <v>241</v>
      </c>
      <c r="B638" s="581" t="s">
        <v>0</v>
      </c>
      <c r="C638" s="575" t="s">
        <v>0</v>
      </c>
      <c r="D638" s="582" t="s">
        <v>0</v>
      </c>
      <c r="E638" s="583" t="s">
        <v>0</v>
      </c>
      <c r="F638" s="584" t="s">
        <v>0</v>
      </c>
      <c r="G638" s="578" t="s">
        <v>0</v>
      </c>
      <c r="H638" s="645" t="s">
        <v>0</v>
      </c>
      <c r="I638" s="614" t="s">
        <v>0</v>
      </c>
      <c r="J638" s="580"/>
      <c r="K638" s="16"/>
      <c r="M638" s="85"/>
      <c r="N638" s="85"/>
      <c r="P638" s="16"/>
      <c r="Q638" s="16"/>
      <c r="S638" s="16"/>
      <c r="T638" s="198"/>
      <c r="U638" s="198"/>
      <c r="V638" s="16"/>
      <c r="W638" s="209"/>
      <c r="X638" s="215"/>
      <c r="Y638" s="16"/>
      <c r="Z638" s="20"/>
      <c r="AC638" s="16"/>
    </row>
    <row r="639" spans="1:29" ht="18.75" customHeight="1" thickTop="1" thickBot="1" x14ac:dyDescent="0.4">
      <c r="A639" s="574">
        <v>247</v>
      </c>
      <c r="B639" s="581" t="s">
        <v>0</v>
      </c>
      <c r="C639" s="575" t="s">
        <v>0</v>
      </c>
      <c r="D639" s="582" t="s">
        <v>0</v>
      </c>
      <c r="E639" s="583" t="s">
        <v>0</v>
      </c>
      <c r="F639" s="584" t="s">
        <v>0</v>
      </c>
      <c r="G639" s="578" t="s">
        <v>0</v>
      </c>
      <c r="H639" s="680" t="s">
        <v>0</v>
      </c>
      <c r="I639" s="614" t="s">
        <v>0</v>
      </c>
      <c r="J639" s="580"/>
      <c r="K639" s="16"/>
      <c r="M639" s="85"/>
      <c r="N639" s="85"/>
      <c r="P639" s="16"/>
      <c r="Q639" s="16"/>
    </row>
    <row r="640" spans="1:29" ht="12.75" customHeight="1" thickTop="1" thickBot="1" x14ac:dyDescent="0.4">
      <c r="A640" s="574">
        <v>253</v>
      </c>
      <c r="B640" s="581" t="s">
        <v>0</v>
      </c>
      <c r="C640" s="575" t="s">
        <v>0</v>
      </c>
      <c r="D640" s="582" t="s">
        <v>0</v>
      </c>
      <c r="E640" s="583" t="s">
        <v>0</v>
      </c>
      <c r="F640" s="584" t="s">
        <v>0</v>
      </c>
      <c r="G640" s="578" t="s">
        <v>0</v>
      </c>
      <c r="H640" s="645" t="s">
        <v>0</v>
      </c>
      <c r="I640" s="614" t="s">
        <v>0</v>
      </c>
      <c r="J640" s="580"/>
      <c r="K640" s="16"/>
      <c r="M640" s="359"/>
      <c r="N640" s="359"/>
      <c r="P640" s="16"/>
      <c r="Q640" s="16"/>
      <c r="S640" s="16"/>
      <c r="T640" s="198"/>
      <c r="U640" s="198"/>
      <c r="V640" s="16"/>
      <c r="W640" s="209"/>
      <c r="X640" s="215"/>
      <c r="Y640" s="16"/>
      <c r="Z640" s="20"/>
      <c r="AC640" s="16"/>
    </row>
    <row r="641" spans="1:29" ht="12.75" customHeight="1" thickTop="1" thickBot="1" x14ac:dyDescent="0.4">
      <c r="A641" s="574">
        <v>259</v>
      </c>
      <c r="B641" s="581" t="s">
        <v>0</v>
      </c>
      <c r="C641" s="575" t="s">
        <v>0</v>
      </c>
      <c r="D641" s="582" t="s">
        <v>0</v>
      </c>
      <c r="E641" s="583" t="s">
        <v>0</v>
      </c>
      <c r="F641" s="584" t="s">
        <v>0</v>
      </c>
      <c r="G641" s="578" t="s">
        <v>0</v>
      </c>
      <c r="H641" s="645" t="s">
        <v>0</v>
      </c>
      <c r="I641" s="614" t="s">
        <v>0</v>
      </c>
      <c r="J641" s="580"/>
      <c r="K641" s="16"/>
      <c r="M641" s="281"/>
      <c r="N641" s="281"/>
      <c r="P641" s="16"/>
      <c r="Q641" s="16"/>
      <c r="S641" s="16"/>
      <c r="T641" s="198"/>
      <c r="U641" s="198"/>
      <c r="V641" s="16">
        <v>74</v>
      </c>
      <c r="W641" s="209"/>
      <c r="X641" s="215"/>
      <c r="Y641" s="16"/>
      <c r="Z641" s="20"/>
      <c r="AC641" s="16"/>
    </row>
    <row r="642" spans="1:29" ht="12.75" customHeight="1" thickTop="1" x14ac:dyDescent="0.35">
      <c r="A642" s="574">
        <v>267</v>
      </c>
      <c r="B642" s="581" t="s">
        <v>0</v>
      </c>
      <c r="C642" s="575" t="s">
        <v>0</v>
      </c>
      <c r="D642" s="582" t="s">
        <v>0</v>
      </c>
      <c r="E642" s="583" t="s">
        <v>0</v>
      </c>
      <c r="F642" s="584" t="s">
        <v>0</v>
      </c>
      <c r="G642" s="578" t="s">
        <v>0</v>
      </c>
      <c r="H642" s="645" t="s">
        <v>0</v>
      </c>
      <c r="I642" s="614" t="s">
        <v>0</v>
      </c>
      <c r="J642" s="580"/>
      <c r="K642" s="16"/>
      <c r="M642" s="330"/>
      <c r="N642" s="330"/>
      <c r="P642" s="16"/>
      <c r="Q642" s="16"/>
    </row>
    <row r="643" spans="1:29" ht="12.75" customHeight="1" x14ac:dyDescent="0.35">
      <c r="A643" s="574">
        <v>274</v>
      </c>
      <c r="B643" s="581" t="s">
        <v>0</v>
      </c>
      <c r="C643" s="575" t="s">
        <v>0</v>
      </c>
      <c r="D643" s="582" t="s">
        <v>0</v>
      </c>
      <c r="E643" s="583" t="s">
        <v>0</v>
      </c>
      <c r="F643" s="584" t="s">
        <v>0</v>
      </c>
      <c r="G643" s="578" t="s">
        <v>0</v>
      </c>
      <c r="H643" s="645" t="s">
        <v>0</v>
      </c>
      <c r="I643" s="614" t="s">
        <v>0</v>
      </c>
      <c r="J643" s="585"/>
      <c r="K643" s="16"/>
      <c r="M643" s="456"/>
      <c r="N643" s="340"/>
      <c r="P643" s="16"/>
      <c r="Q643" s="16"/>
    </row>
    <row r="644" spans="1:29" ht="12.75" customHeight="1" x14ac:dyDescent="0.35">
      <c r="A644" s="574">
        <v>280</v>
      </c>
      <c r="B644" s="581" t="s">
        <v>0</v>
      </c>
      <c r="C644" s="575" t="s">
        <v>0</v>
      </c>
      <c r="D644" s="582" t="s">
        <v>0</v>
      </c>
      <c r="E644" s="583" t="s">
        <v>0</v>
      </c>
      <c r="F644" s="584" t="s">
        <v>0</v>
      </c>
      <c r="G644" s="578" t="s">
        <v>0</v>
      </c>
      <c r="H644" s="645" t="s">
        <v>0</v>
      </c>
      <c r="I644" s="614" t="s">
        <v>0</v>
      </c>
      <c r="J644" s="580"/>
      <c r="K644" s="16"/>
      <c r="M644" s="85"/>
      <c r="N644" s="85"/>
      <c r="P644" s="16"/>
      <c r="Q644" s="16"/>
    </row>
    <row r="645" spans="1:29" ht="12.75" customHeight="1" x14ac:dyDescent="0.35">
      <c r="A645" s="574">
        <v>286</v>
      </c>
      <c r="B645" s="581" t="s">
        <v>0</v>
      </c>
      <c r="C645" s="575" t="s">
        <v>0</v>
      </c>
      <c r="D645" s="582" t="s">
        <v>0</v>
      </c>
      <c r="E645" s="583" t="s">
        <v>0</v>
      </c>
      <c r="F645" s="584" t="s">
        <v>0</v>
      </c>
      <c r="G645" s="578" t="s">
        <v>0</v>
      </c>
      <c r="H645" s="645" t="s">
        <v>0</v>
      </c>
      <c r="I645" s="614" t="s">
        <v>0</v>
      </c>
      <c r="J645" s="580"/>
      <c r="K645" s="16"/>
      <c r="M645" s="85"/>
      <c r="N645" s="85"/>
      <c r="P645" s="16"/>
      <c r="Q645" s="16"/>
    </row>
    <row r="646" spans="1:29" ht="12.75" customHeight="1" x14ac:dyDescent="0.35">
      <c r="A646" s="574">
        <v>292</v>
      </c>
      <c r="B646" s="581" t="s">
        <v>0</v>
      </c>
      <c r="C646" s="575" t="s">
        <v>0</v>
      </c>
      <c r="D646" s="582" t="s">
        <v>0</v>
      </c>
      <c r="E646" s="583" t="s">
        <v>0</v>
      </c>
      <c r="F646" s="584" t="s">
        <v>0</v>
      </c>
      <c r="G646" s="578" t="s">
        <v>0</v>
      </c>
      <c r="H646" s="645" t="s">
        <v>0</v>
      </c>
      <c r="I646" s="614" t="s">
        <v>0</v>
      </c>
      <c r="J646" s="580"/>
      <c r="K646" s="16"/>
      <c r="M646" s="359"/>
      <c r="N646" s="359"/>
      <c r="P646" s="16"/>
      <c r="Q646" s="16"/>
    </row>
    <row r="647" spans="1:29" ht="12.75" customHeight="1" x14ac:dyDescent="0.35">
      <c r="A647" s="574">
        <v>298</v>
      </c>
      <c r="B647" s="581" t="s">
        <v>0</v>
      </c>
      <c r="C647" s="575" t="s">
        <v>0</v>
      </c>
      <c r="D647" s="582" t="s">
        <v>0</v>
      </c>
      <c r="E647" s="583" t="s">
        <v>0</v>
      </c>
      <c r="F647" s="584" t="s">
        <v>0</v>
      </c>
      <c r="G647" s="578" t="s">
        <v>0</v>
      </c>
      <c r="H647" s="645" t="s">
        <v>0</v>
      </c>
      <c r="I647" s="614" t="s">
        <v>0</v>
      </c>
      <c r="J647" s="580"/>
      <c r="K647" s="16"/>
      <c r="M647" s="281"/>
      <c r="N647" s="281"/>
      <c r="P647" s="16"/>
      <c r="Q647" s="16"/>
    </row>
    <row r="648" spans="1:29" ht="12.75" customHeight="1" x14ac:dyDescent="0.35">
      <c r="A648" s="574">
        <v>306</v>
      </c>
      <c r="B648" s="581" t="s">
        <v>0</v>
      </c>
      <c r="C648" s="575" t="s">
        <v>0</v>
      </c>
      <c r="D648" s="582" t="s">
        <v>0</v>
      </c>
      <c r="E648" s="583" t="s">
        <v>0</v>
      </c>
      <c r="F648" s="584" t="s">
        <v>0</v>
      </c>
      <c r="G648" s="578" t="s">
        <v>0</v>
      </c>
      <c r="H648" s="645" t="s">
        <v>0</v>
      </c>
      <c r="I648" s="614" t="s">
        <v>0</v>
      </c>
      <c r="J648" s="580"/>
      <c r="K648" s="16"/>
      <c r="M648" s="330"/>
      <c r="N648" s="330"/>
      <c r="P648" s="16"/>
      <c r="Q648" s="16"/>
    </row>
    <row r="649" spans="1:29" ht="12.75" customHeight="1" x14ac:dyDescent="0.35">
      <c r="A649" s="574">
        <v>313</v>
      </c>
      <c r="B649" s="581" t="s">
        <v>0</v>
      </c>
      <c r="C649" s="575" t="s">
        <v>0</v>
      </c>
      <c r="D649" s="582" t="s">
        <v>0</v>
      </c>
      <c r="E649" s="583" t="s">
        <v>0</v>
      </c>
      <c r="F649" s="584" t="s">
        <v>0</v>
      </c>
      <c r="G649" s="578" t="s">
        <v>0</v>
      </c>
      <c r="H649" s="645" t="s">
        <v>0</v>
      </c>
      <c r="I649" s="614" t="s">
        <v>0</v>
      </c>
      <c r="J649" s="580"/>
      <c r="K649" s="16"/>
      <c r="M649" s="340"/>
      <c r="N649" s="340"/>
      <c r="P649" s="16"/>
      <c r="Q649" s="16"/>
    </row>
    <row r="650" spans="1:29" ht="12.75" customHeight="1" x14ac:dyDescent="0.35">
      <c r="A650" s="574">
        <v>319</v>
      </c>
      <c r="B650" s="581" t="s">
        <v>0</v>
      </c>
      <c r="C650" s="575" t="s">
        <v>0</v>
      </c>
      <c r="D650" s="582" t="s">
        <v>0</v>
      </c>
      <c r="E650" s="583" t="s">
        <v>0</v>
      </c>
      <c r="F650" s="584" t="s">
        <v>0</v>
      </c>
      <c r="G650" s="578" t="s">
        <v>0</v>
      </c>
      <c r="H650" s="645" t="s">
        <v>0</v>
      </c>
      <c r="I650" s="614" t="s">
        <v>0</v>
      </c>
      <c r="J650" s="580"/>
      <c r="K650" s="16"/>
      <c r="M650" s="85"/>
      <c r="N650" s="85"/>
      <c r="P650" s="16"/>
      <c r="Q650" s="16"/>
    </row>
    <row r="651" spans="1:29" ht="12.75" customHeight="1" x14ac:dyDescent="0.35">
      <c r="A651" s="574">
        <v>325</v>
      </c>
      <c r="B651" s="581" t="s">
        <v>0</v>
      </c>
      <c r="C651" s="575" t="s">
        <v>0</v>
      </c>
      <c r="D651" s="582" t="s">
        <v>0</v>
      </c>
      <c r="E651" s="583" t="s">
        <v>0</v>
      </c>
      <c r="F651" s="584" t="s">
        <v>0</v>
      </c>
      <c r="G651" s="578" t="s">
        <v>0</v>
      </c>
      <c r="H651" s="645" t="s">
        <v>0</v>
      </c>
      <c r="I651" s="614" t="s">
        <v>0</v>
      </c>
      <c r="J651" s="585"/>
      <c r="K651" s="16"/>
      <c r="M651" s="85"/>
      <c r="N651" s="85"/>
      <c r="P651" s="16"/>
      <c r="Q651" s="16"/>
    </row>
    <row r="652" spans="1:29" ht="12.75" customHeight="1" x14ac:dyDescent="0.35">
      <c r="A652" s="574">
        <v>331</v>
      </c>
      <c r="B652" s="581" t="s">
        <v>0</v>
      </c>
      <c r="C652" s="575" t="s">
        <v>0</v>
      </c>
      <c r="D652" s="582" t="s">
        <v>0</v>
      </c>
      <c r="E652" s="583" t="s">
        <v>0</v>
      </c>
      <c r="F652" s="584" t="s">
        <v>0</v>
      </c>
      <c r="G652" s="578" t="s">
        <v>0</v>
      </c>
      <c r="H652" s="645" t="s">
        <v>0</v>
      </c>
      <c r="I652" s="614" t="s">
        <v>0</v>
      </c>
      <c r="J652" s="585"/>
      <c r="K652" s="16"/>
      <c r="M652" s="85"/>
      <c r="N652" s="85"/>
      <c r="P652" s="16"/>
      <c r="Q652" s="16"/>
    </row>
    <row r="653" spans="1:29" ht="12.75" customHeight="1" x14ac:dyDescent="0.35">
      <c r="A653" s="574">
        <v>337</v>
      </c>
      <c r="B653" s="581" t="s">
        <v>0</v>
      </c>
      <c r="C653" s="575" t="s">
        <v>0</v>
      </c>
      <c r="D653" s="582" t="s">
        <v>0</v>
      </c>
      <c r="E653" s="583" t="s">
        <v>0</v>
      </c>
      <c r="F653" s="584" t="s">
        <v>0</v>
      </c>
      <c r="G653" s="578" t="s">
        <v>0</v>
      </c>
      <c r="H653" s="645" t="s">
        <v>0</v>
      </c>
      <c r="I653" s="614" t="s">
        <v>0</v>
      </c>
      <c r="J653" s="585"/>
      <c r="K653" s="16"/>
      <c r="M653" s="85"/>
      <c r="N653" s="85"/>
      <c r="P653" s="16"/>
      <c r="Q653" s="16"/>
    </row>
    <row r="654" spans="1:29" ht="12.75" customHeight="1" x14ac:dyDescent="0.35">
      <c r="A654" s="574">
        <v>345</v>
      </c>
      <c r="B654" s="581" t="s">
        <v>0</v>
      </c>
      <c r="C654" s="575" t="s">
        <v>0</v>
      </c>
      <c r="D654" s="582" t="s">
        <v>0</v>
      </c>
      <c r="E654" s="583" t="s">
        <v>0</v>
      </c>
      <c r="F654" s="584" t="s">
        <v>0</v>
      </c>
      <c r="G654" s="578" t="s">
        <v>0</v>
      </c>
      <c r="H654" s="645" t="s">
        <v>0</v>
      </c>
      <c r="I654" s="614" t="s">
        <v>0</v>
      </c>
      <c r="J654" s="585"/>
      <c r="K654" s="16"/>
      <c r="M654" s="85"/>
      <c r="N654" s="85"/>
      <c r="P654" s="16"/>
      <c r="Q654" s="16"/>
    </row>
    <row r="655" spans="1:29" ht="12.75" customHeight="1" x14ac:dyDescent="0.35">
      <c r="A655" s="574">
        <v>352</v>
      </c>
      <c r="B655" s="581" t="s">
        <v>0</v>
      </c>
      <c r="C655" s="575" t="s">
        <v>0</v>
      </c>
      <c r="D655" s="582" t="s">
        <v>0</v>
      </c>
      <c r="E655" s="583" t="s">
        <v>0</v>
      </c>
      <c r="F655" s="584" t="s">
        <v>0</v>
      </c>
      <c r="G655" s="578" t="s">
        <v>0</v>
      </c>
      <c r="H655" s="645" t="s">
        <v>0</v>
      </c>
      <c r="I655" s="614" t="s">
        <v>0</v>
      </c>
      <c r="J655" s="580"/>
      <c r="K655" s="16"/>
      <c r="M655" s="340"/>
      <c r="N655" s="340"/>
      <c r="P655" s="16"/>
      <c r="Q655" s="16"/>
    </row>
    <row r="656" spans="1:29" ht="12.75" customHeight="1" x14ac:dyDescent="0.35">
      <c r="A656" s="574">
        <v>358</v>
      </c>
      <c r="B656" s="581" t="s">
        <v>0</v>
      </c>
      <c r="C656" s="575" t="s">
        <v>0</v>
      </c>
      <c r="D656" s="582" t="s">
        <v>0</v>
      </c>
      <c r="E656" s="583" t="s">
        <v>0</v>
      </c>
      <c r="F656" s="584" t="s">
        <v>0</v>
      </c>
      <c r="G656" s="578" t="s">
        <v>0</v>
      </c>
      <c r="H656" s="645" t="s">
        <v>0</v>
      </c>
      <c r="I656" s="614" t="s">
        <v>0</v>
      </c>
      <c r="J656" s="580"/>
      <c r="K656" s="16"/>
      <c r="M656" s="456"/>
      <c r="N656" s="456"/>
      <c r="P656" s="16"/>
      <c r="Q656" s="16"/>
    </row>
    <row r="657" spans="1:17" ht="12.75" customHeight="1" x14ac:dyDescent="0.35">
      <c r="A657" s="574">
        <v>360</v>
      </c>
      <c r="B657" s="581" t="s">
        <v>0</v>
      </c>
      <c r="C657" s="575" t="s">
        <v>0</v>
      </c>
      <c r="D657" s="582" t="s">
        <v>0</v>
      </c>
      <c r="E657" s="583" t="s">
        <v>0</v>
      </c>
      <c r="F657" s="584" t="s">
        <v>0</v>
      </c>
      <c r="G657" s="578" t="s">
        <v>0</v>
      </c>
      <c r="H657" s="645" t="s">
        <v>0</v>
      </c>
      <c r="I657" s="614" t="s">
        <v>0</v>
      </c>
      <c r="J657" s="580"/>
      <c r="K657" s="16"/>
      <c r="M657" s="456"/>
      <c r="N657" s="456"/>
      <c r="P657" s="16"/>
      <c r="Q657" s="16"/>
    </row>
    <row r="658" spans="1:17" ht="12.75" customHeight="1" x14ac:dyDescent="0.35">
      <c r="A658" s="574">
        <v>366</v>
      </c>
      <c r="B658" s="581" t="s">
        <v>0</v>
      </c>
      <c r="C658" s="575" t="s">
        <v>0</v>
      </c>
      <c r="D658" s="582" t="s">
        <v>0</v>
      </c>
      <c r="E658" s="583" t="s">
        <v>0</v>
      </c>
      <c r="F658" s="584" t="s">
        <v>0</v>
      </c>
      <c r="G658" s="578" t="s">
        <v>0</v>
      </c>
      <c r="H658" s="645" t="s">
        <v>0</v>
      </c>
      <c r="I658" s="614" t="s">
        <v>0</v>
      </c>
      <c r="J658" s="580"/>
      <c r="K658" s="16"/>
      <c r="M658" s="85"/>
      <c r="N658" s="85"/>
      <c r="P658" s="16"/>
      <c r="Q658" s="16"/>
    </row>
    <row r="659" spans="1:17" ht="12.75" customHeight="1" x14ac:dyDescent="0.35">
      <c r="A659" s="574">
        <v>372</v>
      </c>
      <c r="B659" s="581" t="s">
        <v>0</v>
      </c>
      <c r="C659" s="575" t="s">
        <v>0</v>
      </c>
      <c r="D659" s="582" t="s">
        <v>0</v>
      </c>
      <c r="E659" s="583" t="s">
        <v>0</v>
      </c>
      <c r="F659" s="584" t="s">
        <v>0</v>
      </c>
      <c r="G659" s="578" t="s">
        <v>0</v>
      </c>
      <c r="H659" s="645" t="s">
        <v>0</v>
      </c>
      <c r="I659" s="614" t="s">
        <v>0</v>
      </c>
      <c r="J659" s="580"/>
      <c r="K659" s="16"/>
      <c r="M659" s="85"/>
      <c r="N659" s="85"/>
      <c r="P659" s="16"/>
      <c r="Q659" s="16"/>
    </row>
    <row r="660" spans="1:17" ht="12.75" customHeight="1" x14ac:dyDescent="0.35">
      <c r="A660" s="574">
        <v>378</v>
      </c>
      <c r="B660" s="581" t="s">
        <v>0</v>
      </c>
      <c r="C660" s="575" t="s">
        <v>0</v>
      </c>
      <c r="D660" s="582" t="s">
        <v>0</v>
      </c>
      <c r="E660" s="583" t="s">
        <v>0</v>
      </c>
      <c r="F660" s="584" t="s">
        <v>0</v>
      </c>
      <c r="G660" s="578" t="s">
        <v>0</v>
      </c>
      <c r="H660" s="645" t="s">
        <v>0</v>
      </c>
      <c r="I660" s="614" t="s">
        <v>0</v>
      </c>
      <c r="J660" s="580"/>
      <c r="K660" s="16"/>
      <c r="M660" s="359"/>
      <c r="N660" s="359"/>
      <c r="P660" s="16"/>
      <c r="Q660" s="16"/>
    </row>
    <row r="661" spans="1:17" ht="12.75" customHeight="1" x14ac:dyDescent="0.35">
      <c r="A661" s="574">
        <v>386</v>
      </c>
      <c r="B661" s="581" t="s">
        <v>0</v>
      </c>
      <c r="C661" s="575" t="s">
        <v>0</v>
      </c>
      <c r="D661" s="582" t="s">
        <v>0</v>
      </c>
      <c r="E661" s="583" t="s">
        <v>0</v>
      </c>
      <c r="F661" s="584" t="s">
        <v>0</v>
      </c>
      <c r="G661" s="578" t="s">
        <v>0</v>
      </c>
      <c r="H661" s="645" t="s">
        <v>0</v>
      </c>
      <c r="I661" s="614" t="s">
        <v>0</v>
      </c>
      <c r="J661" s="580"/>
      <c r="K661" s="16"/>
      <c r="M661" s="281"/>
      <c r="N661" s="281"/>
      <c r="P661" s="16"/>
      <c r="Q661" s="16"/>
    </row>
    <row r="662" spans="1:17" ht="12.75" customHeight="1" x14ac:dyDescent="0.35">
      <c r="A662" s="574">
        <v>393</v>
      </c>
      <c r="B662" s="581" t="s">
        <v>0</v>
      </c>
      <c r="C662" s="575" t="s">
        <v>0</v>
      </c>
      <c r="D662" s="582" t="s">
        <v>0</v>
      </c>
      <c r="E662" s="583" t="s">
        <v>0</v>
      </c>
      <c r="F662" s="584" t="s">
        <v>0</v>
      </c>
      <c r="G662" s="578" t="s">
        <v>0</v>
      </c>
      <c r="H662" s="645" t="s">
        <v>0</v>
      </c>
      <c r="I662" s="614" t="s">
        <v>0</v>
      </c>
      <c r="J662" s="574"/>
      <c r="K662" s="16"/>
      <c r="M662" s="85"/>
      <c r="N662" s="85"/>
      <c r="P662" s="16"/>
      <c r="Q662" s="16"/>
    </row>
    <row r="663" spans="1:17" ht="12.75" customHeight="1" x14ac:dyDescent="0.35">
      <c r="A663" s="574">
        <v>399</v>
      </c>
      <c r="B663" s="581" t="s">
        <v>0</v>
      </c>
      <c r="C663" s="575" t="s">
        <v>0</v>
      </c>
      <c r="D663" s="582" t="s">
        <v>0</v>
      </c>
      <c r="E663" s="583" t="s">
        <v>0</v>
      </c>
      <c r="F663" s="584" t="s">
        <v>0</v>
      </c>
      <c r="G663" s="578" t="s">
        <v>0</v>
      </c>
      <c r="H663" s="645" t="s">
        <v>0</v>
      </c>
      <c r="I663" s="614" t="s">
        <v>0</v>
      </c>
      <c r="J663" s="580"/>
      <c r="K663" s="16"/>
      <c r="M663" s="340"/>
      <c r="N663" s="456"/>
      <c r="P663" s="16"/>
      <c r="Q663" s="16"/>
    </row>
    <row r="664" spans="1:17" ht="12.75" customHeight="1" x14ac:dyDescent="0.35">
      <c r="A664" s="574">
        <v>405</v>
      </c>
      <c r="B664" s="581" t="s">
        <v>0</v>
      </c>
      <c r="C664" s="575" t="s">
        <v>0</v>
      </c>
      <c r="D664" s="582" t="s">
        <v>0</v>
      </c>
      <c r="E664" s="583" t="s">
        <v>0</v>
      </c>
      <c r="F664" s="584" t="s">
        <v>0</v>
      </c>
      <c r="G664" s="578" t="s">
        <v>0</v>
      </c>
      <c r="H664" s="645" t="s">
        <v>0</v>
      </c>
      <c r="I664" s="614" t="s">
        <v>0</v>
      </c>
      <c r="J664" s="580"/>
      <c r="K664" s="16"/>
      <c r="M664" s="330"/>
      <c r="N664" s="330"/>
      <c r="P664" s="16"/>
      <c r="Q664" s="16"/>
    </row>
    <row r="665" spans="1:17" ht="12.65" customHeight="1" x14ac:dyDescent="0.35">
      <c r="A665" s="574">
        <v>411</v>
      </c>
      <c r="B665" s="581" t="s">
        <v>0</v>
      </c>
      <c r="C665" s="575" t="s">
        <v>0</v>
      </c>
      <c r="D665" s="582" t="s">
        <v>0</v>
      </c>
      <c r="E665" s="583" t="s">
        <v>0</v>
      </c>
      <c r="F665" s="584" t="s">
        <v>0</v>
      </c>
      <c r="G665" s="578" t="s">
        <v>0</v>
      </c>
      <c r="H665" s="645" t="s">
        <v>0</v>
      </c>
      <c r="I665" s="614" t="s">
        <v>0</v>
      </c>
      <c r="J665" s="580"/>
      <c r="K665" s="16"/>
      <c r="M665" s="85"/>
      <c r="N665" s="85"/>
      <c r="P665" s="16"/>
      <c r="Q665" s="16"/>
    </row>
    <row r="666" spans="1:17" ht="12.75" customHeight="1" x14ac:dyDescent="0.35">
      <c r="A666" s="574">
        <v>417</v>
      </c>
      <c r="B666" s="581" t="s">
        <v>0</v>
      </c>
      <c r="C666" s="575" t="s">
        <v>0</v>
      </c>
      <c r="D666" s="582" t="s">
        <v>0</v>
      </c>
      <c r="E666" s="583" t="s">
        <v>0</v>
      </c>
      <c r="F666" s="584" t="s">
        <v>0</v>
      </c>
      <c r="G666" s="578" t="s">
        <v>0</v>
      </c>
      <c r="H666" s="645" t="s">
        <v>0</v>
      </c>
      <c r="I666" s="614" t="s">
        <v>0</v>
      </c>
      <c r="J666" s="580"/>
      <c r="K666" s="16"/>
      <c r="M666" s="85"/>
      <c r="N666" s="85"/>
      <c r="P666" s="16"/>
      <c r="Q666" s="16"/>
    </row>
    <row r="667" spans="1:17" ht="12.75" customHeight="1" x14ac:dyDescent="0.35">
      <c r="A667" s="574">
        <v>425</v>
      </c>
      <c r="B667" s="581" t="s">
        <v>0</v>
      </c>
      <c r="C667" s="575" t="s">
        <v>0</v>
      </c>
      <c r="D667" s="582" t="s">
        <v>0</v>
      </c>
      <c r="E667" s="583" t="s">
        <v>0</v>
      </c>
      <c r="F667" s="584" t="s">
        <v>0</v>
      </c>
      <c r="G667" s="578" t="s">
        <v>0</v>
      </c>
      <c r="H667" s="645" t="s">
        <v>0</v>
      </c>
      <c r="I667" s="614" t="s">
        <v>0</v>
      </c>
      <c r="J667" s="580"/>
      <c r="K667" s="16"/>
      <c r="M667" s="197"/>
      <c r="N667" s="197"/>
      <c r="P667" s="16"/>
      <c r="Q667" s="16"/>
    </row>
    <row r="668" spans="1:17" ht="12.75" customHeight="1" x14ac:dyDescent="0.35">
      <c r="A668" s="574">
        <v>432</v>
      </c>
      <c r="B668" s="581" t="s">
        <v>0</v>
      </c>
      <c r="C668" s="575" t="s">
        <v>0</v>
      </c>
      <c r="D668" s="582" t="s">
        <v>0</v>
      </c>
      <c r="E668" s="583" t="s">
        <v>0</v>
      </c>
      <c r="F668" s="584" t="s">
        <v>0</v>
      </c>
      <c r="G668" s="578" t="s">
        <v>0</v>
      </c>
      <c r="H668" s="645" t="s">
        <v>0</v>
      </c>
      <c r="I668" s="614" t="s">
        <v>0</v>
      </c>
      <c r="J668" s="585"/>
      <c r="K668" s="16"/>
      <c r="M668" s="85"/>
      <c r="N668" s="85"/>
      <c r="P668" s="16"/>
      <c r="Q668" s="16"/>
    </row>
    <row r="669" spans="1:17" ht="12.75" customHeight="1" x14ac:dyDescent="0.35">
      <c r="A669" s="574">
        <v>438</v>
      </c>
      <c r="B669" s="581" t="s">
        <v>0</v>
      </c>
      <c r="C669" s="575" t="s">
        <v>0</v>
      </c>
      <c r="D669" s="582" t="s">
        <v>0</v>
      </c>
      <c r="E669" s="583" t="s">
        <v>0</v>
      </c>
      <c r="F669" s="584" t="s">
        <v>0</v>
      </c>
      <c r="G669" s="578" t="s">
        <v>0</v>
      </c>
      <c r="H669" s="645" t="s">
        <v>0</v>
      </c>
      <c r="I669" s="614" t="s">
        <v>0</v>
      </c>
      <c r="J669" s="580"/>
      <c r="K669" s="16"/>
      <c r="M669" s="460"/>
      <c r="N669" s="460"/>
      <c r="P669" s="16"/>
      <c r="Q669" s="16"/>
    </row>
    <row r="670" spans="1:17" ht="12.75" customHeight="1" x14ac:dyDescent="0.35">
      <c r="A670" s="574">
        <v>440</v>
      </c>
      <c r="B670" s="581" t="s">
        <v>0</v>
      </c>
      <c r="C670" s="575" t="s">
        <v>0</v>
      </c>
      <c r="D670" s="582" t="s">
        <v>0</v>
      </c>
      <c r="E670" s="583" t="s">
        <v>0</v>
      </c>
      <c r="F670" s="584" t="s">
        <v>0</v>
      </c>
      <c r="G670" s="578" t="s">
        <v>0</v>
      </c>
      <c r="H670" s="645" t="s">
        <v>0</v>
      </c>
      <c r="I670" s="614" t="s">
        <v>0</v>
      </c>
      <c r="J670" s="580"/>
      <c r="K670" s="16"/>
      <c r="M670" s="460"/>
      <c r="N670" s="460"/>
      <c r="P670" s="16"/>
      <c r="Q670" s="16"/>
    </row>
    <row r="671" spans="1:17" ht="12.75" customHeight="1" x14ac:dyDescent="0.35">
      <c r="A671" s="574">
        <v>479</v>
      </c>
      <c r="B671" s="581" t="s">
        <v>0</v>
      </c>
      <c r="C671" s="575" t="s">
        <v>0</v>
      </c>
      <c r="D671" s="582" t="s">
        <v>0</v>
      </c>
      <c r="E671" s="583" t="s">
        <v>0</v>
      </c>
      <c r="F671" s="584" t="s">
        <v>0</v>
      </c>
      <c r="G671" s="578" t="s">
        <v>0</v>
      </c>
      <c r="H671" s="645" t="s">
        <v>0</v>
      </c>
      <c r="I671" s="614" t="s">
        <v>0</v>
      </c>
      <c r="J671" s="580"/>
      <c r="K671" s="16"/>
      <c r="M671" s="281"/>
      <c r="N671" s="281"/>
      <c r="P671" s="16"/>
      <c r="Q671" s="16"/>
    </row>
    <row r="672" spans="1:17" ht="12.75" customHeight="1" x14ac:dyDescent="0.35">
      <c r="A672" s="574">
        <v>485</v>
      </c>
      <c r="B672" s="581" t="s">
        <v>0</v>
      </c>
      <c r="C672" s="575" t="s">
        <v>0</v>
      </c>
      <c r="D672" s="582" t="s">
        <v>0</v>
      </c>
      <c r="E672" s="583" t="s">
        <v>0</v>
      </c>
      <c r="F672" s="584" t="s">
        <v>0</v>
      </c>
      <c r="G672" s="578" t="s">
        <v>0</v>
      </c>
      <c r="H672" s="645" t="s">
        <v>0</v>
      </c>
      <c r="I672" s="614" t="s">
        <v>0</v>
      </c>
      <c r="J672" s="580"/>
      <c r="K672" s="16"/>
      <c r="M672" s="330"/>
      <c r="N672" s="330"/>
      <c r="P672" s="16"/>
      <c r="Q672" s="16"/>
    </row>
    <row r="673" spans="1:29" ht="12.75" customHeight="1" x14ac:dyDescent="0.35">
      <c r="A673" s="574">
        <v>491</v>
      </c>
      <c r="B673" s="581" t="s">
        <v>0</v>
      </c>
      <c r="C673" s="575" t="s">
        <v>0</v>
      </c>
      <c r="D673" s="582" t="s">
        <v>0</v>
      </c>
      <c r="E673" s="583" t="s">
        <v>0</v>
      </c>
      <c r="F673" s="584" t="s">
        <v>0</v>
      </c>
      <c r="G673" s="578" t="s">
        <v>0</v>
      </c>
      <c r="H673" s="645" t="s">
        <v>0</v>
      </c>
      <c r="I673" s="614" t="s">
        <v>0</v>
      </c>
      <c r="J673" s="585"/>
      <c r="K673" s="16"/>
      <c r="M673" s="340"/>
      <c r="N673" s="340"/>
      <c r="P673" s="16"/>
      <c r="Q673" s="16"/>
    </row>
    <row r="674" spans="1:29" ht="12.75" customHeight="1" x14ac:dyDescent="0.35">
      <c r="A674" s="574">
        <v>497</v>
      </c>
      <c r="B674" s="581" t="s">
        <v>0</v>
      </c>
      <c r="C674" s="575" t="s">
        <v>0</v>
      </c>
      <c r="D674" s="582" t="s">
        <v>0</v>
      </c>
      <c r="E674" s="583" t="s">
        <v>0</v>
      </c>
      <c r="F674" s="584" t="s">
        <v>0</v>
      </c>
      <c r="G674" s="578" t="s">
        <v>0</v>
      </c>
      <c r="H674" s="645" t="s">
        <v>0</v>
      </c>
      <c r="I674" s="614" t="s">
        <v>0</v>
      </c>
      <c r="J674" s="585"/>
      <c r="K674" s="16"/>
      <c r="M674" s="85"/>
      <c r="N674" s="85"/>
      <c r="P674" s="16"/>
      <c r="Q674" s="16"/>
    </row>
    <row r="675" spans="1:29" ht="12.75" customHeight="1" x14ac:dyDescent="0.35">
      <c r="A675" s="574">
        <v>505</v>
      </c>
      <c r="B675" s="581" t="s">
        <v>0</v>
      </c>
      <c r="C675" s="575" t="s">
        <v>0</v>
      </c>
      <c r="D675" s="582" t="s">
        <v>0</v>
      </c>
      <c r="E675" s="583" t="s">
        <v>0</v>
      </c>
      <c r="F675" s="584" t="s">
        <v>0</v>
      </c>
      <c r="G675" s="578" t="s">
        <v>0</v>
      </c>
      <c r="H675" s="645" t="s">
        <v>0</v>
      </c>
      <c r="I675" s="614" t="s">
        <v>0</v>
      </c>
      <c r="J675" s="585"/>
      <c r="K675" s="16"/>
      <c r="M675" s="85"/>
      <c r="N675" s="85"/>
      <c r="P675" s="16"/>
      <c r="Q675" s="16"/>
    </row>
    <row r="676" spans="1:29" ht="12.75" customHeight="1" x14ac:dyDescent="0.35">
      <c r="A676" s="574">
        <v>518</v>
      </c>
      <c r="B676" s="581" t="s">
        <v>0</v>
      </c>
      <c r="C676" s="575" t="s">
        <v>0</v>
      </c>
      <c r="D676" s="582" t="s">
        <v>0</v>
      </c>
      <c r="E676" s="583" t="s">
        <v>0</v>
      </c>
      <c r="F676" s="584" t="s">
        <v>0</v>
      </c>
      <c r="G676" s="578" t="s">
        <v>0</v>
      </c>
      <c r="H676" s="645" t="s">
        <v>0</v>
      </c>
      <c r="I676" s="614" t="s">
        <v>0</v>
      </c>
      <c r="J676" s="580"/>
      <c r="K676" s="16"/>
      <c r="M676" s="281"/>
      <c r="N676" s="281"/>
      <c r="P676" s="16"/>
      <c r="Q676" s="16"/>
    </row>
    <row r="677" spans="1:29" ht="12.75" customHeight="1" x14ac:dyDescent="0.35">
      <c r="A677" s="574">
        <v>524</v>
      </c>
      <c r="B677" s="581" t="s">
        <v>0</v>
      </c>
      <c r="C677" s="575" t="s">
        <v>0</v>
      </c>
      <c r="D677" s="582" t="s">
        <v>0</v>
      </c>
      <c r="E677" s="583" t="s">
        <v>0</v>
      </c>
      <c r="F677" s="584" t="s">
        <v>0</v>
      </c>
      <c r="G677" s="578" t="s">
        <v>0</v>
      </c>
      <c r="H677" s="645" t="s">
        <v>0</v>
      </c>
      <c r="I677" s="614" t="s">
        <v>0</v>
      </c>
      <c r="J677" s="580"/>
      <c r="K677" s="16"/>
      <c r="M677" s="281"/>
      <c r="N677" s="281"/>
      <c r="P677" s="16"/>
      <c r="Q677" s="16"/>
    </row>
    <row r="678" spans="1:29" ht="13" customHeight="1" x14ac:dyDescent="0.35">
      <c r="A678" s="574">
        <v>557</v>
      </c>
      <c r="B678" s="581" t="s">
        <v>0</v>
      </c>
      <c r="C678" s="575" t="s">
        <v>0</v>
      </c>
      <c r="D678" s="582" t="s">
        <v>0</v>
      </c>
      <c r="E678" s="583" t="s">
        <v>0</v>
      </c>
      <c r="F678" s="584" t="s">
        <v>0</v>
      </c>
      <c r="G678" s="578" t="s">
        <v>0</v>
      </c>
      <c r="H678" s="645" t="s">
        <v>0</v>
      </c>
      <c r="I678" s="614" t="s">
        <v>0</v>
      </c>
      <c r="J678" s="585"/>
      <c r="K678" s="16"/>
      <c r="M678" s="85"/>
      <c r="N678" s="85"/>
      <c r="P678" s="16"/>
      <c r="Q678" s="16"/>
    </row>
    <row r="679" spans="1:29" ht="12.75" customHeight="1" x14ac:dyDescent="0.35">
      <c r="A679" s="574">
        <v>596</v>
      </c>
      <c r="B679" s="581" t="s">
        <v>0</v>
      </c>
      <c r="C679" s="575" t="s">
        <v>0</v>
      </c>
      <c r="D679" s="582" t="s">
        <v>0</v>
      </c>
      <c r="E679" s="583" t="s">
        <v>0</v>
      </c>
      <c r="F679" s="584" t="s">
        <v>0</v>
      </c>
      <c r="G679" s="578" t="s">
        <v>0</v>
      </c>
      <c r="H679" s="645" t="s">
        <v>0</v>
      </c>
      <c r="I679" s="614" t="s">
        <v>0</v>
      </c>
      <c r="J679" s="580"/>
      <c r="K679" s="16"/>
      <c r="M679" s="360"/>
      <c r="N679" s="360"/>
      <c r="P679" s="16"/>
      <c r="Q679" s="16"/>
    </row>
    <row r="680" spans="1:29" ht="12.75" customHeight="1" x14ac:dyDescent="0.35">
      <c r="A680" s="574">
        <v>602</v>
      </c>
      <c r="B680" s="581" t="s">
        <v>0</v>
      </c>
      <c r="C680" s="575" t="s">
        <v>0</v>
      </c>
      <c r="D680" s="582" t="s">
        <v>0</v>
      </c>
      <c r="E680" s="583" t="s">
        <v>0</v>
      </c>
      <c r="F680" s="584" t="s">
        <v>0</v>
      </c>
      <c r="G680" s="578" t="s">
        <v>0</v>
      </c>
      <c r="H680" s="645" t="s">
        <v>0</v>
      </c>
      <c r="I680" s="614" t="s">
        <v>0</v>
      </c>
      <c r="J680" s="580"/>
      <c r="K680" s="16"/>
      <c r="M680" s="498"/>
      <c r="N680" s="498"/>
      <c r="P680" s="16"/>
      <c r="Q680" s="16"/>
    </row>
    <row r="681" spans="1:29" ht="12.75" customHeight="1" x14ac:dyDescent="0.35">
      <c r="A681" s="574">
        <v>608</v>
      </c>
      <c r="B681" s="581" t="s">
        <v>0</v>
      </c>
      <c r="C681" s="575" t="s">
        <v>0</v>
      </c>
      <c r="D681" s="582" t="s">
        <v>0</v>
      </c>
      <c r="E681" s="583" t="s">
        <v>0</v>
      </c>
      <c r="F681" s="584" t="s">
        <v>0</v>
      </c>
      <c r="G681" s="578" t="s">
        <v>0</v>
      </c>
      <c r="H681" s="645" t="s">
        <v>0</v>
      </c>
      <c r="I681" s="614" t="s">
        <v>0</v>
      </c>
      <c r="J681" s="580"/>
      <c r="K681" s="16"/>
      <c r="M681" s="330"/>
      <c r="N681" s="330"/>
      <c r="P681" s="16"/>
      <c r="Q681" s="16"/>
    </row>
    <row r="682" spans="1:29" ht="12.75" customHeight="1" x14ac:dyDescent="0.35">
      <c r="A682" s="574">
        <v>614</v>
      </c>
      <c r="B682" s="581" t="s">
        <v>0</v>
      </c>
      <c r="C682" s="575" t="s">
        <v>0</v>
      </c>
      <c r="D682" s="582" t="s">
        <v>0</v>
      </c>
      <c r="E682" s="583" t="s">
        <v>0</v>
      </c>
      <c r="F682" s="584" t="s">
        <v>0</v>
      </c>
      <c r="G682" s="578" t="s">
        <v>0</v>
      </c>
      <c r="H682" s="645" t="s">
        <v>0</v>
      </c>
      <c r="I682" s="614" t="s">
        <v>0</v>
      </c>
      <c r="J682" s="580"/>
      <c r="K682" s="16"/>
      <c r="M682" s="340"/>
      <c r="N682" s="340"/>
      <c r="P682" s="16"/>
      <c r="Q682" s="16"/>
    </row>
    <row r="683" spans="1:29" ht="12.75" customHeight="1" x14ac:dyDescent="0.35">
      <c r="A683" s="574">
        <v>622</v>
      </c>
      <c r="B683" s="581" t="s">
        <v>0</v>
      </c>
      <c r="C683" s="575" t="s">
        <v>0</v>
      </c>
      <c r="D683" s="582" t="s">
        <v>0</v>
      </c>
      <c r="E683" s="583" t="s">
        <v>0</v>
      </c>
      <c r="F683" s="584" t="s">
        <v>0</v>
      </c>
      <c r="G683" s="578" t="s">
        <v>0</v>
      </c>
      <c r="H683" s="645" t="s">
        <v>0</v>
      </c>
      <c r="I683" s="614" t="s">
        <v>0</v>
      </c>
      <c r="J683" s="580"/>
      <c r="K683" s="16"/>
      <c r="M683" s="85"/>
      <c r="N683" s="85"/>
      <c r="P683" s="16"/>
      <c r="Q683" s="16"/>
    </row>
    <row r="684" spans="1:29" ht="12.75" customHeight="1" x14ac:dyDescent="0.35">
      <c r="A684" s="574">
        <v>629</v>
      </c>
      <c r="B684" s="581" t="s">
        <v>0</v>
      </c>
      <c r="C684" s="575" t="s">
        <v>0</v>
      </c>
      <c r="D684" s="582" t="s">
        <v>0</v>
      </c>
      <c r="E684" s="583" t="s">
        <v>0</v>
      </c>
      <c r="F684" s="584" t="s">
        <v>0</v>
      </c>
      <c r="G684" s="578" t="s">
        <v>0</v>
      </c>
      <c r="H684" s="645" t="s">
        <v>0</v>
      </c>
      <c r="I684" s="614" t="s">
        <v>0</v>
      </c>
      <c r="J684" s="580"/>
      <c r="K684" s="16"/>
      <c r="M684" s="197"/>
      <c r="N684" s="197"/>
      <c r="P684" s="16"/>
      <c r="Q684" s="16"/>
    </row>
    <row r="685" spans="1:29" ht="12.75" customHeight="1" x14ac:dyDescent="0.35">
      <c r="A685" s="574">
        <v>635</v>
      </c>
      <c r="B685" s="581" t="s">
        <v>0</v>
      </c>
      <c r="C685" s="575" t="s">
        <v>0</v>
      </c>
      <c r="D685" s="582" t="s">
        <v>0</v>
      </c>
      <c r="E685" s="583" t="s">
        <v>0</v>
      </c>
      <c r="F685" s="584" t="s">
        <v>0</v>
      </c>
      <c r="G685" s="578" t="s">
        <v>0</v>
      </c>
      <c r="H685" s="645" t="s">
        <v>0</v>
      </c>
      <c r="I685" s="614" t="s">
        <v>0</v>
      </c>
      <c r="J685" s="580"/>
      <c r="K685" s="16"/>
      <c r="M685" s="359"/>
      <c r="N685" s="359"/>
      <c r="P685" s="16"/>
      <c r="Q685" s="16"/>
    </row>
    <row r="686" spans="1:29" ht="12.75" customHeight="1" x14ac:dyDescent="0.35">
      <c r="A686" s="574">
        <v>637</v>
      </c>
      <c r="B686" s="581" t="s">
        <v>0</v>
      </c>
      <c r="C686" s="575" t="s">
        <v>0</v>
      </c>
      <c r="D686" s="582" t="s">
        <v>0</v>
      </c>
      <c r="E686" s="583" t="s">
        <v>0</v>
      </c>
      <c r="F686" s="584" t="s">
        <v>0</v>
      </c>
      <c r="G686" s="578" t="s">
        <v>0</v>
      </c>
      <c r="H686" s="645" t="s">
        <v>0</v>
      </c>
      <c r="I686" s="614" t="s">
        <v>0</v>
      </c>
      <c r="J686" s="580"/>
      <c r="K686" s="16"/>
      <c r="M686" s="359"/>
      <c r="N686" s="359"/>
      <c r="P686" s="16"/>
      <c r="Q686" s="16"/>
    </row>
    <row r="687" spans="1:29" ht="12.65" customHeight="1" thickBot="1" x14ac:dyDescent="0.4">
      <c r="A687" s="574">
        <v>643</v>
      </c>
      <c r="B687" s="581" t="s">
        <v>0</v>
      </c>
      <c r="C687" s="575" t="s">
        <v>0</v>
      </c>
      <c r="D687" s="582" t="s">
        <v>0</v>
      </c>
      <c r="E687" s="583" t="s">
        <v>0</v>
      </c>
      <c r="F687" s="584" t="s">
        <v>0</v>
      </c>
      <c r="G687" s="578" t="s">
        <v>0</v>
      </c>
      <c r="H687" s="645" t="s">
        <v>0</v>
      </c>
      <c r="I687" s="614" t="s">
        <v>0</v>
      </c>
      <c r="J687" s="580"/>
      <c r="K687" s="16"/>
      <c r="M687" s="498"/>
      <c r="N687" s="498"/>
      <c r="P687" s="16"/>
      <c r="Q687" s="16"/>
    </row>
    <row r="688" spans="1:29" ht="12.75" customHeight="1" thickTop="1" thickBot="1" x14ac:dyDescent="0.4">
      <c r="A688" s="574">
        <v>649</v>
      </c>
      <c r="B688" s="581" t="s">
        <v>0</v>
      </c>
      <c r="C688" s="575" t="s">
        <v>0</v>
      </c>
      <c r="D688" s="582" t="s">
        <v>0</v>
      </c>
      <c r="E688" s="583" t="s">
        <v>0</v>
      </c>
      <c r="F688" s="584" t="s">
        <v>0</v>
      </c>
      <c r="G688" s="578" t="s">
        <v>0</v>
      </c>
      <c r="H688" s="645" t="s">
        <v>0</v>
      </c>
      <c r="I688" s="614" t="s">
        <v>0</v>
      </c>
      <c r="J688" s="580"/>
      <c r="K688" s="16"/>
      <c r="M688" s="330"/>
      <c r="N688" s="330"/>
      <c r="P688" s="16"/>
      <c r="Q688" s="16"/>
      <c r="S688" s="16"/>
      <c r="T688" s="198"/>
      <c r="U688" s="198"/>
      <c r="V688" s="16">
        <v>73</v>
      </c>
      <c r="W688" s="209"/>
      <c r="X688" s="215"/>
      <c r="Y688" s="16"/>
      <c r="Z688" s="20"/>
      <c r="AC688" s="16"/>
    </row>
    <row r="689" spans="1:29" ht="12.75" customHeight="1" thickTop="1" x14ac:dyDescent="0.35">
      <c r="A689" s="574">
        <v>655</v>
      </c>
      <c r="B689" s="581" t="s">
        <v>0</v>
      </c>
      <c r="C689" s="575" t="s">
        <v>0</v>
      </c>
      <c r="D689" s="582" t="s">
        <v>0</v>
      </c>
      <c r="E689" s="583" t="s">
        <v>0</v>
      </c>
      <c r="F689" s="584" t="s">
        <v>0</v>
      </c>
      <c r="G689" s="578" t="s">
        <v>0</v>
      </c>
      <c r="H689" s="645" t="s">
        <v>0</v>
      </c>
      <c r="I689" s="614" t="s">
        <v>0</v>
      </c>
      <c r="J689" s="580"/>
      <c r="K689" s="16"/>
      <c r="M689" s="456"/>
      <c r="N689" s="340"/>
      <c r="P689" s="16"/>
      <c r="Q689" s="16"/>
      <c r="S689" s="16"/>
      <c r="T689" s="288"/>
      <c r="U689" s="288"/>
      <c r="V689" s="16"/>
      <c r="W689" s="227"/>
      <c r="X689" s="289"/>
      <c r="Y689" s="16"/>
      <c r="Z689" s="20"/>
      <c r="AC689" s="16"/>
    </row>
    <row r="690" spans="1:29" ht="12.75" customHeight="1" x14ac:dyDescent="0.35">
      <c r="A690" s="574">
        <v>663</v>
      </c>
      <c r="B690" s="581" t="s">
        <v>0</v>
      </c>
      <c r="C690" s="575" t="s">
        <v>0</v>
      </c>
      <c r="D690" s="582" t="s">
        <v>0</v>
      </c>
      <c r="E690" s="583" t="s">
        <v>0</v>
      </c>
      <c r="F690" s="584" t="s">
        <v>0</v>
      </c>
      <c r="G690" s="578" t="s">
        <v>0</v>
      </c>
      <c r="H690" s="645" t="s">
        <v>0</v>
      </c>
      <c r="I690" s="614" t="s">
        <v>0</v>
      </c>
      <c r="J690" s="585"/>
      <c r="K690" s="16"/>
      <c r="M690" s="85"/>
      <c r="N690" s="85"/>
      <c r="P690" s="16"/>
      <c r="Q690" s="16"/>
    </row>
    <row r="691" spans="1:29" ht="12.75" customHeight="1" thickBot="1" x14ac:dyDescent="0.4">
      <c r="A691" s="574">
        <v>670</v>
      </c>
      <c r="B691" s="581" t="s">
        <v>0</v>
      </c>
      <c r="C691" s="575" t="s">
        <v>0</v>
      </c>
      <c r="D691" s="582" t="s">
        <v>0</v>
      </c>
      <c r="E691" s="583" t="s">
        <v>0</v>
      </c>
      <c r="F691" s="584" t="s">
        <v>0</v>
      </c>
      <c r="G691" s="578" t="s">
        <v>0</v>
      </c>
      <c r="H691" s="645" t="s">
        <v>0</v>
      </c>
      <c r="I691" s="614" t="s">
        <v>0</v>
      </c>
      <c r="J691" s="580"/>
      <c r="K691" s="16"/>
      <c r="M691" s="456"/>
      <c r="N691" s="456"/>
      <c r="P691" s="16"/>
      <c r="Q691" s="16"/>
    </row>
    <row r="692" spans="1:29" ht="12.75" customHeight="1" thickTop="1" thickBot="1" x14ac:dyDescent="0.4">
      <c r="A692" s="574">
        <v>676</v>
      </c>
      <c r="B692" s="581" t="s">
        <v>0</v>
      </c>
      <c r="C692" s="575" t="s">
        <v>0</v>
      </c>
      <c r="D692" s="582" t="s">
        <v>0</v>
      </c>
      <c r="E692" s="583" t="s">
        <v>0</v>
      </c>
      <c r="F692" s="584" t="s">
        <v>0</v>
      </c>
      <c r="G692" s="578" t="s">
        <v>0</v>
      </c>
      <c r="H692" s="645" t="s">
        <v>0</v>
      </c>
      <c r="I692" s="614" t="s">
        <v>0</v>
      </c>
      <c r="J692" s="580"/>
      <c r="K692" s="16"/>
      <c r="M692" s="85"/>
      <c r="N692" s="85"/>
      <c r="P692" s="16"/>
      <c r="Q692" s="16"/>
      <c r="S692" s="16"/>
      <c r="T692" s="198"/>
      <c r="U692" s="198"/>
      <c r="V692" s="16">
        <v>74</v>
      </c>
      <c r="W692" s="209"/>
      <c r="X692" s="215"/>
      <c r="Y692" s="16"/>
      <c r="Z692" s="20"/>
      <c r="AC692" s="16"/>
    </row>
    <row r="693" spans="1:29" ht="12.75" customHeight="1" thickTop="1" x14ac:dyDescent="0.35">
      <c r="A693" s="574">
        <v>682</v>
      </c>
      <c r="B693" s="581" t="s">
        <v>0</v>
      </c>
      <c r="C693" s="575" t="s">
        <v>0</v>
      </c>
      <c r="D693" s="582" t="s">
        <v>0</v>
      </c>
      <c r="E693" s="583" t="s">
        <v>0</v>
      </c>
      <c r="F693" s="584" t="s">
        <v>0</v>
      </c>
      <c r="G693" s="578" t="s">
        <v>0</v>
      </c>
      <c r="H693" s="645" t="s">
        <v>0</v>
      </c>
      <c r="I693" s="614" t="s">
        <v>0</v>
      </c>
      <c r="J693" s="580"/>
      <c r="K693" s="16"/>
      <c r="M693" s="197"/>
      <c r="N693" s="197"/>
      <c r="P693" s="16"/>
      <c r="Q693" s="16"/>
    </row>
    <row r="694" spans="1:29" ht="12.75" customHeight="1" x14ac:dyDescent="0.35">
      <c r="A694" s="574">
        <v>688</v>
      </c>
      <c r="B694" s="581" t="s">
        <v>0</v>
      </c>
      <c r="C694" s="575" t="s">
        <v>0</v>
      </c>
      <c r="D694" s="582" t="s">
        <v>0</v>
      </c>
      <c r="E694" s="583" t="s">
        <v>0</v>
      </c>
      <c r="F694" s="584" t="s">
        <v>0</v>
      </c>
      <c r="G694" s="578" t="s">
        <v>0</v>
      </c>
      <c r="H694" s="645" t="s">
        <v>0</v>
      </c>
      <c r="I694" s="614" t="s">
        <v>0</v>
      </c>
      <c r="J694" s="580"/>
      <c r="K694" s="16"/>
      <c r="M694" s="359"/>
      <c r="N694" s="359"/>
      <c r="P694" s="16"/>
      <c r="Q694" s="16"/>
    </row>
    <row r="695" spans="1:29" ht="12.75" customHeight="1" x14ac:dyDescent="0.35">
      <c r="A695" s="574">
        <v>694</v>
      </c>
      <c r="B695" s="581" t="s">
        <v>0</v>
      </c>
      <c r="C695" s="575" t="s">
        <v>0</v>
      </c>
      <c r="D695" s="582" t="s">
        <v>0</v>
      </c>
      <c r="E695" s="583" t="s">
        <v>0</v>
      </c>
      <c r="F695" s="584" t="s">
        <v>0</v>
      </c>
      <c r="G695" s="578" t="s">
        <v>0</v>
      </c>
      <c r="H695" s="645" t="s">
        <v>0</v>
      </c>
      <c r="I695" s="614" t="s">
        <v>0</v>
      </c>
      <c r="J695" s="580"/>
      <c r="K695" s="16"/>
      <c r="M695" s="509"/>
      <c r="N695" s="509"/>
      <c r="P695" s="16"/>
      <c r="Q695" s="16"/>
    </row>
    <row r="696" spans="1:29" ht="12.75" customHeight="1" x14ac:dyDescent="0.35">
      <c r="A696" s="574">
        <v>702</v>
      </c>
      <c r="B696" s="581" t="s">
        <v>0</v>
      </c>
      <c r="C696" s="575" t="s">
        <v>0</v>
      </c>
      <c r="D696" s="582" t="s">
        <v>0</v>
      </c>
      <c r="E696" s="583" t="s">
        <v>0</v>
      </c>
      <c r="F696" s="584" t="s">
        <v>0</v>
      </c>
      <c r="G696" s="578" t="s">
        <v>0</v>
      </c>
      <c r="H696" s="645" t="s">
        <v>0</v>
      </c>
      <c r="I696" s="614" t="s">
        <v>0</v>
      </c>
      <c r="J696" s="580"/>
      <c r="K696" s="16"/>
      <c r="M696" s="330"/>
      <c r="N696" s="330"/>
      <c r="P696" s="16"/>
      <c r="Q696" s="16"/>
    </row>
    <row r="697" spans="1:29" ht="12.75" customHeight="1" x14ac:dyDescent="0.35">
      <c r="A697" s="574">
        <v>709</v>
      </c>
      <c r="B697" s="581" t="s">
        <v>0</v>
      </c>
      <c r="C697" s="575" t="s">
        <v>0</v>
      </c>
      <c r="D697" s="582" t="s">
        <v>0</v>
      </c>
      <c r="E697" s="583" t="s">
        <v>0</v>
      </c>
      <c r="F697" s="584" t="s">
        <v>0</v>
      </c>
      <c r="G697" s="578" t="s">
        <v>0</v>
      </c>
      <c r="H697" s="645" t="s">
        <v>0</v>
      </c>
      <c r="I697" s="614" t="s">
        <v>0</v>
      </c>
      <c r="J697" s="585"/>
      <c r="K697" s="16"/>
      <c r="M697" s="85"/>
      <c r="N697" s="85"/>
      <c r="P697" s="16"/>
      <c r="Q697" s="16"/>
    </row>
    <row r="698" spans="1:29" ht="12.75" customHeight="1" x14ac:dyDescent="0.35">
      <c r="A698" s="574">
        <v>715</v>
      </c>
      <c r="B698" s="581" t="s">
        <v>0</v>
      </c>
      <c r="C698" s="575" t="s">
        <v>0</v>
      </c>
      <c r="D698" s="582" t="s">
        <v>0</v>
      </c>
      <c r="E698" s="583" t="s">
        <v>0</v>
      </c>
      <c r="F698" s="584" t="s">
        <v>0</v>
      </c>
      <c r="G698" s="578" t="s">
        <v>0</v>
      </c>
      <c r="H698" s="645" t="s">
        <v>0</v>
      </c>
      <c r="I698" s="614" t="s">
        <v>0</v>
      </c>
      <c r="J698" s="580"/>
      <c r="K698" s="510"/>
      <c r="L698" s="510"/>
      <c r="M698" s="511"/>
      <c r="N698" s="511"/>
      <c r="P698" s="16"/>
      <c r="Q698" s="16"/>
    </row>
    <row r="699" spans="1:29" ht="12.75" customHeight="1" x14ac:dyDescent="0.25">
      <c r="A699" s="574">
        <v>162</v>
      </c>
      <c r="B699" s="320"/>
      <c r="C699" s="393" t="s">
        <v>1085</v>
      </c>
      <c r="D699" s="402"/>
      <c r="E699" s="402"/>
      <c r="F699" s="402"/>
      <c r="G699" s="404"/>
      <c r="H699" s="679"/>
      <c r="I699" s="402"/>
      <c r="J699" s="321"/>
      <c r="K699" s="1"/>
      <c r="L699" s="1"/>
      <c r="M699" s="85"/>
      <c r="N699" s="85"/>
      <c r="P699" s="16"/>
      <c r="Q699" s="16"/>
    </row>
    <row r="700" spans="1:29" ht="12.75" customHeight="1" x14ac:dyDescent="0.25">
      <c r="A700" s="574">
        <v>359</v>
      </c>
      <c r="B700" s="320"/>
      <c r="C700" s="399" t="s">
        <v>1086</v>
      </c>
      <c r="D700" s="664"/>
      <c r="E700" s="664"/>
      <c r="F700" s="664"/>
      <c r="G700" s="676"/>
      <c r="H700" s="681"/>
      <c r="I700" s="664"/>
      <c r="J700" s="321"/>
      <c r="K700" s="298"/>
      <c r="L700" s="298"/>
      <c r="M700" s="85"/>
      <c r="N700" s="85"/>
      <c r="P700" s="16"/>
      <c r="Q700" s="16"/>
    </row>
    <row r="701" spans="1:29" ht="12.75" customHeight="1" x14ac:dyDescent="0.25">
      <c r="A701" s="574">
        <v>636</v>
      </c>
      <c r="B701" s="320"/>
      <c r="C701" s="320" t="s">
        <v>1087</v>
      </c>
      <c r="D701" s="321"/>
      <c r="E701" s="321"/>
      <c r="F701" s="321"/>
      <c r="G701" s="640"/>
      <c r="H701" s="653"/>
      <c r="I701" s="321"/>
      <c r="J701" s="321"/>
      <c r="K701" s="16"/>
      <c r="M701" s="85"/>
      <c r="N701" s="85"/>
      <c r="P701" s="16"/>
      <c r="Q701" s="16"/>
    </row>
    <row r="702" spans="1:29" ht="12.75" customHeight="1" x14ac:dyDescent="0.25">
      <c r="A702" s="574">
        <v>439</v>
      </c>
      <c r="B702" s="320"/>
      <c r="C702" s="393" t="s">
        <v>1088</v>
      </c>
      <c r="D702" s="402"/>
      <c r="E702" s="402"/>
      <c r="F702" s="402"/>
      <c r="G702" s="404"/>
      <c r="H702" s="679"/>
      <c r="I702" s="402"/>
      <c r="J702" s="321"/>
      <c r="K702" s="1"/>
      <c r="L702" s="1"/>
      <c r="M702" s="85"/>
      <c r="N702" s="85"/>
      <c r="P702" s="16"/>
      <c r="Q702" s="16"/>
    </row>
    <row r="703" spans="1:29" ht="12.75" customHeight="1" x14ac:dyDescent="0.25">
      <c r="A703" s="574">
        <v>121</v>
      </c>
      <c r="B703" s="320" t="s">
        <v>0</v>
      </c>
      <c r="C703" s="396" t="s">
        <v>1084</v>
      </c>
      <c r="D703" s="660"/>
      <c r="E703" s="660"/>
      <c r="F703" s="660"/>
      <c r="G703" s="668"/>
      <c r="H703" s="677"/>
      <c r="I703" s="660"/>
      <c r="J703" s="321"/>
      <c r="K703" s="1"/>
      <c r="L703" s="1"/>
      <c r="M703" s="85"/>
      <c r="N703" s="85"/>
      <c r="P703" s="16"/>
      <c r="Q703" s="16"/>
    </row>
    <row r="704" spans="1:29" ht="12.75" customHeight="1" x14ac:dyDescent="0.35">
      <c r="A704" s="574">
        <v>446</v>
      </c>
      <c r="B704" s="581" t="s">
        <v>0</v>
      </c>
      <c r="C704" s="575"/>
      <c r="D704" s="582" t="s">
        <v>0</v>
      </c>
      <c r="E704" s="583" t="s">
        <v>0</v>
      </c>
      <c r="F704" s="584" t="s">
        <v>0</v>
      </c>
      <c r="G704" s="578" t="s">
        <v>0</v>
      </c>
      <c r="H704" s="645" t="s">
        <v>0</v>
      </c>
      <c r="I704" s="614" t="s">
        <v>0</v>
      </c>
      <c r="J704" s="580"/>
      <c r="K704" s="16"/>
      <c r="M704" s="330"/>
      <c r="N704" s="330"/>
      <c r="P704" s="16"/>
      <c r="Q704" s="16"/>
    </row>
    <row r="705" spans="1:29" ht="12.75" customHeight="1" x14ac:dyDescent="0.35">
      <c r="A705" s="574">
        <v>452</v>
      </c>
      <c r="B705" s="581" t="s">
        <v>0</v>
      </c>
      <c r="C705" s="575"/>
      <c r="D705" s="582" t="s">
        <v>0</v>
      </c>
      <c r="E705" s="583" t="s">
        <v>0</v>
      </c>
      <c r="F705" s="584" t="s">
        <v>0</v>
      </c>
      <c r="G705" s="578" t="s">
        <v>0</v>
      </c>
      <c r="H705" s="645" t="s">
        <v>0</v>
      </c>
      <c r="I705" s="614" t="s">
        <v>0</v>
      </c>
      <c r="J705" s="580"/>
      <c r="K705" s="16"/>
      <c r="M705" s="456"/>
      <c r="N705" s="340"/>
      <c r="P705" s="16"/>
      <c r="Q705" s="16"/>
    </row>
    <row r="706" spans="1:29" ht="12.75" customHeight="1" x14ac:dyDescent="0.35">
      <c r="A706" s="574">
        <v>458</v>
      </c>
      <c r="B706" s="581" t="s">
        <v>0</v>
      </c>
      <c r="C706" s="575"/>
      <c r="D706" s="582" t="s">
        <v>0</v>
      </c>
      <c r="E706" s="583" t="s">
        <v>0</v>
      </c>
      <c r="F706" s="584" t="s">
        <v>0</v>
      </c>
      <c r="G706" s="578" t="s">
        <v>0</v>
      </c>
      <c r="H706" s="645" t="s">
        <v>0</v>
      </c>
      <c r="I706" s="614" t="s">
        <v>0</v>
      </c>
      <c r="J706" s="580"/>
      <c r="K706" s="16"/>
      <c r="M706" s="85"/>
      <c r="N706" s="85"/>
      <c r="P706" s="16"/>
      <c r="Q706" s="16"/>
    </row>
    <row r="707" spans="1:29" ht="12.75" customHeight="1" x14ac:dyDescent="0.35">
      <c r="A707" s="574">
        <v>466</v>
      </c>
      <c r="B707" s="581" t="s">
        <v>0</v>
      </c>
      <c r="C707" s="575"/>
      <c r="D707" s="582" t="s">
        <v>0</v>
      </c>
      <c r="E707" s="583" t="s">
        <v>0</v>
      </c>
      <c r="F707" s="584" t="s">
        <v>0</v>
      </c>
      <c r="G707" s="578" t="s">
        <v>0</v>
      </c>
      <c r="H707" s="645" t="s">
        <v>0</v>
      </c>
      <c r="I707" s="614" t="s">
        <v>0</v>
      </c>
      <c r="J707" s="580"/>
      <c r="K707" s="16"/>
      <c r="M707" s="197"/>
      <c r="N707" s="197"/>
      <c r="P707" s="16"/>
      <c r="Q707" s="16"/>
    </row>
    <row r="708" spans="1:29" ht="12.75" customHeight="1" x14ac:dyDescent="0.35">
      <c r="A708" s="574">
        <v>473</v>
      </c>
      <c r="B708" s="581" t="s">
        <v>0</v>
      </c>
      <c r="C708" s="575"/>
      <c r="D708" s="582" t="s">
        <v>0</v>
      </c>
      <c r="E708" s="583" t="s">
        <v>0</v>
      </c>
      <c r="F708" s="584" t="s">
        <v>0</v>
      </c>
      <c r="G708" s="578" t="s">
        <v>0</v>
      </c>
      <c r="H708" s="645" t="s">
        <v>0</v>
      </c>
      <c r="I708" s="614" t="s">
        <v>0</v>
      </c>
      <c r="J708" s="580"/>
      <c r="K708" s="16"/>
      <c r="M708" s="360"/>
      <c r="N708" s="360"/>
      <c r="P708" s="16"/>
      <c r="Q708" s="16"/>
    </row>
    <row r="709" spans="1:29" ht="12.75" customHeight="1" x14ac:dyDescent="0.35">
      <c r="A709" s="574">
        <v>512</v>
      </c>
      <c r="B709" s="581" t="s">
        <v>0</v>
      </c>
      <c r="C709" s="575"/>
      <c r="D709" s="582" t="s">
        <v>0</v>
      </c>
      <c r="E709" s="583" t="s">
        <v>0</v>
      </c>
      <c r="F709" s="584" t="s">
        <v>0</v>
      </c>
      <c r="G709" s="578" t="s">
        <v>0</v>
      </c>
      <c r="H709" s="645" t="s">
        <v>0</v>
      </c>
      <c r="I709" s="614" t="s">
        <v>0</v>
      </c>
      <c r="J709" s="580"/>
      <c r="K709" s="16"/>
      <c r="M709" s="359"/>
      <c r="N709" s="359"/>
      <c r="P709" s="16"/>
      <c r="Q709" s="16"/>
    </row>
    <row r="710" spans="1:29" ht="12.75" customHeight="1" x14ac:dyDescent="0.35">
      <c r="A710" s="574">
        <v>530</v>
      </c>
      <c r="B710" s="581" t="s">
        <v>0</v>
      </c>
      <c r="C710" s="575"/>
      <c r="D710" s="582" t="s">
        <v>0</v>
      </c>
      <c r="E710" s="583" t="s">
        <v>0</v>
      </c>
      <c r="F710" s="584" t="s">
        <v>0</v>
      </c>
      <c r="G710" s="578" t="s">
        <v>0</v>
      </c>
      <c r="H710" s="645" t="s">
        <v>0</v>
      </c>
      <c r="I710" s="614" t="s">
        <v>0</v>
      </c>
      <c r="J710" s="580"/>
      <c r="K710" s="16"/>
      <c r="M710" s="330"/>
      <c r="N710" s="330"/>
      <c r="P710" s="16"/>
      <c r="Q710" s="16"/>
    </row>
    <row r="711" spans="1:29" ht="12.75" customHeight="1" x14ac:dyDescent="0.35">
      <c r="A711" s="574">
        <v>536</v>
      </c>
      <c r="B711" s="581" t="s">
        <v>0</v>
      </c>
      <c r="C711" s="575"/>
      <c r="D711" s="582" t="s">
        <v>0</v>
      </c>
      <c r="E711" s="583" t="s">
        <v>0</v>
      </c>
      <c r="F711" s="584" t="s">
        <v>0</v>
      </c>
      <c r="G711" s="578" t="s">
        <v>0</v>
      </c>
      <c r="H711" s="645" t="s">
        <v>0</v>
      </c>
      <c r="I711" s="614" t="s">
        <v>0</v>
      </c>
      <c r="J711" s="580"/>
      <c r="K711" s="16"/>
      <c r="M711" s="340"/>
      <c r="N711" s="456"/>
      <c r="P711" s="16"/>
      <c r="Q711" s="16"/>
    </row>
    <row r="712" spans="1:29" ht="12.75" customHeight="1" x14ac:dyDescent="0.35">
      <c r="A712" s="574">
        <v>544</v>
      </c>
      <c r="B712" s="581" t="s">
        <v>0</v>
      </c>
      <c r="C712" s="575"/>
      <c r="D712" s="582" t="s">
        <v>0</v>
      </c>
      <c r="E712" s="583" t="s">
        <v>0</v>
      </c>
      <c r="F712" s="584" t="s">
        <v>0</v>
      </c>
      <c r="G712" s="578" t="s">
        <v>0</v>
      </c>
      <c r="H712" s="645" t="s">
        <v>0</v>
      </c>
      <c r="I712" s="614" t="s">
        <v>0</v>
      </c>
      <c r="J712" s="580"/>
      <c r="K712" s="16"/>
      <c r="M712" s="85"/>
      <c r="N712" s="85"/>
      <c r="P712" s="16"/>
      <c r="Q712" s="16"/>
    </row>
    <row r="713" spans="1:29" ht="12.75" customHeight="1" x14ac:dyDescent="0.35">
      <c r="A713" s="574">
        <v>551</v>
      </c>
      <c r="B713" s="581" t="s">
        <v>0</v>
      </c>
      <c r="C713" s="575"/>
      <c r="D713" s="582" t="s">
        <v>0</v>
      </c>
      <c r="E713" s="583" t="s">
        <v>0</v>
      </c>
      <c r="F713" s="584" t="s">
        <v>0</v>
      </c>
      <c r="G713" s="578" t="s">
        <v>0</v>
      </c>
      <c r="H713" s="645" t="s">
        <v>0</v>
      </c>
      <c r="I713" s="614" t="s">
        <v>0</v>
      </c>
      <c r="J713" s="585"/>
      <c r="K713" s="16"/>
      <c r="M713" s="85"/>
      <c r="N713" s="85"/>
      <c r="P713" s="16"/>
      <c r="Q713" s="16"/>
    </row>
    <row r="714" spans="1:29" ht="12.75" customHeight="1" x14ac:dyDescent="0.35">
      <c r="A714" s="574">
        <v>563</v>
      </c>
      <c r="B714" s="581" t="s">
        <v>0</v>
      </c>
      <c r="C714" s="575"/>
      <c r="D714" s="582" t="s">
        <v>0</v>
      </c>
      <c r="E714" s="583" t="s">
        <v>0</v>
      </c>
      <c r="F714" s="584" t="s">
        <v>0</v>
      </c>
      <c r="G714" s="578" t="s">
        <v>0</v>
      </c>
      <c r="H714" s="645" t="s">
        <v>0</v>
      </c>
      <c r="I714" s="614" t="s">
        <v>0</v>
      </c>
      <c r="J714" s="580"/>
      <c r="K714" s="16"/>
      <c r="M714" s="422"/>
      <c r="N714" s="422"/>
      <c r="P714" s="16"/>
      <c r="Q714" s="16"/>
    </row>
    <row r="715" spans="1:29" ht="12.75" customHeight="1" x14ac:dyDescent="0.35">
      <c r="A715" s="574">
        <v>569</v>
      </c>
      <c r="B715" s="581" t="s">
        <v>0</v>
      </c>
      <c r="C715" s="575"/>
      <c r="D715" s="582" t="s">
        <v>0</v>
      </c>
      <c r="E715" s="583" t="s">
        <v>0</v>
      </c>
      <c r="F715" s="584" t="s">
        <v>0</v>
      </c>
      <c r="G715" s="578" t="s">
        <v>0</v>
      </c>
      <c r="H715" s="645" t="s">
        <v>0</v>
      </c>
      <c r="I715" s="614" t="s">
        <v>0</v>
      </c>
      <c r="J715" s="580"/>
      <c r="K715" s="16"/>
      <c r="M715" s="330"/>
      <c r="N715" s="330"/>
      <c r="P715" s="16"/>
      <c r="Q715" s="16"/>
    </row>
    <row r="716" spans="1:29" ht="12.75" customHeight="1" x14ac:dyDescent="0.35">
      <c r="A716" s="574">
        <v>575</v>
      </c>
      <c r="B716" s="581" t="s">
        <v>0</v>
      </c>
      <c r="C716" s="575"/>
      <c r="D716" s="582" t="s">
        <v>0</v>
      </c>
      <c r="E716" s="583" t="s">
        <v>0</v>
      </c>
      <c r="F716" s="584" t="s">
        <v>0</v>
      </c>
      <c r="G716" s="578" t="s">
        <v>0</v>
      </c>
      <c r="H716" s="645" t="s">
        <v>0</v>
      </c>
      <c r="I716" s="614" t="s">
        <v>0</v>
      </c>
      <c r="J716" s="585"/>
      <c r="K716" s="16"/>
      <c r="M716" s="85"/>
      <c r="N716" s="85"/>
      <c r="P716" s="16"/>
      <c r="Q716" s="16"/>
    </row>
    <row r="717" spans="1:29" ht="12.75" customHeight="1" x14ac:dyDescent="0.35">
      <c r="A717" s="574">
        <v>583</v>
      </c>
      <c r="B717" s="581" t="s">
        <v>0</v>
      </c>
      <c r="C717" s="575"/>
      <c r="D717" s="582" t="s">
        <v>0</v>
      </c>
      <c r="E717" s="583" t="s">
        <v>0</v>
      </c>
      <c r="F717" s="584" t="s">
        <v>0</v>
      </c>
      <c r="G717" s="578" t="s">
        <v>0</v>
      </c>
      <c r="H717" s="645" t="s">
        <v>0</v>
      </c>
      <c r="I717" s="614" t="s">
        <v>0</v>
      </c>
      <c r="J717" s="580"/>
      <c r="K717" s="16"/>
      <c r="M717" s="85"/>
      <c r="N717" s="85"/>
      <c r="P717" s="16"/>
      <c r="Q717" s="16"/>
    </row>
    <row r="718" spans="1:29" ht="12.75" customHeight="1" x14ac:dyDescent="0.35">
      <c r="A718" s="574">
        <v>590</v>
      </c>
      <c r="B718" s="581" t="s">
        <v>0</v>
      </c>
      <c r="C718" s="575"/>
      <c r="D718" s="582" t="s">
        <v>0</v>
      </c>
      <c r="E718" s="583" t="s">
        <v>0</v>
      </c>
      <c r="F718" s="584" t="s">
        <v>0</v>
      </c>
      <c r="G718" s="578" t="s">
        <v>0</v>
      </c>
      <c r="H718" s="645" t="s">
        <v>0</v>
      </c>
      <c r="I718" s="614" t="s">
        <v>0</v>
      </c>
      <c r="J718" s="580"/>
      <c r="K718" s="16"/>
      <c r="M718" s="197"/>
      <c r="N718" s="197"/>
      <c r="P718" s="16"/>
      <c r="Q718" s="16"/>
      <c r="S718" s="16"/>
      <c r="T718" s="288"/>
      <c r="U718" s="288"/>
      <c r="V718" s="16"/>
      <c r="W718" s="227"/>
      <c r="X718" s="289"/>
      <c r="Y718" s="16"/>
      <c r="Z718" s="20"/>
      <c r="AC718" s="16"/>
    </row>
    <row r="719" spans="1:29" ht="12.75" customHeight="1" x14ac:dyDescent="0.35">
      <c r="A719" s="574">
        <v>716</v>
      </c>
      <c r="B719" s="581"/>
      <c r="C719" s="575"/>
      <c r="D719" s="582"/>
      <c r="E719" s="583" t="s">
        <v>0</v>
      </c>
      <c r="F719" s="584" t="s">
        <v>0</v>
      </c>
      <c r="G719" s="656" t="s">
        <v>204</v>
      </c>
      <c r="H719" s="645"/>
      <c r="I719" s="614"/>
      <c r="J719" s="580"/>
      <c r="K719" s="16"/>
      <c r="P719" s="16"/>
      <c r="Q719" s="16"/>
      <c r="S719" s="16"/>
      <c r="T719" s="288"/>
      <c r="U719" s="288"/>
      <c r="V719" s="16"/>
      <c r="W719" s="227"/>
      <c r="X719" s="289"/>
      <c r="Y719" s="16"/>
      <c r="Z719" s="20"/>
      <c r="AC719" s="16"/>
    </row>
    <row r="720" spans="1:29" ht="12.75" customHeight="1" x14ac:dyDescent="0.35">
      <c r="A720" s="574">
        <v>717</v>
      </c>
      <c r="B720" s="581"/>
      <c r="C720" s="575"/>
      <c r="D720" s="582"/>
      <c r="E720" s="583" t="s">
        <v>0</v>
      </c>
      <c r="F720" s="584" t="s">
        <v>0</v>
      </c>
      <c r="G720" s="595" t="s">
        <v>204</v>
      </c>
      <c r="H720" s="645"/>
      <c r="I720" s="614"/>
      <c r="J720" s="580"/>
      <c r="K720" s="16"/>
      <c r="P720" s="16"/>
      <c r="Q720" s="16"/>
      <c r="S720" s="16"/>
      <c r="T720" s="288"/>
      <c r="U720" s="288"/>
      <c r="V720" s="16"/>
      <c r="W720" s="227"/>
      <c r="X720" s="289"/>
      <c r="Y720" s="16"/>
      <c r="Z720" s="20"/>
      <c r="AC720" s="16"/>
    </row>
    <row r="721" spans="1:11" ht="14.5" x14ac:dyDescent="0.35">
      <c r="A721" s="574">
        <v>718</v>
      </c>
      <c r="B721" s="581"/>
      <c r="C721" s="575"/>
      <c r="D721" s="582"/>
      <c r="E721" s="583" t="s">
        <v>0</v>
      </c>
      <c r="F721" s="584" t="s">
        <v>0</v>
      </c>
      <c r="G721" s="655" t="s">
        <v>204</v>
      </c>
      <c r="H721" s="645"/>
      <c r="I721" s="614"/>
      <c r="J721" s="580"/>
      <c r="K721" s="16"/>
    </row>
  </sheetData>
  <mergeCells count="3">
    <mergeCell ref="E1:H1"/>
    <mergeCell ref="K1:L1"/>
    <mergeCell ref="AF1:AG1"/>
  </mergeCells>
  <pageMargins left="0" right="0" top="0" bottom="0.25" header="0" footer="0.3"/>
  <pageSetup scale="53" orientation="landscape" r:id="rId1"/>
  <headerFooter alignWithMargins="0"/>
  <colBreaks count="1" manualBreakCount="1">
    <brk id="10" max="80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BA99-1D87-455D-8048-836F16A37270}">
  <sheetPr>
    <tabColor rgb="FF00EBE6"/>
  </sheetPr>
  <dimension ref="A1:XFD866"/>
  <sheetViews>
    <sheetView topLeftCell="A738" zoomScale="92" zoomScaleNormal="70" workbookViewId="0">
      <selection activeCell="I753" sqref="I753"/>
    </sheetView>
  </sheetViews>
  <sheetFormatPr defaultColWidth="9.1796875" defaultRowHeight="12.5" x14ac:dyDescent="0.25"/>
  <cols>
    <col min="1" max="1" width="4.1796875" style="16" customWidth="1"/>
    <col min="2" max="2" width="6.81640625" style="16" customWidth="1"/>
    <col min="3" max="3" width="9" style="16" customWidth="1"/>
    <col min="4" max="4" width="13" style="16" customWidth="1"/>
    <col min="5" max="5" width="33.453125" style="16" customWidth="1"/>
    <col min="6" max="6" width="33" style="16" customWidth="1"/>
    <col min="7" max="7" width="8.81640625" style="16" customWidth="1"/>
    <col min="8" max="8" width="13.453125" style="16" customWidth="1"/>
    <col min="9" max="9" width="47.26953125" style="16" customWidth="1"/>
    <col min="10" max="10" width="49.26953125" style="16" customWidth="1"/>
    <col min="11" max="11" width="19.7265625" style="72" hidden="1" customWidth="1"/>
    <col min="12" max="12" width="14.1796875" style="16" hidden="1" customWidth="1"/>
    <col min="13" max="14" width="10.453125" style="16" customWidth="1"/>
    <col min="15" max="15" width="9.1796875" style="16" customWidth="1"/>
    <col min="16" max="16" width="29.81640625" style="253" customWidth="1"/>
    <col min="17" max="17" width="33.453125" style="253" customWidth="1"/>
    <col min="18" max="18" width="32" style="253" customWidth="1"/>
    <col min="19" max="19" width="10.54296875" style="253" customWidth="1"/>
    <col min="20" max="20" width="18.54296875" style="253" customWidth="1"/>
    <col min="21" max="21" width="29.81640625" style="253" customWidth="1"/>
    <col min="22" max="22" width="3" style="253" customWidth="1"/>
    <col min="23" max="23" width="11.26953125" style="253" customWidth="1"/>
    <col min="24" max="24" width="29.81640625" style="253" customWidth="1"/>
    <col min="25" max="25" width="9.1796875" style="253" customWidth="1"/>
    <col min="26" max="27" width="29.81640625" style="253" customWidth="1"/>
    <col min="28" max="28" width="32" style="253" customWidth="1"/>
    <col min="29" max="29" width="9.1796875" style="253" customWidth="1"/>
    <col min="30" max="30" width="14.81640625" style="253" customWidth="1"/>
    <col min="31" max="31" width="29.1796875" style="258" customWidth="1"/>
    <col min="32" max="32" width="25" style="253" customWidth="1"/>
    <col min="33" max="33" width="9" style="253" customWidth="1"/>
    <col min="34" max="34" width="9.1796875" style="16" customWidth="1"/>
    <col min="35" max="16384" width="9.1796875" style="16"/>
  </cols>
  <sheetData>
    <row r="1" spans="1:33" ht="51" customHeight="1" x14ac:dyDescent="0.4">
      <c r="A1" s="466"/>
      <c r="B1" s="291" t="s">
        <v>903</v>
      </c>
      <c r="C1" s="301">
        <f ca="1">TODAY()</f>
        <v>45743</v>
      </c>
      <c r="D1" s="302">
        <f ca="1">NOW()</f>
        <v>45743.663757638889</v>
      </c>
      <c r="E1" s="915" t="s">
        <v>910</v>
      </c>
      <c r="F1" s="915"/>
      <c r="G1" s="915"/>
      <c r="H1" s="915"/>
      <c r="I1" s="291"/>
      <c r="J1" s="292"/>
      <c r="K1" s="911"/>
      <c r="L1" s="912"/>
      <c r="M1" s="16" t="s">
        <v>624</v>
      </c>
      <c r="N1" s="16" t="s">
        <v>625</v>
      </c>
      <c r="P1" s="16" t="s">
        <v>179</v>
      </c>
      <c r="Q1" s="17" t="s">
        <v>180</v>
      </c>
      <c r="R1" s="17" t="s">
        <v>206</v>
      </c>
      <c r="S1" s="16"/>
      <c r="T1" s="18" t="s">
        <v>181</v>
      </c>
      <c r="U1" s="282"/>
      <c r="V1" s="6" t="s">
        <v>182</v>
      </c>
      <c r="W1" s="16" t="s">
        <v>183</v>
      </c>
      <c r="X1" s="16" t="s">
        <v>184</v>
      </c>
      <c r="Y1" s="16"/>
      <c r="Z1" s="16" t="s">
        <v>179</v>
      </c>
      <c r="AA1" s="17" t="s">
        <v>180</v>
      </c>
      <c r="AB1" s="17" t="s">
        <v>207</v>
      </c>
      <c r="AC1" s="16"/>
      <c r="AF1" s="913" t="s">
        <v>223</v>
      </c>
      <c r="AG1" s="913"/>
    </row>
    <row r="2" spans="1:33" ht="11.25" customHeight="1" x14ac:dyDescent="0.4">
      <c r="A2" s="300"/>
      <c r="B2" s="293"/>
      <c r="C2" s="293"/>
      <c r="D2" s="293"/>
      <c r="E2" s="294"/>
      <c r="F2" s="295"/>
      <c r="G2" s="296"/>
      <c r="H2" s="297"/>
      <c r="I2" s="293"/>
      <c r="J2" s="293"/>
      <c r="K2" s="30"/>
      <c r="L2" s="30"/>
      <c r="M2" s="30"/>
      <c r="N2" s="30"/>
      <c r="P2" s="16"/>
      <c r="Q2" s="17"/>
      <c r="R2" s="17"/>
      <c r="S2" s="16"/>
      <c r="T2" s="18"/>
      <c r="U2" s="282"/>
      <c r="V2" s="6"/>
      <c r="W2" s="16"/>
      <c r="X2" s="16"/>
      <c r="Y2" s="16"/>
      <c r="AC2" s="16"/>
      <c r="AF2" s="16"/>
      <c r="AG2" s="16"/>
    </row>
    <row r="3" spans="1:33" ht="14.5" thickBot="1" x14ac:dyDescent="0.35">
      <c r="A3" s="299">
        <v>0</v>
      </c>
      <c r="B3" s="79" t="s">
        <v>1</v>
      </c>
      <c r="C3" s="80" t="s">
        <v>2</v>
      </c>
      <c r="D3" s="80" t="s">
        <v>3</v>
      </c>
      <c r="E3" s="80" t="s">
        <v>4</v>
      </c>
      <c r="F3" s="80" t="s">
        <v>5</v>
      </c>
      <c r="G3" s="80" t="s">
        <v>6</v>
      </c>
      <c r="H3" s="81" t="s">
        <v>7</v>
      </c>
      <c r="I3" s="80" t="s">
        <v>8</v>
      </c>
      <c r="J3" s="82" t="s">
        <v>9</v>
      </c>
      <c r="K3" s="275" t="s">
        <v>720</v>
      </c>
      <c r="L3" s="275" t="s">
        <v>721</v>
      </c>
      <c r="M3" s="80" t="s">
        <v>177</v>
      </c>
      <c r="N3" s="80" t="s">
        <v>178</v>
      </c>
      <c r="P3" s="16"/>
      <c r="Q3" s="16"/>
      <c r="R3" s="16"/>
      <c r="S3" s="16"/>
      <c r="T3" s="16"/>
      <c r="U3" s="16"/>
      <c r="V3" s="16"/>
      <c r="W3" s="16"/>
      <c r="X3" s="16"/>
      <c r="Y3" s="16"/>
      <c r="AC3" s="16"/>
      <c r="AF3" s="16"/>
      <c r="AG3" s="16"/>
    </row>
    <row r="4" spans="1:33" ht="12.75" customHeight="1" thickTop="1" thickBot="1" x14ac:dyDescent="0.4">
      <c r="A4" s="22">
        <v>1</v>
      </c>
      <c r="B4" s="257">
        <v>1</v>
      </c>
      <c r="C4" s="95">
        <v>45032</v>
      </c>
      <c r="D4" s="69" t="s">
        <v>10</v>
      </c>
      <c r="E4" s="530" t="str">
        <f t="shared" ref="E4:F8" si="0">VLOOKUP(M4,Teams,2)</f>
        <v>NEWTOWN SALTY DOGS</v>
      </c>
      <c r="F4" s="530" t="str">
        <f t="shared" si="0"/>
        <v>DANBURY UNITED</v>
      </c>
      <c r="G4" s="464" t="s">
        <v>959</v>
      </c>
      <c r="H4" s="369">
        <f>VLOOKUP(E4,START_TIMES,2)</f>
        <v>0.33333333333333331</v>
      </c>
      <c r="I4" s="370" t="s">
        <v>955</v>
      </c>
      <c r="J4" s="73" t="s">
        <v>928</v>
      </c>
      <c r="K4" s="16"/>
      <c r="M4" s="5" t="s">
        <v>92</v>
      </c>
      <c r="N4" s="5" t="s">
        <v>93</v>
      </c>
      <c r="P4" s="198" t="s">
        <v>881</v>
      </c>
      <c r="Q4" s="277" t="s">
        <v>647</v>
      </c>
      <c r="R4" s="7" t="s">
        <v>678</v>
      </c>
      <c r="S4" s="16"/>
      <c r="T4" s="198" t="s">
        <v>97</v>
      </c>
      <c r="U4" s="198" t="s">
        <v>881</v>
      </c>
      <c r="V4" s="16">
        <v>1</v>
      </c>
      <c r="W4" s="198" t="s">
        <v>97</v>
      </c>
      <c r="X4" s="198" t="s">
        <v>881</v>
      </c>
      <c r="Y4" s="16"/>
      <c r="Z4" s="198" t="s">
        <v>881</v>
      </c>
      <c r="AA4" s="277" t="s">
        <v>647</v>
      </c>
      <c r="AB4" s="7" t="s">
        <v>678</v>
      </c>
      <c r="AF4" s="277" t="s">
        <v>647</v>
      </c>
      <c r="AG4" s="283">
        <v>0.41666666666666669</v>
      </c>
    </row>
    <row r="5" spans="1:33" ht="12.75" customHeight="1" thickTop="1" thickBot="1" x14ac:dyDescent="0.4">
      <c r="A5" s="22">
        <v>2</v>
      </c>
      <c r="B5" s="257">
        <v>1</v>
      </c>
      <c r="C5" s="95">
        <v>45032</v>
      </c>
      <c r="D5" s="69" t="s">
        <v>10</v>
      </c>
      <c r="E5" s="530" t="str">
        <f t="shared" si="0"/>
        <v>STAMFORD FC</v>
      </c>
      <c r="F5" s="530" t="str">
        <f t="shared" si="0"/>
        <v>HAMDEN ALL STARS</v>
      </c>
      <c r="G5" s="464">
        <v>43</v>
      </c>
      <c r="H5" s="369">
        <f>VLOOKUP(E5,START_TIMES,2)</f>
        <v>0.41666666666666702</v>
      </c>
      <c r="I5" s="370" t="str">
        <f>VLOOKUP(E5,fields,2)</f>
        <v>West Beach Fields (T), Stamford</v>
      </c>
      <c r="J5" s="73"/>
      <c r="K5" s="16"/>
      <c r="M5" s="5" t="s">
        <v>95</v>
      </c>
      <c r="N5" s="5" t="s">
        <v>94</v>
      </c>
      <c r="P5" s="198" t="s">
        <v>20</v>
      </c>
      <c r="Q5" s="277" t="s">
        <v>209</v>
      </c>
      <c r="R5" s="88" t="s">
        <v>91</v>
      </c>
      <c r="S5" s="16"/>
      <c r="T5" s="198" t="s">
        <v>101</v>
      </c>
      <c r="U5" s="198" t="s">
        <v>211</v>
      </c>
      <c r="V5" s="16">
        <v>2</v>
      </c>
      <c r="W5" s="198" t="s">
        <v>96</v>
      </c>
      <c r="X5" s="198" t="s">
        <v>20</v>
      </c>
      <c r="Y5" s="16"/>
      <c r="Z5" s="198" t="s">
        <v>20</v>
      </c>
      <c r="AA5" s="277" t="s">
        <v>209</v>
      </c>
      <c r="AB5" s="88" t="s">
        <v>91</v>
      </c>
      <c r="AF5" s="277" t="s">
        <v>209</v>
      </c>
      <c r="AG5" s="361" t="s">
        <v>91</v>
      </c>
    </row>
    <row r="6" spans="1:33" ht="12.75" customHeight="1" thickTop="1" thickBot="1" x14ac:dyDescent="0.4">
      <c r="A6" s="22">
        <v>3</v>
      </c>
      <c r="B6" s="257">
        <v>1</v>
      </c>
      <c r="C6" s="95">
        <v>45032</v>
      </c>
      <c r="D6" s="69" t="s">
        <v>10</v>
      </c>
      <c r="E6" s="530" t="str">
        <f t="shared" si="0"/>
        <v>CLUB NAPOLI 30</v>
      </c>
      <c r="F6" s="530" t="str">
        <f t="shared" si="0"/>
        <v>CLINTON FC 30</v>
      </c>
      <c r="G6" s="464">
        <v>32</v>
      </c>
      <c r="H6" s="369">
        <v>0.375</v>
      </c>
      <c r="I6" s="370" t="s">
        <v>927</v>
      </c>
      <c r="J6" s="73" t="s">
        <v>928</v>
      </c>
      <c r="K6" s="16"/>
      <c r="M6" s="5" t="s">
        <v>96</v>
      </c>
      <c r="N6" s="5" t="s">
        <v>97</v>
      </c>
      <c r="P6" s="198" t="s">
        <v>878</v>
      </c>
      <c r="Q6" s="241" t="s">
        <v>884</v>
      </c>
      <c r="R6" s="7" t="s">
        <v>681</v>
      </c>
      <c r="S6" s="16"/>
      <c r="T6" s="199" t="s">
        <v>150</v>
      </c>
      <c r="U6" s="199" t="s">
        <v>676</v>
      </c>
      <c r="V6" s="16">
        <v>3</v>
      </c>
      <c r="W6" s="198" t="s">
        <v>93</v>
      </c>
      <c r="X6" s="198" t="s">
        <v>878</v>
      </c>
      <c r="Y6" s="16"/>
      <c r="Z6" s="198" t="s">
        <v>878</v>
      </c>
      <c r="AA6" s="241" t="s">
        <v>884</v>
      </c>
      <c r="AB6" s="7" t="s">
        <v>681</v>
      </c>
      <c r="AF6" s="241" t="s">
        <v>884</v>
      </c>
      <c r="AG6" s="283">
        <v>0.41666666666666669</v>
      </c>
    </row>
    <row r="7" spans="1:33" ht="12.75" customHeight="1" thickTop="1" thickBot="1" x14ac:dyDescent="0.4">
      <c r="A7" s="22">
        <v>4</v>
      </c>
      <c r="B7" s="257">
        <v>1</v>
      </c>
      <c r="C7" s="95">
        <v>45032</v>
      </c>
      <c r="D7" s="69" t="s">
        <v>10</v>
      </c>
      <c r="E7" s="530" t="str">
        <f t="shared" si="0"/>
        <v>NORTH BRANFORD 30</v>
      </c>
      <c r="F7" s="530" t="str">
        <f t="shared" si="0"/>
        <v>GREENWICH FC 30</v>
      </c>
      <c r="G7" s="464">
        <v>12</v>
      </c>
      <c r="H7" s="369">
        <f>VLOOKUP(E7,START_TIMES,2)</f>
        <v>0.41666666666666702</v>
      </c>
      <c r="I7" s="370" t="str">
        <f>VLOOKUP(E7,fields,2)</f>
        <v>Bittner Park (G), Guilford</v>
      </c>
      <c r="J7" s="73"/>
      <c r="K7" s="16"/>
      <c r="M7" s="5" t="s">
        <v>98</v>
      </c>
      <c r="N7" s="5" t="s">
        <v>99</v>
      </c>
      <c r="O7" s="16" t="s">
        <v>0</v>
      </c>
      <c r="P7" s="198" t="s">
        <v>880</v>
      </c>
      <c r="Q7" s="198" t="s">
        <v>881</v>
      </c>
      <c r="R7" s="7" t="s">
        <v>901</v>
      </c>
      <c r="S7" s="16"/>
      <c r="T7" s="199" t="s">
        <v>151</v>
      </c>
      <c r="U7" s="199" t="s">
        <v>908</v>
      </c>
      <c r="V7" s="16">
        <v>4</v>
      </c>
      <c r="W7" s="198" t="s">
        <v>99</v>
      </c>
      <c r="X7" s="198" t="s">
        <v>880</v>
      </c>
      <c r="Y7" s="16"/>
      <c r="Z7" s="198" t="s">
        <v>880</v>
      </c>
      <c r="AA7" s="198" t="s">
        <v>881</v>
      </c>
      <c r="AB7" s="7" t="s">
        <v>679</v>
      </c>
      <c r="AF7" s="198" t="s">
        <v>881</v>
      </c>
      <c r="AG7" s="283">
        <v>0.33333333333333331</v>
      </c>
    </row>
    <row r="8" spans="1:33" ht="12.75" customHeight="1" thickTop="1" thickBot="1" x14ac:dyDescent="0.4">
      <c r="A8" s="22">
        <v>5</v>
      </c>
      <c r="B8" s="257">
        <v>1</v>
      </c>
      <c r="C8" s="95">
        <v>45032</v>
      </c>
      <c r="D8" s="69" t="s">
        <v>10</v>
      </c>
      <c r="E8" s="530" t="str">
        <f t="shared" si="0"/>
        <v>NORWALK FC</v>
      </c>
      <c r="F8" s="530" t="str">
        <f t="shared" si="0"/>
        <v>VASCO DA GAMA 30</v>
      </c>
      <c r="G8" s="419" t="s">
        <v>204</v>
      </c>
      <c r="H8" s="369">
        <f>VLOOKUP(E8,START_TIMES,2)</f>
        <v>0.41666666666666702</v>
      </c>
      <c r="I8" s="370" t="str">
        <f>VLOOKUP(E8,fields,2)</f>
        <v>Nathan Hale MS (T), Norwalk</v>
      </c>
      <c r="J8" s="73" t="s">
        <v>973</v>
      </c>
      <c r="K8" s="16"/>
      <c r="M8" s="5" t="s">
        <v>100</v>
      </c>
      <c r="N8" s="5" t="s">
        <v>101</v>
      </c>
      <c r="P8" s="198" t="s">
        <v>668</v>
      </c>
      <c r="Q8" s="249" t="s">
        <v>882</v>
      </c>
      <c r="R8" s="7" t="s">
        <v>679</v>
      </c>
      <c r="S8" s="16"/>
      <c r="T8" s="199" t="s">
        <v>152</v>
      </c>
      <c r="U8" s="199" t="s">
        <v>904</v>
      </c>
      <c r="V8" s="16">
        <v>5</v>
      </c>
      <c r="W8" s="198" t="s">
        <v>94</v>
      </c>
      <c r="X8" s="198" t="s">
        <v>668</v>
      </c>
      <c r="Y8" s="16"/>
      <c r="Z8" s="198" t="s">
        <v>668</v>
      </c>
      <c r="AA8" s="249" t="s">
        <v>882</v>
      </c>
      <c r="AB8" s="7" t="s">
        <v>679</v>
      </c>
      <c r="AF8" s="249" t="s">
        <v>882</v>
      </c>
      <c r="AG8" s="283">
        <v>0.33333333333333331</v>
      </c>
    </row>
    <row r="9" spans="1:33" ht="12.75" customHeight="1" thickTop="1" thickBot="1" x14ac:dyDescent="0.4">
      <c r="A9" s="22">
        <v>6</v>
      </c>
      <c r="B9" s="324" t="s">
        <v>0</v>
      </c>
      <c r="C9" s="95" t="s">
        <v>0</v>
      </c>
      <c r="D9" s="325" t="s">
        <v>0</v>
      </c>
      <c r="E9" s="531" t="s">
        <v>0</v>
      </c>
      <c r="F9" s="532" t="s">
        <v>0</v>
      </c>
      <c r="G9" s="373" t="s">
        <v>0</v>
      </c>
      <c r="H9" s="374" t="s">
        <v>0</v>
      </c>
      <c r="I9" s="372" t="s">
        <v>0</v>
      </c>
      <c r="J9" s="326"/>
      <c r="K9" s="16"/>
      <c r="M9" s="348"/>
      <c r="N9" s="355"/>
      <c r="P9" s="198" t="s">
        <v>14</v>
      </c>
      <c r="Q9" s="198" t="s">
        <v>20</v>
      </c>
      <c r="R9" s="7" t="s">
        <v>681</v>
      </c>
      <c r="S9" s="16"/>
      <c r="T9" s="199" t="s">
        <v>153</v>
      </c>
      <c r="U9" s="199" t="s">
        <v>937</v>
      </c>
      <c r="V9" s="16">
        <v>6</v>
      </c>
      <c r="W9" s="198" t="s">
        <v>92</v>
      </c>
      <c r="X9" s="198" t="s">
        <v>14</v>
      </c>
      <c r="Y9" s="16"/>
      <c r="Z9" s="198" t="s">
        <v>14</v>
      </c>
      <c r="AA9" s="198" t="s">
        <v>20</v>
      </c>
      <c r="AB9" s="7" t="s">
        <v>927</v>
      </c>
      <c r="AF9" s="198" t="s">
        <v>20</v>
      </c>
      <c r="AG9" s="283">
        <v>0.41666666666666669</v>
      </c>
    </row>
    <row r="10" spans="1:33" ht="12.75" customHeight="1" thickTop="1" thickBot="1" x14ac:dyDescent="0.4">
      <c r="A10" s="22">
        <v>7</v>
      </c>
      <c r="B10" s="257">
        <v>1</v>
      </c>
      <c r="C10" s="95">
        <v>45032</v>
      </c>
      <c r="D10" s="66" t="s">
        <v>175</v>
      </c>
      <c r="E10" s="530" t="str">
        <f t="shared" ref="E10:F14" si="1">VLOOKUP(M10,Teams,2)</f>
        <v>MILFORD TUESDAY</v>
      </c>
      <c r="F10" s="533" t="str">
        <f t="shared" si="1"/>
        <v>FC CALDO VERDE</v>
      </c>
      <c r="G10" s="464">
        <v>41</v>
      </c>
      <c r="H10" s="369">
        <f>VLOOKUP(E10,START_TIMES,2)</f>
        <v>0.33333333333333331</v>
      </c>
      <c r="I10" s="370" t="str">
        <f>VLOOKUP(E10,fields,2)</f>
        <v>Witek Park (G), Derby</v>
      </c>
      <c r="J10" s="73"/>
      <c r="K10" s="16"/>
      <c r="M10" s="5" t="s">
        <v>155</v>
      </c>
      <c r="N10" s="5" t="s">
        <v>152</v>
      </c>
      <c r="P10" s="198" t="s">
        <v>16</v>
      </c>
      <c r="Q10" s="277" t="s">
        <v>743</v>
      </c>
      <c r="R10" s="7" t="s">
        <v>916</v>
      </c>
      <c r="S10" s="16"/>
      <c r="T10" s="199" t="s">
        <v>154</v>
      </c>
      <c r="U10" s="199" t="s">
        <v>52</v>
      </c>
      <c r="V10" s="16">
        <v>7</v>
      </c>
      <c r="W10" s="198" t="s">
        <v>98</v>
      </c>
      <c r="X10" s="198" t="s">
        <v>16</v>
      </c>
      <c r="Y10" s="16"/>
      <c r="Z10" s="198" t="s">
        <v>16</v>
      </c>
      <c r="AA10" s="277" t="s">
        <v>743</v>
      </c>
      <c r="AB10" s="7" t="s">
        <v>916</v>
      </c>
      <c r="AF10" s="277" t="s">
        <v>743</v>
      </c>
      <c r="AG10" s="283">
        <v>0.41666666666666702</v>
      </c>
    </row>
    <row r="11" spans="1:33" ht="12.75" customHeight="1" thickTop="1" thickBot="1" x14ac:dyDescent="0.4">
      <c r="A11" s="22">
        <v>8</v>
      </c>
      <c r="B11" s="257">
        <v>1</v>
      </c>
      <c r="C11" s="95">
        <v>45032</v>
      </c>
      <c r="D11" s="66" t="s">
        <v>175</v>
      </c>
      <c r="E11" s="530" t="str">
        <f t="shared" si="1"/>
        <v>MILFORD AMIGOS</v>
      </c>
      <c r="F11" s="530" t="str">
        <f t="shared" si="1"/>
        <v>SHELTON FC</v>
      </c>
      <c r="G11" s="464">
        <v>22</v>
      </c>
      <c r="H11" s="369">
        <f>VLOOKUP(E11,START_TIMES,2)</f>
        <v>0.33333333333333331</v>
      </c>
      <c r="I11" s="370" t="str">
        <f>VLOOKUP(E11,fields,2)</f>
        <v>Pease Road (G), Woodbridge</v>
      </c>
      <c r="J11" s="73"/>
      <c r="K11" s="16"/>
      <c r="M11" s="5" t="s">
        <v>154</v>
      </c>
      <c r="N11" s="5" t="s">
        <v>158</v>
      </c>
      <c r="P11" s="198" t="s">
        <v>879</v>
      </c>
      <c r="Q11" s="316" t="s">
        <v>173</v>
      </c>
      <c r="R11" s="7" t="s">
        <v>877</v>
      </c>
      <c r="S11" s="16"/>
      <c r="T11" s="199" t="s">
        <v>155</v>
      </c>
      <c r="U11" s="199" t="s">
        <v>19</v>
      </c>
      <c r="V11" s="16">
        <v>8</v>
      </c>
      <c r="W11" s="198" t="s">
        <v>100</v>
      </c>
      <c r="X11" s="198" t="s">
        <v>879</v>
      </c>
      <c r="Y11" s="16"/>
      <c r="Z11" s="198" t="s">
        <v>879</v>
      </c>
      <c r="AA11" s="316" t="s">
        <v>173</v>
      </c>
      <c r="AB11" s="7" t="s">
        <v>682</v>
      </c>
      <c r="AF11" s="316" t="s">
        <v>173</v>
      </c>
      <c r="AG11" s="283">
        <v>0.41666666666666702</v>
      </c>
    </row>
    <row r="12" spans="1:33" ht="12.75" customHeight="1" thickTop="1" thickBot="1" x14ac:dyDescent="0.4">
      <c r="A12" s="22">
        <v>9</v>
      </c>
      <c r="B12" s="257">
        <v>1</v>
      </c>
      <c r="C12" s="95">
        <v>45032</v>
      </c>
      <c r="D12" s="66" t="s">
        <v>175</v>
      </c>
      <c r="E12" s="530" t="str">
        <f t="shared" si="1"/>
        <v>ELITE FC</v>
      </c>
      <c r="F12" s="530" t="str">
        <f t="shared" si="1"/>
        <v>COYOTES FC</v>
      </c>
      <c r="G12" s="464">
        <v>10</v>
      </c>
      <c r="H12" s="369">
        <f>VLOOKUP(E12,START_TIMES,2)</f>
        <v>0.33333333333333331</v>
      </c>
      <c r="I12" s="370" t="str">
        <f>VLOOKUP(E12,fields,2)</f>
        <v>Foran HS KMT (T), Milford</v>
      </c>
      <c r="J12" s="73"/>
      <c r="K12" s="16"/>
      <c r="M12" s="5" t="s">
        <v>151</v>
      </c>
      <c r="N12" s="5" t="s">
        <v>150</v>
      </c>
      <c r="P12" s="198" t="s">
        <v>54</v>
      </c>
      <c r="Q12" s="199" t="s">
        <v>676</v>
      </c>
      <c r="R12" s="7" t="s">
        <v>956</v>
      </c>
      <c r="S12" s="16"/>
      <c r="T12" s="199" t="s">
        <v>156</v>
      </c>
      <c r="U12" s="199" t="s">
        <v>53</v>
      </c>
      <c r="V12" s="16">
        <v>9</v>
      </c>
      <c r="W12" s="198" t="s">
        <v>95</v>
      </c>
      <c r="X12" s="198" t="s">
        <v>54</v>
      </c>
      <c r="Y12" s="16"/>
      <c r="Z12" s="198" t="s">
        <v>54</v>
      </c>
      <c r="AA12" s="199" t="s">
        <v>676</v>
      </c>
      <c r="AB12" s="7" t="s">
        <v>956</v>
      </c>
      <c r="AF12" s="199" t="s">
        <v>676</v>
      </c>
      <c r="AG12" s="283">
        <v>0.33333333333333331</v>
      </c>
    </row>
    <row r="13" spans="1:33" ht="12.75" customHeight="1" thickTop="1" thickBot="1" x14ac:dyDescent="0.4">
      <c r="A13" s="22">
        <v>10</v>
      </c>
      <c r="B13" s="257">
        <v>1</v>
      </c>
      <c r="C13" s="95">
        <v>45032</v>
      </c>
      <c r="D13" s="66" t="s">
        <v>175</v>
      </c>
      <c r="E13" s="530" t="str">
        <f t="shared" si="1"/>
        <v>NAUGATUCK FUSION</v>
      </c>
      <c r="F13" s="533" t="str">
        <f t="shared" si="1"/>
        <v>LITCHFIELD COUNTY BLUES 30</v>
      </c>
      <c r="G13" s="464">
        <v>14</v>
      </c>
      <c r="H13" s="369">
        <f>VLOOKUP(E13,START_TIMES,2)</f>
        <v>0.41666666666666702</v>
      </c>
      <c r="I13" s="370" t="str">
        <f>VLOOKUP(E13,fields,2)</f>
        <v>City Hill MS (G), Naugatuck</v>
      </c>
      <c r="J13" s="73"/>
      <c r="K13" s="16"/>
      <c r="M13" s="5" t="s">
        <v>156</v>
      </c>
      <c r="N13" s="5" t="s">
        <v>153</v>
      </c>
      <c r="P13" s="198" t="s">
        <v>211</v>
      </c>
      <c r="Q13" s="198" t="s">
        <v>878</v>
      </c>
      <c r="R13" s="7" t="s">
        <v>683</v>
      </c>
      <c r="S13" s="16"/>
      <c r="T13" s="199" t="s">
        <v>157</v>
      </c>
      <c r="U13" s="199" t="s">
        <v>677</v>
      </c>
      <c r="V13" s="16">
        <v>10</v>
      </c>
      <c r="W13" s="198" t="s">
        <v>101</v>
      </c>
      <c r="X13" s="198" t="s">
        <v>211</v>
      </c>
      <c r="Y13" s="16"/>
      <c r="Z13" s="198" t="s">
        <v>211</v>
      </c>
      <c r="AA13" s="198" t="s">
        <v>878</v>
      </c>
      <c r="AB13" s="7" t="s">
        <v>683</v>
      </c>
      <c r="AF13" s="198" t="s">
        <v>878</v>
      </c>
      <c r="AG13" s="283">
        <v>0.375</v>
      </c>
    </row>
    <row r="14" spans="1:33" ht="12.75" customHeight="1" thickTop="1" thickBot="1" x14ac:dyDescent="0.4">
      <c r="A14" s="22">
        <v>11</v>
      </c>
      <c r="B14" s="257">
        <v>1</v>
      </c>
      <c r="C14" s="95">
        <v>45032</v>
      </c>
      <c r="D14" s="66" t="s">
        <v>175</v>
      </c>
      <c r="E14" s="530" t="str">
        <f t="shared" si="1"/>
        <v>QPR</v>
      </c>
      <c r="F14" s="530" t="str">
        <f t="shared" si="1"/>
        <v>TRINITY FC</v>
      </c>
      <c r="G14" s="464" t="s">
        <v>960</v>
      </c>
      <c r="H14" s="369">
        <f>VLOOKUP(E14,START_TIMES,2)</f>
        <v>0.41666666666666669</v>
      </c>
      <c r="I14" s="370" t="str">
        <f>VLOOKUP(E14,fields,2)</f>
        <v>Quinnipiac Park (G), Cheshire</v>
      </c>
      <c r="J14" s="73"/>
      <c r="K14" s="16"/>
      <c r="M14" s="5" t="s">
        <v>157</v>
      </c>
      <c r="N14" s="5" t="s">
        <v>159</v>
      </c>
      <c r="P14" s="200" t="s">
        <v>676</v>
      </c>
      <c r="Q14" s="251" t="s">
        <v>33</v>
      </c>
      <c r="R14" s="7" t="s">
        <v>684</v>
      </c>
      <c r="S14" s="16"/>
      <c r="T14" s="200" t="s">
        <v>158</v>
      </c>
      <c r="U14" s="200" t="s">
        <v>217</v>
      </c>
      <c r="V14" s="16">
        <v>11</v>
      </c>
      <c r="W14" s="200" t="s">
        <v>150</v>
      </c>
      <c r="X14" s="200" t="s">
        <v>676</v>
      </c>
      <c r="Y14" s="16"/>
      <c r="Z14" s="200" t="s">
        <v>676</v>
      </c>
      <c r="AA14" s="251" t="s">
        <v>33</v>
      </c>
      <c r="AB14" s="7" t="s">
        <v>684</v>
      </c>
      <c r="AF14" s="251" t="s">
        <v>33</v>
      </c>
      <c r="AG14" s="283">
        <v>0.41666666666666702</v>
      </c>
    </row>
    <row r="15" spans="1:33" ht="12.75" customHeight="1" thickTop="1" thickBot="1" x14ac:dyDescent="0.4">
      <c r="A15" s="22">
        <v>12</v>
      </c>
      <c r="B15" s="324" t="s">
        <v>0</v>
      </c>
      <c r="C15" s="95" t="s">
        <v>0</v>
      </c>
      <c r="D15" s="325" t="s">
        <v>0</v>
      </c>
      <c r="E15" s="531" t="s">
        <v>0</v>
      </c>
      <c r="F15" s="532" t="s">
        <v>0</v>
      </c>
      <c r="G15" s="464" t="s">
        <v>0</v>
      </c>
      <c r="H15" s="374" t="s">
        <v>0</v>
      </c>
      <c r="I15" s="372" t="s">
        <v>0</v>
      </c>
      <c r="J15" s="326"/>
      <c r="K15" s="16"/>
      <c r="M15" s="5"/>
      <c r="N15" s="5"/>
      <c r="P15" s="200" t="s">
        <v>908</v>
      </c>
      <c r="Q15" s="236" t="s">
        <v>886</v>
      </c>
      <c r="R15" s="7" t="s">
        <v>900</v>
      </c>
      <c r="S15" s="16"/>
      <c r="T15" s="201" t="s">
        <v>96</v>
      </c>
      <c r="U15" s="201" t="s">
        <v>20</v>
      </c>
      <c r="V15" s="16">
        <v>12</v>
      </c>
      <c r="W15" s="200" t="s">
        <v>151</v>
      </c>
      <c r="X15" s="200" t="s">
        <v>908</v>
      </c>
      <c r="Y15" s="16"/>
      <c r="Z15" s="200" t="s">
        <v>908</v>
      </c>
      <c r="AA15" s="236" t="s">
        <v>886</v>
      </c>
      <c r="AB15" s="7" t="s">
        <v>900</v>
      </c>
      <c r="AF15" s="236" t="s">
        <v>886</v>
      </c>
      <c r="AG15" s="283">
        <v>0.41666666666666702</v>
      </c>
    </row>
    <row r="16" spans="1:33" ht="12.75" customHeight="1" thickTop="1" thickBot="1" x14ac:dyDescent="0.4">
      <c r="A16" s="22">
        <v>13</v>
      </c>
      <c r="B16" s="257">
        <v>1</v>
      </c>
      <c r="C16" s="95">
        <v>45032</v>
      </c>
      <c r="D16" s="65" t="s">
        <v>11</v>
      </c>
      <c r="E16" s="530" t="str">
        <f t="shared" ref="E16:F20" si="2">VLOOKUP(M16,Teams,2)</f>
        <v>GREENWICH FC 40</v>
      </c>
      <c r="F16" s="530" t="str">
        <f t="shared" si="2"/>
        <v>RIDGEFIELD KICKS</v>
      </c>
      <c r="G16" s="464">
        <v>60</v>
      </c>
      <c r="H16" s="369">
        <v>0.41666666666666669</v>
      </c>
      <c r="I16" s="370" t="s">
        <v>944</v>
      </c>
      <c r="J16" s="73"/>
      <c r="K16" s="16"/>
      <c r="M16" s="414" t="s">
        <v>162</v>
      </c>
      <c r="N16" s="414" t="s">
        <v>105</v>
      </c>
      <c r="P16" s="200" t="s">
        <v>904</v>
      </c>
      <c r="Q16" s="236" t="s">
        <v>739</v>
      </c>
      <c r="R16" s="7" t="s">
        <v>918</v>
      </c>
      <c r="S16" s="16"/>
      <c r="T16" s="200" t="s">
        <v>159</v>
      </c>
      <c r="U16" s="200" t="s">
        <v>717</v>
      </c>
      <c r="V16" s="16">
        <v>13</v>
      </c>
      <c r="W16" s="200" t="s">
        <v>152</v>
      </c>
      <c r="X16" s="200" t="s">
        <v>904</v>
      </c>
      <c r="Y16" s="16"/>
      <c r="Z16" s="200" t="s">
        <v>904</v>
      </c>
      <c r="AA16" s="236" t="s">
        <v>739</v>
      </c>
      <c r="AB16" s="7" t="s">
        <v>486</v>
      </c>
      <c r="AF16" s="236" t="s">
        <v>739</v>
      </c>
      <c r="AG16" s="283">
        <v>0.41666666666666702</v>
      </c>
    </row>
    <row r="17" spans="1:33" ht="12.75" customHeight="1" thickTop="1" thickBot="1" x14ac:dyDescent="0.4">
      <c r="A17" s="22">
        <v>14</v>
      </c>
      <c r="B17" s="257">
        <v>1</v>
      </c>
      <c r="C17" s="95">
        <v>45032</v>
      </c>
      <c r="D17" s="65" t="s">
        <v>11</v>
      </c>
      <c r="E17" s="530" t="str">
        <f t="shared" si="2"/>
        <v>VASCO DA GAMA 40</v>
      </c>
      <c r="F17" s="530" t="str">
        <f t="shared" si="2"/>
        <v>NORWALK SPORT COLOMBIA 40</v>
      </c>
      <c r="G17" s="464">
        <v>21</v>
      </c>
      <c r="H17" s="369">
        <v>0.33333333333333331</v>
      </c>
      <c r="I17" s="370" t="str">
        <f>VLOOKUP(E17,fields,2)</f>
        <v>Veterans Memorial Park (T), Bridgeport</v>
      </c>
      <c r="J17" s="73"/>
      <c r="K17" s="16"/>
      <c r="M17" s="319" t="s">
        <v>108</v>
      </c>
      <c r="N17" s="319" t="s">
        <v>104</v>
      </c>
      <c r="P17" s="259" t="s">
        <v>937</v>
      </c>
      <c r="Q17" s="313" t="s">
        <v>45</v>
      </c>
      <c r="R17" s="7" t="s">
        <v>952</v>
      </c>
      <c r="S17" s="16"/>
      <c r="T17" s="202" t="s">
        <v>160</v>
      </c>
      <c r="U17" s="203" t="s">
        <v>882</v>
      </c>
      <c r="V17" s="16">
        <v>14</v>
      </c>
      <c r="W17" s="200" t="s">
        <v>153</v>
      </c>
      <c r="X17" s="259" t="s">
        <v>937</v>
      </c>
      <c r="Y17" s="16"/>
      <c r="Z17" s="259" t="s">
        <v>937</v>
      </c>
      <c r="AA17" s="313" t="s">
        <v>45</v>
      </c>
      <c r="AB17" s="7" t="s">
        <v>952</v>
      </c>
      <c r="AF17" s="313" t="s">
        <v>45</v>
      </c>
      <c r="AG17" s="283">
        <v>0.41666666666666702</v>
      </c>
    </row>
    <row r="18" spans="1:33" ht="12.75" customHeight="1" thickTop="1" thickBot="1" x14ac:dyDescent="0.4">
      <c r="A18" s="22">
        <v>15</v>
      </c>
      <c r="B18" s="257">
        <v>1</v>
      </c>
      <c r="C18" s="95">
        <v>45032</v>
      </c>
      <c r="D18" s="65" t="s">
        <v>11</v>
      </c>
      <c r="E18" s="530" t="str">
        <f t="shared" si="2"/>
        <v>FAIRFIELD GAC 40</v>
      </c>
      <c r="F18" s="530" t="str">
        <f t="shared" si="2"/>
        <v>CLINTON FC 40</v>
      </c>
      <c r="G18" s="464">
        <v>52</v>
      </c>
      <c r="H18" s="369">
        <f>VLOOKUP(E18,START_TIMES,2)</f>
        <v>0.41666666666666669</v>
      </c>
      <c r="I18" s="370" t="str">
        <f>VLOOKUP(E18,fields,2)</f>
        <v>Ludlowe HS (T), Fairfield</v>
      </c>
      <c r="J18" s="73"/>
      <c r="K18" s="16"/>
      <c r="M18" s="319" t="s">
        <v>161</v>
      </c>
      <c r="N18" s="319" t="s">
        <v>160</v>
      </c>
      <c r="P18" s="200" t="s">
        <v>52</v>
      </c>
      <c r="Q18" s="200" t="s">
        <v>908</v>
      </c>
      <c r="R18" s="7" t="s">
        <v>900</v>
      </c>
      <c r="S18" s="16"/>
      <c r="T18" s="202" t="s">
        <v>161</v>
      </c>
      <c r="U18" s="202" t="s">
        <v>740</v>
      </c>
      <c r="V18" s="16">
        <v>15</v>
      </c>
      <c r="W18" s="200" t="s">
        <v>154</v>
      </c>
      <c r="X18" s="200" t="s">
        <v>52</v>
      </c>
      <c r="Y18" s="16"/>
      <c r="Z18" s="200" t="s">
        <v>52</v>
      </c>
      <c r="AA18" s="200" t="s">
        <v>908</v>
      </c>
      <c r="AB18" s="7" t="s">
        <v>900</v>
      </c>
      <c r="AF18" s="200" t="s">
        <v>908</v>
      </c>
      <c r="AG18" s="283">
        <v>0.33333333333333331</v>
      </c>
    </row>
    <row r="19" spans="1:33" ht="12.75" customHeight="1" thickTop="1" thickBot="1" x14ac:dyDescent="0.4">
      <c r="A19" s="22">
        <v>16</v>
      </c>
      <c r="B19" s="257">
        <v>1</v>
      </c>
      <c r="C19" s="95">
        <v>45032</v>
      </c>
      <c r="D19" s="65" t="s">
        <v>11</v>
      </c>
      <c r="E19" s="530" t="str">
        <f t="shared" si="2"/>
        <v>SOUTHEAST ROVERS</v>
      </c>
      <c r="F19" s="530" t="str">
        <f t="shared" si="2"/>
        <v>GREENWICH PUMAS FC 40</v>
      </c>
      <c r="G19" s="464">
        <v>11</v>
      </c>
      <c r="H19" s="369">
        <f>VLOOKUP(E19,START_TIMES,2)</f>
        <v>0.41666666666666702</v>
      </c>
      <c r="I19" s="370" t="str">
        <f>VLOOKUP(E19,fields,2)</f>
        <v>Leary Park (G), Waterford</v>
      </c>
      <c r="J19" s="73"/>
      <c r="K19" s="16"/>
      <c r="M19" s="319" t="s">
        <v>106</v>
      </c>
      <c r="N19" s="319" t="s">
        <v>163</v>
      </c>
      <c r="P19" s="200" t="s">
        <v>19</v>
      </c>
      <c r="Q19" s="202" t="s">
        <v>740</v>
      </c>
      <c r="R19" s="7" t="s">
        <v>691</v>
      </c>
      <c r="S19" s="16"/>
      <c r="T19" s="202" t="s">
        <v>162</v>
      </c>
      <c r="U19" s="202" t="s">
        <v>883</v>
      </c>
      <c r="V19" s="16">
        <v>16</v>
      </c>
      <c r="W19" s="200" t="s">
        <v>155</v>
      </c>
      <c r="X19" s="200" t="s">
        <v>19</v>
      </c>
      <c r="Y19" s="16"/>
      <c r="Z19" s="200" t="s">
        <v>19</v>
      </c>
      <c r="AA19" s="202" t="s">
        <v>740</v>
      </c>
      <c r="AB19" s="7" t="s">
        <v>691</v>
      </c>
      <c r="AF19" s="202" t="s">
        <v>740</v>
      </c>
      <c r="AG19" s="283">
        <v>0.41666666666666669</v>
      </c>
    </row>
    <row r="20" spans="1:33" ht="12.75" customHeight="1" thickTop="1" thickBot="1" x14ac:dyDescent="0.4">
      <c r="A20" s="22">
        <v>17</v>
      </c>
      <c r="B20" s="257">
        <v>1</v>
      </c>
      <c r="C20" s="95">
        <v>45032</v>
      </c>
      <c r="D20" s="65" t="s">
        <v>11</v>
      </c>
      <c r="E20" s="530" t="str">
        <f t="shared" si="2"/>
        <v>STORM FC</v>
      </c>
      <c r="F20" s="530" t="str">
        <f t="shared" si="2"/>
        <v>WATERBURY ALBANIANS</v>
      </c>
      <c r="G20" s="464">
        <v>21</v>
      </c>
      <c r="H20" s="369">
        <f>VLOOKUP(E20,START_TIMES,2)</f>
        <v>0.33333333333333331</v>
      </c>
      <c r="I20" s="370" t="str">
        <f>VLOOKUP(E20,fields,2)</f>
        <v>Wakeman Park (T), Westport</v>
      </c>
      <c r="J20" s="73"/>
      <c r="K20" s="16"/>
      <c r="M20" s="319" t="s">
        <v>107</v>
      </c>
      <c r="N20" s="319" t="s">
        <v>109</v>
      </c>
      <c r="P20" s="200" t="s">
        <v>53</v>
      </c>
      <c r="Q20" s="236" t="s">
        <v>741</v>
      </c>
      <c r="R20" s="7" t="s">
        <v>691</v>
      </c>
      <c r="S20" s="16"/>
      <c r="T20" s="202" t="s">
        <v>163</v>
      </c>
      <c r="U20" s="202" t="s">
        <v>899</v>
      </c>
      <c r="V20" s="16">
        <v>17</v>
      </c>
      <c r="W20" s="200" t="s">
        <v>156</v>
      </c>
      <c r="X20" s="200" t="s">
        <v>53</v>
      </c>
      <c r="Y20" s="16"/>
      <c r="Z20" s="200" t="s">
        <v>53</v>
      </c>
      <c r="AA20" s="236" t="s">
        <v>741</v>
      </c>
      <c r="AB20" s="7" t="s">
        <v>691</v>
      </c>
      <c r="AF20" s="236" t="s">
        <v>741</v>
      </c>
      <c r="AG20" s="283">
        <v>0.41666666666666702</v>
      </c>
    </row>
    <row r="21" spans="1:33" ht="12.75" customHeight="1" thickTop="1" thickBot="1" x14ac:dyDescent="0.4">
      <c r="A21" s="22">
        <v>18</v>
      </c>
      <c r="B21" s="324" t="s">
        <v>0</v>
      </c>
      <c r="C21" s="95" t="s">
        <v>0</v>
      </c>
      <c r="D21" s="325" t="s">
        <v>0</v>
      </c>
      <c r="E21" s="531" t="s">
        <v>0</v>
      </c>
      <c r="F21" s="532" t="s">
        <v>0</v>
      </c>
      <c r="G21" s="464" t="s">
        <v>0</v>
      </c>
      <c r="H21" s="374" t="s">
        <v>0</v>
      </c>
      <c r="I21" s="372" t="s">
        <v>0</v>
      </c>
      <c r="J21" s="326"/>
      <c r="K21" s="16"/>
      <c r="M21" s="5"/>
      <c r="N21" s="5"/>
      <c r="P21" s="200" t="s">
        <v>677</v>
      </c>
      <c r="Q21" s="200" t="s">
        <v>904</v>
      </c>
      <c r="R21" s="7" t="s">
        <v>686</v>
      </c>
      <c r="S21" s="16"/>
      <c r="T21" s="202" t="s">
        <v>104</v>
      </c>
      <c r="U21" s="202" t="s">
        <v>925</v>
      </c>
      <c r="V21" s="16">
        <v>18</v>
      </c>
      <c r="W21" s="200" t="s">
        <v>157</v>
      </c>
      <c r="X21" s="200" t="s">
        <v>677</v>
      </c>
      <c r="Y21" s="16"/>
      <c r="Z21" s="200" t="s">
        <v>677</v>
      </c>
      <c r="AA21" s="200" t="s">
        <v>904</v>
      </c>
      <c r="AB21" s="7" t="s">
        <v>686</v>
      </c>
      <c r="AF21" s="200" t="s">
        <v>904</v>
      </c>
      <c r="AG21" s="283">
        <v>0.41666666666666702</v>
      </c>
    </row>
    <row r="22" spans="1:33" ht="12.75" customHeight="1" thickTop="1" thickBot="1" x14ac:dyDescent="0.4">
      <c r="A22" s="22">
        <v>19</v>
      </c>
      <c r="B22" s="324" t="s">
        <v>0</v>
      </c>
      <c r="C22" s="95" t="s">
        <v>0</v>
      </c>
      <c r="D22" s="325" t="s">
        <v>0</v>
      </c>
      <c r="E22" s="531" t="s">
        <v>0</v>
      </c>
      <c r="F22" s="532" t="s">
        <v>0</v>
      </c>
      <c r="G22" s="464" t="s">
        <v>0</v>
      </c>
      <c r="H22" s="374" t="s">
        <v>0</v>
      </c>
      <c r="I22" s="372" t="s">
        <v>0</v>
      </c>
      <c r="J22" s="326"/>
      <c r="K22" s="16"/>
      <c r="M22" s="5"/>
      <c r="N22" s="5"/>
      <c r="P22" s="200" t="s">
        <v>217</v>
      </c>
      <c r="Q22" s="201" t="s">
        <v>880</v>
      </c>
      <c r="R22" s="7" t="s">
        <v>201</v>
      </c>
      <c r="S22" s="16"/>
      <c r="T22" s="202" t="s">
        <v>105</v>
      </c>
      <c r="U22" s="202" t="s">
        <v>24</v>
      </c>
      <c r="V22" s="16">
        <v>19</v>
      </c>
      <c r="W22" s="200" t="s">
        <v>158</v>
      </c>
      <c r="X22" s="200" t="s">
        <v>217</v>
      </c>
      <c r="Y22" s="16"/>
      <c r="Z22" s="200" t="s">
        <v>217</v>
      </c>
      <c r="AA22" s="201" t="s">
        <v>880</v>
      </c>
      <c r="AB22" s="7" t="s">
        <v>201</v>
      </c>
      <c r="AF22" s="201" t="s">
        <v>880</v>
      </c>
      <c r="AG22" s="283">
        <v>0.33333333333333331</v>
      </c>
    </row>
    <row r="23" spans="1:33" ht="12.75" customHeight="1" thickTop="1" thickBot="1" x14ac:dyDescent="0.4">
      <c r="A23" s="22">
        <v>20</v>
      </c>
      <c r="B23" s="257">
        <v>1</v>
      </c>
      <c r="C23" s="95">
        <v>45032</v>
      </c>
      <c r="D23" s="64" t="s">
        <v>12</v>
      </c>
      <c r="E23" s="530" t="str">
        <f t="shared" ref="E23:F29" si="3">VLOOKUP(M23,Teams,2)</f>
        <v>BESA SC</v>
      </c>
      <c r="F23" s="530" t="str">
        <f t="shared" si="3"/>
        <v>BYE</v>
      </c>
      <c r="G23" s="465" t="s">
        <v>91</v>
      </c>
      <c r="H23" s="369">
        <f>VLOOKUP(E23,START_TIMES,2)</f>
        <v>0.41666666666666669</v>
      </c>
      <c r="I23" s="370" t="str">
        <f>VLOOKUP(E23,fields,2)</f>
        <v>Bucks Hill Park (G), Waterbury</v>
      </c>
      <c r="J23" s="73"/>
      <c r="K23" s="16"/>
      <c r="M23" s="349" t="s">
        <v>110</v>
      </c>
      <c r="N23" s="349" t="s">
        <v>851</v>
      </c>
      <c r="P23" s="200" t="s">
        <v>717</v>
      </c>
      <c r="Q23" s="202" t="s">
        <v>883</v>
      </c>
      <c r="R23" s="7" t="s">
        <v>201</v>
      </c>
      <c r="S23" s="16"/>
      <c r="T23" s="202" t="s">
        <v>106</v>
      </c>
      <c r="U23" s="202" t="s">
        <v>25</v>
      </c>
      <c r="V23" s="16">
        <v>20</v>
      </c>
      <c r="W23" s="200" t="s">
        <v>159</v>
      </c>
      <c r="X23" s="200" t="s">
        <v>717</v>
      </c>
      <c r="Y23" s="16"/>
      <c r="Z23" s="200" t="s">
        <v>717</v>
      </c>
      <c r="AA23" s="202" t="s">
        <v>883</v>
      </c>
      <c r="AB23" s="7" t="s">
        <v>201</v>
      </c>
      <c r="AF23" s="202" t="s">
        <v>883</v>
      </c>
      <c r="AG23" s="283">
        <v>0.33333333333333331</v>
      </c>
    </row>
    <row r="24" spans="1:33" ht="12.75" customHeight="1" thickTop="1" thickBot="1" x14ac:dyDescent="0.4">
      <c r="A24" s="22">
        <v>21</v>
      </c>
      <c r="B24" s="257">
        <v>1</v>
      </c>
      <c r="C24" s="95">
        <v>45032</v>
      </c>
      <c r="D24" s="64" t="s">
        <v>12</v>
      </c>
      <c r="E24" s="530" t="str">
        <f t="shared" si="3"/>
        <v>CLUB NAPOLI 40</v>
      </c>
      <c r="F24" s="533" t="str">
        <f t="shared" si="3"/>
        <v>DERBY QUITUS</v>
      </c>
      <c r="G24" s="464">
        <v>42</v>
      </c>
      <c r="H24" s="369">
        <f>VLOOKUP(E24,START_TIMES,2)</f>
        <v>0.41666666666666702</v>
      </c>
      <c r="I24" s="370" t="str">
        <f>VLOOKUP(E24,fields,2)</f>
        <v>Sportsplex (T), North Branford</v>
      </c>
      <c r="J24" s="73"/>
      <c r="K24" s="16"/>
      <c r="M24" s="349" t="s">
        <v>112</v>
      </c>
      <c r="N24" s="349" t="s">
        <v>852</v>
      </c>
      <c r="P24" s="203" t="s">
        <v>882</v>
      </c>
      <c r="Q24" s="328" t="s">
        <v>902</v>
      </c>
      <c r="R24" s="7" t="s">
        <v>201</v>
      </c>
      <c r="S24" s="16"/>
      <c r="T24" s="203" t="s">
        <v>107</v>
      </c>
      <c r="U24" s="203" t="s">
        <v>192</v>
      </c>
      <c r="V24" s="16">
        <v>21</v>
      </c>
      <c r="W24" s="203" t="s">
        <v>160</v>
      </c>
      <c r="X24" s="203" t="s">
        <v>882</v>
      </c>
      <c r="Y24" s="16"/>
      <c r="Z24" s="203" t="s">
        <v>882</v>
      </c>
      <c r="AA24" s="328" t="s">
        <v>902</v>
      </c>
      <c r="AB24" s="7" t="s">
        <v>201</v>
      </c>
      <c r="AF24" s="328" t="s">
        <v>902</v>
      </c>
      <c r="AG24" s="283">
        <v>0.33333333333333331</v>
      </c>
    </row>
    <row r="25" spans="1:33" ht="12.75" customHeight="1" thickTop="1" thickBot="1" x14ac:dyDescent="0.4">
      <c r="A25" s="22">
        <v>22</v>
      </c>
      <c r="B25" s="257">
        <v>1</v>
      </c>
      <c r="C25" s="95">
        <v>45032</v>
      </c>
      <c r="D25" s="64" t="s">
        <v>12</v>
      </c>
      <c r="E25" s="530" t="str">
        <f t="shared" si="3"/>
        <v>GUILFORD BELL CURVE</v>
      </c>
      <c r="F25" s="533" t="str">
        <f t="shared" si="3"/>
        <v xml:space="preserve">GUILFORD CELTIC </v>
      </c>
      <c r="G25" s="464">
        <v>12</v>
      </c>
      <c r="H25" s="369">
        <f>VLOOKUP(E25,START_TIMES,2)</f>
        <v>0.41666666666666702</v>
      </c>
      <c r="I25" s="370" t="str">
        <f>VLOOKUP(E25,fields,2)</f>
        <v>Guilford HS (T), Guilford</v>
      </c>
      <c r="J25" s="73"/>
      <c r="K25" s="16"/>
      <c r="M25" s="349" t="s">
        <v>114</v>
      </c>
      <c r="N25" s="349" t="s">
        <v>854</v>
      </c>
      <c r="P25" s="203" t="s">
        <v>740</v>
      </c>
      <c r="Q25" s="328" t="s">
        <v>906</v>
      </c>
      <c r="R25" s="7" t="s">
        <v>201</v>
      </c>
      <c r="S25" s="16"/>
      <c r="T25" s="203" t="s">
        <v>108</v>
      </c>
      <c r="U25" s="203" t="s">
        <v>26</v>
      </c>
      <c r="V25" s="16">
        <v>22</v>
      </c>
      <c r="W25" s="203" t="s">
        <v>161</v>
      </c>
      <c r="X25" s="203" t="s">
        <v>740</v>
      </c>
      <c r="Y25" s="16"/>
      <c r="Z25" s="203" t="s">
        <v>740</v>
      </c>
      <c r="AA25" s="328" t="s">
        <v>906</v>
      </c>
      <c r="AB25" s="7" t="s">
        <v>201</v>
      </c>
      <c r="AF25" s="328" t="s">
        <v>906</v>
      </c>
      <c r="AG25" s="283">
        <v>0.33333333333333331</v>
      </c>
    </row>
    <row r="26" spans="1:33" ht="12.75" customHeight="1" thickTop="1" thickBot="1" x14ac:dyDescent="0.4">
      <c r="A26" s="22">
        <v>23</v>
      </c>
      <c r="B26" s="257">
        <v>1</v>
      </c>
      <c r="C26" s="95">
        <v>45032</v>
      </c>
      <c r="D26" s="64" t="s">
        <v>12</v>
      </c>
      <c r="E26" s="534" t="str">
        <f t="shared" si="3"/>
        <v>LITCHFIELD COUNTY BLUES 40</v>
      </c>
      <c r="F26" s="530" t="str">
        <f t="shared" si="3"/>
        <v>NEW HAVEN AMERICANS</v>
      </c>
      <c r="G26" s="464">
        <v>31</v>
      </c>
      <c r="H26" s="369">
        <v>0.33333333333333331</v>
      </c>
      <c r="I26" s="370" t="str">
        <f>VLOOKUP(E26,fields,2)</f>
        <v>Torrington HS (T), Torrington</v>
      </c>
      <c r="J26" s="73" t="s">
        <v>950</v>
      </c>
      <c r="K26" s="16"/>
      <c r="M26" s="349" t="s">
        <v>116</v>
      </c>
      <c r="N26" s="349" t="s">
        <v>856</v>
      </c>
      <c r="P26" s="203" t="s">
        <v>883</v>
      </c>
      <c r="Q26" s="203" t="s">
        <v>899</v>
      </c>
      <c r="R26" s="7" t="s">
        <v>201</v>
      </c>
      <c r="S26" s="16"/>
      <c r="T26" s="204" t="s">
        <v>93</v>
      </c>
      <c r="U26" s="204" t="s">
        <v>878</v>
      </c>
      <c r="V26" s="16">
        <v>23</v>
      </c>
      <c r="W26" s="203" t="s">
        <v>162</v>
      </c>
      <c r="X26" s="203" t="s">
        <v>883</v>
      </c>
      <c r="Y26" s="16"/>
      <c r="Z26" s="203" t="s">
        <v>883</v>
      </c>
      <c r="AA26" s="203" t="s">
        <v>899</v>
      </c>
      <c r="AB26" s="7" t="s">
        <v>201</v>
      </c>
      <c r="AF26" s="203" t="s">
        <v>899</v>
      </c>
      <c r="AG26" s="283">
        <v>0.33333333333333331</v>
      </c>
    </row>
    <row r="27" spans="1:33" ht="12.75" customHeight="1" thickTop="1" thickBot="1" x14ac:dyDescent="0.4">
      <c r="A27" s="22">
        <v>24</v>
      </c>
      <c r="B27" s="257">
        <v>1</v>
      </c>
      <c r="C27" s="95">
        <v>45032</v>
      </c>
      <c r="D27" s="64" t="s">
        <v>12</v>
      </c>
      <c r="E27" s="530" t="str">
        <f t="shared" si="3"/>
        <v>NORTH BRANFORD 40</v>
      </c>
      <c r="F27" s="530" t="str">
        <f t="shared" si="3"/>
        <v>NORTH HAVEN SC</v>
      </c>
      <c r="G27" s="464">
        <v>42</v>
      </c>
      <c r="H27" s="369">
        <v>0.33333333333333331</v>
      </c>
      <c r="I27" s="370" t="s">
        <v>692</v>
      </c>
      <c r="J27" s="73"/>
      <c r="K27" s="16"/>
      <c r="M27" s="349" t="s">
        <v>118</v>
      </c>
      <c r="N27" s="349" t="s">
        <v>858</v>
      </c>
      <c r="P27" s="203" t="s">
        <v>899</v>
      </c>
      <c r="Q27" s="243" t="s">
        <v>898</v>
      </c>
      <c r="R27" s="7" t="s">
        <v>201</v>
      </c>
      <c r="S27" s="16"/>
      <c r="T27" s="203" t="s">
        <v>109</v>
      </c>
      <c r="U27" s="203" t="s">
        <v>18</v>
      </c>
      <c r="V27" s="16">
        <v>24</v>
      </c>
      <c r="W27" s="203" t="s">
        <v>163</v>
      </c>
      <c r="X27" s="203" t="s">
        <v>899</v>
      </c>
      <c r="Y27" s="16"/>
      <c r="Z27" s="203" t="s">
        <v>899</v>
      </c>
      <c r="AA27" s="243" t="s">
        <v>898</v>
      </c>
      <c r="AB27" s="7" t="s">
        <v>201</v>
      </c>
      <c r="AF27" s="243" t="s">
        <v>898</v>
      </c>
      <c r="AG27" s="283">
        <v>0.33333333333333331</v>
      </c>
    </row>
    <row r="28" spans="1:33" ht="12.75" customHeight="1" thickTop="1" thickBot="1" x14ac:dyDescent="0.4">
      <c r="A28" s="22">
        <v>25</v>
      </c>
      <c r="B28" s="257">
        <v>1</v>
      </c>
      <c r="C28" s="95">
        <v>45032</v>
      </c>
      <c r="D28" s="64" t="s">
        <v>12</v>
      </c>
      <c r="E28" s="530" t="str">
        <f t="shared" si="3"/>
        <v>PAN ZONES</v>
      </c>
      <c r="F28" s="530" t="str">
        <f t="shared" si="3"/>
        <v>SHEBEEN FC</v>
      </c>
      <c r="G28" s="464">
        <v>36</v>
      </c>
      <c r="H28" s="369">
        <f>VLOOKUP(E28,START_TIMES,2)</f>
        <v>0.41666666666666702</v>
      </c>
      <c r="I28" s="370" t="str">
        <f>VLOOKUP(E28,fields,2)</f>
        <v>Southington HS (T), Southington</v>
      </c>
      <c r="J28" s="73"/>
      <c r="K28" s="16"/>
      <c r="M28" s="349" t="s">
        <v>120</v>
      </c>
      <c r="N28" s="349" t="s">
        <v>859</v>
      </c>
      <c r="P28" s="203" t="s">
        <v>925</v>
      </c>
      <c r="Q28" s="205" t="s">
        <v>29</v>
      </c>
      <c r="R28" s="7" t="s">
        <v>692</v>
      </c>
      <c r="S28" s="16"/>
      <c r="T28" s="205" t="s">
        <v>110</v>
      </c>
      <c r="U28" s="205" t="s">
        <v>647</v>
      </c>
      <c r="V28" s="16">
        <v>25</v>
      </c>
      <c r="W28" s="203" t="s">
        <v>104</v>
      </c>
      <c r="X28" s="203" t="s">
        <v>925</v>
      </c>
      <c r="Y28" s="16"/>
      <c r="Z28" s="203" t="s">
        <v>925</v>
      </c>
      <c r="AA28" s="205" t="s">
        <v>29</v>
      </c>
      <c r="AB28" s="7" t="s">
        <v>692</v>
      </c>
      <c r="AF28" s="205" t="s">
        <v>29</v>
      </c>
      <c r="AG28" s="283">
        <v>0.41666666666666702</v>
      </c>
    </row>
    <row r="29" spans="1:33" ht="12.75" customHeight="1" thickTop="1" thickBot="1" x14ac:dyDescent="0.4">
      <c r="A29" s="22">
        <v>26</v>
      </c>
      <c r="B29" s="257">
        <v>1</v>
      </c>
      <c r="C29" s="95">
        <v>45032</v>
      </c>
      <c r="D29" s="64" t="s">
        <v>12</v>
      </c>
      <c r="E29" s="530" t="str">
        <f t="shared" si="3"/>
        <v>WILTON WOLVES</v>
      </c>
      <c r="F29" s="530" t="str">
        <f t="shared" si="3"/>
        <v>STAMFORD UNITED</v>
      </c>
      <c r="G29" s="464">
        <v>11</v>
      </c>
      <c r="H29" s="369">
        <f>VLOOKUP(E29,START_TIMES,2)</f>
        <v>0.41666666666666702</v>
      </c>
      <c r="I29" s="370" t="str">
        <f>VLOOKUP(E29,fields,2)</f>
        <v>Lily Field (T), Wilton</v>
      </c>
      <c r="J29" s="73"/>
      <c r="K29" s="16"/>
      <c r="M29" s="362" t="s">
        <v>123</v>
      </c>
      <c r="N29" s="362" t="s">
        <v>122</v>
      </c>
      <c r="P29" s="203" t="s">
        <v>24</v>
      </c>
      <c r="Q29" s="328" t="s">
        <v>47</v>
      </c>
      <c r="R29" s="7" t="s">
        <v>719</v>
      </c>
      <c r="S29" s="16"/>
      <c r="T29" s="205" t="s">
        <v>111</v>
      </c>
      <c r="U29" s="205" t="s">
        <v>209</v>
      </c>
      <c r="V29" s="16">
        <v>26</v>
      </c>
      <c r="W29" s="203" t="s">
        <v>105</v>
      </c>
      <c r="X29" s="203" t="s">
        <v>24</v>
      </c>
      <c r="Y29" s="16"/>
      <c r="Z29" s="203" t="s">
        <v>24</v>
      </c>
      <c r="AA29" s="328" t="s">
        <v>47</v>
      </c>
      <c r="AB29" s="7" t="s">
        <v>719</v>
      </c>
      <c r="AF29" s="328" t="s">
        <v>47</v>
      </c>
      <c r="AG29" s="283">
        <v>0.41666666666666702</v>
      </c>
    </row>
    <row r="30" spans="1:33" ht="12.75" customHeight="1" thickTop="1" thickBot="1" x14ac:dyDescent="0.4">
      <c r="A30" s="22">
        <v>27</v>
      </c>
      <c r="B30" s="324" t="s">
        <v>0</v>
      </c>
      <c r="C30" s="95" t="s">
        <v>0</v>
      </c>
      <c r="D30" s="325" t="s">
        <v>0</v>
      </c>
      <c r="E30" s="531" t="s">
        <v>0</v>
      </c>
      <c r="F30" s="532" t="s">
        <v>0</v>
      </c>
      <c r="G30" s="464" t="s">
        <v>0</v>
      </c>
      <c r="H30" s="374" t="s">
        <v>0</v>
      </c>
      <c r="I30" s="372" t="s">
        <v>0</v>
      </c>
      <c r="J30" s="326"/>
      <c r="K30" s="16"/>
      <c r="M30" s="5"/>
      <c r="N30" s="5"/>
      <c r="P30" s="203" t="s">
        <v>25</v>
      </c>
      <c r="Q30" s="205" t="s">
        <v>216</v>
      </c>
      <c r="R30" s="7" t="s">
        <v>692</v>
      </c>
      <c r="S30" s="16"/>
      <c r="T30" s="205" t="s">
        <v>112</v>
      </c>
      <c r="U30" s="205" t="s">
        <v>743</v>
      </c>
      <c r="V30" s="16">
        <v>27</v>
      </c>
      <c r="W30" s="203" t="s">
        <v>106</v>
      </c>
      <c r="X30" s="203" t="s">
        <v>25</v>
      </c>
      <c r="Y30" s="16"/>
      <c r="Z30" s="203" t="s">
        <v>25</v>
      </c>
      <c r="AA30" s="205" t="s">
        <v>216</v>
      </c>
      <c r="AB30" s="7" t="s">
        <v>692</v>
      </c>
      <c r="AF30" s="205" t="s">
        <v>216</v>
      </c>
      <c r="AG30" s="283">
        <v>0.41666666666666702</v>
      </c>
    </row>
    <row r="31" spans="1:33" ht="12.75" customHeight="1" thickTop="1" thickBot="1" x14ac:dyDescent="0.4">
      <c r="A31" s="22">
        <v>28</v>
      </c>
      <c r="B31" s="257">
        <v>1</v>
      </c>
      <c r="C31" s="95">
        <v>45032</v>
      </c>
      <c r="D31" s="63" t="s">
        <v>102</v>
      </c>
      <c r="E31" s="530" t="str">
        <f t="shared" ref="E31:F35" si="4">VLOOKUP(M31,Teams,2)</f>
        <v>NEW FAIRFIELD UNITED</v>
      </c>
      <c r="F31" s="533" t="str">
        <f t="shared" si="4"/>
        <v>DYNAMO SC</v>
      </c>
      <c r="G31" s="464">
        <v>12</v>
      </c>
      <c r="H31" s="369">
        <v>0.41666666666666669</v>
      </c>
      <c r="I31" s="370" t="str">
        <f>VLOOKUP(E31,fields,2)</f>
        <v>New Fairfield HS (T), New Fairfield</v>
      </c>
      <c r="J31" s="73"/>
      <c r="K31" s="16"/>
      <c r="M31" s="351" t="s">
        <v>129</v>
      </c>
      <c r="N31" s="351" t="s">
        <v>126</v>
      </c>
      <c r="P31" s="203" t="s">
        <v>192</v>
      </c>
      <c r="Q31" s="204" t="s">
        <v>668</v>
      </c>
      <c r="R31" s="7" t="s">
        <v>680</v>
      </c>
      <c r="S31" s="16"/>
      <c r="T31" s="205" t="s">
        <v>113</v>
      </c>
      <c r="U31" s="205" t="s">
        <v>33</v>
      </c>
      <c r="V31" s="16">
        <v>28</v>
      </c>
      <c r="W31" s="203" t="s">
        <v>107</v>
      </c>
      <c r="X31" s="203" t="s">
        <v>192</v>
      </c>
      <c r="Y31" s="16"/>
      <c r="Z31" s="203" t="s">
        <v>192</v>
      </c>
      <c r="AA31" s="204" t="s">
        <v>668</v>
      </c>
      <c r="AB31" s="7" t="s">
        <v>680</v>
      </c>
      <c r="AF31" s="204" t="s">
        <v>668</v>
      </c>
      <c r="AG31" s="283">
        <v>0.41666666666666702</v>
      </c>
    </row>
    <row r="32" spans="1:33" ht="12.75" customHeight="1" thickTop="1" thickBot="1" x14ac:dyDescent="0.4">
      <c r="A32" s="22">
        <v>29</v>
      </c>
      <c r="B32" s="257">
        <v>1</v>
      </c>
      <c r="C32" s="95">
        <v>45032</v>
      </c>
      <c r="D32" s="63" t="s">
        <v>102</v>
      </c>
      <c r="E32" s="530" t="str">
        <f t="shared" si="4"/>
        <v>STAMFORD CITY</v>
      </c>
      <c r="F32" s="530" t="str">
        <f t="shared" si="4"/>
        <v>GREENWICH PUMAS FC 50</v>
      </c>
      <c r="G32" s="464" t="s">
        <v>961</v>
      </c>
      <c r="H32" s="369">
        <v>0.33333333333333331</v>
      </c>
      <c r="I32" s="370" t="str">
        <f>VLOOKUP(E32,fields,2)</f>
        <v>West Beach Fields (T), Stamford</v>
      </c>
      <c r="J32" s="73"/>
      <c r="K32" s="16"/>
      <c r="M32" s="351" t="s">
        <v>132</v>
      </c>
      <c r="N32" s="351" t="s">
        <v>128</v>
      </c>
      <c r="P32" s="203" t="s">
        <v>26</v>
      </c>
      <c r="Q32" s="259" t="s">
        <v>937</v>
      </c>
      <c r="R32" s="7" t="s">
        <v>940</v>
      </c>
      <c r="S32" s="16"/>
      <c r="T32" s="205" t="s">
        <v>114</v>
      </c>
      <c r="U32" s="205" t="s">
        <v>29</v>
      </c>
      <c r="V32" s="16">
        <v>29</v>
      </c>
      <c r="W32" s="203" t="s">
        <v>108</v>
      </c>
      <c r="X32" s="203" t="s">
        <v>26</v>
      </c>
      <c r="Y32" s="16"/>
      <c r="Z32" s="203" t="s">
        <v>26</v>
      </c>
      <c r="AA32" s="259" t="s">
        <v>937</v>
      </c>
      <c r="AB32" s="7" t="s">
        <v>940</v>
      </c>
      <c r="AF32" s="259" t="s">
        <v>937</v>
      </c>
      <c r="AG32" s="283">
        <v>0.375</v>
      </c>
    </row>
    <row r="33" spans="1:33" ht="12.75" customHeight="1" thickTop="1" thickBot="1" x14ac:dyDescent="0.4">
      <c r="A33" s="22">
        <v>30</v>
      </c>
      <c r="B33" s="257">
        <v>1</v>
      </c>
      <c r="C33" s="95">
        <v>45032</v>
      </c>
      <c r="D33" s="63" t="s">
        <v>102</v>
      </c>
      <c r="E33" s="530" t="str">
        <f t="shared" si="4"/>
        <v>DOCKSIDE SC</v>
      </c>
      <c r="F33" s="530" t="str">
        <f t="shared" si="4"/>
        <v>CHESHIRE AZZURRI</v>
      </c>
      <c r="G33" s="464">
        <v>10</v>
      </c>
      <c r="H33" s="369">
        <f>VLOOKUP(E33,START_TIMES,2)</f>
        <v>0.41666666666666702</v>
      </c>
      <c r="I33" s="370" t="str">
        <f>VLOOKUP(E33,fields,2)</f>
        <v>Foran HS KMT (T), Milford</v>
      </c>
      <c r="J33" s="73"/>
      <c r="K33" s="16"/>
      <c r="M33" s="351" t="s">
        <v>125</v>
      </c>
      <c r="N33" s="351" t="s">
        <v>124</v>
      </c>
      <c r="P33" s="203" t="s">
        <v>18</v>
      </c>
      <c r="Q33" s="205" t="s">
        <v>938</v>
      </c>
      <c r="R33" s="7" t="s">
        <v>920</v>
      </c>
      <c r="S33" s="16"/>
      <c r="T33" s="205" t="s">
        <v>115</v>
      </c>
      <c r="U33" s="205" t="s">
        <v>216</v>
      </c>
      <c r="V33" s="12">
        <v>30</v>
      </c>
      <c r="W33" s="203" t="s">
        <v>109</v>
      </c>
      <c r="X33" s="203" t="s">
        <v>18</v>
      </c>
      <c r="Y33" s="16"/>
      <c r="Z33" s="203" t="s">
        <v>18</v>
      </c>
      <c r="AA33" s="205" t="s">
        <v>938</v>
      </c>
      <c r="AB33" s="7" t="s">
        <v>920</v>
      </c>
      <c r="AF33" s="205" t="s">
        <v>938</v>
      </c>
      <c r="AG33" s="283">
        <v>0.375</v>
      </c>
    </row>
    <row r="34" spans="1:33" ht="12.75" customHeight="1" thickTop="1" thickBot="1" x14ac:dyDescent="0.4">
      <c r="A34" s="22">
        <v>31</v>
      </c>
      <c r="B34" s="257">
        <v>1</v>
      </c>
      <c r="C34" s="95">
        <v>45032</v>
      </c>
      <c r="D34" s="63" t="s">
        <v>102</v>
      </c>
      <c r="E34" s="530" t="str">
        <f t="shared" si="4"/>
        <v>FAIRFIELD GAC 50</v>
      </c>
      <c r="F34" s="530" t="str">
        <f t="shared" si="4"/>
        <v>NORWALK MARINERS LEGENDS</v>
      </c>
      <c r="G34" s="464">
        <v>21</v>
      </c>
      <c r="H34" s="369">
        <v>0.33333333333333331</v>
      </c>
      <c r="I34" s="370" t="str">
        <f>VLOOKUP(E34,fields,2)</f>
        <v>Ludlowe HS (T), Fairfield</v>
      </c>
      <c r="J34" s="73"/>
      <c r="K34" s="16"/>
      <c r="M34" s="351" t="s">
        <v>127</v>
      </c>
      <c r="N34" s="351" t="s">
        <v>130</v>
      </c>
      <c r="P34" s="206" t="s">
        <v>647</v>
      </c>
      <c r="Q34" s="235" t="s">
        <v>52</v>
      </c>
      <c r="R34" s="7" t="s">
        <v>685</v>
      </c>
      <c r="S34" s="16"/>
      <c r="T34" s="206" t="s">
        <v>116</v>
      </c>
      <c r="U34" s="206" t="s">
        <v>938</v>
      </c>
      <c r="V34" s="16">
        <v>31</v>
      </c>
      <c r="W34" s="206" t="s">
        <v>110</v>
      </c>
      <c r="X34" s="206" t="s">
        <v>647</v>
      </c>
      <c r="Y34" s="16"/>
      <c r="Z34" s="206" t="s">
        <v>647</v>
      </c>
      <c r="AA34" s="235" t="s">
        <v>52</v>
      </c>
      <c r="AB34" s="7" t="s">
        <v>685</v>
      </c>
      <c r="AF34" s="235" t="s">
        <v>52</v>
      </c>
      <c r="AG34" s="283">
        <v>0.33333333333333331</v>
      </c>
    </row>
    <row r="35" spans="1:33" ht="12.75" customHeight="1" thickTop="1" thickBot="1" x14ac:dyDescent="0.4">
      <c r="A35" s="22">
        <v>32</v>
      </c>
      <c r="B35" s="257">
        <v>1</v>
      </c>
      <c r="C35" s="95">
        <v>45032</v>
      </c>
      <c r="D35" s="63" t="s">
        <v>102</v>
      </c>
      <c r="E35" s="530" t="str">
        <f t="shared" si="4"/>
        <v>VASCO DA GAMA 50</v>
      </c>
      <c r="F35" s="530" t="str">
        <f t="shared" si="4"/>
        <v>POLONIA FALCON STARS FC</v>
      </c>
      <c r="G35" s="464">
        <v>41</v>
      </c>
      <c r="H35" s="369">
        <f>VLOOKUP(E35,START_TIMES,2)</f>
        <v>0.41666666666666702</v>
      </c>
      <c r="I35" s="370" t="str">
        <f>VLOOKUP(E35,fields,2)</f>
        <v>Veterans Memorial Park (T), Bridgeport</v>
      </c>
      <c r="J35" s="73"/>
      <c r="K35" s="16"/>
      <c r="M35" s="351" t="s">
        <v>133</v>
      </c>
      <c r="N35" s="351" t="s">
        <v>131</v>
      </c>
      <c r="P35" s="206" t="s">
        <v>209</v>
      </c>
      <c r="Q35" s="235" t="s">
        <v>19</v>
      </c>
      <c r="R35" s="7" t="s">
        <v>684</v>
      </c>
      <c r="S35" s="16"/>
      <c r="T35" s="206" t="s">
        <v>117</v>
      </c>
      <c r="U35" s="206" t="s">
        <v>30</v>
      </c>
      <c r="V35" s="12">
        <v>32</v>
      </c>
      <c r="W35" s="206" t="s">
        <v>111</v>
      </c>
      <c r="X35" s="206" t="s">
        <v>209</v>
      </c>
      <c r="Y35" s="16"/>
      <c r="Z35" s="206" t="s">
        <v>209</v>
      </c>
      <c r="AA35" s="235" t="s">
        <v>19</v>
      </c>
      <c r="AB35" s="7" t="s">
        <v>684</v>
      </c>
      <c r="AF35" s="235" t="s">
        <v>19</v>
      </c>
      <c r="AG35" s="283">
        <v>0.33333333333333331</v>
      </c>
    </row>
    <row r="36" spans="1:33" ht="12.75" customHeight="1" thickTop="1" thickBot="1" x14ac:dyDescent="0.4">
      <c r="A36" s="22">
        <v>33</v>
      </c>
      <c r="B36" s="324" t="s">
        <v>0</v>
      </c>
      <c r="C36" s="95" t="s">
        <v>0</v>
      </c>
      <c r="D36" s="325" t="s">
        <v>0</v>
      </c>
      <c r="E36" s="531" t="s">
        <v>0</v>
      </c>
      <c r="F36" s="532" t="s">
        <v>0</v>
      </c>
      <c r="G36" s="464" t="s">
        <v>0</v>
      </c>
      <c r="H36" s="374" t="s">
        <v>0</v>
      </c>
      <c r="I36" s="372" t="s">
        <v>0</v>
      </c>
      <c r="J36" s="326"/>
      <c r="K36" s="16"/>
      <c r="M36" s="5"/>
      <c r="N36" s="5"/>
      <c r="P36" s="206" t="s">
        <v>743</v>
      </c>
      <c r="Q36" s="235" t="s">
        <v>53</v>
      </c>
      <c r="R36" s="7" t="s">
        <v>686</v>
      </c>
      <c r="S36" s="16"/>
      <c r="T36" s="206" t="s">
        <v>118</v>
      </c>
      <c r="U36" s="206" t="s">
        <v>36</v>
      </c>
      <c r="V36" s="16">
        <v>33</v>
      </c>
      <c r="W36" s="206" t="s">
        <v>112</v>
      </c>
      <c r="X36" s="206" t="s">
        <v>743</v>
      </c>
      <c r="Y36" s="16"/>
      <c r="Z36" s="206" t="s">
        <v>743</v>
      </c>
      <c r="AA36" s="235" t="s">
        <v>53</v>
      </c>
      <c r="AB36" s="7" t="s">
        <v>686</v>
      </c>
      <c r="AF36" s="235" t="s">
        <v>53</v>
      </c>
      <c r="AG36" s="283">
        <v>0.41666666666666702</v>
      </c>
    </row>
    <row r="37" spans="1:33" ht="12.75" customHeight="1" thickTop="1" thickBot="1" x14ac:dyDescent="0.4">
      <c r="A37" s="22">
        <v>34</v>
      </c>
      <c r="B37" s="257">
        <v>1</v>
      </c>
      <c r="C37" s="95">
        <v>45032</v>
      </c>
      <c r="D37" s="306" t="s">
        <v>890</v>
      </c>
      <c r="E37" s="530" t="str">
        <f t="shared" ref="E37:F39" si="5">VLOOKUP(M37,Teams,2)</f>
        <v>REBELS UNITED</v>
      </c>
      <c r="F37" s="530" t="str">
        <f t="shared" si="5"/>
        <v>GREENWICH FC 50</v>
      </c>
      <c r="G37" s="464">
        <v>15</v>
      </c>
      <c r="H37" s="369">
        <v>0.33333333333333331</v>
      </c>
      <c r="I37" s="370" t="str">
        <f>VLOOKUP(E37,fields,2)</f>
        <v>New Fairfield HS (T), New Fairfield</v>
      </c>
      <c r="J37" s="73"/>
      <c r="K37" s="16"/>
      <c r="M37" s="350" t="s">
        <v>142</v>
      </c>
      <c r="N37" s="350" t="s">
        <v>136</v>
      </c>
      <c r="P37" s="206" t="s">
        <v>33</v>
      </c>
      <c r="Q37" s="250" t="s">
        <v>745</v>
      </c>
      <c r="R37" s="7" t="s">
        <v>921</v>
      </c>
      <c r="S37" s="16"/>
      <c r="T37" s="207" t="s">
        <v>99</v>
      </c>
      <c r="U37" s="207" t="s">
        <v>880</v>
      </c>
      <c r="V37" s="12">
        <v>34</v>
      </c>
      <c r="W37" s="206" t="s">
        <v>113</v>
      </c>
      <c r="X37" s="206" t="s">
        <v>33</v>
      </c>
      <c r="Y37" s="16"/>
      <c r="Z37" s="206" t="s">
        <v>33</v>
      </c>
      <c r="AA37" s="250" t="s">
        <v>745</v>
      </c>
      <c r="AB37" s="7" t="s">
        <v>921</v>
      </c>
      <c r="AF37" s="250" t="s">
        <v>745</v>
      </c>
      <c r="AG37" s="283">
        <v>0.41666666666666669</v>
      </c>
    </row>
    <row r="38" spans="1:33" ht="12.75" customHeight="1" thickTop="1" thickBot="1" x14ac:dyDescent="0.4">
      <c r="A38" s="22">
        <v>35</v>
      </c>
      <c r="B38" s="257">
        <v>1</v>
      </c>
      <c r="C38" s="95">
        <v>45032</v>
      </c>
      <c r="D38" s="306" t="s">
        <v>890</v>
      </c>
      <c r="E38" s="535" t="str">
        <f t="shared" si="5"/>
        <v>NORWALK SPORT COLOMBIA 50</v>
      </c>
      <c r="F38" s="530" t="str">
        <f t="shared" si="5"/>
        <v>GREENWICH PFC</v>
      </c>
      <c r="G38" s="464">
        <v>22</v>
      </c>
      <c r="H38" s="369">
        <v>0.41666666666666669</v>
      </c>
      <c r="I38" s="370" t="str">
        <f>VLOOKUP(E38,fields,2)</f>
        <v>Nathan Hale MS (T), Norwalk</v>
      </c>
      <c r="J38" s="73" t="s">
        <v>950</v>
      </c>
      <c r="K38" s="16"/>
      <c r="M38" s="350" t="s">
        <v>141</v>
      </c>
      <c r="N38" s="350" t="s">
        <v>138</v>
      </c>
      <c r="P38" s="206" t="s">
        <v>29</v>
      </c>
      <c r="Q38" s="206" t="s">
        <v>30</v>
      </c>
      <c r="R38" s="7" t="s">
        <v>688</v>
      </c>
      <c r="S38" s="16"/>
      <c r="T38" s="206" t="s">
        <v>119</v>
      </c>
      <c r="U38" s="206" t="s">
        <v>37</v>
      </c>
      <c r="V38" s="16">
        <v>35</v>
      </c>
      <c r="W38" s="206" t="s">
        <v>114</v>
      </c>
      <c r="X38" s="206" t="s">
        <v>29</v>
      </c>
      <c r="Y38" s="16"/>
      <c r="Z38" s="206" t="s">
        <v>29</v>
      </c>
      <c r="AA38" s="206" t="s">
        <v>30</v>
      </c>
      <c r="AB38" s="7" t="s">
        <v>688</v>
      </c>
      <c r="AF38" s="206" t="s">
        <v>30</v>
      </c>
      <c r="AG38" s="283">
        <v>0.41666666666666702</v>
      </c>
    </row>
    <row r="39" spans="1:33" ht="12.75" customHeight="1" thickTop="1" thickBot="1" x14ac:dyDescent="0.4">
      <c r="A39" s="22">
        <v>36</v>
      </c>
      <c r="B39" s="257">
        <v>1</v>
      </c>
      <c r="C39" s="95">
        <v>45032</v>
      </c>
      <c r="D39" s="306" t="s">
        <v>890</v>
      </c>
      <c r="E39" s="530" t="str">
        <f t="shared" si="5"/>
        <v>EAST HAVEN SC</v>
      </c>
      <c r="F39" s="530" t="str">
        <f t="shared" si="5"/>
        <v>WESTPORT FC</v>
      </c>
      <c r="G39" s="464">
        <v>38</v>
      </c>
      <c r="H39" s="369">
        <f>VLOOKUP(E39,START_TIMES,2)</f>
        <v>0.41666666666666702</v>
      </c>
      <c r="I39" s="370" t="str">
        <f>VLOOKUP(E39,fields,2)</f>
        <v>East Haven MS (G), East Haven</v>
      </c>
      <c r="J39" s="73"/>
      <c r="K39" s="16"/>
      <c r="M39" s="350" t="s">
        <v>134</v>
      </c>
      <c r="N39" s="350" t="s">
        <v>144</v>
      </c>
      <c r="P39" s="206" t="s">
        <v>216</v>
      </c>
      <c r="Q39" s="207" t="s">
        <v>14</v>
      </c>
      <c r="R39" s="7" t="s">
        <v>939</v>
      </c>
      <c r="S39" s="16"/>
      <c r="T39" s="206" t="s">
        <v>120</v>
      </c>
      <c r="U39" s="206" t="s">
        <v>214</v>
      </c>
      <c r="V39" s="12">
        <v>36</v>
      </c>
      <c r="W39" s="206" t="s">
        <v>115</v>
      </c>
      <c r="X39" s="206" t="s">
        <v>216</v>
      </c>
      <c r="Y39" s="16"/>
      <c r="Z39" s="206" t="s">
        <v>216</v>
      </c>
      <c r="AA39" s="207" t="s">
        <v>14</v>
      </c>
      <c r="AB39" s="7" t="s">
        <v>85</v>
      </c>
      <c r="AF39" s="207" t="s">
        <v>14</v>
      </c>
      <c r="AG39" s="283">
        <v>0.33333333333333331</v>
      </c>
    </row>
    <row r="40" spans="1:33" ht="12.75" customHeight="1" thickTop="1" thickBot="1" x14ac:dyDescent="0.4">
      <c r="A40" s="22">
        <v>37</v>
      </c>
      <c r="B40" s="257"/>
      <c r="C40" s="95" t="s">
        <v>0</v>
      </c>
      <c r="D40" s="325" t="s">
        <v>0</v>
      </c>
      <c r="E40" s="531" t="s">
        <v>0</v>
      </c>
      <c r="F40" s="532" t="s">
        <v>0</v>
      </c>
      <c r="G40" s="464" t="s">
        <v>0</v>
      </c>
      <c r="H40" s="374" t="s">
        <v>0</v>
      </c>
      <c r="I40" s="372" t="s">
        <v>0</v>
      </c>
      <c r="J40" s="326"/>
      <c r="K40" s="16"/>
      <c r="M40" s="5"/>
      <c r="N40" s="5"/>
      <c r="P40" s="205" t="s">
        <v>938</v>
      </c>
      <c r="Q40" s="207" t="s">
        <v>16</v>
      </c>
      <c r="R40" s="7" t="s">
        <v>943</v>
      </c>
      <c r="S40" s="16"/>
      <c r="T40" s="206" t="s">
        <v>121</v>
      </c>
      <c r="U40" s="205" t="s">
        <v>888</v>
      </c>
      <c r="V40" s="16">
        <v>37</v>
      </c>
      <c r="W40" s="206" t="s">
        <v>116</v>
      </c>
      <c r="X40" s="205" t="s">
        <v>938</v>
      </c>
      <c r="Y40" s="16"/>
      <c r="Z40" s="205" t="s">
        <v>938</v>
      </c>
      <c r="AA40" s="207" t="s">
        <v>16</v>
      </c>
      <c r="AB40" s="7" t="s">
        <v>943</v>
      </c>
      <c r="AF40" s="207" t="s">
        <v>16</v>
      </c>
      <c r="AG40" s="283">
        <v>0.41666666666666702</v>
      </c>
    </row>
    <row r="41" spans="1:33" ht="12.75" customHeight="1" thickTop="1" thickBot="1" x14ac:dyDescent="0.4">
      <c r="A41" s="22">
        <v>38</v>
      </c>
      <c r="B41" s="257">
        <v>1</v>
      </c>
      <c r="C41" s="95">
        <v>45032</v>
      </c>
      <c r="D41" s="68" t="s">
        <v>891</v>
      </c>
      <c r="E41" s="530" t="str">
        <f t="shared" ref="E41:F43" si="6">VLOOKUP(M41,Teams,2)</f>
        <v>VASCO DA GAMA 60</v>
      </c>
      <c r="F41" s="530" t="str">
        <f t="shared" si="6"/>
        <v>GUILFORD BLACK EAGLES</v>
      </c>
      <c r="G41" s="464">
        <v>27</v>
      </c>
      <c r="H41" s="369">
        <f>VLOOKUP(E41,START_TIMES,2)</f>
        <v>0.41666666666666702</v>
      </c>
      <c r="I41" s="370" t="s">
        <v>958</v>
      </c>
      <c r="J41" s="73" t="s">
        <v>928</v>
      </c>
      <c r="K41" s="16"/>
      <c r="M41" s="459" t="s">
        <v>135</v>
      </c>
      <c r="N41" s="459" t="s">
        <v>147</v>
      </c>
      <c r="P41" s="206" t="s">
        <v>30</v>
      </c>
      <c r="Q41" s="206" t="s">
        <v>36</v>
      </c>
      <c r="R41" s="7" t="s">
        <v>943</v>
      </c>
      <c r="S41" s="16"/>
      <c r="T41" s="206" t="s">
        <v>122</v>
      </c>
      <c r="U41" s="206" t="s">
        <v>31</v>
      </c>
      <c r="V41" s="12">
        <v>38</v>
      </c>
      <c r="W41" s="206" t="s">
        <v>117</v>
      </c>
      <c r="X41" s="206" t="s">
        <v>30</v>
      </c>
      <c r="Y41" s="16"/>
      <c r="Z41" s="206" t="s">
        <v>30</v>
      </c>
      <c r="AA41" s="206" t="s">
        <v>36</v>
      </c>
      <c r="AB41" s="7" t="s">
        <v>943</v>
      </c>
      <c r="AF41" s="206" t="s">
        <v>36</v>
      </c>
      <c r="AG41" s="283">
        <v>0.375</v>
      </c>
    </row>
    <row r="42" spans="1:33" ht="12.75" customHeight="1" thickTop="1" thickBot="1" x14ac:dyDescent="0.4">
      <c r="A42" s="22">
        <v>39</v>
      </c>
      <c r="B42" s="257">
        <v>1</v>
      </c>
      <c r="C42" s="95">
        <v>45032</v>
      </c>
      <c r="D42" s="68" t="s">
        <v>891</v>
      </c>
      <c r="E42" s="530" t="str">
        <f t="shared" si="6"/>
        <v>SOUTHEAST CT</v>
      </c>
      <c r="F42" s="530" t="str">
        <f t="shared" si="6"/>
        <v>NORTH BRANFORD LEGENDS</v>
      </c>
      <c r="G42" s="464">
        <v>11</v>
      </c>
      <c r="H42" s="369">
        <v>0.41666666666666669</v>
      </c>
      <c r="I42" s="370" t="str">
        <f>VLOOKUP(E42,fields,2)</f>
        <v>Killingworth Rec Park (G), Killingworth</v>
      </c>
      <c r="J42" s="73"/>
      <c r="K42" s="16"/>
      <c r="M42" s="459" t="s">
        <v>149</v>
      </c>
      <c r="N42" s="459" t="s">
        <v>148</v>
      </c>
      <c r="P42" s="206" t="s">
        <v>36</v>
      </c>
      <c r="Q42" s="248" t="s">
        <v>50</v>
      </c>
      <c r="R42" s="7" t="s">
        <v>877</v>
      </c>
      <c r="S42" s="16"/>
      <c r="T42" s="206" t="s">
        <v>123</v>
      </c>
      <c r="U42" s="206" t="s">
        <v>39</v>
      </c>
      <c r="V42" s="16">
        <v>39</v>
      </c>
      <c r="W42" s="206" t="s">
        <v>118</v>
      </c>
      <c r="X42" s="206" t="s">
        <v>36</v>
      </c>
      <c r="Y42" s="16"/>
      <c r="Z42" s="206" t="s">
        <v>36</v>
      </c>
      <c r="AA42" s="248" t="s">
        <v>50</v>
      </c>
      <c r="AB42" s="7" t="s">
        <v>877</v>
      </c>
      <c r="AF42" s="248" t="s">
        <v>50</v>
      </c>
      <c r="AG42" s="283">
        <v>0.41666666666666669</v>
      </c>
    </row>
    <row r="43" spans="1:33" ht="12.75" customHeight="1" thickTop="1" thickBot="1" x14ac:dyDescent="0.4">
      <c r="A43" s="22">
        <v>40</v>
      </c>
      <c r="B43" s="257">
        <v>1</v>
      </c>
      <c r="C43" s="95">
        <v>45032</v>
      </c>
      <c r="D43" s="68" t="s">
        <v>891</v>
      </c>
      <c r="E43" s="530" t="str">
        <f t="shared" si="6"/>
        <v>CLUB NAPOLI 50</v>
      </c>
      <c r="F43" s="530" t="str">
        <f t="shared" si="6"/>
        <v>ZIMMITTI SC</v>
      </c>
      <c r="G43" s="464">
        <v>41</v>
      </c>
      <c r="H43" s="369">
        <f>VLOOKUP(E43,START_TIMES,2)</f>
        <v>0.41666666666666702</v>
      </c>
      <c r="I43" s="370" t="str">
        <f>VLOOKUP(E43,fields,2)</f>
        <v>Northford Park (G), Northford</v>
      </c>
      <c r="J43" s="73"/>
      <c r="K43" s="16"/>
      <c r="M43" s="459" t="s">
        <v>146</v>
      </c>
      <c r="N43" s="459" t="s">
        <v>137</v>
      </c>
      <c r="P43" s="206" t="s">
        <v>37</v>
      </c>
      <c r="Q43" s="206" t="s">
        <v>37</v>
      </c>
      <c r="R43" s="7" t="s">
        <v>957</v>
      </c>
      <c r="S43" s="16"/>
      <c r="T43" s="250" t="s">
        <v>124</v>
      </c>
      <c r="U43" s="250" t="s">
        <v>884</v>
      </c>
      <c r="V43" s="16">
        <v>40</v>
      </c>
      <c r="W43" s="206" t="s">
        <v>119</v>
      </c>
      <c r="X43" s="206" t="s">
        <v>37</v>
      </c>
      <c r="Y43" s="16"/>
      <c r="Z43" s="206" t="s">
        <v>37</v>
      </c>
      <c r="AA43" s="206" t="s">
        <v>37</v>
      </c>
      <c r="AB43" s="7" t="s">
        <v>957</v>
      </c>
      <c r="AF43" s="206" t="s">
        <v>37</v>
      </c>
      <c r="AG43" s="283">
        <v>0.41666666666666702</v>
      </c>
    </row>
    <row r="44" spans="1:33" ht="12.75" customHeight="1" thickTop="1" thickBot="1" x14ac:dyDescent="0.4">
      <c r="A44" s="22">
        <v>41</v>
      </c>
      <c r="B44" s="324" t="s">
        <v>0</v>
      </c>
      <c r="C44" s="95" t="s">
        <v>0</v>
      </c>
      <c r="D44" s="325" t="s">
        <v>0</v>
      </c>
      <c r="E44" s="531" t="s">
        <v>0</v>
      </c>
      <c r="F44" s="532" t="s">
        <v>0</v>
      </c>
      <c r="G44" s="464" t="s">
        <v>0</v>
      </c>
      <c r="H44" s="374" t="s">
        <v>0</v>
      </c>
      <c r="I44" s="372" t="s">
        <v>0</v>
      </c>
      <c r="J44" s="326"/>
      <c r="K44" s="16"/>
      <c r="M44" s="5"/>
      <c r="N44" s="5"/>
      <c r="P44" s="206" t="s">
        <v>214</v>
      </c>
      <c r="Q44" s="207" t="s">
        <v>879</v>
      </c>
      <c r="R44" s="7" t="s">
        <v>696</v>
      </c>
      <c r="S44" s="16"/>
      <c r="T44" s="250" t="s">
        <v>125</v>
      </c>
      <c r="U44" s="250" t="s">
        <v>886</v>
      </c>
      <c r="V44" s="16">
        <v>41</v>
      </c>
      <c r="W44" s="206" t="s">
        <v>120</v>
      </c>
      <c r="X44" s="206" t="s">
        <v>214</v>
      </c>
      <c r="Y44" s="16"/>
      <c r="Z44" s="206" t="s">
        <v>214</v>
      </c>
      <c r="AA44" s="207" t="s">
        <v>879</v>
      </c>
      <c r="AB44" s="7" t="s">
        <v>696</v>
      </c>
      <c r="AF44" s="207" t="s">
        <v>879</v>
      </c>
      <c r="AG44" s="283">
        <v>0.41666666666666702</v>
      </c>
    </row>
    <row r="45" spans="1:33" ht="12.75" customHeight="1" thickTop="1" thickBot="1" x14ac:dyDescent="0.4">
      <c r="A45" s="22">
        <v>42</v>
      </c>
      <c r="B45" s="257">
        <v>2</v>
      </c>
      <c r="C45" s="95">
        <v>45039</v>
      </c>
      <c r="D45" s="69" t="s">
        <v>10</v>
      </c>
      <c r="E45" s="530" t="str">
        <f t="shared" ref="E45:F49" si="7">VLOOKUP(M45,Teams,2)</f>
        <v>HAMDEN ALL STARS</v>
      </c>
      <c r="F45" s="533" t="str">
        <f t="shared" si="7"/>
        <v>NORTH BRANFORD 30</v>
      </c>
      <c r="G45" s="464">
        <v>10</v>
      </c>
      <c r="H45" s="369">
        <f>VLOOKUP(E45,START_TIMES,2)</f>
        <v>0.41666666666666702</v>
      </c>
      <c r="I45" s="370" t="str">
        <f>VLOOKUP(E45,fields,2)</f>
        <v>West Woods School (G), Hamden</v>
      </c>
      <c r="J45" s="73" t="s">
        <v>953</v>
      </c>
      <c r="K45" s="16"/>
      <c r="M45" s="5" t="s">
        <v>94</v>
      </c>
      <c r="N45" s="5" t="s">
        <v>98</v>
      </c>
      <c r="P45" s="206" t="s">
        <v>888</v>
      </c>
      <c r="Q45" s="250" t="s">
        <v>885</v>
      </c>
      <c r="R45" s="7" t="s">
        <v>696</v>
      </c>
      <c r="S45" s="16"/>
      <c r="T45" s="250" t="s">
        <v>126</v>
      </c>
      <c r="U45" s="250" t="s">
        <v>739</v>
      </c>
      <c r="V45" s="16">
        <v>42</v>
      </c>
      <c r="W45" s="206" t="s">
        <v>121</v>
      </c>
      <c r="X45" s="206" t="s">
        <v>888</v>
      </c>
      <c r="Y45" s="16">
        <v>0</v>
      </c>
      <c r="Z45" s="206" t="s">
        <v>888</v>
      </c>
      <c r="AA45" s="250" t="s">
        <v>885</v>
      </c>
      <c r="AB45" s="7" t="s">
        <v>696</v>
      </c>
      <c r="AF45" s="250" t="s">
        <v>885</v>
      </c>
      <c r="AG45" s="283">
        <v>0.41666666666666702</v>
      </c>
    </row>
    <row r="46" spans="1:33" ht="12.75" customHeight="1" thickTop="1" thickBot="1" x14ac:dyDescent="0.4">
      <c r="A46" s="22">
        <v>43</v>
      </c>
      <c r="B46" s="257">
        <v>2</v>
      </c>
      <c r="C46" s="95">
        <v>45039</v>
      </c>
      <c r="D46" s="69" t="s">
        <v>10</v>
      </c>
      <c r="E46" s="530" t="str">
        <f t="shared" si="7"/>
        <v>NEWTOWN SALTY DOGS</v>
      </c>
      <c r="F46" s="533" t="str">
        <f t="shared" si="7"/>
        <v>VASCO DA GAMA 30</v>
      </c>
      <c r="G46" s="464" t="s">
        <v>963</v>
      </c>
      <c r="H46" s="369">
        <f>VLOOKUP(E46,START_TIMES,2)</f>
        <v>0.33333333333333331</v>
      </c>
      <c r="I46" s="370" t="str">
        <f>VLOOKUP(E46,fields,2)</f>
        <v>Treadwell Park (T), Newtown</v>
      </c>
      <c r="J46" s="73"/>
      <c r="K46" s="16"/>
      <c r="M46" s="5" t="s">
        <v>92</v>
      </c>
      <c r="N46" s="5" t="s">
        <v>101</v>
      </c>
      <c r="P46" s="206" t="s">
        <v>31</v>
      </c>
      <c r="Q46" s="203" t="s">
        <v>925</v>
      </c>
      <c r="R46" s="7" t="s">
        <v>696</v>
      </c>
      <c r="S46" s="16"/>
      <c r="T46" s="250" t="s">
        <v>127</v>
      </c>
      <c r="U46" s="250" t="s">
        <v>741</v>
      </c>
      <c r="V46" s="16">
        <v>43</v>
      </c>
      <c r="W46" s="206" t="s">
        <v>122</v>
      </c>
      <c r="X46" s="206" t="s">
        <v>31</v>
      </c>
      <c r="Y46" s="16"/>
      <c r="Z46" s="206" t="s">
        <v>31</v>
      </c>
      <c r="AA46" s="203" t="s">
        <v>925</v>
      </c>
      <c r="AB46" s="7" t="s">
        <v>696</v>
      </c>
      <c r="AF46" s="276" t="s">
        <v>925</v>
      </c>
      <c r="AG46" s="283">
        <v>0.41666666666666702</v>
      </c>
    </row>
    <row r="47" spans="1:33" ht="12.75" customHeight="1" thickTop="1" thickBot="1" x14ac:dyDescent="0.4">
      <c r="A47" s="22">
        <v>44</v>
      </c>
      <c r="B47" s="257">
        <v>2</v>
      </c>
      <c r="C47" s="95">
        <v>45039</v>
      </c>
      <c r="D47" s="69" t="s">
        <v>10</v>
      </c>
      <c r="E47" s="530" t="str">
        <f t="shared" si="7"/>
        <v>DANBURY UNITED</v>
      </c>
      <c r="F47" s="533" t="str">
        <f t="shared" si="7"/>
        <v>CLUB NAPOLI 30</v>
      </c>
      <c r="G47" s="464">
        <v>32</v>
      </c>
      <c r="H47" s="369">
        <f>VLOOKUP(E47,START_TIMES,2)</f>
        <v>0.375</v>
      </c>
      <c r="I47" s="370" t="str">
        <f>VLOOKUP(E47,fields,2)</f>
        <v>Portuguese Cultural Center (G), Danbury</v>
      </c>
      <c r="J47" s="73"/>
      <c r="K47" s="16"/>
      <c r="M47" s="5" t="s">
        <v>93</v>
      </c>
      <c r="N47" s="5" t="s">
        <v>96</v>
      </c>
      <c r="P47" s="206" t="s">
        <v>39</v>
      </c>
      <c r="Q47" s="304" t="s">
        <v>926</v>
      </c>
      <c r="R47" s="7" t="s">
        <v>696</v>
      </c>
      <c r="S47" s="16"/>
      <c r="T47" s="250" t="s">
        <v>128</v>
      </c>
      <c r="U47" s="250" t="s">
        <v>898</v>
      </c>
      <c r="V47" s="16">
        <v>44</v>
      </c>
      <c r="W47" s="206" t="s">
        <v>123</v>
      </c>
      <c r="X47" s="206" t="s">
        <v>39</v>
      </c>
      <c r="Y47" s="16"/>
      <c r="Z47" s="206" t="s">
        <v>39</v>
      </c>
      <c r="AA47" s="304" t="s">
        <v>926</v>
      </c>
      <c r="AB47" s="7" t="s">
        <v>696</v>
      </c>
      <c r="AF47" s="304" t="s">
        <v>926</v>
      </c>
      <c r="AG47" s="283">
        <v>0.41666666666666702</v>
      </c>
    </row>
    <row r="48" spans="1:33" ht="12.75" customHeight="1" thickTop="1" thickBot="1" x14ac:dyDescent="0.4">
      <c r="A48" s="22">
        <v>45</v>
      </c>
      <c r="B48" s="257">
        <v>2</v>
      </c>
      <c r="C48" s="95">
        <v>45039</v>
      </c>
      <c r="D48" s="69" t="s">
        <v>10</v>
      </c>
      <c r="E48" s="530" t="str">
        <f t="shared" si="7"/>
        <v>STAMFORD FC</v>
      </c>
      <c r="F48" s="533" t="str">
        <f t="shared" si="7"/>
        <v>GREENWICH FC 30</v>
      </c>
      <c r="G48" s="464">
        <v>12</v>
      </c>
      <c r="H48" s="369">
        <v>0.33333333333333331</v>
      </c>
      <c r="I48" s="370" t="str">
        <f>VLOOKUP(E48,fields,2)</f>
        <v>West Beach Fields (T), Stamford</v>
      </c>
      <c r="J48" s="73"/>
      <c r="K48" s="16"/>
      <c r="M48" s="5" t="s">
        <v>95</v>
      </c>
      <c r="N48" s="5" t="s">
        <v>99</v>
      </c>
      <c r="P48" s="212" t="s">
        <v>884</v>
      </c>
      <c r="Q48" s="247" t="s">
        <v>214</v>
      </c>
      <c r="R48" s="7" t="s">
        <v>949</v>
      </c>
      <c r="S48" s="16"/>
      <c r="T48" s="213" t="s">
        <v>94</v>
      </c>
      <c r="U48" s="213" t="s">
        <v>668</v>
      </c>
      <c r="V48" s="16">
        <v>45</v>
      </c>
      <c r="W48" s="212" t="s">
        <v>124</v>
      </c>
      <c r="X48" s="212" t="s">
        <v>884</v>
      </c>
      <c r="Y48" s="16"/>
      <c r="Z48" s="212" t="s">
        <v>884</v>
      </c>
      <c r="AA48" s="247" t="s">
        <v>214</v>
      </c>
      <c r="AB48" s="7" t="s">
        <v>962</v>
      </c>
      <c r="AF48" s="247" t="s">
        <v>214</v>
      </c>
      <c r="AG48" s="283">
        <v>0.41666666666666702</v>
      </c>
    </row>
    <row r="49" spans="1:33" ht="12.75" customHeight="1" thickTop="1" thickBot="1" x14ac:dyDescent="0.4">
      <c r="A49" s="22">
        <v>46</v>
      </c>
      <c r="B49" s="257">
        <v>2</v>
      </c>
      <c r="C49" s="95">
        <v>45039</v>
      </c>
      <c r="D49" s="69" t="s">
        <v>10</v>
      </c>
      <c r="E49" s="530" t="str">
        <f t="shared" si="7"/>
        <v>CLINTON FC 30</v>
      </c>
      <c r="F49" s="533" t="str">
        <f t="shared" si="7"/>
        <v>NORWALK FC</v>
      </c>
      <c r="G49" s="464">
        <v>22</v>
      </c>
      <c r="H49" s="369">
        <f>VLOOKUP(E49,START_TIMES,2)</f>
        <v>0.33333333333333331</v>
      </c>
      <c r="I49" s="370" t="str">
        <f>VLOOKUP(E49,fields,2)</f>
        <v>Strong Field (T), Madison</v>
      </c>
      <c r="J49" s="73"/>
      <c r="K49" s="16"/>
      <c r="M49" s="5" t="s">
        <v>97</v>
      </c>
      <c r="N49" s="5" t="s">
        <v>100</v>
      </c>
      <c r="P49" s="212" t="s">
        <v>886</v>
      </c>
      <c r="Q49" s="212" t="s">
        <v>168</v>
      </c>
      <c r="R49" s="7" t="s">
        <v>687</v>
      </c>
      <c r="S49" s="16"/>
      <c r="T49" s="212" t="s">
        <v>129</v>
      </c>
      <c r="U49" s="212" t="s">
        <v>745</v>
      </c>
      <c r="V49" s="16">
        <v>46</v>
      </c>
      <c r="W49" s="212" t="s">
        <v>125</v>
      </c>
      <c r="X49" s="212" t="s">
        <v>886</v>
      </c>
      <c r="Y49" s="16"/>
      <c r="Z49" s="212" t="s">
        <v>886</v>
      </c>
      <c r="AA49" s="212" t="s">
        <v>168</v>
      </c>
      <c r="AB49" s="7" t="s">
        <v>687</v>
      </c>
      <c r="AF49" s="212" t="s">
        <v>168</v>
      </c>
      <c r="AG49" s="283">
        <v>0.33333333333333331</v>
      </c>
    </row>
    <row r="50" spans="1:33" ht="12.75" customHeight="1" thickTop="1" thickBot="1" x14ac:dyDescent="0.4">
      <c r="A50" s="22">
        <v>47</v>
      </c>
      <c r="B50" s="324" t="s">
        <v>0</v>
      </c>
      <c r="C50" s="95" t="s">
        <v>0</v>
      </c>
      <c r="D50" s="325" t="s">
        <v>0</v>
      </c>
      <c r="E50" s="531" t="s">
        <v>0</v>
      </c>
      <c r="F50" s="532" t="s">
        <v>0</v>
      </c>
      <c r="G50" s="464" t="s">
        <v>0</v>
      </c>
      <c r="H50" s="374" t="s">
        <v>0</v>
      </c>
      <c r="I50" s="372" t="s">
        <v>0</v>
      </c>
      <c r="J50" s="326"/>
      <c r="K50" s="16"/>
      <c r="M50" s="5"/>
      <c r="N50" s="5"/>
      <c r="P50" s="212" t="s">
        <v>739</v>
      </c>
      <c r="Q50" s="237" t="s">
        <v>677</v>
      </c>
      <c r="R50" s="7" t="s">
        <v>681</v>
      </c>
      <c r="S50" s="16"/>
      <c r="T50" s="212" t="s">
        <v>130</v>
      </c>
      <c r="U50" s="212" t="s">
        <v>885</v>
      </c>
      <c r="V50" s="16">
        <v>47</v>
      </c>
      <c r="W50" s="212" t="s">
        <v>126</v>
      </c>
      <c r="X50" s="212" t="s">
        <v>739</v>
      </c>
      <c r="Y50" s="16"/>
      <c r="Z50" s="212" t="s">
        <v>739</v>
      </c>
      <c r="AA50" s="237" t="s">
        <v>677</v>
      </c>
      <c r="AB50" s="7" t="s">
        <v>681</v>
      </c>
      <c r="AF50" s="237" t="s">
        <v>677</v>
      </c>
      <c r="AG50" s="283">
        <v>0.41666666666666669</v>
      </c>
    </row>
    <row r="51" spans="1:33" ht="12.75" customHeight="1" thickTop="1" thickBot="1" x14ac:dyDescent="0.4">
      <c r="A51" s="22">
        <v>48</v>
      </c>
      <c r="B51" s="257">
        <v>2</v>
      </c>
      <c r="C51" s="95">
        <v>45039</v>
      </c>
      <c r="D51" s="66" t="s">
        <v>175</v>
      </c>
      <c r="E51" s="530" t="str">
        <f t="shared" ref="E51:F55" si="8">VLOOKUP(M51,Teams,2)</f>
        <v>MILFORD AMIGOS</v>
      </c>
      <c r="F51" s="533" t="str">
        <f t="shared" si="8"/>
        <v>NAUGATUCK FUSION</v>
      </c>
      <c r="G51" s="464">
        <v>12</v>
      </c>
      <c r="H51" s="369">
        <f>VLOOKUP(E51,START_TIMES,2)</f>
        <v>0.33333333333333331</v>
      </c>
      <c r="I51" s="370" t="str">
        <f>VLOOKUP(E51,fields,2)</f>
        <v>Pease Road (G), Woodbridge</v>
      </c>
      <c r="J51" s="73"/>
      <c r="K51" s="16"/>
      <c r="M51" s="5" t="s">
        <v>154</v>
      </c>
      <c r="N51" s="5" t="s">
        <v>156</v>
      </c>
      <c r="P51" s="212" t="s">
        <v>741</v>
      </c>
      <c r="Q51" s="308" t="s">
        <v>905</v>
      </c>
      <c r="R51" s="7" t="s">
        <v>921</v>
      </c>
      <c r="S51" s="16"/>
      <c r="T51" s="212" t="s">
        <v>131</v>
      </c>
      <c r="U51" s="212" t="s">
        <v>168</v>
      </c>
      <c r="V51" s="16">
        <v>48</v>
      </c>
      <c r="W51" s="212" t="s">
        <v>127</v>
      </c>
      <c r="X51" s="212" t="s">
        <v>741</v>
      </c>
      <c r="Y51" s="16"/>
      <c r="Z51" s="212" t="s">
        <v>741</v>
      </c>
      <c r="AA51" s="308" t="s">
        <v>905</v>
      </c>
      <c r="AB51" s="7" t="s">
        <v>921</v>
      </c>
      <c r="AF51" s="308" t="s">
        <v>905</v>
      </c>
      <c r="AG51" s="283">
        <v>0.33333333333333331</v>
      </c>
    </row>
    <row r="52" spans="1:33" ht="12.75" customHeight="1" thickTop="1" thickBot="1" x14ac:dyDescent="0.4">
      <c r="A52" s="22">
        <v>49</v>
      </c>
      <c r="B52" s="257">
        <v>2</v>
      </c>
      <c r="C52" s="95">
        <v>45039</v>
      </c>
      <c r="D52" s="66" t="s">
        <v>175</v>
      </c>
      <c r="E52" s="530" t="str">
        <f t="shared" si="8"/>
        <v>MILFORD TUESDAY</v>
      </c>
      <c r="F52" s="533" t="str">
        <f t="shared" si="8"/>
        <v>TRINITY FC</v>
      </c>
      <c r="G52" s="419" t="s">
        <v>204</v>
      </c>
      <c r="H52" s="369">
        <f>VLOOKUP(E52,START_TIMES,2)</f>
        <v>0.33333333333333331</v>
      </c>
      <c r="I52" s="370" t="str">
        <f>VLOOKUP(E52,fields,2)</f>
        <v>Witek Park (G), Derby</v>
      </c>
      <c r="J52" s="73" t="s">
        <v>973</v>
      </c>
      <c r="K52" s="16"/>
      <c r="M52" s="5" t="s">
        <v>155</v>
      </c>
      <c r="N52" s="5" t="s">
        <v>159</v>
      </c>
      <c r="P52" s="212" t="s">
        <v>898</v>
      </c>
      <c r="Q52" s="242" t="s">
        <v>24</v>
      </c>
      <c r="R52" s="7" t="s">
        <v>951</v>
      </c>
      <c r="S52" s="16"/>
      <c r="T52" s="212" t="s">
        <v>132</v>
      </c>
      <c r="U52" s="212" t="s">
        <v>38</v>
      </c>
      <c r="V52" s="16">
        <v>49</v>
      </c>
      <c r="W52" s="212" t="s">
        <v>128</v>
      </c>
      <c r="X52" s="212" t="s">
        <v>898</v>
      </c>
      <c r="Y52" s="16"/>
      <c r="Z52" s="212" t="s">
        <v>898</v>
      </c>
      <c r="AA52" s="242" t="s">
        <v>24</v>
      </c>
      <c r="AB52" s="7" t="s">
        <v>951</v>
      </c>
      <c r="AF52" s="242" t="s">
        <v>24</v>
      </c>
      <c r="AG52" s="283">
        <v>0.41666666666666669</v>
      </c>
    </row>
    <row r="53" spans="1:33" ht="12.75" customHeight="1" thickTop="1" thickBot="1" x14ac:dyDescent="0.4">
      <c r="A53" s="22">
        <v>50</v>
      </c>
      <c r="B53" s="257">
        <v>2</v>
      </c>
      <c r="C53" s="95">
        <v>45039</v>
      </c>
      <c r="D53" s="66" t="s">
        <v>175</v>
      </c>
      <c r="E53" s="530" t="str">
        <f t="shared" si="8"/>
        <v>FC CALDO VERDE</v>
      </c>
      <c r="F53" s="533" t="str">
        <f t="shared" si="8"/>
        <v>ELITE FC</v>
      </c>
      <c r="G53" s="419" t="s">
        <v>204</v>
      </c>
      <c r="H53" s="369">
        <f>VLOOKUP(E53,START_TIMES,2)</f>
        <v>0.41666666666666702</v>
      </c>
      <c r="I53" s="370" t="str">
        <f>VLOOKUP(E53,fields,2)</f>
        <v>City Hill MS (G), Naugatuck</v>
      </c>
      <c r="J53" s="73" t="s">
        <v>976</v>
      </c>
      <c r="K53" s="16"/>
      <c r="M53" s="5" t="s">
        <v>152</v>
      </c>
      <c r="N53" s="5" t="s">
        <v>151</v>
      </c>
      <c r="P53" s="212" t="s">
        <v>745</v>
      </c>
      <c r="Q53" s="247" t="s">
        <v>888</v>
      </c>
      <c r="R53" s="7" t="s">
        <v>691</v>
      </c>
      <c r="S53" s="16"/>
      <c r="T53" s="212" t="s">
        <v>133</v>
      </c>
      <c r="U53" s="212" t="s">
        <v>185</v>
      </c>
      <c r="V53" s="16">
        <v>50</v>
      </c>
      <c r="W53" s="212" t="s">
        <v>129</v>
      </c>
      <c r="X53" s="212" t="s">
        <v>745</v>
      </c>
      <c r="Y53" s="16"/>
      <c r="Z53" s="212" t="s">
        <v>745</v>
      </c>
      <c r="AA53" s="247" t="s">
        <v>888</v>
      </c>
      <c r="AB53" s="7" t="s">
        <v>691</v>
      </c>
      <c r="AF53" s="247" t="s">
        <v>888</v>
      </c>
      <c r="AG53" s="283">
        <v>0.41666666666666669</v>
      </c>
    </row>
    <row r="54" spans="1:33" ht="12.75" customHeight="1" thickTop="1" thickBot="1" x14ac:dyDescent="0.4">
      <c r="A54" s="22">
        <v>51</v>
      </c>
      <c r="B54" s="257">
        <v>2</v>
      </c>
      <c r="C54" s="95">
        <v>45039</v>
      </c>
      <c r="D54" s="66" t="s">
        <v>175</v>
      </c>
      <c r="E54" s="536" t="str">
        <f t="shared" si="8"/>
        <v>LITCHFIELD COUNTY BLUES 30</v>
      </c>
      <c r="F54" s="533" t="str">
        <f t="shared" si="8"/>
        <v>SHELTON FC</v>
      </c>
      <c r="G54" s="464">
        <v>22</v>
      </c>
      <c r="H54" s="369">
        <f>VLOOKUP(E54,START_TIMES,2)</f>
        <v>0.375</v>
      </c>
      <c r="I54" s="370" t="str">
        <f>VLOOKUP(E54,fields,2)</f>
        <v>New Milford HS (T), New Milford</v>
      </c>
      <c r="J54" s="73"/>
      <c r="K54" s="16"/>
      <c r="M54" s="5" t="s">
        <v>153</v>
      </c>
      <c r="N54" s="5" t="s">
        <v>158</v>
      </c>
      <c r="P54" s="212" t="s">
        <v>885</v>
      </c>
      <c r="Q54" s="237" t="s">
        <v>217</v>
      </c>
      <c r="R54" s="7" t="s">
        <v>689</v>
      </c>
      <c r="S54" s="16"/>
      <c r="T54" s="308" t="s">
        <v>134</v>
      </c>
      <c r="U54" s="308" t="s">
        <v>45</v>
      </c>
      <c r="V54" s="16">
        <v>51</v>
      </c>
      <c r="W54" s="212" t="s">
        <v>130</v>
      </c>
      <c r="X54" s="212" t="s">
        <v>885</v>
      </c>
      <c r="Y54" s="16"/>
      <c r="Z54" s="212" t="s">
        <v>885</v>
      </c>
      <c r="AA54" s="237" t="s">
        <v>217</v>
      </c>
      <c r="AB54" s="7" t="s">
        <v>689</v>
      </c>
      <c r="AF54" s="237" t="s">
        <v>217</v>
      </c>
      <c r="AG54" s="283">
        <v>0.33333333333333331</v>
      </c>
    </row>
    <row r="55" spans="1:33" ht="12.75" customHeight="1" thickTop="1" thickBot="1" x14ac:dyDescent="0.4">
      <c r="A55" s="22">
        <v>52</v>
      </c>
      <c r="B55" s="257">
        <v>2</v>
      </c>
      <c r="C55" s="95">
        <v>45039</v>
      </c>
      <c r="D55" s="66" t="s">
        <v>175</v>
      </c>
      <c r="E55" s="530" t="str">
        <f t="shared" si="8"/>
        <v>COYOTES FC</v>
      </c>
      <c r="F55" s="533" t="str">
        <f t="shared" si="8"/>
        <v>QPR</v>
      </c>
      <c r="G55" s="464">
        <v>26</v>
      </c>
      <c r="H55" s="369">
        <v>0.41666666666666669</v>
      </c>
      <c r="I55" s="370" t="str">
        <f>VLOOKUP(E55,fields,2)</f>
        <v>Pragemann  Park (G), Wallingford</v>
      </c>
      <c r="J55" s="73"/>
      <c r="K55" s="16"/>
      <c r="M55" s="5" t="s">
        <v>150</v>
      </c>
      <c r="N55" s="5" t="s">
        <v>157</v>
      </c>
      <c r="P55" s="212" t="s">
        <v>168</v>
      </c>
      <c r="Q55" s="214" t="s">
        <v>896</v>
      </c>
      <c r="R55" s="7" t="s">
        <v>897</v>
      </c>
      <c r="S55" s="16"/>
      <c r="T55" s="308" t="s">
        <v>136</v>
      </c>
      <c r="U55" s="308" t="s">
        <v>902</v>
      </c>
      <c r="V55" s="16">
        <v>52</v>
      </c>
      <c r="W55" s="212" t="s">
        <v>131</v>
      </c>
      <c r="X55" s="212" t="s">
        <v>168</v>
      </c>
      <c r="Y55" s="16"/>
      <c r="Z55" s="212" t="s">
        <v>168</v>
      </c>
      <c r="AA55" s="214" t="s">
        <v>896</v>
      </c>
      <c r="AB55" s="7" t="s">
        <v>897</v>
      </c>
      <c r="AF55" s="214" t="s">
        <v>896</v>
      </c>
      <c r="AG55" s="283">
        <v>0.41666666666666702</v>
      </c>
    </row>
    <row r="56" spans="1:33" ht="12.75" customHeight="1" thickTop="1" thickBot="1" x14ac:dyDescent="0.4">
      <c r="A56" s="22">
        <v>53</v>
      </c>
      <c r="B56" s="324" t="s">
        <v>0</v>
      </c>
      <c r="C56" s="95"/>
      <c r="D56" s="325" t="s">
        <v>0</v>
      </c>
      <c r="E56" s="531" t="s">
        <v>0</v>
      </c>
      <c r="F56" s="532" t="s">
        <v>0</v>
      </c>
      <c r="G56" s="464" t="s">
        <v>0</v>
      </c>
      <c r="H56" s="374" t="s">
        <v>0</v>
      </c>
      <c r="I56" s="372" t="s">
        <v>0</v>
      </c>
      <c r="J56" s="326"/>
      <c r="K56" s="16"/>
      <c r="M56" s="5"/>
      <c r="N56" s="5"/>
      <c r="P56" s="241" t="s">
        <v>38</v>
      </c>
      <c r="Q56" s="249" t="s">
        <v>25</v>
      </c>
      <c r="R56" s="357" t="s">
        <v>924</v>
      </c>
      <c r="S56" s="16"/>
      <c r="T56" s="308" t="s">
        <v>138</v>
      </c>
      <c r="U56" s="316" t="s">
        <v>906</v>
      </c>
      <c r="V56" s="16">
        <v>53</v>
      </c>
      <c r="W56" s="212" t="s">
        <v>132</v>
      </c>
      <c r="X56" s="241" t="s">
        <v>38</v>
      </c>
      <c r="Y56" s="16"/>
      <c r="Z56" s="241" t="s">
        <v>38</v>
      </c>
      <c r="AA56" s="249" t="s">
        <v>25</v>
      </c>
      <c r="AB56" s="357" t="s">
        <v>1009</v>
      </c>
      <c r="AF56" s="249" t="s">
        <v>25</v>
      </c>
      <c r="AG56" s="283">
        <v>0.41666666666666702</v>
      </c>
    </row>
    <row r="57" spans="1:33" ht="12.75" customHeight="1" thickTop="1" thickBot="1" x14ac:dyDescent="0.4">
      <c r="A57" s="22">
        <v>54</v>
      </c>
      <c r="B57" s="257">
        <v>2</v>
      </c>
      <c r="C57" s="95">
        <v>45039</v>
      </c>
      <c r="D57" s="65" t="s">
        <v>11</v>
      </c>
      <c r="E57" s="530" t="str">
        <f t="shared" ref="E57:F61" si="9">VLOOKUP(M57,Teams,2)</f>
        <v>NORWALK SPORT COLOMBIA 40</v>
      </c>
      <c r="F57" s="533" t="str">
        <f t="shared" si="9"/>
        <v>SOUTHEAST ROVERS</v>
      </c>
      <c r="G57" s="464">
        <v>20</v>
      </c>
      <c r="H57" s="369">
        <f>VLOOKUP(E57,START_TIMES,2)</f>
        <v>0.41666666666666702</v>
      </c>
      <c r="I57" s="370" t="str">
        <f>VLOOKUP(E57,fields,2)</f>
        <v>Nathan Hale MS (T), Norwalk</v>
      </c>
      <c r="J57" s="73"/>
      <c r="K57" s="16"/>
      <c r="M57" s="319" t="s">
        <v>104</v>
      </c>
      <c r="N57" s="319" t="s">
        <v>106</v>
      </c>
      <c r="P57" s="241" t="s">
        <v>185</v>
      </c>
      <c r="Q57" s="241" t="s">
        <v>38</v>
      </c>
      <c r="R57" s="7" t="s">
        <v>693</v>
      </c>
      <c r="S57" s="16"/>
      <c r="T57" s="308" t="s">
        <v>141</v>
      </c>
      <c r="U57" s="316" t="s">
        <v>926</v>
      </c>
      <c r="V57" s="16">
        <v>54</v>
      </c>
      <c r="W57" s="212" t="s">
        <v>133</v>
      </c>
      <c r="X57" s="241" t="s">
        <v>185</v>
      </c>
      <c r="Y57" s="16"/>
      <c r="Z57" s="241" t="s">
        <v>185</v>
      </c>
      <c r="AA57" s="241" t="s">
        <v>38</v>
      </c>
      <c r="AB57" s="7" t="s">
        <v>693</v>
      </c>
      <c r="AF57" s="241" t="s">
        <v>38</v>
      </c>
      <c r="AG57" s="283">
        <v>0.41666666666666702</v>
      </c>
    </row>
    <row r="58" spans="1:33" ht="12.75" customHeight="1" thickTop="1" thickBot="1" x14ac:dyDescent="0.4">
      <c r="A58" s="22">
        <v>55</v>
      </c>
      <c r="B58" s="257">
        <v>2</v>
      </c>
      <c r="C58" s="95">
        <v>45039</v>
      </c>
      <c r="D58" s="65" t="s">
        <v>11</v>
      </c>
      <c r="E58" s="530" t="str">
        <f t="shared" si="9"/>
        <v>RIDGEFIELD KICKS</v>
      </c>
      <c r="F58" s="533" t="str">
        <f t="shared" si="9"/>
        <v>WATERBURY ALBANIANS</v>
      </c>
      <c r="G58" s="464">
        <v>20</v>
      </c>
      <c r="H58" s="369">
        <f>VLOOKUP(E58,START_TIMES,2)</f>
        <v>0.41666666666666669</v>
      </c>
      <c r="I58" s="370" t="str">
        <f>VLOOKUP(E58,fields,2)</f>
        <v>Wooster School (T), Danbury</v>
      </c>
      <c r="J58" s="73"/>
      <c r="K58" s="16"/>
      <c r="M58" s="319" t="s">
        <v>105</v>
      </c>
      <c r="N58" s="319" t="s">
        <v>109</v>
      </c>
      <c r="P58" s="304" t="s">
        <v>173</v>
      </c>
      <c r="Q58" s="309" t="s">
        <v>54</v>
      </c>
      <c r="R58" s="7" t="s">
        <v>693</v>
      </c>
      <c r="S58" s="16"/>
      <c r="T58" s="304" t="s">
        <v>142</v>
      </c>
      <c r="U58" s="304" t="s">
        <v>905</v>
      </c>
      <c r="V58" s="16">
        <v>55</v>
      </c>
      <c r="W58" s="304" t="s">
        <v>134</v>
      </c>
      <c r="X58" s="304" t="s">
        <v>45</v>
      </c>
      <c r="Y58" s="16"/>
      <c r="Z58" s="304" t="s">
        <v>173</v>
      </c>
      <c r="AA58" s="309" t="s">
        <v>54</v>
      </c>
      <c r="AB58" s="7" t="s">
        <v>693</v>
      </c>
      <c r="AF58" s="309" t="s">
        <v>54</v>
      </c>
      <c r="AG58" s="283">
        <v>0.41666666666666702</v>
      </c>
    </row>
    <row r="59" spans="1:33" ht="12.75" customHeight="1" thickTop="1" thickBot="1" x14ac:dyDescent="0.4">
      <c r="A59" s="22">
        <v>56</v>
      </c>
      <c r="B59" s="257">
        <v>2</v>
      </c>
      <c r="C59" s="95">
        <v>45039</v>
      </c>
      <c r="D59" s="65" t="s">
        <v>11</v>
      </c>
      <c r="E59" s="530" t="str">
        <f t="shared" si="9"/>
        <v>GREENWICH FC 40</v>
      </c>
      <c r="F59" s="533" t="str">
        <f t="shared" si="9"/>
        <v>FAIRFIELD GAC 40</v>
      </c>
      <c r="G59" s="419" t="s">
        <v>204</v>
      </c>
      <c r="H59" s="369">
        <f>VLOOKUP(E59,START_TIMES,2)</f>
        <v>0.33333333333333331</v>
      </c>
      <c r="I59" s="370" t="s">
        <v>945</v>
      </c>
      <c r="J59" s="73" t="s">
        <v>973</v>
      </c>
      <c r="K59" s="16"/>
      <c r="M59" s="319" t="s">
        <v>162</v>
      </c>
      <c r="N59" s="319" t="s">
        <v>161</v>
      </c>
      <c r="P59" s="304" t="s">
        <v>45</v>
      </c>
      <c r="Q59" s="315" t="s">
        <v>31</v>
      </c>
      <c r="R59" s="7" t="s">
        <v>693</v>
      </c>
      <c r="S59" s="16"/>
      <c r="T59" s="309" t="s">
        <v>92</v>
      </c>
      <c r="U59" s="309" t="s">
        <v>14</v>
      </c>
      <c r="V59" s="16">
        <v>56</v>
      </c>
      <c r="W59" s="304" t="s">
        <v>136</v>
      </c>
      <c r="X59" s="304" t="s">
        <v>902</v>
      </c>
      <c r="Y59" s="16"/>
      <c r="Z59" s="304" t="s">
        <v>45</v>
      </c>
      <c r="AA59" s="315" t="s">
        <v>31</v>
      </c>
      <c r="AB59" s="7" t="s">
        <v>693</v>
      </c>
      <c r="AF59" s="315" t="s">
        <v>31</v>
      </c>
      <c r="AG59" s="283">
        <v>0.41666666666666702</v>
      </c>
    </row>
    <row r="60" spans="1:33" ht="12.75" customHeight="1" thickTop="1" thickBot="1" x14ac:dyDescent="0.4">
      <c r="A60" s="22">
        <v>57</v>
      </c>
      <c r="B60" s="257">
        <v>2</v>
      </c>
      <c r="C60" s="95">
        <v>45039</v>
      </c>
      <c r="D60" s="65" t="s">
        <v>11</v>
      </c>
      <c r="E60" s="530" t="str">
        <f t="shared" si="9"/>
        <v>GREENWICH PUMAS FC 40</v>
      </c>
      <c r="F60" s="533" t="str">
        <f t="shared" si="9"/>
        <v>VASCO DA GAMA 40</v>
      </c>
      <c r="G60" s="464">
        <v>12</v>
      </c>
      <c r="H60" s="369">
        <v>0.41666666666666669</v>
      </c>
      <c r="I60" s="370" t="s">
        <v>944</v>
      </c>
      <c r="J60" s="73"/>
      <c r="K60" s="16"/>
      <c r="M60" s="319" t="s">
        <v>163</v>
      </c>
      <c r="N60" s="319" t="s">
        <v>108</v>
      </c>
      <c r="P60" s="304" t="s">
        <v>902</v>
      </c>
      <c r="Q60" s="327" t="s">
        <v>192</v>
      </c>
      <c r="R60" s="14" t="s">
        <v>694</v>
      </c>
      <c r="S60" s="16"/>
      <c r="T60" s="304" t="s">
        <v>144</v>
      </c>
      <c r="U60" s="304" t="s">
        <v>907</v>
      </c>
      <c r="V60" s="16">
        <v>57</v>
      </c>
      <c r="W60" s="304" t="s">
        <v>138</v>
      </c>
      <c r="X60" s="304" t="s">
        <v>906</v>
      </c>
      <c r="Y60" s="16"/>
      <c r="Z60" s="304" t="s">
        <v>902</v>
      </c>
      <c r="AA60" s="327" t="s">
        <v>192</v>
      </c>
      <c r="AB60" s="14" t="s">
        <v>694</v>
      </c>
      <c r="AF60" s="327" t="s">
        <v>192</v>
      </c>
      <c r="AG60" s="283">
        <v>0.33333333333333331</v>
      </c>
    </row>
    <row r="61" spans="1:33" ht="12.75" customHeight="1" thickTop="1" thickBot="1" x14ac:dyDescent="0.4">
      <c r="A61" s="22">
        <v>58</v>
      </c>
      <c r="B61" s="257">
        <v>2</v>
      </c>
      <c r="C61" s="95">
        <v>45039</v>
      </c>
      <c r="D61" s="65" t="s">
        <v>11</v>
      </c>
      <c r="E61" s="530" t="str">
        <f t="shared" si="9"/>
        <v>STORM FC</v>
      </c>
      <c r="F61" s="530" t="str">
        <f t="shared" si="9"/>
        <v>CLINTON FC 40</v>
      </c>
      <c r="G61" s="464">
        <v>51</v>
      </c>
      <c r="H61" s="369">
        <f>VLOOKUP(E61,START_TIMES,2)</f>
        <v>0.33333333333333331</v>
      </c>
      <c r="I61" s="370" t="str">
        <f>VLOOKUP(E61,fields,2)</f>
        <v>Wakeman Park (T), Westport</v>
      </c>
      <c r="J61" s="73"/>
      <c r="K61" s="16"/>
      <c r="M61" s="414" t="s">
        <v>107</v>
      </c>
      <c r="N61" s="414" t="s">
        <v>160</v>
      </c>
      <c r="P61" s="304" t="s">
        <v>906</v>
      </c>
      <c r="Q61" s="317" t="s">
        <v>717</v>
      </c>
      <c r="R61" s="7" t="s">
        <v>685</v>
      </c>
      <c r="S61" s="16"/>
      <c r="T61" s="310" t="s">
        <v>146</v>
      </c>
      <c r="U61" s="310" t="s">
        <v>173</v>
      </c>
      <c r="V61" s="16">
        <v>58</v>
      </c>
      <c r="W61" s="304" t="s">
        <v>141</v>
      </c>
      <c r="X61" s="304" t="s">
        <v>926</v>
      </c>
      <c r="Y61" s="16"/>
      <c r="Z61" s="304" t="s">
        <v>906</v>
      </c>
      <c r="AA61" s="317" t="s">
        <v>717</v>
      </c>
      <c r="AB61" s="7" t="s">
        <v>685</v>
      </c>
      <c r="AF61" s="317" t="s">
        <v>717</v>
      </c>
      <c r="AG61" s="283">
        <v>0.33333333333333331</v>
      </c>
    </row>
    <row r="62" spans="1:33" ht="12.75" customHeight="1" thickTop="1" thickBot="1" x14ac:dyDescent="0.4">
      <c r="A62" s="22">
        <v>59</v>
      </c>
      <c r="B62" s="324" t="s">
        <v>0</v>
      </c>
      <c r="C62" s="95"/>
      <c r="D62" s="325" t="s">
        <v>0</v>
      </c>
      <c r="E62" s="531" t="s">
        <v>0</v>
      </c>
      <c r="F62" s="532" t="s">
        <v>0</v>
      </c>
      <c r="G62" s="464" t="s">
        <v>0</v>
      </c>
      <c r="H62" s="374" t="s">
        <v>0</v>
      </c>
      <c r="I62" s="372" t="s">
        <v>0</v>
      </c>
      <c r="J62" s="326"/>
      <c r="K62" s="16"/>
      <c r="M62" s="5"/>
      <c r="N62" s="5"/>
      <c r="P62" s="304" t="s">
        <v>47</v>
      </c>
      <c r="Q62" s="309" t="s">
        <v>211</v>
      </c>
      <c r="R62" s="7" t="s">
        <v>695</v>
      </c>
      <c r="S62" s="16"/>
      <c r="T62" s="310" t="s">
        <v>147</v>
      </c>
      <c r="U62" s="310" t="s">
        <v>47</v>
      </c>
      <c r="V62" s="16">
        <v>59</v>
      </c>
      <c r="W62" s="304" t="s">
        <v>142</v>
      </c>
      <c r="X62" s="304" t="s">
        <v>905</v>
      </c>
      <c r="Y62" s="16"/>
      <c r="Z62" s="304" t="s">
        <v>47</v>
      </c>
      <c r="AA62" s="309" t="s">
        <v>211</v>
      </c>
      <c r="AB62" s="7" t="s">
        <v>695</v>
      </c>
      <c r="AF62" s="309" t="s">
        <v>211</v>
      </c>
      <c r="AG62" s="283">
        <v>0.41666666666666702</v>
      </c>
    </row>
    <row r="63" spans="1:33" ht="12.75" customHeight="1" thickTop="1" thickBot="1" x14ac:dyDescent="0.4">
      <c r="A63" s="22">
        <v>60</v>
      </c>
      <c r="B63" s="257">
        <v>2</v>
      </c>
      <c r="C63" s="95">
        <v>45039</v>
      </c>
      <c r="D63" s="64" t="s">
        <v>12</v>
      </c>
      <c r="E63" s="530" t="str">
        <f t="shared" ref="E63:F69" si="10">VLOOKUP(M63,Teams,2)</f>
        <v>PAN ZONES</v>
      </c>
      <c r="F63" s="533" t="str">
        <f t="shared" si="10"/>
        <v>NEW HAVEN AMERICANS</v>
      </c>
      <c r="G63" s="464">
        <v>16</v>
      </c>
      <c r="H63" s="369">
        <f t="shared" ref="H63:H69" si="11">VLOOKUP(E63,START_TIMES,2)</f>
        <v>0.41666666666666702</v>
      </c>
      <c r="I63" s="370" t="s">
        <v>962</v>
      </c>
      <c r="J63" s="73" t="s">
        <v>928</v>
      </c>
      <c r="K63" s="16"/>
      <c r="M63" s="349" t="s">
        <v>120</v>
      </c>
      <c r="N63" s="349" t="s">
        <v>856</v>
      </c>
      <c r="P63" s="304" t="s">
        <v>926</v>
      </c>
      <c r="Q63" s="327" t="s">
        <v>26</v>
      </c>
      <c r="R63" s="7" t="s">
        <v>695</v>
      </c>
      <c r="S63" s="16"/>
      <c r="T63" s="310" t="s">
        <v>148</v>
      </c>
      <c r="U63" s="310" t="s">
        <v>50</v>
      </c>
      <c r="V63" s="16">
        <v>60</v>
      </c>
      <c r="W63" s="304" t="s">
        <v>144</v>
      </c>
      <c r="X63" s="304" t="s">
        <v>907</v>
      </c>
      <c r="Y63" s="16"/>
      <c r="Z63" s="304" t="s">
        <v>926</v>
      </c>
      <c r="AA63" s="327" t="s">
        <v>26</v>
      </c>
      <c r="AB63" s="7" t="s">
        <v>695</v>
      </c>
      <c r="AF63" s="327" t="s">
        <v>26</v>
      </c>
      <c r="AG63" s="283">
        <v>0.41666666666666702</v>
      </c>
    </row>
    <row r="64" spans="1:33" ht="12.75" customHeight="1" thickTop="1" thickBot="1" x14ac:dyDescent="0.4">
      <c r="A64" s="22">
        <v>61</v>
      </c>
      <c r="B64" s="257">
        <v>2</v>
      </c>
      <c r="C64" s="95">
        <v>45039</v>
      </c>
      <c r="D64" s="64" t="s">
        <v>12</v>
      </c>
      <c r="E64" s="530" t="str">
        <f t="shared" si="10"/>
        <v>STAMFORD UNITED</v>
      </c>
      <c r="F64" s="533" t="str">
        <f t="shared" si="10"/>
        <v>NORTH HAVEN SC</v>
      </c>
      <c r="G64" s="464">
        <v>32</v>
      </c>
      <c r="H64" s="369">
        <f t="shared" si="11"/>
        <v>0.41666666666666702</v>
      </c>
      <c r="I64" s="370" t="str">
        <f t="shared" ref="I64:I69" si="12">VLOOKUP(E64,fields,2)</f>
        <v>West Beach Fields (T), Stamford</v>
      </c>
      <c r="J64" s="73"/>
      <c r="K64" s="16"/>
      <c r="M64" s="349" t="s">
        <v>122</v>
      </c>
      <c r="N64" s="349" t="s">
        <v>858</v>
      </c>
      <c r="P64" s="304" t="s">
        <v>905</v>
      </c>
      <c r="Q64" s="314" t="s">
        <v>185</v>
      </c>
      <c r="R64" s="7" t="s">
        <v>695</v>
      </c>
      <c r="S64" s="16"/>
      <c r="T64" s="215" t="s">
        <v>149</v>
      </c>
      <c r="U64" s="215" t="s">
        <v>896</v>
      </c>
      <c r="V64" s="16">
        <v>61</v>
      </c>
      <c r="W64" s="215" t="s">
        <v>146</v>
      </c>
      <c r="X64" s="215" t="s">
        <v>173</v>
      </c>
      <c r="Y64" s="16"/>
      <c r="Z64" s="304" t="s">
        <v>905</v>
      </c>
      <c r="AA64" s="314" t="s">
        <v>185</v>
      </c>
      <c r="AB64" s="7" t="s">
        <v>695</v>
      </c>
      <c r="AF64" s="314" t="s">
        <v>185</v>
      </c>
      <c r="AG64" s="283">
        <v>0.41666666666666702</v>
      </c>
    </row>
    <row r="65" spans="1:33" ht="12.75" customHeight="1" thickTop="1" thickBot="1" x14ac:dyDescent="0.4">
      <c r="A65" s="22">
        <v>62</v>
      </c>
      <c r="B65" s="257">
        <v>2</v>
      </c>
      <c r="C65" s="95">
        <v>45039</v>
      </c>
      <c r="D65" s="64" t="s">
        <v>12</v>
      </c>
      <c r="E65" s="530" t="str">
        <f t="shared" si="10"/>
        <v>BESA SC</v>
      </c>
      <c r="F65" s="533" t="str">
        <f t="shared" si="10"/>
        <v>SHEBEEN FC</v>
      </c>
      <c r="G65" s="464" t="s">
        <v>959</v>
      </c>
      <c r="H65" s="369">
        <f t="shared" si="11"/>
        <v>0.41666666666666669</v>
      </c>
      <c r="I65" s="370" t="str">
        <f t="shared" si="12"/>
        <v>Bucks Hill Park (G), Waterbury</v>
      </c>
      <c r="J65" s="73"/>
      <c r="K65" s="16"/>
      <c r="M65" s="349" t="s">
        <v>110</v>
      </c>
      <c r="N65" s="349" t="s">
        <v>859</v>
      </c>
      <c r="P65" s="304" t="s">
        <v>907</v>
      </c>
      <c r="Q65" s="310" t="s">
        <v>887</v>
      </c>
      <c r="R65" s="7" t="s">
        <v>695</v>
      </c>
      <c r="S65" s="16"/>
      <c r="T65" s="215" t="s">
        <v>135</v>
      </c>
      <c r="U65" s="215" t="s">
        <v>887</v>
      </c>
      <c r="V65" s="16">
        <v>62</v>
      </c>
      <c r="W65" s="215" t="s">
        <v>147</v>
      </c>
      <c r="X65" s="215" t="s">
        <v>47</v>
      </c>
      <c r="Y65" s="16"/>
      <c r="Z65" s="304" t="s">
        <v>907</v>
      </c>
      <c r="AA65" s="310" t="s">
        <v>887</v>
      </c>
      <c r="AB65" s="7" t="s">
        <v>695</v>
      </c>
      <c r="AF65" s="310" t="s">
        <v>887</v>
      </c>
      <c r="AG65" s="283">
        <v>0.41666666666666702</v>
      </c>
    </row>
    <row r="66" spans="1:33" ht="12.75" customHeight="1" thickTop="1" thickBot="1" x14ac:dyDescent="0.4">
      <c r="A66" s="22">
        <v>63</v>
      </c>
      <c r="B66" s="257">
        <v>2</v>
      </c>
      <c r="C66" s="95">
        <v>45039</v>
      </c>
      <c r="D66" s="64" t="s">
        <v>12</v>
      </c>
      <c r="E66" s="530" t="str">
        <f t="shared" si="10"/>
        <v>CLUB NAPOLI 40</v>
      </c>
      <c r="F66" s="533" t="str">
        <f t="shared" si="10"/>
        <v>WILTON WOLVES</v>
      </c>
      <c r="G66" s="464">
        <v>43</v>
      </c>
      <c r="H66" s="369">
        <f t="shared" si="11"/>
        <v>0.41666666666666702</v>
      </c>
      <c r="I66" s="370" t="str">
        <f t="shared" si="12"/>
        <v>Sportsplex (T), North Branford</v>
      </c>
      <c r="J66" s="73"/>
      <c r="K66" s="16"/>
      <c r="M66" s="349" t="s">
        <v>112</v>
      </c>
      <c r="N66" s="349" t="s">
        <v>861</v>
      </c>
      <c r="P66" s="215" t="s">
        <v>50</v>
      </c>
      <c r="Q66" s="240" t="s">
        <v>18</v>
      </c>
      <c r="R66" s="7" t="s">
        <v>876</v>
      </c>
      <c r="S66" s="16"/>
      <c r="T66" s="215" t="s">
        <v>137</v>
      </c>
      <c r="U66" s="215" t="s">
        <v>744</v>
      </c>
      <c r="V66" s="16">
        <v>63</v>
      </c>
      <c r="W66" s="215" t="s">
        <v>148</v>
      </c>
      <c r="X66" s="215" t="s">
        <v>50</v>
      </c>
      <c r="Y66" s="16"/>
      <c r="Z66" s="215" t="s">
        <v>50</v>
      </c>
      <c r="AA66" s="240" t="s">
        <v>18</v>
      </c>
      <c r="AB66" s="7" t="s">
        <v>876</v>
      </c>
      <c r="AF66" s="240" t="s">
        <v>18</v>
      </c>
      <c r="AG66" s="283">
        <v>0.33333333333333331</v>
      </c>
    </row>
    <row r="67" spans="1:33" ht="12.75" customHeight="1" thickTop="1" thickBot="1" x14ac:dyDescent="0.4">
      <c r="A67" s="22">
        <v>64</v>
      </c>
      <c r="B67" s="257">
        <v>2</v>
      </c>
      <c r="C67" s="95">
        <v>45039</v>
      </c>
      <c r="D67" s="64" t="s">
        <v>12</v>
      </c>
      <c r="E67" s="530" t="str">
        <f t="shared" si="10"/>
        <v>BYE</v>
      </c>
      <c r="F67" s="533" t="str">
        <f t="shared" si="10"/>
        <v>GUILFORD BELL CURVE</v>
      </c>
      <c r="G67" s="465" t="s">
        <v>91</v>
      </c>
      <c r="H67" s="369" t="str">
        <f t="shared" si="11"/>
        <v>--</v>
      </c>
      <c r="I67" s="370" t="str">
        <f t="shared" si="12"/>
        <v>--</v>
      </c>
      <c r="J67" s="73"/>
      <c r="K67" s="16"/>
      <c r="M67" s="349" t="s">
        <v>111</v>
      </c>
      <c r="N67" s="349" t="s">
        <v>853</v>
      </c>
      <c r="P67" s="215" t="s">
        <v>896</v>
      </c>
      <c r="Q67" s="333" t="s">
        <v>907</v>
      </c>
      <c r="R67" s="14" t="s">
        <v>694</v>
      </c>
      <c r="S67" s="16"/>
      <c r="T67" s="216" t="s">
        <v>98</v>
      </c>
      <c r="U67" s="216" t="s">
        <v>16</v>
      </c>
      <c r="V67" s="16">
        <v>64</v>
      </c>
      <c r="W67" s="215" t="s">
        <v>149</v>
      </c>
      <c r="X67" s="215" t="s">
        <v>896</v>
      </c>
      <c r="Y67" s="16"/>
      <c r="Z67" s="215" t="s">
        <v>896</v>
      </c>
      <c r="AA67" s="333" t="s">
        <v>907</v>
      </c>
      <c r="AB67" s="14" t="s">
        <v>694</v>
      </c>
      <c r="AF67" s="333" t="s">
        <v>907</v>
      </c>
      <c r="AG67" s="283">
        <v>0.33333333333333331</v>
      </c>
    </row>
    <row r="68" spans="1:33" ht="12.75" customHeight="1" thickTop="1" thickBot="1" x14ac:dyDescent="0.4">
      <c r="A68" s="22">
        <v>65</v>
      </c>
      <c r="B68" s="257">
        <v>2</v>
      </c>
      <c r="C68" s="95">
        <v>45039</v>
      </c>
      <c r="D68" s="64" t="s">
        <v>12</v>
      </c>
      <c r="E68" s="530" t="str">
        <f t="shared" si="10"/>
        <v>DERBY QUITUS</v>
      </c>
      <c r="F68" s="533" t="str">
        <f t="shared" si="10"/>
        <v>LITCHFIELD COUNTY BLUES 40</v>
      </c>
      <c r="G68" s="419" t="s">
        <v>204</v>
      </c>
      <c r="H68" s="369">
        <f t="shared" si="11"/>
        <v>0.41666666666666702</v>
      </c>
      <c r="I68" s="370" t="str">
        <f t="shared" si="12"/>
        <v>Witek Park (G), Derby</v>
      </c>
      <c r="J68" s="73" t="s">
        <v>973</v>
      </c>
      <c r="K68" s="16"/>
      <c r="M68" s="461" t="s">
        <v>113</v>
      </c>
      <c r="N68" s="461" t="s">
        <v>116</v>
      </c>
      <c r="P68" s="215" t="s">
        <v>887</v>
      </c>
      <c r="Q68" s="234" t="s">
        <v>39</v>
      </c>
      <c r="R68" s="7" t="s">
        <v>718</v>
      </c>
      <c r="S68" s="16"/>
      <c r="T68" s="216" t="s">
        <v>100</v>
      </c>
      <c r="U68" s="216" t="s">
        <v>879</v>
      </c>
      <c r="V68" s="16">
        <v>65</v>
      </c>
      <c r="W68" s="215" t="s">
        <v>135</v>
      </c>
      <c r="X68" s="215" t="s">
        <v>887</v>
      </c>
      <c r="Y68" s="16"/>
      <c r="Z68" s="215" t="s">
        <v>887</v>
      </c>
      <c r="AA68" s="234" t="s">
        <v>39</v>
      </c>
      <c r="AB68" s="7" t="s">
        <v>718</v>
      </c>
      <c r="AF68" s="234" t="s">
        <v>39</v>
      </c>
      <c r="AG68" s="283">
        <v>0.41666666666666702</v>
      </c>
    </row>
    <row r="69" spans="1:33" ht="12.75" customHeight="1" thickTop="1" thickBot="1" x14ac:dyDescent="0.4">
      <c r="A69" s="22">
        <v>66</v>
      </c>
      <c r="B69" s="257">
        <v>2</v>
      </c>
      <c r="C69" s="95">
        <v>45039</v>
      </c>
      <c r="D69" s="64" t="s">
        <v>12</v>
      </c>
      <c r="E69" s="530" t="str">
        <f t="shared" si="10"/>
        <v xml:space="preserve">GUILFORD CELTIC </v>
      </c>
      <c r="F69" s="533" t="str">
        <f t="shared" si="10"/>
        <v>NORTH BRANFORD 40</v>
      </c>
      <c r="G69" s="464">
        <v>32</v>
      </c>
      <c r="H69" s="369">
        <f t="shared" si="11"/>
        <v>0.41666666666666702</v>
      </c>
      <c r="I69" s="370" t="str">
        <f t="shared" si="12"/>
        <v>Guilford HS (T), Guilford</v>
      </c>
      <c r="J69" s="73"/>
      <c r="K69" s="16"/>
      <c r="M69" s="349" t="s">
        <v>115</v>
      </c>
      <c r="N69" s="349" t="s">
        <v>857</v>
      </c>
      <c r="P69" s="215" t="s">
        <v>744</v>
      </c>
      <c r="Q69" s="215" t="s">
        <v>744</v>
      </c>
      <c r="R69" s="7" t="s">
        <v>690</v>
      </c>
      <c r="S69" s="16"/>
      <c r="T69" s="216" t="s">
        <v>95</v>
      </c>
      <c r="U69" s="216" t="s">
        <v>54</v>
      </c>
      <c r="V69" s="16">
        <v>66</v>
      </c>
      <c r="W69" s="215" t="s">
        <v>137</v>
      </c>
      <c r="X69" s="215" t="s">
        <v>744</v>
      </c>
      <c r="Y69" s="16"/>
      <c r="Z69" s="215" t="s">
        <v>744</v>
      </c>
      <c r="AA69" s="215" t="s">
        <v>744</v>
      </c>
      <c r="AB69" s="7" t="s">
        <v>690</v>
      </c>
      <c r="AF69" s="215" t="s">
        <v>744</v>
      </c>
      <c r="AG69" s="283">
        <v>0.41666666666666702</v>
      </c>
    </row>
    <row r="70" spans="1:33" ht="12.75" customHeight="1" thickTop="1" thickBot="1" x14ac:dyDescent="0.4">
      <c r="A70" s="22">
        <v>67</v>
      </c>
      <c r="B70" s="324" t="s">
        <v>0</v>
      </c>
      <c r="C70" s="95" t="s">
        <v>0</v>
      </c>
      <c r="D70" s="325" t="s">
        <v>0</v>
      </c>
      <c r="E70" s="531" t="s">
        <v>0</v>
      </c>
      <c r="F70" s="532" t="s">
        <v>0</v>
      </c>
      <c r="G70" s="464" t="s">
        <v>0</v>
      </c>
      <c r="H70" s="374" t="s">
        <v>0</v>
      </c>
      <c r="I70" s="372" t="s">
        <v>0</v>
      </c>
      <c r="J70" s="326"/>
      <c r="K70" s="16"/>
      <c r="M70" s="5"/>
      <c r="N70" s="5"/>
      <c r="S70" s="16"/>
      <c r="T70" s="216"/>
      <c r="U70" s="216"/>
      <c r="V70" s="16">
        <v>67</v>
      </c>
      <c r="W70" s="215"/>
      <c r="X70" s="215"/>
      <c r="Y70" s="16"/>
      <c r="Z70" s="13"/>
      <c r="AC70" s="16"/>
      <c r="AF70" s="13"/>
      <c r="AG70" s="283"/>
    </row>
    <row r="71" spans="1:33" ht="12.75" customHeight="1" thickTop="1" thickBot="1" x14ac:dyDescent="0.4">
      <c r="A71" s="22">
        <v>68</v>
      </c>
      <c r="B71" s="257">
        <v>2</v>
      </c>
      <c r="C71" s="95">
        <v>45039</v>
      </c>
      <c r="D71" s="63" t="s">
        <v>102</v>
      </c>
      <c r="E71" s="530" t="str">
        <f t="shared" ref="E71:F75" si="13">VLOOKUP(M71,Teams,2)</f>
        <v>GREENWICH PUMAS FC 50</v>
      </c>
      <c r="F71" s="533" t="str">
        <f t="shared" si="13"/>
        <v>NORWALK MARINERS LEGENDS</v>
      </c>
      <c r="G71" s="464" t="s">
        <v>964</v>
      </c>
      <c r="H71" s="369">
        <f>VLOOKUP(E71,START_TIMES,2)</f>
        <v>0.33333333333333331</v>
      </c>
      <c r="I71" s="370" t="s">
        <v>944</v>
      </c>
      <c r="J71" s="73"/>
      <c r="K71" s="16"/>
      <c r="M71" s="351" t="s">
        <v>128</v>
      </c>
      <c r="N71" s="351" t="s">
        <v>130</v>
      </c>
      <c r="S71" s="16"/>
      <c r="T71" s="215"/>
      <c r="U71" s="215"/>
      <c r="V71" s="16">
        <v>68</v>
      </c>
      <c r="W71" s="215"/>
      <c r="X71" s="215"/>
      <c r="Y71" s="16"/>
      <c r="Z71" s="13"/>
      <c r="AC71" s="16"/>
      <c r="AF71" s="20"/>
      <c r="AG71" s="283"/>
    </row>
    <row r="72" spans="1:33" ht="12.75" customHeight="1" thickTop="1" thickBot="1" x14ac:dyDescent="0.4">
      <c r="A72" s="22">
        <v>69</v>
      </c>
      <c r="B72" s="257">
        <v>2</v>
      </c>
      <c r="C72" s="95">
        <v>45039</v>
      </c>
      <c r="D72" s="63" t="s">
        <v>102</v>
      </c>
      <c r="E72" s="530" t="str">
        <f t="shared" si="13"/>
        <v>NEW FAIRFIELD UNITED</v>
      </c>
      <c r="F72" s="533" t="str">
        <f t="shared" si="13"/>
        <v>VASCO DA GAMA 50</v>
      </c>
      <c r="G72" s="464" t="s">
        <v>959</v>
      </c>
      <c r="H72" s="369">
        <v>0.375</v>
      </c>
      <c r="I72" s="370" t="str">
        <f>VLOOKUP(E72,fields,2)</f>
        <v>New Fairfield HS (T), New Fairfield</v>
      </c>
      <c r="J72" s="73" t="s">
        <v>950</v>
      </c>
      <c r="K72" s="16"/>
      <c r="M72" s="351" t="s">
        <v>129</v>
      </c>
      <c r="N72" s="351" t="s">
        <v>133</v>
      </c>
      <c r="S72" s="16"/>
      <c r="T72" s="216"/>
      <c r="U72" s="216"/>
      <c r="V72" s="16">
        <v>69</v>
      </c>
      <c r="W72" s="215"/>
      <c r="X72" s="215"/>
      <c r="Y72" s="16"/>
      <c r="Z72" s="13"/>
      <c r="AC72" s="16"/>
      <c r="AF72" s="16"/>
      <c r="AG72" s="283"/>
    </row>
    <row r="73" spans="1:33" ht="12.75" customHeight="1" thickTop="1" thickBot="1" x14ac:dyDescent="0.4">
      <c r="A73" s="22">
        <v>70</v>
      </c>
      <c r="B73" s="257">
        <v>2</v>
      </c>
      <c r="C73" s="95">
        <v>45039</v>
      </c>
      <c r="D73" s="63" t="s">
        <v>102</v>
      </c>
      <c r="E73" s="530" t="str">
        <f t="shared" si="13"/>
        <v>DOCKSIDE SC</v>
      </c>
      <c r="F73" s="533" t="str">
        <f t="shared" si="13"/>
        <v>DYNAMO SC</v>
      </c>
      <c r="G73" s="467" t="s">
        <v>966</v>
      </c>
      <c r="H73" s="369">
        <f>VLOOKUP(E73,START_TIMES,2)</f>
        <v>0.41666666666666702</v>
      </c>
      <c r="I73" s="370" t="str">
        <f>VLOOKUP(E73,fields,2)</f>
        <v>Foran HS KMT (T), Milford</v>
      </c>
      <c r="J73" s="73" t="s">
        <v>928</v>
      </c>
      <c r="K73" s="16"/>
      <c r="M73" s="351" t="s">
        <v>125</v>
      </c>
      <c r="N73" s="351" t="s">
        <v>126</v>
      </c>
      <c r="S73" s="16"/>
      <c r="T73" s="216"/>
      <c r="U73" s="216"/>
      <c r="V73" s="16">
        <v>70</v>
      </c>
      <c r="W73" s="215"/>
      <c r="X73" s="215"/>
      <c r="Y73" s="16"/>
      <c r="Z73" s="13"/>
      <c r="AC73" s="16"/>
      <c r="AF73" s="13"/>
      <c r="AG73" s="283"/>
    </row>
    <row r="74" spans="1:33" ht="12.75" customHeight="1" thickTop="1" thickBot="1" x14ac:dyDescent="0.4">
      <c r="A74" s="22">
        <v>71</v>
      </c>
      <c r="B74" s="257">
        <v>2</v>
      </c>
      <c r="C74" s="95">
        <v>45039</v>
      </c>
      <c r="D74" s="63" t="s">
        <v>102</v>
      </c>
      <c r="E74" s="530" t="str">
        <f t="shared" si="13"/>
        <v>FAIRFIELD GAC 50</v>
      </c>
      <c r="F74" s="533" t="str">
        <f t="shared" si="13"/>
        <v>STAMFORD CITY</v>
      </c>
      <c r="G74" s="464">
        <v>21</v>
      </c>
      <c r="H74" s="369">
        <f>VLOOKUP(E74,START_TIMES,2)</f>
        <v>0.41666666666666702</v>
      </c>
      <c r="I74" s="370" t="str">
        <f>VLOOKUP(E74,fields,2)</f>
        <v>Ludlowe HS (T), Fairfield</v>
      </c>
      <c r="J74" s="73"/>
      <c r="K74" s="16"/>
      <c r="M74" s="351" t="s">
        <v>127</v>
      </c>
      <c r="N74" s="351" t="s">
        <v>132</v>
      </c>
      <c r="S74" s="16"/>
      <c r="T74" s="209"/>
      <c r="U74" s="232"/>
      <c r="V74" s="16">
        <v>71</v>
      </c>
      <c r="W74" s="209"/>
      <c r="X74" s="215"/>
      <c r="Y74" s="16"/>
      <c r="Z74" s="13"/>
      <c r="AC74" s="16"/>
    </row>
    <row r="75" spans="1:33" ht="12.75" customHeight="1" thickTop="1" thickBot="1" x14ac:dyDescent="0.4">
      <c r="A75" s="22">
        <v>72</v>
      </c>
      <c r="B75" s="257">
        <v>2</v>
      </c>
      <c r="C75" s="95">
        <v>45039</v>
      </c>
      <c r="D75" s="63" t="s">
        <v>102</v>
      </c>
      <c r="E75" s="530" t="str">
        <f t="shared" si="13"/>
        <v>CHESHIRE AZZURRI</v>
      </c>
      <c r="F75" s="533" t="str">
        <f t="shared" si="13"/>
        <v>POLONIA FALCON STARS FC</v>
      </c>
      <c r="G75" s="419" t="s">
        <v>204</v>
      </c>
      <c r="H75" s="369">
        <f>VLOOKUP(E75,START_TIMES,2)</f>
        <v>0.41666666666666669</v>
      </c>
      <c r="I75" s="370" t="str">
        <f>VLOOKUP(E75,fields,2)</f>
        <v>Quinnipiac Park (G), Cheshire</v>
      </c>
      <c r="J75" s="73" t="s">
        <v>973</v>
      </c>
      <c r="K75" s="16"/>
      <c r="M75" s="351" t="s">
        <v>124</v>
      </c>
      <c r="N75" s="351" t="s">
        <v>131</v>
      </c>
      <c r="S75" s="16"/>
      <c r="T75" s="209"/>
      <c r="U75" s="209"/>
      <c r="V75" s="16">
        <v>72</v>
      </c>
      <c r="Y75" s="16"/>
      <c r="Z75" s="13"/>
      <c r="AC75" s="16"/>
    </row>
    <row r="76" spans="1:33" ht="12.75" customHeight="1" thickTop="1" thickBot="1" x14ac:dyDescent="0.4">
      <c r="A76" s="22">
        <v>73</v>
      </c>
      <c r="B76" s="324" t="s">
        <v>0</v>
      </c>
      <c r="C76" s="95" t="s">
        <v>0</v>
      </c>
      <c r="D76" s="325" t="s">
        <v>0</v>
      </c>
      <c r="E76" s="531" t="s">
        <v>0</v>
      </c>
      <c r="F76" s="532" t="s">
        <v>0</v>
      </c>
      <c r="G76" s="464" t="s">
        <v>0</v>
      </c>
      <c r="H76" s="374" t="s">
        <v>0</v>
      </c>
      <c r="I76" s="372" t="s">
        <v>0</v>
      </c>
      <c r="J76" s="326"/>
      <c r="K76" s="16"/>
      <c r="M76" s="5"/>
      <c r="N76" s="5"/>
      <c r="R76" s="7" t="s">
        <v>875</v>
      </c>
      <c r="S76" s="16"/>
      <c r="T76" s="198"/>
      <c r="U76" s="198"/>
      <c r="V76" s="16">
        <v>73</v>
      </c>
      <c r="W76" s="209"/>
      <c r="X76" s="215"/>
      <c r="Y76" s="16"/>
      <c r="Z76" s="20"/>
      <c r="AC76" s="16"/>
    </row>
    <row r="77" spans="1:33" ht="12.75" customHeight="1" thickTop="1" thickBot="1" x14ac:dyDescent="0.4">
      <c r="A77" s="22">
        <v>74</v>
      </c>
      <c r="B77" s="257">
        <v>2</v>
      </c>
      <c r="C77" s="95">
        <v>45039</v>
      </c>
      <c r="D77" s="306" t="s">
        <v>890</v>
      </c>
      <c r="E77" s="530" t="str">
        <f t="shared" ref="E77:F79" si="14">VLOOKUP(M77,Teams,2)</f>
        <v>EAST HAVEN SC</v>
      </c>
      <c r="F77" s="530" t="str">
        <f t="shared" si="14"/>
        <v>GREENWICH FC 50</v>
      </c>
      <c r="G77" s="419" t="s">
        <v>204</v>
      </c>
      <c r="H77" s="369">
        <f>VLOOKUP(E77,START_TIMES,2)</f>
        <v>0.41666666666666702</v>
      </c>
      <c r="I77" s="370" t="str">
        <f>VLOOKUP(E77,fields,2)</f>
        <v>East Haven MS (G), East Haven</v>
      </c>
      <c r="J77" s="73" t="s">
        <v>973</v>
      </c>
      <c r="K77" s="16"/>
      <c r="M77" s="350" t="s">
        <v>134</v>
      </c>
      <c r="N77" s="350" t="s">
        <v>136</v>
      </c>
      <c r="S77" s="16"/>
      <c r="T77" s="198"/>
      <c r="U77" s="198"/>
      <c r="V77" s="16"/>
      <c r="Y77" s="16"/>
      <c r="Z77" s="20"/>
      <c r="AC77" s="16"/>
    </row>
    <row r="78" spans="1:33" ht="12.75" customHeight="1" thickTop="1" thickBot="1" x14ac:dyDescent="0.4">
      <c r="A78" s="22">
        <v>75</v>
      </c>
      <c r="B78" s="257">
        <v>2</v>
      </c>
      <c r="C78" s="95">
        <v>45039</v>
      </c>
      <c r="D78" s="306" t="s">
        <v>890</v>
      </c>
      <c r="E78" s="530" t="str">
        <f t="shared" si="14"/>
        <v>GREENWICH PFC</v>
      </c>
      <c r="F78" s="530" t="str">
        <f t="shared" si="14"/>
        <v>REBELS UNITED</v>
      </c>
      <c r="G78" s="419" t="s">
        <v>204</v>
      </c>
      <c r="H78" s="369">
        <v>0.41666666666666669</v>
      </c>
      <c r="I78" s="370" t="s">
        <v>945</v>
      </c>
      <c r="J78" s="73" t="s">
        <v>965</v>
      </c>
      <c r="K78" s="16"/>
      <c r="M78" s="350" t="s">
        <v>138</v>
      </c>
      <c r="N78" s="350" t="s">
        <v>142</v>
      </c>
      <c r="S78" s="16"/>
      <c r="T78" s="198"/>
      <c r="U78" s="198"/>
      <c r="V78" s="16"/>
      <c r="Y78" s="16"/>
      <c r="Z78" s="20"/>
      <c r="AC78" s="16"/>
    </row>
    <row r="79" spans="1:33" ht="12.75" customHeight="1" thickTop="1" x14ac:dyDescent="0.35">
      <c r="A79" s="22">
        <v>76</v>
      </c>
      <c r="B79" s="257">
        <v>2</v>
      </c>
      <c r="C79" s="95">
        <v>45039</v>
      </c>
      <c r="D79" s="306" t="s">
        <v>890</v>
      </c>
      <c r="E79" s="530" t="str">
        <f t="shared" si="14"/>
        <v>NORWALK SPORT COLOMBIA 50</v>
      </c>
      <c r="F79" s="530" t="str">
        <f t="shared" si="14"/>
        <v>WESTPORT FC</v>
      </c>
      <c r="G79" s="464">
        <v>25</v>
      </c>
      <c r="H79" s="369">
        <v>0.33333333333333331</v>
      </c>
      <c r="I79" s="370" t="str">
        <f>VLOOKUP(E79,fields,2)</f>
        <v>Nathan Hale MS (T), Norwalk</v>
      </c>
      <c r="J79" s="73"/>
      <c r="K79" s="16"/>
      <c r="M79" s="350" t="s">
        <v>141</v>
      </c>
      <c r="N79" s="350" t="s">
        <v>144</v>
      </c>
      <c r="R79" s="7" t="s">
        <v>693</v>
      </c>
    </row>
    <row r="80" spans="1:33" ht="12.75" customHeight="1" thickBot="1" x14ac:dyDescent="0.4">
      <c r="A80" s="22">
        <v>77</v>
      </c>
      <c r="B80" s="257"/>
      <c r="C80" s="95" t="s">
        <v>0</v>
      </c>
      <c r="D80" s="325" t="s">
        <v>0</v>
      </c>
      <c r="E80" s="531" t="s">
        <v>0</v>
      </c>
      <c r="F80" s="532" t="s">
        <v>0</v>
      </c>
      <c r="G80" s="464" t="s">
        <v>0</v>
      </c>
      <c r="H80" s="374" t="s">
        <v>0</v>
      </c>
      <c r="I80" s="372" t="s">
        <v>0</v>
      </c>
      <c r="J80" s="73"/>
      <c r="K80" s="16"/>
      <c r="M80" s="5"/>
      <c r="N80" s="5"/>
      <c r="R80" s="7" t="s">
        <v>693</v>
      </c>
    </row>
    <row r="81" spans="1:17" ht="12.75" customHeight="1" thickTop="1" thickBot="1" x14ac:dyDescent="0.4">
      <c r="A81" s="22">
        <v>78</v>
      </c>
      <c r="B81" s="257">
        <v>2</v>
      </c>
      <c r="C81" s="95">
        <v>45039</v>
      </c>
      <c r="D81" s="68" t="s">
        <v>891</v>
      </c>
      <c r="E81" s="530" t="str">
        <f t="shared" ref="E81:F83" si="15">VLOOKUP(M81,Teams,2)</f>
        <v>CLUB NAPOLI 50</v>
      </c>
      <c r="F81" s="530" t="str">
        <f t="shared" si="15"/>
        <v>GUILFORD BLACK EAGLES</v>
      </c>
      <c r="G81" s="419" t="s">
        <v>204</v>
      </c>
      <c r="H81" s="369">
        <v>0.375</v>
      </c>
      <c r="I81" s="370" t="str">
        <f>VLOOKUP(E81,fields,2)</f>
        <v>Northford Park (G), Northford</v>
      </c>
      <c r="J81" s="73" t="s">
        <v>973</v>
      </c>
      <c r="K81" s="16"/>
      <c r="M81" s="459" t="s">
        <v>146</v>
      </c>
      <c r="N81" s="459" t="s">
        <v>147</v>
      </c>
    </row>
    <row r="82" spans="1:17" ht="12.75" customHeight="1" thickTop="1" thickBot="1" x14ac:dyDescent="0.4">
      <c r="A82" s="22">
        <v>79</v>
      </c>
      <c r="B82" s="257">
        <v>2</v>
      </c>
      <c r="C82" s="95">
        <v>45039</v>
      </c>
      <c r="D82" s="68" t="s">
        <v>891</v>
      </c>
      <c r="E82" s="530" t="str">
        <f t="shared" si="15"/>
        <v>NORTH BRANFORD LEGENDS</v>
      </c>
      <c r="F82" s="530" t="str">
        <f t="shared" si="15"/>
        <v>VASCO DA GAMA 60</v>
      </c>
      <c r="G82" s="419" t="s">
        <v>204</v>
      </c>
      <c r="H82" s="369">
        <v>0.45833333333333331</v>
      </c>
      <c r="I82" s="370" t="str">
        <f>VLOOKUP(E82,fields,2)</f>
        <v>Northford Park (G), Northford</v>
      </c>
      <c r="J82" s="73" t="s">
        <v>973</v>
      </c>
      <c r="K82" s="16"/>
      <c r="M82" s="459" t="s">
        <v>148</v>
      </c>
      <c r="N82" s="459" t="s">
        <v>135</v>
      </c>
    </row>
    <row r="83" spans="1:17" ht="12.75" customHeight="1" thickTop="1" thickBot="1" x14ac:dyDescent="0.4">
      <c r="A83" s="22">
        <v>80</v>
      </c>
      <c r="B83" s="257">
        <v>2</v>
      </c>
      <c r="C83" s="95">
        <v>45039</v>
      </c>
      <c r="D83" s="68" t="s">
        <v>891</v>
      </c>
      <c r="E83" s="530" t="str">
        <f t="shared" si="15"/>
        <v>SOUTHEAST CT</v>
      </c>
      <c r="F83" s="530" t="str">
        <f t="shared" si="15"/>
        <v>ZIMMITTI SC</v>
      </c>
      <c r="G83" s="419" t="s">
        <v>204</v>
      </c>
      <c r="H83" s="369">
        <v>0.45833333333333331</v>
      </c>
      <c r="I83" s="370" t="str">
        <f>VLOOKUP(E83,fields,2)</f>
        <v>Killingworth Rec Park (G), Killingworth</v>
      </c>
      <c r="J83" s="73" t="s">
        <v>973</v>
      </c>
      <c r="K83" s="16"/>
      <c r="M83" s="459" t="s">
        <v>149</v>
      </c>
      <c r="N83" s="459" t="s">
        <v>137</v>
      </c>
    </row>
    <row r="84" spans="1:17" ht="12.75" customHeight="1" thickTop="1" x14ac:dyDescent="0.35">
      <c r="A84" s="22">
        <v>81</v>
      </c>
      <c r="B84" s="324" t="s">
        <v>0</v>
      </c>
      <c r="C84" s="95" t="s">
        <v>0</v>
      </c>
      <c r="D84" s="325" t="s">
        <v>0</v>
      </c>
      <c r="E84" s="531" t="s">
        <v>0</v>
      </c>
      <c r="F84" s="532" t="s">
        <v>0</v>
      </c>
      <c r="G84" s="464" t="s">
        <v>0</v>
      </c>
      <c r="H84" s="374" t="s">
        <v>0</v>
      </c>
      <c r="I84" s="372" t="s">
        <v>0</v>
      </c>
      <c r="J84" s="326"/>
      <c r="K84" s="89"/>
      <c r="L84" s="89"/>
      <c r="M84" s="5"/>
      <c r="N84" s="5"/>
    </row>
    <row r="85" spans="1:17" ht="12.75" customHeight="1" x14ac:dyDescent="0.35">
      <c r="A85" s="22">
        <v>82</v>
      </c>
      <c r="B85" s="257">
        <v>3</v>
      </c>
      <c r="C85" s="95">
        <v>45046</v>
      </c>
      <c r="D85" s="69" t="s">
        <v>10</v>
      </c>
      <c r="E85" s="530" t="str">
        <f t="shared" ref="E85:F89" si="16">VLOOKUP(M85,Teams,2)</f>
        <v>CLUB NAPOLI 30</v>
      </c>
      <c r="F85" s="530" t="str">
        <f t="shared" si="16"/>
        <v>NEWTOWN SALTY DOGS</v>
      </c>
      <c r="G85" s="464">
        <v>70</v>
      </c>
      <c r="H85" s="369">
        <v>0.375</v>
      </c>
      <c r="I85" s="370" t="s">
        <v>927</v>
      </c>
      <c r="J85" s="73" t="s">
        <v>928</v>
      </c>
      <c r="K85" s="16"/>
      <c r="M85" s="5" t="s">
        <v>96</v>
      </c>
      <c r="N85" s="5" t="s">
        <v>92</v>
      </c>
    </row>
    <row r="86" spans="1:17" ht="12.75" customHeight="1" x14ac:dyDescent="0.35">
      <c r="A86" s="22">
        <v>83</v>
      </c>
      <c r="B86" s="257">
        <v>3</v>
      </c>
      <c r="C86" s="95">
        <v>45046</v>
      </c>
      <c r="D86" s="69" t="s">
        <v>10</v>
      </c>
      <c r="E86" s="530" t="str">
        <f t="shared" si="16"/>
        <v>HAMDEN ALL STARS</v>
      </c>
      <c r="F86" s="530" t="str">
        <f t="shared" si="16"/>
        <v>NORWALK FC</v>
      </c>
      <c r="G86" s="464">
        <v>22</v>
      </c>
      <c r="H86" s="369">
        <f>VLOOKUP(E86,START_TIMES,2)</f>
        <v>0.41666666666666702</v>
      </c>
      <c r="I86" s="370" t="s">
        <v>916</v>
      </c>
      <c r="J86" s="73" t="s">
        <v>928</v>
      </c>
      <c r="K86" s="16"/>
      <c r="M86" s="5" t="s">
        <v>94</v>
      </c>
      <c r="N86" s="5" t="s">
        <v>100</v>
      </c>
    </row>
    <row r="87" spans="1:17" ht="12.75" customHeight="1" x14ac:dyDescent="0.35">
      <c r="A87" s="22">
        <v>84</v>
      </c>
      <c r="B87" s="257">
        <v>3</v>
      </c>
      <c r="C87" s="95">
        <v>45046</v>
      </c>
      <c r="D87" s="69" t="s">
        <v>10</v>
      </c>
      <c r="E87" s="530" t="str">
        <f t="shared" si="16"/>
        <v>GREENWICH FC 30</v>
      </c>
      <c r="F87" s="530" t="str">
        <f t="shared" si="16"/>
        <v>CLINTON FC 30</v>
      </c>
      <c r="G87" s="464">
        <v>21</v>
      </c>
      <c r="H87" s="369">
        <v>0.41666666666666669</v>
      </c>
      <c r="I87" s="370" t="s">
        <v>944</v>
      </c>
      <c r="J87" s="73"/>
      <c r="K87" s="16"/>
      <c r="M87" s="5" t="s">
        <v>99</v>
      </c>
      <c r="N87" s="5" t="s">
        <v>97</v>
      </c>
    </row>
    <row r="88" spans="1:17" ht="12.75" customHeight="1" thickBot="1" x14ac:dyDescent="0.4">
      <c r="A88" s="22">
        <v>85</v>
      </c>
      <c r="B88" s="257">
        <v>3</v>
      </c>
      <c r="C88" s="95">
        <v>45046</v>
      </c>
      <c r="D88" s="69" t="s">
        <v>10</v>
      </c>
      <c r="E88" s="533" t="str">
        <f t="shared" si="16"/>
        <v>DANBURY UNITED</v>
      </c>
      <c r="F88" s="533" t="str">
        <f t="shared" si="16"/>
        <v>STAMFORD FC</v>
      </c>
      <c r="G88" s="464">
        <v>92</v>
      </c>
      <c r="H88" s="369">
        <f>VLOOKUP(E88,START_TIMES,2)</f>
        <v>0.375</v>
      </c>
      <c r="I88" s="370" t="str">
        <f>VLOOKUP(E88,fields,2)</f>
        <v>Portuguese Cultural Center (G), Danbury</v>
      </c>
      <c r="J88" s="73"/>
      <c r="K88" s="16"/>
      <c r="M88" s="5" t="s">
        <v>93</v>
      </c>
      <c r="N88" s="5" t="s">
        <v>95</v>
      </c>
    </row>
    <row r="89" spans="1:17" ht="12.75" customHeight="1" thickTop="1" thickBot="1" x14ac:dyDescent="0.4">
      <c r="A89" s="22">
        <v>86</v>
      </c>
      <c r="B89" s="257">
        <v>3</v>
      </c>
      <c r="C89" s="95">
        <v>45046</v>
      </c>
      <c r="D89" s="69" t="s">
        <v>10</v>
      </c>
      <c r="E89" s="530" t="str">
        <f t="shared" si="16"/>
        <v>NORTH BRANFORD 30</v>
      </c>
      <c r="F89" s="530" t="str">
        <f t="shared" si="16"/>
        <v>VASCO DA GAMA 30</v>
      </c>
      <c r="G89" s="419" t="s">
        <v>204</v>
      </c>
      <c r="H89" s="369">
        <f>VLOOKUP(E89,START_TIMES,2)</f>
        <v>0.41666666666666702</v>
      </c>
      <c r="I89" s="370" t="str">
        <f>VLOOKUP(E89,fields,2)</f>
        <v>Bittner Park (G), Guilford</v>
      </c>
      <c r="J89" s="73" t="s">
        <v>974</v>
      </c>
      <c r="K89" s="16"/>
      <c r="M89" s="5" t="s">
        <v>98</v>
      </c>
      <c r="N89" s="5" t="s">
        <v>101</v>
      </c>
    </row>
    <row r="90" spans="1:17" ht="12.75" customHeight="1" thickTop="1" x14ac:dyDescent="0.35">
      <c r="A90" s="22">
        <v>87</v>
      </c>
      <c r="B90" s="324" t="s">
        <v>0</v>
      </c>
      <c r="C90" s="95" t="s">
        <v>0</v>
      </c>
      <c r="D90" s="325" t="s">
        <v>0</v>
      </c>
      <c r="E90" s="531" t="s">
        <v>0</v>
      </c>
      <c r="F90" s="532" t="s">
        <v>0</v>
      </c>
      <c r="G90" s="464" t="s">
        <v>0</v>
      </c>
      <c r="H90" s="374" t="s">
        <v>0</v>
      </c>
      <c r="I90" s="372" t="s">
        <v>0</v>
      </c>
      <c r="J90" s="326"/>
      <c r="K90" s="16"/>
      <c r="M90" s="5"/>
      <c r="N90" s="5"/>
    </row>
    <row r="91" spans="1:17" ht="12.75" customHeight="1" x14ac:dyDescent="0.35">
      <c r="A91" s="22">
        <v>88</v>
      </c>
      <c r="B91" s="257">
        <v>3</v>
      </c>
      <c r="C91" s="95">
        <v>45046</v>
      </c>
      <c r="D91" s="66" t="s">
        <v>175</v>
      </c>
      <c r="E91" s="530" t="str">
        <f t="shared" ref="E91:F95" si="17">VLOOKUP(M91,Teams,2)</f>
        <v>ELITE FC</v>
      </c>
      <c r="F91" s="533" t="str">
        <f t="shared" si="17"/>
        <v>MILFORD TUESDAY</v>
      </c>
      <c r="G91" s="464">
        <v>14</v>
      </c>
      <c r="H91" s="369">
        <f>VLOOKUP(E91,START_TIMES,2)</f>
        <v>0.33333333333333331</v>
      </c>
      <c r="I91" s="370" t="str">
        <f>VLOOKUP(E91,fields,2)</f>
        <v>Foran HS KMT (T), Milford</v>
      </c>
      <c r="J91" s="73"/>
      <c r="K91" s="16"/>
      <c r="M91" s="5" t="s">
        <v>151</v>
      </c>
      <c r="N91" s="5" t="s">
        <v>155</v>
      </c>
    </row>
    <row r="92" spans="1:17" ht="12.75" customHeight="1" x14ac:dyDescent="0.35">
      <c r="A92" s="22">
        <v>89</v>
      </c>
      <c r="B92" s="257">
        <v>3</v>
      </c>
      <c r="C92" s="95">
        <v>45046</v>
      </c>
      <c r="D92" s="66" t="s">
        <v>175</v>
      </c>
      <c r="E92" s="530" t="str">
        <f t="shared" si="17"/>
        <v>MILFORD AMIGOS</v>
      </c>
      <c r="F92" s="530" t="str">
        <f t="shared" si="17"/>
        <v>QPR</v>
      </c>
      <c r="G92" s="464">
        <v>42</v>
      </c>
      <c r="H92" s="369">
        <f>VLOOKUP(E92,START_TIMES,2)</f>
        <v>0.33333333333333331</v>
      </c>
      <c r="I92" s="370" t="str">
        <f>VLOOKUP(E92,fields,2)</f>
        <v>Pease Road (G), Woodbridge</v>
      </c>
      <c r="J92" s="73"/>
      <c r="K92" s="16"/>
      <c r="M92" s="5" t="s">
        <v>154</v>
      </c>
      <c r="N92" s="5" t="s">
        <v>157</v>
      </c>
    </row>
    <row r="93" spans="1:17" ht="12.75" customHeight="1" x14ac:dyDescent="0.35">
      <c r="A93" s="22">
        <v>90</v>
      </c>
      <c r="B93" s="257">
        <v>3</v>
      </c>
      <c r="C93" s="95">
        <v>45046</v>
      </c>
      <c r="D93" s="66" t="s">
        <v>175</v>
      </c>
      <c r="E93" s="530" t="str">
        <f t="shared" si="17"/>
        <v>LITCHFIELD COUNTY BLUES 30</v>
      </c>
      <c r="F93" s="530" t="str">
        <f t="shared" si="17"/>
        <v>COYOTES FC</v>
      </c>
      <c r="G93" s="464">
        <v>81</v>
      </c>
      <c r="H93" s="369">
        <f>VLOOKUP(E93,START_TIMES,2)</f>
        <v>0.375</v>
      </c>
      <c r="I93" s="370" t="str">
        <f>VLOOKUP(E93,fields,2)</f>
        <v>New Milford HS (T), New Milford</v>
      </c>
      <c r="J93" s="73"/>
      <c r="K93" s="16"/>
      <c r="M93" s="5" t="s">
        <v>153</v>
      </c>
      <c r="N93" s="5" t="s">
        <v>150</v>
      </c>
    </row>
    <row r="94" spans="1:17" ht="12.75" customHeight="1" thickBot="1" x14ac:dyDescent="0.4">
      <c r="A94" s="22">
        <v>91</v>
      </c>
      <c r="B94" s="257">
        <v>3</v>
      </c>
      <c r="C94" s="95">
        <v>45046</v>
      </c>
      <c r="D94" s="66" t="s">
        <v>175</v>
      </c>
      <c r="E94" s="530" t="str">
        <f t="shared" si="17"/>
        <v>SHELTON FC</v>
      </c>
      <c r="F94" s="530" t="str">
        <f t="shared" si="17"/>
        <v>FC CALDO VERDE</v>
      </c>
      <c r="G94" s="464">
        <v>131</v>
      </c>
      <c r="H94" s="369">
        <f>VLOOKUP(E94,START_TIMES,2)</f>
        <v>0.33333333333333331</v>
      </c>
      <c r="I94" s="370" t="str">
        <f>VLOOKUP(E94,fields,2)</f>
        <v>Nike Site (G), Shelton</v>
      </c>
      <c r="J94" s="73"/>
      <c r="K94" s="16"/>
      <c r="M94" s="5" t="s">
        <v>158</v>
      </c>
      <c r="N94" s="5" t="s">
        <v>152</v>
      </c>
    </row>
    <row r="95" spans="1:17" ht="12.75" customHeight="1" thickTop="1" thickBot="1" x14ac:dyDescent="0.4">
      <c r="A95" s="22">
        <v>92</v>
      </c>
      <c r="B95" s="257">
        <v>3</v>
      </c>
      <c r="C95" s="95">
        <v>45046</v>
      </c>
      <c r="D95" s="66" t="s">
        <v>175</v>
      </c>
      <c r="E95" s="530" t="str">
        <f t="shared" si="17"/>
        <v>NAUGATUCK FUSION</v>
      </c>
      <c r="F95" s="530" t="str">
        <f t="shared" si="17"/>
        <v>TRINITY FC</v>
      </c>
      <c r="G95" s="419" t="s">
        <v>204</v>
      </c>
      <c r="H95" s="369">
        <f>VLOOKUP(E95,START_TIMES,2)</f>
        <v>0.41666666666666702</v>
      </c>
      <c r="I95" s="370" t="str">
        <f>VLOOKUP(E95,fields,2)</f>
        <v>City Hill MS (G), Naugatuck</v>
      </c>
      <c r="J95" s="73" t="s">
        <v>974</v>
      </c>
      <c r="K95" s="16"/>
      <c r="M95" s="85" t="s">
        <v>156</v>
      </c>
      <c r="N95" s="85" t="s">
        <v>159</v>
      </c>
      <c r="P95" s="253" t="s">
        <v>161</v>
      </c>
      <c r="Q95" s="253" t="s">
        <v>105</v>
      </c>
    </row>
    <row r="96" spans="1:17" ht="12.75" customHeight="1" thickTop="1" x14ac:dyDescent="0.35">
      <c r="A96" s="22">
        <v>93</v>
      </c>
      <c r="B96" s="324" t="s">
        <v>0</v>
      </c>
      <c r="C96" s="95" t="s">
        <v>0</v>
      </c>
      <c r="D96" s="325" t="s">
        <v>0</v>
      </c>
      <c r="E96" s="531" t="s">
        <v>0</v>
      </c>
      <c r="F96" s="532" t="s">
        <v>0</v>
      </c>
      <c r="G96" s="464" t="s">
        <v>0</v>
      </c>
      <c r="H96" s="374" t="s">
        <v>0</v>
      </c>
      <c r="I96" s="372" t="s">
        <v>0</v>
      </c>
      <c r="J96" s="326"/>
      <c r="K96" s="16"/>
      <c r="M96" s="85"/>
      <c r="N96" s="85"/>
      <c r="P96" s="253" t="s">
        <v>104</v>
      </c>
      <c r="Q96" s="253" t="s">
        <v>107</v>
      </c>
    </row>
    <row r="97" spans="1:17" ht="12.75" customHeight="1" x14ac:dyDescent="0.35">
      <c r="A97" s="22">
        <v>94</v>
      </c>
      <c r="B97" s="257">
        <v>3</v>
      </c>
      <c r="C97" s="95">
        <v>45046</v>
      </c>
      <c r="D97" s="65" t="s">
        <v>11</v>
      </c>
      <c r="E97" s="530" t="str">
        <f t="shared" ref="E97:F101" si="18">VLOOKUP(M97,Teams,2)</f>
        <v>RIDGEFIELD KICKS</v>
      </c>
      <c r="F97" s="530" t="str">
        <f t="shared" si="18"/>
        <v>FAIRFIELD GAC 40</v>
      </c>
      <c r="G97" s="464">
        <v>25</v>
      </c>
      <c r="H97" s="369">
        <f>VLOOKUP(E97,START_TIMES,2)</f>
        <v>0.41666666666666669</v>
      </c>
      <c r="I97" s="370" t="str">
        <f>VLOOKUP(E97,fields,2)</f>
        <v>Wooster School (T), Danbury</v>
      </c>
      <c r="J97" s="73"/>
      <c r="K97" s="16"/>
      <c r="M97" s="359" t="s">
        <v>105</v>
      </c>
      <c r="N97" s="359" t="s">
        <v>161</v>
      </c>
      <c r="P97" s="253" t="s">
        <v>163</v>
      </c>
      <c r="Q97" s="253" t="s">
        <v>160</v>
      </c>
    </row>
    <row r="98" spans="1:17" ht="12.75" customHeight="1" x14ac:dyDescent="0.35">
      <c r="A98" s="22">
        <v>95</v>
      </c>
      <c r="B98" s="257">
        <v>3</v>
      </c>
      <c r="C98" s="95">
        <v>45046</v>
      </c>
      <c r="D98" s="65" t="s">
        <v>11</v>
      </c>
      <c r="E98" s="530" t="str">
        <f t="shared" si="18"/>
        <v>NORWALK SPORT COLOMBIA 40</v>
      </c>
      <c r="F98" s="530" t="str">
        <f t="shared" si="18"/>
        <v>STORM FC</v>
      </c>
      <c r="G98" s="464">
        <v>33</v>
      </c>
      <c r="H98" s="369">
        <v>0.33333333333333331</v>
      </c>
      <c r="I98" s="370" t="str">
        <f>VLOOKUP(E98,fields,2)</f>
        <v>Nathan Hale MS (T), Norwalk</v>
      </c>
      <c r="J98" s="73"/>
      <c r="K98" s="16"/>
      <c r="M98" s="359" t="s">
        <v>104</v>
      </c>
      <c r="N98" s="359" t="s">
        <v>107</v>
      </c>
      <c r="P98" s="253" t="s">
        <v>108</v>
      </c>
      <c r="Q98" s="253" t="s">
        <v>162</v>
      </c>
    </row>
    <row r="99" spans="1:17" ht="12.75" customHeight="1" x14ac:dyDescent="0.35">
      <c r="A99" s="22">
        <v>96</v>
      </c>
      <c r="B99" s="257">
        <v>3</v>
      </c>
      <c r="C99" s="95">
        <v>45046</v>
      </c>
      <c r="D99" s="65" t="s">
        <v>11</v>
      </c>
      <c r="E99" s="530" t="str">
        <f t="shared" si="18"/>
        <v>CLINTON FC 40</v>
      </c>
      <c r="F99" s="530" t="str">
        <f t="shared" si="18"/>
        <v>GREENWICH PUMAS FC 40</v>
      </c>
      <c r="G99" s="464" t="s">
        <v>969</v>
      </c>
      <c r="H99" s="369">
        <f>VLOOKUP(E99,START_TIMES,2)</f>
        <v>0.33333333333333331</v>
      </c>
      <c r="I99" s="370" t="str">
        <f>VLOOKUP(E99,fields,2)</f>
        <v>Indian River Sports Complex (T), Clinton</v>
      </c>
      <c r="J99" s="73"/>
      <c r="K99" s="16"/>
      <c r="M99" s="359" t="s">
        <v>160</v>
      </c>
      <c r="N99" s="359" t="s">
        <v>163</v>
      </c>
      <c r="P99" s="253" t="s">
        <v>106</v>
      </c>
      <c r="Q99" s="253" t="s">
        <v>109</v>
      </c>
    </row>
    <row r="100" spans="1:17" ht="12.75" customHeight="1" x14ac:dyDescent="0.35">
      <c r="A100" s="22">
        <v>97</v>
      </c>
      <c r="B100" s="257">
        <v>3</v>
      </c>
      <c r="C100" s="95">
        <v>45046</v>
      </c>
      <c r="D100" s="65" t="s">
        <v>11</v>
      </c>
      <c r="E100" s="530" t="str">
        <f t="shared" si="18"/>
        <v>VASCO DA GAMA 40</v>
      </c>
      <c r="F100" s="530" t="str">
        <f t="shared" si="18"/>
        <v>GREENWICH FC 40</v>
      </c>
      <c r="G100" s="464" t="s">
        <v>970</v>
      </c>
      <c r="H100" s="369">
        <v>0.33333333333333331</v>
      </c>
      <c r="I100" s="370" t="str">
        <f>VLOOKUP(E100,fields,2)</f>
        <v>Veterans Memorial Park (T), Bridgeport</v>
      </c>
      <c r="J100" s="73"/>
      <c r="K100" s="16"/>
      <c r="M100" s="359" t="s">
        <v>108</v>
      </c>
      <c r="N100" s="359" t="s">
        <v>162</v>
      </c>
    </row>
    <row r="101" spans="1:17" ht="12.75" customHeight="1" x14ac:dyDescent="0.35">
      <c r="A101" s="22">
        <v>98</v>
      </c>
      <c r="B101" s="257">
        <v>3</v>
      </c>
      <c r="C101" s="95">
        <v>45046</v>
      </c>
      <c r="D101" s="65" t="s">
        <v>11</v>
      </c>
      <c r="E101" s="530" t="str">
        <f t="shared" si="18"/>
        <v>SOUTHEAST ROVERS</v>
      </c>
      <c r="F101" s="530" t="str">
        <f t="shared" si="18"/>
        <v>WATERBURY ALBANIANS</v>
      </c>
      <c r="G101" s="464">
        <v>20</v>
      </c>
      <c r="H101" s="369">
        <f>VLOOKUP(E101,START_TIMES,2)</f>
        <v>0.41666666666666702</v>
      </c>
      <c r="I101" s="370" t="s">
        <v>968</v>
      </c>
      <c r="J101" s="73" t="s">
        <v>928</v>
      </c>
      <c r="K101" s="16"/>
      <c r="M101" s="359" t="s">
        <v>106</v>
      </c>
      <c r="N101" s="359" t="s">
        <v>109</v>
      </c>
    </row>
    <row r="102" spans="1:17" ht="12.75" customHeight="1" x14ac:dyDescent="0.35">
      <c r="A102" s="22">
        <v>99</v>
      </c>
      <c r="B102" s="324" t="s">
        <v>0</v>
      </c>
      <c r="C102" s="95" t="s">
        <v>0</v>
      </c>
      <c r="D102" s="325" t="s">
        <v>0</v>
      </c>
      <c r="E102" s="531" t="s">
        <v>0</v>
      </c>
      <c r="F102" s="532" t="s">
        <v>0</v>
      </c>
      <c r="G102" s="464" t="s">
        <v>0</v>
      </c>
      <c r="H102" s="374" t="s">
        <v>0</v>
      </c>
      <c r="I102" s="372" t="s">
        <v>0</v>
      </c>
      <c r="J102" s="326"/>
      <c r="K102" s="16"/>
      <c r="M102" s="85"/>
      <c r="N102" s="85"/>
    </row>
    <row r="103" spans="1:17" ht="12.75" customHeight="1" x14ac:dyDescent="0.35">
      <c r="A103" s="22">
        <v>100</v>
      </c>
      <c r="B103" s="324" t="s">
        <v>0</v>
      </c>
      <c r="C103" s="95" t="s">
        <v>0</v>
      </c>
      <c r="D103" s="325" t="s">
        <v>0</v>
      </c>
      <c r="E103" s="531" t="s">
        <v>0</v>
      </c>
      <c r="F103" s="532" t="s">
        <v>0</v>
      </c>
      <c r="G103" s="464" t="s">
        <v>0</v>
      </c>
      <c r="H103" s="374" t="s">
        <v>0</v>
      </c>
      <c r="I103" s="372" t="s">
        <v>0</v>
      </c>
      <c r="J103" s="326"/>
      <c r="K103" s="16"/>
      <c r="M103" s="85"/>
      <c r="N103" s="85"/>
    </row>
    <row r="104" spans="1:17" ht="12.75" customHeight="1" x14ac:dyDescent="0.35">
      <c r="A104" s="22">
        <v>101</v>
      </c>
      <c r="B104" s="257">
        <v>3</v>
      </c>
      <c r="C104" s="95">
        <v>45046</v>
      </c>
      <c r="D104" s="64" t="s">
        <v>12</v>
      </c>
      <c r="E104" s="530" t="str">
        <f t="shared" ref="E104:F110" si="19">VLOOKUP(M104,Teams,2)</f>
        <v>NORTH HAVEN SC</v>
      </c>
      <c r="F104" s="530" t="str">
        <f t="shared" si="19"/>
        <v>GUILFORD BELL CURVE</v>
      </c>
      <c r="G104" s="464">
        <v>33</v>
      </c>
      <c r="H104" s="369">
        <f t="shared" ref="H104:H110" si="20">VLOOKUP(E104,START_TIMES,2)</f>
        <v>0.41666666666666702</v>
      </c>
      <c r="I104" s="370" t="str">
        <f t="shared" ref="I104:I110" si="21">VLOOKUP(E104,fields,2)</f>
        <v>Memorial Field (G), North Haven</v>
      </c>
      <c r="J104" s="73"/>
      <c r="K104" s="16"/>
      <c r="M104" s="281" t="s">
        <v>119</v>
      </c>
      <c r="N104" s="281" t="s">
        <v>853</v>
      </c>
    </row>
    <row r="105" spans="1:17" ht="12.75" customHeight="1" x14ac:dyDescent="0.35">
      <c r="A105" s="22">
        <v>102</v>
      </c>
      <c r="B105" s="257">
        <v>3</v>
      </c>
      <c r="C105" s="95">
        <v>45046</v>
      </c>
      <c r="D105" s="64" t="s">
        <v>12</v>
      </c>
      <c r="E105" s="530" t="str">
        <f t="shared" si="19"/>
        <v>SHEBEEN FC</v>
      </c>
      <c r="F105" s="530" t="str">
        <f t="shared" si="19"/>
        <v>LITCHFIELD COUNTY BLUES 40</v>
      </c>
      <c r="G105" s="464">
        <v>42</v>
      </c>
      <c r="H105" s="369">
        <f t="shared" si="20"/>
        <v>0.41666666666666669</v>
      </c>
      <c r="I105" s="370" t="str">
        <f t="shared" si="21"/>
        <v>Ludlowe HS (T), Fairfield</v>
      </c>
      <c r="J105" s="73"/>
      <c r="K105" s="16"/>
      <c r="M105" s="281" t="s">
        <v>121</v>
      </c>
      <c r="N105" s="281" t="s">
        <v>855</v>
      </c>
    </row>
    <row r="106" spans="1:17" ht="12.75" customHeight="1" x14ac:dyDescent="0.35">
      <c r="A106" s="22">
        <v>103</v>
      </c>
      <c r="B106" s="257">
        <v>3</v>
      </c>
      <c r="C106" s="95">
        <v>45046</v>
      </c>
      <c r="D106" s="64" t="s">
        <v>12</v>
      </c>
      <c r="E106" s="530" t="str">
        <f t="shared" si="19"/>
        <v>WILTON WOLVES</v>
      </c>
      <c r="F106" s="530" t="str">
        <f t="shared" si="19"/>
        <v>NORTH BRANFORD 40</v>
      </c>
      <c r="G106" s="464">
        <v>15</v>
      </c>
      <c r="H106" s="369">
        <f t="shared" si="20"/>
        <v>0.41666666666666702</v>
      </c>
      <c r="I106" s="370" t="str">
        <f t="shared" si="21"/>
        <v>Lily Field (T), Wilton</v>
      </c>
      <c r="J106" s="73"/>
      <c r="K106" s="16"/>
      <c r="M106" s="422" t="s">
        <v>123</v>
      </c>
      <c r="N106" s="422" t="s">
        <v>118</v>
      </c>
    </row>
    <row r="107" spans="1:17" ht="12.75" customHeight="1" x14ac:dyDescent="0.35">
      <c r="A107" s="22">
        <v>104</v>
      </c>
      <c r="B107" s="257">
        <v>3</v>
      </c>
      <c r="C107" s="95">
        <v>45046</v>
      </c>
      <c r="D107" s="64" t="s">
        <v>12</v>
      </c>
      <c r="E107" s="530" t="str">
        <f t="shared" si="19"/>
        <v>BYE</v>
      </c>
      <c r="F107" s="530" t="str">
        <f t="shared" si="19"/>
        <v>PAN ZONES</v>
      </c>
      <c r="G107" s="465" t="s">
        <v>91</v>
      </c>
      <c r="H107" s="369" t="str">
        <f t="shared" si="20"/>
        <v>--</v>
      </c>
      <c r="I107" s="370" t="str">
        <f t="shared" si="21"/>
        <v>--</v>
      </c>
      <c r="J107" s="73"/>
      <c r="K107" s="16"/>
      <c r="M107" s="281" t="s">
        <v>111</v>
      </c>
      <c r="N107" s="281" t="s">
        <v>120</v>
      </c>
    </row>
    <row r="108" spans="1:17" ht="12.75" customHeight="1" x14ac:dyDescent="0.35">
      <c r="A108" s="22">
        <v>105</v>
      </c>
      <c r="B108" s="257">
        <v>3</v>
      </c>
      <c r="C108" s="95">
        <v>45046</v>
      </c>
      <c r="D108" s="64" t="s">
        <v>12</v>
      </c>
      <c r="E108" s="530" t="str">
        <f t="shared" si="19"/>
        <v>STAMFORD UNITED</v>
      </c>
      <c r="F108" s="530" t="str">
        <f t="shared" si="19"/>
        <v>DERBY QUITUS</v>
      </c>
      <c r="G108" s="464">
        <v>13</v>
      </c>
      <c r="H108" s="369">
        <f t="shared" si="20"/>
        <v>0.41666666666666702</v>
      </c>
      <c r="I108" s="370" t="str">
        <f t="shared" si="21"/>
        <v>West Beach Fields (T), Stamford</v>
      </c>
      <c r="J108" s="73"/>
      <c r="K108" s="16"/>
      <c r="M108" s="460" t="s">
        <v>122</v>
      </c>
      <c r="N108" s="460" t="s">
        <v>852</v>
      </c>
    </row>
    <row r="109" spans="1:17" ht="12.75" customHeight="1" x14ac:dyDescent="0.35">
      <c r="A109" s="22">
        <v>106</v>
      </c>
      <c r="B109" s="257">
        <v>3</v>
      </c>
      <c r="C109" s="95">
        <v>45046</v>
      </c>
      <c r="D109" s="64" t="s">
        <v>12</v>
      </c>
      <c r="E109" s="530" t="str">
        <f t="shared" si="19"/>
        <v xml:space="preserve">GUILFORD CELTIC </v>
      </c>
      <c r="F109" s="530" t="str">
        <f t="shared" si="19"/>
        <v>BESA SC</v>
      </c>
      <c r="G109" s="464">
        <v>42</v>
      </c>
      <c r="H109" s="369">
        <f t="shared" si="20"/>
        <v>0.41666666666666702</v>
      </c>
      <c r="I109" s="370" t="str">
        <f t="shared" si="21"/>
        <v>Guilford HS (T), Guilford</v>
      </c>
      <c r="J109" s="73"/>
      <c r="K109" s="16"/>
      <c r="M109" s="281" t="s">
        <v>115</v>
      </c>
      <c r="N109" s="281" t="s">
        <v>850</v>
      </c>
    </row>
    <row r="110" spans="1:17" ht="12.75" customHeight="1" x14ac:dyDescent="0.35">
      <c r="A110" s="22">
        <v>107</v>
      </c>
      <c r="B110" s="257">
        <v>3</v>
      </c>
      <c r="C110" s="95">
        <v>45046</v>
      </c>
      <c r="D110" s="64" t="s">
        <v>12</v>
      </c>
      <c r="E110" s="530" t="str">
        <f t="shared" si="19"/>
        <v>NEW HAVEN AMERICANS</v>
      </c>
      <c r="F110" s="530" t="str">
        <f t="shared" si="19"/>
        <v>CLUB NAPOLI 40</v>
      </c>
      <c r="G110" s="464">
        <v>33</v>
      </c>
      <c r="H110" s="369">
        <f t="shared" si="20"/>
        <v>0.41666666666666702</v>
      </c>
      <c r="I110" s="370" t="str">
        <f t="shared" si="21"/>
        <v>Peck Place School (G), Orange</v>
      </c>
      <c r="J110" s="73"/>
      <c r="K110" s="16"/>
      <c r="M110" s="281" t="s">
        <v>117</v>
      </c>
      <c r="N110" s="281" t="s">
        <v>112</v>
      </c>
    </row>
    <row r="111" spans="1:17" ht="12.75" customHeight="1" x14ac:dyDescent="0.35">
      <c r="A111" s="22">
        <v>108</v>
      </c>
      <c r="B111" s="324" t="s">
        <v>0</v>
      </c>
      <c r="C111" s="95" t="s">
        <v>0</v>
      </c>
      <c r="D111" s="325" t="s">
        <v>0</v>
      </c>
      <c r="E111" s="531" t="s">
        <v>0</v>
      </c>
      <c r="F111" s="532" t="s">
        <v>0</v>
      </c>
      <c r="G111" s="464" t="s">
        <v>0</v>
      </c>
      <c r="H111" s="374" t="s">
        <v>0</v>
      </c>
      <c r="I111" s="372" t="s">
        <v>0</v>
      </c>
      <c r="J111" s="326"/>
      <c r="K111" s="16"/>
      <c r="M111" s="85"/>
      <c r="N111" s="85"/>
    </row>
    <row r="112" spans="1:17" ht="12.75" customHeight="1" thickBot="1" x14ac:dyDescent="0.4">
      <c r="A112" s="22">
        <v>109</v>
      </c>
      <c r="B112" s="257">
        <v>3</v>
      </c>
      <c r="C112" s="95">
        <v>45046</v>
      </c>
      <c r="D112" s="63" t="s">
        <v>102</v>
      </c>
      <c r="E112" s="530" t="str">
        <f t="shared" ref="E112:F116" si="22">VLOOKUP(M112,Teams,2)</f>
        <v>NEW FAIRFIELD UNITED</v>
      </c>
      <c r="F112" s="530" t="str">
        <f t="shared" si="22"/>
        <v>DOCKSIDE SC</v>
      </c>
      <c r="G112" s="464">
        <v>20</v>
      </c>
      <c r="H112" s="369">
        <v>0.33333333333333331</v>
      </c>
      <c r="I112" s="370" t="str">
        <f>VLOOKUP(E112,fields,2)</f>
        <v>New Fairfield HS (T), New Fairfield</v>
      </c>
      <c r="J112" s="73"/>
      <c r="K112" s="16"/>
      <c r="M112" s="330" t="s">
        <v>129</v>
      </c>
      <c r="N112" s="330" t="s">
        <v>125</v>
      </c>
    </row>
    <row r="113" spans="1:29" ht="12.75" customHeight="1" thickTop="1" thickBot="1" x14ac:dyDescent="0.4">
      <c r="A113" s="22">
        <v>110</v>
      </c>
      <c r="B113" s="257">
        <v>3</v>
      </c>
      <c r="C113" s="95">
        <v>45046</v>
      </c>
      <c r="D113" s="63" t="s">
        <v>102</v>
      </c>
      <c r="E113" s="530" t="str">
        <f t="shared" si="22"/>
        <v>GREENWICH PUMAS FC 50</v>
      </c>
      <c r="F113" s="530" t="str">
        <f t="shared" si="22"/>
        <v>POLONIA FALCON STARS FC</v>
      </c>
      <c r="G113" s="419" t="s">
        <v>204</v>
      </c>
      <c r="H113" s="369">
        <v>0.41666666666666669</v>
      </c>
      <c r="I113" s="370" t="s">
        <v>945</v>
      </c>
      <c r="J113" s="73" t="s">
        <v>974</v>
      </c>
      <c r="K113" s="16"/>
      <c r="M113" s="330" t="s">
        <v>128</v>
      </c>
      <c r="N113" s="330" t="s">
        <v>131</v>
      </c>
    </row>
    <row r="114" spans="1:29" ht="12.75" customHeight="1" thickTop="1" x14ac:dyDescent="0.35">
      <c r="A114" s="22">
        <v>111</v>
      </c>
      <c r="B114" s="257">
        <v>3</v>
      </c>
      <c r="C114" s="95">
        <v>45046</v>
      </c>
      <c r="D114" s="63" t="s">
        <v>102</v>
      </c>
      <c r="E114" s="530" t="str">
        <f t="shared" si="22"/>
        <v>CHESHIRE AZZURRI</v>
      </c>
      <c r="F114" s="530" t="str">
        <f t="shared" si="22"/>
        <v>FAIRFIELD GAC 50</v>
      </c>
      <c r="G114" s="464">
        <v>30</v>
      </c>
      <c r="H114" s="369">
        <v>0.375</v>
      </c>
      <c r="I114" s="370" t="str">
        <f>VLOOKUP(E114,fields,2)</f>
        <v>Quinnipiac Park (G), Cheshire</v>
      </c>
      <c r="J114" s="73"/>
      <c r="K114" s="16"/>
      <c r="M114" s="330" t="s">
        <v>124</v>
      </c>
      <c r="N114" s="330" t="s">
        <v>127</v>
      </c>
    </row>
    <row r="115" spans="1:29" ht="12.75" customHeight="1" x14ac:dyDescent="0.35">
      <c r="A115" s="22">
        <v>112</v>
      </c>
      <c r="B115" s="257">
        <v>3</v>
      </c>
      <c r="C115" s="95">
        <v>45046</v>
      </c>
      <c r="D115" s="63" t="s">
        <v>102</v>
      </c>
      <c r="E115" s="530" t="str">
        <f t="shared" si="22"/>
        <v>STAMFORD CITY</v>
      </c>
      <c r="F115" s="530" t="str">
        <f t="shared" si="22"/>
        <v>DYNAMO SC</v>
      </c>
      <c r="G115" s="464" t="s">
        <v>960</v>
      </c>
      <c r="H115" s="369">
        <v>0.33333333333333331</v>
      </c>
      <c r="I115" s="370" t="str">
        <f>VLOOKUP(E115,fields,2)</f>
        <v>West Beach Fields (T), Stamford</v>
      </c>
      <c r="J115" s="73"/>
      <c r="K115" s="16"/>
      <c r="M115" s="330" t="s">
        <v>132</v>
      </c>
      <c r="N115" s="330" t="s">
        <v>126</v>
      </c>
    </row>
    <row r="116" spans="1:29" ht="12.75" customHeight="1" x14ac:dyDescent="0.35">
      <c r="A116" s="22">
        <v>113</v>
      </c>
      <c r="B116" s="257">
        <v>3</v>
      </c>
      <c r="C116" s="95">
        <v>45046</v>
      </c>
      <c r="D116" s="63" t="s">
        <v>102</v>
      </c>
      <c r="E116" s="530" t="str">
        <f t="shared" si="22"/>
        <v>VASCO DA GAMA 50</v>
      </c>
      <c r="F116" s="530" t="str">
        <f t="shared" si="22"/>
        <v>NORWALK MARINERS LEGENDS</v>
      </c>
      <c r="G116" s="464">
        <v>20</v>
      </c>
      <c r="H116" s="369">
        <v>0.41666666666666669</v>
      </c>
      <c r="I116" s="370" t="str">
        <f>VLOOKUP(E116,fields,2)</f>
        <v>Veterans Memorial Park (T), Bridgeport</v>
      </c>
      <c r="J116" s="73"/>
      <c r="K116" s="16"/>
      <c r="M116" s="330" t="s">
        <v>133</v>
      </c>
      <c r="N116" s="330" t="s">
        <v>130</v>
      </c>
    </row>
    <row r="117" spans="1:29" ht="12.75" customHeight="1" thickBot="1" x14ac:dyDescent="0.4">
      <c r="A117" s="22">
        <v>114</v>
      </c>
      <c r="B117" s="324" t="s">
        <v>0</v>
      </c>
      <c r="C117" s="95" t="s">
        <v>0</v>
      </c>
      <c r="D117" s="325" t="s">
        <v>0</v>
      </c>
      <c r="E117" s="531" t="s">
        <v>0</v>
      </c>
      <c r="F117" s="532" t="s">
        <v>0</v>
      </c>
      <c r="G117" s="464" t="s">
        <v>0</v>
      </c>
      <c r="H117" s="374" t="s">
        <v>0</v>
      </c>
      <c r="I117" s="372" t="s">
        <v>0</v>
      </c>
      <c r="J117" s="326"/>
      <c r="K117" s="16"/>
      <c r="M117" s="85"/>
      <c r="N117" s="85"/>
    </row>
    <row r="118" spans="1:29" ht="12.75" customHeight="1" thickTop="1" thickBot="1" x14ac:dyDescent="0.4">
      <c r="A118" s="22">
        <v>115</v>
      </c>
      <c r="B118" s="257">
        <v>3</v>
      </c>
      <c r="C118" s="95">
        <v>45046</v>
      </c>
      <c r="D118" s="318" t="s">
        <v>895</v>
      </c>
      <c r="E118" s="530" t="str">
        <f t="shared" ref="E118:F123" si="23">VLOOKUP(M118,Teams,2)</f>
        <v>EAST HAVEN SC</v>
      </c>
      <c r="F118" s="530" t="str">
        <f t="shared" si="23"/>
        <v>CLUB NAPOLI 50</v>
      </c>
      <c r="G118" s="419" t="s">
        <v>204</v>
      </c>
      <c r="H118" s="369">
        <f>VLOOKUP(E118,START_TIMES,2)</f>
        <v>0.41666666666666702</v>
      </c>
      <c r="I118" s="370" t="str">
        <f>VLOOKUP(E118,fields,2)</f>
        <v>East Haven MS (G), East Haven</v>
      </c>
      <c r="J118" s="73" t="s">
        <v>974</v>
      </c>
      <c r="K118" s="16"/>
      <c r="M118" s="350" t="s">
        <v>134</v>
      </c>
      <c r="N118" s="459" t="s">
        <v>146</v>
      </c>
    </row>
    <row r="119" spans="1:29" ht="12.75" customHeight="1" thickTop="1" thickBot="1" x14ac:dyDescent="0.4">
      <c r="A119" s="22">
        <v>116</v>
      </c>
      <c r="B119" s="257">
        <v>3</v>
      </c>
      <c r="C119" s="95">
        <v>45046</v>
      </c>
      <c r="D119" s="318" t="s">
        <v>895</v>
      </c>
      <c r="E119" s="530" t="str">
        <f t="shared" si="23"/>
        <v>GREENWICH FC 50</v>
      </c>
      <c r="F119" s="530" t="str">
        <f t="shared" si="23"/>
        <v>GUILFORD BLACK EAGLES</v>
      </c>
      <c r="G119" s="419" t="s">
        <v>204</v>
      </c>
      <c r="H119" s="369">
        <f>VLOOKUP(E119,START_TIMES,2)</f>
        <v>0.33333333333333331</v>
      </c>
      <c r="I119" s="370" t="s">
        <v>945</v>
      </c>
      <c r="J119" s="73" t="s">
        <v>974</v>
      </c>
      <c r="K119" s="16"/>
      <c r="M119" s="350" t="s">
        <v>136</v>
      </c>
      <c r="N119" s="459" t="s">
        <v>147</v>
      </c>
    </row>
    <row r="120" spans="1:29" ht="12.75" customHeight="1" thickTop="1" thickBot="1" x14ac:dyDescent="0.4">
      <c r="A120" s="22">
        <v>117</v>
      </c>
      <c r="B120" s="257">
        <v>3</v>
      </c>
      <c r="C120" s="95">
        <v>45046</v>
      </c>
      <c r="D120" s="318" t="s">
        <v>895</v>
      </c>
      <c r="E120" s="530" t="str">
        <f t="shared" si="23"/>
        <v>GREENWICH PFC</v>
      </c>
      <c r="F120" s="530" t="str">
        <f t="shared" si="23"/>
        <v>NORTH BRANFORD LEGENDS</v>
      </c>
      <c r="G120" s="464">
        <v>40</v>
      </c>
      <c r="H120" s="369">
        <f>VLOOKUP(E120,START_TIMES,2)</f>
        <v>0.33333333333333331</v>
      </c>
      <c r="I120" s="370" t="s">
        <v>944</v>
      </c>
      <c r="J120" s="73"/>
      <c r="K120" s="16"/>
      <c r="M120" s="350" t="s">
        <v>138</v>
      </c>
      <c r="N120" s="459" t="s">
        <v>148</v>
      </c>
    </row>
    <row r="121" spans="1:29" ht="12.75" customHeight="1" thickTop="1" thickBot="1" x14ac:dyDescent="0.4">
      <c r="A121" s="22">
        <v>118</v>
      </c>
      <c r="B121" s="257">
        <v>3</v>
      </c>
      <c r="C121" s="95">
        <v>45046</v>
      </c>
      <c r="D121" s="318" t="s">
        <v>895</v>
      </c>
      <c r="E121" s="530" t="str">
        <f t="shared" si="23"/>
        <v>NORWALK SPORT COLOMBIA 50</v>
      </c>
      <c r="F121" s="530" t="str">
        <f t="shared" si="23"/>
        <v>SOUTHEAST CT</v>
      </c>
      <c r="G121" s="464">
        <v>70</v>
      </c>
      <c r="H121" s="369">
        <f>VLOOKUP(E121,START_TIMES,2)</f>
        <v>0.41666666666666702</v>
      </c>
      <c r="I121" s="370" t="str">
        <f>VLOOKUP(E121,fields,2)</f>
        <v>Nathan Hale MS (T), Norwalk</v>
      </c>
      <c r="J121" s="326"/>
      <c r="K121" s="16"/>
      <c r="M121" s="350" t="s">
        <v>141</v>
      </c>
      <c r="N121" s="459" t="s">
        <v>149</v>
      </c>
      <c r="S121" s="16"/>
      <c r="T121" s="198"/>
      <c r="U121" s="198"/>
      <c r="V121" s="16">
        <v>73</v>
      </c>
      <c r="W121" s="209"/>
      <c r="X121" s="215"/>
      <c r="Y121" s="16"/>
      <c r="Z121" s="20"/>
      <c r="AC121" s="16"/>
    </row>
    <row r="122" spans="1:29" ht="12.75" customHeight="1" thickTop="1" x14ac:dyDescent="0.35">
      <c r="A122" s="22">
        <v>119</v>
      </c>
      <c r="B122" s="257">
        <v>3</v>
      </c>
      <c r="C122" s="95">
        <v>45046</v>
      </c>
      <c r="D122" s="318" t="s">
        <v>895</v>
      </c>
      <c r="E122" s="530" t="str">
        <f t="shared" si="23"/>
        <v>REBELS UNITED</v>
      </c>
      <c r="F122" s="530" t="str">
        <f t="shared" si="23"/>
        <v>VASCO DA GAMA 60</v>
      </c>
      <c r="G122" s="464">
        <v>40</v>
      </c>
      <c r="H122" s="369">
        <v>0.41666666666666669</v>
      </c>
      <c r="I122" s="370" t="s">
        <v>921</v>
      </c>
      <c r="J122" s="73" t="s">
        <v>928</v>
      </c>
      <c r="K122" s="16"/>
      <c r="M122" s="350" t="s">
        <v>142</v>
      </c>
      <c r="N122" s="459" t="s">
        <v>135</v>
      </c>
      <c r="S122" s="16"/>
      <c r="T122" s="288"/>
      <c r="U122" s="288"/>
      <c r="V122" s="16"/>
      <c r="W122" s="227"/>
      <c r="X122" s="289"/>
      <c r="Y122" s="16"/>
      <c r="Z122" s="20"/>
      <c r="AC122" s="16"/>
    </row>
    <row r="123" spans="1:29" ht="12.75" customHeight="1" x14ac:dyDescent="0.35">
      <c r="A123" s="22">
        <v>120</v>
      </c>
      <c r="B123" s="257">
        <v>3</v>
      </c>
      <c r="C123" s="95">
        <v>45046</v>
      </c>
      <c r="D123" s="318" t="s">
        <v>895</v>
      </c>
      <c r="E123" s="530" t="str">
        <f t="shared" si="23"/>
        <v>WESTPORT FC</v>
      </c>
      <c r="F123" s="530" t="str">
        <f t="shared" si="23"/>
        <v>ZIMMITTI SC</v>
      </c>
      <c r="G123" s="464">
        <v>61</v>
      </c>
      <c r="H123" s="369">
        <f>VLOOKUP(E123,START_TIMES,2)</f>
        <v>0.33333333333333331</v>
      </c>
      <c r="I123" s="370" t="str">
        <f>VLOOKUP(E123,fields,2)</f>
        <v>Wakeman Park (T), Westport</v>
      </c>
      <c r="J123" s="73"/>
      <c r="K123" s="16"/>
      <c r="M123" s="350" t="s">
        <v>144</v>
      </c>
      <c r="N123" s="459" t="s">
        <v>137</v>
      </c>
      <c r="S123" s="16"/>
      <c r="T123" s="288"/>
      <c r="U123" s="288"/>
      <c r="V123" s="16"/>
      <c r="W123" s="227"/>
      <c r="X123" s="289"/>
      <c r="Y123" s="16"/>
      <c r="Z123" s="20"/>
      <c r="AC123" s="16"/>
    </row>
    <row r="124" spans="1:29" ht="13" customHeight="1" x14ac:dyDescent="0.35">
      <c r="A124" s="22">
        <v>121</v>
      </c>
      <c r="B124" s="257"/>
      <c r="C124" s="95"/>
      <c r="D124" s="68"/>
      <c r="E124" s="530"/>
      <c r="F124" s="530"/>
      <c r="G124" s="464"/>
      <c r="H124" s="369"/>
      <c r="I124" s="370"/>
      <c r="J124" s="73"/>
      <c r="K124" s="16"/>
      <c r="M124" s="85"/>
      <c r="N124" s="85"/>
      <c r="S124" s="16"/>
      <c r="T124" s="288"/>
      <c r="U124" s="288"/>
      <c r="V124" s="16"/>
      <c r="W124" s="227"/>
      <c r="X124" s="289"/>
      <c r="Y124" s="16"/>
      <c r="Z124" s="20"/>
      <c r="AC124" s="16"/>
    </row>
    <row r="125" spans="1:29" ht="13" customHeight="1" x14ac:dyDescent="0.35">
      <c r="A125" s="22">
        <v>122</v>
      </c>
      <c r="B125" s="324" t="s">
        <v>0</v>
      </c>
      <c r="C125" s="95" t="s">
        <v>0</v>
      </c>
      <c r="D125" s="325" t="s">
        <v>0</v>
      </c>
      <c r="E125" s="531" t="s">
        <v>0</v>
      </c>
      <c r="F125" s="532" t="s">
        <v>0</v>
      </c>
      <c r="G125" s="464" t="s">
        <v>0</v>
      </c>
      <c r="H125" s="374" t="s">
        <v>0</v>
      </c>
      <c r="I125" s="372" t="s">
        <v>0</v>
      </c>
      <c r="J125" s="326"/>
      <c r="K125" s="16"/>
      <c r="M125" s="85"/>
      <c r="N125" s="85"/>
      <c r="S125" s="16"/>
      <c r="T125" s="288"/>
      <c r="U125" s="288"/>
      <c r="V125" s="16"/>
      <c r="W125" s="227"/>
      <c r="X125" s="289"/>
      <c r="Y125" s="16"/>
      <c r="Z125" s="20"/>
      <c r="AC125" s="16"/>
    </row>
    <row r="126" spans="1:29" ht="13" customHeight="1" x14ac:dyDescent="0.35">
      <c r="A126" s="22">
        <v>123</v>
      </c>
      <c r="B126" s="257">
        <v>4</v>
      </c>
      <c r="C126" s="95">
        <v>45053</v>
      </c>
      <c r="D126" s="69" t="s">
        <v>10</v>
      </c>
      <c r="E126" s="530" t="str">
        <f t="shared" ref="E126:F130" si="24">VLOOKUP(M126,Teams,2)</f>
        <v>VASCO DA GAMA 30</v>
      </c>
      <c r="F126" s="530" t="str">
        <f t="shared" si="24"/>
        <v>HAMDEN ALL STARS</v>
      </c>
      <c r="G126" s="464">
        <v>11</v>
      </c>
      <c r="H126" s="369">
        <v>0.33333333333333331</v>
      </c>
      <c r="I126" s="370" t="str">
        <f>VLOOKUP(E126,fields,2)</f>
        <v>Veterans Memorial Park (T), Bridgeport</v>
      </c>
      <c r="J126" s="73" t="s">
        <v>950</v>
      </c>
      <c r="K126" s="16"/>
      <c r="M126" s="85" t="s">
        <v>101</v>
      </c>
      <c r="N126" s="85" t="s">
        <v>94</v>
      </c>
      <c r="S126" s="16"/>
      <c r="T126" s="288"/>
      <c r="U126" s="288"/>
      <c r="V126" s="16"/>
      <c r="W126" s="227"/>
      <c r="X126" s="289"/>
      <c r="Y126" s="16"/>
      <c r="Z126" s="20"/>
      <c r="AC126" s="16"/>
    </row>
    <row r="127" spans="1:29" ht="13" customHeight="1" x14ac:dyDescent="0.35">
      <c r="A127" s="22">
        <v>124</v>
      </c>
      <c r="B127" s="257">
        <v>4</v>
      </c>
      <c r="C127" s="95">
        <v>45053</v>
      </c>
      <c r="D127" s="69" t="s">
        <v>10</v>
      </c>
      <c r="E127" s="530" t="str">
        <f t="shared" si="24"/>
        <v>DANBURY UNITED</v>
      </c>
      <c r="F127" s="530" t="str">
        <f t="shared" si="24"/>
        <v>CLINTON FC 30</v>
      </c>
      <c r="G127" s="464">
        <v>30</v>
      </c>
      <c r="H127" s="369">
        <f>VLOOKUP(E127,START_TIMES,2)</f>
        <v>0.375</v>
      </c>
      <c r="I127" s="370" t="str">
        <f>VLOOKUP(E127,fields,2)</f>
        <v>Portuguese Cultural Center (G), Danbury</v>
      </c>
      <c r="J127" s="73"/>
      <c r="K127" s="16"/>
      <c r="M127" s="85" t="s">
        <v>93</v>
      </c>
      <c r="N127" s="85" t="s">
        <v>97</v>
      </c>
      <c r="S127" s="16"/>
      <c r="T127" s="288"/>
      <c r="U127" s="288"/>
      <c r="V127" s="16"/>
      <c r="W127" s="227"/>
      <c r="X127" s="289"/>
      <c r="Y127" s="16"/>
      <c r="Z127" s="20"/>
      <c r="AC127" s="16"/>
    </row>
    <row r="128" spans="1:29" ht="13" customHeight="1" x14ac:dyDescent="0.35">
      <c r="A128" s="22">
        <v>125</v>
      </c>
      <c r="B128" s="257">
        <v>4</v>
      </c>
      <c r="C128" s="95">
        <v>45053</v>
      </c>
      <c r="D128" s="69" t="s">
        <v>10</v>
      </c>
      <c r="E128" s="530" t="str">
        <f t="shared" si="24"/>
        <v>GREENWICH FC 30</v>
      </c>
      <c r="F128" s="530" t="str">
        <f t="shared" si="24"/>
        <v>NORWALK FC</v>
      </c>
      <c r="G128" s="464">
        <v>21</v>
      </c>
      <c r="H128" s="369">
        <f>VLOOKUP(E128,START_TIMES,2)</f>
        <v>0.33333333333333331</v>
      </c>
      <c r="I128" s="370" t="s">
        <v>945</v>
      </c>
      <c r="J128" s="73"/>
      <c r="K128" s="16"/>
      <c r="M128" s="85" t="s">
        <v>99</v>
      </c>
      <c r="N128" s="85" t="s">
        <v>100</v>
      </c>
      <c r="S128" s="16"/>
      <c r="T128" s="288"/>
      <c r="U128" s="288"/>
      <c r="V128" s="16"/>
      <c r="W128" s="227"/>
      <c r="X128" s="289"/>
      <c r="Y128" s="16"/>
      <c r="Z128" s="20"/>
      <c r="AC128" s="16"/>
    </row>
    <row r="129" spans="1:29" ht="13" customHeight="1" x14ac:dyDescent="0.35">
      <c r="A129" s="22">
        <v>126</v>
      </c>
      <c r="B129" s="257">
        <v>4</v>
      </c>
      <c r="C129" s="95">
        <v>45053</v>
      </c>
      <c r="D129" s="69" t="s">
        <v>10</v>
      </c>
      <c r="E129" s="530" t="str">
        <f t="shared" si="24"/>
        <v>NEWTOWN SALTY DOGS</v>
      </c>
      <c r="F129" s="530" t="str">
        <f t="shared" si="24"/>
        <v>STAMFORD FC</v>
      </c>
      <c r="G129" s="464">
        <v>24</v>
      </c>
      <c r="H129" s="369">
        <f>VLOOKUP(E129,START_TIMES,2)</f>
        <v>0.33333333333333331</v>
      </c>
      <c r="I129" s="370" t="s">
        <v>955</v>
      </c>
      <c r="J129" s="73" t="s">
        <v>928</v>
      </c>
      <c r="K129" s="16"/>
      <c r="M129" s="85" t="s">
        <v>92</v>
      </c>
      <c r="N129" s="85" t="s">
        <v>95</v>
      </c>
      <c r="S129" s="16"/>
      <c r="T129" s="288"/>
      <c r="U129" s="288"/>
      <c r="V129" s="16"/>
      <c r="W129" s="227"/>
      <c r="X129" s="289"/>
      <c r="Y129" s="16"/>
      <c r="Z129" s="20"/>
      <c r="AC129" s="16"/>
    </row>
    <row r="130" spans="1:29" ht="13" customHeight="1" x14ac:dyDescent="0.35">
      <c r="A130" s="22">
        <v>127</v>
      </c>
      <c r="B130" s="257">
        <v>4</v>
      </c>
      <c r="C130" s="95">
        <v>45053</v>
      </c>
      <c r="D130" s="69" t="s">
        <v>10</v>
      </c>
      <c r="E130" s="530" t="str">
        <f t="shared" si="24"/>
        <v>CLUB NAPOLI 30</v>
      </c>
      <c r="F130" s="530" t="str">
        <f t="shared" si="24"/>
        <v>NORTH BRANFORD 30</v>
      </c>
      <c r="G130" s="464">
        <v>64</v>
      </c>
      <c r="H130" s="369">
        <v>0.375</v>
      </c>
      <c r="I130" s="370" t="str">
        <f>VLOOKUP(E130,fields,2)</f>
        <v>Quinnipiac Park (G), Cheshire</v>
      </c>
      <c r="J130" s="73"/>
      <c r="K130" s="16"/>
      <c r="M130" s="85" t="s">
        <v>96</v>
      </c>
      <c r="N130" s="85" t="s">
        <v>98</v>
      </c>
      <c r="S130" s="16"/>
      <c r="T130" s="288"/>
      <c r="U130" s="288"/>
      <c r="V130" s="16"/>
      <c r="W130" s="227"/>
      <c r="X130" s="289"/>
      <c r="Y130" s="16"/>
      <c r="Z130" s="20"/>
      <c r="AC130" s="16"/>
    </row>
    <row r="131" spans="1:29" ht="13" customHeight="1" x14ac:dyDescent="0.35">
      <c r="A131" s="22">
        <v>128</v>
      </c>
      <c r="B131" s="324" t="s">
        <v>0</v>
      </c>
      <c r="C131" s="95" t="s">
        <v>0</v>
      </c>
      <c r="D131" s="325" t="s">
        <v>0</v>
      </c>
      <c r="E131" s="531" t="s">
        <v>0</v>
      </c>
      <c r="F131" s="532" t="s">
        <v>0</v>
      </c>
      <c r="G131" s="464" t="s">
        <v>0</v>
      </c>
      <c r="H131" s="374" t="s">
        <v>0</v>
      </c>
      <c r="I131" s="372" t="s">
        <v>0</v>
      </c>
      <c r="J131" s="326"/>
      <c r="K131" s="16"/>
      <c r="M131" s="85"/>
      <c r="N131" s="85"/>
      <c r="S131" s="16"/>
      <c r="T131" s="288"/>
      <c r="U131" s="288"/>
      <c r="V131" s="16"/>
      <c r="W131" s="227"/>
      <c r="X131" s="289"/>
      <c r="Y131" s="16"/>
      <c r="Z131" s="20"/>
      <c r="AC131" s="16"/>
    </row>
    <row r="132" spans="1:29" ht="13" customHeight="1" x14ac:dyDescent="0.35">
      <c r="A132" s="22">
        <v>129</v>
      </c>
      <c r="B132" s="257">
        <v>4</v>
      </c>
      <c r="C132" s="95">
        <v>45053</v>
      </c>
      <c r="D132" s="66" t="s">
        <v>175</v>
      </c>
      <c r="E132" s="530" t="str">
        <f t="shared" ref="E132:F136" si="25">VLOOKUP(M132,Teams,2)</f>
        <v>TRINITY FC</v>
      </c>
      <c r="F132" s="533" t="str">
        <f t="shared" si="25"/>
        <v>MILFORD AMIGOS</v>
      </c>
      <c r="G132" s="464">
        <v>11</v>
      </c>
      <c r="H132" s="369">
        <f>VLOOKUP(E132,START_TIMES,2)</f>
        <v>0.33333333333333331</v>
      </c>
      <c r="I132" s="370" t="str">
        <f>VLOOKUP(E132,fields,2)</f>
        <v>Pease Road (G), Woodbridge</v>
      </c>
      <c r="J132" s="73"/>
      <c r="K132" s="16"/>
      <c r="M132" s="85" t="s">
        <v>159</v>
      </c>
      <c r="N132" s="85" t="s">
        <v>154</v>
      </c>
      <c r="S132" s="16"/>
      <c r="T132" s="288"/>
      <c r="U132" s="288"/>
      <c r="V132" s="16"/>
      <c r="W132" s="227"/>
      <c r="X132" s="289"/>
      <c r="Y132" s="16"/>
      <c r="Z132" s="20"/>
      <c r="AC132" s="16"/>
    </row>
    <row r="133" spans="1:29" ht="13" customHeight="1" x14ac:dyDescent="0.35">
      <c r="A133" s="22">
        <v>130</v>
      </c>
      <c r="B133" s="257">
        <v>4</v>
      </c>
      <c r="C133" s="95">
        <v>45053</v>
      </c>
      <c r="D133" s="66" t="s">
        <v>175</v>
      </c>
      <c r="E133" s="530" t="str">
        <f t="shared" si="25"/>
        <v>FC CALDO VERDE</v>
      </c>
      <c r="F133" s="530" t="str">
        <f t="shared" si="25"/>
        <v>COYOTES FC</v>
      </c>
      <c r="G133" s="464">
        <v>12</v>
      </c>
      <c r="H133" s="369">
        <f>VLOOKUP(E133,START_TIMES,2)</f>
        <v>0.41666666666666702</v>
      </c>
      <c r="I133" s="370" t="str">
        <f>VLOOKUP(E133,fields,2)</f>
        <v>City Hill MS (G), Naugatuck</v>
      </c>
      <c r="J133" s="73"/>
      <c r="K133" s="16"/>
      <c r="M133" s="85" t="s">
        <v>152</v>
      </c>
      <c r="N133" s="85" t="s">
        <v>150</v>
      </c>
      <c r="S133" s="16"/>
      <c r="T133" s="288"/>
      <c r="U133" s="288"/>
      <c r="V133" s="16"/>
      <c r="W133" s="227"/>
      <c r="X133" s="289"/>
      <c r="Y133" s="16"/>
      <c r="Z133" s="20"/>
      <c r="AC133" s="16"/>
    </row>
    <row r="134" spans="1:29" ht="13" customHeight="1" x14ac:dyDescent="0.35">
      <c r="A134" s="22">
        <v>131</v>
      </c>
      <c r="B134" s="257">
        <v>4</v>
      </c>
      <c r="C134" s="95">
        <v>45053</v>
      </c>
      <c r="D134" s="66" t="s">
        <v>175</v>
      </c>
      <c r="E134" s="530" t="str">
        <f t="shared" si="25"/>
        <v>LITCHFIELD COUNTY BLUES 30</v>
      </c>
      <c r="F134" s="530" t="str">
        <f t="shared" si="25"/>
        <v>QPR</v>
      </c>
      <c r="G134" s="464">
        <v>70</v>
      </c>
      <c r="H134" s="369">
        <f>VLOOKUP(E134,START_TIMES,2)</f>
        <v>0.375</v>
      </c>
      <c r="I134" s="370" t="str">
        <f>VLOOKUP(E134,fields,2)</f>
        <v>New Milford HS (T), New Milford</v>
      </c>
      <c r="J134" s="73"/>
      <c r="K134" s="16"/>
      <c r="M134" s="85" t="s">
        <v>153</v>
      </c>
      <c r="N134" s="85" t="s">
        <v>157</v>
      </c>
      <c r="S134" s="16"/>
      <c r="T134" s="288"/>
      <c r="U134" s="288"/>
      <c r="V134" s="16"/>
      <c r="W134" s="227"/>
      <c r="X134" s="289"/>
      <c r="Y134" s="16"/>
      <c r="Z134" s="20"/>
      <c r="AC134" s="16"/>
    </row>
    <row r="135" spans="1:29" ht="13" customHeight="1" x14ac:dyDescent="0.35">
      <c r="A135" s="22">
        <v>132</v>
      </c>
      <c r="B135" s="257">
        <v>4</v>
      </c>
      <c r="C135" s="95">
        <v>45053</v>
      </c>
      <c r="D135" s="66" t="s">
        <v>175</v>
      </c>
      <c r="E135" s="530" t="str">
        <f t="shared" si="25"/>
        <v>MILFORD TUESDAY</v>
      </c>
      <c r="F135" s="533" t="str">
        <f t="shared" si="25"/>
        <v>SHELTON FC</v>
      </c>
      <c r="G135" s="464">
        <v>21</v>
      </c>
      <c r="H135" s="369">
        <f>VLOOKUP(E135,START_TIMES,2)</f>
        <v>0.33333333333333331</v>
      </c>
      <c r="I135" s="370" t="str">
        <f>VLOOKUP(E135,fields,2)</f>
        <v>Witek Park (G), Derby</v>
      </c>
      <c r="J135" s="73"/>
      <c r="K135" s="16"/>
      <c r="M135" s="85" t="s">
        <v>155</v>
      </c>
      <c r="N135" s="85" t="s">
        <v>158</v>
      </c>
      <c r="S135" s="16"/>
      <c r="T135" s="288"/>
      <c r="U135" s="288"/>
      <c r="V135" s="16"/>
      <c r="W135" s="227"/>
      <c r="X135" s="289"/>
      <c r="Y135" s="16"/>
      <c r="Z135" s="20"/>
      <c r="AC135" s="16"/>
    </row>
    <row r="136" spans="1:29" ht="13" customHeight="1" x14ac:dyDescent="0.35">
      <c r="A136" s="22">
        <v>133</v>
      </c>
      <c r="B136" s="257">
        <v>4</v>
      </c>
      <c r="C136" s="95">
        <v>45053</v>
      </c>
      <c r="D136" s="66" t="s">
        <v>175</v>
      </c>
      <c r="E136" s="530" t="str">
        <f t="shared" si="25"/>
        <v>ELITE FC</v>
      </c>
      <c r="F136" s="530" t="str">
        <f t="shared" si="25"/>
        <v>NAUGATUCK FUSION</v>
      </c>
      <c r="G136" s="464">
        <v>12</v>
      </c>
      <c r="H136" s="369">
        <f>VLOOKUP(E136,START_TIMES,2)</f>
        <v>0.33333333333333331</v>
      </c>
      <c r="I136" s="370" t="str">
        <f>VLOOKUP(E136,fields,2)</f>
        <v>Foran HS KMT (T), Milford</v>
      </c>
      <c r="J136" s="73"/>
      <c r="K136" s="16"/>
      <c r="M136" s="85" t="s">
        <v>151</v>
      </c>
      <c r="N136" s="85" t="s">
        <v>156</v>
      </c>
      <c r="S136" s="16"/>
      <c r="T136" s="288"/>
      <c r="U136" s="288"/>
      <c r="V136" s="16"/>
      <c r="W136" s="227"/>
      <c r="X136" s="289"/>
      <c r="Y136" s="16"/>
      <c r="Z136" s="20"/>
      <c r="AC136" s="16"/>
    </row>
    <row r="137" spans="1:29" ht="13" customHeight="1" x14ac:dyDescent="0.35">
      <c r="A137" s="22">
        <v>134</v>
      </c>
      <c r="B137" s="324" t="s">
        <v>0</v>
      </c>
      <c r="C137" s="95" t="s">
        <v>0</v>
      </c>
      <c r="D137" s="325" t="s">
        <v>0</v>
      </c>
      <c r="E137" s="531" t="s">
        <v>0</v>
      </c>
      <c r="F137" s="532" t="s">
        <v>0</v>
      </c>
      <c r="G137" s="464" t="s">
        <v>0</v>
      </c>
      <c r="H137" s="374" t="s">
        <v>0</v>
      </c>
      <c r="I137" s="372" t="s">
        <v>0</v>
      </c>
      <c r="J137" s="326"/>
      <c r="K137" s="16"/>
      <c r="M137" s="85"/>
      <c r="N137" s="85"/>
      <c r="S137" s="16"/>
      <c r="T137" s="288"/>
      <c r="U137" s="288"/>
      <c r="V137" s="16"/>
      <c r="W137" s="227"/>
      <c r="X137" s="289"/>
      <c r="Y137" s="16"/>
      <c r="Z137" s="20"/>
      <c r="AC137" s="16"/>
    </row>
    <row r="138" spans="1:29" ht="13.5" customHeight="1" x14ac:dyDescent="0.35">
      <c r="A138" s="22">
        <v>135</v>
      </c>
      <c r="B138" s="257">
        <v>4</v>
      </c>
      <c r="C138" s="95">
        <v>45053</v>
      </c>
      <c r="D138" s="65" t="s">
        <v>11</v>
      </c>
      <c r="E138" s="530" t="str">
        <f t="shared" ref="E138:F142" si="26">VLOOKUP(M138,Teams,2)</f>
        <v>NORWALK SPORT COLOMBIA 40</v>
      </c>
      <c r="F138" s="532" t="str">
        <f t="shared" si="26"/>
        <v>WATERBURY ALBANIANS</v>
      </c>
      <c r="G138" s="464">
        <v>71</v>
      </c>
      <c r="H138" s="369">
        <v>0.33333333333333331</v>
      </c>
      <c r="I138" s="370" t="str">
        <f>VLOOKUP(E161,fields,2)</f>
        <v>Nathan Hale MS (T), Norwalk</v>
      </c>
      <c r="J138" s="73" t="s">
        <v>950</v>
      </c>
      <c r="K138" s="16"/>
      <c r="M138" s="359" t="s">
        <v>104</v>
      </c>
      <c r="N138" s="359" t="s">
        <v>109</v>
      </c>
      <c r="S138" s="16"/>
      <c r="T138" s="288"/>
      <c r="U138" s="288"/>
      <c r="V138" s="16"/>
      <c r="W138" s="227"/>
      <c r="X138" s="289"/>
      <c r="Y138" s="16"/>
      <c r="Z138" s="20"/>
      <c r="AC138" s="16"/>
    </row>
    <row r="139" spans="1:29" ht="13.5" customHeight="1" x14ac:dyDescent="0.35">
      <c r="A139" s="22">
        <v>136</v>
      </c>
      <c r="B139" s="257">
        <v>4</v>
      </c>
      <c r="C139" s="95">
        <v>45053</v>
      </c>
      <c r="D139" s="65" t="s">
        <v>11</v>
      </c>
      <c r="E139" s="530" t="str">
        <f t="shared" si="26"/>
        <v>GREENWICH FC 40</v>
      </c>
      <c r="F139" s="530" t="str">
        <f t="shared" si="26"/>
        <v>CLINTON FC 40</v>
      </c>
      <c r="G139" s="464">
        <v>62</v>
      </c>
      <c r="H139" s="369">
        <v>0.41666666666666669</v>
      </c>
      <c r="I139" s="370" t="s">
        <v>944</v>
      </c>
      <c r="J139" s="73"/>
      <c r="K139" s="16"/>
      <c r="M139" s="359" t="s">
        <v>162</v>
      </c>
      <c r="N139" s="359" t="s">
        <v>160</v>
      </c>
      <c r="S139" s="16"/>
      <c r="T139" s="288"/>
      <c r="U139" s="288"/>
      <c r="V139" s="16"/>
      <c r="W139" s="227"/>
      <c r="X139" s="289"/>
      <c r="Y139" s="16"/>
      <c r="Z139" s="20"/>
      <c r="AC139" s="16"/>
    </row>
    <row r="140" spans="1:29" ht="13.5" customHeight="1" x14ac:dyDescent="0.35">
      <c r="A140" s="22">
        <v>137</v>
      </c>
      <c r="B140" s="257">
        <v>4</v>
      </c>
      <c r="C140" s="95">
        <v>45053</v>
      </c>
      <c r="D140" s="65" t="s">
        <v>11</v>
      </c>
      <c r="E140" s="530" t="str">
        <f t="shared" si="26"/>
        <v>GREENWICH PUMAS FC 40</v>
      </c>
      <c r="F140" s="530" t="str">
        <f t="shared" si="26"/>
        <v>STORM FC</v>
      </c>
      <c r="G140" s="464">
        <v>21</v>
      </c>
      <c r="H140" s="369">
        <f>VLOOKUP(E140,START_TIMES,2)</f>
        <v>0.33333333333333331</v>
      </c>
      <c r="I140" s="370" t="s">
        <v>944</v>
      </c>
      <c r="J140" s="73"/>
      <c r="K140" s="16"/>
      <c r="M140" s="359" t="s">
        <v>163</v>
      </c>
      <c r="N140" s="359" t="s">
        <v>107</v>
      </c>
      <c r="S140" s="16"/>
      <c r="T140" s="288"/>
      <c r="U140" s="288"/>
      <c r="V140" s="16"/>
      <c r="W140" s="227"/>
      <c r="X140" s="289"/>
      <c r="Y140" s="16"/>
      <c r="Z140" s="20"/>
      <c r="AC140" s="16"/>
    </row>
    <row r="141" spans="1:29" ht="13.5" customHeight="1" x14ac:dyDescent="0.35">
      <c r="A141" s="22">
        <v>138</v>
      </c>
      <c r="B141" s="257">
        <v>4</v>
      </c>
      <c r="C141" s="95">
        <v>45053</v>
      </c>
      <c r="D141" s="65" t="s">
        <v>11</v>
      </c>
      <c r="E141" s="530" t="str">
        <f t="shared" si="26"/>
        <v>RIDGEFIELD KICKS</v>
      </c>
      <c r="F141" s="530" t="str">
        <f t="shared" si="26"/>
        <v>VASCO DA GAMA 40</v>
      </c>
      <c r="G141" s="464">
        <v>22</v>
      </c>
      <c r="H141" s="369">
        <f>VLOOKUP(E141,START_TIMES,2)</f>
        <v>0.41666666666666669</v>
      </c>
      <c r="I141" s="370" t="str">
        <f>VLOOKUP(E141,fields,2)</f>
        <v>Wooster School (T), Danbury</v>
      </c>
      <c r="J141" s="73" t="s">
        <v>953</v>
      </c>
      <c r="K141" s="16"/>
      <c r="M141" s="359" t="s">
        <v>105</v>
      </c>
      <c r="N141" s="359" t="s">
        <v>108</v>
      </c>
      <c r="S141" s="16"/>
      <c r="T141" s="288"/>
      <c r="U141" s="288"/>
      <c r="V141" s="16"/>
      <c r="W141" s="227"/>
      <c r="X141" s="289"/>
      <c r="Y141" s="16"/>
      <c r="Z141" s="20"/>
      <c r="AC141" s="16"/>
    </row>
    <row r="142" spans="1:29" ht="13.5" customHeight="1" x14ac:dyDescent="0.35">
      <c r="A142" s="22">
        <v>139</v>
      </c>
      <c r="B142" s="257">
        <v>4</v>
      </c>
      <c r="C142" s="95">
        <v>45053</v>
      </c>
      <c r="D142" s="65" t="s">
        <v>11</v>
      </c>
      <c r="E142" s="530" t="str">
        <f t="shared" si="26"/>
        <v>FAIRFIELD GAC 40</v>
      </c>
      <c r="F142" s="530" t="str">
        <f t="shared" si="26"/>
        <v>SOUTHEAST ROVERS</v>
      </c>
      <c r="G142" s="464">
        <v>61</v>
      </c>
      <c r="H142" s="369">
        <f>VLOOKUP(E142,START_TIMES,2)</f>
        <v>0.41666666666666669</v>
      </c>
      <c r="I142" s="370" t="str">
        <f>VLOOKUP(E142,fields,2)</f>
        <v>Ludlowe HS (T), Fairfield</v>
      </c>
      <c r="J142" s="73"/>
      <c r="K142" s="16"/>
      <c r="M142" s="359" t="s">
        <v>161</v>
      </c>
      <c r="N142" s="359" t="s">
        <v>106</v>
      </c>
      <c r="S142" s="16"/>
      <c r="T142" s="288"/>
      <c r="U142" s="288"/>
      <c r="V142" s="16"/>
      <c r="W142" s="227"/>
      <c r="X142" s="289"/>
      <c r="Y142" s="16"/>
      <c r="Z142" s="20"/>
      <c r="AC142" s="16"/>
    </row>
    <row r="143" spans="1:29" ht="13.5" customHeight="1" x14ac:dyDescent="0.35">
      <c r="A143" s="22">
        <v>140</v>
      </c>
      <c r="B143" s="324" t="s">
        <v>0</v>
      </c>
      <c r="C143" s="95" t="s">
        <v>0</v>
      </c>
      <c r="D143" s="325" t="s">
        <v>0</v>
      </c>
      <c r="E143" s="531" t="s">
        <v>0</v>
      </c>
      <c r="F143" s="532" t="s">
        <v>0</v>
      </c>
      <c r="G143" s="464" t="s">
        <v>0</v>
      </c>
      <c r="H143" s="374" t="s">
        <v>0</v>
      </c>
      <c r="I143" s="372" t="s">
        <v>0</v>
      </c>
      <c r="J143" s="326"/>
      <c r="K143" s="16"/>
      <c r="M143" s="85"/>
      <c r="N143" s="85"/>
      <c r="S143" s="16"/>
      <c r="T143" s="288"/>
      <c r="U143" s="288"/>
      <c r="V143" s="16"/>
      <c r="W143" s="227"/>
      <c r="X143" s="289"/>
      <c r="Y143" s="16"/>
      <c r="Z143" s="20"/>
      <c r="AC143" s="16"/>
    </row>
    <row r="144" spans="1:29" ht="13.5" customHeight="1" x14ac:dyDescent="0.35">
      <c r="A144" s="22">
        <v>141</v>
      </c>
      <c r="B144" s="324" t="s">
        <v>0</v>
      </c>
      <c r="C144" s="95" t="s">
        <v>0</v>
      </c>
      <c r="D144" s="325" t="s">
        <v>0</v>
      </c>
      <c r="E144" s="531" t="s">
        <v>0</v>
      </c>
      <c r="F144" s="532" t="s">
        <v>0</v>
      </c>
      <c r="G144" s="464" t="s">
        <v>0</v>
      </c>
      <c r="H144" s="374" t="s">
        <v>0</v>
      </c>
      <c r="I144" s="372" t="s">
        <v>0</v>
      </c>
      <c r="J144" s="326"/>
      <c r="K144" s="16"/>
      <c r="M144" s="85"/>
      <c r="N144" s="85"/>
      <c r="S144" s="16"/>
      <c r="T144" s="288"/>
      <c r="U144" s="288"/>
      <c r="V144" s="16"/>
      <c r="W144" s="227"/>
      <c r="X144" s="289"/>
      <c r="Y144" s="16"/>
      <c r="Z144" s="20"/>
      <c r="AC144" s="16"/>
    </row>
    <row r="145" spans="1:29" ht="13.5" customHeight="1" x14ac:dyDescent="0.35">
      <c r="A145" s="22">
        <v>142</v>
      </c>
      <c r="B145" s="257">
        <v>4</v>
      </c>
      <c r="C145" s="95">
        <v>45053</v>
      </c>
      <c r="D145" s="64" t="s">
        <v>12</v>
      </c>
      <c r="E145" s="530" t="str">
        <f t="shared" ref="E145:F151" si="27">VLOOKUP(M145,Teams,2)</f>
        <v>NORTH BRANFORD 40</v>
      </c>
      <c r="F145" s="530" t="str">
        <f t="shared" si="27"/>
        <v>DERBY QUITUS</v>
      </c>
      <c r="G145" s="464">
        <v>33</v>
      </c>
      <c r="H145" s="369">
        <v>0.33333333333333331</v>
      </c>
      <c r="I145" s="370" t="s">
        <v>692</v>
      </c>
      <c r="J145" s="73"/>
      <c r="K145" s="16"/>
      <c r="M145" s="281" t="s">
        <v>118</v>
      </c>
      <c r="N145" s="281" t="s">
        <v>852</v>
      </c>
      <c r="S145" s="16"/>
      <c r="T145" s="288"/>
      <c r="U145" s="288"/>
      <c r="V145" s="16"/>
      <c r="W145" s="227"/>
      <c r="X145" s="289"/>
      <c r="Y145" s="16"/>
      <c r="Z145" s="20"/>
      <c r="AC145" s="16"/>
    </row>
    <row r="146" spans="1:29" ht="13.5" customHeight="1" x14ac:dyDescent="0.35">
      <c r="A146" s="22">
        <v>143</v>
      </c>
      <c r="B146" s="257">
        <v>4</v>
      </c>
      <c r="C146" s="95">
        <v>45053</v>
      </c>
      <c r="D146" s="64" t="s">
        <v>12</v>
      </c>
      <c r="E146" s="530" t="str">
        <f t="shared" si="27"/>
        <v>PAN ZONES</v>
      </c>
      <c r="F146" s="530" t="str">
        <f t="shared" si="27"/>
        <v xml:space="preserve">GUILFORD CELTIC </v>
      </c>
      <c r="G146" s="464">
        <v>32</v>
      </c>
      <c r="H146" s="369">
        <f>VLOOKUP(E146,START_TIMES,2)</f>
        <v>0.41666666666666702</v>
      </c>
      <c r="I146" s="370" t="s">
        <v>962</v>
      </c>
      <c r="J146" s="73" t="s">
        <v>928</v>
      </c>
      <c r="K146" s="16"/>
      <c r="M146" s="281" t="s">
        <v>120</v>
      </c>
      <c r="N146" s="281" t="s">
        <v>854</v>
      </c>
      <c r="S146" s="16"/>
      <c r="T146" s="288"/>
      <c r="U146" s="288"/>
      <c r="V146" s="16"/>
      <c r="W146" s="227"/>
      <c r="X146" s="289"/>
      <c r="Y146" s="16"/>
      <c r="Z146" s="20"/>
      <c r="AC146" s="16"/>
    </row>
    <row r="147" spans="1:29" ht="13.5" customHeight="1" x14ac:dyDescent="0.35">
      <c r="A147" s="22">
        <v>144</v>
      </c>
      <c r="B147" s="257">
        <v>4</v>
      </c>
      <c r="C147" s="95">
        <v>45053</v>
      </c>
      <c r="D147" s="64" t="s">
        <v>12</v>
      </c>
      <c r="E147" s="530" t="str">
        <f t="shared" si="27"/>
        <v>NEW HAVEN AMERICANS</v>
      </c>
      <c r="F147" s="530" t="str">
        <f t="shared" si="27"/>
        <v>STAMFORD UNITED</v>
      </c>
      <c r="G147" s="464">
        <v>21</v>
      </c>
      <c r="H147" s="369">
        <f>VLOOKUP(E147,START_TIMES,2)</f>
        <v>0.41666666666666702</v>
      </c>
      <c r="I147" s="370" t="str">
        <f>VLOOKUP(E147,fields,2)</f>
        <v>Peck Place School (G), Orange</v>
      </c>
      <c r="J147" s="73"/>
      <c r="K147" s="16"/>
      <c r="M147" s="281" t="s">
        <v>117</v>
      </c>
      <c r="N147" s="281" t="s">
        <v>860</v>
      </c>
      <c r="S147" s="16"/>
      <c r="T147" s="288"/>
      <c r="U147" s="288"/>
      <c r="V147" s="16"/>
      <c r="W147" s="227"/>
      <c r="X147" s="289"/>
      <c r="Y147" s="16"/>
      <c r="Z147" s="20"/>
      <c r="AC147" s="16"/>
    </row>
    <row r="148" spans="1:29" ht="13.5" customHeight="1" x14ac:dyDescent="0.35">
      <c r="A148" s="22">
        <v>145</v>
      </c>
      <c r="B148" s="257">
        <v>4</v>
      </c>
      <c r="C148" s="95">
        <v>45053</v>
      </c>
      <c r="D148" s="64" t="s">
        <v>12</v>
      </c>
      <c r="E148" s="530" t="str">
        <f t="shared" si="27"/>
        <v>NORTH HAVEN SC</v>
      </c>
      <c r="F148" s="530" t="str">
        <f t="shared" si="27"/>
        <v>BESA SC</v>
      </c>
      <c r="G148" s="464">
        <v>13</v>
      </c>
      <c r="H148" s="369">
        <v>0.33333333333333331</v>
      </c>
      <c r="I148" s="370" t="str">
        <f>VLOOKUP(E148,fields,2)</f>
        <v>Memorial Field (G), North Haven</v>
      </c>
      <c r="J148" s="73" t="s">
        <v>950</v>
      </c>
      <c r="K148" s="16"/>
      <c r="M148" s="281" t="s">
        <v>119</v>
      </c>
      <c r="N148" s="281" t="s">
        <v>850</v>
      </c>
      <c r="S148" s="16"/>
      <c r="T148" s="288"/>
      <c r="U148" s="288"/>
      <c r="V148" s="16"/>
      <c r="W148" s="227"/>
      <c r="X148" s="289"/>
      <c r="Y148" s="16"/>
      <c r="Z148" s="20"/>
      <c r="AC148" s="16"/>
    </row>
    <row r="149" spans="1:29" ht="13.5" customHeight="1" x14ac:dyDescent="0.35">
      <c r="A149" s="22">
        <v>146</v>
      </c>
      <c r="B149" s="257">
        <v>4</v>
      </c>
      <c r="C149" s="95">
        <v>45053</v>
      </c>
      <c r="D149" s="64" t="s">
        <v>12</v>
      </c>
      <c r="E149" s="530" t="str">
        <f t="shared" si="27"/>
        <v>CLUB NAPOLI 40</v>
      </c>
      <c r="F149" s="530" t="str">
        <f t="shared" si="27"/>
        <v>SHEBEEN FC</v>
      </c>
      <c r="G149" s="464">
        <v>33</v>
      </c>
      <c r="H149" s="369">
        <f>VLOOKUP(E149,START_TIMES,2)</f>
        <v>0.41666666666666702</v>
      </c>
      <c r="I149" s="370" t="str">
        <f>VLOOKUP(E149,fields,2)</f>
        <v>Sportsplex (T), North Branford</v>
      </c>
      <c r="J149" s="73"/>
      <c r="K149" s="16"/>
      <c r="M149" s="281" t="s">
        <v>112</v>
      </c>
      <c r="N149" s="281" t="s">
        <v>859</v>
      </c>
      <c r="S149" s="16"/>
      <c r="T149" s="288"/>
      <c r="U149" s="288"/>
      <c r="V149" s="16"/>
      <c r="W149" s="227"/>
      <c r="X149" s="289"/>
      <c r="Y149" s="16"/>
      <c r="Z149" s="20"/>
      <c r="AC149" s="16"/>
    </row>
    <row r="150" spans="1:29" ht="13.5" customHeight="1" x14ac:dyDescent="0.35">
      <c r="A150" s="22">
        <v>147</v>
      </c>
      <c r="B150" s="257">
        <v>4</v>
      </c>
      <c r="C150" s="95">
        <v>45053</v>
      </c>
      <c r="D150" s="64" t="s">
        <v>12</v>
      </c>
      <c r="E150" s="530" t="str">
        <f t="shared" si="27"/>
        <v>GUILFORD BELL CURVE</v>
      </c>
      <c r="F150" s="530" t="str">
        <f t="shared" si="27"/>
        <v>WILTON WOLVES</v>
      </c>
      <c r="G150" s="464">
        <v>52</v>
      </c>
      <c r="H150" s="369">
        <f>VLOOKUP(E150,START_TIMES,2)</f>
        <v>0.41666666666666702</v>
      </c>
      <c r="I150" s="370" t="s">
        <v>943</v>
      </c>
      <c r="J150" s="73" t="s">
        <v>928</v>
      </c>
      <c r="K150" s="16"/>
      <c r="M150" s="281" t="s">
        <v>114</v>
      </c>
      <c r="N150" s="281" t="s">
        <v>861</v>
      </c>
      <c r="S150" s="16"/>
      <c r="T150" s="288"/>
      <c r="U150" s="288"/>
      <c r="V150" s="16"/>
      <c r="W150" s="227"/>
      <c r="X150" s="289"/>
      <c r="Y150" s="16"/>
      <c r="Z150" s="20"/>
      <c r="AC150" s="16"/>
    </row>
    <row r="151" spans="1:29" ht="13.5" customHeight="1" x14ac:dyDescent="0.35">
      <c r="A151" s="22">
        <v>148</v>
      </c>
      <c r="B151" s="257">
        <v>4</v>
      </c>
      <c r="C151" s="95">
        <v>45053</v>
      </c>
      <c r="D151" s="64" t="s">
        <v>12</v>
      </c>
      <c r="E151" s="530" t="str">
        <f t="shared" si="27"/>
        <v>LITCHFIELD COUNTY BLUES 40</v>
      </c>
      <c r="F151" s="530" t="str">
        <f t="shared" si="27"/>
        <v>BYE</v>
      </c>
      <c r="G151" s="465" t="s">
        <v>91</v>
      </c>
      <c r="H151" s="421" t="s">
        <v>91</v>
      </c>
      <c r="I151" s="468" t="s">
        <v>91</v>
      </c>
      <c r="J151" s="73"/>
      <c r="K151" s="16"/>
      <c r="M151" s="281" t="s">
        <v>116</v>
      </c>
      <c r="N151" s="281" t="s">
        <v>851</v>
      </c>
      <c r="S151" s="16"/>
      <c r="T151" s="288"/>
      <c r="U151" s="288"/>
      <c r="V151" s="16"/>
      <c r="W151" s="227"/>
      <c r="X151" s="289"/>
      <c r="Y151" s="16"/>
      <c r="Z151" s="20"/>
      <c r="AC151" s="16"/>
    </row>
    <row r="152" spans="1:29" ht="13.5" customHeight="1" x14ac:dyDescent="0.35">
      <c r="A152" s="22">
        <v>149</v>
      </c>
      <c r="B152" s="324" t="s">
        <v>0</v>
      </c>
      <c r="C152" s="95" t="s">
        <v>0</v>
      </c>
      <c r="D152" s="325" t="s">
        <v>0</v>
      </c>
      <c r="E152" s="531" t="s">
        <v>0</v>
      </c>
      <c r="F152" s="532" t="s">
        <v>0</v>
      </c>
      <c r="G152" s="464" t="s">
        <v>0</v>
      </c>
      <c r="H152" s="374" t="s">
        <v>0</v>
      </c>
      <c r="I152" s="372" t="s">
        <v>0</v>
      </c>
      <c r="J152" s="326"/>
      <c r="K152" s="16"/>
      <c r="M152" s="85"/>
      <c r="N152" s="85"/>
      <c r="S152" s="16"/>
      <c r="T152" s="288"/>
      <c r="U152" s="288"/>
      <c r="V152" s="16"/>
      <c r="W152" s="227"/>
      <c r="X152" s="289"/>
      <c r="Y152" s="16"/>
      <c r="Z152" s="20"/>
      <c r="AC152" s="16"/>
    </row>
    <row r="153" spans="1:29" ht="13.5" customHeight="1" x14ac:dyDescent="0.35">
      <c r="A153" s="22">
        <v>150</v>
      </c>
      <c r="B153" s="257">
        <v>4</v>
      </c>
      <c r="C153" s="95">
        <v>45053</v>
      </c>
      <c r="D153" s="63" t="s">
        <v>102</v>
      </c>
      <c r="E153" s="530" t="str">
        <f t="shared" ref="E153:F157" si="28">VLOOKUP(M153,Teams,2)</f>
        <v>VASCO DA GAMA 50</v>
      </c>
      <c r="F153" s="533" t="str">
        <f t="shared" si="28"/>
        <v>GREENWICH PUMAS FC 50</v>
      </c>
      <c r="G153" s="464">
        <v>21</v>
      </c>
      <c r="H153" s="369">
        <v>0.33333333333333331</v>
      </c>
      <c r="I153" s="370" t="str">
        <f>VLOOKUP(E153,fields,2)</f>
        <v>Veterans Memorial Park (T), Bridgeport</v>
      </c>
      <c r="J153" s="73"/>
      <c r="K153" s="16"/>
      <c r="M153" s="330" t="s">
        <v>133</v>
      </c>
      <c r="N153" s="330" t="s">
        <v>128</v>
      </c>
      <c r="S153" s="16"/>
      <c r="T153" s="288"/>
      <c r="U153" s="288"/>
      <c r="V153" s="16"/>
      <c r="W153" s="227"/>
      <c r="X153" s="289"/>
      <c r="Y153" s="16"/>
      <c r="Z153" s="20"/>
      <c r="AC153" s="16"/>
    </row>
    <row r="154" spans="1:29" ht="13.5" customHeight="1" x14ac:dyDescent="0.35">
      <c r="A154" s="22">
        <v>151</v>
      </c>
      <c r="B154" s="257">
        <v>4</v>
      </c>
      <c r="C154" s="95">
        <v>45053</v>
      </c>
      <c r="D154" s="63" t="s">
        <v>102</v>
      </c>
      <c r="E154" s="530" t="str">
        <f t="shared" si="28"/>
        <v>CHESHIRE AZZURRI</v>
      </c>
      <c r="F154" s="530" t="str">
        <f t="shared" si="28"/>
        <v>DYNAMO SC</v>
      </c>
      <c r="G154" s="464">
        <v>41</v>
      </c>
      <c r="H154" s="369">
        <v>0.45833333333333331</v>
      </c>
      <c r="I154" s="370" t="str">
        <f>VLOOKUP(E154,fields,2)</f>
        <v>Quinnipiac Park (G), Cheshire</v>
      </c>
      <c r="J154" s="73"/>
      <c r="K154" s="16"/>
      <c r="M154" s="330" t="s">
        <v>124</v>
      </c>
      <c r="N154" s="330" t="s">
        <v>126</v>
      </c>
      <c r="S154" s="16"/>
      <c r="T154" s="288"/>
      <c r="U154" s="288"/>
      <c r="V154" s="16"/>
      <c r="W154" s="227"/>
      <c r="X154" s="289"/>
      <c r="Y154" s="16"/>
      <c r="Z154" s="20"/>
      <c r="AC154" s="16"/>
    </row>
    <row r="155" spans="1:29" ht="13.5" customHeight="1" x14ac:dyDescent="0.35">
      <c r="A155" s="22">
        <v>152</v>
      </c>
      <c r="B155" s="257">
        <v>4</v>
      </c>
      <c r="C155" s="95">
        <v>45053</v>
      </c>
      <c r="D155" s="63" t="s">
        <v>102</v>
      </c>
      <c r="E155" s="530" t="str">
        <f t="shared" si="28"/>
        <v>FAIRFIELD GAC 50</v>
      </c>
      <c r="F155" s="530" t="str">
        <f t="shared" si="28"/>
        <v>POLONIA FALCON STARS FC</v>
      </c>
      <c r="G155" s="464">
        <v>33</v>
      </c>
      <c r="H155" s="369">
        <v>0.33333333333333331</v>
      </c>
      <c r="I155" s="370" t="str">
        <f>VLOOKUP(E155,fields,2)</f>
        <v>Ludlowe HS (T), Fairfield</v>
      </c>
      <c r="J155" s="73"/>
      <c r="K155" s="16"/>
      <c r="M155" s="330" t="s">
        <v>127</v>
      </c>
      <c r="N155" s="330" t="s">
        <v>131</v>
      </c>
      <c r="S155" s="16"/>
      <c r="T155" s="288"/>
      <c r="U155" s="288"/>
      <c r="V155" s="16"/>
      <c r="W155" s="227"/>
      <c r="X155" s="289"/>
      <c r="Y155" s="16"/>
      <c r="Z155" s="20"/>
      <c r="AC155" s="16"/>
    </row>
    <row r="156" spans="1:29" ht="13.5" customHeight="1" x14ac:dyDescent="0.35">
      <c r="A156" s="22">
        <v>153</v>
      </c>
      <c r="B156" s="257">
        <v>4</v>
      </c>
      <c r="C156" s="95">
        <v>45053</v>
      </c>
      <c r="D156" s="63" t="s">
        <v>102</v>
      </c>
      <c r="E156" s="530" t="str">
        <f t="shared" si="28"/>
        <v>STAMFORD CITY</v>
      </c>
      <c r="F156" s="530" t="str">
        <f t="shared" si="28"/>
        <v>NEW FAIRFIELD UNITED</v>
      </c>
      <c r="G156" s="464" t="s">
        <v>960</v>
      </c>
      <c r="H156" s="369">
        <f>VLOOKUP(E156,START_TIMES,2)</f>
        <v>0.41666666666666702</v>
      </c>
      <c r="I156" s="370" t="str">
        <f>VLOOKUP(E156,fields,2)</f>
        <v>West Beach Fields (T), Stamford</v>
      </c>
      <c r="J156" s="73"/>
      <c r="K156" s="16"/>
      <c r="M156" s="330" t="s">
        <v>132</v>
      </c>
      <c r="N156" s="330" t="s">
        <v>129</v>
      </c>
      <c r="S156" s="16"/>
      <c r="T156" s="288"/>
      <c r="U156" s="288"/>
      <c r="V156" s="16"/>
      <c r="W156" s="227"/>
      <c r="X156" s="289"/>
      <c r="Y156" s="16"/>
      <c r="Z156" s="20"/>
      <c r="AC156" s="16"/>
    </row>
    <row r="157" spans="1:29" ht="13.5" customHeight="1" x14ac:dyDescent="0.35">
      <c r="A157" s="22">
        <v>154</v>
      </c>
      <c r="B157" s="257">
        <v>4</v>
      </c>
      <c r="C157" s="95">
        <v>45053</v>
      </c>
      <c r="D157" s="63" t="s">
        <v>102</v>
      </c>
      <c r="E157" s="530" t="str">
        <f t="shared" si="28"/>
        <v>DOCKSIDE SC</v>
      </c>
      <c r="F157" s="530" t="str">
        <f t="shared" si="28"/>
        <v>NORWALK MARINERS LEGENDS</v>
      </c>
      <c r="G157" s="464" t="s">
        <v>980</v>
      </c>
      <c r="H157" s="369">
        <f>VLOOKUP(E157,START_TIMES,2)</f>
        <v>0.41666666666666702</v>
      </c>
      <c r="I157" s="370" t="str">
        <f>VLOOKUP(E157,fields,2)</f>
        <v>Foran HS KMT (T), Milford</v>
      </c>
      <c r="J157" s="73"/>
      <c r="K157" s="16"/>
      <c r="M157" s="330" t="s">
        <v>125</v>
      </c>
      <c r="N157" s="330" t="s">
        <v>130</v>
      </c>
      <c r="S157" s="16"/>
      <c r="T157" s="288"/>
      <c r="U157" s="288"/>
      <c r="V157" s="16"/>
      <c r="W157" s="227"/>
      <c r="X157" s="289"/>
      <c r="Y157" s="16"/>
      <c r="Z157" s="20"/>
      <c r="AC157" s="16"/>
    </row>
    <row r="158" spans="1:29" ht="13.5" customHeight="1" x14ac:dyDescent="0.35">
      <c r="A158" s="22">
        <v>155</v>
      </c>
      <c r="B158" s="324" t="s">
        <v>0</v>
      </c>
      <c r="C158" s="95" t="s">
        <v>0</v>
      </c>
      <c r="D158" s="325" t="s">
        <v>0</v>
      </c>
      <c r="E158" s="531" t="s">
        <v>0</v>
      </c>
      <c r="F158" s="532" t="s">
        <v>0</v>
      </c>
      <c r="G158" s="464" t="s">
        <v>0</v>
      </c>
      <c r="H158" s="374" t="s">
        <v>0</v>
      </c>
      <c r="I158" s="372" t="s">
        <v>0</v>
      </c>
      <c r="J158" s="326"/>
      <c r="K158" s="16"/>
      <c r="M158" s="85"/>
      <c r="N158" s="85"/>
      <c r="S158" s="16"/>
      <c r="T158" s="288"/>
      <c r="U158" s="288"/>
      <c r="V158" s="16"/>
      <c r="W158" s="227"/>
      <c r="X158" s="289"/>
      <c r="Y158" s="16"/>
      <c r="Z158" s="20"/>
      <c r="AC158" s="16"/>
    </row>
    <row r="159" spans="1:29" ht="13.5" customHeight="1" x14ac:dyDescent="0.35">
      <c r="A159" s="22">
        <v>156</v>
      </c>
      <c r="B159" s="257">
        <v>4</v>
      </c>
      <c r="C159" s="95">
        <v>45053</v>
      </c>
      <c r="D159" s="306" t="s">
        <v>890</v>
      </c>
      <c r="E159" s="530" t="str">
        <f t="shared" ref="E159:F161" si="29">VLOOKUP(M159,Teams,2)</f>
        <v>GREENWICH PFC</v>
      </c>
      <c r="F159" s="530" t="str">
        <f t="shared" si="29"/>
        <v>EAST HAVEN SC</v>
      </c>
      <c r="G159" s="464">
        <v>32</v>
      </c>
      <c r="H159" s="369">
        <v>0.41666666666666669</v>
      </c>
      <c r="I159" s="370" t="s">
        <v>945</v>
      </c>
      <c r="J159" s="73"/>
      <c r="K159" s="16"/>
      <c r="M159" s="340" t="s">
        <v>138</v>
      </c>
      <c r="N159" s="340" t="s">
        <v>134</v>
      </c>
      <c r="S159" s="16"/>
      <c r="T159" s="288"/>
      <c r="U159" s="288"/>
      <c r="V159" s="16"/>
      <c r="W159" s="227"/>
      <c r="X159" s="289"/>
      <c r="Y159" s="16"/>
      <c r="Z159" s="20"/>
      <c r="AC159" s="16"/>
    </row>
    <row r="160" spans="1:29" ht="13.5" customHeight="1" x14ac:dyDescent="0.35">
      <c r="A160" s="22">
        <v>157</v>
      </c>
      <c r="B160" s="257">
        <v>4</v>
      </c>
      <c r="C160" s="95">
        <v>45053</v>
      </c>
      <c r="D160" s="306" t="s">
        <v>890</v>
      </c>
      <c r="E160" s="530" t="str">
        <f t="shared" si="29"/>
        <v>WESTPORT FC</v>
      </c>
      <c r="F160" s="530" t="str">
        <f t="shared" si="29"/>
        <v>GREENWICH FC 50</v>
      </c>
      <c r="G160" s="464">
        <v>81</v>
      </c>
      <c r="H160" s="369">
        <f>VLOOKUP(E160,START_TIMES,2)</f>
        <v>0.33333333333333331</v>
      </c>
      <c r="I160" s="370" t="str">
        <f>VLOOKUP(E160,fields,2)</f>
        <v>Wakeman Park (T), Westport</v>
      </c>
      <c r="J160" s="73"/>
      <c r="K160" s="16"/>
      <c r="M160" s="340" t="s">
        <v>144</v>
      </c>
      <c r="N160" s="340" t="s">
        <v>136</v>
      </c>
      <c r="S160" s="16"/>
      <c r="T160" s="288"/>
      <c r="U160" s="288"/>
      <c r="V160" s="16"/>
      <c r="W160" s="227"/>
      <c r="X160" s="289"/>
      <c r="Y160" s="16"/>
      <c r="Z160" s="20"/>
      <c r="AC160" s="16"/>
    </row>
    <row r="161" spans="1:29" ht="13.5" customHeight="1" x14ac:dyDescent="0.35">
      <c r="A161" s="22">
        <v>158</v>
      </c>
      <c r="B161" s="257">
        <v>4</v>
      </c>
      <c r="C161" s="95">
        <v>45053</v>
      </c>
      <c r="D161" s="306" t="s">
        <v>890</v>
      </c>
      <c r="E161" s="530" t="str">
        <f t="shared" si="29"/>
        <v>NORWALK SPORT COLOMBIA 50</v>
      </c>
      <c r="F161" s="530" t="str">
        <f t="shared" si="29"/>
        <v>REBELS UNITED</v>
      </c>
      <c r="G161" s="464" t="s">
        <v>961</v>
      </c>
      <c r="H161" s="369">
        <f>VLOOKUP(E161,START_TIMES,2)</f>
        <v>0.41666666666666702</v>
      </c>
      <c r="I161" s="370" t="str">
        <f>VLOOKUP(E161,fields,2)</f>
        <v>Nathan Hale MS (T), Norwalk</v>
      </c>
      <c r="J161" s="73"/>
      <c r="K161" s="16"/>
      <c r="M161" s="340" t="s">
        <v>141</v>
      </c>
      <c r="N161" s="340" t="s">
        <v>142</v>
      </c>
      <c r="S161" s="16"/>
      <c r="T161" s="288"/>
      <c r="U161" s="288"/>
      <c r="V161" s="16"/>
      <c r="W161" s="227"/>
      <c r="X161" s="289"/>
      <c r="Y161" s="16"/>
      <c r="Z161" s="20"/>
      <c r="AC161" s="16"/>
    </row>
    <row r="162" spans="1:29" ht="13.5" customHeight="1" x14ac:dyDescent="0.35">
      <c r="A162" s="22">
        <v>159</v>
      </c>
      <c r="B162" s="257"/>
      <c r="C162" s="95" t="s">
        <v>0</v>
      </c>
      <c r="D162" s="325" t="s">
        <v>0</v>
      </c>
      <c r="E162" s="531" t="s">
        <v>0</v>
      </c>
      <c r="F162" s="532" t="s">
        <v>0</v>
      </c>
      <c r="G162" s="464" t="s">
        <v>0</v>
      </c>
      <c r="H162" s="374" t="s">
        <v>0</v>
      </c>
      <c r="I162" s="372" t="s">
        <v>0</v>
      </c>
      <c r="J162" s="326"/>
      <c r="K162" s="16"/>
      <c r="M162" s="5"/>
      <c r="N162" s="5"/>
      <c r="S162" s="16"/>
      <c r="T162" s="288"/>
      <c r="U162" s="288"/>
      <c r="V162" s="16"/>
      <c r="W162" s="227"/>
      <c r="X162" s="289"/>
      <c r="Y162" s="16"/>
      <c r="Z162" s="20"/>
      <c r="AC162" s="16"/>
    </row>
    <row r="163" spans="1:29" ht="13.5" customHeight="1" x14ac:dyDescent="0.35">
      <c r="A163" s="22">
        <v>160</v>
      </c>
      <c r="B163" s="257">
        <v>4</v>
      </c>
      <c r="C163" s="95">
        <v>45053</v>
      </c>
      <c r="D163" s="68" t="s">
        <v>891</v>
      </c>
      <c r="E163" s="530" t="str">
        <f t="shared" ref="E163:F165" si="30">VLOOKUP(M163,Teams,2)</f>
        <v>NORTH BRANFORD LEGENDS</v>
      </c>
      <c r="F163" s="530" t="str">
        <f t="shared" si="30"/>
        <v>CLUB NAPOLI 50</v>
      </c>
      <c r="G163" s="464">
        <v>16</v>
      </c>
      <c r="H163" s="369">
        <f>VLOOKUP(E163,START_TIMES,2)</f>
        <v>0.41666666666666669</v>
      </c>
      <c r="I163" s="370" t="str">
        <f>VLOOKUP(E163,fields,2)</f>
        <v>Northford Park (G), Northford</v>
      </c>
      <c r="J163" s="73"/>
      <c r="K163" s="16"/>
      <c r="M163" s="456" t="s">
        <v>148</v>
      </c>
      <c r="N163" s="456" t="s">
        <v>146</v>
      </c>
      <c r="S163" s="16"/>
      <c r="T163" s="288"/>
      <c r="U163" s="288"/>
      <c r="V163" s="16"/>
      <c r="W163" s="227"/>
      <c r="X163" s="289"/>
      <c r="Y163" s="16"/>
      <c r="Z163" s="20"/>
      <c r="AC163" s="16"/>
    </row>
    <row r="164" spans="1:29" ht="13.5" customHeight="1" x14ac:dyDescent="0.35">
      <c r="A164" s="22">
        <v>161</v>
      </c>
      <c r="B164" s="257">
        <v>4</v>
      </c>
      <c r="C164" s="95">
        <v>45053</v>
      </c>
      <c r="D164" s="68" t="s">
        <v>891</v>
      </c>
      <c r="E164" s="530" t="str">
        <f t="shared" si="30"/>
        <v>ZIMMITTI SC</v>
      </c>
      <c r="F164" s="530" t="str">
        <f t="shared" si="30"/>
        <v>GUILFORD BLACK EAGLES</v>
      </c>
      <c r="G164" s="464" t="s">
        <v>981</v>
      </c>
      <c r="H164" s="369">
        <f>VLOOKUP(E164,START_TIMES,2)</f>
        <v>0.41666666666666702</v>
      </c>
      <c r="I164" s="370" t="str">
        <f>VLOOKUP(E164,fields,2)</f>
        <v>Pontelandolfo Club (G), Waterbury</v>
      </c>
      <c r="J164" s="73"/>
      <c r="K164" s="16"/>
      <c r="M164" s="456" t="s">
        <v>137</v>
      </c>
      <c r="N164" s="456" t="s">
        <v>147</v>
      </c>
      <c r="S164" s="16"/>
      <c r="T164" s="288"/>
      <c r="U164" s="288"/>
      <c r="V164" s="16"/>
      <c r="W164" s="227"/>
      <c r="X164" s="289"/>
      <c r="Y164" s="16"/>
      <c r="Z164" s="20"/>
      <c r="AC164" s="16"/>
    </row>
    <row r="165" spans="1:29" ht="13.5" customHeight="1" x14ac:dyDescent="0.35">
      <c r="A165" s="22">
        <v>162</v>
      </c>
      <c r="B165" s="257">
        <v>4</v>
      </c>
      <c r="C165" s="95">
        <v>45053</v>
      </c>
      <c r="D165" s="68" t="s">
        <v>891</v>
      </c>
      <c r="E165" s="530" t="str">
        <f t="shared" si="30"/>
        <v>SOUTHEAST CT</v>
      </c>
      <c r="F165" s="530" t="str">
        <f t="shared" si="30"/>
        <v>VASCO DA GAMA 60</v>
      </c>
      <c r="G165" s="464">
        <v>41</v>
      </c>
      <c r="H165" s="369">
        <f>VLOOKUP(E165,START_TIMES,2)</f>
        <v>0.41666666666666702</v>
      </c>
      <c r="I165" s="370" t="str">
        <f>VLOOKUP(E165,fields,2)</f>
        <v>Killingworth Rec Park (G), Killingworth</v>
      </c>
      <c r="J165" s="73"/>
      <c r="K165" s="16"/>
      <c r="M165" s="456" t="s">
        <v>149</v>
      </c>
      <c r="N165" s="456" t="s">
        <v>135</v>
      </c>
      <c r="S165" s="16"/>
      <c r="T165" s="288"/>
      <c r="U165" s="288"/>
      <c r="V165" s="16"/>
      <c r="W165" s="227"/>
      <c r="X165" s="289"/>
      <c r="Y165" s="16"/>
      <c r="Z165" s="20"/>
      <c r="AC165" s="16"/>
    </row>
    <row r="166" spans="1:29" ht="13.5" customHeight="1" x14ac:dyDescent="0.35">
      <c r="A166" s="22">
        <v>163</v>
      </c>
      <c r="B166" s="257"/>
      <c r="C166" s="95" t="s">
        <v>0</v>
      </c>
      <c r="D166" s="325" t="s">
        <v>0</v>
      </c>
      <c r="E166" s="531" t="s">
        <v>0</v>
      </c>
      <c r="F166" s="532" t="s">
        <v>0</v>
      </c>
      <c r="G166" s="464" t="s">
        <v>0</v>
      </c>
      <c r="H166" s="374" t="s">
        <v>0</v>
      </c>
      <c r="I166" s="372" t="s">
        <v>0</v>
      </c>
      <c r="J166" s="326"/>
      <c r="K166" s="16"/>
      <c r="M166" s="85"/>
      <c r="N166" s="85"/>
      <c r="S166" s="16"/>
      <c r="T166" s="288"/>
      <c r="U166" s="288"/>
      <c r="V166" s="16"/>
      <c r="W166" s="227"/>
      <c r="X166" s="289"/>
      <c r="Y166" s="16"/>
      <c r="Z166" s="20"/>
      <c r="AC166" s="16"/>
    </row>
    <row r="167" spans="1:29" ht="13.5" customHeight="1" x14ac:dyDescent="0.35">
      <c r="A167" s="22">
        <v>164</v>
      </c>
      <c r="B167" s="257"/>
      <c r="C167" s="95">
        <v>45059</v>
      </c>
      <c r="D167" s="66" t="s">
        <v>175</v>
      </c>
      <c r="E167" s="530" t="s">
        <v>904</v>
      </c>
      <c r="F167" s="533" t="s">
        <v>908</v>
      </c>
      <c r="G167" s="464">
        <v>22</v>
      </c>
      <c r="H167" s="369">
        <v>0.75</v>
      </c>
      <c r="I167" s="370" t="s">
        <v>979</v>
      </c>
      <c r="J167" s="73" t="s">
        <v>967</v>
      </c>
      <c r="K167" s="16"/>
      <c r="M167" s="85"/>
      <c r="N167" s="85"/>
      <c r="S167" s="16"/>
      <c r="T167" s="288"/>
      <c r="U167" s="288"/>
      <c r="V167" s="16"/>
      <c r="W167" s="227"/>
      <c r="X167" s="289"/>
      <c r="Y167" s="16"/>
      <c r="Z167" s="20"/>
      <c r="AC167" s="16"/>
    </row>
    <row r="168" spans="1:29" ht="13.5" customHeight="1" x14ac:dyDescent="0.35">
      <c r="A168" s="22">
        <v>165</v>
      </c>
      <c r="B168" s="257"/>
      <c r="C168" s="95">
        <v>45059</v>
      </c>
      <c r="D168" s="66" t="s">
        <v>175</v>
      </c>
      <c r="E168" s="530" t="s">
        <v>19</v>
      </c>
      <c r="F168" s="533" t="s">
        <v>717</v>
      </c>
      <c r="G168" s="464">
        <v>20</v>
      </c>
      <c r="H168" s="369">
        <v>0.33333333333333331</v>
      </c>
      <c r="I168" s="370" t="s">
        <v>684</v>
      </c>
      <c r="J168" s="73" t="s">
        <v>967</v>
      </c>
      <c r="K168" s="16"/>
      <c r="M168" s="85"/>
      <c r="N168" s="85"/>
      <c r="S168" s="16"/>
      <c r="T168" s="288"/>
      <c r="U168" s="288"/>
      <c r="V168" s="16"/>
      <c r="W168" s="227"/>
      <c r="X168" s="289"/>
      <c r="Y168" s="16"/>
      <c r="Z168" s="20"/>
      <c r="AC168" s="16"/>
    </row>
    <row r="169" spans="1:29" ht="13.5" customHeight="1" x14ac:dyDescent="0.35">
      <c r="A169" s="22">
        <v>166</v>
      </c>
      <c r="B169" s="324" t="s">
        <v>0</v>
      </c>
      <c r="C169" s="95" t="s">
        <v>0</v>
      </c>
      <c r="D169" s="325" t="s">
        <v>0</v>
      </c>
      <c r="E169" s="531" t="s">
        <v>0</v>
      </c>
      <c r="F169" s="532" t="s">
        <v>0</v>
      </c>
      <c r="G169" s="464" t="s">
        <v>0</v>
      </c>
      <c r="H169" s="374" t="s">
        <v>0</v>
      </c>
      <c r="I169" s="372" t="s">
        <v>0</v>
      </c>
      <c r="J169" s="326"/>
      <c r="K169" s="16"/>
      <c r="M169" s="85"/>
      <c r="N169" s="85"/>
      <c r="S169" s="16"/>
      <c r="T169" s="288"/>
      <c r="U169" s="288"/>
      <c r="V169" s="16"/>
      <c r="W169" s="227"/>
      <c r="X169" s="289"/>
      <c r="Y169" s="16"/>
      <c r="Z169" s="20"/>
      <c r="AC169" s="16"/>
    </row>
    <row r="170" spans="1:29" ht="13.5" customHeight="1" x14ac:dyDescent="0.35">
      <c r="A170" s="22">
        <v>167</v>
      </c>
      <c r="B170" s="324" t="s">
        <v>0</v>
      </c>
      <c r="C170" s="95" t="s">
        <v>0</v>
      </c>
      <c r="D170" s="325" t="s">
        <v>0</v>
      </c>
      <c r="E170" s="531" t="s">
        <v>0</v>
      </c>
      <c r="F170" s="532" t="s">
        <v>0</v>
      </c>
      <c r="G170" s="464" t="s">
        <v>0</v>
      </c>
      <c r="H170" s="374" t="s">
        <v>0</v>
      </c>
      <c r="I170" s="372" t="s">
        <v>0</v>
      </c>
      <c r="J170" s="326"/>
      <c r="K170" s="16"/>
      <c r="M170" s="85"/>
      <c r="N170" s="85"/>
      <c r="S170" s="16"/>
      <c r="T170" s="288"/>
      <c r="U170" s="288"/>
      <c r="V170" s="16"/>
      <c r="W170" s="227"/>
      <c r="X170" s="289"/>
      <c r="Y170" s="16"/>
      <c r="Z170" s="20"/>
      <c r="AC170" s="16"/>
    </row>
    <row r="171" spans="1:29" ht="13.5" customHeight="1" x14ac:dyDescent="0.35">
      <c r="A171" s="22">
        <v>168</v>
      </c>
      <c r="B171" s="257"/>
      <c r="C171" s="95">
        <v>45060</v>
      </c>
      <c r="D171" s="69" t="s">
        <v>10</v>
      </c>
      <c r="E171" s="530" t="s">
        <v>879</v>
      </c>
      <c r="F171" s="530" t="s">
        <v>211</v>
      </c>
      <c r="G171" s="464">
        <v>11</v>
      </c>
      <c r="H171" s="369">
        <v>0.33333333333333331</v>
      </c>
      <c r="I171" s="370" t="s">
        <v>696</v>
      </c>
      <c r="J171" s="73" t="s">
        <v>971</v>
      </c>
      <c r="K171" s="16"/>
      <c r="M171" s="85"/>
      <c r="N171" s="85"/>
      <c r="S171" s="16"/>
      <c r="T171" s="288"/>
      <c r="U171" s="288"/>
      <c r="V171" s="16"/>
      <c r="W171" s="227"/>
      <c r="X171" s="289"/>
      <c r="Y171" s="16"/>
      <c r="Z171" s="20"/>
      <c r="AC171" s="16"/>
    </row>
    <row r="172" spans="1:29" ht="13.5" customHeight="1" x14ac:dyDescent="0.35">
      <c r="A172" s="22">
        <v>169</v>
      </c>
      <c r="B172" s="257"/>
      <c r="C172" s="95">
        <v>45060</v>
      </c>
      <c r="D172" s="64" t="s">
        <v>12</v>
      </c>
      <c r="E172" s="530" t="s">
        <v>33</v>
      </c>
      <c r="F172" s="533" t="s">
        <v>938</v>
      </c>
      <c r="G172" s="464">
        <v>24</v>
      </c>
      <c r="H172" s="369">
        <v>0.41666666666666702</v>
      </c>
      <c r="I172" s="370" t="s">
        <v>684</v>
      </c>
      <c r="J172" s="73" t="s">
        <v>967</v>
      </c>
      <c r="K172" s="16"/>
      <c r="M172" s="85"/>
      <c r="N172" s="85"/>
      <c r="S172" s="16"/>
      <c r="T172" s="288"/>
      <c r="U172" s="288"/>
      <c r="V172" s="16"/>
      <c r="W172" s="227"/>
      <c r="X172" s="289"/>
      <c r="Y172" s="16"/>
      <c r="Z172" s="20"/>
      <c r="AC172" s="16"/>
    </row>
    <row r="173" spans="1:29" ht="13.5" customHeight="1" x14ac:dyDescent="0.35">
      <c r="A173" s="22">
        <v>170</v>
      </c>
      <c r="B173" s="257"/>
      <c r="C173" s="95">
        <v>45060</v>
      </c>
      <c r="D173" s="63" t="s">
        <v>102</v>
      </c>
      <c r="E173" s="530" t="str">
        <f>VLOOKUP(M173,Teams,2)</f>
        <v>CHESHIRE AZZURRI</v>
      </c>
      <c r="F173" s="533" t="str">
        <f>VLOOKUP(N173,Teams,2)</f>
        <v>POLONIA FALCON STARS FC</v>
      </c>
      <c r="G173" s="464" t="s">
        <v>959</v>
      </c>
      <c r="H173" s="369">
        <v>0.375</v>
      </c>
      <c r="I173" s="370" t="str">
        <f>VLOOKUP(E173,fields,2)</f>
        <v>Quinnipiac Park (G), Cheshire</v>
      </c>
      <c r="J173" s="73" t="s">
        <v>967</v>
      </c>
      <c r="K173" s="16"/>
      <c r="M173" s="351" t="s">
        <v>124</v>
      </c>
      <c r="N173" s="351" t="s">
        <v>131</v>
      </c>
      <c r="S173" s="16"/>
      <c r="T173" s="288"/>
      <c r="U173" s="288"/>
      <c r="V173" s="16"/>
      <c r="W173" s="227"/>
      <c r="X173" s="289"/>
      <c r="Y173" s="16"/>
      <c r="Z173" s="20"/>
      <c r="AC173" s="16"/>
    </row>
    <row r="174" spans="1:29" ht="13.5" customHeight="1" x14ac:dyDescent="0.35">
      <c r="A174" s="22">
        <v>171</v>
      </c>
      <c r="B174" s="257"/>
      <c r="C174" s="95">
        <v>45060</v>
      </c>
      <c r="D174" s="306" t="s">
        <v>890</v>
      </c>
      <c r="E174" s="530" t="s">
        <v>45</v>
      </c>
      <c r="F174" s="530" t="s">
        <v>902</v>
      </c>
      <c r="G174" s="464">
        <v>16</v>
      </c>
      <c r="H174" s="369">
        <v>0.375</v>
      </c>
      <c r="I174" s="370" t="s">
        <v>952</v>
      </c>
      <c r="J174" s="73" t="s">
        <v>967</v>
      </c>
      <c r="K174" s="16"/>
      <c r="M174" s="85"/>
      <c r="N174" s="85"/>
      <c r="S174" s="16"/>
      <c r="T174" s="288"/>
      <c r="U174" s="288"/>
      <c r="V174" s="16"/>
      <c r="W174" s="227"/>
      <c r="X174" s="289"/>
      <c r="Y174" s="16"/>
      <c r="Z174" s="20"/>
      <c r="AC174" s="16"/>
    </row>
    <row r="175" spans="1:29" ht="13.5" customHeight="1" x14ac:dyDescent="0.35">
      <c r="A175" s="22">
        <v>172</v>
      </c>
      <c r="B175" s="257"/>
      <c r="C175" s="95">
        <v>45060</v>
      </c>
      <c r="D175" s="68" t="s">
        <v>891</v>
      </c>
      <c r="E175" s="530" t="s">
        <v>173</v>
      </c>
      <c r="F175" s="530" t="s">
        <v>47</v>
      </c>
      <c r="G175" s="464">
        <v>41</v>
      </c>
      <c r="H175" s="369">
        <v>0.375</v>
      </c>
      <c r="I175" s="370" t="s">
        <v>877</v>
      </c>
      <c r="J175" s="73" t="s">
        <v>967</v>
      </c>
      <c r="K175" s="16"/>
      <c r="M175" s="85"/>
      <c r="N175" s="85"/>
      <c r="S175" s="16"/>
      <c r="T175" s="288"/>
      <c r="U175" s="288"/>
      <c r="V175" s="16"/>
      <c r="W175" s="227"/>
      <c r="X175" s="289"/>
      <c r="Y175" s="16"/>
      <c r="Z175" s="20"/>
      <c r="AC175" s="16"/>
    </row>
    <row r="176" spans="1:29" ht="13.5" customHeight="1" x14ac:dyDescent="0.35">
      <c r="A176" s="22">
        <v>173</v>
      </c>
      <c r="B176" s="324" t="s">
        <v>0</v>
      </c>
      <c r="C176" s="95" t="s">
        <v>0</v>
      </c>
      <c r="D176" s="325" t="s">
        <v>0</v>
      </c>
      <c r="E176" s="531" t="s">
        <v>0</v>
      </c>
      <c r="F176" s="532" t="s">
        <v>0</v>
      </c>
      <c r="G176" s="464" t="s">
        <v>0</v>
      </c>
      <c r="H176" s="374" t="s">
        <v>0</v>
      </c>
      <c r="I176" s="372" t="s">
        <v>0</v>
      </c>
      <c r="J176" s="326"/>
      <c r="K176" s="16"/>
      <c r="M176" s="85"/>
      <c r="N176" s="85"/>
      <c r="S176" s="16"/>
      <c r="T176" s="288"/>
      <c r="U176" s="288"/>
      <c r="V176" s="16"/>
      <c r="W176" s="227"/>
      <c r="X176" s="289"/>
      <c r="Y176" s="16"/>
      <c r="Z176" s="20"/>
      <c r="AC176" s="16"/>
    </row>
    <row r="177" spans="1:33" ht="13.5" customHeight="1" x14ac:dyDescent="0.35">
      <c r="A177" s="22">
        <v>174</v>
      </c>
      <c r="B177" s="324"/>
      <c r="C177" s="95">
        <v>45065</v>
      </c>
      <c r="D177" s="66" t="s">
        <v>175</v>
      </c>
      <c r="E177" s="530" t="s">
        <v>53</v>
      </c>
      <c r="F177" s="530" t="s">
        <v>717</v>
      </c>
      <c r="G177" s="464">
        <v>32</v>
      </c>
      <c r="H177" s="369">
        <v>0.28125</v>
      </c>
      <c r="I177" s="370" t="s">
        <v>685</v>
      </c>
      <c r="J177" s="73" t="s">
        <v>972</v>
      </c>
      <c r="K177" s="16"/>
      <c r="M177" s="85"/>
      <c r="N177" s="85"/>
      <c r="S177" s="16"/>
      <c r="T177" s="288"/>
      <c r="U177" s="288"/>
      <c r="V177" s="16"/>
      <c r="W177" s="227"/>
      <c r="X177" s="289"/>
      <c r="Y177" s="16"/>
      <c r="Z177" s="20"/>
      <c r="AC177" s="16"/>
    </row>
    <row r="178" spans="1:33" ht="13.5" customHeight="1" x14ac:dyDescent="0.35">
      <c r="A178" s="22">
        <v>175</v>
      </c>
      <c r="B178" s="324" t="s">
        <v>0</v>
      </c>
      <c r="C178" s="95" t="s">
        <v>0</v>
      </c>
      <c r="D178" s="325" t="s">
        <v>0</v>
      </c>
      <c r="E178" s="531" t="s">
        <v>0</v>
      </c>
      <c r="F178" s="532" t="s">
        <v>0</v>
      </c>
      <c r="G178" s="464" t="s">
        <v>0</v>
      </c>
      <c r="H178" s="374" t="s">
        <v>0</v>
      </c>
      <c r="I178" s="372" t="s">
        <v>0</v>
      </c>
      <c r="J178" s="326"/>
      <c r="K178" s="16"/>
      <c r="M178" s="85"/>
      <c r="N178" s="85"/>
      <c r="S178" s="16"/>
      <c r="T178" s="288"/>
      <c r="U178" s="288"/>
      <c r="V178" s="16"/>
      <c r="W178" s="227"/>
      <c r="X178" s="289"/>
      <c r="Y178" s="16"/>
      <c r="Z178" s="20"/>
      <c r="AC178" s="16"/>
    </row>
    <row r="179" spans="1:33" ht="15.75" customHeight="1" x14ac:dyDescent="0.3">
      <c r="A179" s="22">
        <v>176</v>
      </c>
      <c r="B179" s="320" t="s">
        <v>0</v>
      </c>
      <c r="C179" s="396" t="s">
        <v>909</v>
      </c>
      <c r="D179" s="397"/>
      <c r="E179" s="537"/>
      <c r="F179" s="537"/>
      <c r="G179" s="397"/>
      <c r="H179" s="397"/>
      <c r="I179" s="398"/>
      <c r="J179" s="321"/>
      <c r="K179" s="1"/>
      <c r="L179" s="1"/>
      <c r="M179" s="85"/>
      <c r="N179" s="85"/>
      <c r="S179" s="16"/>
      <c r="T179" s="288"/>
      <c r="U179" s="288"/>
      <c r="V179" s="16"/>
      <c r="W179" s="227"/>
      <c r="X179" s="289"/>
      <c r="Y179" s="16"/>
      <c r="Z179" s="20"/>
      <c r="AC179" s="16"/>
    </row>
    <row r="180" spans="1:33" ht="13.5" customHeight="1" x14ac:dyDescent="0.35">
      <c r="A180" s="22">
        <v>177</v>
      </c>
      <c r="B180" s="324" t="s">
        <v>0</v>
      </c>
      <c r="C180" s="95" t="s">
        <v>0</v>
      </c>
      <c r="D180" s="325" t="s">
        <v>0</v>
      </c>
      <c r="E180" s="531" t="s">
        <v>0</v>
      </c>
      <c r="F180" s="532" t="s">
        <v>0</v>
      </c>
      <c r="G180" s="464" t="s">
        <v>0</v>
      </c>
      <c r="H180" s="374" t="s">
        <v>0</v>
      </c>
      <c r="I180" s="372" t="s">
        <v>0</v>
      </c>
      <c r="J180" s="326"/>
      <c r="K180" s="16"/>
      <c r="M180" s="85"/>
      <c r="N180" s="85"/>
      <c r="S180" s="16"/>
      <c r="T180" s="288"/>
      <c r="U180" s="288"/>
      <c r="V180" s="16"/>
      <c r="W180" s="227"/>
      <c r="X180" s="289"/>
      <c r="Y180" s="16"/>
      <c r="Z180" s="20"/>
      <c r="AC180" s="16"/>
    </row>
    <row r="181" spans="1:33" ht="13.5" customHeight="1" x14ac:dyDescent="0.35">
      <c r="A181" s="22">
        <v>178</v>
      </c>
      <c r="B181" s="324" t="s">
        <v>778</v>
      </c>
      <c r="C181" s="95">
        <v>45067</v>
      </c>
      <c r="D181" s="69" t="s">
        <v>10</v>
      </c>
      <c r="E181" s="533" t="str">
        <f t="shared" ref="E181:F185" si="31">VLOOKUP(M181,Teams,2)</f>
        <v>CLINTON FC 30</v>
      </c>
      <c r="F181" s="533" t="str">
        <f t="shared" si="31"/>
        <v>NEWTOWN SALTY DOGS</v>
      </c>
      <c r="G181" s="464">
        <v>102</v>
      </c>
      <c r="H181" s="369">
        <f>VLOOKUP(E181,START_TIMES,2)</f>
        <v>0.33333333333333331</v>
      </c>
      <c r="I181" s="370" t="str">
        <f>VLOOKUP(E181,fields,2)</f>
        <v>Strong Field (T), Madison</v>
      </c>
      <c r="J181" s="73"/>
      <c r="K181" s="16"/>
      <c r="M181" s="85" t="s">
        <v>97</v>
      </c>
      <c r="N181" s="85" t="s">
        <v>92</v>
      </c>
      <c r="S181" s="16"/>
      <c r="T181" s="288"/>
      <c r="U181" s="288"/>
      <c r="V181" s="16"/>
      <c r="W181" s="227"/>
      <c r="X181" s="289"/>
      <c r="Y181" s="16"/>
      <c r="Z181" s="20"/>
      <c r="AC181" s="16"/>
    </row>
    <row r="182" spans="1:33" ht="13.5" customHeight="1" x14ac:dyDescent="0.35">
      <c r="A182" s="22">
        <v>179</v>
      </c>
      <c r="B182" s="324" t="s">
        <v>778</v>
      </c>
      <c r="C182" s="95">
        <v>45067</v>
      </c>
      <c r="D182" s="69" t="s">
        <v>10</v>
      </c>
      <c r="E182" s="533" t="str">
        <f t="shared" si="31"/>
        <v>VASCO DA GAMA 30</v>
      </c>
      <c r="F182" s="533" t="str">
        <f t="shared" si="31"/>
        <v>CLUB NAPOLI 30</v>
      </c>
      <c r="G182" s="464">
        <v>23</v>
      </c>
      <c r="H182" s="369">
        <v>0.33333333333333331</v>
      </c>
      <c r="I182" s="370" t="str">
        <f>VLOOKUP(E182,fields,2)</f>
        <v>Veterans Memorial Park (T), Bridgeport</v>
      </c>
      <c r="J182" s="73" t="s">
        <v>950</v>
      </c>
      <c r="K182" s="16"/>
      <c r="M182" s="85" t="s">
        <v>101</v>
      </c>
      <c r="N182" s="85" t="s">
        <v>96</v>
      </c>
      <c r="S182" s="16"/>
      <c r="T182" s="288"/>
      <c r="U182" s="288"/>
      <c r="V182" s="16"/>
      <c r="W182" s="227"/>
      <c r="X182" s="289"/>
      <c r="Y182" s="16"/>
      <c r="Z182" s="20"/>
      <c r="AC182" s="16"/>
    </row>
    <row r="183" spans="1:33" ht="13.5" customHeight="1" x14ac:dyDescent="0.35">
      <c r="A183" s="22">
        <v>180</v>
      </c>
      <c r="B183" s="324" t="s">
        <v>778</v>
      </c>
      <c r="C183" s="95">
        <v>45067</v>
      </c>
      <c r="D183" s="69" t="s">
        <v>10</v>
      </c>
      <c r="E183" s="533" t="str">
        <f t="shared" si="31"/>
        <v>GREENWICH FC 30</v>
      </c>
      <c r="F183" s="533" t="str">
        <f t="shared" si="31"/>
        <v>HAMDEN ALL STARS</v>
      </c>
      <c r="G183" s="464">
        <v>31</v>
      </c>
      <c r="H183" s="369">
        <v>0.41666666666666669</v>
      </c>
      <c r="I183" s="370" t="s">
        <v>944</v>
      </c>
      <c r="J183" s="73"/>
      <c r="K183" s="16"/>
      <c r="M183" s="85" t="s">
        <v>99</v>
      </c>
      <c r="N183" s="85" t="s">
        <v>94</v>
      </c>
      <c r="S183" s="16"/>
      <c r="T183" s="288"/>
      <c r="U183" s="288"/>
      <c r="V183" s="16"/>
      <c r="W183" s="227"/>
      <c r="X183" s="289"/>
      <c r="Y183" s="16"/>
      <c r="Z183" s="20"/>
      <c r="AC183" s="16"/>
    </row>
    <row r="184" spans="1:33" ht="13.5" customHeight="1" x14ac:dyDescent="0.35">
      <c r="A184" s="22">
        <v>181</v>
      </c>
      <c r="B184" s="324" t="s">
        <v>778</v>
      </c>
      <c r="C184" s="95">
        <v>45067</v>
      </c>
      <c r="D184" s="69" t="s">
        <v>10</v>
      </c>
      <c r="E184" s="533" t="str">
        <f t="shared" si="31"/>
        <v>NORWALK FC</v>
      </c>
      <c r="F184" s="533" t="str">
        <f t="shared" si="31"/>
        <v>DANBURY UNITED</v>
      </c>
      <c r="G184" s="464">
        <v>13</v>
      </c>
      <c r="H184" s="369">
        <f>VLOOKUP(E184,START_TIMES,2)</f>
        <v>0.41666666666666702</v>
      </c>
      <c r="I184" s="370" t="str">
        <f>VLOOKUP(E184,fields,2)</f>
        <v>Nathan Hale MS (T), Norwalk</v>
      </c>
      <c r="J184" s="73"/>
      <c r="K184" s="16"/>
      <c r="M184" s="85" t="s">
        <v>100</v>
      </c>
      <c r="N184" s="85" t="s">
        <v>93</v>
      </c>
      <c r="S184" s="16"/>
      <c r="T184" s="288"/>
      <c r="U184" s="288"/>
      <c r="V184" s="16"/>
      <c r="W184" s="227"/>
      <c r="X184" s="289"/>
      <c r="Y184" s="16"/>
      <c r="Z184" s="20"/>
      <c r="AC184" s="16"/>
    </row>
    <row r="185" spans="1:33" s="1" customFormat="1" ht="13.5" customHeight="1" x14ac:dyDescent="0.35">
      <c r="A185" s="22">
        <v>182</v>
      </c>
      <c r="B185" s="324" t="s">
        <v>778</v>
      </c>
      <c r="C185" s="95">
        <v>45067</v>
      </c>
      <c r="D185" s="69" t="s">
        <v>10</v>
      </c>
      <c r="E185" s="533" t="str">
        <f t="shared" si="31"/>
        <v>NORTH BRANFORD 30</v>
      </c>
      <c r="F185" s="533" t="str">
        <f t="shared" si="31"/>
        <v>STAMFORD FC</v>
      </c>
      <c r="G185" s="464" t="s">
        <v>969</v>
      </c>
      <c r="H185" s="369">
        <f>VLOOKUP(E185,START_TIMES,2)</f>
        <v>0.41666666666666702</v>
      </c>
      <c r="I185" s="370" t="str">
        <f>VLOOKUP(E185,fields,2)</f>
        <v>Bittner Park (G), Guilford</v>
      </c>
      <c r="J185" s="73"/>
      <c r="K185" s="16"/>
      <c r="L185" s="16"/>
      <c r="M185" s="85" t="s">
        <v>98</v>
      </c>
      <c r="N185" s="85" t="s">
        <v>95</v>
      </c>
      <c r="O185" s="16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 s="258"/>
      <c r="AF185"/>
      <c r="AG185"/>
    </row>
    <row r="186" spans="1:33" ht="13.5" customHeight="1" x14ac:dyDescent="0.35">
      <c r="A186" s="22">
        <v>183</v>
      </c>
      <c r="B186" s="324" t="s">
        <v>0</v>
      </c>
      <c r="C186" s="95" t="s">
        <v>0</v>
      </c>
      <c r="D186" s="325" t="s">
        <v>0</v>
      </c>
      <c r="E186" s="531" t="s">
        <v>0</v>
      </c>
      <c r="F186" s="532" t="s">
        <v>0</v>
      </c>
      <c r="G186" s="464" t="s">
        <v>0</v>
      </c>
      <c r="H186" s="374" t="s">
        <v>0</v>
      </c>
      <c r="I186" s="372" t="s">
        <v>0</v>
      </c>
      <c r="J186" s="326"/>
      <c r="K186" s="16"/>
      <c r="M186" s="85"/>
      <c r="N186" s="85"/>
    </row>
    <row r="187" spans="1:33" ht="13.5" customHeight="1" x14ac:dyDescent="0.35">
      <c r="A187" s="22">
        <v>184</v>
      </c>
      <c r="B187" s="324" t="s">
        <v>778</v>
      </c>
      <c r="C187" s="95">
        <v>45067</v>
      </c>
      <c r="D187" s="66" t="s">
        <v>175</v>
      </c>
      <c r="E187" s="533" t="str">
        <f t="shared" ref="E187:F191" si="32">VLOOKUP(M187,Teams,2)</f>
        <v>COYOTES FC</v>
      </c>
      <c r="F187" s="533" t="str">
        <f t="shared" si="32"/>
        <v>MILFORD TUESDAY</v>
      </c>
      <c r="G187" s="464">
        <v>24</v>
      </c>
      <c r="H187" s="369">
        <f>VLOOKUP(E187,START_TIMES,2)</f>
        <v>0.33333333333333331</v>
      </c>
      <c r="I187" s="370" t="str">
        <f>VLOOKUP(E187,fields,2)</f>
        <v>Pragemann  Park (G), Wallingford</v>
      </c>
      <c r="J187" s="73"/>
      <c r="K187" s="16"/>
      <c r="M187" s="85" t="s">
        <v>150</v>
      </c>
      <c r="N187" s="85" t="s">
        <v>155</v>
      </c>
      <c r="O187" s="1"/>
    </row>
    <row r="188" spans="1:33" ht="13.5" customHeight="1" x14ac:dyDescent="0.35">
      <c r="A188" s="22">
        <v>185</v>
      </c>
      <c r="B188" s="324" t="s">
        <v>778</v>
      </c>
      <c r="C188" s="95">
        <v>45067</v>
      </c>
      <c r="D188" s="66" t="s">
        <v>175</v>
      </c>
      <c r="E188" s="533" t="str">
        <f t="shared" si="32"/>
        <v>TRINITY FC</v>
      </c>
      <c r="F188" s="533" t="str">
        <f t="shared" si="32"/>
        <v>ELITE FC</v>
      </c>
      <c r="G188" s="464">
        <v>31</v>
      </c>
      <c r="H188" s="369">
        <f>VLOOKUP(E188,START_TIMES,2)</f>
        <v>0.33333333333333331</v>
      </c>
      <c r="I188" s="370" t="str">
        <f>VLOOKUP(E188,fields,2)</f>
        <v>Pease Road (G), Woodbridge</v>
      </c>
      <c r="J188" s="73"/>
      <c r="K188" s="16"/>
      <c r="M188" s="85" t="s">
        <v>159</v>
      </c>
      <c r="N188" s="85" t="s">
        <v>151</v>
      </c>
    </row>
    <row r="189" spans="1:33" ht="13.5" customHeight="1" x14ac:dyDescent="0.35">
      <c r="A189" s="22">
        <v>186</v>
      </c>
      <c r="B189" s="324" t="s">
        <v>778</v>
      </c>
      <c r="C189" s="95">
        <v>45067</v>
      </c>
      <c r="D189" s="66" t="s">
        <v>175</v>
      </c>
      <c r="E189" s="533" t="str">
        <f t="shared" si="32"/>
        <v>LITCHFIELD COUNTY BLUES 30</v>
      </c>
      <c r="F189" s="533" t="str">
        <f t="shared" si="32"/>
        <v>MILFORD AMIGOS</v>
      </c>
      <c r="G189" s="464">
        <v>15</v>
      </c>
      <c r="H189" s="369">
        <f>VLOOKUP(E189,START_TIMES,2)</f>
        <v>0.375</v>
      </c>
      <c r="I189" s="370" t="str">
        <f>VLOOKUP(E189,fields,2)</f>
        <v>New Milford HS (T), New Milford</v>
      </c>
      <c r="J189" s="73"/>
      <c r="K189" s="16"/>
      <c r="M189" s="85" t="s">
        <v>153</v>
      </c>
      <c r="N189" s="85" t="s">
        <v>154</v>
      </c>
    </row>
    <row r="190" spans="1:33" ht="13.5" customHeight="1" x14ac:dyDescent="0.35">
      <c r="A190" s="22">
        <v>187</v>
      </c>
      <c r="B190" s="324" t="s">
        <v>778</v>
      </c>
      <c r="C190" s="95">
        <v>45067</v>
      </c>
      <c r="D190" s="66" t="s">
        <v>175</v>
      </c>
      <c r="E190" s="533" t="str">
        <f t="shared" si="32"/>
        <v>QPR</v>
      </c>
      <c r="F190" s="533" t="str">
        <f t="shared" si="32"/>
        <v>FC CALDO VERDE</v>
      </c>
      <c r="G190" s="464">
        <v>41</v>
      </c>
      <c r="H190" s="369">
        <f>VLOOKUP(E190,START_TIMES,2)</f>
        <v>0.41666666666666669</v>
      </c>
      <c r="I190" s="370" t="str">
        <f>VLOOKUP(E190,fields,2)</f>
        <v>Quinnipiac Park (G), Cheshire</v>
      </c>
      <c r="J190" s="73" t="s">
        <v>953</v>
      </c>
      <c r="K190" s="16"/>
      <c r="M190" s="85" t="s">
        <v>157</v>
      </c>
      <c r="N190" s="85" t="s">
        <v>152</v>
      </c>
    </row>
    <row r="191" spans="1:33" ht="13.5" customHeight="1" x14ac:dyDescent="0.35">
      <c r="A191" s="22">
        <v>188</v>
      </c>
      <c r="B191" s="324" t="s">
        <v>778</v>
      </c>
      <c r="C191" s="95">
        <v>45067</v>
      </c>
      <c r="D191" s="66" t="s">
        <v>175</v>
      </c>
      <c r="E191" s="530" t="str">
        <f t="shared" si="32"/>
        <v>NAUGATUCK FUSION</v>
      </c>
      <c r="F191" s="533" t="str">
        <f t="shared" si="32"/>
        <v>SHELTON FC</v>
      </c>
      <c r="G191" s="464">
        <v>12</v>
      </c>
      <c r="H191" s="369">
        <v>0.375</v>
      </c>
      <c r="I191" s="370" t="str">
        <f>VLOOKUP(E191,fields,2)</f>
        <v>City Hill MS (G), Naugatuck</v>
      </c>
      <c r="J191" s="73"/>
      <c r="K191" s="16"/>
      <c r="M191" s="85" t="s">
        <v>156</v>
      </c>
      <c r="N191" s="85" t="s">
        <v>158</v>
      </c>
    </row>
    <row r="192" spans="1:33" ht="13.5" customHeight="1" x14ac:dyDescent="0.35">
      <c r="A192" s="22">
        <v>189</v>
      </c>
      <c r="B192" s="324" t="s">
        <v>0</v>
      </c>
      <c r="C192" s="95" t="s">
        <v>0</v>
      </c>
      <c r="D192" s="325" t="s">
        <v>0</v>
      </c>
      <c r="E192" s="531" t="s">
        <v>0</v>
      </c>
      <c r="F192" s="532" t="s">
        <v>0</v>
      </c>
      <c r="G192" s="464" t="s">
        <v>0</v>
      </c>
      <c r="H192" s="374" t="s">
        <v>0</v>
      </c>
      <c r="I192" s="372" t="s">
        <v>0</v>
      </c>
      <c r="J192" s="326"/>
      <c r="K192" s="16"/>
      <c r="M192" s="85"/>
      <c r="N192" s="85"/>
    </row>
    <row r="193" spans="1:14" ht="13.5" customHeight="1" x14ac:dyDescent="0.35">
      <c r="A193" s="22">
        <v>190</v>
      </c>
      <c r="B193" s="324" t="s">
        <v>778</v>
      </c>
      <c r="C193" s="95">
        <v>45067</v>
      </c>
      <c r="D193" s="65" t="s">
        <v>11</v>
      </c>
      <c r="E193" s="533" t="str">
        <f t="shared" ref="E193:F197" si="33">VLOOKUP(M193,Teams,2)</f>
        <v>RIDGEFIELD KICKS</v>
      </c>
      <c r="F193" s="533" t="str">
        <f t="shared" si="33"/>
        <v>CLINTON FC 40</v>
      </c>
      <c r="G193" s="464">
        <v>23</v>
      </c>
      <c r="H193" s="369">
        <f>VLOOKUP(E193,START_TIMES,2)</f>
        <v>0.41666666666666669</v>
      </c>
      <c r="I193" s="370" t="str">
        <f>VLOOKUP(E193,fields,2)</f>
        <v>Wooster School (T), Danbury</v>
      </c>
      <c r="J193" s="73"/>
      <c r="K193" s="16"/>
      <c r="M193" s="360" t="s">
        <v>105</v>
      </c>
      <c r="N193" s="360" t="s">
        <v>160</v>
      </c>
    </row>
    <row r="194" spans="1:14" ht="13.5" customHeight="1" x14ac:dyDescent="0.35">
      <c r="A194" s="22">
        <v>191</v>
      </c>
      <c r="B194" s="324" t="s">
        <v>778</v>
      </c>
      <c r="C194" s="95">
        <v>45067</v>
      </c>
      <c r="D194" s="65" t="s">
        <v>11</v>
      </c>
      <c r="E194" s="533" t="str">
        <f t="shared" si="33"/>
        <v>WATERBURY ALBANIANS</v>
      </c>
      <c r="F194" s="533" t="str">
        <f t="shared" si="33"/>
        <v>FAIRFIELD GAC 40</v>
      </c>
      <c r="G194" s="464" t="s">
        <v>984</v>
      </c>
      <c r="H194" s="369">
        <f>VLOOKUP(E194,START_TIMES,2)</f>
        <v>0.33333333333333331</v>
      </c>
      <c r="I194" s="370" t="str">
        <f>VLOOKUP(E194,fields,2)</f>
        <v>Lower Ptak (G), Brookfield</v>
      </c>
      <c r="J194" s="73"/>
      <c r="K194" s="16"/>
      <c r="M194" s="359" t="s">
        <v>109</v>
      </c>
      <c r="N194" s="359" t="s">
        <v>161</v>
      </c>
    </row>
    <row r="195" spans="1:14" ht="13.5" customHeight="1" x14ac:dyDescent="0.35">
      <c r="A195" s="22">
        <v>192</v>
      </c>
      <c r="B195" s="324" t="s">
        <v>778</v>
      </c>
      <c r="C195" s="95">
        <v>45067</v>
      </c>
      <c r="D195" s="65" t="s">
        <v>11</v>
      </c>
      <c r="E195" s="533" t="str">
        <f t="shared" si="33"/>
        <v>GREENWICH PUMAS FC 40</v>
      </c>
      <c r="F195" s="533" t="str">
        <f t="shared" si="33"/>
        <v>NORWALK SPORT COLOMBIA 40</v>
      </c>
      <c r="G195" s="464">
        <v>51</v>
      </c>
      <c r="H195" s="369">
        <v>0.41666666666666669</v>
      </c>
      <c r="I195" s="370" t="s">
        <v>945</v>
      </c>
      <c r="J195" s="73"/>
      <c r="K195" s="16"/>
      <c r="M195" s="359" t="s">
        <v>163</v>
      </c>
      <c r="N195" s="359" t="s">
        <v>104</v>
      </c>
    </row>
    <row r="196" spans="1:14" ht="13.5" customHeight="1" x14ac:dyDescent="0.35">
      <c r="A196" s="22">
        <v>193</v>
      </c>
      <c r="B196" s="324" t="s">
        <v>778</v>
      </c>
      <c r="C196" s="95">
        <v>45067</v>
      </c>
      <c r="D196" s="65" t="s">
        <v>11</v>
      </c>
      <c r="E196" s="533" t="str">
        <f t="shared" si="33"/>
        <v>STORM FC</v>
      </c>
      <c r="F196" s="533" t="str">
        <f t="shared" si="33"/>
        <v>GREENWICH FC 40</v>
      </c>
      <c r="G196" s="464">
        <v>24</v>
      </c>
      <c r="H196" s="369">
        <f>VLOOKUP(E196,START_TIMES,2)</f>
        <v>0.33333333333333331</v>
      </c>
      <c r="I196" s="370" t="str">
        <f>VLOOKUP(E196,fields,2)</f>
        <v>Wakeman Park (T), Westport</v>
      </c>
      <c r="J196" s="73"/>
      <c r="K196" s="16"/>
      <c r="M196" s="319" t="s">
        <v>107</v>
      </c>
      <c r="N196" s="319" t="s">
        <v>162</v>
      </c>
    </row>
    <row r="197" spans="1:14" ht="13.5" customHeight="1" x14ac:dyDescent="0.35">
      <c r="A197" s="22">
        <v>194</v>
      </c>
      <c r="B197" s="324" t="s">
        <v>778</v>
      </c>
      <c r="C197" s="95">
        <v>45067</v>
      </c>
      <c r="D197" s="65" t="s">
        <v>11</v>
      </c>
      <c r="E197" s="533" t="str">
        <f t="shared" si="33"/>
        <v>SOUTHEAST ROVERS</v>
      </c>
      <c r="F197" s="533" t="str">
        <f t="shared" si="33"/>
        <v>VASCO DA GAMA 40</v>
      </c>
      <c r="G197" s="464">
        <v>41</v>
      </c>
      <c r="H197" s="369">
        <f>VLOOKUP(E197,START_TIMES,2)</f>
        <v>0.41666666666666702</v>
      </c>
      <c r="I197" s="370" t="str">
        <f>VLOOKUP(E197,fields,2)</f>
        <v>Leary Park (G), Waterford</v>
      </c>
      <c r="J197" s="73" t="s">
        <v>982</v>
      </c>
      <c r="K197" s="16"/>
      <c r="M197" s="319" t="s">
        <v>106</v>
      </c>
      <c r="N197" s="319" t="s">
        <v>108</v>
      </c>
    </row>
    <row r="198" spans="1:14" ht="13.5" customHeight="1" x14ac:dyDescent="0.35">
      <c r="A198" s="22">
        <v>195</v>
      </c>
      <c r="B198" s="324" t="s">
        <v>0</v>
      </c>
      <c r="C198" s="95" t="s">
        <v>0</v>
      </c>
      <c r="D198" s="325" t="s">
        <v>0</v>
      </c>
      <c r="E198" s="531" t="s">
        <v>0</v>
      </c>
      <c r="F198" s="532" t="s">
        <v>0</v>
      </c>
      <c r="G198" s="464" t="s">
        <v>0</v>
      </c>
      <c r="H198" s="374" t="s">
        <v>0</v>
      </c>
      <c r="I198" s="372" t="s">
        <v>0</v>
      </c>
      <c r="J198" s="326"/>
      <c r="K198" s="16"/>
      <c r="M198" s="5"/>
      <c r="N198" s="5"/>
    </row>
    <row r="199" spans="1:14" ht="13.5" customHeight="1" x14ac:dyDescent="0.35">
      <c r="A199" s="22">
        <v>196</v>
      </c>
      <c r="B199" s="324" t="s">
        <v>778</v>
      </c>
      <c r="C199" s="95">
        <v>45067</v>
      </c>
      <c r="D199" s="64" t="s">
        <v>12</v>
      </c>
      <c r="E199" s="530" t="str">
        <f t="shared" ref="E199:F205" si="34">VLOOKUP(M199,Teams,2)</f>
        <v>WILTON WOLVES</v>
      </c>
      <c r="F199" s="530" t="str">
        <f t="shared" si="34"/>
        <v>LITCHFIELD COUNTY BLUES 40</v>
      </c>
      <c r="G199" s="464">
        <v>23</v>
      </c>
      <c r="H199" s="369">
        <f>VLOOKUP(E199,START_TIMES,2)</f>
        <v>0.41666666666666702</v>
      </c>
      <c r="I199" s="370" t="str">
        <f t="shared" ref="I199:I205" si="35">VLOOKUP(E199,fields,2)</f>
        <v>Lily Field (T), Wilton</v>
      </c>
      <c r="J199" s="73"/>
      <c r="K199" s="16"/>
      <c r="M199" s="349" t="s">
        <v>123</v>
      </c>
      <c r="N199" s="349" t="s">
        <v>855</v>
      </c>
    </row>
    <row r="200" spans="1:14" ht="13.5" customHeight="1" x14ac:dyDescent="0.35">
      <c r="A200" s="22">
        <v>197</v>
      </c>
      <c r="B200" s="324" t="s">
        <v>778</v>
      </c>
      <c r="C200" s="95">
        <v>45067</v>
      </c>
      <c r="D200" s="64" t="s">
        <v>12</v>
      </c>
      <c r="E200" s="530" t="str">
        <f t="shared" si="34"/>
        <v>BYE</v>
      </c>
      <c r="F200" s="530" t="str">
        <f t="shared" si="34"/>
        <v>NORTH BRANFORD 40</v>
      </c>
      <c r="G200" s="465" t="s">
        <v>91</v>
      </c>
      <c r="H200" s="369" t="str">
        <f>VLOOKUP(E200,START_TIMES,2)</f>
        <v>--</v>
      </c>
      <c r="I200" s="370" t="str">
        <f t="shared" si="35"/>
        <v>--</v>
      </c>
      <c r="J200" s="73"/>
      <c r="K200" s="16"/>
      <c r="M200" s="349" t="s">
        <v>111</v>
      </c>
      <c r="N200" s="349" t="s">
        <v>857</v>
      </c>
    </row>
    <row r="201" spans="1:14" ht="13.5" customHeight="1" x14ac:dyDescent="0.35">
      <c r="A201" s="22">
        <v>198</v>
      </c>
      <c r="B201" s="324" t="s">
        <v>778</v>
      </c>
      <c r="C201" s="95">
        <v>45067</v>
      </c>
      <c r="D201" s="64" t="s">
        <v>12</v>
      </c>
      <c r="E201" s="530" t="str">
        <f t="shared" si="34"/>
        <v>DERBY QUITUS</v>
      </c>
      <c r="F201" s="530" t="str">
        <f t="shared" si="34"/>
        <v>PAN ZONES</v>
      </c>
      <c r="G201" s="464">
        <v>22</v>
      </c>
      <c r="H201" s="369">
        <f>VLOOKUP(E201,START_TIMES,2)</f>
        <v>0.41666666666666702</v>
      </c>
      <c r="I201" s="370" t="str">
        <f t="shared" si="35"/>
        <v>Witek Park (G), Derby</v>
      </c>
      <c r="J201" s="73"/>
      <c r="K201" s="16"/>
      <c r="M201" s="349" t="s">
        <v>113</v>
      </c>
      <c r="N201" s="349" t="s">
        <v>120</v>
      </c>
    </row>
    <row r="202" spans="1:14" ht="13.5" customHeight="1" x14ac:dyDescent="0.35">
      <c r="A202" s="22">
        <v>199</v>
      </c>
      <c r="B202" s="324" t="s">
        <v>778</v>
      </c>
      <c r="C202" s="95">
        <v>45067</v>
      </c>
      <c r="D202" s="64" t="s">
        <v>12</v>
      </c>
      <c r="E202" s="530" t="str">
        <f t="shared" si="34"/>
        <v>STAMFORD UNITED</v>
      </c>
      <c r="F202" s="530" t="str">
        <f t="shared" si="34"/>
        <v xml:space="preserve">GUILFORD CELTIC </v>
      </c>
      <c r="G202" s="464">
        <v>13</v>
      </c>
      <c r="H202" s="369">
        <v>0.33333333333333331</v>
      </c>
      <c r="I202" s="370" t="str">
        <f t="shared" si="35"/>
        <v>West Beach Fields (T), Stamford</v>
      </c>
      <c r="J202" s="73" t="s">
        <v>950</v>
      </c>
      <c r="K202" s="16"/>
      <c r="M202" s="461" t="s">
        <v>122</v>
      </c>
      <c r="N202" s="461" t="s">
        <v>115</v>
      </c>
    </row>
    <row r="203" spans="1:14" ht="13.5" customHeight="1" x14ac:dyDescent="0.35">
      <c r="A203" s="22">
        <v>200</v>
      </c>
      <c r="B203" s="324" t="s">
        <v>778</v>
      </c>
      <c r="C203" s="95">
        <v>45067</v>
      </c>
      <c r="D203" s="64" t="s">
        <v>12</v>
      </c>
      <c r="E203" s="530" t="str">
        <f t="shared" si="34"/>
        <v>BESA SC</v>
      </c>
      <c r="F203" s="530" t="str">
        <f t="shared" si="34"/>
        <v>NEW HAVEN AMERICANS</v>
      </c>
      <c r="G203" s="464">
        <v>35</v>
      </c>
      <c r="H203" s="369">
        <f>VLOOKUP(E203,START_TIMES,2)</f>
        <v>0.41666666666666669</v>
      </c>
      <c r="I203" s="370" t="str">
        <f t="shared" si="35"/>
        <v>Bucks Hill Park (G), Waterbury</v>
      </c>
      <c r="J203" s="73"/>
      <c r="K203" s="16"/>
      <c r="M203" s="349" t="s">
        <v>110</v>
      </c>
      <c r="N203" s="349" t="s">
        <v>856</v>
      </c>
    </row>
    <row r="204" spans="1:14" ht="13.5" customHeight="1" x14ac:dyDescent="0.35">
      <c r="A204" s="22">
        <v>201</v>
      </c>
      <c r="B204" s="324" t="s">
        <v>778</v>
      </c>
      <c r="C204" s="95">
        <v>45067</v>
      </c>
      <c r="D204" s="64" t="s">
        <v>12</v>
      </c>
      <c r="E204" s="530" t="str">
        <f t="shared" si="34"/>
        <v>NORTH HAVEN SC</v>
      </c>
      <c r="F204" s="530" t="str">
        <f t="shared" si="34"/>
        <v>CLUB NAPOLI 40</v>
      </c>
      <c r="G204" s="464">
        <v>44</v>
      </c>
      <c r="H204" s="369">
        <f>VLOOKUP(E204,START_TIMES,2)</f>
        <v>0.41666666666666702</v>
      </c>
      <c r="I204" s="370" t="str">
        <f t="shared" si="35"/>
        <v>Memorial Field (G), North Haven</v>
      </c>
      <c r="J204" s="73"/>
      <c r="K204" s="16"/>
      <c r="M204" s="349" t="s">
        <v>119</v>
      </c>
      <c r="N204" s="349" t="s">
        <v>112</v>
      </c>
    </row>
    <row r="205" spans="1:14" ht="13.5" customHeight="1" x14ac:dyDescent="0.35">
      <c r="A205" s="22">
        <v>202</v>
      </c>
      <c r="B205" s="324" t="s">
        <v>778</v>
      </c>
      <c r="C205" s="95">
        <v>45067</v>
      </c>
      <c r="D205" s="64" t="s">
        <v>12</v>
      </c>
      <c r="E205" s="530" t="str">
        <f t="shared" si="34"/>
        <v>SHEBEEN FC</v>
      </c>
      <c r="F205" s="530" t="str">
        <f t="shared" si="34"/>
        <v>GUILFORD BELL CURVE</v>
      </c>
      <c r="G205" s="464">
        <v>61</v>
      </c>
      <c r="H205" s="369">
        <f>VLOOKUP(E205,START_TIMES,2)</f>
        <v>0.41666666666666669</v>
      </c>
      <c r="I205" s="370" t="str">
        <f t="shared" si="35"/>
        <v>Ludlowe HS (T), Fairfield</v>
      </c>
      <c r="J205" s="73"/>
      <c r="K205" s="16"/>
      <c r="M205" s="349" t="s">
        <v>121</v>
      </c>
      <c r="N205" s="349" t="s">
        <v>853</v>
      </c>
    </row>
    <row r="206" spans="1:14" ht="13.5" customHeight="1" thickBot="1" x14ac:dyDescent="0.4">
      <c r="A206" s="22">
        <v>203</v>
      </c>
      <c r="B206" s="324" t="s">
        <v>0</v>
      </c>
      <c r="C206" s="95" t="s">
        <v>0</v>
      </c>
      <c r="D206" s="325" t="s">
        <v>0</v>
      </c>
      <c r="E206" s="531" t="s">
        <v>0</v>
      </c>
      <c r="F206" s="532" t="s">
        <v>0</v>
      </c>
      <c r="G206" s="464" t="s">
        <v>0</v>
      </c>
      <c r="H206" s="374" t="s">
        <v>0</v>
      </c>
      <c r="I206" s="372" t="s">
        <v>0</v>
      </c>
      <c r="J206" s="326"/>
      <c r="K206" s="16"/>
      <c r="M206" s="5"/>
      <c r="N206" s="5"/>
    </row>
    <row r="207" spans="1:14" ht="13.5" customHeight="1" thickTop="1" thickBot="1" x14ac:dyDescent="0.4">
      <c r="A207" s="22">
        <v>204</v>
      </c>
      <c r="B207" s="324" t="s">
        <v>778</v>
      </c>
      <c r="C207" s="95">
        <v>45067</v>
      </c>
      <c r="D207" s="63" t="s">
        <v>102</v>
      </c>
      <c r="E207" s="533" t="str">
        <f t="shared" ref="E207:F211" si="36">VLOOKUP(M207,Teams,2)</f>
        <v>NEW FAIRFIELD UNITED</v>
      </c>
      <c r="F207" s="533" t="str">
        <f t="shared" si="36"/>
        <v>CHESHIRE AZZURRI</v>
      </c>
      <c r="G207" s="419" t="s">
        <v>204</v>
      </c>
      <c r="H207" s="369">
        <v>0.33333333333333331</v>
      </c>
      <c r="I207" s="370" t="str">
        <f>VLOOKUP(E207,fields,2)</f>
        <v>New Fairfield HS (T), New Fairfield</v>
      </c>
      <c r="J207" s="73" t="s">
        <v>974</v>
      </c>
      <c r="K207" s="16"/>
      <c r="M207" s="351" t="s">
        <v>129</v>
      </c>
      <c r="N207" s="351" t="s">
        <v>124</v>
      </c>
    </row>
    <row r="208" spans="1:14" ht="13.5" customHeight="1" thickTop="1" x14ac:dyDescent="0.35">
      <c r="A208" s="22">
        <v>205</v>
      </c>
      <c r="B208" s="324" t="s">
        <v>778</v>
      </c>
      <c r="C208" s="95">
        <v>45067</v>
      </c>
      <c r="D208" s="63" t="s">
        <v>102</v>
      </c>
      <c r="E208" s="533" t="str">
        <f t="shared" si="36"/>
        <v>VASCO DA GAMA 50</v>
      </c>
      <c r="F208" s="533" t="str">
        <f t="shared" si="36"/>
        <v>DOCKSIDE SC</v>
      </c>
      <c r="G208" s="464">
        <v>71</v>
      </c>
      <c r="H208" s="369">
        <v>0.41666666666666669</v>
      </c>
      <c r="I208" s="370" t="str">
        <f>VLOOKUP(E208,fields,2)</f>
        <v>Veterans Memorial Park (T), Bridgeport</v>
      </c>
      <c r="J208" s="73" t="s">
        <v>950</v>
      </c>
      <c r="K208" s="16"/>
      <c r="M208" s="351" t="s">
        <v>133</v>
      </c>
      <c r="N208" s="351" t="s">
        <v>125</v>
      </c>
    </row>
    <row r="209" spans="1:14" ht="13.5" customHeight="1" x14ac:dyDescent="0.35">
      <c r="A209" s="22">
        <v>206</v>
      </c>
      <c r="B209" s="324" t="s">
        <v>778</v>
      </c>
      <c r="C209" s="95">
        <v>45067</v>
      </c>
      <c r="D209" s="63" t="s">
        <v>102</v>
      </c>
      <c r="E209" s="533" t="str">
        <f t="shared" si="36"/>
        <v>FAIRFIELD GAC 50</v>
      </c>
      <c r="F209" s="533" t="str">
        <f t="shared" si="36"/>
        <v>GREENWICH PUMAS FC 50</v>
      </c>
      <c r="G209" s="464" t="s">
        <v>959</v>
      </c>
      <c r="H209" s="369">
        <v>0.33333333333333331</v>
      </c>
      <c r="I209" s="370" t="str">
        <f>VLOOKUP(E209,fields,2)</f>
        <v>Ludlowe HS (T), Fairfield</v>
      </c>
      <c r="J209" s="73"/>
      <c r="K209" s="16"/>
      <c r="M209" s="351" t="s">
        <v>127</v>
      </c>
      <c r="N209" s="351" t="s">
        <v>128</v>
      </c>
    </row>
    <row r="210" spans="1:14" ht="13.5" customHeight="1" x14ac:dyDescent="0.35">
      <c r="A210" s="22">
        <v>207</v>
      </c>
      <c r="B210" s="324" t="s">
        <v>778</v>
      </c>
      <c r="C210" s="95">
        <v>45067</v>
      </c>
      <c r="D210" s="63" t="s">
        <v>102</v>
      </c>
      <c r="E210" s="533" t="str">
        <f t="shared" si="36"/>
        <v>POLONIA FALCON STARS FC</v>
      </c>
      <c r="F210" s="533" t="str">
        <f t="shared" si="36"/>
        <v>DYNAMO SC</v>
      </c>
      <c r="G210" s="464">
        <v>50</v>
      </c>
      <c r="H210" s="369">
        <f>VLOOKUP(E210,START_TIMES,2)</f>
        <v>0.33333333333333331</v>
      </c>
      <c r="I210" s="370" t="str">
        <f>VLOOKUP(E210,fields,2)</f>
        <v>Falcon Field (G), New Britain</v>
      </c>
      <c r="J210" s="73"/>
      <c r="K210" s="16"/>
      <c r="M210" s="351" t="s">
        <v>131</v>
      </c>
      <c r="N210" s="351" t="s">
        <v>126</v>
      </c>
    </row>
    <row r="211" spans="1:14" ht="13.5" customHeight="1" x14ac:dyDescent="0.35">
      <c r="A211" s="22">
        <v>208</v>
      </c>
      <c r="B211" s="324" t="s">
        <v>778</v>
      </c>
      <c r="C211" s="95">
        <v>45067</v>
      </c>
      <c r="D211" s="63" t="s">
        <v>102</v>
      </c>
      <c r="E211" s="533" t="str">
        <f t="shared" si="36"/>
        <v>NORWALK MARINERS LEGENDS</v>
      </c>
      <c r="F211" s="533" t="str">
        <f t="shared" si="36"/>
        <v>STAMFORD CITY</v>
      </c>
      <c r="G211" s="464">
        <v>51</v>
      </c>
      <c r="H211" s="369">
        <v>0.33333333333333331</v>
      </c>
      <c r="I211" s="370" t="str">
        <f>VLOOKUP(E211,fields,2)</f>
        <v>Nathan Hale MS (T), Norwalk</v>
      </c>
      <c r="J211" s="73"/>
      <c r="K211" s="16"/>
      <c r="M211" s="351" t="s">
        <v>130</v>
      </c>
      <c r="N211" s="351" t="s">
        <v>132</v>
      </c>
    </row>
    <row r="212" spans="1:14" ht="13.5" customHeight="1" x14ac:dyDescent="0.35">
      <c r="A212" s="22">
        <v>209</v>
      </c>
      <c r="B212" s="324" t="s">
        <v>0</v>
      </c>
      <c r="C212" s="95" t="s">
        <v>0</v>
      </c>
      <c r="D212" s="325" t="s">
        <v>0</v>
      </c>
      <c r="E212" s="531" t="s">
        <v>0</v>
      </c>
      <c r="F212" s="532" t="s">
        <v>0</v>
      </c>
      <c r="G212" s="464" t="s">
        <v>0</v>
      </c>
      <c r="H212" s="374" t="s">
        <v>0</v>
      </c>
      <c r="I212" s="372" t="s">
        <v>0</v>
      </c>
      <c r="J212" s="326"/>
      <c r="K212" s="16"/>
      <c r="M212" s="5"/>
      <c r="N212" s="5"/>
    </row>
    <row r="213" spans="1:14" ht="13.5" customHeight="1" thickBot="1" x14ac:dyDescent="0.4">
      <c r="A213" s="22">
        <v>210</v>
      </c>
      <c r="B213" s="324" t="s">
        <v>778</v>
      </c>
      <c r="C213" s="95">
        <v>45067</v>
      </c>
      <c r="D213" s="306" t="s">
        <v>890</v>
      </c>
      <c r="E213" s="530" t="str">
        <f t="shared" ref="E213:F215" si="37">VLOOKUP(M213,Teams,2)</f>
        <v>GREENWICH PFC</v>
      </c>
      <c r="F213" s="530" t="str">
        <f t="shared" si="37"/>
        <v>GREENWICH FC 50</v>
      </c>
      <c r="G213" s="464">
        <v>32</v>
      </c>
      <c r="H213" s="369">
        <f>VLOOKUP(E213,START_TIMES,2)</f>
        <v>0.33333333333333331</v>
      </c>
      <c r="I213" s="370" t="s">
        <v>944</v>
      </c>
      <c r="J213" s="73"/>
      <c r="K213" s="16"/>
      <c r="M213" s="350" t="s">
        <v>138</v>
      </c>
      <c r="N213" s="350" t="s">
        <v>136</v>
      </c>
    </row>
    <row r="214" spans="1:14" ht="13.5" customHeight="1" thickTop="1" thickBot="1" x14ac:dyDescent="0.4">
      <c r="A214" s="22">
        <v>211</v>
      </c>
      <c r="B214" s="324" t="s">
        <v>778</v>
      </c>
      <c r="C214" s="95">
        <v>45067</v>
      </c>
      <c r="D214" s="306" t="s">
        <v>890</v>
      </c>
      <c r="E214" s="530" t="str">
        <f t="shared" si="37"/>
        <v>EAST HAVEN SC</v>
      </c>
      <c r="F214" s="530" t="str">
        <f t="shared" si="37"/>
        <v>NORWALK SPORT COLOMBIA 50</v>
      </c>
      <c r="G214" s="419" t="s">
        <v>204</v>
      </c>
      <c r="H214" s="369">
        <f>VLOOKUP(E214,START_TIMES,2)</f>
        <v>0.41666666666666702</v>
      </c>
      <c r="I214" s="370" t="str">
        <f>VLOOKUP(E214,fields,2)</f>
        <v>East Haven MS (G), East Haven</v>
      </c>
      <c r="J214" s="73" t="s">
        <v>993</v>
      </c>
      <c r="K214" s="16"/>
      <c r="M214" s="350" t="s">
        <v>134</v>
      </c>
      <c r="N214" s="350" t="s">
        <v>141</v>
      </c>
    </row>
    <row r="215" spans="1:14" ht="13.5" customHeight="1" thickTop="1" x14ac:dyDescent="0.35">
      <c r="A215" s="22">
        <v>212</v>
      </c>
      <c r="B215" s="324" t="s">
        <v>778</v>
      </c>
      <c r="C215" s="95">
        <v>45067</v>
      </c>
      <c r="D215" s="306" t="s">
        <v>890</v>
      </c>
      <c r="E215" s="530" t="str">
        <f t="shared" si="37"/>
        <v>REBELS UNITED</v>
      </c>
      <c r="F215" s="530" t="str">
        <f t="shared" si="37"/>
        <v>WESTPORT FC</v>
      </c>
      <c r="G215" s="464">
        <v>31</v>
      </c>
      <c r="H215" s="369">
        <v>0.41666666666666669</v>
      </c>
      <c r="I215" s="370" t="s">
        <v>921</v>
      </c>
      <c r="J215" s="326" t="s">
        <v>983</v>
      </c>
      <c r="K215" s="16"/>
      <c r="M215" s="350" t="s">
        <v>142</v>
      </c>
      <c r="N215" s="350" t="s">
        <v>144</v>
      </c>
    </row>
    <row r="216" spans="1:14" ht="13.5" customHeight="1" x14ac:dyDescent="0.35">
      <c r="A216" s="22">
        <v>213</v>
      </c>
      <c r="B216" s="324"/>
      <c r="C216" s="95"/>
      <c r="D216" s="325" t="s">
        <v>0</v>
      </c>
      <c r="E216" s="531" t="s">
        <v>0</v>
      </c>
      <c r="F216" s="532" t="s">
        <v>0</v>
      </c>
      <c r="G216" s="464" t="s">
        <v>0</v>
      </c>
      <c r="H216" s="374" t="s">
        <v>0</v>
      </c>
      <c r="I216" s="372" t="s">
        <v>0</v>
      </c>
      <c r="J216" s="326"/>
      <c r="K216" s="16"/>
      <c r="M216" s="5"/>
      <c r="N216" s="5"/>
    </row>
    <row r="217" spans="1:14" ht="13.5" customHeight="1" x14ac:dyDescent="0.35">
      <c r="A217" s="22">
        <v>214</v>
      </c>
      <c r="B217" s="324" t="s">
        <v>778</v>
      </c>
      <c r="C217" s="95">
        <v>45067</v>
      </c>
      <c r="D217" s="68" t="s">
        <v>891</v>
      </c>
      <c r="E217" s="530" t="str">
        <f t="shared" ref="E217:F219" si="38">VLOOKUP(M217,Teams,2)</f>
        <v>NORTH BRANFORD LEGENDS</v>
      </c>
      <c r="F217" s="530" t="str">
        <f t="shared" si="38"/>
        <v>GUILFORD BLACK EAGLES</v>
      </c>
      <c r="G217" s="464">
        <v>21</v>
      </c>
      <c r="H217" s="369">
        <v>0.375</v>
      </c>
      <c r="I217" s="370" t="str">
        <f>VLOOKUP(E217,fields,2)</f>
        <v>Northford Park (G), Northford</v>
      </c>
      <c r="J217" s="73"/>
      <c r="K217" s="16"/>
      <c r="M217" s="456" t="s">
        <v>148</v>
      </c>
      <c r="N217" s="456" t="s">
        <v>147</v>
      </c>
    </row>
    <row r="218" spans="1:14" ht="13.5" customHeight="1" x14ac:dyDescent="0.35">
      <c r="A218" s="22">
        <v>215</v>
      </c>
      <c r="B218" s="324" t="s">
        <v>778</v>
      </c>
      <c r="C218" s="95">
        <v>45067</v>
      </c>
      <c r="D218" s="68" t="s">
        <v>891</v>
      </c>
      <c r="E218" s="530" t="str">
        <f t="shared" si="38"/>
        <v>CLUB NAPOLI 50</v>
      </c>
      <c r="F218" s="530" t="str">
        <f t="shared" si="38"/>
        <v>SOUTHEAST CT</v>
      </c>
      <c r="G218" s="464">
        <v>31</v>
      </c>
      <c r="H218" s="369">
        <v>0.45833333333333331</v>
      </c>
      <c r="I218" s="370" t="s">
        <v>682</v>
      </c>
      <c r="J218" s="326" t="s">
        <v>928</v>
      </c>
      <c r="K218" s="16"/>
      <c r="M218" s="459" t="s">
        <v>146</v>
      </c>
      <c r="N218" s="459" t="s">
        <v>149</v>
      </c>
    </row>
    <row r="219" spans="1:14" ht="13.5" customHeight="1" x14ac:dyDescent="0.35">
      <c r="A219" s="22">
        <v>216</v>
      </c>
      <c r="B219" s="324" t="s">
        <v>778</v>
      </c>
      <c r="C219" s="95">
        <v>45067</v>
      </c>
      <c r="D219" s="68" t="s">
        <v>891</v>
      </c>
      <c r="E219" s="530" t="str">
        <f t="shared" si="38"/>
        <v>VASCO DA GAMA 60</v>
      </c>
      <c r="F219" s="530" t="str">
        <f t="shared" si="38"/>
        <v>ZIMMITTI SC</v>
      </c>
      <c r="G219" s="464">
        <v>43</v>
      </c>
      <c r="H219" s="369">
        <v>0.33333333333333331</v>
      </c>
      <c r="I219" s="370" t="str">
        <f>VLOOKUP(E219,fields,2)</f>
        <v>Veterans Memorial Park (T), Bridgeport</v>
      </c>
      <c r="J219" s="73" t="s">
        <v>950</v>
      </c>
      <c r="K219" s="16"/>
      <c r="M219" s="459" t="s">
        <v>135</v>
      </c>
      <c r="N219" s="459" t="s">
        <v>137</v>
      </c>
    </row>
    <row r="220" spans="1:14" ht="13.5" customHeight="1" x14ac:dyDescent="0.3">
      <c r="A220" s="22">
        <v>217</v>
      </c>
      <c r="B220" s="22" t="s">
        <v>0</v>
      </c>
      <c r="C220" s="22" t="s">
        <v>0</v>
      </c>
      <c r="D220" s="22" t="s">
        <v>0</v>
      </c>
      <c r="E220" s="538" t="s">
        <v>0</v>
      </c>
      <c r="F220" s="538" t="s">
        <v>0</v>
      </c>
      <c r="G220" s="22" t="s">
        <v>0</v>
      </c>
      <c r="H220" s="22" t="s">
        <v>0</v>
      </c>
      <c r="I220" s="22" t="s">
        <v>0</v>
      </c>
      <c r="J220" s="22" t="s">
        <v>0</v>
      </c>
      <c r="K220" s="16"/>
      <c r="M220" s="459"/>
      <c r="N220" s="459"/>
    </row>
    <row r="221" spans="1:14" ht="13.5" customHeight="1" x14ac:dyDescent="0.35">
      <c r="A221" s="22">
        <v>218</v>
      </c>
      <c r="B221" s="324"/>
      <c r="C221" s="95">
        <v>45072</v>
      </c>
      <c r="D221" s="65" t="s">
        <v>11</v>
      </c>
      <c r="E221" s="530" t="s">
        <v>883</v>
      </c>
      <c r="F221" s="533" t="s">
        <v>740</v>
      </c>
      <c r="G221" s="464">
        <v>11</v>
      </c>
      <c r="H221" s="369">
        <v>0.77083333333333337</v>
      </c>
      <c r="I221" s="370" t="s">
        <v>987</v>
      </c>
      <c r="J221" s="73" t="s">
        <v>967</v>
      </c>
      <c r="K221" s="16"/>
      <c r="M221" s="459"/>
      <c r="N221" s="459"/>
    </row>
    <row r="222" spans="1:14" ht="13.5" customHeight="1" x14ac:dyDescent="0.3">
      <c r="A222" s="22">
        <v>219</v>
      </c>
      <c r="B222" s="22" t="s">
        <v>0</v>
      </c>
      <c r="C222" s="22" t="s">
        <v>0</v>
      </c>
      <c r="D222" s="22" t="s">
        <v>0</v>
      </c>
      <c r="E222" s="538" t="s">
        <v>0</v>
      </c>
      <c r="F222" s="538" t="s">
        <v>0</v>
      </c>
      <c r="G222" s="22" t="s">
        <v>0</v>
      </c>
      <c r="H222" s="22" t="s">
        <v>0</v>
      </c>
      <c r="I222" s="22" t="s">
        <v>0</v>
      </c>
      <c r="J222" s="22" t="s">
        <v>0</v>
      </c>
      <c r="K222" s="16"/>
      <c r="M222" s="459"/>
      <c r="N222" s="459"/>
    </row>
    <row r="223" spans="1:14" ht="13.5" customHeight="1" x14ac:dyDescent="0.35">
      <c r="A223" s="22">
        <v>220</v>
      </c>
      <c r="B223" s="324"/>
      <c r="C223" s="95">
        <v>45074</v>
      </c>
      <c r="D223" s="69" t="s">
        <v>10</v>
      </c>
      <c r="E223" s="530" t="s">
        <v>16</v>
      </c>
      <c r="F223" s="530" t="s">
        <v>211</v>
      </c>
      <c r="G223" s="464" t="s">
        <v>988</v>
      </c>
      <c r="H223" s="369">
        <v>0.41666666666666702</v>
      </c>
      <c r="I223" s="370" t="s">
        <v>943</v>
      </c>
      <c r="J223" s="73" t="s">
        <v>989</v>
      </c>
      <c r="K223" s="16"/>
      <c r="M223" s="459"/>
      <c r="N223" s="459"/>
    </row>
    <row r="224" spans="1:14" ht="13.5" customHeight="1" x14ac:dyDescent="0.35">
      <c r="A224" s="22">
        <v>221</v>
      </c>
      <c r="B224" s="324"/>
      <c r="C224" s="95">
        <v>45074</v>
      </c>
      <c r="D224" s="63" t="s">
        <v>102</v>
      </c>
      <c r="E224" s="530" t="s">
        <v>898</v>
      </c>
      <c r="F224" s="530" t="s">
        <v>168</v>
      </c>
      <c r="G224" s="464" t="s">
        <v>964</v>
      </c>
      <c r="H224" s="369">
        <v>0.41666666666666669</v>
      </c>
      <c r="I224" s="370" t="s">
        <v>945</v>
      </c>
      <c r="J224" s="73" t="s">
        <v>972</v>
      </c>
      <c r="K224" s="16"/>
      <c r="M224" s="459"/>
      <c r="N224" s="459"/>
    </row>
    <row r="225" spans="1:29" ht="13.5" customHeight="1" x14ac:dyDescent="0.35">
      <c r="A225" s="22">
        <v>222</v>
      </c>
      <c r="B225" s="324"/>
      <c r="C225" s="95">
        <v>45074</v>
      </c>
      <c r="D225" s="63" t="s">
        <v>102</v>
      </c>
      <c r="E225" s="533" t="str">
        <f>VLOOKUP(M225,Teams,2)</f>
        <v>NEW FAIRFIELD UNITED</v>
      </c>
      <c r="F225" s="533" t="str">
        <f>VLOOKUP(N225,Teams,2)</f>
        <v>CHESHIRE AZZURRI</v>
      </c>
      <c r="G225" s="464" t="s">
        <v>959</v>
      </c>
      <c r="H225" s="369">
        <v>0.41666666666666669</v>
      </c>
      <c r="I225" s="370" t="str">
        <f>VLOOKUP(E225,fields,2)</f>
        <v>New Fairfield HS (T), New Fairfield</v>
      </c>
      <c r="J225" s="73" t="s">
        <v>975</v>
      </c>
      <c r="K225" s="16"/>
      <c r="M225" s="351" t="s">
        <v>129</v>
      </c>
      <c r="N225" s="351" t="s">
        <v>124</v>
      </c>
    </row>
    <row r="226" spans="1:29" ht="13.5" customHeight="1" x14ac:dyDescent="0.35">
      <c r="A226" s="22">
        <v>223</v>
      </c>
      <c r="B226" s="324"/>
      <c r="C226" s="95">
        <v>45074</v>
      </c>
      <c r="D226" s="306" t="s">
        <v>890</v>
      </c>
      <c r="E226" s="530" t="str">
        <f>VLOOKUP(M226,Teams,2)</f>
        <v>GREENWICH PFC</v>
      </c>
      <c r="F226" s="530" t="str">
        <f>VLOOKUP(N226,Teams,2)</f>
        <v>REBELS UNITED</v>
      </c>
      <c r="G226" s="464">
        <v>52</v>
      </c>
      <c r="H226" s="369">
        <v>0.33333333333333331</v>
      </c>
      <c r="I226" s="370" t="s">
        <v>944</v>
      </c>
      <c r="J226" s="73" t="s">
        <v>967</v>
      </c>
      <c r="K226" s="16"/>
      <c r="M226" s="350" t="s">
        <v>138</v>
      </c>
      <c r="N226" s="350" t="s">
        <v>142</v>
      </c>
    </row>
    <row r="227" spans="1:29" ht="13.5" customHeight="1" x14ac:dyDescent="0.35">
      <c r="A227" s="22">
        <v>224</v>
      </c>
      <c r="B227" s="324"/>
      <c r="C227" s="95">
        <v>45074</v>
      </c>
      <c r="D227" s="318" t="s">
        <v>895</v>
      </c>
      <c r="E227" s="530" t="s">
        <v>45</v>
      </c>
      <c r="F227" s="530" t="s">
        <v>173</v>
      </c>
      <c r="G227" s="464" t="s">
        <v>981</v>
      </c>
      <c r="H227" s="369">
        <v>0.41666666666666702</v>
      </c>
      <c r="I227" s="370" t="s">
        <v>952</v>
      </c>
      <c r="J227" s="73" t="s">
        <v>972</v>
      </c>
      <c r="K227" s="16"/>
      <c r="M227" s="459"/>
      <c r="N227" s="459"/>
    </row>
    <row r="228" spans="1:29" ht="13.5" customHeight="1" x14ac:dyDescent="0.35">
      <c r="A228" s="22">
        <v>225</v>
      </c>
      <c r="B228" s="324"/>
      <c r="C228" s="95">
        <v>45074</v>
      </c>
      <c r="D228" s="318" t="s">
        <v>895</v>
      </c>
      <c r="E228" s="530" t="s">
        <v>902</v>
      </c>
      <c r="F228" s="530" t="s">
        <v>47</v>
      </c>
      <c r="G228" s="464">
        <v>22</v>
      </c>
      <c r="H228" s="369">
        <v>0.41666666666666669</v>
      </c>
      <c r="I228" s="370" t="s">
        <v>944</v>
      </c>
      <c r="J228" s="73" t="s">
        <v>972</v>
      </c>
      <c r="K228" s="16"/>
      <c r="M228" s="459"/>
      <c r="N228" s="459"/>
    </row>
    <row r="229" spans="1:29" ht="13.5" customHeight="1" x14ac:dyDescent="0.35">
      <c r="A229" s="22">
        <v>226</v>
      </c>
      <c r="B229" s="324"/>
      <c r="C229" s="95">
        <v>45074</v>
      </c>
      <c r="D229" s="68" t="s">
        <v>891</v>
      </c>
      <c r="E229" s="530" t="s">
        <v>50</v>
      </c>
      <c r="F229" s="530" t="s">
        <v>887</v>
      </c>
      <c r="G229" s="464">
        <v>13</v>
      </c>
      <c r="H229" s="369">
        <v>0.375</v>
      </c>
      <c r="I229" s="370" t="s">
        <v>877</v>
      </c>
      <c r="J229" s="73" t="s">
        <v>967</v>
      </c>
      <c r="K229" s="16"/>
      <c r="M229" s="459"/>
      <c r="N229" s="459"/>
    </row>
    <row r="230" spans="1:29" ht="13.5" customHeight="1" x14ac:dyDescent="0.35">
      <c r="A230" s="22">
        <v>227</v>
      </c>
      <c r="B230" s="324"/>
      <c r="C230" s="95">
        <v>45074</v>
      </c>
      <c r="D230" s="68" t="s">
        <v>891</v>
      </c>
      <c r="E230" s="530" t="s">
        <v>896</v>
      </c>
      <c r="F230" s="530" t="s">
        <v>744</v>
      </c>
      <c r="G230" s="464">
        <v>32</v>
      </c>
      <c r="H230" s="369">
        <v>0.41666666666666669</v>
      </c>
      <c r="I230" s="370" t="s">
        <v>897</v>
      </c>
      <c r="J230" s="73" t="s">
        <v>967</v>
      </c>
      <c r="K230" s="16"/>
      <c r="M230" s="459"/>
      <c r="N230" s="459"/>
    </row>
    <row r="231" spans="1:29" ht="13.5" customHeight="1" x14ac:dyDescent="0.25">
      <c r="A231" s="22">
        <v>228</v>
      </c>
      <c r="B231" s="22" t="s">
        <v>0</v>
      </c>
      <c r="C231" s="22" t="s">
        <v>0</v>
      </c>
      <c r="D231" s="22" t="s">
        <v>0</v>
      </c>
      <c r="E231" s="538" t="s">
        <v>0</v>
      </c>
      <c r="F231" s="538" t="s">
        <v>0</v>
      </c>
      <c r="G231" s="22" t="s">
        <v>0</v>
      </c>
      <c r="H231" s="22" t="s">
        <v>0</v>
      </c>
      <c r="I231" s="22" t="s">
        <v>0</v>
      </c>
      <c r="J231" s="22" t="s">
        <v>0</v>
      </c>
      <c r="K231" s="16"/>
      <c r="M231" s="5"/>
      <c r="N231" s="5"/>
    </row>
    <row r="232" spans="1:29" ht="16" customHeight="1" x14ac:dyDescent="0.25">
      <c r="A232" s="22">
        <v>229</v>
      </c>
      <c r="B232" s="320"/>
      <c r="C232" s="393" t="s">
        <v>911</v>
      </c>
      <c r="D232" s="394"/>
      <c r="E232" s="539"/>
      <c r="F232" s="539"/>
      <c r="G232" s="394"/>
      <c r="H232" s="394"/>
      <c r="I232" s="395"/>
      <c r="J232" s="321"/>
      <c r="K232" s="1"/>
      <c r="L232" s="1"/>
      <c r="M232" s="5"/>
      <c r="N232" s="5"/>
    </row>
    <row r="233" spans="1:29" ht="13.5" customHeight="1" x14ac:dyDescent="0.25">
      <c r="A233" s="22">
        <v>230</v>
      </c>
      <c r="B233" s="22" t="s">
        <v>0</v>
      </c>
      <c r="C233" s="22" t="s">
        <v>0</v>
      </c>
      <c r="D233" s="22" t="s">
        <v>0</v>
      </c>
      <c r="E233" s="538" t="s">
        <v>0</v>
      </c>
      <c r="F233" s="538" t="s">
        <v>0</v>
      </c>
      <c r="G233" s="22" t="s">
        <v>0</v>
      </c>
      <c r="H233" s="22" t="s">
        <v>0</v>
      </c>
      <c r="I233" s="22" t="s">
        <v>0</v>
      </c>
      <c r="J233" s="22" t="s">
        <v>0</v>
      </c>
      <c r="K233" s="16"/>
      <c r="M233" s="5"/>
      <c r="N233" s="5"/>
    </row>
    <row r="234" spans="1:29" ht="13.5" customHeight="1" x14ac:dyDescent="0.25">
      <c r="A234" s="22">
        <v>231</v>
      </c>
      <c r="B234" s="22" t="s">
        <v>0</v>
      </c>
      <c r="C234" s="22" t="s">
        <v>0</v>
      </c>
      <c r="D234" s="22" t="s">
        <v>0</v>
      </c>
      <c r="E234" s="538" t="s">
        <v>0</v>
      </c>
      <c r="F234" s="538" t="s">
        <v>0</v>
      </c>
      <c r="G234" s="22" t="s">
        <v>0</v>
      </c>
      <c r="H234" s="22" t="s">
        <v>0</v>
      </c>
      <c r="I234" s="22" t="s">
        <v>0</v>
      </c>
      <c r="J234" s="22" t="s">
        <v>0</v>
      </c>
      <c r="K234" s="16"/>
      <c r="M234" s="5"/>
      <c r="N234" s="5"/>
    </row>
    <row r="235" spans="1:29" ht="13.5" customHeight="1" x14ac:dyDescent="0.35">
      <c r="A235" s="22">
        <v>232</v>
      </c>
      <c r="B235" s="324">
        <v>6</v>
      </c>
      <c r="C235" s="95">
        <v>45081</v>
      </c>
      <c r="D235" s="69" t="s">
        <v>10</v>
      </c>
      <c r="E235" s="533" t="str">
        <f t="shared" ref="E235:F239" si="39">VLOOKUP(M235,Teams,2)</f>
        <v>STAMFORD FC</v>
      </c>
      <c r="F235" s="533" t="str">
        <f t="shared" si="39"/>
        <v>VASCO DA GAMA 30</v>
      </c>
      <c r="G235" s="464">
        <v>50</v>
      </c>
      <c r="H235" s="369">
        <v>0.33333333333333331</v>
      </c>
      <c r="I235" s="370" t="str">
        <f>VLOOKUP(E235,fields,2)</f>
        <v>West Beach Fields (T), Stamford</v>
      </c>
      <c r="J235" s="73"/>
      <c r="K235" s="16"/>
      <c r="M235" s="5" t="s">
        <v>95</v>
      </c>
      <c r="N235" s="5" t="s">
        <v>101</v>
      </c>
    </row>
    <row r="236" spans="1:29" ht="13.5" customHeight="1" x14ac:dyDescent="0.35">
      <c r="A236" s="22">
        <v>233</v>
      </c>
      <c r="B236" s="22">
        <v>6</v>
      </c>
      <c r="C236" s="95">
        <v>45081</v>
      </c>
      <c r="D236" s="69" t="s">
        <v>10</v>
      </c>
      <c r="E236" s="533" t="str">
        <f t="shared" si="39"/>
        <v>HAMDEN ALL STARS</v>
      </c>
      <c r="F236" s="533" t="str">
        <f t="shared" si="39"/>
        <v>CLUB NAPOLI 30</v>
      </c>
      <c r="G236" s="464">
        <v>12</v>
      </c>
      <c r="H236" s="369">
        <f>VLOOKUP(E236,START_TIMES,2)</f>
        <v>0.41666666666666702</v>
      </c>
      <c r="I236" s="370" t="s">
        <v>978</v>
      </c>
      <c r="J236" s="73" t="s">
        <v>928</v>
      </c>
      <c r="K236" s="16"/>
      <c r="M236" s="5" t="s">
        <v>94</v>
      </c>
      <c r="N236" s="5" t="s">
        <v>96</v>
      </c>
    </row>
    <row r="237" spans="1:29" ht="13.5" customHeight="1" x14ac:dyDescent="0.35">
      <c r="A237" s="22">
        <v>234</v>
      </c>
      <c r="B237" s="324">
        <v>6</v>
      </c>
      <c r="C237" s="95">
        <v>45081</v>
      </c>
      <c r="D237" s="69" t="s">
        <v>10</v>
      </c>
      <c r="E237" s="533" t="str">
        <f t="shared" si="39"/>
        <v>CLINTON FC 30</v>
      </c>
      <c r="F237" s="533" t="str">
        <f t="shared" si="39"/>
        <v>NORTH BRANFORD 30</v>
      </c>
      <c r="G237" s="464">
        <v>10</v>
      </c>
      <c r="H237" s="369">
        <f>VLOOKUP(E237,START_TIMES,2)</f>
        <v>0.33333333333333331</v>
      </c>
      <c r="I237" s="370" t="str">
        <f>VLOOKUP(E237,fields,2)</f>
        <v>Strong Field (T), Madison</v>
      </c>
      <c r="J237" s="73"/>
      <c r="K237" s="16"/>
      <c r="M237" s="5" t="s">
        <v>97</v>
      </c>
      <c r="N237" s="5" t="s">
        <v>98</v>
      </c>
    </row>
    <row r="238" spans="1:29" ht="13.5" customHeight="1" thickBot="1" x14ac:dyDescent="0.4">
      <c r="A238" s="22">
        <v>235</v>
      </c>
      <c r="B238" s="324">
        <v>6</v>
      </c>
      <c r="C238" s="95">
        <v>45081</v>
      </c>
      <c r="D238" s="69" t="s">
        <v>10</v>
      </c>
      <c r="E238" s="540" t="str">
        <f t="shared" si="39"/>
        <v>DANBURY UNITED</v>
      </c>
      <c r="F238" s="540" t="str">
        <f t="shared" si="39"/>
        <v>GREENWICH FC 30</v>
      </c>
      <c r="G238" s="464" t="s">
        <v>964</v>
      </c>
      <c r="H238" s="369">
        <f>VLOOKUP(E238,START_TIMES,2)</f>
        <v>0.375</v>
      </c>
      <c r="I238" s="370" t="str">
        <f>VLOOKUP(E238,fields,2)</f>
        <v>Portuguese Cultural Center (G), Danbury</v>
      </c>
      <c r="J238" s="73"/>
      <c r="K238" s="16"/>
      <c r="M238" s="5" t="s">
        <v>93</v>
      </c>
      <c r="N238" s="5" t="s">
        <v>99</v>
      </c>
    </row>
    <row r="239" spans="1:29" ht="13.5" customHeight="1" thickTop="1" thickBot="1" x14ac:dyDescent="0.4">
      <c r="A239" s="22">
        <v>236</v>
      </c>
      <c r="B239" s="324">
        <v>6</v>
      </c>
      <c r="C239" s="95">
        <v>45081</v>
      </c>
      <c r="D239" s="69" t="s">
        <v>10</v>
      </c>
      <c r="E239" s="533" t="str">
        <f t="shared" si="39"/>
        <v>NEWTOWN SALTY DOGS</v>
      </c>
      <c r="F239" s="533" t="str">
        <f t="shared" si="39"/>
        <v>NORWALK FC</v>
      </c>
      <c r="G239" s="464">
        <v>36</v>
      </c>
      <c r="H239" s="369">
        <f>VLOOKUP(E239,START_TIMES,2)</f>
        <v>0.33333333333333331</v>
      </c>
      <c r="I239" s="370" t="s">
        <v>955</v>
      </c>
      <c r="J239" s="73" t="s">
        <v>991</v>
      </c>
      <c r="K239" s="16"/>
      <c r="M239" s="5" t="s">
        <v>92</v>
      </c>
      <c r="N239" s="5" t="s">
        <v>100</v>
      </c>
      <c r="S239" s="16"/>
      <c r="T239" s="198"/>
      <c r="U239" s="198"/>
      <c r="V239" s="16">
        <v>73</v>
      </c>
      <c r="W239" s="209"/>
      <c r="X239" s="215"/>
      <c r="Y239" s="16"/>
      <c r="Z239" s="20"/>
      <c r="AC239" s="16"/>
    </row>
    <row r="240" spans="1:29" ht="13.5" customHeight="1" thickTop="1" thickBot="1" x14ac:dyDescent="0.4">
      <c r="A240" s="22">
        <v>237</v>
      </c>
      <c r="B240" s="406" t="s">
        <v>0</v>
      </c>
      <c r="C240" s="95" t="s">
        <v>0</v>
      </c>
      <c r="D240" s="325" t="s">
        <v>0</v>
      </c>
      <c r="E240" s="531" t="s">
        <v>0</v>
      </c>
      <c r="F240" s="532" t="s">
        <v>0</v>
      </c>
      <c r="G240" s="464" t="s">
        <v>0</v>
      </c>
      <c r="H240" s="374" t="s">
        <v>0</v>
      </c>
      <c r="I240" s="372" t="s">
        <v>0</v>
      </c>
      <c r="J240" s="326"/>
      <c r="K240" s="16"/>
      <c r="M240" s="5"/>
      <c r="N240" s="5"/>
      <c r="S240" s="16"/>
      <c r="T240" s="198"/>
      <c r="U240" s="198"/>
      <c r="V240" s="16">
        <v>74</v>
      </c>
      <c r="W240" s="209"/>
      <c r="X240" s="215"/>
      <c r="Y240" s="16"/>
      <c r="Z240" s="20"/>
      <c r="AC240" s="16"/>
    </row>
    <row r="241" spans="1:29" ht="13.5" customHeight="1" thickTop="1" x14ac:dyDescent="0.35">
      <c r="A241" s="22">
        <v>238</v>
      </c>
      <c r="B241" s="324">
        <v>6</v>
      </c>
      <c r="C241" s="95">
        <v>45081</v>
      </c>
      <c r="D241" s="66" t="s">
        <v>175</v>
      </c>
      <c r="E241" s="533" t="str">
        <f t="shared" ref="E241:F245" si="40">VLOOKUP(M241,Teams,2)</f>
        <v>SHELTON FC</v>
      </c>
      <c r="F241" s="533" t="str">
        <f t="shared" si="40"/>
        <v>TRINITY FC</v>
      </c>
      <c r="G241" s="464">
        <v>61</v>
      </c>
      <c r="H241" s="369">
        <f>VLOOKUP(E241,START_TIMES,2)</f>
        <v>0.33333333333333331</v>
      </c>
      <c r="I241" s="370" t="str">
        <f>VLOOKUP(E241,fields,2)</f>
        <v>Nike Site (G), Shelton</v>
      </c>
      <c r="J241" s="73"/>
      <c r="K241" s="16"/>
      <c r="M241" s="5" t="s">
        <v>158</v>
      </c>
      <c r="N241" s="5" t="s">
        <v>159</v>
      </c>
      <c r="S241" s="16"/>
      <c r="T241" s="288"/>
      <c r="U241" s="288"/>
      <c r="V241" s="16"/>
      <c r="W241" s="227"/>
      <c r="X241" s="289"/>
      <c r="Y241" s="16"/>
      <c r="Z241" s="20"/>
      <c r="AC241" s="16"/>
    </row>
    <row r="242" spans="1:29" ht="13.5" customHeight="1" x14ac:dyDescent="0.35">
      <c r="A242" s="22">
        <v>239</v>
      </c>
      <c r="B242" s="324">
        <v>6</v>
      </c>
      <c r="C242" s="95">
        <v>45081</v>
      </c>
      <c r="D242" s="66" t="s">
        <v>175</v>
      </c>
      <c r="E242" s="533" t="str">
        <f t="shared" si="40"/>
        <v>MILFORD AMIGOS</v>
      </c>
      <c r="F242" s="530" t="str">
        <f t="shared" si="40"/>
        <v>ELITE FC</v>
      </c>
      <c r="G242" s="464">
        <v>35</v>
      </c>
      <c r="H242" s="369">
        <f>VLOOKUP(E242,START_TIMES,2)</f>
        <v>0.33333333333333331</v>
      </c>
      <c r="I242" s="370" t="str">
        <f>VLOOKUP(E242,fields,2)</f>
        <v>Pease Road (G), Woodbridge</v>
      </c>
      <c r="J242" s="73"/>
      <c r="K242" s="16"/>
      <c r="M242" s="5" t="s">
        <v>154</v>
      </c>
      <c r="N242" s="5" t="s">
        <v>151</v>
      </c>
    </row>
    <row r="243" spans="1:29" ht="13.5" customHeight="1" x14ac:dyDescent="0.35">
      <c r="A243" s="22">
        <v>240</v>
      </c>
      <c r="B243" s="22">
        <v>6</v>
      </c>
      <c r="C243" s="95">
        <v>45081</v>
      </c>
      <c r="D243" s="66" t="s">
        <v>175</v>
      </c>
      <c r="E243" s="533" t="str">
        <f t="shared" si="40"/>
        <v>COYOTES FC</v>
      </c>
      <c r="F243" s="533" t="str">
        <f t="shared" si="40"/>
        <v>NAUGATUCK FUSION</v>
      </c>
      <c r="G243" s="464">
        <v>14</v>
      </c>
      <c r="H243" s="369">
        <f>VLOOKUP(E243,START_TIMES,2)</f>
        <v>0.33333333333333331</v>
      </c>
      <c r="I243" s="370" t="str">
        <f>VLOOKUP(E243,fields,2)</f>
        <v>Pragemann  Park (G), Wallingford</v>
      </c>
      <c r="J243" s="73"/>
      <c r="K243" s="16"/>
      <c r="M243" s="5" t="s">
        <v>150</v>
      </c>
      <c r="N243" s="5" t="s">
        <v>156</v>
      </c>
    </row>
    <row r="244" spans="1:29" ht="13.5" customHeight="1" x14ac:dyDescent="0.35">
      <c r="A244" s="22">
        <v>241</v>
      </c>
      <c r="B244" s="324">
        <v>6</v>
      </c>
      <c r="C244" s="95">
        <v>45081</v>
      </c>
      <c r="D244" s="66" t="s">
        <v>175</v>
      </c>
      <c r="E244" s="533" t="str">
        <f t="shared" si="40"/>
        <v>FC CALDO VERDE</v>
      </c>
      <c r="F244" s="533" t="str">
        <f t="shared" si="40"/>
        <v>LITCHFIELD COUNTY BLUES 30</v>
      </c>
      <c r="G244" s="464" t="s">
        <v>969</v>
      </c>
      <c r="H244" s="369">
        <f>VLOOKUP(E244,START_TIMES,2)</f>
        <v>0.41666666666666702</v>
      </c>
      <c r="I244" s="370" t="str">
        <f>VLOOKUP(E244,fields,2)</f>
        <v>City Hill MS (G), Naugatuck</v>
      </c>
      <c r="J244" s="73" t="s">
        <v>953</v>
      </c>
      <c r="K244" s="16"/>
      <c r="M244" s="5" t="s">
        <v>152</v>
      </c>
      <c r="N244" s="5" t="s">
        <v>153</v>
      </c>
    </row>
    <row r="245" spans="1:29" ht="13.5" customHeight="1" x14ac:dyDescent="0.35">
      <c r="A245" s="22">
        <v>242</v>
      </c>
      <c r="B245" s="324">
        <v>6</v>
      </c>
      <c r="C245" s="95">
        <v>45081</v>
      </c>
      <c r="D245" s="66" t="s">
        <v>175</v>
      </c>
      <c r="E245" s="533" t="str">
        <f t="shared" si="40"/>
        <v>MILFORD TUESDAY</v>
      </c>
      <c r="F245" s="533" t="str">
        <f t="shared" si="40"/>
        <v>QPR</v>
      </c>
      <c r="G245" s="464">
        <v>21</v>
      </c>
      <c r="H245" s="369">
        <f>VLOOKUP(E245,START_TIMES,2)</f>
        <v>0.33333333333333331</v>
      </c>
      <c r="I245" s="370" t="str">
        <f>VLOOKUP(E245,fields,2)</f>
        <v>Witek Park (G), Derby</v>
      </c>
      <c r="J245" s="73"/>
      <c r="K245" s="16"/>
      <c r="M245" s="5" t="s">
        <v>155</v>
      </c>
      <c r="N245" s="5" t="s">
        <v>157</v>
      </c>
    </row>
    <row r="246" spans="1:29" ht="13.5" customHeight="1" x14ac:dyDescent="0.35">
      <c r="A246" s="22">
        <v>243</v>
      </c>
      <c r="B246" s="406" t="s">
        <v>0</v>
      </c>
      <c r="C246" s="95" t="s">
        <v>0</v>
      </c>
      <c r="D246" s="325" t="s">
        <v>0</v>
      </c>
      <c r="E246" s="533" t="s">
        <v>0</v>
      </c>
      <c r="F246" s="533" t="s">
        <v>0</v>
      </c>
      <c r="G246" s="464" t="s">
        <v>0</v>
      </c>
      <c r="H246" s="374" t="s">
        <v>0</v>
      </c>
      <c r="I246" s="372" t="s">
        <v>0</v>
      </c>
      <c r="J246" s="326"/>
      <c r="K246" s="16"/>
      <c r="M246" s="5"/>
      <c r="N246" s="5"/>
    </row>
    <row r="247" spans="1:29" ht="13.5" customHeight="1" x14ac:dyDescent="0.35">
      <c r="A247" s="22">
        <v>244</v>
      </c>
      <c r="B247" s="324">
        <v>6</v>
      </c>
      <c r="C247" s="95">
        <v>45081</v>
      </c>
      <c r="D247" s="65" t="s">
        <v>11</v>
      </c>
      <c r="E247" s="533" t="str">
        <f t="shared" ref="E247:F251" si="41">VLOOKUP(M247,Teams,2)</f>
        <v>VASCO DA GAMA 40</v>
      </c>
      <c r="F247" s="533" t="str">
        <f t="shared" si="41"/>
        <v>WATERBURY ALBANIANS</v>
      </c>
      <c r="G247" s="464">
        <v>21</v>
      </c>
      <c r="H247" s="369">
        <v>0.33333333333333331</v>
      </c>
      <c r="I247" s="370" t="str">
        <f>VLOOKUP(E247,fields,2)</f>
        <v>Veterans Memorial Park (T), Bridgeport</v>
      </c>
      <c r="J247" s="73"/>
      <c r="K247" s="16"/>
      <c r="M247" s="319" t="s">
        <v>108</v>
      </c>
      <c r="N247" s="319" t="s">
        <v>109</v>
      </c>
    </row>
    <row r="248" spans="1:29" ht="13.5" customHeight="1" x14ac:dyDescent="0.35">
      <c r="A248" s="22">
        <v>245</v>
      </c>
      <c r="B248" s="324">
        <v>6</v>
      </c>
      <c r="C248" s="95">
        <v>45081</v>
      </c>
      <c r="D248" s="65" t="s">
        <v>11</v>
      </c>
      <c r="E248" s="533" t="str">
        <f t="shared" si="41"/>
        <v>NORWALK SPORT COLOMBIA 40</v>
      </c>
      <c r="F248" s="533" t="str">
        <f t="shared" si="41"/>
        <v>FAIRFIELD GAC 40</v>
      </c>
      <c r="G248" s="464" t="s">
        <v>959</v>
      </c>
      <c r="H248" s="369">
        <v>0.33333333333333331</v>
      </c>
      <c r="I248" s="370" t="str">
        <f>VLOOKUP(E248,fields,2)</f>
        <v>Nathan Hale MS (T), Norwalk</v>
      </c>
      <c r="J248" s="73"/>
      <c r="K248" s="16"/>
      <c r="M248" s="319" t="s">
        <v>104</v>
      </c>
      <c r="N248" s="319" t="s">
        <v>161</v>
      </c>
    </row>
    <row r="249" spans="1:29" ht="13.5" customHeight="1" x14ac:dyDescent="0.35">
      <c r="A249" s="22">
        <v>246</v>
      </c>
      <c r="B249" s="324">
        <v>6</v>
      </c>
      <c r="C249" s="95">
        <v>45081</v>
      </c>
      <c r="D249" s="65" t="s">
        <v>11</v>
      </c>
      <c r="E249" s="533" t="str">
        <f t="shared" si="41"/>
        <v>CLINTON FC 40</v>
      </c>
      <c r="F249" s="533" t="str">
        <f t="shared" si="41"/>
        <v>SOUTHEAST ROVERS</v>
      </c>
      <c r="G249" s="464">
        <v>41</v>
      </c>
      <c r="H249" s="369">
        <f>VLOOKUP(E249,START_TIMES,2)</f>
        <v>0.33333333333333331</v>
      </c>
      <c r="I249" s="370" t="str">
        <f>VLOOKUP(E249,fields,2)</f>
        <v>Indian River Sports Complex (T), Clinton</v>
      </c>
      <c r="J249" s="73"/>
      <c r="K249" s="16"/>
      <c r="M249" s="319" t="s">
        <v>160</v>
      </c>
      <c r="N249" s="319" t="s">
        <v>106</v>
      </c>
    </row>
    <row r="250" spans="1:29" ht="13.5" customHeight="1" x14ac:dyDescent="0.35">
      <c r="A250" s="22">
        <v>247</v>
      </c>
      <c r="B250" s="324">
        <v>6</v>
      </c>
      <c r="C250" s="95">
        <v>45081</v>
      </c>
      <c r="D250" s="65" t="s">
        <v>11</v>
      </c>
      <c r="E250" s="533" t="str">
        <f t="shared" si="41"/>
        <v>GREENWICH FC 40</v>
      </c>
      <c r="F250" s="533" t="str">
        <f t="shared" si="41"/>
        <v>GREENWICH PUMAS FC 40</v>
      </c>
      <c r="G250" s="464">
        <v>30</v>
      </c>
      <c r="H250" s="369">
        <f>VLOOKUP(E250,START_TIMES,2)</f>
        <v>0.33333333333333331</v>
      </c>
      <c r="I250" s="370" t="s">
        <v>944</v>
      </c>
      <c r="J250" s="73"/>
      <c r="K250" s="16"/>
      <c r="M250" s="319" t="s">
        <v>162</v>
      </c>
      <c r="N250" s="319" t="s">
        <v>163</v>
      </c>
    </row>
    <row r="251" spans="1:29" ht="13.5" customHeight="1" x14ac:dyDescent="0.35">
      <c r="A251" s="22">
        <v>248</v>
      </c>
      <c r="B251" s="324">
        <v>6</v>
      </c>
      <c r="C251" s="95">
        <v>45081</v>
      </c>
      <c r="D251" s="65" t="s">
        <v>11</v>
      </c>
      <c r="E251" s="533" t="str">
        <f t="shared" si="41"/>
        <v>RIDGEFIELD KICKS</v>
      </c>
      <c r="F251" s="533" t="str">
        <f t="shared" si="41"/>
        <v>STORM FC</v>
      </c>
      <c r="G251" s="464">
        <v>13</v>
      </c>
      <c r="H251" s="369">
        <f>VLOOKUP(E251,START_TIMES,2)</f>
        <v>0.41666666666666669</v>
      </c>
      <c r="I251" s="370" t="str">
        <f>VLOOKUP(E251,fields,2)</f>
        <v>Wooster School (T), Danbury</v>
      </c>
      <c r="J251" s="73"/>
      <c r="K251" s="16"/>
      <c r="M251" s="414" t="s">
        <v>105</v>
      </c>
      <c r="N251" s="414" t="s">
        <v>107</v>
      </c>
    </row>
    <row r="252" spans="1:29" ht="13.5" customHeight="1" x14ac:dyDescent="0.35">
      <c r="A252" s="22">
        <v>249</v>
      </c>
      <c r="B252" s="406" t="s">
        <v>0</v>
      </c>
      <c r="C252" s="95" t="s">
        <v>0</v>
      </c>
      <c r="D252" s="325" t="s">
        <v>0</v>
      </c>
      <c r="E252" s="531" t="s">
        <v>0</v>
      </c>
      <c r="F252" s="532" t="s">
        <v>0</v>
      </c>
      <c r="G252" s="464" t="s">
        <v>0</v>
      </c>
      <c r="H252" s="374" t="s">
        <v>0</v>
      </c>
      <c r="I252" s="372" t="s">
        <v>0</v>
      </c>
      <c r="J252" s="326"/>
      <c r="K252" s="16"/>
      <c r="M252" s="5"/>
      <c r="N252" s="5"/>
    </row>
    <row r="253" spans="1:29" ht="13.5" customHeight="1" x14ac:dyDescent="0.35">
      <c r="A253" s="22">
        <v>250</v>
      </c>
      <c r="B253" s="324">
        <v>6</v>
      </c>
      <c r="C253" s="95">
        <v>45081</v>
      </c>
      <c r="D253" s="64" t="s">
        <v>12</v>
      </c>
      <c r="E253" s="530" t="str">
        <f t="shared" ref="E253:F259" si="42">VLOOKUP(M253,Teams,2)</f>
        <v xml:space="preserve">GUILFORD CELTIC </v>
      </c>
      <c r="F253" s="530" t="str">
        <f t="shared" si="42"/>
        <v>CLUB NAPOLI 40</v>
      </c>
      <c r="G253" s="464">
        <v>45</v>
      </c>
      <c r="H253" s="369">
        <v>0.33333333333333331</v>
      </c>
      <c r="I253" s="370" t="str">
        <f t="shared" ref="I253:I259" si="43">VLOOKUP(E253,fields,2)</f>
        <v>Guilford HS (T), Guilford</v>
      </c>
      <c r="J253" s="73"/>
      <c r="K253" s="16"/>
      <c r="M253" s="349" t="s">
        <v>115</v>
      </c>
      <c r="N253" s="349" t="s">
        <v>112</v>
      </c>
    </row>
    <row r="254" spans="1:29" ht="13.5" customHeight="1" x14ac:dyDescent="0.35">
      <c r="A254" s="22">
        <v>251</v>
      </c>
      <c r="B254" s="324">
        <v>6</v>
      </c>
      <c r="C254" s="95">
        <v>45081</v>
      </c>
      <c r="D254" s="64" t="s">
        <v>12</v>
      </c>
      <c r="E254" s="530" t="str">
        <f t="shared" si="42"/>
        <v>GUILFORD BELL CURVE</v>
      </c>
      <c r="F254" s="530" t="str">
        <f t="shared" si="42"/>
        <v>NEW HAVEN AMERICANS</v>
      </c>
      <c r="G254" s="464">
        <v>52</v>
      </c>
      <c r="H254" s="369">
        <f>VLOOKUP(E254,START_TIMES,2)</f>
        <v>0.41666666666666702</v>
      </c>
      <c r="I254" s="370" t="str">
        <f t="shared" si="43"/>
        <v>Guilford HS (T), Guilford</v>
      </c>
      <c r="J254" s="73"/>
      <c r="K254" s="16"/>
      <c r="M254" s="349" t="s">
        <v>114</v>
      </c>
      <c r="N254" s="349" t="s">
        <v>856</v>
      </c>
    </row>
    <row r="255" spans="1:29" ht="13.5" customHeight="1" x14ac:dyDescent="0.35">
      <c r="A255" s="22">
        <v>252</v>
      </c>
      <c r="B255" s="324">
        <v>6</v>
      </c>
      <c r="C255" s="95">
        <v>45081</v>
      </c>
      <c r="D255" s="64" t="s">
        <v>12</v>
      </c>
      <c r="E255" s="530" t="str">
        <f t="shared" si="42"/>
        <v>NORTH HAVEN SC</v>
      </c>
      <c r="F255" s="530" t="str">
        <f t="shared" si="42"/>
        <v>LITCHFIELD COUNTY BLUES 40</v>
      </c>
      <c r="G255" s="464">
        <v>41</v>
      </c>
      <c r="H255" s="369">
        <f>VLOOKUP(E255,START_TIMES,2)</f>
        <v>0.41666666666666702</v>
      </c>
      <c r="I255" s="370" t="str">
        <f t="shared" si="43"/>
        <v>Memorial Field (G), North Haven</v>
      </c>
      <c r="J255" s="73"/>
      <c r="K255" s="16"/>
      <c r="M255" s="349" t="s">
        <v>119</v>
      </c>
      <c r="N255" s="349" t="s">
        <v>855</v>
      </c>
    </row>
    <row r="256" spans="1:29" ht="12.75" customHeight="1" x14ac:dyDescent="0.35">
      <c r="A256" s="22">
        <v>253</v>
      </c>
      <c r="B256" s="324">
        <v>6</v>
      </c>
      <c r="C256" s="95">
        <v>45081</v>
      </c>
      <c r="D256" s="64" t="s">
        <v>12</v>
      </c>
      <c r="E256" s="530" t="str">
        <f t="shared" si="42"/>
        <v>NORTH BRANFORD 40</v>
      </c>
      <c r="F256" s="530" t="str">
        <f t="shared" si="42"/>
        <v>SHEBEEN FC</v>
      </c>
      <c r="G256" s="464">
        <v>27</v>
      </c>
      <c r="H256" s="369">
        <v>0.41666666666666669</v>
      </c>
      <c r="I256" s="370" t="str">
        <f t="shared" si="43"/>
        <v>Bittner Park (G), Guilford</v>
      </c>
      <c r="J256" s="73" t="s">
        <v>953</v>
      </c>
      <c r="K256" s="16"/>
      <c r="M256" s="349" t="s">
        <v>118</v>
      </c>
      <c r="N256" s="349" t="s">
        <v>859</v>
      </c>
    </row>
    <row r="257" spans="1:14" ht="12.75" customHeight="1" x14ac:dyDescent="0.35">
      <c r="A257" s="22">
        <v>254</v>
      </c>
      <c r="B257" s="324">
        <v>6</v>
      </c>
      <c r="C257" s="95">
        <v>45081</v>
      </c>
      <c r="D257" s="64" t="s">
        <v>12</v>
      </c>
      <c r="E257" s="530" t="str">
        <f t="shared" si="42"/>
        <v>WILTON WOLVES</v>
      </c>
      <c r="F257" s="530" t="str">
        <f t="shared" si="42"/>
        <v>PAN ZONES</v>
      </c>
      <c r="G257" s="464">
        <v>24</v>
      </c>
      <c r="H257" s="369">
        <f>VLOOKUP(E257,START_TIMES,2)</f>
        <v>0.41666666666666702</v>
      </c>
      <c r="I257" s="370" t="str">
        <f t="shared" si="43"/>
        <v>Lily Field (T), Wilton</v>
      </c>
      <c r="J257" s="73"/>
      <c r="K257" s="16"/>
      <c r="M257" s="423" t="s">
        <v>123</v>
      </c>
      <c r="N257" s="423" t="s">
        <v>120</v>
      </c>
    </row>
    <row r="258" spans="1:14" ht="12.75" customHeight="1" x14ac:dyDescent="0.35">
      <c r="A258" s="22">
        <v>255</v>
      </c>
      <c r="B258" s="324">
        <v>6</v>
      </c>
      <c r="C258" s="95">
        <v>45081</v>
      </c>
      <c r="D258" s="64" t="s">
        <v>12</v>
      </c>
      <c r="E258" s="530" t="str">
        <f t="shared" si="42"/>
        <v>STAMFORD UNITED</v>
      </c>
      <c r="F258" s="530" t="str">
        <f t="shared" si="42"/>
        <v>BYE</v>
      </c>
      <c r="G258" s="465" t="s">
        <v>91</v>
      </c>
      <c r="H258" s="421" t="s">
        <v>91</v>
      </c>
      <c r="I258" s="370" t="str">
        <f t="shared" si="43"/>
        <v>West Beach Fields (T), Stamford</v>
      </c>
      <c r="J258" s="73"/>
      <c r="K258" s="16"/>
      <c r="M258" s="349" t="s">
        <v>122</v>
      </c>
      <c r="N258" s="349" t="s">
        <v>851</v>
      </c>
    </row>
    <row r="259" spans="1:14" ht="12.75" customHeight="1" x14ac:dyDescent="0.35">
      <c r="A259" s="22">
        <v>256</v>
      </c>
      <c r="B259" s="324">
        <v>6</v>
      </c>
      <c r="C259" s="95">
        <v>45081</v>
      </c>
      <c r="D259" s="64" t="s">
        <v>12</v>
      </c>
      <c r="E259" s="530" t="str">
        <f t="shared" si="42"/>
        <v>BESA SC</v>
      </c>
      <c r="F259" s="530" t="str">
        <f t="shared" si="42"/>
        <v>DERBY QUITUS</v>
      </c>
      <c r="G259" s="464">
        <v>52</v>
      </c>
      <c r="H259" s="369">
        <f>VLOOKUP(E259,START_TIMES,2)</f>
        <v>0.41666666666666669</v>
      </c>
      <c r="I259" s="370" t="str">
        <f t="shared" si="43"/>
        <v>Bucks Hill Park (G), Waterbury</v>
      </c>
      <c r="J259" s="73"/>
      <c r="K259" s="16"/>
      <c r="M259" s="349" t="s">
        <v>110</v>
      </c>
      <c r="N259" s="349" t="s">
        <v>852</v>
      </c>
    </row>
    <row r="260" spans="1:14" ht="12.75" customHeight="1" x14ac:dyDescent="0.35">
      <c r="A260" s="22">
        <v>257</v>
      </c>
      <c r="B260" s="406" t="s">
        <v>0</v>
      </c>
      <c r="C260" s="95" t="s">
        <v>0</v>
      </c>
      <c r="D260" s="325" t="s">
        <v>0</v>
      </c>
      <c r="E260" s="531" t="s">
        <v>0</v>
      </c>
      <c r="F260" s="532" t="s">
        <v>0</v>
      </c>
      <c r="G260" s="464" t="s">
        <v>0</v>
      </c>
      <c r="H260" s="374" t="s">
        <v>0</v>
      </c>
      <c r="I260" s="372" t="s">
        <v>0</v>
      </c>
      <c r="J260" s="326"/>
      <c r="K260" s="16"/>
      <c r="M260" s="5"/>
      <c r="N260" s="5"/>
    </row>
    <row r="261" spans="1:14" ht="12.75" customHeight="1" x14ac:dyDescent="0.35">
      <c r="A261" s="22">
        <v>258</v>
      </c>
      <c r="B261" s="324">
        <v>6</v>
      </c>
      <c r="C261" s="95">
        <v>45081</v>
      </c>
      <c r="D261" s="63" t="s">
        <v>102</v>
      </c>
      <c r="E261" s="533" t="str">
        <f t="shared" ref="E261:F265" si="44">VLOOKUP(M261,Teams,2)</f>
        <v>STAMFORD CITY</v>
      </c>
      <c r="F261" s="533" t="str">
        <f t="shared" si="44"/>
        <v>VASCO DA GAMA 50</v>
      </c>
      <c r="G261" s="464" t="s">
        <v>969</v>
      </c>
      <c r="H261" s="369">
        <f>VLOOKUP(E261,START_TIMES,2)</f>
        <v>0.41666666666666702</v>
      </c>
      <c r="I261" s="370" t="str">
        <f>VLOOKUP(E261,fields,2)</f>
        <v>West Beach Fields (T), Stamford</v>
      </c>
      <c r="J261" s="73"/>
      <c r="K261" s="16"/>
      <c r="M261" s="351" t="s">
        <v>132</v>
      </c>
      <c r="N261" s="351" t="s">
        <v>133</v>
      </c>
    </row>
    <row r="262" spans="1:14" ht="12.75" customHeight="1" x14ac:dyDescent="0.35">
      <c r="A262" s="22">
        <v>259</v>
      </c>
      <c r="B262" s="324">
        <v>6</v>
      </c>
      <c r="C262" s="95">
        <v>45081</v>
      </c>
      <c r="D262" s="63" t="s">
        <v>102</v>
      </c>
      <c r="E262" s="533" t="str">
        <f t="shared" si="44"/>
        <v>GREENWICH PUMAS FC 50</v>
      </c>
      <c r="F262" s="533" t="str">
        <f t="shared" si="44"/>
        <v>DOCKSIDE SC</v>
      </c>
      <c r="G262" s="464">
        <v>100</v>
      </c>
      <c r="H262" s="369">
        <v>0.41666666666666669</v>
      </c>
      <c r="I262" s="370" t="s">
        <v>944</v>
      </c>
      <c r="J262" s="73"/>
      <c r="K262" s="16"/>
      <c r="M262" s="351" t="s">
        <v>128</v>
      </c>
      <c r="N262" s="351" t="s">
        <v>125</v>
      </c>
    </row>
    <row r="263" spans="1:14" ht="12.75" customHeight="1" x14ac:dyDescent="0.35">
      <c r="A263" s="22">
        <v>260</v>
      </c>
      <c r="B263" s="324">
        <v>6</v>
      </c>
      <c r="C263" s="95">
        <v>45081</v>
      </c>
      <c r="D263" s="63" t="s">
        <v>102</v>
      </c>
      <c r="E263" s="533" t="str">
        <f t="shared" si="44"/>
        <v>NORWALK MARINERS LEGENDS</v>
      </c>
      <c r="F263" s="533" t="str">
        <f t="shared" si="44"/>
        <v>CHESHIRE AZZURRI</v>
      </c>
      <c r="G263" s="464">
        <v>22</v>
      </c>
      <c r="H263" s="369">
        <f>VLOOKUP(E263,START_TIMES,2)</f>
        <v>0.41666666666666702</v>
      </c>
      <c r="I263" s="370" t="str">
        <f>VLOOKUP(E263,fields,2)</f>
        <v>Nathan Hale MS (T), Norwalk</v>
      </c>
      <c r="J263" s="73"/>
      <c r="K263" s="16"/>
      <c r="M263" s="351" t="s">
        <v>130</v>
      </c>
      <c r="N263" s="351" t="s">
        <v>124</v>
      </c>
    </row>
    <row r="264" spans="1:14" ht="12.75" customHeight="1" x14ac:dyDescent="0.35">
      <c r="A264" s="22">
        <v>261</v>
      </c>
      <c r="B264" s="324">
        <v>6</v>
      </c>
      <c r="C264" s="95">
        <v>45081</v>
      </c>
      <c r="D264" s="63" t="s">
        <v>102</v>
      </c>
      <c r="E264" s="533" t="str">
        <f t="shared" si="44"/>
        <v>FAIRFIELD GAC 50</v>
      </c>
      <c r="F264" s="533" t="str">
        <f t="shared" si="44"/>
        <v>DYNAMO SC</v>
      </c>
      <c r="G264" s="464">
        <v>31</v>
      </c>
      <c r="H264" s="369">
        <v>0.33333333333333331</v>
      </c>
      <c r="I264" s="370" t="str">
        <f>VLOOKUP(E264,fields,2)</f>
        <v>Ludlowe HS (T), Fairfield</v>
      </c>
      <c r="J264" s="73" t="s">
        <v>954</v>
      </c>
      <c r="K264" s="16"/>
      <c r="M264" s="351" t="s">
        <v>127</v>
      </c>
      <c r="N264" s="351" t="s">
        <v>126</v>
      </c>
    </row>
    <row r="265" spans="1:14" ht="12.75" customHeight="1" x14ac:dyDescent="0.35">
      <c r="A265" s="22">
        <v>262</v>
      </c>
      <c r="B265" s="324">
        <v>6</v>
      </c>
      <c r="C265" s="95">
        <v>45081</v>
      </c>
      <c r="D265" s="63" t="s">
        <v>102</v>
      </c>
      <c r="E265" s="533" t="str">
        <f t="shared" si="44"/>
        <v>POLONIA FALCON STARS FC</v>
      </c>
      <c r="F265" s="533" t="str">
        <f t="shared" si="44"/>
        <v>NEW FAIRFIELD UNITED</v>
      </c>
      <c r="G265" s="464">
        <v>80</v>
      </c>
      <c r="H265" s="369">
        <f>VLOOKUP(E265,START_TIMES,2)</f>
        <v>0.33333333333333331</v>
      </c>
      <c r="I265" s="370" t="str">
        <f>VLOOKUP(E265,fields,2)</f>
        <v>Falcon Field (G), New Britain</v>
      </c>
      <c r="J265" s="73"/>
      <c r="K265" s="16"/>
      <c r="M265" s="351" t="s">
        <v>131</v>
      </c>
      <c r="N265" s="351" t="s">
        <v>129</v>
      </c>
    </row>
    <row r="266" spans="1:14" ht="12.75" customHeight="1" x14ac:dyDescent="0.35">
      <c r="A266" s="22">
        <v>263</v>
      </c>
      <c r="B266" s="406" t="s">
        <v>0</v>
      </c>
      <c r="C266" s="95" t="s">
        <v>0</v>
      </c>
      <c r="D266" s="325" t="s">
        <v>0</v>
      </c>
      <c r="E266" s="531" t="s">
        <v>0</v>
      </c>
      <c r="F266" s="532" t="s">
        <v>0</v>
      </c>
      <c r="G266" s="464" t="s">
        <v>0</v>
      </c>
      <c r="H266" s="374" t="s">
        <v>0</v>
      </c>
      <c r="I266" s="372" t="s">
        <v>0</v>
      </c>
      <c r="J266" s="326"/>
      <c r="K266" s="16"/>
      <c r="M266" s="5"/>
      <c r="N266" s="5"/>
    </row>
    <row r="267" spans="1:14" ht="12.75" customHeight="1" x14ac:dyDescent="0.35">
      <c r="A267" s="22">
        <v>264</v>
      </c>
      <c r="B267" s="324">
        <v>6</v>
      </c>
      <c r="C267" s="95">
        <v>45081</v>
      </c>
      <c r="D267" s="318" t="s">
        <v>895</v>
      </c>
      <c r="E267" s="530" t="str">
        <f t="shared" ref="E267:F272" si="45">VLOOKUP(M267,Teams,2)</f>
        <v>GUILFORD BLACK EAGLES</v>
      </c>
      <c r="F267" s="530" t="str">
        <f t="shared" si="45"/>
        <v>EAST HAVEN SC</v>
      </c>
      <c r="G267" s="464">
        <v>11</v>
      </c>
      <c r="H267" s="369">
        <f>VLOOKUP(E267,START_TIMES,2)</f>
        <v>0.41666666666666702</v>
      </c>
      <c r="I267" s="370" t="str">
        <f t="shared" ref="I267:I272" si="46">VLOOKUP(E267,fields,2)</f>
        <v>Calvin Leete School (G), Guilford</v>
      </c>
      <c r="J267" s="73" t="s">
        <v>953</v>
      </c>
      <c r="K267" s="16"/>
      <c r="M267" s="459" t="s">
        <v>147</v>
      </c>
      <c r="N267" s="350" t="s">
        <v>134</v>
      </c>
    </row>
    <row r="268" spans="1:14" ht="12.75" customHeight="1" x14ac:dyDescent="0.35">
      <c r="A268" s="22">
        <v>265</v>
      </c>
      <c r="B268" s="324">
        <v>6</v>
      </c>
      <c r="C268" s="95">
        <v>45081</v>
      </c>
      <c r="D268" s="318" t="s">
        <v>895</v>
      </c>
      <c r="E268" s="530" t="str">
        <f t="shared" si="45"/>
        <v>NORTH BRANFORD LEGENDS</v>
      </c>
      <c r="F268" s="530" t="str">
        <f t="shared" si="45"/>
        <v>GREENWICH FC 50</v>
      </c>
      <c r="G268" s="464">
        <v>11</v>
      </c>
      <c r="H268" s="369">
        <v>0.45833333333333331</v>
      </c>
      <c r="I268" s="370" t="str">
        <f t="shared" si="46"/>
        <v>Northford Park (G), Northford</v>
      </c>
      <c r="J268" s="73"/>
      <c r="K268" s="16"/>
      <c r="M268" s="459" t="s">
        <v>148</v>
      </c>
      <c r="N268" s="350" t="s">
        <v>136</v>
      </c>
    </row>
    <row r="269" spans="1:14" ht="12.75" customHeight="1" x14ac:dyDescent="0.35">
      <c r="A269" s="22">
        <v>266</v>
      </c>
      <c r="B269" s="22">
        <v>6</v>
      </c>
      <c r="C269" s="95">
        <v>45081</v>
      </c>
      <c r="D269" s="318" t="s">
        <v>895</v>
      </c>
      <c r="E269" s="530" t="str">
        <f t="shared" si="45"/>
        <v>SOUTHEAST CT</v>
      </c>
      <c r="F269" s="530" t="str">
        <f t="shared" si="45"/>
        <v>GREENWICH PFC</v>
      </c>
      <c r="G269" s="464" t="s">
        <v>992</v>
      </c>
      <c r="H269" s="369">
        <v>0.45833333333333331</v>
      </c>
      <c r="I269" s="370" t="str">
        <f t="shared" si="46"/>
        <v>Killingworth Rec Park (G), Killingworth</v>
      </c>
      <c r="J269" s="73" t="s">
        <v>950</v>
      </c>
      <c r="K269" s="16"/>
      <c r="M269" s="459" t="s">
        <v>149</v>
      </c>
      <c r="N269" s="350" t="s">
        <v>138</v>
      </c>
    </row>
    <row r="270" spans="1:14" ht="12.75" customHeight="1" x14ac:dyDescent="0.35">
      <c r="A270" s="22">
        <v>267</v>
      </c>
      <c r="B270" s="324">
        <v>6</v>
      </c>
      <c r="C270" s="95">
        <v>45081</v>
      </c>
      <c r="D270" s="318" t="s">
        <v>895</v>
      </c>
      <c r="E270" s="530" t="str">
        <f t="shared" si="45"/>
        <v>VASCO DA GAMA 60</v>
      </c>
      <c r="F270" s="530" t="str">
        <f t="shared" si="45"/>
        <v>NORWALK SPORT COLOMBIA 50</v>
      </c>
      <c r="G270" s="464">
        <v>34</v>
      </c>
      <c r="H270" s="369">
        <f>VLOOKUP(E270,START_TIMES,2)</f>
        <v>0.41666666666666702</v>
      </c>
      <c r="I270" s="370" t="str">
        <f t="shared" si="46"/>
        <v>Veterans Memorial Park (T), Bridgeport</v>
      </c>
      <c r="J270" s="326"/>
      <c r="K270" s="16"/>
      <c r="M270" s="459" t="s">
        <v>135</v>
      </c>
      <c r="N270" s="350" t="s">
        <v>141</v>
      </c>
    </row>
    <row r="271" spans="1:14" ht="12.75" customHeight="1" x14ac:dyDescent="0.35">
      <c r="A271" s="22">
        <v>268</v>
      </c>
      <c r="B271" s="324" t="s">
        <v>786</v>
      </c>
      <c r="C271" s="95">
        <v>45081</v>
      </c>
      <c r="D271" s="318" t="s">
        <v>895</v>
      </c>
      <c r="E271" s="530" t="str">
        <f t="shared" si="45"/>
        <v>ZIMMITTI SC</v>
      </c>
      <c r="F271" s="530" t="str">
        <f t="shared" si="45"/>
        <v>REBELS UNITED</v>
      </c>
      <c r="G271" s="464">
        <v>25</v>
      </c>
      <c r="H271" s="369">
        <f>VLOOKUP(E271,START_TIMES,2)</f>
        <v>0.41666666666666702</v>
      </c>
      <c r="I271" s="370" t="str">
        <f t="shared" si="46"/>
        <v>Pontelandolfo Club (G), Waterbury</v>
      </c>
      <c r="J271" s="73"/>
      <c r="K271" s="16"/>
      <c r="M271" s="459" t="s">
        <v>137</v>
      </c>
      <c r="N271" s="350" t="s">
        <v>142</v>
      </c>
    </row>
    <row r="272" spans="1:14" ht="12.75" customHeight="1" x14ac:dyDescent="0.35">
      <c r="A272" s="22">
        <v>269</v>
      </c>
      <c r="B272" s="324">
        <v>6</v>
      </c>
      <c r="C272" s="95">
        <v>45081</v>
      </c>
      <c r="D272" s="318" t="s">
        <v>895</v>
      </c>
      <c r="E272" s="530" t="str">
        <f t="shared" si="45"/>
        <v>CLUB NAPOLI 50</v>
      </c>
      <c r="F272" s="530" t="str">
        <f t="shared" si="45"/>
        <v>WESTPORT FC</v>
      </c>
      <c r="G272" s="464">
        <v>10</v>
      </c>
      <c r="H272" s="369">
        <v>0.375</v>
      </c>
      <c r="I272" s="370" t="str">
        <f t="shared" si="46"/>
        <v>Northford Park (G), Northford</v>
      </c>
      <c r="J272" s="73" t="s">
        <v>928</v>
      </c>
      <c r="K272" s="16"/>
      <c r="M272" s="459" t="s">
        <v>146</v>
      </c>
      <c r="N272" s="350" t="s">
        <v>144</v>
      </c>
    </row>
    <row r="273" spans="1:33" ht="12.75" customHeight="1" x14ac:dyDescent="0.35">
      <c r="A273" s="22">
        <v>270</v>
      </c>
      <c r="B273" s="22"/>
      <c r="C273" s="95"/>
      <c r="D273" s="68"/>
      <c r="E273" s="530"/>
      <c r="F273" s="530"/>
      <c r="G273" s="464"/>
      <c r="H273" s="369"/>
      <c r="I273" s="370"/>
      <c r="J273" s="73"/>
      <c r="K273" s="16"/>
      <c r="M273" s="5"/>
      <c r="N273" s="5"/>
    </row>
    <row r="274" spans="1:33" ht="12.75" customHeight="1" thickBot="1" x14ac:dyDescent="0.4">
      <c r="A274" s="22">
        <v>271</v>
      </c>
      <c r="B274" s="324" t="s">
        <v>0</v>
      </c>
      <c r="C274" s="95" t="s">
        <v>0</v>
      </c>
      <c r="D274" s="325" t="s">
        <v>0</v>
      </c>
      <c r="E274" s="531" t="s">
        <v>0</v>
      </c>
      <c r="F274" s="532" t="s">
        <v>0</v>
      </c>
      <c r="G274" s="464" t="s">
        <v>0</v>
      </c>
      <c r="H274" s="374" t="s">
        <v>0</v>
      </c>
      <c r="I274" s="372" t="s">
        <v>0</v>
      </c>
      <c r="J274" s="326"/>
      <c r="K274" s="16"/>
      <c r="M274" s="5"/>
      <c r="N274" s="5"/>
    </row>
    <row r="275" spans="1:33" ht="12.75" customHeight="1" thickTop="1" thickBot="1" x14ac:dyDescent="0.4">
      <c r="A275" s="22">
        <v>272</v>
      </c>
      <c r="B275" s="324">
        <v>7</v>
      </c>
      <c r="C275" s="95">
        <v>45088</v>
      </c>
      <c r="D275" s="69" t="s">
        <v>10</v>
      </c>
      <c r="E275" s="533" t="str">
        <f t="shared" ref="E275:F279" si="47">VLOOKUP(M275,Teams,2)</f>
        <v>HAMDEN ALL STARS</v>
      </c>
      <c r="F275" s="533" t="str">
        <f t="shared" si="47"/>
        <v>DANBURY UNITED</v>
      </c>
      <c r="G275" s="419" t="s">
        <v>204</v>
      </c>
      <c r="H275" s="369">
        <f>VLOOKUP(E275,START_TIMES,2)</f>
        <v>0.41666666666666702</v>
      </c>
      <c r="I275" s="370" t="s">
        <v>978</v>
      </c>
      <c r="J275" s="73" t="s">
        <v>986</v>
      </c>
      <c r="K275" s="16"/>
      <c r="M275" s="5" t="s">
        <v>94</v>
      </c>
      <c r="N275" s="5" t="s">
        <v>93</v>
      </c>
      <c r="S275" s="16"/>
      <c r="T275" s="198"/>
      <c r="U275" s="198"/>
      <c r="V275" s="16">
        <v>73</v>
      </c>
      <c r="W275" s="209"/>
      <c r="X275" s="215"/>
      <c r="Y275" s="16"/>
      <c r="Z275" s="20"/>
      <c r="AC275" s="16"/>
    </row>
    <row r="276" spans="1:33" ht="12.75" customHeight="1" thickTop="1" thickBot="1" x14ac:dyDescent="0.4">
      <c r="A276" s="22">
        <v>273</v>
      </c>
      <c r="B276" s="324">
        <v>7</v>
      </c>
      <c r="C276" s="95">
        <v>45088</v>
      </c>
      <c r="D276" s="69" t="s">
        <v>10</v>
      </c>
      <c r="E276" s="533" t="str">
        <f t="shared" si="47"/>
        <v>CLUB NAPOLI 30</v>
      </c>
      <c r="F276" s="533" t="str">
        <f t="shared" si="47"/>
        <v>STAMFORD FC</v>
      </c>
      <c r="G276" s="419" t="s">
        <v>204</v>
      </c>
      <c r="H276" s="369">
        <f>VLOOKUP(E276,START_TIMES,2)</f>
        <v>0.41666666666666669</v>
      </c>
      <c r="I276" s="370" t="str">
        <f>VLOOKUP(E276,fields,2)</f>
        <v>Quinnipiac Park (G), Cheshire</v>
      </c>
      <c r="J276" s="73" t="s">
        <v>1003</v>
      </c>
      <c r="K276" s="16"/>
      <c r="M276" s="5" t="s">
        <v>96</v>
      </c>
      <c r="N276" s="5" t="s">
        <v>95</v>
      </c>
      <c r="S276" s="16"/>
      <c r="T276" s="198"/>
      <c r="U276" s="198"/>
      <c r="V276" s="16"/>
      <c r="W276" s="209"/>
      <c r="X276" s="215"/>
      <c r="Y276" s="16"/>
      <c r="Z276" s="20"/>
      <c r="AC276" s="16"/>
    </row>
    <row r="277" spans="1:33" ht="12.75" customHeight="1" thickTop="1" thickBot="1" x14ac:dyDescent="0.4">
      <c r="A277" s="22">
        <v>274</v>
      </c>
      <c r="B277" s="324">
        <v>7</v>
      </c>
      <c r="C277" s="95">
        <v>45088</v>
      </c>
      <c r="D277" s="69" t="s">
        <v>10</v>
      </c>
      <c r="E277" s="533" t="str">
        <f t="shared" si="47"/>
        <v>GREENWICH FC 30</v>
      </c>
      <c r="F277" s="533" t="str">
        <f t="shared" si="47"/>
        <v>NEWTOWN SALTY DOGS</v>
      </c>
      <c r="G277" s="419" t="s">
        <v>204</v>
      </c>
      <c r="H277" s="369">
        <v>0.41666666666666669</v>
      </c>
      <c r="I277" s="370" t="s">
        <v>945</v>
      </c>
      <c r="J277" s="73" t="s">
        <v>986</v>
      </c>
      <c r="K277" s="16"/>
      <c r="M277" s="5" t="s">
        <v>99</v>
      </c>
      <c r="N277" s="5" t="s">
        <v>92</v>
      </c>
      <c r="S277" s="16"/>
      <c r="T277" s="198"/>
      <c r="U277" s="198"/>
      <c r="V277" s="16"/>
      <c r="W277" s="209"/>
      <c r="X277" s="215"/>
      <c r="Y277" s="16"/>
      <c r="Z277" s="20"/>
      <c r="AC277" s="16"/>
    </row>
    <row r="278" spans="1:33" ht="12.75" customHeight="1" thickTop="1" thickBot="1" x14ac:dyDescent="0.4">
      <c r="A278" s="22">
        <v>275</v>
      </c>
      <c r="B278" s="324">
        <v>7</v>
      </c>
      <c r="C278" s="95">
        <v>45088</v>
      </c>
      <c r="D278" s="69" t="s">
        <v>10</v>
      </c>
      <c r="E278" s="533" t="str">
        <f t="shared" si="47"/>
        <v>NORTH BRANFORD 30</v>
      </c>
      <c r="F278" s="533" t="str">
        <f t="shared" si="47"/>
        <v>NORWALK FC</v>
      </c>
      <c r="G278" s="464">
        <v>41</v>
      </c>
      <c r="H278" s="369">
        <f>VLOOKUP(E278,START_TIMES,2)</f>
        <v>0.41666666666666702</v>
      </c>
      <c r="I278" s="370" t="str">
        <f>VLOOKUP(E278,fields,2)</f>
        <v>Bittner Park (G), Guilford</v>
      </c>
      <c r="J278" s="73"/>
      <c r="K278" s="16"/>
      <c r="M278" s="5" t="s">
        <v>98</v>
      </c>
      <c r="N278" s="5" t="s">
        <v>100</v>
      </c>
      <c r="S278" s="16"/>
      <c r="T278" s="198"/>
      <c r="U278" s="198"/>
      <c r="V278" s="16"/>
      <c r="W278" s="209"/>
      <c r="X278" s="215"/>
      <c r="Y278" s="16"/>
      <c r="Z278" s="20"/>
      <c r="AC278" s="16"/>
    </row>
    <row r="279" spans="1:33" ht="12.75" customHeight="1" thickTop="1" thickBot="1" x14ac:dyDescent="0.4">
      <c r="A279" s="22">
        <v>276</v>
      </c>
      <c r="B279" s="324">
        <v>7</v>
      </c>
      <c r="C279" s="95">
        <v>45088</v>
      </c>
      <c r="D279" s="69" t="s">
        <v>10</v>
      </c>
      <c r="E279" s="533" t="str">
        <f t="shared" si="47"/>
        <v>VASCO DA GAMA 30</v>
      </c>
      <c r="F279" s="533" t="str">
        <f t="shared" si="47"/>
        <v>CLINTON FC 30</v>
      </c>
      <c r="G279" s="464">
        <v>42</v>
      </c>
      <c r="H279" s="369">
        <v>0.33333333333333331</v>
      </c>
      <c r="I279" s="370" t="str">
        <f>VLOOKUP(E279,fields,2)</f>
        <v>Veterans Memorial Park (T), Bridgeport</v>
      </c>
      <c r="J279" s="73" t="s">
        <v>950</v>
      </c>
      <c r="K279" s="16"/>
      <c r="M279" s="5" t="s">
        <v>101</v>
      </c>
      <c r="N279" s="5" t="s">
        <v>97</v>
      </c>
      <c r="S279" s="16"/>
      <c r="T279" s="198"/>
      <c r="U279" s="198"/>
      <c r="V279" s="16"/>
      <c r="W279" s="209"/>
      <c r="X279" s="215"/>
      <c r="Y279" s="16"/>
      <c r="Z279" s="20"/>
      <c r="AC279" s="16"/>
    </row>
    <row r="280" spans="1:33" ht="12.75" customHeight="1" thickTop="1" thickBot="1" x14ac:dyDescent="0.4">
      <c r="A280" s="22">
        <v>277</v>
      </c>
      <c r="B280" s="324" t="s">
        <v>0</v>
      </c>
      <c r="C280" s="95" t="s">
        <v>0</v>
      </c>
      <c r="D280" s="325" t="s">
        <v>0</v>
      </c>
      <c r="E280" s="531" t="s">
        <v>0</v>
      </c>
      <c r="F280" s="532" t="s">
        <v>0</v>
      </c>
      <c r="G280" s="464" t="s">
        <v>0</v>
      </c>
      <c r="H280" s="374" t="s">
        <v>0</v>
      </c>
      <c r="I280" s="372" t="s">
        <v>0</v>
      </c>
      <c r="J280" s="326"/>
      <c r="K280" s="16"/>
      <c r="M280" s="5"/>
      <c r="N280" s="5"/>
      <c r="S280" s="16"/>
      <c r="T280" s="198"/>
      <c r="U280" s="198"/>
      <c r="V280" s="16"/>
      <c r="W280" s="209"/>
      <c r="X280" s="215"/>
      <c r="Y280" s="16"/>
      <c r="Z280" s="20"/>
      <c r="AC280" s="16"/>
    </row>
    <row r="281" spans="1:33" ht="12.75" customHeight="1" thickTop="1" thickBot="1" x14ac:dyDescent="0.4">
      <c r="A281" s="22">
        <v>278</v>
      </c>
      <c r="B281" s="324">
        <v>7</v>
      </c>
      <c r="C281" s="95">
        <v>45088</v>
      </c>
      <c r="D281" s="66" t="s">
        <v>175</v>
      </c>
      <c r="E281" s="533" t="str">
        <f t="shared" ref="E281:F285" si="48">VLOOKUP(M281,Teams,2)</f>
        <v>MILFORD AMIGOS</v>
      </c>
      <c r="F281" s="533" t="str">
        <f t="shared" si="48"/>
        <v>FC CALDO VERDE</v>
      </c>
      <c r="G281" s="464">
        <v>81</v>
      </c>
      <c r="H281" s="369">
        <f>VLOOKUP(E281,START_TIMES,2)</f>
        <v>0.33333333333333331</v>
      </c>
      <c r="I281" s="370" t="str">
        <f>VLOOKUP(E281,fields,2)</f>
        <v>Pease Road (G), Woodbridge</v>
      </c>
      <c r="J281" s="73"/>
      <c r="K281" s="16"/>
      <c r="M281" s="5" t="s">
        <v>154</v>
      </c>
      <c r="N281" s="5" t="s">
        <v>152</v>
      </c>
      <c r="S281" s="16"/>
      <c r="T281" s="198"/>
      <c r="U281" s="198"/>
      <c r="V281" s="16"/>
      <c r="W281" s="209"/>
      <c r="X281" s="215"/>
      <c r="Y281" s="16"/>
      <c r="Z281" s="20"/>
      <c r="AC281" s="16"/>
    </row>
    <row r="282" spans="1:33" ht="12.75" customHeight="1" thickTop="1" thickBot="1" x14ac:dyDescent="0.4">
      <c r="A282" s="22">
        <v>279</v>
      </c>
      <c r="B282" s="324">
        <v>7</v>
      </c>
      <c r="C282" s="95">
        <v>45088</v>
      </c>
      <c r="D282" s="344" t="s">
        <v>175</v>
      </c>
      <c r="E282" s="533" t="str">
        <f t="shared" si="48"/>
        <v>ELITE FC</v>
      </c>
      <c r="F282" s="533" t="str">
        <f t="shared" si="48"/>
        <v>SHELTON FC</v>
      </c>
      <c r="G282" s="464" t="s">
        <v>959</v>
      </c>
      <c r="H282" s="369">
        <f>VLOOKUP(E282,START_TIMES,2)</f>
        <v>0.33333333333333331</v>
      </c>
      <c r="I282" s="370" t="str">
        <f>VLOOKUP(E282,fields,2)</f>
        <v>Foran HS KMT (T), Milford</v>
      </c>
      <c r="J282" s="184"/>
      <c r="K282" s="16"/>
      <c r="M282" s="5" t="s">
        <v>151</v>
      </c>
      <c r="N282" s="5" t="s">
        <v>158</v>
      </c>
      <c r="S282" s="16"/>
      <c r="T282" s="198"/>
      <c r="U282" s="198"/>
      <c r="V282" s="16"/>
      <c r="W282" s="209"/>
      <c r="X282" s="215"/>
      <c r="Y282" s="16"/>
      <c r="Z282" s="20"/>
      <c r="AC282" s="16"/>
    </row>
    <row r="283" spans="1:33" s="1" customFormat="1" ht="12" customHeight="1" thickTop="1" thickBot="1" x14ac:dyDescent="0.4">
      <c r="A283" s="22">
        <v>280</v>
      </c>
      <c r="B283" s="324">
        <v>7</v>
      </c>
      <c r="C283" s="95">
        <v>45088</v>
      </c>
      <c r="D283" s="66" t="s">
        <v>175</v>
      </c>
      <c r="E283" s="533" t="str">
        <f t="shared" si="48"/>
        <v>LITCHFIELD COUNTY BLUES 30</v>
      </c>
      <c r="F283" s="533" t="str">
        <f t="shared" si="48"/>
        <v>MILFORD TUESDAY</v>
      </c>
      <c r="G283" s="464">
        <v>40</v>
      </c>
      <c r="H283" s="369">
        <f>VLOOKUP(E283,START_TIMES,2)</f>
        <v>0.375</v>
      </c>
      <c r="I283" s="370" t="str">
        <f>VLOOKUP(E283,fields,2)</f>
        <v>New Milford HS (T), New Milford</v>
      </c>
      <c r="J283" s="73"/>
      <c r="K283" s="16"/>
      <c r="L283" s="16"/>
      <c r="M283" s="5" t="s">
        <v>153</v>
      </c>
      <c r="N283" s="5" t="s">
        <v>155</v>
      </c>
      <c r="O283" s="16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 s="258"/>
      <c r="AF283"/>
      <c r="AG283"/>
    </row>
    <row r="284" spans="1:33" ht="12.75" customHeight="1" thickTop="1" thickBot="1" x14ac:dyDescent="0.4">
      <c r="A284" s="22">
        <v>281</v>
      </c>
      <c r="B284" s="324">
        <v>7</v>
      </c>
      <c r="C284" s="95">
        <v>45088</v>
      </c>
      <c r="D284" s="344" t="s">
        <v>175</v>
      </c>
      <c r="E284" s="533" t="str">
        <f t="shared" si="48"/>
        <v>NAUGATUCK FUSION</v>
      </c>
      <c r="F284" s="533" t="str">
        <f t="shared" si="48"/>
        <v>QPR</v>
      </c>
      <c r="G284" s="464" t="s">
        <v>959</v>
      </c>
      <c r="H284" s="369">
        <f>VLOOKUP(E284,START_TIMES,2)</f>
        <v>0.41666666666666702</v>
      </c>
      <c r="I284" s="370" t="str">
        <f>VLOOKUP(E284,fields,2)</f>
        <v>City Hill MS (G), Naugatuck</v>
      </c>
      <c r="J284" s="73"/>
      <c r="K284" s="16"/>
      <c r="M284" s="5" t="s">
        <v>156</v>
      </c>
      <c r="N284" s="5" t="s">
        <v>157</v>
      </c>
      <c r="S284" s="16"/>
      <c r="T284" s="198"/>
      <c r="U284" s="198"/>
      <c r="V284" s="16"/>
      <c r="W284" s="209"/>
      <c r="X284" s="215"/>
      <c r="Y284" s="16"/>
      <c r="Z284" s="20"/>
      <c r="AC284" s="16"/>
    </row>
    <row r="285" spans="1:33" ht="12.75" customHeight="1" thickTop="1" x14ac:dyDescent="0.35">
      <c r="A285" s="22">
        <v>282</v>
      </c>
      <c r="B285" s="324">
        <v>7</v>
      </c>
      <c r="C285" s="95">
        <v>45088</v>
      </c>
      <c r="D285" s="66" t="s">
        <v>175</v>
      </c>
      <c r="E285" s="533" t="str">
        <f t="shared" si="48"/>
        <v>TRINITY FC</v>
      </c>
      <c r="F285" s="533" t="str">
        <f t="shared" si="48"/>
        <v>COYOTES FC</v>
      </c>
      <c r="G285" s="464">
        <v>30</v>
      </c>
      <c r="H285" s="369">
        <v>0.41666666666666669</v>
      </c>
      <c r="I285" s="370" t="s">
        <v>927</v>
      </c>
      <c r="J285" s="73" t="s">
        <v>928</v>
      </c>
      <c r="K285" s="16"/>
      <c r="M285" s="5" t="s">
        <v>159</v>
      </c>
      <c r="N285" s="5" t="s">
        <v>150</v>
      </c>
      <c r="O285" s="1"/>
    </row>
    <row r="286" spans="1:33" ht="12.75" customHeight="1" x14ac:dyDescent="0.35">
      <c r="A286" s="22">
        <v>283</v>
      </c>
      <c r="B286" s="324" t="s">
        <v>0</v>
      </c>
      <c r="C286" s="95" t="s">
        <v>0</v>
      </c>
      <c r="D286" s="325" t="s">
        <v>0</v>
      </c>
      <c r="E286" s="531" t="s">
        <v>0</v>
      </c>
      <c r="F286" s="532" t="s">
        <v>0</v>
      </c>
      <c r="G286" s="464" t="s">
        <v>0</v>
      </c>
      <c r="H286" s="374" t="s">
        <v>0</v>
      </c>
      <c r="I286" s="372" t="s">
        <v>0</v>
      </c>
      <c r="J286" s="326"/>
      <c r="K286" s="16"/>
      <c r="M286" s="5"/>
      <c r="N286" s="5"/>
    </row>
    <row r="287" spans="1:33" ht="12.75" customHeight="1" thickBot="1" x14ac:dyDescent="0.4">
      <c r="A287" s="22">
        <v>284</v>
      </c>
      <c r="B287" s="324">
        <v>7</v>
      </c>
      <c r="C287" s="95">
        <v>45088</v>
      </c>
      <c r="D287" s="65" t="s">
        <v>11</v>
      </c>
      <c r="E287" s="533" t="str">
        <f t="shared" ref="E287:F291" si="49">VLOOKUP(M287,Teams,2)</f>
        <v>NORWALK SPORT COLOMBIA 40</v>
      </c>
      <c r="F287" s="533" t="str">
        <f t="shared" si="49"/>
        <v>GREENWICH FC 40</v>
      </c>
      <c r="G287" s="464" t="s">
        <v>981</v>
      </c>
      <c r="H287" s="369">
        <v>0.33333333333333331</v>
      </c>
      <c r="I287" s="370" t="str">
        <f>VLOOKUP(E287,fields,2)</f>
        <v>Nathan Hale MS (T), Norwalk</v>
      </c>
      <c r="J287" s="73"/>
      <c r="K287" s="16"/>
      <c r="M287" s="319" t="s">
        <v>104</v>
      </c>
      <c r="N287" s="319" t="s">
        <v>162</v>
      </c>
    </row>
    <row r="288" spans="1:33" ht="12.75" customHeight="1" thickTop="1" thickBot="1" x14ac:dyDescent="0.4">
      <c r="A288" s="22">
        <v>285</v>
      </c>
      <c r="B288" s="324">
        <v>7</v>
      </c>
      <c r="C288" s="95">
        <v>45088</v>
      </c>
      <c r="D288" s="65" t="s">
        <v>11</v>
      </c>
      <c r="E288" s="533" t="str">
        <f t="shared" si="49"/>
        <v>FAIRFIELD GAC 40</v>
      </c>
      <c r="F288" s="533" t="str">
        <f t="shared" si="49"/>
        <v>VASCO DA GAMA 40</v>
      </c>
      <c r="G288" s="419" t="s">
        <v>204</v>
      </c>
      <c r="H288" s="369">
        <v>0.33333333333333331</v>
      </c>
      <c r="I288" s="370" t="str">
        <f>VLOOKUP(E288,fields,2)</f>
        <v>Ludlowe HS (T), Fairfield</v>
      </c>
      <c r="J288" s="73" t="s">
        <v>986</v>
      </c>
      <c r="K288" s="16"/>
      <c r="M288" s="319" t="s">
        <v>161</v>
      </c>
      <c r="N288" s="319" t="s">
        <v>108</v>
      </c>
    </row>
    <row r="289" spans="1:14" ht="12.75" customHeight="1" thickTop="1" x14ac:dyDescent="0.35">
      <c r="A289" s="22">
        <v>286</v>
      </c>
      <c r="B289" s="324">
        <v>7</v>
      </c>
      <c r="C289" s="95">
        <v>45088</v>
      </c>
      <c r="D289" s="65" t="s">
        <v>11</v>
      </c>
      <c r="E289" s="533" t="str">
        <f t="shared" si="49"/>
        <v>GREENWICH PUMAS FC 40</v>
      </c>
      <c r="F289" s="533" t="str">
        <f t="shared" si="49"/>
        <v>RIDGEFIELD KICKS</v>
      </c>
      <c r="G289" s="464">
        <v>20</v>
      </c>
      <c r="H289" s="369">
        <v>0.41666666666666669</v>
      </c>
      <c r="I289" s="370" t="s">
        <v>944</v>
      </c>
      <c r="J289" s="73" t="s">
        <v>928</v>
      </c>
      <c r="K289" s="16"/>
      <c r="M289" s="319" t="s">
        <v>163</v>
      </c>
      <c r="N289" s="319" t="s">
        <v>105</v>
      </c>
    </row>
    <row r="290" spans="1:14" ht="12.75" customHeight="1" x14ac:dyDescent="0.35">
      <c r="A290" s="22">
        <v>287</v>
      </c>
      <c r="B290" s="324">
        <v>7</v>
      </c>
      <c r="C290" s="95">
        <v>45088</v>
      </c>
      <c r="D290" s="65" t="s">
        <v>11</v>
      </c>
      <c r="E290" s="533" t="str">
        <f t="shared" si="49"/>
        <v>SOUTHEAST ROVERS</v>
      </c>
      <c r="F290" s="533" t="str">
        <f t="shared" si="49"/>
        <v>STORM FC</v>
      </c>
      <c r="G290" s="464" t="s">
        <v>996</v>
      </c>
      <c r="H290" s="369">
        <f>VLOOKUP(E290,START_TIMES,2)</f>
        <v>0.41666666666666702</v>
      </c>
      <c r="I290" s="370" t="s">
        <v>968</v>
      </c>
      <c r="J290" s="73" t="s">
        <v>997</v>
      </c>
      <c r="K290" s="16"/>
      <c r="M290" s="319" t="s">
        <v>106</v>
      </c>
      <c r="N290" s="319" t="s">
        <v>107</v>
      </c>
    </row>
    <row r="291" spans="1:14" ht="12.75" customHeight="1" x14ac:dyDescent="0.35">
      <c r="A291" s="22">
        <v>288</v>
      </c>
      <c r="B291" s="324">
        <v>7</v>
      </c>
      <c r="C291" s="95">
        <v>45088</v>
      </c>
      <c r="D291" s="65" t="s">
        <v>11</v>
      </c>
      <c r="E291" s="533" t="str">
        <f t="shared" si="49"/>
        <v>WATERBURY ALBANIANS</v>
      </c>
      <c r="F291" s="533" t="str">
        <f t="shared" si="49"/>
        <v>CLINTON FC 40</v>
      </c>
      <c r="G291" s="464">
        <v>41</v>
      </c>
      <c r="H291" s="369">
        <f>VLOOKUP(E291,START_TIMES,2)</f>
        <v>0.33333333333333331</v>
      </c>
      <c r="I291" s="370" t="str">
        <f>VLOOKUP(E291,fields,2)</f>
        <v>Lower Ptak (G), Brookfield</v>
      </c>
      <c r="J291" s="73"/>
      <c r="K291" s="16"/>
      <c r="M291" s="319" t="s">
        <v>109</v>
      </c>
      <c r="N291" s="319" t="s">
        <v>160</v>
      </c>
    </row>
    <row r="292" spans="1:14" ht="12.75" customHeight="1" x14ac:dyDescent="0.35">
      <c r="A292" s="22">
        <v>289</v>
      </c>
      <c r="B292" s="324" t="s">
        <v>0</v>
      </c>
      <c r="C292" s="95" t="s">
        <v>0</v>
      </c>
      <c r="D292" s="325" t="s">
        <v>0</v>
      </c>
      <c r="E292" s="531" t="s">
        <v>0</v>
      </c>
      <c r="F292" s="532" t="s">
        <v>0</v>
      </c>
      <c r="G292" s="464" t="s">
        <v>0</v>
      </c>
      <c r="H292" s="374" t="s">
        <v>0</v>
      </c>
      <c r="I292" s="372" t="s">
        <v>0</v>
      </c>
      <c r="J292" s="326"/>
      <c r="K292" s="16"/>
      <c r="M292" s="5"/>
      <c r="N292" s="5"/>
    </row>
    <row r="293" spans="1:14" ht="12.75" customHeight="1" x14ac:dyDescent="0.35">
      <c r="A293" s="22">
        <v>290</v>
      </c>
      <c r="B293" s="324">
        <v>7</v>
      </c>
      <c r="C293" s="95">
        <v>45088</v>
      </c>
      <c r="D293" s="64" t="s">
        <v>12</v>
      </c>
      <c r="E293" s="530" t="str">
        <f t="shared" ref="E293:F299" si="50">VLOOKUP(M293,Teams,2)</f>
        <v>BYE</v>
      </c>
      <c r="F293" s="530" t="str">
        <f t="shared" si="50"/>
        <v>SHEBEEN FC</v>
      </c>
      <c r="G293" s="465" t="s">
        <v>91</v>
      </c>
      <c r="H293" s="369" t="str">
        <f>VLOOKUP(E293,START_TIMES,2)</f>
        <v>--</v>
      </c>
      <c r="I293" s="370" t="str">
        <f>VLOOKUP(E293,fields,2)</f>
        <v>--</v>
      </c>
      <c r="J293" s="73"/>
      <c r="K293" s="16"/>
      <c r="M293" s="349" t="s">
        <v>111</v>
      </c>
      <c r="N293" s="349" t="s">
        <v>859</v>
      </c>
    </row>
    <row r="294" spans="1:14" ht="12.75" customHeight="1" x14ac:dyDescent="0.35">
      <c r="A294" s="22">
        <v>291</v>
      </c>
      <c r="B294" s="324">
        <v>7</v>
      </c>
      <c r="C294" s="95">
        <v>45088</v>
      </c>
      <c r="D294" s="64" t="s">
        <v>12</v>
      </c>
      <c r="E294" s="530" t="str">
        <f t="shared" si="50"/>
        <v xml:space="preserve">GUILFORD CELTIC </v>
      </c>
      <c r="F294" s="530" t="str">
        <f t="shared" si="50"/>
        <v>WILTON WOLVES</v>
      </c>
      <c r="G294" s="464" t="s">
        <v>959</v>
      </c>
      <c r="H294" s="369">
        <v>0.33333333333333331</v>
      </c>
      <c r="I294" s="370" t="str">
        <f>VLOOKUP(E294,fields,2)</f>
        <v>Guilford HS (T), Guilford</v>
      </c>
      <c r="J294" s="73"/>
      <c r="K294" s="16"/>
      <c r="M294" s="349" t="s">
        <v>115</v>
      </c>
      <c r="N294" s="349" t="s">
        <v>861</v>
      </c>
    </row>
    <row r="295" spans="1:14" ht="12.75" customHeight="1" x14ac:dyDescent="0.35">
      <c r="A295" s="22">
        <v>292</v>
      </c>
      <c r="B295" s="324">
        <v>7</v>
      </c>
      <c r="C295" s="95">
        <v>45088</v>
      </c>
      <c r="D295" s="64" t="s">
        <v>12</v>
      </c>
      <c r="E295" s="530" t="str">
        <f t="shared" si="50"/>
        <v>PAN ZONES</v>
      </c>
      <c r="F295" s="530" t="str">
        <f t="shared" si="50"/>
        <v>CLUB NAPOLI 40</v>
      </c>
      <c r="G295" s="464">
        <v>46</v>
      </c>
      <c r="H295" s="369">
        <f>VLOOKUP(E295,START_TIMES,2)</f>
        <v>0.41666666666666702</v>
      </c>
      <c r="I295" s="370" t="s">
        <v>962</v>
      </c>
      <c r="J295" s="73" t="s">
        <v>928</v>
      </c>
      <c r="K295" s="16"/>
      <c r="M295" s="349" t="s">
        <v>120</v>
      </c>
      <c r="N295" s="349" t="s">
        <v>112</v>
      </c>
    </row>
    <row r="296" spans="1:14" ht="12.75" customHeight="1" x14ac:dyDescent="0.35">
      <c r="A296" s="22">
        <v>293</v>
      </c>
      <c r="B296" s="324">
        <v>7</v>
      </c>
      <c r="C296" s="95">
        <v>45088</v>
      </c>
      <c r="D296" s="64" t="s">
        <v>12</v>
      </c>
      <c r="E296" s="530" t="str">
        <f t="shared" si="50"/>
        <v>BESA SC</v>
      </c>
      <c r="F296" s="530" t="str">
        <f t="shared" si="50"/>
        <v>LITCHFIELD COUNTY BLUES 40</v>
      </c>
      <c r="G296" s="464">
        <v>11</v>
      </c>
      <c r="H296" s="369">
        <f>VLOOKUP(E296,START_TIMES,2)</f>
        <v>0.41666666666666669</v>
      </c>
      <c r="I296" s="370" t="str">
        <f>VLOOKUP(E296,fields,2)</f>
        <v>Bucks Hill Park (G), Waterbury</v>
      </c>
      <c r="J296" s="73"/>
      <c r="K296" s="16"/>
      <c r="M296" s="460" t="s">
        <v>110</v>
      </c>
      <c r="N296" s="460" t="s">
        <v>116</v>
      </c>
    </row>
    <row r="297" spans="1:14" ht="12.75" customHeight="1" x14ac:dyDescent="0.35">
      <c r="A297" s="22">
        <v>294</v>
      </c>
      <c r="B297" s="324">
        <v>7</v>
      </c>
      <c r="C297" s="95">
        <v>45088</v>
      </c>
      <c r="D297" s="64" t="s">
        <v>12</v>
      </c>
      <c r="E297" s="530" t="str">
        <f t="shared" si="50"/>
        <v>NORTH HAVEN SC</v>
      </c>
      <c r="F297" s="530" t="str">
        <f t="shared" si="50"/>
        <v>DERBY QUITUS</v>
      </c>
      <c r="G297" s="464">
        <v>41</v>
      </c>
      <c r="H297" s="369">
        <f>VLOOKUP(E297,START_TIMES,2)</f>
        <v>0.41666666666666702</v>
      </c>
      <c r="I297" s="370" t="str">
        <f>VLOOKUP(E297,fields,2)</f>
        <v>Memorial Field (G), North Haven</v>
      </c>
      <c r="J297" s="73"/>
      <c r="K297" s="16"/>
      <c r="M297" s="281" t="s">
        <v>119</v>
      </c>
      <c r="N297" s="281" t="s">
        <v>852</v>
      </c>
    </row>
    <row r="298" spans="1:14" ht="12.75" customHeight="1" x14ac:dyDescent="0.35">
      <c r="A298" s="22">
        <v>295</v>
      </c>
      <c r="B298" s="324">
        <v>7</v>
      </c>
      <c r="C298" s="95">
        <v>45088</v>
      </c>
      <c r="D298" s="64" t="s">
        <v>12</v>
      </c>
      <c r="E298" s="530" t="str">
        <f t="shared" si="50"/>
        <v>NEW HAVEN AMERICANS</v>
      </c>
      <c r="F298" s="530" t="str">
        <f t="shared" si="50"/>
        <v>NORTH BRANFORD 40</v>
      </c>
      <c r="G298" s="464">
        <v>53</v>
      </c>
      <c r="H298" s="369">
        <f>VLOOKUP(E298,START_TIMES,2)</f>
        <v>0.41666666666666702</v>
      </c>
      <c r="I298" s="370" t="str">
        <f>VLOOKUP(E298,fields,2)</f>
        <v>Peck Place School (G), Orange</v>
      </c>
      <c r="J298" s="73"/>
      <c r="K298" s="16"/>
      <c r="M298" s="281" t="s">
        <v>117</v>
      </c>
      <c r="N298" s="281" t="s">
        <v>857</v>
      </c>
    </row>
    <row r="299" spans="1:14" ht="12.75" customHeight="1" x14ac:dyDescent="0.35">
      <c r="A299" s="22">
        <v>296</v>
      </c>
      <c r="B299" s="324">
        <v>7</v>
      </c>
      <c r="C299" s="95">
        <v>45088</v>
      </c>
      <c r="D299" s="64" t="s">
        <v>12</v>
      </c>
      <c r="E299" s="530" t="str">
        <f t="shared" si="50"/>
        <v>GUILFORD BELL CURVE</v>
      </c>
      <c r="F299" s="530" t="str">
        <f t="shared" si="50"/>
        <v>STAMFORD UNITED</v>
      </c>
      <c r="G299" s="464" t="s">
        <v>959</v>
      </c>
      <c r="H299" s="369">
        <f>VLOOKUP(E299,START_TIMES,2)</f>
        <v>0.41666666666666702</v>
      </c>
      <c r="I299" s="370" t="str">
        <f>VLOOKUP(E299,fields,2)</f>
        <v>Guilford HS (T), Guilford</v>
      </c>
      <c r="J299" s="73"/>
      <c r="K299" s="16"/>
      <c r="M299" s="281" t="s">
        <v>114</v>
      </c>
      <c r="N299" s="281" t="s">
        <v>860</v>
      </c>
    </row>
    <row r="300" spans="1:14" ht="12.75" customHeight="1" thickBot="1" x14ac:dyDescent="0.4">
      <c r="A300" s="22">
        <v>297</v>
      </c>
      <c r="B300" s="324" t="s">
        <v>0</v>
      </c>
      <c r="C300" s="95" t="s">
        <v>0</v>
      </c>
      <c r="D300" s="325" t="s">
        <v>0</v>
      </c>
      <c r="E300" s="531" t="s">
        <v>0</v>
      </c>
      <c r="F300" s="532" t="s">
        <v>0</v>
      </c>
      <c r="G300" s="464" t="s">
        <v>0</v>
      </c>
      <c r="H300" s="374" t="s">
        <v>0</v>
      </c>
      <c r="I300" s="372" t="s">
        <v>0</v>
      </c>
      <c r="J300" s="326"/>
      <c r="K300" s="16"/>
      <c r="M300" s="85"/>
      <c r="N300" s="85"/>
    </row>
    <row r="301" spans="1:14" ht="12.75" customHeight="1" thickTop="1" thickBot="1" x14ac:dyDescent="0.4">
      <c r="A301" s="22">
        <v>298</v>
      </c>
      <c r="B301" s="257">
        <v>7</v>
      </c>
      <c r="C301" s="95">
        <v>45088</v>
      </c>
      <c r="D301" s="63" t="s">
        <v>102</v>
      </c>
      <c r="E301" s="533" t="str">
        <f t="shared" ref="E301:F305" si="51">VLOOKUP(M301,Teams,2)</f>
        <v>GREENWICH PUMAS FC 50</v>
      </c>
      <c r="F301" s="533" t="str">
        <f t="shared" si="51"/>
        <v>DYNAMO SC</v>
      </c>
      <c r="G301" s="419" t="s">
        <v>204</v>
      </c>
      <c r="H301" s="369">
        <f>VLOOKUP(E301,START_TIMES,2)</f>
        <v>0.33333333333333331</v>
      </c>
      <c r="I301" s="370" t="s">
        <v>944</v>
      </c>
      <c r="J301" s="73" t="s">
        <v>986</v>
      </c>
      <c r="K301" s="16"/>
      <c r="M301" s="330" t="s">
        <v>128</v>
      </c>
      <c r="N301" s="330" t="s">
        <v>126</v>
      </c>
    </row>
    <row r="302" spans="1:14" ht="12.75" customHeight="1" thickTop="1" x14ac:dyDescent="0.35">
      <c r="A302" s="22">
        <v>299</v>
      </c>
      <c r="B302" s="324">
        <v>7</v>
      </c>
      <c r="C302" s="95">
        <v>45088</v>
      </c>
      <c r="D302" s="63" t="s">
        <v>102</v>
      </c>
      <c r="E302" s="533" t="str">
        <f t="shared" si="51"/>
        <v>DOCKSIDE SC</v>
      </c>
      <c r="F302" s="533" t="str">
        <f t="shared" si="51"/>
        <v>STAMFORD CITY</v>
      </c>
      <c r="G302" s="464">
        <v>15</v>
      </c>
      <c r="H302" s="369">
        <f>VLOOKUP(E302,START_TIMES,2)</f>
        <v>0.41666666666666702</v>
      </c>
      <c r="I302" s="370" t="str">
        <f>VLOOKUP(E302,fields,2)</f>
        <v>Foran HS KMT (T), Milford</v>
      </c>
      <c r="J302" s="73"/>
      <c r="K302" s="16"/>
      <c r="M302" s="330" t="s">
        <v>125</v>
      </c>
      <c r="N302" s="330" t="s">
        <v>132</v>
      </c>
    </row>
    <row r="303" spans="1:14" ht="12.75" customHeight="1" thickBot="1" x14ac:dyDescent="0.4">
      <c r="A303" s="22">
        <v>300</v>
      </c>
      <c r="B303" s="324">
        <v>7</v>
      </c>
      <c r="C303" s="95">
        <v>45088</v>
      </c>
      <c r="D303" s="63" t="s">
        <v>102</v>
      </c>
      <c r="E303" s="533" t="str">
        <f t="shared" si="51"/>
        <v>NEW FAIRFIELD UNITED</v>
      </c>
      <c r="F303" s="533" t="str">
        <f t="shared" si="51"/>
        <v>FAIRFIELD GAC 50</v>
      </c>
      <c r="G303" s="464" t="s">
        <v>969</v>
      </c>
      <c r="H303" s="369">
        <v>0.41666666666666669</v>
      </c>
      <c r="I303" s="370" t="str">
        <f>VLOOKUP(E303,fields,2)</f>
        <v>New Fairfield HS (T), New Fairfield</v>
      </c>
      <c r="J303" s="73" t="s">
        <v>950</v>
      </c>
      <c r="K303" s="16"/>
      <c r="M303" s="330" t="s">
        <v>129</v>
      </c>
      <c r="N303" s="330" t="s">
        <v>127</v>
      </c>
    </row>
    <row r="304" spans="1:14" ht="12.75" customHeight="1" thickTop="1" thickBot="1" x14ac:dyDescent="0.4">
      <c r="A304" s="22">
        <v>301</v>
      </c>
      <c r="B304" s="324">
        <v>7</v>
      </c>
      <c r="C304" s="95">
        <v>45088</v>
      </c>
      <c r="D304" s="63" t="s">
        <v>102</v>
      </c>
      <c r="E304" s="533" t="str">
        <f t="shared" si="51"/>
        <v>NORWALK MARINERS LEGENDS</v>
      </c>
      <c r="F304" s="533" t="str">
        <f t="shared" si="51"/>
        <v>POLONIA FALCON STARS FC</v>
      </c>
      <c r="G304" s="419" t="s">
        <v>204</v>
      </c>
      <c r="H304" s="369">
        <f>VLOOKUP(E304,START_TIMES,2)</f>
        <v>0.41666666666666702</v>
      </c>
      <c r="I304" s="370" t="str">
        <f>VLOOKUP(E304,fields,2)</f>
        <v>Nathan Hale MS (T), Norwalk</v>
      </c>
      <c r="J304" s="73" t="s">
        <v>986</v>
      </c>
      <c r="K304" s="16"/>
      <c r="M304" s="330" t="s">
        <v>130</v>
      </c>
      <c r="N304" s="330" t="s">
        <v>131</v>
      </c>
    </row>
    <row r="305" spans="1:14" ht="12.75" customHeight="1" thickTop="1" x14ac:dyDescent="0.35">
      <c r="A305" s="22">
        <v>302</v>
      </c>
      <c r="B305" s="324">
        <v>7</v>
      </c>
      <c r="C305" s="95">
        <v>45088</v>
      </c>
      <c r="D305" s="63" t="s">
        <v>102</v>
      </c>
      <c r="E305" s="533" t="str">
        <f t="shared" si="51"/>
        <v>VASCO DA GAMA 50</v>
      </c>
      <c r="F305" s="533" t="str">
        <f t="shared" si="51"/>
        <v>CHESHIRE AZZURRI</v>
      </c>
      <c r="G305" s="464">
        <v>11</v>
      </c>
      <c r="H305" s="369">
        <v>0.33333333333333331</v>
      </c>
      <c r="I305" s="370" t="str">
        <f>VLOOKUP(E305,fields,2)</f>
        <v>Veterans Memorial Park (T), Bridgeport</v>
      </c>
      <c r="J305" s="73"/>
      <c r="K305" s="16"/>
      <c r="M305" s="330" t="s">
        <v>133</v>
      </c>
      <c r="N305" s="330" t="s">
        <v>124</v>
      </c>
    </row>
    <row r="306" spans="1:14" ht="12.75" customHeight="1" x14ac:dyDescent="0.35">
      <c r="A306" s="22">
        <v>303</v>
      </c>
      <c r="B306" s="324" t="s">
        <v>0</v>
      </c>
      <c r="C306" s="95" t="s">
        <v>0</v>
      </c>
      <c r="D306" s="325" t="s">
        <v>0</v>
      </c>
      <c r="E306" s="531" t="s">
        <v>0</v>
      </c>
      <c r="F306" s="532" t="s">
        <v>0</v>
      </c>
      <c r="G306" s="464" t="s">
        <v>0</v>
      </c>
      <c r="H306" s="374" t="s">
        <v>0</v>
      </c>
      <c r="I306" s="372" t="s">
        <v>0</v>
      </c>
      <c r="J306" s="326"/>
      <c r="K306" s="16"/>
      <c r="M306" s="85"/>
      <c r="N306" s="85"/>
    </row>
    <row r="307" spans="1:14" ht="12.75" customHeight="1" x14ac:dyDescent="0.35">
      <c r="A307" s="22">
        <v>304</v>
      </c>
      <c r="B307" s="324">
        <v>7</v>
      </c>
      <c r="C307" s="95">
        <v>45088</v>
      </c>
      <c r="D307" s="306" t="s">
        <v>890</v>
      </c>
      <c r="E307" s="530" t="str">
        <f t="shared" ref="E307:F309" si="52">VLOOKUP(M307,Teams,2)</f>
        <v>REBELS UNITED</v>
      </c>
      <c r="F307" s="530" t="str">
        <f t="shared" si="52"/>
        <v>EAST HAVEN SC</v>
      </c>
      <c r="G307" s="464">
        <v>31</v>
      </c>
      <c r="H307" s="369">
        <v>0.41666666666666669</v>
      </c>
      <c r="I307" s="370" t="str">
        <f>VLOOKUP(E307,fields,2)</f>
        <v>New Fairfield HS (T), New Fairfield</v>
      </c>
      <c r="J307" s="73" t="s">
        <v>950</v>
      </c>
      <c r="K307" s="16"/>
      <c r="M307" s="340" t="s">
        <v>142</v>
      </c>
      <c r="N307" s="340" t="s">
        <v>134</v>
      </c>
    </row>
    <row r="308" spans="1:14" ht="12.75" customHeight="1" x14ac:dyDescent="0.35">
      <c r="A308" s="22">
        <v>305</v>
      </c>
      <c r="B308" s="324">
        <v>7</v>
      </c>
      <c r="C308" s="95">
        <v>45088</v>
      </c>
      <c r="D308" s="306" t="s">
        <v>890</v>
      </c>
      <c r="E308" s="530" t="str">
        <f t="shared" si="52"/>
        <v>WESTPORT FC</v>
      </c>
      <c r="F308" s="530" t="str">
        <f t="shared" si="52"/>
        <v>GREENWICH PFC</v>
      </c>
      <c r="G308" s="464">
        <v>12</v>
      </c>
      <c r="H308" s="369">
        <f>VLOOKUP(E308,START_TIMES,2)</f>
        <v>0.33333333333333331</v>
      </c>
      <c r="I308" s="370" t="str">
        <f>VLOOKUP(E308,fields,2)</f>
        <v>Wakeman Park (T), Westport</v>
      </c>
      <c r="J308" s="73"/>
      <c r="K308" s="16"/>
      <c r="M308" s="340" t="s">
        <v>144</v>
      </c>
      <c r="N308" s="340" t="s">
        <v>138</v>
      </c>
    </row>
    <row r="309" spans="1:14" ht="12.75" customHeight="1" x14ac:dyDescent="0.35">
      <c r="A309" s="22">
        <v>306</v>
      </c>
      <c r="B309" s="324">
        <v>7</v>
      </c>
      <c r="C309" s="95">
        <v>45088</v>
      </c>
      <c r="D309" s="306" t="s">
        <v>890</v>
      </c>
      <c r="E309" s="530" t="str">
        <f t="shared" si="52"/>
        <v>GREENWICH FC 50</v>
      </c>
      <c r="F309" s="530" t="str">
        <f t="shared" si="52"/>
        <v>NORWALK SPORT COLOMBIA 50</v>
      </c>
      <c r="G309" s="464">
        <v>20</v>
      </c>
      <c r="H309" s="369">
        <f>VLOOKUP(E309,START_TIMES,2)</f>
        <v>0.33333333333333331</v>
      </c>
      <c r="I309" s="370" t="s">
        <v>944</v>
      </c>
      <c r="J309" s="73"/>
      <c r="K309" s="16"/>
      <c r="M309" s="340" t="s">
        <v>136</v>
      </c>
      <c r="N309" s="340" t="s">
        <v>141</v>
      </c>
    </row>
    <row r="310" spans="1:14" ht="12.75" customHeight="1" x14ac:dyDescent="0.35">
      <c r="A310" s="22">
        <v>307</v>
      </c>
      <c r="B310" s="257"/>
      <c r="C310" s="95" t="s">
        <v>0</v>
      </c>
      <c r="D310" s="325" t="s">
        <v>0</v>
      </c>
      <c r="E310" s="531" t="s">
        <v>0</v>
      </c>
      <c r="F310" s="532" t="s">
        <v>0</v>
      </c>
      <c r="G310" s="464" t="s">
        <v>0</v>
      </c>
      <c r="H310" s="374" t="s">
        <v>0</v>
      </c>
      <c r="I310" s="372" t="s">
        <v>0</v>
      </c>
      <c r="J310" s="326"/>
      <c r="K310" s="16"/>
      <c r="M310" s="85"/>
      <c r="N310" s="85"/>
    </row>
    <row r="311" spans="1:14" ht="12.75" customHeight="1" x14ac:dyDescent="0.35">
      <c r="A311" s="22">
        <v>308</v>
      </c>
      <c r="B311" s="324">
        <v>7</v>
      </c>
      <c r="C311" s="95">
        <v>45088</v>
      </c>
      <c r="D311" s="68" t="s">
        <v>891</v>
      </c>
      <c r="E311" s="530" t="str">
        <f t="shared" ref="E311:F313" si="53">VLOOKUP(M311,Teams,2)</f>
        <v>VASCO DA GAMA 60</v>
      </c>
      <c r="F311" s="530" t="str">
        <f t="shared" si="53"/>
        <v>CLUB NAPOLI 50</v>
      </c>
      <c r="G311" s="464">
        <v>13</v>
      </c>
      <c r="H311" s="369">
        <f>VLOOKUP(E311,START_TIMES,2)</f>
        <v>0.41666666666666702</v>
      </c>
      <c r="I311" s="370" t="str">
        <f>VLOOKUP(E311,fields,2)</f>
        <v>Veterans Memorial Park (T), Bridgeport</v>
      </c>
      <c r="J311" s="73"/>
      <c r="K311" s="16"/>
      <c r="M311" s="456" t="s">
        <v>135</v>
      </c>
      <c r="N311" s="456" t="s">
        <v>146</v>
      </c>
    </row>
    <row r="312" spans="1:14" ht="14.5" x14ac:dyDescent="0.35">
      <c r="A312" s="22">
        <v>309</v>
      </c>
      <c r="B312" s="324">
        <v>7</v>
      </c>
      <c r="C312" s="95">
        <v>45088</v>
      </c>
      <c r="D312" s="68" t="s">
        <v>891</v>
      </c>
      <c r="E312" s="530" t="str">
        <f t="shared" si="53"/>
        <v>ZIMMITTI SC</v>
      </c>
      <c r="F312" s="530" t="str">
        <f t="shared" si="53"/>
        <v>NORTH BRANFORD LEGENDS</v>
      </c>
      <c r="G312" s="464">
        <v>13</v>
      </c>
      <c r="H312" s="369">
        <f>VLOOKUP(E312,START_TIMES,2)</f>
        <v>0.41666666666666702</v>
      </c>
      <c r="I312" s="370" t="str">
        <f>VLOOKUP(E312,fields,2)</f>
        <v>Pontelandolfo Club (G), Waterbury</v>
      </c>
      <c r="J312" s="73"/>
      <c r="K312" s="16"/>
      <c r="M312" s="456" t="s">
        <v>137</v>
      </c>
      <c r="N312" s="456" t="s">
        <v>148</v>
      </c>
    </row>
    <row r="313" spans="1:14" ht="14.5" x14ac:dyDescent="0.35">
      <c r="A313" s="22">
        <v>310</v>
      </c>
      <c r="B313" s="324">
        <v>7</v>
      </c>
      <c r="C313" s="95">
        <v>45088</v>
      </c>
      <c r="D313" s="68" t="s">
        <v>891</v>
      </c>
      <c r="E313" s="530" t="str">
        <f t="shared" si="53"/>
        <v>GUILFORD BLACK EAGLES</v>
      </c>
      <c r="F313" s="530" t="str">
        <f t="shared" si="53"/>
        <v>SOUTHEAST CT</v>
      </c>
      <c r="G313" s="464">
        <v>41</v>
      </c>
      <c r="H313" s="369">
        <f>VLOOKUP(E313,START_TIMES,2)</f>
        <v>0.41666666666666702</v>
      </c>
      <c r="I313" s="370" t="str">
        <f>VLOOKUP(E313,fields,2)</f>
        <v>Calvin Leete School (G), Guilford</v>
      </c>
      <c r="J313" s="73"/>
      <c r="K313" s="16"/>
      <c r="M313" s="456" t="s">
        <v>147</v>
      </c>
      <c r="N313" s="456" t="s">
        <v>149</v>
      </c>
    </row>
    <row r="314" spans="1:14" ht="12.75" customHeight="1" x14ac:dyDescent="0.35">
      <c r="A314" s="22">
        <v>311</v>
      </c>
      <c r="B314" s="324" t="s">
        <v>0</v>
      </c>
      <c r="C314" s="95" t="s">
        <v>0</v>
      </c>
      <c r="D314" s="325" t="s">
        <v>0</v>
      </c>
      <c r="E314" s="531" t="s">
        <v>0</v>
      </c>
      <c r="F314" s="532" t="s">
        <v>0</v>
      </c>
      <c r="G314" s="464" t="s">
        <v>0</v>
      </c>
      <c r="H314" s="374" t="s">
        <v>0</v>
      </c>
      <c r="I314" s="372" t="s">
        <v>0</v>
      </c>
      <c r="J314" s="326"/>
      <c r="K314" s="16"/>
      <c r="M314" s="85"/>
      <c r="N314" s="85"/>
    </row>
    <row r="315" spans="1:14" ht="12.75" customHeight="1" x14ac:dyDescent="0.35">
      <c r="A315" s="22">
        <v>312</v>
      </c>
      <c r="B315" s="324">
        <v>8</v>
      </c>
      <c r="C315" s="95">
        <v>45094</v>
      </c>
      <c r="D315" s="69" t="s">
        <v>10</v>
      </c>
      <c r="E315" s="533" t="str">
        <f>VLOOKUP(M315,Teams,2)</f>
        <v>CLUB NAPOLI 30</v>
      </c>
      <c r="F315" s="533" t="str">
        <f>VLOOKUP(N315,Teams,2)</f>
        <v>GREENWICH FC 30</v>
      </c>
      <c r="G315" s="464">
        <v>13</v>
      </c>
      <c r="H315" s="369">
        <v>0.375</v>
      </c>
      <c r="I315" s="370" t="s">
        <v>927</v>
      </c>
      <c r="J315" s="73" t="s">
        <v>995</v>
      </c>
      <c r="K315" s="16"/>
      <c r="M315" s="85" t="s">
        <v>96</v>
      </c>
      <c r="N315" s="85" t="s">
        <v>99</v>
      </c>
    </row>
    <row r="316" spans="1:14" ht="12.75" customHeight="1" x14ac:dyDescent="0.35">
      <c r="A316" s="22">
        <v>313</v>
      </c>
      <c r="B316" s="324" t="s">
        <v>0</v>
      </c>
      <c r="C316" s="95" t="s">
        <v>0</v>
      </c>
      <c r="D316" s="325" t="s">
        <v>0</v>
      </c>
      <c r="E316" s="531" t="s">
        <v>0</v>
      </c>
      <c r="F316" s="532" t="s">
        <v>0</v>
      </c>
      <c r="G316" s="464"/>
      <c r="H316" s="374" t="s">
        <v>0</v>
      </c>
      <c r="I316" s="372" t="s">
        <v>0</v>
      </c>
      <c r="J316" s="326"/>
      <c r="K316" s="16"/>
      <c r="M316" s="85"/>
      <c r="N316" s="85"/>
    </row>
    <row r="317" spans="1:14" ht="12.75" customHeight="1" x14ac:dyDescent="0.35">
      <c r="A317" s="22">
        <v>314</v>
      </c>
      <c r="B317" s="324">
        <v>8</v>
      </c>
      <c r="C317" s="95">
        <v>45095</v>
      </c>
      <c r="D317" s="69" t="s">
        <v>10</v>
      </c>
      <c r="E317" s="533" t="str">
        <f t="shared" ref="E317:F320" si="54">VLOOKUP(M317,Teams,2)</f>
        <v>CLINTON FC 30</v>
      </c>
      <c r="F317" s="533" t="str">
        <f t="shared" si="54"/>
        <v>HAMDEN ALL STARS</v>
      </c>
      <c r="G317" s="464">
        <v>63</v>
      </c>
      <c r="H317" s="369">
        <f>VLOOKUP(E317,START_TIMES,2)</f>
        <v>0.33333333333333331</v>
      </c>
      <c r="I317" s="370" t="str">
        <f>VLOOKUP(E317,fields,2)</f>
        <v>Strong Field (T), Madison</v>
      </c>
      <c r="J317" s="73"/>
      <c r="K317" s="16"/>
      <c r="M317" s="85" t="s">
        <v>97</v>
      </c>
      <c r="N317" s="85" t="s">
        <v>94</v>
      </c>
    </row>
    <row r="318" spans="1:14" ht="12.75" customHeight="1" x14ac:dyDescent="0.35">
      <c r="A318" s="22">
        <v>315</v>
      </c>
      <c r="B318" s="324">
        <v>8</v>
      </c>
      <c r="C318" s="95">
        <v>45095</v>
      </c>
      <c r="D318" s="69" t="s">
        <v>10</v>
      </c>
      <c r="E318" s="533" t="str">
        <f t="shared" si="54"/>
        <v>NEWTOWN SALTY DOGS</v>
      </c>
      <c r="F318" s="533" t="str">
        <f t="shared" si="54"/>
        <v>NORTH BRANFORD 30</v>
      </c>
      <c r="G318" s="464">
        <v>26</v>
      </c>
      <c r="H318" s="369">
        <f>VLOOKUP(E318,START_TIMES,2)</f>
        <v>0.33333333333333331</v>
      </c>
      <c r="I318" s="370" t="s">
        <v>955</v>
      </c>
      <c r="J318" s="73" t="s">
        <v>928</v>
      </c>
      <c r="K318" s="16"/>
      <c r="M318" s="85" t="s">
        <v>92</v>
      </c>
      <c r="N318" s="85" t="s">
        <v>98</v>
      </c>
    </row>
    <row r="319" spans="1:14" ht="12.75" customHeight="1" x14ac:dyDescent="0.35">
      <c r="A319" s="22">
        <v>316</v>
      </c>
      <c r="B319" s="257">
        <v>8</v>
      </c>
      <c r="C319" s="470">
        <v>45095</v>
      </c>
      <c r="D319" s="69" t="s">
        <v>10</v>
      </c>
      <c r="E319" s="533" t="str">
        <f t="shared" si="54"/>
        <v>VASCO DA GAMA 30</v>
      </c>
      <c r="F319" s="533" t="str">
        <f t="shared" si="54"/>
        <v>DANBURY UNITED</v>
      </c>
      <c r="G319" s="464">
        <v>21</v>
      </c>
      <c r="H319" s="369">
        <v>0.33333333333333331</v>
      </c>
      <c r="I319" s="370" t="str">
        <f>VLOOKUP(E319,fields,2)</f>
        <v>Veterans Memorial Park (T), Bridgeport</v>
      </c>
      <c r="J319" s="73" t="s">
        <v>950</v>
      </c>
      <c r="K319" s="16"/>
      <c r="M319" s="85" t="s">
        <v>101</v>
      </c>
      <c r="N319" s="85" t="s">
        <v>93</v>
      </c>
    </row>
    <row r="320" spans="1:14" ht="12.75" customHeight="1" x14ac:dyDescent="0.35">
      <c r="A320" s="22">
        <v>317</v>
      </c>
      <c r="B320" s="324">
        <v>8</v>
      </c>
      <c r="C320" s="95">
        <v>45095</v>
      </c>
      <c r="D320" s="69" t="s">
        <v>10</v>
      </c>
      <c r="E320" s="533" t="str">
        <f t="shared" si="54"/>
        <v>NORWALK FC</v>
      </c>
      <c r="F320" s="533" t="str">
        <f t="shared" si="54"/>
        <v>STAMFORD FC</v>
      </c>
      <c r="G320" s="464">
        <v>32</v>
      </c>
      <c r="H320" s="369">
        <v>0.33333333333333331</v>
      </c>
      <c r="I320" s="370" t="str">
        <f>VLOOKUP(E320,fields,2)</f>
        <v>Nathan Hale MS (T), Norwalk</v>
      </c>
      <c r="J320" s="73"/>
      <c r="K320" s="16"/>
      <c r="M320" s="85" t="s">
        <v>100</v>
      </c>
      <c r="N320" s="85" t="s">
        <v>95</v>
      </c>
    </row>
    <row r="321" spans="1:29" ht="12.75" customHeight="1" x14ac:dyDescent="0.35">
      <c r="A321" s="22">
        <v>318</v>
      </c>
      <c r="B321" s="324" t="s">
        <v>0</v>
      </c>
      <c r="C321" s="95" t="s">
        <v>0</v>
      </c>
      <c r="D321" s="325" t="s">
        <v>0</v>
      </c>
      <c r="E321" s="531" t="s">
        <v>0</v>
      </c>
      <c r="F321" s="532" t="s">
        <v>0</v>
      </c>
      <c r="G321" s="464" t="s">
        <v>0</v>
      </c>
      <c r="H321" s="374" t="s">
        <v>0</v>
      </c>
      <c r="I321" s="372" t="s">
        <v>0</v>
      </c>
      <c r="J321" s="326"/>
      <c r="K321" s="16"/>
      <c r="M321" s="85"/>
      <c r="N321" s="85"/>
    </row>
    <row r="322" spans="1:29" ht="12.75" customHeight="1" x14ac:dyDescent="0.35">
      <c r="A322" s="22">
        <v>319</v>
      </c>
      <c r="B322" s="324">
        <v>8</v>
      </c>
      <c r="C322" s="95">
        <v>45095</v>
      </c>
      <c r="D322" s="66" t="s">
        <v>175</v>
      </c>
      <c r="E322" s="530" t="str">
        <f t="shared" ref="E322:F326" si="55">VLOOKUP(M322,Teams,2)</f>
        <v>ELITE FC</v>
      </c>
      <c r="F322" s="530" t="str">
        <f t="shared" si="55"/>
        <v>LITCHFIELD COUNTY BLUES 30</v>
      </c>
      <c r="G322" s="464">
        <v>22</v>
      </c>
      <c r="H322" s="369">
        <f>VLOOKUP(E322,START_TIMES,2)</f>
        <v>0.33333333333333331</v>
      </c>
      <c r="I322" s="370" t="str">
        <f>VLOOKUP(E322,fields,2)</f>
        <v>Foran HS KMT (T), Milford</v>
      </c>
      <c r="J322" s="73"/>
      <c r="K322" s="16"/>
      <c r="M322" s="85" t="s">
        <v>151</v>
      </c>
      <c r="N322" s="85" t="s">
        <v>153</v>
      </c>
    </row>
    <row r="323" spans="1:29" ht="12.75" customHeight="1" thickBot="1" x14ac:dyDescent="0.4">
      <c r="A323" s="22">
        <v>320</v>
      </c>
      <c r="B323" s="324">
        <v>8</v>
      </c>
      <c r="C323" s="95">
        <v>45095</v>
      </c>
      <c r="D323" s="66" t="s">
        <v>175</v>
      </c>
      <c r="E323" s="530" t="str">
        <f t="shared" si="55"/>
        <v>COYOTES FC</v>
      </c>
      <c r="F323" s="533" t="str">
        <f t="shared" si="55"/>
        <v>MILFORD AMIGOS</v>
      </c>
      <c r="G323" s="464">
        <v>31</v>
      </c>
      <c r="H323" s="369">
        <f>VLOOKUP(E323,START_TIMES,2)</f>
        <v>0.33333333333333331</v>
      </c>
      <c r="I323" s="370" t="str">
        <f>VLOOKUP(E323,fields,2)</f>
        <v>Pragemann  Park (G), Wallingford</v>
      </c>
      <c r="J323" s="73"/>
      <c r="K323" s="16"/>
      <c r="M323" s="85" t="s">
        <v>150</v>
      </c>
      <c r="N323" s="85" t="s">
        <v>154</v>
      </c>
    </row>
    <row r="324" spans="1:29" ht="12.75" customHeight="1" thickTop="1" thickBot="1" x14ac:dyDescent="0.4">
      <c r="A324" s="22">
        <v>321</v>
      </c>
      <c r="B324" s="324">
        <v>8</v>
      </c>
      <c r="C324" s="95">
        <v>45095</v>
      </c>
      <c r="D324" s="66" t="s">
        <v>175</v>
      </c>
      <c r="E324" s="533" t="str">
        <f t="shared" si="55"/>
        <v>MILFORD TUESDAY</v>
      </c>
      <c r="F324" s="533" t="str">
        <f t="shared" si="55"/>
        <v>NAUGATUCK FUSION</v>
      </c>
      <c r="G324" s="464">
        <v>11</v>
      </c>
      <c r="H324" s="369">
        <f>VLOOKUP(E324,START_TIMES,2)</f>
        <v>0.33333333333333331</v>
      </c>
      <c r="I324" s="370" t="str">
        <f>VLOOKUP(E324,fields,2)</f>
        <v>Witek Park (G), Derby</v>
      </c>
      <c r="J324" s="73"/>
      <c r="K324" s="16"/>
      <c r="M324" s="85" t="s">
        <v>155</v>
      </c>
      <c r="N324" s="85" t="s">
        <v>156</v>
      </c>
      <c r="S324" s="16"/>
      <c r="T324" s="198"/>
      <c r="U324" s="198"/>
      <c r="V324" s="16">
        <v>73</v>
      </c>
      <c r="W324" s="209"/>
      <c r="X324" s="215"/>
      <c r="Y324" s="16"/>
      <c r="Z324" s="20"/>
      <c r="AC324" s="16"/>
    </row>
    <row r="325" spans="1:29" ht="12.75" customHeight="1" thickTop="1" thickBot="1" x14ac:dyDescent="0.4">
      <c r="A325" s="22">
        <v>322</v>
      </c>
      <c r="B325" s="324">
        <v>8</v>
      </c>
      <c r="C325" s="95">
        <v>45095</v>
      </c>
      <c r="D325" s="66" t="s">
        <v>175</v>
      </c>
      <c r="E325" s="533" t="str">
        <f t="shared" si="55"/>
        <v>TRINITY FC</v>
      </c>
      <c r="F325" s="533" t="str">
        <f t="shared" si="55"/>
        <v>FC CALDO VERDE</v>
      </c>
      <c r="G325" s="464">
        <v>11</v>
      </c>
      <c r="H325" s="369">
        <f>VLOOKUP(E325,START_TIMES,2)</f>
        <v>0.33333333333333331</v>
      </c>
      <c r="I325" s="370" t="str">
        <f>VLOOKUP(E325,fields,2)</f>
        <v>Pease Road (G), Woodbridge</v>
      </c>
      <c r="J325" s="73"/>
      <c r="K325" s="16"/>
      <c r="M325" s="85" t="s">
        <v>159</v>
      </c>
      <c r="N325" s="85" t="s">
        <v>152</v>
      </c>
      <c r="S325" s="16"/>
      <c r="T325" s="198"/>
      <c r="U325" s="198"/>
      <c r="V325" s="16">
        <v>74</v>
      </c>
      <c r="W325" s="209"/>
      <c r="X325" s="215"/>
      <c r="Y325" s="16"/>
      <c r="Z325" s="20"/>
      <c r="AC325" s="16"/>
    </row>
    <row r="326" spans="1:29" ht="12.75" customHeight="1" thickTop="1" x14ac:dyDescent="0.35">
      <c r="A326" s="22">
        <v>323</v>
      </c>
      <c r="B326" s="324">
        <v>8</v>
      </c>
      <c r="C326" s="95">
        <v>45095</v>
      </c>
      <c r="D326" s="174" t="s">
        <v>175</v>
      </c>
      <c r="E326" s="533" t="str">
        <f t="shared" si="55"/>
        <v>SHELTON FC</v>
      </c>
      <c r="F326" s="533" t="str">
        <f t="shared" si="55"/>
        <v>QPR</v>
      </c>
      <c r="G326" s="464">
        <v>11</v>
      </c>
      <c r="H326" s="369">
        <f>VLOOKUP(E326,START_TIMES,2)</f>
        <v>0.33333333333333331</v>
      </c>
      <c r="I326" s="370" t="str">
        <f>VLOOKUP(E326,fields,2)</f>
        <v>Nike Site (G), Shelton</v>
      </c>
      <c r="J326" s="73"/>
      <c r="K326" s="16"/>
      <c r="M326" s="85" t="s">
        <v>158</v>
      </c>
      <c r="N326" s="85" t="s">
        <v>157</v>
      </c>
      <c r="S326" s="16"/>
      <c r="T326" s="288"/>
      <c r="U326" s="288"/>
      <c r="V326" s="16"/>
      <c r="W326" s="227"/>
      <c r="X326" s="289"/>
      <c r="Y326" s="16"/>
      <c r="Z326" s="20"/>
      <c r="AC326" s="16"/>
    </row>
    <row r="327" spans="1:29" ht="12.75" customHeight="1" x14ac:dyDescent="0.35">
      <c r="A327" s="22">
        <v>324</v>
      </c>
      <c r="B327" s="324" t="s">
        <v>0</v>
      </c>
      <c r="C327" s="95" t="s">
        <v>0</v>
      </c>
      <c r="D327" s="325" t="s">
        <v>0</v>
      </c>
      <c r="E327" s="531" t="s">
        <v>0</v>
      </c>
      <c r="F327" s="532" t="s">
        <v>0</v>
      </c>
      <c r="G327" s="464" t="s">
        <v>0</v>
      </c>
      <c r="H327" s="374" t="s">
        <v>0</v>
      </c>
      <c r="I327" s="372" t="s">
        <v>0</v>
      </c>
      <c r="J327" s="326"/>
      <c r="K327" s="16"/>
      <c r="M327" s="85"/>
      <c r="N327" s="85"/>
    </row>
    <row r="328" spans="1:29" ht="12.75" customHeight="1" x14ac:dyDescent="0.35">
      <c r="A328" s="22">
        <v>325</v>
      </c>
      <c r="B328" s="324">
        <v>8</v>
      </c>
      <c r="C328" s="95">
        <v>45095</v>
      </c>
      <c r="D328" s="65" t="s">
        <v>11</v>
      </c>
      <c r="E328" s="533" t="str">
        <f t="shared" ref="E328:F332" si="56">VLOOKUP(M328,Teams,2)</f>
        <v>FAIRFIELD GAC 40</v>
      </c>
      <c r="F328" s="533" t="str">
        <f t="shared" si="56"/>
        <v>GREENWICH PUMAS FC 40</v>
      </c>
      <c r="G328" s="464">
        <v>20</v>
      </c>
      <c r="H328" s="369">
        <v>0.33333333333333331</v>
      </c>
      <c r="I328" s="370" t="str">
        <f>VLOOKUP(E328,fields,2)</f>
        <v>Ludlowe HS (T), Fairfield</v>
      </c>
      <c r="J328" s="73"/>
      <c r="K328" s="16"/>
      <c r="M328" s="359" t="s">
        <v>161</v>
      </c>
      <c r="N328" s="359" t="s">
        <v>163</v>
      </c>
    </row>
    <row r="329" spans="1:29" ht="12.75" customHeight="1" x14ac:dyDescent="0.35">
      <c r="A329" s="22">
        <v>326</v>
      </c>
      <c r="B329" s="324">
        <v>8</v>
      </c>
      <c r="C329" s="95">
        <v>45095</v>
      </c>
      <c r="D329" s="65" t="s">
        <v>11</v>
      </c>
      <c r="E329" s="533" t="str">
        <f t="shared" si="56"/>
        <v>CLINTON FC 40</v>
      </c>
      <c r="F329" s="533" t="str">
        <f t="shared" si="56"/>
        <v>NORWALK SPORT COLOMBIA 40</v>
      </c>
      <c r="G329" s="464">
        <v>10</v>
      </c>
      <c r="H329" s="369">
        <f>VLOOKUP(E329,START_TIMES,2)</f>
        <v>0.33333333333333331</v>
      </c>
      <c r="I329" s="370" t="str">
        <f>VLOOKUP(E329,fields,2)</f>
        <v>Indian River Sports Complex (T), Clinton</v>
      </c>
      <c r="J329" s="73"/>
      <c r="K329" s="16"/>
      <c r="M329" s="359" t="s">
        <v>160</v>
      </c>
      <c r="N329" s="359" t="s">
        <v>104</v>
      </c>
    </row>
    <row r="330" spans="1:29" ht="12.75" customHeight="1" x14ac:dyDescent="0.35">
      <c r="A330" s="22">
        <v>327</v>
      </c>
      <c r="B330" s="324">
        <v>8</v>
      </c>
      <c r="C330" s="95">
        <v>45095</v>
      </c>
      <c r="D330" s="65" t="s">
        <v>11</v>
      </c>
      <c r="E330" s="533" t="str">
        <f t="shared" si="56"/>
        <v>RIDGEFIELD KICKS</v>
      </c>
      <c r="F330" s="533" t="str">
        <f t="shared" si="56"/>
        <v>SOUTHEAST ROVERS</v>
      </c>
      <c r="G330" s="464">
        <v>11</v>
      </c>
      <c r="H330" s="369">
        <f>VLOOKUP(E330,START_TIMES,2)</f>
        <v>0.41666666666666669</v>
      </c>
      <c r="I330" s="370" t="str">
        <f>VLOOKUP(E330,fields,2)</f>
        <v>Wooster School (T), Danbury</v>
      </c>
      <c r="J330" s="73"/>
      <c r="K330" s="16"/>
      <c r="M330" s="359" t="s">
        <v>105</v>
      </c>
      <c r="N330" s="359" t="s">
        <v>106</v>
      </c>
    </row>
    <row r="331" spans="1:29" ht="12.75" customHeight="1" x14ac:dyDescent="0.35">
      <c r="A331" s="22">
        <v>328</v>
      </c>
      <c r="B331" s="324">
        <v>8</v>
      </c>
      <c r="C331" s="95">
        <v>45095</v>
      </c>
      <c r="D331" s="65" t="s">
        <v>11</v>
      </c>
      <c r="E331" s="533" t="str">
        <f t="shared" si="56"/>
        <v>GREENWICH FC 40</v>
      </c>
      <c r="F331" s="533" t="str">
        <f t="shared" si="56"/>
        <v>WATERBURY ALBANIANS</v>
      </c>
      <c r="G331" s="464">
        <v>52</v>
      </c>
      <c r="H331" s="369">
        <v>0.41666666666666669</v>
      </c>
      <c r="I331" s="370" t="s">
        <v>994</v>
      </c>
      <c r="J331" s="73" t="s">
        <v>928</v>
      </c>
      <c r="K331" s="16"/>
      <c r="M331" s="359" t="s">
        <v>162</v>
      </c>
      <c r="N331" s="360" t="s">
        <v>109</v>
      </c>
    </row>
    <row r="332" spans="1:29" ht="12.75" customHeight="1" x14ac:dyDescent="0.35">
      <c r="A332" s="22">
        <v>329</v>
      </c>
      <c r="B332" s="257">
        <v>8</v>
      </c>
      <c r="C332" s="95">
        <v>45095</v>
      </c>
      <c r="D332" s="65" t="s">
        <v>11</v>
      </c>
      <c r="E332" s="533" t="str">
        <f t="shared" si="56"/>
        <v>VASCO DA GAMA 40</v>
      </c>
      <c r="F332" s="533" t="str">
        <f t="shared" si="56"/>
        <v>STORM FC</v>
      </c>
      <c r="G332" s="464">
        <v>43</v>
      </c>
      <c r="H332" s="369">
        <v>0.33333333333333331</v>
      </c>
      <c r="I332" s="370" t="str">
        <f>VLOOKUP(E332,fields,2)</f>
        <v>Veterans Memorial Park (T), Bridgeport</v>
      </c>
      <c r="J332" s="73"/>
      <c r="K332" s="16"/>
      <c r="M332" s="359" t="s">
        <v>108</v>
      </c>
      <c r="N332" s="359" t="s">
        <v>107</v>
      </c>
    </row>
    <row r="333" spans="1:29" ht="12.75" customHeight="1" x14ac:dyDescent="0.35">
      <c r="A333" s="22">
        <v>330</v>
      </c>
      <c r="B333" s="324" t="s">
        <v>0</v>
      </c>
      <c r="C333" s="95" t="s">
        <v>0</v>
      </c>
      <c r="D333" s="325" t="s">
        <v>0</v>
      </c>
      <c r="E333" s="531" t="s">
        <v>0</v>
      </c>
      <c r="F333" s="532" t="s">
        <v>0</v>
      </c>
      <c r="G333" s="464" t="s">
        <v>0</v>
      </c>
      <c r="H333" s="374" t="s">
        <v>0</v>
      </c>
      <c r="I333" s="372" t="s">
        <v>0</v>
      </c>
      <c r="J333" s="326"/>
      <c r="K333" s="16"/>
      <c r="M333" s="85"/>
      <c r="N333" s="85"/>
    </row>
    <row r="334" spans="1:29" ht="12.75" customHeight="1" x14ac:dyDescent="0.35">
      <c r="A334" s="22">
        <v>331</v>
      </c>
      <c r="B334" s="324">
        <v>8</v>
      </c>
      <c r="C334" s="95">
        <v>45095</v>
      </c>
      <c r="D334" s="64" t="s">
        <v>12</v>
      </c>
      <c r="E334" s="530" t="str">
        <f t="shared" ref="E334:F340" si="57">VLOOKUP(M334,Teams,2)</f>
        <v>NEW HAVEN AMERICANS</v>
      </c>
      <c r="F334" s="530" t="str">
        <f t="shared" si="57"/>
        <v>NORTH HAVEN SC</v>
      </c>
      <c r="G334" s="464">
        <v>51</v>
      </c>
      <c r="H334" s="369">
        <f>VLOOKUP(E334,START_TIMES,2)</f>
        <v>0.41666666666666702</v>
      </c>
      <c r="I334" s="370" t="str">
        <f t="shared" ref="I334:I340" si="58">VLOOKUP(E334,fields,2)</f>
        <v>Peck Place School (G), Orange</v>
      </c>
      <c r="J334" s="73"/>
      <c r="K334" s="16"/>
      <c r="M334" s="281" t="s">
        <v>117</v>
      </c>
      <c r="N334" s="281" t="s">
        <v>858</v>
      </c>
    </row>
    <row r="335" spans="1:29" ht="12.75" customHeight="1" x14ac:dyDescent="0.35">
      <c r="A335" s="22">
        <v>332</v>
      </c>
      <c r="B335" s="324">
        <v>8</v>
      </c>
      <c r="C335" s="95">
        <v>45095</v>
      </c>
      <c r="D335" s="64" t="s">
        <v>12</v>
      </c>
      <c r="E335" s="530" t="str">
        <f t="shared" si="57"/>
        <v>BESA SC</v>
      </c>
      <c r="F335" s="530" t="str">
        <f t="shared" si="57"/>
        <v>CLUB NAPOLI 40</v>
      </c>
      <c r="G335" s="464" t="s">
        <v>981</v>
      </c>
      <c r="H335" s="369">
        <f>VLOOKUP(E335,START_TIMES,2)</f>
        <v>0.41666666666666669</v>
      </c>
      <c r="I335" s="370" t="str">
        <f t="shared" si="58"/>
        <v>Bucks Hill Park (G), Waterbury</v>
      </c>
      <c r="J335" s="73"/>
      <c r="K335" s="16"/>
      <c r="M335" s="281" t="s">
        <v>110</v>
      </c>
      <c r="N335" s="281" t="s">
        <v>112</v>
      </c>
    </row>
    <row r="336" spans="1:29" ht="12.75" customHeight="1" x14ac:dyDescent="0.35">
      <c r="A336" s="22">
        <v>333</v>
      </c>
      <c r="B336" s="324">
        <v>8</v>
      </c>
      <c r="C336" s="95">
        <v>45095</v>
      </c>
      <c r="D336" s="64" t="s">
        <v>12</v>
      </c>
      <c r="E336" s="530" t="str">
        <f t="shared" si="57"/>
        <v>LITCHFIELD COUNTY BLUES 40</v>
      </c>
      <c r="F336" s="530" t="str">
        <f t="shared" si="57"/>
        <v>NORTH BRANFORD 40</v>
      </c>
      <c r="G336" s="464">
        <v>13</v>
      </c>
      <c r="H336" s="369">
        <f>VLOOKUP(E336,START_TIMES,2)</f>
        <v>0.375</v>
      </c>
      <c r="I336" s="370" t="str">
        <f t="shared" si="58"/>
        <v>Torrington HS (T), Torrington</v>
      </c>
      <c r="J336" s="73"/>
      <c r="K336" s="16"/>
      <c r="M336" s="281" t="s">
        <v>116</v>
      </c>
      <c r="N336" s="281" t="s">
        <v>857</v>
      </c>
    </row>
    <row r="337" spans="1:14" ht="12.75" customHeight="1" x14ac:dyDescent="0.35">
      <c r="A337" s="22">
        <v>334</v>
      </c>
      <c r="B337" s="324">
        <v>8</v>
      </c>
      <c r="C337" s="95">
        <v>45095</v>
      </c>
      <c r="D337" s="64" t="s">
        <v>12</v>
      </c>
      <c r="E337" s="530" t="str">
        <f t="shared" si="57"/>
        <v>GUILFORD BELL CURVE</v>
      </c>
      <c r="F337" s="530" t="str">
        <f t="shared" si="57"/>
        <v>DERBY QUITUS</v>
      </c>
      <c r="G337" s="464">
        <v>40</v>
      </c>
      <c r="H337" s="369">
        <f>VLOOKUP(E337,START_TIMES,2)</f>
        <v>0.41666666666666702</v>
      </c>
      <c r="I337" s="370" t="str">
        <f t="shared" si="58"/>
        <v>Guilford HS (T), Guilford</v>
      </c>
      <c r="J337" s="73"/>
      <c r="K337" s="16"/>
      <c r="M337" s="281" t="s">
        <v>114</v>
      </c>
      <c r="N337" s="281" t="s">
        <v>852</v>
      </c>
    </row>
    <row r="338" spans="1:14" ht="12.75" customHeight="1" x14ac:dyDescent="0.35">
      <c r="A338" s="22">
        <v>335</v>
      </c>
      <c r="B338" s="324">
        <v>8</v>
      </c>
      <c r="C338" s="95">
        <v>45095</v>
      </c>
      <c r="D338" s="64" t="s">
        <v>12</v>
      </c>
      <c r="E338" s="530" t="str">
        <f t="shared" si="57"/>
        <v>STAMFORD UNITED</v>
      </c>
      <c r="F338" s="530" t="str">
        <f t="shared" si="57"/>
        <v>PAN ZONES</v>
      </c>
      <c r="G338" s="464">
        <v>23</v>
      </c>
      <c r="H338" s="369">
        <v>0.33333333333333331</v>
      </c>
      <c r="I338" s="370" t="str">
        <f t="shared" si="58"/>
        <v>West Beach Fields (T), Stamford</v>
      </c>
      <c r="J338" s="73"/>
      <c r="K338" s="16"/>
      <c r="M338" s="281" t="s">
        <v>122</v>
      </c>
      <c r="N338" s="281" t="s">
        <v>120</v>
      </c>
    </row>
    <row r="339" spans="1:14" ht="12.75" customHeight="1" x14ac:dyDescent="0.35">
      <c r="A339" s="22">
        <v>336</v>
      </c>
      <c r="B339" s="324">
        <v>8</v>
      </c>
      <c r="C339" s="95">
        <v>45095</v>
      </c>
      <c r="D339" s="64" t="s">
        <v>12</v>
      </c>
      <c r="E339" s="530" t="str">
        <f t="shared" si="57"/>
        <v>BYE</v>
      </c>
      <c r="F339" s="530" t="str">
        <f t="shared" si="57"/>
        <v xml:space="preserve">GUILFORD CELTIC </v>
      </c>
      <c r="G339" s="465" t="s">
        <v>91</v>
      </c>
      <c r="H339" s="369" t="str">
        <f>VLOOKUP(E339,START_TIMES,2)</f>
        <v>--</v>
      </c>
      <c r="I339" s="370" t="str">
        <f t="shared" si="58"/>
        <v>--</v>
      </c>
      <c r="J339" s="73"/>
      <c r="K339" s="16"/>
      <c r="M339" s="281" t="s">
        <v>111</v>
      </c>
      <c r="N339" s="281" t="s">
        <v>854</v>
      </c>
    </row>
    <row r="340" spans="1:14" ht="12.75" customHeight="1" x14ac:dyDescent="0.35">
      <c r="A340" s="22">
        <v>337</v>
      </c>
      <c r="B340" s="324">
        <v>8</v>
      </c>
      <c r="C340" s="95">
        <v>45095</v>
      </c>
      <c r="D340" s="64" t="s">
        <v>12</v>
      </c>
      <c r="E340" s="530" t="str">
        <f t="shared" si="57"/>
        <v>WILTON WOLVES</v>
      </c>
      <c r="F340" s="530" t="str">
        <f t="shared" si="57"/>
        <v>SHEBEEN FC</v>
      </c>
      <c r="G340" s="464">
        <v>26</v>
      </c>
      <c r="H340" s="369">
        <f>VLOOKUP(E340,START_TIMES,2)</f>
        <v>0.41666666666666702</v>
      </c>
      <c r="I340" s="370" t="str">
        <f t="shared" si="58"/>
        <v>Lily Field (T), Wilton</v>
      </c>
      <c r="J340" s="73"/>
      <c r="K340" s="16"/>
      <c r="M340" s="281" t="s">
        <v>123</v>
      </c>
      <c r="N340" s="281" t="s">
        <v>859</v>
      </c>
    </row>
    <row r="341" spans="1:14" ht="12.75" customHeight="1" x14ac:dyDescent="0.35">
      <c r="A341" s="22">
        <v>338</v>
      </c>
      <c r="B341" s="324" t="s">
        <v>0</v>
      </c>
      <c r="C341" s="95" t="s">
        <v>0</v>
      </c>
      <c r="D341" s="325" t="s">
        <v>0</v>
      </c>
      <c r="E341" s="531" t="s">
        <v>0</v>
      </c>
      <c r="F341" s="532" t="s">
        <v>0</v>
      </c>
      <c r="G341" s="464" t="s">
        <v>0</v>
      </c>
      <c r="H341" s="374" t="s">
        <v>0</v>
      </c>
      <c r="I341" s="372" t="s">
        <v>0</v>
      </c>
      <c r="J341" s="326"/>
      <c r="K341" s="16"/>
      <c r="M341" s="85"/>
      <c r="N341" s="85"/>
    </row>
    <row r="342" spans="1:14" ht="12.75" customHeight="1" x14ac:dyDescent="0.35">
      <c r="A342" s="22">
        <v>339</v>
      </c>
      <c r="B342" s="324">
        <v>8</v>
      </c>
      <c r="C342" s="95">
        <v>45095</v>
      </c>
      <c r="D342" s="63" t="s">
        <v>102</v>
      </c>
      <c r="E342" s="533" t="str">
        <f t="shared" ref="E342:F346" si="59">VLOOKUP(M342,Teams,2)</f>
        <v>FAIRFIELD GAC 50</v>
      </c>
      <c r="F342" s="533" t="str">
        <f t="shared" si="59"/>
        <v>DOCKSIDE SC</v>
      </c>
      <c r="G342" s="464">
        <v>40</v>
      </c>
      <c r="H342" s="369">
        <f>VLOOKUP(E342,START_TIMES,2)</f>
        <v>0.41666666666666702</v>
      </c>
      <c r="I342" s="370" t="str">
        <f>VLOOKUP(E342,fields,2)</f>
        <v>Ludlowe HS (T), Fairfield</v>
      </c>
      <c r="J342" s="73" t="s">
        <v>950</v>
      </c>
      <c r="K342" s="16"/>
      <c r="M342" s="330" t="s">
        <v>127</v>
      </c>
      <c r="N342" s="330" t="s">
        <v>125</v>
      </c>
    </row>
    <row r="343" spans="1:14" ht="12.75" customHeight="1" x14ac:dyDescent="0.35">
      <c r="A343" s="22">
        <v>340</v>
      </c>
      <c r="B343" s="324">
        <v>8</v>
      </c>
      <c r="C343" s="95">
        <v>45095</v>
      </c>
      <c r="D343" s="63" t="s">
        <v>102</v>
      </c>
      <c r="E343" s="533" t="str">
        <f t="shared" si="59"/>
        <v>GREENWICH PUMAS FC 50</v>
      </c>
      <c r="F343" s="533" t="str">
        <f t="shared" si="59"/>
        <v>CHESHIRE AZZURRI</v>
      </c>
      <c r="G343" s="464">
        <v>52</v>
      </c>
      <c r="H343" s="369">
        <v>0.41666666666666669</v>
      </c>
      <c r="I343" s="370" t="s">
        <v>944</v>
      </c>
      <c r="J343" s="73"/>
      <c r="K343" s="16"/>
      <c r="M343" s="330" t="s">
        <v>128</v>
      </c>
      <c r="N343" s="330" t="s">
        <v>124</v>
      </c>
    </row>
    <row r="344" spans="1:14" ht="12.65" customHeight="1" x14ac:dyDescent="0.35">
      <c r="A344" s="22">
        <v>341</v>
      </c>
      <c r="B344" s="324">
        <v>8</v>
      </c>
      <c r="C344" s="95">
        <v>45095</v>
      </c>
      <c r="D344" s="63" t="s">
        <v>102</v>
      </c>
      <c r="E344" s="533" t="str">
        <f t="shared" si="59"/>
        <v>NORWALK MARINERS LEGENDS</v>
      </c>
      <c r="F344" s="533" t="str">
        <f t="shared" si="59"/>
        <v>NEW FAIRFIELD UNITED</v>
      </c>
      <c r="G344" s="464">
        <v>70</v>
      </c>
      <c r="H344" s="369">
        <f>VLOOKUP(E344,START_TIMES,2)</f>
        <v>0.41666666666666702</v>
      </c>
      <c r="I344" s="370" t="str">
        <f>VLOOKUP(E344,fields,2)</f>
        <v>Nathan Hale MS (T), Norwalk</v>
      </c>
      <c r="J344" s="73"/>
      <c r="K344" s="16"/>
      <c r="M344" s="330" t="s">
        <v>130</v>
      </c>
      <c r="N344" s="330" t="s">
        <v>129</v>
      </c>
    </row>
    <row r="345" spans="1:14" ht="12.75" customHeight="1" x14ac:dyDescent="0.35">
      <c r="A345" s="22">
        <v>342</v>
      </c>
      <c r="B345" s="257">
        <v>8</v>
      </c>
      <c r="C345" s="95">
        <v>45095</v>
      </c>
      <c r="D345" s="63" t="s">
        <v>102</v>
      </c>
      <c r="E345" s="533" t="str">
        <f t="shared" si="59"/>
        <v>VASCO DA GAMA 50</v>
      </c>
      <c r="F345" s="533" t="str">
        <f t="shared" si="59"/>
        <v>DYNAMO SC</v>
      </c>
      <c r="G345" s="464">
        <v>40</v>
      </c>
      <c r="H345" s="369">
        <v>0.41666666666666669</v>
      </c>
      <c r="I345" s="370" t="str">
        <f>VLOOKUP(E345,fields,2)</f>
        <v>Veterans Memorial Park (T), Bridgeport</v>
      </c>
      <c r="J345" s="73" t="s">
        <v>950</v>
      </c>
      <c r="K345" s="16"/>
      <c r="M345" s="330" t="s">
        <v>133</v>
      </c>
      <c r="N345" s="330" t="s">
        <v>126</v>
      </c>
    </row>
    <row r="346" spans="1:14" ht="12.75" customHeight="1" x14ac:dyDescent="0.35">
      <c r="A346" s="22">
        <v>343</v>
      </c>
      <c r="B346" s="324">
        <v>8</v>
      </c>
      <c r="C346" s="95">
        <v>45095</v>
      </c>
      <c r="D346" s="63" t="s">
        <v>102</v>
      </c>
      <c r="E346" s="533" t="str">
        <f t="shared" si="59"/>
        <v>STAMFORD CITY</v>
      </c>
      <c r="F346" s="533" t="str">
        <f t="shared" si="59"/>
        <v>POLONIA FALCON STARS FC</v>
      </c>
      <c r="G346" s="464" t="s">
        <v>960</v>
      </c>
      <c r="H346" s="369">
        <f>VLOOKUP(E346,START_TIMES,2)</f>
        <v>0.41666666666666702</v>
      </c>
      <c r="I346" s="370" t="str">
        <f>VLOOKUP(E346,fields,2)</f>
        <v>West Beach Fields (T), Stamford</v>
      </c>
      <c r="J346" s="73"/>
      <c r="K346" s="16"/>
      <c r="M346" s="330" t="s">
        <v>132</v>
      </c>
      <c r="N346" s="330" t="s">
        <v>131</v>
      </c>
    </row>
    <row r="347" spans="1:14" ht="12.75" customHeight="1" x14ac:dyDescent="0.35">
      <c r="A347" s="22">
        <v>344</v>
      </c>
      <c r="B347" s="324" t="s">
        <v>0</v>
      </c>
      <c r="C347" s="95" t="s">
        <v>0</v>
      </c>
      <c r="D347" s="325" t="s">
        <v>0</v>
      </c>
      <c r="E347" s="531" t="s">
        <v>0</v>
      </c>
      <c r="F347" s="532" t="s">
        <v>0</v>
      </c>
      <c r="G347" s="464" t="s">
        <v>0</v>
      </c>
      <c r="H347" s="374" t="s">
        <v>0</v>
      </c>
      <c r="I347" s="372" t="s">
        <v>0</v>
      </c>
      <c r="J347" s="326"/>
      <c r="K347" s="16"/>
      <c r="M347" s="85"/>
      <c r="N347" s="85"/>
    </row>
    <row r="348" spans="1:14" ht="12.75" customHeight="1" x14ac:dyDescent="0.35">
      <c r="A348" s="22">
        <v>345</v>
      </c>
      <c r="B348" s="324">
        <v>8</v>
      </c>
      <c r="C348" s="95">
        <v>45095</v>
      </c>
      <c r="D348" s="306" t="s">
        <v>890</v>
      </c>
      <c r="E348" s="533" t="str">
        <f t="shared" ref="E348:F350" si="60">VLOOKUP(M348,Teams,2)</f>
        <v>WESTPORT FC</v>
      </c>
      <c r="F348" s="533" t="str">
        <f t="shared" si="60"/>
        <v>EAST HAVEN SC</v>
      </c>
      <c r="G348" s="464">
        <v>50</v>
      </c>
      <c r="H348" s="369">
        <f>VLOOKUP(E348,START_TIMES,2)</f>
        <v>0.33333333333333331</v>
      </c>
      <c r="I348" s="370" t="str">
        <f>VLOOKUP(E348,fields,2)</f>
        <v>Wakeman Park (T), Westport</v>
      </c>
      <c r="J348" s="73"/>
      <c r="K348" s="16"/>
      <c r="M348" s="340" t="s">
        <v>144</v>
      </c>
      <c r="N348" s="340" t="s">
        <v>134</v>
      </c>
    </row>
    <row r="349" spans="1:14" ht="12.75" customHeight="1" x14ac:dyDescent="0.35">
      <c r="A349" s="22">
        <v>346</v>
      </c>
      <c r="B349" s="324">
        <v>8</v>
      </c>
      <c r="C349" s="95">
        <v>45095</v>
      </c>
      <c r="D349" s="306" t="s">
        <v>890</v>
      </c>
      <c r="E349" s="533" t="str">
        <f t="shared" si="60"/>
        <v>GREENWICH PFC</v>
      </c>
      <c r="F349" s="533" t="str">
        <f t="shared" si="60"/>
        <v>NORWALK SPORT COLOMBIA 50</v>
      </c>
      <c r="G349" s="464" t="s">
        <v>996</v>
      </c>
      <c r="H349" s="369">
        <f>VLOOKUP(E349,START_TIMES,2)</f>
        <v>0.33333333333333331</v>
      </c>
      <c r="I349" s="370" t="s">
        <v>994</v>
      </c>
      <c r="J349" s="73" t="s">
        <v>928</v>
      </c>
      <c r="K349" s="16"/>
      <c r="M349" s="340" t="s">
        <v>138</v>
      </c>
      <c r="N349" s="340" t="s">
        <v>141</v>
      </c>
    </row>
    <row r="350" spans="1:14" ht="12.75" customHeight="1" x14ac:dyDescent="0.35">
      <c r="A350" s="22">
        <v>347</v>
      </c>
      <c r="B350" s="324">
        <v>8</v>
      </c>
      <c r="C350" s="95">
        <v>45095</v>
      </c>
      <c r="D350" s="306" t="s">
        <v>890</v>
      </c>
      <c r="E350" s="533" t="str">
        <f t="shared" si="60"/>
        <v>GREENWICH FC 50</v>
      </c>
      <c r="F350" s="533" t="str">
        <f t="shared" si="60"/>
        <v>REBELS UNITED</v>
      </c>
      <c r="G350" s="464">
        <v>51</v>
      </c>
      <c r="H350" s="369">
        <v>0.33333333333333331</v>
      </c>
      <c r="I350" s="370" t="s">
        <v>944</v>
      </c>
      <c r="J350" s="73"/>
      <c r="K350" s="16"/>
      <c r="M350" s="340" t="s">
        <v>136</v>
      </c>
      <c r="N350" s="340" t="s">
        <v>142</v>
      </c>
    </row>
    <row r="351" spans="1:14" ht="14.5" x14ac:dyDescent="0.35">
      <c r="A351" s="22">
        <v>348</v>
      </c>
      <c r="B351" s="257"/>
      <c r="C351" s="95" t="s">
        <v>0</v>
      </c>
      <c r="D351" s="325" t="s">
        <v>0</v>
      </c>
      <c r="E351" s="531" t="s">
        <v>0</v>
      </c>
      <c r="F351" s="532" t="s">
        <v>0</v>
      </c>
      <c r="G351" s="464" t="s">
        <v>0</v>
      </c>
      <c r="H351" s="374" t="s">
        <v>0</v>
      </c>
      <c r="I351" s="372" t="s">
        <v>0</v>
      </c>
      <c r="J351" s="326"/>
      <c r="K351" s="16"/>
      <c r="M351" s="85"/>
      <c r="N351" s="85"/>
    </row>
    <row r="352" spans="1:14" ht="14.5" x14ac:dyDescent="0.35">
      <c r="A352" s="22">
        <v>349</v>
      </c>
      <c r="B352" s="324" t="s">
        <v>802</v>
      </c>
      <c r="C352" s="95">
        <v>45095</v>
      </c>
      <c r="D352" s="68" t="s">
        <v>891</v>
      </c>
      <c r="E352" s="533" t="str">
        <f t="shared" ref="E352:F354" si="61">VLOOKUP(M352,Teams,2)</f>
        <v>ZIMMITTI SC</v>
      </c>
      <c r="F352" s="533" t="str">
        <f t="shared" si="61"/>
        <v>CLUB NAPOLI 50</v>
      </c>
      <c r="G352" s="464">
        <v>12</v>
      </c>
      <c r="H352" s="369">
        <v>0.41666666666666669</v>
      </c>
      <c r="I352" s="370" t="str">
        <f>VLOOKUP(E352,fields,2)</f>
        <v>Pontelandolfo Club (G), Waterbury</v>
      </c>
      <c r="J352" s="73"/>
      <c r="K352" s="16"/>
      <c r="M352" s="456" t="s">
        <v>137</v>
      </c>
      <c r="N352" s="456" t="s">
        <v>146</v>
      </c>
    </row>
    <row r="353" spans="1:29" ht="12.75" customHeight="1" x14ac:dyDescent="0.35">
      <c r="A353" s="22">
        <v>350</v>
      </c>
      <c r="B353" s="324" t="s">
        <v>802</v>
      </c>
      <c r="C353" s="95">
        <v>45095</v>
      </c>
      <c r="D353" s="68" t="s">
        <v>891</v>
      </c>
      <c r="E353" s="533" t="str">
        <f t="shared" si="61"/>
        <v>NORTH BRANFORD LEGENDS</v>
      </c>
      <c r="F353" s="533" t="str">
        <f t="shared" si="61"/>
        <v>SOUTHEAST CT</v>
      </c>
      <c r="G353" s="464">
        <v>12</v>
      </c>
      <c r="H353" s="369">
        <v>0.375</v>
      </c>
      <c r="I353" s="370" t="str">
        <f>VLOOKUP(E353,fields,2)</f>
        <v>Northford Park (G), Northford</v>
      </c>
      <c r="J353" s="73" t="s">
        <v>950</v>
      </c>
      <c r="K353" s="16"/>
      <c r="M353" s="456" t="s">
        <v>148</v>
      </c>
      <c r="N353" s="456" t="s">
        <v>149</v>
      </c>
    </row>
    <row r="354" spans="1:29" ht="12.75" customHeight="1" x14ac:dyDescent="0.35">
      <c r="A354" s="22">
        <v>351</v>
      </c>
      <c r="B354" s="324">
        <v>8</v>
      </c>
      <c r="C354" s="95">
        <v>45095</v>
      </c>
      <c r="D354" s="68" t="s">
        <v>891</v>
      </c>
      <c r="E354" s="533" t="str">
        <f t="shared" si="61"/>
        <v>GUILFORD BLACK EAGLES</v>
      </c>
      <c r="F354" s="533" t="str">
        <f t="shared" si="61"/>
        <v>VASCO DA GAMA 60</v>
      </c>
      <c r="G354" s="464">
        <v>31</v>
      </c>
      <c r="H354" s="369">
        <f>VLOOKUP(E354,START_TIMES,2)</f>
        <v>0.41666666666666702</v>
      </c>
      <c r="I354" s="370" t="str">
        <f>VLOOKUP(E354,fields,2)</f>
        <v>Calvin Leete School (G), Guilford</v>
      </c>
      <c r="J354" s="73"/>
      <c r="K354" s="16"/>
      <c r="M354" s="456" t="s">
        <v>147</v>
      </c>
      <c r="N354" s="456" t="s">
        <v>135</v>
      </c>
    </row>
    <row r="355" spans="1:29" ht="12.75" customHeight="1" x14ac:dyDescent="0.35">
      <c r="A355" s="22">
        <v>352</v>
      </c>
      <c r="B355" s="257"/>
      <c r="C355" s="95"/>
      <c r="D355" s="68"/>
      <c r="E355" s="533"/>
      <c r="F355" s="533"/>
      <c r="G355" s="464"/>
      <c r="H355" s="369"/>
      <c r="I355" s="370"/>
      <c r="J355" s="73"/>
      <c r="K355" s="16"/>
      <c r="M355" s="456"/>
      <c r="N355" s="456"/>
    </row>
    <row r="356" spans="1:29" ht="12.75" customHeight="1" x14ac:dyDescent="0.35">
      <c r="A356" s="22">
        <v>353</v>
      </c>
      <c r="B356" s="257"/>
      <c r="C356" s="95">
        <v>45101</v>
      </c>
      <c r="D356" s="63" t="s">
        <v>102</v>
      </c>
      <c r="E356" s="533" t="str">
        <f>VLOOKUP(M356,Teams,2)</f>
        <v>DYNAMO SC</v>
      </c>
      <c r="F356" s="533" t="str">
        <f>VLOOKUP(N356,Teams,2)</f>
        <v>NORWALK MARINERS LEGENDS</v>
      </c>
      <c r="G356" s="464">
        <v>13</v>
      </c>
      <c r="H356" s="369">
        <v>0.75</v>
      </c>
      <c r="I356" s="370" t="s">
        <v>696</v>
      </c>
      <c r="J356" s="73" t="s">
        <v>990</v>
      </c>
      <c r="K356" s="16"/>
      <c r="M356" s="330" t="s">
        <v>126</v>
      </c>
      <c r="N356" s="330" t="s">
        <v>130</v>
      </c>
    </row>
    <row r="357" spans="1:29" ht="14.5" x14ac:dyDescent="0.35">
      <c r="A357" s="22">
        <v>354</v>
      </c>
      <c r="B357" s="324" t="s">
        <v>0</v>
      </c>
      <c r="C357" s="95" t="s">
        <v>0</v>
      </c>
      <c r="D357" s="325" t="s">
        <v>0</v>
      </c>
      <c r="E357" s="531" t="s">
        <v>0</v>
      </c>
      <c r="F357" s="532" t="s">
        <v>0</v>
      </c>
      <c r="G357" s="464" t="s">
        <v>0</v>
      </c>
      <c r="H357" s="374" t="s">
        <v>0</v>
      </c>
      <c r="I357" s="372" t="s">
        <v>0</v>
      </c>
      <c r="J357" s="326"/>
      <c r="K357" s="16"/>
      <c r="M357" s="85"/>
      <c r="N357" s="85"/>
    </row>
    <row r="358" spans="1:29" ht="12.75" customHeight="1" x14ac:dyDescent="0.35">
      <c r="A358" s="22">
        <v>355</v>
      </c>
      <c r="B358" s="257">
        <v>9</v>
      </c>
      <c r="C358" s="95">
        <v>45102</v>
      </c>
      <c r="D358" s="69" t="s">
        <v>10</v>
      </c>
      <c r="E358" s="533" t="str">
        <f t="shared" ref="E358:F362" si="62">VLOOKUP(M358,Teams,2)</f>
        <v>CLINTON FC 30</v>
      </c>
      <c r="F358" s="533" t="str">
        <f t="shared" si="62"/>
        <v>STAMFORD FC</v>
      </c>
      <c r="G358" s="464" t="s">
        <v>959</v>
      </c>
      <c r="H358" s="369">
        <f>VLOOKUP(E358,START_TIMES,2)</f>
        <v>0.33333333333333331</v>
      </c>
      <c r="I358" s="370" t="str">
        <f>VLOOKUP(E358,fields,2)</f>
        <v>Strong Field (T), Madison</v>
      </c>
      <c r="J358" s="73"/>
      <c r="K358" s="16"/>
      <c r="M358" s="85" t="s">
        <v>97</v>
      </c>
      <c r="N358" s="85" t="s">
        <v>95</v>
      </c>
    </row>
    <row r="359" spans="1:29" ht="12.75" customHeight="1" x14ac:dyDescent="0.35">
      <c r="A359" s="22">
        <v>356</v>
      </c>
      <c r="B359" s="257">
        <v>9</v>
      </c>
      <c r="C359" s="95">
        <v>45102</v>
      </c>
      <c r="D359" s="69" t="s">
        <v>10</v>
      </c>
      <c r="E359" s="533" t="str">
        <f t="shared" si="62"/>
        <v>NORWALK FC</v>
      </c>
      <c r="F359" s="533" t="str">
        <f t="shared" si="62"/>
        <v>CLUB NAPOLI 30</v>
      </c>
      <c r="G359" s="464" t="s">
        <v>1000</v>
      </c>
      <c r="H359" s="369">
        <v>0.33333333333333331</v>
      </c>
      <c r="I359" s="370" t="str">
        <f>VLOOKUP(E359,fields,2)</f>
        <v>Nathan Hale MS (T), Norwalk</v>
      </c>
      <c r="J359" s="73" t="s">
        <v>1001</v>
      </c>
      <c r="K359" s="16"/>
      <c r="M359" s="85" t="s">
        <v>100</v>
      </c>
      <c r="N359" s="85" t="s">
        <v>96</v>
      </c>
    </row>
    <row r="360" spans="1:29" ht="12.75" customHeight="1" x14ac:dyDescent="0.35">
      <c r="A360" s="22">
        <v>357</v>
      </c>
      <c r="B360" s="257">
        <v>9</v>
      </c>
      <c r="C360" s="95">
        <v>45102</v>
      </c>
      <c r="D360" s="69" t="s">
        <v>10</v>
      </c>
      <c r="E360" s="533" t="str">
        <f t="shared" si="62"/>
        <v>VASCO DA GAMA 30</v>
      </c>
      <c r="F360" s="533" t="str">
        <f t="shared" si="62"/>
        <v>GREENWICH FC 30</v>
      </c>
      <c r="G360" s="464">
        <v>13</v>
      </c>
      <c r="H360" s="369">
        <v>0.33333333333333331</v>
      </c>
      <c r="I360" s="370" t="str">
        <f>VLOOKUP(E360,fields,2)</f>
        <v>Veterans Memorial Park (T), Bridgeport</v>
      </c>
      <c r="J360" s="73"/>
      <c r="K360" s="16"/>
      <c r="M360" s="85" t="s">
        <v>101</v>
      </c>
      <c r="N360" s="85" t="s">
        <v>99</v>
      </c>
    </row>
    <row r="361" spans="1:29" ht="12.75" customHeight="1" x14ac:dyDescent="0.35">
      <c r="A361" s="22">
        <v>358</v>
      </c>
      <c r="B361" s="257">
        <v>9</v>
      </c>
      <c r="C361" s="95">
        <v>45102</v>
      </c>
      <c r="D361" s="69" t="s">
        <v>10</v>
      </c>
      <c r="E361" s="533" t="str">
        <f t="shared" si="62"/>
        <v>DANBURY UNITED</v>
      </c>
      <c r="F361" s="533" t="str">
        <f t="shared" si="62"/>
        <v>NORTH BRANFORD 30</v>
      </c>
      <c r="G361" s="464">
        <v>93</v>
      </c>
      <c r="H361" s="369">
        <f>VLOOKUP(E361,START_TIMES,2)</f>
        <v>0.375</v>
      </c>
      <c r="I361" s="370" t="str">
        <f>VLOOKUP(E361,fields,2)</f>
        <v>Portuguese Cultural Center (G), Danbury</v>
      </c>
      <c r="J361" s="73"/>
      <c r="K361" s="16"/>
      <c r="M361" s="85" t="s">
        <v>93</v>
      </c>
      <c r="N361" s="85" t="s">
        <v>98</v>
      </c>
    </row>
    <row r="362" spans="1:29" ht="12.75" customHeight="1" x14ac:dyDescent="0.35">
      <c r="A362" s="22">
        <v>359</v>
      </c>
      <c r="B362" s="257">
        <v>9</v>
      </c>
      <c r="C362" s="95">
        <v>45102</v>
      </c>
      <c r="D362" s="69" t="s">
        <v>10</v>
      </c>
      <c r="E362" s="533" t="str">
        <f t="shared" si="62"/>
        <v>HAMDEN ALL STARS</v>
      </c>
      <c r="F362" s="533" t="str">
        <f t="shared" si="62"/>
        <v>NEWTOWN SALTY DOGS</v>
      </c>
      <c r="G362" s="464">
        <v>72</v>
      </c>
      <c r="H362" s="369">
        <f>VLOOKUP(E362,START_TIMES,2)</f>
        <v>0.41666666666666702</v>
      </c>
      <c r="I362" s="370" t="str">
        <f>VLOOKUP(E362,fields,2)</f>
        <v>West Woods School (G), Hamden</v>
      </c>
      <c r="J362" s="73"/>
      <c r="K362" s="16"/>
      <c r="M362" s="85" t="s">
        <v>94</v>
      </c>
      <c r="N362" s="85" t="s">
        <v>92</v>
      </c>
    </row>
    <row r="363" spans="1:29" ht="12.75" customHeight="1" x14ac:dyDescent="0.35">
      <c r="A363" s="22">
        <v>360</v>
      </c>
      <c r="B363" s="324" t="s">
        <v>0</v>
      </c>
      <c r="C363" s="95" t="s">
        <v>0</v>
      </c>
      <c r="D363" s="325" t="s">
        <v>0</v>
      </c>
      <c r="E363" s="531" t="s">
        <v>0</v>
      </c>
      <c r="F363" s="532" t="s">
        <v>0</v>
      </c>
      <c r="G363" s="464" t="s">
        <v>0</v>
      </c>
      <c r="H363" s="374" t="s">
        <v>0</v>
      </c>
      <c r="I363" s="372" t="s">
        <v>0</v>
      </c>
      <c r="J363" s="326"/>
      <c r="K363" s="16"/>
      <c r="M363" s="85"/>
      <c r="N363" s="85"/>
    </row>
    <row r="364" spans="1:29" ht="12.75" customHeight="1" x14ac:dyDescent="0.35">
      <c r="A364" s="22">
        <v>361</v>
      </c>
      <c r="B364" s="257">
        <v>9</v>
      </c>
      <c r="C364" s="95">
        <v>45102</v>
      </c>
      <c r="D364" s="66" t="s">
        <v>175</v>
      </c>
      <c r="E364" s="530" t="str">
        <f t="shared" ref="E364:F368" si="63">VLOOKUP(M364,Teams,2)</f>
        <v>COYOTES FC</v>
      </c>
      <c r="F364" s="533" t="str">
        <f t="shared" si="63"/>
        <v>SHELTON FC</v>
      </c>
      <c r="G364" s="464">
        <v>18</v>
      </c>
      <c r="H364" s="369">
        <f>VLOOKUP(E364,START_TIMES,2)</f>
        <v>0.33333333333333331</v>
      </c>
      <c r="I364" s="370" t="str">
        <f>VLOOKUP(E364,fields,2)</f>
        <v>Pragemann  Park (G), Wallingford</v>
      </c>
      <c r="J364" s="73"/>
      <c r="K364" s="16"/>
      <c r="M364" s="85" t="s">
        <v>150</v>
      </c>
      <c r="N364" s="85" t="s">
        <v>158</v>
      </c>
    </row>
    <row r="365" spans="1:29" ht="12.75" customHeight="1" thickBot="1" x14ac:dyDescent="0.4">
      <c r="A365" s="22">
        <v>362</v>
      </c>
      <c r="B365" s="257">
        <v>9</v>
      </c>
      <c r="C365" s="95">
        <v>45102</v>
      </c>
      <c r="D365" s="66" t="s">
        <v>175</v>
      </c>
      <c r="E365" s="533" t="str">
        <f t="shared" si="63"/>
        <v>QPR</v>
      </c>
      <c r="F365" s="533" t="str">
        <f t="shared" si="63"/>
        <v>ELITE FC</v>
      </c>
      <c r="G365" s="464">
        <v>61</v>
      </c>
      <c r="H365" s="369">
        <v>0.375</v>
      </c>
      <c r="I365" s="370" t="str">
        <f>VLOOKUP(E365,fields,2)</f>
        <v>Quinnipiac Park (G), Cheshire</v>
      </c>
      <c r="J365" s="73"/>
      <c r="K365" s="16"/>
      <c r="M365" s="85" t="s">
        <v>157</v>
      </c>
      <c r="N365" s="85" t="s">
        <v>151</v>
      </c>
    </row>
    <row r="366" spans="1:29" ht="12.75" customHeight="1" thickTop="1" thickBot="1" x14ac:dyDescent="0.4">
      <c r="A366" s="22">
        <v>363</v>
      </c>
      <c r="B366" s="257">
        <v>9</v>
      </c>
      <c r="C366" s="95">
        <v>45102</v>
      </c>
      <c r="D366" s="66" t="s">
        <v>175</v>
      </c>
      <c r="E366" s="533" t="str">
        <f t="shared" si="63"/>
        <v>TRINITY FC</v>
      </c>
      <c r="F366" s="533" t="str">
        <f t="shared" si="63"/>
        <v>LITCHFIELD COUNTY BLUES 30</v>
      </c>
      <c r="G366" s="464">
        <v>21</v>
      </c>
      <c r="H366" s="369">
        <v>0.41666666666666669</v>
      </c>
      <c r="I366" s="370" t="s">
        <v>927</v>
      </c>
      <c r="J366" s="73" t="s">
        <v>953</v>
      </c>
      <c r="K366" s="16"/>
      <c r="M366" s="85" t="s">
        <v>159</v>
      </c>
      <c r="N366" s="85" t="s">
        <v>153</v>
      </c>
      <c r="S366" s="16"/>
      <c r="T366" s="198"/>
      <c r="U366" s="198"/>
      <c r="V366" s="16">
        <v>73</v>
      </c>
      <c r="W366" s="209"/>
      <c r="X366" s="215"/>
      <c r="Y366" s="16"/>
      <c r="Z366" s="20"/>
      <c r="AC366" s="16"/>
    </row>
    <row r="367" spans="1:29" ht="12.75" customHeight="1" thickTop="1" thickBot="1" x14ac:dyDescent="0.4">
      <c r="A367" s="22">
        <v>364</v>
      </c>
      <c r="B367" s="257">
        <v>9</v>
      </c>
      <c r="C367" s="95">
        <v>45102</v>
      </c>
      <c r="D367" s="66" t="s">
        <v>175</v>
      </c>
      <c r="E367" s="533" t="str">
        <f t="shared" si="63"/>
        <v>FC CALDO VERDE</v>
      </c>
      <c r="F367" s="533" t="str">
        <f t="shared" si="63"/>
        <v>NAUGATUCK FUSION</v>
      </c>
      <c r="G367" s="464">
        <v>20</v>
      </c>
      <c r="H367" s="369">
        <v>0.33333333333333331</v>
      </c>
      <c r="I367" s="372" t="s">
        <v>998</v>
      </c>
      <c r="J367" s="73" t="s">
        <v>999</v>
      </c>
      <c r="K367" s="16"/>
      <c r="M367" s="85" t="s">
        <v>152</v>
      </c>
      <c r="N367" s="85" t="s">
        <v>156</v>
      </c>
      <c r="S367" s="16"/>
      <c r="T367" s="198"/>
      <c r="U367" s="198"/>
      <c r="V367" s="16"/>
      <c r="W367" s="209"/>
      <c r="X367" s="215"/>
      <c r="Y367" s="16"/>
      <c r="Z367" s="20"/>
      <c r="AC367" s="16"/>
    </row>
    <row r="368" spans="1:29" ht="12.75" customHeight="1" thickTop="1" thickBot="1" x14ac:dyDescent="0.4">
      <c r="A368" s="22">
        <v>365</v>
      </c>
      <c r="B368" s="257">
        <v>9</v>
      </c>
      <c r="C368" s="95">
        <v>45102</v>
      </c>
      <c r="D368" s="66" t="s">
        <v>175</v>
      </c>
      <c r="E368" s="533" t="str">
        <f t="shared" si="63"/>
        <v>MILFORD AMIGOS</v>
      </c>
      <c r="F368" s="533" t="str">
        <f t="shared" si="63"/>
        <v>MILFORD TUESDAY</v>
      </c>
      <c r="G368" s="464">
        <v>42</v>
      </c>
      <c r="H368" s="369">
        <f>VLOOKUP(E368,START_TIMES,2)</f>
        <v>0.33333333333333331</v>
      </c>
      <c r="I368" s="370" t="str">
        <f>VLOOKUP(E368,fields,2)</f>
        <v>Pease Road (G), Woodbridge</v>
      </c>
      <c r="J368" s="73"/>
      <c r="K368" s="16"/>
      <c r="M368" s="85" t="s">
        <v>154</v>
      </c>
      <c r="N368" s="85" t="s">
        <v>155</v>
      </c>
      <c r="S368" s="16"/>
      <c r="T368" s="198"/>
      <c r="U368" s="198"/>
      <c r="V368" s="16">
        <v>74</v>
      </c>
      <c r="W368" s="209"/>
      <c r="X368" s="215"/>
      <c r="Y368" s="16"/>
      <c r="Z368" s="20"/>
      <c r="AC368" s="16"/>
    </row>
    <row r="369" spans="1:14" ht="12.75" customHeight="1" thickTop="1" x14ac:dyDescent="0.35">
      <c r="A369" s="22">
        <v>366</v>
      </c>
      <c r="B369" s="324" t="s">
        <v>0</v>
      </c>
      <c r="C369" s="95" t="s">
        <v>0</v>
      </c>
      <c r="D369" s="325" t="s">
        <v>0</v>
      </c>
      <c r="E369" s="531" t="s">
        <v>0</v>
      </c>
      <c r="F369" s="532" t="s">
        <v>0</v>
      </c>
      <c r="G369" s="464" t="s">
        <v>0</v>
      </c>
      <c r="H369" s="374" t="s">
        <v>0</v>
      </c>
      <c r="I369" s="372"/>
      <c r="J369" s="326"/>
      <c r="K369" s="16"/>
      <c r="M369" s="85"/>
      <c r="N369" s="85"/>
    </row>
    <row r="370" spans="1:14" ht="12.75" customHeight="1" x14ac:dyDescent="0.35">
      <c r="A370" s="22">
        <v>367</v>
      </c>
      <c r="B370" s="257">
        <v>9</v>
      </c>
      <c r="C370" s="95">
        <v>45102</v>
      </c>
      <c r="D370" s="65" t="s">
        <v>11</v>
      </c>
      <c r="E370" s="533" t="str">
        <f t="shared" ref="E370:F374" si="64">VLOOKUP(M370,Teams,2)</f>
        <v>CLINTON FC 40</v>
      </c>
      <c r="F370" s="533" t="str">
        <f t="shared" si="64"/>
        <v>VASCO DA GAMA 40</v>
      </c>
      <c r="G370" s="464">
        <v>21</v>
      </c>
      <c r="H370" s="369">
        <f>VLOOKUP(E370,START_TIMES,2)</f>
        <v>0.33333333333333331</v>
      </c>
      <c r="I370" s="370" t="str">
        <f>VLOOKUP(E370,fields,2)</f>
        <v>Indian River Sports Complex (T), Clinton</v>
      </c>
      <c r="J370" s="73"/>
      <c r="K370" s="16"/>
      <c r="M370" s="359" t="s">
        <v>160</v>
      </c>
      <c r="N370" s="359" t="s">
        <v>108</v>
      </c>
    </row>
    <row r="371" spans="1:14" ht="12.75" customHeight="1" x14ac:dyDescent="0.35">
      <c r="A371" s="22">
        <v>368</v>
      </c>
      <c r="B371" s="257">
        <v>9</v>
      </c>
      <c r="C371" s="95">
        <v>45102</v>
      </c>
      <c r="D371" s="65" t="s">
        <v>11</v>
      </c>
      <c r="E371" s="533" t="str">
        <f t="shared" si="64"/>
        <v>STORM FC</v>
      </c>
      <c r="F371" s="533" t="str">
        <f t="shared" si="64"/>
        <v>FAIRFIELD GAC 40</v>
      </c>
      <c r="G371" s="464">
        <v>16</v>
      </c>
      <c r="H371" s="369">
        <f>VLOOKUP(E371,START_TIMES,2)</f>
        <v>0.33333333333333331</v>
      </c>
      <c r="I371" s="370" t="str">
        <f>VLOOKUP(E371,fields,2)</f>
        <v>Wakeman Park (T), Westport</v>
      </c>
      <c r="J371" s="73"/>
      <c r="K371" s="16"/>
      <c r="M371" s="359" t="s">
        <v>107</v>
      </c>
      <c r="N371" s="359" t="s">
        <v>161</v>
      </c>
    </row>
    <row r="372" spans="1:14" ht="12.75" customHeight="1" x14ac:dyDescent="0.35">
      <c r="A372" s="22">
        <v>369</v>
      </c>
      <c r="B372" s="257">
        <v>9</v>
      </c>
      <c r="C372" s="95">
        <v>45102</v>
      </c>
      <c r="D372" s="65" t="s">
        <v>11</v>
      </c>
      <c r="E372" s="533" t="str">
        <f t="shared" si="64"/>
        <v>WATERBURY ALBANIANS</v>
      </c>
      <c r="F372" s="533" t="str">
        <f t="shared" si="64"/>
        <v>GREENWICH PUMAS FC 40</v>
      </c>
      <c r="G372" s="464">
        <v>25</v>
      </c>
      <c r="H372" s="369">
        <f>VLOOKUP(E372,START_TIMES,2)</f>
        <v>0.33333333333333331</v>
      </c>
      <c r="I372" s="370" t="str">
        <f>VLOOKUP(E372,fields,2)</f>
        <v>Lower Ptak (G), Brookfield</v>
      </c>
      <c r="J372" s="73"/>
      <c r="K372" s="16"/>
      <c r="M372" s="359" t="s">
        <v>109</v>
      </c>
      <c r="N372" s="359" t="s">
        <v>163</v>
      </c>
    </row>
    <row r="373" spans="1:14" ht="12.75" customHeight="1" x14ac:dyDescent="0.35">
      <c r="A373" s="22">
        <v>370</v>
      </c>
      <c r="B373" s="257">
        <v>9</v>
      </c>
      <c r="C373" s="95">
        <v>45102</v>
      </c>
      <c r="D373" s="65" t="s">
        <v>11</v>
      </c>
      <c r="E373" s="533" t="str">
        <f t="shared" si="64"/>
        <v>GREENWICH FC 40</v>
      </c>
      <c r="F373" s="533" t="str">
        <f t="shared" si="64"/>
        <v>SOUTHEAST ROVERS</v>
      </c>
      <c r="G373" s="464">
        <v>50</v>
      </c>
      <c r="H373" s="369">
        <v>0.41666666666666669</v>
      </c>
      <c r="I373" s="370" t="s">
        <v>944</v>
      </c>
      <c r="J373" s="73"/>
      <c r="K373" s="16"/>
      <c r="M373" s="359" t="s">
        <v>162</v>
      </c>
      <c r="N373" s="359" t="s">
        <v>106</v>
      </c>
    </row>
    <row r="374" spans="1:14" ht="12.75" customHeight="1" x14ac:dyDescent="0.35">
      <c r="A374" s="22">
        <v>371</v>
      </c>
      <c r="B374" s="257">
        <v>9</v>
      </c>
      <c r="C374" s="95">
        <v>45102</v>
      </c>
      <c r="D374" s="65" t="s">
        <v>11</v>
      </c>
      <c r="E374" s="533" t="str">
        <f t="shared" si="64"/>
        <v>RIDGEFIELD KICKS</v>
      </c>
      <c r="F374" s="533" t="str">
        <f t="shared" si="64"/>
        <v>NORWALK SPORT COLOMBIA 40</v>
      </c>
      <c r="G374" s="464" t="s">
        <v>959</v>
      </c>
      <c r="H374" s="369">
        <f>VLOOKUP(E374,START_TIMES,2)</f>
        <v>0.41666666666666669</v>
      </c>
      <c r="I374" s="370" t="str">
        <f>VLOOKUP(E374,fields,2)</f>
        <v>Wooster School (T), Danbury</v>
      </c>
      <c r="J374" s="73"/>
      <c r="K374" s="16"/>
      <c r="M374" s="359" t="s">
        <v>105</v>
      </c>
      <c r="N374" s="359" t="s">
        <v>104</v>
      </c>
    </row>
    <row r="375" spans="1:14" ht="12.75" customHeight="1" x14ac:dyDescent="0.35">
      <c r="A375" s="22">
        <v>372</v>
      </c>
      <c r="B375" s="324" t="s">
        <v>0</v>
      </c>
      <c r="C375" s="95" t="s">
        <v>0</v>
      </c>
      <c r="D375" s="325" t="s">
        <v>0</v>
      </c>
      <c r="E375" s="531" t="s">
        <v>0</v>
      </c>
      <c r="F375" s="532" t="s">
        <v>0</v>
      </c>
      <c r="G375" s="464" t="s">
        <v>0</v>
      </c>
      <c r="H375" s="374" t="s">
        <v>0</v>
      </c>
      <c r="I375" s="372" t="s">
        <v>0</v>
      </c>
      <c r="J375" s="326"/>
      <c r="K375" s="16"/>
      <c r="M375" s="85"/>
      <c r="N375" s="85"/>
    </row>
    <row r="376" spans="1:14" ht="12.75" customHeight="1" x14ac:dyDescent="0.35">
      <c r="A376" s="22">
        <v>373</v>
      </c>
      <c r="B376" s="257">
        <v>9</v>
      </c>
      <c r="C376" s="95">
        <v>45102</v>
      </c>
      <c r="D376" s="64" t="s">
        <v>12</v>
      </c>
      <c r="E376" s="530" t="str">
        <f t="shared" ref="E376:F382" si="65">VLOOKUP(M376,Teams,2)</f>
        <v>DERBY QUITUS</v>
      </c>
      <c r="F376" s="530" t="str">
        <f t="shared" si="65"/>
        <v>WILTON WOLVES</v>
      </c>
      <c r="G376" s="464">
        <v>35</v>
      </c>
      <c r="H376" s="369">
        <f t="shared" ref="H376:H381" si="66">VLOOKUP(E376,START_TIMES,2)</f>
        <v>0.41666666666666702</v>
      </c>
      <c r="I376" s="370" t="str">
        <f>VLOOKUP(E376,fields,2)</f>
        <v>Witek Park (G), Derby</v>
      </c>
      <c r="J376" s="73" t="s">
        <v>953</v>
      </c>
      <c r="K376" s="16"/>
      <c r="M376" s="281" t="s">
        <v>113</v>
      </c>
      <c r="N376" s="281" t="s">
        <v>861</v>
      </c>
    </row>
    <row r="377" spans="1:14" ht="12.75" customHeight="1" x14ac:dyDescent="0.35">
      <c r="A377" s="22">
        <v>374</v>
      </c>
      <c r="B377" s="257">
        <v>9</v>
      </c>
      <c r="C377" s="95">
        <v>45102</v>
      </c>
      <c r="D377" s="64" t="s">
        <v>12</v>
      </c>
      <c r="E377" s="530" t="str">
        <f t="shared" si="65"/>
        <v>NORTH HAVEN SC</v>
      </c>
      <c r="F377" s="530" t="str">
        <f t="shared" si="65"/>
        <v>BYE</v>
      </c>
      <c r="G377" s="465" t="s">
        <v>91</v>
      </c>
      <c r="H377" s="369">
        <f t="shared" si="66"/>
        <v>0.41666666666666702</v>
      </c>
      <c r="I377" s="370" t="str">
        <f>VLOOKUP(E377,fields,2)</f>
        <v>Memorial Field (G), North Haven</v>
      </c>
      <c r="J377" s="73"/>
      <c r="K377" s="16"/>
      <c r="M377" s="281" t="s">
        <v>119</v>
      </c>
      <c r="N377" s="281" t="s">
        <v>851</v>
      </c>
    </row>
    <row r="378" spans="1:14" ht="12.75" customHeight="1" x14ac:dyDescent="0.35">
      <c r="A378" s="22">
        <v>375</v>
      </c>
      <c r="B378" s="257">
        <v>9</v>
      </c>
      <c r="C378" s="95">
        <v>45102</v>
      </c>
      <c r="D378" s="64" t="s">
        <v>12</v>
      </c>
      <c r="E378" s="530" t="str">
        <f t="shared" si="65"/>
        <v>PAN ZONES</v>
      </c>
      <c r="F378" s="530" t="str">
        <f t="shared" si="65"/>
        <v>GUILFORD BELL CURVE</v>
      </c>
      <c r="G378" s="464">
        <v>61</v>
      </c>
      <c r="H378" s="369">
        <f t="shared" si="66"/>
        <v>0.41666666666666702</v>
      </c>
      <c r="I378" s="370" t="s">
        <v>962</v>
      </c>
      <c r="J378" s="73" t="s">
        <v>928</v>
      </c>
      <c r="K378" s="16"/>
      <c r="M378" s="281" t="s">
        <v>120</v>
      </c>
      <c r="N378" s="281" t="s">
        <v>853</v>
      </c>
    </row>
    <row r="379" spans="1:14" ht="12.75" customHeight="1" x14ac:dyDescent="0.35">
      <c r="A379" s="22">
        <v>376</v>
      </c>
      <c r="B379" s="257">
        <v>9</v>
      </c>
      <c r="C379" s="95">
        <v>45102</v>
      </c>
      <c r="D379" s="64" t="s">
        <v>12</v>
      </c>
      <c r="E379" s="530" t="str">
        <f t="shared" si="65"/>
        <v>STAMFORD UNITED</v>
      </c>
      <c r="F379" s="530" t="str">
        <f t="shared" si="65"/>
        <v>CLUB NAPOLI 40</v>
      </c>
      <c r="G379" s="464">
        <v>14</v>
      </c>
      <c r="H379" s="369">
        <f t="shared" si="66"/>
        <v>0.41666666666666702</v>
      </c>
      <c r="I379" s="370" t="str">
        <f>VLOOKUP(E379,fields,2)</f>
        <v>West Beach Fields (T), Stamford</v>
      </c>
      <c r="J379" s="73"/>
      <c r="K379" s="16"/>
      <c r="M379" s="281" t="s">
        <v>122</v>
      </c>
      <c r="N379" s="281" t="s">
        <v>112</v>
      </c>
    </row>
    <row r="380" spans="1:14" ht="12.75" customHeight="1" x14ac:dyDescent="0.35">
      <c r="A380" s="22">
        <v>377</v>
      </c>
      <c r="B380" s="257">
        <v>9</v>
      </c>
      <c r="C380" s="95">
        <v>45102</v>
      </c>
      <c r="D380" s="64" t="s">
        <v>12</v>
      </c>
      <c r="E380" s="530" t="str">
        <f t="shared" si="65"/>
        <v xml:space="preserve">GUILFORD CELTIC </v>
      </c>
      <c r="F380" s="530" t="str">
        <f t="shared" si="65"/>
        <v>LITCHFIELD COUNTY BLUES 40</v>
      </c>
      <c r="G380" s="464" t="s">
        <v>1000</v>
      </c>
      <c r="H380" s="369">
        <f t="shared" si="66"/>
        <v>0.41666666666666702</v>
      </c>
      <c r="I380" s="370" t="str">
        <f>VLOOKUP(E380,fields,2)</f>
        <v>Guilford HS (T), Guilford</v>
      </c>
      <c r="J380" s="73" t="s">
        <v>953</v>
      </c>
      <c r="K380" s="16"/>
      <c r="M380" s="281" t="s">
        <v>115</v>
      </c>
      <c r="N380" s="281" t="s">
        <v>855</v>
      </c>
    </row>
    <row r="381" spans="1:14" ht="12.75" customHeight="1" x14ac:dyDescent="0.35">
      <c r="A381" s="22">
        <v>378</v>
      </c>
      <c r="B381" s="257">
        <v>9</v>
      </c>
      <c r="C381" s="95">
        <v>45102</v>
      </c>
      <c r="D381" s="64" t="s">
        <v>12</v>
      </c>
      <c r="E381" s="530" t="str">
        <f t="shared" si="65"/>
        <v>SHEBEEN FC</v>
      </c>
      <c r="F381" s="530" t="str">
        <f t="shared" si="65"/>
        <v>NEW HAVEN AMERICANS</v>
      </c>
      <c r="G381" s="464">
        <v>42</v>
      </c>
      <c r="H381" s="369">
        <f t="shared" si="66"/>
        <v>0.41666666666666669</v>
      </c>
      <c r="I381" s="370" t="str">
        <f>VLOOKUP(E381,fields,2)</f>
        <v>Ludlowe HS (T), Fairfield</v>
      </c>
      <c r="J381" s="73"/>
      <c r="K381" s="16"/>
      <c r="M381" s="281" t="s">
        <v>121</v>
      </c>
      <c r="N381" s="281" t="s">
        <v>856</v>
      </c>
    </row>
    <row r="382" spans="1:14" ht="12.75" customHeight="1" x14ac:dyDescent="0.35">
      <c r="A382" s="22">
        <v>379</v>
      </c>
      <c r="B382" s="257">
        <v>9</v>
      </c>
      <c r="C382" s="95">
        <v>45102</v>
      </c>
      <c r="D382" s="64" t="s">
        <v>12</v>
      </c>
      <c r="E382" s="530" t="str">
        <f t="shared" si="65"/>
        <v>NORTH BRANFORD 40</v>
      </c>
      <c r="F382" s="530" t="str">
        <f t="shared" si="65"/>
        <v>BESA SC</v>
      </c>
      <c r="G382" s="464">
        <v>46</v>
      </c>
      <c r="H382" s="369">
        <v>0.41666666666666669</v>
      </c>
      <c r="I382" s="370" t="str">
        <f>VLOOKUP(E382,fields,2)</f>
        <v>Bittner Park (G), Guilford</v>
      </c>
      <c r="J382" s="73" t="s">
        <v>953</v>
      </c>
      <c r="K382" s="16"/>
      <c r="M382" s="281" t="s">
        <v>118</v>
      </c>
      <c r="N382" s="281" t="s">
        <v>850</v>
      </c>
    </row>
    <row r="383" spans="1:14" ht="12.75" customHeight="1" x14ac:dyDescent="0.25">
      <c r="A383" s="22">
        <v>380</v>
      </c>
      <c r="B383" s="22" t="s">
        <v>0</v>
      </c>
      <c r="C383" s="22" t="s">
        <v>0</v>
      </c>
      <c r="D383" s="22" t="s">
        <v>0</v>
      </c>
      <c r="E383" s="538" t="s">
        <v>0</v>
      </c>
      <c r="F383" s="538" t="s">
        <v>0</v>
      </c>
      <c r="G383" s="22" t="s">
        <v>0</v>
      </c>
      <c r="H383" s="22" t="s">
        <v>0</v>
      </c>
      <c r="I383" s="22" t="s">
        <v>0</v>
      </c>
      <c r="J383" s="22" t="s">
        <v>0</v>
      </c>
      <c r="K383" s="16"/>
      <c r="M383" s="85"/>
      <c r="N383" s="85"/>
    </row>
    <row r="384" spans="1:14" ht="12.75" customHeight="1" x14ac:dyDescent="0.35">
      <c r="A384" s="22">
        <v>381</v>
      </c>
      <c r="B384" s="257">
        <v>9</v>
      </c>
      <c r="C384" s="95">
        <v>45102</v>
      </c>
      <c r="D384" s="63" t="s">
        <v>102</v>
      </c>
      <c r="E384" s="533" t="str">
        <f t="shared" ref="E384:F387" si="67">VLOOKUP(M384,Teams,2)</f>
        <v>CHESHIRE AZZURRI</v>
      </c>
      <c r="F384" s="533" t="str">
        <f t="shared" si="67"/>
        <v>STAMFORD CITY</v>
      </c>
      <c r="G384" s="464">
        <v>32</v>
      </c>
      <c r="H384" s="369">
        <v>0.45833333333333331</v>
      </c>
      <c r="I384" s="370" t="str">
        <f>VLOOKUP(E384,fields,2)</f>
        <v>Quinnipiac Park (G), Cheshire</v>
      </c>
      <c r="J384" s="73"/>
      <c r="K384" s="16"/>
      <c r="M384" s="330" t="s">
        <v>124</v>
      </c>
      <c r="N384" s="330" t="s">
        <v>132</v>
      </c>
    </row>
    <row r="385" spans="1:17" ht="12.75" customHeight="1" x14ac:dyDescent="0.35">
      <c r="A385" s="22">
        <v>382</v>
      </c>
      <c r="B385" s="257">
        <v>9</v>
      </c>
      <c r="C385" s="95">
        <v>45102</v>
      </c>
      <c r="D385" s="63" t="s">
        <v>102</v>
      </c>
      <c r="E385" s="533" t="str">
        <f t="shared" si="67"/>
        <v>POLONIA FALCON STARS FC</v>
      </c>
      <c r="F385" s="533" t="str">
        <f t="shared" si="67"/>
        <v>DOCKSIDE SC</v>
      </c>
      <c r="G385" s="464">
        <v>60</v>
      </c>
      <c r="H385" s="369">
        <f>VLOOKUP(E385,START_TIMES,2)</f>
        <v>0.33333333333333331</v>
      </c>
      <c r="I385" s="370" t="str">
        <f>VLOOKUP(E385,fields,2)</f>
        <v>Falcon Field (G), New Britain</v>
      </c>
      <c r="J385" s="73"/>
      <c r="K385" s="16"/>
      <c r="M385" s="330" t="s">
        <v>131</v>
      </c>
      <c r="N385" s="330" t="s">
        <v>125</v>
      </c>
    </row>
    <row r="386" spans="1:17" ht="12.75" customHeight="1" x14ac:dyDescent="0.35">
      <c r="A386" s="22">
        <v>383</v>
      </c>
      <c r="B386" s="257">
        <v>9</v>
      </c>
      <c r="C386" s="95">
        <v>45102</v>
      </c>
      <c r="D386" s="63" t="s">
        <v>102</v>
      </c>
      <c r="E386" s="533" t="str">
        <f t="shared" si="67"/>
        <v>VASCO DA GAMA 50</v>
      </c>
      <c r="F386" s="533" t="str">
        <f t="shared" si="67"/>
        <v>FAIRFIELD GAC 50</v>
      </c>
      <c r="G386" s="465" t="s">
        <v>91</v>
      </c>
      <c r="H386" s="369">
        <v>0.41666666666666669</v>
      </c>
      <c r="I386" s="370" t="str">
        <f>VLOOKUP(E386,fields,2)</f>
        <v>Veterans Memorial Park (T), Bridgeport</v>
      </c>
      <c r="J386" s="73" t="s">
        <v>1004</v>
      </c>
      <c r="K386" s="16"/>
      <c r="M386" s="330" t="s">
        <v>133</v>
      </c>
      <c r="N386" s="330" t="s">
        <v>127</v>
      </c>
    </row>
    <row r="387" spans="1:17" ht="12.75" customHeight="1" x14ac:dyDescent="0.35">
      <c r="A387" s="22">
        <v>384</v>
      </c>
      <c r="B387" s="257">
        <v>9</v>
      </c>
      <c r="C387" s="95">
        <v>45102</v>
      </c>
      <c r="D387" s="63" t="s">
        <v>102</v>
      </c>
      <c r="E387" s="533" t="str">
        <f t="shared" si="67"/>
        <v>GREENWICH PUMAS FC 50</v>
      </c>
      <c r="F387" s="533" t="str">
        <f t="shared" si="67"/>
        <v>NEW FAIRFIELD UNITED</v>
      </c>
      <c r="G387" s="464">
        <v>81</v>
      </c>
      <c r="H387" s="369">
        <v>0.41666666666666669</v>
      </c>
      <c r="I387" s="370" t="s">
        <v>994</v>
      </c>
      <c r="J387" s="73" t="s">
        <v>928</v>
      </c>
      <c r="K387" s="16"/>
      <c r="M387" s="330" t="s">
        <v>128</v>
      </c>
      <c r="N387" s="330" t="s">
        <v>129</v>
      </c>
    </row>
    <row r="388" spans="1:17" ht="12.75" customHeight="1" x14ac:dyDescent="0.25">
      <c r="A388" s="22">
        <v>385</v>
      </c>
      <c r="B388" s="22" t="s">
        <v>0</v>
      </c>
      <c r="C388" s="22" t="s">
        <v>0</v>
      </c>
      <c r="D388" s="22" t="s">
        <v>0</v>
      </c>
      <c r="E388" s="538" t="s">
        <v>0</v>
      </c>
      <c r="F388" s="538" t="s">
        <v>0</v>
      </c>
      <c r="G388" s="22" t="s">
        <v>0</v>
      </c>
      <c r="H388" s="22" t="s">
        <v>0</v>
      </c>
      <c r="I388" s="22" t="s">
        <v>0</v>
      </c>
      <c r="J388" s="22" t="s">
        <v>0</v>
      </c>
      <c r="K388" s="16"/>
      <c r="M388" s="85"/>
      <c r="N388" s="85"/>
    </row>
    <row r="389" spans="1:17" ht="12.75" customHeight="1" x14ac:dyDescent="0.35">
      <c r="A389" s="22">
        <v>386</v>
      </c>
      <c r="B389" s="257">
        <v>9</v>
      </c>
      <c r="C389" s="95">
        <v>45102</v>
      </c>
      <c r="D389" s="318" t="s">
        <v>895</v>
      </c>
      <c r="E389" s="533" t="str">
        <f t="shared" ref="E389:F394" si="68">VLOOKUP(M389,Teams,2)</f>
        <v>EAST HAVEN SC</v>
      </c>
      <c r="F389" s="533" t="str">
        <f t="shared" si="68"/>
        <v>ZIMMITTI SC</v>
      </c>
      <c r="G389" s="464">
        <v>22</v>
      </c>
      <c r="H389" s="369">
        <f>VLOOKUP(E389,START_TIMES,2)</f>
        <v>0.41666666666666702</v>
      </c>
      <c r="I389" s="370" t="str">
        <f>VLOOKUP(E389,fields,2)</f>
        <v>East Haven MS (G), East Haven</v>
      </c>
      <c r="J389" s="73"/>
      <c r="K389" s="16"/>
      <c r="M389" s="340" t="s">
        <v>134</v>
      </c>
      <c r="N389" s="456" t="s">
        <v>137</v>
      </c>
    </row>
    <row r="390" spans="1:17" ht="12.75" customHeight="1" x14ac:dyDescent="0.35">
      <c r="A390" s="22">
        <v>387</v>
      </c>
      <c r="B390" s="257">
        <v>9</v>
      </c>
      <c r="C390" s="95">
        <v>45102</v>
      </c>
      <c r="D390" s="318" t="s">
        <v>895</v>
      </c>
      <c r="E390" s="533" t="str">
        <f t="shared" si="68"/>
        <v>GREENWICH FC 50</v>
      </c>
      <c r="F390" s="533" t="str">
        <f t="shared" si="68"/>
        <v>CLUB NAPOLI 50</v>
      </c>
      <c r="G390" s="464">
        <v>60</v>
      </c>
      <c r="H390" s="369">
        <f>VLOOKUP(E390,START_TIMES,2)</f>
        <v>0.33333333333333331</v>
      </c>
      <c r="I390" s="370" t="s">
        <v>994</v>
      </c>
      <c r="J390" s="73" t="s">
        <v>928</v>
      </c>
      <c r="K390" s="16"/>
      <c r="M390" s="340" t="s">
        <v>136</v>
      </c>
      <c r="N390" s="456" t="s">
        <v>146</v>
      </c>
    </row>
    <row r="391" spans="1:17" ht="12.75" customHeight="1" x14ac:dyDescent="0.35">
      <c r="A391" s="22">
        <v>388</v>
      </c>
      <c r="B391" s="257">
        <v>9</v>
      </c>
      <c r="C391" s="95">
        <v>45102</v>
      </c>
      <c r="D391" s="318" t="s">
        <v>895</v>
      </c>
      <c r="E391" s="533" t="str">
        <f t="shared" si="68"/>
        <v>GREENWICH PFC</v>
      </c>
      <c r="F391" s="533" t="str">
        <f t="shared" si="68"/>
        <v>GUILFORD BLACK EAGLES</v>
      </c>
      <c r="G391" s="464">
        <v>32</v>
      </c>
      <c r="H391" s="369">
        <f>VLOOKUP(E391,START_TIMES,2)</f>
        <v>0.33333333333333331</v>
      </c>
      <c r="I391" s="370" t="s">
        <v>944</v>
      </c>
      <c r="J391" s="73"/>
      <c r="K391" s="16"/>
      <c r="M391" s="340" t="s">
        <v>138</v>
      </c>
      <c r="N391" s="456" t="s">
        <v>147</v>
      </c>
    </row>
    <row r="392" spans="1:17" ht="12.75" customHeight="1" x14ac:dyDescent="0.35">
      <c r="A392" s="22">
        <v>389</v>
      </c>
      <c r="B392" s="257">
        <v>9</v>
      </c>
      <c r="C392" s="95">
        <v>45102</v>
      </c>
      <c r="D392" s="318" t="s">
        <v>895</v>
      </c>
      <c r="E392" s="533" t="str">
        <f t="shared" si="68"/>
        <v>NORWALK SPORT COLOMBIA 50</v>
      </c>
      <c r="F392" s="533" t="str">
        <f t="shared" si="68"/>
        <v>NORTH BRANFORD LEGENDS</v>
      </c>
      <c r="G392" s="464">
        <v>32</v>
      </c>
      <c r="H392" s="369">
        <f>VLOOKUP(E392,START_TIMES,2)</f>
        <v>0.41666666666666702</v>
      </c>
      <c r="I392" s="370" t="str">
        <f>VLOOKUP(E392,fields,2)</f>
        <v>Nathan Hale MS (T), Norwalk</v>
      </c>
      <c r="J392" s="73"/>
      <c r="K392" s="16"/>
      <c r="M392" s="340" t="s">
        <v>141</v>
      </c>
      <c r="N392" s="456" t="s">
        <v>148</v>
      </c>
    </row>
    <row r="393" spans="1:17" ht="12.75" customHeight="1" x14ac:dyDescent="0.35">
      <c r="A393" s="22">
        <v>390</v>
      </c>
      <c r="B393" s="257">
        <v>9</v>
      </c>
      <c r="C393" s="95">
        <v>45102</v>
      </c>
      <c r="D393" s="318" t="s">
        <v>895</v>
      </c>
      <c r="E393" s="533" t="str">
        <f t="shared" si="68"/>
        <v>REBELS UNITED</v>
      </c>
      <c r="F393" s="533" t="str">
        <f t="shared" si="68"/>
        <v>SOUTHEAST CT</v>
      </c>
      <c r="G393" s="464">
        <v>30</v>
      </c>
      <c r="H393" s="369">
        <v>0.45833333333333331</v>
      </c>
      <c r="I393" s="370" t="str">
        <f>VLOOKUP(E393,fields,2)</f>
        <v>New Fairfield HS (T), New Fairfield</v>
      </c>
      <c r="J393" s="73"/>
      <c r="K393" s="16"/>
      <c r="M393" s="340" t="s">
        <v>142</v>
      </c>
      <c r="N393" s="456" t="s">
        <v>149</v>
      </c>
    </row>
    <row r="394" spans="1:17" ht="13" customHeight="1" x14ac:dyDescent="0.35">
      <c r="A394" s="22">
        <v>391</v>
      </c>
      <c r="B394" s="257">
        <v>9</v>
      </c>
      <c r="C394" s="95">
        <v>45102</v>
      </c>
      <c r="D394" s="318" t="s">
        <v>895</v>
      </c>
      <c r="E394" s="533" t="str">
        <f t="shared" si="68"/>
        <v>WESTPORT FC</v>
      </c>
      <c r="F394" s="533" t="str">
        <f t="shared" si="68"/>
        <v>VASCO DA GAMA 60</v>
      </c>
      <c r="G394" s="464">
        <v>91</v>
      </c>
      <c r="H394" s="369">
        <v>0.41666666666666669</v>
      </c>
      <c r="I394" s="370" t="str">
        <f>VLOOKUP(E394,fields,2)</f>
        <v>Wakeman Park (T), Westport</v>
      </c>
      <c r="J394" s="73" t="s">
        <v>928</v>
      </c>
      <c r="K394" s="16"/>
      <c r="M394" s="340" t="s">
        <v>144</v>
      </c>
      <c r="N394" s="456" t="s">
        <v>135</v>
      </c>
      <c r="P394" s="85"/>
      <c r="Q394" s="85"/>
    </row>
    <row r="395" spans="1:17" ht="12.75" customHeight="1" x14ac:dyDescent="0.25">
      <c r="A395" s="22">
        <v>392</v>
      </c>
      <c r="B395" s="22" t="s">
        <v>0</v>
      </c>
      <c r="C395" s="22" t="s">
        <v>0</v>
      </c>
      <c r="D395" s="22" t="s">
        <v>0</v>
      </c>
      <c r="E395" s="538" t="s">
        <v>0</v>
      </c>
      <c r="F395" s="538" t="s">
        <v>0</v>
      </c>
      <c r="G395" s="22" t="s">
        <v>0</v>
      </c>
      <c r="H395" s="22" t="s">
        <v>0</v>
      </c>
      <c r="I395" s="22" t="s">
        <v>0</v>
      </c>
      <c r="J395" s="22" t="s">
        <v>0</v>
      </c>
      <c r="K395" s="16"/>
      <c r="M395" s="85"/>
      <c r="N395" s="85"/>
      <c r="P395" s="85"/>
      <c r="Q395" s="85"/>
    </row>
    <row r="396" spans="1:17" ht="12.75" customHeight="1" x14ac:dyDescent="0.35">
      <c r="A396" s="22">
        <v>393</v>
      </c>
      <c r="B396" s="324"/>
      <c r="C396" s="95">
        <v>45109</v>
      </c>
      <c r="D396" s="63" t="s">
        <v>102</v>
      </c>
      <c r="E396" s="533" t="str">
        <f>VLOOKUP(M396,Teams,2)</f>
        <v>NORWALK MARINERS LEGENDS</v>
      </c>
      <c r="F396" s="533" t="str">
        <f>VLOOKUP(N396,Teams,2)</f>
        <v>POLONIA FALCON STARS FC</v>
      </c>
      <c r="G396" s="464">
        <v>10</v>
      </c>
      <c r="H396" s="369">
        <f>VLOOKUP(E396,START_TIMES,2)</f>
        <v>0.41666666666666702</v>
      </c>
      <c r="I396" s="370" t="str">
        <f>VLOOKUP(E396,fields,2)</f>
        <v>Nathan Hale MS (T), Norwalk</v>
      </c>
      <c r="J396" s="73" t="s">
        <v>985</v>
      </c>
      <c r="K396" s="16"/>
      <c r="M396" s="330" t="s">
        <v>130</v>
      </c>
      <c r="N396" s="330" t="s">
        <v>131</v>
      </c>
      <c r="P396" s="85"/>
      <c r="Q396" s="85"/>
    </row>
    <row r="397" spans="1:17" ht="12.75" customHeight="1" x14ac:dyDescent="0.35">
      <c r="A397" s="22">
        <v>394</v>
      </c>
      <c r="B397" s="257" t="s">
        <v>0</v>
      </c>
      <c r="C397" s="95">
        <v>45109</v>
      </c>
      <c r="D397" s="63" t="s">
        <v>102</v>
      </c>
      <c r="E397" s="533" t="str">
        <f>VLOOKUP(M397,Teams,2)</f>
        <v>VASCO DA GAMA 50</v>
      </c>
      <c r="F397" s="533" t="str">
        <f>VLOOKUP(N397,Teams,2)</f>
        <v>FAIRFIELD GAC 50</v>
      </c>
      <c r="G397" s="465">
        <v>40</v>
      </c>
      <c r="H397" s="369">
        <v>0.33333333333333331</v>
      </c>
      <c r="I397" s="370" t="str">
        <f>VLOOKUP(E397,fields,2)</f>
        <v>Veterans Memorial Park (T), Bridgeport</v>
      </c>
      <c r="J397" s="73" t="s">
        <v>1002</v>
      </c>
      <c r="K397" s="16"/>
      <c r="M397" s="330" t="s">
        <v>133</v>
      </c>
      <c r="N397" s="330" t="s">
        <v>127</v>
      </c>
      <c r="P397" s="85"/>
      <c r="Q397" s="85"/>
    </row>
    <row r="398" spans="1:17" ht="12.75" customHeight="1" x14ac:dyDescent="0.35">
      <c r="A398" s="22">
        <v>395</v>
      </c>
      <c r="B398" s="257" t="s">
        <v>0</v>
      </c>
      <c r="C398" s="95" t="s">
        <v>0</v>
      </c>
      <c r="D398" s="63" t="s">
        <v>0</v>
      </c>
      <c r="E398" s="533" t="s">
        <v>0</v>
      </c>
      <c r="F398" s="533" t="s">
        <v>0</v>
      </c>
      <c r="G398" s="465" t="s">
        <v>0</v>
      </c>
      <c r="H398" s="369" t="s">
        <v>0</v>
      </c>
      <c r="I398" s="370" t="s">
        <v>0</v>
      </c>
      <c r="J398" s="73" t="s">
        <v>0</v>
      </c>
      <c r="K398" s="16"/>
      <c r="M398" s="330"/>
      <c r="N398" s="330"/>
      <c r="P398" s="85"/>
      <c r="Q398" s="85"/>
    </row>
    <row r="399" spans="1:17" ht="12.75" customHeight="1" x14ac:dyDescent="0.35">
      <c r="A399" s="22">
        <v>396</v>
      </c>
      <c r="B399" s="257"/>
      <c r="C399" s="95">
        <v>45112</v>
      </c>
      <c r="D399" s="69" t="s">
        <v>10</v>
      </c>
      <c r="E399" s="533" t="str">
        <f>VLOOKUP(M399,Teams,2)</f>
        <v>CLUB NAPOLI 30</v>
      </c>
      <c r="F399" s="533" t="str">
        <f>VLOOKUP(N399,Teams,2)</f>
        <v>STAMFORD FC</v>
      </c>
      <c r="G399" s="464">
        <v>31</v>
      </c>
      <c r="H399" s="369">
        <v>0.83333333333333337</v>
      </c>
      <c r="I399" s="370" t="s">
        <v>927</v>
      </c>
      <c r="J399" s="73" t="s">
        <v>985</v>
      </c>
      <c r="K399" s="16"/>
      <c r="M399" s="5" t="s">
        <v>96</v>
      </c>
      <c r="N399" s="5" t="s">
        <v>95</v>
      </c>
      <c r="P399" s="85"/>
      <c r="Q399" s="85"/>
    </row>
    <row r="400" spans="1:17" ht="12.75" customHeight="1" x14ac:dyDescent="0.35">
      <c r="A400" s="22">
        <v>397</v>
      </c>
      <c r="B400" s="257" t="s">
        <v>0</v>
      </c>
      <c r="C400" s="95" t="s">
        <v>0</v>
      </c>
      <c r="D400" s="63" t="s">
        <v>0</v>
      </c>
      <c r="E400" s="533" t="s">
        <v>0</v>
      </c>
      <c r="F400" s="533" t="s">
        <v>0</v>
      </c>
      <c r="G400" s="465" t="s">
        <v>0</v>
      </c>
      <c r="H400" s="369" t="s">
        <v>0</v>
      </c>
      <c r="I400" s="370" t="s">
        <v>0</v>
      </c>
      <c r="J400" s="73" t="s">
        <v>0</v>
      </c>
      <c r="K400" s="16"/>
      <c r="M400" s="330"/>
      <c r="N400" s="330"/>
      <c r="P400" s="85"/>
      <c r="Q400" s="85"/>
    </row>
    <row r="401" spans="1:16384" ht="12.75" customHeight="1" x14ac:dyDescent="0.35">
      <c r="A401" s="22">
        <v>398</v>
      </c>
      <c r="B401" s="324"/>
      <c r="C401" s="95">
        <v>45116</v>
      </c>
      <c r="D401" s="69" t="s">
        <v>10</v>
      </c>
      <c r="E401" s="533" t="str">
        <f>VLOOKUP(M401,Teams,2)</f>
        <v>HAMDEN ALL STARS</v>
      </c>
      <c r="F401" s="533" t="str">
        <f>VLOOKUP(N401,Teams,2)</f>
        <v>DANBURY UNITED</v>
      </c>
      <c r="G401" s="464">
        <v>44</v>
      </c>
      <c r="H401" s="369">
        <f>VLOOKUP(E401,START_TIMES,2)</f>
        <v>0.41666666666666702</v>
      </c>
      <c r="I401" s="370" t="str">
        <f>VLOOKUP(E401,fields,2)</f>
        <v>West Woods School (G), Hamden</v>
      </c>
      <c r="J401" s="73" t="s">
        <v>985</v>
      </c>
      <c r="K401" s="16"/>
      <c r="M401" s="5" t="s">
        <v>94</v>
      </c>
      <c r="N401" s="5" t="s">
        <v>93</v>
      </c>
      <c r="P401" s="85"/>
      <c r="Q401" s="85"/>
    </row>
    <row r="402" spans="1:16384" ht="12.75" customHeight="1" x14ac:dyDescent="0.35">
      <c r="A402" s="22">
        <v>399</v>
      </c>
      <c r="B402" s="324"/>
      <c r="C402" s="95">
        <v>45116</v>
      </c>
      <c r="D402" s="69" t="s">
        <v>10</v>
      </c>
      <c r="E402" s="533" t="str">
        <f>VLOOKUP(M402,Teams,2)</f>
        <v>GREENWICH FC 30</v>
      </c>
      <c r="F402" s="533" t="str">
        <f>VLOOKUP(N402,Teams,2)</f>
        <v>NEWTOWN SALTY DOGS</v>
      </c>
      <c r="G402" s="464" t="s">
        <v>996</v>
      </c>
      <c r="H402" s="369">
        <v>0.41666666666666669</v>
      </c>
      <c r="I402" s="370" t="s">
        <v>944</v>
      </c>
      <c r="J402" s="73" t="s">
        <v>1005</v>
      </c>
      <c r="K402" s="16"/>
      <c r="M402" s="5" t="s">
        <v>99</v>
      </c>
      <c r="N402" s="5" t="s">
        <v>92</v>
      </c>
      <c r="O402" s="370" t="e">
        <f>VLOOKUP(K402,fields,2)</f>
        <v>#N/A</v>
      </c>
      <c r="P402" s="73" t="s">
        <v>985</v>
      </c>
      <c r="Q402" s="95">
        <v>45109</v>
      </c>
      <c r="R402" s="65" t="s">
        <v>11</v>
      </c>
      <c r="S402" s="370" t="e">
        <f>VLOOKUP(AA402,Teams,2)</f>
        <v>#REF!</v>
      </c>
      <c r="T402" s="370" t="e">
        <f>VLOOKUP(AB402,Teams,2)</f>
        <v>#REF!</v>
      </c>
      <c r="U402" s="464"/>
      <c r="V402" s="369">
        <v>0.33333333333333331</v>
      </c>
      <c r="W402" s="370" t="e">
        <f>VLOOKUP(S402,fields,2)</f>
        <v>#REF!</v>
      </c>
      <c r="X402" s="73" t="s">
        <v>985</v>
      </c>
      <c r="Y402" s="95">
        <v>45109</v>
      </c>
      <c r="Z402" s="65" t="s">
        <v>11</v>
      </c>
      <c r="AA402" s="370" t="e">
        <f>VLOOKUP(AI402,Teams,2)</f>
        <v>#REF!</v>
      </c>
      <c r="AB402" s="370" t="e">
        <f>VLOOKUP(AJ402,Teams,2)</f>
        <v>#REF!</v>
      </c>
      <c r="AC402" s="464"/>
      <c r="AD402" s="369">
        <v>0.33333333333333331</v>
      </c>
      <c r="AE402" s="370" t="e">
        <f>VLOOKUP(AA402,fields,2)</f>
        <v>#REF!</v>
      </c>
      <c r="AF402" s="73" t="s">
        <v>985</v>
      </c>
      <c r="AG402" s="95">
        <v>45109</v>
      </c>
      <c r="AH402" s="65" t="s">
        <v>11</v>
      </c>
      <c r="AI402" s="370" t="e">
        <f>VLOOKUP(AQ402,Teams,2)</f>
        <v>#REF!</v>
      </c>
      <c r="AJ402" s="370" t="e">
        <f>VLOOKUP(AR402,Teams,2)</f>
        <v>#REF!</v>
      </c>
      <c r="AK402" s="464"/>
      <c r="AL402" s="369">
        <v>0.33333333333333331</v>
      </c>
      <c r="AM402" s="370" t="e">
        <f>VLOOKUP(AI402,fields,2)</f>
        <v>#REF!</v>
      </c>
      <c r="AN402" s="73" t="s">
        <v>985</v>
      </c>
      <c r="AO402" s="95">
        <v>45109</v>
      </c>
      <c r="AP402" s="65" t="s">
        <v>11</v>
      </c>
      <c r="AQ402" s="370" t="e">
        <f>VLOOKUP(AY402,Teams,2)</f>
        <v>#REF!</v>
      </c>
      <c r="AR402" s="370" t="e">
        <f>VLOOKUP(AZ402,Teams,2)</f>
        <v>#REF!</v>
      </c>
      <c r="AS402" s="464"/>
      <c r="AT402" s="369">
        <v>0.33333333333333331</v>
      </c>
      <c r="AU402" s="370" t="e">
        <f>VLOOKUP(AQ402,fields,2)</f>
        <v>#REF!</v>
      </c>
      <c r="AV402" s="73" t="s">
        <v>985</v>
      </c>
      <c r="AW402" s="95">
        <v>45109</v>
      </c>
      <c r="AX402" s="65" t="s">
        <v>11</v>
      </c>
      <c r="AY402" s="370" t="e">
        <f>VLOOKUP(BG402,Teams,2)</f>
        <v>#REF!</v>
      </c>
      <c r="AZ402" s="370" t="e">
        <f>VLOOKUP(BH402,Teams,2)</f>
        <v>#REF!</v>
      </c>
      <c r="BA402" s="464"/>
      <c r="BB402" s="369">
        <v>0.33333333333333331</v>
      </c>
      <c r="BC402" s="370" t="e">
        <f>VLOOKUP(AY402,fields,2)</f>
        <v>#REF!</v>
      </c>
      <c r="BD402" s="73" t="s">
        <v>985</v>
      </c>
      <c r="BE402" s="95">
        <v>45109</v>
      </c>
      <c r="BF402" s="65" t="s">
        <v>11</v>
      </c>
      <c r="BG402" s="370" t="e">
        <f>VLOOKUP(BO402,Teams,2)</f>
        <v>#REF!</v>
      </c>
      <c r="BH402" s="370" t="e">
        <f>VLOOKUP(BP402,Teams,2)</f>
        <v>#REF!</v>
      </c>
      <c r="BI402" s="464"/>
      <c r="BJ402" s="369">
        <v>0.33333333333333331</v>
      </c>
      <c r="BK402" s="370" t="e">
        <f>VLOOKUP(BG402,fields,2)</f>
        <v>#REF!</v>
      </c>
      <c r="BL402" s="73" t="s">
        <v>985</v>
      </c>
      <c r="BM402" s="95">
        <v>45109</v>
      </c>
      <c r="BN402" s="65" t="s">
        <v>11</v>
      </c>
      <c r="BO402" s="370" t="e">
        <f>VLOOKUP(BW402,Teams,2)</f>
        <v>#REF!</v>
      </c>
      <c r="BP402" s="370" t="e">
        <f>VLOOKUP(BX402,Teams,2)</f>
        <v>#REF!</v>
      </c>
      <c r="BQ402" s="464"/>
      <c r="BR402" s="369">
        <v>0.33333333333333331</v>
      </c>
      <c r="BS402" s="370" t="e">
        <f>VLOOKUP(BO402,fields,2)</f>
        <v>#REF!</v>
      </c>
      <c r="BT402" s="73" t="s">
        <v>985</v>
      </c>
      <c r="BU402" s="95">
        <v>45109</v>
      </c>
      <c r="BV402" s="65" t="s">
        <v>11</v>
      </c>
      <c r="BW402" s="370" t="e">
        <f>VLOOKUP(CE402,Teams,2)</f>
        <v>#REF!</v>
      </c>
      <c r="BX402" s="370" t="e">
        <f>VLOOKUP(CF402,Teams,2)</f>
        <v>#REF!</v>
      </c>
      <c r="BY402" s="464"/>
      <c r="BZ402" s="369">
        <v>0.33333333333333331</v>
      </c>
      <c r="CA402" s="370" t="e">
        <f>VLOOKUP(BW402,fields,2)</f>
        <v>#REF!</v>
      </c>
      <c r="CB402" s="73" t="s">
        <v>985</v>
      </c>
      <c r="CC402" s="95">
        <v>45109</v>
      </c>
      <c r="CD402" s="65" t="s">
        <v>11</v>
      </c>
      <c r="CE402" s="370" t="e">
        <f>VLOOKUP(CM402,Teams,2)</f>
        <v>#REF!</v>
      </c>
      <c r="CF402" s="370" t="e">
        <f>VLOOKUP(CN402,Teams,2)</f>
        <v>#REF!</v>
      </c>
      <c r="CG402" s="464"/>
      <c r="CH402" s="369">
        <v>0.33333333333333331</v>
      </c>
      <c r="CI402" s="370" t="e">
        <f>VLOOKUP(CE402,fields,2)</f>
        <v>#REF!</v>
      </c>
      <c r="CJ402" s="73" t="s">
        <v>985</v>
      </c>
      <c r="CK402" s="95">
        <v>45109</v>
      </c>
      <c r="CL402" s="65" t="s">
        <v>11</v>
      </c>
      <c r="CM402" s="370" t="e">
        <f>VLOOKUP(CU402,Teams,2)</f>
        <v>#REF!</v>
      </c>
      <c r="CN402" s="370" t="e">
        <f>VLOOKUP(CV402,Teams,2)</f>
        <v>#REF!</v>
      </c>
      <c r="CO402" s="464"/>
      <c r="CP402" s="369">
        <v>0.33333333333333331</v>
      </c>
      <c r="CQ402" s="370" t="e">
        <f>VLOOKUP(CM402,fields,2)</f>
        <v>#REF!</v>
      </c>
      <c r="CR402" s="73" t="s">
        <v>985</v>
      </c>
      <c r="CS402" s="95">
        <v>45109</v>
      </c>
      <c r="CT402" s="65" t="s">
        <v>11</v>
      </c>
      <c r="CU402" s="370" t="e">
        <f>VLOOKUP(DC402,Teams,2)</f>
        <v>#REF!</v>
      </c>
      <c r="CV402" s="370" t="e">
        <f>VLOOKUP(DD402,Teams,2)</f>
        <v>#REF!</v>
      </c>
      <c r="CW402" s="464"/>
      <c r="CX402" s="369">
        <v>0.33333333333333331</v>
      </c>
      <c r="CY402" s="370" t="e">
        <f>VLOOKUP(CU402,fields,2)</f>
        <v>#REF!</v>
      </c>
      <c r="CZ402" s="73" t="s">
        <v>985</v>
      </c>
      <c r="DA402" s="95">
        <v>45109</v>
      </c>
      <c r="DB402" s="65" t="s">
        <v>11</v>
      </c>
      <c r="DC402" s="370" t="e">
        <f>VLOOKUP(DK402,Teams,2)</f>
        <v>#REF!</v>
      </c>
      <c r="DD402" s="370" t="e">
        <f>VLOOKUP(DL402,Teams,2)</f>
        <v>#REF!</v>
      </c>
      <c r="DE402" s="464"/>
      <c r="DF402" s="369">
        <v>0.33333333333333331</v>
      </c>
      <c r="DG402" s="370" t="e">
        <f>VLOOKUP(DC402,fields,2)</f>
        <v>#REF!</v>
      </c>
      <c r="DH402" s="73" t="s">
        <v>985</v>
      </c>
      <c r="DI402" s="95">
        <v>45109</v>
      </c>
      <c r="DJ402" s="65" t="s">
        <v>11</v>
      </c>
      <c r="DK402" s="370" t="e">
        <f>VLOOKUP(DS402,Teams,2)</f>
        <v>#REF!</v>
      </c>
      <c r="DL402" s="370" t="e">
        <f>VLOOKUP(DT402,Teams,2)</f>
        <v>#REF!</v>
      </c>
      <c r="DM402" s="464"/>
      <c r="DN402" s="369">
        <v>0.33333333333333331</v>
      </c>
      <c r="DO402" s="370" t="e">
        <f>VLOOKUP(DK402,fields,2)</f>
        <v>#REF!</v>
      </c>
      <c r="DP402" s="73" t="s">
        <v>985</v>
      </c>
      <c r="DQ402" s="95">
        <v>45109</v>
      </c>
      <c r="DR402" s="65" t="s">
        <v>11</v>
      </c>
      <c r="DS402" s="370" t="e">
        <f>VLOOKUP(EA402,Teams,2)</f>
        <v>#REF!</v>
      </c>
      <c r="DT402" s="370" t="e">
        <f>VLOOKUP(EB402,Teams,2)</f>
        <v>#REF!</v>
      </c>
      <c r="DU402" s="464"/>
      <c r="DV402" s="369">
        <v>0.33333333333333331</v>
      </c>
      <c r="DW402" s="370" t="e">
        <f>VLOOKUP(DS402,fields,2)</f>
        <v>#REF!</v>
      </c>
      <c r="DX402" s="73" t="s">
        <v>985</v>
      </c>
      <c r="DY402" s="95">
        <v>45109</v>
      </c>
      <c r="DZ402" s="65" t="s">
        <v>11</v>
      </c>
      <c r="EA402" s="370" t="e">
        <f>VLOOKUP(EI402,Teams,2)</f>
        <v>#REF!</v>
      </c>
      <c r="EB402" s="370" t="e">
        <f>VLOOKUP(EJ402,Teams,2)</f>
        <v>#REF!</v>
      </c>
      <c r="EC402" s="464"/>
      <c r="ED402" s="369">
        <v>0.33333333333333331</v>
      </c>
      <c r="EE402" s="370" t="e">
        <f>VLOOKUP(EA402,fields,2)</f>
        <v>#REF!</v>
      </c>
      <c r="EF402" s="73" t="s">
        <v>985</v>
      </c>
      <c r="EG402" s="95">
        <v>45109</v>
      </c>
      <c r="EH402" s="65" t="s">
        <v>11</v>
      </c>
      <c r="EI402" s="370" t="e">
        <f>VLOOKUP(EQ402,Teams,2)</f>
        <v>#REF!</v>
      </c>
      <c r="EJ402" s="370" t="e">
        <f>VLOOKUP(ER402,Teams,2)</f>
        <v>#REF!</v>
      </c>
      <c r="EK402" s="464"/>
      <c r="EL402" s="369">
        <v>0.33333333333333331</v>
      </c>
      <c r="EM402" s="370" t="e">
        <f>VLOOKUP(EI402,fields,2)</f>
        <v>#REF!</v>
      </c>
      <c r="EN402" s="73" t="s">
        <v>985</v>
      </c>
      <c r="EO402" s="95">
        <v>45109</v>
      </c>
      <c r="EP402" s="65" t="s">
        <v>11</v>
      </c>
      <c r="EQ402" s="370" t="e">
        <f>VLOOKUP(EY402,Teams,2)</f>
        <v>#REF!</v>
      </c>
      <c r="ER402" s="370" t="e">
        <f>VLOOKUP(EZ402,Teams,2)</f>
        <v>#REF!</v>
      </c>
      <c r="ES402" s="464"/>
      <c r="ET402" s="369">
        <v>0.33333333333333331</v>
      </c>
      <c r="EU402" s="370" t="e">
        <f>VLOOKUP(EQ402,fields,2)</f>
        <v>#REF!</v>
      </c>
      <c r="EV402" s="73" t="s">
        <v>985</v>
      </c>
      <c r="EW402" s="95">
        <v>45109</v>
      </c>
      <c r="EX402" s="65" t="s">
        <v>11</v>
      </c>
      <c r="EY402" s="370" t="e">
        <f>VLOOKUP(FG402,Teams,2)</f>
        <v>#REF!</v>
      </c>
      <c r="EZ402" s="370" t="e">
        <f>VLOOKUP(FH402,Teams,2)</f>
        <v>#REF!</v>
      </c>
      <c r="FA402" s="464"/>
      <c r="FB402" s="369">
        <v>0.33333333333333331</v>
      </c>
      <c r="FC402" s="370" t="e">
        <f>VLOOKUP(EY402,fields,2)</f>
        <v>#REF!</v>
      </c>
      <c r="FD402" s="73" t="s">
        <v>985</v>
      </c>
      <c r="FE402" s="95">
        <v>45109</v>
      </c>
      <c r="FF402" s="65" t="s">
        <v>11</v>
      </c>
      <c r="FG402" s="370" t="e">
        <f>VLOOKUP(FO402,Teams,2)</f>
        <v>#REF!</v>
      </c>
      <c r="FH402" s="370" t="e">
        <f>VLOOKUP(FP402,Teams,2)</f>
        <v>#REF!</v>
      </c>
      <c r="FI402" s="464"/>
      <c r="FJ402" s="369">
        <v>0.33333333333333331</v>
      </c>
      <c r="FK402" s="370" t="e">
        <f>VLOOKUP(FG402,fields,2)</f>
        <v>#REF!</v>
      </c>
      <c r="FL402" s="73" t="s">
        <v>985</v>
      </c>
      <c r="FM402" s="95">
        <v>45109</v>
      </c>
      <c r="FN402" s="65" t="s">
        <v>11</v>
      </c>
      <c r="FO402" s="370" t="e">
        <f>VLOOKUP(FW402,Teams,2)</f>
        <v>#REF!</v>
      </c>
      <c r="FP402" s="370" t="e">
        <f>VLOOKUP(FX402,Teams,2)</f>
        <v>#REF!</v>
      </c>
      <c r="FQ402" s="464"/>
      <c r="FR402" s="369">
        <v>0.33333333333333331</v>
      </c>
      <c r="FS402" s="370" t="e">
        <f>VLOOKUP(FO402,fields,2)</f>
        <v>#REF!</v>
      </c>
      <c r="FT402" s="73" t="s">
        <v>985</v>
      </c>
      <c r="FU402" s="95">
        <v>45109</v>
      </c>
      <c r="FV402" s="65" t="s">
        <v>11</v>
      </c>
      <c r="FW402" s="370" t="e">
        <f>VLOOKUP(GE402,Teams,2)</f>
        <v>#REF!</v>
      </c>
      <c r="FX402" s="370" t="e">
        <f>VLOOKUP(GF402,Teams,2)</f>
        <v>#REF!</v>
      </c>
      <c r="FY402" s="464"/>
      <c r="FZ402" s="369">
        <v>0.33333333333333331</v>
      </c>
      <c r="GA402" s="370" t="e">
        <f>VLOOKUP(FW402,fields,2)</f>
        <v>#REF!</v>
      </c>
      <c r="GB402" s="73" t="s">
        <v>985</v>
      </c>
      <c r="GC402" s="95">
        <v>45109</v>
      </c>
      <c r="GD402" s="65" t="s">
        <v>11</v>
      </c>
      <c r="GE402" s="370" t="e">
        <f>VLOOKUP(GM402,Teams,2)</f>
        <v>#REF!</v>
      </c>
      <c r="GF402" s="370" t="e">
        <f>VLOOKUP(GN402,Teams,2)</f>
        <v>#REF!</v>
      </c>
      <c r="GG402" s="464"/>
      <c r="GH402" s="369">
        <v>0.33333333333333331</v>
      </c>
      <c r="GI402" s="370" t="e">
        <f>VLOOKUP(GE402,fields,2)</f>
        <v>#REF!</v>
      </c>
      <c r="GJ402" s="73" t="s">
        <v>985</v>
      </c>
      <c r="GK402" s="95">
        <v>45109</v>
      </c>
      <c r="GL402" s="65" t="s">
        <v>11</v>
      </c>
      <c r="GM402" s="370" t="e">
        <f>VLOOKUP(GU402,Teams,2)</f>
        <v>#REF!</v>
      </c>
      <c r="GN402" s="370" t="e">
        <f>VLOOKUP(GV402,Teams,2)</f>
        <v>#REF!</v>
      </c>
      <c r="GO402" s="464"/>
      <c r="GP402" s="369">
        <v>0.33333333333333331</v>
      </c>
      <c r="GQ402" s="370" t="e">
        <f>VLOOKUP(GM402,fields,2)</f>
        <v>#REF!</v>
      </c>
      <c r="GR402" s="73" t="s">
        <v>985</v>
      </c>
      <c r="GS402" s="95">
        <v>45109</v>
      </c>
      <c r="GT402" s="65" t="s">
        <v>11</v>
      </c>
      <c r="GU402" s="370" t="e">
        <f>VLOOKUP(HC402,Teams,2)</f>
        <v>#REF!</v>
      </c>
      <c r="GV402" s="370" t="e">
        <f>VLOOKUP(HD402,Teams,2)</f>
        <v>#REF!</v>
      </c>
      <c r="GW402" s="464"/>
      <c r="GX402" s="369">
        <v>0.33333333333333331</v>
      </c>
      <c r="GY402" s="370" t="e">
        <f>VLOOKUP(GU402,fields,2)</f>
        <v>#REF!</v>
      </c>
      <c r="GZ402" s="73" t="s">
        <v>985</v>
      </c>
      <c r="HA402" s="95">
        <v>45109</v>
      </c>
      <c r="HB402" s="65" t="s">
        <v>11</v>
      </c>
      <c r="HC402" s="370" t="e">
        <f>VLOOKUP(HK402,Teams,2)</f>
        <v>#REF!</v>
      </c>
      <c r="HD402" s="370" t="e">
        <f>VLOOKUP(HL402,Teams,2)</f>
        <v>#REF!</v>
      </c>
      <c r="HE402" s="464"/>
      <c r="HF402" s="369">
        <v>0.33333333333333331</v>
      </c>
      <c r="HG402" s="370" t="e">
        <f>VLOOKUP(HC402,fields,2)</f>
        <v>#REF!</v>
      </c>
      <c r="HH402" s="73" t="s">
        <v>985</v>
      </c>
      <c r="HI402" s="95">
        <v>45109</v>
      </c>
      <c r="HJ402" s="65" t="s">
        <v>11</v>
      </c>
      <c r="HK402" s="370" t="e">
        <f>VLOOKUP(HS402,Teams,2)</f>
        <v>#REF!</v>
      </c>
      <c r="HL402" s="370" t="e">
        <f>VLOOKUP(HT402,Teams,2)</f>
        <v>#REF!</v>
      </c>
      <c r="HM402" s="464"/>
      <c r="HN402" s="369">
        <v>0.33333333333333331</v>
      </c>
      <c r="HO402" s="370" t="e">
        <f>VLOOKUP(HK402,fields,2)</f>
        <v>#REF!</v>
      </c>
      <c r="HP402" s="73" t="s">
        <v>985</v>
      </c>
      <c r="HQ402" s="95">
        <v>45109</v>
      </c>
      <c r="HR402" s="65" t="s">
        <v>11</v>
      </c>
      <c r="HS402" s="370" t="e">
        <f>VLOOKUP(IA402,Teams,2)</f>
        <v>#REF!</v>
      </c>
      <c r="HT402" s="370" t="e">
        <f>VLOOKUP(IB402,Teams,2)</f>
        <v>#REF!</v>
      </c>
      <c r="HU402" s="464"/>
      <c r="HV402" s="369">
        <v>0.33333333333333331</v>
      </c>
      <c r="HW402" s="370" t="e">
        <f>VLOOKUP(HS402,fields,2)</f>
        <v>#REF!</v>
      </c>
      <c r="HX402" s="73" t="s">
        <v>985</v>
      </c>
      <c r="HY402" s="95">
        <v>45109</v>
      </c>
      <c r="HZ402" s="65" t="s">
        <v>11</v>
      </c>
      <c r="IA402" s="370" t="e">
        <f>VLOOKUP(II402,Teams,2)</f>
        <v>#REF!</v>
      </c>
      <c r="IB402" s="370" t="e">
        <f>VLOOKUP(IJ402,Teams,2)</f>
        <v>#REF!</v>
      </c>
      <c r="IC402" s="464"/>
      <c r="ID402" s="369">
        <v>0.33333333333333331</v>
      </c>
      <c r="IE402" s="370" t="e">
        <f>VLOOKUP(IA402,fields,2)</f>
        <v>#REF!</v>
      </c>
      <c r="IF402" s="73" t="s">
        <v>985</v>
      </c>
      <c r="IG402" s="95">
        <v>45109</v>
      </c>
      <c r="IH402" s="65" t="s">
        <v>11</v>
      </c>
      <c r="II402" s="370" t="e">
        <f>VLOOKUP(IQ402,Teams,2)</f>
        <v>#REF!</v>
      </c>
      <c r="IJ402" s="370" t="e">
        <f>VLOOKUP(IR402,Teams,2)</f>
        <v>#REF!</v>
      </c>
      <c r="IK402" s="464"/>
      <c r="IL402" s="369">
        <v>0.33333333333333331</v>
      </c>
      <c r="IM402" s="370" t="e">
        <f>VLOOKUP(II402,fields,2)</f>
        <v>#REF!</v>
      </c>
      <c r="IN402" s="73" t="s">
        <v>985</v>
      </c>
      <c r="IO402" s="95">
        <v>45109</v>
      </c>
      <c r="IP402" s="65" t="s">
        <v>11</v>
      </c>
      <c r="IQ402" s="370" t="e">
        <f>VLOOKUP(IY402,Teams,2)</f>
        <v>#REF!</v>
      </c>
      <c r="IR402" s="370" t="e">
        <f>VLOOKUP(IZ402,Teams,2)</f>
        <v>#REF!</v>
      </c>
      <c r="IS402" s="464"/>
      <c r="IT402" s="369">
        <v>0.33333333333333331</v>
      </c>
      <c r="IU402" s="370" t="e">
        <f>VLOOKUP(IQ402,fields,2)</f>
        <v>#REF!</v>
      </c>
      <c r="IV402" s="73" t="s">
        <v>985</v>
      </c>
      <c r="IW402" s="95">
        <v>45109</v>
      </c>
      <c r="IX402" s="65" t="s">
        <v>11</v>
      </c>
      <c r="IY402" s="370" t="e">
        <f>VLOOKUP(JG402,Teams,2)</f>
        <v>#REF!</v>
      </c>
      <c r="IZ402" s="370" t="e">
        <f>VLOOKUP(JH402,Teams,2)</f>
        <v>#REF!</v>
      </c>
      <c r="JA402" s="464"/>
      <c r="JB402" s="369">
        <v>0.33333333333333331</v>
      </c>
      <c r="JC402" s="370" t="e">
        <f>VLOOKUP(IY402,fields,2)</f>
        <v>#REF!</v>
      </c>
      <c r="JD402" s="73" t="s">
        <v>985</v>
      </c>
      <c r="JE402" s="95">
        <v>45109</v>
      </c>
      <c r="JF402" s="65" t="s">
        <v>11</v>
      </c>
      <c r="JG402" s="370" t="e">
        <f>VLOOKUP(JO402,Teams,2)</f>
        <v>#REF!</v>
      </c>
      <c r="JH402" s="370" t="e">
        <f>VLOOKUP(JP402,Teams,2)</f>
        <v>#REF!</v>
      </c>
      <c r="JI402" s="464"/>
      <c r="JJ402" s="369">
        <v>0.33333333333333331</v>
      </c>
      <c r="JK402" s="370" t="e">
        <f>VLOOKUP(JG402,fields,2)</f>
        <v>#REF!</v>
      </c>
      <c r="JL402" s="73" t="s">
        <v>985</v>
      </c>
      <c r="JM402" s="95">
        <v>45109</v>
      </c>
      <c r="JN402" s="65" t="s">
        <v>11</v>
      </c>
      <c r="JO402" s="370" t="e">
        <f>VLOOKUP(JW402,Teams,2)</f>
        <v>#REF!</v>
      </c>
      <c r="JP402" s="370" t="e">
        <f>VLOOKUP(JX402,Teams,2)</f>
        <v>#REF!</v>
      </c>
      <c r="JQ402" s="464"/>
      <c r="JR402" s="369">
        <v>0.33333333333333331</v>
      </c>
      <c r="JS402" s="370" t="e">
        <f>VLOOKUP(JO402,fields,2)</f>
        <v>#REF!</v>
      </c>
      <c r="JT402" s="73" t="s">
        <v>985</v>
      </c>
      <c r="JU402" s="95">
        <v>45109</v>
      </c>
      <c r="JV402" s="65" t="s">
        <v>11</v>
      </c>
      <c r="JW402" s="370" t="e">
        <f>VLOOKUP(KE402,Teams,2)</f>
        <v>#REF!</v>
      </c>
      <c r="JX402" s="370" t="e">
        <f>VLOOKUP(KF402,Teams,2)</f>
        <v>#REF!</v>
      </c>
      <c r="JY402" s="464"/>
      <c r="JZ402" s="369">
        <v>0.33333333333333331</v>
      </c>
      <c r="KA402" s="370" t="e">
        <f>VLOOKUP(JW402,fields,2)</f>
        <v>#REF!</v>
      </c>
      <c r="KB402" s="73" t="s">
        <v>985</v>
      </c>
      <c r="KC402" s="95">
        <v>45109</v>
      </c>
      <c r="KD402" s="65" t="s">
        <v>11</v>
      </c>
      <c r="KE402" s="370" t="e">
        <f>VLOOKUP(KM402,Teams,2)</f>
        <v>#REF!</v>
      </c>
      <c r="KF402" s="370" t="e">
        <f>VLOOKUP(KN402,Teams,2)</f>
        <v>#REF!</v>
      </c>
      <c r="KG402" s="464"/>
      <c r="KH402" s="369">
        <v>0.33333333333333331</v>
      </c>
      <c r="KI402" s="370" t="e">
        <f>VLOOKUP(KE402,fields,2)</f>
        <v>#REF!</v>
      </c>
      <c r="KJ402" s="73" t="s">
        <v>985</v>
      </c>
      <c r="KK402" s="95">
        <v>45109</v>
      </c>
      <c r="KL402" s="65" t="s">
        <v>11</v>
      </c>
      <c r="KM402" s="370" t="e">
        <f>VLOOKUP(KU402,Teams,2)</f>
        <v>#REF!</v>
      </c>
      <c r="KN402" s="370" t="e">
        <f>VLOOKUP(KV402,Teams,2)</f>
        <v>#REF!</v>
      </c>
      <c r="KO402" s="464"/>
      <c r="KP402" s="369">
        <v>0.33333333333333331</v>
      </c>
      <c r="KQ402" s="370" t="e">
        <f>VLOOKUP(KM402,fields,2)</f>
        <v>#REF!</v>
      </c>
      <c r="KR402" s="73" t="s">
        <v>985</v>
      </c>
      <c r="KS402" s="95">
        <v>45109</v>
      </c>
      <c r="KT402" s="65" t="s">
        <v>11</v>
      </c>
      <c r="KU402" s="370" t="e">
        <f>VLOOKUP(LC402,Teams,2)</f>
        <v>#REF!</v>
      </c>
      <c r="KV402" s="370" t="e">
        <f>VLOOKUP(LD402,Teams,2)</f>
        <v>#REF!</v>
      </c>
      <c r="KW402" s="464"/>
      <c r="KX402" s="369">
        <v>0.33333333333333331</v>
      </c>
      <c r="KY402" s="370" t="e">
        <f>VLOOKUP(KU402,fields,2)</f>
        <v>#REF!</v>
      </c>
      <c r="KZ402" s="73" t="s">
        <v>985</v>
      </c>
      <c r="LA402" s="95">
        <v>45109</v>
      </c>
      <c r="LB402" s="65" t="s">
        <v>11</v>
      </c>
      <c r="LC402" s="370" t="e">
        <f>VLOOKUP(LK402,Teams,2)</f>
        <v>#REF!</v>
      </c>
      <c r="LD402" s="370" t="e">
        <f>VLOOKUP(LL402,Teams,2)</f>
        <v>#REF!</v>
      </c>
      <c r="LE402" s="464"/>
      <c r="LF402" s="369">
        <v>0.33333333333333331</v>
      </c>
      <c r="LG402" s="370" t="e">
        <f>VLOOKUP(LC402,fields,2)</f>
        <v>#REF!</v>
      </c>
      <c r="LH402" s="73" t="s">
        <v>985</v>
      </c>
      <c r="LI402" s="95">
        <v>45109</v>
      </c>
      <c r="LJ402" s="65" t="s">
        <v>11</v>
      </c>
      <c r="LK402" s="370" t="e">
        <f>VLOOKUP(LS402,Teams,2)</f>
        <v>#REF!</v>
      </c>
      <c r="LL402" s="370" t="e">
        <f>VLOOKUP(LT402,Teams,2)</f>
        <v>#REF!</v>
      </c>
      <c r="LM402" s="464"/>
      <c r="LN402" s="369">
        <v>0.33333333333333331</v>
      </c>
      <c r="LO402" s="370" t="e">
        <f>VLOOKUP(LK402,fields,2)</f>
        <v>#REF!</v>
      </c>
      <c r="LP402" s="73" t="s">
        <v>985</v>
      </c>
      <c r="LQ402" s="95">
        <v>45109</v>
      </c>
      <c r="LR402" s="65" t="s">
        <v>11</v>
      </c>
      <c r="LS402" s="370" t="e">
        <f>VLOOKUP(MA402,Teams,2)</f>
        <v>#REF!</v>
      </c>
      <c r="LT402" s="370" t="e">
        <f>VLOOKUP(MB402,Teams,2)</f>
        <v>#REF!</v>
      </c>
      <c r="LU402" s="464"/>
      <c r="LV402" s="369">
        <v>0.33333333333333331</v>
      </c>
      <c r="LW402" s="370" t="e">
        <f>VLOOKUP(LS402,fields,2)</f>
        <v>#REF!</v>
      </c>
      <c r="LX402" s="73" t="s">
        <v>985</v>
      </c>
      <c r="LY402" s="95">
        <v>45109</v>
      </c>
      <c r="LZ402" s="65" t="s">
        <v>11</v>
      </c>
      <c r="MA402" s="370" t="e">
        <f>VLOOKUP(MI402,Teams,2)</f>
        <v>#REF!</v>
      </c>
      <c r="MB402" s="370" t="e">
        <f>VLOOKUP(MJ402,Teams,2)</f>
        <v>#REF!</v>
      </c>
      <c r="MC402" s="464"/>
      <c r="MD402" s="369">
        <v>0.33333333333333331</v>
      </c>
      <c r="ME402" s="370" t="e">
        <f>VLOOKUP(MA402,fields,2)</f>
        <v>#REF!</v>
      </c>
      <c r="MF402" s="73" t="s">
        <v>985</v>
      </c>
      <c r="MG402" s="95">
        <v>45109</v>
      </c>
      <c r="MH402" s="65" t="s">
        <v>11</v>
      </c>
      <c r="MI402" s="370" t="e">
        <f>VLOOKUP(MQ402,Teams,2)</f>
        <v>#REF!</v>
      </c>
      <c r="MJ402" s="370" t="e">
        <f>VLOOKUP(MR402,Teams,2)</f>
        <v>#REF!</v>
      </c>
      <c r="MK402" s="464"/>
      <c r="ML402" s="369">
        <v>0.33333333333333331</v>
      </c>
      <c r="MM402" s="370" t="e">
        <f>VLOOKUP(MI402,fields,2)</f>
        <v>#REF!</v>
      </c>
      <c r="MN402" s="73" t="s">
        <v>985</v>
      </c>
      <c r="MO402" s="95">
        <v>45109</v>
      </c>
      <c r="MP402" s="65" t="s">
        <v>11</v>
      </c>
      <c r="MQ402" s="370" t="e">
        <f>VLOOKUP(MY402,Teams,2)</f>
        <v>#REF!</v>
      </c>
      <c r="MR402" s="370" t="e">
        <f>VLOOKUP(MZ402,Teams,2)</f>
        <v>#REF!</v>
      </c>
      <c r="MS402" s="464"/>
      <c r="MT402" s="369">
        <v>0.33333333333333331</v>
      </c>
      <c r="MU402" s="370" t="e">
        <f>VLOOKUP(MQ402,fields,2)</f>
        <v>#REF!</v>
      </c>
      <c r="MV402" s="73" t="s">
        <v>985</v>
      </c>
      <c r="MW402" s="95">
        <v>45109</v>
      </c>
      <c r="MX402" s="65" t="s">
        <v>11</v>
      </c>
      <c r="MY402" s="370" t="e">
        <f>VLOOKUP(NG402,Teams,2)</f>
        <v>#REF!</v>
      </c>
      <c r="MZ402" s="370" t="e">
        <f>VLOOKUP(NH402,Teams,2)</f>
        <v>#REF!</v>
      </c>
      <c r="NA402" s="464"/>
      <c r="NB402" s="369">
        <v>0.33333333333333331</v>
      </c>
      <c r="NC402" s="370" t="e">
        <f>VLOOKUP(MY402,fields,2)</f>
        <v>#REF!</v>
      </c>
      <c r="ND402" s="73" t="s">
        <v>985</v>
      </c>
      <c r="NE402" s="95">
        <v>45109</v>
      </c>
      <c r="NF402" s="65" t="s">
        <v>11</v>
      </c>
      <c r="NG402" s="370" t="e">
        <f>VLOOKUP(NO402,Teams,2)</f>
        <v>#REF!</v>
      </c>
      <c r="NH402" s="370" t="e">
        <f>VLOOKUP(NP402,Teams,2)</f>
        <v>#REF!</v>
      </c>
      <c r="NI402" s="464"/>
      <c r="NJ402" s="369">
        <v>0.33333333333333331</v>
      </c>
      <c r="NK402" s="370" t="e">
        <f>VLOOKUP(NG402,fields,2)</f>
        <v>#REF!</v>
      </c>
      <c r="NL402" s="73" t="s">
        <v>985</v>
      </c>
      <c r="NM402" s="95">
        <v>45109</v>
      </c>
      <c r="NN402" s="65" t="s">
        <v>11</v>
      </c>
      <c r="NO402" s="370" t="e">
        <f>VLOOKUP(NW402,Teams,2)</f>
        <v>#REF!</v>
      </c>
      <c r="NP402" s="370" t="e">
        <f>VLOOKUP(NX402,Teams,2)</f>
        <v>#REF!</v>
      </c>
      <c r="NQ402" s="464"/>
      <c r="NR402" s="369">
        <v>0.33333333333333331</v>
      </c>
      <c r="NS402" s="370" t="e">
        <f>VLOOKUP(NO402,fields,2)</f>
        <v>#REF!</v>
      </c>
      <c r="NT402" s="73" t="s">
        <v>985</v>
      </c>
      <c r="NU402" s="95">
        <v>45109</v>
      </c>
      <c r="NV402" s="65" t="s">
        <v>11</v>
      </c>
      <c r="NW402" s="370" t="e">
        <f>VLOOKUP(OE402,Teams,2)</f>
        <v>#REF!</v>
      </c>
      <c r="NX402" s="370" t="e">
        <f>VLOOKUP(OF402,Teams,2)</f>
        <v>#REF!</v>
      </c>
      <c r="NY402" s="464"/>
      <c r="NZ402" s="369">
        <v>0.33333333333333331</v>
      </c>
      <c r="OA402" s="370" t="e">
        <f>VLOOKUP(NW402,fields,2)</f>
        <v>#REF!</v>
      </c>
      <c r="OB402" s="73" t="s">
        <v>985</v>
      </c>
      <c r="OC402" s="95">
        <v>45109</v>
      </c>
      <c r="OD402" s="65" t="s">
        <v>11</v>
      </c>
      <c r="OE402" s="370" t="e">
        <f>VLOOKUP(OM402,Teams,2)</f>
        <v>#REF!</v>
      </c>
      <c r="OF402" s="370" t="e">
        <f>VLOOKUP(ON402,Teams,2)</f>
        <v>#REF!</v>
      </c>
      <c r="OG402" s="464"/>
      <c r="OH402" s="369">
        <v>0.33333333333333331</v>
      </c>
      <c r="OI402" s="370" t="e">
        <f>VLOOKUP(OE402,fields,2)</f>
        <v>#REF!</v>
      </c>
      <c r="OJ402" s="73" t="s">
        <v>985</v>
      </c>
      <c r="OK402" s="95">
        <v>45109</v>
      </c>
      <c r="OL402" s="65" t="s">
        <v>11</v>
      </c>
      <c r="OM402" s="370" t="e">
        <f>VLOOKUP(OU402,Teams,2)</f>
        <v>#REF!</v>
      </c>
      <c r="ON402" s="370" t="e">
        <f>VLOOKUP(OV402,Teams,2)</f>
        <v>#REF!</v>
      </c>
      <c r="OO402" s="464"/>
      <c r="OP402" s="369">
        <v>0.33333333333333331</v>
      </c>
      <c r="OQ402" s="370" t="e">
        <f>VLOOKUP(OM402,fields,2)</f>
        <v>#REF!</v>
      </c>
      <c r="OR402" s="73" t="s">
        <v>985</v>
      </c>
      <c r="OS402" s="95">
        <v>45109</v>
      </c>
      <c r="OT402" s="65" t="s">
        <v>11</v>
      </c>
      <c r="OU402" s="370" t="e">
        <f>VLOOKUP(PC402,Teams,2)</f>
        <v>#REF!</v>
      </c>
      <c r="OV402" s="370" t="e">
        <f>VLOOKUP(PD402,Teams,2)</f>
        <v>#REF!</v>
      </c>
      <c r="OW402" s="464"/>
      <c r="OX402" s="369">
        <v>0.33333333333333331</v>
      </c>
      <c r="OY402" s="370" t="e">
        <f>VLOOKUP(OU402,fields,2)</f>
        <v>#REF!</v>
      </c>
      <c r="OZ402" s="73" t="s">
        <v>985</v>
      </c>
      <c r="PA402" s="95">
        <v>45109</v>
      </c>
      <c r="PB402" s="65" t="s">
        <v>11</v>
      </c>
      <c r="PC402" s="370" t="e">
        <f>VLOOKUP(PK402,Teams,2)</f>
        <v>#REF!</v>
      </c>
      <c r="PD402" s="370" t="e">
        <f>VLOOKUP(PL402,Teams,2)</f>
        <v>#REF!</v>
      </c>
      <c r="PE402" s="464"/>
      <c r="PF402" s="369">
        <v>0.33333333333333331</v>
      </c>
      <c r="PG402" s="370" t="e">
        <f>VLOOKUP(PC402,fields,2)</f>
        <v>#REF!</v>
      </c>
      <c r="PH402" s="73" t="s">
        <v>985</v>
      </c>
      <c r="PI402" s="95">
        <v>45109</v>
      </c>
      <c r="PJ402" s="65" t="s">
        <v>11</v>
      </c>
      <c r="PK402" s="370" t="e">
        <f>VLOOKUP(PS402,Teams,2)</f>
        <v>#REF!</v>
      </c>
      <c r="PL402" s="370" t="e">
        <f>VLOOKUP(PT402,Teams,2)</f>
        <v>#REF!</v>
      </c>
      <c r="PM402" s="464"/>
      <c r="PN402" s="369">
        <v>0.33333333333333331</v>
      </c>
      <c r="PO402" s="370" t="e">
        <f>VLOOKUP(PK402,fields,2)</f>
        <v>#REF!</v>
      </c>
      <c r="PP402" s="73" t="s">
        <v>985</v>
      </c>
      <c r="PQ402" s="95">
        <v>45109</v>
      </c>
      <c r="PR402" s="65" t="s">
        <v>11</v>
      </c>
      <c r="PS402" s="370" t="e">
        <f>VLOOKUP(QA402,Teams,2)</f>
        <v>#REF!</v>
      </c>
      <c r="PT402" s="370" t="e">
        <f>VLOOKUP(QB402,Teams,2)</f>
        <v>#REF!</v>
      </c>
      <c r="PU402" s="464"/>
      <c r="PV402" s="369">
        <v>0.33333333333333331</v>
      </c>
      <c r="PW402" s="370" t="e">
        <f>VLOOKUP(PS402,fields,2)</f>
        <v>#REF!</v>
      </c>
      <c r="PX402" s="73" t="s">
        <v>985</v>
      </c>
      <c r="PY402" s="95">
        <v>45109</v>
      </c>
      <c r="PZ402" s="65" t="s">
        <v>11</v>
      </c>
      <c r="QA402" s="370" t="e">
        <f>VLOOKUP(QI402,Teams,2)</f>
        <v>#REF!</v>
      </c>
      <c r="QB402" s="370" t="e">
        <f>VLOOKUP(QJ402,Teams,2)</f>
        <v>#REF!</v>
      </c>
      <c r="QC402" s="464"/>
      <c r="QD402" s="369">
        <v>0.33333333333333331</v>
      </c>
      <c r="QE402" s="370" t="e">
        <f>VLOOKUP(QA402,fields,2)</f>
        <v>#REF!</v>
      </c>
      <c r="QF402" s="73" t="s">
        <v>985</v>
      </c>
      <c r="QG402" s="95">
        <v>45109</v>
      </c>
      <c r="QH402" s="65" t="s">
        <v>11</v>
      </c>
      <c r="QI402" s="370" t="e">
        <f>VLOOKUP(QQ402,Teams,2)</f>
        <v>#REF!</v>
      </c>
      <c r="QJ402" s="370" t="e">
        <f>VLOOKUP(QR402,Teams,2)</f>
        <v>#REF!</v>
      </c>
      <c r="QK402" s="464"/>
      <c r="QL402" s="369">
        <v>0.33333333333333331</v>
      </c>
      <c r="QM402" s="370" t="e">
        <f>VLOOKUP(QI402,fields,2)</f>
        <v>#REF!</v>
      </c>
      <c r="QN402" s="73" t="s">
        <v>985</v>
      </c>
      <c r="QO402" s="95">
        <v>45109</v>
      </c>
      <c r="QP402" s="65" t="s">
        <v>11</v>
      </c>
      <c r="QQ402" s="370" t="e">
        <f>VLOOKUP(QY402,Teams,2)</f>
        <v>#REF!</v>
      </c>
      <c r="QR402" s="370" t="e">
        <f>VLOOKUP(QZ402,Teams,2)</f>
        <v>#REF!</v>
      </c>
      <c r="QS402" s="464"/>
      <c r="QT402" s="369">
        <v>0.33333333333333331</v>
      </c>
      <c r="QU402" s="370" t="e">
        <f>VLOOKUP(QQ402,fields,2)</f>
        <v>#REF!</v>
      </c>
      <c r="QV402" s="73" t="s">
        <v>985</v>
      </c>
      <c r="QW402" s="95">
        <v>45109</v>
      </c>
      <c r="QX402" s="65" t="s">
        <v>11</v>
      </c>
      <c r="QY402" s="370" t="e">
        <f>VLOOKUP(RG402,Teams,2)</f>
        <v>#REF!</v>
      </c>
      <c r="QZ402" s="370" t="e">
        <f>VLOOKUP(RH402,Teams,2)</f>
        <v>#REF!</v>
      </c>
      <c r="RA402" s="464"/>
      <c r="RB402" s="369">
        <v>0.33333333333333331</v>
      </c>
      <c r="RC402" s="370" t="e">
        <f>VLOOKUP(QY402,fields,2)</f>
        <v>#REF!</v>
      </c>
      <c r="RD402" s="73" t="s">
        <v>985</v>
      </c>
      <c r="RE402" s="95">
        <v>45109</v>
      </c>
      <c r="RF402" s="65" t="s">
        <v>11</v>
      </c>
      <c r="RG402" s="370" t="e">
        <f>VLOOKUP(RO402,Teams,2)</f>
        <v>#REF!</v>
      </c>
      <c r="RH402" s="370" t="e">
        <f>VLOOKUP(RP402,Teams,2)</f>
        <v>#REF!</v>
      </c>
      <c r="RI402" s="464"/>
      <c r="RJ402" s="369">
        <v>0.33333333333333331</v>
      </c>
      <c r="RK402" s="370" t="e">
        <f>VLOOKUP(RG402,fields,2)</f>
        <v>#REF!</v>
      </c>
      <c r="RL402" s="73" t="s">
        <v>985</v>
      </c>
      <c r="RM402" s="95">
        <v>45109</v>
      </c>
      <c r="RN402" s="65" t="s">
        <v>11</v>
      </c>
      <c r="RO402" s="370" t="e">
        <f>VLOOKUP(RW402,Teams,2)</f>
        <v>#REF!</v>
      </c>
      <c r="RP402" s="370" t="e">
        <f>VLOOKUP(RX402,Teams,2)</f>
        <v>#REF!</v>
      </c>
      <c r="RQ402" s="464"/>
      <c r="RR402" s="369">
        <v>0.33333333333333331</v>
      </c>
      <c r="RS402" s="370" t="e">
        <f>VLOOKUP(RO402,fields,2)</f>
        <v>#REF!</v>
      </c>
      <c r="RT402" s="73" t="s">
        <v>985</v>
      </c>
      <c r="RU402" s="95">
        <v>45109</v>
      </c>
      <c r="RV402" s="65" t="s">
        <v>11</v>
      </c>
      <c r="RW402" s="370" t="e">
        <f>VLOOKUP(SE402,Teams,2)</f>
        <v>#REF!</v>
      </c>
      <c r="RX402" s="370" t="e">
        <f>VLOOKUP(SF402,Teams,2)</f>
        <v>#REF!</v>
      </c>
      <c r="RY402" s="464"/>
      <c r="RZ402" s="369">
        <v>0.33333333333333331</v>
      </c>
      <c r="SA402" s="370" t="e">
        <f>VLOOKUP(RW402,fields,2)</f>
        <v>#REF!</v>
      </c>
      <c r="SB402" s="73" t="s">
        <v>985</v>
      </c>
      <c r="SC402" s="95">
        <v>45109</v>
      </c>
      <c r="SD402" s="65" t="s">
        <v>11</v>
      </c>
      <c r="SE402" s="370" t="e">
        <f>VLOOKUP(SM402,Teams,2)</f>
        <v>#REF!</v>
      </c>
      <c r="SF402" s="370" t="e">
        <f>VLOOKUP(SN402,Teams,2)</f>
        <v>#REF!</v>
      </c>
      <c r="SG402" s="464"/>
      <c r="SH402" s="369">
        <v>0.33333333333333331</v>
      </c>
      <c r="SI402" s="370" t="e">
        <f>VLOOKUP(SE402,fields,2)</f>
        <v>#REF!</v>
      </c>
      <c r="SJ402" s="73" t="s">
        <v>985</v>
      </c>
      <c r="SK402" s="95">
        <v>45109</v>
      </c>
      <c r="SL402" s="65" t="s">
        <v>11</v>
      </c>
      <c r="SM402" s="370" t="e">
        <f>VLOOKUP(SU402,Teams,2)</f>
        <v>#REF!</v>
      </c>
      <c r="SN402" s="370" t="e">
        <f>VLOOKUP(SV402,Teams,2)</f>
        <v>#REF!</v>
      </c>
      <c r="SO402" s="464"/>
      <c r="SP402" s="369">
        <v>0.33333333333333331</v>
      </c>
      <c r="SQ402" s="370" t="e">
        <f>VLOOKUP(SM402,fields,2)</f>
        <v>#REF!</v>
      </c>
      <c r="SR402" s="73" t="s">
        <v>985</v>
      </c>
      <c r="SS402" s="95">
        <v>45109</v>
      </c>
      <c r="ST402" s="65" t="s">
        <v>11</v>
      </c>
      <c r="SU402" s="370" t="e">
        <f>VLOOKUP(TC402,Teams,2)</f>
        <v>#REF!</v>
      </c>
      <c r="SV402" s="370" t="e">
        <f>VLOOKUP(TD402,Teams,2)</f>
        <v>#REF!</v>
      </c>
      <c r="SW402" s="464"/>
      <c r="SX402" s="369">
        <v>0.33333333333333331</v>
      </c>
      <c r="SY402" s="370" t="e">
        <f>VLOOKUP(SU402,fields,2)</f>
        <v>#REF!</v>
      </c>
      <c r="SZ402" s="73" t="s">
        <v>985</v>
      </c>
      <c r="TA402" s="95">
        <v>45109</v>
      </c>
      <c r="TB402" s="65" t="s">
        <v>11</v>
      </c>
      <c r="TC402" s="370" t="e">
        <f>VLOOKUP(TK402,Teams,2)</f>
        <v>#REF!</v>
      </c>
      <c r="TD402" s="370" t="e">
        <f>VLOOKUP(TL402,Teams,2)</f>
        <v>#REF!</v>
      </c>
      <c r="TE402" s="464"/>
      <c r="TF402" s="369">
        <v>0.33333333333333331</v>
      </c>
      <c r="TG402" s="370" t="e">
        <f>VLOOKUP(TC402,fields,2)</f>
        <v>#REF!</v>
      </c>
      <c r="TH402" s="73" t="s">
        <v>985</v>
      </c>
      <c r="TI402" s="95">
        <v>45109</v>
      </c>
      <c r="TJ402" s="65" t="s">
        <v>11</v>
      </c>
      <c r="TK402" s="370" t="e">
        <f>VLOOKUP(TS402,Teams,2)</f>
        <v>#REF!</v>
      </c>
      <c r="TL402" s="370" t="e">
        <f>VLOOKUP(TT402,Teams,2)</f>
        <v>#REF!</v>
      </c>
      <c r="TM402" s="464"/>
      <c r="TN402" s="369">
        <v>0.33333333333333331</v>
      </c>
      <c r="TO402" s="370" t="e">
        <f>VLOOKUP(TK402,fields,2)</f>
        <v>#REF!</v>
      </c>
      <c r="TP402" s="73" t="s">
        <v>985</v>
      </c>
      <c r="TQ402" s="95">
        <v>45109</v>
      </c>
      <c r="TR402" s="65" t="s">
        <v>11</v>
      </c>
      <c r="TS402" s="370" t="e">
        <f>VLOOKUP(UA402,Teams,2)</f>
        <v>#REF!</v>
      </c>
      <c r="TT402" s="370" t="e">
        <f>VLOOKUP(UB402,Teams,2)</f>
        <v>#REF!</v>
      </c>
      <c r="TU402" s="464"/>
      <c r="TV402" s="369">
        <v>0.33333333333333331</v>
      </c>
      <c r="TW402" s="370" t="e">
        <f>VLOOKUP(TS402,fields,2)</f>
        <v>#REF!</v>
      </c>
      <c r="TX402" s="73" t="s">
        <v>985</v>
      </c>
      <c r="TY402" s="95">
        <v>45109</v>
      </c>
      <c r="TZ402" s="65" t="s">
        <v>11</v>
      </c>
      <c r="UA402" s="370" t="e">
        <f>VLOOKUP(UI402,Teams,2)</f>
        <v>#REF!</v>
      </c>
      <c r="UB402" s="370" t="e">
        <f>VLOOKUP(UJ402,Teams,2)</f>
        <v>#REF!</v>
      </c>
      <c r="UC402" s="464"/>
      <c r="UD402" s="369">
        <v>0.33333333333333331</v>
      </c>
      <c r="UE402" s="370" t="e">
        <f>VLOOKUP(UA402,fields,2)</f>
        <v>#REF!</v>
      </c>
      <c r="UF402" s="73" t="s">
        <v>985</v>
      </c>
      <c r="UG402" s="95">
        <v>45109</v>
      </c>
      <c r="UH402" s="65" t="s">
        <v>11</v>
      </c>
      <c r="UI402" s="370" t="e">
        <f>VLOOKUP(UQ402,Teams,2)</f>
        <v>#REF!</v>
      </c>
      <c r="UJ402" s="370" t="e">
        <f>VLOOKUP(UR402,Teams,2)</f>
        <v>#REF!</v>
      </c>
      <c r="UK402" s="464"/>
      <c r="UL402" s="369">
        <v>0.33333333333333331</v>
      </c>
      <c r="UM402" s="370" t="e">
        <f>VLOOKUP(UI402,fields,2)</f>
        <v>#REF!</v>
      </c>
      <c r="UN402" s="73" t="s">
        <v>985</v>
      </c>
      <c r="UO402" s="95">
        <v>45109</v>
      </c>
      <c r="UP402" s="65" t="s">
        <v>11</v>
      </c>
      <c r="UQ402" s="370" t="e">
        <f>VLOOKUP(UY402,Teams,2)</f>
        <v>#REF!</v>
      </c>
      <c r="UR402" s="370" t="e">
        <f>VLOOKUP(UZ402,Teams,2)</f>
        <v>#REF!</v>
      </c>
      <c r="US402" s="464"/>
      <c r="UT402" s="369">
        <v>0.33333333333333331</v>
      </c>
      <c r="UU402" s="370" t="e">
        <f>VLOOKUP(UQ402,fields,2)</f>
        <v>#REF!</v>
      </c>
      <c r="UV402" s="73" t="s">
        <v>985</v>
      </c>
      <c r="UW402" s="95">
        <v>45109</v>
      </c>
      <c r="UX402" s="65" t="s">
        <v>11</v>
      </c>
      <c r="UY402" s="370" t="e">
        <f>VLOOKUP(VG402,Teams,2)</f>
        <v>#REF!</v>
      </c>
      <c r="UZ402" s="370" t="e">
        <f>VLOOKUP(VH402,Teams,2)</f>
        <v>#REF!</v>
      </c>
      <c r="VA402" s="464"/>
      <c r="VB402" s="369">
        <v>0.33333333333333331</v>
      </c>
      <c r="VC402" s="370" t="e">
        <f>VLOOKUP(UY402,fields,2)</f>
        <v>#REF!</v>
      </c>
      <c r="VD402" s="73" t="s">
        <v>985</v>
      </c>
      <c r="VE402" s="95">
        <v>45109</v>
      </c>
      <c r="VF402" s="65" t="s">
        <v>11</v>
      </c>
      <c r="VG402" s="370" t="e">
        <f>VLOOKUP(VO402,Teams,2)</f>
        <v>#REF!</v>
      </c>
      <c r="VH402" s="370" t="e">
        <f>VLOOKUP(VP402,Teams,2)</f>
        <v>#REF!</v>
      </c>
      <c r="VI402" s="464"/>
      <c r="VJ402" s="369">
        <v>0.33333333333333331</v>
      </c>
      <c r="VK402" s="370" t="e">
        <f>VLOOKUP(VG402,fields,2)</f>
        <v>#REF!</v>
      </c>
      <c r="VL402" s="73" t="s">
        <v>985</v>
      </c>
      <c r="VM402" s="95">
        <v>45109</v>
      </c>
      <c r="VN402" s="65" t="s">
        <v>11</v>
      </c>
      <c r="VO402" s="370" t="e">
        <f>VLOOKUP(VW402,Teams,2)</f>
        <v>#REF!</v>
      </c>
      <c r="VP402" s="370" t="e">
        <f>VLOOKUP(VX402,Teams,2)</f>
        <v>#REF!</v>
      </c>
      <c r="VQ402" s="464"/>
      <c r="VR402" s="369">
        <v>0.33333333333333331</v>
      </c>
      <c r="VS402" s="370" t="e">
        <f>VLOOKUP(VO402,fields,2)</f>
        <v>#REF!</v>
      </c>
      <c r="VT402" s="73" t="s">
        <v>985</v>
      </c>
      <c r="VU402" s="95">
        <v>45109</v>
      </c>
      <c r="VV402" s="65" t="s">
        <v>11</v>
      </c>
      <c r="VW402" s="370" t="e">
        <f>VLOOKUP(WE402,Teams,2)</f>
        <v>#REF!</v>
      </c>
      <c r="VX402" s="370" t="e">
        <f>VLOOKUP(WF402,Teams,2)</f>
        <v>#REF!</v>
      </c>
      <c r="VY402" s="464"/>
      <c r="VZ402" s="369">
        <v>0.33333333333333331</v>
      </c>
      <c r="WA402" s="370" t="e">
        <f>VLOOKUP(VW402,fields,2)</f>
        <v>#REF!</v>
      </c>
      <c r="WB402" s="73" t="s">
        <v>985</v>
      </c>
      <c r="WC402" s="95">
        <v>45109</v>
      </c>
      <c r="WD402" s="65" t="s">
        <v>11</v>
      </c>
      <c r="WE402" s="370" t="e">
        <f>VLOOKUP(WM402,Teams,2)</f>
        <v>#REF!</v>
      </c>
      <c r="WF402" s="370" t="e">
        <f>VLOOKUP(WN402,Teams,2)</f>
        <v>#REF!</v>
      </c>
      <c r="WG402" s="464"/>
      <c r="WH402" s="369">
        <v>0.33333333333333331</v>
      </c>
      <c r="WI402" s="370" t="e">
        <f>VLOOKUP(WE402,fields,2)</f>
        <v>#REF!</v>
      </c>
      <c r="WJ402" s="73" t="s">
        <v>985</v>
      </c>
      <c r="WK402" s="95">
        <v>45109</v>
      </c>
      <c r="WL402" s="65" t="s">
        <v>11</v>
      </c>
      <c r="WM402" s="370" t="e">
        <f>VLOOKUP(WU402,Teams,2)</f>
        <v>#REF!</v>
      </c>
      <c r="WN402" s="370" t="e">
        <f>VLOOKUP(WV402,Teams,2)</f>
        <v>#REF!</v>
      </c>
      <c r="WO402" s="464"/>
      <c r="WP402" s="369">
        <v>0.33333333333333331</v>
      </c>
      <c r="WQ402" s="370" t="e">
        <f>VLOOKUP(WM402,fields,2)</f>
        <v>#REF!</v>
      </c>
      <c r="WR402" s="73" t="s">
        <v>985</v>
      </c>
      <c r="WS402" s="95">
        <v>45109</v>
      </c>
      <c r="WT402" s="65" t="s">
        <v>11</v>
      </c>
      <c r="WU402" s="370" t="e">
        <f>VLOOKUP(XC402,Teams,2)</f>
        <v>#REF!</v>
      </c>
      <c r="WV402" s="370" t="e">
        <f>VLOOKUP(XD402,Teams,2)</f>
        <v>#REF!</v>
      </c>
      <c r="WW402" s="464"/>
      <c r="WX402" s="369">
        <v>0.33333333333333331</v>
      </c>
      <c r="WY402" s="370" t="e">
        <f>VLOOKUP(WU402,fields,2)</f>
        <v>#REF!</v>
      </c>
      <c r="WZ402" s="73" t="s">
        <v>985</v>
      </c>
      <c r="XA402" s="95">
        <v>45109</v>
      </c>
      <c r="XB402" s="65" t="s">
        <v>11</v>
      </c>
      <c r="XC402" s="370" t="e">
        <f>VLOOKUP(XK402,Teams,2)</f>
        <v>#REF!</v>
      </c>
      <c r="XD402" s="370" t="e">
        <f>VLOOKUP(XL402,Teams,2)</f>
        <v>#REF!</v>
      </c>
      <c r="XE402" s="464"/>
      <c r="XF402" s="369">
        <v>0.33333333333333331</v>
      </c>
      <c r="XG402" s="370" t="e">
        <f>VLOOKUP(XC402,fields,2)</f>
        <v>#REF!</v>
      </c>
      <c r="XH402" s="73" t="s">
        <v>985</v>
      </c>
      <c r="XI402" s="95">
        <v>45109</v>
      </c>
      <c r="XJ402" s="65" t="s">
        <v>11</v>
      </c>
      <c r="XK402" s="370" t="e">
        <f>VLOOKUP(XS402,Teams,2)</f>
        <v>#REF!</v>
      </c>
      <c r="XL402" s="370" t="e">
        <f>VLOOKUP(XT402,Teams,2)</f>
        <v>#REF!</v>
      </c>
      <c r="XM402" s="464"/>
      <c r="XN402" s="369">
        <v>0.33333333333333331</v>
      </c>
      <c r="XO402" s="370" t="e">
        <f>VLOOKUP(XK402,fields,2)</f>
        <v>#REF!</v>
      </c>
      <c r="XP402" s="73" t="s">
        <v>985</v>
      </c>
      <c r="XQ402" s="95">
        <v>45109</v>
      </c>
      <c r="XR402" s="65" t="s">
        <v>11</v>
      </c>
      <c r="XS402" s="370" t="e">
        <f>VLOOKUP(YA402,Teams,2)</f>
        <v>#REF!</v>
      </c>
      <c r="XT402" s="370" t="e">
        <f>VLOOKUP(YB402,Teams,2)</f>
        <v>#REF!</v>
      </c>
      <c r="XU402" s="464"/>
      <c r="XV402" s="369">
        <v>0.33333333333333331</v>
      </c>
      <c r="XW402" s="370" t="e">
        <f>VLOOKUP(XS402,fields,2)</f>
        <v>#REF!</v>
      </c>
      <c r="XX402" s="73" t="s">
        <v>985</v>
      </c>
      <c r="XY402" s="95">
        <v>45109</v>
      </c>
      <c r="XZ402" s="65" t="s">
        <v>11</v>
      </c>
      <c r="YA402" s="370" t="e">
        <f>VLOOKUP(YI402,Teams,2)</f>
        <v>#REF!</v>
      </c>
      <c r="YB402" s="370" t="e">
        <f>VLOOKUP(YJ402,Teams,2)</f>
        <v>#REF!</v>
      </c>
      <c r="YC402" s="464"/>
      <c r="YD402" s="369">
        <v>0.33333333333333331</v>
      </c>
      <c r="YE402" s="370" t="e">
        <f>VLOOKUP(YA402,fields,2)</f>
        <v>#REF!</v>
      </c>
      <c r="YF402" s="73" t="s">
        <v>985</v>
      </c>
      <c r="YG402" s="95">
        <v>45109</v>
      </c>
      <c r="YH402" s="65" t="s">
        <v>11</v>
      </c>
      <c r="YI402" s="370" t="e">
        <f>VLOOKUP(YQ402,Teams,2)</f>
        <v>#REF!</v>
      </c>
      <c r="YJ402" s="370" t="e">
        <f>VLOOKUP(YR402,Teams,2)</f>
        <v>#REF!</v>
      </c>
      <c r="YK402" s="464"/>
      <c r="YL402" s="369">
        <v>0.33333333333333331</v>
      </c>
      <c r="YM402" s="370" t="e">
        <f>VLOOKUP(YI402,fields,2)</f>
        <v>#REF!</v>
      </c>
      <c r="YN402" s="73" t="s">
        <v>985</v>
      </c>
      <c r="YO402" s="95">
        <v>45109</v>
      </c>
      <c r="YP402" s="65" t="s">
        <v>11</v>
      </c>
      <c r="YQ402" s="370" t="e">
        <f>VLOOKUP(YY402,Teams,2)</f>
        <v>#REF!</v>
      </c>
      <c r="YR402" s="370" t="e">
        <f>VLOOKUP(YZ402,Teams,2)</f>
        <v>#REF!</v>
      </c>
      <c r="YS402" s="464"/>
      <c r="YT402" s="369">
        <v>0.33333333333333331</v>
      </c>
      <c r="YU402" s="370" t="e">
        <f>VLOOKUP(YQ402,fields,2)</f>
        <v>#REF!</v>
      </c>
      <c r="YV402" s="73" t="s">
        <v>985</v>
      </c>
      <c r="YW402" s="95">
        <v>45109</v>
      </c>
      <c r="YX402" s="65" t="s">
        <v>11</v>
      </c>
      <c r="YY402" s="370" t="e">
        <f>VLOOKUP(ZG402,Teams,2)</f>
        <v>#REF!</v>
      </c>
      <c r="YZ402" s="370" t="e">
        <f>VLOOKUP(ZH402,Teams,2)</f>
        <v>#REF!</v>
      </c>
      <c r="ZA402" s="464"/>
      <c r="ZB402" s="369">
        <v>0.33333333333333331</v>
      </c>
      <c r="ZC402" s="370" t="e">
        <f>VLOOKUP(YY402,fields,2)</f>
        <v>#REF!</v>
      </c>
      <c r="ZD402" s="73" t="s">
        <v>985</v>
      </c>
      <c r="ZE402" s="95">
        <v>45109</v>
      </c>
      <c r="ZF402" s="65" t="s">
        <v>11</v>
      </c>
      <c r="ZG402" s="370" t="e">
        <f>VLOOKUP(ZO402,Teams,2)</f>
        <v>#REF!</v>
      </c>
      <c r="ZH402" s="370" t="e">
        <f>VLOOKUP(ZP402,Teams,2)</f>
        <v>#REF!</v>
      </c>
      <c r="ZI402" s="464"/>
      <c r="ZJ402" s="369">
        <v>0.33333333333333331</v>
      </c>
      <c r="ZK402" s="370" t="e">
        <f>VLOOKUP(ZG402,fields,2)</f>
        <v>#REF!</v>
      </c>
      <c r="ZL402" s="73" t="s">
        <v>985</v>
      </c>
      <c r="ZM402" s="95">
        <v>45109</v>
      </c>
      <c r="ZN402" s="65" t="s">
        <v>11</v>
      </c>
      <c r="ZO402" s="370" t="e">
        <f>VLOOKUP(ZW402,Teams,2)</f>
        <v>#REF!</v>
      </c>
      <c r="ZP402" s="370" t="e">
        <f>VLOOKUP(ZX402,Teams,2)</f>
        <v>#REF!</v>
      </c>
      <c r="ZQ402" s="464"/>
      <c r="ZR402" s="369">
        <v>0.33333333333333331</v>
      </c>
      <c r="ZS402" s="370" t="e">
        <f>VLOOKUP(ZO402,fields,2)</f>
        <v>#REF!</v>
      </c>
      <c r="ZT402" s="73" t="s">
        <v>985</v>
      </c>
      <c r="ZU402" s="95">
        <v>45109</v>
      </c>
      <c r="ZV402" s="65" t="s">
        <v>11</v>
      </c>
      <c r="ZW402" s="370" t="e">
        <f>VLOOKUP(AAE402,Teams,2)</f>
        <v>#REF!</v>
      </c>
      <c r="ZX402" s="370" t="e">
        <f>VLOOKUP(AAF402,Teams,2)</f>
        <v>#REF!</v>
      </c>
      <c r="ZY402" s="464"/>
      <c r="ZZ402" s="369">
        <v>0.33333333333333331</v>
      </c>
      <c r="AAA402" s="370" t="e">
        <f>VLOOKUP(ZW402,fields,2)</f>
        <v>#REF!</v>
      </c>
      <c r="AAB402" s="73" t="s">
        <v>985</v>
      </c>
      <c r="AAC402" s="95">
        <v>45109</v>
      </c>
      <c r="AAD402" s="65" t="s">
        <v>11</v>
      </c>
      <c r="AAE402" s="370" t="e">
        <f>VLOOKUP(AAM402,Teams,2)</f>
        <v>#REF!</v>
      </c>
      <c r="AAF402" s="370" t="e">
        <f>VLOOKUP(AAN402,Teams,2)</f>
        <v>#REF!</v>
      </c>
      <c r="AAG402" s="464"/>
      <c r="AAH402" s="369">
        <v>0.33333333333333331</v>
      </c>
      <c r="AAI402" s="370" t="e">
        <f>VLOOKUP(AAE402,fields,2)</f>
        <v>#REF!</v>
      </c>
      <c r="AAJ402" s="73" t="s">
        <v>985</v>
      </c>
      <c r="AAK402" s="95">
        <v>45109</v>
      </c>
      <c r="AAL402" s="65" t="s">
        <v>11</v>
      </c>
      <c r="AAM402" s="370" t="e">
        <f>VLOOKUP(AAU402,Teams,2)</f>
        <v>#REF!</v>
      </c>
      <c r="AAN402" s="370" t="e">
        <f>VLOOKUP(AAV402,Teams,2)</f>
        <v>#REF!</v>
      </c>
      <c r="AAO402" s="464"/>
      <c r="AAP402" s="369">
        <v>0.33333333333333331</v>
      </c>
      <c r="AAQ402" s="370" t="e">
        <f>VLOOKUP(AAM402,fields,2)</f>
        <v>#REF!</v>
      </c>
      <c r="AAR402" s="73" t="s">
        <v>985</v>
      </c>
      <c r="AAS402" s="95">
        <v>45109</v>
      </c>
      <c r="AAT402" s="65" t="s">
        <v>11</v>
      </c>
      <c r="AAU402" s="370" t="e">
        <f>VLOOKUP(ABC402,Teams,2)</f>
        <v>#REF!</v>
      </c>
      <c r="AAV402" s="370" t="e">
        <f>VLOOKUP(ABD402,Teams,2)</f>
        <v>#REF!</v>
      </c>
      <c r="AAW402" s="464"/>
      <c r="AAX402" s="369">
        <v>0.33333333333333331</v>
      </c>
      <c r="AAY402" s="370" t="e">
        <f>VLOOKUP(AAU402,fields,2)</f>
        <v>#REF!</v>
      </c>
      <c r="AAZ402" s="73" t="s">
        <v>985</v>
      </c>
      <c r="ABA402" s="95">
        <v>45109</v>
      </c>
      <c r="ABB402" s="65" t="s">
        <v>11</v>
      </c>
      <c r="ABC402" s="370" t="e">
        <f>VLOOKUP(ABK402,Teams,2)</f>
        <v>#REF!</v>
      </c>
      <c r="ABD402" s="370" t="e">
        <f>VLOOKUP(ABL402,Teams,2)</f>
        <v>#REF!</v>
      </c>
      <c r="ABE402" s="464"/>
      <c r="ABF402" s="369">
        <v>0.33333333333333331</v>
      </c>
      <c r="ABG402" s="370" t="e">
        <f>VLOOKUP(ABC402,fields,2)</f>
        <v>#REF!</v>
      </c>
      <c r="ABH402" s="73" t="s">
        <v>985</v>
      </c>
      <c r="ABI402" s="95">
        <v>45109</v>
      </c>
      <c r="ABJ402" s="65" t="s">
        <v>11</v>
      </c>
      <c r="ABK402" s="370" t="e">
        <f>VLOOKUP(ABS402,Teams,2)</f>
        <v>#REF!</v>
      </c>
      <c r="ABL402" s="370" t="e">
        <f>VLOOKUP(ABT402,Teams,2)</f>
        <v>#REF!</v>
      </c>
      <c r="ABM402" s="464"/>
      <c r="ABN402" s="369">
        <v>0.33333333333333331</v>
      </c>
      <c r="ABO402" s="370" t="e">
        <f>VLOOKUP(ABK402,fields,2)</f>
        <v>#REF!</v>
      </c>
      <c r="ABP402" s="73" t="s">
        <v>985</v>
      </c>
      <c r="ABQ402" s="95">
        <v>45109</v>
      </c>
      <c r="ABR402" s="65" t="s">
        <v>11</v>
      </c>
      <c r="ABS402" s="370" t="e">
        <f>VLOOKUP(ACA402,Teams,2)</f>
        <v>#REF!</v>
      </c>
      <c r="ABT402" s="370" t="e">
        <f>VLOOKUP(ACB402,Teams,2)</f>
        <v>#REF!</v>
      </c>
      <c r="ABU402" s="464"/>
      <c r="ABV402" s="369">
        <v>0.33333333333333331</v>
      </c>
      <c r="ABW402" s="370" t="e">
        <f>VLOOKUP(ABS402,fields,2)</f>
        <v>#REF!</v>
      </c>
      <c r="ABX402" s="73" t="s">
        <v>985</v>
      </c>
      <c r="ABY402" s="95">
        <v>45109</v>
      </c>
      <c r="ABZ402" s="65" t="s">
        <v>11</v>
      </c>
      <c r="ACA402" s="370" t="e">
        <f>VLOOKUP(ACI402,Teams,2)</f>
        <v>#REF!</v>
      </c>
      <c r="ACB402" s="370" t="e">
        <f>VLOOKUP(ACJ402,Teams,2)</f>
        <v>#REF!</v>
      </c>
      <c r="ACC402" s="464"/>
      <c r="ACD402" s="369">
        <v>0.33333333333333331</v>
      </c>
      <c r="ACE402" s="370" t="e">
        <f>VLOOKUP(ACA402,fields,2)</f>
        <v>#REF!</v>
      </c>
      <c r="ACF402" s="73" t="s">
        <v>985</v>
      </c>
      <c r="ACG402" s="95">
        <v>45109</v>
      </c>
      <c r="ACH402" s="65" t="s">
        <v>11</v>
      </c>
      <c r="ACI402" s="370" t="e">
        <f>VLOOKUP(ACQ402,Teams,2)</f>
        <v>#REF!</v>
      </c>
      <c r="ACJ402" s="370" t="e">
        <f>VLOOKUP(ACR402,Teams,2)</f>
        <v>#REF!</v>
      </c>
      <c r="ACK402" s="464"/>
      <c r="ACL402" s="369">
        <v>0.33333333333333331</v>
      </c>
      <c r="ACM402" s="370" t="e">
        <f>VLOOKUP(ACI402,fields,2)</f>
        <v>#REF!</v>
      </c>
      <c r="ACN402" s="73" t="s">
        <v>985</v>
      </c>
      <c r="ACO402" s="95">
        <v>45109</v>
      </c>
      <c r="ACP402" s="65" t="s">
        <v>11</v>
      </c>
      <c r="ACQ402" s="370" t="e">
        <f>VLOOKUP(ACY402,Teams,2)</f>
        <v>#REF!</v>
      </c>
      <c r="ACR402" s="370" t="e">
        <f>VLOOKUP(ACZ402,Teams,2)</f>
        <v>#REF!</v>
      </c>
      <c r="ACS402" s="464"/>
      <c r="ACT402" s="369">
        <v>0.33333333333333331</v>
      </c>
      <c r="ACU402" s="370" t="e">
        <f>VLOOKUP(ACQ402,fields,2)</f>
        <v>#REF!</v>
      </c>
      <c r="ACV402" s="73" t="s">
        <v>985</v>
      </c>
      <c r="ACW402" s="95">
        <v>45109</v>
      </c>
      <c r="ACX402" s="65" t="s">
        <v>11</v>
      </c>
      <c r="ACY402" s="370" t="e">
        <f>VLOOKUP(ADG402,Teams,2)</f>
        <v>#REF!</v>
      </c>
      <c r="ACZ402" s="370" t="e">
        <f>VLOOKUP(ADH402,Teams,2)</f>
        <v>#REF!</v>
      </c>
      <c r="ADA402" s="464"/>
      <c r="ADB402" s="369">
        <v>0.33333333333333331</v>
      </c>
      <c r="ADC402" s="370" t="e">
        <f>VLOOKUP(ACY402,fields,2)</f>
        <v>#REF!</v>
      </c>
      <c r="ADD402" s="73" t="s">
        <v>985</v>
      </c>
      <c r="ADE402" s="95">
        <v>45109</v>
      </c>
      <c r="ADF402" s="65" t="s">
        <v>11</v>
      </c>
      <c r="ADG402" s="370" t="e">
        <f>VLOOKUP(ADO402,Teams,2)</f>
        <v>#REF!</v>
      </c>
      <c r="ADH402" s="370" t="e">
        <f>VLOOKUP(ADP402,Teams,2)</f>
        <v>#REF!</v>
      </c>
      <c r="ADI402" s="464"/>
      <c r="ADJ402" s="369">
        <v>0.33333333333333331</v>
      </c>
      <c r="ADK402" s="370" t="e">
        <f>VLOOKUP(ADG402,fields,2)</f>
        <v>#REF!</v>
      </c>
      <c r="ADL402" s="73" t="s">
        <v>985</v>
      </c>
      <c r="ADM402" s="95">
        <v>45109</v>
      </c>
      <c r="ADN402" s="65" t="s">
        <v>11</v>
      </c>
      <c r="ADO402" s="370" t="e">
        <f>VLOOKUP(ADW402,Teams,2)</f>
        <v>#REF!</v>
      </c>
      <c r="ADP402" s="370" t="e">
        <f>VLOOKUP(ADX402,Teams,2)</f>
        <v>#REF!</v>
      </c>
      <c r="ADQ402" s="464"/>
      <c r="ADR402" s="369">
        <v>0.33333333333333331</v>
      </c>
      <c r="ADS402" s="370" t="e">
        <f>VLOOKUP(ADO402,fields,2)</f>
        <v>#REF!</v>
      </c>
      <c r="ADT402" s="73" t="s">
        <v>985</v>
      </c>
      <c r="ADU402" s="95">
        <v>45109</v>
      </c>
      <c r="ADV402" s="65" t="s">
        <v>11</v>
      </c>
      <c r="ADW402" s="370" t="e">
        <f>VLOOKUP(AEE402,Teams,2)</f>
        <v>#REF!</v>
      </c>
      <c r="ADX402" s="370" t="e">
        <f>VLOOKUP(AEF402,Teams,2)</f>
        <v>#REF!</v>
      </c>
      <c r="ADY402" s="464"/>
      <c r="ADZ402" s="369">
        <v>0.33333333333333331</v>
      </c>
      <c r="AEA402" s="370" t="e">
        <f>VLOOKUP(ADW402,fields,2)</f>
        <v>#REF!</v>
      </c>
      <c r="AEB402" s="73" t="s">
        <v>985</v>
      </c>
      <c r="AEC402" s="95">
        <v>45109</v>
      </c>
      <c r="AED402" s="65" t="s">
        <v>11</v>
      </c>
      <c r="AEE402" s="370" t="e">
        <f>VLOOKUP(AEM402,Teams,2)</f>
        <v>#REF!</v>
      </c>
      <c r="AEF402" s="370" t="e">
        <f>VLOOKUP(AEN402,Teams,2)</f>
        <v>#REF!</v>
      </c>
      <c r="AEG402" s="464"/>
      <c r="AEH402" s="369">
        <v>0.33333333333333331</v>
      </c>
      <c r="AEI402" s="370" t="e">
        <f>VLOOKUP(AEE402,fields,2)</f>
        <v>#REF!</v>
      </c>
      <c r="AEJ402" s="73" t="s">
        <v>985</v>
      </c>
      <c r="AEK402" s="95">
        <v>45109</v>
      </c>
      <c r="AEL402" s="65" t="s">
        <v>11</v>
      </c>
      <c r="AEM402" s="370" t="e">
        <f>VLOOKUP(AEU402,Teams,2)</f>
        <v>#REF!</v>
      </c>
      <c r="AEN402" s="370" t="e">
        <f>VLOOKUP(AEV402,Teams,2)</f>
        <v>#REF!</v>
      </c>
      <c r="AEO402" s="464"/>
      <c r="AEP402" s="369">
        <v>0.33333333333333331</v>
      </c>
      <c r="AEQ402" s="370" t="e">
        <f>VLOOKUP(AEM402,fields,2)</f>
        <v>#REF!</v>
      </c>
      <c r="AER402" s="73" t="s">
        <v>985</v>
      </c>
      <c r="AES402" s="95">
        <v>45109</v>
      </c>
      <c r="AET402" s="65" t="s">
        <v>11</v>
      </c>
      <c r="AEU402" s="370" t="e">
        <f>VLOOKUP(AFC402,Teams,2)</f>
        <v>#REF!</v>
      </c>
      <c r="AEV402" s="370" t="e">
        <f>VLOOKUP(AFD402,Teams,2)</f>
        <v>#REF!</v>
      </c>
      <c r="AEW402" s="464"/>
      <c r="AEX402" s="369">
        <v>0.33333333333333331</v>
      </c>
      <c r="AEY402" s="370" t="e">
        <f>VLOOKUP(AEU402,fields,2)</f>
        <v>#REF!</v>
      </c>
      <c r="AEZ402" s="73" t="s">
        <v>985</v>
      </c>
      <c r="AFA402" s="95">
        <v>45109</v>
      </c>
      <c r="AFB402" s="65" t="s">
        <v>11</v>
      </c>
      <c r="AFC402" s="370" t="e">
        <f>VLOOKUP(AFK402,Teams,2)</f>
        <v>#REF!</v>
      </c>
      <c r="AFD402" s="370" t="e">
        <f>VLOOKUP(AFL402,Teams,2)</f>
        <v>#REF!</v>
      </c>
      <c r="AFE402" s="464"/>
      <c r="AFF402" s="369">
        <v>0.33333333333333331</v>
      </c>
      <c r="AFG402" s="370" t="e">
        <f>VLOOKUP(AFC402,fields,2)</f>
        <v>#REF!</v>
      </c>
      <c r="AFH402" s="73" t="s">
        <v>985</v>
      </c>
      <c r="AFI402" s="95">
        <v>45109</v>
      </c>
      <c r="AFJ402" s="65" t="s">
        <v>11</v>
      </c>
      <c r="AFK402" s="370" t="e">
        <f>VLOOKUP(AFS402,Teams,2)</f>
        <v>#REF!</v>
      </c>
      <c r="AFL402" s="370" t="e">
        <f>VLOOKUP(AFT402,Teams,2)</f>
        <v>#REF!</v>
      </c>
      <c r="AFM402" s="464"/>
      <c r="AFN402" s="369">
        <v>0.33333333333333331</v>
      </c>
      <c r="AFO402" s="370" t="e">
        <f>VLOOKUP(AFK402,fields,2)</f>
        <v>#REF!</v>
      </c>
      <c r="AFP402" s="73" t="s">
        <v>985</v>
      </c>
      <c r="AFQ402" s="95">
        <v>45109</v>
      </c>
      <c r="AFR402" s="65" t="s">
        <v>11</v>
      </c>
      <c r="AFS402" s="370" t="e">
        <f>VLOOKUP(AGA402,Teams,2)</f>
        <v>#REF!</v>
      </c>
      <c r="AFT402" s="370" t="e">
        <f>VLOOKUP(AGB402,Teams,2)</f>
        <v>#REF!</v>
      </c>
      <c r="AFU402" s="464"/>
      <c r="AFV402" s="369">
        <v>0.33333333333333331</v>
      </c>
      <c r="AFW402" s="370" t="e">
        <f>VLOOKUP(AFS402,fields,2)</f>
        <v>#REF!</v>
      </c>
      <c r="AFX402" s="73" t="s">
        <v>985</v>
      </c>
      <c r="AFY402" s="95">
        <v>45109</v>
      </c>
      <c r="AFZ402" s="65" t="s">
        <v>11</v>
      </c>
      <c r="AGA402" s="370" t="e">
        <f>VLOOKUP(AGI402,Teams,2)</f>
        <v>#REF!</v>
      </c>
      <c r="AGB402" s="370" t="e">
        <f>VLOOKUP(AGJ402,Teams,2)</f>
        <v>#REF!</v>
      </c>
      <c r="AGC402" s="464"/>
      <c r="AGD402" s="369">
        <v>0.33333333333333331</v>
      </c>
      <c r="AGE402" s="370" t="e">
        <f>VLOOKUP(AGA402,fields,2)</f>
        <v>#REF!</v>
      </c>
      <c r="AGF402" s="73" t="s">
        <v>985</v>
      </c>
      <c r="AGG402" s="95">
        <v>45109</v>
      </c>
      <c r="AGH402" s="65" t="s">
        <v>11</v>
      </c>
      <c r="AGI402" s="370" t="e">
        <f>VLOOKUP(AGQ402,Teams,2)</f>
        <v>#REF!</v>
      </c>
      <c r="AGJ402" s="370" t="e">
        <f>VLOOKUP(AGR402,Teams,2)</f>
        <v>#REF!</v>
      </c>
      <c r="AGK402" s="464"/>
      <c r="AGL402" s="369">
        <v>0.33333333333333331</v>
      </c>
      <c r="AGM402" s="370" t="e">
        <f>VLOOKUP(AGI402,fields,2)</f>
        <v>#REF!</v>
      </c>
      <c r="AGN402" s="73" t="s">
        <v>985</v>
      </c>
      <c r="AGO402" s="95">
        <v>45109</v>
      </c>
      <c r="AGP402" s="65" t="s">
        <v>11</v>
      </c>
      <c r="AGQ402" s="370" t="e">
        <f>VLOOKUP(AGY402,Teams,2)</f>
        <v>#REF!</v>
      </c>
      <c r="AGR402" s="370" t="e">
        <f>VLOOKUP(AGZ402,Teams,2)</f>
        <v>#REF!</v>
      </c>
      <c r="AGS402" s="464"/>
      <c r="AGT402" s="369">
        <v>0.33333333333333331</v>
      </c>
      <c r="AGU402" s="370" t="e">
        <f>VLOOKUP(AGQ402,fields,2)</f>
        <v>#REF!</v>
      </c>
      <c r="AGV402" s="73" t="s">
        <v>985</v>
      </c>
      <c r="AGW402" s="95">
        <v>45109</v>
      </c>
      <c r="AGX402" s="65" t="s">
        <v>11</v>
      </c>
      <c r="AGY402" s="370" t="e">
        <f>VLOOKUP(AHG402,Teams,2)</f>
        <v>#REF!</v>
      </c>
      <c r="AGZ402" s="370" t="e">
        <f>VLOOKUP(AHH402,Teams,2)</f>
        <v>#REF!</v>
      </c>
      <c r="AHA402" s="464"/>
      <c r="AHB402" s="369">
        <v>0.33333333333333331</v>
      </c>
      <c r="AHC402" s="370" t="e">
        <f>VLOOKUP(AGY402,fields,2)</f>
        <v>#REF!</v>
      </c>
      <c r="AHD402" s="73" t="s">
        <v>985</v>
      </c>
      <c r="AHE402" s="95">
        <v>45109</v>
      </c>
      <c r="AHF402" s="65" t="s">
        <v>11</v>
      </c>
      <c r="AHG402" s="370" t="e">
        <f>VLOOKUP(AHO402,Teams,2)</f>
        <v>#REF!</v>
      </c>
      <c r="AHH402" s="370" t="e">
        <f>VLOOKUP(AHP402,Teams,2)</f>
        <v>#REF!</v>
      </c>
      <c r="AHI402" s="464"/>
      <c r="AHJ402" s="369">
        <v>0.33333333333333331</v>
      </c>
      <c r="AHK402" s="370" t="e">
        <f>VLOOKUP(AHG402,fields,2)</f>
        <v>#REF!</v>
      </c>
      <c r="AHL402" s="73" t="s">
        <v>985</v>
      </c>
      <c r="AHM402" s="95">
        <v>45109</v>
      </c>
      <c r="AHN402" s="65" t="s">
        <v>11</v>
      </c>
      <c r="AHO402" s="370" t="e">
        <f>VLOOKUP(AHW402,Teams,2)</f>
        <v>#REF!</v>
      </c>
      <c r="AHP402" s="370" t="e">
        <f>VLOOKUP(AHX402,Teams,2)</f>
        <v>#REF!</v>
      </c>
      <c r="AHQ402" s="464"/>
      <c r="AHR402" s="369">
        <v>0.33333333333333331</v>
      </c>
      <c r="AHS402" s="370" t="e">
        <f>VLOOKUP(AHO402,fields,2)</f>
        <v>#REF!</v>
      </c>
      <c r="AHT402" s="73" t="s">
        <v>985</v>
      </c>
      <c r="AHU402" s="95">
        <v>45109</v>
      </c>
      <c r="AHV402" s="65" t="s">
        <v>11</v>
      </c>
      <c r="AHW402" s="370" t="e">
        <f>VLOOKUP(AIE402,Teams,2)</f>
        <v>#REF!</v>
      </c>
      <c r="AHX402" s="370" t="e">
        <f>VLOOKUP(AIF402,Teams,2)</f>
        <v>#REF!</v>
      </c>
      <c r="AHY402" s="464"/>
      <c r="AHZ402" s="369">
        <v>0.33333333333333331</v>
      </c>
      <c r="AIA402" s="370" t="e">
        <f>VLOOKUP(AHW402,fields,2)</f>
        <v>#REF!</v>
      </c>
      <c r="AIB402" s="73" t="s">
        <v>985</v>
      </c>
      <c r="AIC402" s="95">
        <v>45109</v>
      </c>
      <c r="AID402" s="65" t="s">
        <v>11</v>
      </c>
      <c r="AIE402" s="370" t="e">
        <f>VLOOKUP(AIM402,Teams,2)</f>
        <v>#REF!</v>
      </c>
      <c r="AIF402" s="370" t="e">
        <f>VLOOKUP(AIN402,Teams,2)</f>
        <v>#REF!</v>
      </c>
      <c r="AIG402" s="464"/>
      <c r="AIH402" s="369">
        <v>0.33333333333333331</v>
      </c>
      <c r="AII402" s="370" t="e">
        <f>VLOOKUP(AIE402,fields,2)</f>
        <v>#REF!</v>
      </c>
      <c r="AIJ402" s="73" t="s">
        <v>985</v>
      </c>
      <c r="AIK402" s="95">
        <v>45109</v>
      </c>
      <c r="AIL402" s="65" t="s">
        <v>11</v>
      </c>
      <c r="AIM402" s="370" t="e">
        <f>VLOOKUP(AIU402,Teams,2)</f>
        <v>#REF!</v>
      </c>
      <c r="AIN402" s="370" t="e">
        <f>VLOOKUP(AIV402,Teams,2)</f>
        <v>#REF!</v>
      </c>
      <c r="AIO402" s="464"/>
      <c r="AIP402" s="369">
        <v>0.33333333333333331</v>
      </c>
      <c r="AIQ402" s="370" t="e">
        <f>VLOOKUP(AIM402,fields,2)</f>
        <v>#REF!</v>
      </c>
      <c r="AIR402" s="73" t="s">
        <v>985</v>
      </c>
      <c r="AIS402" s="95">
        <v>45109</v>
      </c>
      <c r="AIT402" s="65" t="s">
        <v>11</v>
      </c>
      <c r="AIU402" s="370" t="e">
        <f>VLOOKUP(AJC402,Teams,2)</f>
        <v>#REF!</v>
      </c>
      <c r="AIV402" s="370" t="e">
        <f>VLOOKUP(AJD402,Teams,2)</f>
        <v>#REF!</v>
      </c>
      <c r="AIW402" s="464"/>
      <c r="AIX402" s="369">
        <v>0.33333333333333331</v>
      </c>
      <c r="AIY402" s="370" t="e">
        <f>VLOOKUP(AIU402,fields,2)</f>
        <v>#REF!</v>
      </c>
      <c r="AIZ402" s="73" t="s">
        <v>985</v>
      </c>
      <c r="AJA402" s="95">
        <v>45109</v>
      </c>
      <c r="AJB402" s="65" t="s">
        <v>11</v>
      </c>
      <c r="AJC402" s="370" t="e">
        <f>VLOOKUP(AJK402,Teams,2)</f>
        <v>#REF!</v>
      </c>
      <c r="AJD402" s="370" t="e">
        <f>VLOOKUP(AJL402,Teams,2)</f>
        <v>#REF!</v>
      </c>
      <c r="AJE402" s="464"/>
      <c r="AJF402" s="369">
        <v>0.33333333333333331</v>
      </c>
      <c r="AJG402" s="370" t="e">
        <f>VLOOKUP(AJC402,fields,2)</f>
        <v>#REF!</v>
      </c>
      <c r="AJH402" s="73" t="s">
        <v>985</v>
      </c>
      <c r="AJI402" s="95">
        <v>45109</v>
      </c>
      <c r="AJJ402" s="65" t="s">
        <v>11</v>
      </c>
      <c r="AJK402" s="370" t="e">
        <f>VLOOKUP(AJS402,Teams,2)</f>
        <v>#REF!</v>
      </c>
      <c r="AJL402" s="370" t="e">
        <f>VLOOKUP(AJT402,Teams,2)</f>
        <v>#REF!</v>
      </c>
      <c r="AJM402" s="464"/>
      <c r="AJN402" s="369">
        <v>0.33333333333333331</v>
      </c>
      <c r="AJO402" s="370" t="e">
        <f>VLOOKUP(AJK402,fields,2)</f>
        <v>#REF!</v>
      </c>
      <c r="AJP402" s="73" t="s">
        <v>985</v>
      </c>
      <c r="AJQ402" s="95">
        <v>45109</v>
      </c>
      <c r="AJR402" s="65" t="s">
        <v>11</v>
      </c>
      <c r="AJS402" s="370" t="e">
        <f>VLOOKUP(AKA402,Teams,2)</f>
        <v>#REF!</v>
      </c>
      <c r="AJT402" s="370" t="e">
        <f>VLOOKUP(AKB402,Teams,2)</f>
        <v>#REF!</v>
      </c>
      <c r="AJU402" s="464"/>
      <c r="AJV402" s="369">
        <v>0.33333333333333331</v>
      </c>
      <c r="AJW402" s="370" t="e">
        <f>VLOOKUP(AJS402,fields,2)</f>
        <v>#REF!</v>
      </c>
      <c r="AJX402" s="73" t="s">
        <v>985</v>
      </c>
      <c r="AJY402" s="95">
        <v>45109</v>
      </c>
      <c r="AJZ402" s="65" t="s">
        <v>11</v>
      </c>
      <c r="AKA402" s="370" t="e">
        <f>VLOOKUP(AKI402,Teams,2)</f>
        <v>#REF!</v>
      </c>
      <c r="AKB402" s="370" t="e">
        <f>VLOOKUP(AKJ402,Teams,2)</f>
        <v>#REF!</v>
      </c>
      <c r="AKC402" s="464"/>
      <c r="AKD402" s="369">
        <v>0.33333333333333331</v>
      </c>
      <c r="AKE402" s="370" t="e">
        <f>VLOOKUP(AKA402,fields,2)</f>
        <v>#REF!</v>
      </c>
      <c r="AKF402" s="73" t="s">
        <v>985</v>
      </c>
      <c r="AKG402" s="95">
        <v>45109</v>
      </c>
      <c r="AKH402" s="65" t="s">
        <v>11</v>
      </c>
      <c r="AKI402" s="370" t="e">
        <f>VLOOKUP(AKQ402,Teams,2)</f>
        <v>#REF!</v>
      </c>
      <c r="AKJ402" s="370" t="e">
        <f>VLOOKUP(AKR402,Teams,2)</f>
        <v>#REF!</v>
      </c>
      <c r="AKK402" s="464"/>
      <c r="AKL402" s="369">
        <v>0.33333333333333331</v>
      </c>
      <c r="AKM402" s="370" t="e">
        <f>VLOOKUP(AKI402,fields,2)</f>
        <v>#REF!</v>
      </c>
      <c r="AKN402" s="73" t="s">
        <v>985</v>
      </c>
      <c r="AKO402" s="95">
        <v>45109</v>
      </c>
      <c r="AKP402" s="65" t="s">
        <v>11</v>
      </c>
      <c r="AKQ402" s="370" t="e">
        <f>VLOOKUP(AKY402,Teams,2)</f>
        <v>#REF!</v>
      </c>
      <c r="AKR402" s="370" t="e">
        <f>VLOOKUP(AKZ402,Teams,2)</f>
        <v>#REF!</v>
      </c>
      <c r="AKS402" s="464"/>
      <c r="AKT402" s="369">
        <v>0.33333333333333331</v>
      </c>
      <c r="AKU402" s="370" t="e">
        <f>VLOOKUP(AKQ402,fields,2)</f>
        <v>#REF!</v>
      </c>
      <c r="AKV402" s="73" t="s">
        <v>985</v>
      </c>
      <c r="AKW402" s="95">
        <v>45109</v>
      </c>
      <c r="AKX402" s="65" t="s">
        <v>11</v>
      </c>
      <c r="AKY402" s="370" t="e">
        <f>VLOOKUP(ALG402,Teams,2)</f>
        <v>#REF!</v>
      </c>
      <c r="AKZ402" s="370" t="e">
        <f>VLOOKUP(ALH402,Teams,2)</f>
        <v>#REF!</v>
      </c>
      <c r="ALA402" s="464"/>
      <c r="ALB402" s="369">
        <v>0.33333333333333331</v>
      </c>
      <c r="ALC402" s="370" t="e">
        <f>VLOOKUP(AKY402,fields,2)</f>
        <v>#REF!</v>
      </c>
      <c r="ALD402" s="73" t="s">
        <v>985</v>
      </c>
      <c r="ALE402" s="95">
        <v>45109</v>
      </c>
      <c r="ALF402" s="65" t="s">
        <v>11</v>
      </c>
      <c r="ALG402" s="370" t="e">
        <f>VLOOKUP(ALO402,Teams,2)</f>
        <v>#REF!</v>
      </c>
      <c r="ALH402" s="370" t="e">
        <f>VLOOKUP(ALP402,Teams,2)</f>
        <v>#REF!</v>
      </c>
      <c r="ALI402" s="464"/>
      <c r="ALJ402" s="369">
        <v>0.33333333333333331</v>
      </c>
      <c r="ALK402" s="370" t="e">
        <f>VLOOKUP(ALG402,fields,2)</f>
        <v>#REF!</v>
      </c>
      <c r="ALL402" s="73" t="s">
        <v>985</v>
      </c>
      <c r="ALM402" s="95">
        <v>45109</v>
      </c>
      <c r="ALN402" s="65" t="s">
        <v>11</v>
      </c>
      <c r="ALO402" s="370" t="e">
        <f>VLOOKUP(ALW402,Teams,2)</f>
        <v>#REF!</v>
      </c>
      <c r="ALP402" s="370" t="e">
        <f>VLOOKUP(ALX402,Teams,2)</f>
        <v>#REF!</v>
      </c>
      <c r="ALQ402" s="464"/>
      <c r="ALR402" s="369">
        <v>0.33333333333333331</v>
      </c>
      <c r="ALS402" s="370" t="e">
        <f>VLOOKUP(ALO402,fields,2)</f>
        <v>#REF!</v>
      </c>
      <c r="ALT402" s="73" t="s">
        <v>985</v>
      </c>
      <c r="ALU402" s="95">
        <v>45109</v>
      </c>
      <c r="ALV402" s="65" t="s">
        <v>11</v>
      </c>
      <c r="ALW402" s="370" t="e">
        <f>VLOOKUP(AME402,Teams,2)</f>
        <v>#REF!</v>
      </c>
      <c r="ALX402" s="370" t="e">
        <f>VLOOKUP(AMF402,Teams,2)</f>
        <v>#REF!</v>
      </c>
      <c r="ALY402" s="464"/>
      <c r="ALZ402" s="369">
        <v>0.33333333333333331</v>
      </c>
      <c r="AMA402" s="370" t="e">
        <f>VLOOKUP(ALW402,fields,2)</f>
        <v>#REF!</v>
      </c>
      <c r="AMB402" s="73" t="s">
        <v>985</v>
      </c>
      <c r="AMC402" s="95">
        <v>45109</v>
      </c>
      <c r="AMD402" s="65" t="s">
        <v>11</v>
      </c>
      <c r="AME402" s="370" t="e">
        <f>VLOOKUP(AMM402,Teams,2)</f>
        <v>#REF!</v>
      </c>
      <c r="AMF402" s="370" t="e">
        <f>VLOOKUP(AMN402,Teams,2)</f>
        <v>#REF!</v>
      </c>
      <c r="AMG402" s="464"/>
      <c r="AMH402" s="369">
        <v>0.33333333333333331</v>
      </c>
      <c r="AMI402" s="370" t="e">
        <f>VLOOKUP(AME402,fields,2)</f>
        <v>#REF!</v>
      </c>
      <c r="AMJ402" s="73" t="s">
        <v>985</v>
      </c>
      <c r="AMK402" s="95">
        <v>45109</v>
      </c>
      <c r="AML402" s="65" t="s">
        <v>11</v>
      </c>
      <c r="AMM402" s="370" t="e">
        <f>VLOOKUP(AMU402,Teams,2)</f>
        <v>#REF!</v>
      </c>
      <c r="AMN402" s="370" t="e">
        <f>VLOOKUP(AMV402,Teams,2)</f>
        <v>#REF!</v>
      </c>
      <c r="AMO402" s="464"/>
      <c r="AMP402" s="369">
        <v>0.33333333333333331</v>
      </c>
      <c r="AMQ402" s="370" t="e">
        <f>VLOOKUP(AMM402,fields,2)</f>
        <v>#REF!</v>
      </c>
      <c r="AMR402" s="73" t="s">
        <v>985</v>
      </c>
      <c r="AMS402" s="95">
        <v>45109</v>
      </c>
      <c r="AMT402" s="65" t="s">
        <v>11</v>
      </c>
      <c r="AMU402" s="370" t="e">
        <f>VLOOKUP(ANC402,Teams,2)</f>
        <v>#REF!</v>
      </c>
      <c r="AMV402" s="370" t="e">
        <f>VLOOKUP(AND402,Teams,2)</f>
        <v>#REF!</v>
      </c>
      <c r="AMW402" s="464"/>
      <c r="AMX402" s="369">
        <v>0.33333333333333331</v>
      </c>
      <c r="AMY402" s="370" t="e">
        <f>VLOOKUP(AMU402,fields,2)</f>
        <v>#REF!</v>
      </c>
      <c r="AMZ402" s="73" t="s">
        <v>985</v>
      </c>
      <c r="ANA402" s="95">
        <v>45109</v>
      </c>
      <c r="ANB402" s="65" t="s">
        <v>11</v>
      </c>
      <c r="ANC402" s="370" t="e">
        <f>VLOOKUP(ANK402,Teams,2)</f>
        <v>#REF!</v>
      </c>
      <c r="AND402" s="370" t="e">
        <f>VLOOKUP(ANL402,Teams,2)</f>
        <v>#REF!</v>
      </c>
      <c r="ANE402" s="464"/>
      <c r="ANF402" s="369">
        <v>0.33333333333333331</v>
      </c>
      <c r="ANG402" s="370" t="e">
        <f>VLOOKUP(ANC402,fields,2)</f>
        <v>#REF!</v>
      </c>
      <c r="ANH402" s="73" t="s">
        <v>985</v>
      </c>
      <c r="ANI402" s="95">
        <v>45109</v>
      </c>
      <c r="ANJ402" s="65" t="s">
        <v>11</v>
      </c>
      <c r="ANK402" s="370" t="e">
        <f>VLOOKUP(ANS402,Teams,2)</f>
        <v>#REF!</v>
      </c>
      <c r="ANL402" s="370" t="e">
        <f>VLOOKUP(ANT402,Teams,2)</f>
        <v>#REF!</v>
      </c>
      <c r="ANM402" s="464"/>
      <c r="ANN402" s="369">
        <v>0.33333333333333331</v>
      </c>
      <c r="ANO402" s="370" t="e">
        <f>VLOOKUP(ANK402,fields,2)</f>
        <v>#REF!</v>
      </c>
      <c r="ANP402" s="73" t="s">
        <v>985</v>
      </c>
      <c r="ANQ402" s="95">
        <v>45109</v>
      </c>
      <c r="ANR402" s="65" t="s">
        <v>11</v>
      </c>
      <c r="ANS402" s="370" t="e">
        <f>VLOOKUP(AOA402,Teams,2)</f>
        <v>#REF!</v>
      </c>
      <c r="ANT402" s="370" t="e">
        <f>VLOOKUP(AOB402,Teams,2)</f>
        <v>#REF!</v>
      </c>
      <c r="ANU402" s="464"/>
      <c r="ANV402" s="369">
        <v>0.33333333333333331</v>
      </c>
      <c r="ANW402" s="370" t="e">
        <f>VLOOKUP(ANS402,fields,2)</f>
        <v>#REF!</v>
      </c>
      <c r="ANX402" s="73" t="s">
        <v>985</v>
      </c>
      <c r="ANY402" s="95">
        <v>45109</v>
      </c>
      <c r="ANZ402" s="65" t="s">
        <v>11</v>
      </c>
      <c r="AOA402" s="370" t="e">
        <f>VLOOKUP(AOI402,Teams,2)</f>
        <v>#REF!</v>
      </c>
      <c r="AOB402" s="370" t="e">
        <f>VLOOKUP(AOJ402,Teams,2)</f>
        <v>#REF!</v>
      </c>
      <c r="AOC402" s="464"/>
      <c r="AOD402" s="369">
        <v>0.33333333333333331</v>
      </c>
      <c r="AOE402" s="370" t="e">
        <f>VLOOKUP(AOA402,fields,2)</f>
        <v>#REF!</v>
      </c>
      <c r="AOF402" s="73" t="s">
        <v>985</v>
      </c>
      <c r="AOG402" s="95">
        <v>45109</v>
      </c>
      <c r="AOH402" s="65" t="s">
        <v>11</v>
      </c>
      <c r="AOI402" s="370" t="e">
        <f>VLOOKUP(AOQ402,Teams,2)</f>
        <v>#REF!</v>
      </c>
      <c r="AOJ402" s="370" t="e">
        <f>VLOOKUP(AOR402,Teams,2)</f>
        <v>#REF!</v>
      </c>
      <c r="AOK402" s="464"/>
      <c r="AOL402" s="369">
        <v>0.33333333333333331</v>
      </c>
      <c r="AOM402" s="370" t="e">
        <f>VLOOKUP(AOI402,fields,2)</f>
        <v>#REF!</v>
      </c>
      <c r="AON402" s="73" t="s">
        <v>985</v>
      </c>
      <c r="AOO402" s="95">
        <v>45109</v>
      </c>
      <c r="AOP402" s="65" t="s">
        <v>11</v>
      </c>
      <c r="AOQ402" s="370" t="e">
        <f>VLOOKUP(AOY402,Teams,2)</f>
        <v>#REF!</v>
      </c>
      <c r="AOR402" s="370" t="e">
        <f>VLOOKUP(AOZ402,Teams,2)</f>
        <v>#REF!</v>
      </c>
      <c r="AOS402" s="464"/>
      <c r="AOT402" s="369">
        <v>0.33333333333333331</v>
      </c>
      <c r="AOU402" s="370" t="e">
        <f>VLOOKUP(AOQ402,fields,2)</f>
        <v>#REF!</v>
      </c>
      <c r="AOV402" s="73" t="s">
        <v>985</v>
      </c>
      <c r="AOW402" s="95">
        <v>45109</v>
      </c>
      <c r="AOX402" s="65" t="s">
        <v>11</v>
      </c>
      <c r="AOY402" s="370" t="e">
        <f>VLOOKUP(APG402,Teams,2)</f>
        <v>#REF!</v>
      </c>
      <c r="AOZ402" s="370" t="e">
        <f>VLOOKUP(APH402,Teams,2)</f>
        <v>#REF!</v>
      </c>
      <c r="APA402" s="464"/>
      <c r="APB402" s="369">
        <v>0.33333333333333331</v>
      </c>
      <c r="APC402" s="370" t="e">
        <f>VLOOKUP(AOY402,fields,2)</f>
        <v>#REF!</v>
      </c>
      <c r="APD402" s="73" t="s">
        <v>985</v>
      </c>
      <c r="APE402" s="95">
        <v>45109</v>
      </c>
      <c r="APF402" s="65" t="s">
        <v>11</v>
      </c>
      <c r="APG402" s="370" t="e">
        <f>VLOOKUP(APO402,Teams,2)</f>
        <v>#REF!</v>
      </c>
      <c r="APH402" s="370" t="e">
        <f>VLOOKUP(APP402,Teams,2)</f>
        <v>#REF!</v>
      </c>
      <c r="API402" s="464"/>
      <c r="APJ402" s="369">
        <v>0.33333333333333331</v>
      </c>
      <c r="APK402" s="370" t="e">
        <f>VLOOKUP(APG402,fields,2)</f>
        <v>#REF!</v>
      </c>
      <c r="APL402" s="73" t="s">
        <v>985</v>
      </c>
      <c r="APM402" s="95">
        <v>45109</v>
      </c>
      <c r="APN402" s="65" t="s">
        <v>11</v>
      </c>
      <c r="APO402" s="370" t="e">
        <f>VLOOKUP(APW402,Teams,2)</f>
        <v>#REF!</v>
      </c>
      <c r="APP402" s="370" t="e">
        <f>VLOOKUP(APX402,Teams,2)</f>
        <v>#REF!</v>
      </c>
      <c r="APQ402" s="464"/>
      <c r="APR402" s="369">
        <v>0.33333333333333331</v>
      </c>
      <c r="APS402" s="370" t="e">
        <f>VLOOKUP(APO402,fields,2)</f>
        <v>#REF!</v>
      </c>
      <c r="APT402" s="73" t="s">
        <v>985</v>
      </c>
      <c r="APU402" s="95">
        <v>45109</v>
      </c>
      <c r="APV402" s="65" t="s">
        <v>11</v>
      </c>
      <c r="APW402" s="370" t="e">
        <f>VLOOKUP(AQE402,Teams,2)</f>
        <v>#REF!</v>
      </c>
      <c r="APX402" s="370" t="e">
        <f>VLOOKUP(AQF402,Teams,2)</f>
        <v>#REF!</v>
      </c>
      <c r="APY402" s="464"/>
      <c r="APZ402" s="369">
        <v>0.33333333333333331</v>
      </c>
      <c r="AQA402" s="370" t="e">
        <f>VLOOKUP(APW402,fields,2)</f>
        <v>#REF!</v>
      </c>
      <c r="AQB402" s="73" t="s">
        <v>985</v>
      </c>
      <c r="AQC402" s="95">
        <v>45109</v>
      </c>
      <c r="AQD402" s="65" t="s">
        <v>11</v>
      </c>
      <c r="AQE402" s="370" t="e">
        <f>VLOOKUP(AQM402,Teams,2)</f>
        <v>#REF!</v>
      </c>
      <c r="AQF402" s="370" t="e">
        <f>VLOOKUP(AQN402,Teams,2)</f>
        <v>#REF!</v>
      </c>
      <c r="AQG402" s="464"/>
      <c r="AQH402" s="369">
        <v>0.33333333333333331</v>
      </c>
      <c r="AQI402" s="370" t="e">
        <f>VLOOKUP(AQE402,fields,2)</f>
        <v>#REF!</v>
      </c>
      <c r="AQJ402" s="73" t="s">
        <v>985</v>
      </c>
      <c r="AQK402" s="95">
        <v>45109</v>
      </c>
      <c r="AQL402" s="65" t="s">
        <v>11</v>
      </c>
      <c r="AQM402" s="370" t="e">
        <f>VLOOKUP(AQU402,Teams,2)</f>
        <v>#REF!</v>
      </c>
      <c r="AQN402" s="370" t="e">
        <f>VLOOKUP(AQV402,Teams,2)</f>
        <v>#REF!</v>
      </c>
      <c r="AQO402" s="464"/>
      <c r="AQP402" s="369">
        <v>0.33333333333333331</v>
      </c>
      <c r="AQQ402" s="370" t="e">
        <f>VLOOKUP(AQM402,fields,2)</f>
        <v>#REF!</v>
      </c>
      <c r="AQR402" s="73" t="s">
        <v>985</v>
      </c>
      <c r="AQS402" s="95">
        <v>45109</v>
      </c>
      <c r="AQT402" s="65" t="s">
        <v>11</v>
      </c>
      <c r="AQU402" s="370" t="e">
        <f>VLOOKUP(ARC402,Teams,2)</f>
        <v>#REF!</v>
      </c>
      <c r="AQV402" s="370" t="e">
        <f>VLOOKUP(ARD402,Teams,2)</f>
        <v>#REF!</v>
      </c>
      <c r="AQW402" s="464"/>
      <c r="AQX402" s="369">
        <v>0.33333333333333331</v>
      </c>
      <c r="AQY402" s="370" t="e">
        <f>VLOOKUP(AQU402,fields,2)</f>
        <v>#REF!</v>
      </c>
      <c r="AQZ402" s="73" t="s">
        <v>985</v>
      </c>
      <c r="ARA402" s="95">
        <v>45109</v>
      </c>
      <c r="ARB402" s="65" t="s">
        <v>11</v>
      </c>
      <c r="ARC402" s="370" t="e">
        <f>VLOOKUP(ARK402,Teams,2)</f>
        <v>#REF!</v>
      </c>
      <c r="ARD402" s="370" t="e">
        <f>VLOOKUP(ARL402,Teams,2)</f>
        <v>#REF!</v>
      </c>
      <c r="ARE402" s="464"/>
      <c r="ARF402" s="369">
        <v>0.33333333333333331</v>
      </c>
      <c r="ARG402" s="370" t="e">
        <f>VLOOKUP(ARC402,fields,2)</f>
        <v>#REF!</v>
      </c>
      <c r="ARH402" s="73" t="s">
        <v>985</v>
      </c>
      <c r="ARI402" s="95">
        <v>45109</v>
      </c>
      <c r="ARJ402" s="65" t="s">
        <v>11</v>
      </c>
      <c r="ARK402" s="370" t="e">
        <f>VLOOKUP(ARS402,Teams,2)</f>
        <v>#REF!</v>
      </c>
      <c r="ARL402" s="370" t="e">
        <f>VLOOKUP(ART402,Teams,2)</f>
        <v>#REF!</v>
      </c>
      <c r="ARM402" s="464"/>
      <c r="ARN402" s="369">
        <v>0.33333333333333331</v>
      </c>
      <c r="ARO402" s="370" t="e">
        <f>VLOOKUP(ARK402,fields,2)</f>
        <v>#REF!</v>
      </c>
      <c r="ARP402" s="73" t="s">
        <v>985</v>
      </c>
      <c r="ARQ402" s="95">
        <v>45109</v>
      </c>
      <c r="ARR402" s="65" t="s">
        <v>11</v>
      </c>
      <c r="ARS402" s="370" t="e">
        <f>VLOOKUP(ASA402,Teams,2)</f>
        <v>#REF!</v>
      </c>
      <c r="ART402" s="370" t="e">
        <f>VLOOKUP(ASB402,Teams,2)</f>
        <v>#REF!</v>
      </c>
      <c r="ARU402" s="464"/>
      <c r="ARV402" s="369">
        <v>0.33333333333333331</v>
      </c>
      <c r="ARW402" s="370" t="e">
        <f>VLOOKUP(ARS402,fields,2)</f>
        <v>#REF!</v>
      </c>
      <c r="ARX402" s="73" t="s">
        <v>985</v>
      </c>
      <c r="ARY402" s="95">
        <v>45109</v>
      </c>
      <c r="ARZ402" s="65" t="s">
        <v>11</v>
      </c>
      <c r="ASA402" s="370" t="e">
        <f>VLOOKUP(ASI402,Teams,2)</f>
        <v>#REF!</v>
      </c>
      <c r="ASB402" s="370" t="e">
        <f>VLOOKUP(ASJ402,Teams,2)</f>
        <v>#REF!</v>
      </c>
      <c r="ASC402" s="464"/>
      <c r="ASD402" s="369">
        <v>0.33333333333333331</v>
      </c>
      <c r="ASE402" s="370" t="e">
        <f>VLOOKUP(ASA402,fields,2)</f>
        <v>#REF!</v>
      </c>
      <c r="ASF402" s="73" t="s">
        <v>985</v>
      </c>
      <c r="ASG402" s="95">
        <v>45109</v>
      </c>
      <c r="ASH402" s="65" t="s">
        <v>11</v>
      </c>
      <c r="ASI402" s="370" t="e">
        <f>VLOOKUP(ASQ402,Teams,2)</f>
        <v>#REF!</v>
      </c>
      <c r="ASJ402" s="370" t="e">
        <f>VLOOKUP(ASR402,Teams,2)</f>
        <v>#REF!</v>
      </c>
      <c r="ASK402" s="464"/>
      <c r="ASL402" s="369">
        <v>0.33333333333333331</v>
      </c>
      <c r="ASM402" s="370" t="e">
        <f>VLOOKUP(ASI402,fields,2)</f>
        <v>#REF!</v>
      </c>
      <c r="ASN402" s="73" t="s">
        <v>985</v>
      </c>
      <c r="ASO402" s="95">
        <v>45109</v>
      </c>
      <c r="ASP402" s="65" t="s">
        <v>11</v>
      </c>
      <c r="ASQ402" s="370" t="e">
        <f>VLOOKUP(ASY402,Teams,2)</f>
        <v>#REF!</v>
      </c>
      <c r="ASR402" s="370" t="e">
        <f>VLOOKUP(ASZ402,Teams,2)</f>
        <v>#REF!</v>
      </c>
      <c r="ASS402" s="464"/>
      <c r="AST402" s="369">
        <v>0.33333333333333331</v>
      </c>
      <c r="ASU402" s="370" t="e">
        <f>VLOOKUP(ASQ402,fields,2)</f>
        <v>#REF!</v>
      </c>
      <c r="ASV402" s="73" t="s">
        <v>985</v>
      </c>
      <c r="ASW402" s="95">
        <v>45109</v>
      </c>
      <c r="ASX402" s="65" t="s">
        <v>11</v>
      </c>
      <c r="ASY402" s="370" t="e">
        <f>VLOOKUP(ATG402,Teams,2)</f>
        <v>#REF!</v>
      </c>
      <c r="ASZ402" s="370" t="e">
        <f>VLOOKUP(ATH402,Teams,2)</f>
        <v>#REF!</v>
      </c>
      <c r="ATA402" s="464"/>
      <c r="ATB402" s="369">
        <v>0.33333333333333331</v>
      </c>
      <c r="ATC402" s="370" t="e">
        <f>VLOOKUP(ASY402,fields,2)</f>
        <v>#REF!</v>
      </c>
      <c r="ATD402" s="73" t="s">
        <v>985</v>
      </c>
      <c r="ATE402" s="95">
        <v>45109</v>
      </c>
      <c r="ATF402" s="65" t="s">
        <v>11</v>
      </c>
      <c r="ATG402" s="370" t="e">
        <f>VLOOKUP(ATO402,Teams,2)</f>
        <v>#REF!</v>
      </c>
      <c r="ATH402" s="370" t="e">
        <f>VLOOKUP(ATP402,Teams,2)</f>
        <v>#REF!</v>
      </c>
      <c r="ATI402" s="464"/>
      <c r="ATJ402" s="369">
        <v>0.33333333333333331</v>
      </c>
      <c r="ATK402" s="370" t="e">
        <f>VLOOKUP(ATG402,fields,2)</f>
        <v>#REF!</v>
      </c>
      <c r="ATL402" s="73" t="s">
        <v>985</v>
      </c>
      <c r="ATM402" s="95">
        <v>45109</v>
      </c>
      <c r="ATN402" s="65" t="s">
        <v>11</v>
      </c>
      <c r="ATO402" s="370" t="e">
        <f>VLOOKUP(ATW402,Teams,2)</f>
        <v>#REF!</v>
      </c>
      <c r="ATP402" s="370" t="e">
        <f>VLOOKUP(ATX402,Teams,2)</f>
        <v>#REF!</v>
      </c>
      <c r="ATQ402" s="464"/>
      <c r="ATR402" s="369">
        <v>0.33333333333333331</v>
      </c>
      <c r="ATS402" s="370" t="e">
        <f>VLOOKUP(ATO402,fields,2)</f>
        <v>#REF!</v>
      </c>
      <c r="ATT402" s="73" t="s">
        <v>985</v>
      </c>
      <c r="ATU402" s="95">
        <v>45109</v>
      </c>
      <c r="ATV402" s="65" t="s">
        <v>11</v>
      </c>
      <c r="ATW402" s="370" t="e">
        <f>VLOOKUP(AUE402,Teams,2)</f>
        <v>#REF!</v>
      </c>
      <c r="ATX402" s="370" t="e">
        <f>VLOOKUP(AUF402,Teams,2)</f>
        <v>#REF!</v>
      </c>
      <c r="ATY402" s="464"/>
      <c r="ATZ402" s="369">
        <v>0.33333333333333331</v>
      </c>
      <c r="AUA402" s="370" t="e">
        <f>VLOOKUP(ATW402,fields,2)</f>
        <v>#REF!</v>
      </c>
      <c r="AUB402" s="73" t="s">
        <v>985</v>
      </c>
      <c r="AUC402" s="95">
        <v>45109</v>
      </c>
      <c r="AUD402" s="65" t="s">
        <v>11</v>
      </c>
      <c r="AUE402" s="370" t="e">
        <f>VLOOKUP(AUM402,Teams,2)</f>
        <v>#REF!</v>
      </c>
      <c r="AUF402" s="370" t="e">
        <f>VLOOKUP(AUN402,Teams,2)</f>
        <v>#REF!</v>
      </c>
      <c r="AUG402" s="464"/>
      <c r="AUH402" s="369">
        <v>0.33333333333333331</v>
      </c>
      <c r="AUI402" s="370" t="e">
        <f>VLOOKUP(AUE402,fields,2)</f>
        <v>#REF!</v>
      </c>
      <c r="AUJ402" s="73" t="s">
        <v>985</v>
      </c>
      <c r="AUK402" s="95">
        <v>45109</v>
      </c>
      <c r="AUL402" s="65" t="s">
        <v>11</v>
      </c>
      <c r="AUM402" s="370" t="e">
        <f>VLOOKUP(AUU402,Teams,2)</f>
        <v>#REF!</v>
      </c>
      <c r="AUN402" s="370" t="e">
        <f>VLOOKUP(AUV402,Teams,2)</f>
        <v>#REF!</v>
      </c>
      <c r="AUO402" s="464"/>
      <c r="AUP402" s="369">
        <v>0.33333333333333331</v>
      </c>
      <c r="AUQ402" s="370" t="e">
        <f>VLOOKUP(AUM402,fields,2)</f>
        <v>#REF!</v>
      </c>
      <c r="AUR402" s="73" t="s">
        <v>985</v>
      </c>
      <c r="AUS402" s="95">
        <v>45109</v>
      </c>
      <c r="AUT402" s="65" t="s">
        <v>11</v>
      </c>
      <c r="AUU402" s="370" t="e">
        <f>VLOOKUP(AVC402,Teams,2)</f>
        <v>#REF!</v>
      </c>
      <c r="AUV402" s="370" t="e">
        <f>VLOOKUP(AVD402,Teams,2)</f>
        <v>#REF!</v>
      </c>
      <c r="AUW402" s="464"/>
      <c r="AUX402" s="369">
        <v>0.33333333333333331</v>
      </c>
      <c r="AUY402" s="370" t="e">
        <f>VLOOKUP(AUU402,fields,2)</f>
        <v>#REF!</v>
      </c>
      <c r="AUZ402" s="73" t="s">
        <v>985</v>
      </c>
      <c r="AVA402" s="95">
        <v>45109</v>
      </c>
      <c r="AVB402" s="65" t="s">
        <v>11</v>
      </c>
      <c r="AVC402" s="370" t="e">
        <f>VLOOKUP(AVK402,Teams,2)</f>
        <v>#REF!</v>
      </c>
      <c r="AVD402" s="370" t="e">
        <f>VLOOKUP(AVL402,Teams,2)</f>
        <v>#REF!</v>
      </c>
      <c r="AVE402" s="464"/>
      <c r="AVF402" s="369">
        <v>0.33333333333333331</v>
      </c>
      <c r="AVG402" s="370" t="e">
        <f>VLOOKUP(AVC402,fields,2)</f>
        <v>#REF!</v>
      </c>
      <c r="AVH402" s="73" t="s">
        <v>985</v>
      </c>
      <c r="AVI402" s="95">
        <v>45109</v>
      </c>
      <c r="AVJ402" s="65" t="s">
        <v>11</v>
      </c>
      <c r="AVK402" s="370" t="e">
        <f>VLOOKUP(AVS402,Teams,2)</f>
        <v>#REF!</v>
      </c>
      <c r="AVL402" s="370" t="e">
        <f>VLOOKUP(AVT402,Teams,2)</f>
        <v>#REF!</v>
      </c>
      <c r="AVM402" s="464"/>
      <c r="AVN402" s="369">
        <v>0.33333333333333331</v>
      </c>
      <c r="AVO402" s="370" t="e">
        <f>VLOOKUP(AVK402,fields,2)</f>
        <v>#REF!</v>
      </c>
      <c r="AVP402" s="73" t="s">
        <v>985</v>
      </c>
      <c r="AVQ402" s="95">
        <v>45109</v>
      </c>
      <c r="AVR402" s="65" t="s">
        <v>11</v>
      </c>
      <c r="AVS402" s="370" t="e">
        <f>VLOOKUP(AWA402,Teams,2)</f>
        <v>#REF!</v>
      </c>
      <c r="AVT402" s="370" t="e">
        <f>VLOOKUP(AWB402,Teams,2)</f>
        <v>#REF!</v>
      </c>
      <c r="AVU402" s="464"/>
      <c r="AVV402" s="369">
        <v>0.33333333333333331</v>
      </c>
      <c r="AVW402" s="370" t="e">
        <f>VLOOKUP(AVS402,fields,2)</f>
        <v>#REF!</v>
      </c>
      <c r="AVX402" s="73" t="s">
        <v>985</v>
      </c>
      <c r="AVY402" s="95">
        <v>45109</v>
      </c>
      <c r="AVZ402" s="65" t="s">
        <v>11</v>
      </c>
      <c r="AWA402" s="370" t="e">
        <f>VLOOKUP(AWI402,Teams,2)</f>
        <v>#REF!</v>
      </c>
      <c r="AWB402" s="370" t="e">
        <f>VLOOKUP(AWJ402,Teams,2)</f>
        <v>#REF!</v>
      </c>
      <c r="AWC402" s="464"/>
      <c r="AWD402" s="369">
        <v>0.33333333333333331</v>
      </c>
      <c r="AWE402" s="370" t="e">
        <f>VLOOKUP(AWA402,fields,2)</f>
        <v>#REF!</v>
      </c>
      <c r="AWF402" s="73" t="s">
        <v>985</v>
      </c>
      <c r="AWG402" s="95">
        <v>45109</v>
      </c>
      <c r="AWH402" s="65" t="s">
        <v>11</v>
      </c>
      <c r="AWI402" s="370" t="e">
        <f>VLOOKUP(AWQ402,Teams,2)</f>
        <v>#REF!</v>
      </c>
      <c r="AWJ402" s="370" t="e">
        <f>VLOOKUP(AWR402,Teams,2)</f>
        <v>#REF!</v>
      </c>
      <c r="AWK402" s="464"/>
      <c r="AWL402" s="369">
        <v>0.33333333333333331</v>
      </c>
      <c r="AWM402" s="370" t="e">
        <f>VLOOKUP(AWI402,fields,2)</f>
        <v>#REF!</v>
      </c>
      <c r="AWN402" s="73" t="s">
        <v>985</v>
      </c>
      <c r="AWO402" s="95">
        <v>45109</v>
      </c>
      <c r="AWP402" s="65" t="s">
        <v>11</v>
      </c>
      <c r="AWQ402" s="370" t="e">
        <f>VLOOKUP(AWY402,Teams,2)</f>
        <v>#REF!</v>
      </c>
      <c r="AWR402" s="370" t="e">
        <f>VLOOKUP(AWZ402,Teams,2)</f>
        <v>#REF!</v>
      </c>
      <c r="AWS402" s="464"/>
      <c r="AWT402" s="369">
        <v>0.33333333333333331</v>
      </c>
      <c r="AWU402" s="370" t="e">
        <f>VLOOKUP(AWQ402,fields,2)</f>
        <v>#REF!</v>
      </c>
      <c r="AWV402" s="73" t="s">
        <v>985</v>
      </c>
      <c r="AWW402" s="95">
        <v>45109</v>
      </c>
      <c r="AWX402" s="65" t="s">
        <v>11</v>
      </c>
      <c r="AWY402" s="370" t="e">
        <f>VLOOKUP(AXG402,Teams,2)</f>
        <v>#REF!</v>
      </c>
      <c r="AWZ402" s="370" t="e">
        <f>VLOOKUP(AXH402,Teams,2)</f>
        <v>#REF!</v>
      </c>
      <c r="AXA402" s="464"/>
      <c r="AXB402" s="369">
        <v>0.33333333333333331</v>
      </c>
      <c r="AXC402" s="370" t="e">
        <f>VLOOKUP(AWY402,fields,2)</f>
        <v>#REF!</v>
      </c>
      <c r="AXD402" s="73" t="s">
        <v>985</v>
      </c>
      <c r="AXE402" s="95">
        <v>45109</v>
      </c>
      <c r="AXF402" s="65" t="s">
        <v>11</v>
      </c>
      <c r="AXG402" s="370" t="e">
        <f>VLOOKUP(AXO402,Teams,2)</f>
        <v>#REF!</v>
      </c>
      <c r="AXH402" s="370" t="e">
        <f>VLOOKUP(AXP402,Teams,2)</f>
        <v>#REF!</v>
      </c>
      <c r="AXI402" s="464"/>
      <c r="AXJ402" s="369">
        <v>0.33333333333333331</v>
      </c>
      <c r="AXK402" s="370" t="e">
        <f>VLOOKUP(AXG402,fields,2)</f>
        <v>#REF!</v>
      </c>
      <c r="AXL402" s="73" t="s">
        <v>985</v>
      </c>
      <c r="AXM402" s="95">
        <v>45109</v>
      </c>
      <c r="AXN402" s="65" t="s">
        <v>11</v>
      </c>
      <c r="AXO402" s="370" t="e">
        <f>VLOOKUP(AXW402,Teams,2)</f>
        <v>#REF!</v>
      </c>
      <c r="AXP402" s="370" t="e">
        <f>VLOOKUP(AXX402,Teams,2)</f>
        <v>#REF!</v>
      </c>
      <c r="AXQ402" s="464"/>
      <c r="AXR402" s="369">
        <v>0.33333333333333331</v>
      </c>
      <c r="AXS402" s="370" t="e">
        <f>VLOOKUP(AXO402,fields,2)</f>
        <v>#REF!</v>
      </c>
      <c r="AXT402" s="73" t="s">
        <v>985</v>
      </c>
      <c r="AXU402" s="95">
        <v>45109</v>
      </c>
      <c r="AXV402" s="65" t="s">
        <v>11</v>
      </c>
      <c r="AXW402" s="370" t="e">
        <f>VLOOKUP(AYE402,Teams,2)</f>
        <v>#REF!</v>
      </c>
      <c r="AXX402" s="370" t="e">
        <f>VLOOKUP(AYF402,Teams,2)</f>
        <v>#REF!</v>
      </c>
      <c r="AXY402" s="464"/>
      <c r="AXZ402" s="369">
        <v>0.33333333333333331</v>
      </c>
      <c r="AYA402" s="370" t="e">
        <f>VLOOKUP(AXW402,fields,2)</f>
        <v>#REF!</v>
      </c>
      <c r="AYB402" s="73" t="s">
        <v>985</v>
      </c>
      <c r="AYC402" s="95">
        <v>45109</v>
      </c>
      <c r="AYD402" s="65" t="s">
        <v>11</v>
      </c>
      <c r="AYE402" s="370" t="e">
        <f>VLOOKUP(AYM402,Teams,2)</f>
        <v>#REF!</v>
      </c>
      <c r="AYF402" s="370" t="e">
        <f>VLOOKUP(AYN402,Teams,2)</f>
        <v>#REF!</v>
      </c>
      <c r="AYG402" s="464"/>
      <c r="AYH402" s="369">
        <v>0.33333333333333331</v>
      </c>
      <c r="AYI402" s="370" t="e">
        <f>VLOOKUP(AYE402,fields,2)</f>
        <v>#REF!</v>
      </c>
      <c r="AYJ402" s="73" t="s">
        <v>985</v>
      </c>
      <c r="AYK402" s="95">
        <v>45109</v>
      </c>
      <c r="AYL402" s="65" t="s">
        <v>11</v>
      </c>
      <c r="AYM402" s="370" t="e">
        <f>VLOOKUP(AYU402,Teams,2)</f>
        <v>#REF!</v>
      </c>
      <c r="AYN402" s="370" t="e">
        <f>VLOOKUP(AYV402,Teams,2)</f>
        <v>#REF!</v>
      </c>
      <c r="AYO402" s="464"/>
      <c r="AYP402" s="369">
        <v>0.33333333333333331</v>
      </c>
      <c r="AYQ402" s="370" t="e">
        <f>VLOOKUP(AYM402,fields,2)</f>
        <v>#REF!</v>
      </c>
      <c r="AYR402" s="73" t="s">
        <v>985</v>
      </c>
      <c r="AYS402" s="95">
        <v>45109</v>
      </c>
      <c r="AYT402" s="65" t="s">
        <v>11</v>
      </c>
      <c r="AYU402" s="370" t="e">
        <f>VLOOKUP(AZC402,Teams,2)</f>
        <v>#REF!</v>
      </c>
      <c r="AYV402" s="370" t="e">
        <f>VLOOKUP(AZD402,Teams,2)</f>
        <v>#REF!</v>
      </c>
      <c r="AYW402" s="464"/>
      <c r="AYX402" s="369">
        <v>0.33333333333333331</v>
      </c>
      <c r="AYY402" s="370" t="e">
        <f>VLOOKUP(AYU402,fields,2)</f>
        <v>#REF!</v>
      </c>
      <c r="AYZ402" s="73" t="s">
        <v>985</v>
      </c>
      <c r="AZA402" s="95">
        <v>45109</v>
      </c>
      <c r="AZB402" s="65" t="s">
        <v>11</v>
      </c>
      <c r="AZC402" s="370" t="e">
        <f>VLOOKUP(AZK402,Teams,2)</f>
        <v>#REF!</v>
      </c>
      <c r="AZD402" s="370" t="e">
        <f>VLOOKUP(AZL402,Teams,2)</f>
        <v>#REF!</v>
      </c>
      <c r="AZE402" s="464"/>
      <c r="AZF402" s="369">
        <v>0.33333333333333331</v>
      </c>
      <c r="AZG402" s="370" t="e">
        <f>VLOOKUP(AZC402,fields,2)</f>
        <v>#REF!</v>
      </c>
      <c r="AZH402" s="73" t="s">
        <v>985</v>
      </c>
      <c r="AZI402" s="95">
        <v>45109</v>
      </c>
      <c r="AZJ402" s="65" t="s">
        <v>11</v>
      </c>
      <c r="AZK402" s="370" t="e">
        <f>VLOOKUP(AZS402,Teams,2)</f>
        <v>#REF!</v>
      </c>
      <c r="AZL402" s="370" t="e">
        <f>VLOOKUP(AZT402,Teams,2)</f>
        <v>#REF!</v>
      </c>
      <c r="AZM402" s="464"/>
      <c r="AZN402" s="369">
        <v>0.33333333333333331</v>
      </c>
      <c r="AZO402" s="370" t="e">
        <f>VLOOKUP(AZK402,fields,2)</f>
        <v>#REF!</v>
      </c>
      <c r="AZP402" s="73" t="s">
        <v>985</v>
      </c>
      <c r="AZQ402" s="95">
        <v>45109</v>
      </c>
      <c r="AZR402" s="65" t="s">
        <v>11</v>
      </c>
      <c r="AZS402" s="370" t="e">
        <f>VLOOKUP(BAA402,Teams,2)</f>
        <v>#REF!</v>
      </c>
      <c r="AZT402" s="370" t="e">
        <f>VLOOKUP(BAB402,Teams,2)</f>
        <v>#REF!</v>
      </c>
      <c r="AZU402" s="464"/>
      <c r="AZV402" s="369">
        <v>0.33333333333333331</v>
      </c>
      <c r="AZW402" s="370" t="e">
        <f>VLOOKUP(AZS402,fields,2)</f>
        <v>#REF!</v>
      </c>
      <c r="AZX402" s="73" t="s">
        <v>985</v>
      </c>
      <c r="AZY402" s="95">
        <v>45109</v>
      </c>
      <c r="AZZ402" s="65" t="s">
        <v>11</v>
      </c>
      <c r="BAA402" s="370" t="e">
        <f>VLOOKUP(BAI402,Teams,2)</f>
        <v>#REF!</v>
      </c>
      <c r="BAB402" s="370" t="e">
        <f>VLOOKUP(BAJ402,Teams,2)</f>
        <v>#REF!</v>
      </c>
      <c r="BAC402" s="464"/>
      <c r="BAD402" s="369">
        <v>0.33333333333333331</v>
      </c>
      <c r="BAE402" s="370" t="e">
        <f>VLOOKUP(BAA402,fields,2)</f>
        <v>#REF!</v>
      </c>
      <c r="BAF402" s="73" t="s">
        <v>985</v>
      </c>
      <c r="BAG402" s="95">
        <v>45109</v>
      </c>
      <c r="BAH402" s="65" t="s">
        <v>11</v>
      </c>
      <c r="BAI402" s="370" t="e">
        <f>VLOOKUP(BAQ402,Teams,2)</f>
        <v>#REF!</v>
      </c>
      <c r="BAJ402" s="370" t="e">
        <f>VLOOKUP(BAR402,Teams,2)</f>
        <v>#REF!</v>
      </c>
      <c r="BAK402" s="464"/>
      <c r="BAL402" s="369">
        <v>0.33333333333333331</v>
      </c>
      <c r="BAM402" s="370" t="e">
        <f>VLOOKUP(BAI402,fields,2)</f>
        <v>#REF!</v>
      </c>
      <c r="BAN402" s="73" t="s">
        <v>985</v>
      </c>
      <c r="BAO402" s="95">
        <v>45109</v>
      </c>
      <c r="BAP402" s="65" t="s">
        <v>11</v>
      </c>
      <c r="BAQ402" s="370" t="e">
        <f>VLOOKUP(BAY402,Teams,2)</f>
        <v>#REF!</v>
      </c>
      <c r="BAR402" s="370" t="e">
        <f>VLOOKUP(BAZ402,Teams,2)</f>
        <v>#REF!</v>
      </c>
      <c r="BAS402" s="464"/>
      <c r="BAT402" s="369">
        <v>0.33333333333333331</v>
      </c>
      <c r="BAU402" s="370" t="e">
        <f>VLOOKUP(BAQ402,fields,2)</f>
        <v>#REF!</v>
      </c>
      <c r="BAV402" s="73" t="s">
        <v>985</v>
      </c>
      <c r="BAW402" s="95">
        <v>45109</v>
      </c>
      <c r="BAX402" s="65" t="s">
        <v>11</v>
      </c>
      <c r="BAY402" s="370" t="e">
        <f>VLOOKUP(BBG402,Teams,2)</f>
        <v>#REF!</v>
      </c>
      <c r="BAZ402" s="370" t="e">
        <f>VLOOKUP(BBH402,Teams,2)</f>
        <v>#REF!</v>
      </c>
      <c r="BBA402" s="464"/>
      <c r="BBB402" s="369">
        <v>0.33333333333333331</v>
      </c>
      <c r="BBC402" s="370" t="e">
        <f>VLOOKUP(BAY402,fields,2)</f>
        <v>#REF!</v>
      </c>
      <c r="BBD402" s="73" t="s">
        <v>985</v>
      </c>
      <c r="BBE402" s="95">
        <v>45109</v>
      </c>
      <c r="BBF402" s="65" t="s">
        <v>11</v>
      </c>
      <c r="BBG402" s="370" t="e">
        <f>VLOOKUP(BBO402,Teams,2)</f>
        <v>#REF!</v>
      </c>
      <c r="BBH402" s="370" t="e">
        <f>VLOOKUP(BBP402,Teams,2)</f>
        <v>#REF!</v>
      </c>
      <c r="BBI402" s="464"/>
      <c r="BBJ402" s="369">
        <v>0.33333333333333331</v>
      </c>
      <c r="BBK402" s="370" t="e">
        <f>VLOOKUP(BBG402,fields,2)</f>
        <v>#REF!</v>
      </c>
      <c r="BBL402" s="73" t="s">
        <v>985</v>
      </c>
      <c r="BBM402" s="95">
        <v>45109</v>
      </c>
      <c r="BBN402" s="65" t="s">
        <v>11</v>
      </c>
      <c r="BBO402" s="370" t="e">
        <f>VLOOKUP(BBW402,Teams,2)</f>
        <v>#REF!</v>
      </c>
      <c r="BBP402" s="370" t="e">
        <f>VLOOKUP(BBX402,Teams,2)</f>
        <v>#REF!</v>
      </c>
      <c r="BBQ402" s="464"/>
      <c r="BBR402" s="369">
        <v>0.33333333333333331</v>
      </c>
      <c r="BBS402" s="370" t="e">
        <f>VLOOKUP(BBO402,fields,2)</f>
        <v>#REF!</v>
      </c>
      <c r="BBT402" s="73" t="s">
        <v>985</v>
      </c>
      <c r="BBU402" s="95">
        <v>45109</v>
      </c>
      <c r="BBV402" s="65" t="s">
        <v>11</v>
      </c>
      <c r="BBW402" s="370" t="e">
        <f>VLOOKUP(BCE402,Teams,2)</f>
        <v>#REF!</v>
      </c>
      <c r="BBX402" s="370" t="e">
        <f>VLOOKUP(BCF402,Teams,2)</f>
        <v>#REF!</v>
      </c>
      <c r="BBY402" s="464"/>
      <c r="BBZ402" s="369">
        <v>0.33333333333333331</v>
      </c>
      <c r="BCA402" s="370" t="e">
        <f>VLOOKUP(BBW402,fields,2)</f>
        <v>#REF!</v>
      </c>
      <c r="BCB402" s="73" t="s">
        <v>985</v>
      </c>
      <c r="BCC402" s="95">
        <v>45109</v>
      </c>
      <c r="BCD402" s="65" t="s">
        <v>11</v>
      </c>
      <c r="BCE402" s="370" t="e">
        <f>VLOOKUP(BCM402,Teams,2)</f>
        <v>#REF!</v>
      </c>
      <c r="BCF402" s="370" t="e">
        <f>VLOOKUP(BCN402,Teams,2)</f>
        <v>#REF!</v>
      </c>
      <c r="BCG402" s="464"/>
      <c r="BCH402" s="369">
        <v>0.33333333333333331</v>
      </c>
      <c r="BCI402" s="370" t="e">
        <f>VLOOKUP(BCE402,fields,2)</f>
        <v>#REF!</v>
      </c>
      <c r="BCJ402" s="73" t="s">
        <v>985</v>
      </c>
      <c r="BCK402" s="95">
        <v>45109</v>
      </c>
      <c r="BCL402" s="65" t="s">
        <v>11</v>
      </c>
      <c r="BCM402" s="370" t="e">
        <f>VLOOKUP(BCU402,Teams,2)</f>
        <v>#REF!</v>
      </c>
      <c r="BCN402" s="370" t="e">
        <f>VLOOKUP(BCV402,Teams,2)</f>
        <v>#REF!</v>
      </c>
      <c r="BCO402" s="464"/>
      <c r="BCP402" s="369">
        <v>0.33333333333333331</v>
      </c>
      <c r="BCQ402" s="370" t="e">
        <f>VLOOKUP(BCM402,fields,2)</f>
        <v>#REF!</v>
      </c>
      <c r="BCR402" s="73" t="s">
        <v>985</v>
      </c>
      <c r="BCS402" s="95">
        <v>45109</v>
      </c>
      <c r="BCT402" s="65" t="s">
        <v>11</v>
      </c>
      <c r="BCU402" s="370" t="e">
        <f>VLOOKUP(BDC402,Teams,2)</f>
        <v>#REF!</v>
      </c>
      <c r="BCV402" s="370" t="e">
        <f>VLOOKUP(BDD402,Teams,2)</f>
        <v>#REF!</v>
      </c>
      <c r="BCW402" s="464"/>
      <c r="BCX402" s="369">
        <v>0.33333333333333331</v>
      </c>
      <c r="BCY402" s="370" t="e">
        <f>VLOOKUP(BCU402,fields,2)</f>
        <v>#REF!</v>
      </c>
      <c r="BCZ402" s="73" t="s">
        <v>985</v>
      </c>
      <c r="BDA402" s="95">
        <v>45109</v>
      </c>
      <c r="BDB402" s="65" t="s">
        <v>11</v>
      </c>
      <c r="BDC402" s="370" t="e">
        <f>VLOOKUP(BDK402,Teams,2)</f>
        <v>#REF!</v>
      </c>
      <c r="BDD402" s="370" t="e">
        <f>VLOOKUP(BDL402,Teams,2)</f>
        <v>#REF!</v>
      </c>
      <c r="BDE402" s="464"/>
      <c r="BDF402" s="369">
        <v>0.33333333333333331</v>
      </c>
      <c r="BDG402" s="370" t="e">
        <f>VLOOKUP(BDC402,fields,2)</f>
        <v>#REF!</v>
      </c>
      <c r="BDH402" s="73" t="s">
        <v>985</v>
      </c>
      <c r="BDI402" s="95">
        <v>45109</v>
      </c>
      <c r="BDJ402" s="65" t="s">
        <v>11</v>
      </c>
      <c r="BDK402" s="370" t="e">
        <f>VLOOKUP(BDS402,Teams,2)</f>
        <v>#REF!</v>
      </c>
      <c r="BDL402" s="370" t="e">
        <f>VLOOKUP(BDT402,Teams,2)</f>
        <v>#REF!</v>
      </c>
      <c r="BDM402" s="464"/>
      <c r="BDN402" s="369">
        <v>0.33333333333333331</v>
      </c>
      <c r="BDO402" s="370" t="e">
        <f>VLOOKUP(BDK402,fields,2)</f>
        <v>#REF!</v>
      </c>
      <c r="BDP402" s="73" t="s">
        <v>985</v>
      </c>
      <c r="BDQ402" s="95">
        <v>45109</v>
      </c>
      <c r="BDR402" s="65" t="s">
        <v>11</v>
      </c>
      <c r="BDS402" s="370" t="e">
        <f>VLOOKUP(BEA402,Teams,2)</f>
        <v>#REF!</v>
      </c>
      <c r="BDT402" s="370" t="e">
        <f>VLOOKUP(BEB402,Teams,2)</f>
        <v>#REF!</v>
      </c>
      <c r="BDU402" s="464"/>
      <c r="BDV402" s="369">
        <v>0.33333333333333331</v>
      </c>
      <c r="BDW402" s="370" t="e">
        <f>VLOOKUP(BDS402,fields,2)</f>
        <v>#REF!</v>
      </c>
      <c r="BDX402" s="73" t="s">
        <v>985</v>
      </c>
      <c r="BDY402" s="95">
        <v>45109</v>
      </c>
      <c r="BDZ402" s="65" t="s">
        <v>11</v>
      </c>
      <c r="BEA402" s="370" t="e">
        <f>VLOOKUP(BEI402,Teams,2)</f>
        <v>#REF!</v>
      </c>
      <c r="BEB402" s="370" t="e">
        <f>VLOOKUP(BEJ402,Teams,2)</f>
        <v>#REF!</v>
      </c>
      <c r="BEC402" s="464"/>
      <c r="BED402" s="369">
        <v>0.33333333333333331</v>
      </c>
      <c r="BEE402" s="370" t="e">
        <f>VLOOKUP(BEA402,fields,2)</f>
        <v>#REF!</v>
      </c>
      <c r="BEF402" s="73" t="s">
        <v>985</v>
      </c>
      <c r="BEG402" s="95">
        <v>45109</v>
      </c>
      <c r="BEH402" s="65" t="s">
        <v>11</v>
      </c>
      <c r="BEI402" s="370" t="e">
        <f>VLOOKUP(BEQ402,Teams,2)</f>
        <v>#REF!</v>
      </c>
      <c r="BEJ402" s="370" t="e">
        <f>VLOOKUP(BER402,Teams,2)</f>
        <v>#REF!</v>
      </c>
      <c r="BEK402" s="464"/>
      <c r="BEL402" s="369">
        <v>0.33333333333333331</v>
      </c>
      <c r="BEM402" s="370" t="e">
        <f>VLOOKUP(BEI402,fields,2)</f>
        <v>#REF!</v>
      </c>
      <c r="BEN402" s="73" t="s">
        <v>985</v>
      </c>
      <c r="BEO402" s="95">
        <v>45109</v>
      </c>
      <c r="BEP402" s="65" t="s">
        <v>11</v>
      </c>
      <c r="BEQ402" s="370" t="e">
        <f>VLOOKUP(BEY402,Teams,2)</f>
        <v>#REF!</v>
      </c>
      <c r="BER402" s="370" t="e">
        <f>VLOOKUP(BEZ402,Teams,2)</f>
        <v>#REF!</v>
      </c>
      <c r="BES402" s="464"/>
      <c r="BET402" s="369">
        <v>0.33333333333333331</v>
      </c>
      <c r="BEU402" s="370" t="e">
        <f>VLOOKUP(BEQ402,fields,2)</f>
        <v>#REF!</v>
      </c>
      <c r="BEV402" s="73" t="s">
        <v>985</v>
      </c>
      <c r="BEW402" s="95">
        <v>45109</v>
      </c>
      <c r="BEX402" s="65" t="s">
        <v>11</v>
      </c>
      <c r="BEY402" s="370" t="e">
        <f>VLOOKUP(BFG402,Teams,2)</f>
        <v>#REF!</v>
      </c>
      <c r="BEZ402" s="370" t="e">
        <f>VLOOKUP(BFH402,Teams,2)</f>
        <v>#REF!</v>
      </c>
      <c r="BFA402" s="464"/>
      <c r="BFB402" s="369">
        <v>0.33333333333333331</v>
      </c>
      <c r="BFC402" s="370" t="e">
        <f>VLOOKUP(BEY402,fields,2)</f>
        <v>#REF!</v>
      </c>
      <c r="BFD402" s="73" t="s">
        <v>985</v>
      </c>
      <c r="BFE402" s="95">
        <v>45109</v>
      </c>
      <c r="BFF402" s="65" t="s">
        <v>11</v>
      </c>
      <c r="BFG402" s="370" t="e">
        <f>VLOOKUP(BFO402,Teams,2)</f>
        <v>#REF!</v>
      </c>
      <c r="BFH402" s="370" t="e">
        <f>VLOOKUP(BFP402,Teams,2)</f>
        <v>#REF!</v>
      </c>
      <c r="BFI402" s="464"/>
      <c r="BFJ402" s="369">
        <v>0.33333333333333331</v>
      </c>
      <c r="BFK402" s="370" t="e">
        <f>VLOOKUP(BFG402,fields,2)</f>
        <v>#REF!</v>
      </c>
      <c r="BFL402" s="73" t="s">
        <v>985</v>
      </c>
      <c r="BFM402" s="95">
        <v>45109</v>
      </c>
      <c r="BFN402" s="65" t="s">
        <v>11</v>
      </c>
      <c r="BFO402" s="370" t="e">
        <f>VLOOKUP(BFW402,Teams,2)</f>
        <v>#REF!</v>
      </c>
      <c r="BFP402" s="370" t="e">
        <f>VLOOKUP(BFX402,Teams,2)</f>
        <v>#REF!</v>
      </c>
      <c r="BFQ402" s="464"/>
      <c r="BFR402" s="369">
        <v>0.33333333333333331</v>
      </c>
      <c r="BFS402" s="370" t="e">
        <f>VLOOKUP(BFO402,fields,2)</f>
        <v>#REF!</v>
      </c>
      <c r="BFT402" s="73" t="s">
        <v>985</v>
      </c>
      <c r="BFU402" s="95">
        <v>45109</v>
      </c>
      <c r="BFV402" s="65" t="s">
        <v>11</v>
      </c>
      <c r="BFW402" s="370" t="e">
        <f>VLOOKUP(BGE402,Teams,2)</f>
        <v>#REF!</v>
      </c>
      <c r="BFX402" s="370" t="e">
        <f>VLOOKUP(BGF402,Teams,2)</f>
        <v>#REF!</v>
      </c>
      <c r="BFY402" s="464"/>
      <c r="BFZ402" s="369">
        <v>0.33333333333333331</v>
      </c>
      <c r="BGA402" s="370" t="e">
        <f>VLOOKUP(BFW402,fields,2)</f>
        <v>#REF!</v>
      </c>
      <c r="BGB402" s="73" t="s">
        <v>985</v>
      </c>
      <c r="BGC402" s="95">
        <v>45109</v>
      </c>
      <c r="BGD402" s="65" t="s">
        <v>11</v>
      </c>
      <c r="BGE402" s="370" t="e">
        <f>VLOOKUP(BGM402,Teams,2)</f>
        <v>#REF!</v>
      </c>
      <c r="BGF402" s="370" t="e">
        <f>VLOOKUP(BGN402,Teams,2)</f>
        <v>#REF!</v>
      </c>
      <c r="BGG402" s="464"/>
      <c r="BGH402" s="369">
        <v>0.33333333333333331</v>
      </c>
      <c r="BGI402" s="370" t="e">
        <f>VLOOKUP(BGE402,fields,2)</f>
        <v>#REF!</v>
      </c>
      <c r="BGJ402" s="73" t="s">
        <v>985</v>
      </c>
      <c r="BGK402" s="95">
        <v>45109</v>
      </c>
      <c r="BGL402" s="65" t="s">
        <v>11</v>
      </c>
      <c r="BGM402" s="370" t="e">
        <f>VLOOKUP(BGU402,Teams,2)</f>
        <v>#REF!</v>
      </c>
      <c r="BGN402" s="370" t="e">
        <f>VLOOKUP(BGV402,Teams,2)</f>
        <v>#REF!</v>
      </c>
      <c r="BGO402" s="464"/>
      <c r="BGP402" s="369">
        <v>0.33333333333333331</v>
      </c>
      <c r="BGQ402" s="370" t="e">
        <f>VLOOKUP(BGM402,fields,2)</f>
        <v>#REF!</v>
      </c>
      <c r="BGR402" s="73" t="s">
        <v>985</v>
      </c>
      <c r="BGS402" s="95">
        <v>45109</v>
      </c>
      <c r="BGT402" s="65" t="s">
        <v>11</v>
      </c>
      <c r="BGU402" s="370" t="e">
        <f>VLOOKUP(BHC402,Teams,2)</f>
        <v>#REF!</v>
      </c>
      <c r="BGV402" s="370" t="e">
        <f>VLOOKUP(BHD402,Teams,2)</f>
        <v>#REF!</v>
      </c>
      <c r="BGW402" s="464"/>
      <c r="BGX402" s="369">
        <v>0.33333333333333331</v>
      </c>
      <c r="BGY402" s="370" t="e">
        <f>VLOOKUP(BGU402,fields,2)</f>
        <v>#REF!</v>
      </c>
      <c r="BGZ402" s="73" t="s">
        <v>985</v>
      </c>
      <c r="BHA402" s="95">
        <v>45109</v>
      </c>
      <c r="BHB402" s="65" t="s">
        <v>11</v>
      </c>
      <c r="BHC402" s="370" t="e">
        <f>VLOOKUP(BHK402,Teams,2)</f>
        <v>#REF!</v>
      </c>
      <c r="BHD402" s="370" t="e">
        <f>VLOOKUP(BHL402,Teams,2)</f>
        <v>#REF!</v>
      </c>
      <c r="BHE402" s="464"/>
      <c r="BHF402" s="369">
        <v>0.33333333333333331</v>
      </c>
      <c r="BHG402" s="370" t="e">
        <f>VLOOKUP(BHC402,fields,2)</f>
        <v>#REF!</v>
      </c>
      <c r="BHH402" s="73" t="s">
        <v>985</v>
      </c>
      <c r="BHI402" s="95">
        <v>45109</v>
      </c>
      <c r="BHJ402" s="65" t="s">
        <v>11</v>
      </c>
      <c r="BHK402" s="370" t="e">
        <f>VLOOKUP(BHS402,Teams,2)</f>
        <v>#REF!</v>
      </c>
      <c r="BHL402" s="370" t="e">
        <f>VLOOKUP(BHT402,Teams,2)</f>
        <v>#REF!</v>
      </c>
      <c r="BHM402" s="464"/>
      <c r="BHN402" s="369">
        <v>0.33333333333333331</v>
      </c>
      <c r="BHO402" s="370" t="e">
        <f>VLOOKUP(BHK402,fields,2)</f>
        <v>#REF!</v>
      </c>
      <c r="BHP402" s="73" t="s">
        <v>985</v>
      </c>
      <c r="BHQ402" s="95">
        <v>45109</v>
      </c>
      <c r="BHR402" s="65" t="s">
        <v>11</v>
      </c>
      <c r="BHS402" s="370" t="e">
        <f>VLOOKUP(BIA402,Teams,2)</f>
        <v>#REF!</v>
      </c>
      <c r="BHT402" s="370" t="e">
        <f>VLOOKUP(BIB402,Teams,2)</f>
        <v>#REF!</v>
      </c>
      <c r="BHU402" s="464"/>
      <c r="BHV402" s="369">
        <v>0.33333333333333331</v>
      </c>
      <c r="BHW402" s="370" t="e">
        <f>VLOOKUP(BHS402,fields,2)</f>
        <v>#REF!</v>
      </c>
      <c r="BHX402" s="73" t="s">
        <v>985</v>
      </c>
      <c r="BHY402" s="95">
        <v>45109</v>
      </c>
      <c r="BHZ402" s="65" t="s">
        <v>11</v>
      </c>
      <c r="BIA402" s="370" t="e">
        <f>VLOOKUP(BII402,Teams,2)</f>
        <v>#REF!</v>
      </c>
      <c r="BIB402" s="370" t="e">
        <f>VLOOKUP(BIJ402,Teams,2)</f>
        <v>#REF!</v>
      </c>
      <c r="BIC402" s="464"/>
      <c r="BID402" s="369">
        <v>0.33333333333333331</v>
      </c>
      <c r="BIE402" s="370" t="e">
        <f>VLOOKUP(BIA402,fields,2)</f>
        <v>#REF!</v>
      </c>
      <c r="BIF402" s="73" t="s">
        <v>985</v>
      </c>
      <c r="BIG402" s="95">
        <v>45109</v>
      </c>
      <c r="BIH402" s="65" t="s">
        <v>11</v>
      </c>
      <c r="BII402" s="370" t="e">
        <f>VLOOKUP(BIQ402,Teams,2)</f>
        <v>#REF!</v>
      </c>
      <c r="BIJ402" s="370" t="e">
        <f>VLOOKUP(BIR402,Teams,2)</f>
        <v>#REF!</v>
      </c>
      <c r="BIK402" s="464"/>
      <c r="BIL402" s="369">
        <v>0.33333333333333331</v>
      </c>
      <c r="BIM402" s="370" t="e">
        <f>VLOOKUP(BII402,fields,2)</f>
        <v>#REF!</v>
      </c>
      <c r="BIN402" s="73" t="s">
        <v>985</v>
      </c>
      <c r="BIO402" s="95">
        <v>45109</v>
      </c>
      <c r="BIP402" s="65" t="s">
        <v>11</v>
      </c>
      <c r="BIQ402" s="370" t="e">
        <f>VLOOKUP(BIY402,Teams,2)</f>
        <v>#REF!</v>
      </c>
      <c r="BIR402" s="370" t="e">
        <f>VLOOKUP(BIZ402,Teams,2)</f>
        <v>#REF!</v>
      </c>
      <c r="BIS402" s="464"/>
      <c r="BIT402" s="369">
        <v>0.33333333333333331</v>
      </c>
      <c r="BIU402" s="370" t="e">
        <f>VLOOKUP(BIQ402,fields,2)</f>
        <v>#REF!</v>
      </c>
      <c r="BIV402" s="73" t="s">
        <v>985</v>
      </c>
      <c r="BIW402" s="95">
        <v>45109</v>
      </c>
      <c r="BIX402" s="65" t="s">
        <v>11</v>
      </c>
      <c r="BIY402" s="370" t="e">
        <f>VLOOKUP(BJG402,Teams,2)</f>
        <v>#REF!</v>
      </c>
      <c r="BIZ402" s="370" t="e">
        <f>VLOOKUP(BJH402,Teams,2)</f>
        <v>#REF!</v>
      </c>
      <c r="BJA402" s="464"/>
      <c r="BJB402" s="369">
        <v>0.33333333333333331</v>
      </c>
      <c r="BJC402" s="370" t="e">
        <f>VLOOKUP(BIY402,fields,2)</f>
        <v>#REF!</v>
      </c>
      <c r="BJD402" s="73" t="s">
        <v>985</v>
      </c>
      <c r="BJE402" s="95">
        <v>45109</v>
      </c>
      <c r="BJF402" s="65" t="s">
        <v>11</v>
      </c>
      <c r="BJG402" s="370" t="e">
        <f>VLOOKUP(BJO402,Teams,2)</f>
        <v>#REF!</v>
      </c>
      <c r="BJH402" s="370" t="e">
        <f>VLOOKUP(BJP402,Teams,2)</f>
        <v>#REF!</v>
      </c>
      <c r="BJI402" s="464"/>
      <c r="BJJ402" s="369">
        <v>0.33333333333333331</v>
      </c>
      <c r="BJK402" s="370" t="e">
        <f>VLOOKUP(BJG402,fields,2)</f>
        <v>#REF!</v>
      </c>
      <c r="BJL402" s="73" t="s">
        <v>985</v>
      </c>
      <c r="BJM402" s="95">
        <v>45109</v>
      </c>
      <c r="BJN402" s="65" t="s">
        <v>11</v>
      </c>
      <c r="BJO402" s="370" t="e">
        <f>VLOOKUP(BJW402,Teams,2)</f>
        <v>#REF!</v>
      </c>
      <c r="BJP402" s="370" t="e">
        <f>VLOOKUP(BJX402,Teams,2)</f>
        <v>#REF!</v>
      </c>
      <c r="BJQ402" s="464"/>
      <c r="BJR402" s="369">
        <v>0.33333333333333331</v>
      </c>
      <c r="BJS402" s="370" t="e">
        <f>VLOOKUP(BJO402,fields,2)</f>
        <v>#REF!</v>
      </c>
      <c r="BJT402" s="73" t="s">
        <v>985</v>
      </c>
      <c r="BJU402" s="95">
        <v>45109</v>
      </c>
      <c r="BJV402" s="65" t="s">
        <v>11</v>
      </c>
      <c r="BJW402" s="370" t="e">
        <f>VLOOKUP(BKE402,Teams,2)</f>
        <v>#REF!</v>
      </c>
      <c r="BJX402" s="370" t="e">
        <f>VLOOKUP(BKF402,Teams,2)</f>
        <v>#REF!</v>
      </c>
      <c r="BJY402" s="464"/>
      <c r="BJZ402" s="369">
        <v>0.33333333333333331</v>
      </c>
      <c r="BKA402" s="370" t="e">
        <f>VLOOKUP(BJW402,fields,2)</f>
        <v>#REF!</v>
      </c>
      <c r="BKB402" s="73" t="s">
        <v>985</v>
      </c>
      <c r="BKC402" s="95">
        <v>45109</v>
      </c>
      <c r="BKD402" s="65" t="s">
        <v>11</v>
      </c>
      <c r="BKE402" s="370" t="e">
        <f>VLOOKUP(BKM402,Teams,2)</f>
        <v>#REF!</v>
      </c>
      <c r="BKF402" s="370" t="e">
        <f>VLOOKUP(BKN402,Teams,2)</f>
        <v>#REF!</v>
      </c>
      <c r="BKG402" s="464"/>
      <c r="BKH402" s="369">
        <v>0.33333333333333331</v>
      </c>
      <c r="BKI402" s="370" t="e">
        <f>VLOOKUP(BKE402,fields,2)</f>
        <v>#REF!</v>
      </c>
      <c r="BKJ402" s="73" t="s">
        <v>985</v>
      </c>
      <c r="BKK402" s="95">
        <v>45109</v>
      </c>
      <c r="BKL402" s="65" t="s">
        <v>11</v>
      </c>
      <c r="BKM402" s="370" t="e">
        <f>VLOOKUP(BKU402,Teams,2)</f>
        <v>#REF!</v>
      </c>
      <c r="BKN402" s="370" t="e">
        <f>VLOOKUP(BKV402,Teams,2)</f>
        <v>#REF!</v>
      </c>
      <c r="BKO402" s="464"/>
      <c r="BKP402" s="369">
        <v>0.33333333333333331</v>
      </c>
      <c r="BKQ402" s="370" t="e">
        <f>VLOOKUP(BKM402,fields,2)</f>
        <v>#REF!</v>
      </c>
      <c r="BKR402" s="73" t="s">
        <v>985</v>
      </c>
      <c r="BKS402" s="95">
        <v>45109</v>
      </c>
      <c r="BKT402" s="65" t="s">
        <v>11</v>
      </c>
      <c r="BKU402" s="370" t="e">
        <f>VLOOKUP(BLC402,Teams,2)</f>
        <v>#REF!</v>
      </c>
      <c r="BKV402" s="370" t="e">
        <f>VLOOKUP(BLD402,Teams,2)</f>
        <v>#REF!</v>
      </c>
      <c r="BKW402" s="464"/>
      <c r="BKX402" s="369">
        <v>0.33333333333333331</v>
      </c>
      <c r="BKY402" s="370" t="e">
        <f>VLOOKUP(BKU402,fields,2)</f>
        <v>#REF!</v>
      </c>
      <c r="BKZ402" s="73" t="s">
        <v>985</v>
      </c>
      <c r="BLA402" s="95">
        <v>45109</v>
      </c>
      <c r="BLB402" s="65" t="s">
        <v>11</v>
      </c>
      <c r="BLC402" s="370" t="e">
        <f>VLOOKUP(BLK402,Teams,2)</f>
        <v>#REF!</v>
      </c>
      <c r="BLD402" s="370" t="e">
        <f>VLOOKUP(BLL402,Teams,2)</f>
        <v>#REF!</v>
      </c>
      <c r="BLE402" s="464"/>
      <c r="BLF402" s="369">
        <v>0.33333333333333331</v>
      </c>
      <c r="BLG402" s="370" t="e">
        <f>VLOOKUP(BLC402,fields,2)</f>
        <v>#REF!</v>
      </c>
      <c r="BLH402" s="73" t="s">
        <v>985</v>
      </c>
      <c r="BLI402" s="95">
        <v>45109</v>
      </c>
      <c r="BLJ402" s="65" t="s">
        <v>11</v>
      </c>
      <c r="BLK402" s="370" t="e">
        <f>VLOOKUP(BLS402,Teams,2)</f>
        <v>#REF!</v>
      </c>
      <c r="BLL402" s="370" t="e">
        <f>VLOOKUP(BLT402,Teams,2)</f>
        <v>#REF!</v>
      </c>
      <c r="BLM402" s="464"/>
      <c r="BLN402" s="369">
        <v>0.33333333333333331</v>
      </c>
      <c r="BLO402" s="370" t="e">
        <f>VLOOKUP(BLK402,fields,2)</f>
        <v>#REF!</v>
      </c>
      <c r="BLP402" s="73" t="s">
        <v>985</v>
      </c>
      <c r="BLQ402" s="95">
        <v>45109</v>
      </c>
      <c r="BLR402" s="65" t="s">
        <v>11</v>
      </c>
      <c r="BLS402" s="370" t="e">
        <f>VLOOKUP(BMA402,Teams,2)</f>
        <v>#REF!</v>
      </c>
      <c r="BLT402" s="370" t="e">
        <f>VLOOKUP(BMB402,Teams,2)</f>
        <v>#REF!</v>
      </c>
      <c r="BLU402" s="464"/>
      <c r="BLV402" s="369">
        <v>0.33333333333333331</v>
      </c>
      <c r="BLW402" s="370" t="e">
        <f>VLOOKUP(BLS402,fields,2)</f>
        <v>#REF!</v>
      </c>
      <c r="BLX402" s="73" t="s">
        <v>985</v>
      </c>
      <c r="BLY402" s="95">
        <v>45109</v>
      </c>
      <c r="BLZ402" s="65" t="s">
        <v>11</v>
      </c>
      <c r="BMA402" s="370" t="e">
        <f>VLOOKUP(BMI402,Teams,2)</f>
        <v>#REF!</v>
      </c>
      <c r="BMB402" s="370" t="e">
        <f>VLOOKUP(BMJ402,Teams,2)</f>
        <v>#REF!</v>
      </c>
      <c r="BMC402" s="464"/>
      <c r="BMD402" s="369">
        <v>0.33333333333333331</v>
      </c>
      <c r="BME402" s="370" t="e">
        <f>VLOOKUP(BMA402,fields,2)</f>
        <v>#REF!</v>
      </c>
      <c r="BMF402" s="73" t="s">
        <v>985</v>
      </c>
      <c r="BMG402" s="95">
        <v>45109</v>
      </c>
      <c r="BMH402" s="65" t="s">
        <v>11</v>
      </c>
      <c r="BMI402" s="370" t="e">
        <f>VLOOKUP(BMQ402,Teams,2)</f>
        <v>#REF!</v>
      </c>
      <c r="BMJ402" s="370" t="e">
        <f>VLOOKUP(BMR402,Teams,2)</f>
        <v>#REF!</v>
      </c>
      <c r="BMK402" s="464"/>
      <c r="BML402" s="369">
        <v>0.33333333333333331</v>
      </c>
      <c r="BMM402" s="370" t="e">
        <f>VLOOKUP(BMI402,fields,2)</f>
        <v>#REF!</v>
      </c>
      <c r="BMN402" s="73" t="s">
        <v>985</v>
      </c>
      <c r="BMO402" s="95">
        <v>45109</v>
      </c>
      <c r="BMP402" s="65" t="s">
        <v>11</v>
      </c>
      <c r="BMQ402" s="370" t="e">
        <f>VLOOKUP(BMY402,Teams,2)</f>
        <v>#REF!</v>
      </c>
      <c r="BMR402" s="370" t="e">
        <f>VLOOKUP(BMZ402,Teams,2)</f>
        <v>#REF!</v>
      </c>
      <c r="BMS402" s="464"/>
      <c r="BMT402" s="369">
        <v>0.33333333333333331</v>
      </c>
      <c r="BMU402" s="370" t="e">
        <f>VLOOKUP(BMQ402,fields,2)</f>
        <v>#REF!</v>
      </c>
      <c r="BMV402" s="73" t="s">
        <v>985</v>
      </c>
      <c r="BMW402" s="95">
        <v>45109</v>
      </c>
      <c r="BMX402" s="65" t="s">
        <v>11</v>
      </c>
      <c r="BMY402" s="370" t="e">
        <f>VLOOKUP(BNG402,Teams,2)</f>
        <v>#REF!</v>
      </c>
      <c r="BMZ402" s="370" t="e">
        <f>VLOOKUP(BNH402,Teams,2)</f>
        <v>#REF!</v>
      </c>
      <c r="BNA402" s="464"/>
      <c r="BNB402" s="369">
        <v>0.33333333333333331</v>
      </c>
      <c r="BNC402" s="370" t="e">
        <f>VLOOKUP(BMY402,fields,2)</f>
        <v>#REF!</v>
      </c>
      <c r="BND402" s="73" t="s">
        <v>985</v>
      </c>
      <c r="BNE402" s="95">
        <v>45109</v>
      </c>
      <c r="BNF402" s="65" t="s">
        <v>11</v>
      </c>
      <c r="BNG402" s="370" t="e">
        <f>VLOOKUP(BNO402,Teams,2)</f>
        <v>#REF!</v>
      </c>
      <c r="BNH402" s="370" t="e">
        <f>VLOOKUP(BNP402,Teams,2)</f>
        <v>#REF!</v>
      </c>
      <c r="BNI402" s="464"/>
      <c r="BNJ402" s="369">
        <v>0.33333333333333331</v>
      </c>
      <c r="BNK402" s="370" t="e">
        <f>VLOOKUP(BNG402,fields,2)</f>
        <v>#REF!</v>
      </c>
      <c r="BNL402" s="73" t="s">
        <v>985</v>
      </c>
      <c r="BNM402" s="95">
        <v>45109</v>
      </c>
      <c r="BNN402" s="65" t="s">
        <v>11</v>
      </c>
      <c r="BNO402" s="370" t="e">
        <f>VLOOKUP(BNW402,Teams,2)</f>
        <v>#REF!</v>
      </c>
      <c r="BNP402" s="370" t="e">
        <f>VLOOKUP(BNX402,Teams,2)</f>
        <v>#REF!</v>
      </c>
      <c r="BNQ402" s="464"/>
      <c r="BNR402" s="369">
        <v>0.33333333333333331</v>
      </c>
      <c r="BNS402" s="370" t="e">
        <f>VLOOKUP(BNO402,fields,2)</f>
        <v>#REF!</v>
      </c>
      <c r="BNT402" s="73" t="s">
        <v>985</v>
      </c>
      <c r="BNU402" s="95">
        <v>45109</v>
      </c>
      <c r="BNV402" s="65" t="s">
        <v>11</v>
      </c>
      <c r="BNW402" s="370" t="e">
        <f>VLOOKUP(BOE402,Teams,2)</f>
        <v>#REF!</v>
      </c>
      <c r="BNX402" s="370" t="e">
        <f>VLOOKUP(BOF402,Teams,2)</f>
        <v>#REF!</v>
      </c>
      <c r="BNY402" s="464"/>
      <c r="BNZ402" s="369">
        <v>0.33333333333333331</v>
      </c>
      <c r="BOA402" s="370" t="e">
        <f>VLOOKUP(BNW402,fields,2)</f>
        <v>#REF!</v>
      </c>
      <c r="BOB402" s="73" t="s">
        <v>985</v>
      </c>
      <c r="BOC402" s="95">
        <v>45109</v>
      </c>
      <c r="BOD402" s="65" t="s">
        <v>11</v>
      </c>
      <c r="BOE402" s="370" t="e">
        <f>VLOOKUP(BOM402,Teams,2)</f>
        <v>#REF!</v>
      </c>
      <c r="BOF402" s="370" t="e">
        <f>VLOOKUP(BON402,Teams,2)</f>
        <v>#REF!</v>
      </c>
      <c r="BOG402" s="464"/>
      <c r="BOH402" s="369">
        <v>0.33333333333333331</v>
      </c>
      <c r="BOI402" s="370" t="e">
        <f>VLOOKUP(BOE402,fields,2)</f>
        <v>#REF!</v>
      </c>
      <c r="BOJ402" s="73" t="s">
        <v>985</v>
      </c>
      <c r="BOK402" s="95">
        <v>45109</v>
      </c>
      <c r="BOL402" s="65" t="s">
        <v>11</v>
      </c>
      <c r="BOM402" s="370" t="e">
        <f>VLOOKUP(BOU402,Teams,2)</f>
        <v>#REF!</v>
      </c>
      <c r="BON402" s="370" t="e">
        <f>VLOOKUP(BOV402,Teams,2)</f>
        <v>#REF!</v>
      </c>
      <c r="BOO402" s="464"/>
      <c r="BOP402" s="369">
        <v>0.33333333333333331</v>
      </c>
      <c r="BOQ402" s="370" t="e">
        <f>VLOOKUP(BOM402,fields,2)</f>
        <v>#REF!</v>
      </c>
      <c r="BOR402" s="73" t="s">
        <v>985</v>
      </c>
      <c r="BOS402" s="95">
        <v>45109</v>
      </c>
      <c r="BOT402" s="65" t="s">
        <v>11</v>
      </c>
      <c r="BOU402" s="370" t="e">
        <f>VLOOKUP(BPC402,Teams,2)</f>
        <v>#REF!</v>
      </c>
      <c r="BOV402" s="370" t="e">
        <f>VLOOKUP(BPD402,Teams,2)</f>
        <v>#REF!</v>
      </c>
      <c r="BOW402" s="464"/>
      <c r="BOX402" s="369">
        <v>0.33333333333333331</v>
      </c>
      <c r="BOY402" s="370" t="e">
        <f>VLOOKUP(BOU402,fields,2)</f>
        <v>#REF!</v>
      </c>
      <c r="BOZ402" s="73" t="s">
        <v>985</v>
      </c>
      <c r="BPA402" s="95">
        <v>45109</v>
      </c>
      <c r="BPB402" s="65" t="s">
        <v>11</v>
      </c>
      <c r="BPC402" s="370" t="e">
        <f>VLOOKUP(BPK402,Teams,2)</f>
        <v>#REF!</v>
      </c>
      <c r="BPD402" s="370" t="e">
        <f>VLOOKUP(BPL402,Teams,2)</f>
        <v>#REF!</v>
      </c>
      <c r="BPE402" s="464"/>
      <c r="BPF402" s="369">
        <v>0.33333333333333331</v>
      </c>
      <c r="BPG402" s="370" t="e">
        <f>VLOOKUP(BPC402,fields,2)</f>
        <v>#REF!</v>
      </c>
      <c r="BPH402" s="73" t="s">
        <v>985</v>
      </c>
      <c r="BPI402" s="95">
        <v>45109</v>
      </c>
      <c r="BPJ402" s="65" t="s">
        <v>11</v>
      </c>
      <c r="BPK402" s="370" t="e">
        <f>VLOOKUP(BPS402,Teams,2)</f>
        <v>#REF!</v>
      </c>
      <c r="BPL402" s="370" t="e">
        <f>VLOOKUP(BPT402,Teams,2)</f>
        <v>#REF!</v>
      </c>
      <c r="BPM402" s="464"/>
      <c r="BPN402" s="369">
        <v>0.33333333333333331</v>
      </c>
      <c r="BPO402" s="370" t="e">
        <f>VLOOKUP(BPK402,fields,2)</f>
        <v>#REF!</v>
      </c>
      <c r="BPP402" s="73" t="s">
        <v>985</v>
      </c>
      <c r="BPQ402" s="95">
        <v>45109</v>
      </c>
      <c r="BPR402" s="65" t="s">
        <v>11</v>
      </c>
      <c r="BPS402" s="370" t="e">
        <f>VLOOKUP(BQA402,Teams,2)</f>
        <v>#REF!</v>
      </c>
      <c r="BPT402" s="370" t="e">
        <f>VLOOKUP(BQB402,Teams,2)</f>
        <v>#REF!</v>
      </c>
      <c r="BPU402" s="464"/>
      <c r="BPV402" s="369">
        <v>0.33333333333333331</v>
      </c>
      <c r="BPW402" s="370" t="e">
        <f>VLOOKUP(BPS402,fields,2)</f>
        <v>#REF!</v>
      </c>
      <c r="BPX402" s="73" t="s">
        <v>985</v>
      </c>
      <c r="BPY402" s="95">
        <v>45109</v>
      </c>
      <c r="BPZ402" s="65" t="s">
        <v>11</v>
      </c>
      <c r="BQA402" s="370" t="e">
        <f>VLOOKUP(BQI402,Teams,2)</f>
        <v>#REF!</v>
      </c>
      <c r="BQB402" s="370" t="e">
        <f>VLOOKUP(BQJ402,Teams,2)</f>
        <v>#REF!</v>
      </c>
      <c r="BQC402" s="464"/>
      <c r="BQD402" s="369">
        <v>0.33333333333333331</v>
      </c>
      <c r="BQE402" s="370" t="e">
        <f>VLOOKUP(BQA402,fields,2)</f>
        <v>#REF!</v>
      </c>
      <c r="BQF402" s="73" t="s">
        <v>985</v>
      </c>
      <c r="BQG402" s="95">
        <v>45109</v>
      </c>
      <c r="BQH402" s="65" t="s">
        <v>11</v>
      </c>
      <c r="BQI402" s="370" t="e">
        <f>VLOOKUP(BQQ402,Teams,2)</f>
        <v>#REF!</v>
      </c>
      <c r="BQJ402" s="370" t="e">
        <f>VLOOKUP(BQR402,Teams,2)</f>
        <v>#REF!</v>
      </c>
      <c r="BQK402" s="464"/>
      <c r="BQL402" s="369">
        <v>0.33333333333333331</v>
      </c>
      <c r="BQM402" s="370" t="e">
        <f>VLOOKUP(BQI402,fields,2)</f>
        <v>#REF!</v>
      </c>
      <c r="BQN402" s="73" t="s">
        <v>985</v>
      </c>
      <c r="BQO402" s="95">
        <v>45109</v>
      </c>
      <c r="BQP402" s="65" t="s">
        <v>11</v>
      </c>
      <c r="BQQ402" s="370" t="e">
        <f>VLOOKUP(BQY402,Teams,2)</f>
        <v>#REF!</v>
      </c>
      <c r="BQR402" s="370" t="e">
        <f>VLOOKUP(BQZ402,Teams,2)</f>
        <v>#REF!</v>
      </c>
      <c r="BQS402" s="464"/>
      <c r="BQT402" s="369">
        <v>0.33333333333333331</v>
      </c>
      <c r="BQU402" s="370" t="e">
        <f>VLOOKUP(BQQ402,fields,2)</f>
        <v>#REF!</v>
      </c>
      <c r="BQV402" s="73" t="s">
        <v>985</v>
      </c>
      <c r="BQW402" s="95">
        <v>45109</v>
      </c>
      <c r="BQX402" s="65" t="s">
        <v>11</v>
      </c>
      <c r="BQY402" s="370" t="e">
        <f>VLOOKUP(BRG402,Teams,2)</f>
        <v>#REF!</v>
      </c>
      <c r="BQZ402" s="370" t="e">
        <f>VLOOKUP(BRH402,Teams,2)</f>
        <v>#REF!</v>
      </c>
      <c r="BRA402" s="464"/>
      <c r="BRB402" s="369">
        <v>0.33333333333333331</v>
      </c>
      <c r="BRC402" s="370" t="e">
        <f>VLOOKUP(BQY402,fields,2)</f>
        <v>#REF!</v>
      </c>
      <c r="BRD402" s="73" t="s">
        <v>985</v>
      </c>
      <c r="BRE402" s="95">
        <v>45109</v>
      </c>
      <c r="BRF402" s="65" t="s">
        <v>11</v>
      </c>
      <c r="BRG402" s="370" t="e">
        <f>VLOOKUP(BRO402,Teams,2)</f>
        <v>#REF!</v>
      </c>
      <c r="BRH402" s="370" t="e">
        <f>VLOOKUP(BRP402,Teams,2)</f>
        <v>#REF!</v>
      </c>
      <c r="BRI402" s="464"/>
      <c r="BRJ402" s="369">
        <v>0.33333333333333331</v>
      </c>
      <c r="BRK402" s="370" t="e">
        <f>VLOOKUP(BRG402,fields,2)</f>
        <v>#REF!</v>
      </c>
      <c r="BRL402" s="73" t="s">
        <v>985</v>
      </c>
      <c r="BRM402" s="95">
        <v>45109</v>
      </c>
      <c r="BRN402" s="65" t="s">
        <v>11</v>
      </c>
      <c r="BRO402" s="370" t="e">
        <f>VLOOKUP(BRW402,Teams,2)</f>
        <v>#REF!</v>
      </c>
      <c r="BRP402" s="370" t="e">
        <f>VLOOKUP(BRX402,Teams,2)</f>
        <v>#REF!</v>
      </c>
      <c r="BRQ402" s="464"/>
      <c r="BRR402" s="369">
        <v>0.33333333333333331</v>
      </c>
      <c r="BRS402" s="370" t="e">
        <f>VLOOKUP(BRO402,fields,2)</f>
        <v>#REF!</v>
      </c>
      <c r="BRT402" s="73" t="s">
        <v>985</v>
      </c>
      <c r="BRU402" s="95">
        <v>45109</v>
      </c>
      <c r="BRV402" s="65" t="s">
        <v>11</v>
      </c>
      <c r="BRW402" s="370" t="e">
        <f>VLOOKUP(BSE402,Teams,2)</f>
        <v>#REF!</v>
      </c>
      <c r="BRX402" s="370" t="e">
        <f>VLOOKUP(BSF402,Teams,2)</f>
        <v>#REF!</v>
      </c>
      <c r="BRY402" s="464"/>
      <c r="BRZ402" s="369">
        <v>0.33333333333333331</v>
      </c>
      <c r="BSA402" s="370" t="e">
        <f>VLOOKUP(BRW402,fields,2)</f>
        <v>#REF!</v>
      </c>
      <c r="BSB402" s="73" t="s">
        <v>985</v>
      </c>
      <c r="BSC402" s="95">
        <v>45109</v>
      </c>
      <c r="BSD402" s="65" t="s">
        <v>11</v>
      </c>
      <c r="BSE402" s="370" t="e">
        <f>VLOOKUP(BSM402,Teams,2)</f>
        <v>#REF!</v>
      </c>
      <c r="BSF402" s="370" t="e">
        <f>VLOOKUP(BSN402,Teams,2)</f>
        <v>#REF!</v>
      </c>
      <c r="BSG402" s="464"/>
      <c r="BSH402" s="369">
        <v>0.33333333333333331</v>
      </c>
      <c r="BSI402" s="370" t="e">
        <f>VLOOKUP(BSE402,fields,2)</f>
        <v>#REF!</v>
      </c>
      <c r="BSJ402" s="73" t="s">
        <v>985</v>
      </c>
      <c r="BSK402" s="95">
        <v>45109</v>
      </c>
      <c r="BSL402" s="65" t="s">
        <v>11</v>
      </c>
      <c r="BSM402" s="370" t="e">
        <f>VLOOKUP(BSU402,Teams,2)</f>
        <v>#REF!</v>
      </c>
      <c r="BSN402" s="370" t="e">
        <f>VLOOKUP(BSV402,Teams,2)</f>
        <v>#REF!</v>
      </c>
      <c r="BSO402" s="464"/>
      <c r="BSP402" s="369">
        <v>0.33333333333333331</v>
      </c>
      <c r="BSQ402" s="370" t="e">
        <f>VLOOKUP(BSM402,fields,2)</f>
        <v>#REF!</v>
      </c>
      <c r="BSR402" s="73" t="s">
        <v>985</v>
      </c>
      <c r="BSS402" s="95">
        <v>45109</v>
      </c>
      <c r="BST402" s="65" t="s">
        <v>11</v>
      </c>
      <c r="BSU402" s="370" t="e">
        <f>VLOOKUP(BTC402,Teams,2)</f>
        <v>#REF!</v>
      </c>
      <c r="BSV402" s="370" t="e">
        <f>VLOOKUP(BTD402,Teams,2)</f>
        <v>#REF!</v>
      </c>
      <c r="BSW402" s="464"/>
      <c r="BSX402" s="369">
        <v>0.33333333333333331</v>
      </c>
      <c r="BSY402" s="370" t="e">
        <f>VLOOKUP(BSU402,fields,2)</f>
        <v>#REF!</v>
      </c>
      <c r="BSZ402" s="73" t="s">
        <v>985</v>
      </c>
      <c r="BTA402" s="95">
        <v>45109</v>
      </c>
      <c r="BTB402" s="65" t="s">
        <v>11</v>
      </c>
      <c r="BTC402" s="370" t="e">
        <f>VLOOKUP(BTK402,Teams,2)</f>
        <v>#REF!</v>
      </c>
      <c r="BTD402" s="370" t="e">
        <f>VLOOKUP(BTL402,Teams,2)</f>
        <v>#REF!</v>
      </c>
      <c r="BTE402" s="464"/>
      <c r="BTF402" s="369">
        <v>0.33333333333333331</v>
      </c>
      <c r="BTG402" s="370" t="e">
        <f>VLOOKUP(BTC402,fields,2)</f>
        <v>#REF!</v>
      </c>
      <c r="BTH402" s="73" t="s">
        <v>985</v>
      </c>
      <c r="BTI402" s="95">
        <v>45109</v>
      </c>
      <c r="BTJ402" s="65" t="s">
        <v>11</v>
      </c>
      <c r="BTK402" s="370" t="e">
        <f>VLOOKUP(BTS402,Teams,2)</f>
        <v>#REF!</v>
      </c>
      <c r="BTL402" s="370" t="e">
        <f>VLOOKUP(BTT402,Teams,2)</f>
        <v>#REF!</v>
      </c>
      <c r="BTM402" s="464"/>
      <c r="BTN402" s="369">
        <v>0.33333333333333331</v>
      </c>
      <c r="BTO402" s="370" t="e">
        <f>VLOOKUP(BTK402,fields,2)</f>
        <v>#REF!</v>
      </c>
      <c r="BTP402" s="73" t="s">
        <v>985</v>
      </c>
      <c r="BTQ402" s="95">
        <v>45109</v>
      </c>
      <c r="BTR402" s="65" t="s">
        <v>11</v>
      </c>
      <c r="BTS402" s="370" t="e">
        <f>VLOOKUP(BUA402,Teams,2)</f>
        <v>#REF!</v>
      </c>
      <c r="BTT402" s="370" t="e">
        <f>VLOOKUP(BUB402,Teams,2)</f>
        <v>#REF!</v>
      </c>
      <c r="BTU402" s="464"/>
      <c r="BTV402" s="369">
        <v>0.33333333333333331</v>
      </c>
      <c r="BTW402" s="370" t="e">
        <f>VLOOKUP(BTS402,fields,2)</f>
        <v>#REF!</v>
      </c>
      <c r="BTX402" s="73" t="s">
        <v>985</v>
      </c>
      <c r="BTY402" s="95">
        <v>45109</v>
      </c>
      <c r="BTZ402" s="65" t="s">
        <v>11</v>
      </c>
      <c r="BUA402" s="370" t="e">
        <f>VLOOKUP(BUI402,Teams,2)</f>
        <v>#REF!</v>
      </c>
      <c r="BUB402" s="370" t="e">
        <f>VLOOKUP(BUJ402,Teams,2)</f>
        <v>#REF!</v>
      </c>
      <c r="BUC402" s="464"/>
      <c r="BUD402" s="369">
        <v>0.33333333333333331</v>
      </c>
      <c r="BUE402" s="370" t="e">
        <f>VLOOKUP(BUA402,fields,2)</f>
        <v>#REF!</v>
      </c>
      <c r="BUF402" s="73" t="s">
        <v>985</v>
      </c>
      <c r="BUG402" s="95">
        <v>45109</v>
      </c>
      <c r="BUH402" s="65" t="s">
        <v>11</v>
      </c>
      <c r="BUI402" s="370" t="e">
        <f>VLOOKUP(BUQ402,Teams,2)</f>
        <v>#REF!</v>
      </c>
      <c r="BUJ402" s="370" t="e">
        <f>VLOOKUP(BUR402,Teams,2)</f>
        <v>#REF!</v>
      </c>
      <c r="BUK402" s="464"/>
      <c r="BUL402" s="369">
        <v>0.33333333333333331</v>
      </c>
      <c r="BUM402" s="370" t="e">
        <f>VLOOKUP(BUI402,fields,2)</f>
        <v>#REF!</v>
      </c>
      <c r="BUN402" s="73" t="s">
        <v>985</v>
      </c>
      <c r="BUO402" s="95">
        <v>45109</v>
      </c>
      <c r="BUP402" s="65" t="s">
        <v>11</v>
      </c>
      <c r="BUQ402" s="370" t="e">
        <f>VLOOKUP(BUY402,Teams,2)</f>
        <v>#REF!</v>
      </c>
      <c r="BUR402" s="370" t="e">
        <f>VLOOKUP(BUZ402,Teams,2)</f>
        <v>#REF!</v>
      </c>
      <c r="BUS402" s="464"/>
      <c r="BUT402" s="369">
        <v>0.33333333333333331</v>
      </c>
      <c r="BUU402" s="370" t="e">
        <f>VLOOKUP(BUQ402,fields,2)</f>
        <v>#REF!</v>
      </c>
      <c r="BUV402" s="73" t="s">
        <v>985</v>
      </c>
      <c r="BUW402" s="95">
        <v>45109</v>
      </c>
      <c r="BUX402" s="65" t="s">
        <v>11</v>
      </c>
      <c r="BUY402" s="370" t="e">
        <f>VLOOKUP(BVG402,Teams,2)</f>
        <v>#REF!</v>
      </c>
      <c r="BUZ402" s="370" t="e">
        <f>VLOOKUP(BVH402,Teams,2)</f>
        <v>#REF!</v>
      </c>
      <c r="BVA402" s="464"/>
      <c r="BVB402" s="369">
        <v>0.33333333333333331</v>
      </c>
      <c r="BVC402" s="370" t="e">
        <f>VLOOKUP(BUY402,fields,2)</f>
        <v>#REF!</v>
      </c>
      <c r="BVD402" s="73" t="s">
        <v>985</v>
      </c>
      <c r="BVE402" s="95">
        <v>45109</v>
      </c>
      <c r="BVF402" s="65" t="s">
        <v>11</v>
      </c>
      <c r="BVG402" s="370" t="e">
        <f>VLOOKUP(BVO402,Teams,2)</f>
        <v>#REF!</v>
      </c>
      <c r="BVH402" s="370" t="e">
        <f>VLOOKUP(BVP402,Teams,2)</f>
        <v>#REF!</v>
      </c>
      <c r="BVI402" s="464"/>
      <c r="BVJ402" s="369">
        <v>0.33333333333333331</v>
      </c>
      <c r="BVK402" s="370" t="e">
        <f>VLOOKUP(BVG402,fields,2)</f>
        <v>#REF!</v>
      </c>
      <c r="BVL402" s="73" t="s">
        <v>985</v>
      </c>
      <c r="BVM402" s="95">
        <v>45109</v>
      </c>
      <c r="BVN402" s="65" t="s">
        <v>11</v>
      </c>
      <c r="BVO402" s="370" t="e">
        <f>VLOOKUP(BVW402,Teams,2)</f>
        <v>#REF!</v>
      </c>
      <c r="BVP402" s="370" t="e">
        <f>VLOOKUP(BVX402,Teams,2)</f>
        <v>#REF!</v>
      </c>
      <c r="BVQ402" s="464"/>
      <c r="BVR402" s="369">
        <v>0.33333333333333331</v>
      </c>
      <c r="BVS402" s="370" t="e">
        <f>VLOOKUP(BVO402,fields,2)</f>
        <v>#REF!</v>
      </c>
      <c r="BVT402" s="73" t="s">
        <v>985</v>
      </c>
      <c r="BVU402" s="95">
        <v>45109</v>
      </c>
      <c r="BVV402" s="65" t="s">
        <v>11</v>
      </c>
      <c r="BVW402" s="370" t="e">
        <f>VLOOKUP(BWE402,Teams,2)</f>
        <v>#REF!</v>
      </c>
      <c r="BVX402" s="370" t="e">
        <f>VLOOKUP(BWF402,Teams,2)</f>
        <v>#REF!</v>
      </c>
      <c r="BVY402" s="464"/>
      <c r="BVZ402" s="369">
        <v>0.33333333333333331</v>
      </c>
      <c r="BWA402" s="370" t="e">
        <f>VLOOKUP(BVW402,fields,2)</f>
        <v>#REF!</v>
      </c>
      <c r="BWB402" s="73" t="s">
        <v>985</v>
      </c>
      <c r="BWC402" s="95">
        <v>45109</v>
      </c>
      <c r="BWD402" s="65" t="s">
        <v>11</v>
      </c>
      <c r="BWE402" s="370" t="e">
        <f>VLOOKUP(BWM402,Teams,2)</f>
        <v>#REF!</v>
      </c>
      <c r="BWF402" s="370" t="e">
        <f>VLOOKUP(BWN402,Teams,2)</f>
        <v>#REF!</v>
      </c>
      <c r="BWG402" s="464"/>
      <c r="BWH402" s="369">
        <v>0.33333333333333331</v>
      </c>
      <c r="BWI402" s="370" t="e">
        <f>VLOOKUP(BWE402,fields,2)</f>
        <v>#REF!</v>
      </c>
      <c r="BWJ402" s="73" t="s">
        <v>985</v>
      </c>
      <c r="BWK402" s="95">
        <v>45109</v>
      </c>
      <c r="BWL402" s="65" t="s">
        <v>11</v>
      </c>
      <c r="BWM402" s="370" t="e">
        <f>VLOOKUP(BWU402,Teams,2)</f>
        <v>#REF!</v>
      </c>
      <c r="BWN402" s="370" t="e">
        <f>VLOOKUP(BWV402,Teams,2)</f>
        <v>#REF!</v>
      </c>
      <c r="BWO402" s="464"/>
      <c r="BWP402" s="369">
        <v>0.33333333333333331</v>
      </c>
      <c r="BWQ402" s="370" t="e">
        <f>VLOOKUP(BWM402,fields,2)</f>
        <v>#REF!</v>
      </c>
      <c r="BWR402" s="73" t="s">
        <v>985</v>
      </c>
      <c r="BWS402" s="95">
        <v>45109</v>
      </c>
      <c r="BWT402" s="65" t="s">
        <v>11</v>
      </c>
      <c r="BWU402" s="370" t="e">
        <f>VLOOKUP(BXC402,Teams,2)</f>
        <v>#REF!</v>
      </c>
      <c r="BWV402" s="370" t="e">
        <f>VLOOKUP(BXD402,Teams,2)</f>
        <v>#REF!</v>
      </c>
      <c r="BWW402" s="464"/>
      <c r="BWX402" s="369">
        <v>0.33333333333333331</v>
      </c>
      <c r="BWY402" s="370" t="e">
        <f>VLOOKUP(BWU402,fields,2)</f>
        <v>#REF!</v>
      </c>
      <c r="BWZ402" s="73" t="s">
        <v>985</v>
      </c>
      <c r="BXA402" s="95">
        <v>45109</v>
      </c>
      <c r="BXB402" s="65" t="s">
        <v>11</v>
      </c>
      <c r="BXC402" s="370" t="e">
        <f>VLOOKUP(BXK402,Teams,2)</f>
        <v>#REF!</v>
      </c>
      <c r="BXD402" s="370" t="e">
        <f>VLOOKUP(BXL402,Teams,2)</f>
        <v>#REF!</v>
      </c>
      <c r="BXE402" s="464"/>
      <c r="BXF402" s="369">
        <v>0.33333333333333331</v>
      </c>
      <c r="BXG402" s="370" t="e">
        <f>VLOOKUP(BXC402,fields,2)</f>
        <v>#REF!</v>
      </c>
      <c r="BXH402" s="73" t="s">
        <v>985</v>
      </c>
      <c r="BXI402" s="95">
        <v>45109</v>
      </c>
      <c r="BXJ402" s="65" t="s">
        <v>11</v>
      </c>
      <c r="BXK402" s="370" t="e">
        <f>VLOOKUP(BXS402,Teams,2)</f>
        <v>#REF!</v>
      </c>
      <c r="BXL402" s="370" t="e">
        <f>VLOOKUP(BXT402,Teams,2)</f>
        <v>#REF!</v>
      </c>
      <c r="BXM402" s="464"/>
      <c r="BXN402" s="369">
        <v>0.33333333333333331</v>
      </c>
      <c r="BXO402" s="370" t="e">
        <f>VLOOKUP(BXK402,fields,2)</f>
        <v>#REF!</v>
      </c>
      <c r="BXP402" s="73" t="s">
        <v>985</v>
      </c>
      <c r="BXQ402" s="95">
        <v>45109</v>
      </c>
      <c r="BXR402" s="65" t="s">
        <v>11</v>
      </c>
      <c r="BXS402" s="370" t="e">
        <f>VLOOKUP(BYA402,Teams,2)</f>
        <v>#REF!</v>
      </c>
      <c r="BXT402" s="370" t="e">
        <f>VLOOKUP(BYB402,Teams,2)</f>
        <v>#REF!</v>
      </c>
      <c r="BXU402" s="464"/>
      <c r="BXV402" s="369">
        <v>0.33333333333333331</v>
      </c>
      <c r="BXW402" s="370" t="e">
        <f>VLOOKUP(BXS402,fields,2)</f>
        <v>#REF!</v>
      </c>
      <c r="BXX402" s="73" t="s">
        <v>985</v>
      </c>
      <c r="BXY402" s="95">
        <v>45109</v>
      </c>
      <c r="BXZ402" s="65" t="s">
        <v>11</v>
      </c>
      <c r="BYA402" s="370" t="e">
        <f>VLOOKUP(BYI402,Teams,2)</f>
        <v>#REF!</v>
      </c>
      <c r="BYB402" s="370" t="e">
        <f>VLOOKUP(BYJ402,Teams,2)</f>
        <v>#REF!</v>
      </c>
      <c r="BYC402" s="464"/>
      <c r="BYD402" s="369">
        <v>0.33333333333333331</v>
      </c>
      <c r="BYE402" s="370" t="e">
        <f>VLOOKUP(BYA402,fields,2)</f>
        <v>#REF!</v>
      </c>
      <c r="BYF402" s="73" t="s">
        <v>985</v>
      </c>
      <c r="BYG402" s="95">
        <v>45109</v>
      </c>
      <c r="BYH402" s="65" t="s">
        <v>11</v>
      </c>
      <c r="BYI402" s="370" t="e">
        <f>VLOOKUP(BYQ402,Teams,2)</f>
        <v>#REF!</v>
      </c>
      <c r="BYJ402" s="370" t="e">
        <f>VLOOKUP(BYR402,Teams,2)</f>
        <v>#REF!</v>
      </c>
      <c r="BYK402" s="464"/>
      <c r="BYL402" s="369">
        <v>0.33333333333333331</v>
      </c>
      <c r="BYM402" s="370" t="e">
        <f>VLOOKUP(BYI402,fields,2)</f>
        <v>#REF!</v>
      </c>
      <c r="BYN402" s="73" t="s">
        <v>985</v>
      </c>
      <c r="BYO402" s="95">
        <v>45109</v>
      </c>
      <c r="BYP402" s="65" t="s">
        <v>11</v>
      </c>
      <c r="BYQ402" s="370" t="e">
        <f>VLOOKUP(BYY402,Teams,2)</f>
        <v>#REF!</v>
      </c>
      <c r="BYR402" s="370" t="e">
        <f>VLOOKUP(BYZ402,Teams,2)</f>
        <v>#REF!</v>
      </c>
      <c r="BYS402" s="464"/>
      <c r="BYT402" s="369">
        <v>0.33333333333333331</v>
      </c>
      <c r="BYU402" s="370" t="e">
        <f>VLOOKUP(BYQ402,fields,2)</f>
        <v>#REF!</v>
      </c>
      <c r="BYV402" s="73" t="s">
        <v>985</v>
      </c>
      <c r="BYW402" s="95">
        <v>45109</v>
      </c>
      <c r="BYX402" s="65" t="s">
        <v>11</v>
      </c>
      <c r="BYY402" s="370" t="e">
        <f>VLOOKUP(BZG402,Teams,2)</f>
        <v>#REF!</v>
      </c>
      <c r="BYZ402" s="370" t="e">
        <f>VLOOKUP(BZH402,Teams,2)</f>
        <v>#REF!</v>
      </c>
      <c r="BZA402" s="464"/>
      <c r="BZB402" s="369">
        <v>0.33333333333333331</v>
      </c>
      <c r="BZC402" s="370" t="e">
        <f>VLOOKUP(BYY402,fields,2)</f>
        <v>#REF!</v>
      </c>
      <c r="BZD402" s="73" t="s">
        <v>985</v>
      </c>
      <c r="BZE402" s="95">
        <v>45109</v>
      </c>
      <c r="BZF402" s="65" t="s">
        <v>11</v>
      </c>
      <c r="BZG402" s="370" t="e">
        <f>VLOOKUP(BZO402,Teams,2)</f>
        <v>#REF!</v>
      </c>
      <c r="BZH402" s="370" t="e">
        <f>VLOOKUP(BZP402,Teams,2)</f>
        <v>#REF!</v>
      </c>
      <c r="BZI402" s="464"/>
      <c r="BZJ402" s="369">
        <v>0.33333333333333331</v>
      </c>
      <c r="BZK402" s="370" t="e">
        <f>VLOOKUP(BZG402,fields,2)</f>
        <v>#REF!</v>
      </c>
      <c r="BZL402" s="73" t="s">
        <v>985</v>
      </c>
      <c r="BZM402" s="95">
        <v>45109</v>
      </c>
      <c r="BZN402" s="65" t="s">
        <v>11</v>
      </c>
      <c r="BZO402" s="370" t="e">
        <f>VLOOKUP(BZW402,Teams,2)</f>
        <v>#REF!</v>
      </c>
      <c r="BZP402" s="370" t="e">
        <f>VLOOKUP(BZX402,Teams,2)</f>
        <v>#REF!</v>
      </c>
      <c r="BZQ402" s="464"/>
      <c r="BZR402" s="369">
        <v>0.33333333333333331</v>
      </c>
      <c r="BZS402" s="370" t="e">
        <f>VLOOKUP(BZO402,fields,2)</f>
        <v>#REF!</v>
      </c>
      <c r="BZT402" s="73" t="s">
        <v>985</v>
      </c>
      <c r="BZU402" s="95">
        <v>45109</v>
      </c>
      <c r="BZV402" s="65" t="s">
        <v>11</v>
      </c>
      <c r="BZW402" s="370" t="e">
        <f>VLOOKUP(CAE402,Teams,2)</f>
        <v>#REF!</v>
      </c>
      <c r="BZX402" s="370" t="e">
        <f>VLOOKUP(CAF402,Teams,2)</f>
        <v>#REF!</v>
      </c>
      <c r="BZY402" s="464"/>
      <c r="BZZ402" s="369">
        <v>0.33333333333333331</v>
      </c>
      <c r="CAA402" s="370" t="e">
        <f>VLOOKUP(BZW402,fields,2)</f>
        <v>#REF!</v>
      </c>
      <c r="CAB402" s="73" t="s">
        <v>985</v>
      </c>
      <c r="CAC402" s="95">
        <v>45109</v>
      </c>
      <c r="CAD402" s="65" t="s">
        <v>11</v>
      </c>
      <c r="CAE402" s="370" t="e">
        <f>VLOOKUP(CAM402,Teams,2)</f>
        <v>#REF!</v>
      </c>
      <c r="CAF402" s="370" t="e">
        <f>VLOOKUP(CAN402,Teams,2)</f>
        <v>#REF!</v>
      </c>
      <c r="CAG402" s="464"/>
      <c r="CAH402" s="369">
        <v>0.33333333333333331</v>
      </c>
      <c r="CAI402" s="370" t="e">
        <f>VLOOKUP(CAE402,fields,2)</f>
        <v>#REF!</v>
      </c>
      <c r="CAJ402" s="73" t="s">
        <v>985</v>
      </c>
      <c r="CAK402" s="95">
        <v>45109</v>
      </c>
      <c r="CAL402" s="65" t="s">
        <v>11</v>
      </c>
      <c r="CAM402" s="370" t="e">
        <f>VLOOKUP(CAU402,Teams,2)</f>
        <v>#REF!</v>
      </c>
      <c r="CAN402" s="370" t="e">
        <f>VLOOKUP(CAV402,Teams,2)</f>
        <v>#REF!</v>
      </c>
      <c r="CAO402" s="464"/>
      <c r="CAP402" s="369">
        <v>0.33333333333333331</v>
      </c>
      <c r="CAQ402" s="370" t="e">
        <f>VLOOKUP(CAM402,fields,2)</f>
        <v>#REF!</v>
      </c>
      <c r="CAR402" s="73" t="s">
        <v>985</v>
      </c>
      <c r="CAS402" s="95">
        <v>45109</v>
      </c>
      <c r="CAT402" s="65" t="s">
        <v>11</v>
      </c>
      <c r="CAU402" s="370" t="e">
        <f>VLOOKUP(CBC402,Teams,2)</f>
        <v>#REF!</v>
      </c>
      <c r="CAV402" s="370" t="e">
        <f>VLOOKUP(CBD402,Teams,2)</f>
        <v>#REF!</v>
      </c>
      <c r="CAW402" s="464"/>
      <c r="CAX402" s="369">
        <v>0.33333333333333331</v>
      </c>
      <c r="CAY402" s="370" t="e">
        <f>VLOOKUP(CAU402,fields,2)</f>
        <v>#REF!</v>
      </c>
      <c r="CAZ402" s="73" t="s">
        <v>985</v>
      </c>
      <c r="CBA402" s="95">
        <v>45109</v>
      </c>
      <c r="CBB402" s="65" t="s">
        <v>11</v>
      </c>
      <c r="CBC402" s="370" t="e">
        <f>VLOOKUP(CBK402,Teams,2)</f>
        <v>#REF!</v>
      </c>
      <c r="CBD402" s="370" t="e">
        <f>VLOOKUP(CBL402,Teams,2)</f>
        <v>#REF!</v>
      </c>
      <c r="CBE402" s="464"/>
      <c r="CBF402" s="369">
        <v>0.33333333333333331</v>
      </c>
      <c r="CBG402" s="370" t="e">
        <f>VLOOKUP(CBC402,fields,2)</f>
        <v>#REF!</v>
      </c>
      <c r="CBH402" s="73" t="s">
        <v>985</v>
      </c>
      <c r="CBI402" s="95">
        <v>45109</v>
      </c>
      <c r="CBJ402" s="65" t="s">
        <v>11</v>
      </c>
      <c r="CBK402" s="370" t="e">
        <f>VLOOKUP(CBS402,Teams,2)</f>
        <v>#REF!</v>
      </c>
      <c r="CBL402" s="370" t="e">
        <f>VLOOKUP(CBT402,Teams,2)</f>
        <v>#REF!</v>
      </c>
      <c r="CBM402" s="464"/>
      <c r="CBN402" s="369">
        <v>0.33333333333333331</v>
      </c>
      <c r="CBO402" s="370" t="e">
        <f>VLOOKUP(CBK402,fields,2)</f>
        <v>#REF!</v>
      </c>
      <c r="CBP402" s="73" t="s">
        <v>985</v>
      </c>
      <c r="CBQ402" s="95">
        <v>45109</v>
      </c>
      <c r="CBR402" s="65" t="s">
        <v>11</v>
      </c>
      <c r="CBS402" s="370" t="e">
        <f>VLOOKUP(CCA402,Teams,2)</f>
        <v>#REF!</v>
      </c>
      <c r="CBT402" s="370" t="e">
        <f>VLOOKUP(CCB402,Teams,2)</f>
        <v>#REF!</v>
      </c>
      <c r="CBU402" s="464"/>
      <c r="CBV402" s="369">
        <v>0.33333333333333331</v>
      </c>
      <c r="CBW402" s="370" t="e">
        <f>VLOOKUP(CBS402,fields,2)</f>
        <v>#REF!</v>
      </c>
      <c r="CBX402" s="73" t="s">
        <v>985</v>
      </c>
      <c r="CBY402" s="95">
        <v>45109</v>
      </c>
      <c r="CBZ402" s="65" t="s">
        <v>11</v>
      </c>
      <c r="CCA402" s="370" t="e">
        <f>VLOOKUP(CCI402,Teams,2)</f>
        <v>#REF!</v>
      </c>
      <c r="CCB402" s="370" t="e">
        <f>VLOOKUP(CCJ402,Teams,2)</f>
        <v>#REF!</v>
      </c>
      <c r="CCC402" s="464"/>
      <c r="CCD402" s="369">
        <v>0.33333333333333331</v>
      </c>
      <c r="CCE402" s="370" t="e">
        <f>VLOOKUP(CCA402,fields,2)</f>
        <v>#REF!</v>
      </c>
      <c r="CCF402" s="73" t="s">
        <v>985</v>
      </c>
      <c r="CCG402" s="95">
        <v>45109</v>
      </c>
      <c r="CCH402" s="65" t="s">
        <v>11</v>
      </c>
      <c r="CCI402" s="370" t="e">
        <f>VLOOKUP(CCQ402,Teams,2)</f>
        <v>#REF!</v>
      </c>
      <c r="CCJ402" s="370" t="e">
        <f>VLOOKUP(CCR402,Teams,2)</f>
        <v>#REF!</v>
      </c>
      <c r="CCK402" s="464"/>
      <c r="CCL402" s="369">
        <v>0.33333333333333331</v>
      </c>
      <c r="CCM402" s="370" t="e">
        <f>VLOOKUP(CCI402,fields,2)</f>
        <v>#REF!</v>
      </c>
      <c r="CCN402" s="73" t="s">
        <v>985</v>
      </c>
      <c r="CCO402" s="95">
        <v>45109</v>
      </c>
      <c r="CCP402" s="65" t="s">
        <v>11</v>
      </c>
      <c r="CCQ402" s="370" t="e">
        <f>VLOOKUP(CCY402,Teams,2)</f>
        <v>#REF!</v>
      </c>
      <c r="CCR402" s="370" t="e">
        <f>VLOOKUP(CCZ402,Teams,2)</f>
        <v>#REF!</v>
      </c>
      <c r="CCS402" s="464"/>
      <c r="CCT402" s="369">
        <v>0.33333333333333331</v>
      </c>
      <c r="CCU402" s="370" t="e">
        <f>VLOOKUP(CCQ402,fields,2)</f>
        <v>#REF!</v>
      </c>
      <c r="CCV402" s="73" t="s">
        <v>985</v>
      </c>
      <c r="CCW402" s="95">
        <v>45109</v>
      </c>
      <c r="CCX402" s="65" t="s">
        <v>11</v>
      </c>
      <c r="CCY402" s="370" t="e">
        <f>VLOOKUP(CDG402,Teams,2)</f>
        <v>#REF!</v>
      </c>
      <c r="CCZ402" s="370" t="e">
        <f>VLOOKUP(CDH402,Teams,2)</f>
        <v>#REF!</v>
      </c>
      <c r="CDA402" s="464"/>
      <c r="CDB402" s="369">
        <v>0.33333333333333331</v>
      </c>
      <c r="CDC402" s="370" t="e">
        <f>VLOOKUP(CCY402,fields,2)</f>
        <v>#REF!</v>
      </c>
      <c r="CDD402" s="73" t="s">
        <v>985</v>
      </c>
      <c r="CDE402" s="95">
        <v>45109</v>
      </c>
      <c r="CDF402" s="65" t="s">
        <v>11</v>
      </c>
      <c r="CDG402" s="370" t="e">
        <f>VLOOKUP(CDO402,Teams,2)</f>
        <v>#REF!</v>
      </c>
      <c r="CDH402" s="370" t="e">
        <f>VLOOKUP(CDP402,Teams,2)</f>
        <v>#REF!</v>
      </c>
      <c r="CDI402" s="464"/>
      <c r="CDJ402" s="369">
        <v>0.33333333333333331</v>
      </c>
      <c r="CDK402" s="370" t="e">
        <f>VLOOKUP(CDG402,fields,2)</f>
        <v>#REF!</v>
      </c>
      <c r="CDL402" s="73" t="s">
        <v>985</v>
      </c>
      <c r="CDM402" s="95">
        <v>45109</v>
      </c>
      <c r="CDN402" s="65" t="s">
        <v>11</v>
      </c>
      <c r="CDO402" s="370" t="e">
        <f>VLOOKUP(CDW402,Teams,2)</f>
        <v>#REF!</v>
      </c>
      <c r="CDP402" s="370" t="e">
        <f>VLOOKUP(CDX402,Teams,2)</f>
        <v>#REF!</v>
      </c>
      <c r="CDQ402" s="464"/>
      <c r="CDR402" s="369">
        <v>0.33333333333333331</v>
      </c>
      <c r="CDS402" s="370" t="e">
        <f>VLOOKUP(CDO402,fields,2)</f>
        <v>#REF!</v>
      </c>
      <c r="CDT402" s="73" t="s">
        <v>985</v>
      </c>
      <c r="CDU402" s="95">
        <v>45109</v>
      </c>
      <c r="CDV402" s="65" t="s">
        <v>11</v>
      </c>
      <c r="CDW402" s="370" t="e">
        <f>VLOOKUP(CEE402,Teams,2)</f>
        <v>#REF!</v>
      </c>
      <c r="CDX402" s="370" t="e">
        <f>VLOOKUP(CEF402,Teams,2)</f>
        <v>#REF!</v>
      </c>
      <c r="CDY402" s="464"/>
      <c r="CDZ402" s="369">
        <v>0.33333333333333331</v>
      </c>
      <c r="CEA402" s="370" t="e">
        <f>VLOOKUP(CDW402,fields,2)</f>
        <v>#REF!</v>
      </c>
      <c r="CEB402" s="73" t="s">
        <v>985</v>
      </c>
      <c r="CEC402" s="95">
        <v>45109</v>
      </c>
      <c r="CED402" s="65" t="s">
        <v>11</v>
      </c>
      <c r="CEE402" s="370" t="e">
        <f>VLOOKUP(CEM402,Teams,2)</f>
        <v>#REF!</v>
      </c>
      <c r="CEF402" s="370" t="e">
        <f>VLOOKUP(CEN402,Teams,2)</f>
        <v>#REF!</v>
      </c>
      <c r="CEG402" s="464"/>
      <c r="CEH402" s="369">
        <v>0.33333333333333331</v>
      </c>
      <c r="CEI402" s="370" t="e">
        <f>VLOOKUP(CEE402,fields,2)</f>
        <v>#REF!</v>
      </c>
      <c r="CEJ402" s="73" t="s">
        <v>985</v>
      </c>
      <c r="CEK402" s="95">
        <v>45109</v>
      </c>
      <c r="CEL402" s="65" t="s">
        <v>11</v>
      </c>
      <c r="CEM402" s="370" t="e">
        <f>VLOOKUP(CEU402,Teams,2)</f>
        <v>#REF!</v>
      </c>
      <c r="CEN402" s="370" t="e">
        <f>VLOOKUP(CEV402,Teams,2)</f>
        <v>#REF!</v>
      </c>
      <c r="CEO402" s="464"/>
      <c r="CEP402" s="369">
        <v>0.33333333333333331</v>
      </c>
      <c r="CEQ402" s="370" t="e">
        <f>VLOOKUP(CEM402,fields,2)</f>
        <v>#REF!</v>
      </c>
      <c r="CER402" s="73" t="s">
        <v>985</v>
      </c>
      <c r="CES402" s="95">
        <v>45109</v>
      </c>
      <c r="CET402" s="65" t="s">
        <v>11</v>
      </c>
      <c r="CEU402" s="370" t="e">
        <f>VLOOKUP(CFC402,Teams,2)</f>
        <v>#REF!</v>
      </c>
      <c r="CEV402" s="370" t="e">
        <f>VLOOKUP(CFD402,Teams,2)</f>
        <v>#REF!</v>
      </c>
      <c r="CEW402" s="464"/>
      <c r="CEX402" s="369">
        <v>0.33333333333333331</v>
      </c>
      <c r="CEY402" s="370" t="e">
        <f>VLOOKUP(CEU402,fields,2)</f>
        <v>#REF!</v>
      </c>
      <c r="CEZ402" s="73" t="s">
        <v>985</v>
      </c>
      <c r="CFA402" s="95">
        <v>45109</v>
      </c>
      <c r="CFB402" s="65" t="s">
        <v>11</v>
      </c>
      <c r="CFC402" s="370" t="e">
        <f>VLOOKUP(CFK402,Teams,2)</f>
        <v>#REF!</v>
      </c>
      <c r="CFD402" s="370" t="e">
        <f>VLOOKUP(CFL402,Teams,2)</f>
        <v>#REF!</v>
      </c>
      <c r="CFE402" s="464"/>
      <c r="CFF402" s="369">
        <v>0.33333333333333331</v>
      </c>
      <c r="CFG402" s="370" t="e">
        <f>VLOOKUP(CFC402,fields,2)</f>
        <v>#REF!</v>
      </c>
      <c r="CFH402" s="73" t="s">
        <v>985</v>
      </c>
      <c r="CFI402" s="95">
        <v>45109</v>
      </c>
      <c r="CFJ402" s="65" t="s">
        <v>11</v>
      </c>
      <c r="CFK402" s="370" t="e">
        <f>VLOOKUP(CFS402,Teams,2)</f>
        <v>#REF!</v>
      </c>
      <c r="CFL402" s="370" t="e">
        <f>VLOOKUP(CFT402,Teams,2)</f>
        <v>#REF!</v>
      </c>
      <c r="CFM402" s="464"/>
      <c r="CFN402" s="369">
        <v>0.33333333333333331</v>
      </c>
      <c r="CFO402" s="370" t="e">
        <f>VLOOKUP(CFK402,fields,2)</f>
        <v>#REF!</v>
      </c>
      <c r="CFP402" s="73" t="s">
        <v>985</v>
      </c>
      <c r="CFQ402" s="95">
        <v>45109</v>
      </c>
      <c r="CFR402" s="65" t="s">
        <v>11</v>
      </c>
      <c r="CFS402" s="370" t="e">
        <f>VLOOKUP(CGA402,Teams,2)</f>
        <v>#REF!</v>
      </c>
      <c r="CFT402" s="370" t="e">
        <f>VLOOKUP(CGB402,Teams,2)</f>
        <v>#REF!</v>
      </c>
      <c r="CFU402" s="464"/>
      <c r="CFV402" s="369">
        <v>0.33333333333333331</v>
      </c>
      <c r="CFW402" s="370" t="e">
        <f>VLOOKUP(CFS402,fields,2)</f>
        <v>#REF!</v>
      </c>
      <c r="CFX402" s="73" t="s">
        <v>985</v>
      </c>
      <c r="CFY402" s="95">
        <v>45109</v>
      </c>
      <c r="CFZ402" s="65" t="s">
        <v>11</v>
      </c>
      <c r="CGA402" s="370" t="e">
        <f>VLOOKUP(CGI402,Teams,2)</f>
        <v>#REF!</v>
      </c>
      <c r="CGB402" s="370" t="e">
        <f>VLOOKUP(CGJ402,Teams,2)</f>
        <v>#REF!</v>
      </c>
      <c r="CGC402" s="464"/>
      <c r="CGD402" s="369">
        <v>0.33333333333333331</v>
      </c>
      <c r="CGE402" s="370" t="e">
        <f>VLOOKUP(CGA402,fields,2)</f>
        <v>#REF!</v>
      </c>
      <c r="CGF402" s="73" t="s">
        <v>985</v>
      </c>
      <c r="CGG402" s="95">
        <v>45109</v>
      </c>
      <c r="CGH402" s="65" t="s">
        <v>11</v>
      </c>
      <c r="CGI402" s="370" t="e">
        <f>VLOOKUP(CGQ402,Teams,2)</f>
        <v>#REF!</v>
      </c>
      <c r="CGJ402" s="370" t="e">
        <f>VLOOKUP(CGR402,Teams,2)</f>
        <v>#REF!</v>
      </c>
      <c r="CGK402" s="464"/>
      <c r="CGL402" s="369">
        <v>0.33333333333333331</v>
      </c>
      <c r="CGM402" s="370" t="e">
        <f>VLOOKUP(CGI402,fields,2)</f>
        <v>#REF!</v>
      </c>
      <c r="CGN402" s="73" t="s">
        <v>985</v>
      </c>
      <c r="CGO402" s="95">
        <v>45109</v>
      </c>
      <c r="CGP402" s="65" t="s">
        <v>11</v>
      </c>
      <c r="CGQ402" s="370" t="e">
        <f>VLOOKUP(CGY402,Teams,2)</f>
        <v>#REF!</v>
      </c>
      <c r="CGR402" s="370" t="e">
        <f>VLOOKUP(CGZ402,Teams,2)</f>
        <v>#REF!</v>
      </c>
      <c r="CGS402" s="464"/>
      <c r="CGT402" s="369">
        <v>0.33333333333333331</v>
      </c>
      <c r="CGU402" s="370" t="e">
        <f>VLOOKUP(CGQ402,fields,2)</f>
        <v>#REF!</v>
      </c>
      <c r="CGV402" s="73" t="s">
        <v>985</v>
      </c>
      <c r="CGW402" s="95">
        <v>45109</v>
      </c>
      <c r="CGX402" s="65" t="s">
        <v>11</v>
      </c>
      <c r="CGY402" s="370" t="e">
        <f>VLOOKUP(CHG402,Teams,2)</f>
        <v>#REF!</v>
      </c>
      <c r="CGZ402" s="370" t="e">
        <f>VLOOKUP(CHH402,Teams,2)</f>
        <v>#REF!</v>
      </c>
      <c r="CHA402" s="464"/>
      <c r="CHB402" s="369">
        <v>0.33333333333333331</v>
      </c>
      <c r="CHC402" s="370" t="e">
        <f>VLOOKUP(CGY402,fields,2)</f>
        <v>#REF!</v>
      </c>
      <c r="CHD402" s="73" t="s">
        <v>985</v>
      </c>
      <c r="CHE402" s="95">
        <v>45109</v>
      </c>
      <c r="CHF402" s="65" t="s">
        <v>11</v>
      </c>
      <c r="CHG402" s="370" t="e">
        <f>VLOOKUP(CHO402,Teams,2)</f>
        <v>#REF!</v>
      </c>
      <c r="CHH402" s="370" t="e">
        <f>VLOOKUP(CHP402,Teams,2)</f>
        <v>#REF!</v>
      </c>
      <c r="CHI402" s="464"/>
      <c r="CHJ402" s="369">
        <v>0.33333333333333331</v>
      </c>
      <c r="CHK402" s="370" t="e">
        <f>VLOOKUP(CHG402,fields,2)</f>
        <v>#REF!</v>
      </c>
      <c r="CHL402" s="73" t="s">
        <v>985</v>
      </c>
      <c r="CHM402" s="95">
        <v>45109</v>
      </c>
      <c r="CHN402" s="65" t="s">
        <v>11</v>
      </c>
      <c r="CHO402" s="370" t="e">
        <f>VLOOKUP(CHW402,Teams,2)</f>
        <v>#REF!</v>
      </c>
      <c r="CHP402" s="370" t="e">
        <f>VLOOKUP(CHX402,Teams,2)</f>
        <v>#REF!</v>
      </c>
      <c r="CHQ402" s="464"/>
      <c r="CHR402" s="369">
        <v>0.33333333333333331</v>
      </c>
      <c r="CHS402" s="370" t="e">
        <f>VLOOKUP(CHO402,fields,2)</f>
        <v>#REF!</v>
      </c>
      <c r="CHT402" s="73" t="s">
        <v>985</v>
      </c>
      <c r="CHU402" s="95">
        <v>45109</v>
      </c>
      <c r="CHV402" s="65" t="s">
        <v>11</v>
      </c>
      <c r="CHW402" s="370" t="e">
        <f>VLOOKUP(CIE402,Teams,2)</f>
        <v>#REF!</v>
      </c>
      <c r="CHX402" s="370" t="e">
        <f>VLOOKUP(CIF402,Teams,2)</f>
        <v>#REF!</v>
      </c>
      <c r="CHY402" s="464"/>
      <c r="CHZ402" s="369">
        <v>0.33333333333333331</v>
      </c>
      <c r="CIA402" s="370" t="e">
        <f>VLOOKUP(CHW402,fields,2)</f>
        <v>#REF!</v>
      </c>
      <c r="CIB402" s="73" t="s">
        <v>985</v>
      </c>
      <c r="CIC402" s="95">
        <v>45109</v>
      </c>
      <c r="CID402" s="65" t="s">
        <v>11</v>
      </c>
      <c r="CIE402" s="370" t="e">
        <f>VLOOKUP(CIM402,Teams,2)</f>
        <v>#REF!</v>
      </c>
      <c r="CIF402" s="370" t="e">
        <f>VLOOKUP(CIN402,Teams,2)</f>
        <v>#REF!</v>
      </c>
      <c r="CIG402" s="464"/>
      <c r="CIH402" s="369">
        <v>0.33333333333333331</v>
      </c>
      <c r="CII402" s="370" t="e">
        <f>VLOOKUP(CIE402,fields,2)</f>
        <v>#REF!</v>
      </c>
      <c r="CIJ402" s="73" t="s">
        <v>985</v>
      </c>
      <c r="CIK402" s="95">
        <v>45109</v>
      </c>
      <c r="CIL402" s="65" t="s">
        <v>11</v>
      </c>
      <c r="CIM402" s="370" t="e">
        <f>VLOOKUP(CIU402,Teams,2)</f>
        <v>#REF!</v>
      </c>
      <c r="CIN402" s="370" t="e">
        <f>VLOOKUP(CIV402,Teams,2)</f>
        <v>#REF!</v>
      </c>
      <c r="CIO402" s="464"/>
      <c r="CIP402" s="369">
        <v>0.33333333333333331</v>
      </c>
      <c r="CIQ402" s="370" t="e">
        <f>VLOOKUP(CIM402,fields,2)</f>
        <v>#REF!</v>
      </c>
      <c r="CIR402" s="73" t="s">
        <v>985</v>
      </c>
      <c r="CIS402" s="95">
        <v>45109</v>
      </c>
      <c r="CIT402" s="65" t="s">
        <v>11</v>
      </c>
      <c r="CIU402" s="370" t="e">
        <f>VLOOKUP(CJC402,Teams,2)</f>
        <v>#REF!</v>
      </c>
      <c r="CIV402" s="370" t="e">
        <f>VLOOKUP(CJD402,Teams,2)</f>
        <v>#REF!</v>
      </c>
      <c r="CIW402" s="464"/>
      <c r="CIX402" s="369">
        <v>0.33333333333333331</v>
      </c>
      <c r="CIY402" s="370" t="e">
        <f>VLOOKUP(CIU402,fields,2)</f>
        <v>#REF!</v>
      </c>
      <c r="CIZ402" s="73" t="s">
        <v>985</v>
      </c>
      <c r="CJA402" s="95">
        <v>45109</v>
      </c>
      <c r="CJB402" s="65" t="s">
        <v>11</v>
      </c>
      <c r="CJC402" s="370" t="e">
        <f>VLOOKUP(CJK402,Teams,2)</f>
        <v>#REF!</v>
      </c>
      <c r="CJD402" s="370" t="e">
        <f>VLOOKUP(CJL402,Teams,2)</f>
        <v>#REF!</v>
      </c>
      <c r="CJE402" s="464"/>
      <c r="CJF402" s="369">
        <v>0.33333333333333331</v>
      </c>
      <c r="CJG402" s="370" t="e">
        <f>VLOOKUP(CJC402,fields,2)</f>
        <v>#REF!</v>
      </c>
      <c r="CJH402" s="73" t="s">
        <v>985</v>
      </c>
      <c r="CJI402" s="95">
        <v>45109</v>
      </c>
      <c r="CJJ402" s="65" t="s">
        <v>11</v>
      </c>
      <c r="CJK402" s="370" t="e">
        <f>VLOOKUP(CJS402,Teams,2)</f>
        <v>#REF!</v>
      </c>
      <c r="CJL402" s="370" t="e">
        <f>VLOOKUP(CJT402,Teams,2)</f>
        <v>#REF!</v>
      </c>
      <c r="CJM402" s="464"/>
      <c r="CJN402" s="369">
        <v>0.33333333333333331</v>
      </c>
      <c r="CJO402" s="370" t="e">
        <f>VLOOKUP(CJK402,fields,2)</f>
        <v>#REF!</v>
      </c>
      <c r="CJP402" s="73" t="s">
        <v>985</v>
      </c>
      <c r="CJQ402" s="95">
        <v>45109</v>
      </c>
      <c r="CJR402" s="65" t="s">
        <v>11</v>
      </c>
      <c r="CJS402" s="370" t="e">
        <f>VLOOKUP(CKA402,Teams,2)</f>
        <v>#REF!</v>
      </c>
      <c r="CJT402" s="370" t="e">
        <f>VLOOKUP(CKB402,Teams,2)</f>
        <v>#REF!</v>
      </c>
      <c r="CJU402" s="464"/>
      <c r="CJV402" s="369">
        <v>0.33333333333333331</v>
      </c>
      <c r="CJW402" s="370" t="e">
        <f>VLOOKUP(CJS402,fields,2)</f>
        <v>#REF!</v>
      </c>
      <c r="CJX402" s="73" t="s">
        <v>985</v>
      </c>
      <c r="CJY402" s="95">
        <v>45109</v>
      </c>
      <c r="CJZ402" s="65" t="s">
        <v>11</v>
      </c>
      <c r="CKA402" s="370" t="e">
        <f>VLOOKUP(CKI402,Teams,2)</f>
        <v>#REF!</v>
      </c>
      <c r="CKB402" s="370" t="e">
        <f>VLOOKUP(CKJ402,Teams,2)</f>
        <v>#REF!</v>
      </c>
      <c r="CKC402" s="464"/>
      <c r="CKD402" s="369">
        <v>0.33333333333333331</v>
      </c>
      <c r="CKE402" s="370" t="e">
        <f>VLOOKUP(CKA402,fields,2)</f>
        <v>#REF!</v>
      </c>
      <c r="CKF402" s="73" t="s">
        <v>985</v>
      </c>
      <c r="CKG402" s="95">
        <v>45109</v>
      </c>
      <c r="CKH402" s="65" t="s">
        <v>11</v>
      </c>
      <c r="CKI402" s="370" t="e">
        <f>VLOOKUP(CKQ402,Teams,2)</f>
        <v>#REF!</v>
      </c>
      <c r="CKJ402" s="370" t="e">
        <f>VLOOKUP(CKR402,Teams,2)</f>
        <v>#REF!</v>
      </c>
      <c r="CKK402" s="464"/>
      <c r="CKL402" s="369">
        <v>0.33333333333333331</v>
      </c>
      <c r="CKM402" s="370" t="e">
        <f>VLOOKUP(CKI402,fields,2)</f>
        <v>#REF!</v>
      </c>
      <c r="CKN402" s="73" t="s">
        <v>985</v>
      </c>
      <c r="CKO402" s="95">
        <v>45109</v>
      </c>
      <c r="CKP402" s="65" t="s">
        <v>11</v>
      </c>
      <c r="CKQ402" s="370" t="e">
        <f>VLOOKUP(CKY402,Teams,2)</f>
        <v>#REF!</v>
      </c>
      <c r="CKR402" s="370" t="e">
        <f>VLOOKUP(CKZ402,Teams,2)</f>
        <v>#REF!</v>
      </c>
      <c r="CKS402" s="464"/>
      <c r="CKT402" s="369">
        <v>0.33333333333333331</v>
      </c>
      <c r="CKU402" s="370" t="e">
        <f>VLOOKUP(CKQ402,fields,2)</f>
        <v>#REF!</v>
      </c>
      <c r="CKV402" s="73" t="s">
        <v>985</v>
      </c>
      <c r="CKW402" s="95">
        <v>45109</v>
      </c>
      <c r="CKX402" s="65" t="s">
        <v>11</v>
      </c>
      <c r="CKY402" s="370" t="e">
        <f>VLOOKUP(CLG402,Teams,2)</f>
        <v>#REF!</v>
      </c>
      <c r="CKZ402" s="370" t="e">
        <f>VLOOKUP(CLH402,Teams,2)</f>
        <v>#REF!</v>
      </c>
      <c r="CLA402" s="464"/>
      <c r="CLB402" s="369">
        <v>0.33333333333333331</v>
      </c>
      <c r="CLC402" s="370" t="e">
        <f>VLOOKUP(CKY402,fields,2)</f>
        <v>#REF!</v>
      </c>
      <c r="CLD402" s="73" t="s">
        <v>985</v>
      </c>
      <c r="CLE402" s="95">
        <v>45109</v>
      </c>
      <c r="CLF402" s="65" t="s">
        <v>11</v>
      </c>
      <c r="CLG402" s="370" t="e">
        <f>VLOOKUP(CLO402,Teams,2)</f>
        <v>#REF!</v>
      </c>
      <c r="CLH402" s="370" t="e">
        <f>VLOOKUP(CLP402,Teams,2)</f>
        <v>#REF!</v>
      </c>
      <c r="CLI402" s="464"/>
      <c r="CLJ402" s="369">
        <v>0.33333333333333331</v>
      </c>
      <c r="CLK402" s="370" t="e">
        <f>VLOOKUP(CLG402,fields,2)</f>
        <v>#REF!</v>
      </c>
      <c r="CLL402" s="73" t="s">
        <v>985</v>
      </c>
      <c r="CLM402" s="95">
        <v>45109</v>
      </c>
      <c r="CLN402" s="65" t="s">
        <v>11</v>
      </c>
      <c r="CLO402" s="370" t="e">
        <f>VLOOKUP(CLW402,Teams,2)</f>
        <v>#REF!</v>
      </c>
      <c r="CLP402" s="370" t="e">
        <f>VLOOKUP(CLX402,Teams,2)</f>
        <v>#REF!</v>
      </c>
      <c r="CLQ402" s="464"/>
      <c r="CLR402" s="369">
        <v>0.33333333333333331</v>
      </c>
      <c r="CLS402" s="370" t="e">
        <f>VLOOKUP(CLO402,fields,2)</f>
        <v>#REF!</v>
      </c>
      <c r="CLT402" s="73" t="s">
        <v>985</v>
      </c>
      <c r="CLU402" s="95">
        <v>45109</v>
      </c>
      <c r="CLV402" s="65" t="s">
        <v>11</v>
      </c>
      <c r="CLW402" s="370" t="e">
        <f>VLOOKUP(CME402,Teams,2)</f>
        <v>#REF!</v>
      </c>
      <c r="CLX402" s="370" t="e">
        <f>VLOOKUP(CMF402,Teams,2)</f>
        <v>#REF!</v>
      </c>
      <c r="CLY402" s="464"/>
      <c r="CLZ402" s="369">
        <v>0.33333333333333331</v>
      </c>
      <c r="CMA402" s="370" t="e">
        <f>VLOOKUP(CLW402,fields,2)</f>
        <v>#REF!</v>
      </c>
      <c r="CMB402" s="73" t="s">
        <v>985</v>
      </c>
      <c r="CMC402" s="95">
        <v>45109</v>
      </c>
      <c r="CMD402" s="65" t="s">
        <v>11</v>
      </c>
      <c r="CME402" s="370" t="e">
        <f>VLOOKUP(CMM402,Teams,2)</f>
        <v>#REF!</v>
      </c>
      <c r="CMF402" s="370" t="e">
        <f>VLOOKUP(CMN402,Teams,2)</f>
        <v>#REF!</v>
      </c>
      <c r="CMG402" s="464"/>
      <c r="CMH402" s="369">
        <v>0.33333333333333331</v>
      </c>
      <c r="CMI402" s="370" t="e">
        <f>VLOOKUP(CME402,fields,2)</f>
        <v>#REF!</v>
      </c>
      <c r="CMJ402" s="73" t="s">
        <v>985</v>
      </c>
      <c r="CMK402" s="95">
        <v>45109</v>
      </c>
      <c r="CML402" s="65" t="s">
        <v>11</v>
      </c>
      <c r="CMM402" s="370" t="e">
        <f>VLOOKUP(CMU402,Teams,2)</f>
        <v>#REF!</v>
      </c>
      <c r="CMN402" s="370" t="e">
        <f>VLOOKUP(CMV402,Teams,2)</f>
        <v>#REF!</v>
      </c>
      <c r="CMO402" s="464"/>
      <c r="CMP402" s="369">
        <v>0.33333333333333331</v>
      </c>
      <c r="CMQ402" s="370" t="e">
        <f>VLOOKUP(CMM402,fields,2)</f>
        <v>#REF!</v>
      </c>
      <c r="CMR402" s="73" t="s">
        <v>985</v>
      </c>
      <c r="CMS402" s="95">
        <v>45109</v>
      </c>
      <c r="CMT402" s="65" t="s">
        <v>11</v>
      </c>
      <c r="CMU402" s="370" t="e">
        <f>VLOOKUP(CNC402,Teams,2)</f>
        <v>#REF!</v>
      </c>
      <c r="CMV402" s="370" t="e">
        <f>VLOOKUP(CND402,Teams,2)</f>
        <v>#REF!</v>
      </c>
      <c r="CMW402" s="464"/>
      <c r="CMX402" s="369">
        <v>0.33333333333333331</v>
      </c>
      <c r="CMY402" s="370" t="e">
        <f>VLOOKUP(CMU402,fields,2)</f>
        <v>#REF!</v>
      </c>
      <c r="CMZ402" s="73" t="s">
        <v>985</v>
      </c>
      <c r="CNA402" s="95">
        <v>45109</v>
      </c>
      <c r="CNB402" s="65" t="s">
        <v>11</v>
      </c>
      <c r="CNC402" s="370" t="e">
        <f>VLOOKUP(CNK402,Teams,2)</f>
        <v>#REF!</v>
      </c>
      <c r="CND402" s="370" t="e">
        <f>VLOOKUP(CNL402,Teams,2)</f>
        <v>#REF!</v>
      </c>
      <c r="CNE402" s="464"/>
      <c r="CNF402" s="369">
        <v>0.33333333333333331</v>
      </c>
      <c r="CNG402" s="370" t="e">
        <f>VLOOKUP(CNC402,fields,2)</f>
        <v>#REF!</v>
      </c>
      <c r="CNH402" s="73" t="s">
        <v>985</v>
      </c>
      <c r="CNI402" s="95">
        <v>45109</v>
      </c>
      <c r="CNJ402" s="65" t="s">
        <v>11</v>
      </c>
      <c r="CNK402" s="370" t="e">
        <f>VLOOKUP(CNS402,Teams,2)</f>
        <v>#REF!</v>
      </c>
      <c r="CNL402" s="370" t="e">
        <f>VLOOKUP(CNT402,Teams,2)</f>
        <v>#REF!</v>
      </c>
      <c r="CNM402" s="464"/>
      <c r="CNN402" s="369">
        <v>0.33333333333333331</v>
      </c>
      <c r="CNO402" s="370" t="e">
        <f>VLOOKUP(CNK402,fields,2)</f>
        <v>#REF!</v>
      </c>
      <c r="CNP402" s="73" t="s">
        <v>985</v>
      </c>
      <c r="CNQ402" s="95">
        <v>45109</v>
      </c>
      <c r="CNR402" s="65" t="s">
        <v>11</v>
      </c>
      <c r="CNS402" s="370" t="e">
        <f>VLOOKUP(COA402,Teams,2)</f>
        <v>#REF!</v>
      </c>
      <c r="CNT402" s="370" t="e">
        <f>VLOOKUP(COB402,Teams,2)</f>
        <v>#REF!</v>
      </c>
      <c r="CNU402" s="464"/>
      <c r="CNV402" s="369">
        <v>0.33333333333333331</v>
      </c>
      <c r="CNW402" s="370" t="e">
        <f>VLOOKUP(CNS402,fields,2)</f>
        <v>#REF!</v>
      </c>
      <c r="CNX402" s="73" t="s">
        <v>985</v>
      </c>
      <c r="CNY402" s="95">
        <v>45109</v>
      </c>
      <c r="CNZ402" s="65" t="s">
        <v>11</v>
      </c>
      <c r="COA402" s="370" t="e">
        <f>VLOOKUP(COI402,Teams,2)</f>
        <v>#REF!</v>
      </c>
      <c r="COB402" s="370" t="e">
        <f>VLOOKUP(COJ402,Teams,2)</f>
        <v>#REF!</v>
      </c>
      <c r="COC402" s="464"/>
      <c r="COD402" s="369">
        <v>0.33333333333333331</v>
      </c>
      <c r="COE402" s="370" t="e">
        <f>VLOOKUP(COA402,fields,2)</f>
        <v>#REF!</v>
      </c>
      <c r="COF402" s="73" t="s">
        <v>985</v>
      </c>
      <c r="COG402" s="95">
        <v>45109</v>
      </c>
      <c r="COH402" s="65" t="s">
        <v>11</v>
      </c>
      <c r="COI402" s="370" t="e">
        <f>VLOOKUP(COQ402,Teams,2)</f>
        <v>#REF!</v>
      </c>
      <c r="COJ402" s="370" t="e">
        <f>VLOOKUP(COR402,Teams,2)</f>
        <v>#REF!</v>
      </c>
      <c r="COK402" s="464"/>
      <c r="COL402" s="369">
        <v>0.33333333333333331</v>
      </c>
      <c r="COM402" s="370" t="e">
        <f>VLOOKUP(COI402,fields,2)</f>
        <v>#REF!</v>
      </c>
      <c r="CON402" s="73" t="s">
        <v>985</v>
      </c>
      <c r="COO402" s="95">
        <v>45109</v>
      </c>
      <c r="COP402" s="65" t="s">
        <v>11</v>
      </c>
      <c r="COQ402" s="370" t="e">
        <f>VLOOKUP(COY402,Teams,2)</f>
        <v>#REF!</v>
      </c>
      <c r="COR402" s="370" t="e">
        <f>VLOOKUP(COZ402,Teams,2)</f>
        <v>#REF!</v>
      </c>
      <c r="COS402" s="464"/>
      <c r="COT402" s="369">
        <v>0.33333333333333331</v>
      </c>
      <c r="COU402" s="370" t="e">
        <f>VLOOKUP(COQ402,fields,2)</f>
        <v>#REF!</v>
      </c>
      <c r="COV402" s="73" t="s">
        <v>985</v>
      </c>
      <c r="COW402" s="95">
        <v>45109</v>
      </c>
      <c r="COX402" s="65" t="s">
        <v>11</v>
      </c>
      <c r="COY402" s="370" t="e">
        <f>VLOOKUP(CPG402,Teams,2)</f>
        <v>#REF!</v>
      </c>
      <c r="COZ402" s="370" t="e">
        <f>VLOOKUP(CPH402,Teams,2)</f>
        <v>#REF!</v>
      </c>
      <c r="CPA402" s="464"/>
      <c r="CPB402" s="369">
        <v>0.33333333333333331</v>
      </c>
      <c r="CPC402" s="370" t="e">
        <f>VLOOKUP(COY402,fields,2)</f>
        <v>#REF!</v>
      </c>
      <c r="CPD402" s="73" t="s">
        <v>985</v>
      </c>
      <c r="CPE402" s="95">
        <v>45109</v>
      </c>
      <c r="CPF402" s="65" t="s">
        <v>11</v>
      </c>
      <c r="CPG402" s="370" t="e">
        <f>VLOOKUP(CPO402,Teams,2)</f>
        <v>#REF!</v>
      </c>
      <c r="CPH402" s="370" t="e">
        <f>VLOOKUP(CPP402,Teams,2)</f>
        <v>#REF!</v>
      </c>
      <c r="CPI402" s="464"/>
      <c r="CPJ402" s="369">
        <v>0.33333333333333331</v>
      </c>
      <c r="CPK402" s="370" t="e">
        <f>VLOOKUP(CPG402,fields,2)</f>
        <v>#REF!</v>
      </c>
      <c r="CPL402" s="73" t="s">
        <v>985</v>
      </c>
      <c r="CPM402" s="95">
        <v>45109</v>
      </c>
      <c r="CPN402" s="65" t="s">
        <v>11</v>
      </c>
      <c r="CPO402" s="370" t="e">
        <f>VLOOKUP(CPW402,Teams,2)</f>
        <v>#REF!</v>
      </c>
      <c r="CPP402" s="370" t="e">
        <f>VLOOKUP(CPX402,Teams,2)</f>
        <v>#REF!</v>
      </c>
      <c r="CPQ402" s="464"/>
      <c r="CPR402" s="369">
        <v>0.33333333333333331</v>
      </c>
      <c r="CPS402" s="370" t="e">
        <f>VLOOKUP(CPO402,fields,2)</f>
        <v>#REF!</v>
      </c>
      <c r="CPT402" s="73" t="s">
        <v>985</v>
      </c>
      <c r="CPU402" s="95">
        <v>45109</v>
      </c>
      <c r="CPV402" s="65" t="s">
        <v>11</v>
      </c>
      <c r="CPW402" s="370" t="e">
        <f>VLOOKUP(CQE402,Teams,2)</f>
        <v>#REF!</v>
      </c>
      <c r="CPX402" s="370" t="e">
        <f>VLOOKUP(CQF402,Teams,2)</f>
        <v>#REF!</v>
      </c>
      <c r="CPY402" s="464"/>
      <c r="CPZ402" s="369">
        <v>0.33333333333333331</v>
      </c>
      <c r="CQA402" s="370" t="e">
        <f>VLOOKUP(CPW402,fields,2)</f>
        <v>#REF!</v>
      </c>
      <c r="CQB402" s="73" t="s">
        <v>985</v>
      </c>
      <c r="CQC402" s="95">
        <v>45109</v>
      </c>
      <c r="CQD402" s="65" t="s">
        <v>11</v>
      </c>
      <c r="CQE402" s="370" t="e">
        <f>VLOOKUP(CQM402,Teams,2)</f>
        <v>#REF!</v>
      </c>
      <c r="CQF402" s="370" t="e">
        <f>VLOOKUP(CQN402,Teams,2)</f>
        <v>#REF!</v>
      </c>
      <c r="CQG402" s="464"/>
      <c r="CQH402" s="369">
        <v>0.33333333333333331</v>
      </c>
      <c r="CQI402" s="370" t="e">
        <f>VLOOKUP(CQE402,fields,2)</f>
        <v>#REF!</v>
      </c>
      <c r="CQJ402" s="73" t="s">
        <v>985</v>
      </c>
      <c r="CQK402" s="95">
        <v>45109</v>
      </c>
      <c r="CQL402" s="65" t="s">
        <v>11</v>
      </c>
      <c r="CQM402" s="370" t="e">
        <f>VLOOKUP(CQU402,Teams,2)</f>
        <v>#REF!</v>
      </c>
      <c r="CQN402" s="370" t="e">
        <f>VLOOKUP(CQV402,Teams,2)</f>
        <v>#REF!</v>
      </c>
      <c r="CQO402" s="464"/>
      <c r="CQP402" s="369">
        <v>0.33333333333333331</v>
      </c>
      <c r="CQQ402" s="370" t="e">
        <f>VLOOKUP(CQM402,fields,2)</f>
        <v>#REF!</v>
      </c>
      <c r="CQR402" s="73" t="s">
        <v>985</v>
      </c>
      <c r="CQS402" s="95">
        <v>45109</v>
      </c>
      <c r="CQT402" s="65" t="s">
        <v>11</v>
      </c>
      <c r="CQU402" s="370" t="e">
        <f>VLOOKUP(CRC402,Teams,2)</f>
        <v>#REF!</v>
      </c>
      <c r="CQV402" s="370" t="e">
        <f>VLOOKUP(CRD402,Teams,2)</f>
        <v>#REF!</v>
      </c>
      <c r="CQW402" s="464"/>
      <c r="CQX402" s="369">
        <v>0.33333333333333331</v>
      </c>
      <c r="CQY402" s="370" t="e">
        <f>VLOOKUP(CQU402,fields,2)</f>
        <v>#REF!</v>
      </c>
      <c r="CQZ402" s="73" t="s">
        <v>985</v>
      </c>
      <c r="CRA402" s="95">
        <v>45109</v>
      </c>
      <c r="CRB402" s="65" t="s">
        <v>11</v>
      </c>
      <c r="CRC402" s="370" t="e">
        <f>VLOOKUP(CRK402,Teams,2)</f>
        <v>#REF!</v>
      </c>
      <c r="CRD402" s="370" t="e">
        <f>VLOOKUP(CRL402,Teams,2)</f>
        <v>#REF!</v>
      </c>
      <c r="CRE402" s="464"/>
      <c r="CRF402" s="369">
        <v>0.33333333333333331</v>
      </c>
      <c r="CRG402" s="370" t="e">
        <f>VLOOKUP(CRC402,fields,2)</f>
        <v>#REF!</v>
      </c>
      <c r="CRH402" s="73" t="s">
        <v>985</v>
      </c>
      <c r="CRI402" s="95">
        <v>45109</v>
      </c>
      <c r="CRJ402" s="65" t="s">
        <v>11</v>
      </c>
      <c r="CRK402" s="370" t="e">
        <f>VLOOKUP(CRS402,Teams,2)</f>
        <v>#REF!</v>
      </c>
      <c r="CRL402" s="370" t="e">
        <f>VLOOKUP(CRT402,Teams,2)</f>
        <v>#REF!</v>
      </c>
      <c r="CRM402" s="464"/>
      <c r="CRN402" s="369">
        <v>0.33333333333333331</v>
      </c>
      <c r="CRO402" s="370" t="e">
        <f>VLOOKUP(CRK402,fields,2)</f>
        <v>#REF!</v>
      </c>
      <c r="CRP402" s="73" t="s">
        <v>985</v>
      </c>
      <c r="CRQ402" s="95">
        <v>45109</v>
      </c>
      <c r="CRR402" s="65" t="s">
        <v>11</v>
      </c>
      <c r="CRS402" s="370" t="e">
        <f>VLOOKUP(CSA402,Teams,2)</f>
        <v>#REF!</v>
      </c>
      <c r="CRT402" s="370" t="e">
        <f>VLOOKUP(CSB402,Teams,2)</f>
        <v>#REF!</v>
      </c>
      <c r="CRU402" s="464"/>
      <c r="CRV402" s="369">
        <v>0.33333333333333331</v>
      </c>
      <c r="CRW402" s="370" t="e">
        <f>VLOOKUP(CRS402,fields,2)</f>
        <v>#REF!</v>
      </c>
      <c r="CRX402" s="73" t="s">
        <v>985</v>
      </c>
      <c r="CRY402" s="95">
        <v>45109</v>
      </c>
      <c r="CRZ402" s="65" t="s">
        <v>11</v>
      </c>
      <c r="CSA402" s="370" t="e">
        <f>VLOOKUP(CSI402,Teams,2)</f>
        <v>#REF!</v>
      </c>
      <c r="CSB402" s="370" t="e">
        <f>VLOOKUP(CSJ402,Teams,2)</f>
        <v>#REF!</v>
      </c>
      <c r="CSC402" s="464"/>
      <c r="CSD402" s="369">
        <v>0.33333333333333331</v>
      </c>
      <c r="CSE402" s="370" t="e">
        <f>VLOOKUP(CSA402,fields,2)</f>
        <v>#REF!</v>
      </c>
      <c r="CSF402" s="73" t="s">
        <v>985</v>
      </c>
      <c r="CSG402" s="95">
        <v>45109</v>
      </c>
      <c r="CSH402" s="65" t="s">
        <v>11</v>
      </c>
      <c r="CSI402" s="370" t="e">
        <f>VLOOKUP(CSQ402,Teams,2)</f>
        <v>#REF!</v>
      </c>
      <c r="CSJ402" s="370" t="e">
        <f>VLOOKUP(CSR402,Teams,2)</f>
        <v>#REF!</v>
      </c>
      <c r="CSK402" s="464"/>
      <c r="CSL402" s="369">
        <v>0.33333333333333331</v>
      </c>
      <c r="CSM402" s="370" t="e">
        <f>VLOOKUP(CSI402,fields,2)</f>
        <v>#REF!</v>
      </c>
      <c r="CSN402" s="73" t="s">
        <v>985</v>
      </c>
      <c r="CSO402" s="95">
        <v>45109</v>
      </c>
      <c r="CSP402" s="65" t="s">
        <v>11</v>
      </c>
      <c r="CSQ402" s="370" t="e">
        <f>VLOOKUP(CSY402,Teams,2)</f>
        <v>#REF!</v>
      </c>
      <c r="CSR402" s="370" t="e">
        <f>VLOOKUP(CSZ402,Teams,2)</f>
        <v>#REF!</v>
      </c>
      <c r="CSS402" s="464"/>
      <c r="CST402" s="369">
        <v>0.33333333333333331</v>
      </c>
      <c r="CSU402" s="370" t="e">
        <f>VLOOKUP(CSQ402,fields,2)</f>
        <v>#REF!</v>
      </c>
      <c r="CSV402" s="73" t="s">
        <v>985</v>
      </c>
      <c r="CSW402" s="95">
        <v>45109</v>
      </c>
      <c r="CSX402" s="65" t="s">
        <v>11</v>
      </c>
      <c r="CSY402" s="370" t="e">
        <f>VLOOKUP(CTG402,Teams,2)</f>
        <v>#REF!</v>
      </c>
      <c r="CSZ402" s="370" t="e">
        <f>VLOOKUP(CTH402,Teams,2)</f>
        <v>#REF!</v>
      </c>
      <c r="CTA402" s="464"/>
      <c r="CTB402" s="369">
        <v>0.33333333333333331</v>
      </c>
      <c r="CTC402" s="370" t="e">
        <f>VLOOKUP(CSY402,fields,2)</f>
        <v>#REF!</v>
      </c>
      <c r="CTD402" s="73" t="s">
        <v>985</v>
      </c>
      <c r="CTE402" s="95">
        <v>45109</v>
      </c>
      <c r="CTF402" s="65" t="s">
        <v>11</v>
      </c>
      <c r="CTG402" s="370" t="e">
        <f>VLOOKUP(CTO402,Teams,2)</f>
        <v>#REF!</v>
      </c>
      <c r="CTH402" s="370" t="e">
        <f>VLOOKUP(CTP402,Teams,2)</f>
        <v>#REF!</v>
      </c>
      <c r="CTI402" s="464"/>
      <c r="CTJ402" s="369">
        <v>0.33333333333333331</v>
      </c>
      <c r="CTK402" s="370" t="e">
        <f>VLOOKUP(CTG402,fields,2)</f>
        <v>#REF!</v>
      </c>
      <c r="CTL402" s="73" t="s">
        <v>985</v>
      </c>
      <c r="CTM402" s="95">
        <v>45109</v>
      </c>
      <c r="CTN402" s="65" t="s">
        <v>11</v>
      </c>
      <c r="CTO402" s="370" t="e">
        <f>VLOOKUP(CTW402,Teams,2)</f>
        <v>#REF!</v>
      </c>
      <c r="CTP402" s="370" t="e">
        <f>VLOOKUP(CTX402,Teams,2)</f>
        <v>#REF!</v>
      </c>
      <c r="CTQ402" s="464"/>
      <c r="CTR402" s="369">
        <v>0.33333333333333331</v>
      </c>
      <c r="CTS402" s="370" t="e">
        <f>VLOOKUP(CTO402,fields,2)</f>
        <v>#REF!</v>
      </c>
      <c r="CTT402" s="73" t="s">
        <v>985</v>
      </c>
      <c r="CTU402" s="95">
        <v>45109</v>
      </c>
      <c r="CTV402" s="65" t="s">
        <v>11</v>
      </c>
      <c r="CTW402" s="370" t="e">
        <f>VLOOKUP(CUE402,Teams,2)</f>
        <v>#REF!</v>
      </c>
      <c r="CTX402" s="370" t="e">
        <f>VLOOKUP(CUF402,Teams,2)</f>
        <v>#REF!</v>
      </c>
      <c r="CTY402" s="464"/>
      <c r="CTZ402" s="369">
        <v>0.33333333333333331</v>
      </c>
      <c r="CUA402" s="370" t="e">
        <f>VLOOKUP(CTW402,fields,2)</f>
        <v>#REF!</v>
      </c>
      <c r="CUB402" s="73" t="s">
        <v>985</v>
      </c>
      <c r="CUC402" s="95">
        <v>45109</v>
      </c>
      <c r="CUD402" s="65" t="s">
        <v>11</v>
      </c>
      <c r="CUE402" s="370" t="e">
        <f>VLOOKUP(CUM402,Teams,2)</f>
        <v>#REF!</v>
      </c>
      <c r="CUF402" s="370" t="e">
        <f>VLOOKUP(CUN402,Teams,2)</f>
        <v>#REF!</v>
      </c>
      <c r="CUG402" s="464"/>
      <c r="CUH402" s="369">
        <v>0.33333333333333331</v>
      </c>
      <c r="CUI402" s="370" t="e">
        <f>VLOOKUP(CUE402,fields,2)</f>
        <v>#REF!</v>
      </c>
      <c r="CUJ402" s="73" t="s">
        <v>985</v>
      </c>
      <c r="CUK402" s="95">
        <v>45109</v>
      </c>
      <c r="CUL402" s="65" t="s">
        <v>11</v>
      </c>
      <c r="CUM402" s="370" t="e">
        <f>VLOOKUP(CUU402,Teams,2)</f>
        <v>#REF!</v>
      </c>
      <c r="CUN402" s="370" t="e">
        <f>VLOOKUP(CUV402,Teams,2)</f>
        <v>#REF!</v>
      </c>
      <c r="CUO402" s="464"/>
      <c r="CUP402" s="369">
        <v>0.33333333333333331</v>
      </c>
      <c r="CUQ402" s="370" t="e">
        <f>VLOOKUP(CUM402,fields,2)</f>
        <v>#REF!</v>
      </c>
      <c r="CUR402" s="73" t="s">
        <v>985</v>
      </c>
      <c r="CUS402" s="95">
        <v>45109</v>
      </c>
      <c r="CUT402" s="65" t="s">
        <v>11</v>
      </c>
      <c r="CUU402" s="370" t="e">
        <f>VLOOKUP(CVC402,Teams,2)</f>
        <v>#REF!</v>
      </c>
      <c r="CUV402" s="370" t="e">
        <f>VLOOKUP(CVD402,Teams,2)</f>
        <v>#REF!</v>
      </c>
      <c r="CUW402" s="464"/>
      <c r="CUX402" s="369">
        <v>0.33333333333333331</v>
      </c>
      <c r="CUY402" s="370" t="e">
        <f>VLOOKUP(CUU402,fields,2)</f>
        <v>#REF!</v>
      </c>
      <c r="CUZ402" s="73" t="s">
        <v>985</v>
      </c>
      <c r="CVA402" s="95">
        <v>45109</v>
      </c>
      <c r="CVB402" s="65" t="s">
        <v>11</v>
      </c>
      <c r="CVC402" s="370" t="e">
        <f>VLOOKUP(CVK402,Teams,2)</f>
        <v>#REF!</v>
      </c>
      <c r="CVD402" s="370" t="e">
        <f>VLOOKUP(CVL402,Teams,2)</f>
        <v>#REF!</v>
      </c>
      <c r="CVE402" s="464"/>
      <c r="CVF402" s="369">
        <v>0.33333333333333331</v>
      </c>
      <c r="CVG402" s="370" t="e">
        <f>VLOOKUP(CVC402,fields,2)</f>
        <v>#REF!</v>
      </c>
      <c r="CVH402" s="73" t="s">
        <v>985</v>
      </c>
      <c r="CVI402" s="95">
        <v>45109</v>
      </c>
      <c r="CVJ402" s="65" t="s">
        <v>11</v>
      </c>
      <c r="CVK402" s="370" t="e">
        <f>VLOOKUP(CVS402,Teams,2)</f>
        <v>#REF!</v>
      </c>
      <c r="CVL402" s="370" t="e">
        <f>VLOOKUP(CVT402,Teams,2)</f>
        <v>#REF!</v>
      </c>
      <c r="CVM402" s="464"/>
      <c r="CVN402" s="369">
        <v>0.33333333333333331</v>
      </c>
      <c r="CVO402" s="370" t="e">
        <f>VLOOKUP(CVK402,fields,2)</f>
        <v>#REF!</v>
      </c>
      <c r="CVP402" s="73" t="s">
        <v>985</v>
      </c>
      <c r="CVQ402" s="95">
        <v>45109</v>
      </c>
      <c r="CVR402" s="65" t="s">
        <v>11</v>
      </c>
      <c r="CVS402" s="370" t="e">
        <f>VLOOKUP(CWA402,Teams,2)</f>
        <v>#REF!</v>
      </c>
      <c r="CVT402" s="370" t="e">
        <f>VLOOKUP(CWB402,Teams,2)</f>
        <v>#REF!</v>
      </c>
      <c r="CVU402" s="464"/>
      <c r="CVV402" s="369">
        <v>0.33333333333333331</v>
      </c>
      <c r="CVW402" s="370" t="e">
        <f>VLOOKUP(CVS402,fields,2)</f>
        <v>#REF!</v>
      </c>
      <c r="CVX402" s="73" t="s">
        <v>985</v>
      </c>
      <c r="CVY402" s="95">
        <v>45109</v>
      </c>
      <c r="CVZ402" s="65" t="s">
        <v>11</v>
      </c>
      <c r="CWA402" s="370" t="e">
        <f>VLOOKUP(CWI402,Teams,2)</f>
        <v>#REF!</v>
      </c>
      <c r="CWB402" s="370" t="e">
        <f>VLOOKUP(CWJ402,Teams,2)</f>
        <v>#REF!</v>
      </c>
      <c r="CWC402" s="464"/>
      <c r="CWD402" s="369">
        <v>0.33333333333333331</v>
      </c>
      <c r="CWE402" s="370" t="e">
        <f>VLOOKUP(CWA402,fields,2)</f>
        <v>#REF!</v>
      </c>
      <c r="CWF402" s="73" t="s">
        <v>985</v>
      </c>
      <c r="CWG402" s="95">
        <v>45109</v>
      </c>
      <c r="CWH402" s="65" t="s">
        <v>11</v>
      </c>
      <c r="CWI402" s="370" t="e">
        <f>VLOOKUP(CWQ402,Teams,2)</f>
        <v>#REF!</v>
      </c>
      <c r="CWJ402" s="370" t="e">
        <f>VLOOKUP(CWR402,Teams,2)</f>
        <v>#REF!</v>
      </c>
      <c r="CWK402" s="464"/>
      <c r="CWL402" s="369">
        <v>0.33333333333333331</v>
      </c>
      <c r="CWM402" s="370" t="e">
        <f>VLOOKUP(CWI402,fields,2)</f>
        <v>#REF!</v>
      </c>
      <c r="CWN402" s="73" t="s">
        <v>985</v>
      </c>
      <c r="CWO402" s="95">
        <v>45109</v>
      </c>
      <c r="CWP402" s="65" t="s">
        <v>11</v>
      </c>
      <c r="CWQ402" s="370" t="e">
        <f>VLOOKUP(CWY402,Teams,2)</f>
        <v>#REF!</v>
      </c>
      <c r="CWR402" s="370" t="e">
        <f>VLOOKUP(CWZ402,Teams,2)</f>
        <v>#REF!</v>
      </c>
      <c r="CWS402" s="464"/>
      <c r="CWT402" s="369">
        <v>0.33333333333333331</v>
      </c>
      <c r="CWU402" s="370" t="e">
        <f>VLOOKUP(CWQ402,fields,2)</f>
        <v>#REF!</v>
      </c>
      <c r="CWV402" s="73" t="s">
        <v>985</v>
      </c>
      <c r="CWW402" s="95">
        <v>45109</v>
      </c>
      <c r="CWX402" s="65" t="s">
        <v>11</v>
      </c>
      <c r="CWY402" s="370" t="e">
        <f>VLOOKUP(CXG402,Teams,2)</f>
        <v>#REF!</v>
      </c>
      <c r="CWZ402" s="370" t="e">
        <f>VLOOKUP(CXH402,Teams,2)</f>
        <v>#REF!</v>
      </c>
      <c r="CXA402" s="464"/>
      <c r="CXB402" s="369">
        <v>0.33333333333333331</v>
      </c>
      <c r="CXC402" s="370" t="e">
        <f>VLOOKUP(CWY402,fields,2)</f>
        <v>#REF!</v>
      </c>
      <c r="CXD402" s="73" t="s">
        <v>985</v>
      </c>
      <c r="CXE402" s="95">
        <v>45109</v>
      </c>
      <c r="CXF402" s="65" t="s">
        <v>11</v>
      </c>
      <c r="CXG402" s="370" t="e">
        <f>VLOOKUP(CXO402,Teams,2)</f>
        <v>#REF!</v>
      </c>
      <c r="CXH402" s="370" t="e">
        <f>VLOOKUP(CXP402,Teams,2)</f>
        <v>#REF!</v>
      </c>
      <c r="CXI402" s="464"/>
      <c r="CXJ402" s="369">
        <v>0.33333333333333331</v>
      </c>
      <c r="CXK402" s="370" t="e">
        <f>VLOOKUP(CXG402,fields,2)</f>
        <v>#REF!</v>
      </c>
      <c r="CXL402" s="73" t="s">
        <v>985</v>
      </c>
      <c r="CXM402" s="95">
        <v>45109</v>
      </c>
      <c r="CXN402" s="65" t="s">
        <v>11</v>
      </c>
      <c r="CXO402" s="370" t="e">
        <f>VLOOKUP(CXW402,Teams,2)</f>
        <v>#REF!</v>
      </c>
      <c r="CXP402" s="370" t="e">
        <f>VLOOKUP(CXX402,Teams,2)</f>
        <v>#REF!</v>
      </c>
      <c r="CXQ402" s="464"/>
      <c r="CXR402" s="369">
        <v>0.33333333333333331</v>
      </c>
      <c r="CXS402" s="370" t="e">
        <f>VLOOKUP(CXO402,fields,2)</f>
        <v>#REF!</v>
      </c>
      <c r="CXT402" s="73" t="s">
        <v>985</v>
      </c>
      <c r="CXU402" s="95">
        <v>45109</v>
      </c>
      <c r="CXV402" s="65" t="s">
        <v>11</v>
      </c>
      <c r="CXW402" s="370" t="e">
        <f>VLOOKUP(CYE402,Teams,2)</f>
        <v>#REF!</v>
      </c>
      <c r="CXX402" s="370" t="e">
        <f>VLOOKUP(CYF402,Teams,2)</f>
        <v>#REF!</v>
      </c>
      <c r="CXY402" s="464"/>
      <c r="CXZ402" s="369">
        <v>0.33333333333333331</v>
      </c>
      <c r="CYA402" s="370" t="e">
        <f>VLOOKUP(CXW402,fields,2)</f>
        <v>#REF!</v>
      </c>
      <c r="CYB402" s="73" t="s">
        <v>985</v>
      </c>
      <c r="CYC402" s="95">
        <v>45109</v>
      </c>
      <c r="CYD402" s="65" t="s">
        <v>11</v>
      </c>
      <c r="CYE402" s="370" t="e">
        <f>VLOOKUP(CYM402,Teams,2)</f>
        <v>#REF!</v>
      </c>
      <c r="CYF402" s="370" t="e">
        <f>VLOOKUP(CYN402,Teams,2)</f>
        <v>#REF!</v>
      </c>
      <c r="CYG402" s="464"/>
      <c r="CYH402" s="369">
        <v>0.33333333333333331</v>
      </c>
      <c r="CYI402" s="370" t="e">
        <f>VLOOKUP(CYE402,fields,2)</f>
        <v>#REF!</v>
      </c>
      <c r="CYJ402" s="73" t="s">
        <v>985</v>
      </c>
      <c r="CYK402" s="95">
        <v>45109</v>
      </c>
      <c r="CYL402" s="65" t="s">
        <v>11</v>
      </c>
      <c r="CYM402" s="370" t="e">
        <f>VLOOKUP(CYU402,Teams,2)</f>
        <v>#REF!</v>
      </c>
      <c r="CYN402" s="370" t="e">
        <f>VLOOKUP(CYV402,Teams,2)</f>
        <v>#REF!</v>
      </c>
      <c r="CYO402" s="464"/>
      <c r="CYP402" s="369">
        <v>0.33333333333333331</v>
      </c>
      <c r="CYQ402" s="370" t="e">
        <f>VLOOKUP(CYM402,fields,2)</f>
        <v>#REF!</v>
      </c>
      <c r="CYR402" s="73" t="s">
        <v>985</v>
      </c>
      <c r="CYS402" s="95">
        <v>45109</v>
      </c>
      <c r="CYT402" s="65" t="s">
        <v>11</v>
      </c>
      <c r="CYU402" s="370" t="e">
        <f>VLOOKUP(CZC402,Teams,2)</f>
        <v>#REF!</v>
      </c>
      <c r="CYV402" s="370" t="e">
        <f>VLOOKUP(CZD402,Teams,2)</f>
        <v>#REF!</v>
      </c>
      <c r="CYW402" s="464"/>
      <c r="CYX402" s="369">
        <v>0.33333333333333331</v>
      </c>
      <c r="CYY402" s="370" t="e">
        <f>VLOOKUP(CYU402,fields,2)</f>
        <v>#REF!</v>
      </c>
      <c r="CYZ402" s="73" t="s">
        <v>985</v>
      </c>
      <c r="CZA402" s="95">
        <v>45109</v>
      </c>
      <c r="CZB402" s="65" t="s">
        <v>11</v>
      </c>
      <c r="CZC402" s="370" t="e">
        <f>VLOOKUP(CZK402,Teams,2)</f>
        <v>#REF!</v>
      </c>
      <c r="CZD402" s="370" t="e">
        <f>VLOOKUP(CZL402,Teams,2)</f>
        <v>#REF!</v>
      </c>
      <c r="CZE402" s="464"/>
      <c r="CZF402" s="369">
        <v>0.33333333333333331</v>
      </c>
      <c r="CZG402" s="370" t="e">
        <f>VLOOKUP(CZC402,fields,2)</f>
        <v>#REF!</v>
      </c>
      <c r="CZH402" s="73" t="s">
        <v>985</v>
      </c>
      <c r="CZI402" s="95">
        <v>45109</v>
      </c>
      <c r="CZJ402" s="65" t="s">
        <v>11</v>
      </c>
      <c r="CZK402" s="370" t="e">
        <f>VLOOKUP(CZS402,Teams,2)</f>
        <v>#REF!</v>
      </c>
      <c r="CZL402" s="370" t="e">
        <f>VLOOKUP(CZT402,Teams,2)</f>
        <v>#REF!</v>
      </c>
      <c r="CZM402" s="464"/>
      <c r="CZN402" s="369">
        <v>0.33333333333333331</v>
      </c>
      <c r="CZO402" s="370" t="e">
        <f>VLOOKUP(CZK402,fields,2)</f>
        <v>#REF!</v>
      </c>
      <c r="CZP402" s="73" t="s">
        <v>985</v>
      </c>
      <c r="CZQ402" s="95">
        <v>45109</v>
      </c>
      <c r="CZR402" s="65" t="s">
        <v>11</v>
      </c>
      <c r="CZS402" s="370" t="e">
        <f>VLOOKUP(DAA402,Teams,2)</f>
        <v>#REF!</v>
      </c>
      <c r="CZT402" s="370" t="e">
        <f>VLOOKUP(DAB402,Teams,2)</f>
        <v>#REF!</v>
      </c>
      <c r="CZU402" s="464"/>
      <c r="CZV402" s="369">
        <v>0.33333333333333331</v>
      </c>
      <c r="CZW402" s="370" t="e">
        <f>VLOOKUP(CZS402,fields,2)</f>
        <v>#REF!</v>
      </c>
      <c r="CZX402" s="73" t="s">
        <v>985</v>
      </c>
      <c r="CZY402" s="95">
        <v>45109</v>
      </c>
      <c r="CZZ402" s="65" t="s">
        <v>11</v>
      </c>
      <c r="DAA402" s="370" t="e">
        <f>VLOOKUP(DAI402,Teams,2)</f>
        <v>#REF!</v>
      </c>
      <c r="DAB402" s="370" t="e">
        <f>VLOOKUP(DAJ402,Teams,2)</f>
        <v>#REF!</v>
      </c>
      <c r="DAC402" s="464"/>
      <c r="DAD402" s="369">
        <v>0.33333333333333331</v>
      </c>
      <c r="DAE402" s="370" t="e">
        <f>VLOOKUP(DAA402,fields,2)</f>
        <v>#REF!</v>
      </c>
      <c r="DAF402" s="73" t="s">
        <v>985</v>
      </c>
      <c r="DAG402" s="95">
        <v>45109</v>
      </c>
      <c r="DAH402" s="65" t="s">
        <v>11</v>
      </c>
      <c r="DAI402" s="370" t="e">
        <f>VLOOKUP(DAQ402,Teams,2)</f>
        <v>#REF!</v>
      </c>
      <c r="DAJ402" s="370" t="e">
        <f>VLOOKUP(DAR402,Teams,2)</f>
        <v>#REF!</v>
      </c>
      <c r="DAK402" s="464"/>
      <c r="DAL402" s="369">
        <v>0.33333333333333331</v>
      </c>
      <c r="DAM402" s="370" t="e">
        <f>VLOOKUP(DAI402,fields,2)</f>
        <v>#REF!</v>
      </c>
      <c r="DAN402" s="73" t="s">
        <v>985</v>
      </c>
      <c r="DAO402" s="95">
        <v>45109</v>
      </c>
      <c r="DAP402" s="65" t="s">
        <v>11</v>
      </c>
      <c r="DAQ402" s="370" t="e">
        <f>VLOOKUP(DAY402,Teams,2)</f>
        <v>#REF!</v>
      </c>
      <c r="DAR402" s="370" t="e">
        <f>VLOOKUP(DAZ402,Teams,2)</f>
        <v>#REF!</v>
      </c>
      <c r="DAS402" s="464"/>
      <c r="DAT402" s="369">
        <v>0.33333333333333331</v>
      </c>
      <c r="DAU402" s="370" t="e">
        <f>VLOOKUP(DAQ402,fields,2)</f>
        <v>#REF!</v>
      </c>
      <c r="DAV402" s="73" t="s">
        <v>985</v>
      </c>
      <c r="DAW402" s="95">
        <v>45109</v>
      </c>
      <c r="DAX402" s="65" t="s">
        <v>11</v>
      </c>
      <c r="DAY402" s="370" t="e">
        <f>VLOOKUP(DBG402,Teams,2)</f>
        <v>#REF!</v>
      </c>
      <c r="DAZ402" s="370" t="e">
        <f>VLOOKUP(DBH402,Teams,2)</f>
        <v>#REF!</v>
      </c>
      <c r="DBA402" s="464"/>
      <c r="DBB402" s="369">
        <v>0.33333333333333331</v>
      </c>
      <c r="DBC402" s="370" t="e">
        <f>VLOOKUP(DAY402,fields,2)</f>
        <v>#REF!</v>
      </c>
      <c r="DBD402" s="73" t="s">
        <v>985</v>
      </c>
      <c r="DBE402" s="95">
        <v>45109</v>
      </c>
      <c r="DBF402" s="65" t="s">
        <v>11</v>
      </c>
      <c r="DBG402" s="370" t="e">
        <f>VLOOKUP(DBO402,Teams,2)</f>
        <v>#REF!</v>
      </c>
      <c r="DBH402" s="370" t="e">
        <f>VLOOKUP(DBP402,Teams,2)</f>
        <v>#REF!</v>
      </c>
      <c r="DBI402" s="464"/>
      <c r="DBJ402" s="369">
        <v>0.33333333333333331</v>
      </c>
      <c r="DBK402" s="370" t="e">
        <f>VLOOKUP(DBG402,fields,2)</f>
        <v>#REF!</v>
      </c>
      <c r="DBL402" s="73" t="s">
        <v>985</v>
      </c>
      <c r="DBM402" s="95">
        <v>45109</v>
      </c>
      <c r="DBN402" s="65" t="s">
        <v>11</v>
      </c>
      <c r="DBO402" s="370" t="e">
        <f>VLOOKUP(DBW402,Teams,2)</f>
        <v>#REF!</v>
      </c>
      <c r="DBP402" s="370" t="e">
        <f>VLOOKUP(DBX402,Teams,2)</f>
        <v>#REF!</v>
      </c>
      <c r="DBQ402" s="464"/>
      <c r="DBR402" s="369">
        <v>0.33333333333333331</v>
      </c>
      <c r="DBS402" s="370" t="e">
        <f>VLOOKUP(DBO402,fields,2)</f>
        <v>#REF!</v>
      </c>
      <c r="DBT402" s="73" t="s">
        <v>985</v>
      </c>
      <c r="DBU402" s="95">
        <v>45109</v>
      </c>
      <c r="DBV402" s="65" t="s">
        <v>11</v>
      </c>
      <c r="DBW402" s="370" t="e">
        <f>VLOOKUP(DCE402,Teams,2)</f>
        <v>#REF!</v>
      </c>
      <c r="DBX402" s="370" t="e">
        <f>VLOOKUP(DCF402,Teams,2)</f>
        <v>#REF!</v>
      </c>
      <c r="DBY402" s="464"/>
      <c r="DBZ402" s="369">
        <v>0.33333333333333331</v>
      </c>
      <c r="DCA402" s="370" t="e">
        <f>VLOOKUP(DBW402,fields,2)</f>
        <v>#REF!</v>
      </c>
      <c r="DCB402" s="73" t="s">
        <v>985</v>
      </c>
      <c r="DCC402" s="95">
        <v>45109</v>
      </c>
      <c r="DCD402" s="65" t="s">
        <v>11</v>
      </c>
      <c r="DCE402" s="370" t="e">
        <f>VLOOKUP(DCM402,Teams,2)</f>
        <v>#REF!</v>
      </c>
      <c r="DCF402" s="370" t="e">
        <f>VLOOKUP(DCN402,Teams,2)</f>
        <v>#REF!</v>
      </c>
      <c r="DCG402" s="464"/>
      <c r="DCH402" s="369">
        <v>0.33333333333333331</v>
      </c>
      <c r="DCI402" s="370" t="e">
        <f>VLOOKUP(DCE402,fields,2)</f>
        <v>#REF!</v>
      </c>
      <c r="DCJ402" s="73" t="s">
        <v>985</v>
      </c>
      <c r="DCK402" s="95">
        <v>45109</v>
      </c>
      <c r="DCL402" s="65" t="s">
        <v>11</v>
      </c>
      <c r="DCM402" s="370" t="e">
        <f>VLOOKUP(DCU402,Teams,2)</f>
        <v>#REF!</v>
      </c>
      <c r="DCN402" s="370" t="e">
        <f>VLOOKUP(DCV402,Teams,2)</f>
        <v>#REF!</v>
      </c>
      <c r="DCO402" s="464"/>
      <c r="DCP402" s="369">
        <v>0.33333333333333331</v>
      </c>
      <c r="DCQ402" s="370" t="e">
        <f>VLOOKUP(DCM402,fields,2)</f>
        <v>#REF!</v>
      </c>
      <c r="DCR402" s="73" t="s">
        <v>985</v>
      </c>
      <c r="DCS402" s="95">
        <v>45109</v>
      </c>
      <c r="DCT402" s="65" t="s">
        <v>11</v>
      </c>
      <c r="DCU402" s="370" t="e">
        <f>VLOOKUP(DDC402,Teams,2)</f>
        <v>#REF!</v>
      </c>
      <c r="DCV402" s="370" t="e">
        <f>VLOOKUP(DDD402,Teams,2)</f>
        <v>#REF!</v>
      </c>
      <c r="DCW402" s="464"/>
      <c r="DCX402" s="369">
        <v>0.33333333333333331</v>
      </c>
      <c r="DCY402" s="370" t="e">
        <f>VLOOKUP(DCU402,fields,2)</f>
        <v>#REF!</v>
      </c>
      <c r="DCZ402" s="73" t="s">
        <v>985</v>
      </c>
      <c r="DDA402" s="95">
        <v>45109</v>
      </c>
      <c r="DDB402" s="65" t="s">
        <v>11</v>
      </c>
      <c r="DDC402" s="370" t="e">
        <f>VLOOKUP(DDK402,Teams,2)</f>
        <v>#REF!</v>
      </c>
      <c r="DDD402" s="370" t="e">
        <f>VLOOKUP(DDL402,Teams,2)</f>
        <v>#REF!</v>
      </c>
      <c r="DDE402" s="464"/>
      <c r="DDF402" s="369">
        <v>0.33333333333333331</v>
      </c>
      <c r="DDG402" s="370" t="e">
        <f>VLOOKUP(DDC402,fields,2)</f>
        <v>#REF!</v>
      </c>
      <c r="DDH402" s="73" t="s">
        <v>985</v>
      </c>
      <c r="DDI402" s="95">
        <v>45109</v>
      </c>
      <c r="DDJ402" s="65" t="s">
        <v>11</v>
      </c>
      <c r="DDK402" s="370" t="e">
        <f>VLOOKUP(DDS402,Teams,2)</f>
        <v>#REF!</v>
      </c>
      <c r="DDL402" s="370" t="e">
        <f>VLOOKUP(DDT402,Teams,2)</f>
        <v>#REF!</v>
      </c>
      <c r="DDM402" s="464"/>
      <c r="DDN402" s="369">
        <v>0.33333333333333331</v>
      </c>
      <c r="DDO402" s="370" t="e">
        <f>VLOOKUP(DDK402,fields,2)</f>
        <v>#REF!</v>
      </c>
      <c r="DDP402" s="73" t="s">
        <v>985</v>
      </c>
      <c r="DDQ402" s="95">
        <v>45109</v>
      </c>
      <c r="DDR402" s="65" t="s">
        <v>11</v>
      </c>
      <c r="DDS402" s="370" t="e">
        <f>VLOOKUP(DEA402,Teams,2)</f>
        <v>#REF!</v>
      </c>
      <c r="DDT402" s="370" t="e">
        <f>VLOOKUP(DEB402,Teams,2)</f>
        <v>#REF!</v>
      </c>
      <c r="DDU402" s="464"/>
      <c r="DDV402" s="369">
        <v>0.33333333333333331</v>
      </c>
      <c r="DDW402" s="370" t="e">
        <f>VLOOKUP(DDS402,fields,2)</f>
        <v>#REF!</v>
      </c>
      <c r="DDX402" s="73" t="s">
        <v>985</v>
      </c>
      <c r="DDY402" s="95">
        <v>45109</v>
      </c>
      <c r="DDZ402" s="65" t="s">
        <v>11</v>
      </c>
      <c r="DEA402" s="370" t="e">
        <f>VLOOKUP(DEI402,Teams,2)</f>
        <v>#REF!</v>
      </c>
      <c r="DEB402" s="370" t="e">
        <f>VLOOKUP(DEJ402,Teams,2)</f>
        <v>#REF!</v>
      </c>
      <c r="DEC402" s="464"/>
      <c r="DED402" s="369">
        <v>0.33333333333333331</v>
      </c>
      <c r="DEE402" s="370" t="e">
        <f>VLOOKUP(DEA402,fields,2)</f>
        <v>#REF!</v>
      </c>
      <c r="DEF402" s="73" t="s">
        <v>985</v>
      </c>
      <c r="DEG402" s="95">
        <v>45109</v>
      </c>
      <c r="DEH402" s="65" t="s">
        <v>11</v>
      </c>
      <c r="DEI402" s="370" t="e">
        <f>VLOOKUP(DEQ402,Teams,2)</f>
        <v>#REF!</v>
      </c>
      <c r="DEJ402" s="370" t="e">
        <f>VLOOKUP(DER402,Teams,2)</f>
        <v>#REF!</v>
      </c>
      <c r="DEK402" s="464"/>
      <c r="DEL402" s="369">
        <v>0.33333333333333331</v>
      </c>
      <c r="DEM402" s="370" t="e">
        <f>VLOOKUP(DEI402,fields,2)</f>
        <v>#REF!</v>
      </c>
      <c r="DEN402" s="73" t="s">
        <v>985</v>
      </c>
      <c r="DEO402" s="95">
        <v>45109</v>
      </c>
      <c r="DEP402" s="65" t="s">
        <v>11</v>
      </c>
      <c r="DEQ402" s="370" t="e">
        <f>VLOOKUP(DEY402,Teams,2)</f>
        <v>#REF!</v>
      </c>
      <c r="DER402" s="370" t="e">
        <f>VLOOKUP(DEZ402,Teams,2)</f>
        <v>#REF!</v>
      </c>
      <c r="DES402" s="464"/>
      <c r="DET402" s="369">
        <v>0.33333333333333331</v>
      </c>
      <c r="DEU402" s="370" t="e">
        <f>VLOOKUP(DEQ402,fields,2)</f>
        <v>#REF!</v>
      </c>
      <c r="DEV402" s="73" t="s">
        <v>985</v>
      </c>
      <c r="DEW402" s="95">
        <v>45109</v>
      </c>
      <c r="DEX402" s="65" t="s">
        <v>11</v>
      </c>
      <c r="DEY402" s="370" t="e">
        <f>VLOOKUP(DFG402,Teams,2)</f>
        <v>#REF!</v>
      </c>
      <c r="DEZ402" s="370" t="e">
        <f>VLOOKUP(DFH402,Teams,2)</f>
        <v>#REF!</v>
      </c>
      <c r="DFA402" s="464"/>
      <c r="DFB402" s="369">
        <v>0.33333333333333331</v>
      </c>
      <c r="DFC402" s="370" t="e">
        <f>VLOOKUP(DEY402,fields,2)</f>
        <v>#REF!</v>
      </c>
      <c r="DFD402" s="73" t="s">
        <v>985</v>
      </c>
      <c r="DFE402" s="95">
        <v>45109</v>
      </c>
      <c r="DFF402" s="65" t="s">
        <v>11</v>
      </c>
      <c r="DFG402" s="370" t="e">
        <f>VLOOKUP(DFO402,Teams,2)</f>
        <v>#REF!</v>
      </c>
      <c r="DFH402" s="370" t="e">
        <f>VLOOKUP(DFP402,Teams,2)</f>
        <v>#REF!</v>
      </c>
      <c r="DFI402" s="464"/>
      <c r="DFJ402" s="369">
        <v>0.33333333333333331</v>
      </c>
      <c r="DFK402" s="370" t="e">
        <f>VLOOKUP(DFG402,fields,2)</f>
        <v>#REF!</v>
      </c>
      <c r="DFL402" s="73" t="s">
        <v>985</v>
      </c>
      <c r="DFM402" s="95">
        <v>45109</v>
      </c>
      <c r="DFN402" s="65" t="s">
        <v>11</v>
      </c>
      <c r="DFO402" s="370" t="e">
        <f>VLOOKUP(DFW402,Teams,2)</f>
        <v>#REF!</v>
      </c>
      <c r="DFP402" s="370" t="e">
        <f>VLOOKUP(DFX402,Teams,2)</f>
        <v>#REF!</v>
      </c>
      <c r="DFQ402" s="464"/>
      <c r="DFR402" s="369">
        <v>0.33333333333333331</v>
      </c>
      <c r="DFS402" s="370" t="e">
        <f>VLOOKUP(DFO402,fields,2)</f>
        <v>#REF!</v>
      </c>
      <c r="DFT402" s="73" t="s">
        <v>985</v>
      </c>
      <c r="DFU402" s="95">
        <v>45109</v>
      </c>
      <c r="DFV402" s="65" t="s">
        <v>11</v>
      </c>
      <c r="DFW402" s="370" t="e">
        <f>VLOOKUP(DGE402,Teams,2)</f>
        <v>#REF!</v>
      </c>
      <c r="DFX402" s="370" t="e">
        <f>VLOOKUP(DGF402,Teams,2)</f>
        <v>#REF!</v>
      </c>
      <c r="DFY402" s="464"/>
      <c r="DFZ402" s="369">
        <v>0.33333333333333331</v>
      </c>
      <c r="DGA402" s="370" t="e">
        <f>VLOOKUP(DFW402,fields,2)</f>
        <v>#REF!</v>
      </c>
      <c r="DGB402" s="73" t="s">
        <v>985</v>
      </c>
      <c r="DGC402" s="95">
        <v>45109</v>
      </c>
      <c r="DGD402" s="65" t="s">
        <v>11</v>
      </c>
      <c r="DGE402" s="370" t="e">
        <f>VLOOKUP(DGM402,Teams,2)</f>
        <v>#REF!</v>
      </c>
      <c r="DGF402" s="370" t="e">
        <f>VLOOKUP(DGN402,Teams,2)</f>
        <v>#REF!</v>
      </c>
      <c r="DGG402" s="464"/>
      <c r="DGH402" s="369">
        <v>0.33333333333333331</v>
      </c>
      <c r="DGI402" s="370" t="e">
        <f>VLOOKUP(DGE402,fields,2)</f>
        <v>#REF!</v>
      </c>
      <c r="DGJ402" s="73" t="s">
        <v>985</v>
      </c>
      <c r="DGK402" s="95">
        <v>45109</v>
      </c>
      <c r="DGL402" s="65" t="s">
        <v>11</v>
      </c>
      <c r="DGM402" s="370" t="e">
        <f>VLOOKUP(DGU402,Teams,2)</f>
        <v>#REF!</v>
      </c>
      <c r="DGN402" s="370" t="e">
        <f>VLOOKUP(DGV402,Teams,2)</f>
        <v>#REF!</v>
      </c>
      <c r="DGO402" s="464"/>
      <c r="DGP402" s="369">
        <v>0.33333333333333331</v>
      </c>
      <c r="DGQ402" s="370" t="e">
        <f>VLOOKUP(DGM402,fields,2)</f>
        <v>#REF!</v>
      </c>
      <c r="DGR402" s="73" t="s">
        <v>985</v>
      </c>
      <c r="DGS402" s="95">
        <v>45109</v>
      </c>
      <c r="DGT402" s="65" t="s">
        <v>11</v>
      </c>
      <c r="DGU402" s="370" t="e">
        <f>VLOOKUP(DHC402,Teams,2)</f>
        <v>#REF!</v>
      </c>
      <c r="DGV402" s="370" t="e">
        <f>VLOOKUP(DHD402,Teams,2)</f>
        <v>#REF!</v>
      </c>
      <c r="DGW402" s="464"/>
      <c r="DGX402" s="369">
        <v>0.33333333333333331</v>
      </c>
      <c r="DGY402" s="370" t="e">
        <f>VLOOKUP(DGU402,fields,2)</f>
        <v>#REF!</v>
      </c>
      <c r="DGZ402" s="73" t="s">
        <v>985</v>
      </c>
      <c r="DHA402" s="95">
        <v>45109</v>
      </c>
      <c r="DHB402" s="65" t="s">
        <v>11</v>
      </c>
      <c r="DHC402" s="370" t="e">
        <f>VLOOKUP(DHK402,Teams,2)</f>
        <v>#REF!</v>
      </c>
      <c r="DHD402" s="370" t="e">
        <f>VLOOKUP(DHL402,Teams,2)</f>
        <v>#REF!</v>
      </c>
      <c r="DHE402" s="464"/>
      <c r="DHF402" s="369">
        <v>0.33333333333333331</v>
      </c>
      <c r="DHG402" s="370" t="e">
        <f>VLOOKUP(DHC402,fields,2)</f>
        <v>#REF!</v>
      </c>
      <c r="DHH402" s="73" t="s">
        <v>985</v>
      </c>
      <c r="DHI402" s="95">
        <v>45109</v>
      </c>
      <c r="DHJ402" s="65" t="s">
        <v>11</v>
      </c>
      <c r="DHK402" s="370" t="e">
        <f>VLOOKUP(DHS402,Teams,2)</f>
        <v>#REF!</v>
      </c>
      <c r="DHL402" s="370" t="e">
        <f>VLOOKUP(DHT402,Teams,2)</f>
        <v>#REF!</v>
      </c>
      <c r="DHM402" s="464"/>
      <c r="DHN402" s="369">
        <v>0.33333333333333331</v>
      </c>
      <c r="DHO402" s="370" t="e">
        <f>VLOOKUP(DHK402,fields,2)</f>
        <v>#REF!</v>
      </c>
      <c r="DHP402" s="73" t="s">
        <v>985</v>
      </c>
      <c r="DHQ402" s="95">
        <v>45109</v>
      </c>
      <c r="DHR402" s="65" t="s">
        <v>11</v>
      </c>
      <c r="DHS402" s="370" t="e">
        <f>VLOOKUP(DIA402,Teams,2)</f>
        <v>#REF!</v>
      </c>
      <c r="DHT402" s="370" t="e">
        <f>VLOOKUP(DIB402,Teams,2)</f>
        <v>#REF!</v>
      </c>
      <c r="DHU402" s="464"/>
      <c r="DHV402" s="369">
        <v>0.33333333333333331</v>
      </c>
      <c r="DHW402" s="370" t="e">
        <f>VLOOKUP(DHS402,fields,2)</f>
        <v>#REF!</v>
      </c>
      <c r="DHX402" s="73" t="s">
        <v>985</v>
      </c>
      <c r="DHY402" s="95">
        <v>45109</v>
      </c>
      <c r="DHZ402" s="65" t="s">
        <v>11</v>
      </c>
      <c r="DIA402" s="370" t="e">
        <f>VLOOKUP(DII402,Teams,2)</f>
        <v>#REF!</v>
      </c>
      <c r="DIB402" s="370" t="e">
        <f>VLOOKUP(DIJ402,Teams,2)</f>
        <v>#REF!</v>
      </c>
      <c r="DIC402" s="464"/>
      <c r="DID402" s="369">
        <v>0.33333333333333331</v>
      </c>
      <c r="DIE402" s="370" t="e">
        <f>VLOOKUP(DIA402,fields,2)</f>
        <v>#REF!</v>
      </c>
      <c r="DIF402" s="73" t="s">
        <v>985</v>
      </c>
      <c r="DIG402" s="95">
        <v>45109</v>
      </c>
      <c r="DIH402" s="65" t="s">
        <v>11</v>
      </c>
      <c r="DII402" s="370" t="e">
        <f>VLOOKUP(DIQ402,Teams,2)</f>
        <v>#REF!</v>
      </c>
      <c r="DIJ402" s="370" t="e">
        <f>VLOOKUP(DIR402,Teams,2)</f>
        <v>#REF!</v>
      </c>
      <c r="DIK402" s="464"/>
      <c r="DIL402" s="369">
        <v>0.33333333333333331</v>
      </c>
      <c r="DIM402" s="370" t="e">
        <f>VLOOKUP(DII402,fields,2)</f>
        <v>#REF!</v>
      </c>
      <c r="DIN402" s="73" t="s">
        <v>985</v>
      </c>
      <c r="DIO402" s="95">
        <v>45109</v>
      </c>
      <c r="DIP402" s="65" t="s">
        <v>11</v>
      </c>
      <c r="DIQ402" s="370" t="e">
        <f>VLOOKUP(DIY402,Teams,2)</f>
        <v>#REF!</v>
      </c>
      <c r="DIR402" s="370" t="e">
        <f>VLOOKUP(DIZ402,Teams,2)</f>
        <v>#REF!</v>
      </c>
      <c r="DIS402" s="464"/>
      <c r="DIT402" s="369">
        <v>0.33333333333333331</v>
      </c>
      <c r="DIU402" s="370" t="e">
        <f>VLOOKUP(DIQ402,fields,2)</f>
        <v>#REF!</v>
      </c>
      <c r="DIV402" s="73" t="s">
        <v>985</v>
      </c>
      <c r="DIW402" s="95">
        <v>45109</v>
      </c>
      <c r="DIX402" s="65" t="s">
        <v>11</v>
      </c>
      <c r="DIY402" s="370" t="e">
        <f>VLOOKUP(DJG402,Teams,2)</f>
        <v>#REF!</v>
      </c>
      <c r="DIZ402" s="370" t="e">
        <f>VLOOKUP(DJH402,Teams,2)</f>
        <v>#REF!</v>
      </c>
      <c r="DJA402" s="464"/>
      <c r="DJB402" s="369">
        <v>0.33333333333333331</v>
      </c>
      <c r="DJC402" s="370" t="e">
        <f>VLOOKUP(DIY402,fields,2)</f>
        <v>#REF!</v>
      </c>
      <c r="DJD402" s="73" t="s">
        <v>985</v>
      </c>
      <c r="DJE402" s="95">
        <v>45109</v>
      </c>
      <c r="DJF402" s="65" t="s">
        <v>11</v>
      </c>
      <c r="DJG402" s="370" t="e">
        <f>VLOOKUP(DJO402,Teams,2)</f>
        <v>#REF!</v>
      </c>
      <c r="DJH402" s="370" t="e">
        <f>VLOOKUP(DJP402,Teams,2)</f>
        <v>#REF!</v>
      </c>
      <c r="DJI402" s="464"/>
      <c r="DJJ402" s="369">
        <v>0.33333333333333331</v>
      </c>
      <c r="DJK402" s="370" t="e">
        <f>VLOOKUP(DJG402,fields,2)</f>
        <v>#REF!</v>
      </c>
      <c r="DJL402" s="73" t="s">
        <v>985</v>
      </c>
      <c r="DJM402" s="95">
        <v>45109</v>
      </c>
      <c r="DJN402" s="65" t="s">
        <v>11</v>
      </c>
      <c r="DJO402" s="370" t="e">
        <f>VLOOKUP(DJW402,Teams,2)</f>
        <v>#REF!</v>
      </c>
      <c r="DJP402" s="370" t="e">
        <f>VLOOKUP(DJX402,Teams,2)</f>
        <v>#REF!</v>
      </c>
      <c r="DJQ402" s="464"/>
      <c r="DJR402" s="369">
        <v>0.33333333333333331</v>
      </c>
      <c r="DJS402" s="370" t="e">
        <f>VLOOKUP(DJO402,fields,2)</f>
        <v>#REF!</v>
      </c>
      <c r="DJT402" s="73" t="s">
        <v>985</v>
      </c>
      <c r="DJU402" s="95">
        <v>45109</v>
      </c>
      <c r="DJV402" s="65" t="s">
        <v>11</v>
      </c>
      <c r="DJW402" s="370" t="e">
        <f>VLOOKUP(DKE402,Teams,2)</f>
        <v>#REF!</v>
      </c>
      <c r="DJX402" s="370" t="e">
        <f>VLOOKUP(DKF402,Teams,2)</f>
        <v>#REF!</v>
      </c>
      <c r="DJY402" s="464"/>
      <c r="DJZ402" s="369">
        <v>0.33333333333333331</v>
      </c>
      <c r="DKA402" s="370" t="e">
        <f>VLOOKUP(DJW402,fields,2)</f>
        <v>#REF!</v>
      </c>
      <c r="DKB402" s="73" t="s">
        <v>985</v>
      </c>
      <c r="DKC402" s="95">
        <v>45109</v>
      </c>
      <c r="DKD402" s="65" t="s">
        <v>11</v>
      </c>
      <c r="DKE402" s="370" t="e">
        <f>VLOOKUP(DKM402,Teams,2)</f>
        <v>#REF!</v>
      </c>
      <c r="DKF402" s="370" t="e">
        <f>VLOOKUP(DKN402,Teams,2)</f>
        <v>#REF!</v>
      </c>
      <c r="DKG402" s="464"/>
      <c r="DKH402" s="369">
        <v>0.33333333333333331</v>
      </c>
      <c r="DKI402" s="370" t="e">
        <f>VLOOKUP(DKE402,fields,2)</f>
        <v>#REF!</v>
      </c>
      <c r="DKJ402" s="73" t="s">
        <v>985</v>
      </c>
      <c r="DKK402" s="95">
        <v>45109</v>
      </c>
      <c r="DKL402" s="65" t="s">
        <v>11</v>
      </c>
      <c r="DKM402" s="370" t="e">
        <f>VLOOKUP(DKU402,Teams,2)</f>
        <v>#REF!</v>
      </c>
      <c r="DKN402" s="370" t="e">
        <f>VLOOKUP(DKV402,Teams,2)</f>
        <v>#REF!</v>
      </c>
      <c r="DKO402" s="464"/>
      <c r="DKP402" s="369">
        <v>0.33333333333333331</v>
      </c>
      <c r="DKQ402" s="370" t="e">
        <f>VLOOKUP(DKM402,fields,2)</f>
        <v>#REF!</v>
      </c>
      <c r="DKR402" s="73" t="s">
        <v>985</v>
      </c>
      <c r="DKS402" s="95">
        <v>45109</v>
      </c>
      <c r="DKT402" s="65" t="s">
        <v>11</v>
      </c>
      <c r="DKU402" s="370" t="e">
        <f>VLOOKUP(DLC402,Teams,2)</f>
        <v>#REF!</v>
      </c>
      <c r="DKV402" s="370" t="e">
        <f>VLOOKUP(DLD402,Teams,2)</f>
        <v>#REF!</v>
      </c>
      <c r="DKW402" s="464"/>
      <c r="DKX402" s="369">
        <v>0.33333333333333331</v>
      </c>
      <c r="DKY402" s="370" t="e">
        <f>VLOOKUP(DKU402,fields,2)</f>
        <v>#REF!</v>
      </c>
      <c r="DKZ402" s="73" t="s">
        <v>985</v>
      </c>
      <c r="DLA402" s="95">
        <v>45109</v>
      </c>
      <c r="DLB402" s="65" t="s">
        <v>11</v>
      </c>
      <c r="DLC402" s="370" t="e">
        <f>VLOOKUP(DLK402,Teams,2)</f>
        <v>#REF!</v>
      </c>
      <c r="DLD402" s="370" t="e">
        <f>VLOOKUP(DLL402,Teams,2)</f>
        <v>#REF!</v>
      </c>
      <c r="DLE402" s="464"/>
      <c r="DLF402" s="369">
        <v>0.33333333333333331</v>
      </c>
      <c r="DLG402" s="370" t="e">
        <f>VLOOKUP(DLC402,fields,2)</f>
        <v>#REF!</v>
      </c>
      <c r="DLH402" s="73" t="s">
        <v>985</v>
      </c>
      <c r="DLI402" s="95">
        <v>45109</v>
      </c>
      <c r="DLJ402" s="65" t="s">
        <v>11</v>
      </c>
      <c r="DLK402" s="370" t="e">
        <f>VLOOKUP(DLS402,Teams,2)</f>
        <v>#REF!</v>
      </c>
      <c r="DLL402" s="370" t="e">
        <f>VLOOKUP(DLT402,Teams,2)</f>
        <v>#REF!</v>
      </c>
      <c r="DLM402" s="464"/>
      <c r="DLN402" s="369">
        <v>0.33333333333333331</v>
      </c>
      <c r="DLO402" s="370" t="e">
        <f>VLOOKUP(DLK402,fields,2)</f>
        <v>#REF!</v>
      </c>
      <c r="DLP402" s="73" t="s">
        <v>985</v>
      </c>
      <c r="DLQ402" s="95">
        <v>45109</v>
      </c>
      <c r="DLR402" s="65" t="s">
        <v>11</v>
      </c>
      <c r="DLS402" s="370" t="e">
        <f>VLOOKUP(DMA402,Teams,2)</f>
        <v>#REF!</v>
      </c>
      <c r="DLT402" s="370" t="e">
        <f>VLOOKUP(DMB402,Teams,2)</f>
        <v>#REF!</v>
      </c>
      <c r="DLU402" s="464"/>
      <c r="DLV402" s="369">
        <v>0.33333333333333331</v>
      </c>
      <c r="DLW402" s="370" t="e">
        <f>VLOOKUP(DLS402,fields,2)</f>
        <v>#REF!</v>
      </c>
      <c r="DLX402" s="73" t="s">
        <v>985</v>
      </c>
      <c r="DLY402" s="95">
        <v>45109</v>
      </c>
      <c r="DLZ402" s="65" t="s">
        <v>11</v>
      </c>
      <c r="DMA402" s="370" t="e">
        <f>VLOOKUP(DMI402,Teams,2)</f>
        <v>#REF!</v>
      </c>
      <c r="DMB402" s="370" t="e">
        <f>VLOOKUP(DMJ402,Teams,2)</f>
        <v>#REF!</v>
      </c>
      <c r="DMC402" s="464"/>
      <c r="DMD402" s="369">
        <v>0.33333333333333331</v>
      </c>
      <c r="DME402" s="370" t="e">
        <f>VLOOKUP(DMA402,fields,2)</f>
        <v>#REF!</v>
      </c>
      <c r="DMF402" s="73" t="s">
        <v>985</v>
      </c>
      <c r="DMG402" s="95">
        <v>45109</v>
      </c>
      <c r="DMH402" s="65" t="s">
        <v>11</v>
      </c>
      <c r="DMI402" s="370" t="e">
        <f>VLOOKUP(DMQ402,Teams,2)</f>
        <v>#REF!</v>
      </c>
      <c r="DMJ402" s="370" t="e">
        <f>VLOOKUP(DMR402,Teams,2)</f>
        <v>#REF!</v>
      </c>
      <c r="DMK402" s="464"/>
      <c r="DML402" s="369">
        <v>0.33333333333333331</v>
      </c>
      <c r="DMM402" s="370" t="e">
        <f>VLOOKUP(DMI402,fields,2)</f>
        <v>#REF!</v>
      </c>
      <c r="DMN402" s="73" t="s">
        <v>985</v>
      </c>
      <c r="DMO402" s="95">
        <v>45109</v>
      </c>
      <c r="DMP402" s="65" t="s">
        <v>11</v>
      </c>
      <c r="DMQ402" s="370" t="e">
        <f>VLOOKUP(DMY402,Teams,2)</f>
        <v>#REF!</v>
      </c>
      <c r="DMR402" s="370" t="e">
        <f>VLOOKUP(DMZ402,Teams,2)</f>
        <v>#REF!</v>
      </c>
      <c r="DMS402" s="464"/>
      <c r="DMT402" s="369">
        <v>0.33333333333333331</v>
      </c>
      <c r="DMU402" s="370" t="e">
        <f>VLOOKUP(DMQ402,fields,2)</f>
        <v>#REF!</v>
      </c>
      <c r="DMV402" s="73" t="s">
        <v>985</v>
      </c>
      <c r="DMW402" s="95">
        <v>45109</v>
      </c>
      <c r="DMX402" s="65" t="s">
        <v>11</v>
      </c>
      <c r="DMY402" s="370" t="e">
        <f>VLOOKUP(DNG402,Teams,2)</f>
        <v>#REF!</v>
      </c>
      <c r="DMZ402" s="370" t="e">
        <f>VLOOKUP(DNH402,Teams,2)</f>
        <v>#REF!</v>
      </c>
      <c r="DNA402" s="464"/>
      <c r="DNB402" s="369">
        <v>0.33333333333333331</v>
      </c>
      <c r="DNC402" s="370" t="e">
        <f>VLOOKUP(DMY402,fields,2)</f>
        <v>#REF!</v>
      </c>
      <c r="DND402" s="73" t="s">
        <v>985</v>
      </c>
      <c r="DNE402" s="95">
        <v>45109</v>
      </c>
      <c r="DNF402" s="65" t="s">
        <v>11</v>
      </c>
      <c r="DNG402" s="370" t="e">
        <f>VLOOKUP(DNO402,Teams,2)</f>
        <v>#REF!</v>
      </c>
      <c r="DNH402" s="370" t="e">
        <f>VLOOKUP(DNP402,Teams,2)</f>
        <v>#REF!</v>
      </c>
      <c r="DNI402" s="464"/>
      <c r="DNJ402" s="369">
        <v>0.33333333333333331</v>
      </c>
      <c r="DNK402" s="370" t="e">
        <f>VLOOKUP(DNG402,fields,2)</f>
        <v>#REF!</v>
      </c>
      <c r="DNL402" s="73" t="s">
        <v>985</v>
      </c>
      <c r="DNM402" s="95">
        <v>45109</v>
      </c>
      <c r="DNN402" s="65" t="s">
        <v>11</v>
      </c>
      <c r="DNO402" s="370" t="e">
        <f>VLOOKUP(DNW402,Teams,2)</f>
        <v>#REF!</v>
      </c>
      <c r="DNP402" s="370" t="e">
        <f>VLOOKUP(DNX402,Teams,2)</f>
        <v>#REF!</v>
      </c>
      <c r="DNQ402" s="464"/>
      <c r="DNR402" s="369">
        <v>0.33333333333333331</v>
      </c>
      <c r="DNS402" s="370" t="e">
        <f>VLOOKUP(DNO402,fields,2)</f>
        <v>#REF!</v>
      </c>
      <c r="DNT402" s="73" t="s">
        <v>985</v>
      </c>
      <c r="DNU402" s="95">
        <v>45109</v>
      </c>
      <c r="DNV402" s="65" t="s">
        <v>11</v>
      </c>
      <c r="DNW402" s="370" t="e">
        <f>VLOOKUP(DOE402,Teams,2)</f>
        <v>#REF!</v>
      </c>
      <c r="DNX402" s="370" t="e">
        <f>VLOOKUP(DOF402,Teams,2)</f>
        <v>#REF!</v>
      </c>
      <c r="DNY402" s="464"/>
      <c r="DNZ402" s="369">
        <v>0.33333333333333331</v>
      </c>
      <c r="DOA402" s="370" t="e">
        <f>VLOOKUP(DNW402,fields,2)</f>
        <v>#REF!</v>
      </c>
      <c r="DOB402" s="73" t="s">
        <v>985</v>
      </c>
      <c r="DOC402" s="95">
        <v>45109</v>
      </c>
      <c r="DOD402" s="65" t="s">
        <v>11</v>
      </c>
      <c r="DOE402" s="370" t="e">
        <f>VLOOKUP(DOM402,Teams,2)</f>
        <v>#REF!</v>
      </c>
      <c r="DOF402" s="370" t="e">
        <f>VLOOKUP(DON402,Teams,2)</f>
        <v>#REF!</v>
      </c>
      <c r="DOG402" s="464"/>
      <c r="DOH402" s="369">
        <v>0.33333333333333331</v>
      </c>
      <c r="DOI402" s="370" t="e">
        <f>VLOOKUP(DOE402,fields,2)</f>
        <v>#REF!</v>
      </c>
      <c r="DOJ402" s="73" t="s">
        <v>985</v>
      </c>
      <c r="DOK402" s="95">
        <v>45109</v>
      </c>
      <c r="DOL402" s="65" t="s">
        <v>11</v>
      </c>
      <c r="DOM402" s="370" t="e">
        <f>VLOOKUP(DOU402,Teams,2)</f>
        <v>#REF!</v>
      </c>
      <c r="DON402" s="370" t="e">
        <f>VLOOKUP(DOV402,Teams,2)</f>
        <v>#REF!</v>
      </c>
      <c r="DOO402" s="464"/>
      <c r="DOP402" s="369">
        <v>0.33333333333333331</v>
      </c>
      <c r="DOQ402" s="370" t="e">
        <f>VLOOKUP(DOM402,fields,2)</f>
        <v>#REF!</v>
      </c>
      <c r="DOR402" s="73" t="s">
        <v>985</v>
      </c>
      <c r="DOS402" s="95">
        <v>45109</v>
      </c>
      <c r="DOT402" s="65" t="s">
        <v>11</v>
      </c>
      <c r="DOU402" s="370" t="e">
        <f>VLOOKUP(DPC402,Teams,2)</f>
        <v>#REF!</v>
      </c>
      <c r="DOV402" s="370" t="e">
        <f>VLOOKUP(DPD402,Teams,2)</f>
        <v>#REF!</v>
      </c>
      <c r="DOW402" s="464"/>
      <c r="DOX402" s="369">
        <v>0.33333333333333331</v>
      </c>
      <c r="DOY402" s="370" t="e">
        <f>VLOOKUP(DOU402,fields,2)</f>
        <v>#REF!</v>
      </c>
      <c r="DOZ402" s="73" t="s">
        <v>985</v>
      </c>
      <c r="DPA402" s="95">
        <v>45109</v>
      </c>
      <c r="DPB402" s="65" t="s">
        <v>11</v>
      </c>
      <c r="DPC402" s="370" t="e">
        <f>VLOOKUP(DPK402,Teams,2)</f>
        <v>#REF!</v>
      </c>
      <c r="DPD402" s="370" t="e">
        <f>VLOOKUP(DPL402,Teams,2)</f>
        <v>#REF!</v>
      </c>
      <c r="DPE402" s="464"/>
      <c r="DPF402" s="369">
        <v>0.33333333333333331</v>
      </c>
      <c r="DPG402" s="370" t="e">
        <f>VLOOKUP(DPC402,fields,2)</f>
        <v>#REF!</v>
      </c>
      <c r="DPH402" s="73" t="s">
        <v>985</v>
      </c>
      <c r="DPI402" s="95">
        <v>45109</v>
      </c>
      <c r="DPJ402" s="65" t="s">
        <v>11</v>
      </c>
      <c r="DPK402" s="370" t="e">
        <f>VLOOKUP(DPS402,Teams,2)</f>
        <v>#REF!</v>
      </c>
      <c r="DPL402" s="370" t="e">
        <f>VLOOKUP(DPT402,Teams,2)</f>
        <v>#REF!</v>
      </c>
      <c r="DPM402" s="464"/>
      <c r="DPN402" s="369">
        <v>0.33333333333333331</v>
      </c>
      <c r="DPO402" s="370" t="e">
        <f>VLOOKUP(DPK402,fields,2)</f>
        <v>#REF!</v>
      </c>
      <c r="DPP402" s="73" t="s">
        <v>985</v>
      </c>
      <c r="DPQ402" s="95">
        <v>45109</v>
      </c>
      <c r="DPR402" s="65" t="s">
        <v>11</v>
      </c>
      <c r="DPS402" s="370" t="e">
        <f>VLOOKUP(DQA402,Teams,2)</f>
        <v>#REF!</v>
      </c>
      <c r="DPT402" s="370" t="e">
        <f>VLOOKUP(DQB402,Teams,2)</f>
        <v>#REF!</v>
      </c>
      <c r="DPU402" s="464"/>
      <c r="DPV402" s="369">
        <v>0.33333333333333331</v>
      </c>
      <c r="DPW402" s="370" t="e">
        <f>VLOOKUP(DPS402,fields,2)</f>
        <v>#REF!</v>
      </c>
      <c r="DPX402" s="73" t="s">
        <v>985</v>
      </c>
      <c r="DPY402" s="95">
        <v>45109</v>
      </c>
      <c r="DPZ402" s="65" t="s">
        <v>11</v>
      </c>
      <c r="DQA402" s="370" t="e">
        <f>VLOOKUP(DQI402,Teams,2)</f>
        <v>#REF!</v>
      </c>
      <c r="DQB402" s="370" t="e">
        <f>VLOOKUP(DQJ402,Teams,2)</f>
        <v>#REF!</v>
      </c>
      <c r="DQC402" s="464"/>
      <c r="DQD402" s="369">
        <v>0.33333333333333331</v>
      </c>
      <c r="DQE402" s="370" t="e">
        <f>VLOOKUP(DQA402,fields,2)</f>
        <v>#REF!</v>
      </c>
      <c r="DQF402" s="73" t="s">
        <v>985</v>
      </c>
      <c r="DQG402" s="95">
        <v>45109</v>
      </c>
      <c r="DQH402" s="65" t="s">
        <v>11</v>
      </c>
      <c r="DQI402" s="370" t="e">
        <f>VLOOKUP(DQQ402,Teams,2)</f>
        <v>#REF!</v>
      </c>
      <c r="DQJ402" s="370" t="e">
        <f>VLOOKUP(DQR402,Teams,2)</f>
        <v>#REF!</v>
      </c>
      <c r="DQK402" s="464"/>
      <c r="DQL402" s="369">
        <v>0.33333333333333331</v>
      </c>
      <c r="DQM402" s="370" t="e">
        <f>VLOOKUP(DQI402,fields,2)</f>
        <v>#REF!</v>
      </c>
      <c r="DQN402" s="73" t="s">
        <v>985</v>
      </c>
      <c r="DQO402" s="95">
        <v>45109</v>
      </c>
      <c r="DQP402" s="65" t="s">
        <v>11</v>
      </c>
      <c r="DQQ402" s="370" t="e">
        <f>VLOOKUP(DQY402,Teams,2)</f>
        <v>#REF!</v>
      </c>
      <c r="DQR402" s="370" t="e">
        <f>VLOOKUP(DQZ402,Teams,2)</f>
        <v>#REF!</v>
      </c>
      <c r="DQS402" s="464"/>
      <c r="DQT402" s="369">
        <v>0.33333333333333331</v>
      </c>
      <c r="DQU402" s="370" t="e">
        <f>VLOOKUP(DQQ402,fields,2)</f>
        <v>#REF!</v>
      </c>
      <c r="DQV402" s="73" t="s">
        <v>985</v>
      </c>
      <c r="DQW402" s="95">
        <v>45109</v>
      </c>
      <c r="DQX402" s="65" t="s">
        <v>11</v>
      </c>
      <c r="DQY402" s="370" t="e">
        <f>VLOOKUP(DRG402,Teams,2)</f>
        <v>#REF!</v>
      </c>
      <c r="DQZ402" s="370" t="e">
        <f>VLOOKUP(DRH402,Teams,2)</f>
        <v>#REF!</v>
      </c>
      <c r="DRA402" s="464"/>
      <c r="DRB402" s="369">
        <v>0.33333333333333331</v>
      </c>
      <c r="DRC402" s="370" t="e">
        <f>VLOOKUP(DQY402,fields,2)</f>
        <v>#REF!</v>
      </c>
      <c r="DRD402" s="73" t="s">
        <v>985</v>
      </c>
      <c r="DRE402" s="95">
        <v>45109</v>
      </c>
      <c r="DRF402" s="65" t="s">
        <v>11</v>
      </c>
      <c r="DRG402" s="370" t="e">
        <f>VLOOKUP(DRO402,Teams,2)</f>
        <v>#REF!</v>
      </c>
      <c r="DRH402" s="370" t="e">
        <f>VLOOKUP(DRP402,Teams,2)</f>
        <v>#REF!</v>
      </c>
      <c r="DRI402" s="464"/>
      <c r="DRJ402" s="369">
        <v>0.33333333333333331</v>
      </c>
      <c r="DRK402" s="370" t="e">
        <f>VLOOKUP(DRG402,fields,2)</f>
        <v>#REF!</v>
      </c>
      <c r="DRL402" s="73" t="s">
        <v>985</v>
      </c>
      <c r="DRM402" s="95">
        <v>45109</v>
      </c>
      <c r="DRN402" s="65" t="s">
        <v>11</v>
      </c>
      <c r="DRO402" s="370" t="e">
        <f>VLOOKUP(DRW402,Teams,2)</f>
        <v>#REF!</v>
      </c>
      <c r="DRP402" s="370" t="e">
        <f>VLOOKUP(DRX402,Teams,2)</f>
        <v>#REF!</v>
      </c>
      <c r="DRQ402" s="464"/>
      <c r="DRR402" s="369">
        <v>0.33333333333333331</v>
      </c>
      <c r="DRS402" s="370" t="e">
        <f>VLOOKUP(DRO402,fields,2)</f>
        <v>#REF!</v>
      </c>
      <c r="DRT402" s="73" t="s">
        <v>985</v>
      </c>
      <c r="DRU402" s="95">
        <v>45109</v>
      </c>
      <c r="DRV402" s="65" t="s">
        <v>11</v>
      </c>
      <c r="DRW402" s="370" t="e">
        <f>VLOOKUP(DSE402,Teams,2)</f>
        <v>#REF!</v>
      </c>
      <c r="DRX402" s="370" t="e">
        <f>VLOOKUP(DSF402,Teams,2)</f>
        <v>#REF!</v>
      </c>
      <c r="DRY402" s="464"/>
      <c r="DRZ402" s="369">
        <v>0.33333333333333331</v>
      </c>
      <c r="DSA402" s="370" t="e">
        <f>VLOOKUP(DRW402,fields,2)</f>
        <v>#REF!</v>
      </c>
      <c r="DSB402" s="73" t="s">
        <v>985</v>
      </c>
      <c r="DSC402" s="95">
        <v>45109</v>
      </c>
      <c r="DSD402" s="65" t="s">
        <v>11</v>
      </c>
      <c r="DSE402" s="370" t="e">
        <f>VLOOKUP(DSM402,Teams,2)</f>
        <v>#REF!</v>
      </c>
      <c r="DSF402" s="370" t="e">
        <f>VLOOKUP(DSN402,Teams,2)</f>
        <v>#REF!</v>
      </c>
      <c r="DSG402" s="464"/>
      <c r="DSH402" s="369">
        <v>0.33333333333333331</v>
      </c>
      <c r="DSI402" s="370" t="e">
        <f>VLOOKUP(DSE402,fields,2)</f>
        <v>#REF!</v>
      </c>
      <c r="DSJ402" s="73" t="s">
        <v>985</v>
      </c>
      <c r="DSK402" s="95">
        <v>45109</v>
      </c>
      <c r="DSL402" s="65" t="s">
        <v>11</v>
      </c>
      <c r="DSM402" s="370" t="e">
        <f>VLOOKUP(DSU402,Teams,2)</f>
        <v>#REF!</v>
      </c>
      <c r="DSN402" s="370" t="e">
        <f>VLOOKUP(DSV402,Teams,2)</f>
        <v>#REF!</v>
      </c>
      <c r="DSO402" s="464"/>
      <c r="DSP402" s="369">
        <v>0.33333333333333331</v>
      </c>
      <c r="DSQ402" s="370" t="e">
        <f>VLOOKUP(DSM402,fields,2)</f>
        <v>#REF!</v>
      </c>
      <c r="DSR402" s="73" t="s">
        <v>985</v>
      </c>
      <c r="DSS402" s="95">
        <v>45109</v>
      </c>
      <c r="DST402" s="65" t="s">
        <v>11</v>
      </c>
      <c r="DSU402" s="370" t="e">
        <f>VLOOKUP(DTC402,Teams,2)</f>
        <v>#REF!</v>
      </c>
      <c r="DSV402" s="370" t="e">
        <f>VLOOKUP(DTD402,Teams,2)</f>
        <v>#REF!</v>
      </c>
      <c r="DSW402" s="464"/>
      <c r="DSX402" s="369">
        <v>0.33333333333333331</v>
      </c>
      <c r="DSY402" s="370" t="e">
        <f>VLOOKUP(DSU402,fields,2)</f>
        <v>#REF!</v>
      </c>
      <c r="DSZ402" s="73" t="s">
        <v>985</v>
      </c>
      <c r="DTA402" s="95">
        <v>45109</v>
      </c>
      <c r="DTB402" s="65" t="s">
        <v>11</v>
      </c>
      <c r="DTC402" s="370" t="e">
        <f>VLOOKUP(DTK402,Teams,2)</f>
        <v>#REF!</v>
      </c>
      <c r="DTD402" s="370" t="e">
        <f>VLOOKUP(DTL402,Teams,2)</f>
        <v>#REF!</v>
      </c>
      <c r="DTE402" s="464"/>
      <c r="DTF402" s="369">
        <v>0.33333333333333331</v>
      </c>
      <c r="DTG402" s="370" t="e">
        <f>VLOOKUP(DTC402,fields,2)</f>
        <v>#REF!</v>
      </c>
      <c r="DTH402" s="73" t="s">
        <v>985</v>
      </c>
      <c r="DTI402" s="95">
        <v>45109</v>
      </c>
      <c r="DTJ402" s="65" t="s">
        <v>11</v>
      </c>
      <c r="DTK402" s="370" t="e">
        <f>VLOOKUP(DTS402,Teams,2)</f>
        <v>#REF!</v>
      </c>
      <c r="DTL402" s="370" t="e">
        <f>VLOOKUP(DTT402,Teams,2)</f>
        <v>#REF!</v>
      </c>
      <c r="DTM402" s="464"/>
      <c r="DTN402" s="369">
        <v>0.33333333333333331</v>
      </c>
      <c r="DTO402" s="370" t="e">
        <f>VLOOKUP(DTK402,fields,2)</f>
        <v>#REF!</v>
      </c>
      <c r="DTP402" s="73" t="s">
        <v>985</v>
      </c>
      <c r="DTQ402" s="95">
        <v>45109</v>
      </c>
      <c r="DTR402" s="65" t="s">
        <v>11</v>
      </c>
      <c r="DTS402" s="370" t="e">
        <f>VLOOKUP(DUA402,Teams,2)</f>
        <v>#REF!</v>
      </c>
      <c r="DTT402" s="370" t="e">
        <f>VLOOKUP(DUB402,Teams,2)</f>
        <v>#REF!</v>
      </c>
      <c r="DTU402" s="464"/>
      <c r="DTV402" s="369">
        <v>0.33333333333333331</v>
      </c>
      <c r="DTW402" s="370" t="e">
        <f>VLOOKUP(DTS402,fields,2)</f>
        <v>#REF!</v>
      </c>
      <c r="DTX402" s="73" t="s">
        <v>985</v>
      </c>
      <c r="DTY402" s="95">
        <v>45109</v>
      </c>
      <c r="DTZ402" s="65" t="s">
        <v>11</v>
      </c>
      <c r="DUA402" s="370" t="e">
        <f>VLOOKUP(DUI402,Teams,2)</f>
        <v>#REF!</v>
      </c>
      <c r="DUB402" s="370" t="e">
        <f>VLOOKUP(DUJ402,Teams,2)</f>
        <v>#REF!</v>
      </c>
      <c r="DUC402" s="464"/>
      <c r="DUD402" s="369">
        <v>0.33333333333333331</v>
      </c>
      <c r="DUE402" s="370" t="e">
        <f>VLOOKUP(DUA402,fields,2)</f>
        <v>#REF!</v>
      </c>
      <c r="DUF402" s="73" t="s">
        <v>985</v>
      </c>
      <c r="DUG402" s="95">
        <v>45109</v>
      </c>
      <c r="DUH402" s="65" t="s">
        <v>11</v>
      </c>
      <c r="DUI402" s="370" t="e">
        <f>VLOOKUP(DUQ402,Teams,2)</f>
        <v>#REF!</v>
      </c>
      <c r="DUJ402" s="370" t="e">
        <f>VLOOKUP(DUR402,Teams,2)</f>
        <v>#REF!</v>
      </c>
      <c r="DUK402" s="464"/>
      <c r="DUL402" s="369">
        <v>0.33333333333333331</v>
      </c>
      <c r="DUM402" s="370" t="e">
        <f>VLOOKUP(DUI402,fields,2)</f>
        <v>#REF!</v>
      </c>
      <c r="DUN402" s="73" t="s">
        <v>985</v>
      </c>
      <c r="DUO402" s="95">
        <v>45109</v>
      </c>
      <c r="DUP402" s="65" t="s">
        <v>11</v>
      </c>
      <c r="DUQ402" s="370" t="e">
        <f>VLOOKUP(DUY402,Teams,2)</f>
        <v>#REF!</v>
      </c>
      <c r="DUR402" s="370" t="e">
        <f>VLOOKUP(DUZ402,Teams,2)</f>
        <v>#REF!</v>
      </c>
      <c r="DUS402" s="464"/>
      <c r="DUT402" s="369">
        <v>0.33333333333333331</v>
      </c>
      <c r="DUU402" s="370" t="e">
        <f>VLOOKUP(DUQ402,fields,2)</f>
        <v>#REF!</v>
      </c>
      <c r="DUV402" s="73" t="s">
        <v>985</v>
      </c>
      <c r="DUW402" s="95">
        <v>45109</v>
      </c>
      <c r="DUX402" s="65" t="s">
        <v>11</v>
      </c>
      <c r="DUY402" s="370" t="e">
        <f>VLOOKUP(DVG402,Teams,2)</f>
        <v>#REF!</v>
      </c>
      <c r="DUZ402" s="370" t="e">
        <f>VLOOKUP(DVH402,Teams,2)</f>
        <v>#REF!</v>
      </c>
      <c r="DVA402" s="464"/>
      <c r="DVB402" s="369">
        <v>0.33333333333333331</v>
      </c>
      <c r="DVC402" s="370" t="e">
        <f>VLOOKUP(DUY402,fields,2)</f>
        <v>#REF!</v>
      </c>
      <c r="DVD402" s="73" t="s">
        <v>985</v>
      </c>
      <c r="DVE402" s="95">
        <v>45109</v>
      </c>
      <c r="DVF402" s="65" t="s">
        <v>11</v>
      </c>
      <c r="DVG402" s="370" t="e">
        <f>VLOOKUP(DVO402,Teams,2)</f>
        <v>#REF!</v>
      </c>
      <c r="DVH402" s="370" t="e">
        <f>VLOOKUP(DVP402,Teams,2)</f>
        <v>#REF!</v>
      </c>
      <c r="DVI402" s="464"/>
      <c r="DVJ402" s="369">
        <v>0.33333333333333331</v>
      </c>
      <c r="DVK402" s="370" t="e">
        <f>VLOOKUP(DVG402,fields,2)</f>
        <v>#REF!</v>
      </c>
      <c r="DVL402" s="73" t="s">
        <v>985</v>
      </c>
      <c r="DVM402" s="95">
        <v>45109</v>
      </c>
      <c r="DVN402" s="65" t="s">
        <v>11</v>
      </c>
      <c r="DVO402" s="370" t="e">
        <f>VLOOKUP(DVW402,Teams,2)</f>
        <v>#REF!</v>
      </c>
      <c r="DVP402" s="370" t="e">
        <f>VLOOKUP(DVX402,Teams,2)</f>
        <v>#REF!</v>
      </c>
      <c r="DVQ402" s="464"/>
      <c r="DVR402" s="369">
        <v>0.33333333333333331</v>
      </c>
      <c r="DVS402" s="370" t="e">
        <f>VLOOKUP(DVO402,fields,2)</f>
        <v>#REF!</v>
      </c>
      <c r="DVT402" s="73" t="s">
        <v>985</v>
      </c>
      <c r="DVU402" s="95">
        <v>45109</v>
      </c>
      <c r="DVV402" s="65" t="s">
        <v>11</v>
      </c>
      <c r="DVW402" s="370" t="e">
        <f>VLOOKUP(DWE402,Teams,2)</f>
        <v>#REF!</v>
      </c>
      <c r="DVX402" s="370" t="e">
        <f>VLOOKUP(DWF402,Teams,2)</f>
        <v>#REF!</v>
      </c>
      <c r="DVY402" s="464"/>
      <c r="DVZ402" s="369">
        <v>0.33333333333333331</v>
      </c>
      <c r="DWA402" s="370" t="e">
        <f>VLOOKUP(DVW402,fields,2)</f>
        <v>#REF!</v>
      </c>
      <c r="DWB402" s="73" t="s">
        <v>985</v>
      </c>
      <c r="DWC402" s="95">
        <v>45109</v>
      </c>
      <c r="DWD402" s="65" t="s">
        <v>11</v>
      </c>
      <c r="DWE402" s="370" t="e">
        <f>VLOOKUP(DWM402,Teams,2)</f>
        <v>#REF!</v>
      </c>
      <c r="DWF402" s="370" t="e">
        <f>VLOOKUP(DWN402,Teams,2)</f>
        <v>#REF!</v>
      </c>
      <c r="DWG402" s="464"/>
      <c r="DWH402" s="369">
        <v>0.33333333333333331</v>
      </c>
      <c r="DWI402" s="370" t="e">
        <f>VLOOKUP(DWE402,fields,2)</f>
        <v>#REF!</v>
      </c>
      <c r="DWJ402" s="73" t="s">
        <v>985</v>
      </c>
      <c r="DWK402" s="95">
        <v>45109</v>
      </c>
      <c r="DWL402" s="65" t="s">
        <v>11</v>
      </c>
      <c r="DWM402" s="370" t="e">
        <f>VLOOKUP(DWU402,Teams,2)</f>
        <v>#REF!</v>
      </c>
      <c r="DWN402" s="370" t="e">
        <f>VLOOKUP(DWV402,Teams,2)</f>
        <v>#REF!</v>
      </c>
      <c r="DWO402" s="464"/>
      <c r="DWP402" s="369">
        <v>0.33333333333333331</v>
      </c>
      <c r="DWQ402" s="370" t="e">
        <f>VLOOKUP(DWM402,fields,2)</f>
        <v>#REF!</v>
      </c>
      <c r="DWR402" s="73" t="s">
        <v>985</v>
      </c>
      <c r="DWS402" s="95">
        <v>45109</v>
      </c>
      <c r="DWT402" s="65" t="s">
        <v>11</v>
      </c>
      <c r="DWU402" s="370" t="e">
        <f>VLOOKUP(DXC402,Teams,2)</f>
        <v>#REF!</v>
      </c>
      <c r="DWV402" s="370" t="e">
        <f>VLOOKUP(DXD402,Teams,2)</f>
        <v>#REF!</v>
      </c>
      <c r="DWW402" s="464"/>
      <c r="DWX402" s="369">
        <v>0.33333333333333331</v>
      </c>
      <c r="DWY402" s="370" t="e">
        <f>VLOOKUP(DWU402,fields,2)</f>
        <v>#REF!</v>
      </c>
      <c r="DWZ402" s="73" t="s">
        <v>985</v>
      </c>
      <c r="DXA402" s="95">
        <v>45109</v>
      </c>
      <c r="DXB402" s="65" t="s">
        <v>11</v>
      </c>
      <c r="DXC402" s="370" t="e">
        <f>VLOOKUP(DXK402,Teams,2)</f>
        <v>#REF!</v>
      </c>
      <c r="DXD402" s="370" t="e">
        <f>VLOOKUP(DXL402,Teams,2)</f>
        <v>#REF!</v>
      </c>
      <c r="DXE402" s="464"/>
      <c r="DXF402" s="369">
        <v>0.33333333333333331</v>
      </c>
      <c r="DXG402" s="370" t="e">
        <f>VLOOKUP(DXC402,fields,2)</f>
        <v>#REF!</v>
      </c>
      <c r="DXH402" s="73" t="s">
        <v>985</v>
      </c>
      <c r="DXI402" s="95">
        <v>45109</v>
      </c>
      <c r="DXJ402" s="65" t="s">
        <v>11</v>
      </c>
      <c r="DXK402" s="370" t="e">
        <f>VLOOKUP(DXS402,Teams,2)</f>
        <v>#REF!</v>
      </c>
      <c r="DXL402" s="370" t="e">
        <f>VLOOKUP(DXT402,Teams,2)</f>
        <v>#REF!</v>
      </c>
      <c r="DXM402" s="464"/>
      <c r="DXN402" s="369">
        <v>0.33333333333333331</v>
      </c>
      <c r="DXO402" s="370" t="e">
        <f>VLOOKUP(DXK402,fields,2)</f>
        <v>#REF!</v>
      </c>
      <c r="DXP402" s="73" t="s">
        <v>985</v>
      </c>
      <c r="DXQ402" s="95">
        <v>45109</v>
      </c>
      <c r="DXR402" s="65" t="s">
        <v>11</v>
      </c>
      <c r="DXS402" s="370" t="e">
        <f>VLOOKUP(DYA402,Teams,2)</f>
        <v>#REF!</v>
      </c>
      <c r="DXT402" s="370" t="e">
        <f>VLOOKUP(DYB402,Teams,2)</f>
        <v>#REF!</v>
      </c>
      <c r="DXU402" s="464"/>
      <c r="DXV402" s="369">
        <v>0.33333333333333331</v>
      </c>
      <c r="DXW402" s="370" t="e">
        <f>VLOOKUP(DXS402,fields,2)</f>
        <v>#REF!</v>
      </c>
      <c r="DXX402" s="73" t="s">
        <v>985</v>
      </c>
      <c r="DXY402" s="95">
        <v>45109</v>
      </c>
      <c r="DXZ402" s="65" t="s">
        <v>11</v>
      </c>
      <c r="DYA402" s="370" t="e">
        <f>VLOOKUP(DYI402,Teams,2)</f>
        <v>#REF!</v>
      </c>
      <c r="DYB402" s="370" t="e">
        <f>VLOOKUP(DYJ402,Teams,2)</f>
        <v>#REF!</v>
      </c>
      <c r="DYC402" s="464"/>
      <c r="DYD402" s="369">
        <v>0.33333333333333331</v>
      </c>
      <c r="DYE402" s="370" t="e">
        <f>VLOOKUP(DYA402,fields,2)</f>
        <v>#REF!</v>
      </c>
      <c r="DYF402" s="73" t="s">
        <v>985</v>
      </c>
      <c r="DYG402" s="95">
        <v>45109</v>
      </c>
      <c r="DYH402" s="65" t="s">
        <v>11</v>
      </c>
      <c r="DYI402" s="370" t="e">
        <f>VLOOKUP(DYQ402,Teams,2)</f>
        <v>#REF!</v>
      </c>
      <c r="DYJ402" s="370" t="e">
        <f>VLOOKUP(DYR402,Teams,2)</f>
        <v>#REF!</v>
      </c>
      <c r="DYK402" s="464"/>
      <c r="DYL402" s="369">
        <v>0.33333333333333331</v>
      </c>
      <c r="DYM402" s="370" t="e">
        <f>VLOOKUP(DYI402,fields,2)</f>
        <v>#REF!</v>
      </c>
      <c r="DYN402" s="73" t="s">
        <v>985</v>
      </c>
      <c r="DYO402" s="95">
        <v>45109</v>
      </c>
      <c r="DYP402" s="65" t="s">
        <v>11</v>
      </c>
      <c r="DYQ402" s="370" t="e">
        <f>VLOOKUP(DYY402,Teams,2)</f>
        <v>#REF!</v>
      </c>
      <c r="DYR402" s="370" t="e">
        <f>VLOOKUP(DYZ402,Teams,2)</f>
        <v>#REF!</v>
      </c>
      <c r="DYS402" s="464"/>
      <c r="DYT402" s="369">
        <v>0.33333333333333331</v>
      </c>
      <c r="DYU402" s="370" t="e">
        <f>VLOOKUP(DYQ402,fields,2)</f>
        <v>#REF!</v>
      </c>
      <c r="DYV402" s="73" t="s">
        <v>985</v>
      </c>
      <c r="DYW402" s="95">
        <v>45109</v>
      </c>
      <c r="DYX402" s="65" t="s">
        <v>11</v>
      </c>
      <c r="DYY402" s="370" t="e">
        <f>VLOOKUP(DZG402,Teams,2)</f>
        <v>#REF!</v>
      </c>
      <c r="DYZ402" s="370" t="e">
        <f>VLOOKUP(DZH402,Teams,2)</f>
        <v>#REF!</v>
      </c>
      <c r="DZA402" s="464"/>
      <c r="DZB402" s="369">
        <v>0.33333333333333331</v>
      </c>
      <c r="DZC402" s="370" t="e">
        <f>VLOOKUP(DYY402,fields,2)</f>
        <v>#REF!</v>
      </c>
      <c r="DZD402" s="73" t="s">
        <v>985</v>
      </c>
      <c r="DZE402" s="95">
        <v>45109</v>
      </c>
      <c r="DZF402" s="65" t="s">
        <v>11</v>
      </c>
      <c r="DZG402" s="370" t="e">
        <f>VLOOKUP(DZO402,Teams,2)</f>
        <v>#REF!</v>
      </c>
      <c r="DZH402" s="370" t="e">
        <f>VLOOKUP(DZP402,Teams,2)</f>
        <v>#REF!</v>
      </c>
      <c r="DZI402" s="464"/>
      <c r="DZJ402" s="369">
        <v>0.33333333333333331</v>
      </c>
      <c r="DZK402" s="370" t="e">
        <f>VLOOKUP(DZG402,fields,2)</f>
        <v>#REF!</v>
      </c>
      <c r="DZL402" s="73" t="s">
        <v>985</v>
      </c>
      <c r="DZM402" s="95">
        <v>45109</v>
      </c>
      <c r="DZN402" s="65" t="s">
        <v>11</v>
      </c>
      <c r="DZO402" s="370" t="e">
        <f>VLOOKUP(DZW402,Teams,2)</f>
        <v>#REF!</v>
      </c>
      <c r="DZP402" s="370" t="e">
        <f>VLOOKUP(DZX402,Teams,2)</f>
        <v>#REF!</v>
      </c>
      <c r="DZQ402" s="464"/>
      <c r="DZR402" s="369">
        <v>0.33333333333333331</v>
      </c>
      <c r="DZS402" s="370" t="e">
        <f>VLOOKUP(DZO402,fields,2)</f>
        <v>#REF!</v>
      </c>
      <c r="DZT402" s="73" t="s">
        <v>985</v>
      </c>
      <c r="DZU402" s="95">
        <v>45109</v>
      </c>
      <c r="DZV402" s="65" t="s">
        <v>11</v>
      </c>
      <c r="DZW402" s="370" t="e">
        <f>VLOOKUP(EAE402,Teams,2)</f>
        <v>#REF!</v>
      </c>
      <c r="DZX402" s="370" t="e">
        <f>VLOOKUP(EAF402,Teams,2)</f>
        <v>#REF!</v>
      </c>
      <c r="DZY402" s="464"/>
      <c r="DZZ402" s="369">
        <v>0.33333333333333331</v>
      </c>
      <c r="EAA402" s="370" t="e">
        <f>VLOOKUP(DZW402,fields,2)</f>
        <v>#REF!</v>
      </c>
      <c r="EAB402" s="73" t="s">
        <v>985</v>
      </c>
      <c r="EAC402" s="95">
        <v>45109</v>
      </c>
      <c r="EAD402" s="65" t="s">
        <v>11</v>
      </c>
      <c r="EAE402" s="370" t="e">
        <f>VLOOKUP(EAM402,Teams,2)</f>
        <v>#REF!</v>
      </c>
      <c r="EAF402" s="370" t="e">
        <f>VLOOKUP(EAN402,Teams,2)</f>
        <v>#REF!</v>
      </c>
      <c r="EAG402" s="464"/>
      <c r="EAH402" s="369">
        <v>0.33333333333333331</v>
      </c>
      <c r="EAI402" s="370" t="e">
        <f>VLOOKUP(EAE402,fields,2)</f>
        <v>#REF!</v>
      </c>
      <c r="EAJ402" s="73" t="s">
        <v>985</v>
      </c>
      <c r="EAK402" s="95">
        <v>45109</v>
      </c>
      <c r="EAL402" s="65" t="s">
        <v>11</v>
      </c>
      <c r="EAM402" s="370" t="e">
        <f>VLOOKUP(EAU402,Teams,2)</f>
        <v>#REF!</v>
      </c>
      <c r="EAN402" s="370" t="e">
        <f>VLOOKUP(EAV402,Teams,2)</f>
        <v>#REF!</v>
      </c>
      <c r="EAO402" s="464"/>
      <c r="EAP402" s="369">
        <v>0.33333333333333331</v>
      </c>
      <c r="EAQ402" s="370" t="e">
        <f>VLOOKUP(EAM402,fields,2)</f>
        <v>#REF!</v>
      </c>
      <c r="EAR402" s="73" t="s">
        <v>985</v>
      </c>
      <c r="EAS402" s="95">
        <v>45109</v>
      </c>
      <c r="EAT402" s="65" t="s">
        <v>11</v>
      </c>
      <c r="EAU402" s="370" t="e">
        <f>VLOOKUP(EBC402,Teams,2)</f>
        <v>#REF!</v>
      </c>
      <c r="EAV402" s="370" t="e">
        <f>VLOOKUP(EBD402,Teams,2)</f>
        <v>#REF!</v>
      </c>
      <c r="EAW402" s="464"/>
      <c r="EAX402" s="369">
        <v>0.33333333333333331</v>
      </c>
      <c r="EAY402" s="370" t="e">
        <f>VLOOKUP(EAU402,fields,2)</f>
        <v>#REF!</v>
      </c>
      <c r="EAZ402" s="73" t="s">
        <v>985</v>
      </c>
      <c r="EBA402" s="95">
        <v>45109</v>
      </c>
      <c r="EBB402" s="65" t="s">
        <v>11</v>
      </c>
      <c r="EBC402" s="370" t="e">
        <f>VLOOKUP(EBK402,Teams,2)</f>
        <v>#REF!</v>
      </c>
      <c r="EBD402" s="370" t="e">
        <f>VLOOKUP(EBL402,Teams,2)</f>
        <v>#REF!</v>
      </c>
      <c r="EBE402" s="464"/>
      <c r="EBF402" s="369">
        <v>0.33333333333333331</v>
      </c>
      <c r="EBG402" s="370" t="e">
        <f>VLOOKUP(EBC402,fields,2)</f>
        <v>#REF!</v>
      </c>
      <c r="EBH402" s="73" t="s">
        <v>985</v>
      </c>
      <c r="EBI402" s="95">
        <v>45109</v>
      </c>
      <c r="EBJ402" s="65" t="s">
        <v>11</v>
      </c>
      <c r="EBK402" s="370" t="e">
        <f>VLOOKUP(EBS402,Teams,2)</f>
        <v>#REF!</v>
      </c>
      <c r="EBL402" s="370" t="e">
        <f>VLOOKUP(EBT402,Teams,2)</f>
        <v>#REF!</v>
      </c>
      <c r="EBM402" s="464"/>
      <c r="EBN402" s="369">
        <v>0.33333333333333331</v>
      </c>
      <c r="EBO402" s="370" t="e">
        <f>VLOOKUP(EBK402,fields,2)</f>
        <v>#REF!</v>
      </c>
      <c r="EBP402" s="73" t="s">
        <v>985</v>
      </c>
      <c r="EBQ402" s="95">
        <v>45109</v>
      </c>
      <c r="EBR402" s="65" t="s">
        <v>11</v>
      </c>
      <c r="EBS402" s="370" t="e">
        <f>VLOOKUP(ECA402,Teams,2)</f>
        <v>#REF!</v>
      </c>
      <c r="EBT402" s="370" t="e">
        <f>VLOOKUP(ECB402,Teams,2)</f>
        <v>#REF!</v>
      </c>
      <c r="EBU402" s="464"/>
      <c r="EBV402" s="369">
        <v>0.33333333333333331</v>
      </c>
      <c r="EBW402" s="370" t="e">
        <f>VLOOKUP(EBS402,fields,2)</f>
        <v>#REF!</v>
      </c>
      <c r="EBX402" s="73" t="s">
        <v>985</v>
      </c>
      <c r="EBY402" s="95">
        <v>45109</v>
      </c>
      <c r="EBZ402" s="65" t="s">
        <v>11</v>
      </c>
      <c r="ECA402" s="370" t="e">
        <f>VLOOKUP(ECI402,Teams,2)</f>
        <v>#REF!</v>
      </c>
      <c r="ECB402" s="370" t="e">
        <f>VLOOKUP(ECJ402,Teams,2)</f>
        <v>#REF!</v>
      </c>
      <c r="ECC402" s="464"/>
      <c r="ECD402" s="369">
        <v>0.33333333333333331</v>
      </c>
      <c r="ECE402" s="370" t="e">
        <f>VLOOKUP(ECA402,fields,2)</f>
        <v>#REF!</v>
      </c>
      <c r="ECF402" s="73" t="s">
        <v>985</v>
      </c>
      <c r="ECG402" s="95">
        <v>45109</v>
      </c>
      <c r="ECH402" s="65" t="s">
        <v>11</v>
      </c>
      <c r="ECI402" s="370" t="e">
        <f>VLOOKUP(ECQ402,Teams,2)</f>
        <v>#REF!</v>
      </c>
      <c r="ECJ402" s="370" t="e">
        <f>VLOOKUP(ECR402,Teams,2)</f>
        <v>#REF!</v>
      </c>
      <c r="ECK402" s="464"/>
      <c r="ECL402" s="369">
        <v>0.33333333333333331</v>
      </c>
      <c r="ECM402" s="370" t="e">
        <f>VLOOKUP(ECI402,fields,2)</f>
        <v>#REF!</v>
      </c>
      <c r="ECN402" s="73" t="s">
        <v>985</v>
      </c>
      <c r="ECO402" s="95">
        <v>45109</v>
      </c>
      <c r="ECP402" s="65" t="s">
        <v>11</v>
      </c>
      <c r="ECQ402" s="370" t="e">
        <f>VLOOKUP(ECY402,Teams,2)</f>
        <v>#REF!</v>
      </c>
      <c r="ECR402" s="370" t="e">
        <f>VLOOKUP(ECZ402,Teams,2)</f>
        <v>#REF!</v>
      </c>
      <c r="ECS402" s="464"/>
      <c r="ECT402" s="369">
        <v>0.33333333333333331</v>
      </c>
      <c r="ECU402" s="370" t="e">
        <f>VLOOKUP(ECQ402,fields,2)</f>
        <v>#REF!</v>
      </c>
      <c r="ECV402" s="73" t="s">
        <v>985</v>
      </c>
      <c r="ECW402" s="95">
        <v>45109</v>
      </c>
      <c r="ECX402" s="65" t="s">
        <v>11</v>
      </c>
      <c r="ECY402" s="370" t="e">
        <f>VLOOKUP(EDG402,Teams,2)</f>
        <v>#REF!</v>
      </c>
      <c r="ECZ402" s="370" t="e">
        <f>VLOOKUP(EDH402,Teams,2)</f>
        <v>#REF!</v>
      </c>
      <c r="EDA402" s="464"/>
      <c r="EDB402" s="369">
        <v>0.33333333333333331</v>
      </c>
      <c r="EDC402" s="370" t="e">
        <f>VLOOKUP(ECY402,fields,2)</f>
        <v>#REF!</v>
      </c>
      <c r="EDD402" s="73" t="s">
        <v>985</v>
      </c>
      <c r="EDE402" s="95">
        <v>45109</v>
      </c>
      <c r="EDF402" s="65" t="s">
        <v>11</v>
      </c>
      <c r="EDG402" s="370" t="e">
        <f>VLOOKUP(EDO402,Teams,2)</f>
        <v>#REF!</v>
      </c>
      <c r="EDH402" s="370" t="e">
        <f>VLOOKUP(EDP402,Teams,2)</f>
        <v>#REF!</v>
      </c>
      <c r="EDI402" s="464"/>
      <c r="EDJ402" s="369">
        <v>0.33333333333333331</v>
      </c>
      <c r="EDK402" s="370" t="e">
        <f>VLOOKUP(EDG402,fields,2)</f>
        <v>#REF!</v>
      </c>
      <c r="EDL402" s="73" t="s">
        <v>985</v>
      </c>
      <c r="EDM402" s="95">
        <v>45109</v>
      </c>
      <c r="EDN402" s="65" t="s">
        <v>11</v>
      </c>
      <c r="EDO402" s="370" t="e">
        <f>VLOOKUP(EDW402,Teams,2)</f>
        <v>#REF!</v>
      </c>
      <c r="EDP402" s="370" t="e">
        <f>VLOOKUP(EDX402,Teams,2)</f>
        <v>#REF!</v>
      </c>
      <c r="EDQ402" s="464"/>
      <c r="EDR402" s="369">
        <v>0.33333333333333331</v>
      </c>
      <c r="EDS402" s="370" t="e">
        <f>VLOOKUP(EDO402,fields,2)</f>
        <v>#REF!</v>
      </c>
      <c r="EDT402" s="73" t="s">
        <v>985</v>
      </c>
      <c r="EDU402" s="95">
        <v>45109</v>
      </c>
      <c r="EDV402" s="65" t="s">
        <v>11</v>
      </c>
      <c r="EDW402" s="370" t="e">
        <f>VLOOKUP(EEE402,Teams,2)</f>
        <v>#REF!</v>
      </c>
      <c r="EDX402" s="370" t="e">
        <f>VLOOKUP(EEF402,Teams,2)</f>
        <v>#REF!</v>
      </c>
      <c r="EDY402" s="464"/>
      <c r="EDZ402" s="369">
        <v>0.33333333333333331</v>
      </c>
      <c r="EEA402" s="370" t="e">
        <f>VLOOKUP(EDW402,fields,2)</f>
        <v>#REF!</v>
      </c>
      <c r="EEB402" s="73" t="s">
        <v>985</v>
      </c>
      <c r="EEC402" s="95">
        <v>45109</v>
      </c>
      <c r="EED402" s="65" t="s">
        <v>11</v>
      </c>
      <c r="EEE402" s="370" t="e">
        <f>VLOOKUP(EEM402,Teams,2)</f>
        <v>#REF!</v>
      </c>
      <c r="EEF402" s="370" t="e">
        <f>VLOOKUP(EEN402,Teams,2)</f>
        <v>#REF!</v>
      </c>
      <c r="EEG402" s="464"/>
      <c r="EEH402" s="369">
        <v>0.33333333333333331</v>
      </c>
      <c r="EEI402" s="370" t="e">
        <f>VLOOKUP(EEE402,fields,2)</f>
        <v>#REF!</v>
      </c>
      <c r="EEJ402" s="73" t="s">
        <v>985</v>
      </c>
      <c r="EEK402" s="95">
        <v>45109</v>
      </c>
      <c r="EEL402" s="65" t="s">
        <v>11</v>
      </c>
      <c r="EEM402" s="370" t="e">
        <f>VLOOKUP(EEU402,Teams,2)</f>
        <v>#REF!</v>
      </c>
      <c r="EEN402" s="370" t="e">
        <f>VLOOKUP(EEV402,Teams,2)</f>
        <v>#REF!</v>
      </c>
      <c r="EEO402" s="464"/>
      <c r="EEP402" s="369">
        <v>0.33333333333333331</v>
      </c>
      <c r="EEQ402" s="370" t="e">
        <f>VLOOKUP(EEM402,fields,2)</f>
        <v>#REF!</v>
      </c>
      <c r="EER402" s="73" t="s">
        <v>985</v>
      </c>
      <c r="EES402" s="95">
        <v>45109</v>
      </c>
      <c r="EET402" s="65" t="s">
        <v>11</v>
      </c>
      <c r="EEU402" s="370" t="e">
        <f>VLOOKUP(EFC402,Teams,2)</f>
        <v>#REF!</v>
      </c>
      <c r="EEV402" s="370" t="e">
        <f>VLOOKUP(EFD402,Teams,2)</f>
        <v>#REF!</v>
      </c>
      <c r="EEW402" s="464"/>
      <c r="EEX402" s="369">
        <v>0.33333333333333331</v>
      </c>
      <c r="EEY402" s="370" t="e">
        <f>VLOOKUP(EEU402,fields,2)</f>
        <v>#REF!</v>
      </c>
      <c r="EEZ402" s="73" t="s">
        <v>985</v>
      </c>
      <c r="EFA402" s="95">
        <v>45109</v>
      </c>
      <c r="EFB402" s="65" t="s">
        <v>11</v>
      </c>
      <c r="EFC402" s="370" t="e">
        <f>VLOOKUP(EFK402,Teams,2)</f>
        <v>#REF!</v>
      </c>
      <c r="EFD402" s="370" t="e">
        <f>VLOOKUP(EFL402,Teams,2)</f>
        <v>#REF!</v>
      </c>
      <c r="EFE402" s="464"/>
      <c r="EFF402" s="369">
        <v>0.33333333333333331</v>
      </c>
      <c r="EFG402" s="370" t="e">
        <f>VLOOKUP(EFC402,fields,2)</f>
        <v>#REF!</v>
      </c>
      <c r="EFH402" s="73" t="s">
        <v>985</v>
      </c>
      <c r="EFI402" s="95">
        <v>45109</v>
      </c>
      <c r="EFJ402" s="65" t="s">
        <v>11</v>
      </c>
      <c r="EFK402" s="370" t="e">
        <f>VLOOKUP(EFS402,Teams,2)</f>
        <v>#REF!</v>
      </c>
      <c r="EFL402" s="370" t="e">
        <f>VLOOKUP(EFT402,Teams,2)</f>
        <v>#REF!</v>
      </c>
      <c r="EFM402" s="464"/>
      <c r="EFN402" s="369">
        <v>0.33333333333333331</v>
      </c>
      <c r="EFO402" s="370" t="e">
        <f>VLOOKUP(EFK402,fields,2)</f>
        <v>#REF!</v>
      </c>
      <c r="EFP402" s="73" t="s">
        <v>985</v>
      </c>
      <c r="EFQ402" s="95">
        <v>45109</v>
      </c>
      <c r="EFR402" s="65" t="s">
        <v>11</v>
      </c>
      <c r="EFS402" s="370" t="e">
        <f>VLOOKUP(EGA402,Teams,2)</f>
        <v>#REF!</v>
      </c>
      <c r="EFT402" s="370" t="e">
        <f>VLOOKUP(EGB402,Teams,2)</f>
        <v>#REF!</v>
      </c>
      <c r="EFU402" s="464"/>
      <c r="EFV402" s="369">
        <v>0.33333333333333331</v>
      </c>
      <c r="EFW402" s="370" t="e">
        <f>VLOOKUP(EFS402,fields,2)</f>
        <v>#REF!</v>
      </c>
      <c r="EFX402" s="73" t="s">
        <v>985</v>
      </c>
      <c r="EFY402" s="95">
        <v>45109</v>
      </c>
      <c r="EFZ402" s="65" t="s">
        <v>11</v>
      </c>
      <c r="EGA402" s="370" t="e">
        <f>VLOOKUP(EGI402,Teams,2)</f>
        <v>#REF!</v>
      </c>
      <c r="EGB402" s="370" t="e">
        <f>VLOOKUP(EGJ402,Teams,2)</f>
        <v>#REF!</v>
      </c>
      <c r="EGC402" s="464"/>
      <c r="EGD402" s="369">
        <v>0.33333333333333331</v>
      </c>
      <c r="EGE402" s="370" t="e">
        <f>VLOOKUP(EGA402,fields,2)</f>
        <v>#REF!</v>
      </c>
      <c r="EGF402" s="73" t="s">
        <v>985</v>
      </c>
      <c r="EGG402" s="95">
        <v>45109</v>
      </c>
      <c r="EGH402" s="65" t="s">
        <v>11</v>
      </c>
      <c r="EGI402" s="370" t="e">
        <f>VLOOKUP(EGQ402,Teams,2)</f>
        <v>#REF!</v>
      </c>
      <c r="EGJ402" s="370" t="e">
        <f>VLOOKUP(EGR402,Teams,2)</f>
        <v>#REF!</v>
      </c>
      <c r="EGK402" s="464"/>
      <c r="EGL402" s="369">
        <v>0.33333333333333331</v>
      </c>
      <c r="EGM402" s="370" t="e">
        <f>VLOOKUP(EGI402,fields,2)</f>
        <v>#REF!</v>
      </c>
      <c r="EGN402" s="73" t="s">
        <v>985</v>
      </c>
      <c r="EGO402" s="95">
        <v>45109</v>
      </c>
      <c r="EGP402" s="65" t="s">
        <v>11</v>
      </c>
      <c r="EGQ402" s="370" t="e">
        <f>VLOOKUP(EGY402,Teams,2)</f>
        <v>#REF!</v>
      </c>
      <c r="EGR402" s="370" t="e">
        <f>VLOOKUP(EGZ402,Teams,2)</f>
        <v>#REF!</v>
      </c>
      <c r="EGS402" s="464"/>
      <c r="EGT402" s="369">
        <v>0.33333333333333331</v>
      </c>
      <c r="EGU402" s="370" t="e">
        <f>VLOOKUP(EGQ402,fields,2)</f>
        <v>#REF!</v>
      </c>
      <c r="EGV402" s="73" t="s">
        <v>985</v>
      </c>
      <c r="EGW402" s="95">
        <v>45109</v>
      </c>
      <c r="EGX402" s="65" t="s">
        <v>11</v>
      </c>
      <c r="EGY402" s="370" t="e">
        <f>VLOOKUP(EHG402,Teams,2)</f>
        <v>#REF!</v>
      </c>
      <c r="EGZ402" s="370" t="e">
        <f>VLOOKUP(EHH402,Teams,2)</f>
        <v>#REF!</v>
      </c>
      <c r="EHA402" s="464"/>
      <c r="EHB402" s="369">
        <v>0.33333333333333331</v>
      </c>
      <c r="EHC402" s="370" t="e">
        <f>VLOOKUP(EGY402,fields,2)</f>
        <v>#REF!</v>
      </c>
      <c r="EHD402" s="73" t="s">
        <v>985</v>
      </c>
      <c r="EHE402" s="95">
        <v>45109</v>
      </c>
      <c r="EHF402" s="65" t="s">
        <v>11</v>
      </c>
      <c r="EHG402" s="370" t="e">
        <f>VLOOKUP(EHO402,Teams,2)</f>
        <v>#REF!</v>
      </c>
      <c r="EHH402" s="370" t="e">
        <f>VLOOKUP(EHP402,Teams,2)</f>
        <v>#REF!</v>
      </c>
      <c r="EHI402" s="464"/>
      <c r="EHJ402" s="369">
        <v>0.33333333333333331</v>
      </c>
      <c r="EHK402" s="370" t="e">
        <f>VLOOKUP(EHG402,fields,2)</f>
        <v>#REF!</v>
      </c>
      <c r="EHL402" s="73" t="s">
        <v>985</v>
      </c>
      <c r="EHM402" s="95">
        <v>45109</v>
      </c>
      <c r="EHN402" s="65" t="s">
        <v>11</v>
      </c>
      <c r="EHO402" s="370" t="e">
        <f>VLOOKUP(EHW402,Teams,2)</f>
        <v>#REF!</v>
      </c>
      <c r="EHP402" s="370" t="e">
        <f>VLOOKUP(EHX402,Teams,2)</f>
        <v>#REF!</v>
      </c>
      <c r="EHQ402" s="464"/>
      <c r="EHR402" s="369">
        <v>0.33333333333333331</v>
      </c>
      <c r="EHS402" s="370" t="e">
        <f>VLOOKUP(EHO402,fields,2)</f>
        <v>#REF!</v>
      </c>
      <c r="EHT402" s="73" t="s">
        <v>985</v>
      </c>
      <c r="EHU402" s="95">
        <v>45109</v>
      </c>
      <c r="EHV402" s="65" t="s">
        <v>11</v>
      </c>
      <c r="EHW402" s="370" t="e">
        <f>VLOOKUP(EIE402,Teams,2)</f>
        <v>#REF!</v>
      </c>
      <c r="EHX402" s="370" t="e">
        <f>VLOOKUP(EIF402,Teams,2)</f>
        <v>#REF!</v>
      </c>
      <c r="EHY402" s="464"/>
      <c r="EHZ402" s="369">
        <v>0.33333333333333331</v>
      </c>
      <c r="EIA402" s="370" t="e">
        <f>VLOOKUP(EHW402,fields,2)</f>
        <v>#REF!</v>
      </c>
      <c r="EIB402" s="73" t="s">
        <v>985</v>
      </c>
      <c r="EIC402" s="95">
        <v>45109</v>
      </c>
      <c r="EID402" s="65" t="s">
        <v>11</v>
      </c>
      <c r="EIE402" s="370" t="e">
        <f>VLOOKUP(EIM402,Teams,2)</f>
        <v>#REF!</v>
      </c>
      <c r="EIF402" s="370" t="e">
        <f>VLOOKUP(EIN402,Teams,2)</f>
        <v>#REF!</v>
      </c>
      <c r="EIG402" s="464"/>
      <c r="EIH402" s="369">
        <v>0.33333333333333331</v>
      </c>
      <c r="EII402" s="370" t="e">
        <f>VLOOKUP(EIE402,fields,2)</f>
        <v>#REF!</v>
      </c>
      <c r="EIJ402" s="73" t="s">
        <v>985</v>
      </c>
      <c r="EIK402" s="95">
        <v>45109</v>
      </c>
      <c r="EIL402" s="65" t="s">
        <v>11</v>
      </c>
      <c r="EIM402" s="370" t="e">
        <f>VLOOKUP(EIU402,Teams,2)</f>
        <v>#REF!</v>
      </c>
      <c r="EIN402" s="370" t="e">
        <f>VLOOKUP(EIV402,Teams,2)</f>
        <v>#REF!</v>
      </c>
      <c r="EIO402" s="464"/>
      <c r="EIP402" s="369">
        <v>0.33333333333333331</v>
      </c>
      <c r="EIQ402" s="370" t="e">
        <f>VLOOKUP(EIM402,fields,2)</f>
        <v>#REF!</v>
      </c>
      <c r="EIR402" s="73" t="s">
        <v>985</v>
      </c>
      <c r="EIS402" s="95">
        <v>45109</v>
      </c>
      <c r="EIT402" s="65" t="s">
        <v>11</v>
      </c>
      <c r="EIU402" s="370" t="e">
        <f>VLOOKUP(EJC402,Teams,2)</f>
        <v>#REF!</v>
      </c>
      <c r="EIV402" s="370" t="e">
        <f>VLOOKUP(EJD402,Teams,2)</f>
        <v>#REF!</v>
      </c>
      <c r="EIW402" s="464"/>
      <c r="EIX402" s="369">
        <v>0.33333333333333331</v>
      </c>
      <c r="EIY402" s="370" t="e">
        <f>VLOOKUP(EIU402,fields,2)</f>
        <v>#REF!</v>
      </c>
      <c r="EIZ402" s="73" t="s">
        <v>985</v>
      </c>
      <c r="EJA402" s="95">
        <v>45109</v>
      </c>
      <c r="EJB402" s="65" t="s">
        <v>11</v>
      </c>
      <c r="EJC402" s="370" t="e">
        <f>VLOOKUP(EJK402,Teams,2)</f>
        <v>#REF!</v>
      </c>
      <c r="EJD402" s="370" t="e">
        <f>VLOOKUP(EJL402,Teams,2)</f>
        <v>#REF!</v>
      </c>
      <c r="EJE402" s="464"/>
      <c r="EJF402" s="369">
        <v>0.33333333333333331</v>
      </c>
      <c r="EJG402" s="370" t="e">
        <f>VLOOKUP(EJC402,fields,2)</f>
        <v>#REF!</v>
      </c>
      <c r="EJH402" s="73" t="s">
        <v>985</v>
      </c>
      <c r="EJI402" s="95">
        <v>45109</v>
      </c>
      <c r="EJJ402" s="65" t="s">
        <v>11</v>
      </c>
      <c r="EJK402" s="370" t="e">
        <f>VLOOKUP(EJS402,Teams,2)</f>
        <v>#REF!</v>
      </c>
      <c r="EJL402" s="370" t="e">
        <f>VLOOKUP(EJT402,Teams,2)</f>
        <v>#REF!</v>
      </c>
      <c r="EJM402" s="464"/>
      <c r="EJN402" s="369">
        <v>0.33333333333333331</v>
      </c>
      <c r="EJO402" s="370" t="e">
        <f>VLOOKUP(EJK402,fields,2)</f>
        <v>#REF!</v>
      </c>
      <c r="EJP402" s="73" t="s">
        <v>985</v>
      </c>
      <c r="EJQ402" s="95">
        <v>45109</v>
      </c>
      <c r="EJR402" s="65" t="s">
        <v>11</v>
      </c>
      <c r="EJS402" s="370" t="e">
        <f>VLOOKUP(EKA402,Teams,2)</f>
        <v>#REF!</v>
      </c>
      <c r="EJT402" s="370" t="e">
        <f>VLOOKUP(EKB402,Teams,2)</f>
        <v>#REF!</v>
      </c>
      <c r="EJU402" s="464"/>
      <c r="EJV402" s="369">
        <v>0.33333333333333331</v>
      </c>
      <c r="EJW402" s="370" t="e">
        <f>VLOOKUP(EJS402,fields,2)</f>
        <v>#REF!</v>
      </c>
      <c r="EJX402" s="73" t="s">
        <v>985</v>
      </c>
      <c r="EJY402" s="95">
        <v>45109</v>
      </c>
      <c r="EJZ402" s="65" t="s">
        <v>11</v>
      </c>
      <c r="EKA402" s="370" t="e">
        <f>VLOOKUP(EKI402,Teams,2)</f>
        <v>#REF!</v>
      </c>
      <c r="EKB402" s="370" t="e">
        <f>VLOOKUP(EKJ402,Teams,2)</f>
        <v>#REF!</v>
      </c>
      <c r="EKC402" s="464"/>
      <c r="EKD402" s="369">
        <v>0.33333333333333331</v>
      </c>
      <c r="EKE402" s="370" t="e">
        <f>VLOOKUP(EKA402,fields,2)</f>
        <v>#REF!</v>
      </c>
      <c r="EKF402" s="73" t="s">
        <v>985</v>
      </c>
      <c r="EKG402" s="95">
        <v>45109</v>
      </c>
      <c r="EKH402" s="65" t="s">
        <v>11</v>
      </c>
      <c r="EKI402" s="370" t="e">
        <f>VLOOKUP(EKQ402,Teams,2)</f>
        <v>#REF!</v>
      </c>
      <c r="EKJ402" s="370" t="e">
        <f>VLOOKUP(EKR402,Teams,2)</f>
        <v>#REF!</v>
      </c>
      <c r="EKK402" s="464"/>
      <c r="EKL402" s="369">
        <v>0.33333333333333331</v>
      </c>
      <c r="EKM402" s="370" t="e">
        <f>VLOOKUP(EKI402,fields,2)</f>
        <v>#REF!</v>
      </c>
      <c r="EKN402" s="73" t="s">
        <v>985</v>
      </c>
      <c r="EKO402" s="95">
        <v>45109</v>
      </c>
      <c r="EKP402" s="65" t="s">
        <v>11</v>
      </c>
      <c r="EKQ402" s="370" t="e">
        <f>VLOOKUP(EKY402,Teams,2)</f>
        <v>#REF!</v>
      </c>
      <c r="EKR402" s="370" t="e">
        <f>VLOOKUP(EKZ402,Teams,2)</f>
        <v>#REF!</v>
      </c>
      <c r="EKS402" s="464"/>
      <c r="EKT402" s="369">
        <v>0.33333333333333331</v>
      </c>
      <c r="EKU402" s="370" t="e">
        <f>VLOOKUP(EKQ402,fields,2)</f>
        <v>#REF!</v>
      </c>
      <c r="EKV402" s="73" t="s">
        <v>985</v>
      </c>
      <c r="EKW402" s="95">
        <v>45109</v>
      </c>
      <c r="EKX402" s="65" t="s">
        <v>11</v>
      </c>
      <c r="EKY402" s="370" t="e">
        <f>VLOOKUP(ELG402,Teams,2)</f>
        <v>#REF!</v>
      </c>
      <c r="EKZ402" s="370" t="e">
        <f>VLOOKUP(ELH402,Teams,2)</f>
        <v>#REF!</v>
      </c>
      <c r="ELA402" s="464"/>
      <c r="ELB402" s="369">
        <v>0.33333333333333331</v>
      </c>
      <c r="ELC402" s="370" t="e">
        <f>VLOOKUP(EKY402,fields,2)</f>
        <v>#REF!</v>
      </c>
      <c r="ELD402" s="73" t="s">
        <v>985</v>
      </c>
      <c r="ELE402" s="95">
        <v>45109</v>
      </c>
      <c r="ELF402" s="65" t="s">
        <v>11</v>
      </c>
      <c r="ELG402" s="370" t="e">
        <f>VLOOKUP(ELO402,Teams,2)</f>
        <v>#REF!</v>
      </c>
      <c r="ELH402" s="370" t="e">
        <f>VLOOKUP(ELP402,Teams,2)</f>
        <v>#REF!</v>
      </c>
      <c r="ELI402" s="464"/>
      <c r="ELJ402" s="369">
        <v>0.33333333333333331</v>
      </c>
      <c r="ELK402" s="370" t="e">
        <f>VLOOKUP(ELG402,fields,2)</f>
        <v>#REF!</v>
      </c>
      <c r="ELL402" s="73" t="s">
        <v>985</v>
      </c>
      <c r="ELM402" s="95">
        <v>45109</v>
      </c>
      <c r="ELN402" s="65" t="s">
        <v>11</v>
      </c>
      <c r="ELO402" s="370" t="e">
        <f>VLOOKUP(ELW402,Teams,2)</f>
        <v>#REF!</v>
      </c>
      <c r="ELP402" s="370" t="e">
        <f>VLOOKUP(ELX402,Teams,2)</f>
        <v>#REF!</v>
      </c>
      <c r="ELQ402" s="464"/>
      <c r="ELR402" s="369">
        <v>0.33333333333333331</v>
      </c>
      <c r="ELS402" s="370" t="e">
        <f>VLOOKUP(ELO402,fields,2)</f>
        <v>#REF!</v>
      </c>
      <c r="ELT402" s="73" t="s">
        <v>985</v>
      </c>
      <c r="ELU402" s="95">
        <v>45109</v>
      </c>
      <c r="ELV402" s="65" t="s">
        <v>11</v>
      </c>
      <c r="ELW402" s="370" t="e">
        <f>VLOOKUP(EME402,Teams,2)</f>
        <v>#REF!</v>
      </c>
      <c r="ELX402" s="370" t="e">
        <f>VLOOKUP(EMF402,Teams,2)</f>
        <v>#REF!</v>
      </c>
      <c r="ELY402" s="464"/>
      <c r="ELZ402" s="369">
        <v>0.33333333333333331</v>
      </c>
      <c r="EMA402" s="370" t="e">
        <f>VLOOKUP(ELW402,fields,2)</f>
        <v>#REF!</v>
      </c>
      <c r="EMB402" s="73" t="s">
        <v>985</v>
      </c>
      <c r="EMC402" s="95">
        <v>45109</v>
      </c>
      <c r="EMD402" s="65" t="s">
        <v>11</v>
      </c>
      <c r="EME402" s="370" t="e">
        <f>VLOOKUP(EMM402,Teams,2)</f>
        <v>#REF!</v>
      </c>
      <c r="EMF402" s="370" t="e">
        <f>VLOOKUP(EMN402,Teams,2)</f>
        <v>#REF!</v>
      </c>
      <c r="EMG402" s="464"/>
      <c r="EMH402" s="369">
        <v>0.33333333333333331</v>
      </c>
      <c r="EMI402" s="370" t="e">
        <f>VLOOKUP(EME402,fields,2)</f>
        <v>#REF!</v>
      </c>
      <c r="EMJ402" s="73" t="s">
        <v>985</v>
      </c>
      <c r="EMK402" s="95">
        <v>45109</v>
      </c>
      <c r="EML402" s="65" t="s">
        <v>11</v>
      </c>
      <c r="EMM402" s="370" t="e">
        <f>VLOOKUP(EMU402,Teams,2)</f>
        <v>#REF!</v>
      </c>
      <c r="EMN402" s="370" t="e">
        <f>VLOOKUP(EMV402,Teams,2)</f>
        <v>#REF!</v>
      </c>
      <c r="EMO402" s="464"/>
      <c r="EMP402" s="369">
        <v>0.33333333333333331</v>
      </c>
      <c r="EMQ402" s="370" t="e">
        <f>VLOOKUP(EMM402,fields,2)</f>
        <v>#REF!</v>
      </c>
      <c r="EMR402" s="73" t="s">
        <v>985</v>
      </c>
      <c r="EMS402" s="95">
        <v>45109</v>
      </c>
      <c r="EMT402" s="65" t="s">
        <v>11</v>
      </c>
      <c r="EMU402" s="370" t="e">
        <f>VLOOKUP(ENC402,Teams,2)</f>
        <v>#REF!</v>
      </c>
      <c r="EMV402" s="370" t="e">
        <f>VLOOKUP(END402,Teams,2)</f>
        <v>#REF!</v>
      </c>
      <c r="EMW402" s="464"/>
      <c r="EMX402" s="369">
        <v>0.33333333333333331</v>
      </c>
      <c r="EMY402" s="370" t="e">
        <f>VLOOKUP(EMU402,fields,2)</f>
        <v>#REF!</v>
      </c>
      <c r="EMZ402" s="73" t="s">
        <v>985</v>
      </c>
      <c r="ENA402" s="95">
        <v>45109</v>
      </c>
      <c r="ENB402" s="65" t="s">
        <v>11</v>
      </c>
      <c r="ENC402" s="370" t="e">
        <f>VLOOKUP(ENK402,Teams,2)</f>
        <v>#REF!</v>
      </c>
      <c r="END402" s="370" t="e">
        <f>VLOOKUP(ENL402,Teams,2)</f>
        <v>#REF!</v>
      </c>
      <c r="ENE402" s="464"/>
      <c r="ENF402" s="369">
        <v>0.33333333333333331</v>
      </c>
      <c r="ENG402" s="370" t="e">
        <f>VLOOKUP(ENC402,fields,2)</f>
        <v>#REF!</v>
      </c>
      <c r="ENH402" s="73" t="s">
        <v>985</v>
      </c>
      <c r="ENI402" s="95">
        <v>45109</v>
      </c>
      <c r="ENJ402" s="65" t="s">
        <v>11</v>
      </c>
      <c r="ENK402" s="370" t="e">
        <f>VLOOKUP(ENS402,Teams,2)</f>
        <v>#REF!</v>
      </c>
      <c r="ENL402" s="370" t="e">
        <f>VLOOKUP(ENT402,Teams,2)</f>
        <v>#REF!</v>
      </c>
      <c r="ENM402" s="464"/>
      <c r="ENN402" s="369">
        <v>0.33333333333333331</v>
      </c>
      <c r="ENO402" s="370" t="e">
        <f>VLOOKUP(ENK402,fields,2)</f>
        <v>#REF!</v>
      </c>
      <c r="ENP402" s="73" t="s">
        <v>985</v>
      </c>
      <c r="ENQ402" s="95">
        <v>45109</v>
      </c>
      <c r="ENR402" s="65" t="s">
        <v>11</v>
      </c>
      <c r="ENS402" s="370" t="e">
        <f>VLOOKUP(EOA402,Teams,2)</f>
        <v>#REF!</v>
      </c>
      <c r="ENT402" s="370" t="e">
        <f>VLOOKUP(EOB402,Teams,2)</f>
        <v>#REF!</v>
      </c>
      <c r="ENU402" s="464"/>
      <c r="ENV402" s="369">
        <v>0.33333333333333331</v>
      </c>
      <c r="ENW402" s="370" t="e">
        <f>VLOOKUP(ENS402,fields,2)</f>
        <v>#REF!</v>
      </c>
      <c r="ENX402" s="73" t="s">
        <v>985</v>
      </c>
      <c r="ENY402" s="95">
        <v>45109</v>
      </c>
      <c r="ENZ402" s="65" t="s">
        <v>11</v>
      </c>
      <c r="EOA402" s="370" t="e">
        <f>VLOOKUP(EOI402,Teams,2)</f>
        <v>#REF!</v>
      </c>
      <c r="EOB402" s="370" t="e">
        <f>VLOOKUP(EOJ402,Teams,2)</f>
        <v>#REF!</v>
      </c>
      <c r="EOC402" s="464"/>
      <c r="EOD402" s="369">
        <v>0.33333333333333331</v>
      </c>
      <c r="EOE402" s="370" t="e">
        <f>VLOOKUP(EOA402,fields,2)</f>
        <v>#REF!</v>
      </c>
      <c r="EOF402" s="73" t="s">
        <v>985</v>
      </c>
      <c r="EOG402" s="95">
        <v>45109</v>
      </c>
      <c r="EOH402" s="65" t="s">
        <v>11</v>
      </c>
      <c r="EOI402" s="370" t="e">
        <f>VLOOKUP(EOQ402,Teams,2)</f>
        <v>#REF!</v>
      </c>
      <c r="EOJ402" s="370" t="e">
        <f>VLOOKUP(EOR402,Teams,2)</f>
        <v>#REF!</v>
      </c>
      <c r="EOK402" s="464"/>
      <c r="EOL402" s="369">
        <v>0.33333333333333331</v>
      </c>
      <c r="EOM402" s="370" t="e">
        <f>VLOOKUP(EOI402,fields,2)</f>
        <v>#REF!</v>
      </c>
      <c r="EON402" s="73" t="s">
        <v>985</v>
      </c>
      <c r="EOO402" s="95">
        <v>45109</v>
      </c>
      <c r="EOP402" s="65" t="s">
        <v>11</v>
      </c>
      <c r="EOQ402" s="370" t="e">
        <f>VLOOKUP(EOY402,Teams,2)</f>
        <v>#REF!</v>
      </c>
      <c r="EOR402" s="370" t="e">
        <f>VLOOKUP(EOZ402,Teams,2)</f>
        <v>#REF!</v>
      </c>
      <c r="EOS402" s="464"/>
      <c r="EOT402" s="369">
        <v>0.33333333333333331</v>
      </c>
      <c r="EOU402" s="370" t="e">
        <f>VLOOKUP(EOQ402,fields,2)</f>
        <v>#REF!</v>
      </c>
      <c r="EOV402" s="73" t="s">
        <v>985</v>
      </c>
      <c r="EOW402" s="95">
        <v>45109</v>
      </c>
      <c r="EOX402" s="65" t="s">
        <v>11</v>
      </c>
      <c r="EOY402" s="370" t="e">
        <f>VLOOKUP(EPG402,Teams,2)</f>
        <v>#REF!</v>
      </c>
      <c r="EOZ402" s="370" t="e">
        <f>VLOOKUP(EPH402,Teams,2)</f>
        <v>#REF!</v>
      </c>
      <c r="EPA402" s="464"/>
      <c r="EPB402" s="369">
        <v>0.33333333333333331</v>
      </c>
      <c r="EPC402" s="370" t="e">
        <f>VLOOKUP(EOY402,fields,2)</f>
        <v>#REF!</v>
      </c>
      <c r="EPD402" s="73" t="s">
        <v>985</v>
      </c>
      <c r="EPE402" s="95">
        <v>45109</v>
      </c>
      <c r="EPF402" s="65" t="s">
        <v>11</v>
      </c>
      <c r="EPG402" s="370" t="e">
        <f>VLOOKUP(EPO402,Teams,2)</f>
        <v>#REF!</v>
      </c>
      <c r="EPH402" s="370" t="e">
        <f>VLOOKUP(EPP402,Teams,2)</f>
        <v>#REF!</v>
      </c>
      <c r="EPI402" s="464"/>
      <c r="EPJ402" s="369">
        <v>0.33333333333333331</v>
      </c>
      <c r="EPK402" s="370" t="e">
        <f>VLOOKUP(EPG402,fields,2)</f>
        <v>#REF!</v>
      </c>
      <c r="EPL402" s="73" t="s">
        <v>985</v>
      </c>
      <c r="EPM402" s="95">
        <v>45109</v>
      </c>
      <c r="EPN402" s="65" t="s">
        <v>11</v>
      </c>
      <c r="EPO402" s="370" t="e">
        <f>VLOOKUP(EPW402,Teams,2)</f>
        <v>#REF!</v>
      </c>
      <c r="EPP402" s="370" t="e">
        <f>VLOOKUP(EPX402,Teams,2)</f>
        <v>#REF!</v>
      </c>
      <c r="EPQ402" s="464"/>
      <c r="EPR402" s="369">
        <v>0.33333333333333331</v>
      </c>
      <c r="EPS402" s="370" t="e">
        <f>VLOOKUP(EPO402,fields,2)</f>
        <v>#REF!</v>
      </c>
      <c r="EPT402" s="73" t="s">
        <v>985</v>
      </c>
      <c r="EPU402" s="95">
        <v>45109</v>
      </c>
      <c r="EPV402" s="65" t="s">
        <v>11</v>
      </c>
      <c r="EPW402" s="370" t="e">
        <f>VLOOKUP(EQE402,Teams,2)</f>
        <v>#REF!</v>
      </c>
      <c r="EPX402" s="370" t="e">
        <f>VLOOKUP(EQF402,Teams,2)</f>
        <v>#REF!</v>
      </c>
      <c r="EPY402" s="464"/>
      <c r="EPZ402" s="369">
        <v>0.33333333333333331</v>
      </c>
      <c r="EQA402" s="370" t="e">
        <f>VLOOKUP(EPW402,fields,2)</f>
        <v>#REF!</v>
      </c>
      <c r="EQB402" s="73" t="s">
        <v>985</v>
      </c>
      <c r="EQC402" s="95">
        <v>45109</v>
      </c>
      <c r="EQD402" s="65" t="s">
        <v>11</v>
      </c>
      <c r="EQE402" s="370" t="e">
        <f>VLOOKUP(EQM402,Teams,2)</f>
        <v>#REF!</v>
      </c>
      <c r="EQF402" s="370" t="e">
        <f>VLOOKUP(EQN402,Teams,2)</f>
        <v>#REF!</v>
      </c>
      <c r="EQG402" s="464"/>
      <c r="EQH402" s="369">
        <v>0.33333333333333331</v>
      </c>
      <c r="EQI402" s="370" t="e">
        <f>VLOOKUP(EQE402,fields,2)</f>
        <v>#REF!</v>
      </c>
      <c r="EQJ402" s="73" t="s">
        <v>985</v>
      </c>
      <c r="EQK402" s="95">
        <v>45109</v>
      </c>
      <c r="EQL402" s="65" t="s">
        <v>11</v>
      </c>
      <c r="EQM402" s="370" t="e">
        <f>VLOOKUP(EQU402,Teams,2)</f>
        <v>#REF!</v>
      </c>
      <c r="EQN402" s="370" t="e">
        <f>VLOOKUP(EQV402,Teams,2)</f>
        <v>#REF!</v>
      </c>
      <c r="EQO402" s="464"/>
      <c r="EQP402" s="369">
        <v>0.33333333333333331</v>
      </c>
      <c r="EQQ402" s="370" t="e">
        <f>VLOOKUP(EQM402,fields,2)</f>
        <v>#REF!</v>
      </c>
      <c r="EQR402" s="73" t="s">
        <v>985</v>
      </c>
      <c r="EQS402" s="95">
        <v>45109</v>
      </c>
      <c r="EQT402" s="65" t="s">
        <v>11</v>
      </c>
      <c r="EQU402" s="370" t="e">
        <f>VLOOKUP(ERC402,Teams,2)</f>
        <v>#REF!</v>
      </c>
      <c r="EQV402" s="370" t="e">
        <f>VLOOKUP(ERD402,Teams,2)</f>
        <v>#REF!</v>
      </c>
      <c r="EQW402" s="464"/>
      <c r="EQX402" s="369">
        <v>0.33333333333333331</v>
      </c>
      <c r="EQY402" s="370" t="e">
        <f>VLOOKUP(EQU402,fields,2)</f>
        <v>#REF!</v>
      </c>
      <c r="EQZ402" s="73" t="s">
        <v>985</v>
      </c>
      <c r="ERA402" s="95">
        <v>45109</v>
      </c>
      <c r="ERB402" s="65" t="s">
        <v>11</v>
      </c>
      <c r="ERC402" s="370" t="e">
        <f>VLOOKUP(ERK402,Teams,2)</f>
        <v>#REF!</v>
      </c>
      <c r="ERD402" s="370" t="e">
        <f>VLOOKUP(ERL402,Teams,2)</f>
        <v>#REF!</v>
      </c>
      <c r="ERE402" s="464"/>
      <c r="ERF402" s="369">
        <v>0.33333333333333331</v>
      </c>
      <c r="ERG402" s="370" t="e">
        <f>VLOOKUP(ERC402,fields,2)</f>
        <v>#REF!</v>
      </c>
      <c r="ERH402" s="73" t="s">
        <v>985</v>
      </c>
      <c r="ERI402" s="95">
        <v>45109</v>
      </c>
      <c r="ERJ402" s="65" t="s">
        <v>11</v>
      </c>
      <c r="ERK402" s="370" t="e">
        <f>VLOOKUP(ERS402,Teams,2)</f>
        <v>#REF!</v>
      </c>
      <c r="ERL402" s="370" t="e">
        <f>VLOOKUP(ERT402,Teams,2)</f>
        <v>#REF!</v>
      </c>
      <c r="ERM402" s="464"/>
      <c r="ERN402" s="369">
        <v>0.33333333333333331</v>
      </c>
      <c r="ERO402" s="370" t="e">
        <f>VLOOKUP(ERK402,fields,2)</f>
        <v>#REF!</v>
      </c>
      <c r="ERP402" s="73" t="s">
        <v>985</v>
      </c>
      <c r="ERQ402" s="95">
        <v>45109</v>
      </c>
      <c r="ERR402" s="65" t="s">
        <v>11</v>
      </c>
      <c r="ERS402" s="370" t="e">
        <f>VLOOKUP(ESA402,Teams,2)</f>
        <v>#REF!</v>
      </c>
      <c r="ERT402" s="370" t="e">
        <f>VLOOKUP(ESB402,Teams,2)</f>
        <v>#REF!</v>
      </c>
      <c r="ERU402" s="464"/>
      <c r="ERV402" s="369">
        <v>0.33333333333333331</v>
      </c>
      <c r="ERW402" s="370" t="e">
        <f>VLOOKUP(ERS402,fields,2)</f>
        <v>#REF!</v>
      </c>
      <c r="ERX402" s="73" t="s">
        <v>985</v>
      </c>
      <c r="ERY402" s="95">
        <v>45109</v>
      </c>
      <c r="ERZ402" s="65" t="s">
        <v>11</v>
      </c>
      <c r="ESA402" s="370" t="e">
        <f>VLOOKUP(ESI402,Teams,2)</f>
        <v>#REF!</v>
      </c>
      <c r="ESB402" s="370" t="e">
        <f>VLOOKUP(ESJ402,Teams,2)</f>
        <v>#REF!</v>
      </c>
      <c r="ESC402" s="464"/>
      <c r="ESD402" s="369">
        <v>0.33333333333333331</v>
      </c>
      <c r="ESE402" s="370" t="e">
        <f>VLOOKUP(ESA402,fields,2)</f>
        <v>#REF!</v>
      </c>
      <c r="ESF402" s="73" t="s">
        <v>985</v>
      </c>
      <c r="ESG402" s="95">
        <v>45109</v>
      </c>
      <c r="ESH402" s="65" t="s">
        <v>11</v>
      </c>
      <c r="ESI402" s="370" t="e">
        <f>VLOOKUP(ESQ402,Teams,2)</f>
        <v>#REF!</v>
      </c>
      <c r="ESJ402" s="370" t="e">
        <f>VLOOKUP(ESR402,Teams,2)</f>
        <v>#REF!</v>
      </c>
      <c r="ESK402" s="464"/>
      <c r="ESL402" s="369">
        <v>0.33333333333333331</v>
      </c>
      <c r="ESM402" s="370" t="e">
        <f>VLOOKUP(ESI402,fields,2)</f>
        <v>#REF!</v>
      </c>
      <c r="ESN402" s="73" t="s">
        <v>985</v>
      </c>
      <c r="ESO402" s="95">
        <v>45109</v>
      </c>
      <c r="ESP402" s="65" t="s">
        <v>11</v>
      </c>
      <c r="ESQ402" s="370" t="e">
        <f>VLOOKUP(ESY402,Teams,2)</f>
        <v>#REF!</v>
      </c>
      <c r="ESR402" s="370" t="e">
        <f>VLOOKUP(ESZ402,Teams,2)</f>
        <v>#REF!</v>
      </c>
      <c r="ESS402" s="464"/>
      <c r="EST402" s="369">
        <v>0.33333333333333331</v>
      </c>
      <c r="ESU402" s="370" t="e">
        <f>VLOOKUP(ESQ402,fields,2)</f>
        <v>#REF!</v>
      </c>
      <c r="ESV402" s="73" t="s">
        <v>985</v>
      </c>
      <c r="ESW402" s="95">
        <v>45109</v>
      </c>
      <c r="ESX402" s="65" t="s">
        <v>11</v>
      </c>
      <c r="ESY402" s="370" t="e">
        <f>VLOOKUP(ETG402,Teams,2)</f>
        <v>#REF!</v>
      </c>
      <c r="ESZ402" s="370" t="e">
        <f>VLOOKUP(ETH402,Teams,2)</f>
        <v>#REF!</v>
      </c>
      <c r="ETA402" s="464"/>
      <c r="ETB402" s="369">
        <v>0.33333333333333331</v>
      </c>
      <c r="ETC402" s="370" t="e">
        <f>VLOOKUP(ESY402,fields,2)</f>
        <v>#REF!</v>
      </c>
      <c r="ETD402" s="73" t="s">
        <v>985</v>
      </c>
      <c r="ETE402" s="95">
        <v>45109</v>
      </c>
      <c r="ETF402" s="65" t="s">
        <v>11</v>
      </c>
      <c r="ETG402" s="370" t="e">
        <f>VLOOKUP(ETO402,Teams,2)</f>
        <v>#REF!</v>
      </c>
      <c r="ETH402" s="370" t="e">
        <f>VLOOKUP(ETP402,Teams,2)</f>
        <v>#REF!</v>
      </c>
      <c r="ETI402" s="464"/>
      <c r="ETJ402" s="369">
        <v>0.33333333333333331</v>
      </c>
      <c r="ETK402" s="370" t="e">
        <f>VLOOKUP(ETG402,fields,2)</f>
        <v>#REF!</v>
      </c>
      <c r="ETL402" s="73" t="s">
        <v>985</v>
      </c>
      <c r="ETM402" s="95">
        <v>45109</v>
      </c>
      <c r="ETN402" s="65" t="s">
        <v>11</v>
      </c>
      <c r="ETO402" s="370" t="e">
        <f>VLOOKUP(ETW402,Teams,2)</f>
        <v>#REF!</v>
      </c>
      <c r="ETP402" s="370" t="e">
        <f>VLOOKUP(ETX402,Teams,2)</f>
        <v>#REF!</v>
      </c>
      <c r="ETQ402" s="464"/>
      <c r="ETR402" s="369">
        <v>0.33333333333333331</v>
      </c>
      <c r="ETS402" s="370" t="e">
        <f>VLOOKUP(ETO402,fields,2)</f>
        <v>#REF!</v>
      </c>
      <c r="ETT402" s="73" t="s">
        <v>985</v>
      </c>
      <c r="ETU402" s="95">
        <v>45109</v>
      </c>
      <c r="ETV402" s="65" t="s">
        <v>11</v>
      </c>
      <c r="ETW402" s="370" t="e">
        <f>VLOOKUP(EUE402,Teams,2)</f>
        <v>#REF!</v>
      </c>
      <c r="ETX402" s="370" t="e">
        <f>VLOOKUP(EUF402,Teams,2)</f>
        <v>#REF!</v>
      </c>
      <c r="ETY402" s="464"/>
      <c r="ETZ402" s="369">
        <v>0.33333333333333331</v>
      </c>
      <c r="EUA402" s="370" t="e">
        <f>VLOOKUP(ETW402,fields,2)</f>
        <v>#REF!</v>
      </c>
      <c r="EUB402" s="73" t="s">
        <v>985</v>
      </c>
      <c r="EUC402" s="95">
        <v>45109</v>
      </c>
      <c r="EUD402" s="65" t="s">
        <v>11</v>
      </c>
      <c r="EUE402" s="370" t="e">
        <f>VLOOKUP(EUM402,Teams,2)</f>
        <v>#REF!</v>
      </c>
      <c r="EUF402" s="370" t="e">
        <f>VLOOKUP(EUN402,Teams,2)</f>
        <v>#REF!</v>
      </c>
      <c r="EUG402" s="464"/>
      <c r="EUH402" s="369">
        <v>0.33333333333333331</v>
      </c>
      <c r="EUI402" s="370" t="e">
        <f>VLOOKUP(EUE402,fields,2)</f>
        <v>#REF!</v>
      </c>
      <c r="EUJ402" s="73" t="s">
        <v>985</v>
      </c>
      <c r="EUK402" s="95">
        <v>45109</v>
      </c>
      <c r="EUL402" s="65" t="s">
        <v>11</v>
      </c>
      <c r="EUM402" s="370" t="e">
        <f>VLOOKUP(EUU402,Teams,2)</f>
        <v>#REF!</v>
      </c>
      <c r="EUN402" s="370" t="e">
        <f>VLOOKUP(EUV402,Teams,2)</f>
        <v>#REF!</v>
      </c>
      <c r="EUO402" s="464"/>
      <c r="EUP402" s="369">
        <v>0.33333333333333331</v>
      </c>
      <c r="EUQ402" s="370" t="e">
        <f>VLOOKUP(EUM402,fields,2)</f>
        <v>#REF!</v>
      </c>
      <c r="EUR402" s="73" t="s">
        <v>985</v>
      </c>
      <c r="EUS402" s="95">
        <v>45109</v>
      </c>
      <c r="EUT402" s="65" t="s">
        <v>11</v>
      </c>
      <c r="EUU402" s="370" t="e">
        <f>VLOOKUP(EVC402,Teams,2)</f>
        <v>#REF!</v>
      </c>
      <c r="EUV402" s="370" t="e">
        <f>VLOOKUP(EVD402,Teams,2)</f>
        <v>#REF!</v>
      </c>
      <c r="EUW402" s="464"/>
      <c r="EUX402" s="369">
        <v>0.33333333333333331</v>
      </c>
      <c r="EUY402" s="370" t="e">
        <f>VLOOKUP(EUU402,fields,2)</f>
        <v>#REF!</v>
      </c>
      <c r="EUZ402" s="73" t="s">
        <v>985</v>
      </c>
      <c r="EVA402" s="95">
        <v>45109</v>
      </c>
      <c r="EVB402" s="65" t="s">
        <v>11</v>
      </c>
      <c r="EVC402" s="370" t="e">
        <f>VLOOKUP(EVK402,Teams,2)</f>
        <v>#REF!</v>
      </c>
      <c r="EVD402" s="370" t="e">
        <f>VLOOKUP(EVL402,Teams,2)</f>
        <v>#REF!</v>
      </c>
      <c r="EVE402" s="464"/>
      <c r="EVF402" s="369">
        <v>0.33333333333333331</v>
      </c>
      <c r="EVG402" s="370" t="e">
        <f>VLOOKUP(EVC402,fields,2)</f>
        <v>#REF!</v>
      </c>
      <c r="EVH402" s="73" t="s">
        <v>985</v>
      </c>
      <c r="EVI402" s="95">
        <v>45109</v>
      </c>
      <c r="EVJ402" s="65" t="s">
        <v>11</v>
      </c>
      <c r="EVK402" s="370" t="e">
        <f>VLOOKUP(EVS402,Teams,2)</f>
        <v>#REF!</v>
      </c>
      <c r="EVL402" s="370" t="e">
        <f>VLOOKUP(EVT402,Teams,2)</f>
        <v>#REF!</v>
      </c>
      <c r="EVM402" s="464"/>
      <c r="EVN402" s="369">
        <v>0.33333333333333331</v>
      </c>
      <c r="EVO402" s="370" t="e">
        <f>VLOOKUP(EVK402,fields,2)</f>
        <v>#REF!</v>
      </c>
      <c r="EVP402" s="73" t="s">
        <v>985</v>
      </c>
      <c r="EVQ402" s="95">
        <v>45109</v>
      </c>
      <c r="EVR402" s="65" t="s">
        <v>11</v>
      </c>
      <c r="EVS402" s="370" t="e">
        <f>VLOOKUP(EWA402,Teams,2)</f>
        <v>#REF!</v>
      </c>
      <c r="EVT402" s="370" t="e">
        <f>VLOOKUP(EWB402,Teams,2)</f>
        <v>#REF!</v>
      </c>
      <c r="EVU402" s="464"/>
      <c r="EVV402" s="369">
        <v>0.33333333333333331</v>
      </c>
      <c r="EVW402" s="370" t="e">
        <f>VLOOKUP(EVS402,fields,2)</f>
        <v>#REF!</v>
      </c>
      <c r="EVX402" s="73" t="s">
        <v>985</v>
      </c>
      <c r="EVY402" s="95">
        <v>45109</v>
      </c>
      <c r="EVZ402" s="65" t="s">
        <v>11</v>
      </c>
      <c r="EWA402" s="370" t="e">
        <f>VLOOKUP(EWI402,Teams,2)</f>
        <v>#REF!</v>
      </c>
      <c r="EWB402" s="370" t="e">
        <f>VLOOKUP(EWJ402,Teams,2)</f>
        <v>#REF!</v>
      </c>
      <c r="EWC402" s="464"/>
      <c r="EWD402" s="369">
        <v>0.33333333333333331</v>
      </c>
      <c r="EWE402" s="370" t="e">
        <f>VLOOKUP(EWA402,fields,2)</f>
        <v>#REF!</v>
      </c>
      <c r="EWF402" s="73" t="s">
        <v>985</v>
      </c>
      <c r="EWG402" s="95">
        <v>45109</v>
      </c>
      <c r="EWH402" s="65" t="s">
        <v>11</v>
      </c>
      <c r="EWI402" s="370" t="e">
        <f>VLOOKUP(EWQ402,Teams,2)</f>
        <v>#REF!</v>
      </c>
      <c r="EWJ402" s="370" t="e">
        <f>VLOOKUP(EWR402,Teams,2)</f>
        <v>#REF!</v>
      </c>
      <c r="EWK402" s="464"/>
      <c r="EWL402" s="369">
        <v>0.33333333333333331</v>
      </c>
      <c r="EWM402" s="370" t="e">
        <f>VLOOKUP(EWI402,fields,2)</f>
        <v>#REF!</v>
      </c>
      <c r="EWN402" s="73" t="s">
        <v>985</v>
      </c>
      <c r="EWO402" s="95">
        <v>45109</v>
      </c>
      <c r="EWP402" s="65" t="s">
        <v>11</v>
      </c>
      <c r="EWQ402" s="370" t="e">
        <f>VLOOKUP(EWY402,Teams,2)</f>
        <v>#REF!</v>
      </c>
      <c r="EWR402" s="370" t="e">
        <f>VLOOKUP(EWZ402,Teams,2)</f>
        <v>#REF!</v>
      </c>
      <c r="EWS402" s="464"/>
      <c r="EWT402" s="369">
        <v>0.33333333333333331</v>
      </c>
      <c r="EWU402" s="370" t="e">
        <f>VLOOKUP(EWQ402,fields,2)</f>
        <v>#REF!</v>
      </c>
      <c r="EWV402" s="73" t="s">
        <v>985</v>
      </c>
      <c r="EWW402" s="95">
        <v>45109</v>
      </c>
      <c r="EWX402" s="65" t="s">
        <v>11</v>
      </c>
      <c r="EWY402" s="370" t="e">
        <f>VLOOKUP(EXG402,Teams,2)</f>
        <v>#REF!</v>
      </c>
      <c r="EWZ402" s="370" t="e">
        <f>VLOOKUP(EXH402,Teams,2)</f>
        <v>#REF!</v>
      </c>
      <c r="EXA402" s="464"/>
      <c r="EXB402" s="369">
        <v>0.33333333333333331</v>
      </c>
      <c r="EXC402" s="370" t="e">
        <f>VLOOKUP(EWY402,fields,2)</f>
        <v>#REF!</v>
      </c>
      <c r="EXD402" s="73" t="s">
        <v>985</v>
      </c>
      <c r="EXE402" s="95">
        <v>45109</v>
      </c>
      <c r="EXF402" s="65" t="s">
        <v>11</v>
      </c>
      <c r="EXG402" s="370" t="e">
        <f>VLOOKUP(EXO402,Teams,2)</f>
        <v>#REF!</v>
      </c>
      <c r="EXH402" s="370" t="e">
        <f>VLOOKUP(EXP402,Teams,2)</f>
        <v>#REF!</v>
      </c>
      <c r="EXI402" s="464"/>
      <c r="EXJ402" s="369">
        <v>0.33333333333333331</v>
      </c>
      <c r="EXK402" s="370" t="e">
        <f>VLOOKUP(EXG402,fields,2)</f>
        <v>#REF!</v>
      </c>
      <c r="EXL402" s="73" t="s">
        <v>985</v>
      </c>
      <c r="EXM402" s="95">
        <v>45109</v>
      </c>
      <c r="EXN402" s="65" t="s">
        <v>11</v>
      </c>
      <c r="EXO402" s="370" t="e">
        <f>VLOOKUP(EXW402,Teams,2)</f>
        <v>#REF!</v>
      </c>
      <c r="EXP402" s="370" t="e">
        <f>VLOOKUP(EXX402,Teams,2)</f>
        <v>#REF!</v>
      </c>
      <c r="EXQ402" s="464"/>
      <c r="EXR402" s="369">
        <v>0.33333333333333331</v>
      </c>
      <c r="EXS402" s="370" t="e">
        <f>VLOOKUP(EXO402,fields,2)</f>
        <v>#REF!</v>
      </c>
      <c r="EXT402" s="73" t="s">
        <v>985</v>
      </c>
      <c r="EXU402" s="95">
        <v>45109</v>
      </c>
      <c r="EXV402" s="65" t="s">
        <v>11</v>
      </c>
      <c r="EXW402" s="370" t="e">
        <f>VLOOKUP(EYE402,Teams,2)</f>
        <v>#REF!</v>
      </c>
      <c r="EXX402" s="370" t="e">
        <f>VLOOKUP(EYF402,Teams,2)</f>
        <v>#REF!</v>
      </c>
      <c r="EXY402" s="464"/>
      <c r="EXZ402" s="369">
        <v>0.33333333333333331</v>
      </c>
      <c r="EYA402" s="370" t="e">
        <f>VLOOKUP(EXW402,fields,2)</f>
        <v>#REF!</v>
      </c>
      <c r="EYB402" s="73" t="s">
        <v>985</v>
      </c>
      <c r="EYC402" s="95">
        <v>45109</v>
      </c>
      <c r="EYD402" s="65" t="s">
        <v>11</v>
      </c>
      <c r="EYE402" s="370" t="e">
        <f>VLOOKUP(EYM402,Teams,2)</f>
        <v>#REF!</v>
      </c>
      <c r="EYF402" s="370" t="e">
        <f>VLOOKUP(EYN402,Teams,2)</f>
        <v>#REF!</v>
      </c>
      <c r="EYG402" s="464"/>
      <c r="EYH402" s="369">
        <v>0.33333333333333331</v>
      </c>
      <c r="EYI402" s="370" t="e">
        <f>VLOOKUP(EYE402,fields,2)</f>
        <v>#REF!</v>
      </c>
      <c r="EYJ402" s="73" t="s">
        <v>985</v>
      </c>
      <c r="EYK402" s="95">
        <v>45109</v>
      </c>
      <c r="EYL402" s="65" t="s">
        <v>11</v>
      </c>
      <c r="EYM402" s="370" t="e">
        <f>VLOOKUP(EYU402,Teams,2)</f>
        <v>#REF!</v>
      </c>
      <c r="EYN402" s="370" t="e">
        <f>VLOOKUP(EYV402,Teams,2)</f>
        <v>#REF!</v>
      </c>
      <c r="EYO402" s="464"/>
      <c r="EYP402" s="369">
        <v>0.33333333333333331</v>
      </c>
      <c r="EYQ402" s="370" t="e">
        <f>VLOOKUP(EYM402,fields,2)</f>
        <v>#REF!</v>
      </c>
      <c r="EYR402" s="73" t="s">
        <v>985</v>
      </c>
      <c r="EYS402" s="95">
        <v>45109</v>
      </c>
      <c r="EYT402" s="65" t="s">
        <v>11</v>
      </c>
      <c r="EYU402" s="370" t="e">
        <f>VLOOKUP(EZC402,Teams,2)</f>
        <v>#REF!</v>
      </c>
      <c r="EYV402" s="370" t="e">
        <f>VLOOKUP(EZD402,Teams,2)</f>
        <v>#REF!</v>
      </c>
      <c r="EYW402" s="464"/>
      <c r="EYX402" s="369">
        <v>0.33333333333333331</v>
      </c>
      <c r="EYY402" s="370" t="e">
        <f>VLOOKUP(EYU402,fields,2)</f>
        <v>#REF!</v>
      </c>
      <c r="EYZ402" s="73" t="s">
        <v>985</v>
      </c>
      <c r="EZA402" s="95">
        <v>45109</v>
      </c>
      <c r="EZB402" s="65" t="s">
        <v>11</v>
      </c>
      <c r="EZC402" s="370" t="e">
        <f>VLOOKUP(EZK402,Teams,2)</f>
        <v>#REF!</v>
      </c>
      <c r="EZD402" s="370" t="e">
        <f>VLOOKUP(EZL402,Teams,2)</f>
        <v>#REF!</v>
      </c>
      <c r="EZE402" s="464"/>
      <c r="EZF402" s="369">
        <v>0.33333333333333331</v>
      </c>
      <c r="EZG402" s="370" t="e">
        <f>VLOOKUP(EZC402,fields,2)</f>
        <v>#REF!</v>
      </c>
      <c r="EZH402" s="73" t="s">
        <v>985</v>
      </c>
      <c r="EZI402" s="95">
        <v>45109</v>
      </c>
      <c r="EZJ402" s="65" t="s">
        <v>11</v>
      </c>
      <c r="EZK402" s="370" t="e">
        <f>VLOOKUP(EZS402,Teams,2)</f>
        <v>#REF!</v>
      </c>
      <c r="EZL402" s="370" t="e">
        <f>VLOOKUP(EZT402,Teams,2)</f>
        <v>#REF!</v>
      </c>
      <c r="EZM402" s="464"/>
      <c r="EZN402" s="369">
        <v>0.33333333333333331</v>
      </c>
      <c r="EZO402" s="370" t="e">
        <f>VLOOKUP(EZK402,fields,2)</f>
        <v>#REF!</v>
      </c>
      <c r="EZP402" s="73" t="s">
        <v>985</v>
      </c>
      <c r="EZQ402" s="95">
        <v>45109</v>
      </c>
      <c r="EZR402" s="65" t="s">
        <v>11</v>
      </c>
      <c r="EZS402" s="370" t="e">
        <f>VLOOKUP(FAA402,Teams,2)</f>
        <v>#REF!</v>
      </c>
      <c r="EZT402" s="370" t="e">
        <f>VLOOKUP(FAB402,Teams,2)</f>
        <v>#REF!</v>
      </c>
      <c r="EZU402" s="464"/>
      <c r="EZV402" s="369">
        <v>0.33333333333333331</v>
      </c>
      <c r="EZW402" s="370" t="e">
        <f>VLOOKUP(EZS402,fields,2)</f>
        <v>#REF!</v>
      </c>
      <c r="EZX402" s="73" t="s">
        <v>985</v>
      </c>
      <c r="EZY402" s="95">
        <v>45109</v>
      </c>
      <c r="EZZ402" s="65" t="s">
        <v>11</v>
      </c>
      <c r="FAA402" s="370" t="e">
        <f>VLOOKUP(FAI402,Teams,2)</f>
        <v>#REF!</v>
      </c>
      <c r="FAB402" s="370" t="e">
        <f>VLOOKUP(FAJ402,Teams,2)</f>
        <v>#REF!</v>
      </c>
      <c r="FAC402" s="464"/>
      <c r="FAD402" s="369">
        <v>0.33333333333333331</v>
      </c>
      <c r="FAE402" s="370" t="e">
        <f>VLOOKUP(FAA402,fields,2)</f>
        <v>#REF!</v>
      </c>
      <c r="FAF402" s="73" t="s">
        <v>985</v>
      </c>
      <c r="FAG402" s="95">
        <v>45109</v>
      </c>
      <c r="FAH402" s="65" t="s">
        <v>11</v>
      </c>
      <c r="FAI402" s="370" t="e">
        <f>VLOOKUP(FAQ402,Teams,2)</f>
        <v>#REF!</v>
      </c>
      <c r="FAJ402" s="370" t="e">
        <f>VLOOKUP(FAR402,Teams,2)</f>
        <v>#REF!</v>
      </c>
      <c r="FAK402" s="464"/>
      <c r="FAL402" s="369">
        <v>0.33333333333333331</v>
      </c>
      <c r="FAM402" s="370" t="e">
        <f>VLOOKUP(FAI402,fields,2)</f>
        <v>#REF!</v>
      </c>
      <c r="FAN402" s="73" t="s">
        <v>985</v>
      </c>
      <c r="FAO402" s="95">
        <v>45109</v>
      </c>
      <c r="FAP402" s="65" t="s">
        <v>11</v>
      </c>
      <c r="FAQ402" s="370" t="e">
        <f>VLOOKUP(FAY402,Teams,2)</f>
        <v>#REF!</v>
      </c>
      <c r="FAR402" s="370" t="e">
        <f>VLOOKUP(FAZ402,Teams,2)</f>
        <v>#REF!</v>
      </c>
      <c r="FAS402" s="464"/>
      <c r="FAT402" s="369">
        <v>0.33333333333333331</v>
      </c>
      <c r="FAU402" s="370" t="e">
        <f>VLOOKUP(FAQ402,fields,2)</f>
        <v>#REF!</v>
      </c>
      <c r="FAV402" s="73" t="s">
        <v>985</v>
      </c>
      <c r="FAW402" s="95">
        <v>45109</v>
      </c>
      <c r="FAX402" s="65" t="s">
        <v>11</v>
      </c>
      <c r="FAY402" s="370" t="e">
        <f>VLOOKUP(FBG402,Teams,2)</f>
        <v>#REF!</v>
      </c>
      <c r="FAZ402" s="370" t="e">
        <f>VLOOKUP(FBH402,Teams,2)</f>
        <v>#REF!</v>
      </c>
      <c r="FBA402" s="464"/>
      <c r="FBB402" s="369">
        <v>0.33333333333333331</v>
      </c>
      <c r="FBC402" s="370" t="e">
        <f>VLOOKUP(FAY402,fields,2)</f>
        <v>#REF!</v>
      </c>
      <c r="FBD402" s="73" t="s">
        <v>985</v>
      </c>
      <c r="FBE402" s="95">
        <v>45109</v>
      </c>
      <c r="FBF402" s="65" t="s">
        <v>11</v>
      </c>
      <c r="FBG402" s="370" t="e">
        <f>VLOOKUP(FBO402,Teams,2)</f>
        <v>#REF!</v>
      </c>
      <c r="FBH402" s="370" t="e">
        <f>VLOOKUP(FBP402,Teams,2)</f>
        <v>#REF!</v>
      </c>
      <c r="FBI402" s="464"/>
      <c r="FBJ402" s="369">
        <v>0.33333333333333331</v>
      </c>
      <c r="FBK402" s="370" t="e">
        <f>VLOOKUP(FBG402,fields,2)</f>
        <v>#REF!</v>
      </c>
      <c r="FBL402" s="73" t="s">
        <v>985</v>
      </c>
      <c r="FBM402" s="95">
        <v>45109</v>
      </c>
      <c r="FBN402" s="65" t="s">
        <v>11</v>
      </c>
      <c r="FBO402" s="370" t="e">
        <f>VLOOKUP(FBW402,Teams,2)</f>
        <v>#REF!</v>
      </c>
      <c r="FBP402" s="370" t="e">
        <f>VLOOKUP(FBX402,Teams,2)</f>
        <v>#REF!</v>
      </c>
      <c r="FBQ402" s="464"/>
      <c r="FBR402" s="369">
        <v>0.33333333333333331</v>
      </c>
      <c r="FBS402" s="370" t="e">
        <f>VLOOKUP(FBO402,fields,2)</f>
        <v>#REF!</v>
      </c>
      <c r="FBT402" s="73" t="s">
        <v>985</v>
      </c>
      <c r="FBU402" s="95">
        <v>45109</v>
      </c>
      <c r="FBV402" s="65" t="s">
        <v>11</v>
      </c>
      <c r="FBW402" s="370" t="e">
        <f>VLOOKUP(FCE402,Teams,2)</f>
        <v>#REF!</v>
      </c>
      <c r="FBX402" s="370" t="e">
        <f>VLOOKUP(FCF402,Teams,2)</f>
        <v>#REF!</v>
      </c>
      <c r="FBY402" s="464"/>
      <c r="FBZ402" s="369">
        <v>0.33333333333333331</v>
      </c>
      <c r="FCA402" s="370" t="e">
        <f>VLOOKUP(FBW402,fields,2)</f>
        <v>#REF!</v>
      </c>
      <c r="FCB402" s="73" t="s">
        <v>985</v>
      </c>
      <c r="FCC402" s="95">
        <v>45109</v>
      </c>
      <c r="FCD402" s="65" t="s">
        <v>11</v>
      </c>
      <c r="FCE402" s="370" t="e">
        <f>VLOOKUP(FCM402,Teams,2)</f>
        <v>#REF!</v>
      </c>
      <c r="FCF402" s="370" t="e">
        <f>VLOOKUP(FCN402,Teams,2)</f>
        <v>#REF!</v>
      </c>
      <c r="FCG402" s="464"/>
      <c r="FCH402" s="369">
        <v>0.33333333333333331</v>
      </c>
      <c r="FCI402" s="370" t="e">
        <f>VLOOKUP(FCE402,fields,2)</f>
        <v>#REF!</v>
      </c>
      <c r="FCJ402" s="73" t="s">
        <v>985</v>
      </c>
      <c r="FCK402" s="95">
        <v>45109</v>
      </c>
      <c r="FCL402" s="65" t="s">
        <v>11</v>
      </c>
      <c r="FCM402" s="370" t="e">
        <f>VLOOKUP(FCU402,Teams,2)</f>
        <v>#REF!</v>
      </c>
      <c r="FCN402" s="370" t="e">
        <f>VLOOKUP(FCV402,Teams,2)</f>
        <v>#REF!</v>
      </c>
      <c r="FCO402" s="464"/>
      <c r="FCP402" s="369">
        <v>0.33333333333333331</v>
      </c>
      <c r="FCQ402" s="370" t="e">
        <f>VLOOKUP(FCM402,fields,2)</f>
        <v>#REF!</v>
      </c>
      <c r="FCR402" s="73" t="s">
        <v>985</v>
      </c>
      <c r="FCS402" s="95">
        <v>45109</v>
      </c>
      <c r="FCT402" s="65" t="s">
        <v>11</v>
      </c>
      <c r="FCU402" s="370" t="e">
        <f>VLOOKUP(FDC402,Teams,2)</f>
        <v>#REF!</v>
      </c>
      <c r="FCV402" s="370" t="e">
        <f>VLOOKUP(FDD402,Teams,2)</f>
        <v>#REF!</v>
      </c>
      <c r="FCW402" s="464"/>
      <c r="FCX402" s="369">
        <v>0.33333333333333331</v>
      </c>
      <c r="FCY402" s="370" t="e">
        <f>VLOOKUP(FCU402,fields,2)</f>
        <v>#REF!</v>
      </c>
      <c r="FCZ402" s="73" t="s">
        <v>985</v>
      </c>
      <c r="FDA402" s="95">
        <v>45109</v>
      </c>
      <c r="FDB402" s="65" t="s">
        <v>11</v>
      </c>
      <c r="FDC402" s="370" t="e">
        <f>VLOOKUP(FDK402,Teams,2)</f>
        <v>#REF!</v>
      </c>
      <c r="FDD402" s="370" t="e">
        <f>VLOOKUP(FDL402,Teams,2)</f>
        <v>#REF!</v>
      </c>
      <c r="FDE402" s="464"/>
      <c r="FDF402" s="369">
        <v>0.33333333333333331</v>
      </c>
      <c r="FDG402" s="370" t="e">
        <f>VLOOKUP(FDC402,fields,2)</f>
        <v>#REF!</v>
      </c>
      <c r="FDH402" s="73" t="s">
        <v>985</v>
      </c>
      <c r="FDI402" s="95">
        <v>45109</v>
      </c>
      <c r="FDJ402" s="65" t="s">
        <v>11</v>
      </c>
      <c r="FDK402" s="370" t="e">
        <f>VLOOKUP(FDS402,Teams,2)</f>
        <v>#REF!</v>
      </c>
      <c r="FDL402" s="370" t="e">
        <f>VLOOKUP(FDT402,Teams,2)</f>
        <v>#REF!</v>
      </c>
      <c r="FDM402" s="464"/>
      <c r="FDN402" s="369">
        <v>0.33333333333333331</v>
      </c>
      <c r="FDO402" s="370" t="e">
        <f>VLOOKUP(FDK402,fields,2)</f>
        <v>#REF!</v>
      </c>
      <c r="FDP402" s="73" t="s">
        <v>985</v>
      </c>
      <c r="FDQ402" s="95">
        <v>45109</v>
      </c>
      <c r="FDR402" s="65" t="s">
        <v>11</v>
      </c>
      <c r="FDS402" s="370" t="e">
        <f>VLOOKUP(FEA402,Teams,2)</f>
        <v>#REF!</v>
      </c>
      <c r="FDT402" s="370" t="e">
        <f>VLOOKUP(FEB402,Teams,2)</f>
        <v>#REF!</v>
      </c>
      <c r="FDU402" s="464"/>
      <c r="FDV402" s="369">
        <v>0.33333333333333331</v>
      </c>
      <c r="FDW402" s="370" t="e">
        <f>VLOOKUP(FDS402,fields,2)</f>
        <v>#REF!</v>
      </c>
      <c r="FDX402" s="73" t="s">
        <v>985</v>
      </c>
      <c r="FDY402" s="95">
        <v>45109</v>
      </c>
      <c r="FDZ402" s="65" t="s">
        <v>11</v>
      </c>
      <c r="FEA402" s="370" t="e">
        <f>VLOOKUP(FEI402,Teams,2)</f>
        <v>#REF!</v>
      </c>
      <c r="FEB402" s="370" t="e">
        <f>VLOOKUP(FEJ402,Teams,2)</f>
        <v>#REF!</v>
      </c>
      <c r="FEC402" s="464"/>
      <c r="FED402" s="369">
        <v>0.33333333333333331</v>
      </c>
      <c r="FEE402" s="370" t="e">
        <f>VLOOKUP(FEA402,fields,2)</f>
        <v>#REF!</v>
      </c>
      <c r="FEF402" s="73" t="s">
        <v>985</v>
      </c>
      <c r="FEG402" s="95">
        <v>45109</v>
      </c>
      <c r="FEH402" s="65" t="s">
        <v>11</v>
      </c>
      <c r="FEI402" s="370" t="e">
        <f>VLOOKUP(FEQ402,Teams,2)</f>
        <v>#REF!</v>
      </c>
      <c r="FEJ402" s="370" t="e">
        <f>VLOOKUP(FER402,Teams,2)</f>
        <v>#REF!</v>
      </c>
      <c r="FEK402" s="464"/>
      <c r="FEL402" s="369">
        <v>0.33333333333333331</v>
      </c>
      <c r="FEM402" s="370" t="e">
        <f>VLOOKUP(FEI402,fields,2)</f>
        <v>#REF!</v>
      </c>
      <c r="FEN402" s="73" t="s">
        <v>985</v>
      </c>
      <c r="FEO402" s="95">
        <v>45109</v>
      </c>
      <c r="FEP402" s="65" t="s">
        <v>11</v>
      </c>
      <c r="FEQ402" s="370" t="e">
        <f>VLOOKUP(FEY402,Teams,2)</f>
        <v>#REF!</v>
      </c>
      <c r="FER402" s="370" t="e">
        <f>VLOOKUP(FEZ402,Teams,2)</f>
        <v>#REF!</v>
      </c>
      <c r="FES402" s="464"/>
      <c r="FET402" s="369">
        <v>0.33333333333333331</v>
      </c>
      <c r="FEU402" s="370" t="e">
        <f>VLOOKUP(FEQ402,fields,2)</f>
        <v>#REF!</v>
      </c>
      <c r="FEV402" s="73" t="s">
        <v>985</v>
      </c>
      <c r="FEW402" s="95">
        <v>45109</v>
      </c>
      <c r="FEX402" s="65" t="s">
        <v>11</v>
      </c>
      <c r="FEY402" s="370" t="e">
        <f>VLOOKUP(FFG402,Teams,2)</f>
        <v>#REF!</v>
      </c>
      <c r="FEZ402" s="370" t="e">
        <f>VLOOKUP(FFH402,Teams,2)</f>
        <v>#REF!</v>
      </c>
      <c r="FFA402" s="464"/>
      <c r="FFB402" s="369">
        <v>0.33333333333333331</v>
      </c>
      <c r="FFC402" s="370" t="e">
        <f>VLOOKUP(FEY402,fields,2)</f>
        <v>#REF!</v>
      </c>
      <c r="FFD402" s="73" t="s">
        <v>985</v>
      </c>
      <c r="FFE402" s="95">
        <v>45109</v>
      </c>
      <c r="FFF402" s="65" t="s">
        <v>11</v>
      </c>
      <c r="FFG402" s="370" t="e">
        <f>VLOOKUP(FFO402,Teams,2)</f>
        <v>#REF!</v>
      </c>
      <c r="FFH402" s="370" t="e">
        <f>VLOOKUP(FFP402,Teams,2)</f>
        <v>#REF!</v>
      </c>
      <c r="FFI402" s="464"/>
      <c r="FFJ402" s="369">
        <v>0.33333333333333331</v>
      </c>
      <c r="FFK402" s="370" t="e">
        <f>VLOOKUP(FFG402,fields,2)</f>
        <v>#REF!</v>
      </c>
      <c r="FFL402" s="73" t="s">
        <v>985</v>
      </c>
      <c r="FFM402" s="95">
        <v>45109</v>
      </c>
      <c r="FFN402" s="65" t="s">
        <v>11</v>
      </c>
      <c r="FFO402" s="370" t="e">
        <f>VLOOKUP(FFW402,Teams,2)</f>
        <v>#REF!</v>
      </c>
      <c r="FFP402" s="370" t="e">
        <f>VLOOKUP(FFX402,Teams,2)</f>
        <v>#REF!</v>
      </c>
      <c r="FFQ402" s="464"/>
      <c r="FFR402" s="369">
        <v>0.33333333333333331</v>
      </c>
      <c r="FFS402" s="370" t="e">
        <f>VLOOKUP(FFO402,fields,2)</f>
        <v>#REF!</v>
      </c>
      <c r="FFT402" s="73" t="s">
        <v>985</v>
      </c>
      <c r="FFU402" s="95">
        <v>45109</v>
      </c>
      <c r="FFV402" s="65" t="s">
        <v>11</v>
      </c>
      <c r="FFW402" s="370" t="e">
        <f>VLOOKUP(FGE402,Teams,2)</f>
        <v>#REF!</v>
      </c>
      <c r="FFX402" s="370" t="e">
        <f>VLOOKUP(FGF402,Teams,2)</f>
        <v>#REF!</v>
      </c>
      <c r="FFY402" s="464"/>
      <c r="FFZ402" s="369">
        <v>0.33333333333333331</v>
      </c>
      <c r="FGA402" s="370" t="e">
        <f>VLOOKUP(FFW402,fields,2)</f>
        <v>#REF!</v>
      </c>
      <c r="FGB402" s="73" t="s">
        <v>985</v>
      </c>
      <c r="FGC402" s="95">
        <v>45109</v>
      </c>
      <c r="FGD402" s="65" t="s">
        <v>11</v>
      </c>
      <c r="FGE402" s="370" t="e">
        <f>VLOOKUP(FGM402,Teams,2)</f>
        <v>#REF!</v>
      </c>
      <c r="FGF402" s="370" t="e">
        <f>VLOOKUP(FGN402,Teams,2)</f>
        <v>#REF!</v>
      </c>
      <c r="FGG402" s="464"/>
      <c r="FGH402" s="369">
        <v>0.33333333333333331</v>
      </c>
      <c r="FGI402" s="370" t="e">
        <f>VLOOKUP(FGE402,fields,2)</f>
        <v>#REF!</v>
      </c>
      <c r="FGJ402" s="73" t="s">
        <v>985</v>
      </c>
      <c r="FGK402" s="95">
        <v>45109</v>
      </c>
      <c r="FGL402" s="65" t="s">
        <v>11</v>
      </c>
      <c r="FGM402" s="370" t="e">
        <f>VLOOKUP(FGU402,Teams,2)</f>
        <v>#REF!</v>
      </c>
      <c r="FGN402" s="370" t="e">
        <f>VLOOKUP(FGV402,Teams,2)</f>
        <v>#REF!</v>
      </c>
      <c r="FGO402" s="464"/>
      <c r="FGP402" s="369">
        <v>0.33333333333333331</v>
      </c>
      <c r="FGQ402" s="370" t="e">
        <f>VLOOKUP(FGM402,fields,2)</f>
        <v>#REF!</v>
      </c>
      <c r="FGR402" s="73" t="s">
        <v>985</v>
      </c>
      <c r="FGS402" s="95">
        <v>45109</v>
      </c>
      <c r="FGT402" s="65" t="s">
        <v>11</v>
      </c>
      <c r="FGU402" s="370" t="e">
        <f>VLOOKUP(FHC402,Teams,2)</f>
        <v>#REF!</v>
      </c>
      <c r="FGV402" s="370" t="e">
        <f>VLOOKUP(FHD402,Teams,2)</f>
        <v>#REF!</v>
      </c>
      <c r="FGW402" s="464"/>
      <c r="FGX402" s="369">
        <v>0.33333333333333331</v>
      </c>
      <c r="FGY402" s="370" t="e">
        <f>VLOOKUP(FGU402,fields,2)</f>
        <v>#REF!</v>
      </c>
      <c r="FGZ402" s="73" t="s">
        <v>985</v>
      </c>
      <c r="FHA402" s="95">
        <v>45109</v>
      </c>
      <c r="FHB402" s="65" t="s">
        <v>11</v>
      </c>
      <c r="FHC402" s="370" t="e">
        <f>VLOOKUP(FHK402,Teams,2)</f>
        <v>#REF!</v>
      </c>
      <c r="FHD402" s="370" t="e">
        <f>VLOOKUP(FHL402,Teams,2)</f>
        <v>#REF!</v>
      </c>
      <c r="FHE402" s="464"/>
      <c r="FHF402" s="369">
        <v>0.33333333333333331</v>
      </c>
      <c r="FHG402" s="370" t="e">
        <f>VLOOKUP(FHC402,fields,2)</f>
        <v>#REF!</v>
      </c>
      <c r="FHH402" s="73" t="s">
        <v>985</v>
      </c>
      <c r="FHI402" s="95">
        <v>45109</v>
      </c>
      <c r="FHJ402" s="65" t="s">
        <v>11</v>
      </c>
      <c r="FHK402" s="370" t="e">
        <f>VLOOKUP(FHS402,Teams,2)</f>
        <v>#REF!</v>
      </c>
      <c r="FHL402" s="370" t="e">
        <f>VLOOKUP(FHT402,Teams,2)</f>
        <v>#REF!</v>
      </c>
      <c r="FHM402" s="464"/>
      <c r="FHN402" s="369">
        <v>0.33333333333333331</v>
      </c>
      <c r="FHO402" s="370" t="e">
        <f>VLOOKUP(FHK402,fields,2)</f>
        <v>#REF!</v>
      </c>
      <c r="FHP402" s="73" t="s">
        <v>985</v>
      </c>
      <c r="FHQ402" s="95">
        <v>45109</v>
      </c>
      <c r="FHR402" s="65" t="s">
        <v>11</v>
      </c>
      <c r="FHS402" s="370" t="e">
        <f>VLOOKUP(FIA402,Teams,2)</f>
        <v>#REF!</v>
      </c>
      <c r="FHT402" s="370" t="e">
        <f>VLOOKUP(FIB402,Teams,2)</f>
        <v>#REF!</v>
      </c>
      <c r="FHU402" s="464"/>
      <c r="FHV402" s="369">
        <v>0.33333333333333331</v>
      </c>
      <c r="FHW402" s="370" t="e">
        <f>VLOOKUP(FHS402,fields,2)</f>
        <v>#REF!</v>
      </c>
      <c r="FHX402" s="73" t="s">
        <v>985</v>
      </c>
      <c r="FHY402" s="95">
        <v>45109</v>
      </c>
      <c r="FHZ402" s="65" t="s">
        <v>11</v>
      </c>
      <c r="FIA402" s="370" t="e">
        <f>VLOOKUP(FII402,Teams,2)</f>
        <v>#REF!</v>
      </c>
      <c r="FIB402" s="370" t="e">
        <f>VLOOKUP(FIJ402,Teams,2)</f>
        <v>#REF!</v>
      </c>
      <c r="FIC402" s="464"/>
      <c r="FID402" s="369">
        <v>0.33333333333333331</v>
      </c>
      <c r="FIE402" s="370" t="e">
        <f>VLOOKUP(FIA402,fields,2)</f>
        <v>#REF!</v>
      </c>
      <c r="FIF402" s="73" t="s">
        <v>985</v>
      </c>
      <c r="FIG402" s="95">
        <v>45109</v>
      </c>
      <c r="FIH402" s="65" t="s">
        <v>11</v>
      </c>
      <c r="FII402" s="370" t="e">
        <f>VLOOKUP(FIQ402,Teams,2)</f>
        <v>#REF!</v>
      </c>
      <c r="FIJ402" s="370" t="e">
        <f>VLOOKUP(FIR402,Teams,2)</f>
        <v>#REF!</v>
      </c>
      <c r="FIK402" s="464"/>
      <c r="FIL402" s="369">
        <v>0.33333333333333331</v>
      </c>
      <c r="FIM402" s="370" t="e">
        <f>VLOOKUP(FII402,fields,2)</f>
        <v>#REF!</v>
      </c>
      <c r="FIN402" s="73" t="s">
        <v>985</v>
      </c>
      <c r="FIO402" s="95">
        <v>45109</v>
      </c>
      <c r="FIP402" s="65" t="s">
        <v>11</v>
      </c>
      <c r="FIQ402" s="370" t="e">
        <f>VLOOKUP(FIY402,Teams,2)</f>
        <v>#REF!</v>
      </c>
      <c r="FIR402" s="370" t="e">
        <f>VLOOKUP(FIZ402,Teams,2)</f>
        <v>#REF!</v>
      </c>
      <c r="FIS402" s="464"/>
      <c r="FIT402" s="369">
        <v>0.33333333333333331</v>
      </c>
      <c r="FIU402" s="370" t="e">
        <f>VLOOKUP(FIQ402,fields,2)</f>
        <v>#REF!</v>
      </c>
      <c r="FIV402" s="73" t="s">
        <v>985</v>
      </c>
      <c r="FIW402" s="95">
        <v>45109</v>
      </c>
      <c r="FIX402" s="65" t="s">
        <v>11</v>
      </c>
      <c r="FIY402" s="370" t="e">
        <f>VLOOKUP(FJG402,Teams,2)</f>
        <v>#REF!</v>
      </c>
      <c r="FIZ402" s="370" t="e">
        <f>VLOOKUP(FJH402,Teams,2)</f>
        <v>#REF!</v>
      </c>
      <c r="FJA402" s="464"/>
      <c r="FJB402" s="369">
        <v>0.33333333333333331</v>
      </c>
      <c r="FJC402" s="370" t="e">
        <f>VLOOKUP(FIY402,fields,2)</f>
        <v>#REF!</v>
      </c>
      <c r="FJD402" s="73" t="s">
        <v>985</v>
      </c>
      <c r="FJE402" s="95">
        <v>45109</v>
      </c>
      <c r="FJF402" s="65" t="s">
        <v>11</v>
      </c>
      <c r="FJG402" s="370" t="e">
        <f>VLOOKUP(FJO402,Teams,2)</f>
        <v>#REF!</v>
      </c>
      <c r="FJH402" s="370" t="e">
        <f>VLOOKUP(FJP402,Teams,2)</f>
        <v>#REF!</v>
      </c>
      <c r="FJI402" s="464"/>
      <c r="FJJ402" s="369">
        <v>0.33333333333333331</v>
      </c>
      <c r="FJK402" s="370" t="e">
        <f>VLOOKUP(FJG402,fields,2)</f>
        <v>#REF!</v>
      </c>
      <c r="FJL402" s="73" t="s">
        <v>985</v>
      </c>
      <c r="FJM402" s="95">
        <v>45109</v>
      </c>
      <c r="FJN402" s="65" t="s">
        <v>11</v>
      </c>
      <c r="FJO402" s="370" t="e">
        <f>VLOOKUP(FJW402,Teams,2)</f>
        <v>#REF!</v>
      </c>
      <c r="FJP402" s="370" t="e">
        <f>VLOOKUP(FJX402,Teams,2)</f>
        <v>#REF!</v>
      </c>
      <c r="FJQ402" s="464"/>
      <c r="FJR402" s="369">
        <v>0.33333333333333331</v>
      </c>
      <c r="FJS402" s="370" t="e">
        <f>VLOOKUP(FJO402,fields,2)</f>
        <v>#REF!</v>
      </c>
      <c r="FJT402" s="73" t="s">
        <v>985</v>
      </c>
      <c r="FJU402" s="95">
        <v>45109</v>
      </c>
      <c r="FJV402" s="65" t="s">
        <v>11</v>
      </c>
      <c r="FJW402" s="370" t="e">
        <f>VLOOKUP(FKE402,Teams,2)</f>
        <v>#REF!</v>
      </c>
      <c r="FJX402" s="370" t="e">
        <f>VLOOKUP(FKF402,Teams,2)</f>
        <v>#REF!</v>
      </c>
      <c r="FJY402" s="464"/>
      <c r="FJZ402" s="369">
        <v>0.33333333333333331</v>
      </c>
      <c r="FKA402" s="370" t="e">
        <f>VLOOKUP(FJW402,fields,2)</f>
        <v>#REF!</v>
      </c>
      <c r="FKB402" s="73" t="s">
        <v>985</v>
      </c>
      <c r="FKC402" s="95">
        <v>45109</v>
      </c>
      <c r="FKD402" s="65" t="s">
        <v>11</v>
      </c>
      <c r="FKE402" s="370" t="e">
        <f>VLOOKUP(FKM402,Teams,2)</f>
        <v>#REF!</v>
      </c>
      <c r="FKF402" s="370" t="e">
        <f>VLOOKUP(FKN402,Teams,2)</f>
        <v>#REF!</v>
      </c>
      <c r="FKG402" s="464"/>
      <c r="FKH402" s="369">
        <v>0.33333333333333331</v>
      </c>
      <c r="FKI402" s="370" t="e">
        <f>VLOOKUP(FKE402,fields,2)</f>
        <v>#REF!</v>
      </c>
      <c r="FKJ402" s="73" t="s">
        <v>985</v>
      </c>
      <c r="FKK402" s="95">
        <v>45109</v>
      </c>
      <c r="FKL402" s="65" t="s">
        <v>11</v>
      </c>
      <c r="FKM402" s="370" t="e">
        <f>VLOOKUP(FKU402,Teams,2)</f>
        <v>#REF!</v>
      </c>
      <c r="FKN402" s="370" t="e">
        <f>VLOOKUP(FKV402,Teams,2)</f>
        <v>#REF!</v>
      </c>
      <c r="FKO402" s="464"/>
      <c r="FKP402" s="369">
        <v>0.33333333333333331</v>
      </c>
      <c r="FKQ402" s="370" t="e">
        <f>VLOOKUP(FKM402,fields,2)</f>
        <v>#REF!</v>
      </c>
      <c r="FKR402" s="73" t="s">
        <v>985</v>
      </c>
      <c r="FKS402" s="95">
        <v>45109</v>
      </c>
      <c r="FKT402" s="65" t="s">
        <v>11</v>
      </c>
      <c r="FKU402" s="370" t="e">
        <f>VLOOKUP(FLC402,Teams,2)</f>
        <v>#REF!</v>
      </c>
      <c r="FKV402" s="370" t="e">
        <f>VLOOKUP(FLD402,Teams,2)</f>
        <v>#REF!</v>
      </c>
      <c r="FKW402" s="464"/>
      <c r="FKX402" s="369">
        <v>0.33333333333333331</v>
      </c>
      <c r="FKY402" s="370" t="e">
        <f>VLOOKUP(FKU402,fields,2)</f>
        <v>#REF!</v>
      </c>
      <c r="FKZ402" s="73" t="s">
        <v>985</v>
      </c>
      <c r="FLA402" s="95">
        <v>45109</v>
      </c>
      <c r="FLB402" s="65" t="s">
        <v>11</v>
      </c>
      <c r="FLC402" s="370" t="e">
        <f>VLOOKUP(FLK402,Teams,2)</f>
        <v>#REF!</v>
      </c>
      <c r="FLD402" s="370" t="e">
        <f>VLOOKUP(FLL402,Teams,2)</f>
        <v>#REF!</v>
      </c>
      <c r="FLE402" s="464"/>
      <c r="FLF402" s="369">
        <v>0.33333333333333331</v>
      </c>
      <c r="FLG402" s="370" t="e">
        <f>VLOOKUP(FLC402,fields,2)</f>
        <v>#REF!</v>
      </c>
      <c r="FLH402" s="73" t="s">
        <v>985</v>
      </c>
      <c r="FLI402" s="95">
        <v>45109</v>
      </c>
      <c r="FLJ402" s="65" t="s">
        <v>11</v>
      </c>
      <c r="FLK402" s="370" t="e">
        <f>VLOOKUP(FLS402,Teams,2)</f>
        <v>#REF!</v>
      </c>
      <c r="FLL402" s="370" t="e">
        <f>VLOOKUP(FLT402,Teams,2)</f>
        <v>#REF!</v>
      </c>
      <c r="FLM402" s="464"/>
      <c r="FLN402" s="369">
        <v>0.33333333333333331</v>
      </c>
      <c r="FLO402" s="370" t="e">
        <f>VLOOKUP(FLK402,fields,2)</f>
        <v>#REF!</v>
      </c>
      <c r="FLP402" s="73" t="s">
        <v>985</v>
      </c>
      <c r="FLQ402" s="95">
        <v>45109</v>
      </c>
      <c r="FLR402" s="65" t="s">
        <v>11</v>
      </c>
      <c r="FLS402" s="370" t="e">
        <f>VLOOKUP(FMA402,Teams,2)</f>
        <v>#REF!</v>
      </c>
      <c r="FLT402" s="370" t="e">
        <f>VLOOKUP(FMB402,Teams,2)</f>
        <v>#REF!</v>
      </c>
      <c r="FLU402" s="464"/>
      <c r="FLV402" s="369">
        <v>0.33333333333333331</v>
      </c>
      <c r="FLW402" s="370" t="e">
        <f>VLOOKUP(FLS402,fields,2)</f>
        <v>#REF!</v>
      </c>
      <c r="FLX402" s="73" t="s">
        <v>985</v>
      </c>
      <c r="FLY402" s="95">
        <v>45109</v>
      </c>
      <c r="FLZ402" s="65" t="s">
        <v>11</v>
      </c>
      <c r="FMA402" s="370" t="e">
        <f>VLOOKUP(FMI402,Teams,2)</f>
        <v>#REF!</v>
      </c>
      <c r="FMB402" s="370" t="e">
        <f>VLOOKUP(FMJ402,Teams,2)</f>
        <v>#REF!</v>
      </c>
      <c r="FMC402" s="464"/>
      <c r="FMD402" s="369">
        <v>0.33333333333333331</v>
      </c>
      <c r="FME402" s="370" t="e">
        <f>VLOOKUP(FMA402,fields,2)</f>
        <v>#REF!</v>
      </c>
      <c r="FMF402" s="73" t="s">
        <v>985</v>
      </c>
      <c r="FMG402" s="95">
        <v>45109</v>
      </c>
      <c r="FMH402" s="65" t="s">
        <v>11</v>
      </c>
      <c r="FMI402" s="370" t="e">
        <f>VLOOKUP(FMQ402,Teams,2)</f>
        <v>#REF!</v>
      </c>
      <c r="FMJ402" s="370" t="e">
        <f>VLOOKUP(FMR402,Teams,2)</f>
        <v>#REF!</v>
      </c>
      <c r="FMK402" s="464"/>
      <c r="FML402" s="369">
        <v>0.33333333333333331</v>
      </c>
      <c r="FMM402" s="370" t="e">
        <f>VLOOKUP(FMI402,fields,2)</f>
        <v>#REF!</v>
      </c>
      <c r="FMN402" s="73" t="s">
        <v>985</v>
      </c>
      <c r="FMO402" s="95">
        <v>45109</v>
      </c>
      <c r="FMP402" s="65" t="s">
        <v>11</v>
      </c>
      <c r="FMQ402" s="370" t="e">
        <f>VLOOKUP(FMY402,Teams,2)</f>
        <v>#REF!</v>
      </c>
      <c r="FMR402" s="370" t="e">
        <f>VLOOKUP(FMZ402,Teams,2)</f>
        <v>#REF!</v>
      </c>
      <c r="FMS402" s="464"/>
      <c r="FMT402" s="369">
        <v>0.33333333333333331</v>
      </c>
      <c r="FMU402" s="370" t="e">
        <f>VLOOKUP(FMQ402,fields,2)</f>
        <v>#REF!</v>
      </c>
      <c r="FMV402" s="73" t="s">
        <v>985</v>
      </c>
      <c r="FMW402" s="95">
        <v>45109</v>
      </c>
      <c r="FMX402" s="65" t="s">
        <v>11</v>
      </c>
      <c r="FMY402" s="370" t="e">
        <f>VLOOKUP(FNG402,Teams,2)</f>
        <v>#REF!</v>
      </c>
      <c r="FMZ402" s="370" t="e">
        <f>VLOOKUP(FNH402,Teams,2)</f>
        <v>#REF!</v>
      </c>
      <c r="FNA402" s="464"/>
      <c r="FNB402" s="369">
        <v>0.33333333333333331</v>
      </c>
      <c r="FNC402" s="370" t="e">
        <f>VLOOKUP(FMY402,fields,2)</f>
        <v>#REF!</v>
      </c>
      <c r="FND402" s="73" t="s">
        <v>985</v>
      </c>
      <c r="FNE402" s="95">
        <v>45109</v>
      </c>
      <c r="FNF402" s="65" t="s">
        <v>11</v>
      </c>
      <c r="FNG402" s="370" t="e">
        <f>VLOOKUP(FNO402,Teams,2)</f>
        <v>#REF!</v>
      </c>
      <c r="FNH402" s="370" t="e">
        <f>VLOOKUP(FNP402,Teams,2)</f>
        <v>#REF!</v>
      </c>
      <c r="FNI402" s="464"/>
      <c r="FNJ402" s="369">
        <v>0.33333333333333331</v>
      </c>
      <c r="FNK402" s="370" t="e">
        <f>VLOOKUP(FNG402,fields,2)</f>
        <v>#REF!</v>
      </c>
      <c r="FNL402" s="73" t="s">
        <v>985</v>
      </c>
      <c r="FNM402" s="95">
        <v>45109</v>
      </c>
      <c r="FNN402" s="65" t="s">
        <v>11</v>
      </c>
      <c r="FNO402" s="370" t="e">
        <f>VLOOKUP(FNW402,Teams,2)</f>
        <v>#REF!</v>
      </c>
      <c r="FNP402" s="370" t="e">
        <f>VLOOKUP(FNX402,Teams,2)</f>
        <v>#REF!</v>
      </c>
      <c r="FNQ402" s="464"/>
      <c r="FNR402" s="369">
        <v>0.33333333333333331</v>
      </c>
      <c r="FNS402" s="370" t="e">
        <f>VLOOKUP(FNO402,fields,2)</f>
        <v>#REF!</v>
      </c>
      <c r="FNT402" s="73" t="s">
        <v>985</v>
      </c>
      <c r="FNU402" s="95">
        <v>45109</v>
      </c>
      <c r="FNV402" s="65" t="s">
        <v>11</v>
      </c>
      <c r="FNW402" s="370" t="e">
        <f>VLOOKUP(FOE402,Teams,2)</f>
        <v>#REF!</v>
      </c>
      <c r="FNX402" s="370" t="e">
        <f>VLOOKUP(FOF402,Teams,2)</f>
        <v>#REF!</v>
      </c>
      <c r="FNY402" s="464"/>
      <c r="FNZ402" s="369">
        <v>0.33333333333333331</v>
      </c>
      <c r="FOA402" s="370" t="e">
        <f>VLOOKUP(FNW402,fields,2)</f>
        <v>#REF!</v>
      </c>
      <c r="FOB402" s="73" t="s">
        <v>985</v>
      </c>
      <c r="FOC402" s="95">
        <v>45109</v>
      </c>
      <c r="FOD402" s="65" t="s">
        <v>11</v>
      </c>
      <c r="FOE402" s="370" t="e">
        <f>VLOOKUP(FOM402,Teams,2)</f>
        <v>#REF!</v>
      </c>
      <c r="FOF402" s="370" t="e">
        <f>VLOOKUP(FON402,Teams,2)</f>
        <v>#REF!</v>
      </c>
      <c r="FOG402" s="464"/>
      <c r="FOH402" s="369">
        <v>0.33333333333333331</v>
      </c>
      <c r="FOI402" s="370" t="e">
        <f>VLOOKUP(FOE402,fields,2)</f>
        <v>#REF!</v>
      </c>
      <c r="FOJ402" s="73" t="s">
        <v>985</v>
      </c>
      <c r="FOK402" s="95">
        <v>45109</v>
      </c>
      <c r="FOL402" s="65" t="s">
        <v>11</v>
      </c>
      <c r="FOM402" s="370" t="e">
        <f>VLOOKUP(FOU402,Teams,2)</f>
        <v>#REF!</v>
      </c>
      <c r="FON402" s="370" t="e">
        <f>VLOOKUP(FOV402,Teams,2)</f>
        <v>#REF!</v>
      </c>
      <c r="FOO402" s="464"/>
      <c r="FOP402" s="369">
        <v>0.33333333333333331</v>
      </c>
      <c r="FOQ402" s="370" t="e">
        <f>VLOOKUP(FOM402,fields,2)</f>
        <v>#REF!</v>
      </c>
      <c r="FOR402" s="73" t="s">
        <v>985</v>
      </c>
      <c r="FOS402" s="95">
        <v>45109</v>
      </c>
      <c r="FOT402" s="65" t="s">
        <v>11</v>
      </c>
      <c r="FOU402" s="370" t="e">
        <f>VLOOKUP(FPC402,Teams,2)</f>
        <v>#REF!</v>
      </c>
      <c r="FOV402" s="370" t="e">
        <f>VLOOKUP(FPD402,Teams,2)</f>
        <v>#REF!</v>
      </c>
      <c r="FOW402" s="464"/>
      <c r="FOX402" s="369">
        <v>0.33333333333333331</v>
      </c>
      <c r="FOY402" s="370" t="e">
        <f>VLOOKUP(FOU402,fields,2)</f>
        <v>#REF!</v>
      </c>
      <c r="FOZ402" s="73" t="s">
        <v>985</v>
      </c>
      <c r="FPA402" s="95">
        <v>45109</v>
      </c>
      <c r="FPB402" s="65" t="s">
        <v>11</v>
      </c>
      <c r="FPC402" s="370" t="e">
        <f>VLOOKUP(FPK402,Teams,2)</f>
        <v>#REF!</v>
      </c>
      <c r="FPD402" s="370" t="e">
        <f>VLOOKUP(FPL402,Teams,2)</f>
        <v>#REF!</v>
      </c>
      <c r="FPE402" s="464"/>
      <c r="FPF402" s="369">
        <v>0.33333333333333331</v>
      </c>
      <c r="FPG402" s="370" t="e">
        <f>VLOOKUP(FPC402,fields,2)</f>
        <v>#REF!</v>
      </c>
      <c r="FPH402" s="73" t="s">
        <v>985</v>
      </c>
      <c r="FPI402" s="95">
        <v>45109</v>
      </c>
      <c r="FPJ402" s="65" t="s">
        <v>11</v>
      </c>
      <c r="FPK402" s="370" t="e">
        <f>VLOOKUP(FPS402,Teams,2)</f>
        <v>#REF!</v>
      </c>
      <c r="FPL402" s="370" t="e">
        <f>VLOOKUP(FPT402,Teams,2)</f>
        <v>#REF!</v>
      </c>
      <c r="FPM402" s="464"/>
      <c r="FPN402" s="369">
        <v>0.33333333333333331</v>
      </c>
      <c r="FPO402" s="370" t="e">
        <f>VLOOKUP(FPK402,fields,2)</f>
        <v>#REF!</v>
      </c>
      <c r="FPP402" s="73" t="s">
        <v>985</v>
      </c>
      <c r="FPQ402" s="95">
        <v>45109</v>
      </c>
      <c r="FPR402" s="65" t="s">
        <v>11</v>
      </c>
      <c r="FPS402" s="370" t="e">
        <f>VLOOKUP(FQA402,Teams,2)</f>
        <v>#REF!</v>
      </c>
      <c r="FPT402" s="370" t="e">
        <f>VLOOKUP(FQB402,Teams,2)</f>
        <v>#REF!</v>
      </c>
      <c r="FPU402" s="464"/>
      <c r="FPV402" s="369">
        <v>0.33333333333333331</v>
      </c>
      <c r="FPW402" s="370" t="e">
        <f>VLOOKUP(FPS402,fields,2)</f>
        <v>#REF!</v>
      </c>
      <c r="FPX402" s="73" t="s">
        <v>985</v>
      </c>
      <c r="FPY402" s="95">
        <v>45109</v>
      </c>
      <c r="FPZ402" s="65" t="s">
        <v>11</v>
      </c>
      <c r="FQA402" s="370" t="e">
        <f>VLOOKUP(FQI402,Teams,2)</f>
        <v>#REF!</v>
      </c>
      <c r="FQB402" s="370" t="e">
        <f>VLOOKUP(FQJ402,Teams,2)</f>
        <v>#REF!</v>
      </c>
      <c r="FQC402" s="464"/>
      <c r="FQD402" s="369">
        <v>0.33333333333333331</v>
      </c>
      <c r="FQE402" s="370" t="e">
        <f>VLOOKUP(FQA402,fields,2)</f>
        <v>#REF!</v>
      </c>
      <c r="FQF402" s="73" t="s">
        <v>985</v>
      </c>
      <c r="FQG402" s="95">
        <v>45109</v>
      </c>
      <c r="FQH402" s="65" t="s">
        <v>11</v>
      </c>
      <c r="FQI402" s="370" t="e">
        <f>VLOOKUP(FQQ402,Teams,2)</f>
        <v>#REF!</v>
      </c>
      <c r="FQJ402" s="370" t="e">
        <f>VLOOKUP(FQR402,Teams,2)</f>
        <v>#REF!</v>
      </c>
      <c r="FQK402" s="464"/>
      <c r="FQL402" s="369">
        <v>0.33333333333333331</v>
      </c>
      <c r="FQM402" s="370" t="e">
        <f>VLOOKUP(FQI402,fields,2)</f>
        <v>#REF!</v>
      </c>
      <c r="FQN402" s="73" t="s">
        <v>985</v>
      </c>
      <c r="FQO402" s="95">
        <v>45109</v>
      </c>
      <c r="FQP402" s="65" t="s">
        <v>11</v>
      </c>
      <c r="FQQ402" s="370" t="e">
        <f>VLOOKUP(FQY402,Teams,2)</f>
        <v>#REF!</v>
      </c>
      <c r="FQR402" s="370" t="e">
        <f>VLOOKUP(FQZ402,Teams,2)</f>
        <v>#REF!</v>
      </c>
      <c r="FQS402" s="464"/>
      <c r="FQT402" s="369">
        <v>0.33333333333333331</v>
      </c>
      <c r="FQU402" s="370" t="e">
        <f>VLOOKUP(FQQ402,fields,2)</f>
        <v>#REF!</v>
      </c>
      <c r="FQV402" s="73" t="s">
        <v>985</v>
      </c>
      <c r="FQW402" s="95">
        <v>45109</v>
      </c>
      <c r="FQX402" s="65" t="s">
        <v>11</v>
      </c>
      <c r="FQY402" s="370" t="e">
        <f>VLOOKUP(FRG402,Teams,2)</f>
        <v>#REF!</v>
      </c>
      <c r="FQZ402" s="370" t="e">
        <f>VLOOKUP(FRH402,Teams,2)</f>
        <v>#REF!</v>
      </c>
      <c r="FRA402" s="464"/>
      <c r="FRB402" s="369">
        <v>0.33333333333333331</v>
      </c>
      <c r="FRC402" s="370" t="e">
        <f>VLOOKUP(FQY402,fields,2)</f>
        <v>#REF!</v>
      </c>
      <c r="FRD402" s="73" t="s">
        <v>985</v>
      </c>
      <c r="FRE402" s="95">
        <v>45109</v>
      </c>
      <c r="FRF402" s="65" t="s">
        <v>11</v>
      </c>
      <c r="FRG402" s="370" t="e">
        <f>VLOOKUP(FRO402,Teams,2)</f>
        <v>#REF!</v>
      </c>
      <c r="FRH402" s="370" t="e">
        <f>VLOOKUP(FRP402,Teams,2)</f>
        <v>#REF!</v>
      </c>
      <c r="FRI402" s="464"/>
      <c r="FRJ402" s="369">
        <v>0.33333333333333331</v>
      </c>
      <c r="FRK402" s="370" t="e">
        <f>VLOOKUP(FRG402,fields,2)</f>
        <v>#REF!</v>
      </c>
      <c r="FRL402" s="73" t="s">
        <v>985</v>
      </c>
      <c r="FRM402" s="95">
        <v>45109</v>
      </c>
      <c r="FRN402" s="65" t="s">
        <v>11</v>
      </c>
      <c r="FRO402" s="370" t="e">
        <f>VLOOKUP(FRW402,Teams,2)</f>
        <v>#REF!</v>
      </c>
      <c r="FRP402" s="370" t="e">
        <f>VLOOKUP(FRX402,Teams,2)</f>
        <v>#REF!</v>
      </c>
      <c r="FRQ402" s="464"/>
      <c r="FRR402" s="369">
        <v>0.33333333333333331</v>
      </c>
      <c r="FRS402" s="370" t="e">
        <f>VLOOKUP(FRO402,fields,2)</f>
        <v>#REF!</v>
      </c>
      <c r="FRT402" s="73" t="s">
        <v>985</v>
      </c>
      <c r="FRU402" s="95">
        <v>45109</v>
      </c>
      <c r="FRV402" s="65" t="s">
        <v>11</v>
      </c>
      <c r="FRW402" s="370" t="e">
        <f>VLOOKUP(FSE402,Teams,2)</f>
        <v>#REF!</v>
      </c>
      <c r="FRX402" s="370" t="e">
        <f>VLOOKUP(FSF402,Teams,2)</f>
        <v>#REF!</v>
      </c>
      <c r="FRY402" s="464"/>
      <c r="FRZ402" s="369">
        <v>0.33333333333333331</v>
      </c>
      <c r="FSA402" s="370" t="e">
        <f>VLOOKUP(FRW402,fields,2)</f>
        <v>#REF!</v>
      </c>
      <c r="FSB402" s="73" t="s">
        <v>985</v>
      </c>
      <c r="FSC402" s="95">
        <v>45109</v>
      </c>
      <c r="FSD402" s="65" t="s">
        <v>11</v>
      </c>
      <c r="FSE402" s="370" t="e">
        <f>VLOOKUP(FSM402,Teams,2)</f>
        <v>#REF!</v>
      </c>
      <c r="FSF402" s="370" t="e">
        <f>VLOOKUP(FSN402,Teams,2)</f>
        <v>#REF!</v>
      </c>
      <c r="FSG402" s="464"/>
      <c r="FSH402" s="369">
        <v>0.33333333333333331</v>
      </c>
      <c r="FSI402" s="370" t="e">
        <f>VLOOKUP(FSE402,fields,2)</f>
        <v>#REF!</v>
      </c>
      <c r="FSJ402" s="73" t="s">
        <v>985</v>
      </c>
      <c r="FSK402" s="95">
        <v>45109</v>
      </c>
      <c r="FSL402" s="65" t="s">
        <v>11</v>
      </c>
      <c r="FSM402" s="370" t="e">
        <f>VLOOKUP(FSU402,Teams,2)</f>
        <v>#REF!</v>
      </c>
      <c r="FSN402" s="370" t="e">
        <f>VLOOKUP(FSV402,Teams,2)</f>
        <v>#REF!</v>
      </c>
      <c r="FSO402" s="464"/>
      <c r="FSP402" s="369">
        <v>0.33333333333333331</v>
      </c>
      <c r="FSQ402" s="370" t="e">
        <f>VLOOKUP(FSM402,fields,2)</f>
        <v>#REF!</v>
      </c>
      <c r="FSR402" s="73" t="s">
        <v>985</v>
      </c>
      <c r="FSS402" s="95">
        <v>45109</v>
      </c>
      <c r="FST402" s="65" t="s">
        <v>11</v>
      </c>
      <c r="FSU402" s="370" t="e">
        <f>VLOOKUP(FTC402,Teams,2)</f>
        <v>#REF!</v>
      </c>
      <c r="FSV402" s="370" t="e">
        <f>VLOOKUP(FTD402,Teams,2)</f>
        <v>#REF!</v>
      </c>
      <c r="FSW402" s="464"/>
      <c r="FSX402" s="369">
        <v>0.33333333333333331</v>
      </c>
      <c r="FSY402" s="370" t="e">
        <f>VLOOKUP(FSU402,fields,2)</f>
        <v>#REF!</v>
      </c>
      <c r="FSZ402" s="73" t="s">
        <v>985</v>
      </c>
      <c r="FTA402" s="95">
        <v>45109</v>
      </c>
      <c r="FTB402" s="65" t="s">
        <v>11</v>
      </c>
      <c r="FTC402" s="370" t="e">
        <f>VLOOKUP(FTK402,Teams,2)</f>
        <v>#REF!</v>
      </c>
      <c r="FTD402" s="370" t="e">
        <f>VLOOKUP(FTL402,Teams,2)</f>
        <v>#REF!</v>
      </c>
      <c r="FTE402" s="464"/>
      <c r="FTF402" s="369">
        <v>0.33333333333333331</v>
      </c>
      <c r="FTG402" s="370" t="e">
        <f>VLOOKUP(FTC402,fields,2)</f>
        <v>#REF!</v>
      </c>
      <c r="FTH402" s="73" t="s">
        <v>985</v>
      </c>
      <c r="FTI402" s="95">
        <v>45109</v>
      </c>
      <c r="FTJ402" s="65" t="s">
        <v>11</v>
      </c>
      <c r="FTK402" s="370" t="e">
        <f>VLOOKUP(FTS402,Teams,2)</f>
        <v>#REF!</v>
      </c>
      <c r="FTL402" s="370" t="e">
        <f>VLOOKUP(FTT402,Teams,2)</f>
        <v>#REF!</v>
      </c>
      <c r="FTM402" s="464"/>
      <c r="FTN402" s="369">
        <v>0.33333333333333331</v>
      </c>
      <c r="FTO402" s="370" t="e">
        <f>VLOOKUP(FTK402,fields,2)</f>
        <v>#REF!</v>
      </c>
      <c r="FTP402" s="73" t="s">
        <v>985</v>
      </c>
      <c r="FTQ402" s="95">
        <v>45109</v>
      </c>
      <c r="FTR402" s="65" t="s">
        <v>11</v>
      </c>
      <c r="FTS402" s="370" t="e">
        <f>VLOOKUP(FUA402,Teams,2)</f>
        <v>#REF!</v>
      </c>
      <c r="FTT402" s="370" t="e">
        <f>VLOOKUP(FUB402,Teams,2)</f>
        <v>#REF!</v>
      </c>
      <c r="FTU402" s="464"/>
      <c r="FTV402" s="369">
        <v>0.33333333333333331</v>
      </c>
      <c r="FTW402" s="370" t="e">
        <f>VLOOKUP(FTS402,fields,2)</f>
        <v>#REF!</v>
      </c>
      <c r="FTX402" s="73" t="s">
        <v>985</v>
      </c>
      <c r="FTY402" s="95">
        <v>45109</v>
      </c>
      <c r="FTZ402" s="65" t="s">
        <v>11</v>
      </c>
      <c r="FUA402" s="370" t="e">
        <f>VLOOKUP(FUI402,Teams,2)</f>
        <v>#REF!</v>
      </c>
      <c r="FUB402" s="370" t="e">
        <f>VLOOKUP(FUJ402,Teams,2)</f>
        <v>#REF!</v>
      </c>
      <c r="FUC402" s="464"/>
      <c r="FUD402" s="369">
        <v>0.33333333333333331</v>
      </c>
      <c r="FUE402" s="370" t="e">
        <f>VLOOKUP(FUA402,fields,2)</f>
        <v>#REF!</v>
      </c>
      <c r="FUF402" s="73" t="s">
        <v>985</v>
      </c>
      <c r="FUG402" s="95">
        <v>45109</v>
      </c>
      <c r="FUH402" s="65" t="s">
        <v>11</v>
      </c>
      <c r="FUI402" s="370" t="e">
        <f>VLOOKUP(FUQ402,Teams,2)</f>
        <v>#REF!</v>
      </c>
      <c r="FUJ402" s="370" t="e">
        <f>VLOOKUP(FUR402,Teams,2)</f>
        <v>#REF!</v>
      </c>
      <c r="FUK402" s="464"/>
      <c r="FUL402" s="369">
        <v>0.33333333333333331</v>
      </c>
      <c r="FUM402" s="370" t="e">
        <f>VLOOKUP(FUI402,fields,2)</f>
        <v>#REF!</v>
      </c>
      <c r="FUN402" s="73" t="s">
        <v>985</v>
      </c>
      <c r="FUO402" s="95">
        <v>45109</v>
      </c>
      <c r="FUP402" s="65" t="s">
        <v>11</v>
      </c>
      <c r="FUQ402" s="370" t="e">
        <f>VLOOKUP(FUY402,Teams,2)</f>
        <v>#REF!</v>
      </c>
      <c r="FUR402" s="370" t="e">
        <f>VLOOKUP(FUZ402,Teams,2)</f>
        <v>#REF!</v>
      </c>
      <c r="FUS402" s="464"/>
      <c r="FUT402" s="369">
        <v>0.33333333333333331</v>
      </c>
      <c r="FUU402" s="370" t="e">
        <f>VLOOKUP(FUQ402,fields,2)</f>
        <v>#REF!</v>
      </c>
      <c r="FUV402" s="73" t="s">
        <v>985</v>
      </c>
      <c r="FUW402" s="95">
        <v>45109</v>
      </c>
      <c r="FUX402" s="65" t="s">
        <v>11</v>
      </c>
      <c r="FUY402" s="370" t="e">
        <f>VLOOKUP(FVG402,Teams,2)</f>
        <v>#REF!</v>
      </c>
      <c r="FUZ402" s="370" t="e">
        <f>VLOOKUP(FVH402,Teams,2)</f>
        <v>#REF!</v>
      </c>
      <c r="FVA402" s="464"/>
      <c r="FVB402" s="369">
        <v>0.33333333333333331</v>
      </c>
      <c r="FVC402" s="370" t="e">
        <f>VLOOKUP(FUY402,fields,2)</f>
        <v>#REF!</v>
      </c>
      <c r="FVD402" s="73" t="s">
        <v>985</v>
      </c>
      <c r="FVE402" s="95">
        <v>45109</v>
      </c>
      <c r="FVF402" s="65" t="s">
        <v>11</v>
      </c>
      <c r="FVG402" s="370" t="e">
        <f>VLOOKUP(FVO402,Teams,2)</f>
        <v>#REF!</v>
      </c>
      <c r="FVH402" s="370" t="e">
        <f>VLOOKUP(FVP402,Teams,2)</f>
        <v>#REF!</v>
      </c>
      <c r="FVI402" s="464"/>
      <c r="FVJ402" s="369">
        <v>0.33333333333333331</v>
      </c>
      <c r="FVK402" s="370" t="e">
        <f>VLOOKUP(FVG402,fields,2)</f>
        <v>#REF!</v>
      </c>
      <c r="FVL402" s="73" t="s">
        <v>985</v>
      </c>
      <c r="FVM402" s="95">
        <v>45109</v>
      </c>
      <c r="FVN402" s="65" t="s">
        <v>11</v>
      </c>
      <c r="FVO402" s="370" t="e">
        <f>VLOOKUP(FVW402,Teams,2)</f>
        <v>#REF!</v>
      </c>
      <c r="FVP402" s="370" t="e">
        <f>VLOOKUP(FVX402,Teams,2)</f>
        <v>#REF!</v>
      </c>
      <c r="FVQ402" s="464"/>
      <c r="FVR402" s="369">
        <v>0.33333333333333331</v>
      </c>
      <c r="FVS402" s="370" t="e">
        <f>VLOOKUP(FVO402,fields,2)</f>
        <v>#REF!</v>
      </c>
      <c r="FVT402" s="73" t="s">
        <v>985</v>
      </c>
      <c r="FVU402" s="95">
        <v>45109</v>
      </c>
      <c r="FVV402" s="65" t="s">
        <v>11</v>
      </c>
      <c r="FVW402" s="370" t="e">
        <f>VLOOKUP(FWE402,Teams,2)</f>
        <v>#REF!</v>
      </c>
      <c r="FVX402" s="370" t="e">
        <f>VLOOKUP(FWF402,Teams,2)</f>
        <v>#REF!</v>
      </c>
      <c r="FVY402" s="464"/>
      <c r="FVZ402" s="369">
        <v>0.33333333333333331</v>
      </c>
      <c r="FWA402" s="370" t="e">
        <f>VLOOKUP(FVW402,fields,2)</f>
        <v>#REF!</v>
      </c>
      <c r="FWB402" s="73" t="s">
        <v>985</v>
      </c>
      <c r="FWC402" s="95">
        <v>45109</v>
      </c>
      <c r="FWD402" s="65" t="s">
        <v>11</v>
      </c>
      <c r="FWE402" s="370" t="e">
        <f>VLOOKUP(FWM402,Teams,2)</f>
        <v>#REF!</v>
      </c>
      <c r="FWF402" s="370" t="e">
        <f>VLOOKUP(FWN402,Teams,2)</f>
        <v>#REF!</v>
      </c>
      <c r="FWG402" s="464"/>
      <c r="FWH402" s="369">
        <v>0.33333333333333331</v>
      </c>
      <c r="FWI402" s="370" t="e">
        <f>VLOOKUP(FWE402,fields,2)</f>
        <v>#REF!</v>
      </c>
      <c r="FWJ402" s="73" t="s">
        <v>985</v>
      </c>
      <c r="FWK402" s="95">
        <v>45109</v>
      </c>
      <c r="FWL402" s="65" t="s">
        <v>11</v>
      </c>
      <c r="FWM402" s="370" t="e">
        <f>VLOOKUP(FWU402,Teams,2)</f>
        <v>#REF!</v>
      </c>
      <c r="FWN402" s="370" t="e">
        <f>VLOOKUP(FWV402,Teams,2)</f>
        <v>#REF!</v>
      </c>
      <c r="FWO402" s="464"/>
      <c r="FWP402" s="369">
        <v>0.33333333333333331</v>
      </c>
      <c r="FWQ402" s="370" t="e">
        <f>VLOOKUP(FWM402,fields,2)</f>
        <v>#REF!</v>
      </c>
      <c r="FWR402" s="73" t="s">
        <v>985</v>
      </c>
      <c r="FWS402" s="95">
        <v>45109</v>
      </c>
      <c r="FWT402" s="65" t="s">
        <v>11</v>
      </c>
      <c r="FWU402" s="370" t="e">
        <f>VLOOKUP(FXC402,Teams,2)</f>
        <v>#REF!</v>
      </c>
      <c r="FWV402" s="370" t="e">
        <f>VLOOKUP(FXD402,Teams,2)</f>
        <v>#REF!</v>
      </c>
      <c r="FWW402" s="464"/>
      <c r="FWX402" s="369">
        <v>0.33333333333333331</v>
      </c>
      <c r="FWY402" s="370" t="e">
        <f>VLOOKUP(FWU402,fields,2)</f>
        <v>#REF!</v>
      </c>
      <c r="FWZ402" s="73" t="s">
        <v>985</v>
      </c>
      <c r="FXA402" s="95">
        <v>45109</v>
      </c>
      <c r="FXB402" s="65" t="s">
        <v>11</v>
      </c>
      <c r="FXC402" s="370" t="e">
        <f>VLOOKUP(FXK402,Teams,2)</f>
        <v>#REF!</v>
      </c>
      <c r="FXD402" s="370" t="e">
        <f>VLOOKUP(FXL402,Teams,2)</f>
        <v>#REF!</v>
      </c>
      <c r="FXE402" s="464"/>
      <c r="FXF402" s="369">
        <v>0.33333333333333331</v>
      </c>
      <c r="FXG402" s="370" t="e">
        <f>VLOOKUP(FXC402,fields,2)</f>
        <v>#REF!</v>
      </c>
      <c r="FXH402" s="73" t="s">
        <v>985</v>
      </c>
      <c r="FXI402" s="95">
        <v>45109</v>
      </c>
      <c r="FXJ402" s="65" t="s">
        <v>11</v>
      </c>
      <c r="FXK402" s="370" t="e">
        <f>VLOOKUP(FXS402,Teams,2)</f>
        <v>#REF!</v>
      </c>
      <c r="FXL402" s="370" t="e">
        <f>VLOOKUP(FXT402,Teams,2)</f>
        <v>#REF!</v>
      </c>
      <c r="FXM402" s="464"/>
      <c r="FXN402" s="369">
        <v>0.33333333333333331</v>
      </c>
      <c r="FXO402" s="370" t="e">
        <f>VLOOKUP(FXK402,fields,2)</f>
        <v>#REF!</v>
      </c>
      <c r="FXP402" s="73" t="s">
        <v>985</v>
      </c>
      <c r="FXQ402" s="95">
        <v>45109</v>
      </c>
      <c r="FXR402" s="65" t="s">
        <v>11</v>
      </c>
      <c r="FXS402" s="370" t="e">
        <f>VLOOKUP(FYA402,Teams,2)</f>
        <v>#REF!</v>
      </c>
      <c r="FXT402" s="370" t="e">
        <f>VLOOKUP(FYB402,Teams,2)</f>
        <v>#REF!</v>
      </c>
      <c r="FXU402" s="464"/>
      <c r="FXV402" s="369">
        <v>0.33333333333333331</v>
      </c>
      <c r="FXW402" s="370" t="e">
        <f>VLOOKUP(FXS402,fields,2)</f>
        <v>#REF!</v>
      </c>
      <c r="FXX402" s="73" t="s">
        <v>985</v>
      </c>
      <c r="FXY402" s="95">
        <v>45109</v>
      </c>
      <c r="FXZ402" s="65" t="s">
        <v>11</v>
      </c>
      <c r="FYA402" s="370" t="e">
        <f>VLOOKUP(FYI402,Teams,2)</f>
        <v>#REF!</v>
      </c>
      <c r="FYB402" s="370" t="e">
        <f>VLOOKUP(FYJ402,Teams,2)</f>
        <v>#REF!</v>
      </c>
      <c r="FYC402" s="464"/>
      <c r="FYD402" s="369">
        <v>0.33333333333333331</v>
      </c>
      <c r="FYE402" s="370" t="e">
        <f>VLOOKUP(FYA402,fields,2)</f>
        <v>#REF!</v>
      </c>
      <c r="FYF402" s="73" t="s">
        <v>985</v>
      </c>
      <c r="FYG402" s="95">
        <v>45109</v>
      </c>
      <c r="FYH402" s="65" t="s">
        <v>11</v>
      </c>
      <c r="FYI402" s="370" t="e">
        <f>VLOOKUP(FYQ402,Teams,2)</f>
        <v>#REF!</v>
      </c>
      <c r="FYJ402" s="370" t="e">
        <f>VLOOKUP(FYR402,Teams,2)</f>
        <v>#REF!</v>
      </c>
      <c r="FYK402" s="464"/>
      <c r="FYL402" s="369">
        <v>0.33333333333333331</v>
      </c>
      <c r="FYM402" s="370" t="e">
        <f>VLOOKUP(FYI402,fields,2)</f>
        <v>#REF!</v>
      </c>
      <c r="FYN402" s="73" t="s">
        <v>985</v>
      </c>
      <c r="FYO402" s="95">
        <v>45109</v>
      </c>
      <c r="FYP402" s="65" t="s">
        <v>11</v>
      </c>
      <c r="FYQ402" s="370" t="e">
        <f>VLOOKUP(FYY402,Teams,2)</f>
        <v>#REF!</v>
      </c>
      <c r="FYR402" s="370" t="e">
        <f>VLOOKUP(FYZ402,Teams,2)</f>
        <v>#REF!</v>
      </c>
      <c r="FYS402" s="464"/>
      <c r="FYT402" s="369">
        <v>0.33333333333333331</v>
      </c>
      <c r="FYU402" s="370" t="e">
        <f>VLOOKUP(FYQ402,fields,2)</f>
        <v>#REF!</v>
      </c>
      <c r="FYV402" s="73" t="s">
        <v>985</v>
      </c>
      <c r="FYW402" s="95">
        <v>45109</v>
      </c>
      <c r="FYX402" s="65" t="s">
        <v>11</v>
      </c>
      <c r="FYY402" s="370" t="e">
        <f>VLOOKUP(FZG402,Teams,2)</f>
        <v>#REF!</v>
      </c>
      <c r="FYZ402" s="370" t="e">
        <f>VLOOKUP(FZH402,Teams,2)</f>
        <v>#REF!</v>
      </c>
      <c r="FZA402" s="464"/>
      <c r="FZB402" s="369">
        <v>0.33333333333333331</v>
      </c>
      <c r="FZC402" s="370" t="e">
        <f>VLOOKUP(FYY402,fields,2)</f>
        <v>#REF!</v>
      </c>
      <c r="FZD402" s="73" t="s">
        <v>985</v>
      </c>
      <c r="FZE402" s="95">
        <v>45109</v>
      </c>
      <c r="FZF402" s="65" t="s">
        <v>11</v>
      </c>
      <c r="FZG402" s="370" t="e">
        <f>VLOOKUP(FZO402,Teams,2)</f>
        <v>#REF!</v>
      </c>
      <c r="FZH402" s="370" t="e">
        <f>VLOOKUP(FZP402,Teams,2)</f>
        <v>#REF!</v>
      </c>
      <c r="FZI402" s="464"/>
      <c r="FZJ402" s="369">
        <v>0.33333333333333331</v>
      </c>
      <c r="FZK402" s="370" t="e">
        <f>VLOOKUP(FZG402,fields,2)</f>
        <v>#REF!</v>
      </c>
      <c r="FZL402" s="73" t="s">
        <v>985</v>
      </c>
      <c r="FZM402" s="95">
        <v>45109</v>
      </c>
      <c r="FZN402" s="65" t="s">
        <v>11</v>
      </c>
      <c r="FZO402" s="370" t="e">
        <f>VLOOKUP(FZW402,Teams,2)</f>
        <v>#REF!</v>
      </c>
      <c r="FZP402" s="370" t="e">
        <f>VLOOKUP(FZX402,Teams,2)</f>
        <v>#REF!</v>
      </c>
      <c r="FZQ402" s="464"/>
      <c r="FZR402" s="369">
        <v>0.33333333333333331</v>
      </c>
      <c r="FZS402" s="370" t="e">
        <f>VLOOKUP(FZO402,fields,2)</f>
        <v>#REF!</v>
      </c>
      <c r="FZT402" s="73" t="s">
        <v>985</v>
      </c>
      <c r="FZU402" s="95">
        <v>45109</v>
      </c>
      <c r="FZV402" s="65" t="s">
        <v>11</v>
      </c>
      <c r="FZW402" s="370" t="e">
        <f>VLOOKUP(GAE402,Teams,2)</f>
        <v>#REF!</v>
      </c>
      <c r="FZX402" s="370" t="e">
        <f>VLOOKUP(GAF402,Teams,2)</f>
        <v>#REF!</v>
      </c>
      <c r="FZY402" s="464"/>
      <c r="FZZ402" s="369">
        <v>0.33333333333333331</v>
      </c>
      <c r="GAA402" s="370" t="e">
        <f>VLOOKUP(FZW402,fields,2)</f>
        <v>#REF!</v>
      </c>
      <c r="GAB402" s="73" t="s">
        <v>985</v>
      </c>
      <c r="GAC402" s="95">
        <v>45109</v>
      </c>
      <c r="GAD402" s="65" t="s">
        <v>11</v>
      </c>
      <c r="GAE402" s="370" t="e">
        <f>VLOOKUP(GAM402,Teams,2)</f>
        <v>#REF!</v>
      </c>
      <c r="GAF402" s="370" t="e">
        <f>VLOOKUP(GAN402,Teams,2)</f>
        <v>#REF!</v>
      </c>
      <c r="GAG402" s="464"/>
      <c r="GAH402" s="369">
        <v>0.33333333333333331</v>
      </c>
      <c r="GAI402" s="370" t="e">
        <f>VLOOKUP(GAE402,fields,2)</f>
        <v>#REF!</v>
      </c>
      <c r="GAJ402" s="73" t="s">
        <v>985</v>
      </c>
      <c r="GAK402" s="95">
        <v>45109</v>
      </c>
      <c r="GAL402" s="65" t="s">
        <v>11</v>
      </c>
      <c r="GAM402" s="370" t="e">
        <f>VLOOKUP(GAU402,Teams,2)</f>
        <v>#REF!</v>
      </c>
      <c r="GAN402" s="370" t="e">
        <f>VLOOKUP(GAV402,Teams,2)</f>
        <v>#REF!</v>
      </c>
      <c r="GAO402" s="464"/>
      <c r="GAP402" s="369">
        <v>0.33333333333333331</v>
      </c>
      <c r="GAQ402" s="370" t="e">
        <f>VLOOKUP(GAM402,fields,2)</f>
        <v>#REF!</v>
      </c>
      <c r="GAR402" s="73" t="s">
        <v>985</v>
      </c>
      <c r="GAS402" s="95">
        <v>45109</v>
      </c>
      <c r="GAT402" s="65" t="s">
        <v>11</v>
      </c>
      <c r="GAU402" s="370" t="e">
        <f>VLOOKUP(GBC402,Teams,2)</f>
        <v>#REF!</v>
      </c>
      <c r="GAV402" s="370" t="e">
        <f>VLOOKUP(GBD402,Teams,2)</f>
        <v>#REF!</v>
      </c>
      <c r="GAW402" s="464"/>
      <c r="GAX402" s="369">
        <v>0.33333333333333331</v>
      </c>
      <c r="GAY402" s="370" t="e">
        <f>VLOOKUP(GAU402,fields,2)</f>
        <v>#REF!</v>
      </c>
      <c r="GAZ402" s="73" t="s">
        <v>985</v>
      </c>
      <c r="GBA402" s="95">
        <v>45109</v>
      </c>
      <c r="GBB402" s="65" t="s">
        <v>11</v>
      </c>
      <c r="GBC402" s="370" t="e">
        <f>VLOOKUP(GBK402,Teams,2)</f>
        <v>#REF!</v>
      </c>
      <c r="GBD402" s="370" t="e">
        <f>VLOOKUP(GBL402,Teams,2)</f>
        <v>#REF!</v>
      </c>
      <c r="GBE402" s="464"/>
      <c r="GBF402" s="369">
        <v>0.33333333333333331</v>
      </c>
      <c r="GBG402" s="370" t="e">
        <f>VLOOKUP(GBC402,fields,2)</f>
        <v>#REF!</v>
      </c>
      <c r="GBH402" s="73" t="s">
        <v>985</v>
      </c>
      <c r="GBI402" s="95">
        <v>45109</v>
      </c>
      <c r="GBJ402" s="65" t="s">
        <v>11</v>
      </c>
      <c r="GBK402" s="370" t="e">
        <f>VLOOKUP(GBS402,Teams,2)</f>
        <v>#REF!</v>
      </c>
      <c r="GBL402" s="370" t="e">
        <f>VLOOKUP(GBT402,Teams,2)</f>
        <v>#REF!</v>
      </c>
      <c r="GBM402" s="464"/>
      <c r="GBN402" s="369">
        <v>0.33333333333333331</v>
      </c>
      <c r="GBO402" s="370" t="e">
        <f>VLOOKUP(GBK402,fields,2)</f>
        <v>#REF!</v>
      </c>
      <c r="GBP402" s="73" t="s">
        <v>985</v>
      </c>
      <c r="GBQ402" s="95">
        <v>45109</v>
      </c>
      <c r="GBR402" s="65" t="s">
        <v>11</v>
      </c>
      <c r="GBS402" s="370" t="e">
        <f>VLOOKUP(GCA402,Teams,2)</f>
        <v>#REF!</v>
      </c>
      <c r="GBT402" s="370" t="e">
        <f>VLOOKUP(GCB402,Teams,2)</f>
        <v>#REF!</v>
      </c>
      <c r="GBU402" s="464"/>
      <c r="GBV402" s="369">
        <v>0.33333333333333331</v>
      </c>
      <c r="GBW402" s="370" t="e">
        <f>VLOOKUP(GBS402,fields,2)</f>
        <v>#REF!</v>
      </c>
      <c r="GBX402" s="73" t="s">
        <v>985</v>
      </c>
      <c r="GBY402" s="95">
        <v>45109</v>
      </c>
      <c r="GBZ402" s="65" t="s">
        <v>11</v>
      </c>
      <c r="GCA402" s="370" t="e">
        <f>VLOOKUP(GCI402,Teams,2)</f>
        <v>#REF!</v>
      </c>
      <c r="GCB402" s="370" t="e">
        <f>VLOOKUP(GCJ402,Teams,2)</f>
        <v>#REF!</v>
      </c>
      <c r="GCC402" s="464"/>
      <c r="GCD402" s="369">
        <v>0.33333333333333331</v>
      </c>
      <c r="GCE402" s="370" t="e">
        <f>VLOOKUP(GCA402,fields,2)</f>
        <v>#REF!</v>
      </c>
      <c r="GCF402" s="73" t="s">
        <v>985</v>
      </c>
      <c r="GCG402" s="95">
        <v>45109</v>
      </c>
      <c r="GCH402" s="65" t="s">
        <v>11</v>
      </c>
      <c r="GCI402" s="370" t="e">
        <f>VLOOKUP(GCQ402,Teams,2)</f>
        <v>#REF!</v>
      </c>
      <c r="GCJ402" s="370" t="e">
        <f>VLOOKUP(GCR402,Teams,2)</f>
        <v>#REF!</v>
      </c>
      <c r="GCK402" s="464"/>
      <c r="GCL402" s="369">
        <v>0.33333333333333331</v>
      </c>
      <c r="GCM402" s="370" t="e">
        <f>VLOOKUP(GCI402,fields,2)</f>
        <v>#REF!</v>
      </c>
      <c r="GCN402" s="73" t="s">
        <v>985</v>
      </c>
      <c r="GCO402" s="95">
        <v>45109</v>
      </c>
      <c r="GCP402" s="65" t="s">
        <v>11</v>
      </c>
      <c r="GCQ402" s="370" t="e">
        <f>VLOOKUP(GCY402,Teams,2)</f>
        <v>#REF!</v>
      </c>
      <c r="GCR402" s="370" t="e">
        <f>VLOOKUP(GCZ402,Teams,2)</f>
        <v>#REF!</v>
      </c>
      <c r="GCS402" s="464"/>
      <c r="GCT402" s="369">
        <v>0.33333333333333331</v>
      </c>
      <c r="GCU402" s="370" t="e">
        <f>VLOOKUP(GCQ402,fields,2)</f>
        <v>#REF!</v>
      </c>
      <c r="GCV402" s="73" t="s">
        <v>985</v>
      </c>
      <c r="GCW402" s="95">
        <v>45109</v>
      </c>
      <c r="GCX402" s="65" t="s">
        <v>11</v>
      </c>
      <c r="GCY402" s="370" t="e">
        <f>VLOOKUP(GDG402,Teams,2)</f>
        <v>#REF!</v>
      </c>
      <c r="GCZ402" s="370" t="e">
        <f>VLOOKUP(GDH402,Teams,2)</f>
        <v>#REF!</v>
      </c>
      <c r="GDA402" s="464"/>
      <c r="GDB402" s="369">
        <v>0.33333333333333331</v>
      </c>
      <c r="GDC402" s="370" t="e">
        <f>VLOOKUP(GCY402,fields,2)</f>
        <v>#REF!</v>
      </c>
      <c r="GDD402" s="73" t="s">
        <v>985</v>
      </c>
      <c r="GDE402" s="95">
        <v>45109</v>
      </c>
      <c r="GDF402" s="65" t="s">
        <v>11</v>
      </c>
      <c r="GDG402" s="370" t="e">
        <f>VLOOKUP(GDO402,Teams,2)</f>
        <v>#REF!</v>
      </c>
      <c r="GDH402" s="370" t="e">
        <f>VLOOKUP(GDP402,Teams,2)</f>
        <v>#REF!</v>
      </c>
      <c r="GDI402" s="464"/>
      <c r="GDJ402" s="369">
        <v>0.33333333333333331</v>
      </c>
      <c r="GDK402" s="370" t="e">
        <f>VLOOKUP(GDG402,fields,2)</f>
        <v>#REF!</v>
      </c>
      <c r="GDL402" s="73" t="s">
        <v>985</v>
      </c>
      <c r="GDM402" s="95">
        <v>45109</v>
      </c>
      <c r="GDN402" s="65" t="s">
        <v>11</v>
      </c>
      <c r="GDO402" s="370" t="e">
        <f>VLOOKUP(GDW402,Teams,2)</f>
        <v>#REF!</v>
      </c>
      <c r="GDP402" s="370" t="e">
        <f>VLOOKUP(GDX402,Teams,2)</f>
        <v>#REF!</v>
      </c>
      <c r="GDQ402" s="464"/>
      <c r="GDR402" s="369">
        <v>0.33333333333333331</v>
      </c>
      <c r="GDS402" s="370" t="e">
        <f>VLOOKUP(GDO402,fields,2)</f>
        <v>#REF!</v>
      </c>
      <c r="GDT402" s="73" t="s">
        <v>985</v>
      </c>
      <c r="GDU402" s="95">
        <v>45109</v>
      </c>
      <c r="GDV402" s="65" t="s">
        <v>11</v>
      </c>
      <c r="GDW402" s="370" t="e">
        <f>VLOOKUP(GEE402,Teams,2)</f>
        <v>#REF!</v>
      </c>
      <c r="GDX402" s="370" t="e">
        <f>VLOOKUP(GEF402,Teams,2)</f>
        <v>#REF!</v>
      </c>
      <c r="GDY402" s="464"/>
      <c r="GDZ402" s="369">
        <v>0.33333333333333331</v>
      </c>
      <c r="GEA402" s="370" t="e">
        <f>VLOOKUP(GDW402,fields,2)</f>
        <v>#REF!</v>
      </c>
      <c r="GEB402" s="73" t="s">
        <v>985</v>
      </c>
      <c r="GEC402" s="95">
        <v>45109</v>
      </c>
      <c r="GED402" s="65" t="s">
        <v>11</v>
      </c>
      <c r="GEE402" s="370" t="e">
        <f>VLOOKUP(GEM402,Teams,2)</f>
        <v>#REF!</v>
      </c>
      <c r="GEF402" s="370" t="e">
        <f>VLOOKUP(GEN402,Teams,2)</f>
        <v>#REF!</v>
      </c>
      <c r="GEG402" s="464"/>
      <c r="GEH402" s="369">
        <v>0.33333333333333331</v>
      </c>
      <c r="GEI402" s="370" t="e">
        <f>VLOOKUP(GEE402,fields,2)</f>
        <v>#REF!</v>
      </c>
      <c r="GEJ402" s="73" t="s">
        <v>985</v>
      </c>
      <c r="GEK402" s="95">
        <v>45109</v>
      </c>
      <c r="GEL402" s="65" t="s">
        <v>11</v>
      </c>
      <c r="GEM402" s="370" t="e">
        <f>VLOOKUP(GEU402,Teams,2)</f>
        <v>#REF!</v>
      </c>
      <c r="GEN402" s="370" t="e">
        <f>VLOOKUP(GEV402,Teams,2)</f>
        <v>#REF!</v>
      </c>
      <c r="GEO402" s="464"/>
      <c r="GEP402" s="369">
        <v>0.33333333333333331</v>
      </c>
      <c r="GEQ402" s="370" t="e">
        <f>VLOOKUP(GEM402,fields,2)</f>
        <v>#REF!</v>
      </c>
      <c r="GER402" s="73" t="s">
        <v>985</v>
      </c>
      <c r="GES402" s="95">
        <v>45109</v>
      </c>
      <c r="GET402" s="65" t="s">
        <v>11</v>
      </c>
      <c r="GEU402" s="370" t="e">
        <f>VLOOKUP(GFC402,Teams,2)</f>
        <v>#REF!</v>
      </c>
      <c r="GEV402" s="370" t="e">
        <f>VLOOKUP(GFD402,Teams,2)</f>
        <v>#REF!</v>
      </c>
      <c r="GEW402" s="464"/>
      <c r="GEX402" s="369">
        <v>0.33333333333333331</v>
      </c>
      <c r="GEY402" s="370" t="e">
        <f>VLOOKUP(GEU402,fields,2)</f>
        <v>#REF!</v>
      </c>
      <c r="GEZ402" s="73" t="s">
        <v>985</v>
      </c>
      <c r="GFA402" s="95">
        <v>45109</v>
      </c>
      <c r="GFB402" s="65" t="s">
        <v>11</v>
      </c>
      <c r="GFC402" s="370" t="e">
        <f>VLOOKUP(GFK402,Teams,2)</f>
        <v>#REF!</v>
      </c>
      <c r="GFD402" s="370" t="e">
        <f>VLOOKUP(GFL402,Teams,2)</f>
        <v>#REF!</v>
      </c>
      <c r="GFE402" s="464"/>
      <c r="GFF402" s="369">
        <v>0.33333333333333331</v>
      </c>
      <c r="GFG402" s="370" t="e">
        <f>VLOOKUP(GFC402,fields,2)</f>
        <v>#REF!</v>
      </c>
      <c r="GFH402" s="73" t="s">
        <v>985</v>
      </c>
      <c r="GFI402" s="95">
        <v>45109</v>
      </c>
      <c r="GFJ402" s="65" t="s">
        <v>11</v>
      </c>
      <c r="GFK402" s="370" t="e">
        <f>VLOOKUP(GFS402,Teams,2)</f>
        <v>#REF!</v>
      </c>
      <c r="GFL402" s="370" t="e">
        <f>VLOOKUP(GFT402,Teams,2)</f>
        <v>#REF!</v>
      </c>
      <c r="GFM402" s="464"/>
      <c r="GFN402" s="369">
        <v>0.33333333333333331</v>
      </c>
      <c r="GFO402" s="370" t="e">
        <f>VLOOKUP(GFK402,fields,2)</f>
        <v>#REF!</v>
      </c>
      <c r="GFP402" s="73" t="s">
        <v>985</v>
      </c>
      <c r="GFQ402" s="95">
        <v>45109</v>
      </c>
      <c r="GFR402" s="65" t="s">
        <v>11</v>
      </c>
      <c r="GFS402" s="370" t="e">
        <f>VLOOKUP(GGA402,Teams,2)</f>
        <v>#REF!</v>
      </c>
      <c r="GFT402" s="370" t="e">
        <f>VLOOKUP(GGB402,Teams,2)</f>
        <v>#REF!</v>
      </c>
      <c r="GFU402" s="464"/>
      <c r="GFV402" s="369">
        <v>0.33333333333333331</v>
      </c>
      <c r="GFW402" s="370" t="e">
        <f>VLOOKUP(GFS402,fields,2)</f>
        <v>#REF!</v>
      </c>
      <c r="GFX402" s="73" t="s">
        <v>985</v>
      </c>
      <c r="GFY402" s="95">
        <v>45109</v>
      </c>
      <c r="GFZ402" s="65" t="s">
        <v>11</v>
      </c>
      <c r="GGA402" s="370" t="e">
        <f>VLOOKUP(GGI402,Teams,2)</f>
        <v>#REF!</v>
      </c>
      <c r="GGB402" s="370" t="e">
        <f>VLOOKUP(GGJ402,Teams,2)</f>
        <v>#REF!</v>
      </c>
      <c r="GGC402" s="464"/>
      <c r="GGD402" s="369">
        <v>0.33333333333333331</v>
      </c>
      <c r="GGE402" s="370" t="e">
        <f>VLOOKUP(GGA402,fields,2)</f>
        <v>#REF!</v>
      </c>
      <c r="GGF402" s="73" t="s">
        <v>985</v>
      </c>
      <c r="GGG402" s="95">
        <v>45109</v>
      </c>
      <c r="GGH402" s="65" t="s">
        <v>11</v>
      </c>
      <c r="GGI402" s="370" t="e">
        <f>VLOOKUP(GGQ402,Teams,2)</f>
        <v>#REF!</v>
      </c>
      <c r="GGJ402" s="370" t="e">
        <f>VLOOKUP(GGR402,Teams,2)</f>
        <v>#REF!</v>
      </c>
      <c r="GGK402" s="464"/>
      <c r="GGL402" s="369">
        <v>0.33333333333333331</v>
      </c>
      <c r="GGM402" s="370" t="e">
        <f>VLOOKUP(GGI402,fields,2)</f>
        <v>#REF!</v>
      </c>
      <c r="GGN402" s="73" t="s">
        <v>985</v>
      </c>
      <c r="GGO402" s="95">
        <v>45109</v>
      </c>
      <c r="GGP402" s="65" t="s">
        <v>11</v>
      </c>
      <c r="GGQ402" s="370" t="e">
        <f>VLOOKUP(GGY402,Teams,2)</f>
        <v>#REF!</v>
      </c>
      <c r="GGR402" s="370" t="e">
        <f>VLOOKUP(GGZ402,Teams,2)</f>
        <v>#REF!</v>
      </c>
      <c r="GGS402" s="464"/>
      <c r="GGT402" s="369">
        <v>0.33333333333333331</v>
      </c>
      <c r="GGU402" s="370" t="e">
        <f>VLOOKUP(GGQ402,fields,2)</f>
        <v>#REF!</v>
      </c>
      <c r="GGV402" s="73" t="s">
        <v>985</v>
      </c>
      <c r="GGW402" s="95">
        <v>45109</v>
      </c>
      <c r="GGX402" s="65" t="s">
        <v>11</v>
      </c>
      <c r="GGY402" s="370" t="e">
        <f>VLOOKUP(GHG402,Teams,2)</f>
        <v>#REF!</v>
      </c>
      <c r="GGZ402" s="370" t="e">
        <f>VLOOKUP(GHH402,Teams,2)</f>
        <v>#REF!</v>
      </c>
      <c r="GHA402" s="464"/>
      <c r="GHB402" s="369">
        <v>0.33333333333333331</v>
      </c>
      <c r="GHC402" s="370" t="e">
        <f>VLOOKUP(GGY402,fields,2)</f>
        <v>#REF!</v>
      </c>
      <c r="GHD402" s="73" t="s">
        <v>985</v>
      </c>
      <c r="GHE402" s="95">
        <v>45109</v>
      </c>
      <c r="GHF402" s="65" t="s">
        <v>11</v>
      </c>
      <c r="GHG402" s="370" t="e">
        <f>VLOOKUP(GHO402,Teams,2)</f>
        <v>#REF!</v>
      </c>
      <c r="GHH402" s="370" t="e">
        <f>VLOOKUP(GHP402,Teams,2)</f>
        <v>#REF!</v>
      </c>
      <c r="GHI402" s="464"/>
      <c r="GHJ402" s="369">
        <v>0.33333333333333331</v>
      </c>
      <c r="GHK402" s="370" t="e">
        <f>VLOOKUP(GHG402,fields,2)</f>
        <v>#REF!</v>
      </c>
      <c r="GHL402" s="73" t="s">
        <v>985</v>
      </c>
      <c r="GHM402" s="95">
        <v>45109</v>
      </c>
      <c r="GHN402" s="65" t="s">
        <v>11</v>
      </c>
      <c r="GHO402" s="370" t="e">
        <f>VLOOKUP(GHW402,Teams,2)</f>
        <v>#REF!</v>
      </c>
      <c r="GHP402" s="370" t="e">
        <f>VLOOKUP(GHX402,Teams,2)</f>
        <v>#REF!</v>
      </c>
      <c r="GHQ402" s="464"/>
      <c r="GHR402" s="369">
        <v>0.33333333333333331</v>
      </c>
      <c r="GHS402" s="370" t="e">
        <f>VLOOKUP(GHO402,fields,2)</f>
        <v>#REF!</v>
      </c>
      <c r="GHT402" s="73" t="s">
        <v>985</v>
      </c>
      <c r="GHU402" s="95">
        <v>45109</v>
      </c>
      <c r="GHV402" s="65" t="s">
        <v>11</v>
      </c>
      <c r="GHW402" s="370" t="e">
        <f>VLOOKUP(GIE402,Teams,2)</f>
        <v>#REF!</v>
      </c>
      <c r="GHX402" s="370" t="e">
        <f>VLOOKUP(GIF402,Teams,2)</f>
        <v>#REF!</v>
      </c>
      <c r="GHY402" s="464"/>
      <c r="GHZ402" s="369">
        <v>0.33333333333333331</v>
      </c>
      <c r="GIA402" s="370" t="e">
        <f>VLOOKUP(GHW402,fields,2)</f>
        <v>#REF!</v>
      </c>
      <c r="GIB402" s="73" t="s">
        <v>985</v>
      </c>
      <c r="GIC402" s="95">
        <v>45109</v>
      </c>
      <c r="GID402" s="65" t="s">
        <v>11</v>
      </c>
      <c r="GIE402" s="370" t="e">
        <f>VLOOKUP(GIM402,Teams,2)</f>
        <v>#REF!</v>
      </c>
      <c r="GIF402" s="370" t="e">
        <f>VLOOKUP(GIN402,Teams,2)</f>
        <v>#REF!</v>
      </c>
      <c r="GIG402" s="464"/>
      <c r="GIH402" s="369">
        <v>0.33333333333333331</v>
      </c>
      <c r="GII402" s="370" t="e">
        <f>VLOOKUP(GIE402,fields,2)</f>
        <v>#REF!</v>
      </c>
      <c r="GIJ402" s="73" t="s">
        <v>985</v>
      </c>
      <c r="GIK402" s="95">
        <v>45109</v>
      </c>
      <c r="GIL402" s="65" t="s">
        <v>11</v>
      </c>
      <c r="GIM402" s="370" t="e">
        <f>VLOOKUP(GIU402,Teams,2)</f>
        <v>#REF!</v>
      </c>
      <c r="GIN402" s="370" t="e">
        <f>VLOOKUP(GIV402,Teams,2)</f>
        <v>#REF!</v>
      </c>
      <c r="GIO402" s="464"/>
      <c r="GIP402" s="369">
        <v>0.33333333333333331</v>
      </c>
      <c r="GIQ402" s="370" t="e">
        <f>VLOOKUP(GIM402,fields,2)</f>
        <v>#REF!</v>
      </c>
      <c r="GIR402" s="73" t="s">
        <v>985</v>
      </c>
      <c r="GIS402" s="95">
        <v>45109</v>
      </c>
      <c r="GIT402" s="65" t="s">
        <v>11</v>
      </c>
      <c r="GIU402" s="370" t="e">
        <f>VLOOKUP(GJC402,Teams,2)</f>
        <v>#REF!</v>
      </c>
      <c r="GIV402" s="370" t="e">
        <f>VLOOKUP(GJD402,Teams,2)</f>
        <v>#REF!</v>
      </c>
      <c r="GIW402" s="464"/>
      <c r="GIX402" s="369">
        <v>0.33333333333333331</v>
      </c>
      <c r="GIY402" s="370" t="e">
        <f>VLOOKUP(GIU402,fields,2)</f>
        <v>#REF!</v>
      </c>
      <c r="GIZ402" s="73" t="s">
        <v>985</v>
      </c>
      <c r="GJA402" s="95">
        <v>45109</v>
      </c>
      <c r="GJB402" s="65" t="s">
        <v>11</v>
      </c>
      <c r="GJC402" s="370" t="e">
        <f>VLOOKUP(GJK402,Teams,2)</f>
        <v>#REF!</v>
      </c>
      <c r="GJD402" s="370" t="e">
        <f>VLOOKUP(GJL402,Teams,2)</f>
        <v>#REF!</v>
      </c>
      <c r="GJE402" s="464"/>
      <c r="GJF402" s="369">
        <v>0.33333333333333331</v>
      </c>
      <c r="GJG402" s="370" t="e">
        <f>VLOOKUP(GJC402,fields,2)</f>
        <v>#REF!</v>
      </c>
      <c r="GJH402" s="73" t="s">
        <v>985</v>
      </c>
      <c r="GJI402" s="95">
        <v>45109</v>
      </c>
      <c r="GJJ402" s="65" t="s">
        <v>11</v>
      </c>
      <c r="GJK402" s="370" t="e">
        <f>VLOOKUP(GJS402,Teams,2)</f>
        <v>#REF!</v>
      </c>
      <c r="GJL402" s="370" t="e">
        <f>VLOOKUP(GJT402,Teams,2)</f>
        <v>#REF!</v>
      </c>
      <c r="GJM402" s="464"/>
      <c r="GJN402" s="369">
        <v>0.33333333333333331</v>
      </c>
      <c r="GJO402" s="370" t="e">
        <f>VLOOKUP(GJK402,fields,2)</f>
        <v>#REF!</v>
      </c>
      <c r="GJP402" s="73" t="s">
        <v>985</v>
      </c>
      <c r="GJQ402" s="95">
        <v>45109</v>
      </c>
      <c r="GJR402" s="65" t="s">
        <v>11</v>
      </c>
      <c r="GJS402" s="370" t="e">
        <f>VLOOKUP(GKA402,Teams,2)</f>
        <v>#REF!</v>
      </c>
      <c r="GJT402" s="370" t="e">
        <f>VLOOKUP(GKB402,Teams,2)</f>
        <v>#REF!</v>
      </c>
      <c r="GJU402" s="464"/>
      <c r="GJV402" s="369">
        <v>0.33333333333333331</v>
      </c>
      <c r="GJW402" s="370" t="e">
        <f>VLOOKUP(GJS402,fields,2)</f>
        <v>#REF!</v>
      </c>
      <c r="GJX402" s="73" t="s">
        <v>985</v>
      </c>
      <c r="GJY402" s="95">
        <v>45109</v>
      </c>
      <c r="GJZ402" s="65" t="s">
        <v>11</v>
      </c>
      <c r="GKA402" s="370" t="e">
        <f>VLOOKUP(GKI402,Teams,2)</f>
        <v>#REF!</v>
      </c>
      <c r="GKB402" s="370" t="e">
        <f>VLOOKUP(GKJ402,Teams,2)</f>
        <v>#REF!</v>
      </c>
      <c r="GKC402" s="464"/>
      <c r="GKD402" s="369">
        <v>0.33333333333333331</v>
      </c>
      <c r="GKE402" s="370" t="e">
        <f>VLOOKUP(GKA402,fields,2)</f>
        <v>#REF!</v>
      </c>
      <c r="GKF402" s="73" t="s">
        <v>985</v>
      </c>
      <c r="GKG402" s="95">
        <v>45109</v>
      </c>
      <c r="GKH402" s="65" t="s">
        <v>11</v>
      </c>
      <c r="GKI402" s="370" t="e">
        <f>VLOOKUP(GKQ402,Teams,2)</f>
        <v>#REF!</v>
      </c>
      <c r="GKJ402" s="370" t="e">
        <f>VLOOKUP(GKR402,Teams,2)</f>
        <v>#REF!</v>
      </c>
      <c r="GKK402" s="464"/>
      <c r="GKL402" s="369">
        <v>0.33333333333333331</v>
      </c>
      <c r="GKM402" s="370" t="e">
        <f>VLOOKUP(GKI402,fields,2)</f>
        <v>#REF!</v>
      </c>
      <c r="GKN402" s="73" t="s">
        <v>985</v>
      </c>
      <c r="GKO402" s="95">
        <v>45109</v>
      </c>
      <c r="GKP402" s="65" t="s">
        <v>11</v>
      </c>
      <c r="GKQ402" s="370" t="e">
        <f>VLOOKUP(GKY402,Teams,2)</f>
        <v>#REF!</v>
      </c>
      <c r="GKR402" s="370" t="e">
        <f>VLOOKUP(GKZ402,Teams,2)</f>
        <v>#REF!</v>
      </c>
      <c r="GKS402" s="464"/>
      <c r="GKT402" s="369">
        <v>0.33333333333333331</v>
      </c>
      <c r="GKU402" s="370" t="e">
        <f>VLOOKUP(GKQ402,fields,2)</f>
        <v>#REF!</v>
      </c>
      <c r="GKV402" s="73" t="s">
        <v>985</v>
      </c>
      <c r="GKW402" s="95">
        <v>45109</v>
      </c>
      <c r="GKX402" s="65" t="s">
        <v>11</v>
      </c>
      <c r="GKY402" s="370" t="e">
        <f>VLOOKUP(GLG402,Teams,2)</f>
        <v>#REF!</v>
      </c>
      <c r="GKZ402" s="370" t="e">
        <f>VLOOKUP(GLH402,Teams,2)</f>
        <v>#REF!</v>
      </c>
      <c r="GLA402" s="464"/>
      <c r="GLB402" s="369">
        <v>0.33333333333333331</v>
      </c>
      <c r="GLC402" s="370" t="e">
        <f>VLOOKUP(GKY402,fields,2)</f>
        <v>#REF!</v>
      </c>
      <c r="GLD402" s="73" t="s">
        <v>985</v>
      </c>
      <c r="GLE402" s="95">
        <v>45109</v>
      </c>
      <c r="GLF402" s="65" t="s">
        <v>11</v>
      </c>
      <c r="GLG402" s="370" t="e">
        <f>VLOOKUP(GLO402,Teams,2)</f>
        <v>#REF!</v>
      </c>
      <c r="GLH402" s="370" t="e">
        <f>VLOOKUP(GLP402,Teams,2)</f>
        <v>#REF!</v>
      </c>
      <c r="GLI402" s="464"/>
      <c r="GLJ402" s="369">
        <v>0.33333333333333331</v>
      </c>
      <c r="GLK402" s="370" t="e">
        <f>VLOOKUP(GLG402,fields,2)</f>
        <v>#REF!</v>
      </c>
      <c r="GLL402" s="73" t="s">
        <v>985</v>
      </c>
      <c r="GLM402" s="95">
        <v>45109</v>
      </c>
      <c r="GLN402" s="65" t="s">
        <v>11</v>
      </c>
      <c r="GLO402" s="370" t="e">
        <f>VLOOKUP(GLW402,Teams,2)</f>
        <v>#REF!</v>
      </c>
      <c r="GLP402" s="370" t="e">
        <f>VLOOKUP(GLX402,Teams,2)</f>
        <v>#REF!</v>
      </c>
      <c r="GLQ402" s="464"/>
      <c r="GLR402" s="369">
        <v>0.33333333333333331</v>
      </c>
      <c r="GLS402" s="370" t="e">
        <f>VLOOKUP(GLO402,fields,2)</f>
        <v>#REF!</v>
      </c>
      <c r="GLT402" s="73" t="s">
        <v>985</v>
      </c>
      <c r="GLU402" s="95">
        <v>45109</v>
      </c>
      <c r="GLV402" s="65" t="s">
        <v>11</v>
      </c>
      <c r="GLW402" s="370" t="e">
        <f>VLOOKUP(GME402,Teams,2)</f>
        <v>#REF!</v>
      </c>
      <c r="GLX402" s="370" t="e">
        <f>VLOOKUP(GMF402,Teams,2)</f>
        <v>#REF!</v>
      </c>
      <c r="GLY402" s="464"/>
      <c r="GLZ402" s="369">
        <v>0.33333333333333331</v>
      </c>
      <c r="GMA402" s="370" t="e">
        <f>VLOOKUP(GLW402,fields,2)</f>
        <v>#REF!</v>
      </c>
      <c r="GMB402" s="73" t="s">
        <v>985</v>
      </c>
      <c r="GMC402" s="95">
        <v>45109</v>
      </c>
      <c r="GMD402" s="65" t="s">
        <v>11</v>
      </c>
      <c r="GME402" s="370" t="e">
        <f>VLOOKUP(GMM402,Teams,2)</f>
        <v>#REF!</v>
      </c>
      <c r="GMF402" s="370" t="e">
        <f>VLOOKUP(GMN402,Teams,2)</f>
        <v>#REF!</v>
      </c>
      <c r="GMG402" s="464"/>
      <c r="GMH402" s="369">
        <v>0.33333333333333331</v>
      </c>
      <c r="GMI402" s="370" t="e">
        <f>VLOOKUP(GME402,fields,2)</f>
        <v>#REF!</v>
      </c>
      <c r="GMJ402" s="73" t="s">
        <v>985</v>
      </c>
      <c r="GMK402" s="95">
        <v>45109</v>
      </c>
      <c r="GML402" s="65" t="s">
        <v>11</v>
      </c>
      <c r="GMM402" s="370" t="e">
        <f>VLOOKUP(GMU402,Teams,2)</f>
        <v>#REF!</v>
      </c>
      <c r="GMN402" s="370" t="e">
        <f>VLOOKUP(GMV402,Teams,2)</f>
        <v>#REF!</v>
      </c>
      <c r="GMO402" s="464"/>
      <c r="GMP402" s="369">
        <v>0.33333333333333331</v>
      </c>
      <c r="GMQ402" s="370" t="e">
        <f>VLOOKUP(GMM402,fields,2)</f>
        <v>#REF!</v>
      </c>
      <c r="GMR402" s="73" t="s">
        <v>985</v>
      </c>
      <c r="GMS402" s="95">
        <v>45109</v>
      </c>
      <c r="GMT402" s="65" t="s">
        <v>11</v>
      </c>
      <c r="GMU402" s="370" t="e">
        <f>VLOOKUP(GNC402,Teams,2)</f>
        <v>#REF!</v>
      </c>
      <c r="GMV402" s="370" t="e">
        <f>VLOOKUP(GND402,Teams,2)</f>
        <v>#REF!</v>
      </c>
      <c r="GMW402" s="464"/>
      <c r="GMX402" s="369">
        <v>0.33333333333333331</v>
      </c>
      <c r="GMY402" s="370" t="e">
        <f>VLOOKUP(GMU402,fields,2)</f>
        <v>#REF!</v>
      </c>
      <c r="GMZ402" s="73" t="s">
        <v>985</v>
      </c>
      <c r="GNA402" s="95">
        <v>45109</v>
      </c>
      <c r="GNB402" s="65" t="s">
        <v>11</v>
      </c>
      <c r="GNC402" s="370" t="e">
        <f>VLOOKUP(GNK402,Teams,2)</f>
        <v>#REF!</v>
      </c>
      <c r="GND402" s="370" t="e">
        <f>VLOOKUP(GNL402,Teams,2)</f>
        <v>#REF!</v>
      </c>
      <c r="GNE402" s="464"/>
      <c r="GNF402" s="369">
        <v>0.33333333333333331</v>
      </c>
      <c r="GNG402" s="370" t="e">
        <f>VLOOKUP(GNC402,fields,2)</f>
        <v>#REF!</v>
      </c>
      <c r="GNH402" s="73" t="s">
        <v>985</v>
      </c>
      <c r="GNI402" s="95">
        <v>45109</v>
      </c>
      <c r="GNJ402" s="65" t="s">
        <v>11</v>
      </c>
      <c r="GNK402" s="370" t="e">
        <f>VLOOKUP(GNS402,Teams,2)</f>
        <v>#REF!</v>
      </c>
      <c r="GNL402" s="370" t="e">
        <f>VLOOKUP(GNT402,Teams,2)</f>
        <v>#REF!</v>
      </c>
      <c r="GNM402" s="464"/>
      <c r="GNN402" s="369">
        <v>0.33333333333333331</v>
      </c>
      <c r="GNO402" s="370" t="e">
        <f>VLOOKUP(GNK402,fields,2)</f>
        <v>#REF!</v>
      </c>
      <c r="GNP402" s="73" t="s">
        <v>985</v>
      </c>
      <c r="GNQ402" s="95">
        <v>45109</v>
      </c>
      <c r="GNR402" s="65" t="s">
        <v>11</v>
      </c>
      <c r="GNS402" s="370" t="e">
        <f>VLOOKUP(GOA402,Teams,2)</f>
        <v>#REF!</v>
      </c>
      <c r="GNT402" s="370" t="e">
        <f>VLOOKUP(GOB402,Teams,2)</f>
        <v>#REF!</v>
      </c>
      <c r="GNU402" s="464"/>
      <c r="GNV402" s="369">
        <v>0.33333333333333331</v>
      </c>
      <c r="GNW402" s="370" t="e">
        <f>VLOOKUP(GNS402,fields,2)</f>
        <v>#REF!</v>
      </c>
      <c r="GNX402" s="73" t="s">
        <v>985</v>
      </c>
      <c r="GNY402" s="95">
        <v>45109</v>
      </c>
      <c r="GNZ402" s="65" t="s">
        <v>11</v>
      </c>
      <c r="GOA402" s="370" t="e">
        <f>VLOOKUP(GOI402,Teams,2)</f>
        <v>#REF!</v>
      </c>
      <c r="GOB402" s="370" t="e">
        <f>VLOOKUP(GOJ402,Teams,2)</f>
        <v>#REF!</v>
      </c>
      <c r="GOC402" s="464"/>
      <c r="GOD402" s="369">
        <v>0.33333333333333331</v>
      </c>
      <c r="GOE402" s="370" t="e">
        <f>VLOOKUP(GOA402,fields,2)</f>
        <v>#REF!</v>
      </c>
      <c r="GOF402" s="73" t="s">
        <v>985</v>
      </c>
      <c r="GOG402" s="95">
        <v>45109</v>
      </c>
      <c r="GOH402" s="65" t="s">
        <v>11</v>
      </c>
      <c r="GOI402" s="370" t="e">
        <f>VLOOKUP(GOQ402,Teams,2)</f>
        <v>#REF!</v>
      </c>
      <c r="GOJ402" s="370" t="e">
        <f>VLOOKUP(GOR402,Teams,2)</f>
        <v>#REF!</v>
      </c>
      <c r="GOK402" s="464"/>
      <c r="GOL402" s="369">
        <v>0.33333333333333331</v>
      </c>
      <c r="GOM402" s="370" t="e">
        <f>VLOOKUP(GOI402,fields,2)</f>
        <v>#REF!</v>
      </c>
      <c r="GON402" s="73" t="s">
        <v>985</v>
      </c>
      <c r="GOO402" s="95">
        <v>45109</v>
      </c>
      <c r="GOP402" s="65" t="s">
        <v>11</v>
      </c>
      <c r="GOQ402" s="370" t="e">
        <f>VLOOKUP(GOY402,Teams,2)</f>
        <v>#REF!</v>
      </c>
      <c r="GOR402" s="370" t="e">
        <f>VLOOKUP(GOZ402,Teams,2)</f>
        <v>#REF!</v>
      </c>
      <c r="GOS402" s="464"/>
      <c r="GOT402" s="369">
        <v>0.33333333333333331</v>
      </c>
      <c r="GOU402" s="370" t="e">
        <f>VLOOKUP(GOQ402,fields,2)</f>
        <v>#REF!</v>
      </c>
      <c r="GOV402" s="73" t="s">
        <v>985</v>
      </c>
      <c r="GOW402" s="95">
        <v>45109</v>
      </c>
      <c r="GOX402" s="65" t="s">
        <v>11</v>
      </c>
      <c r="GOY402" s="370" t="e">
        <f>VLOOKUP(GPG402,Teams,2)</f>
        <v>#REF!</v>
      </c>
      <c r="GOZ402" s="370" t="e">
        <f>VLOOKUP(GPH402,Teams,2)</f>
        <v>#REF!</v>
      </c>
      <c r="GPA402" s="464"/>
      <c r="GPB402" s="369">
        <v>0.33333333333333331</v>
      </c>
      <c r="GPC402" s="370" t="e">
        <f>VLOOKUP(GOY402,fields,2)</f>
        <v>#REF!</v>
      </c>
      <c r="GPD402" s="73" t="s">
        <v>985</v>
      </c>
      <c r="GPE402" s="95">
        <v>45109</v>
      </c>
      <c r="GPF402" s="65" t="s">
        <v>11</v>
      </c>
      <c r="GPG402" s="370" t="e">
        <f>VLOOKUP(GPO402,Teams,2)</f>
        <v>#REF!</v>
      </c>
      <c r="GPH402" s="370" t="e">
        <f>VLOOKUP(GPP402,Teams,2)</f>
        <v>#REF!</v>
      </c>
      <c r="GPI402" s="464"/>
      <c r="GPJ402" s="369">
        <v>0.33333333333333331</v>
      </c>
      <c r="GPK402" s="370" t="e">
        <f>VLOOKUP(GPG402,fields,2)</f>
        <v>#REF!</v>
      </c>
      <c r="GPL402" s="73" t="s">
        <v>985</v>
      </c>
      <c r="GPM402" s="95">
        <v>45109</v>
      </c>
      <c r="GPN402" s="65" t="s">
        <v>11</v>
      </c>
      <c r="GPO402" s="370" t="e">
        <f>VLOOKUP(GPW402,Teams,2)</f>
        <v>#REF!</v>
      </c>
      <c r="GPP402" s="370" t="e">
        <f>VLOOKUP(GPX402,Teams,2)</f>
        <v>#REF!</v>
      </c>
      <c r="GPQ402" s="464"/>
      <c r="GPR402" s="369">
        <v>0.33333333333333331</v>
      </c>
      <c r="GPS402" s="370" t="e">
        <f>VLOOKUP(GPO402,fields,2)</f>
        <v>#REF!</v>
      </c>
      <c r="GPT402" s="73" t="s">
        <v>985</v>
      </c>
      <c r="GPU402" s="95">
        <v>45109</v>
      </c>
      <c r="GPV402" s="65" t="s">
        <v>11</v>
      </c>
      <c r="GPW402" s="370" t="e">
        <f>VLOOKUP(GQE402,Teams,2)</f>
        <v>#REF!</v>
      </c>
      <c r="GPX402" s="370" t="e">
        <f>VLOOKUP(GQF402,Teams,2)</f>
        <v>#REF!</v>
      </c>
      <c r="GPY402" s="464"/>
      <c r="GPZ402" s="369">
        <v>0.33333333333333331</v>
      </c>
      <c r="GQA402" s="370" t="e">
        <f>VLOOKUP(GPW402,fields,2)</f>
        <v>#REF!</v>
      </c>
      <c r="GQB402" s="73" t="s">
        <v>985</v>
      </c>
      <c r="GQC402" s="95">
        <v>45109</v>
      </c>
      <c r="GQD402" s="65" t="s">
        <v>11</v>
      </c>
      <c r="GQE402" s="370" t="e">
        <f>VLOOKUP(GQM402,Teams,2)</f>
        <v>#REF!</v>
      </c>
      <c r="GQF402" s="370" t="e">
        <f>VLOOKUP(GQN402,Teams,2)</f>
        <v>#REF!</v>
      </c>
      <c r="GQG402" s="464"/>
      <c r="GQH402" s="369">
        <v>0.33333333333333331</v>
      </c>
      <c r="GQI402" s="370" t="e">
        <f>VLOOKUP(GQE402,fields,2)</f>
        <v>#REF!</v>
      </c>
      <c r="GQJ402" s="73" t="s">
        <v>985</v>
      </c>
      <c r="GQK402" s="95">
        <v>45109</v>
      </c>
      <c r="GQL402" s="65" t="s">
        <v>11</v>
      </c>
      <c r="GQM402" s="370" t="e">
        <f>VLOOKUP(GQU402,Teams,2)</f>
        <v>#REF!</v>
      </c>
      <c r="GQN402" s="370" t="e">
        <f>VLOOKUP(GQV402,Teams,2)</f>
        <v>#REF!</v>
      </c>
      <c r="GQO402" s="464"/>
      <c r="GQP402" s="369">
        <v>0.33333333333333331</v>
      </c>
      <c r="GQQ402" s="370" t="e">
        <f>VLOOKUP(GQM402,fields,2)</f>
        <v>#REF!</v>
      </c>
      <c r="GQR402" s="73" t="s">
        <v>985</v>
      </c>
      <c r="GQS402" s="95">
        <v>45109</v>
      </c>
      <c r="GQT402" s="65" t="s">
        <v>11</v>
      </c>
      <c r="GQU402" s="370" t="e">
        <f>VLOOKUP(GRC402,Teams,2)</f>
        <v>#REF!</v>
      </c>
      <c r="GQV402" s="370" t="e">
        <f>VLOOKUP(GRD402,Teams,2)</f>
        <v>#REF!</v>
      </c>
      <c r="GQW402" s="464"/>
      <c r="GQX402" s="369">
        <v>0.33333333333333331</v>
      </c>
      <c r="GQY402" s="370" t="e">
        <f>VLOOKUP(GQU402,fields,2)</f>
        <v>#REF!</v>
      </c>
      <c r="GQZ402" s="73" t="s">
        <v>985</v>
      </c>
      <c r="GRA402" s="95">
        <v>45109</v>
      </c>
      <c r="GRB402" s="65" t="s">
        <v>11</v>
      </c>
      <c r="GRC402" s="370" t="e">
        <f>VLOOKUP(GRK402,Teams,2)</f>
        <v>#REF!</v>
      </c>
      <c r="GRD402" s="370" t="e">
        <f>VLOOKUP(GRL402,Teams,2)</f>
        <v>#REF!</v>
      </c>
      <c r="GRE402" s="464"/>
      <c r="GRF402" s="369">
        <v>0.33333333333333331</v>
      </c>
      <c r="GRG402" s="370" t="e">
        <f>VLOOKUP(GRC402,fields,2)</f>
        <v>#REF!</v>
      </c>
      <c r="GRH402" s="73" t="s">
        <v>985</v>
      </c>
      <c r="GRI402" s="95">
        <v>45109</v>
      </c>
      <c r="GRJ402" s="65" t="s">
        <v>11</v>
      </c>
      <c r="GRK402" s="370" t="e">
        <f>VLOOKUP(GRS402,Teams,2)</f>
        <v>#REF!</v>
      </c>
      <c r="GRL402" s="370" t="e">
        <f>VLOOKUP(GRT402,Teams,2)</f>
        <v>#REF!</v>
      </c>
      <c r="GRM402" s="464"/>
      <c r="GRN402" s="369">
        <v>0.33333333333333331</v>
      </c>
      <c r="GRO402" s="370" t="e">
        <f>VLOOKUP(GRK402,fields,2)</f>
        <v>#REF!</v>
      </c>
      <c r="GRP402" s="73" t="s">
        <v>985</v>
      </c>
      <c r="GRQ402" s="95">
        <v>45109</v>
      </c>
      <c r="GRR402" s="65" t="s">
        <v>11</v>
      </c>
      <c r="GRS402" s="370" t="e">
        <f>VLOOKUP(GSA402,Teams,2)</f>
        <v>#REF!</v>
      </c>
      <c r="GRT402" s="370" t="e">
        <f>VLOOKUP(GSB402,Teams,2)</f>
        <v>#REF!</v>
      </c>
      <c r="GRU402" s="464"/>
      <c r="GRV402" s="369">
        <v>0.33333333333333331</v>
      </c>
      <c r="GRW402" s="370" t="e">
        <f>VLOOKUP(GRS402,fields,2)</f>
        <v>#REF!</v>
      </c>
      <c r="GRX402" s="73" t="s">
        <v>985</v>
      </c>
      <c r="GRY402" s="95">
        <v>45109</v>
      </c>
      <c r="GRZ402" s="65" t="s">
        <v>11</v>
      </c>
      <c r="GSA402" s="370" t="e">
        <f>VLOOKUP(GSI402,Teams,2)</f>
        <v>#REF!</v>
      </c>
      <c r="GSB402" s="370" t="e">
        <f>VLOOKUP(GSJ402,Teams,2)</f>
        <v>#REF!</v>
      </c>
      <c r="GSC402" s="464"/>
      <c r="GSD402" s="369">
        <v>0.33333333333333331</v>
      </c>
      <c r="GSE402" s="370" t="e">
        <f>VLOOKUP(GSA402,fields,2)</f>
        <v>#REF!</v>
      </c>
      <c r="GSF402" s="73" t="s">
        <v>985</v>
      </c>
      <c r="GSG402" s="95">
        <v>45109</v>
      </c>
      <c r="GSH402" s="65" t="s">
        <v>11</v>
      </c>
      <c r="GSI402" s="370" t="e">
        <f>VLOOKUP(GSQ402,Teams,2)</f>
        <v>#REF!</v>
      </c>
      <c r="GSJ402" s="370" t="e">
        <f>VLOOKUP(GSR402,Teams,2)</f>
        <v>#REF!</v>
      </c>
      <c r="GSK402" s="464"/>
      <c r="GSL402" s="369">
        <v>0.33333333333333331</v>
      </c>
      <c r="GSM402" s="370" t="e">
        <f>VLOOKUP(GSI402,fields,2)</f>
        <v>#REF!</v>
      </c>
      <c r="GSN402" s="73" t="s">
        <v>985</v>
      </c>
      <c r="GSO402" s="95">
        <v>45109</v>
      </c>
      <c r="GSP402" s="65" t="s">
        <v>11</v>
      </c>
      <c r="GSQ402" s="370" t="e">
        <f>VLOOKUP(GSY402,Teams,2)</f>
        <v>#REF!</v>
      </c>
      <c r="GSR402" s="370" t="e">
        <f>VLOOKUP(GSZ402,Teams,2)</f>
        <v>#REF!</v>
      </c>
      <c r="GSS402" s="464"/>
      <c r="GST402" s="369">
        <v>0.33333333333333331</v>
      </c>
      <c r="GSU402" s="370" t="e">
        <f>VLOOKUP(GSQ402,fields,2)</f>
        <v>#REF!</v>
      </c>
      <c r="GSV402" s="73" t="s">
        <v>985</v>
      </c>
      <c r="GSW402" s="95">
        <v>45109</v>
      </c>
      <c r="GSX402" s="65" t="s">
        <v>11</v>
      </c>
      <c r="GSY402" s="370" t="e">
        <f>VLOOKUP(GTG402,Teams,2)</f>
        <v>#REF!</v>
      </c>
      <c r="GSZ402" s="370" t="e">
        <f>VLOOKUP(GTH402,Teams,2)</f>
        <v>#REF!</v>
      </c>
      <c r="GTA402" s="464"/>
      <c r="GTB402" s="369">
        <v>0.33333333333333331</v>
      </c>
      <c r="GTC402" s="370" t="e">
        <f>VLOOKUP(GSY402,fields,2)</f>
        <v>#REF!</v>
      </c>
      <c r="GTD402" s="73" t="s">
        <v>985</v>
      </c>
      <c r="GTE402" s="95">
        <v>45109</v>
      </c>
      <c r="GTF402" s="65" t="s">
        <v>11</v>
      </c>
      <c r="GTG402" s="370" t="e">
        <f>VLOOKUP(GTO402,Teams,2)</f>
        <v>#REF!</v>
      </c>
      <c r="GTH402" s="370" t="e">
        <f>VLOOKUP(GTP402,Teams,2)</f>
        <v>#REF!</v>
      </c>
      <c r="GTI402" s="464"/>
      <c r="GTJ402" s="369">
        <v>0.33333333333333331</v>
      </c>
      <c r="GTK402" s="370" t="e">
        <f>VLOOKUP(GTG402,fields,2)</f>
        <v>#REF!</v>
      </c>
      <c r="GTL402" s="73" t="s">
        <v>985</v>
      </c>
      <c r="GTM402" s="95">
        <v>45109</v>
      </c>
      <c r="GTN402" s="65" t="s">
        <v>11</v>
      </c>
      <c r="GTO402" s="370" t="e">
        <f>VLOOKUP(GTW402,Teams,2)</f>
        <v>#REF!</v>
      </c>
      <c r="GTP402" s="370" t="e">
        <f>VLOOKUP(GTX402,Teams,2)</f>
        <v>#REF!</v>
      </c>
      <c r="GTQ402" s="464"/>
      <c r="GTR402" s="369">
        <v>0.33333333333333331</v>
      </c>
      <c r="GTS402" s="370" t="e">
        <f>VLOOKUP(GTO402,fields,2)</f>
        <v>#REF!</v>
      </c>
      <c r="GTT402" s="73" t="s">
        <v>985</v>
      </c>
      <c r="GTU402" s="95">
        <v>45109</v>
      </c>
      <c r="GTV402" s="65" t="s">
        <v>11</v>
      </c>
      <c r="GTW402" s="370" t="e">
        <f>VLOOKUP(GUE402,Teams,2)</f>
        <v>#REF!</v>
      </c>
      <c r="GTX402" s="370" t="e">
        <f>VLOOKUP(GUF402,Teams,2)</f>
        <v>#REF!</v>
      </c>
      <c r="GTY402" s="464"/>
      <c r="GTZ402" s="369">
        <v>0.33333333333333331</v>
      </c>
      <c r="GUA402" s="370" t="e">
        <f>VLOOKUP(GTW402,fields,2)</f>
        <v>#REF!</v>
      </c>
      <c r="GUB402" s="73" t="s">
        <v>985</v>
      </c>
      <c r="GUC402" s="95">
        <v>45109</v>
      </c>
      <c r="GUD402" s="65" t="s">
        <v>11</v>
      </c>
      <c r="GUE402" s="370" t="e">
        <f>VLOOKUP(GUM402,Teams,2)</f>
        <v>#REF!</v>
      </c>
      <c r="GUF402" s="370" t="e">
        <f>VLOOKUP(GUN402,Teams,2)</f>
        <v>#REF!</v>
      </c>
      <c r="GUG402" s="464"/>
      <c r="GUH402" s="369">
        <v>0.33333333333333331</v>
      </c>
      <c r="GUI402" s="370" t="e">
        <f>VLOOKUP(GUE402,fields,2)</f>
        <v>#REF!</v>
      </c>
      <c r="GUJ402" s="73" t="s">
        <v>985</v>
      </c>
      <c r="GUK402" s="95">
        <v>45109</v>
      </c>
      <c r="GUL402" s="65" t="s">
        <v>11</v>
      </c>
      <c r="GUM402" s="370" t="e">
        <f>VLOOKUP(GUU402,Teams,2)</f>
        <v>#REF!</v>
      </c>
      <c r="GUN402" s="370" t="e">
        <f>VLOOKUP(GUV402,Teams,2)</f>
        <v>#REF!</v>
      </c>
      <c r="GUO402" s="464"/>
      <c r="GUP402" s="369">
        <v>0.33333333333333331</v>
      </c>
      <c r="GUQ402" s="370" t="e">
        <f>VLOOKUP(GUM402,fields,2)</f>
        <v>#REF!</v>
      </c>
      <c r="GUR402" s="73" t="s">
        <v>985</v>
      </c>
      <c r="GUS402" s="95">
        <v>45109</v>
      </c>
      <c r="GUT402" s="65" t="s">
        <v>11</v>
      </c>
      <c r="GUU402" s="370" t="e">
        <f>VLOOKUP(GVC402,Teams,2)</f>
        <v>#REF!</v>
      </c>
      <c r="GUV402" s="370" t="e">
        <f>VLOOKUP(GVD402,Teams,2)</f>
        <v>#REF!</v>
      </c>
      <c r="GUW402" s="464"/>
      <c r="GUX402" s="369">
        <v>0.33333333333333331</v>
      </c>
      <c r="GUY402" s="370" t="e">
        <f>VLOOKUP(GUU402,fields,2)</f>
        <v>#REF!</v>
      </c>
      <c r="GUZ402" s="73" t="s">
        <v>985</v>
      </c>
      <c r="GVA402" s="95">
        <v>45109</v>
      </c>
      <c r="GVB402" s="65" t="s">
        <v>11</v>
      </c>
      <c r="GVC402" s="370" t="e">
        <f>VLOOKUP(GVK402,Teams,2)</f>
        <v>#REF!</v>
      </c>
      <c r="GVD402" s="370" t="e">
        <f>VLOOKUP(GVL402,Teams,2)</f>
        <v>#REF!</v>
      </c>
      <c r="GVE402" s="464"/>
      <c r="GVF402" s="369">
        <v>0.33333333333333331</v>
      </c>
      <c r="GVG402" s="370" t="e">
        <f>VLOOKUP(GVC402,fields,2)</f>
        <v>#REF!</v>
      </c>
      <c r="GVH402" s="73" t="s">
        <v>985</v>
      </c>
      <c r="GVI402" s="95">
        <v>45109</v>
      </c>
      <c r="GVJ402" s="65" t="s">
        <v>11</v>
      </c>
      <c r="GVK402" s="370" t="e">
        <f>VLOOKUP(GVS402,Teams,2)</f>
        <v>#REF!</v>
      </c>
      <c r="GVL402" s="370" t="e">
        <f>VLOOKUP(GVT402,Teams,2)</f>
        <v>#REF!</v>
      </c>
      <c r="GVM402" s="464"/>
      <c r="GVN402" s="369">
        <v>0.33333333333333331</v>
      </c>
      <c r="GVO402" s="370" t="e">
        <f>VLOOKUP(GVK402,fields,2)</f>
        <v>#REF!</v>
      </c>
      <c r="GVP402" s="73" t="s">
        <v>985</v>
      </c>
      <c r="GVQ402" s="95">
        <v>45109</v>
      </c>
      <c r="GVR402" s="65" t="s">
        <v>11</v>
      </c>
      <c r="GVS402" s="370" t="e">
        <f>VLOOKUP(GWA402,Teams,2)</f>
        <v>#REF!</v>
      </c>
      <c r="GVT402" s="370" t="e">
        <f>VLOOKUP(GWB402,Teams,2)</f>
        <v>#REF!</v>
      </c>
      <c r="GVU402" s="464"/>
      <c r="GVV402" s="369">
        <v>0.33333333333333331</v>
      </c>
      <c r="GVW402" s="370" t="e">
        <f>VLOOKUP(GVS402,fields,2)</f>
        <v>#REF!</v>
      </c>
      <c r="GVX402" s="73" t="s">
        <v>985</v>
      </c>
      <c r="GVY402" s="95">
        <v>45109</v>
      </c>
      <c r="GVZ402" s="65" t="s">
        <v>11</v>
      </c>
      <c r="GWA402" s="370" t="e">
        <f>VLOOKUP(GWI402,Teams,2)</f>
        <v>#REF!</v>
      </c>
      <c r="GWB402" s="370" t="e">
        <f>VLOOKUP(GWJ402,Teams,2)</f>
        <v>#REF!</v>
      </c>
      <c r="GWC402" s="464"/>
      <c r="GWD402" s="369">
        <v>0.33333333333333331</v>
      </c>
      <c r="GWE402" s="370" t="e">
        <f>VLOOKUP(GWA402,fields,2)</f>
        <v>#REF!</v>
      </c>
      <c r="GWF402" s="73" t="s">
        <v>985</v>
      </c>
      <c r="GWG402" s="95">
        <v>45109</v>
      </c>
      <c r="GWH402" s="65" t="s">
        <v>11</v>
      </c>
      <c r="GWI402" s="370" t="e">
        <f>VLOOKUP(GWQ402,Teams,2)</f>
        <v>#REF!</v>
      </c>
      <c r="GWJ402" s="370" t="e">
        <f>VLOOKUP(GWR402,Teams,2)</f>
        <v>#REF!</v>
      </c>
      <c r="GWK402" s="464"/>
      <c r="GWL402" s="369">
        <v>0.33333333333333331</v>
      </c>
      <c r="GWM402" s="370" t="e">
        <f>VLOOKUP(GWI402,fields,2)</f>
        <v>#REF!</v>
      </c>
      <c r="GWN402" s="73" t="s">
        <v>985</v>
      </c>
      <c r="GWO402" s="95">
        <v>45109</v>
      </c>
      <c r="GWP402" s="65" t="s">
        <v>11</v>
      </c>
      <c r="GWQ402" s="370" t="e">
        <f>VLOOKUP(GWY402,Teams,2)</f>
        <v>#REF!</v>
      </c>
      <c r="GWR402" s="370" t="e">
        <f>VLOOKUP(GWZ402,Teams,2)</f>
        <v>#REF!</v>
      </c>
      <c r="GWS402" s="464"/>
      <c r="GWT402" s="369">
        <v>0.33333333333333331</v>
      </c>
      <c r="GWU402" s="370" t="e">
        <f>VLOOKUP(GWQ402,fields,2)</f>
        <v>#REF!</v>
      </c>
      <c r="GWV402" s="73" t="s">
        <v>985</v>
      </c>
      <c r="GWW402" s="95">
        <v>45109</v>
      </c>
      <c r="GWX402" s="65" t="s">
        <v>11</v>
      </c>
      <c r="GWY402" s="370" t="e">
        <f>VLOOKUP(GXG402,Teams,2)</f>
        <v>#REF!</v>
      </c>
      <c r="GWZ402" s="370" t="e">
        <f>VLOOKUP(GXH402,Teams,2)</f>
        <v>#REF!</v>
      </c>
      <c r="GXA402" s="464"/>
      <c r="GXB402" s="369">
        <v>0.33333333333333331</v>
      </c>
      <c r="GXC402" s="370" t="e">
        <f>VLOOKUP(GWY402,fields,2)</f>
        <v>#REF!</v>
      </c>
      <c r="GXD402" s="73" t="s">
        <v>985</v>
      </c>
      <c r="GXE402" s="95">
        <v>45109</v>
      </c>
      <c r="GXF402" s="65" t="s">
        <v>11</v>
      </c>
      <c r="GXG402" s="370" t="e">
        <f>VLOOKUP(GXO402,Teams,2)</f>
        <v>#REF!</v>
      </c>
      <c r="GXH402" s="370" t="e">
        <f>VLOOKUP(GXP402,Teams,2)</f>
        <v>#REF!</v>
      </c>
      <c r="GXI402" s="464"/>
      <c r="GXJ402" s="369">
        <v>0.33333333333333331</v>
      </c>
      <c r="GXK402" s="370" t="e">
        <f>VLOOKUP(GXG402,fields,2)</f>
        <v>#REF!</v>
      </c>
      <c r="GXL402" s="73" t="s">
        <v>985</v>
      </c>
      <c r="GXM402" s="95">
        <v>45109</v>
      </c>
      <c r="GXN402" s="65" t="s">
        <v>11</v>
      </c>
      <c r="GXO402" s="370" t="e">
        <f>VLOOKUP(GXW402,Teams,2)</f>
        <v>#REF!</v>
      </c>
      <c r="GXP402" s="370" t="e">
        <f>VLOOKUP(GXX402,Teams,2)</f>
        <v>#REF!</v>
      </c>
      <c r="GXQ402" s="464"/>
      <c r="GXR402" s="369">
        <v>0.33333333333333331</v>
      </c>
      <c r="GXS402" s="370" t="e">
        <f>VLOOKUP(GXO402,fields,2)</f>
        <v>#REF!</v>
      </c>
      <c r="GXT402" s="73" t="s">
        <v>985</v>
      </c>
      <c r="GXU402" s="95">
        <v>45109</v>
      </c>
      <c r="GXV402" s="65" t="s">
        <v>11</v>
      </c>
      <c r="GXW402" s="370" t="e">
        <f>VLOOKUP(GYE402,Teams,2)</f>
        <v>#REF!</v>
      </c>
      <c r="GXX402" s="370" t="e">
        <f>VLOOKUP(GYF402,Teams,2)</f>
        <v>#REF!</v>
      </c>
      <c r="GXY402" s="464"/>
      <c r="GXZ402" s="369">
        <v>0.33333333333333331</v>
      </c>
      <c r="GYA402" s="370" t="e">
        <f>VLOOKUP(GXW402,fields,2)</f>
        <v>#REF!</v>
      </c>
      <c r="GYB402" s="73" t="s">
        <v>985</v>
      </c>
      <c r="GYC402" s="95">
        <v>45109</v>
      </c>
      <c r="GYD402" s="65" t="s">
        <v>11</v>
      </c>
      <c r="GYE402" s="370" t="e">
        <f>VLOOKUP(GYM402,Teams,2)</f>
        <v>#REF!</v>
      </c>
      <c r="GYF402" s="370" t="e">
        <f>VLOOKUP(GYN402,Teams,2)</f>
        <v>#REF!</v>
      </c>
      <c r="GYG402" s="464"/>
      <c r="GYH402" s="369">
        <v>0.33333333333333331</v>
      </c>
      <c r="GYI402" s="370" t="e">
        <f>VLOOKUP(GYE402,fields,2)</f>
        <v>#REF!</v>
      </c>
      <c r="GYJ402" s="73" t="s">
        <v>985</v>
      </c>
      <c r="GYK402" s="95">
        <v>45109</v>
      </c>
      <c r="GYL402" s="65" t="s">
        <v>11</v>
      </c>
      <c r="GYM402" s="370" t="e">
        <f>VLOOKUP(GYU402,Teams,2)</f>
        <v>#REF!</v>
      </c>
      <c r="GYN402" s="370" t="e">
        <f>VLOOKUP(GYV402,Teams,2)</f>
        <v>#REF!</v>
      </c>
      <c r="GYO402" s="464"/>
      <c r="GYP402" s="369">
        <v>0.33333333333333331</v>
      </c>
      <c r="GYQ402" s="370" t="e">
        <f>VLOOKUP(GYM402,fields,2)</f>
        <v>#REF!</v>
      </c>
      <c r="GYR402" s="73" t="s">
        <v>985</v>
      </c>
      <c r="GYS402" s="95">
        <v>45109</v>
      </c>
      <c r="GYT402" s="65" t="s">
        <v>11</v>
      </c>
      <c r="GYU402" s="370" t="e">
        <f>VLOOKUP(GZC402,Teams,2)</f>
        <v>#REF!</v>
      </c>
      <c r="GYV402" s="370" t="e">
        <f>VLOOKUP(GZD402,Teams,2)</f>
        <v>#REF!</v>
      </c>
      <c r="GYW402" s="464"/>
      <c r="GYX402" s="369">
        <v>0.33333333333333331</v>
      </c>
      <c r="GYY402" s="370" t="e">
        <f>VLOOKUP(GYU402,fields,2)</f>
        <v>#REF!</v>
      </c>
      <c r="GYZ402" s="73" t="s">
        <v>985</v>
      </c>
      <c r="GZA402" s="95">
        <v>45109</v>
      </c>
      <c r="GZB402" s="65" t="s">
        <v>11</v>
      </c>
      <c r="GZC402" s="370" t="e">
        <f>VLOOKUP(GZK402,Teams,2)</f>
        <v>#REF!</v>
      </c>
      <c r="GZD402" s="370" t="e">
        <f>VLOOKUP(GZL402,Teams,2)</f>
        <v>#REF!</v>
      </c>
      <c r="GZE402" s="464"/>
      <c r="GZF402" s="369">
        <v>0.33333333333333331</v>
      </c>
      <c r="GZG402" s="370" t="e">
        <f>VLOOKUP(GZC402,fields,2)</f>
        <v>#REF!</v>
      </c>
      <c r="GZH402" s="73" t="s">
        <v>985</v>
      </c>
      <c r="GZI402" s="95">
        <v>45109</v>
      </c>
      <c r="GZJ402" s="65" t="s">
        <v>11</v>
      </c>
      <c r="GZK402" s="370" t="e">
        <f>VLOOKUP(GZS402,Teams,2)</f>
        <v>#REF!</v>
      </c>
      <c r="GZL402" s="370" t="e">
        <f>VLOOKUP(GZT402,Teams,2)</f>
        <v>#REF!</v>
      </c>
      <c r="GZM402" s="464"/>
      <c r="GZN402" s="369">
        <v>0.33333333333333331</v>
      </c>
      <c r="GZO402" s="370" t="e">
        <f>VLOOKUP(GZK402,fields,2)</f>
        <v>#REF!</v>
      </c>
      <c r="GZP402" s="73" t="s">
        <v>985</v>
      </c>
      <c r="GZQ402" s="95">
        <v>45109</v>
      </c>
      <c r="GZR402" s="65" t="s">
        <v>11</v>
      </c>
      <c r="GZS402" s="370" t="e">
        <f>VLOOKUP(HAA402,Teams,2)</f>
        <v>#REF!</v>
      </c>
      <c r="GZT402" s="370" t="e">
        <f>VLOOKUP(HAB402,Teams,2)</f>
        <v>#REF!</v>
      </c>
      <c r="GZU402" s="464"/>
      <c r="GZV402" s="369">
        <v>0.33333333333333331</v>
      </c>
      <c r="GZW402" s="370" t="e">
        <f>VLOOKUP(GZS402,fields,2)</f>
        <v>#REF!</v>
      </c>
      <c r="GZX402" s="73" t="s">
        <v>985</v>
      </c>
      <c r="GZY402" s="95">
        <v>45109</v>
      </c>
      <c r="GZZ402" s="65" t="s">
        <v>11</v>
      </c>
      <c r="HAA402" s="370" t="e">
        <f>VLOOKUP(HAI402,Teams,2)</f>
        <v>#REF!</v>
      </c>
      <c r="HAB402" s="370" t="e">
        <f>VLOOKUP(HAJ402,Teams,2)</f>
        <v>#REF!</v>
      </c>
      <c r="HAC402" s="464"/>
      <c r="HAD402" s="369">
        <v>0.33333333333333331</v>
      </c>
      <c r="HAE402" s="370" t="e">
        <f>VLOOKUP(HAA402,fields,2)</f>
        <v>#REF!</v>
      </c>
      <c r="HAF402" s="73" t="s">
        <v>985</v>
      </c>
      <c r="HAG402" s="95">
        <v>45109</v>
      </c>
      <c r="HAH402" s="65" t="s">
        <v>11</v>
      </c>
      <c r="HAI402" s="370" t="e">
        <f>VLOOKUP(HAQ402,Teams,2)</f>
        <v>#REF!</v>
      </c>
      <c r="HAJ402" s="370" t="e">
        <f>VLOOKUP(HAR402,Teams,2)</f>
        <v>#REF!</v>
      </c>
      <c r="HAK402" s="464"/>
      <c r="HAL402" s="369">
        <v>0.33333333333333331</v>
      </c>
      <c r="HAM402" s="370" t="e">
        <f>VLOOKUP(HAI402,fields,2)</f>
        <v>#REF!</v>
      </c>
      <c r="HAN402" s="73" t="s">
        <v>985</v>
      </c>
      <c r="HAO402" s="95">
        <v>45109</v>
      </c>
      <c r="HAP402" s="65" t="s">
        <v>11</v>
      </c>
      <c r="HAQ402" s="370" t="e">
        <f>VLOOKUP(HAY402,Teams,2)</f>
        <v>#REF!</v>
      </c>
      <c r="HAR402" s="370" t="e">
        <f>VLOOKUP(HAZ402,Teams,2)</f>
        <v>#REF!</v>
      </c>
      <c r="HAS402" s="464"/>
      <c r="HAT402" s="369">
        <v>0.33333333333333331</v>
      </c>
      <c r="HAU402" s="370" t="e">
        <f>VLOOKUP(HAQ402,fields,2)</f>
        <v>#REF!</v>
      </c>
      <c r="HAV402" s="73" t="s">
        <v>985</v>
      </c>
      <c r="HAW402" s="95">
        <v>45109</v>
      </c>
      <c r="HAX402" s="65" t="s">
        <v>11</v>
      </c>
      <c r="HAY402" s="370" t="e">
        <f>VLOOKUP(HBG402,Teams,2)</f>
        <v>#REF!</v>
      </c>
      <c r="HAZ402" s="370" t="e">
        <f>VLOOKUP(HBH402,Teams,2)</f>
        <v>#REF!</v>
      </c>
      <c r="HBA402" s="464"/>
      <c r="HBB402" s="369">
        <v>0.33333333333333331</v>
      </c>
      <c r="HBC402" s="370" t="e">
        <f>VLOOKUP(HAY402,fields,2)</f>
        <v>#REF!</v>
      </c>
      <c r="HBD402" s="73" t="s">
        <v>985</v>
      </c>
      <c r="HBE402" s="95">
        <v>45109</v>
      </c>
      <c r="HBF402" s="65" t="s">
        <v>11</v>
      </c>
      <c r="HBG402" s="370" t="e">
        <f>VLOOKUP(HBO402,Teams,2)</f>
        <v>#REF!</v>
      </c>
      <c r="HBH402" s="370" t="e">
        <f>VLOOKUP(HBP402,Teams,2)</f>
        <v>#REF!</v>
      </c>
      <c r="HBI402" s="464"/>
      <c r="HBJ402" s="369">
        <v>0.33333333333333331</v>
      </c>
      <c r="HBK402" s="370" t="e">
        <f>VLOOKUP(HBG402,fields,2)</f>
        <v>#REF!</v>
      </c>
      <c r="HBL402" s="73" t="s">
        <v>985</v>
      </c>
      <c r="HBM402" s="95">
        <v>45109</v>
      </c>
      <c r="HBN402" s="65" t="s">
        <v>11</v>
      </c>
      <c r="HBO402" s="370" t="e">
        <f>VLOOKUP(HBW402,Teams,2)</f>
        <v>#REF!</v>
      </c>
      <c r="HBP402" s="370" t="e">
        <f>VLOOKUP(HBX402,Teams,2)</f>
        <v>#REF!</v>
      </c>
      <c r="HBQ402" s="464"/>
      <c r="HBR402" s="369">
        <v>0.33333333333333331</v>
      </c>
      <c r="HBS402" s="370" t="e">
        <f>VLOOKUP(HBO402,fields,2)</f>
        <v>#REF!</v>
      </c>
      <c r="HBT402" s="73" t="s">
        <v>985</v>
      </c>
      <c r="HBU402" s="95">
        <v>45109</v>
      </c>
      <c r="HBV402" s="65" t="s">
        <v>11</v>
      </c>
      <c r="HBW402" s="370" t="e">
        <f>VLOOKUP(HCE402,Teams,2)</f>
        <v>#REF!</v>
      </c>
      <c r="HBX402" s="370" t="e">
        <f>VLOOKUP(HCF402,Teams,2)</f>
        <v>#REF!</v>
      </c>
      <c r="HBY402" s="464"/>
      <c r="HBZ402" s="369">
        <v>0.33333333333333331</v>
      </c>
      <c r="HCA402" s="370" t="e">
        <f>VLOOKUP(HBW402,fields,2)</f>
        <v>#REF!</v>
      </c>
      <c r="HCB402" s="73" t="s">
        <v>985</v>
      </c>
      <c r="HCC402" s="95">
        <v>45109</v>
      </c>
      <c r="HCD402" s="65" t="s">
        <v>11</v>
      </c>
      <c r="HCE402" s="370" t="e">
        <f>VLOOKUP(HCM402,Teams,2)</f>
        <v>#REF!</v>
      </c>
      <c r="HCF402" s="370" t="e">
        <f>VLOOKUP(HCN402,Teams,2)</f>
        <v>#REF!</v>
      </c>
      <c r="HCG402" s="464"/>
      <c r="HCH402" s="369">
        <v>0.33333333333333331</v>
      </c>
      <c r="HCI402" s="370" t="e">
        <f>VLOOKUP(HCE402,fields,2)</f>
        <v>#REF!</v>
      </c>
      <c r="HCJ402" s="73" t="s">
        <v>985</v>
      </c>
      <c r="HCK402" s="95">
        <v>45109</v>
      </c>
      <c r="HCL402" s="65" t="s">
        <v>11</v>
      </c>
      <c r="HCM402" s="370" t="e">
        <f>VLOOKUP(HCU402,Teams,2)</f>
        <v>#REF!</v>
      </c>
      <c r="HCN402" s="370" t="e">
        <f>VLOOKUP(HCV402,Teams,2)</f>
        <v>#REF!</v>
      </c>
      <c r="HCO402" s="464"/>
      <c r="HCP402" s="369">
        <v>0.33333333333333331</v>
      </c>
      <c r="HCQ402" s="370" t="e">
        <f>VLOOKUP(HCM402,fields,2)</f>
        <v>#REF!</v>
      </c>
      <c r="HCR402" s="73" t="s">
        <v>985</v>
      </c>
      <c r="HCS402" s="95">
        <v>45109</v>
      </c>
      <c r="HCT402" s="65" t="s">
        <v>11</v>
      </c>
      <c r="HCU402" s="370" t="e">
        <f>VLOOKUP(HDC402,Teams,2)</f>
        <v>#REF!</v>
      </c>
      <c r="HCV402" s="370" t="e">
        <f>VLOOKUP(HDD402,Teams,2)</f>
        <v>#REF!</v>
      </c>
      <c r="HCW402" s="464"/>
      <c r="HCX402" s="369">
        <v>0.33333333333333331</v>
      </c>
      <c r="HCY402" s="370" t="e">
        <f>VLOOKUP(HCU402,fields,2)</f>
        <v>#REF!</v>
      </c>
      <c r="HCZ402" s="73" t="s">
        <v>985</v>
      </c>
      <c r="HDA402" s="95">
        <v>45109</v>
      </c>
      <c r="HDB402" s="65" t="s">
        <v>11</v>
      </c>
      <c r="HDC402" s="370" t="e">
        <f>VLOOKUP(HDK402,Teams,2)</f>
        <v>#REF!</v>
      </c>
      <c r="HDD402" s="370" t="e">
        <f>VLOOKUP(HDL402,Teams,2)</f>
        <v>#REF!</v>
      </c>
      <c r="HDE402" s="464"/>
      <c r="HDF402" s="369">
        <v>0.33333333333333331</v>
      </c>
      <c r="HDG402" s="370" t="e">
        <f>VLOOKUP(HDC402,fields,2)</f>
        <v>#REF!</v>
      </c>
      <c r="HDH402" s="73" t="s">
        <v>985</v>
      </c>
      <c r="HDI402" s="95">
        <v>45109</v>
      </c>
      <c r="HDJ402" s="65" t="s">
        <v>11</v>
      </c>
      <c r="HDK402" s="370" t="e">
        <f>VLOOKUP(HDS402,Teams,2)</f>
        <v>#REF!</v>
      </c>
      <c r="HDL402" s="370" t="e">
        <f>VLOOKUP(HDT402,Teams,2)</f>
        <v>#REF!</v>
      </c>
      <c r="HDM402" s="464"/>
      <c r="HDN402" s="369">
        <v>0.33333333333333331</v>
      </c>
      <c r="HDO402" s="370" t="e">
        <f>VLOOKUP(HDK402,fields,2)</f>
        <v>#REF!</v>
      </c>
      <c r="HDP402" s="73" t="s">
        <v>985</v>
      </c>
      <c r="HDQ402" s="95">
        <v>45109</v>
      </c>
      <c r="HDR402" s="65" t="s">
        <v>11</v>
      </c>
      <c r="HDS402" s="370" t="e">
        <f>VLOOKUP(HEA402,Teams,2)</f>
        <v>#REF!</v>
      </c>
      <c r="HDT402" s="370" t="e">
        <f>VLOOKUP(HEB402,Teams,2)</f>
        <v>#REF!</v>
      </c>
      <c r="HDU402" s="464"/>
      <c r="HDV402" s="369">
        <v>0.33333333333333331</v>
      </c>
      <c r="HDW402" s="370" t="e">
        <f>VLOOKUP(HDS402,fields,2)</f>
        <v>#REF!</v>
      </c>
      <c r="HDX402" s="73" t="s">
        <v>985</v>
      </c>
      <c r="HDY402" s="95">
        <v>45109</v>
      </c>
      <c r="HDZ402" s="65" t="s">
        <v>11</v>
      </c>
      <c r="HEA402" s="370" t="e">
        <f>VLOOKUP(HEI402,Teams,2)</f>
        <v>#REF!</v>
      </c>
      <c r="HEB402" s="370" t="e">
        <f>VLOOKUP(HEJ402,Teams,2)</f>
        <v>#REF!</v>
      </c>
      <c r="HEC402" s="464"/>
      <c r="HED402" s="369">
        <v>0.33333333333333331</v>
      </c>
      <c r="HEE402" s="370" t="e">
        <f>VLOOKUP(HEA402,fields,2)</f>
        <v>#REF!</v>
      </c>
      <c r="HEF402" s="73" t="s">
        <v>985</v>
      </c>
      <c r="HEG402" s="95">
        <v>45109</v>
      </c>
      <c r="HEH402" s="65" t="s">
        <v>11</v>
      </c>
      <c r="HEI402" s="370" t="e">
        <f>VLOOKUP(HEQ402,Teams,2)</f>
        <v>#REF!</v>
      </c>
      <c r="HEJ402" s="370" t="e">
        <f>VLOOKUP(HER402,Teams,2)</f>
        <v>#REF!</v>
      </c>
      <c r="HEK402" s="464"/>
      <c r="HEL402" s="369">
        <v>0.33333333333333331</v>
      </c>
      <c r="HEM402" s="370" t="e">
        <f>VLOOKUP(HEI402,fields,2)</f>
        <v>#REF!</v>
      </c>
      <c r="HEN402" s="73" t="s">
        <v>985</v>
      </c>
      <c r="HEO402" s="95">
        <v>45109</v>
      </c>
      <c r="HEP402" s="65" t="s">
        <v>11</v>
      </c>
      <c r="HEQ402" s="370" t="e">
        <f>VLOOKUP(HEY402,Teams,2)</f>
        <v>#REF!</v>
      </c>
      <c r="HER402" s="370" t="e">
        <f>VLOOKUP(HEZ402,Teams,2)</f>
        <v>#REF!</v>
      </c>
      <c r="HES402" s="464"/>
      <c r="HET402" s="369">
        <v>0.33333333333333331</v>
      </c>
      <c r="HEU402" s="370" t="e">
        <f>VLOOKUP(HEQ402,fields,2)</f>
        <v>#REF!</v>
      </c>
      <c r="HEV402" s="73" t="s">
        <v>985</v>
      </c>
      <c r="HEW402" s="95">
        <v>45109</v>
      </c>
      <c r="HEX402" s="65" t="s">
        <v>11</v>
      </c>
      <c r="HEY402" s="370" t="e">
        <f>VLOOKUP(HFG402,Teams,2)</f>
        <v>#REF!</v>
      </c>
      <c r="HEZ402" s="370" t="e">
        <f>VLOOKUP(HFH402,Teams,2)</f>
        <v>#REF!</v>
      </c>
      <c r="HFA402" s="464"/>
      <c r="HFB402" s="369">
        <v>0.33333333333333331</v>
      </c>
      <c r="HFC402" s="370" t="e">
        <f>VLOOKUP(HEY402,fields,2)</f>
        <v>#REF!</v>
      </c>
      <c r="HFD402" s="73" t="s">
        <v>985</v>
      </c>
      <c r="HFE402" s="95">
        <v>45109</v>
      </c>
      <c r="HFF402" s="65" t="s">
        <v>11</v>
      </c>
      <c r="HFG402" s="370" t="e">
        <f>VLOOKUP(HFO402,Teams,2)</f>
        <v>#REF!</v>
      </c>
      <c r="HFH402" s="370" t="e">
        <f>VLOOKUP(HFP402,Teams,2)</f>
        <v>#REF!</v>
      </c>
      <c r="HFI402" s="464"/>
      <c r="HFJ402" s="369">
        <v>0.33333333333333331</v>
      </c>
      <c r="HFK402" s="370" t="e">
        <f>VLOOKUP(HFG402,fields,2)</f>
        <v>#REF!</v>
      </c>
      <c r="HFL402" s="73" t="s">
        <v>985</v>
      </c>
      <c r="HFM402" s="95">
        <v>45109</v>
      </c>
      <c r="HFN402" s="65" t="s">
        <v>11</v>
      </c>
      <c r="HFO402" s="370" t="e">
        <f>VLOOKUP(HFW402,Teams,2)</f>
        <v>#REF!</v>
      </c>
      <c r="HFP402" s="370" t="e">
        <f>VLOOKUP(HFX402,Teams,2)</f>
        <v>#REF!</v>
      </c>
      <c r="HFQ402" s="464"/>
      <c r="HFR402" s="369">
        <v>0.33333333333333331</v>
      </c>
      <c r="HFS402" s="370" t="e">
        <f>VLOOKUP(HFO402,fields,2)</f>
        <v>#REF!</v>
      </c>
      <c r="HFT402" s="73" t="s">
        <v>985</v>
      </c>
      <c r="HFU402" s="95">
        <v>45109</v>
      </c>
      <c r="HFV402" s="65" t="s">
        <v>11</v>
      </c>
      <c r="HFW402" s="370" t="e">
        <f>VLOOKUP(HGE402,Teams,2)</f>
        <v>#REF!</v>
      </c>
      <c r="HFX402" s="370" t="e">
        <f>VLOOKUP(HGF402,Teams,2)</f>
        <v>#REF!</v>
      </c>
      <c r="HFY402" s="464"/>
      <c r="HFZ402" s="369">
        <v>0.33333333333333331</v>
      </c>
      <c r="HGA402" s="370" t="e">
        <f>VLOOKUP(HFW402,fields,2)</f>
        <v>#REF!</v>
      </c>
      <c r="HGB402" s="73" t="s">
        <v>985</v>
      </c>
      <c r="HGC402" s="95">
        <v>45109</v>
      </c>
      <c r="HGD402" s="65" t="s">
        <v>11</v>
      </c>
      <c r="HGE402" s="370" t="e">
        <f>VLOOKUP(HGM402,Teams,2)</f>
        <v>#REF!</v>
      </c>
      <c r="HGF402" s="370" t="e">
        <f>VLOOKUP(HGN402,Teams,2)</f>
        <v>#REF!</v>
      </c>
      <c r="HGG402" s="464"/>
      <c r="HGH402" s="369">
        <v>0.33333333333333331</v>
      </c>
      <c r="HGI402" s="370" t="e">
        <f>VLOOKUP(HGE402,fields,2)</f>
        <v>#REF!</v>
      </c>
      <c r="HGJ402" s="73" t="s">
        <v>985</v>
      </c>
      <c r="HGK402" s="95">
        <v>45109</v>
      </c>
      <c r="HGL402" s="65" t="s">
        <v>11</v>
      </c>
      <c r="HGM402" s="370" t="e">
        <f>VLOOKUP(HGU402,Teams,2)</f>
        <v>#REF!</v>
      </c>
      <c r="HGN402" s="370" t="e">
        <f>VLOOKUP(HGV402,Teams,2)</f>
        <v>#REF!</v>
      </c>
      <c r="HGO402" s="464"/>
      <c r="HGP402" s="369">
        <v>0.33333333333333331</v>
      </c>
      <c r="HGQ402" s="370" t="e">
        <f>VLOOKUP(HGM402,fields,2)</f>
        <v>#REF!</v>
      </c>
      <c r="HGR402" s="73" t="s">
        <v>985</v>
      </c>
      <c r="HGS402" s="95">
        <v>45109</v>
      </c>
      <c r="HGT402" s="65" t="s">
        <v>11</v>
      </c>
      <c r="HGU402" s="370" t="e">
        <f>VLOOKUP(HHC402,Teams,2)</f>
        <v>#REF!</v>
      </c>
      <c r="HGV402" s="370" t="e">
        <f>VLOOKUP(HHD402,Teams,2)</f>
        <v>#REF!</v>
      </c>
      <c r="HGW402" s="464"/>
      <c r="HGX402" s="369">
        <v>0.33333333333333331</v>
      </c>
      <c r="HGY402" s="370" t="e">
        <f>VLOOKUP(HGU402,fields,2)</f>
        <v>#REF!</v>
      </c>
      <c r="HGZ402" s="73" t="s">
        <v>985</v>
      </c>
      <c r="HHA402" s="95">
        <v>45109</v>
      </c>
      <c r="HHB402" s="65" t="s">
        <v>11</v>
      </c>
      <c r="HHC402" s="370" t="e">
        <f>VLOOKUP(HHK402,Teams,2)</f>
        <v>#REF!</v>
      </c>
      <c r="HHD402" s="370" t="e">
        <f>VLOOKUP(HHL402,Teams,2)</f>
        <v>#REF!</v>
      </c>
      <c r="HHE402" s="464"/>
      <c r="HHF402" s="369">
        <v>0.33333333333333331</v>
      </c>
      <c r="HHG402" s="370" t="e">
        <f>VLOOKUP(HHC402,fields,2)</f>
        <v>#REF!</v>
      </c>
      <c r="HHH402" s="73" t="s">
        <v>985</v>
      </c>
      <c r="HHI402" s="95">
        <v>45109</v>
      </c>
      <c r="HHJ402" s="65" t="s">
        <v>11</v>
      </c>
      <c r="HHK402" s="370" t="e">
        <f>VLOOKUP(HHS402,Teams,2)</f>
        <v>#REF!</v>
      </c>
      <c r="HHL402" s="370" t="e">
        <f>VLOOKUP(HHT402,Teams,2)</f>
        <v>#REF!</v>
      </c>
      <c r="HHM402" s="464"/>
      <c r="HHN402" s="369">
        <v>0.33333333333333331</v>
      </c>
      <c r="HHO402" s="370" t="e">
        <f>VLOOKUP(HHK402,fields,2)</f>
        <v>#REF!</v>
      </c>
      <c r="HHP402" s="73" t="s">
        <v>985</v>
      </c>
      <c r="HHQ402" s="95">
        <v>45109</v>
      </c>
      <c r="HHR402" s="65" t="s">
        <v>11</v>
      </c>
      <c r="HHS402" s="370" t="e">
        <f>VLOOKUP(HIA402,Teams,2)</f>
        <v>#REF!</v>
      </c>
      <c r="HHT402" s="370" t="e">
        <f>VLOOKUP(HIB402,Teams,2)</f>
        <v>#REF!</v>
      </c>
      <c r="HHU402" s="464"/>
      <c r="HHV402" s="369">
        <v>0.33333333333333331</v>
      </c>
      <c r="HHW402" s="370" t="e">
        <f>VLOOKUP(HHS402,fields,2)</f>
        <v>#REF!</v>
      </c>
      <c r="HHX402" s="73" t="s">
        <v>985</v>
      </c>
      <c r="HHY402" s="95">
        <v>45109</v>
      </c>
      <c r="HHZ402" s="65" t="s">
        <v>11</v>
      </c>
      <c r="HIA402" s="370" t="e">
        <f>VLOOKUP(HII402,Teams,2)</f>
        <v>#REF!</v>
      </c>
      <c r="HIB402" s="370" t="e">
        <f>VLOOKUP(HIJ402,Teams,2)</f>
        <v>#REF!</v>
      </c>
      <c r="HIC402" s="464"/>
      <c r="HID402" s="369">
        <v>0.33333333333333331</v>
      </c>
      <c r="HIE402" s="370" t="e">
        <f>VLOOKUP(HIA402,fields,2)</f>
        <v>#REF!</v>
      </c>
      <c r="HIF402" s="73" t="s">
        <v>985</v>
      </c>
      <c r="HIG402" s="95">
        <v>45109</v>
      </c>
      <c r="HIH402" s="65" t="s">
        <v>11</v>
      </c>
      <c r="HII402" s="370" t="e">
        <f>VLOOKUP(HIQ402,Teams,2)</f>
        <v>#REF!</v>
      </c>
      <c r="HIJ402" s="370" t="e">
        <f>VLOOKUP(HIR402,Teams,2)</f>
        <v>#REF!</v>
      </c>
      <c r="HIK402" s="464"/>
      <c r="HIL402" s="369">
        <v>0.33333333333333331</v>
      </c>
      <c r="HIM402" s="370" t="e">
        <f>VLOOKUP(HII402,fields,2)</f>
        <v>#REF!</v>
      </c>
      <c r="HIN402" s="73" t="s">
        <v>985</v>
      </c>
      <c r="HIO402" s="95">
        <v>45109</v>
      </c>
      <c r="HIP402" s="65" t="s">
        <v>11</v>
      </c>
      <c r="HIQ402" s="370" t="e">
        <f>VLOOKUP(HIY402,Teams,2)</f>
        <v>#REF!</v>
      </c>
      <c r="HIR402" s="370" t="e">
        <f>VLOOKUP(HIZ402,Teams,2)</f>
        <v>#REF!</v>
      </c>
      <c r="HIS402" s="464"/>
      <c r="HIT402" s="369">
        <v>0.33333333333333331</v>
      </c>
      <c r="HIU402" s="370" t="e">
        <f>VLOOKUP(HIQ402,fields,2)</f>
        <v>#REF!</v>
      </c>
      <c r="HIV402" s="73" t="s">
        <v>985</v>
      </c>
      <c r="HIW402" s="95">
        <v>45109</v>
      </c>
      <c r="HIX402" s="65" t="s">
        <v>11</v>
      </c>
      <c r="HIY402" s="370" t="e">
        <f>VLOOKUP(HJG402,Teams,2)</f>
        <v>#REF!</v>
      </c>
      <c r="HIZ402" s="370" t="e">
        <f>VLOOKUP(HJH402,Teams,2)</f>
        <v>#REF!</v>
      </c>
      <c r="HJA402" s="464"/>
      <c r="HJB402" s="369">
        <v>0.33333333333333331</v>
      </c>
      <c r="HJC402" s="370" t="e">
        <f>VLOOKUP(HIY402,fields,2)</f>
        <v>#REF!</v>
      </c>
      <c r="HJD402" s="73" t="s">
        <v>985</v>
      </c>
      <c r="HJE402" s="95">
        <v>45109</v>
      </c>
      <c r="HJF402" s="65" t="s">
        <v>11</v>
      </c>
      <c r="HJG402" s="370" t="e">
        <f>VLOOKUP(HJO402,Teams,2)</f>
        <v>#REF!</v>
      </c>
      <c r="HJH402" s="370" t="e">
        <f>VLOOKUP(HJP402,Teams,2)</f>
        <v>#REF!</v>
      </c>
      <c r="HJI402" s="464"/>
      <c r="HJJ402" s="369">
        <v>0.33333333333333331</v>
      </c>
      <c r="HJK402" s="370" t="e">
        <f>VLOOKUP(HJG402,fields,2)</f>
        <v>#REF!</v>
      </c>
      <c r="HJL402" s="73" t="s">
        <v>985</v>
      </c>
      <c r="HJM402" s="95">
        <v>45109</v>
      </c>
      <c r="HJN402" s="65" t="s">
        <v>11</v>
      </c>
      <c r="HJO402" s="370" t="e">
        <f>VLOOKUP(HJW402,Teams,2)</f>
        <v>#REF!</v>
      </c>
      <c r="HJP402" s="370" t="e">
        <f>VLOOKUP(HJX402,Teams,2)</f>
        <v>#REF!</v>
      </c>
      <c r="HJQ402" s="464"/>
      <c r="HJR402" s="369">
        <v>0.33333333333333331</v>
      </c>
      <c r="HJS402" s="370" t="e">
        <f>VLOOKUP(HJO402,fields,2)</f>
        <v>#REF!</v>
      </c>
      <c r="HJT402" s="73" t="s">
        <v>985</v>
      </c>
      <c r="HJU402" s="95">
        <v>45109</v>
      </c>
      <c r="HJV402" s="65" t="s">
        <v>11</v>
      </c>
      <c r="HJW402" s="370" t="e">
        <f>VLOOKUP(HKE402,Teams,2)</f>
        <v>#REF!</v>
      </c>
      <c r="HJX402" s="370" t="e">
        <f>VLOOKUP(HKF402,Teams,2)</f>
        <v>#REF!</v>
      </c>
      <c r="HJY402" s="464"/>
      <c r="HJZ402" s="369">
        <v>0.33333333333333331</v>
      </c>
      <c r="HKA402" s="370" t="e">
        <f>VLOOKUP(HJW402,fields,2)</f>
        <v>#REF!</v>
      </c>
      <c r="HKB402" s="73" t="s">
        <v>985</v>
      </c>
      <c r="HKC402" s="95">
        <v>45109</v>
      </c>
      <c r="HKD402" s="65" t="s">
        <v>11</v>
      </c>
      <c r="HKE402" s="370" t="e">
        <f>VLOOKUP(HKM402,Teams,2)</f>
        <v>#REF!</v>
      </c>
      <c r="HKF402" s="370" t="e">
        <f>VLOOKUP(HKN402,Teams,2)</f>
        <v>#REF!</v>
      </c>
      <c r="HKG402" s="464"/>
      <c r="HKH402" s="369">
        <v>0.33333333333333331</v>
      </c>
      <c r="HKI402" s="370" t="e">
        <f>VLOOKUP(HKE402,fields,2)</f>
        <v>#REF!</v>
      </c>
      <c r="HKJ402" s="73" t="s">
        <v>985</v>
      </c>
      <c r="HKK402" s="95">
        <v>45109</v>
      </c>
      <c r="HKL402" s="65" t="s">
        <v>11</v>
      </c>
      <c r="HKM402" s="370" t="e">
        <f>VLOOKUP(HKU402,Teams,2)</f>
        <v>#REF!</v>
      </c>
      <c r="HKN402" s="370" t="e">
        <f>VLOOKUP(HKV402,Teams,2)</f>
        <v>#REF!</v>
      </c>
      <c r="HKO402" s="464"/>
      <c r="HKP402" s="369">
        <v>0.33333333333333331</v>
      </c>
      <c r="HKQ402" s="370" t="e">
        <f>VLOOKUP(HKM402,fields,2)</f>
        <v>#REF!</v>
      </c>
      <c r="HKR402" s="73" t="s">
        <v>985</v>
      </c>
      <c r="HKS402" s="95">
        <v>45109</v>
      </c>
      <c r="HKT402" s="65" t="s">
        <v>11</v>
      </c>
      <c r="HKU402" s="370" t="e">
        <f>VLOOKUP(HLC402,Teams,2)</f>
        <v>#REF!</v>
      </c>
      <c r="HKV402" s="370" t="e">
        <f>VLOOKUP(HLD402,Teams,2)</f>
        <v>#REF!</v>
      </c>
      <c r="HKW402" s="464"/>
      <c r="HKX402" s="369">
        <v>0.33333333333333331</v>
      </c>
      <c r="HKY402" s="370" t="e">
        <f>VLOOKUP(HKU402,fields,2)</f>
        <v>#REF!</v>
      </c>
      <c r="HKZ402" s="73" t="s">
        <v>985</v>
      </c>
      <c r="HLA402" s="95">
        <v>45109</v>
      </c>
      <c r="HLB402" s="65" t="s">
        <v>11</v>
      </c>
      <c r="HLC402" s="370" t="e">
        <f>VLOOKUP(HLK402,Teams,2)</f>
        <v>#REF!</v>
      </c>
      <c r="HLD402" s="370" t="e">
        <f>VLOOKUP(HLL402,Teams,2)</f>
        <v>#REF!</v>
      </c>
      <c r="HLE402" s="464"/>
      <c r="HLF402" s="369">
        <v>0.33333333333333331</v>
      </c>
      <c r="HLG402" s="370" t="e">
        <f>VLOOKUP(HLC402,fields,2)</f>
        <v>#REF!</v>
      </c>
      <c r="HLH402" s="73" t="s">
        <v>985</v>
      </c>
      <c r="HLI402" s="95">
        <v>45109</v>
      </c>
      <c r="HLJ402" s="65" t="s">
        <v>11</v>
      </c>
      <c r="HLK402" s="370" t="e">
        <f>VLOOKUP(HLS402,Teams,2)</f>
        <v>#REF!</v>
      </c>
      <c r="HLL402" s="370" t="e">
        <f>VLOOKUP(HLT402,Teams,2)</f>
        <v>#REF!</v>
      </c>
      <c r="HLM402" s="464"/>
      <c r="HLN402" s="369">
        <v>0.33333333333333331</v>
      </c>
      <c r="HLO402" s="370" t="e">
        <f>VLOOKUP(HLK402,fields,2)</f>
        <v>#REF!</v>
      </c>
      <c r="HLP402" s="73" t="s">
        <v>985</v>
      </c>
      <c r="HLQ402" s="95">
        <v>45109</v>
      </c>
      <c r="HLR402" s="65" t="s">
        <v>11</v>
      </c>
      <c r="HLS402" s="370" t="e">
        <f>VLOOKUP(HMA402,Teams,2)</f>
        <v>#REF!</v>
      </c>
      <c r="HLT402" s="370" t="e">
        <f>VLOOKUP(HMB402,Teams,2)</f>
        <v>#REF!</v>
      </c>
      <c r="HLU402" s="464"/>
      <c r="HLV402" s="369">
        <v>0.33333333333333331</v>
      </c>
      <c r="HLW402" s="370" t="e">
        <f>VLOOKUP(HLS402,fields,2)</f>
        <v>#REF!</v>
      </c>
      <c r="HLX402" s="73" t="s">
        <v>985</v>
      </c>
      <c r="HLY402" s="95">
        <v>45109</v>
      </c>
      <c r="HLZ402" s="65" t="s">
        <v>11</v>
      </c>
      <c r="HMA402" s="370" t="e">
        <f>VLOOKUP(HMI402,Teams,2)</f>
        <v>#REF!</v>
      </c>
      <c r="HMB402" s="370" t="e">
        <f>VLOOKUP(HMJ402,Teams,2)</f>
        <v>#REF!</v>
      </c>
      <c r="HMC402" s="464"/>
      <c r="HMD402" s="369">
        <v>0.33333333333333331</v>
      </c>
      <c r="HME402" s="370" t="e">
        <f>VLOOKUP(HMA402,fields,2)</f>
        <v>#REF!</v>
      </c>
      <c r="HMF402" s="73" t="s">
        <v>985</v>
      </c>
      <c r="HMG402" s="95">
        <v>45109</v>
      </c>
      <c r="HMH402" s="65" t="s">
        <v>11</v>
      </c>
      <c r="HMI402" s="370" t="e">
        <f>VLOOKUP(HMQ402,Teams,2)</f>
        <v>#REF!</v>
      </c>
      <c r="HMJ402" s="370" t="e">
        <f>VLOOKUP(HMR402,Teams,2)</f>
        <v>#REF!</v>
      </c>
      <c r="HMK402" s="464"/>
      <c r="HML402" s="369">
        <v>0.33333333333333331</v>
      </c>
      <c r="HMM402" s="370" t="e">
        <f>VLOOKUP(HMI402,fields,2)</f>
        <v>#REF!</v>
      </c>
      <c r="HMN402" s="73" t="s">
        <v>985</v>
      </c>
      <c r="HMO402" s="95">
        <v>45109</v>
      </c>
      <c r="HMP402" s="65" t="s">
        <v>11</v>
      </c>
      <c r="HMQ402" s="370" t="e">
        <f>VLOOKUP(HMY402,Teams,2)</f>
        <v>#REF!</v>
      </c>
      <c r="HMR402" s="370" t="e">
        <f>VLOOKUP(HMZ402,Teams,2)</f>
        <v>#REF!</v>
      </c>
      <c r="HMS402" s="464"/>
      <c r="HMT402" s="369">
        <v>0.33333333333333331</v>
      </c>
      <c r="HMU402" s="370" t="e">
        <f>VLOOKUP(HMQ402,fields,2)</f>
        <v>#REF!</v>
      </c>
      <c r="HMV402" s="73" t="s">
        <v>985</v>
      </c>
      <c r="HMW402" s="95">
        <v>45109</v>
      </c>
      <c r="HMX402" s="65" t="s">
        <v>11</v>
      </c>
      <c r="HMY402" s="370" t="e">
        <f>VLOOKUP(HNG402,Teams,2)</f>
        <v>#REF!</v>
      </c>
      <c r="HMZ402" s="370" t="e">
        <f>VLOOKUP(HNH402,Teams,2)</f>
        <v>#REF!</v>
      </c>
      <c r="HNA402" s="464"/>
      <c r="HNB402" s="369">
        <v>0.33333333333333331</v>
      </c>
      <c r="HNC402" s="370" t="e">
        <f>VLOOKUP(HMY402,fields,2)</f>
        <v>#REF!</v>
      </c>
      <c r="HND402" s="73" t="s">
        <v>985</v>
      </c>
      <c r="HNE402" s="95">
        <v>45109</v>
      </c>
      <c r="HNF402" s="65" t="s">
        <v>11</v>
      </c>
      <c r="HNG402" s="370" t="e">
        <f>VLOOKUP(HNO402,Teams,2)</f>
        <v>#REF!</v>
      </c>
      <c r="HNH402" s="370" t="e">
        <f>VLOOKUP(HNP402,Teams,2)</f>
        <v>#REF!</v>
      </c>
      <c r="HNI402" s="464"/>
      <c r="HNJ402" s="369">
        <v>0.33333333333333331</v>
      </c>
      <c r="HNK402" s="370" t="e">
        <f>VLOOKUP(HNG402,fields,2)</f>
        <v>#REF!</v>
      </c>
      <c r="HNL402" s="73" t="s">
        <v>985</v>
      </c>
      <c r="HNM402" s="95">
        <v>45109</v>
      </c>
      <c r="HNN402" s="65" t="s">
        <v>11</v>
      </c>
      <c r="HNO402" s="370" t="e">
        <f>VLOOKUP(HNW402,Teams,2)</f>
        <v>#REF!</v>
      </c>
      <c r="HNP402" s="370" t="e">
        <f>VLOOKUP(HNX402,Teams,2)</f>
        <v>#REF!</v>
      </c>
      <c r="HNQ402" s="464"/>
      <c r="HNR402" s="369">
        <v>0.33333333333333331</v>
      </c>
      <c r="HNS402" s="370" t="e">
        <f>VLOOKUP(HNO402,fields,2)</f>
        <v>#REF!</v>
      </c>
      <c r="HNT402" s="73" t="s">
        <v>985</v>
      </c>
      <c r="HNU402" s="95">
        <v>45109</v>
      </c>
      <c r="HNV402" s="65" t="s">
        <v>11</v>
      </c>
      <c r="HNW402" s="370" t="e">
        <f>VLOOKUP(HOE402,Teams,2)</f>
        <v>#REF!</v>
      </c>
      <c r="HNX402" s="370" t="e">
        <f>VLOOKUP(HOF402,Teams,2)</f>
        <v>#REF!</v>
      </c>
      <c r="HNY402" s="464"/>
      <c r="HNZ402" s="369">
        <v>0.33333333333333331</v>
      </c>
      <c r="HOA402" s="370" t="e">
        <f>VLOOKUP(HNW402,fields,2)</f>
        <v>#REF!</v>
      </c>
      <c r="HOB402" s="73" t="s">
        <v>985</v>
      </c>
      <c r="HOC402" s="95">
        <v>45109</v>
      </c>
      <c r="HOD402" s="65" t="s">
        <v>11</v>
      </c>
      <c r="HOE402" s="370" t="e">
        <f>VLOOKUP(HOM402,Teams,2)</f>
        <v>#REF!</v>
      </c>
      <c r="HOF402" s="370" t="e">
        <f>VLOOKUP(HON402,Teams,2)</f>
        <v>#REF!</v>
      </c>
      <c r="HOG402" s="464"/>
      <c r="HOH402" s="369">
        <v>0.33333333333333331</v>
      </c>
      <c r="HOI402" s="370" t="e">
        <f>VLOOKUP(HOE402,fields,2)</f>
        <v>#REF!</v>
      </c>
      <c r="HOJ402" s="73" t="s">
        <v>985</v>
      </c>
      <c r="HOK402" s="95">
        <v>45109</v>
      </c>
      <c r="HOL402" s="65" t="s">
        <v>11</v>
      </c>
      <c r="HOM402" s="370" t="e">
        <f>VLOOKUP(HOU402,Teams,2)</f>
        <v>#REF!</v>
      </c>
      <c r="HON402" s="370" t="e">
        <f>VLOOKUP(HOV402,Teams,2)</f>
        <v>#REF!</v>
      </c>
      <c r="HOO402" s="464"/>
      <c r="HOP402" s="369">
        <v>0.33333333333333331</v>
      </c>
      <c r="HOQ402" s="370" t="e">
        <f>VLOOKUP(HOM402,fields,2)</f>
        <v>#REF!</v>
      </c>
      <c r="HOR402" s="73" t="s">
        <v>985</v>
      </c>
      <c r="HOS402" s="95">
        <v>45109</v>
      </c>
      <c r="HOT402" s="65" t="s">
        <v>11</v>
      </c>
      <c r="HOU402" s="370" t="e">
        <f>VLOOKUP(HPC402,Teams,2)</f>
        <v>#REF!</v>
      </c>
      <c r="HOV402" s="370" t="e">
        <f>VLOOKUP(HPD402,Teams,2)</f>
        <v>#REF!</v>
      </c>
      <c r="HOW402" s="464"/>
      <c r="HOX402" s="369">
        <v>0.33333333333333331</v>
      </c>
      <c r="HOY402" s="370" t="e">
        <f>VLOOKUP(HOU402,fields,2)</f>
        <v>#REF!</v>
      </c>
      <c r="HOZ402" s="73" t="s">
        <v>985</v>
      </c>
      <c r="HPA402" s="95">
        <v>45109</v>
      </c>
      <c r="HPB402" s="65" t="s">
        <v>11</v>
      </c>
      <c r="HPC402" s="370" t="e">
        <f>VLOOKUP(HPK402,Teams,2)</f>
        <v>#REF!</v>
      </c>
      <c r="HPD402" s="370" t="e">
        <f>VLOOKUP(HPL402,Teams,2)</f>
        <v>#REF!</v>
      </c>
      <c r="HPE402" s="464"/>
      <c r="HPF402" s="369">
        <v>0.33333333333333331</v>
      </c>
      <c r="HPG402" s="370" t="e">
        <f>VLOOKUP(HPC402,fields,2)</f>
        <v>#REF!</v>
      </c>
      <c r="HPH402" s="73" t="s">
        <v>985</v>
      </c>
      <c r="HPI402" s="95">
        <v>45109</v>
      </c>
      <c r="HPJ402" s="65" t="s">
        <v>11</v>
      </c>
      <c r="HPK402" s="370" t="e">
        <f>VLOOKUP(HPS402,Teams,2)</f>
        <v>#REF!</v>
      </c>
      <c r="HPL402" s="370" t="e">
        <f>VLOOKUP(HPT402,Teams,2)</f>
        <v>#REF!</v>
      </c>
      <c r="HPM402" s="464"/>
      <c r="HPN402" s="369">
        <v>0.33333333333333331</v>
      </c>
      <c r="HPO402" s="370" t="e">
        <f>VLOOKUP(HPK402,fields,2)</f>
        <v>#REF!</v>
      </c>
      <c r="HPP402" s="73" t="s">
        <v>985</v>
      </c>
      <c r="HPQ402" s="95">
        <v>45109</v>
      </c>
      <c r="HPR402" s="65" t="s">
        <v>11</v>
      </c>
      <c r="HPS402" s="370" t="e">
        <f>VLOOKUP(HQA402,Teams,2)</f>
        <v>#REF!</v>
      </c>
      <c r="HPT402" s="370" t="e">
        <f>VLOOKUP(HQB402,Teams,2)</f>
        <v>#REF!</v>
      </c>
      <c r="HPU402" s="464"/>
      <c r="HPV402" s="369">
        <v>0.33333333333333331</v>
      </c>
      <c r="HPW402" s="370" t="e">
        <f>VLOOKUP(HPS402,fields,2)</f>
        <v>#REF!</v>
      </c>
      <c r="HPX402" s="73" t="s">
        <v>985</v>
      </c>
      <c r="HPY402" s="95">
        <v>45109</v>
      </c>
      <c r="HPZ402" s="65" t="s">
        <v>11</v>
      </c>
      <c r="HQA402" s="370" t="e">
        <f>VLOOKUP(HQI402,Teams,2)</f>
        <v>#REF!</v>
      </c>
      <c r="HQB402" s="370" t="e">
        <f>VLOOKUP(HQJ402,Teams,2)</f>
        <v>#REF!</v>
      </c>
      <c r="HQC402" s="464"/>
      <c r="HQD402" s="369">
        <v>0.33333333333333331</v>
      </c>
      <c r="HQE402" s="370" t="e">
        <f>VLOOKUP(HQA402,fields,2)</f>
        <v>#REF!</v>
      </c>
      <c r="HQF402" s="73" t="s">
        <v>985</v>
      </c>
      <c r="HQG402" s="95">
        <v>45109</v>
      </c>
      <c r="HQH402" s="65" t="s">
        <v>11</v>
      </c>
      <c r="HQI402" s="370" t="e">
        <f>VLOOKUP(HQQ402,Teams,2)</f>
        <v>#REF!</v>
      </c>
      <c r="HQJ402" s="370" t="e">
        <f>VLOOKUP(HQR402,Teams,2)</f>
        <v>#REF!</v>
      </c>
      <c r="HQK402" s="464"/>
      <c r="HQL402" s="369">
        <v>0.33333333333333331</v>
      </c>
      <c r="HQM402" s="370" t="e">
        <f>VLOOKUP(HQI402,fields,2)</f>
        <v>#REF!</v>
      </c>
      <c r="HQN402" s="73" t="s">
        <v>985</v>
      </c>
      <c r="HQO402" s="95">
        <v>45109</v>
      </c>
      <c r="HQP402" s="65" t="s">
        <v>11</v>
      </c>
      <c r="HQQ402" s="370" t="e">
        <f>VLOOKUP(HQY402,Teams,2)</f>
        <v>#REF!</v>
      </c>
      <c r="HQR402" s="370" t="e">
        <f>VLOOKUP(HQZ402,Teams,2)</f>
        <v>#REF!</v>
      </c>
      <c r="HQS402" s="464"/>
      <c r="HQT402" s="369">
        <v>0.33333333333333331</v>
      </c>
      <c r="HQU402" s="370" t="e">
        <f>VLOOKUP(HQQ402,fields,2)</f>
        <v>#REF!</v>
      </c>
      <c r="HQV402" s="73" t="s">
        <v>985</v>
      </c>
      <c r="HQW402" s="95">
        <v>45109</v>
      </c>
      <c r="HQX402" s="65" t="s">
        <v>11</v>
      </c>
      <c r="HQY402" s="370" t="e">
        <f>VLOOKUP(HRG402,Teams,2)</f>
        <v>#REF!</v>
      </c>
      <c r="HQZ402" s="370" t="e">
        <f>VLOOKUP(HRH402,Teams,2)</f>
        <v>#REF!</v>
      </c>
      <c r="HRA402" s="464"/>
      <c r="HRB402" s="369">
        <v>0.33333333333333331</v>
      </c>
      <c r="HRC402" s="370" t="e">
        <f>VLOOKUP(HQY402,fields,2)</f>
        <v>#REF!</v>
      </c>
      <c r="HRD402" s="73" t="s">
        <v>985</v>
      </c>
      <c r="HRE402" s="95">
        <v>45109</v>
      </c>
      <c r="HRF402" s="65" t="s">
        <v>11</v>
      </c>
      <c r="HRG402" s="370" t="e">
        <f>VLOOKUP(HRO402,Teams,2)</f>
        <v>#REF!</v>
      </c>
      <c r="HRH402" s="370" t="e">
        <f>VLOOKUP(HRP402,Teams,2)</f>
        <v>#REF!</v>
      </c>
      <c r="HRI402" s="464"/>
      <c r="HRJ402" s="369">
        <v>0.33333333333333331</v>
      </c>
      <c r="HRK402" s="370" t="e">
        <f>VLOOKUP(HRG402,fields,2)</f>
        <v>#REF!</v>
      </c>
      <c r="HRL402" s="73" t="s">
        <v>985</v>
      </c>
      <c r="HRM402" s="95">
        <v>45109</v>
      </c>
      <c r="HRN402" s="65" t="s">
        <v>11</v>
      </c>
      <c r="HRO402" s="370" t="e">
        <f>VLOOKUP(HRW402,Teams,2)</f>
        <v>#REF!</v>
      </c>
      <c r="HRP402" s="370" t="e">
        <f>VLOOKUP(HRX402,Teams,2)</f>
        <v>#REF!</v>
      </c>
      <c r="HRQ402" s="464"/>
      <c r="HRR402" s="369">
        <v>0.33333333333333331</v>
      </c>
      <c r="HRS402" s="370" t="e">
        <f>VLOOKUP(HRO402,fields,2)</f>
        <v>#REF!</v>
      </c>
      <c r="HRT402" s="73" t="s">
        <v>985</v>
      </c>
      <c r="HRU402" s="95">
        <v>45109</v>
      </c>
      <c r="HRV402" s="65" t="s">
        <v>11</v>
      </c>
      <c r="HRW402" s="370" t="e">
        <f>VLOOKUP(HSE402,Teams,2)</f>
        <v>#REF!</v>
      </c>
      <c r="HRX402" s="370" t="e">
        <f>VLOOKUP(HSF402,Teams,2)</f>
        <v>#REF!</v>
      </c>
      <c r="HRY402" s="464"/>
      <c r="HRZ402" s="369">
        <v>0.33333333333333331</v>
      </c>
      <c r="HSA402" s="370" t="e">
        <f>VLOOKUP(HRW402,fields,2)</f>
        <v>#REF!</v>
      </c>
      <c r="HSB402" s="73" t="s">
        <v>985</v>
      </c>
      <c r="HSC402" s="95">
        <v>45109</v>
      </c>
      <c r="HSD402" s="65" t="s">
        <v>11</v>
      </c>
      <c r="HSE402" s="370" t="e">
        <f>VLOOKUP(HSM402,Teams,2)</f>
        <v>#REF!</v>
      </c>
      <c r="HSF402" s="370" t="e">
        <f>VLOOKUP(HSN402,Teams,2)</f>
        <v>#REF!</v>
      </c>
      <c r="HSG402" s="464"/>
      <c r="HSH402" s="369">
        <v>0.33333333333333331</v>
      </c>
      <c r="HSI402" s="370" t="e">
        <f>VLOOKUP(HSE402,fields,2)</f>
        <v>#REF!</v>
      </c>
      <c r="HSJ402" s="73" t="s">
        <v>985</v>
      </c>
      <c r="HSK402" s="95">
        <v>45109</v>
      </c>
      <c r="HSL402" s="65" t="s">
        <v>11</v>
      </c>
      <c r="HSM402" s="370" t="e">
        <f>VLOOKUP(HSU402,Teams,2)</f>
        <v>#REF!</v>
      </c>
      <c r="HSN402" s="370" t="e">
        <f>VLOOKUP(HSV402,Teams,2)</f>
        <v>#REF!</v>
      </c>
      <c r="HSO402" s="464"/>
      <c r="HSP402" s="369">
        <v>0.33333333333333331</v>
      </c>
      <c r="HSQ402" s="370" t="e">
        <f>VLOOKUP(HSM402,fields,2)</f>
        <v>#REF!</v>
      </c>
      <c r="HSR402" s="73" t="s">
        <v>985</v>
      </c>
      <c r="HSS402" s="95">
        <v>45109</v>
      </c>
      <c r="HST402" s="65" t="s">
        <v>11</v>
      </c>
      <c r="HSU402" s="370" t="e">
        <f>VLOOKUP(HTC402,Teams,2)</f>
        <v>#REF!</v>
      </c>
      <c r="HSV402" s="370" t="e">
        <f>VLOOKUP(HTD402,Teams,2)</f>
        <v>#REF!</v>
      </c>
      <c r="HSW402" s="464"/>
      <c r="HSX402" s="369">
        <v>0.33333333333333331</v>
      </c>
      <c r="HSY402" s="370" t="e">
        <f>VLOOKUP(HSU402,fields,2)</f>
        <v>#REF!</v>
      </c>
      <c r="HSZ402" s="73" t="s">
        <v>985</v>
      </c>
      <c r="HTA402" s="95">
        <v>45109</v>
      </c>
      <c r="HTB402" s="65" t="s">
        <v>11</v>
      </c>
      <c r="HTC402" s="370" t="e">
        <f>VLOOKUP(HTK402,Teams,2)</f>
        <v>#REF!</v>
      </c>
      <c r="HTD402" s="370" t="e">
        <f>VLOOKUP(HTL402,Teams,2)</f>
        <v>#REF!</v>
      </c>
      <c r="HTE402" s="464"/>
      <c r="HTF402" s="369">
        <v>0.33333333333333331</v>
      </c>
      <c r="HTG402" s="370" t="e">
        <f>VLOOKUP(HTC402,fields,2)</f>
        <v>#REF!</v>
      </c>
      <c r="HTH402" s="73" t="s">
        <v>985</v>
      </c>
      <c r="HTI402" s="95">
        <v>45109</v>
      </c>
      <c r="HTJ402" s="65" t="s">
        <v>11</v>
      </c>
      <c r="HTK402" s="370" t="e">
        <f>VLOOKUP(HTS402,Teams,2)</f>
        <v>#REF!</v>
      </c>
      <c r="HTL402" s="370" t="e">
        <f>VLOOKUP(HTT402,Teams,2)</f>
        <v>#REF!</v>
      </c>
      <c r="HTM402" s="464"/>
      <c r="HTN402" s="369">
        <v>0.33333333333333331</v>
      </c>
      <c r="HTO402" s="370" t="e">
        <f>VLOOKUP(HTK402,fields,2)</f>
        <v>#REF!</v>
      </c>
      <c r="HTP402" s="73" t="s">
        <v>985</v>
      </c>
      <c r="HTQ402" s="95">
        <v>45109</v>
      </c>
      <c r="HTR402" s="65" t="s">
        <v>11</v>
      </c>
      <c r="HTS402" s="370" t="e">
        <f>VLOOKUP(HUA402,Teams,2)</f>
        <v>#REF!</v>
      </c>
      <c r="HTT402" s="370" t="e">
        <f>VLOOKUP(HUB402,Teams,2)</f>
        <v>#REF!</v>
      </c>
      <c r="HTU402" s="464"/>
      <c r="HTV402" s="369">
        <v>0.33333333333333331</v>
      </c>
      <c r="HTW402" s="370" t="e">
        <f>VLOOKUP(HTS402,fields,2)</f>
        <v>#REF!</v>
      </c>
      <c r="HTX402" s="73" t="s">
        <v>985</v>
      </c>
      <c r="HTY402" s="95">
        <v>45109</v>
      </c>
      <c r="HTZ402" s="65" t="s">
        <v>11</v>
      </c>
      <c r="HUA402" s="370" t="e">
        <f>VLOOKUP(HUI402,Teams,2)</f>
        <v>#REF!</v>
      </c>
      <c r="HUB402" s="370" t="e">
        <f>VLOOKUP(HUJ402,Teams,2)</f>
        <v>#REF!</v>
      </c>
      <c r="HUC402" s="464"/>
      <c r="HUD402" s="369">
        <v>0.33333333333333331</v>
      </c>
      <c r="HUE402" s="370" t="e">
        <f>VLOOKUP(HUA402,fields,2)</f>
        <v>#REF!</v>
      </c>
      <c r="HUF402" s="73" t="s">
        <v>985</v>
      </c>
      <c r="HUG402" s="95">
        <v>45109</v>
      </c>
      <c r="HUH402" s="65" t="s">
        <v>11</v>
      </c>
      <c r="HUI402" s="370" t="e">
        <f>VLOOKUP(HUQ402,Teams,2)</f>
        <v>#REF!</v>
      </c>
      <c r="HUJ402" s="370" t="e">
        <f>VLOOKUP(HUR402,Teams,2)</f>
        <v>#REF!</v>
      </c>
      <c r="HUK402" s="464"/>
      <c r="HUL402" s="369">
        <v>0.33333333333333331</v>
      </c>
      <c r="HUM402" s="370" t="e">
        <f>VLOOKUP(HUI402,fields,2)</f>
        <v>#REF!</v>
      </c>
      <c r="HUN402" s="73" t="s">
        <v>985</v>
      </c>
      <c r="HUO402" s="95">
        <v>45109</v>
      </c>
      <c r="HUP402" s="65" t="s">
        <v>11</v>
      </c>
      <c r="HUQ402" s="370" t="e">
        <f>VLOOKUP(HUY402,Teams,2)</f>
        <v>#REF!</v>
      </c>
      <c r="HUR402" s="370" t="e">
        <f>VLOOKUP(HUZ402,Teams,2)</f>
        <v>#REF!</v>
      </c>
      <c r="HUS402" s="464"/>
      <c r="HUT402" s="369">
        <v>0.33333333333333331</v>
      </c>
      <c r="HUU402" s="370" t="e">
        <f>VLOOKUP(HUQ402,fields,2)</f>
        <v>#REF!</v>
      </c>
      <c r="HUV402" s="73" t="s">
        <v>985</v>
      </c>
      <c r="HUW402" s="95">
        <v>45109</v>
      </c>
      <c r="HUX402" s="65" t="s">
        <v>11</v>
      </c>
      <c r="HUY402" s="370" t="e">
        <f>VLOOKUP(HVG402,Teams,2)</f>
        <v>#REF!</v>
      </c>
      <c r="HUZ402" s="370" t="e">
        <f>VLOOKUP(HVH402,Teams,2)</f>
        <v>#REF!</v>
      </c>
      <c r="HVA402" s="464"/>
      <c r="HVB402" s="369">
        <v>0.33333333333333331</v>
      </c>
      <c r="HVC402" s="370" t="e">
        <f>VLOOKUP(HUY402,fields,2)</f>
        <v>#REF!</v>
      </c>
      <c r="HVD402" s="73" t="s">
        <v>985</v>
      </c>
      <c r="HVE402" s="95">
        <v>45109</v>
      </c>
      <c r="HVF402" s="65" t="s">
        <v>11</v>
      </c>
      <c r="HVG402" s="370" t="e">
        <f>VLOOKUP(HVO402,Teams,2)</f>
        <v>#REF!</v>
      </c>
      <c r="HVH402" s="370" t="e">
        <f>VLOOKUP(HVP402,Teams,2)</f>
        <v>#REF!</v>
      </c>
      <c r="HVI402" s="464"/>
      <c r="HVJ402" s="369">
        <v>0.33333333333333331</v>
      </c>
      <c r="HVK402" s="370" t="e">
        <f>VLOOKUP(HVG402,fields,2)</f>
        <v>#REF!</v>
      </c>
      <c r="HVL402" s="73" t="s">
        <v>985</v>
      </c>
      <c r="HVM402" s="95">
        <v>45109</v>
      </c>
      <c r="HVN402" s="65" t="s">
        <v>11</v>
      </c>
      <c r="HVO402" s="370" t="e">
        <f>VLOOKUP(HVW402,Teams,2)</f>
        <v>#REF!</v>
      </c>
      <c r="HVP402" s="370" t="e">
        <f>VLOOKUP(HVX402,Teams,2)</f>
        <v>#REF!</v>
      </c>
      <c r="HVQ402" s="464"/>
      <c r="HVR402" s="369">
        <v>0.33333333333333331</v>
      </c>
      <c r="HVS402" s="370" t="e">
        <f>VLOOKUP(HVO402,fields,2)</f>
        <v>#REF!</v>
      </c>
      <c r="HVT402" s="73" t="s">
        <v>985</v>
      </c>
      <c r="HVU402" s="95">
        <v>45109</v>
      </c>
      <c r="HVV402" s="65" t="s">
        <v>11</v>
      </c>
      <c r="HVW402" s="370" t="e">
        <f>VLOOKUP(HWE402,Teams,2)</f>
        <v>#REF!</v>
      </c>
      <c r="HVX402" s="370" t="e">
        <f>VLOOKUP(HWF402,Teams,2)</f>
        <v>#REF!</v>
      </c>
      <c r="HVY402" s="464"/>
      <c r="HVZ402" s="369">
        <v>0.33333333333333331</v>
      </c>
      <c r="HWA402" s="370" t="e">
        <f>VLOOKUP(HVW402,fields,2)</f>
        <v>#REF!</v>
      </c>
      <c r="HWB402" s="73" t="s">
        <v>985</v>
      </c>
      <c r="HWC402" s="95">
        <v>45109</v>
      </c>
      <c r="HWD402" s="65" t="s">
        <v>11</v>
      </c>
      <c r="HWE402" s="370" t="e">
        <f>VLOOKUP(HWM402,Teams,2)</f>
        <v>#REF!</v>
      </c>
      <c r="HWF402" s="370" t="e">
        <f>VLOOKUP(HWN402,Teams,2)</f>
        <v>#REF!</v>
      </c>
      <c r="HWG402" s="464"/>
      <c r="HWH402" s="369">
        <v>0.33333333333333331</v>
      </c>
      <c r="HWI402" s="370" t="e">
        <f>VLOOKUP(HWE402,fields,2)</f>
        <v>#REF!</v>
      </c>
      <c r="HWJ402" s="73" t="s">
        <v>985</v>
      </c>
      <c r="HWK402" s="95">
        <v>45109</v>
      </c>
      <c r="HWL402" s="65" t="s">
        <v>11</v>
      </c>
      <c r="HWM402" s="370" t="e">
        <f>VLOOKUP(HWU402,Teams,2)</f>
        <v>#REF!</v>
      </c>
      <c r="HWN402" s="370" t="e">
        <f>VLOOKUP(HWV402,Teams,2)</f>
        <v>#REF!</v>
      </c>
      <c r="HWO402" s="464"/>
      <c r="HWP402" s="369">
        <v>0.33333333333333331</v>
      </c>
      <c r="HWQ402" s="370" t="e">
        <f>VLOOKUP(HWM402,fields,2)</f>
        <v>#REF!</v>
      </c>
      <c r="HWR402" s="73" t="s">
        <v>985</v>
      </c>
      <c r="HWS402" s="95">
        <v>45109</v>
      </c>
      <c r="HWT402" s="65" t="s">
        <v>11</v>
      </c>
      <c r="HWU402" s="370" t="e">
        <f>VLOOKUP(HXC402,Teams,2)</f>
        <v>#REF!</v>
      </c>
      <c r="HWV402" s="370" t="e">
        <f>VLOOKUP(HXD402,Teams,2)</f>
        <v>#REF!</v>
      </c>
      <c r="HWW402" s="464"/>
      <c r="HWX402" s="369">
        <v>0.33333333333333331</v>
      </c>
      <c r="HWY402" s="370" t="e">
        <f>VLOOKUP(HWU402,fields,2)</f>
        <v>#REF!</v>
      </c>
      <c r="HWZ402" s="73" t="s">
        <v>985</v>
      </c>
      <c r="HXA402" s="95">
        <v>45109</v>
      </c>
      <c r="HXB402" s="65" t="s">
        <v>11</v>
      </c>
      <c r="HXC402" s="370" t="e">
        <f>VLOOKUP(HXK402,Teams,2)</f>
        <v>#REF!</v>
      </c>
      <c r="HXD402" s="370" t="e">
        <f>VLOOKUP(HXL402,Teams,2)</f>
        <v>#REF!</v>
      </c>
      <c r="HXE402" s="464"/>
      <c r="HXF402" s="369">
        <v>0.33333333333333331</v>
      </c>
      <c r="HXG402" s="370" t="e">
        <f>VLOOKUP(HXC402,fields,2)</f>
        <v>#REF!</v>
      </c>
      <c r="HXH402" s="73" t="s">
        <v>985</v>
      </c>
      <c r="HXI402" s="95">
        <v>45109</v>
      </c>
      <c r="HXJ402" s="65" t="s">
        <v>11</v>
      </c>
      <c r="HXK402" s="370" t="e">
        <f>VLOOKUP(HXS402,Teams,2)</f>
        <v>#REF!</v>
      </c>
      <c r="HXL402" s="370" t="e">
        <f>VLOOKUP(HXT402,Teams,2)</f>
        <v>#REF!</v>
      </c>
      <c r="HXM402" s="464"/>
      <c r="HXN402" s="369">
        <v>0.33333333333333331</v>
      </c>
      <c r="HXO402" s="370" t="e">
        <f>VLOOKUP(HXK402,fields,2)</f>
        <v>#REF!</v>
      </c>
      <c r="HXP402" s="73" t="s">
        <v>985</v>
      </c>
      <c r="HXQ402" s="95">
        <v>45109</v>
      </c>
      <c r="HXR402" s="65" t="s">
        <v>11</v>
      </c>
      <c r="HXS402" s="370" t="e">
        <f>VLOOKUP(HYA402,Teams,2)</f>
        <v>#REF!</v>
      </c>
      <c r="HXT402" s="370" t="e">
        <f>VLOOKUP(HYB402,Teams,2)</f>
        <v>#REF!</v>
      </c>
      <c r="HXU402" s="464"/>
      <c r="HXV402" s="369">
        <v>0.33333333333333331</v>
      </c>
      <c r="HXW402" s="370" t="e">
        <f>VLOOKUP(HXS402,fields,2)</f>
        <v>#REF!</v>
      </c>
      <c r="HXX402" s="73" t="s">
        <v>985</v>
      </c>
      <c r="HXY402" s="95">
        <v>45109</v>
      </c>
      <c r="HXZ402" s="65" t="s">
        <v>11</v>
      </c>
      <c r="HYA402" s="370" t="e">
        <f>VLOOKUP(HYI402,Teams,2)</f>
        <v>#REF!</v>
      </c>
      <c r="HYB402" s="370" t="e">
        <f>VLOOKUP(HYJ402,Teams,2)</f>
        <v>#REF!</v>
      </c>
      <c r="HYC402" s="464"/>
      <c r="HYD402" s="369">
        <v>0.33333333333333331</v>
      </c>
      <c r="HYE402" s="370" t="e">
        <f>VLOOKUP(HYA402,fields,2)</f>
        <v>#REF!</v>
      </c>
      <c r="HYF402" s="73" t="s">
        <v>985</v>
      </c>
      <c r="HYG402" s="95">
        <v>45109</v>
      </c>
      <c r="HYH402" s="65" t="s">
        <v>11</v>
      </c>
      <c r="HYI402" s="370" t="e">
        <f>VLOOKUP(HYQ402,Teams,2)</f>
        <v>#REF!</v>
      </c>
      <c r="HYJ402" s="370" t="e">
        <f>VLOOKUP(HYR402,Teams,2)</f>
        <v>#REF!</v>
      </c>
      <c r="HYK402" s="464"/>
      <c r="HYL402" s="369">
        <v>0.33333333333333331</v>
      </c>
      <c r="HYM402" s="370" t="e">
        <f>VLOOKUP(HYI402,fields,2)</f>
        <v>#REF!</v>
      </c>
      <c r="HYN402" s="73" t="s">
        <v>985</v>
      </c>
      <c r="HYO402" s="95">
        <v>45109</v>
      </c>
      <c r="HYP402" s="65" t="s">
        <v>11</v>
      </c>
      <c r="HYQ402" s="370" t="e">
        <f>VLOOKUP(HYY402,Teams,2)</f>
        <v>#REF!</v>
      </c>
      <c r="HYR402" s="370" t="e">
        <f>VLOOKUP(HYZ402,Teams,2)</f>
        <v>#REF!</v>
      </c>
      <c r="HYS402" s="464"/>
      <c r="HYT402" s="369">
        <v>0.33333333333333331</v>
      </c>
      <c r="HYU402" s="370" t="e">
        <f>VLOOKUP(HYQ402,fields,2)</f>
        <v>#REF!</v>
      </c>
      <c r="HYV402" s="73" t="s">
        <v>985</v>
      </c>
      <c r="HYW402" s="95">
        <v>45109</v>
      </c>
      <c r="HYX402" s="65" t="s">
        <v>11</v>
      </c>
      <c r="HYY402" s="370" t="e">
        <f>VLOOKUP(HZG402,Teams,2)</f>
        <v>#REF!</v>
      </c>
      <c r="HYZ402" s="370" t="e">
        <f>VLOOKUP(HZH402,Teams,2)</f>
        <v>#REF!</v>
      </c>
      <c r="HZA402" s="464"/>
      <c r="HZB402" s="369">
        <v>0.33333333333333331</v>
      </c>
      <c r="HZC402" s="370" t="e">
        <f>VLOOKUP(HYY402,fields,2)</f>
        <v>#REF!</v>
      </c>
      <c r="HZD402" s="73" t="s">
        <v>985</v>
      </c>
      <c r="HZE402" s="95">
        <v>45109</v>
      </c>
      <c r="HZF402" s="65" t="s">
        <v>11</v>
      </c>
      <c r="HZG402" s="370" t="e">
        <f>VLOOKUP(HZO402,Teams,2)</f>
        <v>#REF!</v>
      </c>
      <c r="HZH402" s="370" t="e">
        <f>VLOOKUP(HZP402,Teams,2)</f>
        <v>#REF!</v>
      </c>
      <c r="HZI402" s="464"/>
      <c r="HZJ402" s="369">
        <v>0.33333333333333331</v>
      </c>
      <c r="HZK402" s="370" t="e">
        <f>VLOOKUP(HZG402,fields,2)</f>
        <v>#REF!</v>
      </c>
      <c r="HZL402" s="73" t="s">
        <v>985</v>
      </c>
      <c r="HZM402" s="95">
        <v>45109</v>
      </c>
      <c r="HZN402" s="65" t="s">
        <v>11</v>
      </c>
      <c r="HZO402" s="370" t="e">
        <f>VLOOKUP(HZW402,Teams,2)</f>
        <v>#REF!</v>
      </c>
      <c r="HZP402" s="370" t="e">
        <f>VLOOKUP(HZX402,Teams,2)</f>
        <v>#REF!</v>
      </c>
      <c r="HZQ402" s="464"/>
      <c r="HZR402" s="369">
        <v>0.33333333333333331</v>
      </c>
      <c r="HZS402" s="370" t="e">
        <f>VLOOKUP(HZO402,fields,2)</f>
        <v>#REF!</v>
      </c>
      <c r="HZT402" s="73" t="s">
        <v>985</v>
      </c>
      <c r="HZU402" s="95">
        <v>45109</v>
      </c>
      <c r="HZV402" s="65" t="s">
        <v>11</v>
      </c>
      <c r="HZW402" s="370" t="e">
        <f>VLOOKUP(IAE402,Teams,2)</f>
        <v>#REF!</v>
      </c>
      <c r="HZX402" s="370" t="e">
        <f>VLOOKUP(IAF402,Teams,2)</f>
        <v>#REF!</v>
      </c>
      <c r="HZY402" s="464"/>
      <c r="HZZ402" s="369">
        <v>0.33333333333333331</v>
      </c>
      <c r="IAA402" s="370" t="e">
        <f>VLOOKUP(HZW402,fields,2)</f>
        <v>#REF!</v>
      </c>
      <c r="IAB402" s="73" t="s">
        <v>985</v>
      </c>
      <c r="IAC402" s="95">
        <v>45109</v>
      </c>
      <c r="IAD402" s="65" t="s">
        <v>11</v>
      </c>
      <c r="IAE402" s="370" t="e">
        <f>VLOOKUP(IAM402,Teams,2)</f>
        <v>#REF!</v>
      </c>
      <c r="IAF402" s="370" t="e">
        <f>VLOOKUP(IAN402,Teams,2)</f>
        <v>#REF!</v>
      </c>
      <c r="IAG402" s="464"/>
      <c r="IAH402" s="369">
        <v>0.33333333333333331</v>
      </c>
      <c r="IAI402" s="370" t="e">
        <f>VLOOKUP(IAE402,fields,2)</f>
        <v>#REF!</v>
      </c>
      <c r="IAJ402" s="73" t="s">
        <v>985</v>
      </c>
      <c r="IAK402" s="95">
        <v>45109</v>
      </c>
      <c r="IAL402" s="65" t="s">
        <v>11</v>
      </c>
      <c r="IAM402" s="370" t="e">
        <f>VLOOKUP(IAU402,Teams,2)</f>
        <v>#REF!</v>
      </c>
      <c r="IAN402" s="370" t="e">
        <f>VLOOKUP(IAV402,Teams,2)</f>
        <v>#REF!</v>
      </c>
      <c r="IAO402" s="464"/>
      <c r="IAP402" s="369">
        <v>0.33333333333333331</v>
      </c>
      <c r="IAQ402" s="370" t="e">
        <f>VLOOKUP(IAM402,fields,2)</f>
        <v>#REF!</v>
      </c>
      <c r="IAR402" s="73" t="s">
        <v>985</v>
      </c>
      <c r="IAS402" s="95">
        <v>45109</v>
      </c>
      <c r="IAT402" s="65" t="s">
        <v>11</v>
      </c>
      <c r="IAU402" s="370" t="e">
        <f>VLOOKUP(IBC402,Teams,2)</f>
        <v>#REF!</v>
      </c>
      <c r="IAV402" s="370" t="e">
        <f>VLOOKUP(IBD402,Teams,2)</f>
        <v>#REF!</v>
      </c>
      <c r="IAW402" s="464"/>
      <c r="IAX402" s="369">
        <v>0.33333333333333331</v>
      </c>
      <c r="IAY402" s="370" t="e">
        <f>VLOOKUP(IAU402,fields,2)</f>
        <v>#REF!</v>
      </c>
      <c r="IAZ402" s="73" t="s">
        <v>985</v>
      </c>
      <c r="IBA402" s="95">
        <v>45109</v>
      </c>
      <c r="IBB402" s="65" t="s">
        <v>11</v>
      </c>
      <c r="IBC402" s="370" t="e">
        <f>VLOOKUP(IBK402,Teams,2)</f>
        <v>#REF!</v>
      </c>
      <c r="IBD402" s="370" t="e">
        <f>VLOOKUP(IBL402,Teams,2)</f>
        <v>#REF!</v>
      </c>
      <c r="IBE402" s="464"/>
      <c r="IBF402" s="369">
        <v>0.33333333333333331</v>
      </c>
      <c r="IBG402" s="370" t="e">
        <f>VLOOKUP(IBC402,fields,2)</f>
        <v>#REF!</v>
      </c>
      <c r="IBH402" s="73" t="s">
        <v>985</v>
      </c>
      <c r="IBI402" s="95">
        <v>45109</v>
      </c>
      <c r="IBJ402" s="65" t="s">
        <v>11</v>
      </c>
      <c r="IBK402" s="370" t="e">
        <f>VLOOKUP(IBS402,Teams,2)</f>
        <v>#REF!</v>
      </c>
      <c r="IBL402" s="370" t="e">
        <f>VLOOKUP(IBT402,Teams,2)</f>
        <v>#REF!</v>
      </c>
      <c r="IBM402" s="464"/>
      <c r="IBN402" s="369">
        <v>0.33333333333333331</v>
      </c>
      <c r="IBO402" s="370" t="e">
        <f>VLOOKUP(IBK402,fields,2)</f>
        <v>#REF!</v>
      </c>
      <c r="IBP402" s="73" t="s">
        <v>985</v>
      </c>
      <c r="IBQ402" s="95">
        <v>45109</v>
      </c>
      <c r="IBR402" s="65" t="s">
        <v>11</v>
      </c>
      <c r="IBS402" s="370" t="e">
        <f>VLOOKUP(ICA402,Teams,2)</f>
        <v>#REF!</v>
      </c>
      <c r="IBT402" s="370" t="e">
        <f>VLOOKUP(ICB402,Teams,2)</f>
        <v>#REF!</v>
      </c>
      <c r="IBU402" s="464"/>
      <c r="IBV402" s="369">
        <v>0.33333333333333331</v>
      </c>
      <c r="IBW402" s="370" t="e">
        <f>VLOOKUP(IBS402,fields,2)</f>
        <v>#REF!</v>
      </c>
      <c r="IBX402" s="73" t="s">
        <v>985</v>
      </c>
      <c r="IBY402" s="95">
        <v>45109</v>
      </c>
      <c r="IBZ402" s="65" t="s">
        <v>11</v>
      </c>
      <c r="ICA402" s="370" t="e">
        <f>VLOOKUP(ICI402,Teams,2)</f>
        <v>#REF!</v>
      </c>
      <c r="ICB402" s="370" t="e">
        <f>VLOOKUP(ICJ402,Teams,2)</f>
        <v>#REF!</v>
      </c>
      <c r="ICC402" s="464"/>
      <c r="ICD402" s="369">
        <v>0.33333333333333331</v>
      </c>
      <c r="ICE402" s="370" t="e">
        <f>VLOOKUP(ICA402,fields,2)</f>
        <v>#REF!</v>
      </c>
      <c r="ICF402" s="73" t="s">
        <v>985</v>
      </c>
      <c r="ICG402" s="95">
        <v>45109</v>
      </c>
      <c r="ICH402" s="65" t="s">
        <v>11</v>
      </c>
      <c r="ICI402" s="370" t="e">
        <f>VLOOKUP(ICQ402,Teams,2)</f>
        <v>#REF!</v>
      </c>
      <c r="ICJ402" s="370" t="e">
        <f>VLOOKUP(ICR402,Teams,2)</f>
        <v>#REF!</v>
      </c>
      <c r="ICK402" s="464"/>
      <c r="ICL402" s="369">
        <v>0.33333333333333331</v>
      </c>
      <c r="ICM402" s="370" t="e">
        <f>VLOOKUP(ICI402,fields,2)</f>
        <v>#REF!</v>
      </c>
      <c r="ICN402" s="73" t="s">
        <v>985</v>
      </c>
      <c r="ICO402" s="95">
        <v>45109</v>
      </c>
      <c r="ICP402" s="65" t="s">
        <v>11</v>
      </c>
      <c r="ICQ402" s="370" t="e">
        <f>VLOOKUP(ICY402,Teams,2)</f>
        <v>#REF!</v>
      </c>
      <c r="ICR402" s="370" t="e">
        <f>VLOOKUP(ICZ402,Teams,2)</f>
        <v>#REF!</v>
      </c>
      <c r="ICS402" s="464"/>
      <c r="ICT402" s="369">
        <v>0.33333333333333331</v>
      </c>
      <c r="ICU402" s="370" t="e">
        <f>VLOOKUP(ICQ402,fields,2)</f>
        <v>#REF!</v>
      </c>
      <c r="ICV402" s="73" t="s">
        <v>985</v>
      </c>
      <c r="ICW402" s="95">
        <v>45109</v>
      </c>
      <c r="ICX402" s="65" t="s">
        <v>11</v>
      </c>
      <c r="ICY402" s="370" t="e">
        <f>VLOOKUP(IDG402,Teams,2)</f>
        <v>#REF!</v>
      </c>
      <c r="ICZ402" s="370" t="e">
        <f>VLOOKUP(IDH402,Teams,2)</f>
        <v>#REF!</v>
      </c>
      <c r="IDA402" s="464"/>
      <c r="IDB402" s="369">
        <v>0.33333333333333331</v>
      </c>
      <c r="IDC402" s="370" t="e">
        <f>VLOOKUP(ICY402,fields,2)</f>
        <v>#REF!</v>
      </c>
      <c r="IDD402" s="73" t="s">
        <v>985</v>
      </c>
      <c r="IDE402" s="95">
        <v>45109</v>
      </c>
      <c r="IDF402" s="65" t="s">
        <v>11</v>
      </c>
      <c r="IDG402" s="370" t="e">
        <f>VLOOKUP(IDO402,Teams,2)</f>
        <v>#REF!</v>
      </c>
      <c r="IDH402" s="370" t="e">
        <f>VLOOKUP(IDP402,Teams,2)</f>
        <v>#REF!</v>
      </c>
      <c r="IDI402" s="464"/>
      <c r="IDJ402" s="369">
        <v>0.33333333333333331</v>
      </c>
      <c r="IDK402" s="370" t="e">
        <f>VLOOKUP(IDG402,fields,2)</f>
        <v>#REF!</v>
      </c>
      <c r="IDL402" s="73" t="s">
        <v>985</v>
      </c>
      <c r="IDM402" s="95">
        <v>45109</v>
      </c>
      <c r="IDN402" s="65" t="s">
        <v>11</v>
      </c>
      <c r="IDO402" s="370" t="e">
        <f>VLOOKUP(IDW402,Teams,2)</f>
        <v>#REF!</v>
      </c>
      <c r="IDP402" s="370" t="e">
        <f>VLOOKUP(IDX402,Teams,2)</f>
        <v>#REF!</v>
      </c>
      <c r="IDQ402" s="464"/>
      <c r="IDR402" s="369">
        <v>0.33333333333333331</v>
      </c>
      <c r="IDS402" s="370" t="e">
        <f>VLOOKUP(IDO402,fields,2)</f>
        <v>#REF!</v>
      </c>
      <c r="IDT402" s="73" t="s">
        <v>985</v>
      </c>
      <c r="IDU402" s="95">
        <v>45109</v>
      </c>
      <c r="IDV402" s="65" t="s">
        <v>11</v>
      </c>
      <c r="IDW402" s="370" t="e">
        <f>VLOOKUP(IEE402,Teams,2)</f>
        <v>#REF!</v>
      </c>
      <c r="IDX402" s="370" t="e">
        <f>VLOOKUP(IEF402,Teams,2)</f>
        <v>#REF!</v>
      </c>
      <c r="IDY402" s="464"/>
      <c r="IDZ402" s="369">
        <v>0.33333333333333331</v>
      </c>
      <c r="IEA402" s="370" t="e">
        <f>VLOOKUP(IDW402,fields,2)</f>
        <v>#REF!</v>
      </c>
      <c r="IEB402" s="73" t="s">
        <v>985</v>
      </c>
      <c r="IEC402" s="95">
        <v>45109</v>
      </c>
      <c r="IED402" s="65" t="s">
        <v>11</v>
      </c>
      <c r="IEE402" s="370" t="e">
        <f>VLOOKUP(IEM402,Teams,2)</f>
        <v>#REF!</v>
      </c>
      <c r="IEF402" s="370" t="e">
        <f>VLOOKUP(IEN402,Teams,2)</f>
        <v>#REF!</v>
      </c>
      <c r="IEG402" s="464"/>
      <c r="IEH402" s="369">
        <v>0.33333333333333331</v>
      </c>
      <c r="IEI402" s="370" t="e">
        <f>VLOOKUP(IEE402,fields,2)</f>
        <v>#REF!</v>
      </c>
      <c r="IEJ402" s="73" t="s">
        <v>985</v>
      </c>
      <c r="IEK402" s="95">
        <v>45109</v>
      </c>
      <c r="IEL402" s="65" t="s">
        <v>11</v>
      </c>
      <c r="IEM402" s="370" t="e">
        <f>VLOOKUP(IEU402,Teams,2)</f>
        <v>#REF!</v>
      </c>
      <c r="IEN402" s="370" t="e">
        <f>VLOOKUP(IEV402,Teams,2)</f>
        <v>#REF!</v>
      </c>
      <c r="IEO402" s="464"/>
      <c r="IEP402" s="369">
        <v>0.33333333333333331</v>
      </c>
      <c r="IEQ402" s="370" t="e">
        <f>VLOOKUP(IEM402,fields,2)</f>
        <v>#REF!</v>
      </c>
      <c r="IER402" s="73" t="s">
        <v>985</v>
      </c>
      <c r="IES402" s="95">
        <v>45109</v>
      </c>
      <c r="IET402" s="65" t="s">
        <v>11</v>
      </c>
      <c r="IEU402" s="370" t="e">
        <f>VLOOKUP(IFC402,Teams,2)</f>
        <v>#REF!</v>
      </c>
      <c r="IEV402" s="370" t="e">
        <f>VLOOKUP(IFD402,Teams,2)</f>
        <v>#REF!</v>
      </c>
      <c r="IEW402" s="464"/>
      <c r="IEX402" s="369">
        <v>0.33333333333333331</v>
      </c>
      <c r="IEY402" s="370" t="e">
        <f>VLOOKUP(IEU402,fields,2)</f>
        <v>#REF!</v>
      </c>
      <c r="IEZ402" s="73" t="s">
        <v>985</v>
      </c>
      <c r="IFA402" s="95">
        <v>45109</v>
      </c>
      <c r="IFB402" s="65" t="s">
        <v>11</v>
      </c>
      <c r="IFC402" s="370" t="e">
        <f>VLOOKUP(IFK402,Teams,2)</f>
        <v>#REF!</v>
      </c>
      <c r="IFD402" s="370" t="e">
        <f>VLOOKUP(IFL402,Teams,2)</f>
        <v>#REF!</v>
      </c>
      <c r="IFE402" s="464"/>
      <c r="IFF402" s="369">
        <v>0.33333333333333331</v>
      </c>
      <c r="IFG402" s="370" t="e">
        <f>VLOOKUP(IFC402,fields,2)</f>
        <v>#REF!</v>
      </c>
      <c r="IFH402" s="73" t="s">
        <v>985</v>
      </c>
      <c r="IFI402" s="95">
        <v>45109</v>
      </c>
      <c r="IFJ402" s="65" t="s">
        <v>11</v>
      </c>
      <c r="IFK402" s="370" t="e">
        <f>VLOOKUP(IFS402,Teams,2)</f>
        <v>#REF!</v>
      </c>
      <c r="IFL402" s="370" t="e">
        <f>VLOOKUP(IFT402,Teams,2)</f>
        <v>#REF!</v>
      </c>
      <c r="IFM402" s="464"/>
      <c r="IFN402" s="369">
        <v>0.33333333333333331</v>
      </c>
      <c r="IFO402" s="370" t="e">
        <f>VLOOKUP(IFK402,fields,2)</f>
        <v>#REF!</v>
      </c>
      <c r="IFP402" s="73" t="s">
        <v>985</v>
      </c>
      <c r="IFQ402" s="95">
        <v>45109</v>
      </c>
      <c r="IFR402" s="65" t="s">
        <v>11</v>
      </c>
      <c r="IFS402" s="370" t="e">
        <f>VLOOKUP(IGA402,Teams,2)</f>
        <v>#REF!</v>
      </c>
      <c r="IFT402" s="370" t="e">
        <f>VLOOKUP(IGB402,Teams,2)</f>
        <v>#REF!</v>
      </c>
      <c r="IFU402" s="464"/>
      <c r="IFV402" s="369">
        <v>0.33333333333333331</v>
      </c>
      <c r="IFW402" s="370" t="e">
        <f>VLOOKUP(IFS402,fields,2)</f>
        <v>#REF!</v>
      </c>
      <c r="IFX402" s="73" t="s">
        <v>985</v>
      </c>
      <c r="IFY402" s="95">
        <v>45109</v>
      </c>
      <c r="IFZ402" s="65" t="s">
        <v>11</v>
      </c>
      <c r="IGA402" s="370" t="e">
        <f>VLOOKUP(IGI402,Teams,2)</f>
        <v>#REF!</v>
      </c>
      <c r="IGB402" s="370" t="e">
        <f>VLOOKUP(IGJ402,Teams,2)</f>
        <v>#REF!</v>
      </c>
      <c r="IGC402" s="464"/>
      <c r="IGD402" s="369">
        <v>0.33333333333333331</v>
      </c>
      <c r="IGE402" s="370" t="e">
        <f>VLOOKUP(IGA402,fields,2)</f>
        <v>#REF!</v>
      </c>
      <c r="IGF402" s="73" t="s">
        <v>985</v>
      </c>
      <c r="IGG402" s="95">
        <v>45109</v>
      </c>
      <c r="IGH402" s="65" t="s">
        <v>11</v>
      </c>
      <c r="IGI402" s="370" t="e">
        <f>VLOOKUP(IGQ402,Teams,2)</f>
        <v>#REF!</v>
      </c>
      <c r="IGJ402" s="370" t="e">
        <f>VLOOKUP(IGR402,Teams,2)</f>
        <v>#REF!</v>
      </c>
      <c r="IGK402" s="464"/>
      <c r="IGL402" s="369">
        <v>0.33333333333333331</v>
      </c>
      <c r="IGM402" s="370" t="e">
        <f>VLOOKUP(IGI402,fields,2)</f>
        <v>#REF!</v>
      </c>
      <c r="IGN402" s="73" t="s">
        <v>985</v>
      </c>
      <c r="IGO402" s="95">
        <v>45109</v>
      </c>
      <c r="IGP402" s="65" t="s">
        <v>11</v>
      </c>
      <c r="IGQ402" s="370" t="e">
        <f>VLOOKUP(IGY402,Teams,2)</f>
        <v>#REF!</v>
      </c>
      <c r="IGR402" s="370" t="e">
        <f>VLOOKUP(IGZ402,Teams,2)</f>
        <v>#REF!</v>
      </c>
      <c r="IGS402" s="464"/>
      <c r="IGT402" s="369">
        <v>0.33333333333333331</v>
      </c>
      <c r="IGU402" s="370" t="e">
        <f>VLOOKUP(IGQ402,fields,2)</f>
        <v>#REF!</v>
      </c>
      <c r="IGV402" s="73" t="s">
        <v>985</v>
      </c>
      <c r="IGW402" s="95">
        <v>45109</v>
      </c>
      <c r="IGX402" s="65" t="s">
        <v>11</v>
      </c>
      <c r="IGY402" s="370" t="e">
        <f>VLOOKUP(IHG402,Teams,2)</f>
        <v>#REF!</v>
      </c>
      <c r="IGZ402" s="370" t="e">
        <f>VLOOKUP(IHH402,Teams,2)</f>
        <v>#REF!</v>
      </c>
      <c r="IHA402" s="464"/>
      <c r="IHB402" s="369">
        <v>0.33333333333333331</v>
      </c>
      <c r="IHC402" s="370" t="e">
        <f>VLOOKUP(IGY402,fields,2)</f>
        <v>#REF!</v>
      </c>
      <c r="IHD402" s="73" t="s">
        <v>985</v>
      </c>
      <c r="IHE402" s="95">
        <v>45109</v>
      </c>
      <c r="IHF402" s="65" t="s">
        <v>11</v>
      </c>
      <c r="IHG402" s="370" t="e">
        <f>VLOOKUP(IHO402,Teams,2)</f>
        <v>#REF!</v>
      </c>
      <c r="IHH402" s="370" t="e">
        <f>VLOOKUP(IHP402,Teams,2)</f>
        <v>#REF!</v>
      </c>
      <c r="IHI402" s="464"/>
      <c r="IHJ402" s="369">
        <v>0.33333333333333331</v>
      </c>
      <c r="IHK402" s="370" t="e">
        <f>VLOOKUP(IHG402,fields,2)</f>
        <v>#REF!</v>
      </c>
      <c r="IHL402" s="73" t="s">
        <v>985</v>
      </c>
      <c r="IHM402" s="95">
        <v>45109</v>
      </c>
      <c r="IHN402" s="65" t="s">
        <v>11</v>
      </c>
      <c r="IHO402" s="370" t="e">
        <f>VLOOKUP(IHW402,Teams,2)</f>
        <v>#REF!</v>
      </c>
      <c r="IHP402" s="370" t="e">
        <f>VLOOKUP(IHX402,Teams,2)</f>
        <v>#REF!</v>
      </c>
      <c r="IHQ402" s="464"/>
      <c r="IHR402" s="369">
        <v>0.33333333333333331</v>
      </c>
      <c r="IHS402" s="370" t="e">
        <f>VLOOKUP(IHO402,fields,2)</f>
        <v>#REF!</v>
      </c>
      <c r="IHT402" s="73" t="s">
        <v>985</v>
      </c>
      <c r="IHU402" s="95">
        <v>45109</v>
      </c>
      <c r="IHV402" s="65" t="s">
        <v>11</v>
      </c>
      <c r="IHW402" s="370" t="e">
        <f>VLOOKUP(IIE402,Teams,2)</f>
        <v>#REF!</v>
      </c>
      <c r="IHX402" s="370" t="e">
        <f>VLOOKUP(IIF402,Teams,2)</f>
        <v>#REF!</v>
      </c>
      <c r="IHY402" s="464"/>
      <c r="IHZ402" s="369">
        <v>0.33333333333333331</v>
      </c>
      <c r="IIA402" s="370" t="e">
        <f>VLOOKUP(IHW402,fields,2)</f>
        <v>#REF!</v>
      </c>
      <c r="IIB402" s="73" t="s">
        <v>985</v>
      </c>
      <c r="IIC402" s="95">
        <v>45109</v>
      </c>
      <c r="IID402" s="65" t="s">
        <v>11</v>
      </c>
      <c r="IIE402" s="370" t="e">
        <f>VLOOKUP(IIM402,Teams,2)</f>
        <v>#REF!</v>
      </c>
      <c r="IIF402" s="370" t="e">
        <f>VLOOKUP(IIN402,Teams,2)</f>
        <v>#REF!</v>
      </c>
      <c r="IIG402" s="464"/>
      <c r="IIH402" s="369">
        <v>0.33333333333333331</v>
      </c>
      <c r="III402" s="370" t="e">
        <f>VLOOKUP(IIE402,fields,2)</f>
        <v>#REF!</v>
      </c>
      <c r="IIJ402" s="73" t="s">
        <v>985</v>
      </c>
      <c r="IIK402" s="95">
        <v>45109</v>
      </c>
      <c r="IIL402" s="65" t="s">
        <v>11</v>
      </c>
      <c r="IIM402" s="370" t="e">
        <f>VLOOKUP(IIU402,Teams,2)</f>
        <v>#REF!</v>
      </c>
      <c r="IIN402" s="370" t="e">
        <f>VLOOKUP(IIV402,Teams,2)</f>
        <v>#REF!</v>
      </c>
      <c r="IIO402" s="464"/>
      <c r="IIP402" s="369">
        <v>0.33333333333333331</v>
      </c>
      <c r="IIQ402" s="370" t="e">
        <f>VLOOKUP(IIM402,fields,2)</f>
        <v>#REF!</v>
      </c>
      <c r="IIR402" s="73" t="s">
        <v>985</v>
      </c>
      <c r="IIS402" s="95">
        <v>45109</v>
      </c>
      <c r="IIT402" s="65" t="s">
        <v>11</v>
      </c>
      <c r="IIU402" s="370" t="e">
        <f>VLOOKUP(IJC402,Teams,2)</f>
        <v>#REF!</v>
      </c>
      <c r="IIV402" s="370" t="e">
        <f>VLOOKUP(IJD402,Teams,2)</f>
        <v>#REF!</v>
      </c>
      <c r="IIW402" s="464"/>
      <c r="IIX402" s="369">
        <v>0.33333333333333331</v>
      </c>
      <c r="IIY402" s="370" t="e">
        <f>VLOOKUP(IIU402,fields,2)</f>
        <v>#REF!</v>
      </c>
      <c r="IIZ402" s="73" t="s">
        <v>985</v>
      </c>
      <c r="IJA402" s="95">
        <v>45109</v>
      </c>
      <c r="IJB402" s="65" t="s">
        <v>11</v>
      </c>
      <c r="IJC402" s="370" t="e">
        <f>VLOOKUP(IJK402,Teams,2)</f>
        <v>#REF!</v>
      </c>
      <c r="IJD402" s="370" t="e">
        <f>VLOOKUP(IJL402,Teams,2)</f>
        <v>#REF!</v>
      </c>
      <c r="IJE402" s="464"/>
      <c r="IJF402" s="369">
        <v>0.33333333333333331</v>
      </c>
      <c r="IJG402" s="370" t="e">
        <f>VLOOKUP(IJC402,fields,2)</f>
        <v>#REF!</v>
      </c>
      <c r="IJH402" s="73" t="s">
        <v>985</v>
      </c>
      <c r="IJI402" s="95">
        <v>45109</v>
      </c>
      <c r="IJJ402" s="65" t="s">
        <v>11</v>
      </c>
      <c r="IJK402" s="370" t="e">
        <f>VLOOKUP(IJS402,Teams,2)</f>
        <v>#REF!</v>
      </c>
      <c r="IJL402" s="370" t="e">
        <f>VLOOKUP(IJT402,Teams,2)</f>
        <v>#REF!</v>
      </c>
      <c r="IJM402" s="464"/>
      <c r="IJN402" s="369">
        <v>0.33333333333333331</v>
      </c>
      <c r="IJO402" s="370" t="e">
        <f>VLOOKUP(IJK402,fields,2)</f>
        <v>#REF!</v>
      </c>
      <c r="IJP402" s="73" t="s">
        <v>985</v>
      </c>
      <c r="IJQ402" s="95">
        <v>45109</v>
      </c>
      <c r="IJR402" s="65" t="s">
        <v>11</v>
      </c>
      <c r="IJS402" s="370" t="e">
        <f>VLOOKUP(IKA402,Teams,2)</f>
        <v>#REF!</v>
      </c>
      <c r="IJT402" s="370" t="e">
        <f>VLOOKUP(IKB402,Teams,2)</f>
        <v>#REF!</v>
      </c>
      <c r="IJU402" s="464"/>
      <c r="IJV402" s="369">
        <v>0.33333333333333331</v>
      </c>
      <c r="IJW402" s="370" t="e">
        <f>VLOOKUP(IJS402,fields,2)</f>
        <v>#REF!</v>
      </c>
      <c r="IJX402" s="73" t="s">
        <v>985</v>
      </c>
      <c r="IJY402" s="95">
        <v>45109</v>
      </c>
      <c r="IJZ402" s="65" t="s">
        <v>11</v>
      </c>
      <c r="IKA402" s="370" t="e">
        <f>VLOOKUP(IKI402,Teams,2)</f>
        <v>#REF!</v>
      </c>
      <c r="IKB402" s="370" t="e">
        <f>VLOOKUP(IKJ402,Teams,2)</f>
        <v>#REF!</v>
      </c>
      <c r="IKC402" s="464"/>
      <c r="IKD402" s="369">
        <v>0.33333333333333331</v>
      </c>
      <c r="IKE402" s="370" t="e">
        <f>VLOOKUP(IKA402,fields,2)</f>
        <v>#REF!</v>
      </c>
      <c r="IKF402" s="73" t="s">
        <v>985</v>
      </c>
      <c r="IKG402" s="95">
        <v>45109</v>
      </c>
      <c r="IKH402" s="65" t="s">
        <v>11</v>
      </c>
      <c r="IKI402" s="370" t="e">
        <f>VLOOKUP(IKQ402,Teams,2)</f>
        <v>#REF!</v>
      </c>
      <c r="IKJ402" s="370" t="e">
        <f>VLOOKUP(IKR402,Teams,2)</f>
        <v>#REF!</v>
      </c>
      <c r="IKK402" s="464"/>
      <c r="IKL402" s="369">
        <v>0.33333333333333331</v>
      </c>
      <c r="IKM402" s="370" t="e">
        <f>VLOOKUP(IKI402,fields,2)</f>
        <v>#REF!</v>
      </c>
      <c r="IKN402" s="73" t="s">
        <v>985</v>
      </c>
      <c r="IKO402" s="95">
        <v>45109</v>
      </c>
      <c r="IKP402" s="65" t="s">
        <v>11</v>
      </c>
      <c r="IKQ402" s="370" t="e">
        <f>VLOOKUP(IKY402,Teams,2)</f>
        <v>#REF!</v>
      </c>
      <c r="IKR402" s="370" t="e">
        <f>VLOOKUP(IKZ402,Teams,2)</f>
        <v>#REF!</v>
      </c>
      <c r="IKS402" s="464"/>
      <c r="IKT402" s="369">
        <v>0.33333333333333331</v>
      </c>
      <c r="IKU402" s="370" t="e">
        <f>VLOOKUP(IKQ402,fields,2)</f>
        <v>#REF!</v>
      </c>
      <c r="IKV402" s="73" t="s">
        <v>985</v>
      </c>
      <c r="IKW402" s="95">
        <v>45109</v>
      </c>
      <c r="IKX402" s="65" t="s">
        <v>11</v>
      </c>
      <c r="IKY402" s="370" t="e">
        <f>VLOOKUP(ILG402,Teams,2)</f>
        <v>#REF!</v>
      </c>
      <c r="IKZ402" s="370" t="e">
        <f>VLOOKUP(ILH402,Teams,2)</f>
        <v>#REF!</v>
      </c>
      <c r="ILA402" s="464"/>
      <c r="ILB402" s="369">
        <v>0.33333333333333331</v>
      </c>
      <c r="ILC402" s="370" t="e">
        <f>VLOOKUP(IKY402,fields,2)</f>
        <v>#REF!</v>
      </c>
      <c r="ILD402" s="73" t="s">
        <v>985</v>
      </c>
      <c r="ILE402" s="95">
        <v>45109</v>
      </c>
      <c r="ILF402" s="65" t="s">
        <v>11</v>
      </c>
      <c r="ILG402" s="370" t="e">
        <f>VLOOKUP(ILO402,Teams,2)</f>
        <v>#REF!</v>
      </c>
      <c r="ILH402" s="370" t="e">
        <f>VLOOKUP(ILP402,Teams,2)</f>
        <v>#REF!</v>
      </c>
      <c r="ILI402" s="464"/>
      <c r="ILJ402" s="369">
        <v>0.33333333333333331</v>
      </c>
      <c r="ILK402" s="370" t="e">
        <f>VLOOKUP(ILG402,fields,2)</f>
        <v>#REF!</v>
      </c>
      <c r="ILL402" s="73" t="s">
        <v>985</v>
      </c>
      <c r="ILM402" s="95">
        <v>45109</v>
      </c>
      <c r="ILN402" s="65" t="s">
        <v>11</v>
      </c>
      <c r="ILO402" s="370" t="e">
        <f>VLOOKUP(ILW402,Teams,2)</f>
        <v>#REF!</v>
      </c>
      <c r="ILP402" s="370" t="e">
        <f>VLOOKUP(ILX402,Teams,2)</f>
        <v>#REF!</v>
      </c>
      <c r="ILQ402" s="464"/>
      <c r="ILR402" s="369">
        <v>0.33333333333333331</v>
      </c>
      <c r="ILS402" s="370" t="e">
        <f>VLOOKUP(ILO402,fields,2)</f>
        <v>#REF!</v>
      </c>
      <c r="ILT402" s="73" t="s">
        <v>985</v>
      </c>
      <c r="ILU402" s="95">
        <v>45109</v>
      </c>
      <c r="ILV402" s="65" t="s">
        <v>11</v>
      </c>
      <c r="ILW402" s="370" t="e">
        <f>VLOOKUP(IME402,Teams,2)</f>
        <v>#REF!</v>
      </c>
      <c r="ILX402" s="370" t="e">
        <f>VLOOKUP(IMF402,Teams,2)</f>
        <v>#REF!</v>
      </c>
      <c r="ILY402" s="464"/>
      <c r="ILZ402" s="369">
        <v>0.33333333333333331</v>
      </c>
      <c r="IMA402" s="370" t="e">
        <f>VLOOKUP(ILW402,fields,2)</f>
        <v>#REF!</v>
      </c>
      <c r="IMB402" s="73" t="s">
        <v>985</v>
      </c>
      <c r="IMC402" s="95">
        <v>45109</v>
      </c>
      <c r="IMD402" s="65" t="s">
        <v>11</v>
      </c>
      <c r="IME402" s="370" t="e">
        <f>VLOOKUP(IMM402,Teams,2)</f>
        <v>#REF!</v>
      </c>
      <c r="IMF402" s="370" t="e">
        <f>VLOOKUP(IMN402,Teams,2)</f>
        <v>#REF!</v>
      </c>
      <c r="IMG402" s="464"/>
      <c r="IMH402" s="369">
        <v>0.33333333333333331</v>
      </c>
      <c r="IMI402" s="370" t="e">
        <f>VLOOKUP(IME402,fields,2)</f>
        <v>#REF!</v>
      </c>
      <c r="IMJ402" s="73" t="s">
        <v>985</v>
      </c>
      <c r="IMK402" s="95">
        <v>45109</v>
      </c>
      <c r="IML402" s="65" t="s">
        <v>11</v>
      </c>
      <c r="IMM402" s="370" t="e">
        <f>VLOOKUP(IMU402,Teams,2)</f>
        <v>#REF!</v>
      </c>
      <c r="IMN402" s="370" t="e">
        <f>VLOOKUP(IMV402,Teams,2)</f>
        <v>#REF!</v>
      </c>
      <c r="IMO402" s="464"/>
      <c r="IMP402" s="369">
        <v>0.33333333333333331</v>
      </c>
      <c r="IMQ402" s="370" t="e">
        <f>VLOOKUP(IMM402,fields,2)</f>
        <v>#REF!</v>
      </c>
      <c r="IMR402" s="73" t="s">
        <v>985</v>
      </c>
      <c r="IMS402" s="95">
        <v>45109</v>
      </c>
      <c r="IMT402" s="65" t="s">
        <v>11</v>
      </c>
      <c r="IMU402" s="370" t="e">
        <f>VLOOKUP(INC402,Teams,2)</f>
        <v>#REF!</v>
      </c>
      <c r="IMV402" s="370" t="e">
        <f>VLOOKUP(IND402,Teams,2)</f>
        <v>#REF!</v>
      </c>
      <c r="IMW402" s="464"/>
      <c r="IMX402" s="369">
        <v>0.33333333333333331</v>
      </c>
      <c r="IMY402" s="370" t="e">
        <f>VLOOKUP(IMU402,fields,2)</f>
        <v>#REF!</v>
      </c>
      <c r="IMZ402" s="73" t="s">
        <v>985</v>
      </c>
      <c r="INA402" s="95">
        <v>45109</v>
      </c>
      <c r="INB402" s="65" t="s">
        <v>11</v>
      </c>
      <c r="INC402" s="370" t="e">
        <f>VLOOKUP(INK402,Teams,2)</f>
        <v>#REF!</v>
      </c>
      <c r="IND402" s="370" t="e">
        <f>VLOOKUP(INL402,Teams,2)</f>
        <v>#REF!</v>
      </c>
      <c r="INE402" s="464"/>
      <c r="INF402" s="369">
        <v>0.33333333333333331</v>
      </c>
      <c r="ING402" s="370" t="e">
        <f>VLOOKUP(INC402,fields,2)</f>
        <v>#REF!</v>
      </c>
      <c r="INH402" s="73" t="s">
        <v>985</v>
      </c>
      <c r="INI402" s="95">
        <v>45109</v>
      </c>
      <c r="INJ402" s="65" t="s">
        <v>11</v>
      </c>
      <c r="INK402" s="370" t="e">
        <f>VLOOKUP(INS402,Teams,2)</f>
        <v>#REF!</v>
      </c>
      <c r="INL402" s="370" t="e">
        <f>VLOOKUP(INT402,Teams,2)</f>
        <v>#REF!</v>
      </c>
      <c r="INM402" s="464"/>
      <c r="INN402" s="369">
        <v>0.33333333333333331</v>
      </c>
      <c r="INO402" s="370" t="e">
        <f>VLOOKUP(INK402,fields,2)</f>
        <v>#REF!</v>
      </c>
      <c r="INP402" s="73" t="s">
        <v>985</v>
      </c>
      <c r="INQ402" s="95">
        <v>45109</v>
      </c>
      <c r="INR402" s="65" t="s">
        <v>11</v>
      </c>
      <c r="INS402" s="370" t="e">
        <f>VLOOKUP(IOA402,Teams,2)</f>
        <v>#REF!</v>
      </c>
      <c r="INT402" s="370" t="e">
        <f>VLOOKUP(IOB402,Teams,2)</f>
        <v>#REF!</v>
      </c>
      <c r="INU402" s="464"/>
      <c r="INV402" s="369">
        <v>0.33333333333333331</v>
      </c>
      <c r="INW402" s="370" t="e">
        <f>VLOOKUP(INS402,fields,2)</f>
        <v>#REF!</v>
      </c>
      <c r="INX402" s="73" t="s">
        <v>985</v>
      </c>
      <c r="INY402" s="95">
        <v>45109</v>
      </c>
      <c r="INZ402" s="65" t="s">
        <v>11</v>
      </c>
      <c r="IOA402" s="370" t="e">
        <f>VLOOKUP(IOI402,Teams,2)</f>
        <v>#REF!</v>
      </c>
      <c r="IOB402" s="370" t="e">
        <f>VLOOKUP(IOJ402,Teams,2)</f>
        <v>#REF!</v>
      </c>
      <c r="IOC402" s="464"/>
      <c r="IOD402" s="369">
        <v>0.33333333333333331</v>
      </c>
      <c r="IOE402" s="370" t="e">
        <f>VLOOKUP(IOA402,fields,2)</f>
        <v>#REF!</v>
      </c>
      <c r="IOF402" s="73" t="s">
        <v>985</v>
      </c>
      <c r="IOG402" s="95">
        <v>45109</v>
      </c>
      <c r="IOH402" s="65" t="s">
        <v>11</v>
      </c>
      <c r="IOI402" s="370" t="e">
        <f>VLOOKUP(IOQ402,Teams,2)</f>
        <v>#REF!</v>
      </c>
      <c r="IOJ402" s="370" t="e">
        <f>VLOOKUP(IOR402,Teams,2)</f>
        <v>#REF!</v>
      </c>
      <c r="IOK402" s="464"/>
      <c r="IOL402" s="369">
        <v>0.33333333333333331</v>
      </c>
      <c r="IOM402" s="370" t="e">
        <f>VLOOKUP(IOI402,fields,2)</f>
        <v>#REF!</v>
      </c>
      <c r="ION402" s="73" t="s">
        <v>985</v>
      </c>
      <c r="IOO402" s="95">
        <v>45109</v>
      </c>
      <c r="IOP402" s="65" t="s">
        <v>11</v>
      </c>
      <c r="IOQ402" s="370" t="e">
        <f>VLOOKUP(IOY402,Teams,2)</f>
        <v>#REF!</v>
      </c>
      <c r="IOR402" s="370" t="e">
        <f>VLOOKUP(IOZ402,Teams,2)</f>
        <v>#REF!</v>
      </c>
      <c r="IOS402" s="464"/>
      <c r="IOT402" s="369">
        <v>0.33333333333333331</v>
      </c>
      <c r="IOU402" s="370" t="e">
        <f>VLOOKUP(IOQ402,fields,2)</f>
        <v>#REF!</v>
      </c>
      <c r="IOV402" s="73" t="s">
        <v>985</v>
      </c>
      <c r="IOW402" s="95">
        <v>45109</v>
      </c>
      <c r="IOX402" s="65" t="s">
        <v>11</v>
      </c>
      <c r="IOY402" s="370" t="e">
        <f>VLOOKUP(IPG402,Teams,2)</f>
        <v>#REF!</v>
      </c>
      <c r="IOZ402" s="370" t="e">
        <f>VLOOKUP(IPH402,Teams,2)</f>
        <v>#REF!</v>
      </c>
      <c r="IPA402" s="464"/>
      <c r="IPB402" s="369">
        <v>0.33333333333333331</v>
      </c>
      <c r="IPC402" s="370" t="e">
        <f>VLOOKUP(IOY402,fields,2)</f>
        <v>#REF!</v>
      </c>
      <c r="IPD402" s="73" t="s">
        <v>985</v>
      </c>
      <c r="IPE402" s="95">
        <v>45109</v>
      </c>
      <c r="IPF402" s="65" t="s">
        <v>11</v>
      </c>
      <c r="IPG402" s="370" t="e">
        <f>VLOOKUP(IPO402,Teams,2)</f>
        <v>#REF!</v>
      </c>
      <c r="IPH402" s="370" t="e">
        <f>VLOOKUP(IPP402,Teams,2)</f>
        <v>#REF!</v>
      </c>
      <c r="IPI402" s="464"/>
      <c r="IPJ402" s="369">
        <v>0.33333333333333331</v>
      </c>
      <c r="IPK402" s="370" t="e">
        <f>VLOOKUP(IPG402,fields,2)</f>
        <v>#REF!</v>
      </c>
      <c r="IPL402" s="73" t="s">
        <v>985</v>
      </c>
      <c r="IPM402" s="95">
        <v>45109</v>
      </c>
      <c r="IPN402" s="65" t="s">
        <v>11</v>
      </c>
      <c r="IPO402" s="370" t="e">
        <f>VLOOKUP(IPW402,Teams,2)</f>
        <v>#REF!</v>
      </c>
      <c r="IPP402" s="370" t="e">
        <f>VLOOKUP(IPX402,Teams,2)</f>
        <v>#REF!</v>
      </c>
      <c r="IPQ402" s="464"/>
      <c r="IPR402" s="369">
        <v>0.33333333333333331</v>
      </c>
      <c r="IPS402" s="370" t="e">
        <f>VLOOKUP(IPO402,fields,2)</f>
        <v>#REF!</v>
      </c>
      <c r="IPT402" s="73" t="s">
        <v>985</v>
      </c>
      <c r="IPU402" s="95">
        <v>45109</v>
      </c>
      <c r="IPV402" s="65" t="s">
        <v>11</v>
      </c>
      <c r="IPW402" s="370" t="e">
        <f>VLOOKUP(IQE402,Teams,2)</f>
        <v>#REF!</v>
      </c>
      <c r="IPX402" s="370" t="e">
        <f>VLOOKUP(IQF402,Teams,2)</f>
        <v>#REF!</v>
      </c>
      <c r="IPY402" s="464"/>
      <c r="IPZ402" s="369">
        <v>0.33333333333333331</v>
      </c>
      <c r="IQA402" s="370" t="e">
        <f>VLOOKUP(IPW402,fields,2)</f>
        <v>#REF!</v>
      </c>
      <c r="IQB402" s="73" t="s">
        <v>985</v>
      </c>
      <c r="IQC402" s="95">
        <v>45109</v>
      </c>
      <c r="IQD402" s="65" t="s">
        <v>11</v>
      </c>
      <c r="IQE402" s="370" t="e">
        <f>VLOOKUP(IQM402,Teams,2)</f>
        <v>#REF!</v>
      </c>
      <c r="IQF402" s="370" t="e">
        <f>VLOOKUP(IQN402,Teams,2)</f>
        <v>#REF!</v>
      </c>
      <c r="IQG402" s="464"/>
      <c r="IQH402" s="369">
        <v>0.33333333333333331</v>
      </c>
      <c r="IQI402" s="370" t="e">
        <f>VLOOKUP(IQE402,fields,2)</f>
        <v>#REF!</v>
      </c>
      <c r="IQJ402" s="73" t="s">
        <v>985</v>
      </c>
      <c r="IQK402" s="95">
        <v>45109</v>
      </c>
      <c r="IQL402" s="65" t="s">
        <v>11</v>
      </c>
      <c r="IQM402" s="370" t="e">
        <f>VLOOKUP(IQU402,Teams,2)</f>
        <v>#REF!</v>
      </c>
      <c r="IQN402" s="370" t="e">
        <f>VLOOKUP(IQV402,Teams,2)</f>
        <v>#REF!</v>
      </c>
      <c r="IQO402" s="464"/>
      <c r="IQP402" s="369">
        <v>0.33333333333333331</v>
      </c>
      <c r="IQQ402" s="370" t="e">
        <f>VLOOKUP(IQM402,fields,2)</f>
        <v>#REF!</v>
      </c>
      <c r="IQR402" s="73" t="s">
        <v>985</v>
      </c>
      <c r="IQS402" s="95">
        <v>45109</v>
      </c>
      <c r="IQT402" s="65" t="s">
        <v>11</v>
      </c>
      <c r="IQU402" s="370" t="e">
        <f>VLOOKUP(IRC402,Teams,2)</f>
        <v>#REF!</v>
      </c>
      <c r="IQV402" s="370" t="e">
        <f>VLOOKUP(IRD402,Teams,2)</f>
        <v>#REF!</v>
      </c>
      <c r="IQW402" s="464"/>
      <c r="IQX402" s="369">
        <v>0.33333333333333331</v>
      </c>
      <c r="IQY402" s="370" t="e">
        <f>VLOOKUP(IQU402,fields,2)</f>
        <v>#REF!</v>
      </c>
      <c r="IQZ402" s="73" t="s">
        <v>985</v>
      </c>
      <c r="IRA402" s="95">
        <v>45109</v>
      </c>
      <c r="IRB402" s="65" t="s">
        <v>11</v>
      </c>
      <c r="IRC402" s="370" t="e">
        <f>VLOOKUP(IRK402,Teams,2)</f>
        <v>#REF!</v>
      </c>
      <c r="IRD402" s="370" t="e">
        <f>VLOOKUP(IRL402,Teams,2)</f>
        <v>#REF!</v>
      </c>
      <c r="IRE402" s="464"/>
      <c r="IRF402" s="369">
        <v>0.33333333333333331</v>
      </c>
      <c r="IRG402" s="370" t="e">
        <f>VLOOKUP(IRC402,fields,2)</f>
        <v>#REF!</v>
      </c>
      <c r="IRH402" s="73" t="s">
        <v>985</v>
      </c>
      <c r="IRI402" s="95">
        <v>45109</v>
      </c>
      <c r="IRJ402" s="65" t="s">
        <v>11</v>
      </c>
      <c r="IRK402" s="370" t="e">
        <f>VLOOKUP(IRS402,Teams,2)</f>
        <v>#REF!</v>
      </c>
      <c r="IRL402" s="370" t="e">
        <f>VLOOKUP(IRT402,Teams,2)</f>
        <v>#REF!</v>
      </c>
      <c r="IRM402" s="464"/>
      <c r="IRN402" s="369">
        <v>0.33333333333333331</v>
      </c>
      <c r="IRO402" s="370" t="e">
        <f>VLOOKUP(IRK402,fields,2)</f>
        <v>#REF!</v>
      </c>
      <c r="IRP402" s="73" t="s">
        <v>985</v>
      </c>
      <c r="IRQ402" s="95">
        <v>45109</v>
      </c>
      <c r="IRR402" s="65" t="s">
        <v>11</v>
      </c>
      <c r="IRS402" s="370" t="e">
        <f>VLOOKUP(ISA402,Teams,2)</f>
        <v>#REF!</v>
      </c>
      <c r="IRT402" s="370" t="e">
        <f>VLOOKUP(ISB402,Teams,2)</f>
        <v>#REF!</v>
      </c>
      <c r="IRU402" s="464"/>
      <c r="IRV402" s="369">
        <v>0.33333333333333331</v>
      </c>
      <c r="IRW402" s="370" t="e">
        <f>VLOOKUP(IRS402,fields,2)</f>
        <v>#REF!</v>
      </c>
      <c r="IRX402" s="73" t="s">
        <v>985</v>
      </c>
      <c r="IRY402" s="95">
        <v>45109</v>
      </c>
      <c r="IRZ402" s="65" t="s">
        <v>11</v>
      </c>
      <c r="ISA402" s="370" t="e">
        <f>VLOOKUP(ISI402,Teams,2)</f>
        <v>#REF!</v>
      </c>
      <c r="ISB402" s="370" t="e">
        <f>VLOOKUP(ISJ402,Teams,2)</f>
        <v>#REF!</v>
      </c>
      <c r="ISC402" s="464"/>
      <c r="ISD402" s="369">
        <v>0.33333333333333331</v>
      </c>
      <c r="ISE402" s="370" t="e">
        <f>VLOOKUP(ISA402,fields,2)</f>
        <v>#REF!</v>
      </c>
      <c r="ISF402" s="73" t="s">
        <v>985</v>
      </c>
      <c r="ISG402" s="95">
        <v>45109</v>
      </c>
      <c r="ISH402" s="65" t="s">
        <v>11</v>
      </c>
      <c r="ISI402" s="370" t="e">
        <f>VLOOKUP(ISQ402,Teams,2)</f>
        <v>#REF!</v>
      </c>
      <c r="ISJ402" s="370" t="e">
        <f>VLOOKUP(ISR402,Teams,2)</f>
        <v>#REF!</v>
      </c>
      <c r="ISK402" s="464"/>
      <c r="ISL402" s="369">
        <v>0.33333333333333331</v>
      </c>
      <c r="ISM402" s="370" t="e">
        <f>VLOOKUP(ISI402,fields,2)</f>
        <v>#REF!</v>
      </c>
      <c r="ISN402" s="73" t="s">
        <v>985</v>
      </c>
      <c r="ISO402" s="95">
        <v>45109</v>
      </c>
      <c r="ISP402" s="65" t="s">
        <v>11</v>
      </c>
      <c r="ISQ402" s="370" t="e">
        <f>VLOOKUP(ISY402,Teams,2)</f>
        <v>#REF!</v>
      </c>
      <c r="ISR402" s="370" t="e">
        <f>VLOOKUP(ISZ402,Teams,2)</f>
        <v>#REF!</v>
      </c>
      <c r="ISS402" s="464"/>
      <c r="IST402" s="369">
        <v>0.33333333333333331</v>
      </c>
      <c r="ISU402" s="370" t="e">
        <f>VLOOKUP(ISQ402,fields,2)</f>
        <v>#REF!</v>
      </c>
      <c r="ISV402" s="73" t="s">
        <v>985</v>
      </c>
      <c r="ISW402" s="95">
        <v>45109</v>
      </c>
      <c r="ISX402" s="65" t="s">
        <v>11</v>
      </c>
      <c r="ISY402" s="370" t="e">
        <f>VLOOKUP(ITG402,Teams,2)</f>
        <v>#REF!</v>
      </c>
      <c r="ISZ402" s="370" t="e">
        <f>VLOOKUP(ITH402,Teams,2)</f>
        <v>#REF!</v>
      </c>
      <c r="ITA402" s="464"/>
      <c r="ITB402" s="369">
        <v>0.33333333333333331</v>
      </c>
      <c r="ITC402" s="370" t="e">
        <f>VLOOKUP(ISY402,fields,2)</f>
        <v>#REF!</v>
      </c>
      <c r="ITD402" s="73" t="s">
        <v>985</v>
      </c>
      <c r="ITE402" s="95">
        <v>45109</v>
      </c>
      <c r="ITF402" s="65" t="s">
        <v>11</v>
      </c>
      <c r="ITG402" s="370" t="e">
        <f>VLOOKUP(ITO402,Teams,2)</f>
        <v>#REF!</v>
      </c>
      <c r="ITH402" s="370" t="e">
        <f>VLOOKUP(ITP402,Teams,2)</f>
        <v>#REF!</v>
      </c>
      <c r="ITI402" s="464"/>
      <c r="ITJ402" s="369">
        <v>0.33333333333333331</v>
      </c>
      <c r="ITK402" s="370" t="e">
        <f>VLOOKUP(ITG402,fields,2)</f>
        <v>#REF!</v>
      </c>
      <c r="ITL402" s="73" t="s">
        <v>985</v>
      </c>
      <c r="ITM402" s="95">
        <v>45109</v>
      </c>
      <c r="ITN402" s="65" t="s">
        <v>11</v>
      </c>
      <c r="ITO402" s="370" t="e">
        <f>VLOOKUP(ITW402,Teams,2)</f>
        <v>#REF!</v>
      </c>
      <c r="ITP402" s="370" t="e">
        <f>VLOOKUP(ITX402,Teams,2)</f>
        <v>#REF!</v>
      </c>
      <c r="ITQ402" s="464"/>
      <c r="ITR402" s="369">
        <v>0.33333333333333331</v>
      </c>
      <c r="ITS402" s="370" t="e">
        <f>VLOOKUP(ITO402,fields,2)</f>
        <v>#REF!</v>
      </c>
      <c r="ITT402" s="73" t="s">
        <v>985</v>
      </c>
      <c r="ITU402" s="95">
        <v>45109</v>
      </c>
      <c r="ITV402" s="65" t="s">
        <v>11</v>
      </c>
      <c r="ITW402" s="370" t="e">
        <f>VLOOKUP(IUE402,Teams,2)</f>
        <v>#REF!</v>
      </c>
      <c r="ITX402" s="370" t="e">
        <f>VLOOKUP(IUF402,Teams,2)</f>
        <v>#REF!</v>
      </c>
      <c r="ITY402" s="464"/>
      <c r="ITZ402" s="369">
        <v>0.33333333333333331</v>
      </c>
      <c r="IUA402" s="370" t="e">
        <f>VLOOKUP(ITW402,fields,2)</f>
        <v>#REF!</v>
      </c>
      <c r="IUB402" s="73" t="s">
        <v>985</v>
      </c>
      <c r="IUC402" s="95">
        <v>45109</v>
      </c>
      <c r="IUD402" s="65" t="s">
        <v>11</v>
      </c>
      <c r="IUE402" s="370" t="e">
        <f>VLOOKUP(IUM402,Teams,2)</f>
        <v>#REF!</v>
      </c>
      <c r="IUF402" s="370" t="e">
        <f>VLOOKUP(IUN402,Teams,2)</f>
        <v>#REF!</v>
      </c>
      <c r="IUG402" s="464"/>
      <c r="IUH402" s="369">
        <v>0.33333333333333331</v>
      </c>
      <c r="IUI402" s="370" t="e">
        <f>VLOOKUP(IUE402,fields,2)</f>
        <v>#REF!</v>
      </c>
      <c r="IUJ402" s="73" t="s">
        <v>985</v>
      </c>
      <c r="IUK402" s="95">
        <v>45109</v>
      </c>
      <c r="IUL402" s="65" t="s">
        <v>11</v>
      </c>
      <c r="IUM402" s="370" t="e">
        <f>VLOOKUP(IUU402,Teams,2)</f>
        <v>#REF!</v>
      </c>
      <c r="IUN402" s="370" t="e">
        <f>VLOOKUP(IUV402,Teams,2)</f>
        <v>#REF!</v>
      </c>
      <c r="IUO402" s="464"/>
      <c r="IUP402" s="369">
        <v>0.33333333333333331</v>
      </c>
      <c r="IUQ402" s="370" t="e">
        <f>VLOOKUP(IUM402,fields,2)</f>
        <v>#REF!</v>
      </c>
      <c r="IUR402" s="73" t="s">
        <v>985</v>
      </c>
      <c r="IUS402" s="95">
        <v>45109</v>
      </c>
      <c r="IUT402" s="65" t="s">
        <v>11</v>
      </c>
      <c r="IUU402" s="370" t="e">
        <f>VLOOKUP(IVC402,Teams,2)</f>
        <v>#REF!</v>
      </c>
      <c r="IUV402" s="370" t="e">
        <f>VLOOKUP(IVD402,Teams,2)</f>
        <v>#REF!</v>
      </c>
      <c r="IUW402" s="464"/>
      <c r="IUX402" s="369">
        <v>0.33333333333333331</v>
      </c>
      <c r="IUY402" s="370" t="e">
        <f>VLOOKUP(IUU402,fields,2)</f>
        <v>#REF!</v>
      </c>
      <c r="IUZ402" s="73" t="s">
        <v>985</v>
      </c>
      <c r="IVA402" s="95">
        <v>45109</v>
      </c>
      <c r="IVB402" s="65" t="s">
        <v>11</v>
      </c>
      <c r="IVC402" s="370" t="e">
        <f>VLOOKUP(IVK402,Teams,2)</f>
        <v>#REF!</v>
      </c>
      <c r="IVD402" s="370" t="e">
        <f>VLOOKUP(IVL402,Teams,2)</f>
        <v>#REF!</v>
      </c>
      <c r="IVE402" s="464"/>
      <c r="IVF402" s="369">
        <v>0.33333333333333331</v>
      </c>
      <c r="IVG402" s="370" t="e">
        <f>VLOOKUP(IVC402,fields,2)</f>
        <v>#REF!</v>
      </c>
      <c r="IVH402" s="73" t="s">
        <v>985</v>
      </c>
      <c r="IVI402" s="95">
        <v>45109</v>
      </c>
      <c r="IVJ402" s="65" t="s">
        <v>11</v>
      </c>
      <c r="IVK402" s="370" t="e">
        <f>VLOOKUP(IVS402,Teams,2)</f>
        <v>#REF!</v>
      </c>
      <c r="IVL402" s="370" t="e">
        <f>VLOOKUP(IVT402,Teams,2)</f>
        <v>#REF!</v>
      </c>
      <c r="IVM402" s="464"/>
      <c r="IVN402" s="369">
        <v>0.33333333333333331</v>
      </c>
      <c r="IVO402" s="370" t="e">
        <f>VLOOKUP(IVK402,fields,2)</f>
        <v>#REF!</v>
      </c>
      <c r="IVP402" s="73" t="s">
        <v>985</v>
      </c>
      <c r="IVQ402" s="95">
        <v>45109</v>
      </c>
      <c r="IVR402" s="65" t="s">
        <v>11</v>
      </c>
      <c r="IVS402" s="370" t="e">
        <f>VLOOKUP(IWA402,Teams,2)</f>
        <v>#REF!</v>
      </c>
      <c r="IVT402" s="370" t="e">
        <f>VLOOKUP(IWB402,Teams,2)</f>
        <v>#REF!</v>
      </c>
      <c r="IVU402" s="464"/>
      <c r="IVV402" s="369">
        <v>0.33333333333333331</v>
      </c>
      <c r="IVW402" s="370" t="e">
        <f>VLOOKUP(IVS402,fields,2)</f>
        <v>#REF!</v>
      </c>
      <c r="IVX402" s="73" t="s">
        <v>985</v>
      </c>
      <c r="IVY402" s="95">
        <v>45109</v>
      </c>
      <c r="IVZ402" s="65" t="s">
        <v>11</v>
      </c>
      <c r="IWA402" s="370" t="e">
        <f>VLOOKUP(IWI402,Teams,2)</f>
        <v>#REF!</v>
      </c>
      <c r="IWB402" s="370" t="e">
        <f>VLOOKUP(IWJ402,Teams,2)</f>
        <v>#REF!</v>
      </c>
      <c r="IWC402" s="464"/>
      <c r="IWD402" s="369">
        <v>0.33333333333333331</v>
      </c>
      <c r="IWE402" s="370" t="e">
        <f>VLOOKUP(IWA402,fields,2)</f>
        <v>#REF!</v>
      </c>
      <c r="IWF402" s="73" t="s">
        <v>985</v>
      </c>
      <c r="IWG402" s="95">
        <v>45109</v>
      </c>
      <c r="IWH402" s="65" t="s">
        <v>11</v>
      </c>
      <c r="IWI402" s="370" t="e">
        <f>VLOOKUP(IWQ402,Teams,2)</f>
        <v>#REF!</v>
      </c>
      <c r="IWJ402" s="370" t="e">
        <f>VLOOKUP(IWR402,Teams,2)</f>
        <v>#REF!</v>
      </c>
      <c r="IWK402" s="464"/>
      <c r="IWL402" s="369">
        <v>0.33333333333333331</v>
      </c>
      <c r="IWM402" s="370" t="e">
        <f>VLOOKUP(IWI402,fields,2)</f>
        <v>#REF!</v>
      </c>
      <c r="IWN402" s="73" t="s">
        <v>985</v>
      </c>
      <c r="IWO402" s="95">
        <v>45109</v>
      </c>
      <c r="IWP402" s="65" t="s">
        <v>11</v>
      </c>
      <c r="IWQ402" s="370" t="e">
        <f>VLOOKUP(IWY402,Teams,2)</f>
        <v>#REF!</v>
      </c>
      <c r="IWR402" s="370" t="e">
        <f>VLOOKUP(IWZ402,Teams,2)</f>
        <v>#REF!</v>
      </c>
      <c r="IWS402" s="464"/>
      <c r="IWT402" s="369">
        <v>0.33333333333333331</v>
      </c>
      <c r="IWU402" s="370" t="e">
        <f>VLOOKUP(IWQ402,fields,2)</f>
        <v>#REF!</v>
      </c>
      <c r="IWV402" s="73" t="s">
        <v>985</v>
      </c>
      <c r="IWW402" s="95">
        <v>45109</v>
      </c>
      <c r="IWX402" s="65" t="s">
        <v>11</v>
      </c>
      <c r="IWY402" s="370" t="e">
        <f>VLOOKUP(IXG402,Teams,2)</f>
        <v>#REF!</v>
      </c>
      <c r="IWZ402" s="370" t="e">
        <f>VLOOKUP(IXH402,Teams,2)</f>
        <v>#REF!</v>
      </c>
      <c r="IXA402" s="464"/>
      <c r="IXB402" s="369">
        <v>0.33333333333333331</v>
      </c>
      <c r="IXC402" s="370" t="e">
        <f>VLOOKUP(IWY402,fields,2)</f>
        <v>#REF!</v>
      </c>
      <c r="IXD402" s="73" t="s">
        <v>985</v>
      </c>
      <c r="IXE402" s="95">
        <v>45109</v>
      </c>
      <c r="IXF402" s="65" t="s">
        <v>11</v>
      </c>
      <c r="IXG402" s="370" t="e">
        <f>VLOOKUP(IXO402,Teams,2)</f>
        <v>#REF!</v>
      </c>
      <c r="IXH402" s="370" t="e">
        <f>VLOOKUP(IXP402,Teams,2)</f>
        <v>#REF!</v>
      </c>
      <c r="IXI402" s="464"/>
      <c r="IXJ402" s="369">
        <v>0.33333333333333331</v>
      </c>
      <c r="IXK402" s="370" t="e">
        <f>VLOOKUP(IXG402,fields,2)</f>
        <v>#REF!</v>
      </c>
      <c r="IXL402" s="73" t="s">
        <v>985</v>
      </c>
      <c r="IXM402" s="95">
        <v>45109</v>
      </c>
      <c r="IXN402" s="65" t="s">
        <v>11</v>
      </c>
      <c r="IXO402" s="370" t="e">
        <f>VLOOKUP(IXW402,Teams,2)</f>
        <v>#REF!</v>
      </c>
      <c r="IXP402" s="370" t="e">
        <f>VLOOKUP(IXX402,Teams,2)</f>
        <v>#REF!</v>
      </c>
      <c r="IXQ402" s="464"/>
      <c r="IXR402" s="369">
        <v>0.33333333333333331</v>
      </c>
      <c r="IXS402" s="370" t="e">
        <f>VLOOKUP(IXO402,fields,2)</f>
        <v>#REF!</v>
      </c>
      <c r="IXT402" s="73" t="s">
        <v>985</v>
      </c>
      <c r="IXU402" s="95">
        <v>45109</v>
      </c>
      <c r="IXV402" s="65" t="s">
        <v>11</v>
      </c>
      <c r="IXW402" s="370" t="e">
        <f>VLOOKUP(IYE402,Teams,2)</f>
        <v>#REF!</v>
      </c>
      <c r="IXX402" s="370" t="e">
        <f>VLOOKUP(IYF402,Teams,2)</f>
        <v>#REF!</v>
      </c>
      <c r="IXY402" s="464"/>
      <c r="IXZ402" s="369">
        <v>0.33333333333333331</v>
      </c>
      <c r="IYA402" s="370" t="e">
        <f>VLOOKUP(IXW402,fields,2)</f>
        <v>#REF!</v>
      </c>
      <c r="IYB402" s="73" t="s">
        <v>985</v>
      </c>
      <c r="IYC402" s="95">
        <v>45109</v>
      </c>
      <c r="IYD402" s="65" t="s">
        <v>11</v>
      </c>
      <c r="IYE402" s="370" t="e">
        <f>VLOOKUP(IYM402,Teams,2)</f>
        <v>#REF!</v>
      </c>
      <c r="IYF402" s="370" t="e">
        <f>VLOOKUP(IYN402,Teams,2)</f>
        <v>#REF!</v>
      </c>
      <c r="IYG402" s="464"/>
      <c r="IYH402" s="369">
        <v>0.33333333333333331</v>
      </c>
      <c r="IYI402" s="370" t="e">
        <f>VLOOKUP(IYE402,fields,2)</f>
        <v>#REF!</v>
      </c>
      <c r="IYJ402" s="73" t="s">
        <v>985</v>
      </c>
      <c r="IYK402" s="95">
        <v>45109</v>
      </c>
      <c r="IYL402" s="65" t="s">
        <v>11</v>
      </c>
      <c r="IYM402" s="370" t="e">
        <f>VLOOKUP(IYU402,Teams,2)</f>
        <v>#REF!</v>
      </c>
      <c r="IYN402" s="370" t="e">
        <f>VLOOKUP(IYV402,Teams,2)</f>
        <v>#REF!</v>
      </c>
      <c r="IYO402" s="464"/>
      <c r="IYP402" s="369">
        <v>0.33333333333333331</v>
      </c>
      <c r="IYQ402" s="370" t="e">
        <f>VLOOKUP(IYM402,fields,2)</f>
        <v>#REF!</v>
      </c>
      <c r="IYR402" s="73" t="s">
        <v>985</v>
      </c>
      <c r="IYS402" s="95">
        <v>45109</v>
      </c>
      <c r="IYT402" s="65" t="s">
        <v>11</v>
      </c>
      <c r="IYU402" s="370" t="e">
        <f>VLOOKUP(IZC402,Teams,2)</f>
        <v>#REF!</v>
      </c>
      <c r="IYV402" s="370" t="e">
        <f>VLOOKUP(IZD402,Teams,2)</f>
        <v>#REF!</v>
      </c>
      <c r="IYW402" s="464"/>
      <c r="IYX402" s="369">
        <v>0.33333333333333331</v>
      </c>
      <c r="IYY402" s="370" t="e">
        <f>VLOOKUP(IYU402,fields,2)</f>
        <v>#REF!</v>
      </c>
      <c r="IYZ402" s="73" t="s">
        <v>985</v>
      </c>
      <c r="IZA402" s="95">
        <v>45109</v>
      </c>
      <c r="IZB402" s="65" t="s">
        <v>11</v>
      </c>
      <c r="IZC402" s="370" t="e">
        <f>VLOOKUP(IZK402,Teams,2)</f>
        <v>#REF!</v>
      </c>
      <c r="IZD402" s="370" t="e">
        <f>VLOOKUP(IZL402,Teams,2)</f>
        <v>#REF!</v>
      </c>
      <c r="IZE402" s="464"/>
      <c r="IZF402" s="369">
        <v>0.33333333333333331</v>
      </c>
      <c r="IZG402" s="370" t="e">
        <f>VLOOKUP(IZC402,fields,2)</f>
        <v>#REF!</v>
      </c>
      <c r="IZH402" s="73" t="s">
        <v>985</v>
      </c>
      <c r="IZI402" s="95">
        <v>45109</v>
      </c>
      <c r="IZJ402" s="65" t="s">
        <v>11</v>
      </c>
      <c r="IZK402" s="370" t="e">
        <f>VLOOKUP(IZS402,Teams,2)</f>
        <v>#REF!</v>
      </c>
      <c r="IZL402" s="370" t="e">
        <f>VLOOKUP(IZT402,Teams,2)</f>
        <v>#REF!</v>
      </c>
      <c r="IZM402" s="464"/>
      <c r="IZN402" s="369">
        <v>0.33333333333333331</v>
      </c>
      <c r="IZO402" s="370" t="e">
        <f>VLOOKUP(IZK402,fields,2)</f>
        <v>#REF!</v>
      </c>
      <c r="IZP402" s="73" t="s">
        <v>985</v>
      </c>
      <c r="IZQ402" s="95">
        <v>45109</v>
      </c>
      <c r="IZR402" s="65" t="s">
        <v>11</v>
      </c>
      <c r="IZS402" s="370" t="e">
        <f>VLOOKUP(JAA402,Teams,2)</f>
        <v>#REF!</v>
      </c>
      <c r="IZT402" s="370" t="e">
        <f>VLOOKUP(JAB402,Teams,2)</f>
        <v>#REF!</v>
      </c>
      <c r="IZU402" s="464"/>
      <c r="IZV402" s="369">
        <v>0.33333333333333331</v>
      </c>
      <c r="IZW402" s="370" t="e">
        <f>VLOOKUP(IZS402,fields,2)</f>
        <v>#REF!</v>
      </c>
      <c r="IZX402" s="73" t="s">
        <v>985</v>
      </c>
      <c r="IZY402" s="95">
        <v>45109</v>
      </c>
      <c r="IZZ402" s="65" t="s">
        <v>11</v>
      </c>
      <c r="JAA402" s="370" t="e">
        <f>VLOOKUP(JAI402,Teams,2)</f>
        <v>#REF!</v>
      </c>
      <c r="JAB402" s="370" t="e">
        <f>VLOOKUP(JAJ402,Teams,2)</f>
        <v>#REF!</v>
      </c>
      <c r="JAC402" s="464"/>
      <c r="JAD402" s="369">
        <v>0.33333333333333331</v>
      </c>
      <c r="JAE402" s="370" t="e">
        <f>VLOOKUP(JAA402,fields,2)</f>
        <v>#REF!</v>
      </c>
      <c r="JAF402" s="73" t="s">
        <v>985</v>
      </c>
      <c r="JAG402" s="95">
        <v>45109</v>
      </c>
      <c r="JAH402" s="65" t="s">
        <v>11</v>
      </c>
      <c r="JAI402" s="370" t="e">
        <f>VLOOKUP(JAQ402,Teams,2)</f>
        <v>#REF!</v>
      </c>
      <c r="JAJ402" s="370" t="e">
        <f>VLOOKUP(JAR402,Teams,2)</f>
        <v>#REF!</v>
      </c>
      <c r="JAK402" s="464"/>
      <c r="JAL402" s="369">
        <v>0.33333333333333331</v>
      </c>
      <c r="JAM402" s="370" t="e">
        <f>VLOOKUP(JAI402,fields,2)</f>
        <v>#REF!</v>
      </c>
      <c r="JAN402" s="73" t="s">
        <v>985</v>
      </c>
      <c r="JAO402" s="95">
        <v>45109</v>
      </c>
      <c r="JAP402" s="65" t="s">
        <v>11</v>
      </c>
      <c r="JAQ402" s="370" t="e">
        <f>VLOOKUP(JAY402,Teams,2)</f>
        <v>#REF!</v>
      </c>
      <c r="JAR402" s="370" t="e">
        <f>VLOOKUP(JAZ402,Teams,2)</f>
        <v>#REF!</v>
      </c>
      <c r="JAS402" s="464"/>
      <c r="JAT402" s="369">
        <v>0.33333333333333331</v>
      </c>
      <c r="JAU402" s="370" t="e">
        <f>VLOOKUP(JAQ402,fields,2)</f>
        <v>#REF!</v>
      </c>
      <c r="JAV402" s="73" t="s">
        <v>985</v>
      </c>
      <c r="JAW402" s="95">
        <v>45109</v>
      </c>
      <c r="JAX402" s="65" t="s">
        <v>11</v>
      </c>
      <c r="JAY402" s="370" t="e">
        <f>VLOOKUP(JBG402,Teams,2)</f>
        <v>#REF!</v>
      </c>
      <c r="JAZ402" s="370" t="e">
        <f>VLOOKUP(JBH402,Teams,2)</f>
        <v>#REF!</v>
      </c>
      <c r="JBA402" s="464"/>
      <c r="JBB402" s="369">
        <v>0.33333333333333331</v>
      </c>
      <c r="JBC402" s="370" t="e">
        <f>VLOOKUP(JAY402,fields,2)</f>
        <v>#REF!</v>
      </c>
      <c r="JBD402" s="73" t="s">
        <v>985</v>
      </c>
      <c r="JBE402" s="95">
        <v>45109</v>
      </c>
      <c r="JBF402" s="65" t="s">
        <v>11</v>
      </c>
      <c r="JBG402" s="370" t="e">
        <f>VLOOKUP(JBO402,Teams,2)</f>
        <v>#REF!</v>
      </c>
      <c r="JBH402" s="370" t="e">
        <f>VLOOKUP(JBP402,Teams,2)</f>
        <v>#REF!</v>
      </c>
      <c r="JBI402" s="464"/>
      <c r="JBJ402" s="369">
        <v>0.33333333333333331</v>
      </c>
      <c r="JBK402" s="370" t="e">
        <f>VLOOKUP(JBG402,fields,2)</f>
        <v>#REF!</v>
      </c>
      <c r="JBL402" s="73" t="s">
        <v>985</v>
      </c>
      <c r="JBM402" s="95">
        <v>45109</v>
      </c>
      <c r="JBN402" s="65" t="s">
        <v>11</v>
      </c>
      <c r="JBO402" s="370" t="e">
        <f>VLOOKUP(JBW402,Teams,2)</f>
        <v>#REF!</v>
      </c>
      <c r="JBP402" s="370" t="e">
        <f>VLOOKUP(JBX402,Teams,2)</f>
        <v>#REF!</v>
      </c>
      <c r="JBQ402" s="464"/>
      <c r="JBR402" s="369">
        <v>0.33333333333333331</v>
      </c>
      <c r="JBS402" s="370" t="e">
        <f>VLOOKUP(JBO402,fields,2)</f>
        <v>#REF!</v>
      </c>
      <c r="JBT402" s="73" t="s">
        <v>985</v>
      </c>
      <c r="JBU402" s="95">
        <v>45109</v>
      </c>
      <c r="JBV402" s="65" t="s">
        <v>11</v>
      </c>
      <c r="JBW402" s="370" t="e">
        <f>VLOOKUP(JCE402,Teams,2)</f>
        <v>#REF!</v>
      </c>
      <c r="JBX402" s="370" t="e">
        <f>VLOOKUP(JCF402,Teams,2)</f>
        <v>#REF!</v>
      </c>
      <c r="JBY402" s="464"/>
      <c r="JBZ402" s="369">
        <v>0.33333333333333331</v>
      </c>
      <c r="JCA402" s="370" t="e">
        <f>VLOOKUP(JBW402,fields,2)</f>
        <v>#REF!</v>
      </c>
      <c r="JCB402" s="73" t="s">
        <v>985</v>
      </c>
      <c r="JCC402" s="95">
        <v>45109</v>
      </c>
      <c r="JCD402" s="65" t="s">
        <v>11</v>
      </c>
      <c r="JCE402" s="370" t="e">
        <f>VLOOKUP(JCM402,Teams,2)</f>
        <v>#REF!</v>
      </c>
      <c r="JCF402" s="370" t="e">
        <f>VLOOKUP(JCN402,Teams,2)</f>
        <v>#REF!</v>
      </c>
      <c r="JCG402" s="464"/>
      <c r="JCH402" s="369">
        <v>0.33333333333333331</v>
      </c>
      <c r="JCI402" s="370" t="e">
        <f>VLOOKUP(JCE402,fields,2)</f>
        <v>#REF!</v>
      </c>
      <c r="JCJ402" s="73" t="s">
        <v>985</v>
      </c>
      <c r="JCK402" s="95">
        <v>45109</v>
      </c>
      <c r="JCL402" s="65" t="s">
        <v>11</v>
      </c>
      <c r="JCM402" s="370" t="e">
        <f>VLOOKUP(JCU402,Teams,2)</f>
        <v>#REF!</v>
      </c>
      <c r="JCN402" s="370" t="e">
        <f>VLOOKUP(JCV402,Teams,2)</f>
        <v>#REF!</v>
      </c>
      <c r="JCO402" s="464"/>
      <c r="JCP402" s="369">
        <v>0.33333333333333331</v>
      </c>
      <c r="JCQ402" s="370" t="e">
        <f>VLOOKUP(JCM402,fields,2)</f>
        <v>#REF!</v>
      </c>
      <c r="JCR402" s="73" t="s">
        <v>985</v>
      </c>
      <c r="JCS402" s="95">
        <v>45109</v>
      </c>
      <c r="JCT402" s="65" t="s">
        <v>11</v>
      </c>
      <c r="JCU402" s="370" t="e">
        <f>VLOOKUP(JDC402,Teams,2)</f>
        <v>#REF!</v>
      </c>
      <c r="JCV402" s="370" t="e">
        <f>VLOOKUP(JDD402,Teams,2)</f>
        <v>#REF!</v>
      </c>
      <c r="JCW402" s="464"/>
      <c r="JCX402" s="369">
        <v>0.33333333333333331</v>
      </c>
      <c r="JCY402" s="370" t="e">
        <f>VLOOKUP(JCU402,fields,2)</f>
        <v>#REF!</v>
      </c>
      <c r="JCZ402" s="73" t="s">
        <v>985</v>
      </c>
      <c r="JDA402" s="95">
        <v>45109</v>
      </c>
      <c r="JDB402" s="65" t="s">
        <v>11</v>
      </c>
      <c r="JDC402" s="370" t="e">
        <f>VLOOKUP(JDK402,Teams,2)</f>
        <v>#REF!</v>
      </c>
      <c r="JDD402" s="370" t="e">
        <f>VLOOKUP(JDL402,Teams,2)</f>
        <v>#REF!</v>
      </c>
      <c r="JDE402" s="464"/>
      <c r="JDF402" s="369">
        <v>0.33333333333333331</v>
      </c>
      <c r="JDG402" s="370" t="e">
        <f>VLOOKUP(JDC402,fields,2)</f>
        <v>#REF!</v>
      </c>
      <c r="JDH402" s="73" t="s">
        <v>985</v>
      </c>
      <c r="JDI402" s="95">
        <v>45109</v>
      </c>
      <c r="JDJ402" s="65" t="s">
        <v>11</v>
      </c>
      <c r="JDK402" s="370" t="e">
        <f>VLOOKUP(JDS402,Teams,2)</f>
        <v>#REF!</v>
      </c>
      <c r="JDL402" s="370" t="e">
        <f>VLOOKUP(JDT402,Teams,2)</f>
        <v>#REF!</v>
      </c>
      <c r="JDM402" s="464"/>
      <c r="JDN402" s="369">
        <v>0.33333333333333331</v>
      </c>
      <c r="JDO402" s="370" t="e">
        <f>VLOOKUP(JDK402,fields,2)</f>
        <v>#REF!</v>
      </c>
      <c r="JDP402" s="73" t="s">
        <v>985</v>
      </c>
      <c r="JDQ402" s="95">
        <v>45109</v>
      </c>
      <c r="JDR402" s="65" t="s">
        <v>11</v>
      </c>
      <c r="JDS402" s="370" t="e">
        <f>VLOOKUP(JEA402,Teams,2)</f>
        <v>#REF!</v>
      </c>
      <c r="JDT402" s="370" t="e">
        <f>VLOOKUP(JEB402,Teams,2)</f>
        <v>#REF!</v>
      </c>
      <c r="JDU402" s="464"/>
      <c r="JDV402" s="369">
        <v>0.33333333333333331</v>
      </c>
      <c r="JDW402" s="370" t="e">
        <f>VLOOKUP(JDS402,fields,2)</f>
        <v>#REF!</v>
      </c>
      <c r="JDX402" s="73" t="s">
        <v>985</v>
      </c>
      <c r="JDY402" s="95">
        <v>45109</v>
      </c>
      <c r="JDZ402" s="65" t="s">
        <v>11</v>
      </c>
      <c r="JEA402" s="370" t="e">
        <f>VLOOKUP(JEI402,Teams,2)</f>
        <v>#REF!</v>
      </c>
      <c r="JEB402" s="370" t="e">
        <f>VLOOKUP(JEJ402,Teams,2)</f>
        <v>#REF!</v>
      </c>
      <c r="JEC402" s="464"/>
      <c r="JED402" s="369">
        <v>0.33333333333333331</v>
      </c>
      <c r="JEE402" s="370" t="e">
        <f>VLOOKUP(JEA402,fields,2)</f>
        <v>#REF!</v>
      </c>
      <c r="JEF402" s="73" t="s">
        <v>985</v>
      </c>
      <c r="JEG402" s="95">
        <v>45109</v>
      </c>
      <c r="JEH402" s="65" t="s">
        <v>11</v>
      </c>
      <c r="JEI402" s="370" t="e">
        <f>VLOOKUP(JEQ402,Teams,2)</f>
        <v>#REF!</v>
      </c>
      <c r="JEJ402" s="370" t="e">
        <f>VLOOKUP(JER402,Teams,2)</f>
        <v>#REF!</v>
      </c>
      <c r="JEK402" s="464"/>
      <c r="JEL402" s="369">
        <v>0.33333333333333331</v>
      </c>
      <c r="JEM402" s="370" t="e">
        <f>VLOOKUP(JEI402,fields,2)</f>
        <v>#REF!</v>
      </c>
      <c r="JEN402" s="73" t="s">
        <v>985</v>
      </c>
      <c r="JEO402" s="95">
        <v>45109</v>
      </c>
      <c r="JEP402" s="65" t="s">
        <v>11</v>
      </c>
      <c r="JEQ402" s="370" t="e">
        <f>VLOOKUP(JEY402,Teams,2)</f>
        <v>#REF!</v>
      </c>
      <c r="JER402" s="370" t="e">
        <f>VLOOKUP(JEZ402,Teams,2)</f>
        <v>#REF!</v>
      </c>
      <c r="JES402" s="464"/>
      <c r="JET402" s="369">
        <v>0.33333333333333331</v>
      </c>
      <c r="JEU402" s="370" t="e">
        <f>VLOOKUP(JEQ402,fields,2)</f>
        <v>#REF!</v>
      </c>
      <c r="JEV402" s="73" t="s">
        <v>985</v>
      </c>
      <c r="JEW402" s="95">
        <v>45109</v>
      </c>
      <c r="JEX402" s="65" t="s">
        <v>11</v>
      </c>
      <c r="JEY402" s="370" t="e">
        <f>VLOOKUP(JFG402,Teams,2)</f>
        <v>#REF!</v>
      </c>
      <c r="JEZ402" s="370" t="e">
        <f>VLOOKUP(JFH402,Teams,2)</f>
        <v>#REF!</v>
      </c>
      <c r="JFA402" s="464"/>
      <c r="JFB402" s="369">
        <v>0.33333333333333331</v>
      </c>
      <c r="JFC402" s="370" t="e">
        <f>VLOOKUP(JEY402,fields,2)</f>
        <v>#REF!</v>
      </c>
      <c r="JFD402" s="73" t="s">
        <v>985</v>
      </c>
      <c r="JFE402" s="95">
        <v>45109</v>
      </c>
      <c r="JFF402" s="65" t="s">
        <v>11</v>
      </c>
      <c r="JFG402" s="370" t="e">
        <f>VLOOKUP(JFO402,Teams,2)</f>
        <v>#REF!</v>
      </c>
      <c r="JFH402" s="370" t="e">
        <f>VLOOKUP(JFP402,Teams,2)</f>
        <v>#REF!</v>
      </c>
      <c r="JFI402" s="464"/>
      <c r="JFJ402" s="369">
        <v>0.33333333333333331</v>
      </c>
      <c r="JFK402" s="370" t="e">
        <f>VLOOKUP(JFG402,fields,2)</f>
        <v>#REF!</v>
      </c>
      <c r="JFL402" s="73" t="s">
        <v>985</v>
      </c>
      <c r="JFM402" s="95">
        <v>45109</v>
      </c>
      <c r="JFN402" s="65" t="s">
        <v>11</v>
      </c>
      <c r="JFO402" s="370" t="e">
        <f>VLOOKUP(JFW402,Teams,2)</f>
        <v>#REF!</v>
      </c>
      <c r="JFP402" s="370" t="e">
        <f>VLOOKUP(JFX402,Teams,2)</f>
        <v>#REF!</v>
      </c>
      <c r="JFQ402" s="464"/>
      <c r="JFR402" s="369">
        <v>0.33333333333333331</v>
      </c>
      <c r="JFS402" s="370" t="e">
        <f>VLOOKUP(JFO402,fields,2)</f>
        <v>#REF!</v>
      </c>
      <c r="JFT402" s="73" t="s">
        <v>985</v>
      </c>
      <c r="JFU402" s="95">
        <v>45109</v>
      </c>
      <c r="JFV402" s="65" t="s">
        <v>11</v>
      </c>
      <c r="JFW402" s="370" t="e">
        <f>VLOOKUP(JGE402,Teams,2)</f>
        <v>#REF!</v>
      </c>
      <c r="JFX402" s="370" t="e">
        <f>VLOOKUP(JGF402,Teams,2)</f>
        <v>#REF!</v>
      </c>
      <c r="JFY402" s="464"/>
      <c r="JFZ402" s="369">
        <v>0.33333333333333331</v>
      </c>
      <c r="JGA402" s="370" t="e">
        <f>VLOOKUP(JFW402,fields,2)</f>
        <v>#REF!</v>
      </c>
      <c r="JGB402" s="73" t="s">
        <v>985</v>
      </c>
      <c r="JGC402" s="95">
        <v>45109</v>
      </c>
      <c r="JGD402" s="65" t="s">
        <v>11</v>
      </c>
      <c r="JGE402" s="370" t="e">
        <f>VLOOKUP(JGM402,Teams,2)</f>
        <v>#REF!</v>
      </c>
      <c r="JGF402" s="370" t="e">
        <f>VLOOKUP(JGN402,Teams,2)</f>
        <v>#REF!</v>
      </c>
      <c r="JGG402" s="464"/>
      <c r="JGH402" s="369">
        <v>0.33333333333333331</v>
      </c>
      <c r="JGI402" s="370" t="e">
        <f>VLOOKUP(JGE402,fields,2)</f>
        <v>#REF!</v>
      </c>
      <c r="JGJ402" s="73" t="s">
        <v>985</v>
      </c>
      <c r="JGK402" s="95">
        <v>45109</v>
      </c>
      <c r="JGL402" s="65" t="s">
        <v>11</v>
      </c>
      <c r="JGM402" s="370" t="e">
        <f>VLOOKUP(JGU402,Teams,2)</f>
        <v>#REF!</v>
      </c>
      <c r="JGN402" s="370" t="e">
        <f>VLOOKUP(JGV402,Teams,2)</f>
        <v>#REF!</v>
      </c>
      <c r="JGO402" s="464"/>
      <c r="JGP402" s="369">
        <v>0.33333333333333331</v>
      </c>
      <c r="JGQ402" s="370" t="e">
        <f>VLOOKUP(JGM402,fields,2)</f>
        <v>#REF!</v>
      </c>
      <c r="JGR402" s="73" t="s">
        <v>985</v>
      </c>
      <c r="JGS402" s="95">
        <v>45109</v>
      </c>
      <c r="JGT402" s="65" t="s">
        <v>11</v>
      </c>
      <c r="JGU402" s="370" t="e">
        <f>VLOOKUP(JHC402,Teams,2)</f>
        <v>#REF!</v>
      </c>
      <c r="JGV402" s="370" t="e">
        <f>VLOOKUP(JHD402,Teams,2)</f>
        <v>#REF!</v>
      </c>
      <c r="JGW402" s="464"/>
      <c r="JGX402" s="369">
        <v>0.33333333333333331</v>
      </c>
      <c r="JGY402" s="370" t="e">
        <f>VLOOKUP(JGU402,fields,2)</f>
        <v>#REF!</v>
      </c>
      <c r="JGZ402" s="73" t="s">
        <v>985</v>
      </c>
      <c r="JHA402" s="95">
        <v>45109</v>
      </c>
      <c r="JHB402" s="65" t="s">
        <v>11</v>
      </c>
      <c r="JHC402" s="370" t="e">
        <f>VLOOKUP(JHK402,Teams,2)</f>
        <v>#REF!</v>
      </c>
      <c r="JHD402" s="370" t="e">
        <f>VLOOKUP(JHL402,Teams,2)</f>
        <v>#REF!</v>
      </c>
      <c r="JHE402" s="464"/>
      <c r="JHF402" s="369">
        <v>0.33333333333333331</v>
      </c>
      <c r="JHG402" s="370" t="e">
        <f>VLOOKUP(JHC402,fields,2)</f>
        <v>#REF!</v>
      </c>
      <c r="JHH402" s="73" t="s">
        <v>985</v>
      </c>
      <c r="JHI402" s="95">
        <v>45109</v>
      </c>
      <c r="JHJ402" s="65" t="s">
        <v>11</v>
      </c>
      <c r="JHK402" s="370" t="e">
        <f>VLOOKUP(JHS402,Teams,2)</f>
        <v>#REF!</v>
      </c>
      <c r="JHL402" s="370" t="e">
        <f>VLOOKUP(JHT402,Teams,2)</f>
        <v>#REF!</v>
      </c>
      <c r="JHM402" s="464"/>
      <c r="JHN402" s="369">
        <v>0.33333333333333331</v>
      </c>
      <c r="JHO402" s="370" t="e">
        <f>VLOOKUP(JHK402,fields,2)</f>
        <v>#REF!</v>
      </c>
      <c r="JHP402" s="73" t="s">
        <v>985</v>
      </c>
      <c r="JHQ402" s="95">
        <v>45109</v>
      </c>
      <c r="JHR402" s="65" t="s">
        <v>11</v>
      </c>
      <c r="JHS402" s="370" t="e">
        <f>VLOOKUP(JIA402,Teams,2)</f>
        <v>#REF!</v>
      </c>
      <c r="JHT402" s="370" t="e">
        <f>VLOOKUP(JIB402,Teams,2)</f>
        <v>#REF!</v>
      </c>
      <c r="JHU402" s="464"/>
      <c r="JHV402" s="369">
        <v>0.33333333333333331</v>
      </c>
      <c r="JHW402" s="370" t="e">
        <f>VLOOKUP(JHS402,fields,2)</f>
        <v>#REF!</v>
      </c>
      <c r="JHX402" s="73" t="s">
        <v>985</v>
      </c>
      <c r="JHY402" s="95">
        <v>45109</v>
      </c>
      <c r="JHZ402" s="65" t="s">
        <v>11</v>
      </c>
      <c r="JIA402" s="370" t="e">
        <f>VLOOKUP(JII402,Teams,2)</f>
        <v>#REF!</v>
      </c>
      <c r="JIB402" s="370" t="e">
        <f>VLOOKUP(JIJ402,Teams,2)</f>
        <v>#REF!</v>
      </c>
      <c r="JIC402" s="464"/>
      <c r="JID402" s="369">
        <v>0.33333333333333331</v>
      </c>
      <c r="JIE402" s="370" t="e">
        <f>VLOOKUP(JIA402,fields,2)</f>
        <v>#REF!</v>
      </c>
      <c r="JIF402" s="73" t="s">
        <v>985</v>
      </c>
      <c r="JIG402" s="95">
        <v>45109</v>
      </c>
      <c r="JIH402" s="65" t="s">
        <v>11</v>
      </c>
      <c r="JII402" s="370" t="e">
        <f>VLOOKUP(JIQ402,Teams,2)</f>
        <v>#REF!</v>
      </c>
      <c r="JIJ402" s="370" t="e">
        <f>VLOOKUP(JIR402,Teams,2)</f>
        <v>#REF!</v>
      </c>
      <c r="JIK402" s="464"/>
      <c r="JIL402" s="369">
        <v>0.33333333333333331</v>
      </c>
      <c r="JIM402" s="370" t="e">
        <f>VLOOKUP(JII402,fields,2)</f>
        <v>#REF!</v>
      </c>
      <c r="JIN402" s="73" t="s">
        <v>985</v>
      </c>
      <c r="JIO402" s="95">
        <v>45109</v>
      </c>
      <c r="JIP402" s="65" t="s">
        <v>11</v>
      </c>
      <c r="JIQ402" s="370" t="e">
        <f>VLOOKUP(JIY402,Teams,2)</f>
        <v>#REF!</v>
      </c>
      <c r="JIR402" s="370" t="e">
        <f>VLOOKUP(JIZ402,Teams,2)</f>
        <v>#REF!</v>
      </c>
      <c r="JIS402" s="464"/>
      <c r="JIT402" s="369">
        <v>0.33333333333333331</v>
      </c>
      <c r="JIU402" s="370" t="e">
        <f>VLOOKUP(JIQ402,fields,2)</f>
        <v>#REF!</v>
      </c>
      <c r="JIV402" s="73" t="s">
        <v>985</v>
      </c>
      <c r="JIW402" s="95">
        <v>45109</v>
      </c>
      <c r="JIX402" s="65" t="s">
        <v>11</v>
      </c>
      <c r="JIY402" s="370" t="e">
        <f>VLOOKUP(JJG402,Teams,2)</f>
        <v>#REF!</v>
      </c>
      <c r="JIZ402" s="370" t="e">
        <f>VLOOKUP(JJH402,Teams,2)</f>
        <v>#REF!</v>
      </c>
      <c r="JJA402" s="464"/>
      <c r="JJB402" s="369">
        <v>0.33333333333333331</v>
      </c>
      <c r="JJC402" s="370" t="e">
        <f>VLOOKUP(JIY402,fields,2)</f>
        <v>#REF!</v>
      </c>
      <c r="JJD402" s="73" t="s">
        <v>985</v>
      </c>
      <c r="JJE402" s="95">
        <v>45109</v>
      </c>
      <c r="JJF402" s="65" t="s">
        <v>11</v>
      </c>
      <c r="JJG402" s="370" t="e">
        <f>VLOOKUP(JJO402,Teams,2)</f>
        <v>#REF!</v>
      </c>
      <c r="JJH402" s="370" t="e">
        <f>VLOOKUP(JJP402,Teams,2)</f>
        <v>#REF!</v>
      </c>
      <c r="JJI402" s="464"/>
      <c r="JJJ402" s="369">
        <v>0.33333333333333331</v>
      </c>
      <c r="JJK402" s="370" t="e">
        <f>VLOOKUP(JJG402,fields,2)</f>
        <v>#REF!</v>
      </c>
      <c r="JJL402" s="73" t="s">
        <v>985</v>
      </c>
      <c r="JJM402" s="95">
        <v>45109</v>
      </c>
      <c r="JJN402" s="65" t="s">
        <v>11</v>
      </c>
      <c r="JJO402" s="370" t="e">
        <f>VLOOKUP(JJW402,Teams,2)</f>
        <v>#REF!</v>
      </c>
      <c r="JJP402" s="370" t="e">
        <f>VLOOKUP(JJX402,Teams,2)</f>
        <v>#REF!</v>
      </c>
      <c r="JJQ402" s="464"/>
      <c r="JJR402" s="369">
        <v>0.33333333333333331</v>
      </c>
      <c r="JJS402" s="370" t="e">
        <f>VLOOKUP(JJO402,fields,2)</f>
        <v>#REF!</v>
      </c>
      <c r="JJT402" s="73" t="s">
        <v>985</v>
      </c>
      <c r="JJU402" s="95">
        <v>45109</v>
      </c>
      <c r="JJV402" s="65" t="s">
        <v>11</v>
      </c>
      <c r="JJW402" s="370" t="e">
        <f>VLOOKUP(JKE402,Teams,2)</f>
        <v>#REF!</v>
      </c>
      <c r="JJX402" s="370" t="e">
        <f>VLOOKUP(JKF402,Teams,2)</f>
        <v>#REF!</v>
      </c>
      <c r="JJY402" s="464"/>
      <c r="JJZ402" s="369">
        <v>0.33333333333333331</v>
      </c>
      <c r="JKA402" s="370" t="e">
        <f>VLOOKUP(JJW402,fields,2)</f>
        <v>#REF!</v>
      </c>
      <c r="JKB402" s="73" t="s">
        <v>985</v>
      </c>
      <c r="JKC402" s="95">
        <v>45109</v>
      </c>
      <c r="JKD402" s="65" t="s">
        <v>11</v>
      </c>
      <c r="JKE402" s="370" t="e">
        <f>VLOOKUP(JKM402,Teams,2)</f>
        <v>#REF!</v>
      </c>
      <c r="JKF402" s="370" t="e">
        <f>VLOOKUP(JKN402,Teams,2)</f>
        <v>#REF!</v>
      </c>
      <c r="JKG402" s="464"/>
      <c r="JKH402" s="369">
        <v>0.33333333333333331</v>
      </c>
      <c r="JKI402" s="370" t="e">
        <f>VLOOKUP(JKE402,fields,2)</f>
        <v>#REF!</v>
      </c>
      <c r="JKJ402" s="73" t="s">
        <v>985</v>
      </c>
      <c r="JKK402" s="95">
        <v>45109</v>
      </c>
      <c r="JKL402" s="65" t="s">
        <v>11</v>
      </c>
      <c r="JKM402" s="370" t="e">
        <f>VLOOKUP(JKU402,Teams,2)</f>
        <v>#REF!</v>
      </c>
      <c r="JKN402" s="370" t="e">
        <f>VLOOKUP(JKV402,Teams,2)</f>
        <v>#REF!</v>
      </c>
      <c r="JKO402" s="464"/>
      <c r="JKP402" s="369">
        <v>0.33333333333333331</v>
      </c>
      <c r="JKQ402" s="370" t="e">
        <f>VLOOKUP(JKM402,fields,2)</f>
        <v>#REF!</v>
      </c>
      <c r="JKR402" s="73" t="s">
        <v>985</v>
      </c>
      <c r="JKS402" s="95">
        <v>45109</v>
      </c>
      <c r="JKT402" s="65" t="s">
        <v>11</v>
      </c>
      <c r="JKU402" s="370" t="e">
        <f>VLOOKUP(JLC402,Teams,2)</f>
        <v>#REF!</v>
      </c>
      <c r="JKV402" s="370" t="e">
        <f>VLOOKUP(JLD402,Teams,2)</f>
        <v>#REF!</v>
      </c>
      <c r="JKW402" s="464"/>
      <c r="JKX402" s="369">
        <v>0.33333333333333331</v>
      </c>
      <c r="JKY402" s="370" t="e">
        <f>VLOOKUP(JKU402,fields,2)</f>
        <v>#REF!</v>
      </c>
      <c r="JKZ402" s="73" t="s">
        <v>985</v>
      </c>
      <c r="JLA402" s="95">
        <v>45109</v>
      </c>
      <c r="JLB402" s="65" t="s">
        <v>11</v>
      </c>
      <c r="JLC402" s="370" t="e">
        <f>VLOOKUP(JLK402,Teams,2)</f>
        <v>#REF!</v>
      </c>
      <c r="JLD402" s="370" t="e">
        <f>VLOOKUP(JLL402,Teams,2)</f>
        <v>#REF!</v>
      </c>
      <c r="JLE402" s="464"/>
      <c r="JLF402" s="369">
        <v>0.33333333333333331</v>
      </c>
      <c r="JLG402" s="370" t="e">
        <f>VLOOKUP(JLC402,fields,2)</f>
        <v>#REF!</v>
      </c>
      <c r="JLH402" s="73" t="s">
        <v>985</v>
      </c>
      <c r="JLI402" s="95">
        <v>45109</v>
      </c>
      <c r="JLJ402" s="65" t="s">
        <v>11</v>
      </c>
      <c r="JLK402" s="370" t="e">
        <f>VLOOKUP(JLS402,Teams,2)</f>
        <v>#REF!</v>
      </c>
      <c r="JLL402" s="370" t="e">
        <f>VLOOKUP(JLT402,Teams,2)</f>
        <v>#REF!</v>
      </c>
      <c r="JLM402" s="464"/>
      <c r="JLN402" s="369">
        <v>0.33333333333333331</v>
      </c>
      <c r="JLO402" s="370" t="e">
        <f>VLOOKUP(JLK402,fields,2)</f>
        <v>#REF!</v>
      </c>
      <c r="JLP402" s="73" t="s">
        <v>985</v>
      </c>
      <c r="JLQ402" s="95">
        <v>45109</v>
      </c>
      <c r="JLR402" s="65" t="s">
        <v>11</v>
      </c>
      <c r="JLS402" s="370" t="e">
        <f>VLOOKUP(JMA402,Teams,2)</f>
        <v>#REF!</v>
      </c>
      <c r="JLT402" s="370" t="e">
        <f>VLOOKUP(JMB402,Teams,2)</f>
        <v>#REF!</v>
      </c>
      <c r="JLU402" s="464"/>
      <c r="JLV402" s="369">
        <v>0.33333333333333331</v>
      </c>
      <c r="JLW402" s="370" t="e">
        <f>VLOOKUP(JLS402,fields,2)</f>
        <v>#REF!</v>
      </c>
      <c r="JLX402" s="73" t="s">
        <v>985</v>
      </c>
      <c r="JLY402" s="95">
        <v>45109</v>
      </c>
      <c r="JLZ402" s="65" t="s">
        <v>11</v>
      </c>
      <c r="JMA402" s="370" t="e">
        <f>VLOOKUP(JMI402,Teams,2)</f>
        <v>#REF!</v>
      </c>
      <c r="JMB402" s="370" t="e">
        <f>VLOOKUP(JMJ402,Teams,2)</f>
        <v>#REF!</v>
      </c>
      <c r="JMC402" s="464"/>
      <c r="JMD402" s="369">
        <v>0.33333333333333331</v>
      </c>
      <c r="JME402" s="370" t="e">
        <f>VLOOKUP(JMA402,fields,2)</f>
        <v>#REF!</v>
      </c>
      <c r="JMF402" s="73" t="s">
        <v>985</v>
      </c>
      <c r="JMG402" s="95">
        <v>45109</v>
      </c>
      <c r="JMH402" s="65" t="s">
        <v>11</v>
      </c>
      <c r="JMI402" s="370" t="e">
        <f>VLOOKUP(JMQ402,Teams,2)</f>
        <v>#REF!</v>
      </c>
      <c r="JMJ402" s="370" t="e">
        <f>VLOOKUP(JMR402,Teams,2)</f>
        <v>#REF!</v>
      </c>
      <c r="JMK402" s="464"/>
      <c r="JML402" s="369">
        <v>0.33333333333333331</v>
      </c>
      <c r="JMM402" s="370" t="e">
        <f>VLOOKUP(JMI402,fields,2)</f>
        <v>#REF!</v>
      </c>
      <c r="JMN402" s="73" t="s">
        <v>985</v>
      </c>
      <c r="JMO402" s="95">
        <v>45109</v>
      </c>
      <c r="JMP402" s="65" t="s">
        <v>11</v>
      </c>
      <c r="JMQ402" s="370" t="e">
        <f>VLOOKUP(JMY402,Teams,2)</f>
        <v>#REF!</v>
      </c>
      <c r="JMR402" s="370" t="e">
        <f>VLOOKUP(JMZ402,Teams,2)</f>
        <v>#REF!</v>
      </c>
      <c r="JMS402" s="464"/>
      <c r="JMT402" s="369">
        <v>0.33333333333333331</v>
      </c>
      <c r="JMU402" s="370" t="e">
        <f>VLOOKUP(JMQ402,fields,2)</f>
        <v>#REF!</v>
      </c>
      <c r="JMV402" s="73" t="s">
        <v>985</v>
      </c>
      <c r="JMW402" s="95">
        <v>45109</v>
      </c>
      <c r="JMX402" s="65" t="s">
        <v>11</v>
      </c>
      <c r="JMY402" s="370" t="e">
        <f>VLOOKUP(JNG402,Teams,2)</f>
        <v>#REF!</v>
      </c>
      <c r="JMZ402" s="370" t="e">
        <f>VLOOKUP(JNH402,Teams,2)</f>
        <v>#REF!</v>
      </c>
      <c r="JNA402" s="464"/>
      <c r="JNB402" s="369">
        <v>0.33333333333333331</v>
      </c>
      <c r="JNC402" s="370" t="e">
        <f>VLOOKUP(JMY402,fields,2)</f>
        <v>#REF!</v>
      </c>
      <c r="JND402" s="73" t="s">
        <v>985</v>
      </c>
      <c r="JNE402" s="95">
        <v>45109</v>
      </c>
      <c r="JNF402" s="65" t="s">
        <v>11</v>
      </c>
      <c r="JNG402" s="370" t="e">
        <f>VLOOKUP(JNO402,Teams,2)</f>
        <v>#REF!</v>
      </c>
      <c r="JNH402" s="370" t="e">
        <f>VLOOKUP(JNP402,Teams,2)</f>
        <v>#REF!</v>
      </c>
      <c r="JNI402" s="464"/>
      <c r="JNJ402" s="369">
        <v>0.33333333333333331</v>
      </c>
      <c r="JNK402" s="370" t="e">
        <f>VLOOKUP(JNG402,fields,2)</f>
        <v>#REF!</v>
      </c>
      <c r="JNL402" s="73" t="s">
        <v>985</v>
      </c>
      <c r="JNM402" s="95">
        <v>45109</v>
      </c>
      <c r="JNN402" s="65" t="s">
        <v>11</v>
      </c>
      <c r="JNO402" s="370" t="e">
        <f>VLOOKUP(JNW402,Teams,2)</f>
        <v>#REF!</v>
      </c>
      <c r="JNP402" s="370" t="e">
        <f>VLOOKUP(JNX402,Teams,2)</f>
        <v>#REF!</v>
      </c>
      <c r="JNQ402" s="464"/>
      <c r="JNR402" s="369">
        <v>0.33333333333333331</v>
      </c>
      <c r="JNS402" s="370" t="e">
        <f>VLOOKUP(JNO402,fields,2)</f>
        <v>#REF!</v>
      </c>
      <c r="JNT402" s="73" t="s">
        <v>985</v>
      </c>
      <c r="JNU402" s="95">
        <v>45109</v>
      </c>
      <c r="JNV402" s="65" t="s">
        <v>11</v>
      </c>
      <c r="JNW402" s="370" t="e">
        <f>VLOOKUP(JOE402,Teams,2)</f>
        <v>#REF!</v>
      </c>
      <c r="JNX402" s="370" t="e">
        <f>VLOOKUP(JOF402,Teams,2)</f>
        <v>#REF!</v>
      </c>
      <c r="JNY402" s="464"/>
      <c r="JNZ402" s="369">
        <v>0.33333333333333331</v>
      </c>
      <c r="JOA402" s="370" t="e">
        <f>VLOOKUP(JNW402,fields,2)</f>
        <v>#REF!</v>
      </c>
      <c r="JOB402" s="73" t="s">
        <v>985</v>
      </c>
      <c r="JOC402" s="95">
        <v>45109</v>
      </c>
      <c r="JOD402" s="65" t="s">
        <v>11</v>
      </c>
      <c r="JOE402" s="370" t="e">
        <f>VLOOKUP(JOM402,Teams,2)</f>
        <v>#REF!</v>
      </c>
      <c r="JOF402" s="370" t="e">
        <f>VLOOKUP(JON402,Teams,2)</f>
        <v>#REF!</v>
      </c>
      <c r="JOG402" s="464"/>
      <c r="JOH402" s="369">
        <v>0.33333333333333331</v>
      </c>
      <c r="JOI402" s="370" t="e">
        <f>VLOOKUP(JOE402,fields,2)</f>
        <v>#REF!</v>
      </c>
      <c r="JOJ402" s="73" t="s">
        <v>985</v>
      </c>
      <c r="JOK402" s="95">
        <v>45109</v>
      </c>
      <c r="JOL402" s="65" t="s">
        <v>11</v>
      </c>
      <c r="JOM402" s="370" t="e">
        <f>VLOOKUP(JOU402,Teams,2)</f>
        <v>#REF!</v>
      </c>
      <c r="JON402" s="370" t="e">
        <f>VLOOKUP(JOV402,Teams,2)</f>
        <v>#REF!</v>
      </c>
      <c r="JOO402" s="464"/>
      <c r="JOP402" s="369">
        <v>0.33333333333333331</v>
      </c>
      <c r="JOQ402" s="370" t="e">
        <f>VLOOKUP(JOM402,fields,2)</f>
        <v>#REF!</v>
      </c>
      <c r="JOR402" s="73" t="s">
        <v>985</v>
      </c>
      <c r="JOS402" s="95">
        <v>45109</v>
      </c>
      <c r="JOT402" s="65" t="s">
        <v>11</v>
      </c>
      <c r="JOU402" s="370" t="e">
        <f>VLOOKUP(JPC402,Teams,2)</f>
        <v>#REF!</v>
      </c>
      <c r="JOV402" s="370" t="e">
        <f>VLOOKUP(JPD402,Teams,2)</f>
        <v>#REF!</v>
      </c>
      <c r="JOW402" s="464"/>
      <c r="JOX402" s="369">
        <v>0.33333333333333331</v>
      </c>
      <c r="JOY402" s="370" t="e">
        <f>VLOOKUP(JOU402,fields,2)</f>
        <v>#REF!</v>
      </c>
      <c r="JOZ402" s="73" t="s">
        <v>985</v>
      </c>
      <c r="JPA402" s="95">
        <v>45109</v>
      </c>
      <c r="JPB402" s="65" t="s">
        <v>11</v>
      </c>
      <c r="JPC402" s="370" t="e">
        <f>VLOOKUP(JPK402,Teams,2)</f>
        <v>#REF!</v>
      </c>
      <c r="JPD402" s="370" t="e">
        <f>VLOOKUP(JPL402,Teams,2)</f>
        <v>#REF!</v>
      </c>
      <c r="JPE402" s="464"/>
      <c r="JPF402" s="369">
        <v>0.33333333333333331</v>
      </c>
      <c r="JPG402" s="370" t="e">
        <f>VLOOKUP(JPC402,fields,2)</f>
        <v>#REF!</v>
      </c>
      <c r="JPH402" s="73" t="s">
        <v>985</v>
      </c>
      <c r="JPI402" s="95">
        <v>45109</v>
      </c>
      <c r="JPJ402" s="65" t="s">
        <v>11</v>
      </c>
      <c r="JPK402" s="370" t="e">
        <f>VLOOKUP(JPS402,Teams,2)</f>
        <v>#REF!</v>
      </c>
      <c r="JPL402" s="370" t="e">
        <f>VLOOKUP(JPT402,Teams,2)</f>
        <v>#REF!</v>
      </c>
      <c r="JPM402" s="464"/>
      <c r="JPN402" s="369">
        <v>0.33333333333333331</v>
      </c>
      <c r="JPO402" s="370" t="e">
        <f>VLOOKUP(JPK402,fields,2)</f>
        <v>#REF!</v>
      </c>
      <c r="JPP402" s="73" t="s">
        <v>985</v>
      </c>
      <c r="JPQ402" s="95">
        <v>45109</v>
      </c>
      <c r="JPR402" s="65" t="s">
        <v>11</v>
      </c>
      <c r="JPS402" s="370" t="e">
        <f>VLOOKUP(JQA402,Teams,2)</f>
        <v>#REF!</v>
      </c>
      <c r="JPT402" s="370" t="e">
        <f>VLOOKUP(JQB402,Teams,2)</f>
        <v>#REF!</v>
      </c>
      <c r="JPU402" s="464"/>
      <c r="JPV402" s="369">
        <v>0.33333333333333331</v>
      </c>
      <c r="JPW402" s="370" t="e">
        <f>VLOOKUP(JPS402,fields,2)</f>
        <v>#REF!</v>
      </c>
      <c r="JPX402" s="73" t="s">
        <v>985</v>
      </c>
      <c r="JPY402" s="95">
        <v>45109</v>
      </c>
      <c r="JPZ402" s="65" t="s">
        <v>11</v>
      </c>
      <c r="JQA402" s="370" t="e">
        <f>VLOOKUP(JQI402,Teams,2)</f>
        <v>#REF!</v>
      </c>
      <c r="JQB402" s="370" t="e">
        <f>VLOOKUP(JQJ402,Teams,2)</f>
        <v>#REF!</v>
      </c>
      <c r="JQC402" s="464"/>
      <c r="JQD402" s="369">
        <v>0.33333333333333331</v>
      </c>
      <c r="JQE402" s="370" t="e">
        <f>VLOOKUP(JQA402,fields,2)</f>
        <v>#REF!</v>
      </c>
      <c r="JQF402" s="73" t="s">
        <v>985</v>
      </c>
      <c r="JQG402" s="95">
        <v>45109</v>
      </c>
      <c r="JQH402" s="65" t="s">
        <v>11</v>
      </c>
      <c r="JQI402" s="370" t="e">
        <f>VLOOKUP(JQQ402,Teams,2)</f>
        <v>#REF!</v>
      </c>
      <c r="JQJ402" s="370" t="e">
        <f>VLOOKUP(JQR402,Teams,2)</f>
        <v>#REF!</v>
      </c>
      <c r="JQK402" s="464"/>
      <c r="JQL402" s="369">
        <v>0.33333333333333331</v>
      </c>
      <c r="JQM402" s="370" t="e">
        <f>VLOOKUP(JQI402,fields,2)</f>
        <v>#REF!</v>
      </c>
      <c r="JQN402" s="73" t="s">
        <v>985</v>
      </c>
      <c r="JQO402" s="95">
        <v>45109</v>
      </c>
      <c r="JQP402" s="65" t="s">
        <v>11</v>
      </c>
      <c r="JQQ402" s="370" t="e">
        <f>VLOOKUP(JQY402,Teams,2)</f>
        <v>#REF!</v>
      </c>
      <c r="JQR402" s="370" t="e">
        <f>VLOOKUP(JQZ402,Teams,2)</f>
        <v>#REF!</v>
      </c>
      <c r="JQS402" s="464"/>
      <c r="JQT402" s="369">
        <v>0.33333333333333331</v>
      </c>
      <c r="JQU402" s="370" t="e">
        <f>VLOOKUP(JQQ402,fields,2)</f>
        <v>#REF!</v>
      </c>
      <c r="JQV402" s="73" t="s">
        <v>985</v>
      </c>
      <c r="JQW402" s="95">
        <v>45109</v>
      </c>
      <c r="JQX402" s="65" t="s">
        <v>11</v>
      </c>
      <c r="JQY402" s="370" t="e">
        <f>VLOOKUP(JRG402,Teams,2)</f>
        <v>#REF!</v>
      </c>
      <c r="JQZ402" s="370" t="e">
        <f>VLOOKUP(JRH402,Teams,2)</f>
        <v>#REF!</v>
      </c>
      <c r="JRA402" s="464"/>
      <c r="JRB402" s="369">
        <v>0.33333333333333331</v>
      </c>
      <c r="JRC402" s="370" t="e">
        <f>VLOOKUP(JQY402,fields,2)</f>
        <v>#REF!</v>
      </c>
      <c r="JRD402" s="73" t="s">
        <v>985</v>
      </c>
      <c r="JRE402" s="95">
        <v>45109</v>
      </c>
      <c r="JRF402" s="65" t="s">
        <v>11</v>
      </c>
      <c r="JRG402" s="370" t="e">
        <f>VLOOKUP(JRO402,Teams,2)</f>
        <v>#REF!</v>
      </c>
      <c r="JRH402" s="370" t="e">
        <f>VLOOKUP(JRP402,Teams,2)</f>
        <v>#REF!</v>
      </c>
      <c r="JRI402" s="464"/>
      <c r="JRJ402" s="369">
        <v>0.33333333333333331</v>
      </c>
      <c r="JRK402" s="370" t="e">
        <f>VLOOKUP(JRG402,fields,2)</f>
        <v>#REF!</v>
      </c>
      <c r="JRL402" s="73" t="s">
        <v>985</v>
      </c>
      <c r="JRM402" s="95">
        <v>45109</v>
      </c>
      <c r="JRN402" s="65" t="s">
        <v>11</v>
      </c>
      <c r="JRO402" s="370" t="e">
        <f>VLOOKUP(JRW402,Teams,2)</f>
        <v>#REF!</v>
      </c>
      <c r="JRP402" s="370" t="e">
        <f>VLOOKUP(JRX402,Teams,2)</f>
        <v>#REF!</v>
      </c>
      <c r="JRQ402" s="464"/>
      <c r="JRR402" s="369">
        <v>0.33333333333333331</v>
      </c>
      <c r="JRS402" s="370" t="e">
        <f>VLOOKUP(JRO402,fields,2)</f>
        <v>#REF!</v>
      </c>
      <c r="JRT402" s="73" t="s">
        <v>985</v>
      </c>
      <c r="JRU402" s="95">
        <v>45109</v>
      </c>
      <c r="JRV402" s="65" t="s">
        <v>11</v>
      </c>
      <c r="JRW402" s="370" t="e">
        <f>VLOOKUP(JSE402,Teams,2)</f>
        <v>#REF!</v>
      </c>
      <c r="JRX402" s="370" t="e">
        <f>VLOOKUP(JSF402,Teams,2)</f>
        <v>#REF!</v>
      </c>
      <c r="JRY402" s="464"/>
      <c r="JRZ402" s="369">
        <v>0.33333333333333331</v>
      </c>
      <c r="JSA402" s="370" t="e">
        <f>VLOOKUP(JRW402,fields,2)</f>
        <v>#REF!</v>
      </c>
      <c r="JSB402" s="73" t="s">
        <v>985</v>
      </c>
      <c r="JSC402" s="95">
        <v>45109</v>
      </c>
      <c r="JSD402" s="65" t="s">
        <v>11</v>
      </c>
      <c r="JSE402" s="370" t="e">
        <f>VLOOKUP(JSM402,Teams,2)</f>
        <v>#REF!</v>
      </c>
      <c r="JSF402" s="370" t="e">
        <f>VLOOKUP(JSN402,Teams,2)</f>
        <v>#REF!</v>
      </c>
      <c r="JSG402" s="464"/>
      <c r="JSH402" s="369">
        <v>0.33333333333333331</v>
      </c>
      <c r="JSI402" s="370" t="e">
        <f>VLOOKUP(JSE402,fields,2)</f>
        <v>#REF!</v>
      </c>
      <c r="JSJ402" s="73" t="s">
        <v>985</v>
      </c>
      <c r="JSK402" s="95">
        <v>45109</v>
      </c>
      <c r="JSL402" s="65" t="s">
        <v>11</v>
      </c>
      <c r="JSM402" s="370" t="e">
        <f>VLOOKUP(JSU402,Teams,2)</f>
        <v>#REF!</v>
      </c>
      <c r="JSN402" s="370" t="e">
        <f>VLOOKUP(JSV402,Teams,2)</f>
        <v>#REF!</v>
      </c>
      <c r="JSO402" s="464"/>
      <c r="JSP402" s="369">
        <v>0.33333333333333331</v>
      </c>
      <c r="JSQ402" s="370" t="e">
        <f>VLOOKUP(JSM402,fields,2)</f>
        <v>#REF!</v>
      </c>
      <c r="JSR402" s="73" t="s">
        <v>985</v>
      </c>
      <c r="JSS402" s="95">
        <v>45109</v>
      </c>
      <c r="JST402" s="65" t="s">
        <v>11</v>
      </c>
      <c r="JSU402" s="370" t="e">
        <f>VLOOKUP(JTC402,Teams,2)</f>
        <v>#REF!</v>
      </c>
      <c r="JSV402" s="370" t="e">
        <f>VLOOKUP(JTD402,Teams,2)</f>
        <v>#REF!</v>
      </c>
      <c r="JSW402" s="464"/>
      <c r="JSX402" s="369">
        <v>0.33333333333333331</v>
      </c>
      <c r="JSY402" s="370" t="e">
        <f>VLOOKUP(JSU402,fields,2)</f>
        <v>#REF!</v>
      </c>
      <c r="JSZ402" s="73" t="s">
        <v>985</v>
      </c>
      <c r="JTA402" s="95">
        <v>45109</v>
      </c>
      <c r="JTB402" s="65" t="s">
        <v>11</v>
      </c>
      <c r="JTC402" s="370" t="e">
        <f>VLOOKUP(JTK402,Teams,2)</f>
        <v>#REF!</v>
      </c>
      <c r="JTD402" s="370" t="e">
        <f>VLOOKUP(JTL402,Teams,2)</f>
        <v>#REF!</v>
      </c>
      <c r="JTE402" s="464"/>
      <c r="JTF402" s="369">
        <v>0.33333333333333331</v>
      </c>
      <c r="JTG402" s="370" t="e">
        <f>VLOOKUP(JTC402,fields,2)</f>
        <v>#REF!</v>
      </c>
      <c r="JTH402" s="73" t="s">
        <v>985</v>
      </c>
      <c r="JTI402" s="95">
        <v>45109</v>
      </c>
      <c r="JTJ402" s="65" t="s">
        <v>11</v>
      </c>
      <c r="JTK402" s="370" t="e">
        <f>VLOOKUP(JTS402,Teams,2)</f>
        <v>#REF!</v>
      </c>
      <c r="JTL402" s="370" t="e">
        <f>VLOOKUP(JTT402,Teams,2)</f>
        <v>#REF!</v>
      </c>
      <c r="JTM402" s="464"/>
      <c r="JTN402" s="369">
        <v>0.33333333333333331</v>
      </c>
      <c r="JTO402" s="370" t="e">
        <f>VLOOKUP(JTK402,fields,2)</f>
        <v>#REF!</v>
      </c>
      <c r="JTP402" s="73" t="s">
        <v>985</v>
      </c>
      <c r="JTQ402" s="95">
        <v>45109</v>
      </c>
      <c r="JTR402" s="65" t="s">
        <v>11</v>
      </c>
      <c r="JTS402" s="370" t="e">
        <f>VLOOKUP(JUA402,Teams,2)</f>
        <v>#REF!</v>
      </c>
      <c r="JTT402" s="370" t="e">
        <f>VLOOKUP(JUB402,Teams,2)</f>
        <v>#REF!</v>
      </c>
      <c r="JTU402" s="464"/>
      <c r="JTV402" s="369">
        <v>0.33333333333333331</v>
      </c>
      <c r="JTW402" s="370" t="e">
        <f>VLOOKUP(JTS402,fields,2)</f>
        <v>#REF!</v>
      </c>
      <c r="JTX402" s="73" t="s">
        <v>985</v>
      </c>
      <c r="JTY402" s="95">
        <v>45109</v>
      </c>
      <c r="JTZ402" s="65" t="s">
        <v>11</v>
      </c>
      <c r="JUA402" s="370" t="e">
        <f>VLOOKUP(JUI402,Teams,2)</f>
        <v>#REF!</v>
      </c>
      <c r="JUB402" s="370" t="e">
        <f>VLOOKUP(JUJ402,Teams,2)</f>
        <v>#REF!</v>
      </c>
      <c r="JUC402" s="464"/>
      <c r="JUD402" s="369">
        <v>0.33333333333333331</v>
      </c>
      <c r="JUE402" s="370" t="e">
        <f>VLOOKUP(JUA402,fields,2)</f>
        <v>#REF!</v>
      </c>
      <c r="JUF402" s="73" t="s">
        <v>985</v>
      </c>
      <c r="JUG402" s="95">
        <v>45109</v>
      </c>
      <c r="JUH402" s="65" t="s">
        <v>11</v>
      </c>
      <c r="JUI402" s="370" t="e">
        <f>VLOOKUP(JUQ402,Teams,2)</f>
        <v>#REF!</v>
      </c>
      <c r="JUJ402" s="370" t="e">
        <f>VLOOKUP(JUR402,Teams,2)</f>
        <v>#REF!</v>
      </c>
      <c r="JUK402" s="464"/>
      <c r="JUL402" s="369">
        <v>0.33333333333333331</v>
      </c>
      <c r="JUM402" s="370" t="e">
        <f>VLOOKUP(JUI402,fields,2)</f>
        <v>#REF!</v>
      </c>
      <c r="JUN402" s="73" t="s">
        <v>985</v>
      </c>
      <c r="JUO402" s="95">
        <v>45109</v>
      </c>
      <c r="JUP402" s="65" t="s">
        <v>11</v>
      </c>
      <c r="JUQ402" s="370" t="e">
        <f>VLOOKUP(JUY402,Teams,2)</f>
        <v>#REF!</v>
      </c>
      <c r="JUR402" s="370" t="e">
        <f>VLOOKUP(JUZ402,Teams,2)</f>
        <v>#REF!</v>
      </c>
      <c r="JUS402" s="464"/>
      <c r="JUT402" s="369">
        <v>0.33333333333333331</v>
      </c>
      <c r="JUU402" s="370" t="e">
        <f>VLOOKUP(JUQ402,fields,2)</f>
        <v>#REF!</v>
      </c>
      <c r="JUV402" s="73" t="s">
        <v>985</v>
      </c>
      <c r="JUW402" s="95">
        <v>45109</v>
      </c>
      <c r="JUX402" s="65" t="s">
        <v>11</v>
      </c>
      <c r="JUY402" s="370" t="e">
        <f>VLOOKUP(JVG402,Teams,2)</f>
        <v>#REF!</v>
      </c>
      <c r="JUZ402" s="370" t="e">
        <f>VLOOKUP(JVH402,Teams,2)</f>
        <v>#REF!</v>
      </c>
      <c r="JVA402" s="464"/>
      <c r="JVB402" s="369">
        <v>0.33333333333333331</v>
      </c>
      <c r="JVC402" s="370" t="e">
        <f>VLOOKUP(JUY402,fields,2)</f>
        <v>#REF!</v>
      </c>
      <c r="JVD402" s="73" t="s">
        <v>985</v>
      </c>
      <c r="JVE402" s="95">
        <v>45109</v>
      </c>
      <c r="JVF402" s="65" t="s">
        <v>11</v>
      </c>
      <c r="JVG402" s="370" t="e">
        <f>VLOOKUP(JVO402,Teams,2)</f>
        <v>#REF!</v>
      </c>
      <c r="JVH402" s="370" t="e">
        <f>VLOOKUP(JVP402,Teams,2)</f>
        <v>#REF!</v>
      </c>
      <c r="JVI402" s="464"/>
      <c r="JVJ402" s="369">
        <v>0.33333333333333331</v>
      </c>
      <c r="JVK402" s="370" t="e">
        <f>VLOOKUP(JVG402,fields,2)</f>
        <v>#REF!</v>
      </c>
      <c r="JVL402" s="73" t="s">
        <v>985</v>
      </c>
      <c r="JVM402" s="95">
        <v>45109</v>
      </c>
      <c r="JVN402" s="65" t="s">
        <v>11</v>
      </c>
      <c r="JVO402" s="370" t="e">
        <f>VLOOKUP(JVW402,Teams,2)</f>
        <v>#REF!</v>
      </c>
      <c r="JVP402" s="370" t="e">
        <f>VLOOKUP(JVX402,Teams,2)</f>
        <v>#REF!</v>
      </c>
      <c r="JVQ402" s="464"/>
      <c r="JVR402" s="369">
        <v>0.33333333333333331</v>
      </c>
      <c r="JVS402" s="370" t="e">
        <f>VLOOKUP(JVO402,fields,2)</f>
        <v>#REF!</v>
      </c>
      <c r="JVT402" s="73" t="s">
        <v>985</v>
      </c>
      <c r="JVU402" s="95">
        <v>45109</v>
      </c>
      <c r="JVV402" s="65" t="s">
        <v>11</v>
      </c>
      <c r="JVW402" s="370" t="e">
        <f>VLOOKUP(JWE402,Teams,2)</f>
        <v>#REF!</v>
      </c>
      <c r="JVX402" s="370" t="e">
        <f>VLOOKUP(JWF402,Teams,2)</f>
        <v>#REF!</v>
      </c>
      <c r="JVY402" s="464"/>
      <c r="JVZ402" s="369">
        <v>0.33333333333333331</v>
      </c>
      <c r="JWA402" s="370" t="e">
        <f>VLOOKUP(JVW402,fields,2)</f>
        <v>#REF!</v>
      </c>
      <c r="JWB402" s="73" t="s">
        <v>985</v>
      </c>
      <c r="JWC402" s="95">
        <v>45109</v>
      </c>
      <c r="JWD402" s="65" t="s">
        <v>11</v>
      </c>
      <c r="JWE402" s="370" t="e">
        <f>VLOOKUP(JWM402,Teams,2)</f>
        <v>#REF!</v>
      </c>
      <c r="JWF402" s="370" t="e">
        <f>VLOOKUP(JWN402,Teams,2)</f>
        <v>#REF!</v>
      </c>
      <c r="JWG402" s="464"/>
      <c r="JWH402" s="369">
        <v>0.33333333333333331</v>
      </c>
      <c r="JWI402" s="370" t="e">
        <f>VLOOKUP(JWE402,fields,2)</f>
        <v>#REF!</v>
      </c>
      <c r="JWJ402" s="73" t="s">
        <v>985</v>
      </c>
      <c r="JWK402" s="95">
        <v>45109</v>
      </c>
      <c r="JWL402" s="65" t="s">
        <v>11</v>
      </c>
      <c r="JWM402" s="370" t="e">
        <f>VLOOKUP(JWU402,Teams,2)</f>
        <v>#REF!</v>
      </c>
      <c r="JWN402" s="370" t="e">
        <f>VLOOKUP(JWV402,Teams,2)</f>
        <v>#REF!</v>
      </c>
      <c r="JWO402" s="464"/>
      <c r="JWP402" s="369">
        <v>0.33333333333333331</v>
      </c>
      <c r="JWQ402" s="370" t="e">
        <f>VLOOKUP(JWM402,fields,2)</f>
        <v>#REF!</v>
      </c>
      <c r="JWR402" s="73" t="s">
        <v>985</v>
      </c>
      <c r="JWS402" s="95">
        <v>45109</v>
      </c>
      <c r="JWT402" s="65" t="s">
        <v>11</v>
      </c>
      <c r="JWU402" s="370" t="e">
        <f>VLOOKUP(JXC402,Teams,2)</f>
        <v>#REF!</v>
      </c>
      <c r="JWV402" s="370" t="e">
        <f>VLOOKUP(JXD402,Teams,2)</f>
        <v>#REF!</v>
      </c>
      <c r="JWW402" s="464"/>
      <c r="JWX402" s="369">
        <v>0.33333333333333331</v>
      </c>
      <c r="JWY402" s="370" t="e">
        <f>VLOOKUP(JWU402,fields,2)</f>
        <v>#REF!</v>
      </c>
      <c r="JWZ402" s="73" t="s">
        <v>985</v>
      </c>
      <c r="JXA402" s="95">
        <v>45109</v>
      </c>
      <c r="JXB402" s="65" t="s">
        <v>11</v>
      </c>
      <c r="JXC402" s="370" t="e">
        <f>VLOOKUP(JXK402,Teams,2)</f>
        <v>#REF!</v>
      </c>
      <c r="JXD402" s="370" t="e">
        <f>VLOOKUP(JXL402,Teams,2)</f>
        <v>#REF!</v>
      </c>
      <c r="JXE402" s="464"/>
      <c r="JXF402" s="369">
        <v>0.33333333333333331</v>
      </c>
      <c r="JXG402" s="370" t="e">
        <f>VLOOKUP(JXC402,fields,2)</f>
        <v>#REF!</v>
      </c>
      <c r="JXH402" s="73" t="s">
        <v>985</v>
      </c>
      <c r="JXI402" s="95">
        <v>45109</v>
      </c>
      <c r="JXJ402" s="65" t="s">
        <v>11</v>
      </c>
      <c r="JXK402" s="370" t="e">
        <f>VLOOKUP(JXS402,Teams,2)</f>
        <v>#REF!</v>
      </c>
      <c r="JXL402" s="370" t="e">
        <f>VLOOKUP(JXT402,Teams,2)</f>
        <v>#REF!</v>
      </c>
      <c r="JXM402" s="464"/>
      <c r="JXN402" s="369">
        <v>0.33333333333333331</v>
      </c>
      <c r="JXO402" s="370" t="e">
        <f>VLOOKUP(JXK402,fields,2)</f>
        <v>#REF!</v>
      </c>
      <c r="JXP402" s="73" t="s">
        <v>985</v>
      </c>
      <c r="JXQ402" s="95">
        <v>45109</v>
      </c>
      <c r="JXR402" s="65" t="s">
        <v>11</v>
      </c>
      <c r="JXS402" s="370" t="e">
        <f>VLOOKUP(JYA402,Teams,2)</f>
        <v>#REF!</v>
      </c>
      <c r="JXT402" s="370" t="e">
        <f>VLOOKUP(JYB402,Teams,2)</f>
        <v>#REF!</v>
      </c>
      <c r="JXU402" s="464"/>
      <c r="JXV402" s="369">
        <v>0.33333333333333331</v>
      </c>
      <c r="JXW402" s="370" t="e">
        <f>VLOOKUP(JXS402,fields,2)</f>
        <v>#REF!</v>
      </c>
      <c r="JXX402" s="73" t="s">
        <v>985</v>
      </c>
      <c r="JXY402" s="95">
        <v>45109</v>
      </c>
      <c r="JXZ402" s="65" t="s">
        <v>11</v>
      </c>
      <c r="JYA402" s="370" t="e">
        <f>VLOOKUP(JYI402,Teams,2)</f>
        <v>#REF!</v>
      </c>
      <c r="JYB402" s="370" t="e">
        <f>VLOOKUP(JYJ402,Teams,2)</f>
        <v>#REF!</v>
      </c>
      <c r="JYC402" s="464"/>
      <c r="JYD402" s="369">
        <v>0.33333333333333331</v>
      </c>
      <c r="JYE402" s="370" t="e">
        <f>VLOOKUP(JYA402,fields,2)</f>
        <v>#REF!</v>
      </c>
      <c r="JYF402" s="73" t="s">
        <v>985</v>
      </c>
      <c r="JYG402" s="95">
        <v>45109</v>
      </c>
      <c r="JYH402" s="65" t="s">
        <v>11</v>
      </c>
      <c r="JYI402" s="370" t="e">
        <f>VLOOKUP(JYQ402,Teams,2)</f>
        <v>#REF!</v>
      </c>
      <c r="JYJ402" s="370" t="e">
        <f>VLOOKUP(JYR402,Teams,2)</f>
        <v>#REF!</v>
      </c>
      <c r="JYK402" s="464"/>
      <c r="JYL402" s="369">
        <v>0.33333333333333331</v>
      </c>
      <c r="JYM402" s="370" t="e">
        <f>VLOOKUP(JYI402,fields,2)</f>
        <v>#REF!</v>
      </c>
      <c r="JYN402" s="73" t="s">
        <v>985</v>
      </c>
      <c r="JYO402" s="95">
        <v>45109</v>
      </c>
      <c r="JYP402" s="65" t="s">
        <v>11</v>
      </c>
      <c r="JYQ402" s="370" t="e">
        <f>VLOOKUP(JYY402,Teams,2)</f>
        <v>#REF!</v>
      </c>
      <c r="JYR402" s="370" t="e">
        <f>VLOOKUP(JYZ402,Teams,2)</f>
        <v>#REF!</v>
      </c>
      <c r="JYS402" s="464"/>
      <c r="JYT402" s="369">
        <v>0.33333333333333331</v>
      </c>
      <c r="JYU402" s="370" t="e">
        <f>VLOOKUP(JYQ402,fields,2)</f>
        <v>#REF!</v>
      </c>
      <c r="JYV402" s="73" t="s">
        <v>985</v>
      </c>
      <c r="JYW402" s="95">
        <v>45109</v>
      </c>
      <c r="JYX402" s="65" t="s">
        <v>11</v>
      </c>
      <c r="JYY402" s="370" t="e">
        <f>VLOOKUP(JZG402,Teams,2)</f>
        <v>#REF!</v>
      </c>
      <c r="JYZ402" s="370" t="e">
        <f>VLOOKUP(JZH402,Teams,2)</f>
        <v>#REF!</v>
      </c>
      <c r="JZA402" s="464"/>
      <c r="JZB402" s="369">
        <v>0.33333333333333331</v>
      </c>
      <c r="JZC402" s="370" t="e">
        <f>VLOOKUP(JYY402,fields,2)</f>
        <v>#REF!</v>
      </c>
      <c r="JZD402" s="73" t="s">
        <v>985</v>
      </c>
      <c r="JZE402" s="95">
        <v>45109</v>
      </c>
      <c r="JZF402" s="65" t="s">
        <v>11</v>
      </c>
      <c r="JZG402" s="370" t="e">
        <f>VLOOKUP(JZO402,Teams,2)</f>
        <v>#REF!</v>
      </c>
      <c r="JZH402" s="370" t="e">
        <f>VLOOKUP(JZP402,Teams,2)</f>
        <v>#REF!</v>
      </c>
      <c r="JZI402" s="464"/>
      <c r="JZJ402" s="369">
        <v>0.33333333333333331</v>
      </c>
      <c r="JZK402" s="370" t="e">
        <f>VLOOKUP(JZG402,fields,2)</f>
        <v>#REF!</v>
      </c>
      <c r="JZL402" s="73" t="s">
        <v>985</v>
      </c>
      <c r="JZM402" s="95">
        <v>45109</v>
      </c>
      <c r="JZN402" s="65" t="s">
        <v>11</v>
      </c>
      <c r="JZO402" s="370" t="e">
        <f>VLOOKUP(JZW402,Teams,2)</f>
        <v>#REF!</v>
      </c>
      <c r="JZP402" s="370" t="e">
        <f>VLOOKUP(JZX402,Teams,2)</f>
        <v>#REF!</v>
      </c>
      <c r="JZQ402" s="464"/>
      <c r="JZR402" s="369">
        <v>0.33333333333333331</v>
      </c>
      <c r="JZS402" s="370" t="e">
        <f>VLOOKUP(JZO402,fields,2)</f>
        <v>#REF!</v>
      </c>
      <c r="JZT402" s="73" t="s">
        <v>985</v>
      </c>
      <c r="JZU402" s="95">
        <v>45109</v>
      </c>
      <c r="JZV402" s="65" t="s">
        <v>11</v>
      </c>
      <c r="JZW402" s="370" t="e">
        <f>VLOOKUP(KAE402,Teams,2)</f>
        <v>#REF!</v>
      </c>
      <c r="JZX402" s="370" t="e">
        <f>VLOOKUP(KAF402,Teams,2)</f>
        <v>#REF!</v>
      </c>
      <c r="JZY402" s="464"/>
      <c r="JZZ402" s="369">
        <v>0.33333333333333331</v>
      </c>
      <c r="KAA402" s="370" t="e">
        <f>VLOOKUP(JZW402,fields,2)</f>
        <v>#REF!</v>
      </c>
      <c r="KAB402" s="73" t="s">
        <v>985</v>
      </c>
      <c r="KAC402" s="95">
        <v>45109</v>
      </c>
      <c r="KAD402" s="65" t="s">
        <v>11</v>
      </c>
      <c r="KAE402" s="370" t="e">
        <f>VLOOKUP(KAM402,Teams,2)</f>
        <v>#REF!</v>
      </c>
      <c r="KAF402" s="370" t="e">
        <f>VLOOKUP(KAN402,Teams,2)</f>
        <v>#REF!</v>
      </c>
      <c r="KAG402" s="464"/>
      <c r="KAH402" s="369">
        <v>0.33333333333333331</v>
      </c>
      <c r="KAI402" s="370" t="e">
        <f>VLOOKUP(KAE402,fields,2)</f>
        <v>#REF!</v>
      </c>
      <c r="KAJ402" s="73" t="s">
        <v>985</v>
      </c>
      <c r="KAK402" s="95">
        <v>45109</v>
      </c>
      <c r="KAL402" s="65" t="s">
        <v>11</v>
      </c>
      <c r="KAM402" s="370" t="e">
        <f>VLOOKUP(KAU402,Teams,2)</f>
        <v>#REF!</v>
      </c>
      <c r="KAN402" s="370" t="e">
        <f>VLOOKUP(KAV402,Teams,2)</f>
        <v>#REF!</v>
      </c>
      <c r="KAO402" s="464"/>
      <c r="KAP402" s="369">
        <v>0.33333333333333331</v>
      </c>
      <c r="KAQ402" s="370" t="e">
        <f>VLOOKUP(KAM402,fields,2)</f>
        <v>#REF!</v>
      </c>
      <c r="KAR402" s="73" t="s">
        <v>985</v>
      </c>
      <c r="KAS402" s="95">
        <v>45109</v>
      </c>
      <c r="KAT402" s="65" t="s">
        <v>11</v>
      </c>
      <c r="KAU402" s="370" t="e">
        <f>VLOOKUP(KBC402,Teams,2)</f>
        <v>#REF!</v>
      </c>
      <c r="KAV402" s="370" t="e">
        <f>VLOOKUP(KBD402,Teams,2)</f>
        <v>#REF!</v>
      </c>
      <c r="KAW402" s="464"/>
      <c r="KAX402" s="369">
        <v>0.33333333333333331</v>
      </c>
      <c r="KAY402" s="370" t="e">
        <f>VLOOKUP(KAU402,fields,2)</f>
        <v>#REF!</v>
      </c>
      <c r="KAZ402" s="73" t="s">
        <v>985</v>
      </c>
      <c r="KBA402" s="95">
        <v>45109</v>
      </c>
      <c r="KBB402" s="65" t="s">
        <v>11</v>
      </c>
      <c r="KBC402" s="370" t="e">
        <f>VLOOKUP(KBK402,Teams,2)</f>
        <v>#REF!</v>
      </c>
      <c r="KBD402" s="370" t="e">
        <f>VLOOKUP(KBL402,Teams,2)</f>
        <v>#REF!</v>
      </c>
      <c r="KBE402" s="464"/>
      <c r="KBF402" s="369">
        <v>0.33333333333333331</v>
      </c>
      <c r="KBG402" s="370" t="e">
        <f>VLOOKUP(KBC402,fields,2)</f>
        <v>#REF!</v>
      </c>
      <c r="KBH402" s="73" t="s">
        <v>985</v>
      </c>
      <c r="KBI402" s="95">
        <v>45109</v>
      </c>
      <c r="KBJ402" s="65" t="s">
        <v>11</v>
      </c>
      <c r="KBK402" s="370" t="e">
        <f>VLOOKUP(KBS402,Teams,2)</f>
        <v>#REF!</v>
      </c>
      <c r="KBL402" s="370" t="e">
        <f>VLOOKUP(KBT402,Teams,2)</f>
        <v>#REF!</v>
      </c>
      <c r="KBM402" s="464"/>
      <c r="KBN402" s="369">
        <v>0.33333333333333331</v>
      </c>
      <c r="KBO402" s="370" t="e">
        <f>VLOOKUP(KBK402,fields,2)</f>
        <v>#REF!</v>
      </c>
      <c r="KBP402" s="73" t="s">
        <v>985</v>
      </c>
      <c r="KBQ402" s="95">
        <v>45109</v>
      </c>
      <c r="KBR402" s="65" t="s">
        <v>11</v>
      </c>
      <c r="KBS402" s="370" t="e">
        <f>VLOOKUP(KCA402,Teams,2)</f>
        <v>#REF!</v>
      </c>
      <c r="KBT402" s="370" t="e">
        <f>VLOOKUP(KCB402,Teams,2)</f>
        <v>#REF!</v>
      </c>
      <c r="KBU402" s="464"/>
      <c r="KBV402" s="369">
        <v>0.33333333333333331</v>
      </c>
      <c r="KBW402" s="370" t="e">
        <f>VLOOKUP(KBS402,fields,2)</f>
        <v>#REF!</v>
      </c>
      <c r="KBX402" s="73" t="s">
        <v>985</v>
      </c>
      <c r="KBY402" s="95">
        <v>45109</v>
      </c>
      <c r="KBZ402" s="65" t="s">
        <v>11</v>
      </c>
      <c r="KCA402" s="370" t="e">
        <f>VLOOKUP(KCI402,Teams,2)</f>
        <v>#REF!</v>
      </c>
      <c r="KCB402" s="370" t="e">
        <f>VLOOKUP(KCJ402,Teams,2)</f>
        <v>#REF!</v>
      </c>
      <c r="KCC402" s="464"/>
      <c r="KCD402" s="369">
        <v>0.33333333333333331</v>
      </c>
      <c r="KCE402" s="370" t="e">
        <f>VLOOKUP(KCA402,fields,2)</f>
        <v>#REF!</v>
      </c>
      <c r="KCF402" s="73" t="s">
        <v>985</v>
      </c>
      <c r="KCG402" s="95">
        <v>45109</v>
      </c>
      <c r="KCH402" s="65" t="s">
        <v>11</v>
      </c>
      <c r="KCI402" s="370" t="e">
        <f>VLOOKUP(KCQ402,Teams,2)</f>
        <v>#REF!</v>
      </c>
      <c r="KCJ402" s="370" t="e">
        <f>VLOOKUP(KCR402,Teams,2)</f>
        <v>#REF!</v>
      </c>
      <c r="KCK402" s="464"/>
      <c r="KCL402" s="369">
        <v>0.33333333333333331</v>
      </c>
      <c r="KCM402" s="370" t="e">
        <f>VLOOKUP(KCI402,fields,2)</f>
        <v>#REF!</v>
      </c>
      <c r="KCN402" s="73" t="s">
        <v>985</v>
      </c>
      <c r="KCO402" s="95">
        <v>45109</v>
      </c>
      <c r="KCP402" s="65" t="s">
        <v>11</v>
      </c>
      <c r="KCQ402" s="370" t="e">
        <f>VLOOKUP(KCY402,Teams,2)</f>
        <v>#REF!</v>
      </c>
      <c r="KCR402" s="370" t="e">
        <f>VLOOKUP(KCZ402,Teams,2)</f>
        <v>#REF!</v>
      </c>
      <c r="KCS402" s="464"/>
      <c r="KCT402" s="369">
        <v>0.33333333333333331</v>
      </c>
      <c r="KCU402" s="370" t="e">
        <f>VLOOKUP(KCQ402,fields,2)</f>
        <v>#REF!</v>
      </c>
      <c r="KCV402" s="73" t="s">
        <v>985</v>
      </c>
      <c r="KCW402" s="95">
        <v>45109</v>
      </c>
      <c r="KCX402" s="65" t="s">
        <v>11</v>
      </c>
      <c r="KCY402" s="370" t="e">
        <f>VLOOKUP(KDG402,Teams,2)</f>
        <v>#REF!</v>
      </c>
      <c r="KCZ402" s="370" t="e">
        <f>VLOOKUP(KDH402,Teams,2)</f>
        <v>#REF!</v>
      </c>
      <c r="KDA402" s="464"/>
      <c r="KDB402" s="369">
        <v>0.33333333333333331</v>
      </c>
      <c r="KDC402" s="370" t="e">
        <f>VLOOKUP(KCY402,fields,2)</f>
        <v>#REF!</v>
      </c>
      <c r="KDD402" s="73" t="s">
        <v>985</v>
      </c>
      <c r="KDE402" s="95">
        <v>45109</v>
      </c>
      <c r="KDF402" s="65" t="s">
        <v>11</v>
      </c>
      <c r="KDG402" s="370" t="e">
        <f>VLOOKUP(KDO402,Teams,2)</f>
        <v>#REF!</v>
      </c>
      <c r="KDH402" s="370" t="e">
        <f>VLOOKUP(KDP402,Teams,2)</f>
        <v>#REF!</v>
      </c>
      <c r="KDI402" s="464"/>
      <c r="KDJ402" s="369">
        <v>0.33333333333333331</v>
      </c>
      <c r="KDK402" s="370" t="e">
        <f>VLOOKUP(KDG402,fields,2)</f>
        <v>#REF!</v>
      </c>
      <c r="KDL402" s="73" t="s">
        <v>985</v>
      </c>
      <c r="KDM402" s="95">
        <v>45109</v>
      </c>
      <c r="KDN402" s="65" t="s">
        <v>11</v>
      </c>
      <c r="KDO402" s="370" t="e">
        <f>VLOOKUP(KDW402,Teams,2)</f>
        <v>#REF!</v>
      </c>
      <c r="KDP402" s="370" t="e">
        <f>VLOOKUP(KDX402,Teams,2)</f>
        <v>#REF!</v>
      </c>
      <c r="KDQ402" s="464"/>
      <c r="KDR402" s="369">
        <v>0.33333333333333331</v>
      </c>
      <c r="KDS402" s="370" t="e">
        <f>VLOOKUP(KDO402,fields,2)</f>
        <v>#REF!</v>
      </c>
      <c r="KDT402" s="73" t="s">
        <v>985</v>
      </c>
      <c r="KDU402" s="95">
        <v>45109</v>
      </c>
      <c r="KDV402" s="65" t="s">
        <v>11</v>
      </c>
      <c r="KDW402" s="370" t="e">
        <f>VLOOKUP(KEE402,Teams,2)</f>
        <v>#REF!</v>
      </c>
      <c r="KDX402" s="370" t="e">
        <f>VLOOKUP(KEF402,Teams,2)</f>
        <v>#REF!</v>
      </c>
      <c r="KDY402" s="464"/>
      <c r="KDZ402" s="369">
        <v>0.33333333333333331</v>
      </c>
      <c r="KEA402" s="370" t="e">
        <f>VLOOKUP(KDW402,fields,2)</f>
        <v>#REF!</v>
      </c>
      <c r="KEB402" s="73" t="s">
        <v>985</v>
      </c>
      <c r="KEC402" s="95">
        <v>45109</v>
      </c>
      <c r="KED402" s="65" t="s">
        <v>11</v>
      </c>
      <c r="KEE402" s="370" t="e">
        <f>VLOOKUP(KEM402,Teams,2)</f>
        <v>#REF!</v>
      </c>
      <c r="KEF402" s="370" t="e">
        <f>VLOOKUP(KEN402,Teams,2)</f>
        <v>#REF!</v>
      </c>
      <c r="KEG402" s="464"/>
      <c r="KEH402" s="369">
        <v>0.33333333333333331</v>
      </c>
      <c r="KEI402" s="370" t="e">
        <f>VLOOKUP(KEE402,fields,2)</f>
        <v>#REF!</v>
      </c>
      <c r="KEJ402" s="73" t="s">
        <v>985</v>
      </c>
      <c r="KEK402" s="95">
        <v>45109</v>
      </c>
      <c r="KEL402" s="65" t="s">
        <v>11</v>
      </c>
      <c r="KEM402" s="370" t="e">
        <f>VLOOKUP(KEU402,Teams,2)</f>
        <v>#REF!</v>
      </c>
      <c r="KEN402" s="370" t="e">
        <f>VLOOKUP(KEV402,Teams,2)</f>
        <v>#REF!</v>
      </c>
      <c r="KEO402" s="464"/>
      <c r="KEP402" s="369">
        <v>0.33333333333333331</v>
      </c>
      <c r="KEQ402" s="370" t="e">
        <f>VLOOKUP(KEM402,fields,2)</f>
        <v>#REF!</v>
      </c>
      <c r="KER402" s="73" t="s">
        <v>985</v>
      </c>
      <c r="KES402" s="95">
        <v>45109</v>
      </c>
      <c r="KET402" s="65" t="s">
        <v>11</v>
      </c>
      <c r="KEU402" s="370" t="e">
        <f>VLOOKUP(KFC402,Teams,2)</f>
        <v>#REF!</v>
      </c>
      <c r="KEV402" s="370" t="e">
        <f>VLOOKUP(KFD402,Teams,2)</f>
        <v>#REF!</v>
      </c>
      <c r="KEW402" s="464"/>
      <c r="KEX402" s="369">
        <v>0.33333333333333331</v>
      </c>
      <c r="KEY402" s="370" t="e">
        <f>VLOOKUP(KEU402,fields,2)</f>
        <v>#REF!</v>
      </c>
      <c r="KEZ402" s="73" t="s">
        <v>985</v>
      </c>
      <c r="KFA402" s="95">
        <v>45109</v>
      </c>
      <c r="KFB402" s="65" t="s">
        <v>11</v>
      </c>
      <c r="KFC402" s="370" t="e">
        <f>VLOOKUP(KFK402,Teams,2)</f>
        <v>#REF!</v>
      </c>
      <c r="KFD402" s="370" t="e">
        <f>VLOOKUP(KFL402,Teams,2)</f>
        <v>#REF!</v>
      </c>
      <c r="KFE402" s="464"/>
      <c r="KFF402" s="369">
        <v>0.33333333333333331</v>
      </c>
      <c r="KFG402" s="370" t="e">
        <f>VLOOKUP(KFC402,fields,2)</f>
        <v>#REF!</v>
      </c>
      <c r="KFH402" s="73" t="s">
        <v>985</v>
      </c>
      <c r="KFI402" s="95">
        <v>45109</v>
      </c>
      <c r="KFJ402" s="65" t="s">
        <v>11</v>
      </c>
      <c r="KFK402" s="370" t="e">
        <f>VLOOKUP(KFS402,Teams,2)</f>
        <v>#REF!</v>
      </c>
      <c r="KFL402" s="370" t="e">
        <f>VLOOKUP(KFT402,Teams,2)</f>
        <v>#REF!</v>
      </c>
      <c r="KFM402" s="464"/>
      <c r="KFN402" s="369">
        <v>0.33333333333333331</v>
      </c>
      <c r="KFO402" s="370" t="e">
        <f>VLOOKUP(KFK402,fields,2)</f>
        <v>#REF!</v>
      </c>
      <c r="KFP402" s="73" t="s">
        <v>985</v>
      </c>
      <c r="KFQ402" s="95">
        <v>45109</v>
      </c>
      <c r="KFR402" s="65" t="s">
        <v>11</v>
      </c>
      <c r="KFS402" s="370" t="e">
        <f>VLOOKUP(KGA402,Teams,2)</f>
        <v>#REF!</v>
      </c>
      <c r="KFT402" s="370" t="e">
        <f>VLOOKUP(KGB402,Teams,2)</f>
        <v>#REF!</v>
      </c>
      <c r="KFU402" s="464"/>
      <c r="KFV402" s="369">
        <v>0.33333333333333331</v>
      </c>
      <c r="KFW402" s="370" t="e">
        <f>VLOOKUP(KFS402,fields,2)</f>
        <v>#REF!</v>
      </c>
      <c r="KFX402" s="73" t="s">
        <v>985</v>
      </c>
      <c r="KFY402" s="95">
        <v>45109</v>
      </c>
      <c r="KFZ402" s="65" t="s">
        <v>11</v>
      </c>
      <c r="KGA402" s="370" t="e">
        <f>VLOOKUP(KGI402,Teams,2)</f>
        <v>#REF!</v>
      </c>
      <c r="KGB402" s="370" t="e">
        <f>VLOOKUP(KGJ402,Teams,2)</f>
        <v>#REF!</v>
      </c>
      <c r="KGC402" s="464"/>
      <c r="KGD402" s="369">
        <v>0.33333333333333331</v>
      </c>
      <c r="KGE402" s="370" t="e">
        <f>VLOOKUP(KGA402,fields,2)</f>
        <v>#REF!</v>
      </c>
      <c r="KGF402" s="73" t="s">
        <v>985</v>
      </c>
      <c r="KGG402" s="95">
        <v>45109</v>
      </c>
      <c r="KGH402" s="65" t="s">
        <v>11</v>
      </c>
      <c r="KGI402" s="370" t="e">
        <f>VLOOKUP(KGQ402,Teams,2)</f>
        <v>#REF!</v>
      </c>
      <c r="KGJ402" s="370" t="e">
        <f>VLOOKUP(KGR402,Teams,2)</f>
        <v>#REF!</v>
      </c>
      <c r="KGK402" s="464"/>
      <c r="KGL402" s="369">
        <v>0.33333333333333331</v>
      </c>
      <c r="KGM402" s="370" t="e">
        <f>VLOOKUP(KGI402,fields,2)</f>
        <v>#REF!</v>
      </c>
      <c r="KGN402" s="73" t="s">
        <v>985</v>
      </c>
      <c r="KGO402" s="95">
        <v>45109</v>
      </c>
      <c r="KGP402" s="65" t="s">
        <v>11</v>
      </c>
      <c r="KGQ402" s="370" t="e">
        <f>VLOOKUP(KGY402,Teams,2)</f>
        <v>#REF!</v>
      </c>
      <c r="KGR402" s="370" t="e">
        <f>VLOOKUP(KGZ402,Teams,2)</f>
        <v>#REF!</v>
      </c>
      <c r="KGS402" s="464"/>
      <c r="KGT402" s="369">
        <v>0.33333333333333331</v>
      </c>
      <c r="KGU402" s="370" t="e">
        <f>VLOOKUP(KGQ402,fields,2)</f>
        <v>#REF!</v>
      </c>
      <c r="KGV402" s="73" t="s">
        <v>985</v>
      </c>
      <c r="KGW402" s="95">
        <v>45109</v>
      </c>
      <c r="KGX402" s="65" t="s">
        <v>11</v>
      </c>
      <c r="KGY402" s="370" t="e">
        <f>VLOOKUP(KHG402,Teams,2)</f>
        <v>#REF!</v>
      </c>
      <c r="KGZ402" s="370" t="e">
        <f>VLOOKUP(KHH402,Teams,2)</f>
        <v>#REF!</v>
      </c>
      <c r="KHA402" s="464"/>
      <c r="KHB402" s="369">
        <v>0.33333333333333331</v>
      </c>
      <c r="KHC402" s="370" t="e">
        <f>VLOOKUP(KGY402,fields,2)</f>
        <v>#REF!</v>
      </c>
      <c r="KHD402" s="73" t="s">
        <v>985</v>
      </c>
      <c r="KHE402" s="95">
        <v>45109</v>
      </c>
      <c r="KHF402" s="65" t="s">
        <v>11</v>
      </c>
      <c r="KHG402" s="370" t="e">
        <f>VLOOKUP(KHO402,Teams,2)</f>
        <v>#REF!</v>
      </c>
      <c r="KHH402" s="370" t="e">
        <f>VLOOKUP(KHP402,Teams,2)</f>
        <v>#REF!</v>
      </c>
      <c r="KHI402" s="464"/>
      <c r="KHJ402" s="369">
        <v>0.33333333333333331</v>
      </c>
      <c r="KHK402" s="370" t="e">
        <f>VLOOKUP(KHG402,fields,2)</f>
        <v>#REF!</v>
      </c>
      <c r="KHL402" s="73" t="s">
        <v>985</v>
      </c>
      <c r="KHM402" s="95">
        <v>45109</v>
      </c>
      <c r="KHN402" s="65" t="s">
        <v>11</v>
      </c>
      <c r="KHO402" s="370" t="e">
        <f>VLOOKUP(KHW402,Teams,2)</f>
        <v>#REF!</v>
      </c>
      <c r="KHP402" s="370" t="e">
        <f>VLOOKUP(KHX402,Teams,2)</f>
        <v>#REF!</v>
      </c>
      <c r="KHQ402" s="464"/>
      <c r="KHR402" s="369">
        <v>0.33333333333333331</v>
      </c>
      <c r="KHS402" s="370" t="e">
        <f>VLOOKUP(KHO402,fields,2)</f>
        <v>#REF!</v>
      </c>
      <c r="KHT402" s="73" t="s">
        <v>985</v>
      </c>
      <c r="KHU402" s="95">
        <v>45109</v>
      </c>
      <c r="KHV402" s="65" t="s">
        <v>11</v>
      </c>
      <c r="KHW402" s="370" t="e">
        <f>VLOOKUP(KIE402,Teams,2)</f>
        <v>#REF!</v>
      </c>
      <c r="KHX402" s="370" t="e">
        <f>VLOOKUP(KIF402,Teams,2)</f>
        <v>#REF!</v>
      </c>
      <c r="KHY402" s="464"/>
      <c r="KHZ402" s="369">
        <v>0.33333333333333331</v>
      </c>
      <c r="KIA402" s="370" t="e">
        <f>VLOOKUP(KHW402,fields,2)</f>
        <v>#REF!</v>
      </c>
      <c r="KIB402" s="73" t="s">
        <v>985</v>
      </c>
      <c r="KIC402" s="95">
        <v>45109</v>
      </c>
      <c r="KID402" s="65" t="s">
        <v>11</v>
      </c>
      <c r="KIE402" s="370" t="e">
        <f>VLOOKUP(KIM402,Teams,2)</f>
        <v>#REF!</v>
      </c>
      <c r="KIF402" s="370" t="e">
        <f>VLOOKUP(KIN402,Teams,2)</f>
        <v>#REF!</v>
      </c>
      <c r="KIG402" s="464"/>
      <c r="KIH402" s="369">
        <v>0.33333333333333331</v>
      </c>
      <c r="KII402" s="370" t="e">
        <f>VLOOKUP(KIE402,fields,2)</f>
        <v>#REF!</v>
      </c>
      <c r="KIJ402" s="73" t="s">
        <v>985</v>
      </c>
      <c r="KIK402" s="95">
        <v>45109</v>
      </c>
      <c r="KIL402" s="65" t="s">
        <v>11</v>
      </c>
      <c r="KIM402" s="370" t="e">
        <f>VLOOKUP(KIU402,Teams,2)</f>
        <v>#REF!</v>
      </c>
      <c r="KIN402" s="370" t="e">
        <f>VLOOKUP(KIV402,Teams,2)</f>
        <v>#REF!</v>
      </c>
      <c r="KIO402" s="464"/>
      <c r="KIP402" s="369">
        <v>0.33333333333333331</v>
      </c>
      <c r="KIQ402" s="370" t="e">
        <f>VLOOKUP(KIM402,fields,2)</f>
        <v>#REF!</v>
      </c>
      <c r="KIR402" s="73" t="s">
        <v>985</v>
      </c>
      <c r="KIS402" s="95">
        <v>45109</v>
      </c>
      <c r="KIT402" s="65" t="s">
        <v>11</v>
      </c>
      <c r="KIU402" s="370" t="e">
        <f>VLOOKUP(KJC402,Teams,2)</f>
        <v>#REF!</v>
      </c>
      <c r="KIV402" s="370" t="e">
        <f>VLOOKUP(KJD402,Teams,2)</f>
        <v>#REF!</v>
      </c>
      <c r="KIW402" s="464"/>
      <c r="KIX402" s="369">
        <v>0.33333333333333331</v>
      </c>
      <c r="KIY402" s="370" t="e">
        <f>VLOOKUP(KIU402,fields,2)</f>
        <v>#REF!</v>
      </c>
      <c r="KIZ402" s="73" t="s">
        <v>985</v>
      </c>
      <c r="KJA402" s="95">
        <v>45109</v>
      </c>
      <c r="KJB402" s="65" t="s">
        <v>11</v>
      </c>
      <c r="KJC402" s="370" t="e">
        <f>VLOOKUP(KJK402,Teams,2)</f>
        <v>#REF!</v>
      </c>
      <c r="KJD402" s="370" t="e">
        <f>VLOOKUP(KJL402,Teams,2)</f>
        <v>#REF!</v>
      </c>
      <c r="KJE402" s="464"/>
      <c r="KJF402" s="369">
        <v>0.33333333333333331</v>
      </c>
      <c r="KJG402" s="370" t="e">
        <f>VLOOKUP(KJC402,fields,2)</f>
        <v>#REF!</v>
      </c>
      <c r="KJH402" s="73" t="s">
        <v>985</v>
      </c>
      <c r="KJI402" s="95">
        <v>45109</v>
      </c>
      <c r="KJJ402" s="65" t="s">
        <v>11</v>
      </c>
      <c r="KJK402" s="370" t="e">
        <f>VLOOKUP(KJS402,Teams,2)</f>
        <v>#REF!</v>
      </c>
      <c r="KJL402" s="370" t="e">
        <f>VLOOKUP(KJT402,Teams,2)</f>
        <v>#REF!</v>
      </c>
      <c r="KJM402" s="464"/>
      <c r="KJN402" s="369">
        <v>0.33333333333333331</v>
      </c>
      <c r="KJO402" s="370" t="e">
        <f>VLOOKUP(KJK402,fields,2)</f>
        <v>#REF!</v>
      </c>
      <c r="KJP402" s="73" t="s">
        <v>985</v>
      </c>
      <c r="KJQ402" s="95">
        <v>45109</v>
      </c>
      <c r="KJR402" s="65" t="s">
        <v>11</v>
      </c>
      <c r="KJS402" s="370" t="e">
        <f>VLOOKUP(KKA402,Teams,2)</f>
        <v>#REF!</v>
      </c>
      <c r="KJT402" s="370" t="e">
        <f>VLOOKUP(KKB402,Teams,2)</f>
        <v>#REF!</v>
      </c>
      <c r="KJU402" s="464"/>
      <c r="KJV402" s="369">
        <v>0.33333333333333331</v>
      </c>
      <c r="KJW402" s="370" t="e">
        <f>VLOOKUP(KJS402,fields,2)</f>
        <v>#REF!</v>
      </c>
      <c r="KJX402" s="73" t="s">
        <v>985</v>
      </c>
      <c r="KJY402" s="95">
        <v>45109</v>
      </c>
      <c r="KJZ402" s="65" t="s">
        <v>11</v>
      </c>
      <c r="KKA402" s="370" t="e">
        <f>VLOOKUP(KKI402,Teams,2)</f>
        <v>#REF!</v>
      </c>
      <c r="KKB402" s="370" t="e">
        <f>VLOOKUP(KKJ402,Teams,2)</f>
        <v>#REF!</v>
      </c>
      <c r="KKC402" s="464"/>
      <c r="KKD402" s="369">
        <v>0.33333333333333331</v>
      </c>
      <c r="KKE402" s="370" t="e">
        <f>VLOOKUP(KKA402,fields,2)</f>
        <v>#REF!</v>
      </c>
      <c r="KKF402" s="73" t="s">
        <v>985</v>
      </c>
      <c r="KKG402" s="95">
        <v>45109</v>
      </c>
      <c r="KKH402" s="65" t="s">
        <v>11</v>
      </c>
      <c r="KKI402" s="370" t="e">
        <f>VLOOKUP(KKQ402,Teams,2)</f>
        <v>#REF!</v>
      </c>
      <c r="KKJ402" s="370" t="e">
        <f>VLOOKUP(KKR402,Teams,2)</f>
        <v>#REF!</v>
      </c>
      <c r="KKK402" s="464"/>
      <c r="KKL402" s="369">
        <v>0.33333333333333331</v>
      </c>
      <c r="KKM402" s="370" t="e">
        <f>VLOOKUP(KKI402,fields,2)</f>
        <v>#REF!</v>
      </c>
      <c r="KKN402" s="73" t="s">
        <v>985</v>
      </c>
      <c r="KKO402" s="95">
        <v>45109</v>
      </c>
      <c r="KKP402" s="65" t="s">
        <v>11</v>
      </c>
      <c r="KKQ402" s="370" t="e">
        <f>VLOOKUP(KKY402,Teams,2)</f>
        <v>#REF!</v>
      </c>
      <c r="KKR402" s="370" t="e">
        <f>VLOOKUP(KKZ402,Teams,2)</f>
        <v>#REF!</v>
      </c>
      <c r="KKS402" s="464"/>
      <c r="KKT402" s="369">
        <v>0.33333333333333331</v>
      </c>
      <c r="KKU402" s="370" t="e">
        <f>VLOOKUP(KKQ402,fields,2)</f>
        <v>#REF!</v>
      </c>
      <c r="KKV402" s="73" t="s">
        <v>985</v>
      </c>
      <c r="KKW402" s="95">
        <v>45109</v>
      </c>
      <c r="KKX402" s="65" t="s">
        <v>11</v>
      </c>
      <c r="KKY402" s="370" t="e">
        <f>VLOOKUP(KLG402,Teams,2)</f>
        <v>#REF!</v>
      </c>
      <c r="KKZ402" s="370" t="e">
        <f>VLOOKUP(KLH402,Teams,2)</f>
        <v>#REF!</v>
      </c>
      <c r="KLA402" s="464"/>
      <c r="KLB402" s="369">
        <v>0.33333333333333331</v>
      </c>
      <c r="KLC402" s="370" t="e">
        <f>VLOOKUP(KKY402,fields,2)</f>
        <v>#REF!</v>
      </c>
      <c r="KLD402" s="73" t="s">
        <v>985</v>
      </c>
      <c r="KLE402" s="95">
        <v>45109</v>
      </c>
      <c r="KLF402" s="65" t="s">
        <v>11</v>
      </c>
      <c r="KLG402" s="370" t="e">
        <f>VLOOKUP(KLO402,Teams,2)</f>
        <v>#REF!</v>
      </c>
      <c r="KLH402" s="370" t="e">
        <f>VLOOKUP(KLP402,Teams,2)</f>
        <v>#REF!</v>
      </c>
      <c r="KLI402" s="464"/>
      <c r="KLJ402" s="369">
        <v>0.33333333333333331</v>
      </c>
      <c r="KLK402" s="370" t="e">
        <f>VLOOKUP(KLG402,fields,2)</f>
        <v>#REF!</v>
      </c>
      <c r="KLL402" s="73" t="s">
        <v>985</v>
      </c>
      <c r="KLM402" s="95">
        <v>45109</v>
      </c>
      <c r="KLN402" s="65" t="s">
        <v>11</v>
      </c>
      <c r="KLO402" s="370" t="e">
        <f>VLOOKUP(KLW402,Teams,2)</f>
        <v>#REF!</v>
      </c>
      <c r="KLP402" s="370" t="e">
        <f>VLOOKUP(KLX402,Teams,2)</f>
        <v>#REF!</v>
      </c>
      <c r="KLQ402" s="464"/>
      <c r="KLR402" s="369">
        <v>0.33333333333333331</v>
      </c>
      <c r="KLS402" s="370" t="e">
        <f>VLOOKUP(KLO402,fields,2)</f>
        <v>#REF!</v>
      </c>
      <c r="KLT402" s="73" t="s">
        <v>985</v>
      </c>
      <c r="KLU402" s="95">
        <v>45109</v>
      </c>
      <c r="KLV402" s="65" t="s">
        <v>11</v>
      </c>
      <c r="KLW402" s="370" t="e">
        <f>VLOOKUP(KME402,Teams,2)</f>
        <v>#REF!</v>
      </c>
      <c r="KLX402" s="370" t="e">
        <f>VLOOKUP(KMF402,Teams,2)</f>
        <v>#REF!</v>
      </c>
      <c r="KLY402" s="464"/>
      <c r="KLZ402" s="369">
        <v>0.33333333333333331</v>
      </c>
      <c r="KMA402" s="370" t="e">
        <f>VLOOKUP(KLW402,fields,2)</f>
        <v>#REF!</v>
      </c>
      <c r="KMB402" s="73" t="s">
        <v>985</v>
      </c>
      <c r="KMC402" s="95">
        <v>45109</v>
      </c>
      <c r="KMD402" s="65" t="s">
        <v>11</v>
      </c>
      <c r="KME402" s="370" t="e">
        <f>VLOOKUP(KMM402,Teams,2)</f>
        <v>#REF!</v>
      </c>
      <c r="KMF402" s="370" t="e">
        <f>VLOOKUP(KMN402,Teams,2)</f>
        <v>#REF!</v>
      </c>
      <c r="KMG402" s="464"/>
      <c r="KMH402" s="369">
        <v>0.33333333333333331</v>
      </c>
      <c r="KMI402" s="370" t="e">
        <f>VLOOKUP(KME402,fields,2)</f>
        <v>#REF!</v>
      </c>
      <c r="KMJ402" s="73" t="s">
        <v>985</v>
      </c>
      <c r="KMK402" s="95">
        <v>45109</v>
      </c>
      <c r="KML402" s="65" t="s">
        <v>11</v>
      </c>
      <c r="KMM402" s="370" t="e">
        <f>VLOOKUP(KMU402,Teams,2)</f>
        <v>#REF!</v>
      </c>
      <c r="KMN402" s="370" t="e">
        <f>VLOOKUP(KMV402,Teams,2)</f>
        <v>#REF!</v>
      </c>
      <c r="KMO402" s="464"/>
      <c r="KMP402" s="369">
        <v>0.33333333333333331</v>
      </c>
      <c r="KMQ402" s="370" t="e">
        <f>VLOOKUP(KMM402,fields,2)</f>
        <v>#REF!</v>
      </c>
      <c r="KMR402" s="73" t="s">
        <v>985</v>
      </c>
      <c r="KMS402" s="95">
        <v>45109</v>
      </c>
      <c r="KMT402" s="65" t="s">
        <v>11</v>
      </c>
      <c r="KMU402" s="370" t="e">
        <f>VLOOKUP(KNC402,Teams,2)</f>
        <v>#REF!</v>
      </c>
      <c r="KMV402" s="370" t="e">
        <f>VLOOKUP(KND402,Teams,2)</f>
        <v>#REF!</v>
      </c>
      <c r="KMW402" s="464"/>
      <c r="KMX402" s="369">
        <v>0.33333333333333331</v>
      </c>
      <c r="KMY402" s="370" t="e">
        <f>VLOOKUP(KMU402,fields,2)</f>
        <v>#REF!</v>
      </c>
      <c r="KMZ402" s="73" t="s">
        <v>985</v>
      </c>
      <c r="KNA402" s="95">
        <v>45109</v>
      </c>
      <c r="KNB402" s="65" t="s">
        <v>11</v>
      </c>
      <c r="KNC402" s="370" t="e">
        <f>VLOOKUP(KNK402,Teams,2)</f>
        <v>#REF!</v>
      </c>
      <c r="KND402" s="370" t="e">
        <f>VLOOKUP(KNL402,Teams,2)</f>
        <v>#REF!</v>
      </c>
      <c r="KNE402" s="464"/>
      <c r="KNF402" s="369">
        <v>0.33333333333333331</v>
      </c>
      <c r="KNG402" s="370" t="e">
        <f>VLOOKUP(KNC402,fields,2)</f>
        <v>#REF!</v>
      </c>
      <c r="KNH402" s="73" t="s">
        <v>985</v>
      </c>
      <c r="KNI402" s="95">
        <v>45109</v>
      </c>
      <c r="KNJ402" s="65" t="s">
        <v>11</v>
      </c>
      <c r="KNK402" s="370" t="e">
        <f>VLOOKUP(KNS402,Teams,2)</f>
        <v>#REF!</v>
      </c>
      <c r="KNL402" s="370" t="e">
        <f>VLOOKUP(KNT402,Teams,2)</f>
        <v>#REF!</v>
      </c>
      <c r="KNM402" s="464"/>
      <c r="KNN402" s="369">
        <v>0.33333333333333331</v>
      </c>
      <c r="KNO402" s="370" t="e">
        <f>VLOOKUP(KNK402,fields,2)</f>
        <v>#REF!</v>
      </c>
      <c r="KNP402" s="73" t="s">
        <v>985</v>
      </c>
      <c r="KNQ402" s="95">
        <v>45109</v>
      </c>
      <c r="KNR402" s="65" t="s">
        <v>11</v>
      </c>
      <c r="KNS402" s="370" t="e">
        <f>VLOOKUP(KOA402,Teams,2)</f>
        <v>#REF!</v>
      </c>
      <c r="KNT402" s="370" t="e">
        <f>VLOOKUP(KOB402,Teams,2)</f>
        <v>#REF!</v>
      </c>
      <c r="KNU402" s="464"/>
      <c r="KNV402" s="369">
        <v>0.33333333333333331</v>
      </c>
      <c r="KNW402" s="370" t="e">
        <f>VLOOKUP(KNS402,fields,2)</f>
        <v>#REF!</v>
      </c>
      <c r="KNX402" s="73" t="s">
        <v>985</v>
      </c>
      <c r="KNY402" s="95">
        <v>45109</v>
      </c>
      <c r="KNZ402" s="65" t="s">
        <v>11</v>
      </c>
      <c r="KOA402" s="370" t="e">
        <f>VLOOKUP(KOI402,Teams,2)</f>
        <v>#REF!</v>
      </c>
      <c r="KOB402" s="370" t="e">
        <f>VLOOKUP(KOJ402,Teams,2)</f>
        <v>#REF!</v>
      </c>
      <c r="KOC402" s="464"/>
      <c r="KOD402" s="369">
        <v>0.33333333333333331</v>
      </c>
      <c r="KOE402" s="370" t="e">
        <f>VLOOKUP(KOA402,fields,2)</f>
        <v>#REF!</v>
      </c>
      <c r="KOF402" s="73" t="s">
        <v>985</v>
      </c>
      <c r="KOG402" s="95">
        <v>45109</v>
      </c>
      <c r="KOH402" s="65" t="s">
        <v>11</v>
      </c>
      <c r="KOI402" s="370" t="e">
        <f>VLOOKUP(KOQ402,Teams,2)</f>
        <v>#REF!</v>
      </c>
      <c r="KOJ402" s="370" t="e">
        <f>VLOOKUP(KOR402,Teams,2)</f>
        <v>#REF!</v>
      </c>
      <c r="KOK402" s="464"/>
      <c r="KOL402" s="369">
        <v>0.33333333333333331</v>
      </c>
      <c r="KOM402" s="370" t="e">
        <f>VLOOKUP(KOI402,fields,2)</f>
        <v>#REF!</v>
      </c>
      <c r="KON402" s="73" t="s">
        <v>985</v>
      </c>
      <c r="KOO402" s="95">
        <v>45109</v>
      </c>
      <c r="KOP402" s="65" t="s">
        <v>11</v>
      </c>
      <c r="KOQ402" s="370" t="e">
        <f>VLOOKUP(KOY402,Teams,2)</f>
        <v>#REF!</v>
      </c>
      <c r="KOR402" s="370" t="e">
        <f>VLOOKUP(KOZ402,Teams,2)</f>
        <v>#REF!</v>
      </c>
      <c r="KOS402" s="464"/>
      <c r="KOT402" s="369">
        <v>0.33333333333333331</v>
      </c>
      <c r="KOU402" s="370" t="e">
        <f>VLOOKUP(KOQ402,fields,2)</f>
        <v>#REF!</v>
      </c>
      <c r="KOV402" s="73" t="s">
        <v>985</v>
      </c>
      <c r="KOW402" s="95">
        <v>45109</v>
      </c>
      <c r="KOX402" s="65" t="s">
        <v>11</v>
      </c>
      <c r="KOY402" s="370" t="e">
        <f>VLOOKUP(KPG402,Teams,2)</f>
        <v>#REF!</v>
      </c>
      <c r="KOZ402" s="370" t="e">
        <f>VLOOKUP(KPH402,Teams,2)</f>
        <v>#REF!</v>
      </c>
      <c r="KPA402" s="464"/>
      <c r="KPB402" s="369">
        <v>0.33333333333333331</v>
      </c>
      <c r="KPC402" s="370" t="e">
        <f>VLOOKUP(KOY402,fields,2)</f>
        <v>#REF!</v>
      </c>
      <c r="KPD402" s="73" t="s">
        <v>985</v>
      </c>
      <c r="KPE402" s="95">
        <v>45109</v>
      </c>
      <c r="KPF402" s="65" t="s">
        <v>11</v>
      </c>
      <c r="KPG402" s="370" t="e">
        <f>VLOOKUP(KPO402,Teams,2)</f>
        <v>#REF!</v>
      </c>
      <c r="KPH402" s="370" t="e">
        <f>VLOOKUP(KPP402,Teams,2)</f>
        <v>#REF!</v>
      </c>
      <c r="KPI402" s="464"/>
      <c r="KPJ402" s="369">
        <v>0.33333333333333331</v>
      </c>
      <c r="KPK402" s="370" t="e">
        <f>VLOOKUP(KPG402,fields,2)</f>
        <v>#REF!</v>
      </c>
      <c r="KPL402" s="73" t="s">
        <v>985</v>
      </c>
      <c r="KPM402" s="95">
        <v>45109</v>
      </c>
      <c r="KPN402" s="65" t="s">
        <v>11</v>
      </c>
      <c r="KPO402" s="370" t="e">
        <f>VLOOKUP(KPW402,Teams,2)</f>
        <v>#REF!</v>
      </c>
      <c r="KPP402" s="370" t="e">
        <f>VLOOKUP(KPX402,Teams,2)</f>
        <v>#REF!</v>
      </c>
      <c r="KPQ402" s="464"/>
      <c r="KPR402" s="369">
        <v>0.33333333333333331</v>
      </c>
      <c r="KPS402" s="370" t="e">
        <f>VLOOKUP(KPO402,fields,2)</f>
        <v>#REF!</v>
      </c>
      <c r="KPT402" s="73" t="s">
        <v>985</v>
      </c>
      <c r="KPU402" s="95">
        <v>45109</v>
      </c>
      <c r="KPV402" s="65" t="s">
        <v>11</v>
      </c>
      <c r="KPW402" s="370" t="e">
        <f>VLOOKUP(KQE402,Teams,2)</f>
        <v>#REF!</v>
      </c>
      <c r="KPX402" s="370" t="e">
        <f>VLOOKUP(KQF402,Teams,2)</f>
        <v>#REF!</v>
      </c>
      <c r="KPY402" s="464"/>
      <c r="KPZ402" s="369">
        <v>0.33333333333333331</v>
      </c>
      <c r="KQA402" s="370" t="e">
        <f>VLOOKUP(KPW402,fields,2)</f>
        <v>#REF!</v>
      </c>
      <c r="KQB402" s="73" t="s">
        <v>985</v>
      </c>
      <c r="KQC402" s="95">
        <v>45109</v>
      </c>
      <c r="KQD402" s="65" t="s">
        <v>11</v>
      </c>
      <c r="KQE402" s="370" t="e">
        <f>VLOOKUP(KQM402,Teams,2)</f>
        <v>#REF!</v>
      </c>
      <c r="KQF402" s="370" t="e">
        <f>VLOOKUP(KQN402,Teams,2)</f>
        <v>#REF!</v>
      </c>
      <c r="KQG402" s="464"/>
      <c r="KQH402" s="369">
        <v>0.33333333333333331</v>
      </c>
      <c r="KQI402" s="370" t="e">
        <f>VLOOKUP(KQE402,fields,2)</f>
        <v>#REF!</v>
      </c>
      <c r="KQJ402" s="73" t="s">
        <v>985</v>
      </c>
      <c r="KQK402" s="95">
        <v>45109</v>
      </c>
      <c r="KQL402" s="65" t="s">
        <v>11</v>
      </c>
      <c r="KQM402" s="370" t="e">
        <f>VLOOKUP(KQU402,Teams,2)</f>
        <v>#REF!</v>
      </c>
      <c r="KQN402" s="370" t="e">
        <f>VLOOKUP(KQV402,Teams,2)</f>
        <v>#REF!</v>
      </c>
      <c r="KQO402" s="464"/>
      <c r="KQP402" s="369">
        <v>0.33333333333333331</v>
      </c>
      <c r="KQQ402" s="370" t="e">
        <f>VLOOKUP(KQM402,fields,2)</f>
        <v>#REF!</v>
      </c>
      <c r="KQR402" s="73" t="s">
        <v>985</v>
      </c>
      <c r="KQS402" s="95">
        <v>45109</v>
      </c>
      <c r="KQT402" s="65" t="s">
        <v>11</v>
      </c>
      <c r="KQU402" s="370" t="e">
        <f>VLOOKUP(KRC402,Teams,2)</f>
        <v>#REF!</v>
      </c>
      <c r="KQV402" s="370" t="e">
        <f>VLOOKUP(KRD402,Teams,2)</f>
        <v>#REF!</v>
      </c>
      <c r="KQW402" s="464"/>
      <c r="KQX402" s="369">
        <v>0.33333333333333331</v>
      </c>
      <c r="KQY402" s="370" t="e">
        <f>VLOOKUP(KQU402,fields,2)</f>
        <v>#REF!</v>
      </c>
      <c r="KQZ402" s="73" t="s">
        <v>985</v>
      </c>
      <c r="KRA402" s="95">
        <v>45109</v>
      </c>
      <c r="KRB402" s="65" t="s">
        <v>11</v>
      </c>
      <c r="KRC402" s="370" t="e">
        <f>VLOOKUP(KRK402,Teams,2)</f>
        <v>#REF!</v>
      </c>
      <c r="KRD402" s="370" t="e">
        <f>VLOOKUP(KRL402,Teams,2)</f>
        <v>#REF!</v>
      </c>
      <c r="KRE402" s="464"/>
      <c r="KRF402" s="369">
        <v>0.33333333333333331</v>
      </c>
      <c r="KRG402" s="370" t="e">
        <f>VLOOKUP(KRC402,fields,2)</f>
        <v>#REF!</v>
      </c>
      <c r="KRH402" s="73" t="s">
        <v>985</v>
      </c>
      <c r="KRI402" s="95">
        <v>45109</v>
      </c>
      <c r="KRJ402" s="65" t="s">
        <v>11</v>
      </c>
      <c r="KRK402" s="370" t="e">
        <f>VLOOKUP(KRS402,Teams,2)</f>
        <v>#REF!</v>
      </c>
      <c r="KRL402" s="370" t="e">
        <f>VLOOKUP(KRT402,Teams,2)</f>
        <v>#REF!</v>
      </c>
      <c r="KRM402" s="464"/>
      <c r="KRN402" s="369">
        <v>0.33333333333333331</v>
      </c>
      <c r="KRO402" s="370" t="e">
        <f>VLOOKUP(KRK402,fields,2)</f>
        <v>#REF!</v>
      </c>
      <c r="KRP402" s="73" t="s">
        <v>985</v>
      </c>
      <c r="KRQ402" s="95">
        <v>45109</v>
      </c>
      <c r="KRR402" s="65" t="s">
        <v>11</v>
      </c>
      <c r="KRS402" s="370" t="e">
        <f>VLOOKUP(KSA402,Teams,2)</f>
        <v>#REF!</v>
      </c>
      <c r="KRT402" s="370" t="e">
        <f>VLOOKUP(KSB402,Teams,2)</f>
        <v>#REF!</v>
      </c>
      <c r="KRU402" s="464"/>
      <c r="KRV402" s="369">
        <v>0.33333333333333331</v>
      </c>
      <c r="KRW402" s="370" t="e">
        <f>VLOOKUP(KRS402,fields,2)</f>
        <v>#REF!</v>
      </c>
      <c r="KRX402" s="73" t="s">
        <v>985</v>
      </c>
      <c r="KRY402" s="95">
        <v>45109</v>
      </c>
      <c r="KRZ402" s="65" t="s">
        <v>11</v>
      </c>
      <c r="KSA402" s="370" t="e">
        <f>VLOOKUP(KSI402,Teams,2)</f>
        <v>#REF!</v>
      </c>
      <c r="KSB402" s="370" t="e">
        <f>VLOOKUP(KSJ402,Teams,2)</f>
        <v>#REF!</v>
      </c>
      <c r="KSC402" s="464"/>
      <c r="KSD402" s="369">
        <v>0.33333333333333331</v>
      </c>
      <c r="KSE402" s="370" t="e">
        <f>VLOOKUP(KSA402,fields,2)</f>
        <v>#REF!</v>
      </c>
      <c r="KSF402" s="73" t="s">
        <v>985</v>
      </c>
      <c r="KSG402" s="95">
        <v>45109</v>
      </c>
      <c r="KSH402" s="65" t="s">
        <v>11</v>
      </c>
      <c r="KSI402" s="370" t="e">
        <f>VLOOKUP(KSQ402,Teams,2)</f>
        <v>#REF!</v>
      </c>
      <c r="KSJ402" s="370" t="e">
        <f>VLOOKUP(KSR402,Teams,2)</f>
        <v>#REF!</v>
      </c>
      <c r="KSK402" s="464"/>
      <c r="KSL402" s="369">
        <v>0.33333333333333331</v>
      </c>
      <c r="KSM402" s="370" t="e">
        <f>VLOOKUP(KSI402,fields,2)</f>
        <v>#REF!</v>
      </c>
      <c r="KSN402" s="73" t="s">
        <v>985</v>
      </c>
      <c r="KSO402" s="95">
        <v>45109</v>
      </c>
      <c r="KSP402" s="65" t="s">
        <v>11</v>
      </c>
      <c r="KSQ402" s="370" t="e">
        <f>VLOOKUP(KSY402,Teams,2)</f>
        <v>#REF!</v>
      </c>
      <c r="KSR402" s="370" t="e">
        <f>VLOOKUP(KSZ402,Teams,2)</f>
        <v>#REF!</v>
      </c>
      <c r="KSS402" s="464"/>
      <c r="KST402" s="369">
        <v>0.33333333333333331</v>
      </c>
      <c r="KSU402" s="370" t="e">
        <f>VLOOKUP(KSQ402,fields,2)</f>
        <v>#REF!</v>
      </c>
      <c r="KSV402" s="73" t="s">
        <v>985</v>
      </c>
      <c r="KSW402" s="95">
        <v>45109</v>
      </c>
      <c r="KSX402" s="65" t="s">
        <v>11</v>
      </c>
      <c r="KSY402" s="370" t="e">
        <f>VLOOKUP(KTG402,Teams,2)</f>
        <v>#REF!</v>
      </c>
      <c r="KSZ402" s="370" t="e">
        <f>VLOOKUP(KTH402,Teams,2)</f>
        <v>#REF!</v>
      </c>
      <c r="KTA402" s="464"/>
      <c r="KTB402" s="369">
        <v>0.33333333333333331</v>
      </c>
      <c r="KTC402" s="370" t="e">
        <f>VLOOKUP(KSY402,fields,2)</f>
        <v>#REF!</v>
      </c>
      <c r="KTD402" s="73" t="s">
        <v>985</v>
      </c>
      <c r="KTE402" s="95">
        <v>45109</v>
      </c>
      <c r="KTF402" s="65" t="s">
        <v>11</v>
      </c>
      <c r="KTG402" s="370" t="e">
        <f>VLOOKUP(KTO402,Teams,2)</f>
        <v>#REF!</v>
      </c>
      <c r="KTH402" s="370" t="e">
        <f>VLOOKUP(KTP402,Teams,2)</f>
        <v>#REF!</v>
      </c>
      <c r="KTI402" s="464"/>
      <c r="KTJ402" s="369">
        <v>0.33333333333333331</v>
      </c>
      <c r="KTK402" s="370" t="e">
        <f>VLOOKUP(KTG402,fields,2)</f>
        <v>#REF!</v>
      </c>
      <c r="KTL402" s="73" t="s">
        <v>985</v>
      </c>
      <c r="KTM402" s="95">
        <v>45109</v>
      </c>
      <c r="KTN402" s="65" t="s">
        <v>11</v>
      </c>
      <c r="KTO402" s="370" t="e">
        <f>VLOOKUP(KTW402,Teams,2)</f>
        <v>#REF!</v>
      </c>
      <c r="KTP402" s="370" t="e">
        <f>VLOOKUP(KTX402,Teams,2)</f>
        <v>#REF!</v>
      </c>
      <c r="KTQ402" s="464"/>
      <c r="KTR402" s="369">
        <v>0.33333333333333331</v>
      </c>
      <c r="KTS402" s="370" t="e">
        <f>VLOOKUP(KTO402,fields,2)</f>
        <v>#REF!</v>
      </c>
      <c r="KTT402" s="73" t="s">
        <v>985</v>
      </c>
      <c r="KTU402" s="95">
        <v>45109</v>
      </c>
      <c r="KTV402" s="65" t="s">
        <v>11</v>
      </c>
      <c r="KTW402" s="370" t="e">
        <f>VLOOKUP(KUE402,Teams,2)</f>
        <v>#REF!</v>
      </c>
      <c r="KTX402" s="370" t="e">
        <f>VLOOKUP(KUF402,Teams,2)</f>
        <v>#REF!</v>
      </c>
      <c r="KTY402" s="464"/>
      <c r="KTZ402" s="369">
        <v>0.33333333333333331</v>
      </c>
      <c r="KUA402" s="370" t="e">
        <f>VLOOKUP(KTW402,fields,2)</f>
        <v>#REF!</v>
      </c>
      <c r="KUB402" s="73" t="s">
        <v>985</v>
      </c>
      <c r="KUC402" s="95">
        <v>45109</v>
      </c>
      <c r="KUD402" s="65" t="s">
        <v>11</v>
      </c>
      <c r="KUE402" s="370" t="e">
        <f>VLOOKUP(KUM402,Teams,2)</f>
        <v>#REF!</v>
      </c>
      <c r="KUF402" s="370" t="e">
        <f>VLOOKUP(KUN402,Teams,2)</f>
        <v>#REF!</v>
      </c>
      <c r="KUG402" s="464"/>
      <c r="KUH402" s="369">
        <v>0.33333333333333331</v>
      </c>
      <c r="KUI402" s="370" t="e">
        <f>VLOOKUP(KUE402,fields,2)</f>
        <v>#REF!</v>
      </c>
      <c r="KUJ402" s="73" t="s">
        <v>985</v>
      </c>
      <c r="KUK402" s="95">
        <v>45109</v>
      </c>
      <c r="KUL402" s="65" t="s">
        <v>11</v>
      </c>
      <c r="KUM402" s="370" t="e">
        <f>VLOOKUP(KUU402,Teams,2)</f>
        <v>#REF!</v>
      </c>
      <c r="KUN402" s="370" t="e">
        <f>VLOOKUP(KUV402,Teams,2)</f>
        <v>#REF!</v>
      </c>
      <c r="KUO402" s="464"/>
      <c r="KUP402" s="369">
        <v>0.33333333333333331</v>
      </c>
      <c r="KUQ402" s="370" t="e">
        <f>VLOOKUP(KUM402,fields,2)</f>
        <v>#REF!</v>
      </c>
      <c r="KUR402" s="73" t="s">
        <v>985</v>
      </c>
      <c r="KUS402" s="95">
        <v>45109</v>
      </c>
      <c r="KUT402" s="65" t="s">
        <v>11</v>
      </c>
      <c r="KUU402" s="370" t="e">
        <f>VLOOKUP(KVC402,Teams,2)</f>
        <v>#REF!</v>
      </c>
      <c r="KUV402" s="370" t="e">
        <f>VLOOKUP(KVD402,Teams,2)</f>
        <v>#REF!</v>
      </c>
      <c r="KUW402" s="464"/>
      <c r="KUX402" s="369">
        <v>0.33333333333333331</v>
      </c>
      <c r="KUY402" s="370" t="e">
        <f>VLOOKUP(KUU402,fields,2)</f>
        <v>#REF!</v>
      </c>
      <c r="KUZ402" s="73" t="s">
        <v>985</v>
      </c>
      <c r="KVA402" s="95">
        <v>45109</v>
      </c>
      <c r="KVB402" s="65" t="s">
        <v>11</v>
      </c>
      <c r="KVC402" s="370" t="e">
        <f>VLOOKUP(KVK402,Teams,2)</f>
        <v>#REF!</v>
      </c>
      <c r="KVD402" s="370" t="e">
        <f>VLOOKUP(KVL402,Teams,2)</f>
        <v>#REF!</v>
      </c>
      <c r="KVE402" s="464"/>
      <c r="KVF402" s="369">
        <v>0.33333333333333331</v>
      </c>
      <c r="KVG402" s="370" t="e">
        <f>VLOOKUP(KVC402,fields,2)</f>
        <v>#REF!</v>
      </c>
      <c r="KVH402" s="73" t="s">
        <v>985</v>
      </c>
      <c r="KVI402" s="95">
        <v>45109</v>
      </c>
      <c r="KVJ402" s="65" t="s">
        <v>11</v>
      </c>
      <c r="KVK402" s="370" t="e">
        <f>VLOOKUP(KVS402,Teams,2)</f>
        <v>#REF!</v>
      </c>
      <c r="KVL402" s="370" t="e">
        <f>VLOOKUP(KVT402,Teams,2)</f>
        <v>#REF!</v>
      </c>
      <c r="KVM402" s="464"/>
      <c r="KVN402" s="369">
        <v>0.33333333333333331</v>
      </c>
      <c r="KVO402" s="370" t="e">
        <f>VLOOKUP(KVK402,fields,2)</f>
        <v>#REF!</v>
      </c>
      <c r="KVP402" s="73" t="s">
        <v>985</v>
      </c>
      <c r="KVQ402" s="95">
        <v>45109</v>
      </c>
      <c r="KVR402" s="65" t="s">
        <v>11</v>
      </c>
      <c r="KVS402" s="370" t="e">
        <f>VLOOKUP(KWA402,Teams,2)</f>
        <v>#REF!</v>
      </c>
      <c r="KVT402" s="370" t="e">
        <f>VLOOKUP(KWB402,Teams,2)</f>
        <v>#REF!</v>
      </c>
      <c r="KVU402" s="464"/>
      <c r="KVV402" s="369">
        <v>0.33333333333333331</v>
      </c>
      <c r="KVW402" s="370" t="e">
        <f>VLOOKUP(KVS402,fields,2)</f>
        <v>#REF!</v>
      </c>
      <c r="KVX402" s="73" t="s">
        <v>985</v>
      </c>
      <c r="KVY402" s="95">
        <v>45109</v>
      </c>
      <c r="KVZ402" s="65" t="s">
        <v>11</v>
      </c>
      <c r="KWA402" s="370" t="e">
        <f>VLOOKUP(KWI402,Teams,2)</f>
        <v>#REF!</v>
      </c>
      <c r="KWB402" s="370" t="e">
        <f>VLOOKUP(KWJ402,Teams,2)</f>
        <v>#REF!</v>
      </c>
      <c r="KWC402" s="464"/>
      <c r="KWD402" s="369">
        <v>0.33333333333333331</v>
      </c>
      <c r="KWE402" s="370" t="e">
        <f>VLOOKUP(KWA402,fields,2)</f>
        <v>#REF!</v>
      </c>
      <c r="KWF402" s="73" t="s">
        <v>985</v>
      </c>
      <c r="KWG402" s="95">
        <v>45109</v>
      </c>
      <c r="KWH402" s="65" t="s">
        <v>11</v>
      </c>
      <c r="KWI402" s="370" t="e">
        <f>VLOOKUP(KWQ402,Teams,2)</f>
        <v>#REF!</v>
      </c>
      <c r="KWJ402" s="370" t="e">
        <f>VLOOKUP(KWR402,Teams,2)</f>
        <v>#REF!</v>
      </c>
      <c r="KWK402" s="464"/>
      <c r="KWL402" s="369">
        <v>0.33333333333333331</v>
      </c>
      <c r="KWM402" s="370" t="e">
        <f>VLOOKUP(KWI402,fields,2)</f>
        <v>#REF!</v>
      </c>
      <c r="KWN402" s="73" t="s">
        <v>985</v>
      </c>
      <c r="KWO402" s="95">
        <v>45109</v>
      </c>
      <c r="KWP402" s="65" t="s">
        <v>11</v>
      </c>
      <c r="KWQ402" s="370" t="e">
        <f>VLOOKUP(KWY402,Teams,2)</f>
        <v>#REF!</v>
      </c>
      <c r="KWR402" s="370" t="e">
        <f>VLOOKUP(KWZ402,Teams,2)</f>
        <v>#REF!</v>
      </c>
      <c r="KWS402" s="464"/>
      <c r="KWT402" s="369">
        <v>0.33333333333333331</v>
      </c>
      <c r="KWU402" s="370" t="e">
        <f>VLOOKUP(KWQ402,fields,2)</f>
        <v>#REF!</v>
      </c>
      <c r="KWV402" s="73" t="s">
        <v>985</v>
      </c>
      <c r="KWW402" s="95">
        <v>45109</v>
      </c>
      <c r="KWX402" s="65" t="s">
        <v>11</v>
      </c>
      <c r="KWY402" s="370" t="e">
        <f>VLOOKUP(KXG402,Teams,2)</f>
        <v>#REF!</v>
      </c>
      <c r="KWZ402" s="370" t="e">
        <f>VLOOKUP(KXH402,Teams,2)</f>
        <v>#REF!</v>
      </c>
      <c r="KXA402" s="464"/>
      <c r="KXB402" s="369">
        <v>0.33333333333333331</v>
      </c>
      <c r="KXC402" s="370" t="e">
        <f>VLOOKUP(KWY402,fields,2)</f>
        <v>#REF!</v>
      </c>
      <c r="KXD402" s="73" t="s">
        <v>985</v>
      </c>
      <c r="KXE402" s="95">
        <v>45109</v>
      </c>
      <c r="KXF402" s="65" t="s">
        <v>11</v>
      </c>
      <c r="KXG402" s="370" t="e">
        <f>VLOOKUP(KXO402,Teams,2)</f>
        <v>#REF!</v>
      </c>
      <c r="KXH402" s="370" t="e">
        <f>VLOOKUP(KXP402,Teams,2)</f>
        <v>#REF!</v>
      </c>
      <c r="KXI402" s="464"/>
      <c r="KXJ402" s="369">
        <v>0.33333333333333331</v>
      </c>
      <c r="KXK402" s="370" t="e">
        <f>VLOOKUP(KXG402,fields,2)</f>
        <v>#REF!</v>
      </c>
      <c r="KXL402" s="73" t="s">
        <v>985</v>
      </c>
      <c r="KXM402" s="95">
        <v>45109</v>
      </c>
      <c r="KXN402" s="65" t="s">
        <v>11</v>
      </c>
      <c r="KXO402" s="370" t="e">
        <f>VLOOKUP(KXW402,Teams,2)</f>
        <v>#REF!</v>
      </c>
      <c r="KXP402" s="370" t="e">
        <f>VLOOKUP(KXX402,Teams,2)</f>
        <v>#REF!</v>
      </c>
      <c r="KXQ402" s="464"/>
      <c r="KXR402" s="369">
        <v>0.33333333333333331</v>
      </c>
      <c r="KXS402" s="370" t="e">
        <f>VLOOKUP(KXO402,fields,2)</f>
        <v>#REF!</v>
      </c>
      <c r="KXT402" s="73" t="s">
        <v>985</v>
      </c>
      <c r="KXU402" s="95">
        <v>45109</v>
      </c>
      <c r="KXV402" s="65" t="s">
        <v>11</v>
      </c>
      <c r="KXW402" s="370" t="e">
        <f>VLOOKUP(KYE402,Teams,2)</f>
        <v>#REF!</v>
      </c>
      <c r="KXX402" s="370" t="e">
        <f>VLOOKUP(KYF402,Teams,2)</f>
        <v>#REF!</v>
      </c>
      <c r="KXY402" s="464"/>
      <c r="KXZ402" s="369">
        <v>0.33333333333333331</v>
      </c>
      <c r="KYA402" s="370" t="e">
        <f>VLOOKUP(KXW402,fields,2)</f>
        <v>#REF!</v>
      </c>
      <c r="KYB402" s="73" t="s">
        <v>985</v>
      </c>
      <c r="KYC402" s="95">
        <v>45109</v>
      </c>
      <c r="KYD402" s="65" t="s">
        <v>11</v>
      </c>
      <c r="KYE402" s="370" t="e">
        <f>VLOOKUP(KYM402,Teams,2)</f>
        <v>#REF!</v>
      </c>
      <c r="KYF402" s="370" t="e">
        <f>VLOOKUP(KYN402,Teams,2)</f>
        <v>#REF!</v>
      </c>
      <c r="KYG402" s="464"/>
      <c r="KYH402" s="369">
        <v>0.33333333333333331</v>
      </c>
      <c r="KYI402" s="370" t="e">
        <f>VLOOKUP(KYE402,fields,2)</f>
        <v>#REF!</v>
      </c>
      <c r="KYJ402" s="73" t="s">
        <v>985</v>
      </c>
      <c r="KYK402" s="95">
        <v>45109</v>
      </c>
      <c r="KYL402" s="65" t="s">
        <v>11</v>
      </c>
      <c r="KYM402" s="370" t="e">
        <f>VLOOKUP(KYU402,Teams,2)</f>
        <v>#REF!</v>
      </c>
      <c r="KYN402" s="370" t="e">
        <f>VLOOKUP(KYV402,Teams,2)</f>
        <v>#REF!</v>
      </c>
      <c r="KYO402" s="464"/>
      <c r="KYP402" s="369">
        <v>0.33333333333333331</v>
      </c>
      <c r="KYQ402" s="370" t="e">
        <f>VLOOKUP(KYM402,fields,2)</f>
        <v>#REF!</v>
      </c>
      <c r="KYR402" s="73" t="s">
        <v>985</v>
      </c>
      <c r="KYS402" s="95">
        <v>45109</v>
      </c>
      <c r="KYT402" s="65" t="s">
        <v>11</v>
      </c>
      <c r="KYU402" s="370" t="e">
        <f>VLOOKUP(KZC402,Teams,2)</f>
        <v>#REF!</v>
      </c>
      <c r="KYV402" s="370" t="e">
        <f>VLOOKUP(KZD402,Teams,2)</f>
        <v>#REF!</v>
      </c>
      <c r="KYW402" s="464"/>
      <c r="KYX402" s="369">
        <v>0.33333333333333331</v>
      </c>
      <c r="KYY402" s="370" t="e">
        <f>VLOOKUP(KYU402,fields,2)</f>
        <v>#REF!</v>
      </c>
      <c r="KYZ402" s="73" t="s">
        <v>985</v>
      </c>
      <c r="KZA402" s="95">
        <v>45109</v>
      </c>
      <c r="KZB402" s="65" t="s">
        <v>11</v>
      </c>
      <c r="KZC402" s="370" t="e">
        <f>VLOOKUP(KZK402,Teams,2)</f>
        <v>#REF!</v>
      </c>
      <c r="KZD402" s="370" t="e">
        <f>VLOOKUP(KZL402,Teams,2)</f>
        <v>#REF!</v>
      </c>
      <c r="KZE402" s="464"/>
      <c r="KZF402" s="369">
        <v>0.33333333333333331</v>
      </c>
      <c r="KZG402" s="370" t="e">
        <f>VLOOKUP(KZC402,fields,2)</f>
        <v>#REF!</v>
      </c>
      <c r="KZH402" s="73" t="s">
        <v>985</v>
      </c>
      <c r="KZI402" s="95">
        <v>45109</v>
      </c>
      <c r="KZJ402" s="65" t="s">
        <v>11</v>
      </c>
      <c r="KZK402" s="370" t="e">
        <f>VLOOKUP(KZS402,Teams,2)</f>
        <v>#REF!</v>
      </c>
      <c r="KZL402" s="370" t="e">
        <f>VLOOKUP(KZT402,Teams,2)</f>
        <v>#REF!</v>
      </c>
      <c r="KZM402" s="464"/>
      <c r="KZN402" s="369">
        <v>0.33333333333333331</v>
      </c>
      <c r="KZO402" s="370" t="e">
        <f>VLOOKUP(KZK402,fields,2)</f>
        <v>#REF!</v>
      </c>
      <c r="KZP402" s="73" t="s">
        <v>985</v>
      </c>
      <c r="KZQ402" s="95">
        <v>45109</v>
      </c>
      <c r="KZR402" s="65" t="s">
        <v>11</v>
      </c>
      <c r="KZS402" s="370" t="e">
        <f>VLOOKUP(LAA402,Teams,2)</f>
        <v>#REF!</v>
      </c>
      <c r="KZT402" s="370" t="e">
        <f>VLOOKUP(LAB402,Teams,2)</f>
        <v>#REF!</v>
      </c>
      <c r="KZU402" s="464"/>
      <c r="KZV402" s="369">
        <v>0.33333333333333331</v>
      </c>
      <c r="KZW402" s="370" t="e">
        <f>VLOOKUP(KZS402,fields,2)</f>
        <v>#REF!</v>
      </c>
      <c r="KZX402" s="73" t="s">
        <v>985</v>
      </c>
      <c r="KZY402" s="95">
        <v>45109</v>
      </c>
      <c r="KZZ402" s="65" t="s">
        <v>11</v>
      </c>
      <c r="LAA402" s="370" t="e">
        <f>VLOOKUP(LAI402,Teams,2)</f>
        <v>#REF!</v>
      </c>
      <c r="LAB402" s="370" t="e">
        <f>VLOOKUP(LAJ402,Teams,2)</f>
        <v>#REF!</v>
      </c>
      <c r="LAC402" s="464"/>
      <c r="LAD402" s="369">
        <v>0.33333333333333331</v>
      </c>
      <c r="LAE402" s="370" t="e">
        <f>VLOOKUP(LAA402,fields,2)</f>
        <v>#REF!</v>
      </c>
      <c r="LAF402" s="73" t="s">
        <v>985</v>
      </c>
      <c r="LAG402" s="95">
        <v>45109</v>
      </c>
      <c r="LAH402" s="65" t="s">
        <v>11</v>
      </c>
      <c r="LAI402" s="370" t="e">
        <f>VLOOKUP(LAQ402,Teams,2)</f>
        <v>#REF!</v>
      </c>
      <c r="LAJ402" s="370" t="e">
        <f>VLOOKUP(LAR402,Teams,2)</f>
        <v>#REF!</v>
      </c>
      <c r="LAK402" s="464"/>
      <c r="LAL402" s="369">
        <v>0.33333333333333331</v>
      </c>
      <c r="LAM402" s="370" t="e">
        <f>VLOOKUP(LAI402,fields,2)</f>
        <v>#REF!</v>
      </c>
      <c r="LAN402" s="73" t="s">
        <v>985</v>
      </c>
      <c r="LAO402" s="95">
        <v>45109</v>
      </c>
      <c r="LAP402" s="65" t="s">
        <v>11</v>
      </c>
      <c r="LAQ402" s="370" t="e">
        <f>VLOOKUP(LAY402,Teams,2)</f>
        <v>#REF!</v>
      </c>
      <c r="LAR402" s="370" t="e">
        <f>VLOOKUP(LAZ402,Teams,2)</f>
        <v>#REF!</v>
      </c>
      <c r="LAS402" s="464"/>
      <c r="LAT402" s="369">
        <v>0.33333333333333331</v>
      </c>
      <c r="LAU402" s="370" t="e">
        <f>VLOOKUP(LAQ402,fields,2)</f>
        <v>#REF!</v>
      </c>
      <c r="LAV402" s="73" t="s">
        <v>985</v>
      </c>
      <c r="LAW402" s="95">
        <v>45109</v>
      </c>
      <c r="LAX402" s="65" t="s">
        <v>11</v>
      </c>
      <c r="LAY402" s="370" t="e">
        <f>VLOOKUP(LBG402,Teams,2)</f>
        <v>#REF!</v>
      </c>
      <c r="LAZ402" s="370" t="e">
        <f>VLOOKUP(LBH402,Teams,2)</f>
        <v>#REF!</v>
      </c>
      <c r="LBA402" s="464"/>
      <c r="LBB402" s="369">
        <v>0.33333333333333331</v>
      </c>
      <c r="LBC402" s="370" t="e">
        <f>VLOOKUP(LAY402,fields,2)</f>
        <v>#REF!</v>
      </c>
      <c r="LBD402" s="73" t="s">
        <v>985</v>
      </c>
      <c r="LBE402" s="95">
        <v>45109</v>
      </c>
      <c r="LBF402" s="65" t="s">
        <v>11</v>
      </c>
      <c r="LBG402" s="370" t="e">
        <f>VLOOKUP(LBO402,Teams,2)</f>
        <v>#REF!</v>
      </c>
      <c r="LBH402" s="370" t="e">
        <f>VLOOKUP(LBP402,Teams,2)</f>
        <v>#REF!</v>
      </c>
      <c r="LBI402" s="464"/>
      <c r="LBJ402" s="369">
        <v>0.33333333333333331</v>
      </c>
      <c r="LBK402" s="370" t="e">
        <f>VLOOKUP(LBG402,fields,2)</f>
        <v>#REF!</v>
      </c>
      <c r="LBL402" s="73" t="s">
        <v>985</v>
      </c>
      <c r="LBM402" s="95">
        <v>45109</v>
      </c>
      <c r="LBN402" s="65" t="s">
        <v>11</v>
      </c>
      <c r="LBO402" s="370" t="e">
        <f>VLOOKUP(LBW402,Teams,2)</f>
        <v>#REF!</v>
      </c>
      <c r="LBP402" s="370" t="e">
        <f>VLOOKUP(LBX402,Teams,2)</f>
        <v>#REF!</v>
      </c>
      <c r="LBQ402" s="464"/>
      <c r="LBR402" s="369">
        <v>0.33333333333333331</v>
      </c>
      <c r="LBS402" s="370" t="e">
        <f>VLOOKUP(LBO402,fields,2)</f>
        <v>#REF!</v>
      </c>
      <c r="LBT402" s="73" t="s">
        <v>985</v>
      </c>
      <c r="LBU402" s="95">
        <v>45109</v>
      </c>
      <c r="LBV402" s="65" t="s">
        <v>11</v>
      </c>
      <c r="LBW402" s="370" t="e">
        <f>VLOOKUP(LCE402,Teams,2)</f>
        <v>#REF!</v>
      </c>
      <c r="LBX402" s="370" t="e">
        <f>VLOOKUP(LCF402,Teams,2)</f>
        <v>#REF!</v>
      </c>
      <c r="LBY402" s="464"/>
      <c r="LBZ402" s="369">
        <v>0.33333333333333331</v>
      </c>
      <c r="LCA402" s="370" t="e">
        <f>VLOOKUP(LBW402,fields,2)</f>
        <v>#REF!</v>
      </c>
      <c r="LCB402" s="73" t="s">
        <v>985</v>
      </c>
      <c r="LCC402" s="95">
        <v>45109</v>
      </c>
      <c r="LCD402" s="65" t="s">
        <v>11</v>
      </c>
      <c r="LCE402" s="370" t="e">
        <f>VLOOKUP(LCM402,Teams,2)</f>
        <v>#REF!</v>
      </c>
      <c r="LCF402" s="370" t="e">
        <f>VLOOKUP(LCN402,Teams,2)</f>
        <v>#REF!</v>
      </c>
      <c r="LCG402" s="464"/>
      <c r="LCH402" s="369">
        <v>0.33333333333333331</v>
      </c>
      <c r="LCI402" s="370" t="e">
        <f>VLOOKUP(LCE402,fields,2)</f>
        <v>#REF!</v>
      </c>
      <c r="LCJ402" s="73" t="s">
        <v>985</v>
      </c>
      <c r="LCK402" s="95">
        <v>45109</v>
      </c>
      <c r="LCL402" s="65" t="s">
        <v>11</v>
      </c>
      <c r="LCM402" s="370" t="e">
        <f>VLOOKUP(LCU402,Teams,2)</f>
        <v>#REF!</v>
      </c>
      <c r="LCN402" s="370" t="e">
        <f>VLOOKUP(LCV402,Teams,2)</f>
        <v>#REF!</v>
      </c>
      <c r="LCO402" s="464"/>
      <c r="LCP402" s="369">
        <v>0.33333333333333331</v>
      </c>
      <c r="LCQ402" s="370" t="e">
        <f>VLOOKUP(LCM402,fields,2)</f>
        <v>#REF!</v>
      </c>
      <c r="LCR402" s="73" t="s">
        <v>985</v>
      </c>
      <c r="LCS402" s="95">
        <v>45109</v>
      </c>
      <c r="LCT402" s="65" t="s">
        <v>11</v>
      </c>
      <c r="LCU402" s="370" t="e">
        <f>VLOOKUP(LDC402,Teams,2)</f>
        <v>#REF!</v>
      </c>
      <c r="LCV402" s="370" t="e">
        <f>VLOOKUP(LDD402,Teams,2)</f>
        <v>#REF!</v>
      </c>
      <c r="LCW402" s="464"/>
      <c r="LCX402" s="369">
        <v>0.33333333333333331</v>
      </c>
      <c r="LCY402" s="370" t="e">
        <f>VLOOKUP(LCU402,fields,2)</f>
        <v>#REF!</v>
      </c>
      <c r="LCZ402" s="73" t="s">
        <v>985</v>
      </c>
      <c r="LDA402" s="95">
        <v>45109</v>
      </c>
      <c r="LDB402" s="65" t="s">
        <v>11</v>
      </c>
      <c r="LDC402" s="370" t="e">
        <f>VLOOKUP(LDK402,Teams,2)</f>
        <v>#REF!</v>
      </c>
      <c r="LDD402" s="370" t="e">
        <f>VLOOKUP(LDL402,Teams,2)</f>
        <v>#REF!</v>
      </c>
      <c r="LDE402" s="464"/>
      <c r="LDF402" s="369">
        <v>0.33333333333333331</v>
      </c>
      <c r="LDG402" s="370" t="e">
        <f>VLOOKUP(LDC402,fields,2)</f>
        <v>#REF!</v>
      </c>
      <c r="LDH402" s="73" t="s">
        <v>985</v>
      </c>
      <c r="LDI402" s="95">
        <v>45109</v>
      </c>
      <c r="LDJ402" s="65" t="s">
        <v>11</v>
      </c>
      <c r="LDK402" s="370" t="e">
        <f>VLOOKUP(LDS402,Teams,2)</f>
        <v>#REF!</v>
      </c>
      <c r="LDL402" s="370" t="e">
        <f>VLOOKUP(LDT402,Teams,2)</f>
        <v>#REF!</v>
      </c>
      <c r="LDM402" s="464"/>
      <c r="LDN402" s="369">
        <v>0.33333333333333331</v>
      </c>
      <c r="LDO402" s="370" t="e">
        <f>VLOOKUP(LDK402,fields,2)</f>
        <v>#REF!</v>
      </c>
      <c r="LDP402" s="73" t="s">
        <v>985</v>
      </c>
      <c r="LDQ402" s="95">
        <v>45109</v>
      </c>
      <c r="LDR402" s="65" t="s">
        <v>11</v>
      </c>
      <c r="LDS402" s="370" t="e">
        <f>VLOOKUP(LEA402,Teams,2)</f>
        <v>#REF!</v>
      </c>
      <c r="LDT402" s="370" t="e">
        <f>VLOOKUP(LEB402,Teams,2)</f>
        <v>#REF!</v>
      </c>
      <c r="LDU402" s="464"/>
      <c r="LDV402" s="369">
        <v>0.33333333333333331</v>
      </c>
      <c r="LDW402" s="370" t="e">
        <f>VLOOKUP(LDS402,fields,2)</f>
        <v>#REF!</v>
      </c>
      <c r="LDX402" s="73" t="s">
        <v>985</v>
      </c>
      <c r="LDY402" s="95">
        <v>45109</v>
      </c>
      <c r="LDZ402" s="65" t="s">
        <v>11</v>
      </c>
      <c r="LEA402" s="370" t="e">
        <f>VLOOKUP(LEI402,Teams,2)</f>
        <v>#REF!</v>
      </c>
      <c r="LEB402" s="370" t="e">
        <f>VLOOKUP(LEJ402,Teams,2)</f>
        <v>#REF!</v>
      </c>
      <c r="LEC402" s="464"/>
      <c r="LED402" s="369">
        <v>0.33333333333333331</v>
      </c>
      <c r="LEE402" s="370" t="e">
        <f>VLOOKUP(LEA402,fields,2)</f>
        <v>#REF!</v>
      </c>
      <c r="LEF402" s="73" t="s">
        <v>985</v>
      </c>
      <c r="LEG402" s="95">
        <v>45109</v>
      </c>
      <c r="LEH402" s="65" t="s">
        <v>11</v>
      </c>
      <c r="LEI402" s="370" t="e">
        <f>VLOOKUP(LEQ402,Teams,2)</f>
        <v>#REF!</v>
      </c>
      <c r="LEJ402" s="370" t="e">
        <f>VLOOKUP(LER402,Teams,2)</f>
        <v>#REF!</v>
      </c>
      <c r="LEK402" s="464"/>
      <c r="LEL402" s="369">
        <v>0.33333333333333331</v>
      </c>
      <c r="LEM402" s="370" t="e">
        <f>VLOOKUP(LEI402,fields,2)</f>
        <v>#REF!</v>
      </c>
      <c r="LEN402" s="73" t="s">
        <v>985</v>
      </c>
      <c r="LEO402" s="95">
        <v>45109</v>
      </c>
      <c r="LEP402" s="65" t="s">
        <v>11</v>
      </c>
      <c r="LEQ402" s="370" t="e">
        <f>VLOOKUP(LEY402,Teams,2)</f>
        <v>#REF!</v>
      </c>
      <c r="LER402" s="370" t="e">
        <f>VLOOKUP(LEZ402,Teams,2)</f>
        <v>#REF!</v>
      </c>
      <c r="LES402" s="464"/>
      <c r="LET402" s="369">
        <v>0.33333333333333331</v>
      </c>
      <c r="LEU402" s="370" t="e">
        <f>VLOOKUP(LEQ402,fields,2)</f>
        <v>#REF!</v>
      </c>
      <c r="LEV402" s="73" t="s">
        <v>985</v>
      </c>
      <c r="LEW402" s="95">
        <v>45109</v>
      </c>
      <c r="LEX402" s="65" t="s">
        <v>11</v>
      </c>
      <c r="LEY402" s="370" t="e">
        <f>VLOOKUP(LFG402,Teams,2)</f>
        <v>#REF!</v>
      </c>
      <c r="LEZ402" s="370" t="e">
        <f>VLOOKUP(LFH402,Teams,2)</f>
        <v>#REF!</v>
      </c>
      <c r="LFA402" s="464"/>
      <c r="LFB402" s="369">
        <v>0.33333333333333331</v>
      </c>
      <c r="LFC402" s="370" t="e">
        <f>VLOOKUP(LEY402,fields,2)</f>
        <v>#REF!</v>
      </c>
      <c r="LFD402" s="73" t="s">
        <v>985</v>
      </c>
      <c r="LFE402" s="95">
        <v>45109</v>
      </c>
      <c r="LFF402" s="65" t="s">
        <v>11</v>
      </c>
      <c r="LFG402" s="370" t="e">
        <f>VLOOKUP(LFO402,Teams,2)</f>
        <v>#REF!</v>
      </c>
      <c r="LFH402" s="370" t="e">
        <f>VLOOKUP(LFP402,Teams,2)</f>
        <v>#REF!</v>
      </c>
      <c r="LFI402" s="464"/>
      <c r="LFJ402" s="369">
        <v>0.33333333333333331</v>
      </c>
      <c r="LFK402" s="370" t="e">
        <f>VLOOKUP(LFG402,fields,2)</f>
        <v>#REF!</v>
      </c>
      <c r="LFL402" s="73" t="s">
        <v>985</v>
      </c>
      <c r="LFM402" s="95">
        <v>45109</v>
      </c>
      <c r="LFN402" s="65" t="s">
        <v>11</v>
      </c>
      <c r="LFO402" s="370" t="e">
        <f>VLOOKUP(LFW402,Teams,2)</f>
        <v>#REF!</v>
      </c>
      <c r="LFP402" s="370" t="e">
        <f>VLOOKUP(LFX402,Teams,2)</f>
        <v>#REF!</v>
      </c>
      <c r="LFQ402" s="464"/>
      <c r="LFR402" s="369">
        <v>0.33333333333333331</v>
      </c>
      <c r="LFS402" s="370" t="e">
        <f>VLOOKUP(LFO402,fields,2)</f>
        <v>#REF!</v>
      </c>
      <c r="LFT402" s="73" t="s">
        <v>985</v>
      </c>
      <c r="LFU402" s="95">
        <v>45109</v>
      </c>
      <c r="LFV402" s="65" t="s">
        <v>11</v>
      </c>
      <c r="LFW402" s="370" t="e">
        <f>VLOOKUP(LGE402,Teams,2)</f>
        <v>#REF!</v>
      </c>
      <c r="LFX402" s="370" t="e">
        <f>VLOOKUP(LGF402,Teams,2)</f>
        <v>#REF!</v>
      </c>
      <c r="LFY402" s="464"/>
      <c r="LFZ402" s="369">
        <v>0.33333333333333331</v>
      </c>
      <c r="LGA402" s="370" t="e">
        <f>VLOOKUP(LFW402,fields,2)</f>
        <v>#REF!</v>
      </c>
      <c r="LGB402" s="73" t="s">
        <v>985</v>
      </c>
      <c r="LGC402" s="95">
        <v>45109</v>
      </c>
      <c r="LGD402" s="65" t="s">
        <v>11</v>
      </c>
      <c r="LGE402" s="370" t="e">
        <f>VLOOKUP(LGM402,Teams,2)</f>
        <v>#REF!</v>
      </c>
      <c r="LGF402" s="370" t="e">
        <f>VLOOKUP(LGN402,Teams,2)</f>
        <v>#REF!</v>
      </c>
      <c r="LGG402" s="464"/>
      <c r="LGH402" s="369">
        <v>0.33333333333333331</v>
      </c>
      <c r="LGI402" s="370" t="e">
        <f>VLOOKUP(LGE402,fields,2)</f>
        <v>#REF!</v>
      </c>
      <c r="LGJ402" s="73" t="s">
        <v>985</v>
      </c>
      <c r="LGK402" s="95">
        <v>45109</v>
      </c>
      <c r="LGL402" s="65" t="s">
        <v>11</v>
      </c>
      <c r="LGM402" s="370" t="e">
        <f>VLOOKUP(LGU402,Teams,2)</f>
        <v>#REF!</v>
      </c>
      <c r="LGN402" s="370" t="e">
        <f>VLOOKUP(LGV402,Teams,2)</f>
        <v>#REF!</v>
      </c>
      <c r="LGO402" s="464"/>
      <c r="LGP402" s="369">
        <v>0.33333333333333331</v>
      </c>
      <c r="LGQ402" s="370" t="e">
        <f>VLOOKUP(LGM402,fields,2)</f>
        <v>#REF!</v>
      </c>
      <c r="LGR402" s="73" t="s">
        <v>985</v>
      </c>
      <c r="LGS402" s="95">
        <v>45109</v>
      </c>
      <c r="LGT402" s="65" t="s">
        <v>11</v>
      </c>
      <c r="LGU402" s="370" t="e">
        <f>VLOOKUP(LHC402,Teams,2)</f>
        <v>#REF!</v>
      </c>
      <c r="LGV402" s="370" t="e">
        <f>VLOOKUP(LHD402,Teams,2)</f>
        <v>#REF!</v>
      </c>
      <c r="LGW402" s="464"/>
      <c r="LGX402" s="369">
        <v>0.33333333333333331</v>
      </c>
      <c r="LGY402" s="370" t="e">
        <f>VLOOKUP(LGU402,fields,2)</f>
        <v>#REF!</v>
      </c>
      <c r="LGZ402" s="73" t="s">
        <v>985</v>
      </c>
      <c r="LHA402" s="95">
        <v>45109</v>
      </c>
      <c r="LHB402" s="65" t="s">
        <v>11</v>
      </c>
      <c r="LHC402" s="370" t="e">
        <f>VLOOKUP(LHK402,Teams,2)</f>
        <v>#REF!</v>
      </c>
      <c r="LHD402" s="370" t="e">
        <f>VLOOKUP(LHL402,Teams,2)</f>
        <v>#REF!</v>
      </c>
      <c r="LHE402" s="464"/>
      <c r="LHF402" s="369">
        <v>0.33333333333333331</v>
      </c>
      <c r="LHG402" s="370" t="e">
        <f>VLOOKUP(LHC402,fields,2)</f>
        <v>#REF!</v>
      </c>
      <c r="LHH402" s="73" t="s">
        <v>985</v>
      </c>
      <c r="LHI402" s="95">
        <v>45109</v>
      </c>
      <c r="LHJ402" s="65" t="s">
        <v>11</v>
      </c>
      <c r="LHK402" s="370" t="e">
        <f>VLOOKUP(LHS402,Teams,2)</f>
        <v>#REF!</v>
      </c>
      <c r="LHL402" s="370" t="e">
        <f>VLOOKUP(LHT402,Teams,2)</f>
        <v>#REF!</v>
      </c>
      <c r="LHM402" s="464"/>
      <c r="LHN402" s="369">
        <v>0.33333333333333331</v>
      </c>
      <c r="LHO402" s="370" t="e">
        <f>VLOOKUP(LHK402,fields,2)</f>
        <v>#REF!</v>
      </c>
      <c r="LHP402" s="73" t="s">
        <v>985</v>
      </c>
      <c r="LHQ402" s="95">
        <v>45109</v>
      </c>
      <c r="LHR402" s="65" t="s">
        <v>11</v>
      </c>
      <c r="LHS402" s="370" t="e">
        <f>VLOOKUP(LIA402,Teams,2)</f>
        <v>#REF!</v>
      </c>
      <c r="LHT402" s="370" t="e">
        <f>VLOOKUP(LIB402,Teams,2)</f>
        <v>#REF!</v>
      </c>
      <c r="LHU402" s="464"/>
      <c r="LHV402" s="369">
        <v>0.33333333333333331</v>
      </c>
      <c r="LHW402" s="370" t="e">
        <f>VLOOKUP(LHS402,fields,2)</f>
        <v>#REF!</v>
      </c>
      <c r="LHX402" s="73" t="s">
        <v>985</v>
      </c>
      <c r="LHY402" s="95">
        <v>45109</v>
      </c>
      <c r="LHZ402" s="65" t="s">
        <v>11</v>
      </c>
      <c r="LIA402" s="370" t="e">
        <f>VLOOKUP(LII402,Teams,2)</f>
        <v>#REF!</v>
      </c>
      <c r="LIB402" s="370" t="e">
        <f>VLOOKUP(LIJ402,Teams,2)</f>
        <v>#REF!</v>
      </c>
      <c r="LIC402" s="464"/>
      <c r="LID402" s="369">
        <v>0.33333333333333331</v>
      </c>
      <c r="LIE402" s="370" t="e">
        <f>VLOOKUP(LIA402,fields,2)</f>
        <v>#REF!</v>
      </c>
      <c r="LIF402" s="73" t="s">
        <v>985</v>
      </c>
      <c r="LIG402" s="95">
        <v>45109</v>
      </c>
      <c r="LIH402" s="65" t="s">
        <v>11</v>
      </c>
      <c r="LII402" s="370" t="e">
        <f>VLOOKUP(LIQ402,Teams,2)</f>
        <v>#REF!</v>
      </c>
      <c r="LIJ402" s="370" t="e">
        <f>VLOOKUP(LIR402,Teams,2)</f>
        <v>#REF!</v>
      </c>
      <c r="LIK402" s="464"/>
      <c r="LIL402" s="369">
        <v>0.33333333333333331</v>
      </c>
      <c r="LIM402" s="370" t="e">
        <f>VLOOKUP(LII402,fields,2)</f>
        <v>#REF!</v>
      </c>
      <c r="LIN402" s="73" t="s">
        <v>985</v>
      </c>
      <c r="LIO402" s="95">
        <v>45109</v>
      </c>
      <c r="LIP402" s="65" t="s">
        <v>11</v>
      </c>
      <c r="LIQ402" s="370" t="e">
        <f>VLOOKUP(LIY402,Teams,2)</f>
        <v>#REF!</v>
      </c>
      <c r="LIR402" s="370" t="e">
        <f>VLOOKUP(LIZ402,Teams,2)</f>
        <v>#REF!</v>
      </c>
      <c r="LIS402" s="464"/>
      <c r="LIT402" s="369">
        <v>0.33333333333333331</v>
      </c>
      <c r="LIU402" s="370" t="e">
        <f>VLOOKUP(LIQ402,fields,2)</f>
        <v>#REF!</v>
      </c>
      <c r="LIV402" s="73" t="s">
        <v>985</v>
      </c>
      <c r="LIW402" s="95">
        <v>45109</v>
      </c>
      <c r="LIX402" s="65" t="s">
        <v>11</v>
      </c>
      <c r="LIY402" s="370" t="e">
        <f>VLOOKUP(LJG402,Teams,2)</f>
        <v>#REF!</v>
      </c>
      <c r="LIZ402" s="370" t="e">
        <f>VLOOKUP(LJH402,Teams,2)</f>
        <v>#REF!</v>
      </c>
      <c r="LJA402" s="464"/>
      <c r="LJB402" s="369">
        <v>0.33333333333333331</v>
      </c>
      <c r="LJC402" s="370" t="e">
        <f>VLOOKUP(LIY402,fields,2)</f>
        <v>#REF!</v>
      </c>
      <c r="LJD402" s="73" t="s">
        <v>985</v>
      </c>
      <c r="LJE402" s="95">
        <v>45109</v>
      </c>
      <c r="LJF402" s="65" t="s">
        <v>11</v>
      </c>
      <c r="LJG402" s="370" t="e">
        <f>VLOOKUP(LJO402,Teams,2)</f>
        <v>#REF!</v>
      </c>
      <c r="LJH402" s="370" t="e">
        <f>VLOOKUP(LJP402,Teams,2)</f>
        <v>#REF!</v>
      </c>
      <c r="LJI402" s="464"/>
      <c r="LJJ402" s="369">
        <v>0.33333333333333331</v>
      </c>
      <c r="LJK402" s="370" t="e">
        <f>VLOOKUP(LJG402,fields,2)</f>
        <v>#REF!</v>
      </c>
      <c r="LJL402" s="73" t="s">
        <v>985</v>
      </c>
      <c r="LJM402" s="95">
        <v>45109</v>
      </c>
      <c r="LJN402" s="65" t="s">
        <v>11</v>
      </c>
      <c r="LJO402" s="370" t="e">
        <f>VLOOKUP(LJW402,Teams,2)</f>
        <v>#REF!</v>
      </c>
      <c r="LJP402" s="370" t="e">
        <f>VLOOKUP(LJX402,Teams,2)</f>
        <v>#REF!</v>
      </c>
      <c r="LJQ402" s="464"/>
      <c r="LJR402" s="369">
        <v>0.33333333333333331</v>
      </c>
      <c r="LJS402" s="370" t="e">
        <f>VLOOKUP(LJO402,fields,2)</f>
        <v>#REF!</v>
      </c>
      <c r="LJT402" s="73" t="s">
        <v>985</v>
      </c>
      <c r="LJU402" s="95">
        <v>45109</v>
      </c>
      <c r="LJV402" s="65" t="s">
        <v>11</v>
      </c>
      <c r="LJW402" s="370" t="e">
        <f>VLOOKUP(LKE402,Teams,2)</f>
        <v>#REF!</v>
      </c>
      <c r="LJX402" s="370" t="e">
        <f>VLOOKUP(LKF402,Teams,2)</f>
        <v>#REF!</v>
      </c>
      <c r="LJY402" s="464"/>
      <c r="LJZ402" s="369">
        <v>0.33333333333333331</v>
      </c>
      <c r="LKA402" s="370" t="e">
        <f>VLOOKUP(LJW402,fields,2)</f>
        <v>#REF!</v>
      </c>
      <c r="LKB402" s="73" t="s">
        <v>985</v>
      </c>
      <c r="LKC402" s="95">
        <v>45109</v>
      </c>
      <c r="LKD402" s="65" t="s">
        <v>11</v>
      </c>
      <c r="LKE402" s="370" t="e">
        <f>VLOOKUP(LKM402,Teams,2)</f>
        <v>#REF!</v>
      </c>
      <c r="LKF402" s="370" t="e">
        <f>VLOOKUP(LKN402,Teams,2)</f>
        <v>#REF!</v>
      </c>
      <c r="LKG402" s="464"/>
      <c r="LKH402" s="369">
        <v>0.33333333333333331</v>
      </c>
      <c r="LKI402" s="370" t="e">
        <f>VLOOKUP(LKE402,fields,2)</f>
        <v>#REF!</v>
      </c>
      <c r="LKJ402" s="73" t="s">
        <v>985</v>
      </c>
      <c r="LKK402" s="95">
        <v>45109</v>
      </c>
      <c r="LKL402" s="65" t="s">
        <v>11</v>
      </c>
      <c r="LKM402" s="370" t="e">
        <f>VLOOKUP(LKU402,Teams,2)</f>
        <v>#REF!</v>
      </c>
      <c r="LKN402" s="370" t="e">
        <f>VLOOKUP(LKV402,Teams,2)</f>
        <v>#REF!</v>
      </c>
      <c r="LKO402" s="464"/>
      <c r="LKP402" s="369">
        <v>0.33333333333333331</v>
      </c>
      <c r="LKQ402" s="370" t="e">
        <f>VLOOKUP(LKM402,fields,2)</f>
        <v>#REF!</v>
      </c>
      <c r="LKR402" s="73" t="s">
        <v>985</v>
      </c>
      <c r="LKS402" s="95">
        <v>45109</v>
      </c>
      <c r="LKT402" s="65" t="s">
        <v>11</v>
      </c>
      <c r="LKU402" s="370" t="e">
        <f>VLOOKUP(LLC402,Teams,2)</f>
        <v>#REF!</v>
      </c>
      <c r="LKV402" s="370" t="e">
        <f>VLOOKUP(LLD402,Teams,2)</f>
        <v>#REF!</v>
      </c>
      <c r="LKW402" s="464"/>
      <c r="LKX402" s="369">
        <v>0.33333333333333331</v>
      </c>
      <c r="LKY402" s="370" t="e">
        <f>VLOOKUP(LKU402,fields,2)</f>
        <v>#REF!</v>
      </c>
      <c r="LKZ402" s="73" t="s">
        <v>985</v>
      </c>
      <c r="LLA402" s="95">
        <v>45109</v>
      </c>
      <c r="LLB402" s="65" t="s">
        <v>11</v>
      </c>
      <c r="LLC402" s="370" t="e">
        <f>VLOOKUP(LLK402,Teams,2)</f>
        <v>#REF!</v>
      </c>
      <c r="LLD402" s="370" t="e">
        <f>VLOOKUP(LLL402,Teams,2)</f>
        <v>#REF!</v>
      </c>
      <c r="LLE402" s="464"/>
      <c r="LLF402" s="369">
        <v>0.33333333333333331</v>
      </c>
      <c r="LLG402" s="370" t="e">
        <f>VLOOKUP(LLC402,fields,2)</f>
        <v>#REF!</v>
      </c>
      <c r="LLH402" s="73" t="s">
        <v>985</v>
      </c>
      <c r="LLI402" s="95">
        <v>45109</v>
      </c>
      <c r="LLJ402" s="65" t="s">
        <v>11</v>
      </c>
      <c r="LLK402" s="370" t="e">
        <f>VLOOKUP(LLS402,Teams,2)</f>
        <v>#REF!</v>
      </c>
      <c r="LLL402" s="370" t="e">
        <f>VLOOKUP(LLT402,Teams,2)</f>
        <v>#REF!</v>
      </c>
      <c r="LLM402" s="464"/>
      <c r="LLN402" s="369">
        <v>0.33333333333333331</v>
      </c>
      <c r="LLO402" s="370" t="e">
        <f>VLOOKUP(LLK402,fields,2)</f>
        <v>#REF!</v>
      </c>
      <c r="LLP402" s="73" t="s">
        <v>985</v>
      </c>
      <c r="LLQ402" s="95">
        <v>45109</v>
      </c>
      <c r="LLR402" s="65" t="s">
        <v>11</v>
      </c>
      <c r="LLS402" s="370" t="e">
        <f>VLOOKUP(LMA402,Teams,2)</f>
        <v>#REF!</v>
      </c>
      <c r="LLT402" s="370" t="e">
        <f>VLOOKUP(LMB402,Teams,2)</f>
        <v>#REF!</v>
      </c>
      <c r="LLU402" s="464"/>
      <c r="LLV402" s="369">
        <v>0.33333333333333331</v>
      </c>
      <c r="LLW402" s="370" t="e">
        <f>VLOOKUP(LLS402,fields,2)</f>
        <v>#REF!</v>
      </c>
      <c r="LLX402" s="73" t="s">
        <v>985</v>
      </c>
      <c r="LLY402" s="95">
        <v>45109</v>
      </c>
      <c r="LLZ402" s="65" t="s">
        <v>11</v>
      </c>
      <c r="LMA402" s="370" t="e">
        <f>VLOOKUP(LMI402,Teams,2)</f>
        <v>#REF!</v>
      </c>
      <c r="LMB402" s="370" t="e">
        <f>VLOOKUP(LMJ402,Teams,2)</f>
        <v>#REF!</v>
      </c>
      <c r="LMC402" s="464"/>
      <c r="LMD402" s="369">
        <v>0.33333333333333331</v>
      </c>
      <c r="LME402" s="370" t="e">
        <f>VLOOKUP(LMA402,fields,2)</f>
        <v>#REF!</v>
      </c>
      <c r="LMF402" s="73" t="s">
        <v>985</v>
      </c>
      <c r="LMG402" s="95">
        <v>45109</v>
      </c>
      <c r="LMH402" s="65" t="s">
        <v>11</v>
      </c>
      <c r="LMI402" s="370" t="e">
        <f>VLOOKUP(LMQ402,Teams,2)</f>
        <v>#REF!</v>
      </c>
      <c r="LMJ402" s="370" t="e">
        <f>VLOOKUP(LMR402,Teams,2)</f>
        <v>#REF!</v>
      </c>
      <c r="LMK402" s="464"/>
      <c r="LML402" s="369">
        <v>0.33333333333333331</v>
      </c>
      <c r="LMM402" s="370" t="e">
        <f>VLOOKUP(LMI402,fields,2)</f>
        <v>#REF!</v>
      </c>
      <c r="LMN402" s="73" t="s">
        <v>985</v>
      </c>
      <c r="LMO402" s="95">
        <v>45109</v>
      </c>
      <c r="LMP402" s="65" t="s">
        <v>11</v>
      </c>
      <c r="LMQ402" s="370" t="e">
        <f>VLOOKUP(LMY402,Teams,2)</f>
        <v>#REF!</v>
      </c>
      <c r="LMR402" s="370" t="e">
        <f>VLOOKUP(LMZ402,Teams,2)</f>
        <v>#REF!</v>
      </c>
      <c r="LMS402" s="464"/>
      <c r="LMT402" s="369">
        <v>0.33333333333333331</v>
      </c>
      <c r="LMU402" s="370" t="e">
        <f>VLOOKUP(LMQ402,fields,2)</f>
        <v>#REF!</v>
      </c>
      <c r="LMV402" s="73" t="s">
        <v>985</v>
      </c>
      <c r="LMW402" s="95">
        <v>45109</v>
      </c>
      <c r="LMX402" s="65" t="s">
        <v>11</v>
      </c>
      <c r="LMY402" s="370" t="e">
        <f>VLOOKUP(LNG402,Teams,2)</f>
        <v>#REF!</v>
      </c>
      <c r="LMZ402" s="370" t="e">
        <f>VLOOKUP(LNH402,Teams,2)</f>
        <v>#REF!</v>
      </c>
      <c r="LNA402" s="464"/>
      <c r="LNB402" s="369">
        <v>0.33333333333333331</v>
      </c>
      <c r="LNC402" s="370" t="e">
        <f>VLOOKUP(LMY402,fields,2)</f>
        <v>#REF!</v>
      </c>
      <c r="LND402" s="73" t="s">
        <v>985</v>
      </c>
      <c r="LNE402" s="95">
        <v>45109</v>
      </c>
      <c r="LNF402" s="65" t="s">
        <v>11</v>
      </c>
      <c r="LNG402" s="370" t="e">
        <f>VLOOKUP(LNO402,Teams,2)</f>
        <v>#REF!</v>
      </c>
      <c r="LNH402" s="370" t="e">
        <f>VLOOKUP(LNP402,Teams,2)</f>
        <v>#REF!</v>
      </c>
      <c r="LNI402" s="464"/>
      <c r="LNJ402" s="369">
        <v>0.33333333333333331</v>
      </c>
      <c r="LNK402" s="370" t="e">
        <f>VLOOKUP(LNG402,fields,2)</f>
        <v>#REF!</v>
      </c>
      <c r="LNL402" s="73" t="s">
        <v>985</v>
      </c>
      <c r="LNM402" s="95">
        <v>45109</v>
      </c>
      <c r="LNN402" s="65" t="s">
        <v>11</v>
      </c>
      <c r="LNO402" s="370" t="e">
        <f>VLOOKUP(LNW402,Teams,2)</f>
        <v>#REF!</v>
      </c>
      <c r="LNP402" s="370" t="e">
        <f>VLOOKUP(LNX402,Teams,2)</f>
        <v>#REF!</v>
      </c>
      <c r="LNQ402" s="464"/>
      <c r="LNR402" s="369">
        <v>0.33333333333333331</v>
      </c>
      <c r="LNS402" s="370" t="e">
        <f>VLOOKUP(LNO402,fields,2)</f>
        <v>#REF!</v>
      </c>
      <c r="LNT402" s="73" t="s">
        <v>985</v>
      </c>
      <c r="LNU402" s="95">
        <v>45109</v>
      </c>
      <c r="LNV402" s="65" t="s">
        <v>11</v>
      </c>
      <c r="LNW402" s="370" t="e">
        <f>VLOOKUP(LOE402,Teams,2)</f>
        <v>#REF!</v>
      </c>
      <c r="LNX402" s="370" t="e">
        <f>VLOOKUP(LOF402,Teams,2)</f>
        <v>#REF!</v>
      </c>
      <c r="LNY402" s="464"/>
      <c r="LNZ402" s="369">
        <v>0.33333333333333331</v>
      </c>
      <c r="LOA402" s="370" t="e">
        <f>VLOOKUP(LNW402,fields,2)</f>
        <v>#REF!</v>
      </c>
      <c r="LOB402" s="73" t="s">
        <v>985</v>
      </c>
      <c r="LOC402" s="95">
        <v>45109</v>
      </c>
      <c r="LOD402" s="65" t="s">
        <v>11</v>
      </c>
      <c r="LOE402" s="370" t="e">
        <f>VLOOKUP(LOM402,Teams,2)</f>
        <v>#REF!</v>
      </c>
      <c r="LOF402" s="370" t="e">
        <f>VLOOKUP(LON402,Teams,2)</f>
        <v>#REF!</v>
      </c>
      <c r="LOG402" s="464"/>
      <c r="LOH402" s="369">
        <v>0.33333333333333331</v>
      </c>
      <c r="LOI402" s="370" t="e">
        <f>VLOOKUP(LOE402,fields,2)</f>
        <v>#REF!</v>
      </c>
      <c r="LOJ402" s="73" t="s">
        <v>985</v>
      </c>
      <c r="LOK402" s="95">
        <v>45109</v>
      </c>
      <c r="LOL402" s="65" t="s">
        <v>11</v>
      </c>
      <c r="LOM402" s="370" t="e">
        <f>VLOOKUP(LOU402,Teams,2)</f>
        <v>#REF!</v>
      </c>
      <c r="LON402" s="370" t="e">
        <f>VLOOKUP(LOV402,Teams,2)</f>
        <v>#REF!</v>
      </c>
      <c r="LOO402" s="464"/>
      <c r="LOP402" s="369">
        <v>0.33333333333333331</v>
      </c>
      <c r="LOQ402" s="370" t="e">
        <f>VLOOKUP(LOM402,fields,2)</f>
        <v>#REF!</v>
      </c>
      <c r="LOR402" s="73" t="s">
        <v>985</v>
      </c>
      <c r="LOS402" s="95">
        <v>45109</v>
      </c>
      <c r="LOT402" s="65" t="s">
        <v>11</v>
      </c>
      <c r="LOU402" s="370" t="e">
        <f>VLOOKUP(LPC402,Teams,2)</f>
        <v>#REF!</v>
      </c>
      <c r="LOV402" s="370" t="e">
        <f>VLOOKUP(LPD402,Teams,2)</f>
        <v>#REF!</v>
      </c>
      <c r="LOW402" s="464"/>
      <c r="LOX402" s="369">
        <v>0.33333333333333331</v>
      </c>
      <c r="LOY402" s="370" t="e">
        <f>VLOOKUP(LOU402,fields,2)</f>
        <v>#REF!</v>
      </c>
      <c r="LOZ402" s="73" t="s">
        <v>985</v>
      </c>
      <c r="LPA402" s="95">
        <v>45109</v>
      </c>
      <c r="LPB402" s="65" t="s">
        <v>11</v>
      </c>
      <c r="LPC402" s="370" t="e">
        <f>VLOOKUP(LPK402,Teams,2)</f>
        <v>#REF!</v>
      </c>
      <c r="LPD402" s="370" t="e">
        <f>VLOOKUP(LPL402,Teams,2)</f>
        <v>#REF!</v>
      </c>
      <c r="LPE402" s="464"/>
      <c r="LPF402" s="369">
        <v>0.33333333333333331</v>
      </c>
      <c r="LPG402" s="370" t="e">
        <f>VLOOKUP(LPC402,fields,2)</f>
        <v>#REF!</v>
      </c>
      <c r="LPH402" s="73" t="s">
        <v>985</v>
      </c>
      <c r="LPI402" s="95">
        <v>45109</v>
      </c>
      <c r="LPJ402" s="65" t="s">
        <v>11</v>
      </c>
      <c r="LPK402" s="370" t="e">
        <f>VLOOKUP(LPS402,Teams,2)</f>
        <v>#REF!</v>
      </c>
      <c r="LPL402" s="370" t="e">
        <f>VLOOKUP(LPT402,Teams,2)</f>
        <v>#REF!</v>
      </c>
      <c r="LPM402" s="464"/>
      <c r="LPN402" s="369">
        <v>0.33333333333333331</v>
      </c>
      <c r="LPO402" s="370" t="e">
        <f>VLOOKUP(LPK402,fields,2)</f>
        <v>#REF!</v>
      </c>
      <c r="LPP402" s="73" t="s">
        <v>985</v>
      </c>
      <c r="LPQ402" s="95">
        <v>45109</v>
      </c>
      <c r="LPR402" s="65" t="s">
        <v>11</v>
      </c>
      <c r="LPS402" s="370" t="e">
        <f>VLOOKUP(LQA402,Teams,2)</f>
        <v>#REF!</v>
      </c>
      <c r="LPT402" s="370" t="e">
        <f>VLOOKUP(LQB402,Teams,2)</f>
        <v>#REF!</v>
      </c>
      <c r="LPU402" s="464"/>
      <c r="LPV402" s="369">
        <v>0.33333333333333331</v>
      </c>
      <c r="LPW402" s="370" t="e">
        <f>VLOOKUP(LPS402,fields,2)</f>
        <v>#REF!</v>
      </c>
      <c r="LPX402" s="73" t="s">
        <v>985</v>
      </c>
      <c r="LPY402" s="95">
        <v>45109</v>
      </c>
      <c r="LPZ402" s="65" t="s">
        <v>11</v>
      </c>
      <c r="LQA402" s="370" t="e">
        <f>VLOOKUP(LQI402,Teams,2)</f>
        <v>#REF!</v>
      </c>
      <c r="LQB402" s="370" t="e">
        <f>VLOOKUP(LQJ402,Teams,2)</f>
        <v>#REF!</v>
      </c>
      <c r="LQC402" s="464"/>
      <c r="LQD402" s="369">
        <v>0.33333333333333331</v>
      </c>
      <c r="LQE402" s="370" t="e">
        <f>VLOOKUP(LQA402,fields,2)</f>
        <v>#REF!</v>
      </c>
      <c r="LQF402" s="73" t="s">
        <v>985</v>
      </c>
      <c r="LQG402" s="95">
        <v>45109</v>
      </c>
      <c r="LQH402" s="65" t="s">
        <v>11</v>
      </c>
      <c r="LQI402" s="370" t="e">
        <f>VLOOKUP(LQQ402,Teams,2)</f>
        <v>#REF!</v>
      </c>
      <c r="LQJ402" s="370" t="e">
        <f>VLOOKUP(LQR402,Teams,2)</f>
        <v>#REF!</v>
      </c>
      <c r="LQK402" s="464"/>
      <c r="LQL402" s="369">
        <v>0.33333333333333331</v>
      </c>
      <c r="LQM402" s="370" t="e">
        <f>VLOOKUP(LQI402,fields,2)</f>
        <v>#REF!</v>
      </c>
      <c r="LQN402" s="73" t="s">
        <v>985</v>
      </c>
      <c r="LQO402" s="95">
        <v>45109</v>
      </c>
      <c r="LQP402" s="65" t="s">
        <v>11</v>
      </c>
      <c r="LQQ402" s="370" t="e">
        <f>VLOOKUP(LQY402,Teams,2)</f>
        <v>#REF!</v>
      </c>
      <c r="LQR402" s="370" t="e">
        <f>VLOOKUP(LQZ402,Teams,2)</f>
        <v>#REF!</v>
      </c>
      <c r="LQS402" s="464"/>
      <c r="LQT402" s="369">
        <v>0.33333333333333331</v>
      </c>
      <c r="LQU402" s="370" t="e">
        <f>VLOOKUP(LQQ402,fields,2)</f>
        <v>#REF!</v>
      </c>
      <c r="LQV402" s="73" t="s">
        <v>985</v>
      </c>
      <c r="LQW402" s="95">
        <v>45109</v>
      </c>
      <c r="LQX402" s="65" t="s">
        <v>11</v>
      </c>
      <c r="LQY402" s="370" t="e">
        <f>VLOOKUP(LRG402,Teams,2)</f>
        <v>#REF!</v>
      </c>
      <c r="LQZ402" s="370" t="e">
        <f>VLOOKUP(LRH402,Teams,2)</f>
        <v>#REF!</v>
      </c>
      <c r="LRA402" s="464"/>
      <c r="LRB402" s="369">
        <v>0.33333333333333331</v>
      </c>
      <c r="LRC402" s="370" t="e">
        <f>VLOOKUP(LQY402,fields,2)</f>
        <v>#REF!</v>
      </c>
      <c r="LRD402" s="73" t="s">
        <v>985</v>
      </c>
      <c r="LRE402" s="95">
        <v>45109</v>
      </c>
      <c r="LRF402" s="65" t="s">
        <v>11</v>
      </c>
      <c r="LRG402" s="370" t="e">
        <f>VLOOKUP(LRO402,Teams,2)</f>
        <v>#REF!</v>
      </c>
      <c r="LRH402" s="370" t="e">
        <f>VLOOKUP(LRP402,Teams,2)</f>
        <v>#REF!</v>
      </c>
      <c r="LRI402" s="464"/>
      <c r="LRJ402" s="369">
        <v>0.33333333333333331</v>
      </c>
      <c r="LRK402" s="370" t="e">
        <f>VLOOKUP(LRG402,fields,2)</f>
        <v>#REF!</v>
      </c>
      <c r="LRL402" s="73" t="s">
        <v>985</v>
      </c>
      <c r="LRM402" s="95">
        <v>45109</v>
      </c>
      <c r="LRN402" s="65" t="s">
        <v>11</v>
      </c>
      <c r="LRO402" s="370" t="e">
        <f>VLOOKUP(LRW402,Teams,2)</f>
        <v>#REF!</v>
      </c>
      <c r="LRP402" s="370" t="e">
        <f>VLOOKUP(LRX402,Teams,2)</f>
        <v>#REF!</v>
      </c>
      <c r="LRQ402" s="464"/>
      <c r="LRR402" s="369">
        <v>0.33333333333333331</v>
      </c>
      <c r="LRS402" s="370" t="e">
        <f>VLOOKUP(LRO402,fields,2)</f>
        <v>#REF!</v>
      </c>
      <c r="LRT402" s="73" t="s">
        <v>985</v>
      </c>
      <c r="LRU402" s="95">
        <v>45109</v>
      </c>
      <c r="LRV402" s="65" t="s">
        <v>11</v>
      </c>
      <c r="LRW402" s="370" t="e">
        <f>VLOOKUP(LSE402,Teams,2)</f>
        <v>#REF!</v>
      </c>
      <c r="LRX402" s="370" t="e">
        <f>VLOOKUP(LSF402,Teams,2)</f>
        <v>#REF!</v>
      </c>
      <c r="LRY402" s="464"/>
      <c r="LRZ402" s="369">
        <v>0.33333333333333331</v>
      </c>
      <c r="LSA402" s="370" t="e">
        <f>VLOOKUP(LRW402,fields,2)</f>
        <v>#REF!</v>
      </c>
      <c r="LSB402" s="73" t="s">
        <v>985</v>
      </c>
      <c r="LSC402" s="95">
        <v>45109</v>
      </c>
      <c r="LSD402" s="65" t="s">
        <v>11</v>
      </c>
      <c r="LSE402" s="370" t="e">
        <f>VLOOKUP(LSM402,Teams,2)</f>
        <v>#REF!</v>
      </c>
      <c r="LSF402" s="370" t="e">
        <f>VLOOKUP(LSN402,Teams,2)</f>
        <v>#REF!</v>
      </c>
      <c r="LSG402" s="464"/>
      <c r="LSH402" s="369">
        <v>0.33333333333333331</v>
      </c>
      <c r="LSI402" s="370" t="e">
        <f>VLOOKUP(LSE402,fields,2)</f>
        <v>#REF!</v>
      </c>
      <c r="LSJ402" s="73" t="s">
        <v>985</v>
      </c>
      <c r="LSK402" s="95">
        <v>45109</v>
      </c>
      <c r="LSL402" s="65" t="s">
        <v>11</v>
      </c>
      <c r="LSM402" s="370" t="e">
        <f>VLOOKUP(LSU402,Teams,2)</f>
        <v>#REF!</v>
      </c>
      <c r="LSN402" s="370" t="e">
        <f>VLOOKUP(LSV402,Teams,2)</f>
        <v>#REF!</v>
      </c>
      <c r="LSO402" s="464"/>
      <c r="LSP402" s="369">
        <v>0.33333333333333331</v>
      </c>
      <c r="LSQ402" s="370" t="e">
        <f>VLOOKUP(LSM402,fields,2)</f>
        <v>#REF!</v>
      </c>
      <c r="LSR402" s="73" t="s">
        <v>985</v>
      </c>
      <c r="LSS402" s="95">
        <v>45109</v>
      </c>
      <c r="LST402" s="65" t="s">
        <v>11</v>
      </c>
      <c r="LSU402" s="370" t="e">
        <f>VLOOKUP(LTC402,Teams,2)</f>
        <v>#REF!</v>
      </c>
      <c r="LSV402" s="370" t="e">
        <f>VLOOKUP(LTD402,Teams,2)</f>
        <v>#REF!</v>
      </c>
      <c r="LSW402" s="464"/>
      <c r="LSX402" s="369">
        <v>0.33333333333333331</v>
      </c>
      <c r="LSY402" s="370" t="e">
        <f>VLOOKUP(LSU402,fields,2)</f>
        <v>#REF!</v>
      </c>
      <c r="LSZ402" s="73" t="s">
        <v>985</v>
      </c>
      <c r="LTA402" s="95">
        <v>45109</v>
      </c>
      <c r="LTB402" s="65" t="s">
        <v>11</v>
      </c>
      <c r="LTC402" s="370" t="e">
        <f>VLOOKUP(LTK402,Teams,2)</f>
        <v>#REF!</v>
      </c>
      <c r="LTD402" s="370" t="e">
        <f>VLOOKUP(LTL402,Teams,2)</f>
        <v>#REF!</v>
      </c>
      <c r="LTE402" s="464"/>
      <c r="LTF402" s="369">
        <v>0.33333333333333331</v>
      </c>
      <c r="LTG402" s="370" t="e">
        <f>VLOOKUP(LTC402,fields,2)</f>
        <v>#REF!</v>
      </c>
      <c r="LTH402" s="73" t="s">
        <v>985</v>
      </c>
      <c r="LTI402" s="95">
        <v>45109</v>
      </c>
      <c r="LTJ402" s="65" t="s">
        <v>11</v>
      </c>
      <c r="LTK402" s="370" t="e">
        <f>VLOOKUP(LTS402,Teams,2)</f>
        <v>#REF!</v>
      </c>
      <c r="LTL402" s="370" t="e">
        <f>VLOOKUP(LTT402,Teams,2)</f>
        <v>#REF!</v>
      </c>
      <c r="LTM402" s="464"/>
      <c r="LTN402" s="369">
        <v>0.33333333333333331</v>
      </c>
      <c r="LTO402" s="370" t="e">
        <f>VLOOKUP(LTK402,fields,2)</f>
        <v>#REF!</v>
      </c>
      <c r="LTP402" s="73" t="s">
        <v>985</v>
      </c>
      <c r="LTQ402" s="95">
        <v>45109</v>
      </c>
      <c r="LTR402" s="65" t="s">
        <v>11</v>
      </c>
      <c r="LTS402" s="370" t="e">
        <f>VLOOKUP(LUA402,Teams,2)</f>
        <v>#REF!</v>
      </c>
      <c r="LTT402" s="370" t="e">
        <f>VLOOKUP(LUB402,Teams,2)</f>
        <v>#REF!</v>
      </c>
      <c r="LTU402" s="464"/>
      <c r="LTV402" s="369">
        <v>0.33333333333333331</v>
      </c>
      <c r="LTW402" s="370" t="e">
        <f>VLOOKUP(LTS402,fields,2)</f>
        <v>#REF!</v>
      </c>
      <c r="LTX402" s="73" t="s">
        <v>985</v>
      </c>
      <c r="LTY402" s="95">
        <v>45109</v>
      </c>
      <c r="LTZ402" s="65" t="s">
        <v>11</v>
      </c>
      <c r="LUA402" s="370" t="e">
        <f>VLOOKUP(LUI402,Teams,2)</f>
        <v>#REF!</v>
      </c>
      <c r="LUB402" s="370" t="e">
        <f>VLOOKUP(LUJ402,Teams,2)</f>
        <v>#REF!</v>
      </c>
      <c r="LUC402" s="464"/>
      <c r="LUD402" s="369">
        <v>0.33333333333333331</v>
      </c>
      <c r="LUE402" s="370" t="e">
        <f>VLOOKUP(LUA402,fields,2)</f>
        <v>#REF!</v>
      </c>
      <c r="LUF402" s="73" t="s">
        <v>985</v>
      </c>
      <c r="LUG402" s="95">
        <v>45109</v>
      </c>
      <c r="LUH402" s="65" t="s">
        <v>11</v>
      </c>
      <c r="LUI402" s="370" t="e">
        <f>VLOOKUP(LUQ402,Teams,2)</f>
        <v>#REF!</v>
      </c>
      <c r="LUJ402" s="370" t="e">
        <f>VLOOKUP(LUR402,Teams,2)</f>
        <v>#REF!</v>
      </c>
      <c r="LUK402" s="464"/>
      <c r="LUL402" s="369">
        <v>0.33333333333333331</v>
      </c>
      <c r="LUM402" s="370" t="e">
        <f>VLOOKUP(LUI402,fields,2)</f>
        <v>#REF!</v>
      </c>
      <c r="LUN402" s="73" t="s">
        <v>985</v>
      </c>
      <c r="LUO402" s="95">
        <v>45109</v>
      </c>
      <c r="LUP402" s="65" t="s">
        <v>11</v>
      </c>
      <c r="LUQ402" s="370" t="e">
        <f>VLOOKUP(LUY402,Teams,2)</f>
        <v>#REF!</v>
      </c>
      <c r="LUR402" s="370" t="e">
        <f>VLOOKUP(LUZ402,Teams,2)</f>
        <v>#REF!</v>
      </c>
      <c r="LUS402" s="464"/>
      <c r="LUT402" s="369">
        <v>0.33333333333333331</v>
      </c>
      <c r="LUU402" s="370" t="e">
        <f>VLOOKUP(LUQ402,fields,2)</f>
        <v>#REF!</v>
      </c>
      <c r="LUV402" s="73" t="s">
        <v>985</v>
      </c>
      <c r="LUW402" s="95">
        <v>45109</v>
      </c>
      <c r="LUX402" s="65" t="s">
        <v>11</v>
      </c>
      <c r="LUY402" s="370" t="e">
        <f>VLOOKUP(LVG402,Teams,2)</f>
        <v>#REF!</v>
      </c>
      <c r="LUZ402" s="370" t="e">
        <f>VLOOKUP(LVH402,Teams,2)</f>
        <v>#REF!</v>
      </c>
      <c r="LVA402" s="464"/>
      <c r="LVB402" s="369">
        <v>0.33333333333333331</v>
      </c>
      <c r="LVC402" s="370" t="e">
        <f>VLOOKUP(LUY402,fields,2)</f>
        <v>#REF!</v>
      </c>
      <c r="LVD402" s="73" t="s">
        <v>985</v>
      </c>
      <c r="LVE402" s="95">
        <v>45109</v>
      </c>
      <c r="LVF402" s="65" t="s">
        <v>11</v>
      </c>
      <c r="LVG402" s="370" t="e">
        <f>VLOOKUP(LVO402,Teams,2)</f>
        <v>#REF!</v>
      </c>
      <c r="LVH402" s="370" t="e">
        <f>VLOOKUP(LVP402,Teams,2)</f>
        <v>#REF!</v>
      </c>
      <c r="LVI402" s="464"/>
      <c r="LVJ402" s="369">
        <v>0.33333333333333331</v>
      </c>
      <c r="LVK402" s="370" t="e">
        <f>VLOOKUP(LVG402,fields,2)</f>
        <v>#REF!</v>
      </c>
      <c r="LVL402" s="73" t="s">
        <v>985</v>
      </c>
      <c r="LVM402" s="95">
        <v>45109</v>
      </c>
      <c r="LVN402" s="65" t="s">
        <v>11</v>
      </c>
      <c r="LVO402" s="370" t="e">
        <f>VLOOKUP(LVW402,Teams,2)</f>
        <v>#REF!</v>
      </c>
      <c r="LVP402" s="370" t="e">
        <f>VLOOKUP(LVX402,Teams,2)</f>
        <v>#REF!</v>
      </c>
      <c r="LVQ402" s="464"/>
      <c r="LVR402" s="369">
        <v>0.33333333333333331</v>
      </c>
      <c r="LVS402" s="370" t="e">
        <f>VLOOKUP(LVO402,fields,2)</f>
        <v>#REF!</v>
      </c>
      <c r="LVT402" s="73" t="s">
        <v>985</v>
      </c>
      <c r="LVU402" s="95">
        <v>45109</v>
      </c>
      <c r="LVV402" s="65" t="s">
        <v>11</v>
      </c>
      <c r="LVW402" s="370" t="e">
        <f>VLOOKUP(LWE402,Teams,2)</f>
        <v>#REF!</v>
      </c>
      <c r="LVX402" s="370" t="e">
        <f>VLOOKUP(LWF402,Teams,2)</f>
        <v>#REF!</v>
      </c>
      <c r="LVY402" s="464"/>
      <c r="LVZ402" s="369">
        <v>0.33333333333333331</v>
      </c>
      <c r="LWA402" s="370" t="e">
        <f>VLOOKUP(LVW402,fields,2)</f>
        <v>#REF!</v>
      </c>
      <c r="LWB402" s="73" t="s">
        <v>985</v>
      </c>
      <c r="LWC402" s="95">
        <v>45109</v>
      </c>
      <c r="LWD402" s="65" t="s">
        <v>11</v>
      </c>
      <c r="LWE402" s="370" t="e">
        <f>VLOOKUP(LWM402,Teams,2)</f>
        <v>#REF!</v>
      </c>
      <c r="LWF402" s="370" t="e">
        <f>VLOOKUP(LWN402,Teams,2)</f>
        <v>#REF!</v>
      </c>
      <c r="LWG402" s="464"/>
      <c r="LWH402" s="369">
        <v>0.33333333333333331</v>
      </c>
      <c r="LWI402" s="370" t="e">
        <f>VLOOKUP(LWE402,fields,2)</f>
        <v>#REF!</v>
      </c>
      <c r="LWJ402" s="73" t="s">
        <v>985</v>
      </c>
      <c r="LWK402" s="95">
        <v>45109</v>
      </c>
      <c r="LWL402" s="65" t="s">
        <v>11</v>
      </c>
      <c r="LWM402" s="370" t="e">
        <f>VLOOKUP(LWU402,Teams,2)</f>
        <v>#REF!</v>
      </c>
      <c r="LWN402" s="370" t="e">
        <f>VLOOKUP(LWV402,Teams,2)</f>
        <v>#REF!</v>
      </c>
      <c r="LWO402" s="464"/>
      <c r="LWP402" s="369">
        <v>0.33333333333333331</v>
      </c>
      <c r="LWQ402" s="370" t="e">
        <f>VLOOKUP(LWM402,fields,2)</f>
        <v>#REF!</v>
      </c>
      <c r="LWR402" s="73" t="s">
        <v>985</v>
      </c>
      <c r="LWS402" s="95">
        <v>45109</v>
      </c>
      <c r="LWT402" s="65" t="s">
        <v>11</v>
      </c>
      <c r="LWU402" s="370" t="e">
        <f>VLOOKUP(LXC402,Teams,2)</f>
        <v>#REF!</v>
      </c>
      <c r="LWV402" s="370" t="e">
        <f>VLOOKUP(LXD402,Teams,2)</f>
        <v>#REF!</v>
      </c>
      <c r="LWW402" s="464"/>
      <c r="LWX402" s="369">
        <v>0.33333333333333331</v>
      </c>
      <c r="LWY402" s="370" t="e">
        <f>VLOOKUP(LWU402,fields,2)</f>
        <v>#REF!</v>
      </c>
      <c r="LWZ402" s="73" t="s">
        <v>985</v>
      </c>
      <c r="LXA402" s="95">
        <v>45109</v>
      </c>
      <c r="LXB402" s="65" t="s">
        <v>11</v>
      </c>
      <c r="LXC402" s="370" t="e">
        <f>VLOOKUP(LXK402,Teams,2)</f>
        <v>#REF!</v>
      </c>
      <c r="LXD402" s="370" t="e">
        <f>VLOOKUP(LXL402,Teams,2)</f>
        <v>#REF!</v>
      </c>
      <c r="LXE402" s="464"/>
      <c r="LXF402" s="369">
        <v>0.33333333333333331</v>
      </c>
      <c r="LXG402" s="370" t="e">
        <f>VLOOKUP(LXC402,fields,2)</f>
        <v>#REF!</v>
      </c>
      <c r="LXH402" s="73" t="s">
        <v>985</v>
      </c>
      <c r="LXI402" s="95">
        <v>45109</v>
      </c>
      <c r="LXJ402" s="65" t="s">
        <v>11</v>
      </c>
      <c r="LXK402" s="370" t="e">
        <f>VLOOKUP(LXS402,Teams,2)</f>
        <v>#REF!</v>
      </c>
      <c r="LXL402" s="370" t="e">
        <f>VLOOKUP(LXT402,Teams,2)</f>
        <v>#REF!</v>
      </c>
      <c r="LXM402" s="464"/>
      <c r="LXN402" s="369">
        <v>0.33333333333333331</v>
      </c>
      <c r="LXO402" s="370" t="e">
        <f>VLOOKUP(LXK402,fields,2)</f>
        <v>#REF!</v>
      </c>
      <c r="LXP402" s="73" t="s">
        <v>985</v>
      </c>
      <c r="LXQ402" s="95">
        <v>45109</v>
      </c>
      <c r="LXR402" s="65" t="s">
        <v>11</v>
      </c>
      <c r="LXS402" s="370" t="e">
        <f>VLOOKUP(LYA402,Teams,2)</f>
        <v>#REF!</v>
      </c>
      <c r="LXT402" s="370" t="e">
        <f>VLOOKUP(LYB402,Teams,2)</f>
        <v>#REF!</v>
      </c>
      <c r="LXU402" s="464"/>
      <c r="LXV402" s="369">
        <v>0.33333333333333331</v>
      </c>
      <c r="LXW402" s="370" t="e">
        <f>VLOOKUP(LXS402,fields,2)</f>
        <v>#REF!</v>
      </c>
      <c r="LXX402" s="73" t="s">
        <v>985</v>
      </c>
      <c r="LXY402" s="95">
        <v>45109</v>
      </c>
      <c r="LXZ402" s="65" t="s">
        <v>11</v>
      </c>
      <c r="LYA402" s="370" t="e">
        <f>VLOOKUP(LYI402,Teams,2)</f>
        <v>#REF!</v>
      </c>
      <c r="LYB402" s="370" t="e">
        <f>VLOOKUP(LYJ402,Teams,2)</f>
        <v>#REF!</v>
      </c>
      <c r="LYC402" s="464"/>
      <c r="LYD402" s="369">
        <v>0.33333333333333331</v>
      </c>
      <c r="LYE402" s="370" t="e">
        <f>VLOOKUP(LYA402,fields,2)</f>
        <v>#REF!</v>
      </c>
      <c r="LYF402" s="73" t="s">
        <v>985</v>
      </c>
      <c r="LYG402" s="95">
        <v>45109</v>
      </c>
      <c r="LYH402" s="65" t="s">
        <v>11</v>
      </c>
      <c r="LYI402" s="370" t="e">
        <f>VLOOKUP(LYQ402,Teams,2)</f>
        <v>#REF!</v>
      </c>
      <c r="LYJ402" s="370" t="e">
        <f>VLOOKUP(LYR402,Teams,2)</f>
        <v>#REF!</v>
      </c>
      <c r="LYK402" s="464"/>
      <c r="LYL402" s="369">
        <v>0.33333333333333331</v>
      </c>
      <c r="LYM402" s="370" t="e">
        <f>VLOOKUP(LYI402,fields,2)</f>
        <v>#REF!</v>
      </c>
      <c r="LYN402" s="73" t="s">
        <v>985</v>
      </c>
      <c r="LYO402" s="95">
        <v>45109</v>
      </c>
      <c r="LYP402" s="65" t="s">
        <v>11</v>
      </c>
      <c r="LYQ402" s="370" t="e">
        <f>VLOOKUP(LYY402,Teams,2)</f>
        <v>#REF!</v>
      </c>
      <c r="LYR402" s="370" t="e">
        <f>VLOOKUP(LYZ402,Teams,2)</f>
        <v>#REF!</v>
      </c>
      <c r="LYS402" s="464"/>
      <c r="LYT402" s="369">
        <v>0.33333333333333331</v>
      </c>
      <c r="LYU402" s="370" t="e">
        <f>VLOOKUP(LYQ402,fields,2)</f>
        <v>#REF!</v>
      </c>
      <c r="LYV402" s="73" t="s">
        <v>985</v>
      </c>
      <c r="LYW402" s="95">
        <v>45109</v>
      </c>
      <c r="LYX402" s="65" t="s">
        <v>11</v>
      </c>
      <c r="LYY402" s="370" t="e">
        <f>VLOOKUP(LZG402,Teams,2)</f>
        <v>#REF!</v>
      </c>
      <c r="LYZ402" s="370" t="e">
        <f>VLOOKUP(LZH402,Teams,2)</f>
        <v>#REF!</v>
      </c>
      <c r="LZA402" s="464"/>
      <c r="LZB402" s="369">
        <v>0.33333333333333331</v>
      </c>
      <c r="LZC402" s="370" t="e">
        <f>VLOOKUP(LYY402,fields,2)</f>
        <v>#REF!</v>
      </c>
      <c r="LZD402" s="73" t="s">
        <v>985</v>
      </c>
      <c r="LZE402" s="95">
        <v>45109</v>
      </c>
      <c r="LZF402" s="65" t="s">
        <v>11</v>
      </c>
      <c r="LZG402" s="370" t="e">
        <f>VLOOKUP(LZO402,Teams,2)</f>
        <v>#REF!</v>
      </c>
      <c r="LZH402" s="370" t="e">
        <f>VLOOKUP(LZP402,Teams,2)</f>
        <v>#REF!</v>
      </c>
      <c r="LZI402" s="464"/>
      <c r="LZJ402" s="369">
        <v>0.33333333333333331</v>
      </c>
      <c r="LZK402" s="370" t="e">
        <f>VLOOKUP(LZG402,fields,2)</f>
        <v>#REF!</v>
      </c>
      <c r="LZL402" s="73" t="s">
        <v>985</v>
      </c>
      <c r="LZM402" s="95">
        <v>45109</v>
      </c>
      <c r="LZN402" s="65" t="s">
        <v>11</v>
      </c>
      <c r="LZO402" s="370" t="e">
        <f>VLOOKUP(LZW402,Teams,2)</f>
        <v>#REF!</v>
      </c>
      <c r="LZP402" s="370" t="e">
        <f>VLOOKUP(LZX402,Teams,2)</f>
        <v>#REF!</v>
      </c>
      <c r="LZQ402" s="464"/>
      <c r="LZR402" s="369">
        <v>0.33333333333333331</v>
      </c>
      <c r="LZS402" s="370" t="e">
        <f>VLOOKUP(LZO402,fields,2)</f>
        <v>#REF!</v>
      </c>
      <c r="LZT402" s="73" t="s">
        <v>985</v>
      </c>
      <c r="LZU402" s="95">
        <v>45109</v>
      </c>
      <c r="LZV402" s="65" t="s">
        <v>11</v>
      </c>
      <c r="LZW402" s="370" t="e">
        <f>VLOOKUP(MAE402,Teams,2)</f>
        <v>#REF!</v>
      </c>
      <c r="LZX402" s="370" t="e">
        <f>VLOOKUP(MAF402,Teams,2)</f>
        <v>#REF!</v>
      </c>
      <c r="LZY402" s="464"/>
      <c r="LZZ402" s="369">
        <v>0.33333333333333331</v>
      </c>
      <c r="MAA402" s="370" t="e">
        <f>VLOOKUP(LZW402,fields,2)</f>
        <v>#REF!</v>
      </c>
      <c r="MAB402" s="73" t="s">
        <v>985</v>
      </c>
      <c r="MAC402" s="95">
        <v>45109</v>
      </c>
      <c r="MAD402" s="65" t="s">
        <v>11</v>
      </c>
      <c r="MAE402" s="370" t="e">
        <f>VLOOKUP(MAM402,Teams,2)</f>
        <v>#REF!</v>
      </c>
      <c r="MAF402" s="370" t="e">
        <f>VLOOKUP(MAN402,Teams,2)</f>
        <v>#REF!</v>
      </c>
      <c r="MAG402" s="464"/>
      <c r="MAH402" s="369">
        <v>0.33333333333333331</v>
      </c>
      <c r="MAI402" s="370" t="e">
        <f>VLOOKUP(MAE402,fields,2)</f>
        <v>#REF!</v>
      </c>
      <c r="MAJ402" s="73" t="s">
        <v>985</v>
      </c>
      <c r="MAK402" s="95">
        <v>45109</v>
      </c>
      <c r="MAL402" s="65" t="s">
        <v>11</v>
      </c>
      <c r="MAM402" s="370" t="e">
        <f>VLOOKUP(MAU402,Teams,2)</f>
        <v>#REF!</v>
      </c>
      <c r="MAN402" s="370" t="e">
        <f>VLOOKUP(MAV402,Teams,2)</f>
        <v>#REF!</v>
      </c>
      <c r="MAO402" s="464"/>
      <c r="MAP402" s="369">
        <v>0.33333333333333331</v>
      </c>
      <c r="MAQ402" s="370" t="e">
        <f>VLOOKUP(MAM402,fields,2)</f>
        <v>#REF!</v>
      </c>
      <c r="MAR402" s="73" t="s">
        <v>985</v>
      </c>
      <c r="MAS402" s="95">
        <v>45109</v>
      </c>
      <c r="MAT402" s="65" t="s">
        <v>11</v>
      </c>
      <c r="MAU402" s="370" t="e">
        <f>VLOOKUP(MBC402,Teams,2)</f>
        <v>#REF!</v>
      </c>
      <c r="MAV402" s="370" t="e">
        <f>VLOOKUP(MBD402,Teams,2)</f>
        <v>#REF!</v>
      </c>
      <c r="MAW402" s="464"/>
      <c r="MAX402" s="369">
        <v>0.33333333333333331</v>
      </c>
      <c r="MAY402" s="370" t="e">
        <f>VLOOKUP(MAU402,fields,2)</f>
        <v>#REF!</v>
      </c>
      <c r="MAZ402" s="73" t="s">
        <v>985</v>
      </c>
      <c r="MBA402" s="95">
        <v>45109</v>
      </c>
      <c r="MBB402" s="65" t="s">
        <v>11</v>
      </c>
      <c r="MBC402" s="370" t="e">
        <f>VLOOKUP(MBK402,Teams,2)</f>
        <v>#REF!</v>
      </c>
      <c r="MBD402" s="370" t="e">
        <f>VLOOKUP(MBL402,Teams,2)</f>
        <v>#REF!</v>
      </c>
      <c r="MBE402" s="464"/>
      <c r="MBF402" s="369">
        <v>0.33333333333333331</v>
      </c>
      <c r="MBG402" s="370" t="e">
        <f>VLOOKUP(MBC402,fields,2)</f>
        <v>#REF!</v>
      </c>
      <c r="MBH402" s="73" t="s">
        <v>985</v>
      </c>
      <c r="MBI402" s="95">
        <v>45109</v>
      </c>
      <c r="MBJ402" s="65" t="s">
        <v>11</v>
      </c>
      <c r="MBK402" s="370" t="e">
        <f>VLOOKUP(MBS402,Teams,2)</f>
        <v>#REF!</v>
      </c>
      <c r="MBL402" s="370" t="e">
        <f>VLOOKUP(MBT402,Teams,2)</f>
        <v>#REF!</v>
      </c>
      <c r="MBM402" s="464"/>
      <c r="MBN402" s="369">
        <v>0.33333333333333331</v>
      </c>
      <c r="MBO402" s="370" t="e">
        <f>VLOOKUP(MBK402,fields,2)</f>
        <v>#REF!</v>
      </c>
      <c r="MBP402" s="73" t="s">
        <v>985</v>
      </c>
      <c r="MBQ402" s="95">
        <v>45109</v>
      </c>
      <c r="MBR402" s="65" t="s">
        <v>11</v>
      </c>
      <c r="MBS402" s="370" t="e">
        <f>VLOOKUP(MCA402,Teams,2)</f>
        <v>#REF!</v>
      </c>
      <c r="MBT402" s="370" t="e">
        <f>VLOOKUP(MCB402,Teams,2)</f>
        <v>#REF!</v>
      </c>
      <c r="MBU402" s="464"/>
      <c r="MBV402" s="369">
        <v>0.33333333333333331</v>
      </c>
      <c r="MBW402" s="370" t="e">
        <f>VLOOKUP(MBS402,fields,2)</f>
        <v>#REF!</v>
      </c>
      <c r="MBX402" s="73" t="s">
        <v>985</v>
      </c>
      <c r="MBY402" s="95">
        <v>45109</v>
      </c>
      <c r="MBZ402" s="65" t="s">
        <v>11</v>
      </c>
      <c r="MCA402" s="370" t="e">
        <f>VLOOKUP(MCI402,Teams,2)</f>
        <v>#REF!</v>
      </c>
      <c r="MCB402" s="370" t="e">
        <f>VLOOKUP(MCJ402,Teams,2)</f>
        <v>#REF!</v>
      </c>
      <c r="MCC402" s="464"/>
      <c r="MCD402" s="369">
        <v>0.33333333333333331</v>
      </c>
      <c r="MCE402" s="370" t="e">
        <f>VLOOKUP(MCA402,fields,2)</f>
        <v>#REF!</v>
      </c>
      <c r="MCF402" s="73" t="s">
        <v>985</v>
      </c>
      <c r="MCG402" s="95">
        <v>45109</v>
      </c>
      <c r="MCH402" s="65" t="s">
        <v>11</v>
      </c>
      <c r="MCI402" s="370" t="e">
        <f>VLOOKUP(MCQ402,Teams,2)</f>
        <v>#REF!</v>
      </c>
      <c r="MCJ402" s="370" t="e">
        <f>VLOOKUP(MCR402,Teams,2)</f>
        <v>#REF!</v>
      </c>
      <c r="MCK402" s="464"/>
      <c r="MCL402" s="369">
        <v>0.33333333333333331</v>
      </c>
      <c r="MCM402" s="370" t="e">
        <f>VLOOKUP(MCI402,fields,2)</f>
        <v>#REF!</v>
      </c>
      <c r="MCN402" s="73" t="s">
        <v>985</v>
      </c>
      <c r="MCO402" s="95">
        <v>45109</v>
      </c>
      <c r="MCP402" s="65" t="s">
        <v>11</v>
      </c>
      <c r="MCQ402" s="370" t="e">
        <f>VLOOKUP(MCY402,Teams,2)</f>
        <v>#REF!</v>
      </c>
      <c r="MCR402" s="370" t="e">
        <f>VLOOKUP(MCZ402,Teams,2)</f>
        <v>#REF!</v>
      </c>
      <c r="MCS402" s="464"/>
      <c r="MCT402" s="369">
        <v>0.33333333333333331</v>
      </c>
      <c r="MCU402" s="370" t="e">
        <f>VLOOKUP(MCQ402,fields,2)</f>
        <v>#REF!</v>
      </c>
      <c r="MCV402" s="73" t="s">
        <v>985</v>
      </c>
      <c r="MCW402" s="95">
        <v>45109</v>
      </c>
      <c r="MCX402" s="65" t="s">
        <v>11</v>
      </c>
      <c r="MCY402" s="370" t="e">
        <f>VLOOKUP(MDG402,Teams,2)</f>
        <v>#REF!</v>
      </c>
      <c r="MCZ402" s="370" t="e">
        <f>VLOOKUP(MDH402,Teams,2)</f>
        <v>#REF!</v>
      </c>
      <c r="MDA402" s="464"/>
      <c r="MDB402" s="369">
        <v>0.33333333333333331</v>
      </c>
      <c r="MDC402" s="370" t="e">
        <f>VLOOKUP(MCY402,fields,2)</f>
        <v>#REF!</v>
      </c>
      <c r="MDD402" s="73" t="s">
        <v>985</v>
      </c>
      <c r="MDE402" s="95">
        <v>45109</v>
      </c>
      <c r="MDF402" s="65" t="s">
        <v>11</v>
      </c>
      <c r="MDG402" s="370" t="e">
        <f>VLOOKUP(MDO402,Teams,2)</f>
        <v>#REF!</v>
      </c>
      <c r="MDH402" s="370" t="e">
        <f>VLOOKUP(MDP402,Teams,2)</f>
        <v>#REF!</v>
      </c>
      <c r="MDI402" s="464"/>
      <c r="MDJ402" s="369">
        <v>0.33333333333333331</v>
      </c>
      <c r="MDK402" s="370" t="e">
        <f>VLOOKUP(MDG402,fields,2)</f>
        <v>#REF!</v>
      </c>
      <c r="MDL402" s="73" t="s">
        <v>985</v>
      </c>
      <c r="MDM402" s="95">
        <v>45109</v>
      </c>
      <c r="MDN402" s="65" t="s">
        <v>11</v>
      </c>
      <c r="MDO402" s="370" t="e">
        <f>VLOOKUP(MDW402,Teams,2)</f>
        <v>#REF!</v>
      </c>
      <c r="MDP402" s="370" t="e">
        <f>VLOOKUP(MDX402,Teams,2)</f>
        <v>#REF!</v>
      </c>
      <c r="MDQ402" s="464"/>
      <c r="MDR402" s="369">
        <v>0.33333333333333331</v>
      </c>
      <c r="MDS402" s="370" t="e">
        <f>VLOOKUP(MDO402,fields,2)</f>
        <v>#REF!</v>
      </c>
      <c r="MDT402" s="73" t="s">
        <v>985</v>
      </c>
      <c r="MDU402" s="95">
        <v>45109</v>
      </c>
      <c r="MDV402" s="65" t="s">
        <v>11</v>
      </c>
      <c r="MDW402" s="370" t="e">
        <f>VLOOKUP(MEE402,Teams,2)</f>
        <v>#REF!</v>
      </c>
      <c r="MDX402" s="370" t="e">
        <f>VLOOKUP(MEF402,Teams,2)</f>
        <v>#REF!</v>
      </c>
      <c r="MDY402" s="464"/>
      <c r="MDZ402" s="369">
        <v>0.33333333333333331</v>
      </c>
      <c r="MEA402" s="370" t="e">
        <f>VLOOKUP(MDW402,fields,2)</f>
        <v>#REF!</v>
      </c>
      <c r="MEB402" s="73" t="s">
        <v>985</v>
      </c>
      <c r="MEC402" s="95">
        <v>45109</v>
      </c>
      <c r="MED402" s="65" t="s">
        <v>11</v>
      </c>
      <c r="MEE402" s="370" t="e">
        <f>VLOOKUP(MEM402,Teams,2)</f>
        <v>#REF!</v>
      </c>
      <c r="MEF402" s="370" t="e">
        <f>VLOOKUP(MEN402,Teams,2)</f>
        <v>#REF!</v>
      </c>
      <c r="MEG402" s="464"/>
      <c r="MEH402" s="369">
        <v>0.33333333333333331</v>
      </c>
      <c r="MEI402" s="370" t="e">
        <f>VLOOKUP(MEE402,fields,2)</f>
        <v>#REF!</v>
      </c>
      <c r="MEJ402" s="73" t="s">
        <v>985</v>
      </c>
      <c r="MEK402" s="95">
        <v>45109</v>
      </c>
      <c r="MEL402" s="65" t="s">
        <v>11</v>
      </c>
      <c r="MEM402" s="370" t="e">
        <f>VLOOKUP(MEU402,Teams,2)</f>
        <v>#REF!</v>
      </c>
      <c r="MEN402" s="370" t="e">
        <f>VLOOKUP(MEV402,Teams,2)</f>
        <v>#REF!</v>
      </c>
      <c r="MEO402" s="464"/>
      <c r="MEP402" s="369">
        <v>0.33333333333333331</v>
      </c>
      <c r="MEQ402" s="370" t="e">
        <f>VLOOKUP(MEM402,fields,2)</f>
        <v>#REF!</v>
      </c>
      <c r="MER402" s="73" t="s">
        <v>985</v>
      </c>
      <c r="MES402" s="95">
        <v>45109</v>
      </c>
      <c r="MET402" s="65" t="s">
        <v>11</v>
      </c>
      <c r="MEU402" s="370" t="e">
        <f>VLOOKUP(MFC402,Teams,2)</f>
        <v>#REF!</v>
      </c>
      <c r="MEV402" s="370" t="e">
        <f>VLOOKUP(MFD402,Teams,2)</f>
        <v>#REF!</v>
      </c>
      <c r="MEW402" s="464"/>
      <c r="MEX402" s="369">
        <v>0.33333333333333331</v>
      </c>
      <c r="MEY402" s="370" t="e">
        <f>VLOOKUP(MEU402,fields,2)</f>
        <v>#REF!</v>
      </c>
      <c r="MEZ402" s="73" t="s">
        <v>985</v>
      </c>
      <c r="MFA402" s="95">
        <v>45109</v>
      </c>
      <c r="MFB402" s="65" t="s">
        <v>11</v>
      </c>
      <c r="MFC402" s="370" t="e">
        <f>VLOOKUP(MFK402,Teams,2)</f>
        <v>#REF!</v>
      </c>
      <c r="MFD402" s="370" t="e">
        <f>VLOOKUP(MFL402,Teams,2)</f>
        <v>#REF!</v>
      </c>
      <c r="MFE402" s="464"/>
      <c r="MFF402" s="369">
        <v>0.33333333333333331</v>
      </c>
      <c r="MFG402" s="370" t="e">
        <f>VLOOKUP(MFC402,fields,2)</f>
        <v>#REF!</v>
      </c>
      <c r="MFH402" s="73" t="s">
        <v>985</v>
      </c>
      <c r="MFI402" s="95">
        <v>45109</v>
      </c>
      <c r="MFJ402" s="65" t="s">
        <v>11</v>
      </c>
      <c r="MFK402" s="370" t="e">
        <f>VLOOKUP(MFS402,Teams,2)</f>
        <v>#REF!</v>
      </c>
      <c r="MFL402" s="370" t="e">
        <f>VLOOKUP(MFT402,Teams,2)</f>
        <v>#REF!</v>
      </c>
      <c r="MFM402" s="464"/>
      <c r="MFN402" s="369">
        <v>0.33333333333333331</v>
      </c>
      <c r="MFO402" s="370" t="e">
        <f>VLOOKUP(MFK402,fields,2)</f>
        <v>#REF!</v>
      </c>
      <c r="MFP402" s="73" t="s">
        <v>985</v>
      </c>
      <c r="MFQ402" s="95">
        <v>45109</v>
      </c>
      <c r="MFR402" s="65" t="s">
        <v>11</v>
      </c>
      <c r="MFS402" s="370" t="e">
        <f>VLOOKUP(MGA402,Teams,2)</f>
        <v>#REF!</v>
      </c>
      <c r="MFT402" s="370" t="e">
        <f>VLOOKUP(MGB402,Teams,2)</f>
        <v>#REF!</v>
      </c>
      <c r="MFU402" s="464"/>
      <c r="MFV402" s="369">
        <v>0.33333333333333331</v>
      </c>
      <c r="MFW402" s="370" t="e">
        <f>VLOOKUP(MFS402,fields,2)</f>
        <v>#REF!</v>
      </c>
      <c r="MFX402" s="73" t="s">
        <v>985</v>
      </c>
      <c r="MFY402" s="95">
        <v>45109</v>
      </c>
      <c r="MFZ402" s="65" t="s">
        <v>11</v>
      </c>
      <c r="MGA402" s="370" t="e">
        <f>VLOOKUP(MGI402,Teams,2)</f>
        <v>#REF!</v>
      </c>
      <c r="MGB402" s="370" t="e">
        <f>VLOOKUP(MGJ402,Teams,2)</f>
        <v>#REF!</v>
      </c>
      <c r="MGC402" s="464"/>
      <c r="MGD402" s="369">
        <v>0.33333333333333331</v>
      </c>
      <c r="MGE402" s="370" t="e">
        <f>VLOOKUP(MGA402,fields,2)</f>
        <v>#REF!</v>
      </c>
      <c r="MGF402" s="73" t="s">
        <v>985</v>
      </c>
      <c r="MGG402" s="95">
        <v>45109</v>
      </c>
      <c r="MGH402" s="65" t="s">
        <v>11</v>
      </c>
      <c r="MGI402" s="370" t="e">
        <f>VLOOKUP(MGQ402,Teams,2)</f>
        <v>#REF!</v>
      </c>
      <c r="MGJ402" s="370" t="e">
        <f>VLOOKUP(MGR402,Teams,2)</f>
        <v>#REF!</v>
      </c>
      <c r="MGK402" s="464"/>
      <c r="MGL402" s="369">
        <v>0.33333333333333331</v>
      </c>
      <c r="MGM402" s="370" t="e">
        <f>VLOOKUP(MGI402,fields,2)</f>
        <v>#REF!</v>
      </c>
      <c r="MGN402" s="73" t="s">
        <v>985</v>
      </c>
      <c r="MGO402" s="95">
        <v>45109</v>
      </c>
      <c r="MGP402" s="65" t="s">
        <v>11</v>
      </c>
      <c r="MGQ402" s="370" t="e">
        <f>VLOOKUP(MGY402,Teams,2)</f>
        <v>#REF!</v>
      </c>
      <c r="MGR402" s="370" t="e">
        <f>VLOOKUP(MGZ402,Teams,2)</f>
        <v>#REF!</v>
      </c>
      <c r="MGS402" s="464"/>
      <c r="MGT402" s="369">
        <v>0.33333333333333331</v>
      </c>
      <c r="MGU402" s="370" t="e">
        <f>VLOOKUP(MGQ402,fields,2)</f>
        <v>#REF!</v>
      </c>
      <c r="MGV402" s="73" t="s">
        <v>985</v>
      </c>
      <c r="MGW402" s="95">
        <v>45109</v>
      </c>
      <c r="MGX402" s="65" t="s">
        <v>11</v>
      </c>
      <c r="MGY402" s="370" t="e">
        <f>VLOOKUP(MHG402,Teams,2)</f>
        <v>#REF!</v>
      </c>
      <c r="MGZ402" s="370" t="e">
        <f>VLOOKUP(MHH402,Teams,2)</f>
        <v>#REF!</v>
      </c>
      <c r="MHA402" s="464"/>
      <c r="MHB402" s="369">
        <v>0.33333333333333331</v>
      </c>
      <c r="MHC402" s="370" t="e">
        <f>VLOOKUP(MGY402,fields,2)</f>
        <v>#REF!</v>
      </c>
      <c r="MHD402" s="73" t="s">
        <v>985</v>
      </c>
      <c r="MHE402" s="95">
        <v>45109</v>
      </c>
      <c r="MHF402" s="65" t="s">
        <v>11</v>
      </c>
      <c r="MHG402" s="370" t="e">
        <f>VLOOKUP(MHO402,Teams,2)</f>
        <v>#REF!</v>
      </c>
      <c r="MHH402" s="370" t="e">
        <f>VLOOKUP(MHP402,Teams,2)</f>
        <v>#REF!</v>
      </c>
      <c r="MHI402" s="464"/>
      <c r="MHJ402" s="369">
        <v>0.33333333333333331</v>
      </c>
      <c r="MHK402" s="370" t="e">
        <f>VLOOKUP(MHG402,fields,2)</f>
        <v>#REF!</v>
      </c>
      <c r="MHL402" s="73" t="s">
        <v>985</v>
      </c>
      <c r="MHM402" s="95">
        <v>45109</v>
      </c>
      <c r="MHN402" s="65" t="s">
        <v>11</v>
      </c>
      <c r="MHO402" s="370" t="e">
        <f>VLOOKUP(MHW402,Teams,2)</f>
        <v>#REF!</v>
      </c>
      <c r="MHP402" s="370" t="e">
        <f>VLOOKUP(MHX402,Teams,2)</f>
        <v>#REF!</v>
      </c>
      <c r="MHQ402" s="464"/>
      <c r="MHR402" s="369">
        <v>0.33333333333333331</v>
      </c>
      <c r="MHS402" s="370" t="e">
        <f>VLOOKUP(MHO402,fields,2)</f>
        <v>#REF!</v>
      </c>
      <c r="MHT402" s="73" t="s">
        <v>985</v>
      </c>
      <c r="MHU402" s="95">
        <v>45109</v>
      </c>
      <c r="MHV402" s="65" t="s">
        <v>11</v>
      </c>
      <c r="MHW402" s="370" t="e">
        <f>VLOOKUP(MIE402,Teams,2)</f>
        <v>#REF!</v>
      </c>
      <c r="MHX402" s="370" t="e">
        <f>VLOOKUP(MIF402,Teams,2)</f>
        <v>#REF!</v>
      </c>
      <c r="MHY402" s="464"/>
      <c r="MHZ402" s="369">
        <v>0.33333333333333331</v>
      </c>
      <c r="MIA402" s="370" t="e">
        <f>VLOOKUP(MHW402,fields,2)</f>
        <v>#REF!</v>
      </c>
      <c r="MIB402" s="73" t="s">
        <v>985</v>
      </c>
      <c r="MIC402" s="95">
        <v>45109</v>
      </c>
      <c r="MID402" s="65" t="s">
        <v>11</v>
      </c>
      <c r="MIE402" s="370" t="e">
        <f>VLOOKUP(MIM402,Teams,2)</f>
        <v>#REF!</v>
      </c>
      <c r="MIF402" s="370" t="e">
        <f>VLOOKUP(MIN402,Teams,2)</f>
        <v>#REF!</v>
      </c>
      <c r="MIG402" s="464"/>
      <c r="MIH402" s="369">
        <v>0.33333333333333331</v>
      </c>
      <c r="MII402" s="370" t="e">
        <f>VLOOKUP(MIE402,fields,2)</f>
        <v>#REF!</v>
      </c>
      <c r="MIJ402" s="73" t="s">
        <v>985</v>
      </c>
      <c r="MIK402" s="95">
        <v>45109</v>
      </c>
      <c r="MIL402" s="65" t="s">
        <v>11</v>
      </c>
      <c r="MIM402" s="370" t="e">
        <f>VLOOKUP(MIU402,Teams,2)</f>
        <v>#REF!</v>
      </c>
      <c r="MIN402" s="370" t="e">
        <f>VLOOKUP(MIV402,Teams,2)</f>
        <v>#REF!</v>
      </c>
      <c r="MIO402" s="464"/>
      <c r="MIP402" s="369">
        <v>0.33333333333333331</v>
      </c>
      <c r="MIQ402" s="370" t="e">
        <f>VLOOKUP(MIM402,fields,2)</f>
        <v>#REF!</v>
      </c>
      <c r="MIR402" s="73" t="s">
        <v>985</v>
      </c>
      <c r="MIS402" s="95">
        <v>45109</v>
      </c>
      <c r="MIT402" s="65" t="s">
        <v>11</v>
      </c>
      <c r="MIU402" s="370" t="e">
        <f>VLOOKUP(MJC402,Teams,2)</f>
        <v>#REF!</v>
      </c>
      <c r="MIV402" s="370" t="e">
        <f>VLOOKUP(MJD402,Teams,2)</f>
        <v>#REF!</v>
      </c>
      <c r="MIW402" s="464"/>
      <c r="MIX402" s="369">
        <v>0.33333333333333331</v>
      </c>
      <c r="MIY402" s="370" t="e">
        <f>VLOOKUP(MIU402,fields,2)</f>
        <v>#REF!</v>
      </c>
      <c r="MIZ402" s="73" t="s">
        <v>985</v>
      </c>
      <c r="MJA402" s="95">
        <v>45109</v>
      </c>
      <c r="MJB402" s="65" t="s">
        <v>11</v>
      </c>
      <c r="MJC402" s="370" t="e">
        <f>VLOOKUP(MJK402,Teams,2)</f>
        <v>#REF!</v>
      </c>
      <c r="MJD402" s="370" t="e">
        <f>VLOOKUP(MJL402,Teams,2)</f>
        <v>#REF!</v>
      </c>
      <c r="MJE402" s="464"/>
      <c r="MJF402" s="369">
        <v>0.33333333333333331</v>
      </c>
      <c r="MJG402" s="370" t="e">
        <f>VLOOKUP(MJC402,fields,2)</f>
        <v>#REF!</v>
      </c>
      <c r="MJH402" s="73" t="s">
        <v>985</v>
      </c>
      <c r="MJI402" s="95">
        <v>45109</v>
      </c>
      <c r="MJJ402" s="65" t="s">
        <v>11</v>
      </c>
      <c r="MJK402" s="370" t="e">
        <f>VLOOKUP(MJS402,Teams,2)</f>
        <v>#REF!</v>
      </c>
      <c r="MJL402" s="370" t="e">
        <f>VLOOKUP(MJT402,Teams,2)</f>
        <v>#REF!</v>
      </c>
      <c r="MJM402" s="464"/>
      <c r="MJN402" s="369">
        <v>0.33333333333333331</v>
      </c>
      <c r="MJO402" s="370" t="e">
        <f>VLOOKUP(MJK402,fields,2)</f>
        <v>#REF!</v>
      </c>
      <c r="MJP402" s="73" t="s">
        <v>985</v>
      </c>
      <c r="MJQ402" s="95">
        <v>45109</v>
      </c>
      <c r="MJR402" s="65" t="s">
        <v>11</v>
      </c>
      <c r="MJS402" s="370" t="e">
        <f>VLOOKUP(MKA402,Teams,2)</f>
        <v>#REF!</v>
      </c>
      <c r="MJT402" s="370" t="e">
        <f>VLOOKUP(MKB402,Teams,2)</f>
        <v>#REF!</v>
      </c>
      <c r="MJU402" s="464"/>
      <c r="MJV402" s="369">
        <v>0.33333333333333331</v>
      </c>
      <c r="MJW402" s="370" t="e">
        <f>VLOOKUP(MJS402,fields,2)</f>
        <v>#REF!</v>
      </c>
      <c r="MJX402" s="73" t="s">
        <v>985</v>
      </c>
      <c r="MJY402" s="95">
        <v>45109</v>
      </c>
      <c r="MJZ402" s="65" t="s">
        <v>11</v>
      </c>
      <c r="MKA402" s="370" t="e">
        <f>VLOOKUP(MKI402,Teams,2)</f>
        <v>#REF!</v>
      </c>
      <c r="MKB402" s="370" t="e">
        <f>VLOOKUP(MKJ402,Teams,2)</f>
        <v>#REF!</v>
      </c>
      <c r="MKC402" s="464"/>
      <c r="MKD402" s="369">
        <v>0.33333333333333331</v>
      </c>
      <c r="MKE402" s="370" t="e">
        <f>VLOOKUP(MKA402,fields,2)</f>
        <v>#REF!</v>
      </c>
      <c r="MKF402" s="73" t="s">
        <v>985</v>
      </c>
      <c r="MKG402" s="95">
        <v>45109</v>
      </c>
      <c r="MKH402" s="65" t="s">
        <v>11</v>
      </c>
      <c r="MKI402" s="370" t="e">
        <f>VLOOKUP(MKQ402,Teams,2)</f>
        <v>#REF!</v>
      </c>
      <c r="MKJ402" s="370" t="e">
        <f>VLOOKUP(MKR402,Teams,2)</f>
        <v>#REF!</v>
      </c>
      <c r="MKK402" s="464"/>
      <c r="MKL402" s="369">
        <v>0.33333333333333331</v>
      </c>
      <c r="MKM402" s="370" t="e">
        <f>VLOOKUP(MKI402,fields,2)</f>
        <v>#REF!</v>
      </c>
      <c r="MKN402" s="73" t="s">
        <v>985</v>
      </c>
      <c r="MKO402" s="95">
        <v>45109</v>
      </c>
      <c r="MKP402" s="65" t="s">
        <v>11</v>
      </c>
      <c r="MKQ402" s="370" t="e">
        <f>VLOOKUP(MKY402,Teams,2)</f>
        <v>#REF!</v>
      </c>
      <c r="MKR402" s="370" t="e">
        <f>VLOOKUP(MKZ402,Teams,2)</f>
        <v>#REF!</v>
      </c>
      <c r="MKS402" s="464"/>
      <c r="MKT402" s="369">
        <v>0.33333333333333331</v>
      </c>
      <c r="MKU402" s="370" t="e">
        <f>VLOOKUP(MKQ402,fields,2)</f>
        <v>#REF!</v>
      </c>
      <c r="MKV402" s="73" t="s">
        <v>985</v>
      </c>
      <c r="MKW402" s="95">
        <v>45109</v>
      </c>
      <c r="MKX402" s="65" t="s">
        <v>11</v>
      </c>
      <c r="MKY402" s="370" t="e">
        <f>VLOOKUP(MLG402,Teams,2)</f>
        <v>#REF!</v>
      </c>
      <c r="MKZ402" s="370" t="e">
        <f>VLOOKUP(MLH402,Teams,2)</f>
        <v>#REF!</v>
      </c>
      <c r="MLA402" s="464"/>
      <c r="MLB402" s="369">
        <v>0.33333333333333331</v>
      </c>
      <c r="MLC402" s="370" t="e">
        <f>VLOOKUP(MKY402,fields,2)</f>
        <v>#REF!</v>
      </c>
      <c r="MLD402" s="73" t="s">
        <v>985</v>
      </c>
      <c r="MLE402" s="95">
        <v>45109</v>
      </c>
      <c r="MLF402" s="65" t="s">
        <v>11</v>
      </c>
      <c r="MLG402" s="370" t="e">
        <f>VLOOKUP(MLO402,Teams,2)</f>
        <v>#REF!</v>
      </c>
      <c r="MLH402" s="370" t="e">
        <f>VLOOKUP(MLP402,Teams,2)</f>
        <v>#REF!</v>
      </c>
      <c r="MLI402" s="464"/>
      <c r="MLJ402" s="369">
        <v>0.33333333333333331</v>
      </c>
      <c r="MLK402" s="370" t="e">
        <f>VLOOKUP(MLG402,fields,2)</f>
        <v>#REF!</v>
      </c>
      <c r="MLL402" s="73" t="s">
        <v>985</v>
      </c>
      <c r="MLM402" s="95">
        <v>45109</v>
      </c>
      <c r="MLN402" s="65" t="s">
        <v>11</v>
      </c>
      <c r="MLO402" s="370" t="e">
        <f>VLOOKUP(MLW402,Teams,2)</f>
        <v>#REF!</v>
      </c>
      <c r="MLP402" s="370" t="e">
        <f>VLOOKUP(MLX402,Teams,2)</f>
        <v>#REF!</v>
      </c>
      <c r="MLQ402" s="464"/>
      <c r="MLR402" s="369">
        <v>0.33333333333333331</v>
      </c>
      <c r="MLS402" s="370" t="e">
        <f>VLOOKUP(MLO402,fields,2)</f>
        <v>#REF!</v>
      </c>
      <c r="MLT402" s="73" t="s">
        <v>985</v>
      </c>
      <c r="MLU402" s="95">
        <v>45109</v>
      </c>
      <c r="MLV402" s="65" t="s">
        <v>11</v>
      </c>
      <c r="MLW402" s="370" t="e">
        <f>VLOOKUP(MME402,Teams,2)</f>
        <v>#REF!</v>
      </c>
      <c r="MLX402" s="370" t="e">
        <f>VLOOKUP(MMF402,Teams,2)</f>
        <v>#REF!</v>
      </c>
      <c r="MLY402" s="464"/>
      <c r="MLZ402" s="369">
        <v>0.33333333333333331</v>
      </c>
      <c r="MMA402" s="370" t="e">
        <f>VLOOKUP(MLW402,fields,2)</f>
        <v>#REF!</v>
      </c>
      <c r="MMB402" s="73" t="s">
        <v>985</v>
      </c>
      <c r="MMC402" s="95">
        <v>45109</v>
      </c>
      <c r="MMD402" s="65" t="s">
        <v>11</v>
      </c>
      <c r="MME402" s="370" t="e">
        <f>VLOOKUP(MMM402,Teams,2)</f>
        <v>#REF!</v>
      </c>
      <c r="MMF402" s="370" t="e">
        <f>VLOOKUP(MMN402,Teams,2)</f>
        <v>#REF!</v>
      </c>
      <c r="MMG402" s="464"/>
      <c r="MMH402" s="369">
        <v>0.33333333333333331</v>
      </c>
      <c r="MMI402" s="370" t="e">
        <f>VLOOKUP(MME402,fields,2)</f>
        <v>#REF!</v>
      </c>
      <c r="MMJ402" s="73" t="s">
        <v>985</v>
      </c>
      <c r="MMK402" s="95">
        <v>45109</v>
      </c>
      <c r="MML402" s="65" t="s">
        <v>11</v>
      </c>
      <c r="MMM402" s="370" t="e">
        <f>VLOOKUP(MMU402,Teams,2)</f>
        <v>#REF!</v>
      </c>
      <c r="MMN402" s="370" t="e">
        <f>VLOOKUP(MMV402,Teams,2)</f>
        <v>#REF!</v>
      </c>
      <c r="MMO402" s="464"/>
      <c r="MMP402" s="369">
        <v>0.33333333333333331</v>
      </c>
      <c r="MMQ402" s="370" t="e">
        <f>VLOOKUP(MMM402,fields,2)</f>
        <v>#REF!</v>
      </c>
      <c r="MMR402" s="73" t="s">
        <v>985</v>
      </c>
      <c r="MMS402" s="95">
        <v>45109</v>
      </c>
      <c r="MMT402" s="65" t="s">
        <v>11</v>
      </c>
      <c r="MMU402" s="370" t="e">
        <f>VLOOKUP(MNC402,Teams,2)</f>
        <v>#REF!</v>
      </c>
      <c r="MMV402" s="370" t="e">
        <f>VLOOKUP(MND402,Teams,2)</f>
        <v>#REF!</v>
      </c>
      <c r="MMW402" s="464"/>
      <c r="MMX402" s="369">
        <v>0.33333333333333331</v>
      </c>
      <c r="MMY402" s="370" t="e">
        <f>VLOOKUP(MMU402,fields,2)</f>
        <v>#REF!</v>
      </c>
      <c r="MMZ402" s="73" t="s">
        <v>985</v>
      </c>
      <c r="MNA402" s="95">
        <v>45109</v>
      </c>
      <c r="MNB402" s="65" t="s">
        <v>11</v>
      </c>
      <c r="MNC402" s="370" t="e">
        <f>VLOOKUP(MNK402,Teams,2)</f>
        <v>#REF!</v>
      </c>
      <c r="MND402" s="370" t="e">
        <f>VLOOKUP(MNL402,Teams,2)</f>
        <v>#REF!</v>
      </c>
      <c r="MNE402" s="464"/>
      <c r="MNF402" s="369">
        <v>0.33333333333333331</v>
      </c>
      <c r="MNG402" s="370" t="e">
        <f>VLOOKUP(MNC402,fields,2)</f>
        <v>#REF!</v>
      </c>
      <c r="MNH402" s="73" t="s">
        <v>985</v>
      </c>
      <c r="MNI402" s="95">
        <v>45109</v>
      </c>
      <c r="MNJ402" s="65" t="s">
        <v>11</v>
      </c>
      <c r="MNK402" s="370" t="e">
        <f>VLOOKUP(MNS402,Teams,2)</f>
        <v>#REF!</v>
      </c>
      <c r="MNL402" s="370" t="e">
        <f>VLOOKUP(MNT402,Teams,2)</f>
        <v>#REF!</v>
      </c>
      <c r="MNM402" s="464"/>
      <c r="MNN402" s="369">
        <v>0.33333333333333331</v>
      </c>
      <c r="MNO402" s="370" t="e">
        <f>VLOOKUP(MNK402,fields,2)</f>
        <v>#REF!</v>
      </c>
      <c r="MNP402" s="73" t="s">
        <v>985</v>
      </c>
      <c r="MNQ402" s="95">
        <v>45109</v>
      </c>
      <c r="MNR402" s="65" t="s">
        <v>11</v>
      </c>
      <c r="MNS402" s="370" t="e">
        <f>VLOOKUP(MOA402,Teams,2)</f>
        <v>#REF!</v>
      </c>
      <c r="MNT402" s="370" t="e">
        <f>VLOOKUP(MOB402,Teams,2)</f>
        <v>#REF!</v>
      </c>
      <c r="MNU402" s="464"/>
      <c r="MNV402" s="369">
        <v>0.33333333333333331</v>
      </c>
      <c r="MNW402" s="370" t="e">
        <f>VLOOKUP(MNS402,fields,2)</f>
        <v>#REF!</v>
      </c>
      <c r="MNX402" s="73" t="s">
        <v>985</v>
      </c>
      <c r="MNY402" s="95">
        <v>45109</v>
      </c>
      <c r="MNZ402" s="65" t="s">
        <v>11</v>
      </c>
      <c r="MOA402" s="370" t="e">
        <f>VLOOKUP(MOI402,Teams,2)</f>
        <v>#REF!</v>
      </c>
      <c r="MOB402" s="370" t="e">
        <f>VLOOKUP(MOJ402,Teams,2)</f>
        <v>#REF!</v>
      </c>
      <c r="MOC402" s="464"/>
      <c r="MOD402" s="369">
        <v>0.33333333333333331</v>
      </c>
      <c r="MOE402" s="370" t="e">
        <f>VLOOKUP(MOA402,fields,2)</f>
        <v>#REF!</v>
      </c>
      <c r="MOF402" s="73" t="s">
        <v>985</v>
      </c>
      <c r="MOG402" s="95">
        <v>45109</v>
      </c>
      <c r="MOH402" s="65" t="s">
        <v>11</v>
      </c>
      <c r="MOI402" s="370" t="e">
        <f>VLOOKUP(MOQ402,Teams,2)</f>
        <v>#REF!</v>
      </c>
      <c r="MOJ402" s="370" t="e">
        <f>VLOOKUP(MOR402,Teams,2)</f>
        <v>#REF!</v>
      </c>
      <c r="MOK402" s="464"/>
      <c r="MOL402" s="369">
        <v>0.33333333333333331</v>
      </c>
      <c r="MOM402" s="370" t="e">
        <f>VLOOKUP(MOI402,fields,2)</f>
        <v>#REF!</v>
      </c>
      <c r="MON402" s="73" t="s">
        <v>985</v>
      </c>
      <c r="MOO402" s="95">
        <v>45109</v>
      </c>
      <c r="MOP402" s="65" t="s">
        <v>11</v>
      </c>
      <c r="MOQ402" s="370" t="e">
        <f>VLOOKUP(MOY402,Teams,2)</f>
        <v>#REF!</v>
      </c>
      <c r="MOR402" s="370" t="e">
        <f>VLOOKUP(MOZ402,Teams,2)</f>
        <v>#REF!</v>
      </c>
      <c r="MOS402" s="464"/>
      <c r="MOT402" s="369">
        <v>0.33333333333333331</v>
      </c>
      <c r="MOU402" s="370" t="e">
        <f>VLOOKUP(MOQ402,fields,2)</f>
        <v>#REF!</v>
      </c>
      <c r="MOV402" s="73" t="s">
        <v>985</v>
      </c>
      <c r="MOW402" s="95">
        <v>45109</v>
      </c>
      <c r="MOX402" s="65" t="s">
        <v>11</v>
      </c>
      <c r="MOY402" s="370" t="e">
        <f>VLOOKUP(MPG402,Teams,2)</f>
        <v>#REF!</v>
      </c>
      <c r="MOZ402" s="370" t="e">
        <f>VLOOKUP(MPH402,Teams,2)</f>
        <v>#REF!</v>
      </c>
      <c r="MPA402" s="464"/>
      <c r="MPB402" s="369">
        <v>0.33333333333333331</v>
      </c>
      <c r="MPC402" s="370" t="e">
        <f>VLOOKUP(MOY402,fields,2)</f>
        <v>#REF!</v>
      </c>
      <c r="MPD402" s="73" t="s">
        <v>985</v>
      </c>
      <c r="MPE402" s="95">
        <v>45109</v>
      </c>
      <c r="MPF402" s="65" t="s">
        <v>11</v>
      </c>
      <c r="MPG402" s="370" t="e">
        <f>VLOOKUP(MPO402,Teams,2)</f>
        <v>#REF!</v>
      </c>
      <c r="MPH402" s="370" t="e">
        <f>VLOOKUP(MPP402,Teams,2)</f>
        <v>#REF!</v>
      </c>
      <c r="MPI402" s="464"/>
      <c r="MPJ402" s="369">
        <v>0.33333333333333331</v>
      </c>
      <c r="MPK402" s="370" t="e">
        <f>VLOOKUP(MPG402,fields,2)</f>
        <v>#REF!</v>
      </c>
      <c r="MPL402" s="73" t="s">
        <v>985</v>
      </c>
      <c r="MPM402" s="95">
        <v>45109</v>
      </c>
      <c r="MPN402" s="65" t="s">
        <v>11</v>
      </c>
      <c r="MPO402" s="370" t="e">
        <f>VLOOKUP(MPW402,Teams,2)</f>
        <v>#REF!</v>
      </c>
      <c r="MPP402" s="370" t="e">
        <f>VLOOKUP(MPX402,Teams,2)</f>
        <v>#REF!</v>
      </c>
      <c r="MPQ402" s="464"/>
      <c r="MPR402" s="369">
        <v>0.33333333333333331</v>
      </c>
      <c r="MPS402" s="370" t="e">
        <f>VLOOKUP(MPO402,fields,2)</f>
        <v>#REF!</v>
      </c>
      <c r="MPT402" s="73" t="s">
        <v>985</v>
      </c>
      <c r="MPU402" s="95">
        <v>45109</v>
      </c>
      <c r="MPV402" s="65" t="s">
        <v>11</v>
      </c>
      <c r="MPW402" s="370" t="e">
        <f>VLOOKUP(MQE402,Teams,2)</f>
        <v>#REF!</v>
      </c>
      <c r="MPX402" s="370" t="e">
        <f>VLOOKUP(MQF402,Teams,2)</f>
        <v>#REF!</v>
      </c>
      <c r="MPY402" s="464"/>
      <c r="MPZ402" s="369">
        <v>0.33333333333333331</v>
      </c>
      <c r="MQA402" s="370" t="e">
        <f>VLOOKUP(MPW402,fields,2)</f>
        <v>#REF!</v>
      </c>
      <c r="MQB402" s="73" t="s">
        <v>985</v>
      </c>
      <c r="MQC402" s="95">
        <v>45109</v>
      </c>
      <c r="MQD402" s="65" t="s">
        <v>11</v>
      </c>
      <c r="MQE402" s="370" t="e">
        <f>VLOOKUP(MQM402,Teams,2)</f>
        <v>#REF!</v>
      </c>
      <c r="MQF402" s="370" t="e">
        <f>VLOOKUP(MQN402,Teams,2)</f>
        <v>#REF!</v>
      </c>
      <c r="MQG402" s="464"/>
      <c r="MQH402" s="369">
        <v>0.33333333333333331</v>
      </c>
      <c r="MQI402" s="370" t="e">
        <f>VLOOKUP(MQE402,fields,2)</f>
        <v>#REF!</v>
      </c>
      <c r="MQJ402" s="73" t="s">
        <v>985</v>
      </c>
      <c r="MQK402" s="95">
        <v>45109</v>
      </c>
      <c r="MQL402" s="65" t="s">
        <v>11</v>
      </c>
      <c r="MQM402" s="370" t="e">
        <f>VLOOKUP(MQU402,Teams,2)</f>
        <v>#REF!</v>
      </c>
      <c r="MQN402" s="370" t="e">
        <f>VLOOKUP(MQV402,Teams,2)</f>
        <v>#REF!</v>
      </c>
      <c r="MQO402" s="464"/>
      <c r="MQP402" s="369">
        <v>0.33333333333333331</v>
      </c>
      <c r="MQQ402" s="370" t="e">
        <f>VLOOKUP(MQM402,fields,2)</f>
        <v>#REF!</v>
      </c>
      <c r="MQR402" s="73" t="s">
        <v>985</v>
      </c>
      <c r="MQS402" s="95">
        <v>45109</v>
      </c>
      <c r="MQT402" s="65" t="s">
        <v>11</v>
      </c>
      <c r="MQU402" s="370" t="e">
        <f>VLOOKUP(MRC402,Teams,2)</f>
        <v>#REF!</v>
      </c>
      <c r="MQV402" s="370" t="e">
        <f>VLOOKUP(MRD402,Teams,2)</f>
        <v>#REF!</v>
      </c>
      <c r="MQW402" s="464"/>
      <c r="MQX402" s="369">
        <v>0.33333333333333331</v>
      </c>
      <c r="MQY402" s="370" t="e">
        <f>VLOOKUP(MQU402,fields,2)</f>
        <v>#REF!</v>
      </c>
      <c r="MQZ402" s="73" t="s">
        <v>985</v>
      </c>
      <c r="MRA402" s="95">
        <v>45109</v>
      </c>
      <c r="MRB402" s="65" t="s">
        <v>11</v>
      </c>
      <c r="MRC402" s="370" t="e">
        <f>VLOOKUP(MRK402,Teams,2)</f>
        <v>#REF!</v>
      </c>
      <c r="MRD402" s="370" t="e">
        <f>VLOOKUP(MRL402,Teams,2)</f>
        <v>#REF!</v>
      </c>
      <c r="MRE402" s="464"/>
      <c r="MRF402" s="369">
        <v>0.33333333333333331</v>
      </c>
      <c r="MRG402" s="370" t="e">
        <f>VLOOKUP(MRC402,fields,2)</f>
        <v>#REF!</v>
      </c>
      <c r="MRH402" s="73" t="s">
        <v>985</v>
      </c>
      <c r="MRI402" s="95">
        <v>45109</v>
      </c>
      <c r="MRJ402" s="65" t="s">
        <v>11</v>
      </c>
      <c r="MRK402" s="370" t="e">
        <f>VLOOKUP(MRS402,Teams,2)</f>
        <v>#REF!</v>
      </c>
      <c r="MRL402" s="370" t="e">
        <f>VLOOKUP(MRT402,Teams,2)</f>
        <v>#REF!</v>
      </c>
      <c r="MRM402" s="464"/>
      <c r="MRN402" s="369">
        <v>0.33333333333333331</v>
      </c>
      <c r="MRO402" s="370" t="e">
        <f>VLOOKUP(MRK402,fields,2)</f>
        <v>#REF!</v>
      </c>
      <c r="MRP402" s="73" t="s">
        <v>985</v>
      </c>
      <c r="MRQ402" s="95">
        <v>45109</v>
      </c>
      <c r="MRR402" s="65" t="s">
        <v>11</v>
      </c>
      <c r="MRS402" s="370" t="e">
        <f>VLOOKUP(MSA402,Teams,2)</f>
        <v>#REF!</v>
      </c>
      <c r="MRT402" s="370" t="e">
        <f>VLOOKUP(MSB402,Teams,2)</f>
        <v>#REF!</v>
      </c>
      <c r="MRU402" s="464"/>
      <c r="MRV402" s="369">
        <v>0.33333333333333331</v>
      </c>
      <c r="MRW402" s="370" t="e">
        <f>VLOOKUP(MRS402,fields,2)</f>
        <v>#REF!</v>
      </c>
      <c r="MRX402" s="73" t="s">
        <v>985</v>
      </c>
      <c r="MRY402" s="95">
        <v>45109</v>
      </c>
      <c r="MRZ402" s="65" t="s">
        <v>11</v>
      </c>
      <c r="MSA402" s="370" t="e">
        <f>VLOOKUP(MSI402,Teams,2)</f>
        <v>#REF!</v>
      </c>
      <c r="MSB402" s="370" t="e">
        <f>VLOOKUP(MSJ402,Teams,2)</f>
        <v>#REF!</v>
      </c>
      <c r="MSC402" s="464"/>
      <c r="MSD402" s="369">
        <v>0.33333333333333331</v>
      </c>
      <c r="MSE402" s="370" t="e">
        <f>VLOOKUP(MSA402,fields,2)</f>
        <v>#REF!</v>
      </c>
      <c r="MSF402" s="73" t="s">
        <v>985</v>
      </c>
      <c r="MSG402" s="95">
        <v>45109</v>
      </c>
      <c r="MSH402" s="65" t="s">
        <v>11</v>
      </c>
      <c r="MSI402" s="370" t="e">
        <f>VLOOKUP(MSQ402,Teams,2)</f>
        <v>#REF!</v>
      </c>
      <c r="MSJ402" s="370" t="e">
        <f>VLOOKUP(MSR402,Teams,2)</f>
        <v>#REF!</v>
      </c>
      <c r="MSK402" s="464"/>
      <c r="MSL402" s="369">
        <v>0.33333333333333331</v>
      </c>
      <c r="MSM402" s="370" t="e">
        <f>VLOOKUP(MSI402,fields,2)</f>
        <v>#REF!</v>
      </c>
      <c r="MSN402" s="73" t="s">
        <v>985</v>
      </c>
      <c r="MSO402" s="95">
        <v>45109</v>
      </c>
      <c r="MSP402" s="65" t="s">
        <v>11</v>
      </c>
      <c r="MSQ402" s="370" t="e">
        <f>VLOOKUP(MSY402,Teams,2)</f>
        <v>#REF!</v>
      </c>
      <c r="MSR402" s="370" t="e">
        <f>VLOOKUP(MSZ402,Teams,2)</f>
        <v>#REF!</v>
      </c>
      <c r="MSS402" s="464"/>
      <c r="MST402" s="369">
        <v>0.33333333333333331</v>
      </c>
      <c r="MSU402" s="370" t="e">
        <f>VLOOKUP(MSQ402,fields,2)</f>
        <v>#REF!</v>
      </c>
      <c r="MSV402" s="73" t="s">
        <v>985</v>
      </c>
      <c r="MSW402" s="95">
        <v>45109</v>
      </c>
      <c r="MSX402" s="65" t="s">
        <v>11</v>
      </c>
      <c r="MSY402" s="370" t="e">
        <f>VLOOKUP(MTG402,Teams,2)</f>
        <v>#REF!</v>
      </c>
      <c r="MSZ402" s="370" t="e">
        <f>VLOOKUP(MTH402,Teams,2)</f>
        <v>#REF!</v>
      </c>
      <c r="MTA402" s="464"/>
      <c r="MTB402" s="369">
        <v>0.33333333333333331</v>
      </c>
      <c r="MTC402" s="370" t="e">
        <f>VLOOKUP(MSY402,fields,2)</f>
        <v>#REF!</v>
      </c>
      <c r="MTD402" s="73" t="s">
        <v>985</v>
      </c>
      <c r="MTE402" s="95">
        <v>45109</v>
      </c>
      <c r="MTF402" s="65" t="s">
        <v>11</v>
      </c>
      <c r="MTG402" s="370" t="e">
        <f>VLOOKUP(MTO402,Teams,2)</f>
        <v>#REF!</v>
      </c>
      <c r="MTH402" s="370" t="e">
        <f>VLOOKUP(MTP402,Teams,2)</f>
        <v>#REF!</v>
      </c>
      <c r="MTI402" s="464"/>
      <c r="MTJ402" s="369">
        <v>0.33333333333333331</v>
      </c>
      <c r="MTK402" s="370" t="e">
        <f>VLOOKUP(MTG402,fields,2)</f>
        <v>#REF!</v>
      </c>
      <c r="MTL402" s="73" t="s">
        <v>985</v>
      </c>
      <c r="MTM402" s="95">
        <v>45109</v>
      </c>
      <c r="MTN402" s="65" t="s">
        <v>11</v>
      </c>
      <c r="MTO402" s="370" t="e">
        <f>VLOOKUP(MTW402,Teams,2)</f>
        <v>#REF!</v>
      </c>
      <c r="MTP402" s="370" t="e">
        <f>VLOOKUP(MTX402,Teams,2)</f>
        <v>#REF!</v>
      </c>
      <c r="MTQ402" s="464"/>
      <c r="MTR402" s="369">
        <v>0.33333333333333331</v>
      </c>
      <c r="MTS402" s="370" t="e">
        <f>VLOOKUP(MTO402,fields,2)</f>
        <v>#REF!</v>
      </c>
      <c r="MTT402" s="73" t="s">
        <v>985</v>
      </c>
      <c r="MTU402" s="95">
        <v>45109</v>
      </c>
      <c r="MTV402" s="65" t="s">
        <v>11</v>
      </c>
      <c r="MTW402" s="370" t="e">
        <f>VLOOKUP(MUE402,Teams,2)</f>
        <v>#REF!</v>
      </c>
      <c r="MTX402" s="370" t="e">
        <f>VLOOKUP(MUF402,Teams,2)</f>
        <v>#REF!</v>
      </c>
      <c r="MTY402" s="464"/>
      <c r="MTZ402" s="369">
        <v>0.33333333333333331</v>
      </c>
      <c r="MUA402" s="370" t="e">
        <f>VLOOKUP(MTW402,fields,2)</f>
        <v>#REF!</v>
      </c>
      <c r="MUB402" s="73" t="s">
        <v>985</v>
      </c>
      <c r="MUC402" s="95">
        <v>45109</v>
      </c>
      <c r="MUD402" s="65" t="s">
        <v>11</v>
      </c>
      <c r="MUE402" s="370" t="e">
        <f>VLOOKUP(MUM402,Teams,2)</f>
        <v>#REF!</v>
      </c>
      <c r="MUF402" s="370" t="e">
        <f>VLOOKUP(MUN402,Teams,2)</f>
        <v>#REF!</v>
      </c>
      <c r="MUG402" s="464"/>
      <c r="MUH402" s="369">
        <v>0.33333333333333331</v>
      </c>
      <c r="MUI402" s="370" t="e">
        <f>VLOOKUP(MUE402,fields,2)</f>
        <v>#REF!</v>
      </c>
      <c r="MUJ402" s="73" t="s">
        <v>985</v>
      </c>
      <c r="MUK402" s="95">
        <v>45109</v>
      </c>
      <c r="MUL402" s="65" t="s">
        <v>11</v>
      </c>
      <c r="MUM402" s="370" t="e">
        <f>VLOOKUP(MUU402,Teams,2)</f>
        <v>#REF!</v>
      </c>
      <c r="MUN402" s="370" t="e">
        <f>VLOOKUP(MUV402,Teams,2)</f>
        <v>#REF!</v>
      </c>
      <c r="MUO402" s="464"/>
      <c r="MUP402" s="369">
        <v>0.33333333333333331</v>
      </c>
      <c r="MUQ402" s="370" t="e">
        <f>VLOOKUP(MUM402,fields,2)</f>
        <v>#REF!</v>
      </c>
      <c r="MUR402" s="73" t="s">
        <v>985</v>
      </c>
      <c r="MUS402" s="95">
        <v>45109</v>
      </c>
      <c r="MUT402" s="65" t="s">
        <v>11</v>
      </c>
      <c r="MUU402" s="370" t="e">
        <f>VLOOKUP(MVC402,Teams,2)</f>
        <v>#REF!</v>
      </c>
      <c r="MUV402" s="370" t="e">
        <f>VLOOKUP(MVD402,Teams,2)</f>
        <v>#REF!</v>
      </c>
      <c r="MUW402" s="464"/>
      <c r="MUX402" s="369">
        <v>0.33333333333333331</v>
      </c>
      <c r="MUY402" s="370" t="e">
        <f>VLOOKUP(MUU402,fields,2)</f>
        <v>#REF!</v>
      </c>
      <c r="MUZ402" s="73" t="s">
        <v>985</v>
      </c>
      <c r="MVA402" s="95">
        <v>45109</v>
      </c>
      <c r="MVB402" s="65" t="s">
        <v>11</v>
      </c>
      <c r="MVC402" s="370" t="e">
        <f>VLOOKUP(MVK402,Teams,2)</f>
        <v>#REF!</v>
      </c>
      <c r="MVD402" s="370" t="e">
        <f>VLOOKUP(MVL402,Teams,2)</f>
        <v>#REF!</v>
      </c>
      <c r="MVE402" s="464"/>
      <c r="MVF402" s="369">
        <v>0.33333333333333331</v>
      </c>
      <c r="MVG402" s="370" t="e">
        <f>VLOOKUP(MVC402,fields,2)</f>
        <v>#REF!</v>
      </c>
      <c r="MVH402" s="73" t="s">
        <v>985</v>
      </c>
      <c r="MVI402" s="95">
        <v>45109</v>
      </c>
      <c r="MVJ402" s="65" t="s">
        <v>11</v>
      </c>
      <c r="MVK402" s="370" t="e">
        <f>VLOOKUP(MVS402,Teams,2)</f>
        <v>#REF!</v>
      </c>
      <c r="MVL402" s="370" t="e">
        <f>VLOOKUP(MVT402,Teams,2)</f>
        <v>#REF!</v>
      </c>
      <c r="MVM402" s="464"/>
      <c r="MVN402" s="369">
        <v>0.33333333333333331</v>
      </c>
      <c r="MVO402" s="370" t="e">
        <f>VLOOKUP(MVK402,fields,2)</f>
        <v>#REF!</v>
      </c>
      <c r="MVP402" s="73" t="s">
        <v>985</v>
      </c>
      <c r="MVQ402" s="95">
        <v>45109</v>
      </c>
      <c r="MVR402" s="65" t="s">
        <v>11</v>
      </c>
      <c r="MVS402" s="370" t="e">
        <f>VLOOKUP(MWA402,Teams,2)</f>
        <v>#REF!</v>
      </c>
      <c r="MVT402" s="370" t="e">
        <f>VLOOKUP(MWB402,Teams,2)</f>
        <v>#REF!</v>
      </c>
      <c r="MVU402" s="464"/>
      <c r="MVV402" s="369">
        <v>0.33333333333333331</v>
      </c>
      <c r="MVW402" s="370" t="e">
        <f>VLOOKUP(MVS402,fields,2)</f>
        <v>#REF!</v>
      </c>
      <c r="MVX402" s="73" t="s">
        <v>985</v>
      </c>
      <c r="MVY402" s="95">
        <v>45109</v>
      </c>
      <c r="MVZ402" s="65" t="s">
        <v>11</v>
      </c>
      <c r="MWA402" s="370" t="e">
        <f>VLOOKUP(MWI402,Teams,2)</f>
        <v>#REF!</v>
      </c>
      <c r="MWB402" s="370" t="e">
        <f>VLOOKUP(MWJ402,Teams,2)</f>
        <v>#REF!</v>
      </c>
      <c r="MWC402" s="464"/>
      <c r="MWD402" s="369">
        <v>0.33333333333333331</v>
      </c>
      <c r="MWE402" s="370" t="e">
        <f>VLOOKUP(MWA402,fields,2)</f>
        <v>#REF!</v>
      </c>
      <c r="MWF402" s="73" t="s">
        <v>985</v>
      </c>
      <c r="MWG402" s="95">
        <v>45109</v>
      </c>
      <c r="MWH402" s="65" t="s">
        <v>11</v>
      </c>
      <c r="MWI402" s="370" t="e">
        <f>VLOOKUP(MWQ402,Teams,2)</f>
        <v>#REF!</v>
      </c>
      <c r="MWJ402" s="370" t="e">
        <f>VLOOKUP(MWR402,Teams,2)</f>
        <v>#REF!</v>
      </c>
      <c r="MWK402" s="464"/>
      <c r="MWL402" s="369">
        <v>0.33333333333333331</v>
      </c>
      <c r="MWM402" s="370" t="e">
        <f>VLOOKUP(MWI402,fields,2)</f>
        <v>#REF!</v>
      </c>
      <c r="MWN402" s="73" t="s">
        <v>985</v>
      </c>
      <c r="MWO402" s="95">
        <v>45109</v>
      </c>
      <c r="MWP402" s="65" t="s">
        <v>11</v>
      </c>
      <c r="MWQ402" s="370" t="e">
        <f>VLOOKUP(MWY402,Teams,2)</f>
        <v>#REF!</v>
      </c>
      <c r="MWR402" s="370" t="e">
        <f>VLOOKUP(MWZ402,Teams,2)</f>
        <v>#REF!</v>
      </c>
      <c r="MWS402" s="464"/>
      <c r="MWT402" s="369">
        <v>0.33333333333333331</v>
      </c>
      <c r="MWU402" s="370" t="e">
        <f>VLOOKUP(MWQ402,fields,2)</f>
        <v>#REF!</v>
      </c>
      <c r="MWV402" s="73" t="s">
        <v>985</v>
      </c>
      <c r="MWW402" s="95">
        <v>45109</v>
      </c>
      <c r="MWX402" s="65" t="s">
        <v>11</v>
      </c>
      <c r="MWY402" s="370" t="e">
        <f>VLOOKUP(MXG402,Teams,2)</f>
        <v>#REF!</v>
      </c>
      <c r="MWZ402" s="370" t="e">
        <f>VLOOKUP(MXH402,Teams,2)</f>
        <v>#REF!</v>
      </c>
      <c r="MXA402" s="464"/>
      <c r="MXB402" s="369">
        <v>0.33333333333333331</v>
      </c>
      <c r="MXC402" s="370" t="e">
        <f>VLOOKUP(MWY402,fields,2)</f>
        <v>#REF!</v>
      </c>
      <c r="MXD402" s="73" t="s">
        <v>985</v>
      </c>
      <c r="MXE402" s="95">
        <v>45109</v>
      </c>
      <c r="MXF402" s="65" t="s">
        <v>11</v>
      </c>
      <c r="MXG402" s="370" t="e">
        <f>VLOOKUP(MXO402,Teams,2)</f>
        <v>#REF!</v>
      </c>
      <c r="MXH402" s="370" t="e">
        <f>VLOOKUP(MXP402,Teams,2)</f>
        <v>#REF!</v>
      </c>
      <c r="MXI402" s="464"/>
      <c r="MXJ402" s="369">
        <v>0.33333333333333331</v>
      </c>
      <c r="MXK402" s="370" t="e">
        <f>VLOOKUP(MXG402,fields,2)</f>
        <v>#REF!</v>
      </c>
      <c r="MXL402" s="73" t="s">
        <v>985</v>
      </c>
      <c r="MXM402" s="95">
        <v>45109</v>
      </c>
      <c r="MXN402" s="65" t="s">
        <v>11</v>
      </c>
      <c r="MXO402" s="370" t="e">
        <f>VLOOKUP(MXW402,Teams,2)</f>
        <v>#REF!</v>
      </c>
      <c r="MXP402" s="370" t="e">
        <f>VLOOKUP(MXX402,Teams,2)</f>
        <v>#REF!</v>
      </c>
      <c r="MXQ402" s="464"/>
      <c r="MXR402" s="369">
        <v>0.33333333333333331</v>
      </c>
      <c r="MXS402" s="370" t="e">
        <f>VLOOKUP(MXO402,fields,2)</f>
        <v>#REF!</v>
      </c>
      <c r="MXT402" s="73" t="s">
        <v>985</v>
      </c>
      <c r="MXU402" s="95">
        <v>45109</v>
      </c>
      <c r="MXV402" s="65" t="s">
        <v>11</v>
      </c>
      <c r="MXW402" s="370" t="e">
        <f>VLOOKUP(MYE402,Teams,2)</f>
        <v>#REF!</v>
      </c>
      <c r="MXX402" s="370" t="e">
        <f>VLOOKUP(MYF402,Teams,2)</f>
        <v>#REF!</v>
      </c>
      <c r="MXY402" s="464"/>
      <c r="MXZ402" s="369">
        <v>0.33333333333333331</v>
      </c>
      <c r="MYA402" s="370" t="e">
        <f>VLOOKUP(MXW402,fields,2)</f>
        <v>#REF!</v>
      </c>
      <c r="MYB402" s="73" t="s">
        <v>985</v>
      </c>
      <c r="MYC402" s="95">
        <v>45109</v>
      </c>
      <c r="MYD402" s="65" t="s">
        <v>11</v>
      </c>
      <c r="MYE402" s="370" t="e">
        <f>VLOOKUP(MYM402,Teams,2)</f>
        <v>#REF!</v>
      </c>
      <c r="MYF402" s="370" t="e">
        <f>VLOOKUP(MYN402,Teams,2)</f>
        <v>#REF!</v>
      </c>
      <c r="MYG402" s="464"/>
      <c r="MYH402" s="369">
        <v>0.33333333333333331</v>
      </c>
      <c r="MYI402" s="370" t="e">
        <f>VLOOKUP(MYE402,fields,2)</f>
        <v>#REF!</v>
      </c>
      <c r="MYJ402" s="73" t="s">
        <v>985</v>
      </c>
      <c r="MYK402" s="95">
        <v>45109</v>
      </c>
      <c r="MYL402" s="65" t="s">
        <v>11</v>
      </c>
      <c r="MYM402" s="370" t="e">
        <f>VLOOKUP(MYU402,Teams,2)</f>
        <v>#REF!</v>
      </c>
      <c r="MYN402" s="370" t="e">
        <f>VLOOKUP(MYV402,Teams,2)</f>
        <v>#REF!</v>
      </c>
      <c r="MYO402" s="464"/>
      <c r="MYP402" s="369">
        <v>0.33333333333333331</v>
      </c>
      <c r="MYQ402" s="370" t="e">
        <f>VLOOKUP(MYM402,fields,2)</f>
        <v>#REF!</v>
      </c>
      <c r="MYR402" s="73" t="s">
        <v>985</v>
      </c>
      <c r="MYS402" s="95">
        <v>45109</v>
      </c>
      <c r="MYT402" s="65" t="s">
        <v>11</v>
      </c>
      <c r="MYU402" s="370" t="e">
        <f>VLOOKUP(MZC402,Teams,2)</f>
        <v>#REF!</v>
      </c>
      <c r="MYV402" s="370" t="e">
        <f>VLOOKUP(MZD402,Teams,2)</f>
        <v>#REF!</v>
      </c>
      <c r="MYW402" s="464"/>
      <c r="MYX402" s="369">
        <v>0.33333333333333331</v>
      </c>
      <c r="MYY402" s="370" t="e">
        <f>VLOOKUP(MYU402,fields,2)</f>
        <v>#REF!</v>
      </c>
      <c r="MYZ402" s="73" t="s">
        <v>985</v>
      </c>
      <c r="MZA402" s="95">
        <v>45109</v>
      </c>
      <c r="MZB402" s="65" t="s">
        <v>11</v>
      </c>
      <c r="MZC402" s="370" t="e">
        <f>VLOOKUP(MZK402,Teams,2)</f>
        <v>#REF!</v>
      </c>
      <c r="MZD402" s="370" t="e">
        <f>VLOOKUP(MZL402,Teams,2)</f>
        <v>#REF!</v>
      </c>
      <c r="MZE402" s="464"/>
      <c r="MZF402" s="369">
        <v>0.33333333333333331</v>
      </c>
      <c r="MZG402" s="370" t="e">
        <f>VLOOKUP(MZC402,fields,2)</f>
        <v>#REF!</v>
      </c>
      <c r="MZH402" s="73" t="s">
        <v>985</v>
      </c>
      <c r="MZI402" s="95">
        <v>45109</v>
      </c>
      <c r="MZJ402" s="65" t="s">
        <v>11</v>
      </c>
      <c r="MZK402" s="370" t="e">
        <f>VLOOKUP(MZS402,Teams,2)</f>
        <v>#REF!</v>
      </c>
      <c r="MZL402" s="370" t="e">
        <f>VLOOKUP(MZT402,Teams,2)</f>
        <v>#REF!</v>
      </c>
      <c r="MZM402" s="464"/>
      <c r="MZN402" s="369">
        <v>0.33333333333333331</v>
      </c>
      <c r="MZO402" s="370" t="e">
        <f>VLOOKUP(MZK402,fields,2)</f>
        <v>#REF!</v>
      </c>
      <c r="MZP402" s="73" t="s">
        <v>985</v>
      </c>
      <c r="MZQ402" s="95">
        <v>45109</v>
      </c>
      <c r="MZR402" s="65" t="s">
        <v>11</v>
      </c>
      <c r="MZS402" s="370" t="e">
        <f>VLOOKUP(NAA402,Teams,2)</f>
        <v>#REF!</v>
      </c>
      <c r="MZT402" s="370" t="e">
        <f>VLOOKUP(NAB402,Teams,2)</f>
        <v>#REF!</v>
      </c>
      <c r="MZU402" s="464"/>
      <c r="MZV402" s="369">
        <v>0.33333333333333331</v>
      </c>
      <c r="MZW402" s="370" t="e">
        <f>VLOOKUP(MZS402,fields,2)</f>
        <v>#REF!</v>
      </c>
      <c r="MZX402" s="73" t="s">
        <v>985</v>
      </c>
      <c r="MZY402" s="95">
        <v>45109</v>
      </c>
      <c r="MZZ402" s="65" t="s">
        <v>11</v>
      </c>
      <c r="NAA402" s="370" t="e">
        <f>VLOOKUP(NAI402,Teams,2)</f>
        <v>#REF!</v>
      </c>
      <c r="NAB402" s="370" t="e">
        <f>VLOOKUP(NAJ402,Teams,2)</f>
        <v>#REF!</v>
      </c>
      <c r="NAC402" s="464"/>
      <c r="NAD402" s="369">
        <v>0.33333333333333331</v>
      </c>
      <c r="NAE402" s="370" t="e">
        <f>VLOOKUP(NAA402,fields,2)</f>
        <v>#REF!</v>
      </c>
      <c r="NAF402" s="73" t="s">
        <v>985</v>
      </c>
      <c r="NAG402" s="95">
        <v>45109</v>
      </c>
      <c r="NAH402" s="65" t="s">
        <v>11</v>
      </c>
      <c r="NAI402" s="370" t="e">
        <f>VLOOKUP(NAQ402,Teams,2)</f>
        <v>#REF!</v>
      </c>
      <c r="NAJ402" s="370" t="e">
        <f>VLOOKUP(NAR402,Teams,2)</f>
        <v>#REF!</v>
      </c>
      <c r="NAK402" s="464"/>
      <c r="NAL402" s="369">
        <v>0.33333333333333331</v>
      </c>
      <c r="NAM402" s="370" t="e">
        <f>VLOOKUP(NAI402,fields,2)</f>
        <v>#REF!</v>
      </c>
      <c r="NAN402" s="73" t="s">
        <v>985</v>
      </c>
      <c r="NAO402" s="95">
        <v>45109</v>
      </c>
      <c r="NAP402" s="65" t="s">
        <v>11</v>
      </c>
      <c r="NAQ402" s="370" t="e">
        <f>VLOOKUP(NAY402,Teams,2)</f>
        <v>#REF!</v>
      </c>
      <c r="NAR402" s="370" t="e">
        <f>VLOOKUP(NAZ402,Teams,2)</f>
        <v>#REF!</v>
      </c>
      <c r="NAS402" s="464"/>
      <c r="NAT402" s="369">
        <v>0.33333333333333331</v>
      </c>
      <c r="NAU402" s="370" t="e">
        <f>VLOOKUP(NAQ402,fields,2)</f>
        <v>#REF!</v>
      </c>
      <c r="NAV402" s="73" t="s">
        <v>985</v>
      </c>
      <c r="NAW402" s="95">
        <v>45109</v>
      </c>
      <c r="NAX402" s="65" t="s">
        <v>11</v>
      </c>
      <c r="NAY402" s="370" t="e">
        <f>VLOOKUP(NBG402,Teams,2)</f>
        <v>#REF!</v>
      </c>
      <c r="NAZ402" s="370" t="e">
        <f>VLOOKUP(NBH402,Teams,2)</f>
        <v>#REF!</v>
      </c>
      <c r="NBA402" s="464"/>
      <c r="NBB402" s="369">
        <v>0.33333333333333331</v>
      </c>
      <c r="NBC402" s="370" t="e">
        <f>VLOOKUP(NAY402,fields,2)</f>
        <v>#REF!</v>
      </c>
      <c r="NBD402" s="73" t="s">
        <v>985</v>
      </c>
      <c r="NBE402" s="95">
        <v>45109</v>
      </c>
      <c r="NBF402" s="65" t="s">
        <v>11</v>
      </c>
      <c r="NBG402" s="370" t="e">
        <f>VLOOKUP(NBO402,Teams,2)</f>
        <v>#REF!</v>
      </c>
      <c r="NBH402" s="370" t="e">
        <f>VLOOKUP(NBP402,Teams,2)</f>
        <v>#REF!</v>
      </c>
      <c r="NBI402" s="464"/>
      <c r="NBJ402" s="369">
        <v>0.33333333333333331</v>
      </c>
      <c r="NBK402" s="370" t="e">
        <f>VLOOKUP(NBG402,fields,2)</f>
        <v>#REF!</v>
      </c>
      <c r="NBL402" s="73" t="s">
        <v>985</v>
      </c>
      <c r="NBM402" s="95">
        <v>45109</v>
      </c>
      <c r="NBN402" s="65" t="s">
        <v>11</v>
      </c>
      <c r="NBO402" s="370" t="e">
        <f>VLOOKUP(NBW402,Teams,2)</f>
        <v>#REF!</v>
      </c>
      <c r="NBP402" s="370" t="e">
        <f>VLOOKUP(NBX402,Teams,2)</f>
        <v>#REF!</v>
      </c>
      <c r="NBQ402" s="464"/>
      <c r="NBR402" s="369">
        <v>0.33333333333333331</v>
      </c>
      <c r="NBS402" s="370" t="e">
        <f>VLOOKUP(NBO402,fields,2)</f>
        <v>#REF!</v>
      </c>
      <c r="NBT402" s="73" t="s">
        <v>985</v>
      </c>
      <c r="NBU402" s="95">
        <v>45109</v>
      </c>
      <c r="NBV402" s="65" t="s">
        <v>11</v>
      </c>
      <c r="NBW402" s="370" t="e">
        <f>VLOOKUP(NCE402,Teams,2)</f>
        <v>#REF!</v>
      </c>
      <c r="NBX402" s="370" t="e">
        <f>VLOOKUP(NCF402,Teams,2)</f>
        <v>#REF!</v>
      </c>
      <c r="NBY402" s="464"/>
      <c r="NBZ402" s="369">
        <v>0.33333333333333331</v>
      </c>
      <c r="NCA402" s="370" t="e">
        <f>VLOOKUP(NBW402,fields,2)</f>
        <v>#REF!</v>
      </c>
      <c r="NCB402" s="73" t="s">
        <v>985</v>
      </c>
      <c r="NCC402" s="95">
        <v>45109</v>
      </c>
      <c r="NCD402" s="65" t="s">
        <v>11</v>
      </c>
      <c r="NCE402" s="370" t="e">
        <f>VLOOKUP(NCM402,Teams,2)</f>
        <v>#REF!</v>
      </c>
      <c r="NCF402" s="370" t="e">
        <f>VLOOKUP(NCN402,Teams,2)</f>
        <v>#REF!</v>
      </c>
      <c r="NCG402" s="464"/>
      <c r="NCH402" s="369">
        <v>0.33333333333333331</v>
      </c>
      <c r="NCI402" s="370" t="e">
        <f>VLOOKUP(NCE402,fields,2)</f>
        <v>#REF!</v>
      </c>
      <c r="NCJ402" s="73" t="s">
        <v>985</v>
      </c>
      <c r="NCK402" s="95">
        <v>45109</v>
      </c>
      <c r="NCL402" s="65" t="s">
        <v>11</v>
      </c>
      <c r="NCM402" s="370" t="e">
        <f>VLOOKUP(NCU402,Teams,2)</f>
        <v>#REF!</v>
      </c>
      <c r="NCN402" s="370" t="e">
        <f>VLOOKUP(NCV402,Teams,2)</f>
        <v>#REF!</v>
      </c>
      <c r="NCO402" s="464"/>
      <c r="NCP402" s="369">
        <v>0.33333333333333331</v>
      </c>
      <c r="NCQ402" s="370" t="e">
        <f>VLOOKUP(NCM402,fields,2)</f>
        <v>#REF!</v>
      </c>
      <c r="NCR402" s="73" t="s">
        <v>985</v>
      </c>
      <c r="NCS402" s="95">
        <v>45109</v>
      </c>
      <c r="NCT402" s="65" t="s">
        <v>11</v>
      </c>
      <c r="NCU402" s="370" t="e">
        <f>VLOOKUP(NDC402,Teams,2)</f>
        <v>#REF!</v>
      </c>
      <c r="NCV402" s="370" t="e">
        <f>VLOOKUP(NDD402,Teams,2)</f>
        <v>#REF!</v>
      </c>
      <c r="NCW402" s="464"/>
      <c r="NCX402" s="369">
        <v>0.33333333333333331</v>
      </c>
      <c r="NCY402" s="370" t="e">
        <f>VLOOKUP(NCU402,fields,2)</f>
        <v>#REF!</v>
      </c>
      <c r="NCZ402" s="73" t="s">
        <v>985</v>
      </c>
      <c r="NDA402" s="95">
        <v>45109</v>
      </c>
      <c r="NDB402" s="65" t="s">
        <v>11</v>
      </c>
      <c r="NDC402" s="370" t="e">
        <f>VLOOKUP(NDK402,Teams,2)</f>
        <v>#REF!</v>
      </c>
      <c r="NDD402" s="370" t="e">
        <f>VLOOKUP(NDL402,Teams,2)</f>
        <v>#REF!</v>
      </c>
      <c r="NDE402" s="464"/>
      <c r="NDF402" s="369">
        <v>0.33333333333333331</v>
      </c>
      <c r="NDG402" s="370" t="e">
        <f>VLOOKUP(NDC402,fields,2)</f>
        <v>#REF!</v>
      </c>
      <c r="NDH402" s="73" t="s">
        <v>985</v>
      </c>
      <c r="NDI402" s="95">
        <v>45109</v>
      </c>
      <c r="NDJ402" s="65" t="s">
        <v>11</v>
      </c>
      <c r="NDK402" s="370" t="e">
        <f>VLOOKUP(NDS402,Teams,2)</f>
        <v>#REF!</v>
      </c>
      <c r="NDL402" s="370" t="e">
        <f>VLOOKUP(NDT402,Teams,2)</f>
        <v>#REF!</v>
      </c>
      <c r="NDM402" s="464"/>
      <c r="NDN402" s="369">
        <v>0.33333333333333331</v>
      </c>
      <c r="NDO402" s="370" t="e">
        <f>VLOOKUP(NDK402,fields,2)</f>
        <v>#REF!</v>
      </c>
      <c r="NDP402" s="73" t="s">
        <v>985</v>
      </c>
      <c r="NDQ402" s="95">
        <v>45109</v>
      </c>
      <c r="NDR402" s="65" t="s">
        <v>11</v>
      </c>
      <c r="NDS402" s="370" t="e">
        <f>VLOOKUP(NEA402,Teams,2)</f>
        <v>#REF!</v>
      </c>
      <c r="NDT402" s="370" t="e">
        <f>VLOOKUP(NEB402,Teams,2)</f>
        <v>#REF!</v>
      </c>
      <c r="NDU402" s="464"/>
      <c r="NDV402" s="369">
        <v>0.33333333333333331</v>
      </c>
      <c r="NDW402" s="370" t="e">
        <f>VLOOKUP(NDS402,fields,2)</f>
        <v>#REF!</v>
      </c>
      <c r="NDX402" s="73" t="s">
        <v>985</v>
      </c>
      <c r="NDY402" s="95">
        <v>45109</v>
      </c>
      <c r="NDZ402" s="65" t="s">
        <v>11</v>
      </c>
      <c r="NEA402" s="370" t="e">
        <f>VLOOKUP(NEI402,Teams,2)</f>
        <v>#REF!</v>
      </c>
      <c r="NEB402" s="370" t="e">
        <f>VLOOKUP(NEJ402,Teams,2)</f>
        <v>#REF!</v>
      </c>
      <c r="NEC402" s="464"/>
      <c r="NED402" s="369">
        <v>0.33333333333333331</v>
      </c>
      <c r="NEE402" s="370" t="e">
        <f>VLOOKUP(NEA402,fields,2)</f>
        <v>#REF!</v>
      </c>
      <c r="NEF402" s="73" t="s">
        <v>985</v>
      </c>
      <c r="NEG402" s="95">
        <v>45109</v>
      </c>
      <c r="NEH402" s="65" t="s">
        <v>11</v>
      </c>
      <c r="NEI402" s="370" t="e">
        <f>VLOOKUP(NEQ402,Teams,2)</f>
        <v>#REF!</v>
      </c>
      <c r="NEJ402" s="370" t="e">
        <f>VLOOKUP(NER402,Teams,2)</f>
        <v>#REF!</v>
      </c>
      <c r="NEK402" s="464"/>
      <c r="NEL402" s="369">
        <v>0.33333333333333331</v>
      </c>
      <c r="NEM402" s="370" t="e">
        <f>VLOOKUP(NEI402,fields,2)</f>
        <v>#REF!</v>
      </c>
      <c r="NEN402" s="73" t="s">
        <v>985</v>
      </c>
      <c r="NEO402" s="95">
        <v>45109</v>
      </c>
      <c r="NEP402" s="65" t="s">
        <v>11</v>
      </c>
      <c r="NEQ402" s="370" t="e">
        <f>VLOOKUP(NEY402,Teams,2)</f>
        <v>#REF!</v>
      </c>
      <c r="NER402" s="370" t="e">
        <f>VLOOKUP(NEZ402,Teams,2)</f>
        <v>#REF!</v>
      </c>
      <c r="NES402" s="464"/>
      <c r="NET402" s="369">
        <v>0.33333333333333331</v>
      </c>
      <c r="NEU402" s="370" t="e">
        <f>VLOOKUP(NEQ402,fields,2)</f>
        <v>#REF!</v>
      </c>
      <c r="NEV402" s="73" t="s">
        <v>985</v>
      </c>
      <c r="NEW402" s="95">
        <v>45109</v>
      </c>
      <c r="NEX402" s="65" t="s">
        <v>11</v>
      </c>
      <c r="NEY402" s="370" t="e">
        <f>VLOOKUP(NFG402,Teams,2)</f>
        <v>#REF!</v>
      </c>
      <c r="NEZ402" s="370" t="e">
        <f>VLOOKUP(NFH402,Teams,2)</f>
        <v>#REF!</v>
      </c>
      <c r="NFA402" s="464"/>
      <c r="NFB402" s="369">
        <v>0.33333333333333331</v>
      </c>
      <c r="NFC402" s="370" t="e">
        <f>VLOOKUP(NEY402,fields,2)</f>
        <v>#REF!</v>
      </c>
      <c r="NFD402" s="73" t="s">
        <v>985</v>
      </c>
      <c r="NFE402" s="95">
        <v>45109</v>
      </c>
      <c r="NFF402" s="65" t="s">
        <v>11</v>
      </c>
      <c r="NFG402" s="370" t="e">
        <f>VLOOKUP(NFO402,Teams,2)</f>
        <v>#REF!</v>
      </c>
      <c r="NFH402" s="370" t="e">
        <f>VLOOKUP(NFP402,Teams,2)</f>
        <v>#REF!</v>
      </c>
      <c r="NFI402" s="464"/>
      <c r="NFJ402" s="369">
        <v>0.33333333333333331</v>
      </c>
      <c r="NFK402" s="370" t="e">
        <f>VLOOKUP(NFG402,fields,2)</f>
        <v>#REF!</v>
      </c>
      <c r="NFL402" s="73" t="s">
        <v>985</v>
      </c>
      <c r="NFM402" s="95">
        <v>45109</v>
      </c>
      <c r="NFN402" s="65" t="s">
        <v>11</v>
      </c>
      <c r="NFO402" s="370" t="e">
        <f>VLOOKUP(NFW402,Teams,2)</f>
        <v>#REF!</v>
      </c>
      <c r="NFP402" s="370" t="e">
        <f>VLOOKUP(NFX402,Teams,2)</f>
        <v>#REF!</v>
      </c>
      <c r="NFQ402" s="464"/>
      <c r="NFR402" s="369">
        <v>0.33333333333333331</v>
      </c>
      <c r="NFS402" s="370" t="e">
        <f>VLOOKUP(NFO402,fields,2)</f>
        <v>#REF!</v>
      </c>
      <c r="NFT402" s="73" t="s">
        <v>985</v>
      </c>
      <c r="NFU402" s="95">
        <v>45109</v>
      </c>
      <c r="NFV402" s="65" t="s">
        <v>11</v>
      </c>
      <c r="NFW402" s="370" t="e">
        <f>VLOOKUP(NGE402,Teams,2)</f>
        <v>#REF!</v>
      </c>
      <c r="NFX402" s="370" t="e">
        <f>VLOOKUP(NGF402,Teams,2)</f>
        <v>#REF!</v>
      </c>
      <c r="NFY402" s="464"/>
      <c r="NFZ402" s="369">
        <v>0.33333333333333331</v>
      </c>
      <c r="NGA402" s="370" t="e">
        <f>VLOOKUP(NFW402,fields,2)</f>
        <v>#REF!</v>
      </c>
      <c r="NGB402" s="73" t="s">
        <v>985</v>
      </c>
      <c r="NGC402" s="95">
        <v>45109</v>
      </c>
      <c r="NGD402" s="65" t="s">
        <v>11</v>
      </c>
      <c r="NGE402" s="370" t="e">
        <f>VLOOKUP(NGM402,Teams,2)</f>
        <v>#REF!</v>
      </c>
      <c r="NGF402" s="370" t="e">
        <f>VLOOKUP(NGN402,Teams,2)</f>
        <v>#REF!</v>
      </c>
      <c r="NGG402" s="464"/>
      <c r="NGH402" s="369">
        <v>0.33333333333333331</v>
      </c>
      <c r="NGI402" s="370" t="e">
        <f>VLOOKUP(NGE402,fields,2)</f>
        <v>#REF!</v>
      </c>
      <c r="NGJ402" s="73" t="s">
        <v>985</v>
      </c>
      <c r="NGK402" s="95">
        <v>45109</v>
      </c>
      <c r="NGL402" s="65" t="s">
        <v>11</v>
      </c>
      <c r="NGM402" s="370" t="e">
        <f>VLOOKUP(NGU402,Teams,2)</f>
        <v>#REF!</v>
      </c>
      <c r="NGN402" s="370" t="e">
        <f>VLOOKUP(NGV402,Teams,2)</f>
        <v>#REF!</v>
      </c>
      <c r="NGO402" s="464"/>
      <c r="NGP402" s="369">
        <v>0.33333333333333331</v>
      </c>
      <c r="NGQ402" s="370" t="e">
        <f>VLOOKUP(NGM402,fields,2)</f>
        <v>#REF!</v>
      </c>
      <c r="NGR402" s="73" t="s">
        <v>985</v>
      </c>
      <c r="NGS402" s="95">
        <v>45109</v>
      </c>
      <c r="NGT402" s="65" t="s">
        <v>11</v>
      </c>
      <c r="NGU402" s="370" t="e">
        <f>VLOOKUP(NHC402,Teams,2)</f>
        <v>#REF!</v>
      </c>
      <c r="NGV402" s="370" t="e">
        <f>VLOOKUP(NHD402,Teams,2)</f>
        <v>#REF!</v>
      </c>
      <c r="NGW402" s="464"/>
      <c r="NGX402" s="369">
        <v>0.33333333333333331</v>
      </c>
      <c r="NGY402" s="370" t="e">
        <f>VLOOKUP(NGU402,fields,2)</f>
        <v>#REF!</v>
      </c>
      <c r="NGZ402" s="73" t="s">
        <v>985</v>
      </c>
      <c r="NHA402" s="95">
        <v>45109</v>
      </c>
      <c r="NHB402" s="65" t="s">
        <v>11</v>
      </c>
      <c r="NHC402" s="370" t="e">
        <f>VLOOKUP(NHK402,Teams,2)</f>
        <v>#REF!</v>
      </c>
      <c r="NHD402" s="370" t="e">
        <f>VLOOKUP(NHL402,Teams,2)</f>
        <v>#REF!</v>
      </c>
      <c r="NHE402" s="464"/>
      <c r="NHF402" s="369">
        <v>0.33333333333333331</v>
      </c>
      <c r="NHG402" s="370" t="e">
        <f>VLOOKUP(NHC402,fields,2)</f>
        <v>#REF!</v>
      </c>
      <c r="NHH402" s="73" t="s">
        <v>985</v>
      </c>
      <c r="NHI402" s="95">
        <v>45109</v>
      </c>
      <c r="NHJ402" s="65" t="s">
        <v>11</v>
      </c>
      <c r="NHK402" s="370" t="e">
        <f>VLOOKUP(NHS402,Teams,2)</f>
        <v>#REF!</v>
      </c>
      <c r="NHL402" s="370" t="e">
        <f>VLOOKUP(NHT402,Teams,2)</f>
        <v>#REF!</v>
      </c>
      <c r="NHM402" s="464"/>
      <c r="NHN402" s="369">
        <v>0.33333333333333331</v>
      </c>
      <c r="NHO402" s="370" t="e">
        <f>VLOOKUP(NHK402,fields,2)</f>
        <v>#REF!</v>
      </c>
      <c r="NHP402" s="73" t="s">
        <v>985</v>
      </c>
      <c r="NHQ402" s="95">
        <v>45109</v>
      </c>
      <c r="NHR402" s="65" t="s">
        <v>11</v>
      </c>
      <c r="NHS402" s="370" t="e">
        <f>VLOOKUP(NIA402,Teams,2)</f>
        <v>#REF!</v>
      </c>
      <c r="NHT402" s="370" t="e">
        <f>VLOOKUP(NIB402,Teams,2)</f>
        <v>#REF!</v>
      </c>
      <c r="NHU402" s="464"/>
      <c r="NHV402" s="369">
        <v>0.33333333333333331</v>
      </c>
      <c r="NHW402" s="370" t="e">
        <f>VLOOKUP(NHS402,fields,2)</f>
        <v>#REF!</v>
      </c>
      <c r="NHX402" s="73" t="s">
        <v>985</v>
      </c>
      <c r="NHY402" s="95">
        <v>45109</v>
      </c>
      <c r="NHZ402" s="65" t="s">
        <v>11</v>
      </c>
      <c r="NIA402" s="370" t="e">
        <f>VLOOKUP(NII402,Teams,2)</f>
        <v>#REF!</v>
      </c>
      <c r="NIB402" s="370" t="e">
        <f>VLOOKUP(NIJ402,Teams,2)</f>
        <v>#REF!</v>
      </c>
      <c r="NIC402" s="464"/>
      <c r="NID402" s="369">
        <v>0.33333333333333331</v>
      </c>
      <c r="NIE402" s="370" t="e">
        <f>VLOOKUP(NIA402,fields,2)</f>
        <v>#REF!</v>
      </c>
      <c r="NIF402" s="73" t="s">
        <v>985</v>
      </c>
      <c r="NIG402" s="95">
        <v>45109</v>
      </c>
      <c r="NIH402" s="65" t="s">
        <v>11</v>
      </c>
      <c r="NII402" s="370" t="e">
        <f>VLOOKUP(NIQ402,Teams,2)</f>
        <v>#REF!</v>
      </c>
      <c r="NIJ402" s="370" t="e">
        <f>VLOOKUP(NIR402,Teams,2)</f>
        <v>#REF!</v>
      </c>
      <c r="NIK402" s="464"/>
      <c r="NIL402" s="369">
        <v>0.33333333333333331</v>
      </c>
      <c r="NIM402" s="370" t="e">
        <f>VLOOKUP(NII402,fields,2)</f>
        <v>#REF!</v>
      </c>
      <c r="NIN402" s="73" t="s">
        <v>985</v>
      </c>
      <c r="NIO402" s="95">
        <v>45109</v>
      </c>
      <c r="NIP402" s="65" t="s">
        <v>11</v>
      </c>
      <c r="NIQ402" s="370" t="e">
        <f>VLOOKUP(NIY402,Teams,2)</f>
        <v>#REF!</v>
      </c>
      <c r="NIR402" s="370" t="e">
        <f>VLOOKUP(NIZ402,Teams,2)</f>
        <v>#REF!</v>
      </c>
      <c r="NIS402" s="464"/>
      <c r="NIT402" s="369">
        <v>0.33333333333333331</v>
      </c>
      <c r="NIU402" s="370" t="e">
        <f>VLOOKUP(NIQ402,fields,2)</f>
        <v>#REF!</v>
      </c>
      <c r="NIV402" s="73" t="s">
        <v>985</v>
      </c>
      <c r="NIW402" s="95">
        <v>45109</v>
      </c>
      <c r="NIX402" s="65" t="s">
        <v>11</v>
      </c>
      <c r="NIY402" s="370" t="e">
        <f>VLOOKUP(NJG402,Teams,2)</f>
        <v>#REF!</v>
      </c>
      <c r="NIZ402" s="370" t="e">
        <f>VLOOKUP(NJH402,Teams,2)</f>
        <v>#REF!</v>
      </c>
      <c r="NJA402" s="464"/>
      <c r="NJB402" s="369">
        <v>0.33333333333333331</v>
      </c>
      <c r="NJC402" s="370" t="e">
        <f>VLOOKUP(NIY402,fields,2)</f>
        <v>#REF!</v>
      </c>
      <c r="NJD402" s="73" t="s">
        <v>985</v>
      </c>
      <c r="NJE402" s="95">
        <v>45109</v>
      </c>
      <c r="NJF402" s="65" t="s">
        <v>11</v>
      </c>
      <c r="NJG402" s="370" t="e">
        <f>VLOOKUP(NJO402,Teams,2)</f>
        <v>#REF!</v>
      </c>
      <c r="NJH402" s="370" t="e">
        <f>VLOOKUP(NJP402,Teams,2)</f>
        <v>#REF!</v>
      </c>
      <c r="NJI402" s="464"/>
      <c r="NJJ402" s="369">
        <v>0.33333333333333331</v>
      </c>
      <c r="NJK402" s="370" t="e">
        <f>VLOOKUP(NJG402,fields,2)</f>
        <v>#REF!</v>
      </c>
      <c r="NJL402" s="73" t="s">
        <v>985</v>
      </c>
      <c r="NJM402" s="95">
        <v>45109</v>
      </c>
      <c r="NJN402" s="65" t="s">
        <v>11</v>
      </c>
      <c r="NJO402" s="370" t="e">
        <f>VLOOKUP(NJW402,Teams,2)</f>
        <v>#REF!</v>
      </c>
      <c r="NJP402" s="370" t="e">
        <f>VLOOKUP(NJX402,Teams,2)</f>
        <v>#REF!</v>
      </c>
      <c r="NJQ402" s="464"/>
      <c r="NJR402" s="369">
        <v>0.33333333333333331</v>
      </c>
      <c r="NJS402" s="370" t="e">
        <f>VLOOKUP(NJO402,fields,2)</f>
        <v>#REF!</v>
      </c>
      <c r="NJT402" s="73" t="s">
        <v>985</v>
      </c>
      <c r="NJU402" s="95">
        <v>45109</v>
      </c>
      <c r="NJV402" s="65" t="s">
        <v>11</v>
      </c>
      <c r="NJW402" s="370" t="e">
        <f>VLOOKUP(NKE402,Teams,2)</f>
        <v>#REF!</v>
      </c>
      <c r="NJX402" s="370" t="e">
        <f>VLOOKUP(NKF402,Teams,2)</f>
        <v>#REF!</v>
      </c>
      <c r="NJY402" s="464"/>
      <c r="NJZ402" s="369">
        <v>0.33333333333333331</v>
      </c>
      <c r="NKA402" s="370" t="e">
        <f>VLOOKUP(NJW402,fields,2)</f>
        <v>#REF!</v>
      </c>
      <c r="NKB402" s="73" t="s">
        <v>985</v>
      </c>
      <c r="NKC402" s="95">
        <v>45109</v>
      </c>
      <c r="NKD402" s="65" t="s">
        <v>11</v>
      </c>
      <c r="NKE402" s="370" t="e">
        <f>VLOOKUP(NKM402,Teams,2)</f>
        <v>#REF!</v>
      </c>
      <c r="NKF402" s="370" t="e">
        <f>VLOOKUP(NKN402,Teams,2)</f>
        <v>#REF!</v>
      </c>
      <c r="NKG402" s="464"/>
      <c r="NKH402" s="369">
        <v>0.33333333333333331</v>
      </c>
      <c r="NKI402" s="370" t="e">
        <f>VLOOKUP(NKE402,fields,2)</f>
        <v>#REF!</v>
      </c>
      <c r="NKJ402" s="73" t="s">
        <v>985</v>
      </c>
      <c r="NKK402" s="95">
        <v>45109</v>
      </c>
      <c r="NKL402" s="65" t="s">
        <v>11</v>
      </c>
      <c r="NKM402" s="370" t="e">
        <f>VLOOKUP(NKU402,Teams,2)</f>
        <v>#REF!</v>
      </c>
      <c r="NKN402" s="370" t="e">
        <f>VLOOKUP(NKV402,Teams,2)</f>
        <v>#REF!</v>
      </c>
      <c r="NKO402" s="464"/>
      <c r="NKP402" s="369">
        <v>0.33333333333333331</v>
      </c>
      <c r="NKQ402" s="370" t="e">
        <f>VLOOKUP(NKM402,fields,2)</f>
        <v>#REF!</v>
      </c>
      <c r="NKR402" s="73" t="s">
        <v>985</v>
      </c>
      <c r="NKS402" s="95">
        <v>45109</v>
      </c>
      <c r="NKT402" s="65" t="s">
        <v>11</v>
      </c>
      <c r="NKU402" s="370" t="e">
        <f>VLOOKUP(NLC402,Teams,2)</f>
        <v>#REF!</v>
      </c>
      <c r="NKV402" s="370" t="e">
        <f>VLOOKUP(NLD402,Teams,2)</f>
        <v>#REF!</v>
      </c>
      <c r="NKW402" s="464"/>
      <c r="NKX402" s="369">
        <v>0.33333333333333331</v>
      </c>
      <c r="NKY402" s="370" t="e">
        <f>VLOOKUP(NKU402,fields,2)</f>
        <v>#REF!</v>
      </c>
      <c r="NKZ402" s="73" t="s">
        <v>985</v>
      </c>
      <c r="NLA402" s="95">
        <v>45109</v>
      </c>
      <c r="NLB402" s="65" t="s">
        <v>11</v>
      </c>
      <c r="NLC402" s="370" t="e">
        <f>VLOOKUP(NLK402,Teams,2)</f>
        <v>#REF!</v>
      </c>
      <c r="NLD402" s="370" t="e">
        <f>VLOOKUP(NLL402,Teams,2)</f>
        <v>#REF!</v>
      </c>
      <c r="NLE402" s="464"/>
      <c r="NLF402" s="369">
        <v>0.33333333333333331</v>
      </c>
      <c r="NLG402" s="370" t="e">
        <f>VLOOKUP(NLC402,fields,2)</f>
        <v>#REF!</v>
      </c>
      <c r="NLH402" s="73" t="s">
        <v>985</v>
      </c>
      <c r="NLI402" s="95">
        <v>45109</v>
      </c>
      <c r="NLJ402" s="65" t="s">
        <v>11</v>
      </c>
      <c r="NLK402" s="370" t="e">
        <f>VLOOKUP(NLS402,Teams,2)</f>
        <v>#REF!</v>
      </c>
      <c r="NLL402" s="370" t="e">
        <f>VLOOKUP(NLT402,Teams,2)</f>
        <v>#REF!</v>
      </c>
      <c r="NLM402" s="464"/>
      <c r="NLN402" s="369">
        <v>0.33333333333333331</v>
      </c>
      <c r="NLO402" s="370" t="e">
        <f>VLOOKUP(NLK402,fields,2)</f>
        <v>#REF!</v>
      </c>
      <c r="NLP402" s="73" t="s">
        <v>985</v>
      </c>
      <c r="NLQ402" s="95">
        <v>45109</v>
      </c>
      <c r="NLR402" s="65" t="s">
        <v>11</v>
      </c>
      <c r="NLS402" s="370" t="e">
        <f>VLOOKUP(NMA402,Teams,2)</f>
        <v>#REF!</v>
      </c>
      <c r="NLT402" s="370" t="e">
        <f>VLOOKUP(NMB402,Teams,2)</f>
        <v>#REF!</v>
      </c>
      <c r="NLU402" s="464"/>
      <c r="NLV402" s="369">
        <v>0.33333333333333331</v>
      </c>
      <c r="NLW402" s="370" t="e">
        <f>VLOOKUP(NLS402,fields,2)</f>
        <v>#REF!</v>
      </c>
      <c r="NLX402" s="73" t="s">
        <v>985</v>
      </c>
      <c r="NLY402" s="95">
        <v>45109</v>
      </c>
      <c r="NLZ402" s="65" t="s">
        <v>11</v>
      </c>
      <c r="NMA402" s="370" t="e">
        <f>VLOOKUP(NMI402,Teams,2)</f>
        <v>#REF!</v>
      </c>
      <c r="NMB402" s="370" t="e">
        <f>VLOOKUP(NMJ402,Teams,2)</f>
        <v>#REF!</v>
      </c>
      <c r="NMC402" s="464"/>
      <c r="NMD402" s="369">
        <v>0.33333333333333331</v>
      </c>
      <c r="NME402" s="370" t="e">
        <f>VLOOKUP(NMA402,fields,2)</f>
        <v>#REF!</v>
      </c>
      <c r="NMF402" s="73" t="s">
        <v>985</v>
      </c>
      <c r="NMG402" s="95">
        <v>45109</v>
      </c>
      <c r="NMH402" s="65" t="s">
        <v>11</v>
      </c>
      <c r="NMI402" s="370" t="e">
        <f>VLOOKUP(NMQ402,Teams,2)</f>
        <v>#REF!</v>
      </c>
      <c r="NMJ402" s="370" t="e">
        <f>VLOOKUP(NMR402,Teams,2)</f>
        <v>#REF!</v>
      </c>
      <c r="NMK402" s="464"/>
      <c r="NML402" s="369">
        <v>0.33333333333333331</v>
      </c>
      <c r="NMM402" s="370" t="e">
        <f>VLOOKUP(NMI402,fields,2)</f>
        <v>#REF!</v>
      </c>
      <c r="NMN402" s="73" t="s">
        <v>985</v>
      </c>
      <c r="NMO402" s="95">
        <v>45109</v>
      </c>
      <c r="NMP402" s="65" t="s">
        <v>11</v>
      </c>
      <c r="NMQ402" s="370" t="e">
        <f>VLOOKUP(NMY402,Teams,2)</f>
        <v>#REF!</v>
      </c>
      <c r="NMR402" s="370" t="e">
        <f>VLOOKUP(NMZ402,Teams,2)</f>
        <v>#REF!</v>
      </c>
      <c r="NMS402" s="464"/>
      <c r="NMT402" s="369">
        <v>0.33333333333333331</v>
      </c>
      <c r="NMU402" s="370" t="e">
        <f>VLOOKUP(NMQ402,fields,2)</f>
        <v>#REF!</v>
      </c>
      <c r="NMV402" s="73" t="s">
        <v>985</v>
      </c>
      <c r="NMW402" s="95">
        <v>45109</v>
      </c>
      <c r="NMX402" s="65" t="s">
        <v>11</v>
      </c>
      <c r="NMY402" s="370" t="e">
        <f>VLOOKUP(NNG402,Teams,2)</f>
        <v>#REF!</v>
      </c>
      <c r="NMZ402" s="370" t="e">
        <f>VLOOKUP(NNH402,Teams,2)</f>
        <v>#REF!</v>
      </c>
      <c r="NNA402" s="464"/>
      <c r="NNB402" s="369">
        <v>0.33333333333333331</v>
      </c>
      <c r="NNC402" s="370" t="e">
        <f>VLOOKUP(NMY402,fields,2)</f>
        <v>#REF!</v>
      </c>
      <c r="NND402" s="73" t="s">
        <v>985</v>
      </c>
      <c r="NNE402" s="95">
        <v>45109</v>
      </c>
      <c r="NNF402" s="65" t="s">
        <v>11</v>
      </c>
      <c r="NNG402" s="370" t="e">
        <f>VLOOKUP(NNO402,Teams,2)</f>
        <v>#REF!</v>
      </c>
      <c r="NNH402" s="370" t="e">
        <f>VLOOKUP(NNP402,Teams,2)</f>
        <v>#REF!</v>
      </c>
      <c r="NNI402" s="464"/>
      <c r="NNJ402" s="369">
        <v>0.33333333333333331</v>
      </c>
      <c r="NNK402" s="370" t="e">
        <f>VLOOKUP(NNG402,fields,2)</f>
        <v>#REF!</v>
      </c>
      <c r="NNL402" s="73" t="s">
        <v>985</v>
      </c>
      <c r="NNM402" s="95">
        <v>45109</v>
      </c>
      <c r="NNN402" s="65" t="s">
        <v>11</v>
      </c>
      <c r="NNO402" s="370" t="e">
        <f>VLOOKUP(NNW402,Teams,2)</f>
        <v>#REF!</v>
      </c>
      <c r="NNP402" s="370" t="e">
        <f>VLOOKUP(NNX402,Teams,2)</f>
        <v>#REF!</v>
      </c>
      <c r="NNQ402" s="464"/>
      <c r="NNR402" s="369">
        <v>0.33333333333333331</v>
      </c>
      <c r="NNS402" s="370" t="e">
        <f>VLOOKUP(NNO402,fields,2)</f>
        <v>#REF!</v>
      </c>
      <c r="NNT402" s="73" t="s">
        <v>985</v>
      </c>
      <c r="NNU402" s="95">
        <v>45109</v>
      </c>
      <c r="NNV402" s="65" t="s">
        <v>11</v>
      </c>
      <c r="NNW402" s="370" t="e">
        <f>VLOOKUP(NOE402,Teams,2)</f>
        <v>#REF!</v>
      </c>
      <c r="NNX402" s="370" t="e">
        <f>VLOOKUP(NOF402,Teams,2)</f>
        <v>#REF!</v>
      </c>
      <c r="NNY402" s="464"/>
      <c r="NNZ402" s="369">
        <v>0.33333333333333331</v>
      </c>
      <c r="NOA402" s="370" t="e">
        <f>VLOOKUP(NNW402,fields,2)</f>
        <v>#REF!</v>
      </c>
      <c r="NOB402" s="73" t="s">
        <v>985</v>
      </c>
      <c r="NOC402" s="95">
        <v>45109</v>
      </c>
      <c r="NOD402" s="65" t="s">
        <v>11</v>
      </c>
      <c r="NOE402" s="370" t="e">
        <f>VLOOKUP(NOM402,Teams,2)</f>
        <v>#REF!</v>
      </c>
      <c r="NOF402" s="370" t="e">
        <f>VLOOKUP(NON402,Teams,2)</f>
        <v>#REF!</v>
      </c>
      <c r="NOG402" s="464"/>
      <c r="NOH402" s="369">
        <v>0.33333333333333331</v>
      </c>
      <c r="NOI402" s="370" t="e">
        <f>VLOOKUP(NOE402,fields,2)</f>
        <v>#REF!</v>
      </c>
      <c r="NOJ402" s="73" t="s">
        <v>985</v>
      </c>
      <c r="NOK402" s="95">
        <v>45109</v>
      </c>
      <c r="NOL402" s="65" t="s">
        <v>11</v>
      </c>
      <c r="NOM402" s="370" t="e">
        <f>VLOOKUP(NOU402,Teams,2)</f>
        <v>#REF!</v>
      </c>
      <c r="NON402" s="370" t="e">
        <f>VLOOKUP(NOV402,Teams,2)</f>
        <v>#REF!</v>
      </c>
      <c r="NOO402" s="464"/>
      <c r="NOP402" s="369">
        <v>0.33333333333333331</v>
      </c>
      <c r="NOQ402" s="370" t="e">
        <f>VLOOKUP(NOM402,fields,2)</f>
        <v>#REF!</v>
      </c>
      <c r="NOR402" s="73" t="s">
        <v>985</v>
      </c>
      <c r="NOS402" s="95">
        <v>45109</v>
      </c>
      <c r="NOT402" s="65" t="s">
        <v>11</v>
      </c>
      <c r="NOU402" s="370" t="e">
        <f>VLOOKUP(NPC402,Teams,2)</f>
        <v>#REF!</v>
      </c>
      <c r="NOV402" s="370" t="e">
        <f>VLOOKUP(NPD402,Teams,2)</f>
        <v>#REF!</v>
      </c>
      <c r="NOW402" s="464"/>
      <c r="NOX402" s="369">
        <v>0.33333333333333331</v>
      </c>
      <c r="NOY402" s="370" t="e">
        <f>VLOOKUP(NOU402,fields,2)</f>
        <v>#REF!</v>
      </c>
      <c r="NOZ402" s="73" t="s">
        <v>985</v>
      </c>
      <c r="NPA402" s="95">
        <v>45109</v>
      </c>
      <c r="NPB402" s="65" t="s">
        <v>11</v>
      </c>
      <c r="NPC402" s="370" t="e">
        <f>VLOOKUP(NPK402,Teams,2)</f>
        <v>#REF!</v>
      </c>
      <c r="NPD402" s="370" t="e">
        <f>VLOOKUP(NPL402,Teams,2)</f>
        <v>#REF!</v>
      </c>
      <c r="NPE402" s="464"/>
      <c r="NPF402" s="369">
        <v>0.33333333333333331</v>
      </c>
      <c r="NPG402" s="370" t="e">
        <f>VLOOKUP(NPC402,fields,2)</f>
        <v>#REF!</v>
      </c>
      <c r="NPH402" s="73" t="s">
        <v>985</v>
      </c>
      <c r="NPI402" s="95">
        <v>45109</v>
      </c>
      <c r="NPJ402" s="65" t="s">
        <v>11</v>
      </c>
      <c r="NPK402" s="370" t="e">
        <f>VLOOKUP(NPS402,Teams,2)</f>
        <v>#REF!</v>
      </c>
      <c r="NPL402" s="370" t="e">
        <f>VLOOKUP(NPT402,Teams,2)</f>
        <v>#REF!</v>
      </c>
      <c r="NPM402" s="464"/>
      <c r="NPN402" s="369">
        <v>0.33333333333333331</v>
      </c>
      <c r="NPO402" s="370" t="e">
        <f>VLOOKUP(NPK402,fields,2)</f>
        <v>#REF!</v>
      </c>
      <c r="NPP402" s="73" t="s">
        <v>985</v>
      </c>
      <c r="NPQ402" s="95">
        <v>45109</v>
      </c>
      <c r="NPR402" s="65" t="s">
        <v>11</v>
      </c>
      <c r="NPS402" s="370" t="e">
        <f>VLOOKUP(NQA402,Teams,2)</f>
        <v>#REF!</v>
      </c>
      <c r="NPT402" s="370" t="e">
        <f>VLOOKUP(NQB402,Teams,2)</f>
        <v>#REF!</v>
      </c>
      <c r="NPU402" s="464"/>
      <c r="NPV402" s="369">
        <v>0.33333333333333331</v>
      </c>
      <c r="NPW402" s="370" t="e">
        <f>VLOOKUP(NPS402,fields,2)</f>
        <v>#REF!</v>
      </c>
      <c r="NPX402" s="73" t="s">
        <v>985</v>
      </c>
      <c r="NPY402" s="95">
        <v>45109</v>
      </c>
      <c r="NPZ402" s="65" t="s">
        <v>11</v>
      </c>
      <c r="NQA402" s="370" t="e">
        <f>VLOOKUP(NQI402,Teams,2)</f>
        <v>#REF!</v>
      </c>
      <c r="NQB402" s="370" t="e">
        <f>VLOOKUP(NQJ402,Teams,2)</f>
        <v>#REF!</v>
      </c>
      <c r="NQC402" s="464"/>
      <c r="NQD402" s="369">
        <v>0.33333333333333331</v>
      </c>
      <c r="NQE402" s="370" t="e">
        <f>VLOOKUP(NQA402,fields,2)</f>
        <v>#REF!</v>
      </c>
      <c r="NQF402" s="73" t="s">
        <v>985</v>
      </c>
      <c r="NQG402" s="95">
        <v>45109</v>
      </c>
      <c r="NQH402" s="65" t="s">
        <v>11</v>
      </c>
      <c r="NQI402" s="370" t="e">
        <f>VLOOKUP(NQQ402,Teams,2)</f>
        <v>#REF!</v>
      </c>
      <c r="NQJ402" s="370" t="e">
        <f>VLOOKUP(NQR402,Teams,2)</f>
        <v>#REF!</v>
      </c>
      <c r="NQK402" s="464"/>
      <c r="NQL402" s="369">
        <v>0.33333333333333331</v>
      </c>
      <c r="NQM402" s="370" t="e">
        <f>VLOOKUP(NQI402,fields,2)</f>
        <v>#REF!</v>
      </c>
      <c r="NQN402" s="73" t="s">
        <v>985</v>
      </c>
      <c r="NQO402" s="95">
        <v>45109</v>
      </c>
      <c r="NQP402" s="65" t="s">
        <v>11</v>
      </c>
      <c r="NQQ402" s="370" t="e">
        <f>VLOOKUP(NQY402,Teams,2)</f>
        <v>#REF!</v>
      </c>
      <c r="NQR402" s="370" t="e">
        <f>VLOOKUP(NQZ402,Teams,2)</f>
        <v>#REF!</v>
      </c>
      <c r="NQS402" s="464"/>
      <c r="NQT402" s="369">
        <v>0.33333333333333331</v>
      </c>
      <c r="NQU402" s="370" t="e">
        <f>VLOOKUP(NQQ402,fields,2)</f>
        <v>#REF!</v>
      </c>
      <c r="NQV402" s="73" t="s">
        <v>985</v>
      </c>
      <c r="NQW402" s="95">
        <v>45109</v>
      </c>
      <c r="NQX402" s="65" t="s">
        <v>11</v>
      </c>
      <c r="NQY402" s="370" t="e">
        <f>VLOOKUP(NRG402,Teams,2)</f>
        <v>#REF!</v>
      </c>
      <c r="NQZ402" s="370" t="e">
        <f>VLOOKUP(NRH402,Teams,2)</f>
        <v>#REF!</v>
      </c>
      <c r="NRA402" s="464"/>
      <c r="NRB402" s="369">
        <v>0.33333333333333331</v>
      </c>
      <c r="NRC402" s="370" t="e">
        <f>VLOOKUP(NQY402,fields,2)</f>
        <v>#REF!</v>
      </c>
      <c r="NRD402" s="73" t="s">
        <v>985</v>
      </c>
      <c r="NRE402" s="95">
        <v>45109</v>
      </c>
      <c r="NRF402" s="65" t="s">
        <v>11</v>
      </c>
      <c r="NRG402" s="370" t="e">
        <f>VLOOKUP(NRO402,Teams,2)</f>
        <v>#REF!</v>
      </c>
      <c r="NRH402" s="370" t="e">
        <f>VLOOKUP(NRP402,Teams,2)</f>
        <v>#REF!</v>
      </c>
      <c r="NRI402" s="464"/>
      <c r="NRJ402" s="369">
        <v>0.33333333333333331</v>
      </c>
      <c r="NRK402" s="370" t="e">
        <f>VLOOKUP(NRG402,fields,2)</f>
        <v>#REF!</v>
      </c>
      <c r="NRL402" s="73" t="s">
        <v>985</v>
      </c>
      <c r="NRM402" s="95">
        <v>45109</v>
      </c>
      <c r="NRN402" s="65" t="s">
        <v>11</v>
      </c>
      <c r="NRO402" s="370" t="e">
        <f>VLOOKUP(NRW402,Teams,2)</f>
        <v>#REF!</v>
      </c>
      <c r="NRP402" s="370" t="e">
        <f>VLOOKUP(NRX402,Teams,2)</f>
        <v>#REF!</v>
      </c>
      <c r="NRQ402" s="464"/>
      <c r="NRR402" s="369">
        <v>0.33333333333333331</v>
      </c>
      <c r="NRS402" s="370" t="e">
        <f>VLOOKUP(NRO402,fields,2)</f>
        <v>#REF!</v>
      </c>
      <c r="NRT402" s="73" t="s">
        <v>985</v>
      </c>
      <c r="NRU402" s="95">
        <v>45109</v>
      </c>
      <c r="NRV402" s="65" t="s">
        <v>11</v>
      </c>
      <c r="NRW402" s="370" t="e">
        <f>VLOOKUP(NSE402,Teams,2)</f>
        <v>#REF!</v>
      </c>
      <c r="NRX402" s="370" t="e">
        <f>VLOOKUP(NSF402,Teams,2)</f>
        <v>#REF!</v>
      </c>
      <c r="NRY402" s="464"/>
      <c r="NRZ402" s="369">
        <v>0.33333333333333331</v>
      </c>
      <c r="NSA402" s="370" t="e">
        <f>VLOOKUP(NRW402,fields,2)</f>
        <v>#REF!</v>
      </c>
      <c r="NSB402" s="73" t="s">
        <v>985</v>
      </c>
      <c r="NSC402" s="95">
        <v>45109</v>
      </c>
      <c r="NSD402" s="65" t="s">
        <v>11</v>
      </c>
      <c r="NSE402" s="370" t="e">
        <f>VLOOKUP(NSM402,Teams,2)</f>
        <v>#REF!</v>
      </c>
      <c r="NSF402" s="370" t="e">
        <f>VLOOKUP(NSN402,Teams,2)</f>
        <v>#REF!</v>
      </c>
      <c r="NSG402" s="464"/>
      <c r="NSH402" s="369">
        <v>0.33333333333333331</v>
      </c>
      <c r="NSI402" s="370" t="e">
        <f>VLOOKUP(NSE402,fields,2)</f>
        <v>#REF!</v>
      </c>
      <c r="NSJ402" s="73" t="s">
        <v>985</v>
      </c>
      <c r="NSK402" s="95">
        <v>45109</v>
      </c>
      <c r="NSL402" s="65" t="s">
        <v>11</v>
      </c>
      <c r="NSM402" s="370" t="e">
        <f>VLOOKUP(NSU402,Teams,2)</f>
        <v>#REF!</v>
      </c>
      <c r="NSN402" s="370" t="e">
        <f>VLOOKUP(NSV402,Teams,2)</f>
        <v>#REF!</v>
      </c>
      <c r="NSO402" s="464"/>
      <c r="NSP402" s="369">
        <v>0.33333333333333331</v>
      </c>
      <c r="NSQ402" s="370" t="e">
        <f>VLOOKUP(NSM402,fields,2)</f>
        <v>#REF!</v>
      </c>
      <c r="NSR402" s="73" t="s">
        <v>985</v>
      </c>
      <c r="NSS402" s="95">
        <v>45109</v>
      </c>
      <c r="NST402" s="65" t="s">
        <v>11</v>
      </c>
      <c r="NSU402" s="370" t="e">
        <f>VLOOKUP(NTC402,Teams,2)</f>
        <v>#REF!</v>
      </c>
      <c r="NSV402" s="370" t="e">
        <f>VLOOKUP(NTD402,Teams,2)</f>
        <v>#REF!</v>
      </c>
      <c r="NSW402" s="464"/>
      <c r="NSX402" s="369">
        <v>0.33333333333333331</v>
      </c>
      <c r="NSY402" s="370" t="e">
        <f>VLOOKUP(NSU402,fields,2)</f>
        <v>#REF!</v>
      </c>
      <c r="NSZ402" s="73" t="s">
        <v>985</v>
      </c>
      <c r="NTA402" s="95">
        <v>45109</v>
      </c>
      <c r="NTB402" s="65" t="s">
        <v>11</v>
      </c>
      <c r="NTC402" s="370" t="e">
        <f>VLOOKUP(NTK402,Teams,2)</f>
        <v>#REF!</v>
      </c>
      <c r="NTD402" s="370" t="e">
        <f>VLOOKUP(NTL402,Teams,2)</f>
        <v>#REF!</v>
      </c>
      <c r="NTE402" s="464"/>
      <c r="NTF402" s="369">
        <v>0.33333333333333331</v>
      </c>
      <c r="NTG402" s="370" t="e">
        <f>VLOOKUP(NTC402,fields,2)</f>
        <v>#REF!</v>
      </c>
      <c r="NTH402" s="73" t="s">
        <v>985</v>
      </c>
      <c r="NTI402" s="95">
        <v>45109</v>
      </c>
      <c r="NTJ402" s="65" t="s">
        <v>11</v>
      </c>
      <c r="NTK402" s="370" t="e">
        <f>VLOOKUP(NTS402,Teams,2)</f>
        <v>#REF!</v>
      </c>
      <c r="NTL402" s="370" t="e">
        <f>VLOOKUP(NTT402,Teams,2)</f>
        <v>#REF!</v>
      </c>
      <c r="NTM402" s="464"/>
      <c r="NTN402" s="369">
        <v>0.33333333333333331</v>
      </c>
      <c r="NTO402" s="370" t="e">
        <f>VLOOKUP(NTK402,fields,2)</f>
        <v>#REF!</v>
      </c>
      <c r="NTP402" s="73" t="s">
        <v>985</v>
      </c>
      <c r="NTQ402" s="95">
        <v>45109</v>
      </c>
      <c r="NTR402" s="65" t="s">
        <v>11</v>
      </c>
      <c r="NTS402" s="370" t="e">
        <f>VLOOKUP(NUA402,Teams,2)</f>
        <v>#REF!</v>
      </c>
      <c r="NTT402" s="370" t="e">
        <f>VLOOKUP(NUB402,Teams,2)</f>
        <v>#REF!</v>
      </c>
      <c r="NTU402" s="464"/>
      <c r="NTV402" s="369">
        <v>0.33333333333333331</v>
      </c>
      <c r="NTW402" s="370" t="e">
        <f>VLOOKUP(NTS402,fields,2)</f>
        <v>#REF!</v>
      </c>
      <c r="NTX402" s="73" t="s">
        <v>985</v>
      </c>
      <c r="NTY402" s="95">
        <v>45109</v>
      </c>
      <c r="NTZ402" s="65" t="s">
        <v>11</v>
      </c>
      <c r="NUA402" s="370" t="e">
        <f>VLOOKUP(NUI402,Teams,2)</f>
        <v>#REF!</v>
      </c>
      <c r="NUB402" s="370" t="e">
        <f>VLOOKUP(NUJ402,Teams,2)</f>
        <v>#REF!</v>
      </c>
      <c r="NUC402" s="464"/>
      <c r="NUD402" s="369">
        <v>0.33333333333333331</v>
      </c>
      <c r="NUE402" s="370" t="e">
        <f>VLOOKUP(NUA402,fields,2)</f>
        <v>#REF!</v>
      </c>
      <c r="NUF402" s="73" t="s">
        <v>985</v>
      </c>
      <c r="NUG402" s="95">
        <v>45109</v>
      </c>
      <c r="NUH402" s="65" t="s">
        <v>11</v>
      </c>
      <c r="NUI402" s="370" t="e">
        <f>VLOOKUP(NUQ402,Teams,2)</f>
        <v>#REF!</v>
      </c>
      <c r="NUJ402" s="370" t="e">
        <f>VLOOKUP(NUR402,Teams,2)</f>
        <v>#REF!</v>
      </c>
      <c r="NUK402" s="464"/>
      <c r="NUL402" s="369">
        <v>0.33333333333333331</v>
      </c>
      <c r="NUM402" s="370" t="e">
        <f>VLOOKUP(NUI402,fields,2)</f>
        <v>#REF!</v>
      </c>
      <c r="NUN402" s="73" t="s">
        <v>985</v>
      </c>
      <c r="NUO402" s="95">
        <v>45109</v>
      </c>
      <c r="NUP402" s="65" t="s">
        <v>11</v>
      </c>
      <c r="NUQ402" s="370" t="e">
        <f>VLOOKUP(NUY402,Teams,2)</f>
        <v>#REF!</v>
      </c>
      <c r="NUR402" s="370" t="e">
        <f>VLOOKUP(NUZ402,Teams,2)</f>
        <v>#REF!</v>
      </c>
      <c r="NUS402" s="464"/>
      <c r="NUT402" s="369">
        <v>0.33333333333333331</v>
      </c>
      <c r="NUU402" s="370" t="e">
        <f>VLOOKUP(NUQ402,fields,2)</f>
        <v>#REF!</v>
      </c>
      <c r="NUV402" s="73" t="s">
        <v>985</v>
      </c>
      <c r="NUW402" s="95">
        <v>45109</v>
      </c>
      <c r="NUX402" s="65" t="s">
        <v>11</v>
      </c>
      <c r="NUY402" s="370" t="e">
        <f>VLOOKUP(NVG402,Teams,2)</f>
        <v>#REF!</v>
      </c>
      <c r="NUZ402" s="370" t="e">
        <f>VLOOKUP(NVH402,Teams,2)</f>
        <v>#REF!</v>
      </c>
      <c r="NVA402" s="464"/>
      <c r="NVB402" s="369">
        <v>0.33333333333333331</v>
      </c>
      <c r="NVC402" s="370" t="e">
        <f>VLOOKUP(NUY402,fields,2)</f>
        <v>#REF!</v>
      </c>
      <c r="NVD402" s="73" t="s">
        <v>985</v>
      </c>
      <c r="NVE402" s="95">
        <v>45109</v>
      </c>
      <c r="NVF402" s="65" t="s">
        <v>11</v>
      </c>
      <c r="NVG402" s="370" t="e">
        <f>VLOOKUP(NVO402,Teams,2)</f>
        <v>#REF!</v>
      </c>
      <c r="NVH402" s="370" t="e">
        <f>VLOOKUP(NVP402,Teams,2)</f>
        <v>#REF!</v>
      </c>
      <c r="NVI402" s="464"/>
      <c r="NVJ402" s="369">
        <v>0.33333333333333331</v>
      </c>
      <c r="NVK402" s="370" t="e">
        <f>VLOOKUP(NVG402,fields,2)</f>
        <v>#REF!</v>
      </c>
      <c r="NVL402" s="73" t="s">
        <v>985</v>
      </c>
      <c r="NVM402" s="95">
        <v>45109</v>
      </c>
      <c r="NVN402" s="65" t="s">
        <v>11</v>
      </c>
      <c r="NVO402" s="370" t="e">
        <f>VLOOKUP(NVW402,Teams,2)</f>
        <v>#REF!</v>
      </c>
      <c r="NVP402" s="370" t="e">
        <f>VLOOKUP(NVX402,Teams,2)</f>
        <v>#REF!</v>
      </c>
      <c r="NVQ402" s="464"/>
      <c r="NVR402" s="369">
        <v>0.33333333333333331</v>
      </c>
      <c r="NVS402" s="370" t="e">
        <f>VLOOKUP(NVO402,fields,2)</f>
        <v>#REF!</v>
      </c>
      <c r="NVT402" s="73" t="s">
        <v>985</v>
      </c>
      <c r="NVU402" s="95">
        <v>45109</v>
      </c>
      <c r="NVV402" s="65" t="s">
        <v>11</v>
      </c>
      <c r="NVW402" s="370" t="e">
        <f>VLOOKUP(NWE402,Teams,2)</f>
        <v>#REF!</v>
      </c>
      <c r="NVX402" s="370" t="e">
        <f>VLOOKUP(NWF402,Teams,2)</f>
        <v>#REF!</v>
      </c>
      <c r="NVY402" s="464"/>
      <c r="NVZ402" s="369">
        <v>0.33333333333333331</v>
      </c>
      <c r="NWA402" s="370" t="e">
        <f>VLOOKUP(NVW402,fields,2)</f>
        <v>#REF!</v>
      </c>
      <c r="NWB402" s="73" t="s">
        <v>985</v>
      </c>
      <c r="NWC402" s="95">
        <v>45109</v>
      </c>
      <c r="NWD402" s="65" t="s">
        <v>11</v>
      </c>
      <c r="NWE402" s="370" t="e">
        <f>VLOOKUP(NWM402,Teams,2)</f>
        <v>#REF!</v>
      </c>
      <c r="NWF402" s="370" t="e">
        <f>VLOOKUP(NWN402,Teams,2)</f>
        <v>#REF!</v>
      </c>
      <c r="NWG402" s="464"/>
      <c r="NWH402" s="369">
        <v>0.33333333333333331</v>
      </c>
      <c r="NWI402" s="370" t="e">
        <f>VLOOKUP(NWE402,fields,2)</f>
        <v>#REF!</v>
      </c>
      <c r="NWJ402" s="73" t="s">
        <v>985</v>
      </c>
      <c r="NWK402" s="95">
        <v>45109</v>
      </c>
      <c r="NWL402" s="65" t="s">
        <v>11</v>
      </c>
      <c r="NWM402" s="370" t="e">
        <f>VLOOKUP(NWU402,Teams,2)</f>
        <v>#REF!</v>
      </c>
      <c r="NWN402" s="370" t="e">
        <f>VLOOKUP(NWV402,Teams,2)</f>
        <v>#REF!</v>
      </c>
      <c r="NWO402" s="464"/>
      <c r="NWP402" s="369">
        <v>0.33333333333333331</v>
      </c>
      <c r="NWQ402" s="370" t="e">
        <f>VLOOKUP(NWM402,fields,2)</f>
        <v>#REF!</v>
      </c>
      <c r="NWR402" s="73" t="s">
        <v>985</v>
      </c>
      <c r="NWS402" s="95">
        <v>45109</v>
      </c>
      <c r="NWT402" s="65" t="s">
        <v>11</v>
      </c>
      <c r="NWU402" s="370" t="e">
        <f>VLOOKUP(NXC402,Teams,2)</f>
        <v>#REF!</v>
      </c>
      <c r="NWV402" s="370" t="e">
        <f>VLOOKUP(NXD402,Teams,2)</f>
        <v>#REF!</v>
      </c>
      <c r="NWW402" s="464"/>
      <c r="NWX402" s="369">
        <v>0.33333333333333331</v>
      </c>
      <c r="NWY402" s="370" t="e">
        <f>VLOOKUP(NWU402,fields,2)</f>
        <v>#REF!</v>
      </c>
      <c r="NWZ402" s="73" t="s">
        <v>985</v>
      </c>
      <c r="NXA402" s="95">
        <v>45109</v>
      </c>
      <c r="NXB402" s="65" t="s">
        <v>11</v>
      </c>
      <c r="NXC402" s="370" t="e">
        <f>VLOOKUP(NXK402,Teams,2)</f>
        <v>#REF!</v>
      </c>
      <c r="NXD402" s="370" t="e">
        <f>VLOOKUP(NXL402,Teams,2)</f>
        <v>#REF!</v>
      </c>
      <c r="NXE402" s="464"/>
      <c r="NXF402" s="369">
        <v>0.33333333333333331</v>
      </c>
      <c r="NXG402" s="370" t="e">
        <f>VLOOKUP(NXC402,fields,2)</f>
        <v>#REF!</v>
      </c>
      <c r="NXH402" s="73" t="s">
        <v>985</v>
      </c>
      <c r="NXI402" s="95">
        <v>45109</v>
      </c>
      <c r="NXJ402" s="65" t="s">
        <v>11</v>
      </c>
      <c r="NXK402" s="370" t="e">
        <f>VLOOKUP(NXS402,Teams,2)</f>
        <v>#REF!</v>
      </c>
      <c r="NXL402" s="370" t="e">
        <f>VLOOKUP(NXT402,Teams,2)</f>
        <v>#REF!</v>
      </c>
      <c r="NXM402" s="464"/>
      <c r="NXN402" s="369">
        <v>0.33333333333333331</v>
      </c>
      <c r="NXO402" s="370" t="e">
        <f>VLOOKUP(NXK402,fields,2)</f>
        <v>#REF!</v>
      </c>
      <c r="NXP402" s="73" t="s">
        <v>985</v>
      </c>
      <c r="NXQ402" s="95">
        <v>45109</v>
      </c>
      <c r="NXR402" s="65" t="s">
        <v>11</v>
      </c>
      <c r="NXS402" s="370" t="e">
        <f>VLOOKUP(NYA402,Teams,2)</f>
        <v>#REF!</v>
      </c>
      <c r="NXT402" s="370" t="e">
        <f>VLOOKUP(NYB402,Teams,2)</f>
        <v>#REF!</v>
      </c>
      <c r="NXU402" s="464"/>
      <c r="NXV402" s="369">
        <v>0.33333333333333331</v>
      </c>
      <c r="NXW402" s="370" t="e">
        <f>VLOOKUP(NXS402,fields,2)</f>
        <v>#REF!</v>
      </c>
      <c r="NXX402" s="73" t="s">
        <v>985</v>
      </c>
      <c r="NXY402" s="95">
        <v>45109</v>
      </c>
      <c r="NXZ402" s="65" t="s">
        <v>11</v>
      </c>
      <c r="NYA402" s="370" t="e">
        <f>VLOOKUP(NYI402,Teams,2)</f>
        <v>#REF!</v>
      </c>
      <c r="NYB402" s="370" t="e">
        <f>VLOOKUP(NYJ402,Teams,2)</f>
        <v>#REF!</v>
      </c>
      <c r="NYC402" s="464"/>
      <c r="NYD402" s="369">
        <v>0.33333333333333331</v>
      </c>
      <c r="NYE402" s="370" t="e">
        <f>VLOOKUP(NYA402,fields,2)</f>
        <v>#REF!</v>
      </c>
      <c r="NYF402" s="73" t="s">
        <v>985</v>
      </c>
      <c r="NYG402" s="95">
        <v>45109</v>
      </c>
      <c r="NYH402" s="65" t="s">
        <v>11</v>
      </c>
      <c r="NYI402" s="370" t="e">
        <f>VLOOKUP(NYQ402,Teams,2)</f>
        <v>#REF!</v>
      </c>
      <c r="NYJ402" s="370" t="e">
        <f>VLOOKUP(NYR402,Teams,2)</f>
        <v>#REF!</v>
      </c>
      <c r="NYK402" s="464"/>
      <c r="NYL402" s="369">
        <v>0.33333333333333331</v>
      </c>
      <c r="NYM402" s="370" t="e">
        <f>VLOOKUP(NYI402,fields,2)</f>
        <v>#REF!</v>
      </c>
      <c r="NYN402" s="73" t="s">
        <v>985</v>
      </c>
      <c r="NYO402" s="95">
        <v>45109</v>
      </c>
      <c r="NYP402" s="65" t="s">
        <v>11</v>
      </c>
      <c r="NYQ402" s="370" t="e">
        <f>VLOOKUP(NYY402,Teams,2)</f>
        <v>#REF!</v>
      </c>
      <c r="NYR402" s="370" t="e">
        <f>VLOOKUP(NYZ402,Teams,2)</f>
        <v>#REF!</v>
      </c>
      <c r="NYS402" s="464"/>
      <c r="NYT402" s="369">
        <v>0.33333333333333331</v>
      </c>
      <c r="NYU402" s="370" t="e">
        <f>VLOOKUP(NYQ402,fields,2)</f>
        <v>#REF!</v>
      </c>
      <c r="NYV402" s="73" t="s">
        <v>985</v>
      </c>
      <c r="NYW402" s="95">
        <v>45109</v>
      </c>
      <c r="NYX402" s="65" t="s">
        <v>11</v>
      </c>
      <c r="NYY402" s="370" t="e">
        <f>VLOOKUP(NZG402,Teams,2)</f>
        <v>#REF!</v>
      </c>
      <c r="NYZ402" s="370" t="e">
        <f>VLOOKUP(NZH402,Teams,2)</f>
        <v>#REF!</v>
      </c>
      <c r="NZA402" s="464"/>
      <c r="NZB402" s="369">
        <v>0.33333333333333331</v>
      </c>
      <c r="NZC402" s="370" t="e">
        <f>VLOOKUP(NYY402,fields,2)</f>
        <v>#REF!</v>
      </c>
      <c r="NZD402" s="73" t="s">
        <v>985</v>
      </c>
      <c r="NZE402" s="95">
        <v>45109</v>
      </c>
      <c r="NZF402" s="65" t="s">
        <v>11</v>
      </c>
      <c r="NZG402" s="370" t="e">
        <f>VLOOKUP(NZO402,Teams,2)</f>
        <v>#REF!</v>
      </c>
      <c r="NZH402" s="370" t="e">
        <f>VLOOKUP(NZP402,Teams,2)</f>
        <v>#REF!</v>
      </c>
      <c r="NZI402" s="464"/>
      <c r="NZJ402" s="369">
        <v>0.33333333333333331</v>
      </c>
      <c r="NZK402" s="370" t="e">
        <f>VLOOKUP(NZG402,fields,2)</f>
        <v>#REF!</v>
      </c>
      <c r="NZL402" s="73" t="s">
        <v>985</v>
      </c>
      <c r="NZM402" s="95">
        <v>45109</v>
      </c>
      <c r="NZN402" s="65" t="s">
        <v>11</v>
      </c>
      <c r="NZO402" s="370" t="e">
        <f>VLOOKUP(NZW402,Teams,2)</f>
        <v>#REF!</v>
      </c>
      <c r="NZP402" s="370" t="e">
        <f>VLOOKUP(NZX402,Teams,2)</f>
        <v>#REF!</v>
      </c>
      <c r="NZQ402" s="464"/>
      <c r="NZR402" s="369">
        <v>0.33333333333333331</v>
      </c>
      <c r="NZS402" s="370" t="e">
        <f>VLOOKUP(NZO402,fields,2)</f>
        <v>#REF!</v>
      </c>
      <c r="NZT402" s="73" t="s">
        <v>985</v>
      </c>
      <c r="NZU402" s="95">
        <v>45109</v>
      </c>
      <c r="NZV402" s="65" t="s">
        <v>11</v>
      </c>
      <c r="NZW402" s="370" t="e">
        <f>VLOOKUP(OAE402,Teams,2)</f>
        <v>#REF!</v>
      </c>
      <c r="NZX402" s="370" t="e">
        <f>VLOOKUP(OAF402,Teams,2)</f>
        <v>#REF!</v>
      </c>
      <c r="NZY402" s="464"/>
      <c r="NZZ402" s="369">
        <v>0.33333333333333331</v>
      </c>
      <c r="OAA402" s="370" t="e">
        <f>VLOOKUP(NZW402,fields,2)</f>
        <v>#REF!</v>
      </c>
      <c r="OAB402" s="73" t="s">
        <v>985</v>
      </c>
      <c r="OAC402" s="95">
        <v>45109</v>
      </c>
      <c r="OAD402" s="65" t="s">
        <v>11</v>
      </c>
      <c r="OAE402" s="370" t="e">
        <f>VLOOKUP(OAM402,Teams,2)</f>
        <v>#REF!</v>
      </c>
      <c r="OAF402" s="370" t="e">
        <f>VLOOKUP(OAN402,Teams,2)</f>
        <v>#REF!</v>
      </c>
      <c r="OAG402" s="464"/>
      <c r="OAH402" s="369">
        <v>0.33333333333333331</v>
      </c>
      <c r="OAI402" s="370" t="e">
        <f>VLOOKUP(OAE402,fields,2)</f>
        <v>#REF!</v>
      </c>
      <c r="OAJ402" s="73" t="s">
        <v>985</v>
      </c>
      <c r="OAK402" s="95">
        <v>45109</v>
      </c>
      <c r="OAL402" s="65" t="s">
        <v>11</v>
      </c>
      <c r="OAM402" s="370" t="e">
        <f>VLOOKUP(OAU402,Teams,2)</f>
        <v>#REF!</v>
      </c>
      <c r="OAN402" s="370" t="e">
        <f>VLOOKUP(OAV402,Teams,2)</f>
        <v>#REF!</v>
      </c>
      <c r="OAO402" s="464"/>
      <c r="OAP402" s="369">
        <v>0.33333333333333331</v>
      </c>
      <c r="OAQ402" s="370" t="e">
        <f>VLOOKUP(OAM402,fields,2)</f>
        <v>#REF!</v>
      </c>
      <c r="OAR402" s="73" t="s">
        <v>985</v>
      </c>
      <c r="OAS402" s="95">
        <v>45109</v>
      </c>
      <c r="OAT402" s="65" t="s">
        <v>11</v>
      </c>
      <c r="OAU402" s="370" t="e">
        <f>VLOOKUP(OBC402,Teams,2)</f>
        <v>#REF!</v>
      </c>
      <c r="OAV402" s="370" t="e">
        <f>VLOOKUP(OBD402,Teams,2)</f>
        <v>#REF!</v>
      </c>
      <c r="OAW402" s="464"/>
      <c r="OAX402" s="369">
        <v>0.33333333333333331</v>
      </c>
      <c r="OAY402" s="370" t="e">
        <f>VLOOKUP(OAU402,fields,2)</f>
        <v>#REF!</v>
      </c>
      <c r="OAZ402" s="73" t="s">
        <v>985</v>
      </c>
      <c r="OBA402" s="95">
        <v>45109</v>
      </c>
      <c r="OBB402" s="65" t="s">
        <v>11</v>
      </c>
      <c r="OBC402" s="370" t="e">
        <f>VLOOKUP(OBK402,Teams,2)</f>
        <v>#REF!</v>
      </c>
      <c r="OBD402" s="370" t="e">
        <f>VLOOKUP(OBL402,Teams,2)</f>
        <v>#REF!</v>
      </c>
      <c r="OBE402" s="464"/>
      <c r="OBF402" s="369">
        <v>0.33333333333333331</v>
      </c>
      <c r="OBG402" s="370" t="e">
        <f>VLOOKUP(OBC402,fields,2)</f>
        <v>#REF!</v>
      </c>
      <c r="OBH402" s="73" t="s">
        <v>985</v>
      </c>
      <c r="OBI402" s="95">
        <v>45109</v>
      </c>
      <c r="OBJ402" s="65" t="s">
        <v>11</v>
      </c>
      <c r="OBK402" s="370" t="e">
        <f>VLOOKUP(OBS402,Teams,2)</f>
        <v>#REF!</v>
      </c>
      <c r="OBL402" s="370" t="e">
        <f>VLOOKUP(OBT402,Teams,2)</f>
        <v>#REF!</v>
      </c>
      <c r="OBM402" s="464"/>
      <c r="OBN402" s="369">
        <v>0.33333333333333331</v>
      </c>
      <c r="OBO402" s="370" t="e">
        <f>VLOOKUP(OBK402,fields,2)</f>
        <v>#REF!</v>
      </c>
      <c r="OBP402" s="73" t="s">
        <v>985</v>
      </c>
      <c r="OBQ402" s="95">
        <v>45109</v>
      </c>
      <c r="OBR402" s="65" t="s">
        <v>11</v>
      </c>
      <c r="OBS402" s="370" t="e">
        <f>VLOOKUP(OCA402,Teams,2)</f>
        <v>#REF!</v>
      </c>
      <c r="OBT402" s="370" t="e">
        <f>VLOOKUP(OCB402,Teams,2)</f>
        <v>#REF!</v>
      </c>
      <c r="OBU402" s="464"/>
      <c r="OBV402" s="369">
        <v>0.33333333333333331</v>
      </c>
      <c r="OBW402" s="370" t="e">
        <f>VLOOKUP(OBS402,fields,2)</f>
        <v>#REF!</v>
      </c>
      <c r="OBX402" s="73" t="s">
        <v>985</v>
      </c>
      <c r="OBY402" s="95">
        <v>45109</v>
      </c>
      <c r="OBZ402" s="65" t="s">
        <v>11</v>
      </c>
      <c r="OCA402" s="370" t="e">
        <f>VLOOKUP(OCI402,Teams,2)</f>
        <v>#REF!</v>
      </c>
      <c r="OCB402" s="370" t="e">
        <f>VLOOKUP(OCJ402,Teams,2)</f>
        <v>#REF!</v>
      </c>
      <c r="OCC402" s="464"/>
      <c r="OCD402" s="369">
        <v>0.33333333333333331</v>
      </c>
      <c r="OCE402" s="370" t="e">
        <f>VLOOKUP(OCA402,fields,2)</f>
        <v>#REF!</v>
      </c>
      <c r="OCF402" s="73" t="s">
        <v>985</v>
      </c>
      <c r="OCG402" s="95">
        <v>45109</v>
      </c>
      <c r="OCH402" s="65" t="s">
        <v>11</v>
      </c>
      <c r="OCI402" s="370" t="e">
        <f>VLOOKUP(OCQ402,Teams,2)</f>
        <v>#REF!</v>
      </c>
      <c r="OCJ402" s="370" t="e">
        <f>VLOOKUP(OCR402,Teams,2)</f>
        <v>#REF!</v>
      </c>
      <c r="OCK402" s="464"/>
      <c r="OCL402" s="369">
        <v>0.33333333333333331</v>
      </c>
      <c r="OCM402" s="370" t="e">
        <f>VLOOKUP(OCI402,fields,2)</f>
        <v>#REF!</v>
      </c>
      <c r="OCN402" s="73" t="s">
        <v>985</v>
      </c>
      <c r="OCO402" s="95">
        <v>45109</v>
      </c>
      <c r="OCP402" s="65" t="s">
        <v>11</v>
      </c>
      <c r="OCQ402" s="370" t="e">
        <f>VLOOKUP(OCY402,Teams,2)</f>
        <v>#REF!</v>
      </c>
      <c r="OCR402" s="370" t="e">
        <f>VLOOKUP(OCZ402,Teams,2)</f>
        <v>#REF!</v>
      </c>
      <c r="OCS402" s="464"/>
      <c r="OCT402" s="369">
        <v>0.33333333333333331</v>
      </c>
      <c r="OCU402" s="370" t="e">
        <f>VLOOKUP(OCQ402,fields,2)</f>
        <v>#REF!</v>
      </c>
      <c r="OCV402" s="73" t="s">
        <v>985</v>
      </c>
      <c r="OCW402" s="95">
        <v>45109</v>
      </c>
      <c r="OCX402" s="65" t="s">
        <v>11</v>
      </c>
      <c r="OCY402" s="370" t="e">
        <f>VLOOKUP(ODG402,Teams,2)</f>
        <v>#REF!</v>
      </c>
      <c r="OCZ402" s="370" t="e">
        <f>VLOOKUP(ODH402,Teams,2)</f>
        <v>#REF!</v>
      </c>
      <c r="ODA402" s="464"/>
      <c r="ODB402" s="369">
        <v>0.33333333333333331</v>
      </c>
      <c r="ODC402" s="370" t="e">
        <f>VLOOKUP(OCY402,fields,2)</f>
        <v>#REF!</v>
      </c>
      <c r="ODD402" s="73" t="s">
        <v>985</v>
      </c>
      <c r="ODE402" s="95">
        <v>45109</v>
      </c>
      <c r="ODF402" s="65" t="s">
        <v>11</v>
      </c>
      <c r="ODG402" s="370" t="e">
        <f>VLOOKUP(ODO402,Teams,2)</f>
        <v>#REF!</v>
      </c>
      <c r="ODH402" s="370" t="e">
        <f>VLOOKUP(ODP402,Teams,2)</f>
        <v>#REF!</v>
      </c>
      <c r="ODI402" s="464"/>
      <c r="ODJ402" s="369">
        <v>0.33333333333333331</v>
      </c>
      <c r="ODK402" s="370" t="e">
        <f>VLOOKUP(ODG402,fields,2)</f>
        <v>#REF!</v>
      </c>
      <c r="ODL402" s="73" t="s">
        <v>985</v>
      </c>
      <c r="ODM402" s="95">
        <v>45109</v>
      </c>
      <c r="ODN402" s="65" t="s">
        <v>11</v>
      </c>
      <c r="ODO402" s="370" t="e">
        <f>VLOOKUP(ODW402,Teams,2)</f>
        <v>#REF!</v>
      </c>
      <c r="ODP402" s="370" t="e">
        <f>VLOOKUP(ODX402,Teams,2)</f>
        <v>#REF!</v>
      </c>
      <c r="ODQ402" s="464"/>
      <c r="ODR402" s="369">
        <v>0.33333333333333331</v>
      </c>
      <c r="ODS402" s="370" t="e">
        <f>VLOOKUP(ODO402,fields,2)</f>
        <v>#REF!</v>
      </c>
      <c r="ODT402" s="73" t="s">
        <v>985</v>
      </c>
      <c r="ODU402" s="95">
        <v>45109</v>
      </c>
      <c r="ODV402" s="65" t="s">
        <v>11</v>
      </c>
      <c r="ODW402" s="370" t="e">
        <f>VLOOKUP(OEE402,Teams,2)</f>
        <v>#REF!</v>
      </c>
      <c r="ODX402" s="370" t="e">
        <f>VLOOKUP(OEF402,Teams,2)</f>
        <v>#REF!</v>
      </c>
      <c r="ODY402" s="464"/>
      <c r="ODZ402" s="369">
        <v>0.33333333333333331</v>
      </c>
      <c r="OEA402" s="370" t="e">
        <f>VLOOKUP(ODW402,fields,2)</f>
        <v>#REF!</v>
      </c>
      <c r="OEB402" s="73" t="s">
        <v>985</v>
      </c>
      <c r="OEC402" s="95">
        <v>45109</v>
      </c>
      <c r="OED402" s="65" t="s">
        <v>11</v>
      </c>
      <c r="OEE402" s="370" t="e">
        <f>VLOOKUP(OEM402,Teams,2)</f>
        <v>#REF!</v>
      </c>
      <c r="OEF402" s="370" t="e">
        <f>VLOOKUP(OEN402,Teams,2)</f>
        <v>#REF!</v>
      </c>
      <c r="OEG402" s="464"/>
      <c r="OEH402" s="369">
        <v>0.33333333333333331</v>
      </c>
      <c r="OEI402" s="370" t="e">
        <f>VLOOKUP(OEE402,fields,2)</f>
        <v>#REF!</v>
      </c>
      <c r="OEJ402" s="73" t="s">
        <v>985</v>
      </c>
      <c r="OEK402" s="95">
        <v>45109</v>
      </c>
      <c r="OEL402" s="65" t="s">
        <v>11</v>
      </c>
      <c r="OEM402" s="370" t="e">
        <f>VLOOKUP(OEU402,Teams,2)</f>
        <v>#REF!</v>
      </c>
      <c r="OEN402" s="370" t="e">
        <f>VLOOKUP(OEV402,Teams,2)</f>
        <v>#REF!</v>
      </c>
      <c r="OEO402" s="464"/>
      <c r="OEP402" s="369">
        <v>0.33333333333333331</v>
      </c>
      <c r="OEQ402" s="370" t="e">
        <f>VLOOKUP(OEM402,fields,2)</f>
        <v>#REF!</v>
      </c>
      <c r="OER402" s="73" t="s">
        <v>985</v>
      </c>
      <c r="OES402" s="95">
        <v>45109</v>
      </c>
      <c r="OET402" s="65" t="s">
        <v>11</v>
      </c>
      <c r="OEU402" s="370" t="e">
        <f>VLOOKUP(OFC402,Teams,2)</f>
        <v>#REF!</v>
      </c>
      <c r="OEV402" s="370" t="e">
        <f>VLOOKUP(OFD402,Teams,2)</f>
        <v>#REF!</v>
      </c>
      <c r="OEW402" s="464"/>
      <c r="OEX402" s="369">
        <v>0.33333333333333331</v>
      </c>
      <c r="OEY402" s="370" t="e">
        <f>VLOOKUP(OEU402,fields,2)</f>
        <v>#REF!</v>
      </c>
      <c r="OEZ402" s="73" t="s">
        <v>985</v>
      </c>
      <c r="OFA402" s="95">
        <v>45109</v>
      </c>
      <c r="OFB402" s="65" t="s">
        <v>11</v>
      </c>
      <c r="OFC402" s="370" t="e">
        <f>VLOOKUP(OFK402,Teams,2)</f>
        <v>#REF!</v>
      </c>
      <c r="OFD402" s="370" t="e">
        <f>VLOOKUP(OFL402,Teams,2)</f>
        <v>#REF!</v>
      </c>
      <c r="OFE402" s="464"/>
      <c r="OFF402" s="369">
        <v>0.33333333333333331</v>
      </c>
      <c r="OFG402" s="370" t="e">
        <f>VLOOKUP(OFC402,fields,2)</f>
        <v>#REF!</v>
      </c>
      <c r="OFH402" s="73" t="s">
        <v>985</v>
      </c>
      <c r="OFI402" s="95">
        <v>45109</v>
      </c>
      <c r="OFJ402" s="65" t="s">
        <v>11</v>
      </c>
      <c r="OFK402" s="370" t="e">
        <f>VLOOKUP(OFS402,Teams,2)</f>
        <v>#REF!</v>
      </c>
      <c r="OFL402" s="370" t="e">
        <f>VLOOKUP(OFT402,Teams,2)</f>
        <v>#REF!</v>
      </c>
      <c r="OFM402" s="464"/>
      <c r="OFN402" s="369">
        <v>0.33333333333333331</v>
      </c>
      <c r="OFO402" s="370" t="e">
        <f>VLOOKUP(OFK402,fields,2)</f>
        <v>#REF!</v>
      </c>
      <c r="OFP402" s="73" t="s">
        <v>985</v>
      </c>
      <c r="OFQ402" s="95">
        <v>45109</v>
      </c>
      <c r="OFR402" s="65" t="s">
        <v>11</v>
      </c>
      <c r="OFS402" s="370" t="e">
        <f>VLOOKUP(OGA402,Teams,2)</f>
        <v>#REF!</v>
      </c>
      <c r="OFT402" s="370" t="e">
        <f>VLOOKUP(OGB402,Teams,2)</f>
        <v>#REF!</v>
      </c>
      <c r="OFU402" s="464"/>
      <c r="OFV402" s="369">
        <v>0.33333333333333331</v>
      </c>
      <c r="OFW402" s="370" t="e">
        <f>VLOOKUP(OFS402,fields,2)</f>
        <v>#REF!</v>
      </c>
      <c r="OFX402" s="73" t="s">
        <v>985</v>
      </c>
      <c r="OFY402" s="95">
        <v>45109</v>
      </c>
      <c r="OFZ402" s="65" t="s">
        <v>11</v>
      </c>
      <c r="OGA402" s="370" t="e">
        <f>VLOOKUP(OGI402,Teams,2)</f>
        <v>#REF!</v>
      </c>
      <c r="OGB402" s="370" t="e">
        <f>VLOOKUP(OGJ402,Teams,2)</f>
        <v>#REF!</v>
      </c>
      <c r="OGC402" s="464"/>
      <c r="OGD402" s="369">
        <v>0.33333333333333331</v>
      </c>
      <c r="OGE402" s="370" t="e">
        <f>VLOOKUP(OGA402,fields,2)</f>
        <v>#REF!</v>
      </c>
      <c r="OGF402" s="73" t="s">
        <v>985</v>
      </c>
      <c r="OGG402" s="95">
        <v>45109</v>
      </c>
      <c r="OGH402" s="65" t="s">
        <v>11</v>
      </c>
      <c r="OGI402" s="370" t="e">
        <f>VLOOKUP(OGQ402,Teams,2)</f>
        <v>#REF!</v>
      </c>
      <c r="OGJ402" s="370" t="e">
        <f>VLOOKUP(OGR402,Teams,2)</f>
        <v>#REF!</v>
      </c>
      <c r="OGK402" s="464"/>
      <c r="OGL402" s="369">
        <v>0.33333333333333331</v>
      </c>
      <c r="OGM402" s="370" t="e">
        <f>VLOOKUP(OGI402,fields,2)</f>
        <v>#REF!</v>
      </c>
      <c r="OGN402" s="73" t="s">
        <v>985</v>
      </c>
      <c r="OGO402" s="95">
        <v>45109</v>
      </c>
      <c r="OGP402" s="65" t="s">
        <v>11</v>
      </c>
      <c r="OGQ402" s="370" t="e">
        <f>VLOOKUP(OGY402,Teams,2)</f>
        <v>#REF!</v>
      </c>
      <c r="OGR402" s="370" t="e">
        <f>VLOOKUP(OGZ402,Teams,2)</f>
        <v>#REF!</v>
      </c>
      <c r="OGS402" s="464"/>
      <c r="OGT402" s="369">
        <v>0.33333333333333331</v>
      </c>
      <c r="OGU402" s="370" t="e">
        <f>VLOOKUP(OGQ402,fields,2)</f>
        <v>#REF!</v>
      </c>
      <c r="OGV402" s="73" t="s">
        <v>985</v>
      </c>
      <c r="OGW402" s="95">
        <v>45109</v>
      </c>
      <c r="OGX402" s="65" t="s">
        <v>11</v>
      </c>
      <c r="OGY402" s="370" t="e">
        <f>VLOOKUP(OHG402,Teams,2)</f>
        <v>#REF!</v>
      </c>
      <c r="OGZ402" s="370" t="e">
        <f>VLOOKUP(OHH402,Teams,2)</f>
        <v>#REF!</v>
      </c>
      <c r="OHA402" s="464"/>
      <c r="OHB402" s="369">
        <v>0.33333333333333331</v>
      </c>
      <c r="OHC402" s="370" t="e">
        <f>VLOOKUP(OGY402,fields,2)</f>
        <v>#REF!</v>
      </c>
      <c r="OHD402" s="73" t="s">
        <v>985</v>
      </c>
      <c r="OHE402" s="95">
        <v>45109</v>
      </c>
      <c r="OHF402" s="65" t="s">
        <v>11</v>
      </c>
      <c r="OHG402" s="370" t="e">
        <f>VLOOKUP(OHO402,Teams,2)</f>
        <v>#REF!</v>
      </c>
      <c r="OHH402" s="370" t="e">
        <f>VLOOKUP(OHP402,Teams,2)</f>
        <v>#REF!</v>
      </c>
      <c r="OHI402" s="464"/>
      <c r="OHJ402" s="369">
        <v>0.33333333333333331</v>
      </c>
      <c r="OHK402" s="370" t="e">
        <f>VLOOKUP(OHG402,fields,2)</f>
        <v>#REF!</v>
      </c>
      <c r="OHL402" s="73" t="s">
        <v>985</v>
      </c>
      <c r="OHM402" s="95">
        <v>45109</v>
      </c>
      <c r="OHN402" s="65" t="s">
        <v>11</v>
      </c>
      <c r="OHO402" s="370" t="e">
        <f>VLOOKUP(OHW402,Teams,2)</f>
        <v>#REF!</v>
      </c>
      <c r="OHP402" s="370" t="e">
        <f>VLOOKUP(OHX402,Teams,2)</f>
        <v>#REF!</v>
      </c>
      <c r="OHQ402" s="464"/>
      <c r="OHR402" s="369">
        <v>0.33333333333333331</v>
      </c>
      <c r="OHS402" s="370" t="e">
        <f>VLOOKUP(OHO402,fields,2)</f>
        <v>#REF!</v>
      </c>
      <c r="OHT402" s="73" t="s">
        <v>985</v>
      </c>
      <c r="OHU402" s="95">
        <v>45109</v>
      </c>
      <c r="OHV402" s="65" t="s">
        <v>11</v>
      </c>
      <c r="OHW402" s="370" t="e">
        <f>VLOOKUP(OIE402,Teams,2)</f>
        <v>#REF!</v>
      </c>
      <c r="OHX402" s="370" t="e">
        <f>VLOOKUP(OIF402,Teams,2)</f>
        <v>#REF!</v>
      </c>
      <c r="OHY402" s="464"/>
      <c r="OHZ402" s="369">
        <v>0.33333333333333331</v>
      </c>
      <c r="OIA402" s="370" t="e">
        <f>VLOOKUP(OHW402,fields,2)</f>
        <v>#REF!</v>
      </c>
      <c r="OIB402" s="73" t="s">
        <v>985</v>
      </c>
      <c r="OIC402" s="95">
        <v>45109</v>
      </c>
      <c r="OID402" s="65" t="s">
        <v>11</v>
      </c>
      <c r="OIE402" s="370" t="e">
        <f>VLOOKUP(OIM402,Teams,2)</f>
        <v>#REF!</v>
      </c>
      <c r="OIF402" s="370" t="e">
        <f>VLOOKUP(OIN402,Teams,2)</f>
        <v>#REF!</v>
      </c>
      <c r="OIG402" s="464"/>
      <c r="OIH402" s="369">
        <v>0.33333333333333331</v>
      </c>
      <c r="OII402" s="370" t="e">
        <f>VLOOKUP(OIE402,fields,2)</f>
        <v>#REF!</v>
      </c>
      <c r="OIJ402" s="73" t="s">
        <v>985</v>
      </c>
      <c r="OIK402" s="95">
        <v>45109</v>
      </c>
      <c r="OIL402" s="65" t="s">
        <v>11</v>
      </c>
      <c r="OIM402" s="370" t="e">
        <f>VLOOKUP(OIU402,Teams,2)</f>
        <v>#REF!</v>
      </c>
      <c r="OIN402" s="370" t="e">
        <f>VLOOKUP(OIV402,Teams,2)</f>
        <v>#REF!</v>
      </c>
      <c r="OIO402" s="464"/>
      <c r="OIP402" s="369">
        <v>0.33333333333333331</v>
      </c>
      <c r="OIQ402" s="370" t="e">
        <f>VLOOKUP(OIM402,fields,2)</f>
        <v>#REF!</v>
      </c>
      <c r="OIR402" s="73" t="s">
        <v>985</v>
      </c>
      <c r="OIS402" s="95">
        <v>45109</v>
      </c>
      <c r="OIT402" s="65" t="s">
        <v>11</v>
      </c>
      <c r="OIU402" s="370" t="e">
        <f>VLOOKUP(OJC402,Teams,2)</f>
        <v>#REF!</v>
      </c>
      <c r="OIV402" s="370" t="e">
        <f>VLOOKUP(OJD402,Teams,2)</f>
        <v>#REF!</v>
      </c>
      <c r="OIW402" s="464"/>
      <c r="OIX402" s="369">
        <v>0.33333333333333331</v>
      </c>
      <c r="OIY402" s="370" t="e">
        <f>VLOOKUP(OIU402,fields,2)</f>
        <v>#REF!</v>
      </c>
      <c r="OIZ402" s="73" t="s">
        <v>985</v>
      </c>
      <c r="OJA402" s="95">
        <v>45109</v>
      </c>
      <c r="OJB402" s="65" t="s">
        <v>11</v>
      </c>
      <c r="OJC402" s="370" t="e">
        <f>VLOOKUP(OJK402,Teams,2)</f>
        <v>#REF!</v>
      </c>
      <c r="OJD402" s="370" t="e">
        <f>VLOOKUP(OJL402,Teams,2)</f>
        <v>#REF!</v>
      </c>
      <c r="OJE402" s="464"/>
      <c r="OJF402" s="369">
        <v>0.33333333333333331</v>
      </c>
      <c r="OJG402" s="370" t="e">
        <f>VLOOKUP(OJC402,fields,2)</f>
        <v>#REF!</v>
      </c>
      <c r="OJH402" s="73" t="s">
        <v>985</v>
      </c>
      <c r="OJI402" s="95">
        <v>45109</v>
      </c>
      <c r="OJJ402" s="65" t="s">
        <v>11</v>
      </c>
      <c r="OJK402" s="370" t="e">
        <f>VLOOKUP(OJS402,Teams,2)</f>
        <v>#REF!</v>
      </c>
      <c r="OJL402" s="370" t="e">
        <f>VLOOKUP(OJT402,Teams,2)</f>
        <v>#REF!</v>
      </c>
      <c r="OJM402" s="464"/>
      <c r="OJN402" s="369">
        <v>0.33333333333333331</v>
      </c>
      <c r="OJO402" s="370" t="e">
        <f>VLOOKUP(OJK402,fields,2)</f>
        <v>#REF!</v>
      </c>
      <c r="OJP402" s="73" t="s">
        <v>985</v>
      </c>
      <c r="OJQ402" s="95">
        <v>45109</v>
      </c>
      <c r="OJR402" s="65" t="s">
        <v>11</v>
      </c>
      <c r="OJS402" s="370" t="e">
        <f>VLOOKUP(OKA402,Teams,2)</f>
        <v>#REF!</v>
      </c>
      <c r="OJT402" s="370" t="e">
        <f>VLOOKUP(OKB402,Teams,2)</f>
        <v>#REF!</v>
      </c>
      <c r="OJU402" s="464"/>
      <c r="OJV402" s="369">
        <v>0.33333333333333331</v>
      </c>
      <c r="OJW402" s="370" t="e">
        <f>VLOOKUP(OJS402,fields,2)</f>
        <v>#REF!</v>
      </c>
      <c r="OJX402" s="73" t="s">
        <v>985</v>
      </c>
      <c r="OJY402" s="95">
        <v>45109</v>
      </c>
      <c r="OJZ402" s="65" t="s">
        <v>11</v>
      </c>
      <c r="OKA402" s="370" t="e">
        <f>VLOOKUP(OKI402,Teams,2)</f>
        <v>#REF!</v>
      </c>
      <c r="OKB402" s="370" t="e">
        <f>VLOOKUP(OKJ402,Teams,2)</f>
        <v>#REF!</v>
      </c>
      <c r="OKC402" s="464"/>
      <c r="OKD402" s="369">
        <v>0.33333333333333331</v>
      </c>
      <c r="OKE402" s="370" t="e">
        <f>VLOOKUP(OKA402,fields,2)</f>
        <v>#REF!</v>
      </c>
      <c r="OKF402" s="73" t="s">
        <v>985</v>
      </c>
      <c r="OKG402" s="95">
        <v>45109</v>
      </c>
      <c r="OKH402" s="65" t="s">
        <v>11</v>
      </c>
      <c r="OKI402" s="370" t="e">
        <f>VLOOKUP(OKQ402,Teams,2)</f>
        <v>#REF!</v>
      </c>
      <c r="OKJ402" s="370" t="e">
        <f>VLOOKUP(OKR402,Teams,2)</f>
        <v>#REF!</v>
      </c>
      <c r="OKK402" s="464"/>
      <c r="OKL402" s="369">
        <v>0.33333333333333331</v>
      </c>
      <c r="OKM402" s="370" t="e">
        <f>VLOOKUP(OKI402,fields,2)</f>
        <v>#REF!</v>
      </c>
      <c r="OKN402" s="73" t="s">
        <v>985</v>
      </c>
      <c r="OKO402" s="95">
        <v>45109</v>
      </c>
      <c r="OKP402" s="65" t="s">
        <v>11</v>
      </c>
      <c r="OKQ402" s="370" t="e">
        <f>VLOOKUP(OKY402,Teams,2)</f>
        <v>#REF!</v>
      </c>
      <c r="OKR402" s="370" t="e">
        <f>VLOOKUP(OKZ402,Teams,2)</f>
        <v>#REF!</v>
      </c>
      <c r="OKS402" s="464"/>
      <c r="OKT402" s="369">
        <v>0.33333333333333331</v>
      </c>
      <c r="OKU402" s="370" t="e">
        <f>VLOOKUP(OKQ402,fields,2)</f>
        <v>#REF!</v>
      </c>
      <c r="OKV402" s="73" t="s">
        <v>985</v>
      </c>
      <c r="OKW402" s="95">
        <v>45109</v>
      </c>
      <c r="OKX402" s="65" t="s">
        <v>11</v>
      </c>
      <c r="OKY402" s="370" t="e">
        <f>VLOOKUP(OLG402,Teams,2)</f>
        <v>#REF!</v>
      </c>
      <c r="OKZ402" s="370" t="e">
        <f>VLOOKUP(OLH402,Teams,2)</f>
        <v>#REF!</v>
      </c>
      <c r="OLA402" s="464"/>
      <c r="OLB402" s="369">
        <v>0.33333333333333331</v>
      </c>
      <c r="OLC402" s="370" t="e">
        <f>VLOOKUP(OKY402,fields,2)</f>
        <v>#REF!</v>
      </c>
      <c r="OLD402" s="73" t="s">
        <v>985</v>
      </c>
      <c r="OLE402" s="95">
        <v>45109</v>
      </c>
      <c r="OLF402" s="65" t="s">
        <v>11</v>
      </c>
      <c r="OLG402" s="370" t="e">
        <f>VLOOKUP(OLO402,Teams,2)</f>
        <v>#REF!</v>
      </c>
      <c r="OLH402" s="370" t="e">
        <f>VLOOKUP(OLP402,Teams,2)</f>
        <v>#REF!</v>
      </c>
      <c r="OLI402" s="464"/>
      <c r="OLJ402" s="369">
        <v>0.33333333333333331</v>
      </c>
      <c r="OLK402" s="370" t="e">
        <f>VLOOKUP(OLG402,fields,2)</f>
        <v>#REF!</v>
      </c>
      <c r="OLL402" s="73" t="s">
        <v>985</v>
      </c>
      <c r="OLM402" s="95">
        <v>45109</v>
      </c>
      <c r="OLN402" s="65" t="s">
        <v>11</v>
      </c>
      <c r="OLO402" s="370" t="e">
        <f>VLOOKUP(OLW402,Teams,2)</f>
        <v>#REF!</v>
      </c>
      <c r="OLP402" s="370" t="e">
        <f>VLOOKUP(OLX402,Teams,2)</f>
        <v>#REF!</v>
      </c>
      <c r="OLQ402" s="464"/>
      <c r="OLR402" s="369">
        <v>0.33333333333333331</v>
      </c>
      <c r="OLS402" s="370" t="e">
        <f>VLOOKUP(OLO402,fields,2)</f>
        <v>#REF!</v>
      </c>
      <c r="OLT402" s="73" t="s">
        <v>985</v>
      </c>
      <c r="OLU402" s="95">
        <v>45109</v>
      </c>
      <c r="OLV402" s="65" t="s">
        <v>11</v>
      </c>
      <c r="OLW402" s="370" t="e">
        <f>VLOOKUP(OME402,Teams,2)</f>
        <v>#REF!</v>
      </c>
      <c r="OLX402" s="370" t="e">
        <f>VLOOKUP(OMF402,Teams,2)</f>
        <v>#REF!</v>
      </c>
      <c r="OLY402" s="464"/>
      <c r="OLZ402" s="369">
        <v>0.33333333333333331</v>
      </c>
      <c r="OMA402" s="370" t="e">
        <f>VLOOKUP(OLW402,fields,2)</f>
        <v>#REF!</v>
      </c>
      <c r="OMB402" s="73" t="s">
        <v>985</v>
      </c>
      <c r="OMC402" s="95">
        <v>45109</v>
      </c>
      <c r="OMD402" s="65" t="s">
        <v>11</v>
      </c>
      <c r="OME402" s="370" t="e">
        <f>VLOOKUP(OMM402,Teams,2)</f>
        <v>#REF!</v>
      </c>
      <c r="OMF402" s="370" t="e">
        <f>VLOOKUP(OMN402,Teams,2)</f>
        <v>#REF!</v>
      </c>
      <c r="OMG402" s="464"/>
      <c r="OMH402" s="369">
        <v>0.33333333333333331</v>
      </c>
      <c r="OMI402" s="370" t="e">
        <f>VLOOKUP(OME402,fields,2)</f>
        <v>#REF!</v>
      </c>
      <c r="OMJ402" s="73" t="s">
        <v>985</v>
      </c>
      <c r="OMK402" s="95">
        <v>45109</v>
      </c>
      <c r="OML402" s="65" t="s">
        <v>11</v>
      </c>
      <c r="OMM402" s="370" t="e">
        <f>VLOOKUP(OMU402,Teams,2)</f>
        <v>#REF!</v>
      </c>
      <c r="OMN402" s="370" t="e">
        <f>VLOOKUP(OMV402,Teams,2)</f>
        <v>#REF!</v>
      </c>
      <c r="OMO402" s="464"/>
      <c r="OMP402" s="369">
        <v>0.33333333333333331</v>
      </c>
      <c r="OMQ402" s="370" t="e">
        <f>VLOOKUP(OMM402,fields,2)</f>
        <v>#REF!</v>
      </c>
      <c r="OMR402" s="73" t="s">
        <v>985</v>
      </c>
      <c r="OMS402" s="95">
        <v>45109</v>
      </c>
      <c r="OMT402" s="65" t="s">
        <v>11</v>
      </c>
      <c r="OMU402" s="370" t="e">
        <f>VLOOKUP(ONC402,Teams,2)</f>
        <v>#REF!</v>
      </c>
      <c r="OMV402" s="370" t="e">
        <f>VLOOKUP(OND402,Teams,2)</f>
        <v>#REF!</v>
      </c>
      <c r="OMW402" s="464"/>
      <c r="OMX402" s="369">
        <v>0.33333333333333331</v>
      </c>
      <c r="OMY402" s="370" t="e">
        <f>VLOOKUP(OMU402,fields,2)</f>
        <v>#REF!</v>
      </c>
      <c r="OMZ402" s="73" t="s">
        <v>985</v>
      </c>
      <c r="ONA402" s="95">
        <v>45109</v>
      </c>
      <c r="ONB402" s="65" t="s">
        <v>11</v>
      </c>
      <c r="ONC402" s="370" t="e">
        <f>VLOOKUP(ONK402,Teams,2)</f>
        <v>#REF!</v>
      </c>
      <c r="OND402" s="370" t="e">
        <f>VLOOKUP(ONL402,Teams,2)</f>
        <v>#REF!</v>
      </c>
      <c r="ONE402" s="464"/>
      <c r="ONF402" s="369">
        <v>0.33333333333333331</v>
      </c>
      <c r="ONG402" s="370" t="e">
        <f>VLOOKUP(ONC402,fields,2)</f>
        <v>#REF!</v>
      </c>
      <c r="ONH402" s="73" t="s">
        <v>985</v>
      </c>
      <c r="ONI402" s="95">
        <v>45109</v>
      </c>
      <c r="ONJ402" s="65" t="s">
        <v>11</v>
      </c>
      <c r="ONK402" s="370" t="e">
        <f>VLOOKUP(ONS402,Teams,2)</f>
        <v>#REF!</v>
      </c>
      <c r="ONL402" s="370" t="e">
        <f>VLOOKUP(ONT402,Teams,2)</f>
        <v>#REF!</v>
      </c>
      <c r="ONM402" s="464"/>
      <c r="ONN402" s="369">
        <v>0.33333333333333331</v>
      </c>
      <c r="ONO402" s="370" t="e">
        <f>VLOOKUP(ONK402,fields,2)</f>
        <v>#REF!</v>
      </c>
      <c r="ONP402" s="73" t="s">
        <v>985</v>
      </c>
      <c r="ONQ402" s="95">
        <v>45109</v>
      </c>
      <c r="ONR402" s="65" t="s">
        <v>11</v>
      </c>
      <c r="ONS402" s="370" t="e">
        <f>VLOOKUP(OOA402,Teams,2)</f>
        <v>#REF!</v>
      </c>
      <c r="ONT402" s="370" t="e">
        <f>VLOOKUP(OOB402,Teams,2)</f>
        <v>#REF!</v>
      </c>
      <c r="ONU402" s="464"/>
      <c r="ONV402" s="369">
        <v>0.33333333333333331</v>
      </c>
      <c r="ONW402" s="370" t="e">
        <f>VLOOKUP(ONS402,fields,2)</f>
        <v>#REF!</v>
      </c>
      <c r="ONX402" s="73" t="s">
        <v>985</v>
      </c>
      <c r="ONY402" s="95">
        <v>45109</v>
      </c>
      <c r="ONZ402" s="65" t="s">
        <v>11</v>
      </c>
      <c r="OOA402" s="370" t="e">
        <f>VLOOKUP(OOI402,Teams,2)</f>
        <v>#REF!</v>
      </c>
      <c r="OOB402" s="370" t="e">
        <f>VLOOKUP(OOJ402,Teams,2)</f>
        <v>#REF!</v>
      </c>
      <c r="OOC402" s="464"/>
      <c r="OOD402" s="369">
        <v>0.33333333333333331</v>
      </c>
      <c r="OOE402" s="370" t="e">
        <f>VLOOKUP(OOA402,fields,2)</f>
        <v>#REF!</v>
      </c>
      <c r="OOF402" s="73" t="s">
        <v>985</v>
      </c>
      <c r="OOG402" s="95">
        <v>45109</v>
      </c>
      <c r="OOH402" s="65" t="s">
        <v>11</v>
      </c>
      <c r="OOI402" s="370" t="e">
        <f>VLOOKUP(OOQ402,Teams,2)</f>
        <v>#REF!</v>
      </c>
      <c r="OOJ402" s="370" t="e">
        <f>VLOOKUP(OOR402,Teams,2)</f>
        <v>#REF!</v>
      </c>
      <c r="OOK402" s="464"/>
      <c r="OOL402" s="369">
        <v>0.33333333333333331</v>
      </c>
      <c r="OOM402" s="370" t="e">
        <f>VLOOKUP(OOI402,fields,2)</f>
        <v>#REF!</v>
      </c>
      <c r="OON402" s="73" t="s">
        <v>985</v>
      </c>
      <c r="OOO402" s="95">
        <v>45109</v>
      </c>
      <c r="OOP402" s="65" t="s">
        <v>11</v>
      </c>
      <c r="OOQ402" s="370" t="e">
        <f>VLOOKUP(OOY402,Teams,2)</f>
        <v>#REF!</v>
      </c>
      <c r="OOR402" s="370" t="e">
        <f>VLOOKUP(OOZ402,Teams,2)</f>
        <v>#REF!</v>
      </c>
      <c r="OOS402" s="464"/>
      <c r="OOT402" s="369">
        <v>0.33333333333333331</v>
      </c>
      <c r="OOU402" s="370" t="e">
        <f>VLOOKUP(OOQ402,fields,2)</f>
        <v>#REF!</v>
      </c>
      <c r="OOV402" s="73" t="s">
        <v>985</v>
      </c>
      <c r="OOW402" s="95">
        <v>45109</v>
      </c>
      <c r="OOX402" s="65" t="s">
        <v>11</v>
      </c>
      <c r="OOY402" s="370" t="e">
        <f>VLOOKUP(OPG402,Teams,2)</f>
        <v>#REF!</v>
      </c>
      <c r="OOZ402" s="370" t="e">
        <f>VLOOKUP(OPH402,Teams,2)</f>
        <v>#REF!</v>
      </c>
      <c r="OPA402" s="464"/>
      <c r="OPB402" s="369">
        <v>0.33333333333333331</v>
      </c>
      <c r="OPC402" s="370" t="e">
        <f>VLOOKUP(OOY402,fields,2)</f>
        <v>#REF!</v>
      </c>
      <c r="OPD402" s="73" t="s">
        <v>985</v>
      </c>
      <c r="OPE402" s="95">
        <v>45109</v>
      </c>
      <c r="OPF402" s="65" t="s">
        <v>11</v>
      </c>
      <c r="OPG402" s="370" t="e">
        <f>VLOOKUP(OPO402,Teams,2)</f>
        <v>#REF!</v>
      </c>
      <c r="OPH402" s="370" t="e">
        <f>VLOOKUP(OPP402,Teams,2)</f>
        <v>#REF!</v>
      </c>
      <c r="OPI402" s="464"/>
      <c r="OPJ402" s="369">
        <v>0.33333333333333331</v>
      </c>
      <c r="OPK402" s="370" t="e">
        <f>VLOOKUP(OPG402,fields,2)</f>
        <v>#REF!</v>
      </c>
      <c r="OPL402" s="73" t="s">
        <v>985</v>
      </c>
      <c r="OPM402" s="95">
        <v>45109</v>
      </c>
      <c r="OPN402" s="65" t="s">
        <v>11</v>
      </c>
      <c r="OPO402" s="370" t="e">
        <f>VLOOKUP(OPW402,Teams,2)</f>
        <v>#REF!</v>
      </c>
      <c r="OPP402" s="370" t="e">
        <f>VLOOKUP(OPX402,Teams,2)</f>
        <v>#REF!</v>
      </c>
      <c r="OPQ402" s="464"/>
      <c r="OPR402" s="369">
        <v>0.33333333333333331</v>
      </c>
      <c r="OPS402" s="370" t="e">
        <f>VLOOKUP(OPO402,fields,2)</f>
        <v>#REF!</v>
      </c>
      <c r="OPT402" s="73" t="s">
        <v>985</v>
      </c>
      <c r="OPU402" s="95">
        <v>45109</v>
      </c>
      <c r="OPV402" s="65" t="s">
        <v>11</v>
      </c>
      <c r="OPW402" s="370" t="e">
        <f>VLOOKUP(OQE402,Teams,2)</f>
        <v>#REF!</v>
      </c>
      <c r="OPX402" s="370" t="e">
        <f>VLOOKUP(OQF402,Teams,2)</f>
        <v>#REF!</v>
      </c>
      <c r="OPY402" s="464"/>
      <c r="OPZ402" s="369">
        <v>0.33333333333333331</v>
      </c>
      <c r="OQA402" s="370" t="e">
        <f>VLOOKUP(OPW402,fields,2)</f>
        <v>#REF!</v>
      </c>
      <c r="OQB402" s="73" t="s">
        <v>985</v>
      </c>
      <c r="OQC402" s="95">
        <v>45109</v>
      </c>
      <c r="OQD402" s="65" t="s">
        <v>11</v>
      </c>
      <c r="OQE402" s="370" t="e">
        <f>VLOOKUP(OQM402,Teams,2)</f>
        <v>#REF!</v>
      </c>
      <c r="OQF402" s="370" t="e">
        <f>VLOOKUP(OQN402,Teams,2)</f>
        <v>#REF!</v>
      </c>
      <c r="OQG402" s="464"/>
      <c r="OQH402" s="369">
        <v>0.33333333333333331</v>
      </c>
      <c r="OQI402" s="370" t="e">
        <f>VLOOKUP(OQE402,fields,2)</f>
        <v>#REF!</v>
      </c>
      <c r="OQJ402" s="73" t="s">
        <v>985</v>
      </c>
      <c r="OQK402" s="95">
        <v>45109</v>
      </c>
      <c r="OQL402" s="65" t="s">
        <v>11</v>
      </c>
      <c r="OQM402" s="370" t="e">
        <f>VLOOKUP(OQU402,Teams,2)</f>
        <v>#REF!</v>
      </c>
      <c r="OQN402" s="370" t="e">
        <f>VLOOKUP(OQV402,Teams,2)</f>
        <v>#REF!</v>
      </c>
      <c r="OQO402" s="464"/>
      <c r="OQP402" s="369">
        <v>0.33333333333333331</v>
      </c>
      <c r="OQQ402" s="370" t="e">
        <f>VLOOKUP(OQM402,fields,2)</f>
        <v>#REF!</v>
      </c>
      <c r="OQR402" s="73" t="s">
        <v>985</v>
      </c>
      <c r="OQS402" s="95">
        <v>45109</v>
      </c>
      <c r="OQT402" s="65" t="s">
        <v>11</v>
      </c>
      <c r="OQU402" s="370" t="e">
        <f>VLOOKUP(ORC402,Teams,2)</f>
        <v>#REF!</v>
      </c>
      <c r="OQV402" s="370" t="e">
        <f>VLOOKUP(ORD402,Teams,2)</f>
        <v>#REF!</v>
      </c>
      <c r="OQW402" s="464"/>
      <c r="OQX402" s="369">
        <v>0.33333333333333331</v>
      </c>
      <c r="OQY402" s="370" t="e">
        <f>VLOOKUP(OQU402,fields,2)</f>
        <v>#REF!</v>
      </c>
      <c r="OQZ402" s="73" t="s">
        <v>985</v>
      </c>
      <c r="ORA402" s="95">
        <v>45109</v>
      </c>
      <c r="ORB402" s="65" t="s">
        <v>11</v>
      </c>
      <c r="ORC402" s="370" t="e">
        <f>VLOOKUP(ORK402,Teams,2)</f>
        <v>#REF!</v>
      </c>
      <c r="ORD402" s="370" t="e">
        <f>VLOOKUP(ORL402,Teams,2)</f>
        <v>#REF!</v>
      </c>
      <c r="ORE402" s="464"/>
      <c r="ORF402" s="369">
        <v>0.33333333333333331</v>
      </c>
      <c r="ORG402" s="370" t="e">
        <f>VLOOKUP(ORC402,fields,2)</f>
        <v>#REF!</v>
      </c>
      <c r="ORH402" s="73" t="s">
        <v>985</v>
      </c>
      <c r="ORI402" s="95">
        <v>45109</v>
      </c>
      <c r="ORJ402" s="65" t="s">
        <v>11</v>
      </c>
      <c r="ORK402" s="370" t="e">
        <f>VLOOKUP(ORS402,Teams,2)</f>
        <v>#REF!</v>
      </c>
      <c r="ORL402" s="370" t="e">
        <f>VLOOKUP(ORT402,Teams,2)</f>
        <v>#REF!</v>
      </c>
      <c r="ORM402" s="464"/>
      <c r="ORN402" s="369">
        <v>0.33333333333333331</v>
      </c>
      <c r="ORO402" s="370" t="e">
        <f>VLOOKUP(ORK402,fields,2)</f>
        <v>#REF!</v>
      </c>
      <c r="ORP402" s="73" t="s">
        <v>985</v>
      </c>
      <c r="ORQ402" s="95">
        <v>45109</v>
      </c>
      <c r="ORR402" s="65" t="s">
        <v>11</v>
      </c>
      <c r="ORS402" s="370" t="e">
        <f>VLOOKUP(OSA402,Teams,2)</f>
        <v>#REF!</v>
      </c>
      <c r="ORT402" s="370" t="e">
        <f>VLOOKUP(OSB402,Teams,2)</f>
        <v>#REF!</v>
      </c>
      <c r="ORU402" s="464"/>
      <c r="ORV402" s="369">
        <v>0.33333333333333331</v>
      </c>
      <c r="ORW402" s="370" t="e">
        <f>VLOOKUP(ORS402,fields,2)</f>
        <v>#REF!</v>
      </c>
      <c r="ORX402" s="73" t="s">
        <v>985</v>
      </c>
      <c r="ORY402" s="95">
        <v>45109</v>
      </c>
      <c r="ORZ402" s="65" t="s">
        <v>11</v>
      </c>
      <c r="OSA402" s="370" t="e">
        <f>VLOOKUP(OSI402,Teams,2)</f>
        <v>#REF!</v>
      </c>
      <c r="OSB402" s="370" t="e">
        <f>VLOOKUP(OSJ402,Teams,2)</f>
        <v>#REF!</v>
      </c>
      <c r="OSC402" s="464"/>
      <c r="OSD402" s="369">
        <v>0.33333333333333331</v>
      </c>
      <c r="OSE402" s="370" t="e">
        <f>VLOOKUP(OSA402,fields,2)</f>
        <v>#REF!</v>
      </c>
      <c r="OSF402" s="73" t="s">
        <v>985</v>
      </c>
      <c r="OSG402" s="95">
        <v>45109</v>
      </c>
      <c r="OSH402" s="65" t="s">
        <v>11</v>
      </c>
      <c r="OSI402" s="370" t="e">
        <f>VLOOKUP(OSQ402,Teams,2)</f>
        <v>#REF!</v>
      </c>
      <c r="OSJ402" s="370" t="e">
        <f>VLOOKUP(OSR402,Teams,2)</f>
        <v>#REF!</v>
      </c>
      <c r="OSK402" s="464"/>
      <c r="OSL402" s="369">
        <v>0.33333333333333331</v>
      </c>
      <c r="OSM402" s="370" t="e">
        <f>VLOOKUP(OSI402,fields,2)</f>
        <v>#REF!</v>
      </c>
      <c r="OSN402" s="73" t="s">
        <v>985</v>
      </c>
      <c r="OSO402" s="95">
        <v>45109</v>
      </c>
      <c r="OSP402" s="65" t="s">
        <v>11</v>
      </c>
      <c r="OSQ402" s="370" t="e">
        <f>VLOOKUP(OSY402,Teams,2)</f>
        <v>#REF!</v>
      </c>
      <c r="OSR402" s="370" t="e">
        <f>VLOOKUP(OSZ402,Teams,2)</f>
        <v>#REF!</v>
      </c>
      <c r="OSS402" s="464"/>
      <c r="OST402" s="369">
        <v>0.33333333333333331</v>
      </c>
      <c r="OSU402" s="370" t="e">
        <f>VLOOKUP(OSQ402,fields,2)</f>
        <v>#REF!</v>
      </c>
      <c r="OSV402" s="73" t="s">
        <v>985</v>
      </c>
      <c r="OSW402" s="95">
        <v>45109</v>
      </c>
      <c r="OSX402" s="65" t="s">
        <v>11</v>
      </c>
      <c r="OSY402" s="370" t="e">
        <f>VLOOKUP(OTG402,Teams,2)</f>
        <v>#REF!</v>
      </c>
      <c r="OSZ402" s="370" t="e">
        <f>VLOOKUP(OTH402,Teams,2)</f>
        <v>#REF!</v>
      </c>
      <c r="OTA402" s="464"/>
      <c r="OTB402" s="369">
        <v>0.33333333333333331</v>
      </c>
      <c r="OTC402" s="370" t="e">
        <f>VLOOKUP(OSY402,fields,2)</f>
        <v>#REF!</v>
      </c>
      <c r="OTD402" s="73" t="s">
        <v>985</v>
      </c>
      <c r="OTE402" s="95">
        <v>45109</v>
      </c>
      <c r="OTF402" s="65" t="s">
        <v>11</v>
      </c>
      <c r="OTG402" s="370" t="e">
        <f>VLOOKUP(OTO402,Teams,2)</f>
        <v>#REF!</v>
      </c>
      <c r="OTH402" s="370" t="e">
        <f>VLOOKUP(OTP402,Teams,2)</f>
        <v>#REF!</v>
      </c>
      <c r="OTI402" s="464"/>
      <c r="OTJ402" s="369">
        <v>0.33333333333333331</v>
      </c>
      <c r="OTK402" s="370" t="e">
        <f>VLOOKUP(OTG402,fields,2)</f>
        <v>#REF!</v>
      </c>
      <c r="OTL402" s="73" t="s">
        <v>985</v>
      </c>
      <c r="OTM402" s="95">
        <v>45109</v>
      </c>
      <c r="OTN402" s="65" t="s">
        <v>11</v>
      </c>
      <c r="OTO402" s="370" t="e">
        <f>VLOOKUP(OTW402,Teams,2)</f>
        <v>#REF!</v>
      </c>
      <c r="OTP402" s="370" t="e">
        <f>VLOOKUP(OTX402,Teams,2)</f>
        <v>#REF!</v>
      </c>
      <c r="OTQ402" s="464"/>
      <c r="OTR402" s="369">
        <v>0.33333333333333331</v>
      </c>
      <c r="OTS402" s="370" t="e">
        <f>VLOOKUP(OTO402,fields,2)</f>
        <v>#REF!</v>
      </c>
      <c r="OTT402" s="73" t="s">
        <v>985</v>
      </c>
      <c r="OTU402" s="95">
        <v>45109</v>
      </c>
      <c r="OTV402" s="65" t="s">
        <v>11</v>
      </c>
      <c r="OTW402" s="370" t="e">
        <f>VLOOKUP(OUE402,Teams,2)</f>
        <v>#REF!</v>
      </c>
      <c r="OTX402" s="370" t="e">
        <f>VLOOKUP(OUF402,Teams,2)</f>
        <v>#REF!</v>
      </c>
      <c r="OTY402" s="464"/>
      <c r="OTZ402" s="369">
        <v>0.33333333333333331</v>
      </c>
      <c r="OUA402" s="370" t="e">
        <f>VLOOKUP(OTW402,fields,2)</f>
        <v>#REF!</v>
      </c>
      <c r="OUB402" s="73" t="s">
        <v>985</v>
      </c>
      <c r="OUC402" s="95">
        <v>45109</v>
      </c>
      <c r="OUD402" s="65" t="s">
        <v>11</v>
      </c>
      <c r="OUE402" s="370" t="e">
        <f>VLOOKUP(OUM402,Teams,2)</f>
        <v>#REF!</v>
      </c>
      <c r="OUF402" s="370" t="e">
        <f>VLOOKUP(OUN402,Teams,2)</f>
        <v>#REF!</v>
      </c>
      <c r="OUG402" s="464"/>
      <c r="OUH402" s="369">
        <v>0.33333333333333331</v>
      </c>
      <c r="OUI402" s="370" t="e">
        <f>VLOOKUP(OUE402,fields,2)</f>
        <v>#REF!</v>
      </c>
      <c r="OUJ402" s="73" t="s">
        <v>985</v>
      </c>
      <c r="OUK402" s="95">
        <v>45109</v>
      </c>
      <c r="OUL402" s="65" t="s">
        <v>11</v>
      </c>
      <c r="OUM402" s="370" t="e">
        <f>VLOOKUP(OUU402,Teams,2)</f>
        <v>#REF!</v>
      </c>
      <c r="OUN402" s="370" t="e">
        <f>VLOOKUP(OUV402,Teams,2)</f>
        <v>#REF!</v>
      </c>
      <c r="OUO402" s="464"/>
      <c r="OUP402" s="369">
        <v>0.33333333333333331</v>
      </c>
      <c r="OUQ402" s="370" t="e">
        <f>VLOOKUP(OUM402,fields,2)</f>
        <v>#REF!</v>
      </c>
      <c r="OUR402" s="73" t="s">
        <v>985</v>
      </c>
      <c r="OUS402" s="95">
        <v>45109</v>
      </c>
      <c r="OUT402" s="65" t="s">
        <v>11</v>
      </c>
      <c r="OUU402" s="370" t="e">
        <f>VLOOKUP(OVC402,Teams,2)</f>
        <v>#REF!</v>
      </c>
      <c r="OUV402" s="370" t="e">
        <f>VLOOKUP(OVD402,Teams,2)</f>
        <v>#REF!</v>
      </c>
      <c r="OUW402" s="464"/>
      <c r="OUX402" s="369">
        <v>0.33333333333333331</v>
      </c>
      <c r="OUY402" s="370" t="e">
        <f>VLOOKUP(OUU402,fields,2)</f>
        <v>#REF!</v>
      </c>
      <c r="OUZ402" s="73" t="s">
        <v>985</v>
      </c>
      <c r="OVA402" s="95">
        <v>45109</v>
      </c>
      <c r="OVB402" s="65" t="s">
        <v>11</v>
      </c>
      <c r="OVC402" s="370" t="e">
        <f>VLOOKUP(OVK402,Teams,2)</f>
        <v>#REF!</v>
      </c>
      <c r="OVD402" s="370" t="e">
        <f>VLOOKUP(OVL402,Teams,2)</f>
        <v>#REF!</v>
      </c>
      <c r="OVE402" s="464"/>
      <c r="OVF402" s="369">
        <v>0.33333333333333331</v>
      </c>
      <c r="OVG402" s="370" t="e">
        <f>VLOOKUP(OVC402,fields,2)</f>
        <v>#REF!</v>
      </c>
      <c r="OVH402" s="73" t="s">
        <v>985</v>
      </c>
      <c r="OVI402" s="95">
        <v>45109</v>
      </c>
      <c r="OVJ402" s="65" t="s">
        <v>11</v>
      </c>
      <c r="OVK402" s="370" t="e">
        <f>VLOOKUP(OVS402,Teams,2)</f>
        <v>#REF!</v>
      </c>
      <c r="OVL402" s="370" t="e">
        <f>VLOOKUP(OVT402,Teams,2)</f>
        <v>#REF!</v>
      </c>
      <c r="OVM402" s="464"/>
      <c r="OVN402" s="369">
        <v>0.33333333333333331</v>
      </c>
      <c r="OVO402" s="370" t="e">
        <f>VLOOKUP(OVK402,fields,2)</f>
        <v>#REF!</v>
      </c>
      <c r="OVP402" s="73" t="s">
        <v>985</v>
      </c>
      <c r="OVQ402" s="95">
        <v>45109</v>
      </c>
      <c r="OVR402" s="65" t="s">
        <v>11</v>
      </c>
      <c r="OVS402" s="370" t="e">
        <f>VLOOKUP(OWA402,Teams,2)</f>
        <v>#REF!</v>
      </c>
      <c r="OVT402" s="370" t="e">
        <f>VLOOKUP(OWB402,Teams,2)</f>
        <v>#REF!</v>
      </c>
      <c r="OVU402" s="464"/>
      <c r="OVV402" s="369">
        <v>0.33333333333333331</v>
      </c>
      <c r="OVW402" s="370" t="e">
        <f>VLOOKUP(OVS402,fields,2)</f>
        <v>#REF!</v>
      </c>
      <c r="OVX402" s="73" t="s">
        <v>985</v>
      </c>
      <c r="OVY402" s="95">
        <v>45109</v>
      </c>
      <c r="OVZ402" s="65" t="s">
        <v>11</v>
      </c>
      <c r="OWA402" s="370" t="e">
        <f>VLOOKUP(OWI402,Teams,2)</f>
        <v>#REF!</v>
      </c>
      <c r="OWB402" s="370" t="e">
        <f>VLOOKUP(OWJ402,Teams,2)</f>
        <v>#REF!</v>
      </c>
      <c r="OWC402" s="464"/>
      <c r="OWD402" s="369">
        <v>0.33333333333333331</v>
      </c>
      <c r="OWE402" s="370" t="e">
        <f>VLOOKUP(OWA402,fields,2)</f>
        <v>#REF!</v>
      </c>
      <c r="OWF402" s="73" t="s">
        <v>985</v>
      </c>
      <c r="OWG402" s="95">
        <v>45109</v>
      </c>
      <c r="OWH402" s="65" t="s">
        <v>11</v>
      </c>
      <c r="OWI402" s="370" t="e">
        <f>VLOOKUP(OWQ402,Teams,2)</f>
        <v>#REF!</v>
      </c>
      <c r="OWJ402" s="370" t="e">
        <f>VLOOKUP(OWR402,Teams,2)</f>
        <v>#REF!</v>
      </c>
      <c r="OWK402" s="464"/>
      <c r="OWL402" s="369">
        <v>0.33333333333333331</v>
      </c>
      <c r="OWM402" s="370" t="e">
        <f>VLOOKUP(OWI402,fields,2)</f>
        <v>#REF!</v>
      </c>
      <c r="OWN402" s="73" t="s">
        <v>985</v>
      </c>
      <c r="OWO402" s="95">
        <v>45109</v>
      </c>
      <c r="OWP402" s="65" t="s">
        <v>11</v>
      </c>
      <c r="OWQ402" s="370" t="e">
        <f>VLOOKUP(OWY402,Teams,2)</f>
        <v>#REF!</v>
      </c>
      <c r="OWR402" s="370" t="e">
        <f>VLOOKUP(OWZ402,Teams,2)</f>
        <v>#REF!</v>
      </c>
      <c r="OWS402" s="464"/>
      <c r="OWT402" s="369">
        <v>0.33333333333333331</v>
      </c>
      <c r="OWU402" s="370" t="e">
        <f>VLOOKUP(OWQ402,fields,2)</f>
        <v>#REF!</v>
      </c>
      <c r="OWV402" s="73" t="s">
        <v>985</v>
      </c>
      <c r="OWW402" s="95">
        <v>45109</v>
      </c>
      <c r="OWX402" s="65" t="s">
        <v>11</v>
      </c>
      <c r="OWY402" s="370" t="e">
        <f>VLOOKUP(OXG402,Teams,2)</f>
        <v>#REF!</v>
      </c>
      <c r="OWZ402" s="370" t="e">
        <f>VLOOKUP(OXH402,Teams,2)</f>
        <v>#REF!</v>
      </c>
      <c r="OXA402" s="464"/>
      <c r="OXB402" s="369">
        <v>0.33333333333333331</v>
      </c>
      <c r="OXC402" s="370" t="e">
        <f>VLOOKUP(OWY402,fields,2)</f>
        <v>#REF!</v>
      </c>
      <c r="OXD402" s="73" t="s">
        <v>985</v>
      </c>
      <c r="OXE402" s="95">
        <v>45109</v>
      </c>
      <c r="OXF402" s="65" t="s">
        <v>11</v>
      </c>
      <c r="OXG402" s="370" t="e">
        <f>VLOOKUP(OXO402,Teams,2)</f>
        <v>#REF!</v>
      </c>
      <c r="OXH402" s="370" t="e">
        <f>VLOOKUP(OXP402,Teams,2)</f>
        <v>#REF!</v>
      </c>
      <c r="OXI402" s="464"/>
      <c r="OXJ402" s="369">
        <v>0.33333333333333331</v>
      </c>
      <c r="OXK402" s="370" t="e">
        <f>VLOOKUP(OXG402,fields,2)</f>
        <v>#REF!</v>
      </c>
      <c r="OXL402" s="73" t="s">
        <v>985</v>
      </c>
      <c r="OXM402" s="95">
        <v>45109</v>
      </c>
      <c r="OXN402" s="65" t="s">
        <v>11</v>
      </c>
      <c r="OXO402" s="370" t="e">
        <f>VLOOKUP(OXW402,Teams,2)</f>
        <v>#REF!</v>
      </c>
      <c r="OXP402" s="370" t="e">
        <f>VLOOKUP(OXX402,Teams,2)</f>
        <v>#REF!</v>
      </c>
      <c r="OXQ402" s="464"/>
      <c r="OXR402" s="369">
        <v>0.33333333333333331</v>
      </c>
      <c r="OXS402" s="370" t="e">
        <f>VLOOKUP(OXO402,fields,2)</f>
        <v>#REF!</v>
      </c>
      <c r="OXT402" s="73" t="s">
        <v>985</v>
      </c>
      <c r="OXU402" s="95">
        <v>45109</v>
      </c>
      <c r="OXV402" s="65" t="s">
        <v>11</v>
      </c>
      <c r="OXW402" s="370" t="e">
        <f>VLOOKUP(OYE402,Teams,2)</f>
        <v>#REF!</v>
      </c>
      <c r="OXX402" s="370" t="e">
        <f>VLOOKUP(OYF402,Teams,2)</f>
        <v>#REF!</v>
      </c>
      <c r="OXY402" s="464"/>
      <c r="OXZ402" s="369">
        <v>0.33333333333333331</v>
      </c>
      <c r="OYA402" s="370" t="e">
        <f>VLOOKUP(OXW402,fields,2)</f>
        <v>#REF!</v>
      </c>
      <c r="OYB402" s="73" t="s">
        <v>985</v>
      </c>
      <c r="OYC402" s="95">
        <v>45109</v>
      </c>
      <c r="OYD402" s="65" t="s">
        <v>11</v>
      </c>
      <c r="OYE402" s="370" t="e">
        <f>VLOOKUP(OYM402,Teams,2)</f>
        <v>#REF!</v>
      </c>
      <c r="OYF402" s="370" t="e">
        <f>VLOOKUP(OYN402,Teams,2)</f>
        <v>#REF!</v>
      </c>
      <c r="OYG402" s="464"/>
      <c r="OYH402" s="369">
        <v>0.33333333333333331</v>
      </c>
      <c r="OYI402" s="370" t="e">
        <f>VLOOKUP(OYE402,fields,2)</f>
        <v>#REF!</v>
      </c>
      <c r="OYJ402" s="73" t="s">
        <v>985</v>
      </c>
      <c r="OYK402" s="95">
        <v>45109</v>
      </c>
      <c r="OYL402" s="65" t="s">
        <v>11</v>
      </c>
      <c r="OYM402" s="370" t="e">
        <f>VLOOKUP(OYU402,Teams,2)</f>
        <v>#REF!</v>
      </c>
      <c r="OYN402" s="370" t="e">
        <f>VLOOKUP(OYV402,Teams,2)</f>
        <v>#REF!</v>
      </c>
      <c r="OYO402" s="464"/>
      <c r="OYP402" s="369">
        <v>0.33333333333333331</v>
      </c>
      <c r="OYQ402" s="370" t="e">
        <f>VLOOKUP(OYM402,fields,2)</f>
        <v>#REF!</v>
      </c>
      <c r="OYR402" s="73" t="s">
        <v>985</v>
      </c>
      <c r="OYS402" s="95">
        <v>45109</v>
      </c>
      <c r="OYT402" s="65" t="s">
        <v>11</v>
      </c>
      <c r="OYU402" s="370" t="e">
        <f>VLOOKUP(OZC402,Teams,2)</f>
        <v>#REF!</v>
      </c>
      <c r="OYV402" s="370" t="e">
        <f>VLOOKUP(OZD402,Teams,2)</f>
        <v>#REF!</v>
      </c>
      <c r="OYW402" s="464"/>
      <c r="OYX402" s="369">
        <v>0.33333333333333331</v>
      </c>
      <c r="OYY402" s="370" t="e">
        <f>VLOOKUP(OYU402,fields,2)</f>
        <v>#REF!</v>
      </c>
      <c r="OYZ402" s="73" t="s">
        <v>985</v>
      </c>
      <c r="OZA402" s="95">
        <v>45109</v>
      </c>
      <c r="OZB402" s="65" t="s">
        <v>11</v>
      </c>
      <c r="OZC402" s="370" t="e">
        <f>VLOOKUP(OZK402,Teams,2)</f>
        <v>#REF!</v>
      </c>
      <c r="OZD402" s="370" t="e">
        <f>VLOOKUP(OZL402,Teams,2)</f>
        <v>#REF!</v>
      </c>
      <c r="OZE402" s="464"/>
      <c r="OZF402" s="369">
        <v>0.33333333333333331</v>
      </c>
      <c r="OZG402" s="370" t="e">
        <f>VLOOKUP(OZC402,fields,2)</f>
        <v>#REF!</v>
      </c>
      <c r="OZH402" s="73" t="s">
        <v>985</v>
      </c>
      <c r="OZI402" s="95">
        <v>45109</v>
      </c>
      <c r="OZJ402" s="65" t="s">
        <v>11</v>
      </c>
      <c r="OZK402" s="370" t="e">
        <f>VLOOKUP(OZS402,Teams,2)</f>
        <v>#REF!</v>
      </c>
      <c r="OZL402" s="370" t="e">
        <f>VLOOKUP(OZT402,Teams,2)</f>
        <v>#REF!</v>
      </c>
      <c r="OZM402" s="464"/>
      <c r="OZN402" s="369">
        <v>0.33333333333333331</v>
      </c>
      <c r="OZO402" s="370" t="e">
        <f>VLOOKUP(OZK402,fields,2)</f>
        <v>#REF!</v>
      </c>
      <c r="OZP402" s="73" t="s">
        <v>985</v>
      </c>
      <c r="OZQ402" s="95">
        <v>45109</v>
      </c>
      <c r="OZR402" s="65" t="s">
        <v>11</v>
      </c>
      <c r="OZS402" s="370" t="e">
        <f>VLOOKUP(PAA402,Teams,2)</f>
        <v>#REF!</v>
      </c>
      <c r="OZT402" s="370" t="e">
        <f>VLOOKUP(PAB402,Teams,2)</f>
        <v>#REF!</v>
      </c>
      <c r="OZU402" s="464"/>
      <c r="OZV402" s="369">
        <v>0.33333333333333331</v>
      </c>
      <c r="OZW402" s="370" t="e">
        <f>VLOOKUP(OZS402,fields,2)</f>
        <v>#REF!</v>
      </c>
      <c r="OZX402" s="73" t="s">
        <v>985</v>
      </c>
      <c r="OZY402" s="95">
        <v>45109</v>
      </c>
      <c r="OZZ402" s="65" t="s">
        <v>11</v>
      </c>
      <c r="PAA402" s="370" t="e">
        <f>VLOOKUP(PAI402,Teams,2)</f>
        <v>#REF!</v>
      </c>
      <c r="PAB402" s="370" t="e">
        <f>VLOOKUP(PAJ402,Teams,2)</f>
        <v>#REF!</v>
      </c>
      <c r="PAC402" s="464"/>
      <c r="PAD402" s="369">
        <v>0.33333333333333331</v>
      </c>
      <c r="PAE402" s="370" t="e">
        <f>VLOOKUP(PAA402,fields,2)</f>
        <v>#REF!</v>
      </c>
      <c r="PAF402" s="73" t="s">
        <v>985</v>
      </c>
      <c r="PAG402" s="95">
        <v>45109</v>
      </c>
      <c r="PAH402" s="65" t="s">
        <v>11</v>
      </c>
      <c r="PAI402" s="370" t="e">
        <f>VLOOKUP(PAQ402,Teams,2)</f>
        <v>#REF!</v>
      </c>
      <c r="PAJ402" s="370" t="e">
        <f>VLOOKUP(PAR402,Teams,2)</f>
        <v>#REF!</v>
      </c>
      <c r="PAK402" s="464"/>
      <c r="PAL402" s="369">
        <v>0.33333333333333331</v>
      </c>
      <c r="PAM402" s="370" t="e">
        <f>VLOOKUP(PAI402,fields,2)</f>
        <v>#REF!</v>
      </c>
      <c r="PAN402" s="73" t="s">
        <v>985</v>
      </c>
      <c r="PAO402" s="95">
        <v>45109</v>
      </c>
      <c r="PAP402" s="65" t="s">
        <v>11</v>
      </c>
      <c r="PAQ402" s="370" t="e">
        <f>VLOOKUP(PAY402,Teams,2)</f>
        <v>#REF!</v>
      </c>
      <c r="PAR402" s="370" t="e">
        <f>VLOOKUP(PAZ402,Teams,2)</f>
        <v>#REF!</v>
      </c>
      <c r="PAS402" s="464"/>
      <c r="PAT402" s="369">
        <v>0.33333333333333331</v>
      </c>
      <c r="PAU402" s="370" t="e">
        <f>VLOOKUP(PAQ402,fields,2)</f>
        <v>#REF!</v>
      </c>
      <c r="PAV402" s="73" t="s">
        <v>985</v>
      </c>
      <c r="PAW402" s="95">
        <v>45109</v>
      </c>
      <c r="PAX402" s="65" t="s">
        <v>11</v>
      </c>
      <c r="PAY402" s="370" t="e">
        <f>VLOOKUP(PBG402,Teams,2)</f>
        <v>#REF!</v>
      </c>
      <c r="PAZ402" s="370" t="e">
        <f>VLOOKUP(PBH402,Teams,2)</f>
        <v>#REF!</v>
      </c>
      <c r="PBA402" s="464"/>
      <c r="PBB402" s="369">
        <v>0.33333333333333331</v>
      </c>
      <c r="PBC402" s="370" t="e">
        <f>VLOOKUP(PAY402,fields,2)</f>
        <v>#REF!</v>
      </c>
      <c r="PBD402" s="73" t="s">
        <v>985</v>
      </c>
      <c r="PBE402" s="95">
        <v>45109</v>
      </c>
      <c r="PBF402" s="65" t="s">
        <v>11</v>
      </c>
      <c r="PBG402" s="370" t="e">
        <f>VLOOKUP(PBO402,Teams,2)</f>
        <v>#REF!</v>
      </c>
      <c r="PBH402" s="370" t="e">
        <f>VLOOKUP(PBP402,Teams,2)</f>
        <v>#REF!</v>
      </c>
      <c r="PBI402" s="464"/>
      <c r="PBJ402" s="369">
        <v>0.33333333333333331</v>
      </c>
      <c r="PBK402" s="370" t="e">
        <f>VLOOKUP(PBG402,fields,2)</f>
        <v>#REF!</v>
      </c>
      <c r="PBL402" s="73" t="s">
        <v>985</v>
      </c>
      <c r="PBM402" s="95">
        <v>45109</v>
      </c>
      <c r="PBN402" s="65" t="s">
        <v>11</v>
      </c>
      <c r="PBO402" s="370" t="e">
        <f>VLOOKUP(PBW402,Teams,2)</f>
        <v>#REF!</v>
      </c>
      <c r="PBP402" s="370" t="e">
        <f>VLOOKUP(PBX402,Teams,2)</f>
        <v>#REF!</v>
      </c>
      <c r="PBQ402" s="464"/>
      <c r="PBR402" s="369">
        <v>0.33333333333333331</v>
      </c>
      <c r="PBS402" s="370" t="e">
        <f>VLOOKUP(PBO402,fields,2)</f>
        <v>#REF!</v>
      </c>
      <c r="PBT402" s="73" t="s">
        <v>985</v>
      </c>
      <c r="PBU402" s="95">
        <v>45109</v>
      </c>
      <c r="PBV402" s="65" t="s">
        <v>11</v>
      </c>
      <c r="PBW402" s="370" t="e">
        <f>VLOOKUP(PCE402,Teams,2)</f>
        <v>#REF!</v>
      </c>
      <c r="PBX402" s="370" t="e">
        <f>VLOOKUP(PCF402,Teams,2)</f>
        <v>#REF!</v>
      </c>
      <c r="PBY402" s="464"/>
      <c r="PBZ402" s="369">
        <v>0.33333333333333331</v>
      </c>
      <c r="PCA402" s="370" t="e">
        <f>VLOOKUP(PBW402,fields,2)</f>
        <v>#REF!</v>
      </c>
      <c r="PCB402" s="73" t="s">
        <v>985</v>
      </c>
      <c r="PCC402" s="95">
        <v>45109</v>
      </c>
      <c r="PCD402" s="65" t="s">
        <v>11</v>
      </c>
      <c r="PCE402" s="370" t="e">
        <f>VLOOKUP(PCM402,Teams,2)</f>
        <v>#REF!</v>
      </c>
      <c r="PCF402" s="370" t="e">
        <f>VLOOKUP(PCN402,Teams,2)</f>
        <v>#REF!</v>
      </c>
      <c r="PCG402" s="464"/>
      <c r="PCH402" s="369">
        <v>0.33333333333333331</v>
      </c>
      <c r="PCI402" s="370" t="e">
        <f>VLOOKUP(PCE402,fields,2)</f>
        <v>#REF!</v>
      </c>
      <c r="PCJ402" s="73" t="s">
        <v>985</v>
      </c>
      <c r="PCK402" s="95">
        <v>45109</v>
      </c>
      <c r="PCL402" s="65" t="s">
        <v>11</v>
      </c>
      <c r="PCM402" s="370" t="e">
        <f>VLOOKUP(PCU402,Teams,2)</f>
        <v>#REF!</v>
      </c>
      <c r="PCN402" s="370" t="e">
        <f>VLOOKUP(PCV402,Teams,2)</f>
        <v>#REF!</v>
      </c>
      <c r="PCO402" s="464"/>
      <c r="PCP402" s="369">
        <v>0.33333333333333331</v>
      </c>
      <c r="PCQ402" s="370" t="e">
        <f>VLOOKUP(PCM402,fields,2)</f>
        <v>#REF!</v>
      </c>
      <c r="PCR402" s="73" t="s">
        <v>985</v>
      </c>
      <c r="PCS402" s="95">
        <v>45109</v>
      </c>
      <c r="PCT402" s="65" t="s">
        <v>11</v>
      </c>
      <c r="PCU402" s="370" t="e">
        <f>VLOOKUP(PDC402,Teams,2)</f>
        <v>#REF!</v>
      </c>
      <c r="PCV402" s="370" t="e">
        <f>VLOOKUP(PDD402,Teams,2)</f>
        <v>#REF!</v>
      </c>
      <c r="PCW402" s="464"/>
      <c r="PCX402" s="369">
        <v>0.33333333333333331</v>
      </c>
      <c r="PCY402" s="370" t="e">
        <f>VLOOKUP(PCU402,fields,2)</f>
        <v>#REF!</v>
      </c>
      <c r="PCZ402" s="73" t="s">
        <v>985</v>
      </c>
      <c r="PDA402" s="95">
        <v>45109</v>
      </c>
      <c r="PDB402" s="65" t="s">
        <v>11</v>
      </c>
      <c r="PDC402" s="370" t="e">
        <f>VLOOKUP(PDK402,Teams,2)</f>
        <v>#REF!</v>
      </c>
      <c r="PDD402" s="370" t="e">
        <f>VLOOKUP(PDL402,Teams,2)</f>
        <v>#REF!</v>
      </c>
      <c r="PDE402" s="464"/>
      <c r="PDF402" s="369">
        <v>0.33333333333333331</v>
      </c>
      <c r="PDG402" s="370" t="e">
        <f>VLOOKUP(PDC402,fields,2)</f>
        <v>#REF!</v>
      </c>
      <c r="PDH402" s="73" t="s">
        <v>985</v>
      </c>
      <c r="PDI402" s="95">
        <v>45109</v>
      </c>
      <c r="PDJ402" s="65" t="s">
        <v>11</v>
      </c>
      <c r="PDK402" s="370" t="e">
        <f>VLOOKUP(PDS402,Teams,2)</f>
        <v>#REF!</v>
      </c>
      <c r="PDL402" s="370" t="e">
        <f>VLOOKUP(PDT402,Teams,2)</f>
        <v>#REF!</v>
      </c>
      <c r="PDM402" s="464"/>
      <c r="PDN402" s="369">
        <v>0.33333333333333331</v>
      </c>
      <c r="PDO402" s="370" t="e">
        <f>VLOOKUP(PDK402,fields,2)</f>
        <v>#REF!</v>
      </c>
      <c r="PDP402" s="73" t="s">
        <v>985</v>
      </c>
      <c r="PDQ402" s="95">
        <v>45109</v>
      </c>
      <c r="PDR402" s="65" t="s">
        <v>11</v>
      </c>
      <c r="PDS402" s="370" t="e">
        <f>VLOOKUP(PEA402,Teams,2)</f>
        <v>#REF!</v>
      </c>
      <c r="PDT402" s="370" t="e">
        <f>VLOOKUP(PEB402,Teams,2)</f>
        <v>#REF!</v>
      </c>
      <c r="PDU402" s="464"/>
      <c r="PDV402" s="369">
        <v>0.33333333333333331</v>
      </c>
      <c r="PDW402" s="370" t="e">
        <f>VLOOKUP(PDS402,fields,2)</f>
        <v>#REF!</v>
      </c>
      <c r="PDX402" s="73" t="s">
        <v>985</v>
      </c>
      <c r="PDY402" s="95">
        <v>45109</v>
      </c>
      <c r="PDZ402" s="65" t="s">
        <v>11</v>
      </c>
      <c r="PEA402" s="370" t="e">
        <f>VLOOKUP(PEI402,Teams,2)</f>
        <v>#REF!</v>
      </c>
      <c r="PEB402" s="370" t="e">
        <f>VLOOKUP(PEJ402,Teams,2)</f>
        <v>#REF!</v>
      </c>
      <c r="PEC402" s="464"/>
      <c r="PED402" s="369">
        <v>0.33333333333333331</v>
      </c>
      <c r="PEE402" s="370" t="e">
        <f>VLOOKUP(PEA402,fields,2)</f>
        <v>#REF!</v>
      </c>
      <c r="PEF402" s="73" t="s">
        <v>985</v>
      </c>
      <c r="PEG402" s="95">
        <v>45109</v>
      </c>
      <c r="PEH402" s="65" t="s">
        <v>11</v>
      </c>
      <c r="PEI402" s="370" t="e">
        <f>VLOOKUP(PEQ402,Teams,2)</f>
        <v>#REF!</v>
      </c>
      <c r="PEJ402" s="370" t="e">
        <f>VLOOKUP(PER402,Teams,2)</f>
        <v>#REF!</v>
      </c>
      <c r="PEK402" s="464"/>
      <c r="PEL402" s="369">
        <v>0.33333333333333331</v>
      </c>
      <c r="PEM402" s="370" t="e">
        <f>VLOOKUP(PEI402,fields,2)</f>
        <v>#REF!</v>
      </c>
      <c r="PEN402" s="73" t="s">
        <v>985</v>
      </c>
      <c r="PEO402" s="95">
        <v>45109</v>
      </c>
      <c r="PEP402" s="65" t="s">
        <v>11</v>
      </c>
      <c r="PEQ402" s="370" t="e">
        <f>VLOOKUP(PEY402,Teams,2)</f>
        <v>#REF!</v>
      </c>
      <c r="PER402" s="370" t="e">
        <f>VLOOKUP(PEZ402,Teams,2)</f>
        <v>#REF!</v>
      </c>
      <c r="PES402" s="464"/>
      <c r="PET402" s="369">
        <v>0.33333333333333331</v>
      </c>
      <c r="PEU402" s="370" t="e">
        <f>VLOOKUP(PEQ402,fields,2)</f>
        <v>#REF!</v>
      </c>
      <c r="PEV402" s="73" t="s">
        <v>985</v>
      </c>
      <c r="PEW402" s="95">
        <v>45109</v>
      </c>
      <c r="PEX402" s="65" t="s">
        <v>11</v>
      </c>
      <c r="PEY402" s="370" t="e">
        <f>VLOOKUP(PFG402,Teams,2)</f>
        <v>#REF!</v>
      </c>
      <c r="PEZ402" s="370" t="e">
        <f>VLOOKUP(PFH402,Teams,2)</f>
        <v>#REF!</v>
      </c>
      <c r="PFA402" s="464"/>
      <c r="PFB402" s="369">
        <v>0.33333333333333331</v>
      </c>
      <c r="PFC402" s="370" t="e">
        <f>VLOOKUP(PEY402,fields,2)</f>
        <v>#REF!</v>
      </c>
      <c r="PFD402" s="73" t="s">
        <v>985</v>
      </c>
      <c r="PFE402" s="95">
        <v>45109</v>
      </c>
      <c r="PFF402" s="65" t="s">
        <v>11</v>
      </c>
      <c r="PFG402" s="370" t="e">
        <f>VLOOKUP(PFO402,Teams,2)</f>
        <v>#REF!</v>
      </c>
      <c r="PFH402" s="370" t="e">
        <f>VLOOKUP(PFP402,Teams,2)</f>
        <v>#REF!</v>
      </c>
      <c r="PFI402" s="464"/>
      <c r="PFJ402" s="369">
        <v>0.33333333333333331</v>
      </c>
      <c r="PFK402" s="370" t="e">
        <f>VLOOKUP(PFG402,fields,2)</f>
        <v>#REF!</v>
      </c>
      <c r="PFL402" s="73" t="s">
        <v>985</v>
      </c>
      <c r="PFM402" s="95">
        <v>45109</v>
      </c>
      <c r="PFN402" s="65" t="s">
        <v>11</v>
      </c>
      <c r="PFO402" s="370" t="e">
        <f>VLOOKUP(PFW402,Teams,2)</f>
        <v>#REF!</v>
      </c>
      <c r="PFP402" s="370" t="e">
        <f>VLOOKUP(PFX402,Teams,2)</f>
        <v>#REF!</v>
      </c>
      <c r="PFQ402" s="464"/>
      <c r="PFR402" s="369">
        <v>0.33333333333333331</v>
      </c>
      <c r="PFS402" s="370" t="e">
        <f>VLOOKUP(PFO402,fields,2)</f>
        <v>#REF!</v>
      </c>
      <c r="PFT402" s="73" t="s">
        <v>985</v>
      </c>
      <c r="PFU402" s="95">
        <v>45109</v>
      </c>
      <c r="PFV402" s="65" t="s">
        <v>11</v>
      </c>
      <c r="PFW402" s="370" t="e">
        <f>VLOOKUP(PGE402,Teams,2)</f>
        <v>#REF!</v>
      </c>
      <c r="PFX402" s="370" t="e">
        <f>VLOOKUP(PGF402,Teams,2)</f>
        <v>#REF!</v>
      </c>
      <c r="PFY402" s="464"/>
      <c r="PFZ402" s="369">
        <v>0.33333333333333331</v>
      </c>
      <c r="PGA402" s="370" t="e">
        <f>VLOOKUP(PFW402,fields,2)</f>
        <v>#REF!</v>
      </c>
      <c r="PGB402" s="73" t="s">
        <v>985</v>
      </c>
      <c r="PGC402" s="95">
        <v>45109</v>
      </c>
      <c r="PGD402" s="65" t="s">
        <v>11</v>
      </c>
      <c r="PGE402" s="370" t="e">
        <f>VLOOKUP(PGM402,Teams,2)</f>
        <v>#REF!</v>
      </c>
      <c r="PGF402" s="370" t="e">
        <f>VLOOKUP(PGN402,Teams,2)</f>
        <v>#REF!</v>
      </c>
      <c r="PGG402" s="464"/>
      <c r="PGH402" s="369">
        <v>0.33333333333333331</v>
      </c>
      <c r="PGI402" s="370" t="e">
        <f>VLOOKUP(PGE402,fields,2)</f>
        <v>#REF!</v>
      </c>
      <c r="PGJ402" s="73" t="s">
        <v>985</v>
      </c>
      <c r="PGK402" s="95">
        <v>45109</v>
      </c>
      <c r="PGL402" s="65" t="s">
        <v>11</v>
      </c>
      <c r="PGM402" s="370" t="e">
        <f>VLOOKUP(PGU402,Teams,2)</f>
        <v>#REF!</v>
      </c>
      <c r="PGN402" s="370" t="e">
        <f>VLOOKUP(PGV402,Teams,2)</f>
        <v>#REF!</v>
      </c>
      <c r="PGO402" s="464"/>
      <c r="PGP402" s="369">
        <v>0.33333333333333331</v>
      </c>
      <c r="PGQ402" s="370" t="e">
        <f>VLOOKUP(PGM402,fields,2)</f>
        <v>#REF!</v>
      </c>
      <c r="PGR402" s="73" t="s">
        <v>985</v>
      </c>
      <c r="PGS402" s="95">
        <v>45109</v>
      </c>
      <c r="PGT402" s="65" t="s">
        <v>11</v>
      </c>
      <c r="PGU402" s="370" t="e">
        <f>VLOOKUP(PHC402,Teams,2)</f>
        <v>#REF!</v>
      </c>
      <c r="PGV402" s="370" t="e">
        <f>VLOOKUP(PHD402,Teams,2)</f>
        <v>#REF!</v>
      </c>
      <c r="PGW402" s="464"/>
      <c r="PGX402" s="369">
        <v>0.33333333333333331</v>
      </c>
      <c r="PGY402" s="370" t="e">
        <f>VLOOKUP(PGU402,fields,2)</f>
        <v>#REF!</v>
      </c>
      <c r="PGZ402" s="73" t="s">
        <v>985</v>
      </c>
      <c r="PHA402" s="95">
        <v>45109</v>
      </c>
      <c r="PHB402" s="65" t="s">
        <v>11</v>
      </c>
      <c r="PHC402" s="370" t="e">
        <f>VLOOKUP(PHK402,Teams,2)</f>
        <v>#REF!</v>
      </c>
      <c r="PHD402" s="370" t="e">
        <f>VLOOKUP(PHL402,Teams,2)</f>
        <v>#REF!</v>
      </c>
      <c r="PHE402" s="464"/>
      <c r="PHF402" s="369">
        <v>0.33333333333333331</v>
      </c>
      <c r="PHG402" s="370" t="e">
        <f>VLOOKUP(PHC402,fields,2)</f>
        <v>#REF!</v>
      </c>
      <c r="PHH402" s="73" t="s">
        <v>985</v>
      </c>
      <c r="PHI402" s="95">
        <v>45109</v>
      </c>
      <c r="PHJ402" s="65" t="s">
        <v>11</v>
      </c>
      <c r="PHK402" s="370" t="e">
        <f>VLOOKUP(PHS402,Teams,2)</f>
        <v>#REF!</v>
      </c>
      <c r="PHL402" s="370" t="e">
        <f>VLOOKUP(PHT402,Teams,2)</f>
        <v>#REF!</v>
      </c>
      <c r="PHM402" s="464"/>
      <c r="PHN402" s="369">
        <v>0.33333333333333331</v>
      </c>
      <c r="PHO402" s="370" t="e">
        <f>VLOOKUP(PHK402,fields,2)</f>
        <v>#REF!</v>
      </c>
      <c r="PHP402" s="73" t="s">
        <v>985</v>
      </c>
      <c r="PHQ402" s="95">
        <v>45109</v>
      </c>
      <c r="PHR402" s="65" t="s">
        <v>11</v>
      </c>
      <c r="PHS402" s="370" t="e">
        <f>VLOOKUP(PIA402,Teams,2)</f>
        <v>#REF!</v>
      </c>
      <c r="PHT402" s="370" t="e">
        <f>VLOOKUP(PIB402,Teams,2)</f>
        <v>#REF!</v>
      </c>
      <c r="PHU402" s="464"/>
      <c r="PHV402" s="369">
        <v>0.33333333333333331</v>
      </c>
      <c r="PHW402" s="370" t="e">
        <f>VLOOKUP(PHS402,fields,2)</f>
        <v>#REF!</v>
      </c>
      <c r="PHX402" s="73" t="s">
        <v>985</v>
      </c>
      <c r="PHY402" s="95">
        <v>45109</v>
      </c>
      <c r="PHZ402" s="65" t="s">
        <v>11</v>
      </c>
      <c r="PIA402" s="370" t="e">
        <f>VLOOKUP(PII402,Teams,2)</f>
        <v>#REF!</v>
      </c>
      <c r="PIB402" s="370" t="e">
        <f>VLOOKUP(PIJ402,Teams,2)</f>
        <v>#REF!</v>
      </c>
      <c r="PIC402" s="464"/>
      <c r="PID402" s="369">
        <v>0.33333333333333331</v>
      </c>
      <c r="PIE402" s="370" t="e">
        <f>VLOOKUP(PIA402,fields,2)</f>
        <v>#REF!</v>
      </c>
      <c r="PIF402" s="73" t="s">
        <v>985</v>
      </c>
      <c r="PIG402" s="95">
        <v>45109</v>
      </c>
      <c r="PIH402" s="65" t="s">
        <v>11</v>
      </c>
      <c r="PII402" s="370" t="e">
        <f>VLOOKUP(PIQ402,Teams,2)</f>
        <v>#REF!</v>
      </c>
      <c r="PIJ402" s="370" t="e">
        <f>VLOOKUP(PIR402,Teams,2)</f>
        <v>#REF!</v>
      </c>
      <c r="PIK402" s="464"/>
      <c r="PIL402" s="369">
        <v>0.33333333333333331</v>
      </c>
      <c r="PIM402" s="370" t="e">
        <f>VLOOKUP(PII402,fields,2)</f>
        <v>#REF!</v>
      </c>
      <c r="PIN402" s="73" t="s">
        <v>985</v>
      </c>
      <c r="PIO402" s="95">
        <v>45109</v>
      </c>
      <c r="PIP402" s="65" t="s">
        <v>11</v>
      </c>
      <c r="PIQ402" s="370" t="e">
        <f>VLOOKUP(PIY402,Teams,2)</f>
        <v>#REF!</v>
      </c>
      <c r="PIR402" s="370" t="e">
        <f>VLOOKUP(PIZ402,Teams,2)</f>
        <v>#REF!</v>
      </c>
      <c r="PIS402" s="464"/>
      <c r="PIT402" s="369">
        <v>0.33333333333333331</v>
      </c>
      <c r="PIU402" s="370" t="e">
        <f>VLOOKUP(PIQ402,fields,2)</f>
        <v>#REF!</v>
      </c>
      <c r="PIV402" s="73" t="s">
        <v>985</v>
      </c>
      <c r="PIW402" s="95">
        <v>45109</v>
      </c>
      <c r="PIX402" s="65" t="s">
        <v>11</v>
      </c>
      <c r="PIY402" s="370" t="e">
        <f>VLOOKUP(PJG402,Teams,2)</f>
        <v>#REF!</v>
      </c>
      <c r="PIZ402" s="370" t="e">
        <f>VLOOKUP(PJH402,Teams,2)</f>
        <v>#REF!</v>
      </c>
      <c r="PJA402" s="464"/>
      <c r="PJB402" s="369">
        <v>0.33333333333333331</v>
      </c>
      <c r="PJC402" s="370" t="e">
        <f>VLOOKUP(PIY402,fields,2)</f>
        <v>#REF!</v>
      </c>
      <c r="PJD402" s="73" t="s">
        <v>985</v>
      </c>
      <c r="PJE402" s="95">
        <v>45109</v>
      </c>
      <c r="PJF402" s="65" t="s">
        <v>11</v>
      </c>
      <c r="PJG402" s="370" t="e">
        <f>VLOOKUP(PJO402,Teams,2)</f>
        <v>#REF!</v>
      </c>
      <c r="PJH402" s="370" t="e">
        <f>VLOOKUP(PJP402,Teams,2)</f>
        <v>#REF!</v>
      </c>
      <c r="PJI402" s="464"/>
      <c r="PJJ402" s="369">
        <v>0.33333333333333331</v>
      </c>
      <c r="PJK402" s="370" t="e">
        <f>VLOOKUP(PJG402,fields,2)</f>
        <v>#REF!</v>
      </c>
      <c r="PJL402" s="73" t="s">
        <v>985</v>
      </c>
      <c r="PJM402" s="95">
        <v>45109</v>
      </c>
      <c r="PJN402" s="65" t="s">
        <v>11</v>
      </c>
      <c r="PJO402" s="370" t="e">
        <f>VLOOKUP(PJW402,Teams,2)</f>
        <v>#REF!</v>
      </c>
      <c r="PJP402" s="370" t="e">
        <f>VLOOKUP(PJX402,Teams,2)</f>
        <v>#REF!</v>
      </c>
      <c r="PJQ402" s="464"/>
      <c r="PJR402" s="369">
        <v>0.33333333333333331</v>
      </c>
      <c r="PJS402" s="370" t="e">
        <f>VLOOKUP(PJO402,fields,2)</f>
        <v>#REF!</v>
      </c>
      <c r="PJT402" s="73" t="s">
        <v>985</v>
      </c>
      <c r="PJU402" s="95">
        <v>45109</v>
      </c>
      <c r="PJV402" s="65" t="s">
        <v>11</v>
      </c>
      <c r="PJW402" s="370" t="e">
        <f>VLOOKUP(PKE402,Teams,2)</f>
        <v>#REF!</v>
      </c>
      <c r="PJX402" s="370" t="e">
        <f>VLOOKUP(PKF402,Teams,2)</f>
        <v>#REF!</v>
      </c>
      <c r="PJY402" s="464"/>
      <c r="PJZ402" s="369">
        <v>0.33333333333333331</v>
      </c>
      <c r="PKA402" s="370" t="e">
        <f>VLOOKUP(PJW402,fields,2)</f>
        <v>#REF!</v>
      </c>
      <c r="PKB402" s="73" t="s">
        <v>985</v>
      </c>
      <c r="PKC402" s="95">
        <v>45109</v>
      </c>
      <c r="PKD402" s="65" t="s">
        <v>11</v>
      </c>
      <c r="PKE402" s="370" t="e">
        <f>VLOOKUP(PKM402,Teams,2)</f>
        <v>#REF!</v>
      </c>
      <c r="PKF402" s="370" t="e">
        <f>VLOOKUP(PKN402,Teams,2)</f>
        <v>#REF!</v>
      </c>
      <c r="PKG402" s="464"/>
      <c r="PKH402" s="369">
        <v>0.33333333333333331</v>
      </c>
      <c r="PKI402" s="370" t="e">
        <f>VLOOKUP(PKE402,fields,2)</f>
        <v>#REF!</v>
      </c>
      <c r="PKJ402" s="73" t="s">
        <v>985</v>
      </c>
      <c r="PKK402" s="95">
        <v>45109</v>
      </c>
      <c r="PKL402" s="65" t="s">
        <v>11</v>
      </c>
      <c r="PKM402" s="370" t="e">
        <f>VLOOKUP(PKU402,Teams,2)</f>
        <v>#REF!</v>
      </c>
      <c r="PKN402" s="370" t="e">
        <f>VLOOKUP(PKV402,Teams,2)</f>
        <v>#REF!</v>
      </c>
      <c r="PKO402" s="464"/>
      <c r="PKP402" s="369">
        <v>0.33333333333333331</v>
      </c>
      <c r="PKQ402" s="370" t="e">
        <f>VLOOKUP(PKM402,fields,2)</f>
        <v>#REF!</v>
      </c>
      <c r="PKR402" s="73" t="s">
        <v>985</v>
      </c>
      <c r="PKS402" s="95">
        <v>45109</v>
      </c>
      <c r="PKT402" s="65" t="s">
        <v>11</v>
      </c>
      <c r="PKU402" s="370" t="e">
        <f>VLOOKUP(PLC402,Teams,2)</f>
        <v>#REF!</v>
      </c>
      <c r="PKV402" s="370" t="e">
        <f>VLOOKUP(PLD402,Teams,2)</f>
        <v>#REF!</v>
      </c>
      <c r="PKW402" s="464"/>
      <c r="PKX402" s="369">
        <v>0.33333333333333331</v>
      </c>
      <c r="PKY402" s="370" t="e">
        <f>VLOOKUP(PKU402,fields,2)</f>
        <v>#REF!</v>
      </c>
      <c r="PKZ402" s="73" t="s">
        <v>985</v>
      </c>
      <c r="PLA402" s="95">
        <v>45109</v>
      </c>
      <c r="PLB402" s="65" t="s">
        <v>11</v>
      </c>
      <c r="PLC402" s="370" t="e">
        <f>VLOOKUP(PLK402,Teams,2)</f>
        <v>#REF!</v>
      </c>
      <c r="PLD402" s="370" t="e">
        <f>VLOOKUP(PLL402,Teams,2)</f>
        <v>#REF!</v>
      </c>
      <c r="PLE402" s="464"/>
      <c r="PLF402" s="369">
        <v>0.33333333333333331</v>
      </c>
      <c r="PLG402" s="370" t="e">
        <f>VLOOKUP(PLC402,fields,2)</f>
        <v>#REF!</v>
      </c>
      <c r="PLH402" s="73" t="s">
        <v>985</v>
      </c>
      <c r="PLI402" s="95">
        <v>45109</v>
      </c>
      <c r="PLJ402" s="65" t="s">
        <v>11</v>
      </c>
      <c r="PLK402" s="370" t="e">
        <f>VLOOKUP(PLS402,Teams,2)</f>
        <v>#REF!</v>
      </c>
      <c r="PLL402" s="370" t="e">
        <f>VLOOKUP(PLT402,Teams,2)</f>
        <v>#REF!</v>
      </c>
      <c r="PLM402" s="464"/>
      <c r="PLN402" s="369">
        <v>0.33333333333333331</v>
      </c>
      <c r="PLO402" s="370" t="e">
        <f>VLOOKUP(PLK402,fields,2)</f>
        <v>#REF!</v>
      </c>
      <c r="PLP402" s="73" t="s">
        <v>985</v>
      </c>
      <c r="PLQ402" s="95">
        <v>45109</v>
      </c>
      <c r="PLR402" s="65" t="s">
        <v>11</v>
      </c>
      <c r="PLS402" s="370" t="e">
        <f>VLOOKUP(PMA402,Teams,2)</f>
        <v>#REF!</v>
      </c>
      <c r="PLT402" s="370" t="e">
        <f>VLOOKUP(PMB402,Teams,2)</f>
        <v>#REF!</v>
      </c>
      <c r="PLU402" s="464"/>
      <c r="PLV402" s="369">
        <v>0.33333333333333331</v>
      </c>
      <c r="PLW402" s="370" t="e">
        <f>VLOOKUP(PLS402,fields,2)</f>
        <v>#REF!</v>
      </c>
      <c r="PLX402" s="73" t="s">
        <v>985</v>
      </c>
      <c r="PLY402" s="95">
        <v>45109</v>
      </c>
      <c r="PLZ402" s="65" t="s">
        <v>11</v>
      </c>
      <c r="PMA402" s="370" t="e">
        <f>VLOOKUP(PMI402,Teams,2)</f>
        <v>#REF!</v>
      </c>
      <c r="PMB402" s="370" t="e">
        <f>VLOOKUP(PMJ402,Teams,2)</f>
        <v>#REF!</v>
      </c>
      <c r="PMC402" s="464"/>
      <c r="PMD402" s="369">
        <v>0.33333333333333331</v>
      </c>
      <c r="PME402" s="370" t="e">
        <f>VLOOKUP(PMA402,fields,2)</f>
        <v>#REF!</v>
      </c>
      <c r="PMF402" s="73" t="s">
        <v>985</v>
      </c>
      <c r="PMG402" s="95">
        <v>45109</v>
      </c>
      <c r="PMH402" s="65" t="s">
        <v>11</v>
      </c>
      <c r="PMI402" s="370" t="e">
        <f>VLOOKUP(PMQ402,Teams,2)</f>
        <v>#REF!</v>
      </c>
      <c r="PMJ402" s="370" t="e">
        <f>VLOOKUP(PMR402,Teams,2)</f>
        <v>#REF!</v>
      </c>
      <c r="PMK402" s="464"/>
      <c r="PML402" s="369">
        <v>0.33333333333333331</v>
      </c>
      <c r="PMM402" s="370" t="e">
        <f>VLOOKUP(PMI402,fields,2)</f>
        <v>#REF!</v>
      </c>
      <c r="PMN402" s="73" t="s">
        <v>985</v>
      </c>
      <c r="PMO402" s="95">
        <v>45109</v>
      </c>
      <c r="PMP402" s="65" t="s">
        <v>11</v>
      </c>
      <c r="PMQ402" s="370" t="e">
        <f>VLOOKUP(PMY402,Teams,2)</f>
        <v>#REF!</v>
      </c>
      <c r="PMR402" s="370" t="e">
        <f>VLOOKUP(PMZ402,Teams,2)</f>
        <v>#REF!</v>
      </c>
      <c r="PMS402" s="464"/>
      <c r="PMT402" s="369">
        <v>0.33333333333333331</v>
      </c>
      <c r="PMU402" s="370" t="e">
        <f>VLOOKUP(PMQ402,fields,2)</f>
        <v>#REF!</v>
      </c>
      <c r="PMV402" s="73" t="s">
        <v>985</v>
      </c>
      <c r="PMW402" s="95">
        <v>45109</v>
      </c>
      <c r="PMX402" s="65" t="s">
        <v>11</v>
      </c>
      <c r="PMY402" s="370" t="e">
        <f>VLOOKUP(PNG402,Teams,2)</f>
        <v>#REF!</v>
      </c>
      <c r="PMZ402" s="370" t="e">
        <f>VLOOKUP(PNH402,Teams,2)</f>
        <v>#REF!</v>
      </c>
      <c r="PNA402" s="464"/>
      <c r="PNB402" s="369">
        <v>0.33333333333333331</v>
      </c>
      <c r="PNC402" s="370" t="e">
        <f>VLOOKUP(PMY402,fields,2)</f>
        <v>#REF!</v>
      </c>
      <c r="PND402" s="73" t="s">
        <v>985</v>
      </c>
      <c r="PNE402" s="95">
        <v>45109</v>
      </c>
      <c r="PNF402" s="65" t="s">
        <v>11</v>
      </c>
      <c r="PNG402" s="370" t="e">
        <f>VLOOKUP(PNO402,Teams,2)</f>
        <v>#REF!</v>
      </c>
      <c r="PNH402" s="370" t="e">
        <f>VLOOKUP(PNP402,Teams,2)</f>
        <v>#REF!</v>
      </c>
      <c r="PNI402" s="464"/>
      <c r="PNJ402" s="369">
        <v>0.33333333333333331</v>
      </c>
      <c r="PNK402" s="370" t="e">
        <f>VLOOKUP(PNG402,fields,2)</f>
        <v>#REF!</v>
      </c>
      <c r="PNL402" s="73" t="s">
        <v>985</v>
      </c>
      <c r="PNM402" s="95">
        <v>45109</v>
      </c>
      <c r="PNN402" s="65" t="s">
        <v>11</v>
      </c>
      <c r="PNO402" s="370" t="e">
        <f>VLOOKUP(PNW402,Teams,2)</f>
        <v>#REF!</v>
      </c>
      <c r="PNP402" s="370" t="e">
        <f>VLOOKUP(PNX402,Teams,2)</f>
        <v>#REF!</v>
      </c>
      <c r="PNQ402" s="464"/>
      <c r="PNR402" s="369">
        <v>0.33333333333333331</v>
      </c>
      <c r="PNS402" s="370" t="e">
        <f>VLOOKUP(PNO402,fields,2)</f>
        <v>#REF!</v>
      </c>
      <c r="PNT402" s="73" t="s">
        <v>985</v>
      </c>
      <c r="PNU402" s="95">
        <v>45109</v>
      </c>
      <c r="PNV402" s="65" t="s">
        <v>11</v>
      </c>
      <c r="PNW402" s="370" t="e">
        <f>VLOOKUP(POE402,Teams,2)</f>
        <v>#REF!</v>
      </c>
      <c r="PNX402" s="370" t="e">
        <f>VLOOKUP(POF402,Teams,2)</f>
        <v>#REF!</v>
      </c>
      <c r="PNY402" s="464"/>
      <c r="PNZ402" s="369">
        <v>0.33333333333333331</v>
      </c>
      <c r="POA402" s="370" t="e">
        <f>VLOOKUP(PNW402,fields,2)</f>
        <v>#REF!</v>
      </c>
      <c r="POB402" s="73" t="s">
        <v>985</v>
      </c>
      <c r="POC402" s="95">
        <v>45109</v>
      </c>
      <c r="POD402" s="65" t="s">
        <v>11</v>
      </c>
      <c r="POE402" s="370" t="e">
        <f>VLOOKUP(POM402,Teams,2)</f>
        <v>#REF!</v>
      </c>
      <c r="POF402" s="370" t="e">
        <f>VLOOKUP(PON402,Teams,2)</f>
        <v>#REF!</v>
      </c>
      <c r="POG402" s="464"/>
      <c r="POH402" s="369">
        <v>0.33333333333333331</v>
      </c>
      <c r="POI402" s="370" t="e">
        <f>VLOOKUP(POE402,fields,2)</f>
        <v>#REF!</v>
      </c>
      <c r="POJ402" s="73" t="s">
        <v>985</v>
      </c>
      <c r="POK402" s="95">
        <v>45109</v>
      </c>
      <c r="POL402" s="65" t="s">
        <v>11</v>
      </c>
      <c r="POM402" s="370" t="e">
        <f>VLOOKUP(POU402,Teams,2)</f>
        <v>#REF!</v>
      </c>
      <c r="PON402" s="370" t="e">
        <f>VLOOKUP(POV402,Teams,2)</f>
        <v>#REF!</v>
      </c>
      <c r="POO402" s="464"/>
      <c r="POP402" s="369">
        <v>0.33333333333333331</v>
      </c>
      <c r="POQ402" s="370" t="e">
        <f>VLOOKUP(POM402,fields,2)</f>
        <v>#REF!</v>
      </c>
      <c r="POR402" s="73" t="s">
        <v>985</v>
      </c>
      <c r="POS402" s="95">
        <v>45109</v>
      </c>
      <c r="POT402" s="65" t="s">
        <v>11</v>
      </c>
      <c r="POU402" s="370" t="e">
        <f>VLOOKUP(PPC402,Teams,2)</f>
        <v>#REF!</v>
      </c>
      <c r="POV402" s="370" t="e">
        <f>VLOOKUP(PPD402,Teams,2)</f>
        <v>#REF!</v>
      </c>
      <c r="POW402" s="464"/>
      <c r="POX402" s="369">
        <v>0.33333333333333331</v>
      </c>
      <c r="POY402" s="370" t="e">
        <f>VLOOKUP(POU402,fields,2)</f>
        <v>#REF!</v>
      </c>
      <c r="POZ402" s="73" t="s">
        <v>985</v>
      </c>
      <c r="PPA402" s="95">
        <v>45109</v>
      </c>
      <c r="PPB402" s="65" t="s">
        <v>11</v>
      </c>
      <c r="PPC402" s="370" t="e">
        <f>VLOOKUP(PPK402,Teams,2)</f>
        <v>#REF!</v>
      </c>
      <c r="PPD402" s="370" t="e">
        <f>VLOOKUP(PPL402,Teams,2)</f>
        <v>#REF!</v>
      </c>
      <c r="PPE402" s="464"/>
      <c r="PPF402" s="369">
        <v>0.33333333333333331</v>
      </c>
      <c r="PPG402" s="370" t="e">
        <f>VLOOKUP(PPC402,fields,2)</f>
        <v>#REF!</v>
      </c>
      <c r="PPH402" s="73" t="s">
        <v>985</v>
      </c>
      <c r="PPI402" s="95">
        <v>45109</v>
      </c>
      <c r="PPJ402" s="65" t="s">
        <v>11</v>
      </c>
      <c r="PPK402" s="370" t="e">
        <f>VLOOKUP(PPS402,Teams,2)</f>
        <v>#REF!</v>
      </c>
      <c r="PPL402" s="370" t="e">
        <f>VLOOKUP(PPT402,Teams,2)</f>
        <v>#REF!</v>
      </c>
      <c r="PPM402" s="464"/>
      <c r="PPN402" s="369">
        <v>0.33333333333333331</v>
      </c>
      <c r="PPO402" s="370" t="e">
        <f>VLOOKUP(PPK402,fields,2)</f>
        <v>#REF!</v>
      </c>
      <c r="PPP402" s="73" t="s">
        <v>985</v>
      </c>
      <c r="PPQ402" s="95">
        <v>45109</v>
      </c>
      <c r="PPR402" s="65" t="s">
        <v>11</v>
      </c>
      <c r="PPS402" s="370" t="e">
        <f>VLOOKUP(PQA402,Teams,2)</f>
        <v>#REF!</v>
      </c>
      <c r="PPT402" s="370" t="e">
        <f>VLOOKUP(PQB402,Teams,2)</f>
        <v>#REF!</v>
      </c>
      <c r="PPU402" s="464"/>
      <c r="PPV402" s="369">
        <v>0.33333333333333331</v>
      </c>
      <c r="PPW402" s="370" t="e">
        <f>VLOOKUP(PPS402,fields,2)</f>
        <v>#REF!</v>
      </c>
      <c r="PPX402" s="73" t="s">
        <v>985</v>
      </c>
      <c r="PPY402" s="95">
        <v>45109</v>
      </c>
      <c r="PPZ402" s="65" t="s">
        <v>11</v>
      </c>
      <c r="PQA402" s="370" t="e">
        <f>VLOOKUP(PQI402,Teams,2)</f>
        <v>#REF!</v>
      </c>
      <c r="PQB402" s="370" t="e">
        <f>VLOOKUP(PQJ402,Teams,2)</f>
        <v>#REF!</v>
      </c>
      <c r="PQC402" s="464"/>
      <c r="PQD402" s="369">
        <v>0.33333333333333331</v>
      </c>
      <c r="PQE402" s="370" t="e">
        <f>VLOOKUP(PQA402,fields,2)</f>
        <v>#REF!</v>
      </c>
      <c r="PQF402" s="73" t="s">
        <v>985</v>
      </c>
      <c r="PQG402" s="95">
        <v>45109</v>
      </c>
      <c r="PQH402" s="65" t="s">
        <v>11</v>
      </c>
      <c r="PQI402" s="370" t="e">
        <f>VLOOKUP(PQQ402,Teams,2)</f>
        <v>#REF!</v>
      </c>
      <c r="PQJ402" s="370" t="e">
        <f>VLOOKUP(PQR402,Teams,2)</f>
        <v>#REF!</v>
      </c>
      <c r="PQK402" s="464"/>
      <c r="PQL402" s="369">
        <v>0.33333333333333331</v>
      </c>
      <c r="PQM402" s="370" t="e">
        <f>VLOOKUP(PQI402,fields,2)</f>
        <v>#REF!</v>
      </c>
      <c r="PQN402" s="73" t="s">
        <v>985</v>
      </c>
      <c r="PQO402" s="95">
        <v>45109</v>
      </c>
      <c r="PQP402" s="65" t="s">
        <v>11</v>
      </c>
      <c r="PQQ402" s="370" t="e">
        <f>VLOOKUP(PQY402,Teams,2)</f>
        <v>#REF!</v>
      </c>
      <c r="PQR402" s="370" t="e">
        <f>VLOOKUP(PQZ402,Teams,2)</f>
        <v>#REF!</v>
      </c>
      <c r="PQS402" s="464"/>
      <c r="PQT402" s="369">
        <v>0.33333333333333331</v>
      </c>
      <c r="PQU402" s="370" t="e">
        <f>VLOOKUP(PQQ402,fields,2)</f>
        <v>#REF!</v>
      </c>
      <c r="PQV402" s="73" t="s">
        <v>985</v>
      </c>
      <c r="PQW402" s="95">
        <v>45109</v>
      </c>
      <c r="PQX402" s="65" t="s">
        <v>11</v>
      </c>
      <c r="PQY402" s="370" t="e">
        <f>VLOOKUP(PRG402,Teams,2)</f>
        <v>#REF!</v>
      </c>
      <c r="PQZ402" s="370" t="e">
        <f>VLOOKUP(PRH402,Teams,2)</f>
        <v>#REF!</v>
      </c>
      <c r="PRA402" s="464"/>
      <c r="PRB402" s="369">
        <v>0.33333333333333331</v>
      </c>
      <c r="PRC402" s="370" t="e">
        <f>VLOOKUP(PQY402,fields,2)</f>
        <v>#REF!</v>
      </c>
      <c r="PRD402" s="73" t="s">
        <v>985</v>
      </c>
      <c r="PRE402" s="95">
        <v>45109</v>
      </c>
      <c r="PRF402" s="65" t="s">
        <v>11</v>
      </c>
      <c r="PRG402" s="370" t="e">
        <f>VLOOKUP(PRO402,Teams,2)</f>
        <v>#REF!</v>
      </c>
      <c r="PRH402" s="370" t="e">
        <f>VLOOKUP(PRP402,Teams,2)</f>
        <v>#REF!</v>
      </c>
      <c r="PRI402" s="464"/>
      <c r="PRJ402" s="369">
        <v>0.33333333333333331</v>
      </c>
      <c r="PRK402" s="370" t="e">
        <f>VLOOKUP(PRG402,fields,2)</f>
        <v>#REF!</v>
      </c>
      <c r="PRL402" s="73" t="s">
        <v>985</v>
      </c>
      <c r="PRM402" s="95">
        <v>45109</v>
      </c>
      <c r="PRN402" s="65" t="s">
        <v>11</v>
      </c>
      <c r="PRO402" s="370" t="e">
        <f>VLOOKUP(PRW402,Teams,2)</f>
        <v>#REF!</v>
      </c>
      <c r="PRP402" s="370" t="e">
        <f>VLOOKUP(PRX402,Teams,2)</f>
        <v>#REF!</v>
      </c>
      <c r="PRQ402" s="464"/>
      <c r="PRR402" s="369">
        <v>0.33333333333333331</v>
      </c>
      <c r="PRS402" s="370" t="e">
        <f>VLOOKUP(PRO402,fields,2)</f>
        <v>#REF!</v>
      </c>
      <c r="PRT402" s="73" t="s">
        <v>985</v>
      </c>
      <c r="PRU402" s="95">
        <v>45109</v>
      </c>
      <c r="PRV402" s="65" t="s">
        <v>11</v>
      </c>
      <c r="PRW402" s="370" t="e">
        <f>VLOOKUP(PSE402,Teams,2)</f>
        <v>#REF!</v>
      </c>
      <c r="PRX402" s="370" t="e">
        <f>VLOOKUP(PSF402,Teams,2)</f>
        <v>#REF!</v>
      </c>
      <c r="PRY402" s="464"/>
      <c r="PRZ402" s="369">
        <v>0.33333333333333331</v>
      </c>
      <c r="PSA402" s="370" t="e">
        <f>VLOOKUP(PRW402,fields,2)</f>
        <v>#REF!</v>
      </c>
      <c r="PSB402" s="73" t="s">
        <v>985</v>
      </c>
      <c r="PSC402" s="95">
        <v>45109</v>
      </c>
      <c r="PSD402" s="65" t="s">
        <v>11</v>
      </c>
      <c r="PSE402" s="370" t="e">
        <f>VLOOKUP(PSM402,Teams,2)</f>
        <v>#REF!</v>
      </c>
      <c r="PSF402" s="370" t="e">
        <f>VLOOKUP(PSN402,Teams,2)</f>
        <v>#REF!</v>
      </c>
      <c r="PSG402" s="464"/>
      <c r="PSH402" s="369">
        <v>0.33333333333333331</v>
      </c>
      <c r="PSI402" s="370" t="e">
        <f>VLOOKUP(PSE402,fields,2)</f>
        <v>#REF!</v>
      </c>
      <c r="PSJ402" s="73" t="s">
        <v>985</v>
      </c>
      <c r="PSK402" s="95">
        <v>45109</v>
      </c>
      <c r="PSL402" s="65" t="s">
        <v>11</v>
      </c>
      <c r="PSM402" s="370" t="e">
        <f>VLOOKUP(PSU402,Teams,2)</f>
        <v>#REF!</v>
      </c>
      <c r="PSN402" s="370" t="e">
        <f>VLOOKUP(PSV402,Teams,2)</f>
        <v>#REF!</v>
      </c>
      <c r="PSO402" s="464"/>
      <c r="PSP402" s="369">
        <v>0.33333333333333331</v>
      </c>
      <c r="PSQ402" s="370" t="e">
        <f>VLOOKUP(PSM402,fields,2)</f>
        <v>#REF!</v>
      </c>
      <c r="PSR402" s="73" t="s">
        <v>985</v>
      </c>
      <c r="PSS402" s="95">
        <v>45109</v>
      </c>
      <c r="PST402" s="65" t="s">
        <v>11</v>
      </c>
      <c r="PSU402" s="370" t="e">
        <f>VLOOKUP(PTC402,Teams,2)</f>
        <v>#REF!</v>
      </c>
      <c r="PSV402" s="370" t="e">
        <f>VLOOKUP(PTD402,Teams,2)</f>
        <v>#REF!</v>
      </c>
      <c r="PSW402" s="464"/>
      <c r="PSX402" s="369">
        <v>0.33333333333333331</v>
      </c>
      <c r="PSY402" s="370" t="e">
        <f>VLOOKUP(PSU402,fields,2)</f>
        <v>#REF!</v>
      </c>
      <c r="PSZ402" s="73" t="s">
        <v>985</v>
      </c>
      <c r="PTA402" s="95">
        <v>45109</v>
      </c>
      <c r="PTB402" s="65" t="s">
        <v>11</v>
      </c>
      <c r="PTC402" s="370" t="e">
        <f>VLOOKUP(PTK402,Teams,2)</f>
        <v>#REF!</v>
      </c>
      <c r="PTD402" s="370" t="e">
        <f>VLOOKUP(PTL402,Teams,2)</f>
        <v>#REF!</v>
      </c>
      <c r="PTE402" s="464"/>
      <c r="PTF402" s="369">
        <v>0.33333333333333331</v>
      </c>
      <c r="PTG402" s="370" t="e">
        <f>VLOOKUP(PTC402,fields,2)</f>
        <v>#REF!</v>
      </c>
      <c r="PTH402" s="73" t="s">
        <v>985</v>
      </c>
      <c r="PTI402" s="95">
        <v>45109</v>
      </c>
      <c r="PTJ402" s="65" t="s">
        <v>11</v>
      </c>
      <c r="PTK402" s="370" t="e">
        <f>VLOOKUP(PTS402,Teams,2)</f>
        <v>#REF!</v>
      </c>
      <c r="PTL402" s="370" t="e">
        <f>VLOOKUP(PTT402,Teams,2)</f>
        <v>#REF!</v>
      </c>
      <c r="PTM402" s="464"/>
      <c r="PTN402" s="369">
        <v>0.33333333333333331</v>
      </c>
      <c r="PTO402" s="370" t="e">
        <f>VLOOKUP(PTK402,fields,2)</f>
        <v>#REF!</v>
      </c>
      <c r="PTP402" s="73" t="s">
        <v>985</v>
      </c>
      <c r="PTQ402" s="95">
        <v>45109</v>
      </c>
      <c r="PTR402" s="65" t="s">
        <v>11</v>
      </c>
      <c r="PTS402" s="370" t="e">
        <f>VLOOKUP(PUA402,Teams,2)</f>
        <v>#REF!</v>
      </c>
      <c r="PTT402" s="370" t="e">
        <f>VLOOKUP(PUB402,Teams,2)</f>
        <v>#REF!</v>
      </c>
      <c r="PTU402" s="464"/>
      <c r="PTV402" s="369">
        <v>0.33333333333333331</v>
      </c>
      <c r="PTW402" s="370" t="e">
        <f>VLOOKUP(PTS402,fields,2)</f>
        <v>#REF!</v>
      </c>
      <c r="PTX402" s="73" t="s">
        <v>985</v>
      </c>
      <c r="PTY402" s="95">
        <v>45109</v>
      </c>
      <c r="PTZ402" s="65" t="s">
        <v>11</v>
      </c>
      <c r="PUA402" s="370" t="e">
        <f>VLOOKUP(PUI402,Teams,2)</f>
        <v>#REF!</v>
      </c>
      <c r="PUB402" s="370" t="e">
        <f>VLOOKUP(PUJ402,Teams,2)</f>
        <v>#REF!</v>
      </c>
      <c r="PUC402" s="464"/>
      <c r="PUD402" s="369">
        <v>0.33333333333333331</v>
      </c>
      <c r="PUE402" s="370" t="e">
        <f>VLOOKUP(PUA402,fields,2)</f>
        <v>#REF!</v>
      </c>
      <c r="PUF402" s="73" t="s">
        <v>985</v>
      </c>
      <c r="PUG402" s="95">
        <v>45109</v>
      </c>
      <c r="PUH402" s="65" t="s">
        <v>11</v>
      </c>
      <c r="PUI402" s="370" t="e">
        <f>VLOOKUP(PUQ402,Teams,2)</f>
        <v>#REF!</v>
      </c>
      <c r="PUJ402" s="370" t="e">
        <f>VLOOKUP(PUR402,Teams,2)</f>
        <v>#REF!</v>
      </c>
      <c r="PUK402" s="464"/>
      <c r="PUL402" s="369">
        <v>0.33333333333333331</v>
      </c>
      <c r="PUM402" s="370" t="e">
        <f>VLOOKUP(PUI402,fields,2)</f>
        <v>#REF!</v>
      </c>
      <c r="PUN402" s="73" t="s">
        <v>985</v>
      </c>
      <c r="PUO402" s="95">
        <v>45109</v>
      </c>
      <c r="PUP402" s="65" t="s">
        <v>11</v>
      </c>
      <c r="PUQ402" s="370" t="e">
        <f>VLOOKUP(PUY402,Teams,2)</f>
        <v>#REF!</v>
      </c>
      <c r="PUR402" s="370" t="e">
        <f>VLOOKUP(PUZ402,Teams,2)</f>
        <v>#REF!</v>
      </c>
      <c r="PUS402" s="464"/>
      <c r="PUT402" s="369">
        <v>0.33333333333333331</v>
      </c>
      <c r="PUU402" s="370" t="e">
        <f>VLOOKUP(PUQ402,fields,2)</f>
        <v>#REF!</v>
      </c>
      <c r="PUV402" s="73" t="s">
        <v>985</v>
      </c>
      <c r="PUW402" s="95">
        <v>45109</v>
      </c>
      <c r="PUX402" s="65" t="s">
        <v>11</v>
      </c>
      <c r="PUY402" s="370" t="e">
        <f>VLOOKUP(PVG402,Teams,2)</f>
        <v>#REF!</v>
      </c>
      <c r="PUZ402" s="370" t="e">
        <f>VLOOKUP(PVH402,Teams,2)</f>
        <v>#REF!</v>
      </c>
      <c r="PVA402" s="464"/>
      <c r="PVB402" s="369">
        <v>0.33333333333333331</v>
      </c>
      <c r="PVC402" s="370" t="e">
        <f>VLOOKUP(PUY402,fields,2)</f>
        <v>#REF!</v>
      </c>
      <c r="PVD402" s="73" t="s">
        <v>985</v>
      </c>
      <c r="PVE402" s="95">
        <v>45109</v>
      </c>
      <c r="PVF402" s="65" t="s">
        <v>11</v>
      </c>
      <c r="PVG402" s="370" t="e">
        <f>VLOOKUP(PVO402,Teams,2)</f>
        <v>#REF!</v>
      </c>
      <c r="PVH402" s="370" t="e">
        <f>VLOOKUP(PVP402,Teams,2)</f>
        <v>#REF!</v>
      </c>
      <c r="PVI402" s="464"/>
      <c r="PVJ402" s="369">
        <v>0.33333333333333331</v>
      </c>
      <c r="PVK402" s="370" t="e">
        <f>VLOOKUP(PVG402,fields,2)</f>
        <v>#REF!</v>
      </c>
      <c r="PVL402" s="73" t="s">
        <v>985</v>
      </c>
      <c r="PVM402" s="95">
        <v>45109</v>
      </c>
      <c r="PVN402" s="65" t="s">
        <v>11</v>
      </c>
      <c r="PVO402" s="370" t="e">
        <f>VLOOKUP(PVW402,Teams,2)</f>
        <v>#REF!</v>
      </c>
      <c r="PVP402" s="370" t="e">
        <f>VLOOKUP(PVX402,Teams,2)</f>
        <v>#REF!</v>
      </c>
      <c r="PVQ402" s="464"/>
      <c r="PVR402" s="369">
        <v>0.33333333333333331</v>
      </c>
      <c r="PVS402" s="370" t="e">
        <f>VLOOKUP(PVO402,fields,2)</f>
        <v>#REF!</v>
      </c>
      <c r="PVT402" s="73" t="s">
        <v>985</v>
      </c>
      <c r="PVU402" s="95">
        <v>45109</v>
      </c>
      <c r="PVV402" s="65" t="s">
        <v>11</v>
      </c>
      <c r="PVW402" s="370" t="e">
        <f>VLOOKUP(PWE402,Teams,2)</f>
        <v>#REF!</v>
      </c>
      <c r="PVX402" s="370" t="e">
        <f>VLOOKUP(PWF402,Teams,2)</f>
        <v>#REF!</v>
      </c>
      <c r="PVY402" s="464"/>
      <c r="PVZ402" s="369">
        <v>0.33333333333333331</v>
      </c>
      <c r="PWA402" s="370" t="e">
        <f>VLOOKUP(PVW402,fields,2)</f>
        <v>#REF!</v>
      </c>
      <c r="PWB402" s="73" t="s">
        <v>985</v>
      </c>
      <c r="PWC402" s="95">
        <v>45109</v>
      </c>
      <c r="PWD402" s="65" t="s">
        <v>11</v>
      </c>
      <c r="PWE402" s="370" t="e">
        <f>VLOOKUP(PWM402,Teams,2)</f>
        <v>#REF!</v>
      </c>
      <c r="PWF402" s="370" t="e">
        <f>VLOOKUP(PWN402,Teams,2)</f>
        <v>#REF!</v>
      </c>
      <c r="PWG402" s="464"/>
      <c r="PWH402" s="369">
        <v>0.33333333333333331</v>
      </c>
      <c r="PWI402" s="370" t="e">
        <f>VLOOKUP(PWE402,fields,2)</f>
        <v>#REF!</v>
      </c>
      <c r="PWJ402" s="73" t="s">
        <v>985</v>
      </c>
      <c r="PWK402" s="95">
        <v>45109</v>
      </c>
      <c r="PWL402" s="65" t="s">
        <v>11</v>
      </c>
      <c r="PWM402" s="370" t="e">
        <f>VLOOKUP(PWU402,Teams,2)</f>
        <v>#REF!</v>
      </c>
      <c r="PWN402" s="370" t="e">
        <f>VLOOKUP(PWV402,Teams,2)</f>
        <v>#REF!</v>
      </c>
      <c r="PWO402" s="464"/>
      <c r="PWP402" s="369">
        <v>0.33333333333333331</v>
      </c>
      <c r="PWQ402" s="370" t="e">
        <f>VLOOKUP(PWM402,fields,2)</f>
        <v>#REF!</v>
      </c>
      <c r="PWR402" s="73" t="s">
        <v>985</v>
      </c>
      <c r="PWS402" s="95">
        <v>45109</v>
      </c>
      <c r="PWT402" s="65" t="s">
        <v>11</v>
      </c>
      <c r="PWU402" s="370" t="e">
        <f>VLOOKUP(PXC402,Teams,2)</f>
        <v>#REF!</v>
      </c>
      <c r="PWV402" s="370" t="e">
        <f>VLOOKUP(PXD402,Teams,2)</f>
        <v>#REF!</v>
      </c>
      <c r="PWW402" s="464"/>
      <c r="PWX402" s="369">
        <v>0.33333333333333331</v>
      </c>
      <c r="PWY402" s="370" t="e">
        <f>VLOOKUP(PWU402,fields,2)</f>
        <v>#REF!</v>
      </c>
      <c r="PWZ402" s="73" t="s">
        <v>985</v>
      </c>
      <c r="PXA402" s="95">
        <v>45109</v>
      </c>
      <c r="PXB402" s="65" t="s">
        <v>11</v>
      </c>
      <c r="PXC402" s="370" t="e">
        <f>VLOOKUP(PXK402,Teams,2)</f>
        <v>#REF!</v>
      </c>
      <c r="PXD402" s="370" t="e">
        <f>VLOOKUP(PXL402,Teams,2)</f>
        <v>#REF!</v>
      </c>
      <c r="PXE402" s="464"/>
      <c r="PXF402" s="369">
        <v>0.33333333333333331</v>
      </c>
      <c r="PXG402" s="370" t="e">
        <f>VLOOKUP(PXC402,fields,2)</f>
        <v>#REF!</v>
      </c>
      <c r="PXH402" s="73" t="s">
        <v>985</v>
      </c>
      <c r="PXI402" s="95">
        <v>45109</v>
      </c>
      <c r="PXJ402" s="65" t="s">
        <v>11</v>
      </c>
      <c r="PXK402" s="370" t="e">
        <f>VLOOKUP(PXS402,Teams,2)</f>
        <v>#REF!</v>
      </c>
      <c r="PXL402" s="370" t="e">
        <f>VLOOKUP(PXT402,Teams,2)</f>
        <v>#REF!</v>
      </c>
      <c r="PXM402" s="464"/>
      <c r="PXN402" s="369">
        <v>0.33333333333333331</v>
      </c>
      <c r="PXO402" s="370" t="e">
        <f>VLOOKUP(PXK402,fields,2)</f>
        <v>#REF!</v>
      </c>
      <c r="PXP402" s="73" t="s">
        <v>985</v>
      </c>
      <c r="PXQ402" s="95">
        <v>45109</v>
      </c>
      <c r="PXR402" s="65" t="s">
        <v>11</v>
      </c>
      <c r="PXS402" s="370" t="e">
        <f>VLOOKUP(PYA402,Teams,2)</f>
        <v>#REF!</v>
      </c>
      <c r="PXT402" s="370" t="e">
        <f>VLOOKUP(PYB402,Teams,2)</f>
        <v>#REF!</v>
      </c>
      <c r="PXU402" s="464"/>
      <c r="PXV402" s="369">
        <v>0.33333333333333331</v>
      </c>
      <c r="PXW402" s="370" t="e">
        <f>VLOOKUP(PXS402,fields,2)</f>
        <v>#REF!</v>
      </c>
      <c r="PXX402" s="73" t="s">
        <v>985</v>
      </c>
      <c r="PXY402" s="95">
        <v>45109</v>
      </c>
      <c r="PXZ402" s="65" t="s">
        <v>11</v>
      </c>
      <c r="PYA402" s="370" t="e">
        <f>VLOOKUP(PYI402,Teams,2)</f>
        <v>#REF!</v>
      </c>
      <c r="PYB402" s="370" t="e">
        <f>VLOOKUP(PYJ402,Teams,2)</f>
        <v>#REF!</v>
      </c>
      <c r="PYC402" s="464"/>
      <c r="PYD402" s="369">
        <v>0.33333333333333331</v>
      </c>
      <c r="PYE402" s="370" t="e">
        <f>VLOOKUP(PYA402,fields,2)</f>
        <v>#REF!</v>
      </c>
      <c r="PYF402" s="73" t="s">
        <v>985</v>
      </c>
      <c r="PYG402" s="95">
        <v>45109</v>
      </c>
      <c r="PYH402" s="65" t="s">
        <v>11</v>
      </c>
      <c r="PYI402" s="370" t="e">
        <f>VLOOKUP(PYQ402,Teams,2)</f>
        <v>#REF!</v>
      </c>
      <c r="PYJ402" s="370" t="e">
        <f>VLOOKUP(PYR402,Teams,2)</f>
        <v>#REF!</v>
      </c>
      <c r="PYK402" s="464"/>
      <c r="PYL402" s="369">
        <v>0.33333333333333331</v>
      </c>
      <c r="PYM402" s="370" t="e">
        <f>VLOOKUP(PYI402,fields,2)</f>
        <v>#REF!</v>
      </c>
      <c r="PYN402" s="73" t="s">
        <v>985</v>
      </c>
      <c r="PYO402" s="95">
        <v>45109</v>
      </c>
      <c r="PYP402" s="65" t="s">
        <v>11</v>
      </c>
      <c r="PYQ402" s="370" t="e">
        <f>VLOOKUP(PYY402,Teams,2)</f>
        <v>#REF!</v>
      </c>
      <c r="PYR402" s="370" t="e">
        <f>VLOOKUP(PYZ402,Teams,2)</f>
        <v>#REF!</v>
      </c>
      <c r="PYS402" s="464"/>
      <c r="PYT402" s="369">
        <v>0.33333333333333331</v>
      </c>
      <c r="PYU402" s="370" t="e">
        <f>VLOOKUP(PYQ402,fields,2)</f>
        <v>#REF!</v>
      </c>
      <c r="PYV402" s="73" t="s">
        <v>985</v>
      </c>
      <c r="PYW402" s="95">
        <v>45109</v>
      </c>
      <c r="PYX402" s="65" t="s">
        <v>11</v>
      </c>
      <c r="PYY402" s="370" t="e">
        <f>VLOOKUP(PZG402,Teams,2)</f>
        <v>#REF!</v>
      </c>
      <c r="PYZ402" s="370" t="e">
        <f>VLOOKUP(PZH402,Teams,2)</f>
        <v>#REF!</v>
      </c>
      <c r="PZA402" s="464"/>
      <c r="PZB402" s="369">
        <v>0.33333333333333331</v>
      </c>
      <c r="PZC402" s="370" t="e">
        <f>VLOOKUP(PYY402,fields,2)</f>
        <v>#REF!</v>
      </c>
      <c r="PZD402" s="73" t="s">
        <v>985</v>
      </c>
      <c r="PZE402" s="95">
        <v>45109</v>
      </c>
      <c r="PZF402" s="65" t="s">
        <v>11</v>
      </c>
      <c r="PZG402" s="370" t="e">
        <f>VLOOKUP(PZO402,Teams,2)</f>
        <v>#REF!</v>
      </c>
      <c r="PZH402" s="370" t="e">
        <f>VLOOKUP(PZP402,Teams,2)</f>
        <v>#REF!</v>
      </c>
      <c r="PZI402" s="464"/>
      <c r="PZJ402" s="369">
        <v>0.33333333333333331</v>
      </c>
      <c r="PZK402" s="370" t="e">
        <f>VLOOKUP(PZG402,fields,2)</f>
        <v>#REF!</v>
      </c>
      <c r="PZL402" s="73" t="s">
        <v>985</v>
      </c>
      <c r="PZM402" s="95">
        <v>45109</v>
      </c>
      <c r="PZN402" s="65" t="s">
        <v>11</v>
      </c>
      <c r="PZO402" s="370" t="e">
        <f>VLOOKUP(PZW402,Teams,2)</f>
        <v>#REF!</v>
      </c>
      <c r="PZP402" s="370" t="e">
        <f>VLOOKUP(PZX402,Teams,2)</f>
        <v>#REF!</v>
      </c>
      <c r="PZQ402" s="464"/>
      <c r="PZR402" s="369">
        <v>0.33333333333333331</v>
      </c>
      <c r="PZS402" s="370" t="e">
        <f>VLOOKUP(PZO402,fields,2)</f>
        <v>#REF!</v>
      </c>
      <c r="PZT402" s="73" t="s">
        <v>985</v>
      </c>
      <c r="PZU402" s="95">
        <v>45109</v>
      </c>
      <c r="PZV402" s="65" t="s">
        <v>11</v>
      </c>
      <c r="PZW402" s="370" t="e">
        <f>VLOOKUP(QAE402,Teams,2)</f>
        <v>#REF!</v>
      </c>
      <c r="PZX402" s="370" t="e">
        <f>VLOOKUP(QAF402,Teams,2)</f>
        <v>#REF!</v>
      </c>
      <c r="PZY402" s="464"/>
      <c r="PZZ402" s="369">
        <v>0.33333333333333331</v>
      </c>
      <c r="QAA402" s="370" t="e">
        <f>VLOOKUP(PZW402,fields,2)</f>
        <v>#REF!</v>
      </c>
      <c r="QAB402" s="73" t="s">
        <v>985</v>
      </c>
      <c r="QAC402" s="95">
        <v>45109</v>
      </c>
      <c r="QAD402" s="65" t="s">
        <v>11</v>
      </c>
      <c r="QAE402" s="370" t="e">
        <f>VLOOKUP(QAM402,Teams,2)</f>
        <v>#REF!</v>
      </c>
      <c r="QAF402" s="370" t="e">
        <f>VLOOKUP(QAN402,Teams,2)</f>
        <v>#REF!</v>
      </c>
      <c r="QAG402" s="464"/>
      <c r="QAH402" s="369">
        <v>0.33333333333333331</v>
      </c>
      <c r="QAI402" s="370" t="e">
        <f>VLOOKUP(QAE402,fields,2)</f>
        <v>#REF!</v>
      </c>
      <c r="QAJ402" s="73" t="s">
        <v>985</v>
      </c>
      <c r="QAK402" s="95">
        <v>45109</v>
      </c>
      <c r="QAL402" s="65" t="s">
        <v>11</v>
      </c>
      <c r="QAM402" s="370" t="e">
        <f>VLOOKUP(QAU402,Teams,2)</f>
        <v>#REF!</v>
      </c>
      <c r="QAN402" s="370" t="e">
        <f>VLOOKUP(QAV402,Teams,2)</f>
        <v>#REF!</v>
      </c>
      <c r="QAO402" s="464"/>
      <c r="QAP402" s="369">
        <v>0.33333333333333331</v>
      </c>
      <c r="QAQ402" s="370" t="e">
        <f>VLOOKUP(QAM402,fields,2)</f>
        <v>#REF!</v>
      </c>
      <c r="QAR402" s="73" t="s">
        <v>985</v>
      </c>
      <c r="QAS402" s="95">
        <v>45109</v>
      </c>
      <c r="QAT402" s="65" t="s">
        <v>11</v>
      </c>
      <c r="QAU402" s="370" t="e">
        <f>VLOOKUP(QBC402,Teams,2)</f>
        <v>#REF!</v>
      </c>
      <c r="QAV402" s="370" t="e">
        <f>VLOOKUP(QBD402,Teams,2)</f>
        <v>#REF!</v>
      </c>
      <c r="QAW402" s="464"/>
      <c r="QAX402" s="369">
        <v>0.33333333333333331</v>
      </c>
      <c r="QAY402" s="370" t="e">
        <f>VLOOKUP(QAU402,fields,2)</f>
        <v>#REF!</v>
      </c>
      <c r="QAZ402" s="73" t="s">
        <v>985</v>
      </c>
      <c r="QBA402" s="95">
        <v>45109</v>
      </c>
      <c r="QBB402" s="65" t="s">
        <v>11</v>
      </c>
      <c r="QBC402" s="370" t="e">
        <f>VLOOKUP(QBK402,Teams,2)</f>
        <v>#REF!</v>
      </c>
      <c r="QBD402" s="370" t="e">
        <f>VLOOKUP(QBL402,Teams,2)</f>
        <v>#REF!</v>
      </c>
      <c r="QBE402" s="464"/>
      <c r="QBF402" s="369">
        <v>0.33333333333333331</v>
      </c>
      <c r="QBG402" s="370" t="e">
        <f>VLOOKUP(QBC402,fields,2)</f>
        <v>#REF!</v>
      </c>
      <c r="QBH402" s="73" t="s">
        <v>985</v>
      </c>
      <c r="QBI402" s="95">
        <v>45109</v>
      </c>
      <c r="QBJ402" s="65" t="s">
        <v>11</v>
      </c>
      <c r="QBK402" s="370" t="e">
        <f>VLOOKUP(QBS402,Teams,2)</f>
        <v>#REF!</v>
      </c>
      <c r="QBL402" s="370" t="e">
        <f>VLOOKUP(QBT402,Teams,2)</f>
        <v>#REF!</v>
      </c>
      <c r="QBM402" s="464"/>
      <c r="QBN402" s="369">
        <v>0.33333333333333331</v>
      </c>
      <c r="QBO402" s="370" t="e">
        <f>VLOOKUP(QBK402,fields,2)</f>
        <v>#REF!</v>
      </c>
      <c r="QBP402" s="73" t="s">
        <v>985</v>
      </c>
      <c r="QBQ402" s="95">
        <v>45109</v>
      </c>
      <c r="QBR402" s="65" t="s">
        <v>11</v>
      </c>
      <c r="QBS402" s="370" t="e">
        <f>VLOOKUP(QCA402,Teams,2)</f>
        <v>#REF!</v>
      </c>
      <c r="QBT402" s="370" t="e">
        <f>VLOOKUP(QCB402,Teams,2)</f>
        <v>#REF!</v>
      </c>
      <c r="QBU402" s="464"/>
      <c r="QBV402" s="369">
        <v>0.33333333333333331</v>
      </c>
      <c r="QBW402" s="370" t="e">
        <f>VLOOKUP(QBS402,fields,2)</f>
        <v>#REF!</v>
      </c>
      <c r="QBX402" s="73" t="s">
        <v>985</v>
      </c>
      <c r="QBY402" s="95">
        <v>45109</v>
      </c>
      <c r="QBZ402" s="65" t="s">
        <v>11</v>
      </c>
      <c r="QCA402" s="370" t="e">
        <f>VLOOKUP(QCI402,Teams,2)</f>
        <v>#REF!</v>
      </c>
      <c r="QCB402" s="370" t="e">
        <f>VLOOKUP(QCJ402,Teams,2)</f>
        <v>#REF!</v>
      </c>
      <c r="QCC402" s="464"/>
      <c r="QCD402" s="369">
        <v>0.33333333333333331</v>
      </c>
      <c r="QCE402" s="370" t="e">
        <f>VLOOKUP(QCA402,fields,2)</f>
        <v>#REF!</v>
      </c>
      <c r="QCF402" s="73" t="s">
        <v>985</v>
      </c>
      <c r="QCG402" s="95">
        <v>45109</v>
      </c>
      <c r="QCH402" s="65" t="s">
        <v>11</v>
      </c>
      <c r="QCI402" s="370" t="e">
        <f>VLOOKUP(QCQ402,Teams,2)</f>
        <v>#REF!</v>
      </c>
      <c r="QCJ402" s="370" t="e">
        <f>VLOOKUP(QCR402,Teams,2)</f>
        <v>#REF!</v>
      </c>
      <c r="QCK402" s="464"/>
      <c r="QCL402" s="369">
        <v>0.33333333333333331</v>
      </c>
      <c r="QCM402" s="370" t="e">
        <f>VLOOKUP(QCI402,fields,2)</f>
        <v>#REF!</v>
      </c>
      <c r="QCN402" s="73" t="s">
        <v>985</v>
      </c>
      <c r="QCO402" s="95">
        <v>45109</v>
      </c>
      <c r="QCP402" s="65" t="s">
        <v>11</v>
      </c>
      <c r="QCQ402" s="370" t="e">
        <f>VLOOKUP(QCY402,Teams,2)</f>
        <v>#REF!</v>
      </c>
      <c r="QCR402" s="370" t="e">
        <f>VLOOKUP(QCZ402,Teams,2)</f>
        <v>#REF!</v>
      </c>
      <c r="QCS402" s="464"/>
      <c r="QCT402" s="369">
        <v>0.33333333333333331</v>
      </c>
      <c r="QCU402" s="370" t="e">
        <f>VLOOKUP(QCQ402,fields,2)</f>
        <v>#REF!</v>
      </c>
      <c r="QCV402" s="73" t="s">
        <v>985</v>
      </c>
      <c r="QCW402" s="95">
        <v>45109</v>
      </c>
      <c r="QCX402" s="65" t="s">
        <v>11</v>
      </c>
      <c r="QCY402" s="370" t="e">
        <f>VLOOKUP(QDG402,Teams,2)</f>
        <v>#REF!</v>
      </c>
      <c r="QCZ402" s="370" t="e">
        <f>VLOOKUP(QDH402,Teams,2)</f>
        <v>#REF!</v>
      </c>
      <c r="QDA402" s="464"/>
      <c r="QDB402" s="369">
        <v>0.33333333333333331</v>
      </c>
      <c r="QDC402" s="370" t="e">
        <f>VLOOKUP(QCY402,fields,2)</f>
        <v>#REF!</v>
      </c>
      <c r="QDD402" s="73" t="s">
        <v>985</v>
      </c>
      <c r="QDE402" s="95">
        <v>45109</v>
      </c>
      <c r="QDF402" s="65" t="s">
        <v>11</v>
      </c>
      <c r="QDG402" s="370" t="e">
        <f>VLOOKUP(QDO402,Teams,2)</f>
        <v>#REF!</v>
      </c>
      <c r="QDH402" s="370" t="e">
        <f>VLOOKUP(QDP402,Teams,2)</f>
        <v>#REF!</v>
      </c>
      <c r="QDI402" s="464"/>
      <c r="QDJ402" s="369">
        <v>0.33333333333333331</v>
      </c>
      <c r="QDK402" s="370" t="e">
        <f>VLOOKUP(QDG402,fields,2)</f>
        <v>#REF!</v>
      </c>
      <c r="QDL402" s="73" t="s">
        <v>985</v>
      </c>
      <c r="QDM402" s="95">
        <v>45109</v>
      </c>
      <c r="QDN402" s="65" t="s">
        <v>11</v>
      </c>
      <c r="QDO402" s="370" t="e">
        <f>VLOOKUP(QDW402,Teams,2)</f>
        <v>#REF!</v>
      </c>
      <c r="QDP402" s="370" t="e">
        <f>VLOOKUP(QDX402,Teams,2)</f>
        <v>#REF!</v>
      </c>
      <c r="QDQ402" s="464"/>
      <c r="QDR402" s="369">
        <v>0.33333333333333331</v>
      </c>
      <c r="QDS402" s="370" t="e">
        <f>VLOOKUP(QDO402,fields,2)</f>
        <v>#REF!</v>
      </c>
      <c r="QDT402" s="73" t="s">
        <v>985</v>
      </c>
      <c r="QDU402" s="95">
        <v>45109</v>
      </c>
      <c r="QDV402" s="65" t="s">
        <v>11</v>
      </c>
      <c r="QDW402" s="370" t="e">
        <f>VLOOKUP(QEE402,Teams,2)</f>
        <v>#REF!</v>
      </c>
      <c r="QDX402" s="370" t="e">
        <f>VLOOKUP(QEF402,Teams,2)</f>
        <v>#REF!</v>
      </c>
      <c r="QDY402" s="464"/>
      <c r="QDZ402" s="369">
        <v>0.33333333333333331</v>
      </c>
      <c r="QEA402" s="370" t="e">
        <f>VLOOKUP(QDW402,fields,2)</f>
        <v>#REF!</v>
      </c>
      <c r="QEB402" s="73" t="s">
        <v>985</v>
      </c>
      <c r="QEC402" s="95">
        <v>45109</v>
      </c>
      <c r="QED402" s="65" t="s">
        <v>11</v>
      </c>
      <c r="QEE402" s="370" t="e">
        <f>VLOOKUP(QEM402,Teams,2)</f>
        <v>#REF!</v>
      </c>
      <c r="QEF402" s="370" t="e">
        <f>VLOOKUP(QEN402,Teams,2)</f>
        <v>#REF!</v>
      </c>
      <c r="QEG402" s="464"/>
      <c r="QEH402" s="369">
        <v>0.33333333333333331</v>
      </c>
      <c r="QEI402" s="370" t="e">
        <f>VLOOKUP(QEE402,fields,2)</f>
        <v>#REF!</v>
      </c>
      <c r="QEJ402" s="73" t="s">
        <v>985</v>
      </c>
      <c r="QEK402" s="95">
        <v>45109</v>
      </c>
      <c r="QEL402" s="65" t="s">
        <v>11</v>
      </c>
      <c r="QEM402" s="370" t="e">
        <f>VLOOKUP(QEU402,Teams,2)</f>
        <v>#REF!</v>
      </c>
      <c r="QEN402" s="370" t="e">
        <f>VLOOKUP(QEV402,Teams,2)</f>
        <v>#REF!</v>
      </c>
      <c r="QEO402" s="464"/>
      <c r="QEP402" s="369">
        <v>0.33333333333333331</v>
      </c>
      <c r="QEQ402" s="370" t="e">
        <f>VLOOKUP(QEM402,fields,2)</f>
        <v>#REF!</v>
      </c>
      <c r="QER402" s="73" t="s">
        <v>985</v>
      </c>
      <c r="QES402" s="95">
        <v>45109</v>
      </c>
      <c r="QET402" s="65" t="s">
        <v>11</v>
      </c>
      <c r="QEU402" s="370" t="e">
        <f>VLOOKUP(QFC402,Teams,2)</f>
        <v>#REF!</v>
      </c>
      <c r="QEV402" s="370" t="e">
        <f>VLOOKUP(QFD402,Teams,2)</f>
        <v>#REF!</v>
      </c>
      <c r="QEW402" s="464"/>
      <c r="QEX402" s="369">
        <v>0.33333333333333331</v>
      </c>
      <c r="QEY402" s="370" t="e">
        <f>VLOOKUP(QEU402,fields,2)</f>
        <v>#REF!</v>
      </c>
      <c r="QEZ402" s="73" t="s">
        <v>985</v>
      </c>
      <c r="QFA402" s="95">
        <v>45109</v>
      </c>
      <c r="QFB402" s="65" t="s">
        <v>11</v>
      </c>
      <c r="QFC402" s="370" t="e">
        <f>VLOOKUP(QFK402,Teams,2)</f>
        <v>#REF!</v>
      </c>
      <c r="QFD402" s="370" t="e">
        <f>VLOOKUP(QFL402,Teams,2)</f>
        <v>#REF!</v>
      </c>
      <c r="QFE402" s="464"/>
      <c r="QFF402" s="369">
        <v>0.33333333333333331</v>
      </c>
      <c r="QFG402" s="370" t="e">
        <f>VLOOKUP(QFC402,fields,2)</f>
        <v>#REF!</v>
      </c>
      <c r="QFH402" s="73" t="s">
        <v>985</v>
      </c>
      <c r="QFI402" s="95">
        <v>45109</v>
      </c>
      <c r="QFJ402" s="65" t="s">
        <v>11</v>
      </c>
      <c r="QFK402" s="370" t="e">
        <f>VLOOKUP(QFS402,Teams,2)</f>
        <v>#REF!</v>
      </c>
      <c r="QFL402" s="370" t="e">
        <f>VLOOKUP(QFT402,Teams,2)</f>
        <v>#REF!</v>
      </c>
      <c r="QFM402" s="464"/>
      <c r="QFN402" s="369">
        <v>0.33333333333333331</v>
      </c>
      <c r="QFO402" s="370" t="e">
        <f>VLOOKUP(QFK402,fields,2)</f>
        <v>#REF!</v>
      </c>
      <c r="QFP402" s="73" t="s">
        <v>985</v>
      </c>
      <c r="QFQ402" s="95">
        <v>45109</v>
      </c>
      <c r="QFR402" s="65" t="s">
        <v>11</v>
      </c>
      <c r="QFS402" s="370" t="e">
        <f>VLOOKUP(QGA402,Teams,2)</f>
        <v>#REF!</v>
      </c>
      <c r="QFT402" s="370" t="e">
        <f>VLOOKUP(QGB402,Teams,2)</f>
        <v>#REF!</v>
      </c>
      <c r="QFU402" s="464"/>
      <c r="QFV402" s="369">
        <v>0.33333333333333331</v>
      </c>
      <c r="QFW402" s="370" t="e">
        <f>VLOOKUP(QFS402,fields,2)</f>
        <v>#REF!</v>
      </c>
      <c r="QFX402" s="73" t="s">
        <v>985</v>
      </c>
      <c r="QFY402" s="95">
        <v>45109</v>
      </c>
      <c r="QFZ402" s="65" t="s">
        <v>11</v>
      </c>
      <c r="QGA402" s="370" t="e">
        <f>VLOOKUP(QGI402,Teams,2)</f>
        <v>#REF!</v>
      </c>
      <c r="QGB402" s="370" t="e">
        <f>VLOOKUP(QGJ402,Teams,2)</f>
        <v>#REF!</v>
      </c>
      <c r="QGC402" s="464"/>
      <c r="QGD402" s="369">
        <v>0.33333333333333331</v>
      </c>
      <c r="QGE402" s="370" t="e">
        <f>VLOOKUP(QGA402,fields,2)</f>
        <v>#REF!</v>
      </c>
      <c r="QGF402" s="73" t="s">
        <v>985</v>
      </c>
      <c r="QGG402" s="95">
        <v>45109</v>
      </c>
      <c r="QGH402" s="65" t="s">
        <v>11</v>
      </c>
      <c r="QGI402" s="370" t="e">
        <f>VLOOKUP(QGQ402,Teams,2)</f>
        <v>#REF!</v>
      </c>
      <c r="QGJ402" s="370" t="e">
        <f>VLOOKUP(QGR402,Teams,2)</f>
        <v>#REF!</v>
      </c>
      <c r="QGK402" s="464"/>
      <c r="QGL402" s="369">
        <v>0.33333333333333331</v>
      </c>
      <c r="QGM402" s="370" t="e">
        <f>VLOOKUP(QGI402,fields,2)</f>
        <v>#REF!</v>
      </c>
      <c r="QGN402" s="73" t="s">
        <v>985</v>
      </c>
      <c r="QGO402" s="95">
        <v>45109</v>
      </c>
      <c r="QGP402" s="65" t="s">
        <v>11</v>
      </c>
      <c r="QGQ402" s="370" t="e">
        <f>VLOOKUP(QGY402,Teams,2)</f>
        <v>#REF!</v>
      </c>
      <c r="QGR402" s="370" t="e">
        <f>VLOOKUP(QGZ402,Teams,2)</f>
        <v>#REF!</v>
      </c>
      <c r="QGS402" s="464"/>
      <c r="QGT402" s="369">
        <v>0.33333333333333331</v>
      </c>
      <c r="QGU402" s="370" t="e">
        <f>VLOOKUP(QGQ402,fields,2)</f>
        <v>#REF!</v>
      </c>
      <c r="QGV402" s="73" t="s">
        <v>985</v>
      </c>
      <c r="QGW402" s="95">
        <v>45109</v>
      </c>
      <c r="QGX402" s="65" t="s">
        <v>11</v>
      </c>
      <c r="QGY402" s="370" t="e">
        <f>VLOOKUP(QHG402,Teams,2)</f>
        <v>#REF!</v>
      </c>
      <c r="QGZ402" s="370" t="e">
        <f>VLOOKUP(QHH402,Teams,2)</f>
        <v>#REF!</v>
      </c>
      <c r="QHA402" s="464"/>
      <c r="QHB402" s="369">
        <v>0.33333333333333331</v>
      </c>
      <c r="QHC402" s="370" t="e">
        <f>VLOOKUP(QGY402,fields,2)</f>
        <v>#REF!</v>
      </c>
      <c r="QHD402" s="73" t="s">
        <v>985</v>
      </c>
      <c r="QHE402" s="95">
        <v>45109</v>
      </c>
      <c r="QHF402" s="65" t="s">
        <v>11</v>
      </c>
      <c r="QHG402" s="370" t="e">
        <f>VLOOKUP(QHO402,Teams,2)</f>
        <v>#REF!</v>
      </c>
      <c r="QHH402" s="370" t="e">
        <f>VLOOKUP(QHP402,Teams,2)</f>
        <v>#REF!</v>
      </c>
      <c r="QHI402" s="464"/>
      <c r="QHJ402" s="369">
        <v>0.33333333333333331</v>
      </c>
      <c r="QHK402" s="370" t="e">
        <f>VLOOKUP(QHG402,fields,2)</f>
        <v>#REF!</v>
      </c>
      <c r="QHL402" s="73" t="s">
        <v>985</v>
      </c>
      <c r="QHM402" s="95">
        <v>45109</v>
      </c>
      <c r="QHN402" s="65" t="s">
        <v>11</v>
      </c>
      <c r="QHO402" s="370" t="e">
        <f>VLOOKUP(QHW402,Teams,2)</f>
        <v>#REF!</v>
      </c>
      <c r="QHP402" s="370" t="e">
        <f>VLOOKUP(QHX402,Teams,2)</f>
        <v>#REF!</v>
      </c>
      <c r="QHQ402" s="464"/>
      <c r="QHR402" s="369">
        <v>0.33333333333333331</v>
      </c>
      <c r="QHS402" s="370" t="e">
        <f>VLOOKUP(QHO402,fields,2)</f>
        <v>#REF!</v>
      </c>
      <c r="QHT402" s="73" t="s">
        <v>985</v>
      </c>
      <c r="QHU402" s="95">
        <v>45109</v>
      </c>
      <c r="QHV402" s="65" t="s">
        <v>11</v>
      </c>
      <c r="QHW402" s="370" t="e">
        <f>VLOOKUP(QIE402,Teams,2)</f>
        <v>#REF!</v>
      </c>
      <c r="QHX402" s="370" t="e">
        <f>VLOOKUP(QIF402,Teams,2)</f>
        <v>#REF!</v>
      </c>
      <c r="QHY402" s="464"/>
      <c r="QHZ402" s="369">
        <v>0.33333333333333331</v>
      </c>
      <c r="QIA402" s="370" t="e">
        <f>VLOOKUP(QHW402,fields,2)</f>
        <v>#REF!</v>
      </c>
      <c r="QIB402" s="73" t="s">
        <v>985</v>
      </c>
      <c r="QIC402" s="95">
        <v>45109</v>
      </c>
      <c r="QID402" s="65" t="s">
        <v>11</v>
      </c>
      <c r="QIE402" s="370" t="e">
        <f>VLOOKUP(QIM402,Teams,2)</f>
        <v>#REF!</v>
      </c>
      <c r="QIF402" s="370" t="e">
        <f>VLOOKUP(QIN402,Teams,2)</f>
        <v>#REF!</v>
      </c>
      <c r="QIG402" s="464"/>
      <c r="QIH402" s="369">
        <v>0.33333333333333331</v>
      </c>
      <c r="QII402" s="370" t="e">
        <f>VLOOKUP(QIE402,fields,2)</f>
        <v>#REF!</v>
      </c>
      <c r="QIJ402" s="73" t="s">
        <v>985</v>
      </c>
      <c r="QIK402" s="95">
        <v>45109</v>
      </c>
      <c r="QIL402" s="65" t="s">
        <v>11</v>
      </c>
      <c r="QIM402" s="370" t="e">
        <f>VLOOKUP(QIU402,Teams,2)</f>
        <v>#REF!</v>
      </c>
      <c r="QIN402" s="370" t="e">
        <f>VLOOKUP(QIV402,Teams,2)</f>
        <v>#REF!</v>
      </c>
      <c r="QIO402" s="464"/>
      <c r="QIP402" s="369">
        <v>0.33333333333333331</v>
      </c>
      <c r="QIQ402" s="370" t="e">
        <f>VLOOKUP(QIM402,fields,2)</f>
        <v>#REF!</v>
      </c>
      <c r="QIR402" s="73" t="s">
        <v>985</v>
      </c>
      <c r="QIS402" s="95">
        <v>45109</v>
      </c>
      <c r="QIT402" s="65" t="s">
        <v>11</v>
      </c>
      <c r="QIU402" s="370" t="e">
        <f>VLOOKUP(QJC402,Teams,2)</f>
        <v>#REF!</v>
      </c>
      <c r="QIV402" s="370" t="e">
        <f>VLOOKUP(QJD402,Teams,2)</f>
        <v>#REF!</v>
      </c>
      <c r="QIW402" s="464"/>
      <c r="QIX402" s="369">
        <v>0.33333333333333331</v>
      </c>
      <c r="QIY402" s="370" t="e">
        <f>VLOOKUP(QIU402,fields,2)</f>
        <v>#REF!</v>
      </c>
      <c r="QIZ402" s="73" t="s">
        <v>985</v>
      </c>
      <c r="QJA402" s="95">
        <v>45109</v>
      </c>
      <c r="QJB402" s="65" t="s">
        <v>11</v>
      </c>
      <c r="QJC402" s="370" t="e">
        <f>VLOOKUP(QJK402,Teams,2)</f>
        <v>#REF!</v>
      </c>
      <c r="QJD402" s="370" t="e">
        <f>VLOOKUP(QJL402,Teams,2)</f>
        <v>#REF!</v>
      </c>
      <c r="QJE402" s="464"/>
      <c r="QJF402" s="369">
        <v>0.33333333333333331</v>
      </c>
      <c r="QJG402" s="370" t="e">
        <f>VLOOKUP(QJC402,fields,2)</f>
        <v>#REF!</v>
      </c>
      <c r="QJH402" s="73" t="s">
        <v>985</v>
      </c>
      <c r="QJI402" s="95">
        <v>45109</v>
      </c>
      <c r="QJJ402" s="65" t="s">
        <v>11</v>
      </c>
      <c r="QJK402" s="370" t="e">
        <f>VLOOKUP(QJS402,Teams,2)</f>
        <v>#REF!</v>
      </c>
      <c r="QJL402" s="370" t="e">
        <f>VLOOKUP(QJT402,Teams,2)</f>
        <v>#REF!</v>
      </c>
      <c r="QJM402" s="464"/>
      <c r="QJN402" s="369">
        <v>0.33333333333333331</v>
      </c>
      <c r="QJO402" s="370" t="e">
        <f>VLOOKUP(QJK402,fields,2)</f>
        <v>#REF!</v>
      </c>
      <c r="QJP402" s="73" t="s">
        <v>985</v>
      </c>
      <c r="QJQ402" s="95">
        <v>45109</v>
      </c>
      <c r="QJR402" s="65" t="s">
        <v>11</v>
      </c>
      <c r="QJS402" s="370" t="e">
        <f>VLOOKUP(QKA402,Teams,2)</f>
        <v>#REF!</v>
      </c>
      <c r="QJT402" s="370" t="e">
        <f>VLOOKUP(QKB402,Teams,2)</f>
        <v>#REF!</v>
      </c>
      <c r="QJU402" s="464"/>
      <c r="QJV402" s="369">
        <v>0.33333333333333331</v>
      </c>
      <c r="QJW402" s="370" t="e">
        <f>VLOOKUP(QJS402,fields,2)</f>
        <v>#REF!</v>
      </c>
      <c r="QJX402" s="73" t="s">
        <v>985</v>
      </c>
      <c r="QJY402" s="95">
        <v>45109</v>
      </c>
      <c r="QJZ402" s="65" t="s">
        <v>11</v>
      </c>
      <c r="QKA402" s="370" t="e">
        <f>VLOOKUP(QKI402,Teams,2)</f>
        <v>#REF!</v>
      </c>
      <c r="QKB402" s="370" t="e">
        <f>VLOOKUP(QKJ402,Teams,2)</f>
        <v>#REF!</v>
      </c>
      <c r="QKC402" s="464"/>
      <c r="QKD402" s="369">
        <v>0.33333333333333331</v>
      </c>
      <c r="QKE402" s="370" t="e">
        <f>VLOOKUP(QKA402,fields,2)</f>
        <v>#REF!</v>
      </c>
      <c r="QKF402" s="73" t="s">
        <v>985</v>
      </c>
      <c r="QKG402" s="95">
        <v>45109</v>
      </c>
      <c r="QKH402" s="65" t="s">
        <v>11</v>
      </c>
      <c r="QKI402" s="370" t="e">
        <f>VLOOKUP(QKQ402,Teams,2)</f>
        <v>#REF!</v>
      </c>
      <c r="QKJ402" s="370" t="e">
        <f>VLOOKUP(QKR402,Teams,2)</f>
        <v>#REF!</v>
      </c>
      <c r="QKK402" s="464"/>
      <c r="QKL402" s="369">
        <v>0.33333333333333331</v>
      </c>
      <c r="QKM402" s="370" t="e">
        <f>VLOOKUP(QKI402,fields,2)</f>
        <v>#REF!</v>
      </c>
      <c r="QKN402" s="73" t="s">
        <v>985</v>
      </c>
      <c r="QKO402" s="95">
        <v>45109</v>
      </c>
      <c r="QKP402" s="65" t="s">
        <v>11</v>
      </c>
      <c r="QKQ402" s="370" t="e">
        <f>VLOOKUP(QKY402,Teams,2)</f>
        <v>#REF!</v>
      </c>
      <c r="QKR402" s="370" t="e">
        <f>VLOOKUP(QKZ402,Teams,2)</f>
        <v>#REF!</v>
      </c>
      <c r="QKS402" s="464"/>
      <c r="QKT402" s="369">
        <v>0.33333333333333331</v>
      </c>
      <c r="QKU402" s="370" t="e">
        <f>VLOOKUP(QKQ402,fields,2)</f>
        <v>#REF!</v>
      </c>
      <c r="QKV402" s="73" t="s">
        <v>985</v>
      </c>
      <c r="QKW402" s="95">
        <v>45109</v>
      </c>
      <c r="QKX402" s="65" t="s">
        <v>11</v>
      </c>
      <c r="QKY402" s="370" t="e">
        <f>VLOOKUP(QLG402,Teams,2)</f>
        <v>#REF!</v>
      </c>
      <c r="QKZ402" s="370" t="e">
        <f>VLOOKUP(QLH402,Teams,2)</f>
        <v>#REF!</v>
      </c>
      <c r="QLA402" s="464"/>
      <c r="QLB402" s="369">
        <v>0.33333333333333331</v>
      </c>
      <c r="QLC402" s="370" t="e">
        <f>VLOOKUP(QKY402,fields,2)</f>
        <v>#REF!</v>
      </c>
      <c r="QLD402" s="73" t="s">
        <v>985</v>
      </c>
      <c r="QLE402" s="95">
        <v>45109</v>
      </c>
      <c r="QLF402" s="65" t="s">
        <v>11</v>
      </c>
      <c r="QLG402" s="370" t="e">
        <f>VLOOKUP(QLO402,Teams,2)</f>
        <v>#REF!</v>
      </c>
      <c r="QLH402" s="370" t="e">
        <f>VLOOKUP(QLP402,Teams,2)</f>
        <v>#REF!</v>
      </c>
      <c r="QLI402" s="464"/>
      <c r="QLJ402" s="369">
        <v>0.33333333333333331</v>
      </c>
      <c r="QLK402" s="370" t="e">
        <f>VLOOKUP(QLG402,fields,2)</f>
        <v>#REF!</v>
      </c>
      <c r="QLL402" s="73" t="s">
        <v>985</v>
      </c>
      <c r="QLM402" s="95">
        <v>45109</v>
      </c>
      <c r="QLN402" s="65" t="s">
        <v>11</v>
      </c>
      <c r="QLO402" s="370" t="e">
        <f>VLOOKUP(QLW402,Teams,2)</f>
        <v>#REF!</v>
      </c>
      <c r="QLP402" s="370" t="e">
        <f>VLOOKUP(QLX402,Teams,2)</f>
        <v>#REF!</v>
      </c>
      <c r="QLQ402" s="464"/>
      <c r="QLR402" s="369">
        <v>0.33333333333333331</v>
      </c>
      <c r="QLS402" s="370" t="e">
        <f>VLOOKUP(QLO402,fields,2)</f>
        <v>#REF!</v>
      </c>
      <c r="QLT402" s="73" t="s">
        <v>985</v>
      </c>
      <c r="QLU402" s="95">
        <v>45109</v>
      </c>
      <c r="QLV402" s="65" t="s">
        <v>11</v>
      </c>
      <c r="QLW402" s="370" t="e">
        <f>VLOOKUP(QME402,Teams,2)</f>
        <v>#REF!</v>
      </c>
      <c r="QLX402" s="370" t="e">
        <f>VLOOKUP(QMF402,Teams,2)</f>
        <v>#REF!</v>
      </c>
      <c r="QLY402" s="464"/>
      <c r="QLZ402" s="369">
        <v>0.33333333333333331</v>
      </c>
      <c r="QMA402" s="370" t="e">
        <f>VLOOKUP(QLW402,fields,2)</f>
        <v>#REF!</v>
      </c>
      <c r="QMB402" s="73" t="s">
        <v>985</v>
      </c>
      <c r="QMC402" s="95">
        <v>45109</v>
      </c>
      <c r="QMD402" s="65" t="s">
        <v>11</v>
      </c>
      <c r="QME402" s="370" t="e">
        <f>VLOOKUP(QMM402,Teams,2)</f>
        <v>#REF!</v>
      </c>
      <c r="QMF402" s="370" t="e">
        <f>VLOOKUP(QMN402,Teams,2)</f>
        <v>#REF!</v>
      </c>
      <c r="QMG402" s="464"/>
      <c r="QMH402" s="369">
        <v>0.33333333333333331</v>
      </c>
      <c r="QMI402" s="370" t="e">
        <f>VLOOKUP(QME402,fields,2)</f>
        <v>#REF!</v>
      </c>
      <c r="QMJ402" s="73" t="s">
        <v>985</v>
      </c>
      <c r="QMK402" s="95">
        <v>45109</v>
      </c>
      <c r="QML402" s="65" t="s">
        <v>11</v>
      </c>
      <c r="QMM402" s="370" t="e">
        <f>VLOOKUP(QMU402,Teams,2)</f>
        <v>#REF!</v>
      </c>
      <c r="QMN402" s="370" t="e">
        <f>VLOOKUP(QMV402,Teams,2)</f>
        <v>#REF!</v>
      </c>
      <c r="QMO402" s="464"/>
      <c r="QMP402" s="369">
        <v>0.33333333333333331</v>
      </c>
      <c r="QMQ402" s="370" t="e">
        <f>VLOOKUP(QMM402,fields,2)</f>
        <v>#REF!</v>
      </c>
      <c r="QMR402" s="73" t="s">
        <v>985</v>
      </c>
      <c r="QMS402" s="95">
        <v>45109</v>
      </c>
      <c r="QMT402" s="65" t="s">
        <v>11</v>
      </c>
      <c r="QMU402" s="370" t="e">
        <f>VLOOKUP(QNC402,Teams,2)</f>
        <v>#REF!</v>
      </c>
      <c r="QMV402" s="370" t="e">
        <f>VLOOKUP(QND402,Teams,2)</f>
        <v>#REF!</v>
      </c>
      <c r="QMW402" s="464"/>
      <c r="QMX402" s="369">
        <v>0.33333333333333331</v>
      </c>
      <c r="QMY402" s="370" t="e">
        <f>VLOOKUP(QMU402,fields,2)</f>
        <v>#REF!</v>
      </c>
      <c r="QMZ402" s="73" t="s">
        <v>985</v>
      </c>
      <c r="QNA402" s="95">
        <v>45109</v>
      </c>
      <c r="QNB402" s="65" t="s">
        <v>11</v>
      </c>
      <c r="QNC402" s="370" t="e">
        <f>VLOOKUP(QNK402,Teams,2)</f>
        <v>#REF!</v>
      </c>
      <c r="QND402" s="370" t="e">
        <f>VLOOKUP(QNL402,Teams,2)</f>
        <v>#REF!</v>
      </c>
      <c r="QNE402" s="464"/>
      <c r="QNF402" s="369">
        <v>0.33333333333333331</v>
      </c>
      <c r="QNG402" s="370" t="e">
        <f>VLOOKUP(QNC402,fields,2)</f>
        <v>#REF!</v>
      </c>
      <c r="QNH402" s="73" t="s">
        <v>985</v>
      </c>
      <c r="QNI402" s="95">
        <v>45109</v>
      </c>
      <c r="QNJ402" s="65" t="s">
        <v>11</v>
      </c>
      <c r="QNK402" s="370" t="e">
        <f>VLOOKUP(QNS402,Teams,2)</f>
        <v>#REF!</v>
      </c>
      <c r="QNL402" s="370" t="e">
        <f>VLOOKUP(QNT402,Teams,2)</f>
        <v>#REF!</v>
      </c>
      <c r="QNM402" s="464"/>
      <c r="QNN402" s="369">
        <v>0.33333333333333331</v>
      </c>
      <c r="QNO402" s="370" t="e">
        <f>VLOOKUP(QNK402,fields,2)</f>
        <v>#REF!</v>
      </c>
      <c r="QNP402" s="73" t="s">
        <v>985</v>
      </c>
      <c r="QNQ402" s="95">
        <v>45109</v>
      </c>
      <c r="QNR402" s="65" t="s">
        <v>11</v>
      </c>
      <c r="QNS402" s="370" t="e">
        <f>VLOOKUP(QOA402,Teams,2)</f>
        <v>#REF!</v>
      </c>
      <c r="QNT402" s="370" t="e">
        <f>VLOOKUP(QOB402,Teams,2)</f>
        <v>#REF!</v>
      </c>
      <c r="QNU402" s="464"/>
      <c r="QNV402" s="369">
        <v>0.33333333333333331</v>
      </c>
      <c r="QNW402" s="370" t="e">
        <f>VLOOKUP(QNS402,fields,2)</f>
        <v>#REF!</v>
      </c>
      <c r="QNX402" s="73" t="s">
        <v>985</v>
      </c>
      <c r="QNY402" s="95">
        <v>45109</v>
      </c>
      <c r="QNZ402" s="65" t="s">
        <v>11</v>
      </c>
      <c r="QOA402" s="370" t="e">
        <f>VLOOKUP(QOI402,Teams,2)</f>
        <v>#REF!</v>
      </c>
      <c r="QOB402" s="370" t="e">
        <f>VLOOKUP(QOJ402,Teams,2)</f>
        <v>#REF!</v>
      </c>
      <c r="QOC402" s="464"/>
      <c r="QOD402" s="369">
        <v>0.33333333333333331</v>
      </c>
      <c r="QOE402" s="370" t="e">
        <f>VLOOKUP(QOA402,fields,2)</f>
        <v>#REF!</v>
      </c>
      <c r="QOF402" s="73" t="s">
        <v>985</v>
      </c>
      <c r="QOG402" s="95">
        <v>45109</v>
      </c>
      <c r="QOH402" s="65" t="s">
        <v>11</v>
      </c>
      <c r="QOI402" s="370" t="e">
        <f>VLOOKUP(QOQ402,Teams,2)</f>
        <v>#REF!</v>
      </c>
      <c r="QOJ402" s="370" t="e">
        <f>VLOOKUP(QOR402,Teams,2)</f>
        <v>#REF!</v>
      </c>
      <c r="QOK402" s="464"/>
      <c r="QOL402" s="369">
        <v>0.33333333333333331</v>
      </c>
      <c r="QOM402" s="370" t="e">
        <f>VLOOKUP(QOI402,fields,2)</f>
        <v>#REF!</v>
      </c>
      <c r="QON402" s="73" t="s">
        <v>985</v>
      </c>
      <c r="QOO402" s="95">
        <v>45109</v>
      </c>
      <c r="QOP402" s="65" t="s">
        <v>11</v>
      </c>
      <c r="QOQ402" s="370" t="e">
        <f>VLOOKUP(QOY402,Teams,2)</f>
        <v>#REF!</v>
      </c>
      <c r="QOR402" s="370" t="e">
        <f>VLOOKUP(QOZ402,Teams,2)</f>
        <v>#REF!</v>
      </c>
      <c r="QOS402" s="464"/>
      <c r="QOT402" s="369">
        <v>0.33333333333333331</v>
      </c>
      <c r="QOU402" s="370" t="e">
        <f>VLOOKUP(QOQ402,fields,2)</f>
        <v>#REF!</v>
      </c>
      <c r="QOV402" s="73" t="s">
        <v>985</v>
      </c>
      <c r="QOW402" s="95">
        <v>45109</v>
      </c>
      <c r="QOX402" s="65" t="s">
        <v>11</v>
      </c>
      <c r="QOY402" s="370" t="e">
        <f>VLOOKUP(QPG402,Teams,2)</f>
        <v>#REF!</v>
      </c>
      <c r="QOZ402" s="370" t="e">
        <f>VLOOKUP(QPH402,Teams,2)</f>
        <v>#REF!</v>
      </c>
      <c r="QPA402" s="464"/>
      <c r="QPB402" s="369">
        <v>0.33333333333333331</v>
      </c>
      <c r="QPC402" s="370" t="e">
        <f>VLOOKUP(QOY402,fields,2)</f>
        <v>#REF!</v>
      </c>
      <c r="QPD402" s="73" t="s">
        <v>985</v>
      </c>
      <c r="QPE402" s="95">
        <v>45109</v>
      </c>
      <c r="QPF402" s="65" t="s">
        <v>11</v>
      </c>
      <c r="QPG402" s="370" t="e">
        <f>VLOOKUP(QPO402,Teams,2)</f>
        <v>#REF!</v>
      </c>
      <c r="QPH402" s="370" t="e">
        <f>VLOOKUP(QPP402,Teams,2)</f>
        <v>#REF!</v>
      </c>
      <c r="QPI402" s="464"/>
      <c r="QPJ402" s="369">
        <v>0.33333333333333331</v>
      </c>
      <c r="QPK402" s="370" t="e">
        <f>VLOOKUP(QPG402,fields,2)</f>
        <v>#REF!</v>
      </c>
      <c r="QPL402" s="73" t="s">
        <v>985</v>
      </c>
      <c r="QPM402" s="95">
        <v>45109</v>
      </c>
      <c r="QPN402" s="65" t="s">
        <v>11</v>
      </c>
      <c r="QPO402" s="370" t="e">
        <f>VLOOKUP(QPW402,Teams,2)</f>
        <v>#REF!</v>
      </c>
      <c r="QPP402" s="370" t="e">
        <f>VLOOKUP(QPX402,Teams,2)</f>
        <v>#REF!</v>
      </c>
      <c r="QPQ402" s="464"/>
      <c r="QPR402" s="369">
        <v>0.33333333333333331</v>
      </c>
      <c r="QPS402" s="370" t="e">
        <f>VLOOKUP(QPO402,fields,2)</f>
        <v>#REF!</v>
      </c>
      <c r="QPT402" s="73" t="s">
        <v>985</v>
      </c>
      <c r="QPU402" s="95">
        <v>45109</v>
      </c>
      <c r="QPV402" s="65" t="s">
        <v>11</v>
      </c>
      <c r="QPW402" s="370" t="e">
        <f>VLOOKUP(QQE402,Teams,2)</f>
        <v>#REF!</v>
      </c>
      <c r="QPX402" s="370" t="e">
        <f>VLOOKUP(QQF402,Teams,2)</f>
        <v>#REF!</v>
      </c>
      <c r="QPY402" s="464"/>
      <c r="QPZ402" s="369">
        <v>0.33333333333333331</v>
      </c>
      <c r="QQA402" s="370" t="e">
        <f>VLOOKUP(QPW402,fields,2)</f>
        <v>#REF!</v>
      </c>
      <c r="QQB402" s="73" t="s">
        <v>985</v>
      </c>
      <c r="QQC402" s="95">
        <v>45109</v>
      </c>
      <c r="QQD402" s="65" t="s">
        <v>11</v>
      </c>
      <c r="QQE402" s="370" t="e">
        <f>VLOOKUP(QQM402,Teams,2)</f>
        <v>#REF!</v>
      </c>
      <c r="QQF402" s="370" t="e">
        <f>VLOOKUP(QQN402,Teams,2)</f>
        <v>#REF!</v>
      </c>
      <c r="QQG402" s="464"/>
      <c r="QQH402" s="369">
        <v>0.33333333333333331</v>
      </c>
      <c r="QQI402" s="370" t="e">
        <f>VLOOKUP(QQE402,fields,2)</f>
        <v>#REF!</v>
      </c>
      <c r="QQJ402" s="73" t="s">
        <v>985</v>
      </c>
      <c r="QQK402" s="95">
        <v>45109</v>
      </c>
      <c r="QQL402" s="65" t="s">
        <v>11</v>
      </c>
      <c r="QQM402" s="370" t="e">
        <f>VLOOKUP(QQU402,Teams,2)</f>
        <v>#REF!</v>
      </c>
      <c r="QQN402" s="370" t="e">
        <f>VLOOKUP(QQV402,Teams,2)</f>
        <v>#REF!</v>
      </c>
      <c r="QQO402" s="464"/>
      <c r="QQP402" s="369">
        <v>0.33333333333333331</v>
      </c>
      <c r="QQQ402" s="370" t="e">
        <f>VLOOKUP(QQM402,fields,2)</f>
        <v>#REF!</v>
      </c>
      <c r="QQR402" s="73" t="s">
        <v>985</v>
      </c>
      <c r="QQS402" s="95">
        <v>45109</v>
      </c>
      <c r="QQT402" s="65" t="s">
        <v>11</v>
      </c>
      <c r="QQU402" s="370" t="e">
        <f>VLOOKUP(QRC402,Teams,2)</f>
        <v>#REF!</v>
      </c>
      <c r="QQV402" s="370" t="e">
        <f>VLOOKUP(QRD402,Teams,2)</f>
        <v>#REF!</v>
      </c>
      <c r="QQW402" s="464"/>
      <c r="QQX402" s="369">
        <v>0.33333333333333331</v>
      </c>
      <c r="QQY402" s="370" t="e">
        <f>VLOOKUP(QQU402,fields,2)</f>
        <v>#REF!</v>
      </c>
      <c r="QQZ402" s="73" t="s">
        <v>985</v>
      </c>
      <c r="QRA402" s="95">
        <v>45109</v>
      </c>
      <c r="QRB402" s="65" t="s">
        <v>11</v>
      </c>
      <c r="QRC402" s="370" t="e">
        <f>VLOOKUP(QRK402,Teams,2)</f>
        <v>#REF!</v>
      </c>
      <c r="QRD402" s="370" t="e">
        <f>VLOOKUP(QRL402,Teams,2)</f>
        <v>#REF!</v>
      </c>
      <c r="QRE402" s="464"/>
      <c r="QRF402" s="369">
        <v>0.33333333333333331</v>
      </c>
      <c r="QRG402" s="370" t="e">
        <f>VLOOKUP(QRC402,fields,2)</f>
        <v>#REF!</v>
      </c>
      <c r="QRH402" s="73" t="s">
        <v>985</v>
      </c>
      <c r="QRI402" s="95">
        <v>45109</v>
      </c>
      <c r="QRJ402" s="65" t="s">
        <v>11</v>
      </c>
      <c r="QRK402" s="370" t="e">
        <f>VLOOKUP(QRS402,Teams,2)</f>
        <v>#REF!</v>
      </c>
      <c r="QRL402" s="370" t="e">
        <f>VLOOKUP(QRT402,Teams,2)</f>
        <v>#REF!</v>
      </c>
      <c r="QRM402" s="464"/>
      <c r="QRN402" s="369">
        <v>0.33333333333333331</v>
      </c>
      <c r="QRO402" s="370" t="e">
        <f>VLOOKUP(QRK402,fields,2)</f>
        <v>#REF!</v>
      </c>
      <c r="QRP402" s="73" t="s">
        <v>985</v>
      </c>
      <c r="QRQ402" s="95">
        <v>45109</v>
      </c>
      <c r="QRR402" s="65" t="s">
        <v>11</v>
      </c>
      <c r="QRS402" s="370" t="e">
        <f>VLOOKUP(QSA402,Teams,2)</f>
        <v>#REF!</v>
      </c>
      <c r="QRT402" s="370" t="e">
        <f>VLOOKUP(QSB402,Teams,2)</f>
        <v>#REF!</v>
      </c>
      <c r="QRU402" s="464"/>
      <c r="QRV402" s="369">
        <v>0.33333333333333331</v>
      </c>
      <c r="QRW402" s="370" t="e">
        <f>VLOOKUP(QRS402,fields,2)</f>
        <v>#REF!</v>
      </c>
      <c r="QRX402" s="73" t="s">
        <v>985</v>
      </c>
      <c r="QRY402" s="95">
        <v>45109</v>
      </c>
      <c r="QRZ402" s="65" t="s">
        <v>11</v>
      </c>
      <c r="QSA402" s="370" t="e">
        <f>VLOOKUP(QSI402,Teams,2)</f>
        <v>#REF!</v>
      </c>
      <c r="QSB402" s="370" t="e">
        <f>VLOOKUP(QSJ402,Teams,2)</f>
        <v>#REF!</v>
      </c>
      <c r="QSC402" s="464"/>
      <c r="QSD402" s="369">
        <v>0.33333333333333331</v>
      </c>
      <c r="QSE402" s="370" t="e">
        <f>VLOOKUP(QSA402,fields,2)</f>
        <v>#REF!</v>
      </c>
      <c r="QSF402" s="73" t="s">
        <v>985</v>
      </c>
      <c r="QSG402" s="95">
        <v>45109</v>
      </c>
      <c r="QSH402" s="65" t="s">
        <v>11</v>
      </c>
      <c r="QSI402" s="370" t="e">
        <f>VLOOKUP(QSQ402,Teams,2)</f>
        <v>#REF!</v>
      </c>
      <c r="QSJ402" s="370" t="e">
        <f>VLOOKUP(QSR402,Teams,2)</f>
        <v>#REF!</v>
      </c>
      <c r="QSK402" s="464"/>
      <c r="QSL402" s="369">
        <v>0.33333333333333331</v>
      </c>
      <c r="QSM402" s="370" t="e">
        <f>VLOOKUP(QSI402,fields,2)</f>
        <v>#REF!</v>
      </c>
      <c r="QSN402" s="73" t="s">
        <v>985</v>
      </c>
      <c r="QSO402" s="95">
        <v>45109</v>
      </c>
      <c r="QSP402" s="65" t="s">
        <v>11</v>
      </c>
      <c r="QSQ402" s="370" t="e">
        <f>VLOOKUP(QSY402,Teams,2)</f>
        <v>#REF!</v>
      </c>
      <c r="QSR402" s="370" t="e">
        <f>VLOOKUP(QSZ402,Teams,2)</f>
        <v>#REF!</v>
      </c>
      <c r="QSS402" s="464"/>
      <c r="QST402" s="369">
        <v>0.33333333333333331</v>
      </c>
      <c r="QSU402" s="370" t="e">
        <f>VLOOKUP(QSQ402,fields,2)</f>
        <v>#REF!</v>
      </c>
      <c r="QSV402" s="73" t="s">
        <v>985</v>
      </c>
      <c r="QSW402" s="95">
        <v>45109</v>
      </c>
      <c r="QSX402" s="65" t="s">
        <v>11</v>
      </c>
      <c r="QSY402" s="370" t="e">
        <f>VLOOKUP(QTG402,Teams,2)</f>
        <v>#REF!</v>
      </c>
      <c r="QSZ402" s="370" t="e">
        <f>VLOOKUP(QTH402,Teams,2)</f>
        <v>#REF!</v>
      </c>
      <c r="QTA402" s="464"/>
      <c r="QTB402" s="369">
        <v>0.33333333333333331</v>
      </c>
      <c r="QTC402" s="370" t="e">
        <f>VLOOKUP(QSY402,fields,2)</f>
        <v>#REF!</v>
      </c>
      <c r="QTD402" s="73" t="s">
        <v>985</v>
      </c>
      <c r="QTE402" s="95">
        <v>45109</v>
      </c>
      <c r="QTF402" s="65" t="s">
        <v>11</v>
      </c>
      <c r="QTG402" s="370" t="e">
        <f>VLOOKUP(QTO402,Teams,2)</f>
        <v>#REF!</v>
      </c>
      <c r="QTH402" s="370" t="e">
        <f>VLOOKUP(QTP402,Teams,2)</f>
        <v>#REF!</v>
      </c>
      <c r="QTI402" s="464"/>
      <c r="QTJ402" s="369">
        <v>0.33333333333333331</v>
      </c>
      <c r="QTK402" s="370" t="e">
        <f>VLOOKUP(QTG402,fields,2)</f>
        <v>#REF!</v>
      </c>
      <c r="QTL402" s="73" t="s">
        <v>985</v>
      </c>
      <c r="QTM402" s="95">
        <v>45109</v>
      </c>
      <c r="QTN402" s="65" t="s">
        <v>11</v>
      </c>
      <c r="QTO402" s="370" t="e">
        <f>VLOOKUP(QTW402,Teams,2)</f>
        <v>#REF!</v>
      </c>
      <c r="QTP402" s="370" t="e">
        <f>VLOOKUP(QTX402,Teams,2)</f>
        <v>#REF!</v>
      </c>
      <c r="QTQ402" s="464"/>
      <c r="QTR402" s="369">
        <v>0.33333333333333331</v>
      </c>
      <c r="QTS402" s="370" t="e">
        <f>VLOOKUP(QTO402,fields,2)</f>
        <v>#REF!</v>
      </c>
      <c r="QTT402" s="73" t="s">
        <v>985</v>
      </c>
      <c r="QTU402" s="95">
        <v>45109</v>
      </c>
      <c r="QTV402" s="65" t="s">
        <v>11</v>
      </c>
      <c r="QTW402" s="370" t="e">
        <f>VLOOKUP(QUE402,Teams,2)</f>
        <v>#REF!</v>
      </c>
      <c r="QTX402" s="370" t="e">
        <f>VLOOKUP(QUF402,Teams,2)</f>
        <v>#REF!</v>
      </c>
      <c r="QTY402" s="464"/>
      <c r="QTZ402" s="369">
        <v>0.33333333333333331</v>
      </c>
      <c r="QUA402" s="370" t="e">
        <f>VLOOKUP(QTW402,fields,2)</f>
        <v>#REF!</v>
      </c>
      <c r="QUB402" s="73" t="s">
        <v>985</v>
      </c>
      <c r="QUC402" s="95">
        <v>45109</v>
      </c>
      <c r="QUD402" s="65" t="s">
        <v>11</v>
      </c>
      <c r="QUE402" s="370" t="e">
        <f>VLOOKUP(QUM402,Teams,2)</f>
        <v>#REF!</v>
      </c>
      <c r="QUF402" s="370" t="e">
        <f>VLOOKUP(QUN402,Teams,2)</f>
        <v>#REF!</v>
      </c>
      <c r="QUG402" s="464"/>
      <c r="QUH402" s="369">
        <v>0.33333333333333331</v>
      </c>
      <c r="QUI402" s="370" t="e">
        <f>VLOOKUP(QUE402,fields,2)</f>
        <v>#REF!</v>
      </c>
      <c r="QUJ402" s="73" t="s">
        <v>985</v>
      </c>
      <c r="QUK402" s="95">
        <v>45109</v>
      </c>
      <c r="QUL402" s="65" t="s">
        <v>11</v>
      </c>
      <c r="QUM402" s="370" t="e">
        <f>VLOOKUP(QUU402,Teams,2)</f>
        <v>#REF!</v>
      </c>
      <c r="QUN402" s="370" t="e">
        <f>VLOOKUP(QUV402,Teams,2)</f>
        <v>#REF!</v>
      </c>
      <c r="QUO402" s="464"/>
      <c r="QUP402" s="369">
        <v>0.33333333333333331</v>
      </c>
      <c r="QUQ402" s="370" t="e">
        <f>VLOOKUP(QUM402,fields,2)</f>
        <v>#REF!</v>
      </c>
      <c r="QUR402" s="73" t="s">
        <v>985</v>
      </c>
      <c r="QUS402" s="95">
        <v>45109</v>
      </c>
      <c r="QUT402" s="65" t="s">
        <v>11</v>
      </c>
      <c r="QUU402" s="370" t="e">
        <f>VLOOKUP(QVC402,Teams,2)</f>
        <v>#REF!</v>
      </c>
      <c r="QUV402" s="370" t="e">
        <f>VLOOKUP(QVD402,Teams,2)</f>
        <v>#REF!</v>
      </c>
      <c r="QUW402" s="464"/>
      <c r="QUX402" s="369">
        <v>0.33333333333333331</v>
      </c>
      <c r="QUY402" s="370" t="e">
        <f>VLOOKUP(QUU402,fields,2)</f>
        <v>#REF!</v>
      </c>
      <c r="QUZ402" s="73" t="s">
        <v>985</v>
      </c>
      <c r="QVA402" s="95">
        <v>45109</v>
      </c>
      <c r="QVB402" s="65" t="s">
        <v>11</v>
      </c>
      <c r="QVC402" s="370" t="e">
        <f>VLOOKUP(QVK402,Teams,2)</f>
        <v>#REF!</v>
      </c>
      <c r="QVD402" s="370" t="e">
        <f>VLOOKUP(QVL402,Teams,2)</f>
        <v>#REF!</v>
      </c>
      <c r="QVE402" s="464"/>
      <c r="QVF402" s="369">
        <v>0.33333333333333331</v>
      </c>
      <c r="QVG402" s="370" t="e">
        <f>VLOOKUP(QVC402,fields,2)</f>
        <v>#REF!</v>
      </c>
      <c r="QVH402" s="73" t="s">
        <v>985</v>
      </c>
      <c r="QVI402" s="95">
        <v>45109</v>
      </c>
      <c r="QVJ402" s="65" t="s">
        <v>11</v>
      </c>
      <c r="QVK402" s="370" t="e">
        <f>VLOOKUP(QVS402,Teams,2)</f>
        <v>#REF!</v>
      </c>
      <c r="QVL402" s="370" t="e">
        <f>VLOOKUP(QVT402,Teams,2)</f>
        <v>#REF!</v>
      </c>
      <c r="QVM402" s="464"/>
      <c r="QVN402" s="369">
        <v>0.33333333333333331</v>
      </c>
      <c r="QVO402" s="370" t="e">
        <f>VLOOKUP(QVK402,fields,2)</f>
        <v>#REF!</v>
      </c>
      <c r="QVP402" s="73" t="s">
        <v>985</v>
      </c>
      <c r="QVQ402" s="95">
        <v>45109</v>
      </c>
      <c r="QVR402" s="65" t="s">
        <v>11</v>
      </c>
      <c r="QVS402" s="370" t="e">
        <f>VLOOKUP(QWA402,Teams,2)</f>
        <v>#REF!</v>
      </c>
      <c r="QVT402" s="370" t="e">
        <f>VLOOKUP(QWB402,Teams,2)</f>
        <v>#REF!</v>
      </c>
      <c r="QVU402" s="464"/>
      <c r="QVV402" s="369">
        <v>0.33333333333333331</v>
      </c>
      <c r="QVW402" s="370" t="e">
        <f>VLOOKUP(QVS402,fields,2)</f>
        <v>#REF!</v>
      </c>
      <c r="QVX402" s="73" t="s">
        <v>985</v>
      </c>
      <c r="QVY402" s="95">
        <v>45109</v>
      </c>
      <c r="QVZ402" s="65" t="s">
        <v>11</v>
      </c>
      <c r="QWA402" s="370" t="e">
        <f>VLOOKUP(QWI402,Teams,2)</f>
        <v>#REF!</v>
      </c>
      <c r="QWB402" s="370" t="e">
        <f>VLOOKUP(QWJ402,Teams,2)</f>
        <v>#REF!</v>
      </c>
      <c r="QWC402" s="464"/>
      <c r="QWD402" s="369">
        <v>0.33333333333333331</v>
      </c>
      <c r="QWE402" s="370" t="e">
        <f>VLOOKUP(QWA402,fields,2)</f>
        <v>#REF!</v>
      </c>
      <c r="QWF402" s="73" t="s">
        <v>985</v>
      </c>
      <c r="QWG402" s="95">
        <v>45109</v>
      </c>
      <c r="QWH402" s="65" t="s">
        <v>11</v>
      </c>
      <c r="QWI402" s="370" t="e">
        <f>VLOOKUP(QWQ402,Teams,2)</f>
        <v>#REF!</v>
      </c>
      <c r="QWJ402" s="370" t="e">
        <f>VLOOKUP(QWR402,Teams,2)</f>
        <v>#REF!</v>
      </c>
      <c r="QWK402" s="464"/>
      <c r="QWL402" s="369">
        <v>0.33333333333333331</v>
      </c>
      <c r="QWM402" s="370" t="e">
        <f>VLOOKUP(QWI402,fields,2)</f>
        <v>#REF!</v>
      </c>
      <c r="QWN402" s="73" t="s">
        <v>985</v>
      </c>
      <c r="QWO402" s="95">
        <v>45109</v>
      </c>
      <c r="QWP402" s="65" t="s">
        <v>11</v>
      </c>
      <c r="QWQ402" s="370" t="e">
        <f>VLOOKUP(QWY402,Teams,2)</f>
        <v>#REF!</v>
      </c>
      <c r="QWR402" s="370" t="e">
        <f>VLOOKUP(QWZ402,Teams,2)</f>
        <v>#REF!</v>
      </c>
      <c r="QWS402" s="464"/>
      <c r="QWT402" s="369">
        <v>0.33333333333333331</v>
      </c>
      <c r="QWU402" s="370" t="e">
        <f>VLOOKUP(QWQ402,fields,2)</f>
        <v>#REF!</v>
      </c>
      <c r="QWV402" s="73" t="s">
        <v>985</v>
      </c>
      <c r="QWW402" s="95">
        <v>45109</v>
      </c>
      <c r="QWX402" s="65" t="s">
        <v>11</v>
      </c>
      <c r="QWY402" s="370" t="e">
        <f>VLOOKUP(QXG402,Teams,2)</f>
        <v>#REF!</v>
      </c>
      <c r="QWZ402" s="370" t="e">
        <f>VLOOKUP(QXH402,Teams,2)</f>
        <v>#REF!</v>
      </c>
      <c r="QXA402" s="464"/>
      <c r="QXB402" s="369">
        <v>0.33333333333333331</v>
      </c>
      <c r="QXC402" s="370" t="e">
        <f>VLOOKUP(QWY402,fields,2)</f>
        <v>#REF!</v>
      </c>
      <c r="QXD402" s="73" t="s">
        <v>985</v>
      </c>
      <c r="QXE402" s="95">
        <v>45109</v>
      </c>
      <c r="QXF402" s="65" t="s">
        <v>11</v>
      </c>
      <c r="QXG402" s="370" t="e">
        <f>VLOOKUP(QXO402,Teams,2)</f>
        <v>#REF!</v>
      </c>
      <c r="QXH402" s="370" t="e">
        <f>VLOOKUP(QXP402,Teams,2)</f>
        <v>#REF!</v>
      </c>
      <c r="QXI402" s="464"/>
      <c r="QXJ402" s="369">
        <v>0.33333333333333331</v>
      </c>
      <c r="QXK402" s="370" t="e">
        <f>VLOOKUP(QXG402,fields,2)</f>
        <v>#REF!</v>
      </c>
      <c r="QXL402" s="73" t="s">
        <v>985</v>
      </c>
      <c r="QXM402" s="95">
        <v>45109</v>
      </c>
      <c r="QXN402" s="65" t="s">
        <v>11</v>
      </c>
      <c r="QXO402" s="370" t="e">
        <f>VLOOKUP(QXW402,Teams,2)</f>
        <v>#REF!</v>
      </c>
      <c r="QXP402" s="370" t="e">
        <f>VLOOKUP(QXX402,Teams,2)</f>
        <v>#REF!</v>
      </c>
      <c r="QXQ402" s="464"/>
      <c r="QXR402" s="369">
        <v>0.33333333333333331</v>
      </c>
      <c r="QXS402" s="370" t="e">
        <f>VLOOKUP(QXO402,fields,2)</f>
        <v>#REF!</v>
      </c>
      <c r="QXT402" s="73" t="s">
        <v>985</v>
      </c>
      <c r="QXU402" s="95">
        <v>45109</v>
      </c>
      <c r="QXV402" s="65" t="s">
        <v>11</v>
      </c>
      <c r="QXW402" s="370" t="e">
        <f>VLOOKUP(QYE402,Teams,2)</f>
        <v>#REF!</v>
      </c>
      <c r="QXX402" s="370" t="e">
        <f>VLOOKUP(QYF402,Teams,2)</f>
        <v>#REF!</v>
      </c>
      <c r="QXY402" s="464"/>
      <c r="QXZ402" s="369">
        <v>0.33333333333333331</v>
      </c>
      <c r="QYA402" s="370" t="e">
        <f>VLOOKUP(QXW402,fields,2)</f>
        <v>#REF!</v>
      </c>
      <c r="QYB402" s="73" t="s">
        <v>985</v>
      </c>
      <c r="QYC402" s="95">
        <v>45109</v>
      </c>
      <c r="QYD402" s="65" t="s">
        <v>11</v>
      </c>
      <c r="QYE402" s="370" t="e">
        <f>VLOOKUP(QYM402,Teams,2)</f>
        <v>#REF!</v>
      </c>
      <c r="QYF402" s="370" t="e">
        <f>VLOOKUP(QYN402,Teams,2)</f>
        <v>#REF!</v>
      </c>
      <c r="QYG402" s="464"/>
      <c r="QYH402" s="369">
        <v>0.33333333333333331</v>
      </c>
      <c r="QYI402" s="370" t="e">
        <f>VLOOKUP(QYE402,fields,2)</f>
        <v>#REF!</v>
      </c>
      <c r="QYJ402" s="73" t="s">
        <v>985</v>
      </c>
      <c r="QYK402" s="95">
        <v>45109</v>
      </c>
      <c r="QYL402" s="65" t="s">
        <v>11</v>
      </c>
      <c r="QYM402" s="370" t="e">
        <f>VLOOKUP(QYU402,Teams,2)</f>
        <v>#REF!</v>
      </c>
      <c r="QYN402" s="370" t="e">
        <f>VLOOKUP(QYV402,Teams,2)</f>
        <v>#REF!</v>
      </c>
      <c r="QYO402" s="464"/>
      <c r="QYP402" s="369">
        <v>0.33333333333333331</v>
      </c>
      <c r="QYQ402" s="370" t="e">
        <f>VLOOKUP(QYM402,fields,2)</f>
        <v>#REF!</v>
      </c>
      <c r="QYR402" s="73" t="s">
        <v>985</v>
      </c>
      <c r="QYS402" s="95">
        <v>45109</v>
      </c>
      <c r="QYT402" s="65" t="s">
        <v>11</v>
      </c>
      <c r="QYU402" s="370" t="e">
        <f>VLOOKUP(QZC402,Teams,2)</f>
        <v>#REF!</v>
      </c>
      <c r="QYV402" s="370" t="e">
        <f>VLOOKUP(QZD402,Teams,2)</f>
        <v>#REF!</v>
      </c>
      <c r="QYW402" s="464"/>
      <c r="QYX402" s="369">
        <v>0.33333333333333331</v>
      </c>
      <c r="QYY402" s="370" t="e">
        <f>VLOOKUP(QYU402,fields,2)</f>
        <v>#REF!</v>
      </c>
      <c r="QYZ402" s="73" t="s">
        <v>985</v>
      </c>
      <c r="QZA402" s="95">
        <v>45109</v>
      </c>
      <c r="QZB402" s="65" t="s">
        <v>11</v>
      </c>
      <c r="QZC402" s="370" t="e">
        <f>VLOOKUP(QZK402,Teams,2)</f>
        <v>#REF!</v>
      </c>
      <c r="QZD402" s="370" t="e">
        <f>VLOOKUP(QZL402,Teams,2)</f>
        <v>#REF!</v>
      </c>
      <c r="QZE402" s="464"/>
      <c r="QZF402" s="369">
        <v>0.33333333333333331</v>
      </c>
      <c r="QZG402" s="370" t="e">
        <f>VLOOKUP(QZC402,fields,2)</f>
        <v>#REF!</v>
      </c>
      <c r="QZH402" s="73" t="s">
        <v>985</v>
      </c>
      <c r="QZI402" s="95">
        <v>45109</v>
      </c>
      <c r="QZJ402" s="65" t="s">
        <v>11</v>
      </c>
      <c r="QZK402" s="370" t="e">
        <f>VLOOKUP(QZS402,Teams,2)</f>
        <v>#REF!</v>
      </c>
      <c r="QZL402" s="370" t="e">
        <f>VLOOKUP(QZT402,Teams,2)</f>
        <v>#REF!</v>
      </c>
      <c r="QZM402" s="464"/>
      <c r="QZN402" s="369">
        <v>0.33333333333333331</v>
      </c>
      <c r="QZO402" s="370" t="e">
        <f>VLOOKUP(QZK402,fields,2)</f>
        <v>#REF!</v>
      </c>
      <c r="QZP402" s="73" t="s">
        <v>985</v>
      </c>
      <c r="QZQ402" s="95">
        <v>45109</v>
      </c>
      <c r="QZR402" s="65" t="s">
        <v>11</v>
      </c>
      <c r="QZS402" s="370" t="e">
        <f>VLOOKUP(RAA402,Teams,2)</f>
        <v>#REF!</v>
      </c>
      <c r="QZT402" s="370" t="e">
        <f>VLOOKUP(RAB402,Teams,2)</f>
        <v>#REF!</v>
      </c>
      <c r="QZU402" s="464"/>
      <c r="QZV402" s="369">
        <v>0.33333333333333331</v>
      </c>
      <c r="QZW402" s="370" t="e">
        <f>VLOOKUP(QZS402,fields,2)</f>
        <v>#REF!</v>
      </c>
      <c r="QZX402" s="73" t="s">
        <v>985</v>
      </c>
      <c r="QZY402" s="95">
        <v>45109</v>
      </c>
      <c r="QZZ402" s="65" t="s">
        <v>11</v>
      </c>
      <c r="RAA402" s="370" t="e">
        <f>VLOOKUP(RAI402,Teams,2)</f>
        <v>#REF!</v>
      </c>
      <c r="RAB402" s="370" t="e">
        <f>VLOOKUP(RAJ402,Teams,2)</f>
        <v>#REF!</v>
      </c>
      <c r="RAC402" s="464"/>
      <c r="RAD402" s="369">
        <v>0.33333333333333331</v>
      </c>
      <c r="RAE402" s="370" t="e">
        <f>VLOOKUP(RAA402,fields,2)</f>
        <v>#REF!</v>
      </c>
      <c r="RAF402" s="73" t="s">
        <v>985</v>
      </c>
      <c r="RAG402" s="95">
        <v>45109</v>
      </c>
      <c r="RAH402" s="65" t="s">
        <v>11</v>
      </c>
      <c r="RAI402" s="370" t="e">
        <f>VLOOKUP(RAQ402,Teams,2)</f>
        <v>#REF!</v>
      </c>
      <c r="RAJ402" s="370" t="e">
        <f>VLOOKUP(RAR402,Teams,2)</f>
        <v>#REF!</v>
      </c>
      <c r="RAK402" s="464"/>
      <c r="RAL402" s="369">
        <v>0.33333333333333331</v>
      </c>
      <c r="RAM402" s="370" t="e">
        <f>VLOOKUP(RAI402,fields,2)</f>
        <v>#REF!</v>
      </c>
      <c r="RAN402" s="73" t="s">
        <v>985</v>
      </c>
      <c r="RAO402" s="95">
        <v>45109</v>
      </c>
      <c r="RAP402" s="65" t="s">
        <v>11</v>
      </c>
      <c r="RAQ402" s="370" t="e">
        <f>VLOOKUP(RAY402,Teams,2)</f>
        <v>#REF!</v>
      </c>
      <c r="RAR402" s="370" t="e">
        <f>VLOOKUP(RAZ402,Teams,2)</f>
        <v>#REF!</v>
      </c>
      <c r="RAS402" s="464"/>
      <c r="RAT402" s="369">
        <v>0.33333333333333331</v>
      </c>
      <c r="RAU402" s="370" t="e">
        <f>VLOOKUP(RAQ402,fields,2)</f>
        <v>#REF!</v>
      </c>
      <c r="RAV402" s="73" t="s">
        <v>985</v>
      </c>
      <c r="RAW402" s="95">
        <v>45109</v>
      </c>
      <c r="RAX402" s="65" t="s">
        <v>11</v>
      </c>
      <c r="RAY402" s="370" t="e">
        <f>VLOOKUP(RBG402,Teams,2)</f>
        <v>#REF!</v>
      </c>
      <c r="RAZ402" s="370" t="e">
        <f>VLOOKUP(RBH402,Teams,2)</f>
        <v>#REF!</v>
      </c>
      <c r="RBA402" s="464"/>
      <c r="RBB402" s="369">
        <v>0.33333333333333331</v>
      </c>
      <c r="RBC402" s="370" t="e">
        <f>VLOOKUP(RAY402,fields,2)</f>
        <v>#REF!</v>
      </c>
      <c r="RBD402" s="73" t="s">
        <v>985</v>
      </c>
      <c r="RBE402" s="95">
        <v>45109</v>
      </c>
      <c r="RBF402" s="65" t="s">
        <v>11</v>
      </c>
      <c r="RBG402" s="370" t="e">
        <f>VLOOKUP(RBO402,Teams,2)</f>
        <v>#REF!</v>
      </c>
      <c r="RBH402" s="370" t="e">
        <f>VLOOKUP(RBP402,Teams,2)</f>
        <v>#REF!</v>
      </c>
      <c r="RBI402" s="464"/>
      <c r="RBJ402" s="369">
        <v>0.33333333333333331</v>
      </c>
      <c r="RBK402" s="370" t="e">
        <f>VLOOKUP(RBG402,fields,2)</f>
        <v>#REF!</v>
      </c>
      <c r="RBL402" s="73" t="s">
        <v>985</v>
      </c>
      <c r="RBM402" s="95">
        <v>45109</v>
      </c>
      <c r="RBN402" s="65" t="s">
        <v>11</v>
      </c>
      <c r="RBO402" s="370" t="e">
        <f>VLOOKUP(RBW402,Teams,2)</f>
        <v>#REF!</v>
      </c>
      <c r="RBP402" s="370" t="e">
        <f>VLOOKUP(RBX402,Teams,2)</f>
        <v>#REF!</v>
      </c>
      <c r="RBQ402" s="464"/>
      <c r="RBR402" s="369">
        <v>0.33333333333333331</v>
      </c>
      <c r="RBS402" s="370" t="e">
        <f>VLOOKUP(RBO402,fields,2)</f>
        <v>#REF!</v>
      </c>
      <c r="RBT402" s="73" t="s">
        <v>985</v>
      </c>
      <c r="RBU402" s="95">
        <v>45109</v>
      </c>
      <c r="RBV402" s="65" t="s">
        <v>11</v>
      </c>
      <c r="RBW402" s="370" t="e">
        <f>VLOOKUP(RCE402,Teams,2)</f>
        <v>#REF!</v>
      </c>
      <c r="RBX402" s="370" t="e">
        <f>VLOOKUP(RCF402,Teams,2)</f>
        <v>#REF!</v>
      </c>
      <c r="RBY402" s="464"/>
      <c r="RBZ402" s="369">
        <v>0.33333333333333331</v>
      </c>
      <c r="RCA402" s="370" t="e">
        <f>VLOOKUP(RBW402,fields,2)</f>
        <v>#REF!</v>
      </c>
      <c r="RCB402" s="73" t="s">
        <v>985</v>
      </c>
      <c r="RCC402" s="95">
        <v>45109</v>
      </c>
      <c r="RCD402" s="65" t="s">
        <v>11</v>
      </c>
      <c r="RCE402" s="370" t="e">
        <f>VLOOKUP(RCM402,Teams,2)</f>
        <v>#REF!</v>
      </c>
      <c r="RCF402" s="370" t="e">
        <f>VLOOKUP(RCN402,Teams,2)</f>
        <v>#REF!</v>
      </c>
      <c r="RCG402" s="464"/>
      <c r="RCH402" s="369">
        <v>0.33333333333333331</v>
      </c>
      <c r="RCI402" s="370" t="e">
        <f>VLOOKUP(RCE402,fields,2)</f>
        <v>#REF!</v>
      </c>
      <c r="RCJ402" s="73" t="s">
        <v>985</v>
      </c>
      <c r="RCK402" s="95">
        <v>45109</v>
      </c>
      <c r="RCL402" s="65" t="s">
        <v>11</v>
      </c>
      <c r="RCM402" s="370" t="e">
        <f>VLOOKUP(RCU402,Teams,2)</f>
        <v>#REF!</v>
      </c>
      <c r="RCN402" s="370" t="e">
        <f>VLOOKUP(RCV402,Teams,2)</f>
        <v>#REF!</v>
      </c>
      <c r="RCO402" s="464"/>
      <c r="RCP402" s="369">
        <v>0.33333333333333331</v>
      </c>
      <c r="RCQ402" s="370" t="e">
        <f>VLOOKUP(RCM402,fields,2)</f>
        <v>#REF!</v>
      </c>
      <c r="RCR402" s="73" t="s">
        <v>985</v>
      </c>
      <c r="RCS402" s="95">
        <v>45109</v>
      </c>
      <c r="RCT402" s="65" t="s">
        <v>11</v>
      </c>
      <c r="RCU402" s="370" t="e">
        <f>VLOOKUP(RDC402,Teams,2)</f>
        <v>#REF!</v>
      </c>
      <c r="RCV402" s="370" t="e">
        <f>VLOOKUP(RDD402,Teams,2)</f>
        <v>#REF!</v>
      </c>
      <c r="RCW402" s="464"/>
      <c r="RCX402" s="369">
        <v>0.33333333333333331</v>
      </c>
      <c r="RCY402" s="370" t="e">
        <f>VLOOKUP(RCU402,fields,2)</f>
        <v>#REF!</v>
      </c>
      <c r="RCZ402" s="73" t="s">
        <v>985</v>
      </c>
      <c r="RDA402" s="95">
        <v>45109</v>
      </c>
      <c r="RDB402" s="65" t="s">
        <v>11</v>
      </c>
      <c r="RDC402" s="370" t="e">
        <f>VLOOKUP(RDK402,Teams,2)</f>
        <v>#REF!</v>
      </c>
      <c r="RDD402" s="370" t="e">
        <f>VLOOKUP(RDL402,Teams,2)</f>
        <v>#REF!</v>
      </c>
      <c r="RDE402" s="464"/>
      <c r="RDF402" s="369">
        <v>0.33333333333333331</v>
      </c>
      <c r="RDG402" s="370" t="e">
        <f>VLOOKUP(RDC402,fields,2)</f>
        <v>#REF!</v>
      </c>
      <c r="RDH402" s="73" t="s">
        <v>985</v>
      </c>
      <c r="RDI402" s="95">
        <v>45109</v>
      </c>
      <c r="RDJ402" s="65" t="s">
        <v>11</v>
      </c>
      <c r="RDK402" s="370" t="e">
        <f>VLOOKUP(RDS402,Teams,2)</f>
        <v>#REF!</v>
      </c>
      <c r="RDL402" s="370" t="e">
        <f>VLOOKUP(RDT402,Teams,2)</f>
        <v>#REF!</v>
      </c>
      <c r="RDM402" s="464"/>
      <c r="RDN402" s="369">
        <v>0.33333333333333331</v>
      </c>
      <c r="RDO402" s="370" t="e">
        <f>VLOOKUP(RDK402,fields,2)</f>
        <v>#REF!</v>
      </c>
      <c r="RDP402" s="73" t="s">
        <v>985</v>
      </c>
      <c r="RDQ402" s="95">
        <v>45109</v>
      </c>
      <c r="RDR402" s="65" t="s">
        <v>11</v>
      </c>
      <c r="RDS402" s="370" t="e">
        <f>VLOOKUP(REA402,Teams,2)</f>
        <v>#REF!</v>
      </c>
      <c r="RDT402" s="370" t="e">
        <f>VLOOKUP(REB402,Teams,2)</f>
        <v>#REF!</v>
      </c>
      <c r="RDU402" s="464"/>
      <c r="RDV402" s="369">
        <v>0.33333333333333331</v>
      </c>
      <c r="RDW402" s="370" t="e">
        <f>VLOOKUP(RDS402,fields,2)</f>
        <v>#REF!</v>
      </c>
      <c r="RDX402" s="73" t="s">
        <v>985</v>
      </c>
      <c r="RDY402" s="95">
        <v>45109</v>
      </c>
      <c r="RDZ402" s="65" t="s">
        <v>11</v>
      </c>
      <c r="REA402" s="370" t="e">
        <f>VLOOKUP(REI402,Teams,2)</f>
        <v>#REF!</v>
      </c>
      <c r="REB402" s="370" t="e">
        <f>VLOOKUP(REJ402,Teams,2)</f>
        <v>#REF!</v>
      </c>
      <c r="REC402" s="464"/>
      <c r="RED402" s="369">
        <v>0.33333333333333331</v>
      </c>
      <c r="REE402" s="370" t="e">
        <f>VLOOKUP(REA402,fields,2)</f>
        <v>#REF!</v>
      </c>
      <c r="REF402" s="73" t="s">
        <v>985</v>
      </c>
      <c r="REG402" s="95">
        <v>45109</v>
      </c>
      <c r="REH402" s="65" t="s">
        <v>11</v>
      </c>
      <c r="REI402" s="370" t="e">
        <f>VLOOKUP(REQ402,Teams,2)</f>
        <v>#REF!</v>
      </c>
      <c r="REJ402" s="370" t="e">
        <f>VLOOKUP(RER402,Teams,2)</f>
        <v>#REF!</v>
      </c>
      <c r="REK402" s="464"/>
      <c r="REL402" s="369">
        <v>0.33333333333333331</v>
      </c>
      <c r="REM402" s="370" t="e">
        <f>VLOOKUP(REI402,fields,2)</f>
        <v>#REF!</v>
      </c>
      <c r="REN402" s="73" t="s">
        <v>985</v>
      </c>
      <c r="REO402" s="95">
        <v>45109</v>
      </c>
      <c r="REP402" s="65" t="s">
        <v>11</v>
      </c>
      <c r="REQ402" s="370" t="e">
        <f>VLOOKUP(REY402,Teams,2)</f>
        <v>#REF!</v>
      </c>
      <c r="RER402" s="370" t="e">
        <f>VLOOKUP(REZ402,Teams,2)</f>
        <v>#REF!</v>
      </c>
      <c r="RES402" s="464"/>
      <c r="RET402" s="369">
        <v>0.33333333333333331</v>
      </c>
      <c r="REU402" s="370" t="e">
        <f>VLOOKUP(REQ402,fields,2)</f>
        <v>#REF!</v>
      </c>
      <c r="REV402" s="73" t="s">
        <v>985</v>
      </c>
      <c r="REW402" s="95">
        <v>45109</v>
      </c>
      <c r="REX402" s="65" t="s">
        <v>11</v>
      </c>
      <c r="REY402" s="370" t="e">
        <f>VLOOKUP(RFG402,Teams,2)</f>
        <v>#REF!</v>
      </c>
      <c r="REZ402" s="370" t="e">
        <f>VLOOKUP(RFH402,Teams,2)</f>
        <v>#REF!</v>
      </c>
      <c r="RFA402" s="464"/>
      <c r="RFB402" s="369">
        <v>0.33333333333333331</v>
      </c>
      <c r="RFC402" s="370" t="e">
        <f>VLOOKUP(REY402,fields,2)</f>
        <v>#REF!</v>
      </c>
      <c r="RFD402" s="73" t="s">
        <v>985</v>
      </c>
      <c r="RFE402" s="95">
        <v>45109</v>
      </c>
      <c r="RFF402" s="65" t="s">
        <v>11</v>
      </c>
      <c r="RFG402" s="370" t="e">
        <f>VLOOKUP(RFO402,Teams,2)</f>
        <v>#REF!</v>
      </c>
      <c r="RFH402" s="370" t="e">
        <f>VLOOKUP(RFP402,Teams,2)</f>
        <v>#REF!</v>
      </c>
      <c r="RFI402" s="464"/>
      <c r="RFJ402" s="369">
        <v>0.33333333333333331</v>
      </c>
      <c r="RFK402" s="370" t="e">
        <f>VLOOKUP(RFG402,fields,2)</f>
        <v>#REF!</v>
      </c>
      <c r="RFL402" s="73" t="s">
        <v>985</v>
      </c>
      <c r="RFM402" s="95">
        <v>45109</v>
      </c>
      <c r="RFN402" s="65" t="s">
        <v>11</v>
      </c>
      <c r="RFO402" s="370" t="e">
        <f>VLOOKUP(RFW402,Teams,2)</f>
        <v>#REF!</v>
      </c>
      <c r="RFP402" s="370" t="e">
        <f>VLOOKUP(RFX402,Teams,2)</f>
        <v>#REF!</v>
      </c>
      <c r="RFQ402" s="464"/>
      <c r="RFR402" s="369">
        <v>0.33333333333333331</v>
      </c>
      <c r="RFS402" s="370" t="e">
        <f>VLOOKUP(RFO402,fields,2)</f>
        <v>#REF!</v>
      </c>
      <c r="RFT402" s="73" t="s">
        <v>985</v>
      </c>
      <c r="RFU402" s="95">
        <v>45109</v>
      </c>
      <c r="RFV402" s="65" t="s">
        <v>11</v>
      </c>
      <c r="RFW402" s="370" t="e">
        <f>VLOOKUP(RGE402,Teams,2)</f>
        <v>#REF!</v>
      </c>
      <c r="RFX402" s="370" t="e">
        <f>VLOOKUP(RGF402,Teams,2)</f>
        <v>#REF!</v>
      </c>
      <c r="RFY402" s="464"/>
      <c r="RFZ402" s="369">
        <v>0.33333333333333331</v>
      </c>
      <c r="RGA402" s="370" t="e">
        <f>VLOOKUP(RFW402,fields,2)</f>
        <v>#REF!</v>
      </c>
      <c r="RGB402" s="73" t="s">
        <v>985</v>
      </c>
      <c r="RGC402" s="95">
        <v>45109</v>
      </c>
      <c r="RGD402" s="65" t="s">
        <v>11</v>
      </c>
      <c r="RGE402" s="370" t="e">
        <f>VLOOKUP(RGM402,Teams,2)</f>
        <v>#REF!</v>
      </c>
      <c r="RGF402" s="370" t="e">
        <f>VLOOKUP(RGN402,Teams,2)</f>
        <v>#REF!</v>
      </c>
      <c r="RGG402" s="464"/>
      <c r="RGH402" s="369">
        <v>0.33333333333333331</v>
      </c>
      <c r="RGI402" s="370" t="e">
        <f>VLOOKUP(RGE402,fields,2)</f>
        <v>#REF!</v>
      </c>
      <c r="RGJ402" s="73" t="s">
        <v>985</v>
      </c>
      <c r="RGK402" s="95">
        <v>45109</v>
      </c>
      <c r="RGL402" s="65" t="s">
        <v>11</v>
      </c>
      <c r="RGM402" s="370" t="e">
        <f>VLOOKUP(RGU402,Teams,2)</f>
        <v>#REF!</v>
      </c>
      <c r="RGN402" s="370" t="e">
        <f>VLOOKUP(RGV402,Teams,2)</f>
        <v>#REF!</v>
      </c>
      <c r="RGO402" s="464"/>
      <c r="RGP402" s="369">
        <v>0.33333333333333331</v>
      </c>
      <c r="RGQ402" s="370" t="e">
        <f>VLOOKUP(RGM402,fields,2)</f>
        <v>#REF!</v>
      </c>
      <c r="RGR402" s="73" t="s">
        <v>985</v>
      </c>
      <c r="RGS402" s="95">
        <v>45109</v>
      </c>
      <c r="RGT402" s="65" t="s">
        <v>11</v>
      </c>
      <c r="RGU402" s="370" t="e">
        <f>VLOOKUP(RHC402,Teams,2)</f>
        <v>#REF!</v>
      </c>
      <c r="RGV402" s="370" t="e">
        <f>VLOOKUP(RHD402,Teams,2)</f>
        <v>#REF!</v>
      </c>
      <c r="RGW402" s="464"/>
      <c r="RGX402" s="369">
        <v>0.33333333333333331</v>
      </c>
      <c r="RGY402" s="370" t="e">
        <f>VLOOKUP(RGU402,fields,2)</f>
        <v>#REF!</v>
      </c>
      <c r="RGZ402" s="73" t="s">
        <v>985</v>
      </c>
      <c r="RHA402" s="95">
        <v>45109</v>
      </c>
      <c r="RHB402" s="65" t="s">
        <v>11</v>
      </c>
      <c r="RHC402" s="370" t="e">
        <f>VLOOKUP(RHK402,Teams,2)</f>
        <v>#REF!</v>
      </c>
      <c r="RHD402" s="370" t="e">
        <f>VLOOKUP(RHL402,Teams,2)</f>
        <v>#REF!</v>
      </c>
      <c r="RHE402" s="464"/>
      <c r="RHF402" s="369">
        <v>0.33333333333333331</v>
      </c>
      <c r="RHG402" s="370" t="e">
        <f>VLOOKUP(RHC402,fields,2)</f>
        <v>#REF!</v>
      </c>
      <c r="RHH402" s="73" t="s">
        <v>985</v>
      </c>
      <c r="RHI402" s="95">
        <v>45109</v>
      </c>
      <c r="RHJ402" s="65" t="s">
        <v>11</v>
      </c>
      <c r="RHK402" s="370" t="e">
        <f>VLOOKUP(RHS402,Teams,2)</f>
        <v>#REF!</v>
      </c>
      <c r="RHL402" s="370" t="e">
        <f>VLOOKUP(RHT402,Teams,2)</f>
        <v>#REF!</v>
      </c>
      <c r="RHM402" s="464"/>
      <c r="RHN402" s="369">
        <v>0.33333333333333331</v>
      </c>
      <c r="RHO402" s="370" t="e">
        <f>VLOOKUP(RHK402,fields,2)</f>
        <v>#REF!</v>
      </c>
      <c r="RHP402" s="73" t="s">
        <v>985</v>
      </c>
      <c r="RHQ402" s="95">
        <v>45109</v>
      </c>
      <c r="RHR402" s="65" t="s">
        <v>11</v>
      </c>
      <c r="RHS402" s="370" t="e">
        <f>VLOOKUP(RIA402,Teams,2)</f>
        <v>#REF!</v>
      </c>
      <c r="RHT402" s="370" t="e">
        <f>VLOOKUP(RIB402,Teams,2)</f>
        <v>#REF!</v>
      </c>
      <c r="RHU402" s="464"/>
      <c r="RHV402" s="369">
        <v>0.33333333333333331</v>
      </c>
      <c r="RHW402" s="370" t="e">
        <f>VLOOKUP(RHS402,fields,2)</f>
        <v>#REF!</v>
      </c>
      <c r="RHX402" s="73" t="s">
        <v>985</v>
      </c>
      <c r="RHY402" s="95">
        <v>45109</v>
      </c>
      <c r="RHZ402" s="65" t="s">
        <v>11</v>
      </c>
      <c r="RIA402" s="370" t="e">
        <f>VLOOKUP(RII402,Teams,2)</f>
        <v>#REF!</v>
      </c>
      <c r="RIB402" s="370" t="e">
        <f>VLOOKUP(RIJ402,Teams,2)</f>
        <v>#REF!</v>
      </c>
      <c r="RIC402" s="464"/>
      <c r="RID402" s="369">
        <v>0.33333333333333331</v>
      </c>
      <c r="RIE402" s="370" t="e">
        <f>VLOOKUP(RIA402,fields,2)</f>
        <v>#REF!</v>
      </c>
      <c r="RIF402" s="73" t="s">
        <v>985</v>
      </c>
      <c r="RIG402" s="95">
        <v>45109</v>
      </c>
      <c r="RIH402" s="65" t="s">
        <v>11</v>
      </c>
      <c r="RII402" s="370" t="e">
        <f>VLOOKUP(RIQ402,Teams,2)</f>
        <v>#REF!</v>
      </c>
      <c r="RIJ402" s="370" t="e">
        <f>VLOOKUP(RIR402,Teams,2)</f>
        <v>#REF!</v>
      </c>
      <c r="RIK402" s="464"/>
      <c r="RIL402" s="369">
        <v>0.33333333333333331</v>
      </c>
      <c r="RIM402" s="370" t="e">
        <f>VLOOKUP(RII402,fields,2)</f>
        <v>#REF!</v>
      </c>
      <c r="RIN402" s="73" t="s">
        <v>985</v>
      </c>
      <c r="RIO402" s="95">
        <v>45109</v>
      </c>
      <c r="RIP402" s="65" t="s">
        <v>11</v>
      </c>
      <c r="RIQ402" s="370" t="e">
        <f>VLOOKUP(RIY402,Teams,2)</f>
        <v>#REF!</v>
      </c>
      <c r="RIR402" s="370" t="e">
        <f>VLOOKUP(RIZ402,Teams,2)</f>
        <v>#REF!</v>
      </c>
      <c r="RIS402" s="464"/>
      <c r="RIT402" s="369">
        <v>0.33333333333333331</v>
      </c>
      <c r="RIU402" s="370" t="e">
        <f>VLOOKUP(RIQ402,fields,2)</f>
        <v>#REF!</v>
      </c>
      <c r="RIV402" s="73" t="s">
        <v>985</v>
      </c>
      <c r="RIW402" s="95">
        <v>45109</v>
      </c>
      <c r="RIX402" s="65" t="s">
        <v>11</v>
      </c>
      <c r="RIY402" s="370" t="e">
        <f>VLOOKUP(RJG402,Teams,2)</f>
        <v>#REF!</v>
      </c>
      <c r="RIZ402" s="370" t="e">
        <f>VLOOKUP(RJH402,Teams,2)</f>
        <v>#REF!</v>
      </c>
      <c r="RJA402" s="464"/>
      <c r="RJB402" s="369">
        <v>0.33333333333333331</v>
      </c>
      <c r="RJC402" s="370" t="e">
        <f>VLOOKUP(RIY402,fields,2)</f>
        <v>#REF!</v>
      </c>
      <c r="RJD402" s="73" t="s">
        <v>985</v>
      </c>
      <c r="RJE402" s="95">
        <v>45109</v>
      </c>
      <c r="RJF402" s="65" t="s">
        <v>11</v>
      </c>
      <c r="RJG402" s="370" t="e">
        <f>VLOOKUP(RJO402,Teams,2)</f>
        <v>#REF!</v>
      </c>
      <c r="RJH402" s="370" t="e">
        <f>VLOOKUP(RJP402,Teams,2)</f>
        <v>#REF!</v>
      </c>
      <c r="RJI402" s="464"/>
      <c r="RJJ402" s="369">
        <v>0.33333333333333331</v>
      </c>
      <c r="RJK402" s="370" t="e">
        <f>VLOOKUP(RJG402,fields,2)</f>
        <v>#REF!</v>
      </c>
      <c r="RJL402" s="73" t="s">
        <v>985</v>
      </c>
      <c r="RJM402" s="95">
        <v>45109</v>
      </c>
      <c r="RJN402" s="65" t="s">
        <v>11</v>
      </c>
      <c r="RJO402" s="370" t="e">
        <f>VLOOKUP(RJW402,Teams,2)</f>
        <v>#REF!</v>
      </c>
      <c r="RJP402" s="370" t="e">
        <f>VLOOKUP(RJX402,Teams,2)</f>
        <v>#REF!</v>
      </c>
      <c r="RJQ402" s="464"/>
      <c r="RJR402" s="369">
        <v>0.33333333333333331</v>
      </c>
      <c r="RJS402" s="370" t="e">
        <f>VLOOKUP(RJO402,fields,2)</f>
        <v>#REF!</v>
      </c>
      <c r="RJT402" s="73" t="s">
        <v>985</v>
      </c>
      <c r="RJU402" s="95">
        <v>45109</v>
      </c>
      <c r="RJV402" s="65" t="s">
        <v>11</v>
      </c>
      <c r="RJW402" s="370" t="e">
        <f>VLOOKUP(RKE402,Teams,2)</f>
        <v>#REF!</v>
      </c>
      <c r="RJX402" s="370" t="e">
        <f>VLOOKUP(RKF402,Teams,2)</f>
        <v>#REF!</v>
      </c>
      <c r="RJY402" s="464"/>
      <c r="RJZ402" s="369">
        <v>0.33333333333333331</v>
      </c>
      <c r="RKA402" s="370" t="e">
        <f>VLOOKUP(RJW402,fields,2)</f>
        <v>#REF!</v>
      </c>
      <c r="RKB402" s="73" t="s">
        <v>985</v>
      </c>
      <c r="RKC402" s="95">
        <v>45109</v>
      </c>
      <c r="RKD402" s="65" t="s">
        <v>11</v>
      </c>
      <c r="RKE402" s="370" t="e">
        <f>VLOOKUP(RKM402,Teams,2)</f>
        <v>#REF!</v>
      </c>
      <c r="RKF402" s="370" t="e">
        <f>VLOOKUP(RKN402,Teams,2)</f>
        <v>#REF!</v>
      </c>
      <c r="RKG402" s="464"/>
      <c r="RKH402" s="369">
        <v>0.33333333333333331</v>
      </c>
      <c r="RKI402" s="370" t="e">
        <f>VLOOKUP(RKE402,fields,2)</f>
        <v>#REF!</v>
      </c>
      <c r="RKJ402" s="73" t="s">
        <v>985</v>
      </c>
      <c r="RKK402" s="95">
        <v>45109</v>
      </c>
      <c r="RKL402" s="65" t="s">
        <v>11</v>
      </c>
      <c r="RKM402" s="370" t="e">
        <f>VLOOKUP(RKU402,Teams,2)</f>
        <v>#REF!</v>
      </c>
      <c r="RKN402" s="370" t="e">
        <f>VLOOKUP(RKV402,Teams,2)</f>
        <v>#REF!</v>
      </c>
      <c r="RKO402" s="464"/>
      <c r="RKP402" s="369">
        <v>0.33333333333333331</v>
      </c>
      <c r="RKQ402" s="370" t="e">
        <f>VLOOKUP(RKM402,fields,2)</f>
        <v>#REF!</v>
      </c>
      <c r="RKR402" s="73" t="s">
        <v>985</v>
      </c>
      <c r="RKS402" s="95">
        <v>45109</v>
      </c>
      <c r="RKT402" s="65" t="s">
        <v>11</v>
      </c>
      <c r="RKU402" s="370" t="e">
        <f>VLOOKUP(RLC402,Teams,2)</f>
        <v>#REF!</v>
      </c>
      <c r="RKV402" s="370" t="e">
        <f>VLOOKUP(RLD402,Teams,2)</f>
        <v>#REF!</v>
      </c>
      <c r="RKW402" s="464"/>
      <c r="RKX402" s="369">
        <v>0.33333333333333331</v>
      </c>
      <c r="RKY402" s="370" t="e">
        <f>VLOOKUP(RKU402,fields,2)</f>
        <v>#REF!</v>
      </c>
      <c r="RKZ402" s="73" t="s">
        <v>985</v>
      </c>
      <c r="RLA402" s="95">
        <v>45109</v>
      </c>
      <c r="RLB402" s="65" t="s">
        <v>11</v>
      </c>
      <c r="RLC402" s="370" t="e">
        <f>VLOOKUP(RLK402,Teams,2)</f>
        <v>#REF!</v>
      </c>
      <c r="RLD402" s="370" t="e">
        <f>VLOOKUP(RLL402,Teams,2)</f>
        <v>#REF!</v>
      </c>
      <c r="RLE402" s="464"/>
      <c r="RLF402" s="369">
        <v>0.33333333333333331</v>
      </c>
      <c r="RLG402" s="370" t="e">
        <f>VLOOKUP(RLC402,fields,2)</f>
        <v>#REF!</v>
      </c>
      <c r="RLH402" s="73" t="s">
        <v>985</v>
      </c>
      <c r="RLI402" s="95">
        <v>45109</v>
      </c>
      <c r="RLJ402" s="65" t="s">
        <v>11</v>
      </c>
      <c r="RLK402" s="370" t="e">
        <f>VLOOKUP(RLS402,Teams,2)</f>
        <v>#REF!</v>
      </c>
      <c r="RLL402" s="370" t="e">
        <f>VLOOKUP(RLT402,Teams,2)</f>
        <v>#REF!</v>
      </c>
      <c r="RLM402" s="464"/>
      <c r="RLN402" s="369">
        <v>0.33333333333333331</v>
      </c>
      <c r="RLO402" s="370" t="e">
        <f>VLOOKUP(RLK402,fields,2)</f>
        <v>#REF!</v>
      </c>
      <c r="RLP402" s="73" t="s">
        <v>985</v>
      </c>
      <c r="RLQ402" s="95">
        <v>45109</v>
      </c>
      <c r="RLR402" s="65" t="s">
        <v>11</v>
      </c>
      <c r="RLS402" s="370" t="e">
        <f>VLOOKUP(RMA402,Teams,2)</f>
        <v>#REF!</v>
      </c>
      <c r="RLT402" s="370" t="e">
        <f>VLOOKUP(RMB402,Teams,2)</f>
        <v>#REF!</v>
      </c>
      <c r="RLU402" s="464"/>
      <c r="RLV402" s="369">
        <v>0.33333333333333331</v>
      </c>
      <c r="RLW402" s="370" t="e">
        <f>VLOOKUP(RLS402,fields,2)</f>
        <v>#REF!</v>
      </c>
      <c r="RLX402" s="73" t="s">
        <v>985</v>
      </c>
      <c r="RLY402" s="95">
        <v>45109</v>
      </c>
      <c r="RLZ402" s="65" t="s">
        <v>11</v>
      </c>
      <c r="RMA402" s="370" t="e">
        <f>VLOOKUP(RMI402,Teams,2)</f>
        <v>#REF!</v>
      </c>
      <c r="RMB402" s="370" t="e">
        <f>VLOOKUP(RMJ402,Teams,2)</f>
        <v>#REF!</v>
      </c>
      <c r="RMC402" s="464"/>
      <c r="RMD402" s="369">
        <v>0.33333333333333331</v>
      </c>
      <c r="RME402" s="370" t="e">
        <f>VLOOKUP(RMA402,fields,2)</f>
        <v>#REF!</v>
      </c>
      <c r="RMF402" s="73" t="s">
        <v>985</v>
      </c>
      <c r="RMG402" s="95">
        <v>45109</v>
      </c>
      <c r="RMH402" s="65" t="s">
        <v>11</v>
      </c>
      <c r="RMI402" s="370" t="e">
        <f>VLOOKUP(RMQ402,Teams,2)</f>
        <v>#REF!</v>
      </c>
      <c r="RMJ402" s="370" t="e">
        <f>VLOOKUP(RMR402,Teams,2)</f>
        <v>#REF!</v>
      </c>
      <c r="RMK402" s="464"/>
      <c r="RML402" s="369">
        <v>0.33333333333333331</v>
      </c>
      <c r="RMM402" s="370" t="e">
        <f>VLOOKUP(RMI402,fields,2)</f>
        <v>#REF!</v>
      </c>
      <c r="RMN402" s="73" t="s">
        <v>985</v>
      </c>
      <c r="RMO402" s="95">
        <v>45109</v>
      </c>
      <c r="RMP402" s="65" t="s">
        <v>11</v>
      </c>
      <c r="RMQ402" s="370" t="e">
        <f>VLOOKUP(RMY402,Teams,2)</f>
        <v>#REF!</v>
      </c>
      <c r="RMR402" s="370" t="e">
        <f>VLOOKUP(RMZ402,Teams,2)</f>
        <v>#REF!</v>
      </c>
      <c r="RMS402" s="464"/>
      <c r="RMT402" s="369">
        <v>0.33333333333333331</v>
      </c>
      <c r="RMU402" s="370" t="e">
        <f>VLOOKUP(RMQ402,fields,2)</f>
        <v>#REF!</v>
      </c>
      <c r="RMV402" s="73" t="s">
        <v>985</v>
      </c>
      <c r="RMW402" s="95">
        <v>45109</v>
      </c>
      <c r="RMX402" s="65" t="s">
        <v>11</v>
      </c>
      <c r="RMY402" s="370" t="e">
        <f>VLOOKUP(RNG402,Teams,2)</f>
        <v>#REF!</v>
      </c>
      <c r="RMZ402" s="370" t="e">
        <f>VLOOKUP(RNH402,Teams,2)</f>
        <v>#REF!</v>
      </c>
      <c r="RNA402" s="464"/>
      <c r="RNB402" s="369">
        <v>0.33333333333333331</v>
      </c>
      <c r="RNC402" s="370" t="e">
        <f>VLOOKUP(RMY402,fields,2)</f>
        <v>#REF!</v>
      </c>
      <c r="RND402" s="73" t="s">
        <v>985</v>
      </c>
      <c r="RNE402" s="95">
        <v>45109</v>
      </c>
      <c r="RNF402" s="65" t="s">
        <v>11</v>
      </c>
      <c r="RNG402" s="370" t="e">
        <f>VLOOKUP(RNO402,Teams,2)</f>
        <v>#REF!</v>
      </c>
      <c r="RNH402" s="370" t="e">
        <f>VLOOKUP(RNP402,Teams,2)</f>
        <v>#REF!</v>
      </c>
      <c r="RNI402" s="464"/>
      <c r="RNJ402" s="369">
        <v>0.33333333333333331</v>
      </c>
      <c r="RNK402" s="370" t="e">
        <f>VLOOKUP(RNG402,fields,2)</f>
        <v>#REF!</v>
      </c>
      <c r="RNL402" s="73" t="s">
        <v>985</v>
      </c>
      <c r="RNM402" s="95">
        <v>45109</v>
      </c>
      <c r="RNN402" s="65" t="s">
        <v>11</v>
      </c>
      <c r="RNO402" s="370" t="e">
        <f>VLOOKUP(RNW402,Teams,2)</f>
        <v>#REF!</v>
      </c>
      <c r="RNP402" s="370" t="e">
        <f>VLOOKUP(RNX402,Teams,2)</f>
        <v>#REF!</v>
      </c>
      <c r="RNQ402" s="464"/>
      <c r="RNR402" s="369">
        <v>0.33333333333333331</v>
      </c>
      <c r="RNS402" s="370" t="e">
        <f>VLOOKUP(RNO402,fields,2)</f>
        <v>#REF!</v>
      </c>
      <c r="RNT402" s="73" t="s">
        <v>985</v>
      </c>
      <c r="RNU402" s="95">
        <v>45109</v>
      </c>
      <c r="RNV402" s="65" t="s">
        <v>11</v>
      </c>
      <c r="RNW402" s="370" t="e">
        <f>VLOOKUP(ROE402,Teams,2)</f>
        <v>#REF!</v>
      </c>
      <c r="RNX402" s="370" t="e">
        <f>VLOOKUP(ROF402,Teams,2)</f>
        <v>#REF!</v>
      </c>
      <c r="RNY402" s="464"/>
      <c r="RNZ402" s="369">
        <v>0.33333333333333331</v>
      </c>
      <c r="ROA402" s="370" t="e">
        <f>VLOOKUP(RNW402,fields,2)</f>
        <v>#REF!</v>
      </c>
      <c r="ROB402" s="73" t="s">
        <v>985</v>
      </c>
      <c r="ROC402" s="95">
        <v>45109</v>
      </c>
      <c r="ROD402" s="65" t="s">
        <v>11</v>
      </c>
      <c r="ROE402" s="370" t="e">
        <f>VLOOKUP(ROM402,Teams,2)</f>
        <v>#REF!</v>
      </c>
      <c r="ROF402" s="370" t="e">
        <f>VLOOKUP(RON402,Teams,2)</f>
        <v>#REF!</v>
      </c>
      <c r="ROG402" s="464"/>
      <c r="ROH402" s="369">
        <v>0.33333333333333331</v>
      </c>
      <c r="ROI402" s="370" t="e">
        <f>VLOOKUP(ROE402,fields,2)</f>
        <v>#REF!</v>
      </c>
      <c r="ROJ402" s="73" t="s">
        <v>985</v>
      </c>
      <c r="ROK402" s="95">
        <v>45109</v>
      </c>
      <c r="ROL402" s="65" t="s">
        <v>11</v>
      </c>
      <c r="ROM402" s="370" t="e">
        <f>VLOOKUP(ROU402,Teams,2)</f>
        <v>#REF!</v>
      </c>
      <c r="RON402" s="370" t="e">
        <f>VLOOKUP(ROV402,Teams,2)</f>
        <v>#REF!</v>
      </c>
      <c r="ROO402" s="464"/>
      <c r="ROP402" s="369">
        <v>0.33333333333333331</v>
      </c>
      <c r="ROQ402" s="370" t="e">
        <f>VLOOKUP(ROM402,fields,2)</f>
        <v>#REF!</v>
      </c>
      <c r="ROR402" s="73" t="s">
        <v>985</v>
      </c>
      <c r="ROS402" s="95">
        <v>45109</v>
      </c>
      <c r="ROT402" s="65" t="s">
        <v>11</v>
      </c>
      <c r="ROU402" s="370" t="e">
        <f>VLOOKUP(RPC402,Teams,2)</f>
        <v>#REF!</v>
      </c>
      <c r="ROV402" s="370" t="e">
        <f>VLOOKUP(RPD402,Teams,2)</f>
        <v>#REF!</v>
      </c>
      <c r="ROW402" s="464"/>
      <c r="ROX402" s="369">
        <v>0.33333333333333331</v>
      </c>
      <c r="ROY402" s="370" t="e">
        <f>VLOOKUP(ROU402,fields,2)</f>
        <v>#REF!</v>
      </c>
      <c r="ROZ402" s="73" t="s">
        <v>985</v>
      </c>
      <c r="RPA402" s="95">
        <v>45109</v>
      </c>
      <c r="RPB402" s="65" t="s">
        <v>11</v>
      </c>
      <c r="RPC402" s="370" t="e">
        <f>VLOOKUP(RPK402,Teams,2)</f>
        <v>#REF!</v>
      </c>
      <c r="RPD402" s="370" t="e">
        <f>VLOOKUP(RPL402,Teams,2)</f>
        <v>#REF!</v>
      </c>
      <c r="RPE402" s="464"/>
      <c r="RPF402" s="369">
        <v>0.33333333333333331</v>
      </c>
      <c r="RPG402" s="370" t="e">
        <f>VLOOKUP(RPC402,fields,2)</f>
        <v>#REF!</v>
      </c>
      <c r="RPH402" s="73" t="s">
        <v>985</v>
      </c>
      <c r="RPI402" s="95">
        <v>45109</v>
      </c>
      <c r="RPJ402" s="65" t="s">
        <v>11</v>
      </c>
      <c r="RPK402" s="370" t="e">
        <f>VLOOKUP(RPS402,Teams,2)</f>
        <v>#REF!</v>
      </c>
      <c r="RPL402" s="370" t="e">
        <f>VLOOKUP(RPT402,Teams,2)</f>
        <v>#REF!</v>
      </c>
      <c r="RPM402" s="464"/>
      <c r="RPN402" s="369">
        <v>0.33333333333333331</v>
      </c>
      <c r="RPO402" s="370" t="e">
        <f>VLOOKUP(RPK402,fields,2)</f>
        <v>#REF!</v>
      </c>
      <c r="RPP402" s="73" t="s">
        <v>985</v>
      </c>
      <c r="RPQ402" s="95">
        <v>45109</v>
      </c>
      <c r="RPR402" s="65" t="s">
        <v>11</v>
      </c>
      <c r="RPS402" s="370" t="e">
        <f>VLOOKUP(RQA402,Teams,2)</f>
        <v>#REF!</v>
      </c>
      <c r="RPT402" s="370" t="e">
        <f>VLOOKUP(RQB402,Teams,2)</f>
        <v>#REF!</v>
      </c>
      <c r="RPU402" s="464"/>
      <c r="RPV402" s="369">
        <v>0.33333333333333331</v>
      </c>
      <c r="RPW402" s="370" t="e">
        <f>VLOOKUP(RPS402,fields,2)</f>
        <v>#REF!</v>
      </c>
      <c r="RPX402" s="73" t="s">
        <v>985</v>
      </c>
      <c r="RPY402" s="95">
        <v>45109</v>
      </c>
      <c r="RPZ402" s="65" t="s">
        <v>11</v>
      </c>
      <c r="RQA402" s="370" t="e">
        <f>VLOOKUP(RQI402,Teams,2)</f>
        <v>#REF!</v>
      </c>
      <c r="RQB402" s="370" t="e">
        <f>VLOOKUP(RQJ402,Teams,2)</f>
        <v>#REF!</v>
      </c>
      <c r="RQC402" s="464"/>
      <c r="RQD402" s="369">
        <v>0.33333333333333331</v>
      </c>
      <c r="RQE402" s="370" t="e">
        <f>VLOOKUP(RQA402,fields,2)</f>
        <v>#REF!</v>
      </c>
      <c r="RQF402" s="73" t="s">
        <v>985</v>
      </c>
      <c r="RQG402" s="95">
        <v>45109</v>
      </c>
      <c r="RQH402" s="65" t="s">
        <v>11</v>
      </c>
      <c r="RQI402" s="370" t="e">
        <f>VLOOKUP(RQQ402,Teams,2)</f>
        <v>#REF!</v>
      </c>
      <c r="RQJ402" s="370" t="e">
        <f>VLOOKUP(RQR402,Teams,2)</f>
        <v>#REF!</v>
      </c>
      <c r="RQK402" s="464"/>
      <c r="RQL402" s="369">
        <v>0.33333333333333331</v>
      </c>
      <c r="RQM402" s="370" t="e">
        <f>VLOOKUP(RQI402,fields,2)</f>
        <v>#REF!</v>
      </c>
      <c r="RQN402" s="73" t="s">
        <v>985</v>
      </c>
      <c r="RQO402" s="95">
        <v>45109</v>
      </c>
      <c r="RQP402" s="65" t="s">
        <v>11</v>
      </c>
      <c r="RQQ402" s="370" t="e">
        <f>VLOOKUP(RQY402,Teams,2)</f>
        <v>#REF!</v>
      </c>
      <c r="RQR402" s="370" t="e">
        <f>VLOOKUP(RQZ402,Teams,2)</f>
        <v>#REF!</v>
      </c>
      <c r="RQS402" s="464"/>
      <c r="RQT402" s="369">
        <v>0.33333333333333331</v>
      </c>
      <c r="RQU402" s="370" t="e">
        <f>VLOOKUP(RQQ402,fields,2)</f>
        <v>#REF!</v>
      </c>
      <c r="RQV402" s="73" t="s">
        <v>985</v>
      </c>
      <c r="RQW402" s="95">
        <v>45109</v>
      </c>
      <c r="RQX402" s="65" t="s">
        <v>11</v>
      </c>
      <c r="RQY402" s="370" t="e">
        <f>VLOOKUP(RRG402,Teams,2)</f>
        <v>#REF!</v>
      </c>
      <c r="RQZ402" s="370" t="e">
        <f>VLOOKUP(RRH402,Teams,2)</f>
        <v>#REF!</v>
      </c>
      <c r="RRA402" s="464"/>
      <c r="RRB402" s="369">
        <v>0.33333333333333331</v>
      </c>
      <c r="RRC402" s="370" t="e">
        <f>VLOOKUP(RQY402,fields,2)</f>
        <v>#REF!</v>
      </c>
      <c r="RRD402" s="73" t="s">
        <v>985</v>
      </c>
      <c r="RRE402" s="95">
        <v>45109</v>
      </c>
      <c r="RRF402" s="65" t="s">
        <v>11</v>
      </c>
      <c r="RRG402" s="370" t="e">
        <f>VLOOKUP(RRO402,Teams,2)</f>
        <v>#REF!</v>
      </c>
      <c r="RRH402" s="370" t="e">
        <f>VLOOKUP(RRP402,Teams,2)</f>
        <v>#REF!</v>
      </c>
      <c r="RRI402" s="464"/>
      <c r="RRJ402" s="369">
        <v>0.33333333333333331</v>
      </c>
      <c r="RRK402" s="370" t="e">
        <f>VLOOKUP(RRG402,fields,2)</f>
        <v>#REF!</v>
      </c>
      <c r="RRL402" s="73" t="s">
        <v>985</v>
      </c>
      <c r="RRM402" s="95">
        <v>45109</v>
      </c>
      <c r="RRN402" s="65" t="s">
        <v>11</v>
      </c>
      <c r="RRO402" s="370" t="e">
        <f>VLOOKUP(RRW402,Teams,2)</f>
        <v>#REF!</v>
      </c>
      <c r="RRP402" s="370" t="e">
        <f>VLOOKUP(RRX402,Teams,2)</f>
        <v>#REF!</v>
      </c>
      <c r="RRQ402" s="464"/>
      <c r="RRR402" s="369">
        <v>0.33333333333333331</v>
      </c>
      <c r="RRS402" s="370" t="e">
        <f>VLOOKUP(RRO402,fields,2)</f>
        <v>#REF!</v>
      </c>
      <c r="RRT402" s="73" t="s">
        <v>985</v>
      </c>
      <c r="RRU402" s="95">
        <v>45109</v>
      </c>
      <c r="RRV402" s="65" t="s">
        <v>11</v>
      </c>
      <c r="RRW402" s="370" t="e">
        <f>VLOOKUP(RSE402,Teams,2)</f>
        <v>#REF!</v>
      </c>
      <c r="RRX402" s="370" t="e">
        <f>VLOOKUP(RSF402,Teams,2)</f>
        <v>#REF!</v>
      </c>
      <c r="RRY402" s="464"/>
      <c r="RRZ402" s="369">
        <v>0.33333333333333331</v>
      </c>
      <c r="RSA402" s="370" t="e">
        <f>VLOOKUP(RRW402,fields,2)</f>
        <v>#REF!</v>
      </c>
      <c r="RSB402" s="73" t="s">
        <v>985</v>
      </c>
      <c r="RSC402" s="95">
        <v>45109</v>
      </c>
      <c r="RSD402" s="65" t="s">
        <v>11</v>
      </c>
      <c r="RSE402" s="370" t="e">
        <f>VLOOKUP(RSM402,Teams,2)</f>
        <v>#REF!</v>
      </c>
      <c r="RSF402" s="370" t="e">
        <f>VLOOKUP(RSN402,Teams,2)</f>
        <v>#REF!</v>
      </c>
      <c r="RSG402" s="464"/>
      <c r="RSH402" s="369">
        <v>0.33333333333333331</v>
      </c>
      <c r="RSI402" s="370" t="e">
        <f>VLOOKUP(RSE402,fields,2)</f>
        <v>#REF!</v>
      </c>
      <c r="RSJ402" s="73" t="s">
        <v>985</v>
      </c>
      <c r="RSK402" s="95">
        <v>45109</v>
      </c>
      <c r="RSL402" s="65" t="s">
        <v>11</v>
      </c>
      <c r="RSM402" s="370" t="e">
        <f>VLOOKUP(RSU402,Teams,2)</f>
        <v>#REF!</v>
      </c>
      <c r="RSN402" s="370" t="e">
        <f>VLOOKUP(RSV402,Teams,2)</f>
        <v>#REF!</v>
      </c>
      <c r="RSO402" s="464"/>
      <c r="RSP402" s="369">
        <v>0.33333333333333331</v>
      </c>
      <c r="RSQ402" s="370" t="e">
        <f>VLOOKUP(RSM402,fields,2)</f>
        <v>#REF!</v>
      </c>
      <c r="RSR402" s="73" t="s">
        <v>985</v>
      </c>
      <c r="RSS402" s="95">
        <v>45109</v>
      </c>
      <c r="RST402" s="65" t="s">
        <v>11</v>
      </c>
      <c r="RSU402" s="370" t="e">
        <f>VLOOKUP(RTC402,Teams,2)</f>
        <v>#REF!</v>
      </c>
      <c r="RSV402" s="370" t="e">
        <f>VLOOKUP(RTD402,Teams,2)</f>
        <v>#REF!</v>
      </c>
      <c r="RSW402" s="464"/>
      <c r="RSX402" s="369">
        <v>0.33333333333333331</v>
      </c>
      <c r="RSY402" s="370" t="e">
        <f>VLOOKUP(RSU402,fields,2)</f>
        <v>#REF!</v>
      </c>
      <c r="RSZ402" s="73" t="s">
        <v>985</v>
      </c>
      <c r="RTA402" s="95">
        <v>45109</v>
      </c>
      <c r="RTB402" s="65" t="s">
        <v>11</v>
      </c>
      <c r="RTC402" s="370" t="e">
        <f>VLOOKUP(RTK402,Teams,2)</f>
        <v>#REF!</v>
      </c>
      <c r="RTD402" s="370" t="e">
        <f>VLOOKUP(RTL402,Teams,2)</f>
        <v>#REF!</v>
      </c>
      <c r="RTE402" s="464"/>
      <c r="RTF402" s="369">
        <v>0.33333333333333331</v>
      </c>
      <c r="RTG402" s="370" t="e">
        <f>VLOOKUP(RTC402,fields,2)</f>
        <v>#REF!</v>
      </c>
      <c r="RTH402" s="73" t="s">
        <v>985</v>
      </c>
      <c r="RTI402" s="95">
        <v>45109</v>
      </c>
      <c r="RTJ402" s="65" t="s">
        <v>11</v>
      </c>
      <c r="RTK402" s="370" t="e">
        <f>VLOOKUP(RTS402,Teams,2)</f>
        <v>#REF!</v>
      </c>
      <c r="RTL402" s="370" t="e">
        <f>VLOOKUP(RTT402,Teams,2)</f>
        <v>#REF!</v>
      </c>
      <c r="RTM402" s="464"/>
      <c r="RTN402" s="369">
        <v>0.33333333333333331</v>
      </c>
      <c r="RTO402" s="370" t="e">
        <f>VLOOKUP(RTK402,fields,2)</f>
        <v>#REF!</v>
      </c>
      <c r="RTP402" s="73" t="s">
        <v>985</v>
      </c>
      <c r="RTQ402" s="95">
        <v>45109</v>
      </c>
      <c r="RTR402" s="65" t="s">
        <v>11</v>
      </c>
      <c r="RTS402" s="370" t="e">
        <f>VLOOKUP(RUA402,Teams,2)</f>
        <v>#REF!</v>
      </c>
      <c r="RTT402" s="370" t="e">
        <f>VLOOKUP(RUB402,Teams,2)</f>
        <v>#REF!</v>
      </c>
      <c r="RTU402" s="464"/>
      <c r="RTV402" s="369">
        <v>0.33333333333333331</v>
      </c>
      <c r="RTW402" s="370" t="e">
        <f>VLOOKUP(RTS402,fields,2)</f>
        <v>#REF!</v>
      </c>
      <c r="RTX402" s="73" t="s">
        <v>985</v>
      </c>
      <c r="RTY402" s="95">
        <v>45109</v>
      </c>
      <c r="RTZ402" s="65" t="s">
        <v>11</v>
      </c>
      <c r="RUA402" s="370" t="e">
        <f>VLOOKUP(RUI402,Teams,2)</f>
        <v>#REF!</v>
      </c>
      <c r="RUB402" s="370" t="e">
        <f>VLOOKUP(RUJ402,Teams,2)</f>
        <v>#REF!</v>
      </c>
      <c r="RUC402" s="464"/>
      <c r="RUD402" s="369">
        <v>0.33333333333333331</v>
      </c>
      <c r="RUE402" s="370" t="e">
        <f>VLOOKUP(RUA402,fields,2)</f>
        <v>#REF!</v>
      </c>
      <c r="RUF402" s="73" t="s">
        <v>985</v>
      </c>
      <c r="RUG402" s="95">
        <v>45109</v>
      </c>
      <c r="RUH402" s="65" t="s">
        <v>11</v>
      </c>
      <c r="RUI402" s="370" t="e">
        <f>VLOOKUP(RUQ402,Teams,2)</f>
        <v>#REF!</v>
      </c>
      <c r="RUJ402" s="370" t="e">
        <f>VLOOKUP(RUR402,Teams,2)</f>
        <v>#REF!</v>
      </c>
      <c r="RUK402" s="464"/>
      <c r="RUL402" s="369">
        <v>0.33333333333333331</v>
      </c>
      <c r="RUM402" s="370" t="e">
        <f>VLOOKUP(RUI402,fields,2)</f>
        <v>#REF!</v>
      </c>
      <c r="RUN402" s="73" t="s">
        <v>985</v>
      </c>
      <c r="RUO402" s="95">
        <v>45109</v>
      </c>
      <c r="RUP402" s="65" t="s">
        <v>11</v>
      </c>
      <c r="RUQ402" s="370" t="e">
        <f>VLOOKUP(RUY402,Teams,2)</f>
        <v>#REF!</v>
      </c>
      <c r="RUR402" s="370" t="e">
        <f>VLOOKUP(RUZ402,Teams,2)</f>
        <v>#REF!</v>
      </c>
      <c r="RUS402" s="464"/>
      <c r="RUT402" s="369">
        <v>0.33333333333333331</v>
      </c>
      <c r="RUU402" s="370" t="e">
        <f>VLOOKUP(RUQ402,fields,2)</f>
        <v>#REF!</v>
      </c>
      <c r="RUV402" s="73" t="s">
        <v>985</v>
      </c>
      <c r="RUW402" s="95">
        <v>45109</v>
      </c>
      <c r="RUX402" s="65" t="s">
        <v>11</v>
      </c>
      <c r="RUY402" s="370" t="e">
        <f>VLOOKUP(RVG402,Teams,2)</f>
        <v>#REF!</v>
      </c>
      <c r="RUZ402" s="370" t="e">
        <f>VLOOKUP(RVH402,Teams,2)</f>
        <v>#REF!</v>
      </c>
      <c r="RVA402" s="464"/>
      <c r="RVB402" s="369">
        <v>0.33333333333333331</v>
      </c>
      <c r="RVC402" s="370" t="e">
        <f>VLOOKUP(RUY402,fields,2)</f>
        <v>#REF!</v>
      </c>
      <c r="RVD402" s="73" t="s">
        <v>985</v>
      </c>
      <c r="RVE402" s="95">
        <v>45109</v>
      </c>
      <c r="RVF402" s="65" t="s">
        <v>11</v>
      </c>
      <c r="RVG402" s="370" t="e">
        <f>VLOOKUP(RVO402,Teams,2)</f>
        <v>#REF!</v>
      </c>
      <c r="RVH402" s="370" t="e">
        <f>VLOOKUP(RVP402,Teams,2)</f>
        <v>#REF!</v>
      </c>
      <c r="RVI402" s="464"/>
      <c r="RVJ402" s="369">
        <v>0.33333333333333331</v>
      </c>
      <c r="RVK402" s="370" t="e">
        <f>VLOOKUP(RVG402,fields,2)</f>
        <v>#REF!</v>
      </c>
      <c r="RVL402" s="73" t="s">
        <v>985</v>
      </c>
      <c r="RVM402" s="95">
        <v>45109</v>
      </c>
      <c r="RVN402" s="65" t="s">
        <v>11</v>
      </c>
      <c r="RVO402" s="370" t="e">
        <f>VLOOKUP(RVW402,Teams,2)</f>
        <v>#REF!</v>
      </c>
      <c r="RVP402" s="370" t="e">
        <f>VLOOKUP(RVX402,Teams,2)</f>
        <v>#REF!</v>
      </c>
      <c r="RVQ402" s="464"/>
      <c r="RVR402" s="369">
        <v>0.33333333333333331</v>
      </c>
      <c r="RVS402" s="370" t="e">
        <f>VLOOKUP(RVO402,fields,2)</f>
        <v>#REF!</v>
      </c>
      <c r="RVT402" s="73" t="s">
        <v>985</v>
      </c>
      <c r="RVU402" s="95">
        <v>45109</v>
      </c>
      <c r="RVV402" s="65" t="s">
        <v>11</v>
      </c>
      <c r="RVW402" s="370" t="e">
        <f>VLOOKUP(RWE402,Teams,2)</f>
        <v>#REF!</v>
      </c>
      <c r="RVX402" s="370" t="e">
        <f>VLOOKUP(RWF402,Teams,2)</f>
        <v>#REF!</v>
      </c>
      <c r="RVY402" s="464"/>
      <c r="RVZ402" s="369">
        <v>0.33333333333333331</v>
      </c>
      <c r="RWA402" s="370" t="e">
        <f>VLOOKUP(RVW402,fields,2)</f>
        <v>#REF!</v>
      </c>
      <c r="RWB402" s="73" t="s">
        <v>985</v>
      </c>
      <c r="RWC402" s="95">
        <v>45109</v>
      </c>
      <c r="RWD402" s="65" t="s">
        <v>11</v>
      </c>
      <c r="RWE402" s="370" t="e">
        <f>VLOOKUP(RWM402,Teams,2)</f>
        <v>#REF!</v>
      </c>
      <c r="RWF402" s="370" t="e">
        <f>VLOOKUP(RWN402,Teams,2)</f>
        <v>#REF!</v>
      </c>
      <c r="RWG402" s="464"/>
      <c r="RWH402" s="369">
        <v>0.33333333333333331</v>
      </c>
      <c r="RWI402" s="370" t="e">
        <f>VLOOKUP(RWE402,fields,2)</f>
        <v>#REF!</v>
      </c>
      <c r="RWJ402" s="73" t="s">
        <v>985</v>
      </c>
      <c r="RWK402" s="95">
        <v>45109</v>
      </c>
      <c r="RWL402" s="65" t="s">
        <v>11</v>
      </c>
      <c r="RWM402" s="370" t="e">
        <f>VLOOKUP(RWU402,Teams,2)</f>
        <v>#REF!</v>
      </c>
      <c r="RWN402" s="370" t="e">
        <f>VLOOKUP(RWV402,Teams,2)</f>
        <v>#REF!</v>
      </c>
      <c r="RWO402" s="464"/>
      <c r="RWP402" s="369">
        <v>0.33333333333333331</v>
      </c>
      <c r="RWQ402" s="370" t="e">
        <f>VLOOKUP(RWM402,fields,2)</f>
        <v>#REF!</v>
      </c>
      <c r="RWR402" s="73" t="s">
        <v>985</v>
      </c>
      <c r="RWS402" s="95">
        <v>45109</v>
      </c>
      <c r="RWT402" s="65" t="s">
        <v>11</v>
      </c>
      <c r="RWU402" s="370" t="e">
        <f>VLOOKUP(RXC402,Teams,2)</f>
        <v>#REF!</v>
      </c>
      <c r="RWV402" s="370" t="e">
        <f>VLOOKUP(RXD402,Teams,2)</f>
        <v>#REF!</v>
      </c>
      <c r="RWW402" s="464"/>
      <c r="RWX402" s="369">
        <v>0.33333333333333331</v>
      </c>
      <c r="RWY402" s="370" t="e">
        <f>VLOOKUP(RWU402,fields,2)</f>
        <v>#REF!</v>
      </c>
      <c r="RWZ402" s="73" t="s">
        <v>985</v>
      </c>
      <c r="RXA402" s="95">
        <v>45109</v>
      </c>
      <c r="RXB402" s="65" t="s">
        <v>11</v>
      </c>
      <c r="RXC402" s="370" t="e">
        <f>VLOOKUP(RXK402,Teams,2)</f>
        <v>#REF!</v>
      </c>
      <c r="RXD402" s="370" t="e">
        <f>VLOOKUP(RXL402,Teams,2)</f>
        <v>#REF!</v>
      </c>
      <c r="RXE402" s="464"/>
      <c r="RXF402" s="369">
        <v>0.33333333333333331</v>
      </c>
      <c r="RXG402" s="370" t="e">
        <f>VLOOKUP(RXC402,fields,2)</f>
        <v>#REF!</v>
      </c>
      <c r="RXH402" s="73" t="s">
        <v>985</v>
      </c>
      <c r="RXI402" s="95">
        <v>45109</v>
      </c>
      <c r="RXJ402" s="65" t="s">
        <v>11</v>
      </c>
      <c r="RXK402" s="370" t="e">
        <f>VLOOKUP(RXS402,Teams,2)</f>
        <v>#REF!</v>
      </c>
      <c r="RXL402" s="370" t="e">
        <f>VLOOKUP(RXT402,Teams,2)</f>
        <v>#REF!</v>
      </c>
      <c r="RXM402" s="464"/>
      <c r="RXN402" s="369">
        <v>0.33333333333333331</v>
      </c>
      <c r="RXO402" s="370" t="e">
        <f>VLOOKUP(RXK402,fields,2)</f>
        <v>#REF!</v>
      </c>
      <c r="RXP402" s="73" t="s">
        <v>985</v>
      </c>
      <c r="RXQ402" s="95">
        <v>45109</v>
      </c>
      <c r="RXR402" s="65" t="s">
        <v>11</v>
      </c>
      <c r="RXS402" s="370" t="e">
        <f>VLOOKUP(RYA402,Teams,2)</f>
        <v>#REF!</v>
      </c>
      <c r="RXT402" s="370" t="e">
        <f>VLOOKUP(RYB402,Teams,2)</f>
        <v>#REF!</v>
      </c>
      <c r="RXU402" s="464"/>
      <c r="RXV402" s="369">
        <v>0.33333333333333331</v>
      </c>
      <c r="RXW402" s="370" t="e">
        <f>VLOOKUP(RXS402,fields,2)</f>
        <v>#REF!</v>
      </c>
      <c r="RXX402" s="73" t="s">
        <v>985</v>
      </c>
      <c r="RXY402" s="95">
        <v>45109</v>
      </c>
      <c r="RXZ402" s="65" t="s">
        <v>11</v>
      </c>
      <c r="RYA402" s="370" t="e">
        <f>VLOOKUP(RYI402,Teams,2)</f>
        <v>#REF!</v>
      </c>
      <c r="RYB402" s="370" t="e">
        <f>VLOOKUP(RYJ402,Teams,2)</f>
        <v>#REF!</v>
      </c>
      <c r="RYC402" s="464"/>
      <c r="RYD402" s="369">
        <v>0.33333333333333331</v>
      </c>
      <c r="RYE402" s="370" t="e">
        <f>VLOOKUP(RYA402,fields,2)</f>
        <v>#REF!</v>
      </c>
      <c r="RYF402" s="73" t="s">
        <v>985</v>
      </c>
      <c r="RYG402" s="95">
        <v>45109</v>
      </c>
      <c r="RYH402" s="65" t="s">
        <v>11</v>
      </c>
      <c r="RYI402" s="370" t="e">
        <f>VLOOKUP(RYQ402,Teams,2)</f>
        <v>#REF!</v>
      </c>
      <c r="RYJ402" s="370" t="e">
        <f>VLOOKUP(RYR402,Teams,2)</f>
        <v>#REF!</v>
      </c>
      <c r="RYK402" s="464"/>
      <c r="RYL402" s="369">
        <v>0.33333333333333331</v>
      </c>
      <c r="RYM402" s="370" t="e">
        <f>VLOOKUP(RYI402,fields,2)</f>
        <v>#REF!</v>
      </c>
      <c r="RYN402" s="73" t="s">
        <v>985</v>
      </c>
      <c r="RYO402" s="95">
        <v>45109</v>
      </c>
      <c r="RYP402" s="65" t="s">
        <v>11</v>
      </c>
      <c r="RYQ402" s="370" t="e">
        <f>VLOOKUP(RYY402,Teams,2)</f>
        <v>#REF!</v>
      </c>
      <c r="RYR402" s="370" t="e">
        <f>VLOOKUP(RYZ402,Teams,2)</f>
        <v>#REF!</v>
      </c>
      <c r="RYS402" s="464"/>
      <c r="RYT402" s="369">
        <v>0.33333333333333331</v>
      </c>
      <c r="RYU402" s="370" t="e">
        <f>VLOOKUP(RYQ402,fields,2)</f>
        <v>#REF!</v>
      </c>
      <c r="RYV402" s="73" t="s">
        <v>985</v>
      </c>
      <c r="RYW402" s="95">
        <v>45109</v>
      </c>
      <c r="RYX402" s="65" t="s">
        <v>11</v>
      </c>
      <c r="RYY402" s="370" t="e">
        <f>VLOOKUP(RZG402,Teams,2)</f>
        <v>#REF!</v>
      </c>
      <c r="RYZ402" s="370" t="e">
        <f>VLOOKUP(RZH402,Teams,2)</f>
        <v>#REF!</v>
      </c>
      <c r="RZA402" s="464"/>
      <c r="RZB402" s="369">
        <v>0.33333333333333331</v>
      </c>
      <c r="RZC402" s="370" t="e">
        <f>VLOOKUP(RYY402,fields,2)</f>
        <v>#REF!</v>
      </c>
      <c r="RZD402" s="73" t="s">
        <v>985</v>
      </c>
      <c r="RZE402" s="95">
        <v>45109</v>
      </c>
      <c r="RZF402" s="65" t="s">
        <v>11</v>
      </c>
      <c r="RZG402" s="370" t="e">
        <f>VLOOKUP(RZO402,Teams,2)</f>
        <v>#REF!</v>
      </c>
      <c r="RZH402" s="370" t="e">
        <f>VLOOKUP(RZP402,Teams,2)</f>
        <v>#REF!</v>
      </c>
      <c r="RZI402" s="464"/>
      <c r="RZJ402" s="369">
        <v>0.33333333333333331</v>
      </c>
      <c r="RZK402" s="370" t="e">
        <f>VLOOKUP(RZG402,fields,2)</f>
        <v>#REF!</v>
      </c>
      <c r="RZL402" s="73" t="s">
        <v>985</v>
      </c>
      <c r="RZM402" s="95">
        <v>45109</v>
      </c>
      <c r="RZN402" s="65" t="s">
        <v>11</v>
      </c>
      <c r="RZO402" s="370" t="e">
        <f>VLOOKUP(RZW402,Teams,2)</f>
        <v>#REF!</v>
      </c>
      <c r="RZP402" s="370" t="e">
        <f>VLOOKUP(RZX402,Teams,2)</f>
        <v>#REF!</v>
      </c>
      <c r="RZQ402" s="464"/>
      <c r="RZR402" s="369">
        <v>0.33333333333333331</v>
      </c>
      <c r="RZS402" s="370" t="e">
        <f>VLOOKUP(RZO402,fields,2)</f>
        <v>#REF!</v>
      </c>
      <c r="RZT402" s="73" t="s">
        <v>985</v>
      </c>
      <c r="RZU402" s="95">
        <v>45109</v>
      </c>
      <c r="RZV402" s="65" t="s">
        <v>11</v>
      </c>
      <c r="RZW402" s="370" t="e">
        <f>VLOOKUP(SAE402,Teams,2)</f>
        <v>#REF!</v>
      </c>
      <c r="RZX402" s="370" t="e">
        <f>VLOOKUP(SAF402,Teams,2)</f>
        <v>#REF!</v>
      </c>
      <c r="RZY402" s="464"/>
      <c r="RZZ402" s="369">
        <v>0.33333333333333331</v>
      </c>
      <c r="SAA402" s="370" t="e">
        <f>VLOOKUP(RZW402,fields,2)</f>
        <v>#REF!</v>
      </c>
      <c r="SAB402" s="73" t="s">
        <v>985</v>
      </c>
      <c r="SAC402" s="95">
        <v>45109</v>
      </c>
      <c r="SAD402" s="65" t="s">
        <v>11</v>
      </c>
      <c r="SAE402" s="370" t="e">
        <f>VLOOKUP(SAM402,Teams,2)</f>
        <v>#REF!</v>
      </c>
      <c r="SAF402" s="370" t="e">
        <f>VLOOKUP(SAN402,Teams,2)</f>
        <v>#REF!</v>
      </c>
      <c r="SAG402" s="464"/>
      <c r="SAH402" s="369">
        <v>0.33333333333333331</v>
      </c>
      <c r="SAI402" s="370" t="e">
        <f>VLOOKUP(SAE402,fields,2)</f>
        <v>#REF!</v>
      </c>
      <c r="SAJ402" s="73" t="s">
        <v>985</v>
      </c>
      <c r="SAK402" s="95">
        <v>45109</v>
      </c>
      <c r="SAL402" s="65" t="s">
        <v>11</v>
      </c>
      <c r="SAM402" s="370" t="e">
        <f>VLOOKUP(SAU402,Teams,2)</f>
        <v>#REF!</v>
      </c>
      <c r="SAN402" s="370" t="e">
        <f>VLOOKUP(SAV402,Teams,2)</f>
        <v>#REF!</v>
      </c>
      <c r="SAO402" s="464"/>
      <c r="SAP402" s="369">
        <v>0.33333333333333331</v>
      </c>
      <c r="SAQ402" s="370" t="e">
        <f>VLOOKUP(SAM402,fields,2)</f>
        <v>#REF!</v>
      </c>
      <c r="SAR402" s="73" t="s">
        <v>985</v>
      </c>
      <c r="SAS402" s="95">
        <v>45109</v>
      </c>
      <c r="SAT402" s="65" t="s">
        <v>11</v>
      </c>
      <c r="SAU402" s="370" t="e">
        <f>VLOOKUP(SBC402,Teams,2)</f>
        <v>#REF!</v>
      </c>
      <c r="SAV402" s="370" t="e">
        <f>VLOOKUP(SBD402,Teams,2)</f>
        <v>#REF!</v>
      </c>
      <c r="SAW402" s="464"/>
      <c r="SAX402" s="369">
        <v>0.33333333333333331</v>
      </c>
      <c r="SAY402" s="370" t="e">
        <f>VLOOKUP(SAU402,fields,2)</f>
        <v>#REF!</v>
      </c>
      <c r="SAZ402" s="73" t="s">
        <v>985</v>
      </c>
      <c r="SBA402" s="95">
        <v>45109</v>
      </c>
      <c r="SBB402" s="65" t="s">
        <v>11</v>
      </c>
      <c r="SBC402" s="370" t="e">
        <f>VLOOKUP(SBK402,Teams,2)</f>
        <v>#REF!</v>
      </c>
      <c r="SBD402" s="370" t="e">
        <f>VLOOKUP(SBL402,Teams,2)</f>
        <v>#REF!</v>
      </c>
      <c r="SBE402" s="464"/>
      <c r="SBF402" s="369">
        <v>0.33333333333333331</v>
      </c>
      <c r="SBG402" s="370" t="e">
        <f>VLOOKUP(SBC402,fields,2)</f>
        <v>#REF!</v>
      </c>
      <c r="SBH402" s="73" t="s">
        <v>985</v>
      </c>
      <c r="SBI402" s="95">
        <v>45109</v>
      </c>
      <c r="SBJ402" s="65" t="s">
        <v>11</v>
      </c>
      <c r="SBK402" s="370" t="e">
        <f>VLOOKUP(SBS402,Teams,2)</f>
        <v>#REF!</v>
      </c>
      <c r="SBL402" s="370" t="e">
        <f>VLOOKUP(SBT402,Teams,2)</f>
        <v>#REF!</v>
      </c>
      <c r="SBM402" s="464"/>
      <c r="SBN402" s="369">
        <v>0.33333333333333331</v>
      </c>
      <c r="SBO402" s="370" t="e">
        <f>VLOOKUP(SBK402,fields,2)</f>
        <v>#REF!</v>
      </c>
      <c r="SBP402" s="73" t="s">
        <v>985</v>
      </c>
      <c r="SBQ402" s="95">
        <v>45109</v>
      </c>
      <c r="SBR402" s="65" t="s">
        <v>11</v>
      </c>
      <c r="SBS402" s="370" t="e">
        <f>VLOOKUP(SCA402,Teams,2)</f>
        <v>#REF!</v>
      </c>
      <c r="SBT402" s="370" t="e">
        <f>VLOOKUP(SCB402,Teams,2)</f>
        <v>#REF!</v>
      </c>
      <c r="SBU402" s="464"/>
      <c r="SBV402" s="369">
        <v>0.33333333333333331</v>
      </c>
      <c r="SBW402" s="370" t="e">
        <f>VLOOKUP(SBS402,fields,2)</f>
        <v>#REF!</v>
      </c>
      <c r="SBX402" s="73" t="s">
        <v>985</v>
      </c>
      <c r="SBY402" s="95">
        <v>45109</v>
      </c>
      <c r="SBZ402" s="65" t="s">
        <v>11</v>
      </c>
      <c r="SCA402" s="370" t="e">
        <f>VLOOKUP(SCI402,Teams,2)</f>
        <v>#REF!</v>
      </c>
      <c r="SCB402" s="370" t="e">
        <f>VLOOKUP(SCJ402,Teams,2)</f>
        <v>#REF!</v>
      </c>
      <c r="SCC402" s="464"/>
      <c r="SCD402" s="369">
        <v>0.33333333333333331</v>
      </c>
      <c r="SCE402" s="370" t="e">
        <f>VLOOKUP(SCA402,fields,2)</f>
        <v>#REF!</v>
      </c>
      <c r="SCF402" s="73" t="s">
        <v>985</v>
      </c>
      <c r="SCG402" s="95">
        <v>45109</v>
      </c>
      <c r="SCH402" s="65" t="s">
        <v>11</v>
      </c>
      <c r="SCI402" s="370" t="e">
        <f>VLOOKUP(SCQ402,Teams,2)</f>
        <v>#REF!</v>
      </c>
      <c r="SCJ402" s="370" t="e">
        <f>VLOOKUP(SCR402,Teams,2)</f>
        <v>#REF!</v>
      </c>
      <c r="SCK402" s="464"/>
      <c r="SCL402" s="369">
        <v>0.33333333333333331</v>
      </c>
      <c r="SCM402" s="370" t="e">
        <f>VLOOKUP(SCI402,fields,2)</f>
        <v>#REF!</v>
      </c>
      <c r="SCN402" s="73" t="s">
        <v>985</v>
      </c>
      <c r="SCO402" s="95">
        <v>45109</v>
      </c>
      <c r="SCP402" s="65" t="s">
        <v>11</v>
      </c>
      <c r="SCQ402" s="370" t="e">
        <f>VLOOKUP(SCY402,Teams,2)</f>
        <v>#REF!</v>
      </c>
      <c r="SCR402" s="370" t="e">
        <f>VLOOKUP(SCZ402,Teams,2)</f>
        <v>#REF!</v>
      </c>
      <c r="SCS402" s="464"/>
      <c r="SCT402" s="369">
        <v>0.33333333333333331</v>
      </c>
      <c r="SCU402" s="370" t="e">
        <f>VLOOKUP(SCQ402,fields,2)</f>
        <v>#REF!</v>
      </c>
      <c r="SCV402" s="73" t="s">
        <v>985</v>
      </c>
      <c r="SCW402" s="95">
        <v>45109</v>
      </c>
      <c r="SCX402" s="65" t="s">
        <v>11</v>
      </c>
      <c r="SCY402" s="370" t="e">
        <f>VLOOKUP(SDG402,Teams,2)</f>
        <v>#REF!</v>
      </c>
      <c r="SCZ402" s="370" t="e">
        <f>VLOOKUP(SDH402,Teams,2)</f>
        <v>#REF!</v>
      </c>
      <c r="SDA402" s="464"/>
      <c r="SDB402" s="369">
        <v>0.33333333333333331</v>
      </c>
      <c r="SDC402" s="370" t="e">
        <f>VLOOKUP(SCY402,fields,2)</f>
        <v>#REF!</v>
      </c>
      <c r="SDD402" s="73" t="s">
        <v>985</v>
      </c>
      <c r="SDE402" s="95">
        <v>45109</v>
      </c>
      <c r="SDF402" s="65" t="s">
        <v>11</v>
      </c>
      <c r="SDG402" s="370" t="e">
        <f>VLOOKUP(SDO402,Teams,2)</f>
        <v>#REF!</v>
      </c>
      <c r="SDH402" s="370" t="e">
        <f>VLOOKUP(SDP402,Teams,2)</f>
        <v>#REF!</v>
      </c>
      <c r="SDI402" s="464"/>
      <c r="SDJ402" s="369">
        <v>0.33333333333333331</v>
      </c>
      <c r="SDK402" s="370" t="e">
        <f>VLOOKUP(SDG402,fields,2)</f>
        <v>#REF!</v>
      </c>
      <c r="SDL402" s="73" t="s">
        <v>985</v>
      </c>
      <c r="SDM402" s="95">
        <v>45109</v>
      </c>
      <c r="SDN402" s="65" t="s">
        <v>11</v>
      </c>
      <c r="SDO402" s="370" t="e">
        <f>VLOOKUP(SDW402,Teams,2)</f>
        <v>#REF!</v>
      </c>
      <c r="SDP402" s="370" t="e">
        <f>VLOOKUP(SDX402,Teams,2)</f>
        <v>#REF!</v>
      </c>
      <c r="SDQ402" s="464"/>
      <c r="SDR402" s="369">
        <v>0.33333333333333331</v>
      </c>
      <c r="SDS402" s="370" t="e">
        <f>VLOOKUP(SDO402,fields,2)</f>
        <v>#REF!</v>
      </c>
      <c r="SDT402" s="73" t="s">
        <v>985</v>
      </c>
      <c r="SDU402" s="95">
        <v>45109</v>
      </c>
      <c r="SDV402" s="65" t="s">
        <v>11</v>
      </c>
      <c r="SDW402" s="370" t="e">
        <f>VLOOKUP(SEE402,Teams,2)</f>
        <v>#REF!</v>
      </c>
      <c r="SDX402" s="370" t="e">
        <f>VLOOKUP(SEF402,Teams,2)</f>
        <v>#REF!</v>
      </c>
      <c r="SDY402" s="464"/>
      <c r="SDZ402" s="369">
        <v>0.33333333333333331</v>
      </c>
      <c r="SEA402" s="370" t="e">
        <f>VLOOKUP(SDW402,fields,2)</f>
        <v>#REF!</v>
      </c>
      <c r="SEB402" s="73" t="s">
        <v>985</v>
      </c>
      <c r="SEC402" s="95">
        <v>45109</v>
      </c>
      <c r="SED402" s="65" t="s">
        <v>11</v>
      </c>
      <c r="SEE402" s="370" t="e">
        <f>VLOOKUP(SEM402,Teams,2)</f>
        <v>#REF!</v>
      </c>
      <c r="SEF402" s="370" t="e">
        <f>VLOOKUP(SEN402,Teams,2)</f>
        <v>#REF!</v>
      </c>
      <c r="SEG402" s="464"/>
      <c r="SEH402" s="369">
        <v>0.33333333333333331</v>
      </c>
      <c r="SEI402" s="370" t="e">
        <f>VLOOKUP(SEE402,fields,2)</f>
        <v>#REF!</v>
      </c>
      <c r="SEJ402" s="73" t="s">
        <v>985</v>
      </c>
      <c r="SEK402" s="95">
        <v>45109</v>
      </c>
      <c r="SEL402" s="65" t="s">
        <v>11</v>
      </c>
      <c r="SEM402" s="370" t="e">
        <f>VLOOKUP(SEU402,Teams,2)</f>
        <v>#REF!</v>
      </c>
      <c r="SEN402" s="370" t="e">
        <f>VLOOKUP(SEV402,Teams,2)</f>
        <v>#REF!</v>
      </c>
      <c r="SEO402" s="464"/>
      <c r="SEP402" s="369">
        <v>0.33333333333333331</v>
      </c>
      <c r="SEQ402" s="370" t="e">
        <f>VLOOKUP(SEM402,fields,2)</f>
        <v>#REF!</v>
      </c>
      <c r="SER402" s="73" t="s">
        <v>985</v>
      </c>
      <c r="SES402" s="95">
        <v>45109</v>
      </c>
      <c r="SET402" s="65" t="s">
        <v>11</v>
      </c>
      <c r="SEU402" s="370" t="e">
        <f>VLOOKUP(SFC402,Teams,2)</f>
        <v>#REF!</v>
      </c>
      <c r="SEV402" s="370" t="e">
        <f>VLOOKUP(SFD402,Teams,2)</f>
        <v>#REF!</v>
      </c>
      <c r="SEW402" s="464"/>
      <c r="SEX402" s="369">
        <v>0.33333333333333331</v>
      </c>
      <c r="SEY402" s="370" t="e">
        <f>VLOOKUP(SEU402,fields,2)</f>
        <v>#REF!</v>
      </c>
      <c r="SEZ402" s="73" t="s">
        <v>985</v>
      </c>
      <c r="SFA402" s="95">
        <v>45109</v>
      </c>
      <c r="SFB402" s="65" t="s">
        <v>11</v>
      </c>
      <c r="SFC402" s="370" t="e">
        <f>VLOOKUP(SFK402,Teams,2)</f>
        <v>#REF!</v>
      </c>
      <c r="SFD402" s="370" t="e">
        <f>VLOOKUP(SFL402,Teams,2)</f>
        <v>#REF!</v>
      </c>
      <c r="SFE402" s="464"/>
      <c r="SFF402" s="369">
        <v>0.33333333333333331</v>
      </c>
      <c r="SFG402" s="370" t="e">
        <f>VLOOKUP(SFC402,fields,2)</f>
        <v>#REF!</v>
      </c>
      <c r="SFH402" s="73" t="s">
        <v>985</v>
      </c>
      <c r="SFI402" s="95">
        <v>45109</v>
      </c>
      <c r="SFJ402" s="65" t="s">
        <v>11</v>
      </c>
      <c r="SFK402" s="370" t="e">
        <f>VLOOKUP(SFS402,Teams,2)</f>
        <v>#REF!</v>
      </c>
      <c r="SFL402" s="370" t="e">
        <f>VLOOKUP(SFT402,Teams,2)</f>
        <v>#REF!</v>
      </c>
      <c r="SFM402" s="464"/>
      <c r="SFN402" s="369">
        <v>0.33333333333333331</v>
      </c>
      <c r="SFO402" s="370" t="e">
        <f>VLOOKUP(SFK402,fields,2)</f>
        <v>#REF!</v>
      </c>
      <c r="SFP402" s="73" t="s">
        <v>985</v>
      </c>
      <c r="SFQ402" s="95">
        <v>45109</v>
      </c>
      <c r="SFR402" s="65" t="s">
        <v>11</v>
      </c>
      <c r="SFS402" s="370" t="e">
        <f>VLOOKUP(SGA402,Teams,2)</f>
        <v>#REF!</v>
      </c>
      <c r="SFT402" s="370" t="e">
        <f>VLOOKUP(SGB402,Teams,2)</f>
        <v>#REF!</v>
      </c>
      <c r="SFU402" s="464"/>
      <c r="SFV402" s="369">
        <v>0.33333333333333331</v>
      </c>
      <c r="SFW402" s="370" t="e">
        <f>VLOOKUP(SFS402,fields,2)</f>
        <v>#REF!</v>
      </c>
      <c r="SFX402" s="73" t="s">
        <v>985</v>
      </c>
      <c r="SFY402" s="95">
        <v>45109</v>
      </c>
      <c r="SFZ402" s="65" t="s">
        <v>11</v>
      </c>
      <c r="SGA402" s="370" t="e">
        <f>VLOOKUP(SGI402,Teams,2)</f>
        <v>#REF!</v>
      </c>
      <c r="SGB402" s="370" t="e">
        <f>VLOOKUP(SGJ402,Teams,2)</f>
        <v>#REF!</v>
      </c>
      <c r="SGC402" s="464"/>
      <c r="SGD402" s="369">
        <v>0.33333333333333331</v>
      </c>
      <c r="SGE402" s="370" t="e">
        <f>VLOOKUP(SGA402,fields,2)</f>
        <v>#REF!</v>
      </c>
      <c r="SGF402" s="73" t="s">
        <v>985</v>
      </c>
      <c r="SGG402" s="95">
        <v>45109</v>
      </c>
      <c r="SGH402" s="65" t="s">
        <v>11</v>
      </c>
      <c r="SGI402" s="370" t="e">
        <f>VLOOKUP(SGQ402,Teams,2)</f>
        <v>#REF!</v>
      </c>
      <c r="SGJ402" s="370" t="e">
        <f>VLOOKUP(SGR402,Teams,2)</f>
        <v>#REF!</v>
      </c>
      <c r="SGK402" s="464"/>
      <c r="SGL402" s="369">
        <v>0.33333333333333331</v>
      </c>
      <c r="SGM402" s="370" t="e">
        <f>VLOOKUP(SGI402,fields,2)</f>
        <v>#REF!</v>
      </c>
      <c r="SGN402" s="73" t="s">
        <v>985</v>
      </c>
      <c r="SGO402" s="95">
        <v>45109</v>
      </c>
      <c r="SGP402" s="65" t="s">
        <v>11</v>
      </c>
      <c r="SGQ402" s="370" t="e">
        <f>VLOOKUP(SGY402,Teams,2)</f>
        <v>#REF!</v>
      </c>
      <c r="SGR402" s="370" t="e">
        <f>VLOOKUP(SGZ402,Teams,2)</f>
        <v>#REF!</v>
      </c>
      <c r="SGS402" s="464"/>
      <c r="SGT402" s="369">
        <v>0.33333333333333331</v>
      </c>
      <c r="SGU402" s="370" t="e">
        <f>VLOOKUP(SGQ402,fields,2)</f>
        <v>#REF!</v>
      </c>
      <c r="SGV402" s="73" t="s">
        <v>985</v>
      </c>
      <c r="SGW402" s="95">
        <v>45109</v>
      </c>
      <c r="SGX402" s="65" t="s">
        <v>11</v>
      </c>
      <c r="SGY402" s="370" t="e">
        <f>VLOOKUP(SHG402,Teams,2)</f>
        <v>#REF!</v>
      </c>
      <c r="SGZ402" s="370" t="e">
        <f>VLOOKUP(SHH402,Teams,2)</f>
        <v>#REF!</v>
      </c>
      <c r="SHA402" s="464"/>
      <c r="SHB402" s="369">
        <v>0.33333333333333331</v>
      </c>
      <c r="SHC402" s="370" t="e">
        <f>VLOOKUP(SGY402,fields,2)</f>
        <v>#REF!</v>
      </c>
      <c r="SHD402" s="73" t="s">
        <v>985</v>
      </c>
      <c r="SHE402" s="95">
        <v>45109</v>
      </c>
      <c r="SHF402" s="65" t="s">
        <v>11</v>
      </c>
      <c r="SHG402" s="370" t="e">
        <f>VLOOKUP(SHO402,Teams,2)</f>
        <v>#REF!</v>
      </c>
      <c r="SHH402" s="370" t="e">
        <f>VLOOKUP(SHP402,Teams,2)</f>
        <v>#REF!</v>
      </c>
      <c r="SHI402" s="464"/>
      <c r="SHJ402" s="369">
        <v>0.33333333333333331</v>
      </c>
      <c r="SHK402" s="370" t="e">
        <f>VLOOKUP(SHG402,fields,2)</f>
        <v>#REF!</v>
      </c>
      <c r="SHL402" s="73" t="s">
        <v>985</v>
      </c>
      <c r="SHM402" s="95">
        <v>45109</v>
      </c>
      <c r="SHN402" s="65" t="s">
        <v>11</v>
      </c>
      <c r="SHO402" s="370" t="e">
        <f>VLOOKUP(SHW402,Teams,2)</f>
        <v>#REF!</v>
      </c>
      <c r="SHP402" s="370" t="e">
        <f>VLOOKUP(SHX402,Teams,2)</f>
        <v>#REF!</v>
      </c>
      <c r="SHQ402" s="464"/>
      <c r="SHR402" s="369">
        <v>0.33333333333333331</v>
      </c>
      <c r="SHS402" s="370" t="e">
        <f>VLOOKUP(SHO402,fields,2)</f>
        <v>#REF!</v>
      </c>
      <c r="SHT402" s="73" t="s">
        <v>985</v>
      </c>
      <c r="SHU402" s="95">
        <v>45109</v>
      </c>
      <c r="SHV402" s="65" t="s">
        <v>11</v>
      </c>
      <c r="SHW402" s="370" t="e">
        <f>VLOOKUP(SIE402,Teams,2)</f>
        <v>#REF!</v>
      </c>
      <c r="SHX402" s="370" t="e">
        <f>VLOOKUP(SIF402,Teams,2)</f>
        <v>#REF!</v>
      </c>
      <c r="SHY402" s="464"/>
      <c r="SHZ402" s="369">
        <v>0.33333333333333331</v>
      </c>
      <c r="SIA402" s="370" t="e">
        <f>VLOOKUP(SHW402,fields,2)</f>
        <v>#REF!</v>
      </c>
      <c r="SIB402" s="73" t="s">
        <v>985</v>
      </c>
      <c r="SIC402" s="95">
        <v>45109</v>
      </c>
      <c r="SID402" s="65" t="s">
        <v>11</v>
      </c>
      <c r="SIE402" s="370" t="e">
        <f>VLOOKUP(SIM402,Teams,2)</f>
        <v>#REF!</v>
      </c>
      <c r="SIF402" s="370" t="e">
        <f>VLOOKUP(SIN402,Teams,2)</f>
        <v>#REF!</v>
      </c>
      <c r="SIG402" s="464"/>
      <c r="SIH402" s="369">
        <v>0.33333333333333331</v>
      </c>
      <c r="SII402" s="370" t="e">
        <f>VLOOKUP(SIE402,fields,2)</f>
        <v>#REF!</v>
      </c>
      <c r="SIJ402" s="73" t="s">
        <v>985</v>
      </c>
      <c r="SIK402" s="95">
        <v>45109</v>
      </c>
      <c r="SIL402" s="65" t="s">
        <v>11</v>
      </c>
      <c r="SIM402" s="370" t="e">
        <f>VLOOKUP(SIU402,Teams,2)</f>
        <v>#REF!</v>
      </c>
      <c r="SIN402" s="370" t="e">
        <f>VLOOKUP(SIV402,Teams,2)</f>
        <v>#REF!</v>
      </c>
      <c r="SIO402" s="464"/>
      <c r="SIP402" s="369">
        <v>0.33333333333333331</v>
      </c>
      <c r="SIQ402" s="370" t="e">
        <f>VLOOKUP(SIM402,fields,2)</f>
        <v>#REF!</v>
      </c>
      <c r="SIR402" s="73" t="s">
        <v>985</v>
      </c>
      <c r="SIS402" s="95">
        <v>45109</v>
      </c>
      <c r="SIT402" s="65" t="s">
        <v>11</v>
      </c>
      <c r="SIU402" s="370" t="e">
        <f>VLOOKUP(SJC402,Teams,2)</f>
        <v>#REF!</v>
      </c>
      <c r="SIV402" s="370" t="e">
        <f>VLOOKUP(SJD402,Teams,2)</f>
        <v>#REF!</v>
      </c>
      <c r="SIW402" s="464"/>
      <c r="SIX402" s="369">
        <v>0.33333333333333331</v>
      </c>
      <c r="SIY402" s="370" t="e">
        <f>VLOOKUP(SIU402,fields,2)</f>
        <v>#REF!</v>
      </c>
      <c r="SIZ402" s="73" t="s">
        <v>985</v>
      </c>
      <c r="SJA402" s="95">
        <v>45109</v>
      </c>
      <c r="SJB402" s="65" t="s">
        <v>11</v>
      </c>
      <c r="SJC402" s="370" t="e">
        <f>VLOOKUP(SJK402,Teams,2)</f>
        <v>#REF!</v>
      </c>
      <c r="SJD402" s="370" t="e">
        <f>VLOOKUP(SJL402,Teams,2)</f>
        <v>#REF!</v>
      </c>
      <c r="SJE402" s="464"/>
      <c r="SJF402" s="369">
        <v>0.33333333333333331</v>
      </c>
      <c r="SJG402" s="370" t="e">
        <f>VLOOKUP(SJC402,fields,2)</f>
        <v>#REF!</v>
      </c>
      <c r="SJH402" s="73" t="s">
        <v>985</v>
      </c>
      <c r="SJI402" s="95">
        <v>45109</v>
      </c>
      <c r="SJJ402" s="65" t="s">
        <v>11</v>
      </c>
      <c r="SJK402" s="370" t="e">
        <f>VLOOKUP(SJS402,Teams,2)</f>
        <v>#REF!</v>
      </c>
      <c r="SJL402" s="370" t="e">
        <f>VLOOKUP(SJT402,Teams,2)</f>
        <v>#REF!</v>
      </c>
      <c r="SJM402" s="464"/>
      <c r="SJN402" s="369">
        <v>0.33333333333333331</v>
      </c>
      <c r="SJO402" s="370" t="e">
        <f>VLOOKUP(SJK402,fields,2)</f>
        <v>#REF!</v>
      </c>
      <c r="SJP402" s="73" t="s">
        <v>985</v>
      </c>
      <c r="SJQ402" s="95">
        <v>45109</v>
      </c>
      <c r="SJR402" s="65" t="s">
        <v>11</v>
      </c>
      <c r="SJS402" s="370" t="e">
        <f>VLOOKUP(SKA402,Teams,2)</f>
        <v>#REF!</v>
      </c>
      <c r="SJT402" s="370" t="e">
        <f>VLOOKUP(SKB402,Teams,2)</f>
        <v>#REF!</v>
      </c>
      <c r="SJU402" s="464"/>
      <c r="SJV402" s="369">
        <v>0.33333333333333331</v>
      </c>
      <c r="SJW402" s="370" t="e">
        <f>VLOOKUP(SJS402,fields,2)</f>
        <v>#REF!</v>
      </c>
      <c r="SJX402" s="73" t="s">
        <v>985</v>
      </c>
      <c r="SJY402" s="95">
        <v>45109</v>
      </c>
      <c r="SJZ402" s="65" t="s">
        <v>11</v>
      </c>
      <c r="SKA402" s="370" t="e">
        <f>VLOOKUP(SKI402,Teams,2)</f>
        <v>#REF!</v>
      </c>
      <c r="SKB402" s="370" t="e">
        <f>VLOOKUP(SKJ402,Teams,2)</f>
        <v>#REF!</v>
      </c>
      <c r="SKC402" s="464"/>
      <c r="SKD402" s="369">
        <v>0.33333333333333331</v>
      </c>
      <c r="SKE402" s="370" t="e">
        <f>VLOOKUP(SKA402,fields,2)</f>
        <v>#REF!</v>
      </c>
      <c r="SKF402" s="73" t="s">
        <v>985</v>
      </c>
      <c r="SKG402" s="95">
        <v>45109</v>
      </c>
      <c r="SKH402" s="65" t="s">
        <v>11</v>
      </c>
      <c r="SKI402" s="370" t="e">
        <f>VLOOKUP(SKQ402,Teams,2)</f>
        <v>#REF!</v>
      </c>
      <c r="SKJ402" s="370" t="e">
        <f>VLOOKUP(SKR402,Teams,2)</f>
        <v>#REF!</v>
      </c>
      <c r="SKK402" s="464"/>
      <c r="SKL402" s="369">
        <v>0.33333333333333331</v>
      </c>
      <c r="SKM402" s="370" t="e">
        <f>VLOOKUP(SKI402,fields,2)</f>
        <v>#REF!</v>
      </c>
      <c r="SKN402" s="73" t="s">
        <v>985</v>
      </c>
      <c r="SKO402" s="95">
        <v>45109</v>
      </c>
      <c r="SKP402" s="65" t="s">
        <v>11</v>
      </c>
      <c r="SKQ402" s="370" t="e">
        <f>VLOOKUP(SKY402,Teams,2)</f>
        <v>#REF!</v>
      </c>
      <c r="SKR402" s="370" t="e">
        <f>VLOOKUP(SKZ402,Teams,2)</f>
        <v>#REF!</v>
      </c>
      <c r="SKS402" s="464"/>
      <c r="SKT402" s="369">
        <v>0.33333333333333331</v>
      </c>
      <c r="SKU402" s="370" t="e">
        <f>VLOOKUP(SKQ402,fields,2)</f>
        <v>#REF!</v>
      </c>
      <c r="SKV402" s="73" t="s">
        <v>985</v>
      </c>
      <c r="SKW402" s="95">
        <v>45109</v>
      </c>
      <c r="SKX402" s="65" t="s">
        <v>11</v>
      </c>
      <c r="SKY402" s="370" t="e">
        <f>VLOOKUP(SLG402,Teams,2)</f>
        <v>#REF!</v>
      </c>
      <c r="SKZ402" s="370" t="e">
        <f>VLOOKUP(SLH402,Teams,2)</f>
        <v>#REF!</v>
      </c>
      <c r="SLA402" s="464"/>
      <c r="SLB402" s="369">
        <v>0.33333333333333331</v>
      </c>
      <c r="SLC402" s="370" t="e">
        <f>VLOOKUP(SKY402,fields,2)</f>
        <v>#REF!</v>
      </c>
      <c r="SLD402" s="73" t="s">
        <v>985</v>
      </c>
      <c r="SLE402" s="95">
        <v>45109</v>
      </c>
      <c r="SLF402" s="65" t="s">
        <v>11</v>
      </c>
      <c r="SLG402" s="370" t="e">
        <f>VLOOKUP(SLO402,Teams,2)</f>
        <v>#REF!</v>
      </c>
      <c r="SLH402" s="370" t="e">
        <f>VLOOKUP(SLP402,Teams,2)</f>
        <v>#REF!</v>
      </c>
      <c r="SLI402" s="464"/>
      <c r="SLJ402" s="369">
        <v>0.33333333333333331</v>
      </c>
      <c r="SLK402" s="370" t="e">
        <f>VLOOKUP(SLG402,fields,2)</f>
        <v>#REF!</v>
      </c>
      <c r="SLL402" s="73" t="s">
        <v>985</v>
      </c>
      <c r="SLM402" s="95">
        <v>45109</v>
      </c>
      <c r="SLN402" s="65" t="s">
        <v>11</v>
      </c>
      <c r="SLO402" s="370" t="e">
        <f>VLOOKUP(SLW402,Teams,2)</f>
        <v>#REF!</v>
      </c>
      <c r="SLP402" s="370" t="e">
        <f>VLOOKUP(SLX402,Teams,2)</f>
        <v>#REF!</v>
      </c>
      <c r="SLQ402" s="464"/>
      <c r="SLR402" s="369">
        <v>0.33333333333333331</v>
      </c>
      <c r="SLS402" s="370" t="e">
        <f>VLOOKUP(SLO402,fields,2)</f>
        <v>#REF!</v>
      </c>
      <c r="SLT402" s="73" t="s">
        <v>985</v>
      </c>
      <c r="SLU402" s="95">
        <v>45109</v>
      </c>
      <c r="SLV402" s="65" t="s">
        <v>11</v>
      </c>
      <c r="SLW402" s="370" t="e">
        <f>VLOOKUP(SME402,Teams,2)</f>
        <v>#REF!</v>
      </c>
      <c r="SLX402" s="370" t="e">
        <f>VLOOKUP(SMF402,Teams,2)</f>
        <v>#REF!</v>
      </c>
      <c r="SLY402" s="464"/>
      <c r="SLZ402" s="369">
        <v>0.33333333333333331</v>
      </c>
      <c r="SMA402" s="370" t="e">
        <f>VLOOKUP(SLW402,fields,2)</f>
        <v>#REF!</v>
      </c>
      <c r="SMB402" s="73" t="s">
        <v>985</v>
      </c>
      <c r="SMC402" s="95">
        <v>45109</v>
      </c>
      <c r="SMD402" s="65" t="s">
        <v>11</v>
      </c>
      <c r="SME402" s="370" t="e">
        <f>VLOOKUP(SMM402,Teams,2)</f>
        <v>#REF!</v>
      </c>
      <c r="SMF402" s="370" t="e">
        <f>VLOOKUP(SMN402,Teams,2)</f>
        <v>#REF!</v>
      </c>
      <c r="SMG402" s="464"/>
      <c r="SMH402" s="369">
        <v>0.33333333333333331</v>
      </c>
      <c r="SMI402" s="370" t="e">
        <f>VLOOKUP(SME402,fields,2)</f>
        <v>#REF!</v>
      </c>
      <c r="SMJ402" s="73" t="s">
        <v>985</v>
      </c>
      <c r="SMK402" s="95">
        <v>45109</v>
      </c>
      <c r="SML402" s="65" t="s">
        <v>11</v>
      </c>
      <c r="SMM402" s="370" t="e">
        <f>VLOOKUP(SMU402,Teams,2)</f>
        <v>#REF!</v>
      </c>
      <c r="SMN402" s="370" t="e">
        <f>VLOOKUP(SMV402,Teams,2)</f>
        <v>#REF!</v>
      </c>
      <c r="SMO402" s="464"/>
      <c r="SMP402" s="369">
        <v>0.33333333333333331</v>
      </c>
      <c r="SMQ402" s="370" t="e">
        <f>VLOOKUP(SMM402,fields,2)</f>
        <v>#REF!</v>
      </c>
      <c r="SMR402" s="73" t="s">
        <v>985</v>
      </c>
      <c r="SMS402" s="95">
        <v>45109</v>
      </c>
      <c r="SMT402" s="65" t="s">
        <v>11</v>
      </c>
      <c r="SMU402" s="370" t="e">
        <f>VLOOKUP(SNC402,Teams,2)</f>
        <v>#REF!</v>
      </c>
      <c r="SMV402" s="370" t="e">
        <f>VLOOKUP(SND402,Teams,2)</f>
        <v>#REF!</v>
      </c>
      <c r="SMW402" s="464"/>
      <c r="SMX402" s="369">
        <v>0.33333333333333331</v>
      </c>
      <c r="SMY402" s="370" t="e">
        <f>VLOOKUP(SMU402,fields,2)</f>
        <v>#REF!</v>
      </c>
      <c r="SMZ402" s="73" t="s">
        <v>985</v>
      </c>
      <c r="SNA402" s="95">
        <v>45109</v>
      </c>
      <c r="SNB402" s="65" t="s">
        <v>11</v>
      </c>
      <c r="SNC402" s="370" t="e">
        <f>VLOOKUP(SNK402,Teams,2)</f>
        <v>#REF!</v>
      </c>
      <c r="SND402" s="370" t="e">
        <f>VLOOKUP(SNL402,Teams,2)</f>
        <v>#REF!</v>
      </c>
      <c r="SNE402" s="464"/>
      <c r="SNF402" s="369">
        <v>0.33333333333333331</v>
      </c>
      <c r="SNG402" s="370" t="e">
        <f>VLOOKUP(SNC402,fields,2)</f>
        <v>#REF!</v>
      </c>
      <c r="SNH402" s="73" t="s">
        <v>985</v>
      </c>
      <c r="SNI402" s="95">
        <v>45109</v>
      </c>
      <c r="SNJ402" s="65" t="s">
        <v>11</v>
      </c>
      <c r="SNK402" s="370" t="e">
        <f>VLOOKUP(SNS402,Teams,2)</f>
        <v>#REF!</v>
      </c>
      <c r="SNL402" s="370" t="e">
        <f>VLOOKUP(SNT402,Teams,2)</f>
        <v>#REF!</v>
      </c>
      <c r="SNM402" s="464"/>
      <c r="SNN402" s="369">
        <v>0.33333333333333331</v>
      </c>
      <c r="SNO402" s="370" t="e">
        <f>VLOOKUP(SNK402,fields,2)</f>
        <v>#REF!</v>
      </c>
      <c r="SNP402" s="73" t="s">
        <v>985</v>
      </c>
      <c r="SNQ402" s="95">
        <v>45109</v>
      </c>
      <c r="SNR402" s="65" t="s">
        <v>11</v>
      </c>
      <c r="SNS402" s="370" t="e">
        <f>VLOOKUP(SOA402,Teams,2)</f>
        <v>#REF!</v>
      </c>
      <c r="SNT402" s="370" t="e">
        <f>VLOOKUP(SOB402,Teams,2)</f>
        <v>#REF!</v>
      </c>
      <c r="SNU402" s="464"/>
      <c r="SNV402" s="369">
        <v>0.33333333333333331</v>
      </c>
      <c r="SNW402" s="370" t="e">
        <f>VLOOKUP(SNS402,fields,2)</f>
        <v>#REF!</v>
      </c>
      <c r="SNX402" s="73" t="s">
        <v>985</v>
      </c>
      <c r="SNY402" s="95">
        <v>45109</v>
      </c>
      <c r="SNZ402" s="65" t="s">
        <v>11</v>
      </c>
      <c r="SOA402" s="370" t="e">
        <f>VLOOKUP(SOI402,Teams,2)</f>
        <v>#REF!</v>
      </c>
      <c r="SOB402" s="370" t="e">
        <f>VLOOKUP(SOJ402,Teams,2)</f>
        <v>#REF!</v>
      </c>
      <c r="SOC402" s="464"/>
      <c r="SOD402" s="369">
        <v>0.33333333333333331</v>
      </c>
      <c r="SOE402" s="370" t="e">
        <f>VLOOKUP(SOA402,fields,2)</f>
        <v>#REF!</v>
      </c>
      <c r="SOF402" s="73" t="s">
        <v>985</v>
      </c>
      <c r="SOG402" s="95">
        <v>45109</v>
      </c>
      <c r="SOH402" s="65" t="s">
        <v>11</v>
      </c>
      <c r="SOI402" s="370" t="e">
        <f>VLOOKUP(SOQ402,Teams,2)</f>
        <v>#REF!</v>
      </c>
      <c r="SOJ402" s="370" t="e">
        <f>VLOOKUP(SOR402,Teams,2)</f>
        <v>#REF!</v>
      </c>
      <c r="SOK402" s="464"/>
      <c r="SOL402" s="369">
        <v>0.33333333333333331</v>
      </c>
      <c r="SOM402" s="370" t="e">
        <f>VLOOKUP(SOI402,fields,2)</f>
        <v>#REF!</v>
      </c>
      <c r="SON402" s="73" t="s">
        <v>985</v>
      </c>
      <c r="SOO402" s="95">
        <v>45109</v>
      </c>
      <c r="SOP402" s="65" t="s">
        <v>11</v>
      </c>
      <c r="SOQ402" s="370" t="e">
        <f>VLOOKUP(SOY402,Teams,2)</f>
        <v>#REF!</v>
      </c>
      <c r="SOR402" s="370" t="e">
        <f>VLOOKUP(SOZ402,Teams,2)</f>
        <v>#REF!</v>
      </c>
      <c r="SOS402" s="464"/>
      <c r="SOT402" s="369">
        <v>0.33333333333333331</v>
      </c>
      <c r="SOU402" s="370" t="e">
        <f>VLOOKUP(SOQ402,fields,2)</f>
        <v>#REF!</v>
      </c>
      <c r="SOV402" s="73" t="s">
        <v>985</v>
      </c>
      <c r="SOW402" s="95">
        <v>45109</v>
      </c>
      <c r="SOX402" s="65" t="s">
        <v>11</v>
      </c>
      <c r="SOY402" s="370" t="e">
        <f>VLOOKUP(SPG402,Teams,2)</f>
        <v>#REF!</v>
      </c>
      <c r="SOZ402" s="370" t="e">
        <f>VLOOKUP(SPH402,Teams,2)</f>
        <v>#REF!</v>
      </c>
      <c r="SPA402" s="464"/>
      <c r="SPB402" s="369">
        <v>0.33333333333333331</v>
      </c>
      <c r="SPC402" s="370" t="e">
        <f>VLOOKUP(SOY402,fields,2)</f>
        <v>#REF!</v>
      </c>
      <c r="SPD402" s="73" t="s">
        <v>985</v>
      </c>
      <c r="SPE402" s="95">
        <v>45109</v>
      </c>
      <c r="SPF402" s="65" t="s">
        <v>11</v>
      </c>
      <c r="SPG402" s="370" t="e">
        <f>VLOOKUP(SPO402,Teams,2)</f>
        <v>#REF!</v>
      </c>
      <c r="SPH402" s="370" t="e">
        <f>VLOOKUP(SPP402,Teams,2)</f>
        <v>#REF!</v>
      </c>
      <c r="SPI402" s="464"/>
      <c r="SPJ402" s="369">
        <v>0.33333333333333331</v>
      </c>
      <c r="SPK402" s="370" t="e">
        <f>VLOOKUP(SPG402,fields,2)</f>
        <v>#REF!</v>
      </c>
      <c r="SPL402" s="73" t="s">
        <v>985</v>
      </c>
      <c r="SPM402" s="95">
        <v>45109</v>
      </c>
      <c r="SPN402" s="65" t="s">
        <v>11</v>
      </c>
      <c r="SPO402" s="370" t="e">
        <f>VLOOKUP(SPW402,Teams,2)</f>
        <v>#REF!</v>
      </c>
      <c r="SPP402" s="370" t="e">
        <f>VLOOKUP(SPX402,Teams,2)</f>
        <v>#REF!</v>
      </c>
      <c r="SPQ402" s="464"/>
      <c r="SPR402" s="369">
        <v>0.33333333333333331</v>
      </c>
      <c r="SPS402" s="370" t="e">
        <f>VLOOKUP(SPO402,fields,2)</f>
        <v>#REF!</v>
      </c>
      <c r="SPT402" s="73" t="s">
        <v>985</v>
      </c>
      <c r="SPU402" s="95">
        <v>45109</v>
      </c>
      <c r="SPV402" s="65" t="s">
        <v>11</v>
      </c>
      <c r="SPW402" s="370" t="e">
        <f>VLOOKUP(SQE402,Teams,2)</f>
        <v>#REF!</v>
      </c>
      <c r="SPX402" s="370" t="e">
        <f>VLOOKUP(SQF402,Teams,2)</f>
        <v>#REF!</v>
      </c>
      <c r="SPY402" s="464"/>
      <c r="SPZ402" s="369">
        <v>0.33333333333333331</v>
      </c>
      <c r="SQA402" s="370" t="e">
        <f>VLOOKUP(SPW402,fields,2)</f>
        <v>#REF!</v>
      </c>
      <c r="SQB402" s="73" t="s">
        <v>985</v>
      </c>
      <c r="SQC402" s="95">
        <v>45109</v>
      </c>
      <c r="SQD402" s="65" t="s">
        <v>11</v>
      </c>
      <c r="SQE402" s="370" t="e">
        <f>VLOOKUP(SQM402,Teams,2)</f>
        <v>#REF!</v>
      </c>
      <c r="SQF402" s="370" t="e">
        <f>VLOOKUP(SQN402,Teams,2)</f>
        <v>#REF!</v>
      </c>
      <c r="SQG402" s="464"/>
      <c r="SQH402" s="369">
        <v>0.33333333333333331</v>
      </c>
      <c r="SQI402" s="370" t="e">
        <f>VLOOKUP(SQE402,fields,2)</f>
        <v>#REF!</v>
      </c>
      <c r="SQJ402" s="73" t="s">
        <v>985</v>
      </c>
      <c r="SQK402" s="95">
        <v>45109</v>
      </c>
      <c r="SQL402" s="65" t="s">
        <v>11</v>
      </c>
      <c r="SQM402" s="370" t="e">
        <f>VLOOKUP(SQU402,Teams,2)</f>
        <v>#REF!</v>
      </c>
      <c r="SQN402" s="370" t="e">
        <f>VLOOKUP(SQV402,Teams,2)</f>
        <v>#REF!</v>
      </c>
      <c r="SQO402" s="464"/>
      <c r="SQP402" s="369">
        <v>0.33333333333333331</v>
      </c>
      <c r="SQQ402" s="370" t="e">
        <f>VLOOKUP(SQM402,fields,2)</f>
        <v>#REF!</v>
      </c>
      <c r="SQR402" s="73" t="s">
        <v>985</v>
      </c>
      <c r="SQS402" s="95">
        <v>45109</v>
      </c>
      <c r="SQT402" s="65" t="s">
        <v>11</v>
      </c>
      <c r="SQU402" s="370" t="e">
        <f>VLOOKUP(SRC402,Teams,2)</f>
        <v>#REF!</v>
      </c>
      <c r="SQV402" s="370" t="e">
        <f>VLOOKUP(SRD402,Teams,2)</f>
        <v>#REF!</v>
      </c>
      <c r="SQW402" s="464"/>
      <c r="SQX402" s="369">
        <v>0.33333333333333331</v>
      </c>
      <c r="SQY402" s="370" t="e">
        <f>VLOOKUP(SQU402,fields,2)</f>
        <v>#REF!</v>
      </c>
      <c r="SQZ402" s="73" t="s">
        <v>985</v>
      </c>
      <c r="SRA402" s="95">
        <v>45109</v>
      </c>
      <c r="SRB402" s="65" t="s">
        <v>11</v>
      </c>
      <c r="SRC402" s="370" t="e">
        <f>VLOOKUP(SRK402,Teams,2)</f>
        <v>#REF!</v>
      </c>
      <c r="SRD402" s="370" t="e">
        <f>VLOOKUP(SRL402,Teams,2)</f>
        <v>#REF!</v>
      </c>
      <c r="SRE402" s="464"/>
      <c r="SRF402" s="369">
        <v>0.33333333333333331</v>
      </c>
      <c r="SRG402" s="370" t="e">
        <f>VLOOKUP(SRC402,fields,2)</f>
        <v>#REF!</v>
      </c>
      <c r="SRH402" s="73" t="s">
        <v>985</v>
      </c>
      <c r="SRI402" s="95">
        <v>45109</v>
      </c>
      <c r="SRJ402" s="65" t="s">
        <v>11</v>
      </c>
      <c r="SRK402" s="370" t="e">
        <f>VLOOKUP(SRS402,Teams,2)</f>
        <v>#REF!</v>
      </c>
      <c r="SRL402" s="370" t="e">
        <f>VLOOKUP(SRT402,Teams,2)</f>
        <v>#REF!</v>
      </c>
      <c r="SRM402" s="464"/>
      <c r="SRN402" s="369">
        <v>0.33333333333333331</v>
      </c>
      <c r="SRO402" s="370" t="e">
        <f>VLOOKUP(SRK402,fields,2)</f>
        <v>#REF!</v>
      </c>
      <c r="SRP402" s="73" t="s">
        <v>985</v>
      </c>
      <c r="SRQ402" s="95">
        <v>45109</v>
      </c>
      <c r="SRR402" s="65" t="s">
        <v>11</v>
      </c>
      <c r="SRS402" s="370" t="e">
        <f>VLOOKUP(SSA402,Teams,2)</f>
        <v>#REF!</v>
      </c>
      <c r="SRT402" s="370" t="e">
        <f>VLOOKUP(SSB402,Teams,2)</f>
        <v>#REF!</v>
      </c>
      <c r="SRU402" s="464"/>
      <c r="SRV402" s="369">
        <v>0.33333333333333331</v>
      </c>
      <c r="SRW402" s="370" t="e">
        <f>VLOOKUP(SRS402,fields,2)</f>
        <v>#REF!</v>
      </c>
      <c r="SRX402" s="73" t="s">
        <v>985</v>
      </c>
      <c r="SRY402" s="95">
        <v>45109</v>
      </c>
      <c r="SRZ402" s="65" t="s">
        <v>11</v>
      </c>
      <c r="SSA402" s="370" t="e">
        <f>VLOOKUP(SSI402,Teams,2)</f>
        <v>#REF!</v>
      </c>
      <c r="SSB402" s="370" t="e">
        <f>VLOOKUP(SSJ402,Teams,2)</f>
        <v>#REF!</v>
      </c>
      <c r="SSC402" s="464"/>
      <c r="SSD402" s="369">
        <v>0.33333333333333331</v>
      </c>
      <c r="SSE402" s="370" t="e">
        <f>VLOOKUP(SSA402,fields,2)</f>
        <v>#REF!</v>
      </c>
      <c r="SSF402" s="73" t="s">
        <v>985</v>
      </c>
      <c r="SSG402" s="95">
        <v>45109</v>
      </c>
      <c r="SSH402" s="65" t="s">
        <v>11</v>
      </c>
      <c r="SSI402" s="370" t="e">
        <f>VLOOKUP(SSQ402,Teams,2)</f>
        <v>#REF!</v>
      </c>
      <c r="SSJ402" s="370" t="e">
        <f>VLOOKUP(SSR402,Teams,2)</f>
        <v>#REF!</v>
      </c>
      <c r="SSK402" s="464"/>
      <c r="SSL402" s="369">
        <v>0.33333333333333331</v>
      </c>
      <c r="SSM402" s="370" t="e">
        <f>VLOOKUP(SSI402,fields,2)</f>
        <v>#REF!</v>
      </c>
      <c r="SSN402" s="73" t="s">
        <v>985</v>
      </c>
      <c r="SSO402" s="95">
        <v>45109</v>
      </c>
      <c r="SSP402" s="65" t="s">
        <v>11</v>
      </c>
      <c r="SSQ402" s="370" t="e">
        <f>VLOOKUP(SSY402,Teams,2)</f>
        <v>#REF!</v>
      </c>
      <c r="SSR402" s="370" t="e">
        <f>VLOOKUP(SSZ402,Teams,2)</f>
        <v>#REF!</v>
      </c>
      <c r="SSS402" s="464"/>
      <c r="SST402" s="369">
        <v>0.33333333333333331</v>
      </c>
      <c r="SSU402" s="370" t="e">
        <f>VLOOKUP(SSQ402,fields,2)</f>
        <v>#REF!</v>
      </c>
      <c r="SSV402" s="73" t="s">
        <v>985</v>
      </c>
      <c r="SSW402" s="95">
        <v>45109</v>
      </c>
      <c r="SSX402" s="65" t="s">
        <v>11</v>
      </c>
      <c r="SSY402" s="370" t="e">
        <f>VLOOKUP(STG402,Teams,2)</f>
        <v>#REF!</v>
      </c>
      <c r="SSZ402" s="370" t="e">
        <f>VLOOKUP(STH402,Teams,2)</f>
        <v>#REF!</v>
      </c>
      <c r="STA402" s="464"/>
      <c r="STB402" s="369">
        <v>0.33333333333333331</v>
      </c>
      <c r="STC402" s="370" t="e">
        <f>VLOOKUP(SSY402,fields,2)</f>
        <v>#REF!</v>
      </c>
      <c r="STD402" s="73" t="s">
        <v>985</v>
      </c>
      <c r="STE402" s="95">
        <v>45109</v>
      </c>
      <c r="STF402" s="65" t="s">
        <v>11</v>
      </c>
      <c r="STG402" s="370" t="e">
        <f>VLOOKUP(STO402,Teams,2)</f>
        <v>#REF!</v>
      </c>
      <c r="STH402" s="370" t="e">
        <f>VLOOKUP(STP402,Teams,2)</f>
        <v>#REF!</v>
      </c>
      <c r="STI402" s="464"/>
      <c r="STJ402" s="369">
        <v>0.33333333333333331</v>
      </c>
      <c r="STK402" s="370" t="e">
        <f>VLOOKUP(STG402,fields,2)</f>
        <v>#REF!</v>
      </c>
      <c r="STL402" s="73" t="s">
        <v>985</v>
      </c>
      <c r="STM402" s="95">
        <v>45109</v>
      </c>
      <c r="STN402" s="65" t="s">
        <v>11</v>
      </c>
      <c r="STO402" s="370" t="e">
        <f>VLOOKUP(STW402,Teams,2)</f>
        <v>#REF!</v>
      </c>
      <c r="STP402" s="370" t="e">
        <f>VLOOKUP(STX402,Teams,2)</f>
        <v>#REF!</v>
      </c>
      <c r="STQ402" s="464"/>
      <c r="STR402" s="369">
        <v>0.33333333333333331</v>
      </c>
      <c r="STS402" s="370" t="e">
        <f>VLOOKUP(STO402,fields,2)</f>
        <v>#REF!</v>
      </c>
      <c r="STT402" s="73" t="s">
        <v>985</v>
      </c>
      <c r="STU402" s="95">
        <v>45109</v>
      </c>
      <c r="STV402" s="65" t="s">
        <v>11</v>
      </c>
      <c r="STW402" s="370" t="e">
        <f>VLOOKUP(SUE402,Teams,2)</f>
        <v>#REF!</v>
      </c>
      <c r="STX402" s="370" t="e">
        <f>VLOOKUP(SUF402,Teams,2)</f>
        <v>#REF!</v>
      </c>
      <c r="STY402" s="464"/>
      <c r="STZ402" s="369">
        <v>0.33333333333333331</v>
      </c>
      <c r="SUA402" s="370" t="e">
        <f>VLOOKUP(STW402,fields,2)</f>
        <v>#REF!</v>
      </c>
      <c r="SUB402" s="73" t="s">
        <v>985</v>
      </c>
      <c r="SUC402" s="95">
        <v>45109</v>
      </c>
      <c r="SUD402" s="65" t="s">
        <v>11</v>
      </c>
      <c r="SUE402" s="370" t="e">
        <f>VLOOKUP(SUM402,Teams,2)</f>
        <v>#REF!</v>
      </c>
      <c r="SUF402" s="370" t="e">
        <f>VLOOKUP(SUN402,Teams,2)</f>
        <v>#REF!</v>
      </c>
      <c r="SUG402" s="464"/>
      <c r="SUH402" s="369">
        <v>0.33333333333333331</v>
      </c>
      <c r="SUI402" s="370" t="e">
        <f>VLOOKUP(SUE402,fields,2)</f>
        <v>#REF!</v>
      </c>
      <c r="SUJ402" s="73" t="s">
        <v>985</v>
      </c>
      <c r="SUK402" s="95">
        <v>45109</v>
      </c>
      <c r="SUL402" s="65" t="s">
        <v>11</v>
      </c>
      <c r="SUM402" s="370" t="e">
        <f>VLOOKUP(SUU402,Teams,2)</f>
        <v>#REF!</v>
      </c>
      <c r="SUN402" s="370" t="e">
        <f>VLOOKUP(SUV402,Teams,2)</f>
        <v>#REF!</v>
      </c>
      <c r="SUO402" s="464"/>
      <c r="SUP402" s="369">
        <v>0.33333333333333331</v>
      </c>
      <c r="SUQ402" s="370" t="e">
        <f>VLOOKUP(SUM402,fields,2)</f>
        <v>#REF!</v>
      </c>
      <c r="SUR402" s="73" t="s">
        <v>985</v>
      </c>
      <c r="SUS402" s="95">
        <v>45109</v>
      </c>
      <c r="SUT402" s="65" t="s">
        <v>11</v>
      </c>
      <c r="SUU402" s="370" t="e">
        <f>VLOOKUP(SVC402,Teams,2)</f>
        <v>#REF!</v>
      </c>
      <c r="SUV402" s="370" t="e">
        <f>VLOOKUP(SVD402,Teams,2)</f>
        <v>#REF!</v>
      </c>
      <c r="SUW402" s="464"/>
      <c r="SUX402" s="369">
        <v>0.33333333333333331</v>
      </c>
      <c r="SUY402" s="370" t="e">
        <f>VLOOKUP(SUU402,fields,2)</f>
        <v>#REF!</v>
      </c>
      <c r="SUZ402" s="73" t="s">
        <v>985</v>
      </c>
      <c r="SVA402" s="95">
        <v>45109</v>
      </c>
      <c r="SVB402" s="65" t="s">
        <v>11</v>
      </c>
      <c r="SVC402" s="370" t="e">
        <f>VLOOKUP(SVK402,Teams,2)</f>
        <v>#REF!</v>
      </c>
      <c r="SVD402" s="370" t="e">
        <f>VLOOKUP(SVL402,Teams,2)</f>
        <v>#REF!</v>
      </c>
      <c r="SVE402" s="464"/>
      <c r="SVF402" s="369">
        <v>0.33333333333333331</v>
      </c>
      <c r="SVG402" s="370" t="e">
        <f>VLOOKUP(SVC402,fields,2)</f>
        <v>#REF!</v>
      </c>
      <c r="SVH402" s="73" t="s">
        <v>985</v>
      </c>
      <c r="SVI402" s="95">
        <v>45109</v>
      </c>
      <c r="SVJ402" s="65" t="s">
        <v>11</v>
      </c>
      <c r="SVK402" s="370" t="e">
        <f>VLOOKUP(SVS402,Teams,2)</f>
        <v>#REF!</v>
      </c>
      <c r="SVL402" s="370" t="e">
        <f>VLOOKUP(SVT402,Teams,2)</f>
        <v>#REF!</v>
      </c>
      <c r="SVM402" s="464"/>
      <c r="SVN402" s="369">
        <v>0.33333333333333331</v>
      </c>
      <c r="SVO402" s="370" t="e">
        <f>VLOOKUP(SVK402,fields,2)</f>
        <v>#REF!</v>
      </c>
      <c r="SVP402" s="73" t="s">
        <v>985</v>
      </c>
      <c r="SVQ402" s="95">
        <v>45109</v>
      </c>
      <c r="SVR402" s="65" t="s">
        <v>11</v>
      </c>
      <c r="SVS402" s="370" t="e">
        <f>VLOOKUP(SWA402,Teams,2)</f>
        <v>#REF!</v>
      </c>
      <c r="SVT402" s="370" t="e">
        <f>VLOOKUP(SWB402,Teams,2)</f>
        <v>#REF!</v>
      </c>
      <c r="SVU402" s="464"/>
      <c r="SVV402" s="369">
        <v>0.33333333333333331</v>
      </c>
      <c r="SVW402" s="370" t="e">
        <f>VLOOKUP(SVS402,fields,2)</f>
        <v>#REF!</v>
      </c>
      <c r="SVX402" s="73" t="s">
        <v>985</v>
      </c>
      <c r="SVY402" s="95">
        <v>45109</v>
      </c>
      <c r="SVZ402" s="65" t="s">
        <v>11</v>
      </c>
      <c r="SWA402" s="370" t="e">
        <f>VLOOKUP(SWI402,Teams,2)</f>
        <v>#REF!</v>
      </c>
      <c r="SWB402" s="370" t="e">
        <f>VLOOKUP(SWJ402,Teams,2)</f>
        <v>#REF!</v>
      </c>
      <c r="SWC402" s="464"/>
      <c r="SWD402" s="369">
        <v>0.33333333333333331</v>
      </c>
      <c r="SWE402" s="370" t="e">
        <f>VLOOKUP(SWA402,fields,2)</f>
        <v>#REF!</v>
      </c>
      <c r="SWF402" s="73" t="s">
        <v>985</v>
      </c>
      <c r="SWG402" s="95">
        <v>45109</v>
      </c>
      <c r="SWH402" s="65" t="s">
        <v>11</v>
      </c>
      <c r="SWI402" s="370" t="e">
        <f>VLOOKUP(SWQ402,Teams,2)</f>
        <v>#REF!</v>
      </c>
      <c r="SWJ402" s="370" t="e">
        <f>VLOOKUP(SWR402,Teams,2)</f>
        <v>#REF!</v>
      </c>
      <c r="SWK402" s="464"/>
      <c r="SWL402" s="369">
        <v>0.33333333333333331</v>
      </c>
      <c r="SWM402" s="370" t="e">
        <f>VLOOKUP(SWI402,fields,2)</f>
        <v>#REF!</v>
      </c>
      <c r="SWN402" s="73" t="s">
        <v>985</v>
      </c>
      <c r="SWO402" s="95">
        <v>45109</v>
      </c>
      <c r="SWP402" s="65" t="s">
        <v>11</v>
      </c>
      <c r="SWQ402" s="370" t="e">
        <f>VLOOKUP(SWY402,Teams,2)</f>
        <v>#REF!</v>
      </c>
      <c r="SWR402" s="370" t="e">
        <f>VLOOKUP(SWZ402,Teams,2)</f>
        <v>#REF!</v>
      </c>
      <c r="SWS402" s="464"/>
      <c r="SWT402" s="369">
        <v>0.33333333333333331</v>
      </c>
      <c r="SWU402" s="370" t="e">
        <f>VLOOKUP(SWQ402,fields,2)</f>
        <v>#REF!</v>
      </c>
      <c r="SWV402" s="73" t="s">
        <v>985</v>
      </c>
      <c r="SWW402" s="95">
        <v>45109</v>
      </c>
      <c r="SWX402" s="65" t="s">
        <v>11</v>
      </c>
      <c r="SWY402" s="370" t="e">
        <f>VLOOKUP(SXG402,Teams,2)</f>
        <v>#REF!</v>
      </c>
      <c r="SWZ402" s="370" t="e">
        <f>VLOOKUP(SXH402,Teams,2)</f>
        <v>#REF!</v>
      </c>
      <c r="SXA402" s="464"/>
      <c r="SXB402" s="369">
        <v>0.33333333333333331</v>
      </c>
      <c r="SXC402" s="370" t="e">
        <f>VLOOKUP(SWY402,fields,2)</f>
        <v>#REF!</v>
      </c>
      <c r="SXD402" s="73" t="s">
        <v>985</v>
      </c>
      <c r="SXE402" s="95">
        <v>45109</v>
      </c>
      <c r="SXF402" s="65" t="s">
        <v>11</v>
      </c>
      <c r="SXG402" s="370" t="e">
        <f>VLOOKUP(SXO402,Teams,2)</f>
        <v>#REF!</v>
      </c>
      <c r="SXH402" s="370" t="e">
        <f>VLOOKUP(SXP402,Teams,2)</f>
        <v>#REF!</v>
      </c>
      <c r="SXI402" s="464"/>
      <c r="SXJ402" s="369">
        <v>0.33333333333333331</v>
      </c>
      <c r="SXK402" s="370" t="e">
        <f>VLOOKUP(SXG402,fields,2)</f>
        <v>#REF!</v>
      </c>
      <c r="SXL402" s="73" t="s">
        <v>985</v>
      </c>
      <c r="SXM402" s="95">
        <v>45109</v>
      </c>
      <c r="SXN402" s="65" t="s">
        <v>11</v>
      </c>
      <c r="SXO402" s="370" t="e">
        <f>VLOOKUP(SXW402,Teams,2)</f>
        <v>#REF!</v>
      </c>
      <c r="SXP402" s="370" t="e">
        <f>VLOOKUP(SXX402,Teams,2)</f>
        <v>#REF!</v>
      </c>
      <c r="SXQ402" s="464"/>
      <c r="SXR402" s="369">
        <v>0.33333333333333331</v>
      </c>
      <c r="SXS402" s="370" t="e">
        <f>VLOOKUP(SXO402,fields,2)</f>
        <v>#REF!</v>
      </c>
      <c r="SXT402" s="73" t="s">
        <v>985</v>
      </c>
      <c r="SXU402" s="95">
        <v>45109</v>
      </c>
      <c r="SXV402" s="65" t="s">
        <v>11</v>
      </c>
      <c r="SXW402" s="370" t="e">
        <f>VLOOKUP(SYE402,Teams,2)</f>
        <v>#REF!</v>
      </c>
      <c r="SXX402" s="370" t="e">
        <f>VLOOKUP(SYF402,Teams,2)</f>
        <v>#REF!</v>
      </c>
      <c r="SXY402" s="464"/>
      <c r="SXZ402" s="369">
        <v>0.33333333333333331</v>
      </c>
      <c r="SYA402" s="370" t="e">
        <f>VLOOKUP(SXW402,fields,2)</f>
        <v>#REF!</v>
      </c>
      <c r="SYB402" s="73" t="s">
        <v>985</v>
      </c>
      <c r="SYC402" s="95">
        <v>45109</v>
      </c>
      <c r="SYD402" s="65" t="s">
        <v>11</v>
      </c>
      <c r="SYE402" s="370" t="e">
        <f>VLOOKUP(SYM402,Teams,2)</f>
        <v>#REF!</v>
      </c>
      <c r="SYF402" s="370" t="e">
        <f>VLOOKUP(SYN402,Teams,2)</f>
        <v>#REF!</v>
      </c>
      <c r="SYG402" s="464"/>
      <c r="SYH402" s="369">
        <v>0.33333333333333331</v>
      </c>
      <c r="SYI402" s="370" t="e">
        <f>VLOOKUP(SYE402,fields,2)</f>
        <v>#REF!</v>
      </c>
      <c r="SYJ402" s="73" t="s">
        <v>985</v>
      </c>
      <c r="SYK402" s="95">
        <v>45109</v>
      </c>
      <c r="SYL402" s="65" t="s">
        <v>11</v>
      </c>
      <c r="SYM402" s="370" t="e">
        <f>VLOOKUP(SYU402,Teams,2)</f>
        <v>#REF!</v>
      </c>
      <c r="SYN402" s="370" t="e">
        <f>VLOOKUP(SYV402,Teams,2)</f>
        <v>#REF!</v>
      </c>
      <c r="SYO402" s="464"/>
      <c r="SYP402" s="369">
        <v>0.33333333333333331</v>
      </c>
      <c r="SYQ402" s="370" t="e">
        <f>VLOOKUP(SYM402,fields,2)</f>
        <v>#REF!</v>
      </c>
      <c r="SYR402" s="73" t="s">
        <v>985</v>
      </c>
      <c r="SYS402" s="95">
        <v>45109</v>
      </c>
      <c r="SYT402" s="65" t="s">
        <v>11</v>
      </c>
      <c r="SYU402" s="370" t="e">
        <f>VLOOKUP(SZC402,Teams,2)</f>
        <v>#REF!</v>
      </c>
      <c r="SYV402" s="370" t="e">
        <f>VLOOKUP(SZD402,Teams,2)</f>
        <v>#REF!</v>
      </c>
      <c r="SYW402" s="464"/>
      <c r="SYX402" s="369">
        <v>0.33333333333333331</v>
      </c>
      <c r="SYY402" s="370" t="e">
        <f>VLOOKUP(SYU402,fields,2)</f>
        <v>#REF!</v>
      </c>
      <c r="SYZ402" s="73" t="s">
        <v>985</v>
      </c>
      <c r="SZA402" s="95">
        <v>45109</v>
      </c>
      <c r="SZB402" s="65" t="s">
        <v>11</v>
      </c>
      <c r="SZC402" s="370" t="e">
        <f>VLOOKUP(SZK402,Teams,2)</f>
        <v>#REF!</v>
      </c>
      <c r="SZD402" s="370" t="e">
        <f>VLOOKUP(SZL402,Teams,2)</f>
        <v>#REF!</v>
      </c>
      <c r="SZE402" s="464"/>
      <c r="SZF402" s="369">
        <v>0.33333333333333331</v>
      </c>
      <c r="SZG402" s="370" t="e">
        <f>VLOOKUP(SZC402,fields,2)</f>
        <v>#REF!</v>
      </c>
      <c r="SZH402" s="73" t="s">
        <v>985</v>
      </c>
      <c r="SZI402" s="95">
        <v>45109</v>
      </c>
      <c r="SZJ402" s="65" t="s">
        <v>11</v>
      </c>
      <c r="SZK402" s="370" t="e">
        <f>VLOOKUP(SZS402,Teams,2)</f>
        <v>#REF!</v>
      </c>
      <c r="SZL402" s="370" t="e">
        <f>VLOOKUP(SZT402,Teams,2)</f>
        <v>#REF!</v>
      </c>
      <c r="SZM402" s="464"/>
      <c r="SZN402" s="369">
        <v>0.33333333333333331</v>
      </c>
      <c r="SZO402" s="370" t="e">
        <f>VLOOKUP(SZK402,fields,2)</f>
        <v>#REF!</v>
      </c>
      <c r="SZP402" s="73" t="s">
        <v>985</v>
      </c>
      <c r="SZQ402" s="95">
        <v>45109</v>
      </c>
      <c r="SZR402" s="65" t="s">
        <v>11</v>
      </c>
      <c r="SZS402" s="370" t="e">
        <f>VLOOKUP(TAA402,Teams,2)</f>
        <v>#REF!</v>
      </c>
      <c r="SZT402" s="370" t="e">
        <f>VLOOKUP(TAB402,Teams,2)</f>
        <v>#REF!</v>
      </c>
      <c r="SZU402" s="464"/>
      <c r="SZV402" s="369">
        <v>0.33333333333333331</v>
      </c>
      <c r="SZW402" s="370" t="e">
        <f>VLOOKUP(SZS402,fields,2)</f>
        <v>#REF!</v>
      </c>
      <c r="SZX402" s="73" t="s">
        <v>985</v>
      </c>
      <c r="SZY402" s="95">
        <v>45109</v>
      </c>
      <c r="SZZ402" s="65" t="s">
        <v>11</v>
      </c>
      <c r="TAA402" s="370" t="e">
        <f>VLOOKUP(TAI402,Teams,2)</f>
        <v>#REF!</v>
      </c>
      <c r="TAB402" s="370" t="e">
        <f>VLOOKUP(TAJ402,Teams,2)</f>
        <v>#REF!</v>
      </c>
      <c r="TAC402" s="464"/>
      <c r="TAD402" s="369">
        <v>0.33333333333333331</v>
      </c>
      <c r="TAE402" s="370" t="e">
        <f>VLOOKUP(TAA402,fields,2)</f>
        <v>#REF!</v>
      </c>
      <c r="TAF402" s="73" t="s">
        <v>985</v>
      </c>
      <c r="TAG402" s="95">
        <v>45109</v>
      </c>
      <c r="TAH402" s="65" t="s">
        <v>11</v>
      </c>
      <c r="TAI402" s="370" t="e">
        <f>VLOOKUP(TAQ402,Teams,2)</f>
        <v>#REF!</v>
      </c>
      <c r="TAJ402" s="370" t="e">
        <f>VLOOKUP(TAR402,Teams,2)</f>
        <v>#REF!</v>
      </c>
      <c r="TAK402" s="464"/>
      <c r="TAL402" s="369">
        <v>0.33333333333333331</v>
      </c>
      <c r="TAM402" s="370" t="e">
        <f>VLOOKUP(TAI402,fields,2)</f>
        <v>#REF!</v>
      </c>
      <c r="TAN402" s="73" t="s">
        <v>985</v>
      </c>
      <c r="TAO402" s="95">
        <v>45109</v>
      </c>
      <c r="TAP402" s="65" t="s">
        <v>11</v>
      </c>
      <c r="TAQ402" s="370" t="e">
        <f>VLOOKUP(TAY402,Teams,2)</f>
        <v>#REF!</v>
      </c>
      <c r="TAR402" s="370" t="e">
        <f>VLOOKUP(TAZ402,Teams,2)</f>
        <v>#REF!</v>
      </c>
      <c r="TAS402" s="464"/>
      <c r="TAT402" s="369">
        <v>0.33333333333333331</v>
      </c>
      <c r="TAU402" s="370" t="e">
        <f>VLOOKUP(TAQ402,fields,2)</f>
        <v>#REF!</v>
      </c>
      <c r="TAV402" s="73" t="s">
        <v>985</v>
      </c>
      <c r="TAW402" s="95">
        <v>45109</v>
      </c>
      <c r="TAX402" s="65" t="s">
        <v>11</v>
      </c>
      <c r="TAY402" s="370" t="e">
        <f>VLOOKUP(TBG402,Teams,2)</f>
        <v>#REF!</v>
      </c>
      <c r="TAZ402" s="370" t="e">
        <f>VLOOKUP(TBH402,Teams,2)</f>
        <v>#REF!</v>
      </c>
      <c r="TBA402" s="464"/>
      <c r="TBB402" s="369">
        <v>0.33333333333333331</v>
      </c>
      <c r="TBC402" s="370" t="e">
        <f>VLOOKUP(TAY402,fields,2)</f>
        <v>#REF!</v>
      </c>
      <c r="TBD402" s="73" t="s">
        <v>985</v>
      </c>
      <c r="TBE402" s="95">
        <v>45109</v>
      </c>
      <c r="TBF402" s="65" t="s">
        <v>11</v>
      </c>
      <c r="TBG402" s="370" t="e">
        <f>VLOOKUP(TBO402,Teams,2)</f>
        <v>#REF!</v>
      </c>
      <c r="TBH402" s="370" t="e">
        <f>VLOOKUP(TBP402,Teams,2)</f>
        <v>#REF!</v>
      </c>
      <c r="TBI402" s="464"/>
      <c r="TBJ402" s="369">
        <v>0.33333333333333331</v>
      </c>
      <c r="TBK402" s="370" t="e">
        <f>VLOOKUP(TBG402,fields,2)</f>
        <v>#REF!</v>
      </c>
      <c r="TBL402" s="73" t="s">
        <v>985</v>
      </c>
      <c r="TBM402" s="95">
        <v>45109</v>
      </c>
      <c r="TBN402" s="65" t="s">
        <v>11</v>
      </c>
      <c r="TBO402" s="370" t="e">
        <f>VLOOKUP(TBW402,Teams,2)</f>
        <v>#REF!</v>
      </c>
      <c r="TBP402" s="370" t="e">
        <f>VLOOKUP(TBX402,Teams,2)</f>
        <v>#REF!</v>
      </c>
      <c r="TBQ402" s="464"/>
      <c r="TBR402" s="369">
        <v>0.33333333333333331</v>
      </c>
      <c r="TBS402" s="370" t="e">
        <f>VLOOKUP(TBO402,fields,2)</f>
        <v>#REF!</v>
      </c>
      <c r="TBT402" s="73" t="s">
        <v>985</v>
      </c>
      <c r="TBU402" s="95">
        <v>45109</v>
      </c>
      <c r="TBV402" s="65" t="s">
        <v>11</v>
      </c>
      <c r="TBW402" s="370" t="e">
        <f>VLOOKUP(TCE402,Teams,2)</f>
        <v>#REF!</v>
      </c>
      <c r="TBX402" s="370" t="e">
        <f>VLOOKUP(TCF402,Teams,2)</f>
        <v>#REF!</v>
      </c>
      <c r="TBY402" s="464"/>
      <c r="TBZ402" s="369">
        <v>0.33333333333333331</v>
      </c>
      <c r="TCA402" s="370" t="e">
        <f>VLOOKUP(TBW402,fields,2)</f>
        <v>#REF!</v>
      </c>
      <c r="TCB402" s="73" t="s">
        <v>985</v>
      </c>
      <c r="TCC402" s="95">
        <v>45109</v>
      </c>
      <c r="TCD402" s="65" t="s">
        <v>11</v>
      </c>
      <c r="TCE402" s="370" t="e">
        <f>VLOOKUP(TCM402,Teams,2)</f>
        <v>#REF!</v>
      </c>
      <c r="TCF402" s="370" t="e">
        <f>VLOOKUP(TCN402,Teams,2)</f>
        <v>#REF!</v>
      </c>
      <c r="TCG402" s="464"/>
      <c r="TCH402" s="369">
        <v>0.33333333333333331</v>
      </c>
      <c r="TCI402" s="370" t="e">
        <f>VLOOKUP(TCE402,fields,2)</f>
        <v>#REF!</v>
      </c>
      <c r="TCJ402" s="73" t="s">
        <v>985</v>
      </c>
      <c r="TCK402" s="95">
        <v>45109</v>
      </c>
      <c r="TCL402" s="65" t="s">
        <v>11</v>
      </c>
      <c r="TCM402" s="370" t="e">
        <f>VLOOKUP(TCU402,Teams,2)</f>
        <v>#REF!</v>
      </c>
      <c r="TCN402" s="370" t="e">
        <f>VLOOKUP(TCV402,Teams,2)</f>
        <v>#REF!</v>
      </c>
      <c r="TCO402" s="464"/>
      <c r="TCP402" s="369">
        <v>0.33333333333333331</v>
      </c>
      <c r="TCQ402" s="370" t="e">
        <f>VLOOKUP(TCM402,fields,2)</f>
        <v>#REF!</v>
      </c>
      <c r="TCR402" s="73" t="s">
        <v>985</v>
      </c>
      <c r="TCS402" s="95">
        <v>45109</v>
      </c>
      <c r="TCT402" s="65" t="s">
        <v>11</v>
      </c>
      <c r="TCU402" s="370" t="e">
        <f>VLOOKUP(TDC402,Teams,2)</f>
        <v>#REF!</v>
      </c>
      <c r="TCV402" s="370" t="e">
        <f>VLOOKUP(TDD402,Teams,2)</f>
        <v>#REF!</v>
      </c>
      <c r="TCW402" s="464"/>
      <c r="TCX402" s="369">
        <v>0.33333333333333331</v>
      </c>
      <c r="TCY402" s="370" t="e">
        <f>VLOOKUP(TCU402,fields,2)</f>
        <v>#REF!</v>
      </c>
      <c r="TCZ402" s="73" t="s">
        <v>985</v>
      </c>
      <c r="TDA402" s="95">
        <v>45109</v>
      </c>
      <c r="TDB402" s="65" t="s">
        <v>11</v>
      </c>
      <c r="TDC402" s="370" t="e">
        <f>VLOOKUP(TDK402,Teams,2)</f>
        <v>#REF!</v>
      </c>
      <c r="TDD402" s="370" t="e">
        <f>VLOOKUP(TDL402,Teams,2)</f>
        <v>#REF!</v>
      </c>
      <c r="TDE402" s="464"/>
      <c r="TDF402" s="369">
        <v>0.33333333333333331</v>
      </c>
      <c r="TDG402" s="370" t="e">
        <f>VLOOKUP(TDC402,fields,2)</f>
        <v>#REF!</v>
      </c>
      <c r="TDH402" s="73" t="s">
        <v>985</v>
      </c>
      <c r="TDI402" s="95">
        <v>45109</v>
      </c>
      <c r="TDJ402" s="65" t="s">
        <v>11</v>
      </c>
      <c r="TDK402" s="370" t="e">
        <f>VLOOKUP(TDS402,Teams,2)</f>
        <v>#REF!</v>
      </c>
      <c r="TDL402" s="370" t="e">
        <f>VLOOKUP(TDT402,Teams,2)</f>
        <v>#REF!</v>
      </c>
      <c r="TDM402" s="464"/>
      <c r="TDN402" s="369">
        <v>0.33333333333333331</v>
      </c>
      <c r="TDO402" s="370" t="e">
        <f>VLOOKUP(TDK402,fields,2)</f>
        <v>#REF!</v>
      </c>
      <c r="TDP402" s="73" t="s">
        <v>985</v>
      </c>
      <c r="TDQ402" s="95">
        <v>45109</v>
      </c>
      <c r="TDR402" s="65" t="s">
        <v>11</v>
      </c>
      <c r="TDS402" s="370" t="e">
        <f>VLOOKUP(TEA402,Teams,2)</f>
        <v>#REF!</v>
      </c>
      <c r="TDT402" s="370" t="e">
        <f>VLOOKUP(TEB402,Teams,2)</f>
        <v>#REF!</v>
      </c>
      <c r="TDU402" s="464"/>
      <c r="TDV402" s="369">
        <v>0.33333333333333331</v>
      </c>
      <c r="TDW402" s="370" t="e">
        <f>VLOOKUP(TDS402,fields,2)</f>
        <v>#REF!</v>
      </c>
      <c r="TDX402" s="73" t="s">
        <v>985</v>
      </c>
      <c r="TDY402" s="95">
        <v>45109</v>
      </c>
      <c r="TDZ402" s="65" t="s">
        <v>11</v>
      </c>
      <c r="TEA402" s="370" t="e">
        <f>VLOOKUP(TEI402,Teams,2)</f>
        <v>#REF!</v>
      </c>
      <c r="TEB402" s="370" t="e">
        <f>VLOOKUP(TEJ402,Teams,2)</f>
        <v>#REF!</v>
      </c>
      <c r="TEC402" s="464"/>
      <c r="TED402" s="369">
        <v>0.33333333333333331</v>
      </c>
      <c r="TEE402" s="370" t="e">
        <f>VLOOKUP(TEA402,fields,2)</f>
        <v>#REF!</v>
      </c>
      <c r="TEF402" s="73" t="s">
        <v>985</v>
      </c>
      <c r="TEG402" s="95">
        <v>45109</v>
      </c>
      <c r="TEH402" s="65" t="s">
        <v>11</v>
      </c>
      <c r="TEI402" s="370" t="e">
        <f>VLOOKUP(TEQ402,Teams,2)</f>
        <v>#REF!</v>
      </c>
      <c r="TEJ402" s="370" t="e">
        <f>VLOOKUP(TER402,Teams,2)</f>
        <v>#REF!</v>
      </c>
      <c r="TEK402" s="464"/>
      <c r="TEL402" s="369">
        <v>0.33333333333333331</v>
      </c>
      <c r="TEM402" s="370" t="e">
        <f>VLOOKUP(TEI402,fields,2)</f>
        <v>#REF!</v>
      </c>
      <c r="TEN402" s="73" t="s">
        <v>985</v>
      </c>
      <c r="TEO402" s="95">
        <v>45109</v>
      </c>
      <c r="TEP402" s="65" t="s">
        <v>11</v>
      </c>
      <c r="TEQ402" s="370" t="e">
        <f>VLOOKUP(TEY402,Teams,2)</f>
        <v>#REF!</v>
      </c>
      <c r="TER402" s="370" t="e">
        <f>VLOOKUP(TEZ402,Teams,2)</f>
        <v>#REF!</v>
      </c>
      <c r="TES402" s="464"/>
      <c r="TET402" s="369">
        <v>0.33333333333333331</v>
      </c>
      <c r="TEU402" s="370" t="e">
        <f>VLOOKUP(TEQ402,fields,2)</f>
        <v>#REF!</v>
      </c>
      <c r="TEV402" s="73" t="s">
        <v>985</v>
      </c>
      <c r="TEW402" s="95">
        <v>45109</v>
      </c>
      <c r="TEX402" s="65" t="s">
        <v>11</v>
      </c>
      <c r="TEY402" s="370" t="e">
        <f>VLOOKUP(TFG402,Teams,2)</f>
        <v>#REF!</v>
      </c>
      <c r="TEZ402" s="370" t="e">
        <f>VLOOKUP(TFH402,Teams,2)</f>
        <v>#REF!</v>
      </c>
      <c r="TFA402" s="464"/>
      <c r="TFB402" s="369">
        <v>0.33333333333333331</v>
      </c>
      <c r="TFC402" s="370" t="e">
        <f>VLOOKUP(TEY402,fields,2)</f>
        <v>#REF!</v>
      </c>
      <c r="TFD402" s="73" t="s">
        <v>985</v>
      </c>
      <c r="TFE402" s="95">
        <v>45109</v>
      </c>
      <c r="TFF402" s="65" t="s">
        <v>11</v>
      </c>
      <c r="TFG402" s="370" t="e">
        <f>VLOOKUP(TFO402,Teams,2)</f>
        <v>#REF!</v>
      </c>
      <c r="TFH402" s="370" t="e">
        <f>VLOOKUP(TFP402,Teams,2)</f>
        <v>#REF!</v>
      </c>
      <c r="TFI402" s="464"/>
      <c r="TFJ402" s="369">
        <v>0.33333333333333331</v>
      </c>
      <c r="TFK402" s="370" t="e">
        <f>VLOOKUP(TFG402,fields,2)</f>
        <v>#REF!</v>
      </c>
      <c r="TFL402" s="73" t="s">
        <v>985</v>
      </c>
      <c r="TFM402" s="95">
        <v>45109</v>
      </c>
      <c r="TFN402" s="65" t="s">
        <v>11</v>
      </c>
      <c r="TFO402" s="370" t="e">
        <f>VLOOKUP(TFW402,Teams,2)</f>
        <v>#REF!</v>
      </c>
      <c r="TFP402" s="370" t="e">
        <f>VLOOKUP(TFX402,Teams,2)</f>
        <v>#REF!</v>
      </c>
      <c r="TFQ402" s="464"/>
      <c r="TFR402" s="369">
        <v>0.33333333333333331</v>
      </c>
      <c r="TFS402" s="370" t="e">
        <f>VLOOKUP(TFO402,fields,2)</f>
        <v>#REF!</v>
      </c>
      <c r="TFT402" s="73" t="s">
        <v>985</v>
      </c>
      <c r="TFU402" s="95">
        <v>45109</v>
      </c>
      <c r="TFV402" s="65" t="s">
        <v>11</v>
      </c>
      <c r="TFW402" s="370" t="e">
        <f>VLOOKUP(TGE402,Teams,2)</f>
        <v>#REF!</v>
      </c>
      <c r="TFX402" s="370" t="e">
        <f>VLOOKUP(TGF402,Teams,2)</f>
        <v>#REF!</v>
      </c>
      <c r="TFY402" s="464"/>
      <c r="TFZ402" s="369">
        <v>0.33333333333333331</v>
      </c>
      <c r="TGA402" s="370" t="e">
        <f>VLOOKUP(TFW402,fields,2)</f>
        <v>#REF!</v>
      </c>
      <c r="TGB402" s="73" t="s">
        <v>985</v>
      </c>
      <c r="TGC402" s="95">
        <v>45109</v>
      </c>
      <c r="TGD402" s="65" t="s">
        <v>11</v>
      </c>
      <c r="TGE402" s="370" t="e">
        <f>VLOOKUP(TGM402,Teams,2)</f>
        <v>#REF!</v>
      </c>
      <c r="TGF402" s="370" t="e">
        <f>VLOOKUP(TGN402,Teams,2)</f>
        <v>#REF!</v>
      </c>
      <c r="TGG402" s="464"/>
      <c r="TGH402" s="369">
        <v>0.33333333333333331</v>
      </c>
      <c r="TGI402" s="370" t="e">
        <f>VLOOKUP(TGE402,fields,2)</f>
        <v>#REF!</v>
      </c>
      <c r="TGJ402" s="73" t="s">
        <v>985</v>
      </c>
      <c r="TGK402" s="95">
        <v>45109</v>
      </c>
      <c r="TGL402" s="65" t="s">
        <v>11</v>
      </c>
      <c r="TGM402" s="370" t="e">
        <f>VLOOKUP(TGU402,Teams,2)</f>
        <v>#REF!</v>
      </c>
      <c r="TGN402" s="370" t="e">
        <f>VLOOKUP(TGV402,Teams,2)</f>
        <v>#REF!</v>
      </c>
      <c r="TGO402" s="464"/>
      <c r="TGP402" s="369">
        <v>0.33333333333333331</v>
      </c>
      <c r="TGQ402" s="370" t="e">
        <f>VLOOKUP(TGM402,fields,2)</f>
        <v>#REF!</v>
      </c>
      <c r="TGR402" s="73" t="s">
        <v>985</v>
      </c>
      <c r="TGS402" s="95">
        <v>45109</v>
      </c>
      <c r="TGT402" s="65" t="s">
        <v>11</v>
      </c>
      <c r="TGU402" s="370" t="e">
        <f>VLOOKUP(THC402,Teams,2)</f>
        <v>#REF!</v>
      </c>
      <c r="TGV402" s="370" t="e">
        <f>VLOOKUP(THD402,Teams,2)</f>
        <v>#REF!</v>
      </c>
      <c r="TGW402" s="464"/>
      <c r="TGX402" s="369">
        <v>0.33333333333333331</v>
      </c>
      <c r="TGY402" s="370" t="e">
        <f>VLOOKUP(TGU402,fields,2)</f>
        <v>#REF!</v>
      </c>
      <c r="TGZ402" s="73" t="s">
        <v>985</v>
      </c>
      <c r="THA402" s="95">
        <v>45109</v>
      </c>
      <c r="THB402" s="65" t="s">
        <v>11</v>
      </c>
      <c r="THC402" s="370" t="e">
        <f>VLOOKUP(THK402,Teams,2)</f>
        <v>#REF!</v>
      </c>
      <c r="THD402" s="370" t="e">
        <f>VLOOKUP(THL402,Teams,2)</f>
        <v>#REF!</v>
      </c>
      <c r="THE402" s="464"/>
      <c r="THF402" s="369">
        <v>0.33333333333333331</v>
      </c>
      <c r="THG402" s="370" t="e">
        <f>VLOOKUP(THC402,fields,2)</f>
        <v>#REF!</v>
      </c>
      <c r="THH402" s="73" t="s">
        <v>985</v>
      </c>
      <c r="THI402" s="95">
        <v>45109</v>
      </c>
      <c r="THJ402" s="65" t="s">
        <v>11</v>
      </c>
      <c r="THK402" s="370" t="e">
        <f>VLOOKUP(THS402,Teams,2)</f>
        <v>#REF!</v>
      </c>
      <c r="THL402" s="370" t="e">
        <f>VLOOKUP(THT402,Teams,2)</f>
        <v>#REF!</v>
      </c>
      <c r="THM402" s="464"/>
      <c r="THN402" s="369">
        <v>0.33333333333333331</v>
      </c>
      <c r="THO402" s="370" t="e">
        <f>VLOOKUP(THK402,fields,2)</f>
        <v>#REF!</v>
      </c>
      <c r="THP402" s="73" t="s">
        <v>985</v>
      </c>
      <c r="THQ402" s="95">
        <v>45109</v>
      </c>
      <c r="THR402" s="65" t="s">
        <v>11</v>
      </c>
      <c r="THS402" s="370" t="e">
        <f>VLOOKUP(TIA402,Teams,2)</f>
        <v>#REF!</v>
      </c>
      <c r="THT402" s="370" t="e">
        <f>VLOOKUP(TIB402,Teams,2)</f>
        <v>#REF!</v>
      </c>
      <c r="THU402" s="464"/>
      <c r="THV402" s="369">
        <v>0.33333333333333331</v>
      </c>
      <c r="THW402" s="370" t="e">
        <f>VLOOKUP(THS402,fields,2)</f>
        <v>#REF!</v>
      </c>
      <c r="THX402" s="73" t="s">
        <v>985</v>
      </c>
      <c r="THY402" s="95">
        <v>45109</v>
      </c>
      <c r="THZ402" s="65" t="s">
        <v>11</v>
      </c>
      <c r="TIA402" s="370" t="e">
        <f>VLOOKUP(TII402,Teams,2)</f>
        <v>#REF!</v>
      </c>
      <c r="TIB402" s="370" t="e">
        <f>VLOOKUP(TIJ402,Teams,2)</f>
        <v>#REF!</v>
      </c>
      <c r="TIC402" s="464"/>
      <c r="TID402" s="369">
        <v>0.33333333333333331</v>
      </c>
      <c r="TIE402" s="370" t="e">
        <f>VLOOKUP(TIA402,fields,2)</f>
        <v>#REF!</v>
      </c>
      <c r="TIF402" s="73" t="s">
        <v>985</v>
      </c>
      <c r="TIG402" s="95">
        <v>45109</v>
      </c>
      <c r="TIH402" s="65" t="s">
        <v>11</v>
      </c>
      <c r="TII402" s="370" t="e">
        <f>VLOOKUP(TIQ402,Teams,2)</f>
        <v>#REF!</v>
      </c>
      <c r="TIJ402" s="370" t="e">
        <f>VLOOKUP(TIR402,Teams,2)</f>
        <v>#REF!</v>
      </c>
      <c r="TIK402" s="464"/>
      <c r="TIL402" s="369">
        <v>0.33333333333333331</v>
      </c>
      <c r="TIM402" s="370" t="e">
        <f>VLOOKUP(TII402,fields,2)</f>
        <v>#REF!</v>
      </c>
      <c r="TIN402" s="73" t="s">
        <v>985</v>
      </c>
      <c r="TIO402" s="95">
        <v>45109</v>
      </c>
      <c r="TIP402" s="65" t="s">
        <v>11</v>
      </c>
      <c r="TIQ402" s="370" t="e">
        <f>VLOOKUP(TIY402,Teams,2)</f>
        <v>#REF!</v>
      </c>
      <c r="TIR402" s="370" t="e">
        <f>VLOOKUP(TIZ402,Teams,2)</f>
        <v>#REF!</v>
      </c>
      <c r="TIS402" s="464"/>
      <c r="TIT402" s="369">
        <v>0.33333333333333331</v>
      </c>
      <c r="TIU402" s="370" t="e">
        <f>VLOOKUP(TIQ402,fields,2)</f>
        <v>#REF!</v>
      </c>
      <c r="TIV402" s="73" t="s">
        <v>985</v>
      </c>
      <c r="TIW402" s="95">
        <v>45109</v>
      </c>
      <c r="TIX402" s="65" t="s">
        <v>11</v>
      </c>
      <c r="TIY402" s="370" t="e">
        <f>VLOOKUP(TJG402,Teams,2)</f>
        <v>#REF!</v>
      </c>
      <c r="TIZ402" s="370" t="e">
        <f>VLOOKUP(TJH402,Teams,2)</f>
        <v>#REF!</v>
      </c>
      <c r="TJA402" s="464"/>
      <c r="TJB402" s="369">
        <v>0.33333333333333331</v>
      </c>
      <c r="TJC402" s="370" t="e">
        <f>VLOOKUP(TIY402,fields,2)</f>
        <v>#REF!</v>
      </c>
      <c r="TJD402" s="73" t="s">
        <v>985</v>
      </c>
      <c r="TJE402" s="95">
        <v>45109</v>
      </c>
      <c r="TJF402" s="65" t="s">
        <v>11</v>
      </c>
      <c r="TJG402" s="370" t="e">
        <f>VLOOKUP(TJO402,Teams,2)</f>
        <v>#REF!</v>
      </c>
      <c r="TJH402" s="370" t="e">
        <f>VLOOKUP(TJP402,Teams,2)</f>
        <v>#REF!</v>
      </c>
      <c r="TJI402" s="464"/>
      <c r="TJJ402" s="369">
        <v>0.33333333333333331</v>
      </c>
      <c r="TJK402" s="370" t="e">
        <f>VLOOKUP(TJG402,fields,2)</f>
        <v>#REF!</v>
      </c>
      <c r="TJL402" s="73" t="s">
        <v>985</v>
      </c>
      <c r="TJM402" s="95">
        <v>45109</v>
      </c>
      <c r="TJN402" s="65" t="s">
        <v>11</v>
      </c>
      <c r="TJO402" s="370" t="e">
        <f>VLOOKUP(TJW402,Teams,2)</f>
        <v>#REF!</v>
      </c>
      <c r="TJP402" s="370" t="e">
        <f>VLOOKUP(TJX402,Teams,2)</f>
        <v>#REF!</v>
      </c>
      <c r="TJQ402" s="464"/>
      <c r="TJR402" s="369">
        <v>0.33333333333333331</v>
      </c>
      <c r="TJS402" s="370" t="e">
        <f>VLOOKUP(TJO402,fields,2)</f>
        <v>#REF!</v>
      </c>
      <c r="TJT402" s="73" t="s">
        <v>985</v>
      </c>
      <c r="TJU402" s="95">
        <v>45109</v>
      </c>
      <c r="TJV402" s="65" t="s">
        <v>11</v>
      </c>
      <c r="TJW402" s="370" t="e">
        <f>VLOOKUP(TKE402,Teams,2)</f>
        <v>#REF!</v>
      </c>
      <c r="TJX402" s="370" t="e">
        <f>VLOOKUP(TKF402,Teams,2)</f>
        <v>#REF!</v>
      </c>
      <c r="TJY402" s="464"/>
      <c r="TJZ402" s="369">
        <v>0.33333333333333331</v>
      </c>
      <c r="TKA402" s="370" t="e">
        <f>VLOOKUP(TJW402,fields,2)</f>
        <v>#REF!</v>
      </c>
      <c r="TKB402" s="73" t="s">
        <v>985</v>
      </c>
      <c r="TKC402" s="95">
        <v>45109</v>
      </c>
      <c r="TKD402" s="65" t="s">
        <v>11</v>
      </c>
      <c r="TKE402" s="370" t="e">
        <f>VLOOKUP(TKM402,Teams,2)</f>
        <v>#REF!</v>
      </c>
      <c r="TKF402" s="370" t="e">
        <f>VLOOKUP(TKN402,Teams,2)</f>
        <v>#REF!</v>
      </c>
      <c r="TKG402" s="464"/>
      <c r="TKH402" s="369">
        <v>0.33333333333333331</v>
      </c>
      <c r="TKI402" s="370" t="e">
        <f>VLOOKUP(TKE402,fields,2)</f>
        <v>#REF!</v>
      </c>
      <c r="TKJ402" s="73" t="s">
        <v>985</v>
      </c>
      <c r="TKK402" s="95">
        <v>45109</v>
      </c>
      <c r="TKL402" s="65" t="s">
        <v>11</v>
      </c>
      <c r="TKM402" s="370" t="e">
        <f>VLOOKUP(TKU402,Teams,2)</f>
        <v>#REF!</v>
      </c>
      <c r="TKN402" s="370" t="e">
        <f>VLOOKUP(TKV402,Teams,2)</f>
        <v>#REF!</v>
      </c>
      <c r="TKO402" s="464"/>
      <c r="TKP402" s="369">
        <v>0.33333333333333331</v>
      </c>
      <c r="TKQ402" s="370" t="e">
        <f>VLOOKUP(TKM402,fields,2)</f>
        <v>#REF!</v>
      </c>
      <c r="TKR402" s="73" t="s">
        <v>985</v>
      </c>
      <c r="TKS402" s="95">
        <v>45109</v>
      </c>
      <c r="TKT402" s="65" t="s">
        <v>11</v>
      </c>
      <c r="TKU402" s="370" t="e">
        <f>VLOOKUP(TLC402,Teams,2)</f>
        <v>#REF!</v>
      </c>
      <c r="TKV402" s="370" t="e">
        <f>VLOOKUP(TLD402,Teams,2)</f>
        <v>#REF!</v>
      </c>
      <c r="TKW402" s="464"/>
      <c r="TKX402" s="369">
        <v>0.33333333333333331</v>
      </c>
      <c r="TKY402" s="370" t="e">
        <f>VLOOKUP(TKU402,fields,2)</f>
        <v>#REF!</v>
      </c>
      <c r="TKZ402" s="73" t="s">
        <v>985</v>
      </c>
      <c r="TLA402" s="95">
        <v>45109</v>
      </c>
      <c r="TLB402" s="65" t="s">
        <v>11</v>
      </c>
      <c r="TLC402" s="370" t="e">
        <f>VLOOKUP(TLK402,Teams,2)</f>
        <v>#REF!</v>
      </c>
      <c r="TLD402" s="370" t="e">
        <f>VLOOKUP(TLL402,Teams,2)</f>
        <v>#REF!</v>
      </c>
      <c r="TLE402" s="464"/>
      <c r="TLF402" s="369">
        <v>0.33333333333333331</v>
      </c>
      <c r="TLG402" s="370" t="e">
        <f>VLOOKUP(TLC402,fields,2)</f>
        <v>#REF!</v>
      </c>
      <c r="TLH402" s="73" t="s">
        <v>985</v>
      </c>
      <c r="TLI402" s="95">
        <v>45109</v>
      </c>
      <c r="TLJ402" s="65" t="s">
        <v>11</v>
      </c>
      <c r="TLK402" s="370" t="e">
        <f>VLOOKUP(TLS402,Teams,2)</f>
        <v>#REF!</v>
      </c>
      <c r="TLL402" s="370" t="e">
        <f>VLOOKUP(TLT402,Teams,2)</f>
        <v>#REF!</v>
      </c>
      <c r="TLM402" s="464"/>
      <c r="TLN402" s="369">
        <v>0.33333333333333331</v>
      </c>
      <c r="TLO402" s="370" t="e">
        <f>VLOOKUP(TLK402,fields,2)</f>
        <v>#REF!</v>
      </c>
      <c r="TLP402" s="73" t="s">
        <v>985</v>
      </c>
      <c r="TLQ402" s="95">
        <v>45109</v>
      </c>
      <c r="TLR402" s="65" t="s">
        <v>11</v>
      </c>
      <c r="TLS402" s="370" t="e">
        <f>VLOOKUP(TMA402,Teams,2)</f>
        <v>#REF!</v>
      </c>
      <c r="TLT402" s="370" t="e">
        <f>VLOOKUP(TMB402,Teams,2)</f>
        <v>#REF!</v>
      </c>
      <c r="TLU402" s="464"/>
      <c r="TLV402" s="369">
        <v>0.33333333333333331</v>
      </c>
      <c r="TLW402" s="370" t="e">
        <f>VLOOKUP(TLS402,fields,2)</f>
        <v>#REF!</v>
      </c>
      <c r="TLX402" s="73" t="s">
        <v>985</v>
      </c>
      <c r="TLY402" s="95">
        <v>45109</v>
      </c>
      <c r="TLZ402" s="65" t="s">
        <v>11</v>
      </c>
      <c r="TMA402" s="370" t="e">
        <f>VLOOKUP(TMI402,Teams,2)</f>
        <v>#REF!</v>
      </c>
      <c r="TMB402" s="370" t="e">
        <f>VLOOKUP(TMJ402,Teams,2)</f>
        <v>#REF!</v>
      </c>
      <c r="TMC402" s="464"/>
      <c r="TMD402" s="369">
        <v>0.33333333333333331</v>
      </c>
      <c r="TME402" s="370" t="e">
        <f>VLOOKUP(TMA402,fields,2)</f>
        <v>#REF!</v>
      </c>
      <c r="TMF402" s="73" t="s">
        <v>985</v>
      </c>
      <c r="TMG402" s="95">
        <v>45109</v>
      </c>
      <c r="TMH402" s="65" t="s">
        <v>11</v>
      </c>
      <c r="TMI402" s="370" t="e">
        <f>VLOOKUP(TMQ402,Teams,2)</f>
        <v>#REF!</v>
      </c>
      <c r="TMJ402" s="370" t="e">
        <f>VLOOKUP(TMR402,Teams,2)</f>
        <v>#REF!</v>
      </c>
      <c r="TMK402" s="464"/>
      <c r="TML402" s="369">
        <v>0.33333333333333331</v>
      </c>
      <c r="TMM402" s="370" t="e">
        <f>VLOOKUP(TMI402,fields,2)</f>
        <v>#REF!</v>
      </c>
      <c r="TMN402" s="73" t="s">
        <v>985</v>
      </c>
      <c r="TMO402" s="95">
        <v>45109</v>
      </c>
      <c r="TMP402" s="65" t="s">
        <v>11</v>
      </c>
      <c r="TMQ402" s="370" t="e">
        <f>VLOOKUP(TMY402,Teams,2)</f>
        <v>#REF!</v>
      </c>
      <c r="TMR402" s="370" t="e">
        <f>VLOOKUP(TMZ402,Teams,2)</f>
        <v>#REF!</v>
      </c>
      <c r="TMS402" s="464"/>
      <c r="TMT402" s="369">
        <v>0.33333333333333331</v>
      </c>
      <c r="TMU402" s="370" t="e">
        <f>VLOOKUP(TMQ402,fields,2)</f>
        <v>#REF!</v>
      </c>
      <c r="TMV402" s="73" t="s">
        <v>985</v>
      </c>
      <c r="TMW402" s="95">
        <v>45109</v>
      </c>
      <c r="TMX402" s="65" t="s">
        <v>11</v>
      </c>
      <c r="TMY402" s="370" t="e">
        <f>VLOOKUP(TNG402,Teams,2)</f>
        <v>#REF!</v>
      </c>
      <c r="TMZ402" s="370" t="e">
        <f>VLOOKUP(TNH402,Teams,2)</f>
        <v>#REF!</v>
      </c>
      <c r="TNA402" s="464"/>
      <c r="TNB402" s="369">
        <v>0.33333333333333331</v>
      </c>
      <c r="TNC402" s="370" t="e">
        <f>VLOOKUP(TMY402,fields,2)</f>
        <v>#REF!</v>
      </c>
      <c r="TND402" s="73" t="s">
        <v>985</v>
      </c>
      <c r="TNE402" s="95">
        <v>45109</v>
      </c>
      <c r="TNF402" s="65" t="s">
        <v>11</v>
      </c>
      <c r="TNG402" s="370" t="e">
        <f>VLOOKUP(TNO402,Teams,2)</f>
        <v>#REF!</v>
      </c>
      <c r="TNH402" s="370" t="e">
        <f>VLOOKUP(TNP402,Teams,2)</f>
        <v>#REF!</v>
      </c>
      <c r="TNI402" s="464"/>
      <c r="TNJ402" s="369">
        <v>0.33333333333333331</v>
      </c>
      <c r="TNK402" s="370" t="e">
        <f>VLOOKUP(TNG402,fields,2)</f>
        <v>#REF!</v>
      </c>
      <c r="TNL402" s="73" t="s">
        <v>985</v>
      </c>
      <c r="TNM402" s="95">
        <v>45109</v>
      </c>
      <c r="TNN402" s="65" t="s">
        <v>11</v>
      </c>
      <c r="TNO402" s="370" t="e">
        <f>VLOOKUP(TNW402,Teams,2)</f>
        <v>#REF!</v>
      </c>
      <c r="TNP402" s="370" t="e">
        <f>VLOOKUP(TNX402,Teams,2)</f>
        <v>#REF!</v>
      </c>
      <c r="TNQ402" s="464"/>
      <c r="TNR402" s="369">
        <v>0.33333333333333331</v>
      </c>
      <c r="TNS402" s="370" t="e">
        <f>VLOOKUP(TNO402,fields,2)</f>
        <v>#REF!</v>
      </c>
      <c r="TNT402" s="73" t="s">
        <v>985</v>
      </c>
      <c r="TNU402" s="95">
        <v>45109</v>
      </c>
      <c r="TNV402" s="65" t="s">
        <v>11</v>
      </c>
      <c r="TNW402" s="370" t="e">
        <f>VLOOKUP(TOE402,Teams,2)</f>
        <v>#REF!</v>
      </c>
      <c r="TNX402" s="370" t="e">
        <f>VLOOKUP(TOF402,Teams,2)</f>
        <v>#REF!</v>
      </c>
      <c r="TNY402" s="464"/>
      <c r="TNZ402" s="369">
        <v>0.33333333333333331</v>
      </c>
      <c r="TOA402" s="370" t="e">
        <f>VLOOKUP(TNW402,fields,2)</f>
        <v>#REF!</v>
      </c>
      <c r="TOB402" s="73" t="s">
        <v>985</v>
      </c>
      <c r="TOC402" s="95">
        <v>45109</v>
      </c>
      <c r="TOD402" s="65" t="s">
        <v>11</v>
      </c>
      <c r="TOE402" s="370" t="e">
        <f>VLOOKUP(TOM402,Teams,2)</f>
        <v>#REF!</v>
      </c>
      <c r="TOF402" s="370" t="e">
        <f>VLOOKUP(TON402,Teams,2)</f>
        <v>#REF!</v>
      </c>
      <c r="TOG402" s="464"/>
      <c r="TOH402" s="369">
        <v>0.33333333333333331</v>
      </c>
      <c r="TOI402" s="370" t="e">
        <f>VLOOKUP(TOE402,fields,2)</f>
        <v>#REF!</v>
      </c>
      <c r="TOJ402" s="73" t="s">
        <v>985</v>
      </c>
      <c r="TOK402" s="95">
        <v>45109</v>
      </c>
      <c r="TOL402" s="65" t="s">
        <v>11</v>
      </c>
      <c r="TOM402" s="370" t="e">
        <f>VLOOKUP(TOU402,Teams,2)</f>
        <v>#REF!</v>
      </c>
      <c r="TON402" s="370" t="e">
        <f>VLOOKUP(TOV402,Teams,2)</f>
        <v>#REF!</v>
      </c>
      <c r="TOO402" s="464"/>
      <c r="TOP402" s="369">
        <v>0.33333333333333331</v>
      </c>
      <c r="TOQ402" s="370" t="e">
        <f>VLOOKUP(TOM402,fields,2)</f>
        <v>#REF!</v>
      </c>
      <c r="TOR402" s="73" t="s">
        <v>985</v>
      </c>
      <c r="TOS402" s="95">
        <v>45109</v>
      </c>
      <c r="TOT402" s="65" t="s">
        <v>11</v>
      </c>
      <c r="TOU402" s="370" t="e">
        <f>VLOOKUP(TPC402,Teams,2)</f>
        <v>#REF!</v>
      </c>
      <c r="TOV402" s="370" t="e">
        <f>VLOOKUP(TPD402,Teams,2)</f>
        <v>#REF!</v>
      </c>
      <c r="TOW402" s="464"/>
      <c r="TOX402" s="369">
        <v>0.33333333333333331</v>
      </c>
      <c r="TOY402" s="370" t="e">
        <f>VLOOKUP(TOU402,fields,2)</f>
        <v>#REF!</v>
      </c>
      <c r="TOZ402" s="73" t="s">
        <v>985</v>
      </c>
      <c r="TPA402" s="95">
        <v>45109</v>
      </c>
      <c r="TPB402" s="65" t="s">
        <v>11</v>
      </c>
      <c r="TPC402" s="370" t="e">
        <f>VLOOKUP(TPK402,Teams,2)</f>
        <v>#REF!</v>
      </c>
      <c r="TPD402" s="370" t="e">
        <f>VLOOKUP(TPL402,Teams,2)</f>
        <v>#REF!</v>
      </c>
      <c r="TPE402" s="464"/>
      <c r="TPF402" s="369">
        <v>0.33333333333333331</v>
      </c>
      <c r="TPG402" s="370" t="e">
        <f>VLOOKUP(TPC402,fields,2)</f>
        <v>#REF!</v>
      </c>
      <c r="TPH402" s="73" t="s">
        <v>985</v>
      </c>
      <c r="TPI402" s="95">
        <v>45109</v>
      </c>
      <c r="TPJ402" s="65" t="s">
        <v>11</v>
      </c>
      <c r="TPK402" s="370" t="e">
        <f>VLOOKUP(TPS402,Teams,2)</f>
        <v>#REF!</v>
      </c>
      <c r="TPL402" s="370" t="e">
        <f>VLOOKUP(TPT402,Teams,2)</f>
        <v>#REF!</v>
      </c>
      <c r="TPM402" s="464"/>
      <c r="TPN402" s="369">
        <v>0.33333333333333331</v>
      </c>
      <c r="TPO402" s="370" t="e">
        <f>VLOOKUP(TPK402,fields,2)</f>
        <v>#REF!</v>
      </c>
      <c r="TPP402" s="73" t="s">
        <v>985</v>
      </c>
      <c r="TPQ402" s="95">
        <v>45109</v>
      </c>
      <c r="TPR402" s="65" t="s">
        <v>11</v>
      </c>
      <c r="TPS402" s="370" t="e">
        <f>VLOOKUP(TQA402,Teams,2)</f>
        <v>#REF!</v>
      </c>
      <c r="TPT402" s="370" t="e">
        <f>VLOOKUP(TQB402,Teams,2)</f>
        <v>#REF!</v>
      </c>
      <c r="TPU402" s="464"/>
      <c r="TPV402" s="369">
        <v>0.33333333333333331</v>
      </c>
      <c r="TPW402" s="370" t="e">
        <f>VLOOKUP(TPS402,fields,2)</f>
        <v>#REF!</v>
      </c>
      <c r="TPX402" s="73" t="s">
        <v>985</v>
      </c>
      <c r="TPY402" s="95">
        <v>45109</v>
      </c>
      <c r="TPZ402" s="65" t="s">
        <v>11</v>
      </c>
      <c r="TQA402" s="370" t="e">
        <f>VLOOKUP(TQI402,Teams,2)</f>
        <v>#REF!</v>
      </c>
      <c r="TQB402" s="370" t="e">
        <f>VLOOKUP(TQJ402,Teams,2)</f>
        <v>#REF!</v>
      </c>
      <c r="TQC402" s="464"/>
      <c r="TQD402" s="369">
        <v>0.33333333333333331</v>
      </c>
      <c r="TQE402" s="370" t="e">
        <f>VLOOKUP(TQA402,fields,2)</f>
        <v>#REF!</v>
      </c>
      <c r="TQF402" s="73" t="s">
        <v>985</v>
      </c>
      <c r="TQG402" s="95">
        <v>45109</v>
      </c>
      <c r="TQH402" s="65" t="s">
        <v>11</v>
      </c>
      <c r="TQI402" s="370" t="e">
        <f>VLOOKUP(TQQ402,Teams,2)</f>
        <v>#REF!</v>
      </c>
      <c r="TQJ402" s="370" t="e">
        <f>VLOOKUP(TQR402,Teams,2)</f>
        <v>#REF!</v>
      </c>
      <c r="TQK402" s="464"/>
      <c r="TQL402" s="369">
        <v>0.33333333333333331</v>
      </c>
      <c r="TQM402" s="370" t="e">
        <f>VLOOKUP(TQI402,fields,2)</f>
        <v>#REF!</v>
      </c>
      <c r="TQN402" s="73" t="s">
        <v>985</v>
      </c>
      <c r="TQO402" s="95">
        <v>45109</v>
      </c>
      <c r="TQP402" s="65" t="s">
        <v>11</v>
      </c>
      <c r="TQQ402" s="370" t="e">
        <f>VLOOKUP(TQY402,Teams,2)</f>
        <v>#REF!</v>
      </c>
      <c r="TQR402" s="370" t="e">
        <f>VLOOKUP(TQZ402,Teams,2)</f>
        <v>#REF!</v>
      </c>
      <c r="TQS402" s="464"/>
      <c r="TQT402" s="369">
        <v>0.33333333333333331</v>
      </c>
      <c r="TQU402" s="370" t="e">
        <f>VLOOKUP(TQQ402,fields,2)</f>
        <v>#REF!</v>
      </c>
      <c r="TQV402" s="73" t="s">
        <v>985</v>
      </c>
      <c r="TQW402" s="95">
        <v>45109</v>
      </c>
      <c r="TQX402" s="65" t="s">
        <v>11</v>
      </c>
      <c r="TQY402" s="370" t="e">
        <f>VLOOKUP(TRG402,Teams,2)</f>
        <v>#REF!</v>
      </c>
      <c r="TQZ402" s="370" t="e">
        <f>VLOOKUP(TRH402,Teams,2)</f>
        <v>#REF!</v>
      </c>
      <c r="TRA402" s="464"/>
      <c r="TRB402" s="369">
        <v>0.33333333333333331</v>
      </c>
      <c r="TRC402" s="370" t="e">
        <f>VLOOKUP(TQY402,fields,2)</f>
        <v>#REF!</v>
      </c>
      <c r="TRD402" s="73" t="s">
        <v>985</v>
      </c>
      <c r="TRE402" s="95">
        <v>45109</v>
      </c>
      <c r="TRF402" s="65" t="s">
        <v>11</v>
      </c>
      <c r="TRG402" s="370" t="e">
        <f>VLOOKUP(TRO402,Teams,2)</f>
        <v>#REF!</v>
      </c>
      <c r="TRH402" s="370" t="e">
        <f>VLOOKUP(TRP402,Teams,2)</f>
        <v>#REF!</v>
      </c>
      <c r="TRI402" s="464"/>
      <c r="TRJ402" s="369">
        <v>0.33333333333333331</v>
      </c>
      <c r="TRK402" s="370" t="e">
        <f>VLOOKUP(TRG402,fields,2)</f>
        <v>#REF!</v>
      </c>
      <c r="TRL402" s="73" t="s">
        <v>985</v>
      </c>
      <c r="TRM402" s="95">
        <v>45109</v>
      </c>
      <c r="TRN402" s="65" t="s">
        <v>11</v>
      </c>
      <c r="TRO402" s="370" t="e">
        <f>VLOOKUP(TRW402,Teams,2)</f>
        <v>#REF!</v>
      </c>
      <c r="TRP402" s="370" t="e">
        <f>VLOOKUP(TRX402,Teams,2)</f>
        <v>#REF!</v>
      </c>
      <c r="TRQ402" s="464"/>
      <c r="TRR402" s="369">
        <v>0.33333333333333331</v>
      </c>
      <c r="TRS402" s="370" t="e">
        <f>VLOOKUP(TRO402,fields,2)</f>
        <v>#REF!</v>
      </c>
      <c r="TRT402" s="73" t="s">
        <v>985</v>
      </c>
      <c r="TRU402" s="95">
        <v>45109</v>
      </c>
      <c r="TRV402" s="65" t="s">
        <v>11</v>
      </c>
      <c r="TRW402" s="370" t="e">
        <f>VLOOKUP(TSE402,Teams,2)</f>
        <v>#REF!</v>
      </c>
      <c r="TRX402" s="370" t="e">
        <f>VLOOKUP(TSF402,Teams,2)</f>
        <v>#REF!</v>
      </c>
      <c r="TRY402" s="464"/>
      <c r="TRZ402" s="369">
        <v>0.33333333333333331</v>
      </c>
      <c r="TSA402" s="370" t="e">
        <f>VLOOKUP(TRW402,fields,2)</f>
        <v>#REF!</v>
      </c>
      <c r="TSB402" s="73" t="s">
        <v>985</v>
      </c>
      <c r="TSC402" s="95">
        <v>45109</v>
      </c>
      <c r="TSD402" s="65" t="s">
        <v>11</v>
      </c>
      <c r="TSE402" s="370" t="e">
        <f>VLOOKUP(TSM402,Teams,2)</f>
        <v>#REF!</v>
      </c>
      <c r="TSF402" s="370" t="e">
        <f>VLOOKUP(TSN402,Teams,2)</f>
        <v>#REF!</v>
      </c>
      <c r="TSG402" s="464"/>
      <c r="TSH402" s="369">
        <v>0.33333333333333331</v>
      </c>
      <c r="TSI402" s="370" t="e">
        <f>VLOOKUP(TSE402,fields,2)</f>
        <v>#REF!</v>
      </c>
      <c r="TSJ402" s="73" t="s">
        <v>985</v>
      </c>
      <c r="TSK402" s="95">
        <v>45109</v>
      </c>
      <c r="TSL402" s="65" t="s">
        <v>11</v>
      </c>
      <c r="TSM402" s="370" t="e">
        <f>VLOOKUP(TSU402,Teams,2)</f>
        <v>#REF!</v>
      </c>
      <c r="TSN402" s="370" t="e">
        <f>VLOOKUP(TSV402,Teams,2)</f>
        <v>#REF!</v>
      </c>
      <c r="TSO402" s="464"/>
      <c r="TSP402" s="369">
        <v>0.33333333333333331</v>
      </c>
      <c r="TSQ402" s="370" t="e">
        <f>VLOOKUP(TSM402,fields,2)</f>
        <v>#REF!</v>
      </c>
      <c r="TSR402" s="73" t="s">
        <v>985</v>
      </c>
      <c r="TSS402" s="95">
        <v>45109</v>
      </c>
      <c r="TST402" s="65" t="s">
        <v>11</v>
      </c>
      <c r="TSU402" s="370" t="e">
        <f>VLOOKUP(TTC402,Teams,2)</f>
        <v>#REF!</v>
      </c>
      <c r="TSV402" s="370" t="e">
        <f>VLOOKUP(TTD402,Teams,2)</f>
        <v>#REF!</v>
      </c>
      <c r="TSW402" s="464"/>
      <c r="TSX402" s="369">
        <v>0.33333333333333331</v>
      </c>
      <c r="TSY402" s="370" t="e">
        <f>VLOOKUP(TSU402,fields,2)</f>
        <v>#REF!</v>
      </c>
      <c r="TSZ402" s="73" t="s">
        <v>985</v>
      </c>
      <c r="TTA402" s="95">
        <v>45109</v>
      </c>
      <c r="TTB402" s="65" t="s">
        <v>11</v>
      </c>
      <c r="TTC402" s="370" t="e">
        <f>VLOOKUP(TTK402,Teams,2)</f>
        <v>#REF!</v>
      </c>
      <c r="TTD402" s="370" t="e">
        <f>VLOOKUP(TTL402,Teams,2)</f>
        <v>#REF!</v>
      </c>
      <c r="TTE402" s="464"/>
      <c r="TTF402" s="369">
        <v>0.33333333333333331</v>
      </c>
      <c r="TTG402" s="370" t="e">
        <f>VLOOKUP(TTC402,fields,2)</f>
        <v>#REF!</v>
      </c>
      <c r="TTH402" s="73" t="s">
        <v>985</v>
      </c>
      <c r="TTI402" s="95">
        <v>45109</v>
      </c>
      <c r="TTJ402" s="65" t="s">
        <v>11</v>
      </c>
      <c r="TTK402" s="370" t="e">
        <f>VLOOKUP(TTS402,Teams,2)</f>
        <v>#REF!</v>
      </c>
      <c r="TTL402" s="370" t="e">
        <f>VLOOKUP(TTT402,Teams,2)</f>
        <v>#REF!</v>
      </c>
      <c r="TTM402" s="464"/>
      <c r="TTN402" s="369">
        <v>0.33333333333333331</v>
      </c>
      <c r="TTO402" s="370" t="e">
        <f>VLOOKUP(TTK402,fields,2)</f>
        <v>#REF!</v>
      </c>
      <c r="TTP402" s="73" t="s">
        <v>985</v>
      </c>
      <c r="TTQ402" s="95">
        <v>45109</v>
      </c>
      <c r="TTR402" s="65" t="s">
        <v>11</v>
      </c>
      <c r="TTS402" s="370" t="e">
        <f>VLOOKUP(TUA402,Teams,2)</f>
        <v>#REF!</v>
      </c>
      <c r="TTT402" s="370" t="e">
        <f>VLOOKUP(TUB402,Teams,2)</f>
        <v>#REF!</v>
      </c>
      <c r="TTU402" s="464"/>
      <c r="TTV402" s="369">
        <v>0.33333333333333331</v>
      </c>
      <c r="TTW402" s="370" t="e">
        <f>VLOOKUP(TTS402,fields,2)</f>
        <v>#REF!</v>
      </c>
      <c r="TTX402" s="73" t="s">
        <v>985</v>
      </c>
      <c r="TTY402" s="95">
        <v>45109</v>
      </c>
      <c r="TTZ402" s="65" t="s">
        <v>11</v>
      </c>
      <c r="TUA402" s="370" t="e">
        <f>VLOOKUP(TUI402,Teams,2)</f>
        <v>#REF!</v>
      </c>
      <c r="TUB402" s="370" t="e">
        <f>VLOOKUP(TUJ402,Teams,2)</f>
        <v>#REF!</v>
      </c>
      <c r="TUC402" s="464"/>
      <c r="TUD402" s="369">
        <v>0.33333333333333331</v>
      </c>
      <c r="TUE402" s="370" t="e">
        <f>VLOOKUP(TUA402,fields,2)</f>
        <v>#REF!</v>
      </c>
      <c r="TUF402" s="73" t="s">
        <v>985</v>
      </c>
      <c r="TUG402" s="95">
        <v>45109</v>
      </c>
      <c r="TUH402" s="65" t="s">
        <v>11</v>
      </c>
      <c r="TUI402" s="370" t="e">
        <f>VLOOKUP(TUQ402,Teams,2)</f>
        <v>#REF!</v>
      </c>
      <c r="TUJ402" s="370" t="e">
        <f>VLOOKUP(TUR402,Teams,2)</f>
        <v>#REF!</v>
      </c>
      <c r="TUK402" s="464"/>
      <c r="TUL402" s="369">
        <v>0.33333333333333331</v>
      </c>
      <c r="TUM402" s="370" t="e">
        <f>VLOOKUP(TUI402,fields,2)</f>
        <v>#REF!</v>
      </c>
      <c r="TUN402" s="73" t="s">
        <v>985</v>
      </c>
      <c r="TUO402" s="95">
        <v>45109</v>
      </c>
      <c r="TUP402" s="65" t="s">
        <v>11</v>
      </c>
      <c r="TUQ402" s="370" t="e">
        <f>VLOOKUP(TUY402,Teams,2)</f>
        <v>#REF!</v>
      </c>
      <c r="TUR402" s="370" t="e">
        <f>VLOOKUP(TUZ402,Teams,2)</f>
        <v>#REF!</v>
      </c>
      <c r="TUS402" s="464"/>
      <c r="TUT402" s="369">
        <v>0.33333333333333331</v>
      </c>
      <c r="TUU402" s="370" t="e">
        <f>VLOOKUP(TUQ402,fields,2)</f>
        <v>#REF!</v>
      </c>
      <c r="TUV402" s="73" t="s">
        <v>985</v>
      </c>
      <c r="TUW402" s="95">
        <v>45109</v>
      </c>
      <c r="TUX402" s="65" t="s">
        <v>11</v>
      </c>
      <c r="TUY402" s="370" t="e">
        <f>VLOOKUP(TVG402,Teams,2)</f>
        <v>#REF!</v>
      </c>
      <c r="TUZ402" s="370" t="e">
        <f>VLOOKUP(TVH402,Teams,2)</f>
        <v>#REF!</v>
      </c>
      <c r="TVA402" s="464"/>
      <c r="TVB402" s="369">
        <v>0.33333333333333331</v>
      </c>
      <c r="TVC402" s="370" t="e">
        <f>VLOOKUP(TUY402,fields,2)</f>
        <v>#REF!</v>
      </c>
      <c r="TVD402" s="73" t="s">
        <v>985</v>
      </c>
      <c r="TVE402" s="95">
        <v>45109</v>
      </c>
      <c r="TVF402" s="65" t="s">
        <v>11</v>
      </c>
      <c r="TVG402" s="370" t="e">
        <f>VLOOKUP(TVO402,Teams,2)</f>
        <v>#REF!</v>
      </c>
      <c r="TVH402" s="370" t="e">
        <f>VLOOKUP(TVP402,Teams,2)</f>
        <v>#REF!</v>
      </c>
      <c r="TVI402" s="464"/>
      <c r="TVJ402" s="369">
        <v>0.33333333333333331</v>
      </c>
      <c r="TVK402" s="370" t="e">
        <f>VLOOKUP(TVG402,fields,2)</f>
        <v>#REF!</v>
      </c>
      <c r="TVL402" s="73" t="s">
        <v>985</v>
      </c>
      <c r="TVM402" s="95">
        <v>45109</v>
      </c>
      <c r="TVN402" s="65" t="s">
        <v>11</v>
      </c>
      <c r="TVO402" s="370" t="e">
        <f>VLOOKUP(TVW402,Teams,2)</f>
        <v>#REF!</v>
      </c>
      <c r="TVP402" s="370" t="e">
        <f>VLOOKUP(TVX402,Teams,2)</f>
        <v>#REF!</v>
      </c>
      <c r="TVQ402" s="464"/>
      <c r="TVR402" s="369">
        <v>0.33333333333333331</v>
      </c>
      <c r="TVS402" s="370" t="e">
        <f>VLOOKUP(TVO402,fields,2)</f>
        <v>#REF!</v>
      </c>
      <c r="TVT402" s="73" t="s">
        <v>985</v>
      </c>
      <c r="TVU402" s="95">
        <v>45109</v>
      </c>
      <c r="TVV402" s="65" t="s">
        <v>11</v>
      </c>
      <c r="TVW402" s="370" t="e">
        <f>VLOOKUP(TWE402,Teams,2)</f>
        <v>#REF!</v>
      </c>
      <c r="TVX402" s="370" t="e">
        <f>VLOOKUP(TWF402,Teams,2)</f>
        <v>#REF!</v>
      </c>
      <c r="TVY402" s="464"/>
      <c r="TVZ402" s="369">
        <v>0.33333333333333331</v>
      </c>
      <c r="TWA402" s="370" t="e">
        <f>VLOOKUP(TVW402,fields,2)</f>
        <v>#REF!</v>
      </c>
      <c r="TWB402" s="73" t="s">
        <v>985</v>
      </c>
      <c r="TWC402" s="95">
        <v>45109</v>
      </c>
      <c r="TWD402" s="65" t="s">
        <v>11</v>
      </c>
      <c r="TWE402" s="370" t="e">
        <f>VLOOKUP(TWM402,Teams,2)</f>
        <v>#REF!</v>
      </c>
      <c r="TWF402" s="370" t="e">
        <f>VLOOKUP(TWN402,Teams,2)</f>
        <v>#REF!</v>
      </c>
      <c r="TWG402" s="464"/>
      <c r="TWH402" s="369">
        <v>0.33333333333333331</v>
      </c>
      <c r="TWI402" s="370" t="e">
        <f>VLOOKUP(TWE402,fields,2)</f>
        <v>#REF!</v>
      </c>
      <c r="TWJ402" s="73" t="s">
        <v>985</v>
      </c>
      <c r="TWK402" s="95">
        <v>45109</v>
      </c>
      <c r="TWL402" s="65" t="s">
        <v>11</v>
      </c>
      <c r="TWM402" s="370" t="e">
        <f>VLOOKUP(TWU402,Teams,2)</f>
        <v>#REF!</v>
      </c>
      <c r="TWN402" s="370" t="e">
        <f>VLOOKUP(TWV402,Teams,2)</f>
        <v>#REF!</v>
      </c>
      <c r="TWO402" s="464"/>
      <c r="TWP402" s="369">
        <v>0.33333333333333331</v>
      </c>
      <c r="TWQ402" s="370" t="e">
        <f>VLOOKUP(TWM402,fields,2)</f>
        <v>#REF!</v>
      </c>
      <c r="TWR402" s="73" t="s">
        <v>985</v>
      </c>
      <c r="TWS402" s="95">
        <v>45109</v>
      </c>
      <c r="TWT402" s="65" t="s">
        <v>11</v>
      </c>
      <c r="TWU402" s="370" t="e">
        <f>VLOOKUP(TXC402,Teams,2)</f>
        <v>#REF!</v>
      </c>
      <c r="TWV402" s="370" t="e">
        <f>VLOOKUP(TXD402,Teams,2)</f>
        <v>#REF!</v>
      </c>
      <c r="TWW402" s="464"/>
      <c r="TWX402" s="369">
        <v>0.33333333333333331</v>
      </c>
      <c r="TWY402" s="370" t="e">
        <f>VLOOKUP(TWU402,fields,2)</f>
        <v>#REF!</v>
      </c>
      <c r="TWZ402" s="73" t="s">
        <v>985</v>
      </c>
      <c r="TXA402" s="95">
        <v>45109</v>
      </c>
      <c r="TXB402" s="65" t="s">
        <v>11</v>
      </c>
      <c r="TXC402" s="370" t="e">
        <f>VLOOKUP(TXK402,Teams,2)</f>
        <v>#REF!</v>
      </c>
      <c r="TXD402" s="370" t="e">
        <f>VLOOKUP(TXL402,Teams,2)</f>
        <v>#REF!</v>
      </c>
      <c r="TXE402" s="464"/>
      <c r="TXF402" s="369">
        <v>0.33333333333333331</v>
      </c>
      <c r="TXG402" s="370" t="e">
        <f>VLOOKUP(TXC402,fields,2)</f>
        <v>#REF!</v>
      </c>
      <c r="TXH402" s="73" t="s">
        <v>985</v>
      </c>
      <c r="TXI402" s="95">
        <v>45109</v>
      </c>
      <c r="TXJ402" s="65" t="s">
        <v>11</v>
      </c>
      <c r="TXK402" s="370" t="e">
        <f>VLOOKUP(TXS402,Teams,2)</f>
        <v>#REF!</v>
      </c>
      <c r="TXL402" s="370" t="e">
        <f>VLOOKUP(TXT402,Teams,2)</f>
        <v>#REF!</v>
      </c>
      <c r="TXM402" s="464"/>
      <c r="TXN402" s="369">
        <v>0.33333333333333331</v>
      </c>
      <c r="TXO402" s="370" t="e">
        <f>VLOOKUP(TXK402,fields,2)</f>
        <v>#REF!</v>
      </c>
      <c r="TXP402" s="73" t="s">
        <v>985</v>
      </c>
      <c r="TXQ402" s="95">
        <v>45109</v>
      </c>
      <c r="TXR402" s="65" t="s">
        <v>11</v>
      </c>
      <c r="TXS402" s="370" t="e">
        <f>VLOOKUP(TYA402,Teams,2)</f>
        <v>#REF!</v>
      </c>
      <c r="TXT402" s="370" t="e">
        <f>VLOOKUP(TYB402,Teams,2)</f>
        <v>#REF!</v>
      </c>
      <c r="TXU402" s="464"/>
      <c r="TXV402" s="369">
        <v>0.33333333333333331</v>
      </c>
      <c r="TXW402" s="370" t="e">
        <f>VLOOKUP(TXS402,fields,2)</f>
        <v>#REF!</v>
      </c>
      <c r="TXX402" s="73" t="s">
        <v>985</v>
      </c>
      <c r="TXY402" s="95">
        <v>45109</v>
      </c>
      <c r="TXZ402" s="65" t="s">
        <v>11</v>
      </c>
      <c r="TYA402" s="370" t="e">
        <f>VLOOKUP(TYI402,Teams,2)</f>
        <v>#REF!</v>
      </c>
      <c r="TYB402" s="370" t="e">
        <f>VLOOKUP(TYJ402,Teams,2)</f>
        <v>#REF!</v>
      </c>
      <c r="TYC402" s="464"/>
      <c r="TYD402" s="369">
        <v>0.33333333333333331</v>
      </c>
      <c r="TYE402" s="370" t="e">
        <f>VLOOKUP(TYA402,fields,2)</f>
        <v>#REF!</v>
      </c>
      <c r="TYF402" s="73" t="s">
        <v>985</v>
      </c>
      <c r="TYG402" s="95">
        <v>45109</v>
      </c>
      <c r="TYH402" s="65" t="s">
        <v>11</v>
      </c>
      <c r="TYI402" s="370" t="e">
        <f>VLOOKUP(TYQ402,Teams,2)</f>
        <v>#REF!</v>
      </c>
      <c r="TYJ402" s="370" t="e">
        <f>VLOOKUP(TYR402,Teams,2)</f>
        <v>#REF!</v>
      </c>
      <c r="TYK402" s="464"/>
      <c r="TYL402" s="369">
        <v>0.33333333333333331</v>
      </c>
      <c r="TYM402" s="370" t="e">
        <f>VLOOKUP(TYI402,fields,2)</f>
        <v>#REF!</v>
      </c>
      <c r="TYN402" s="73" t="s">
        <v>985</v>
      </c>
      <c r="TYO402" s="95">
        <v>45109</v>
      </c>
      <c r="TYP402" s="65" t="s">
        <v>11</v>
      </c>
      <c r="TYQ402" s="370" t="e">
        <f>VLOOKUP(TYY402,Teams,2)</f>
        <v>#REF!</v>
      </c>
      <c r="TYR402" s="370" t="e">
        <f>VLOOKUP(TYZ402,Teams,2)</f>
        <v>#REF!</v>
      </c>
      <c r="TYS402" s="464"/>
      <c r="TYT402" s="369">
        <v>0.33333333333333331</v>
      </c>
      <c r="TYU402" s="370" t="e">
        <f>VLOOKUP(TYQ402,fields,2)</f>
        <v>#REF!</v>
      </c>
      <c r="TYV402" s="73" t="s">
        <v>985</v>
      </c>
      <c r="TYW402" s="95">
        <v>45109</v>
      </c>
      <c r="TYX402" s="65" t="s">
        <v>11</v>
      </c>
      <c r="TYY402" s="370" t="e">
        <f>VLOOKUP(TZG402,Teams,2)</f>
        <v>#REF!</v>
      </c>
      <c r="TYZ402" s="370" t="e">
        <f>VLOOKUP(TZH402,Teams,2)</f>
        <v>#REF!</v>
      </c>
      <c r="TZA402" s="464"/>
      <c r="TZB402" s="369">
        <v>0.33333333333333331</v>
      </c>
      <c r="TZC402" s="370" t="e">
        <f>VLOOKUP(TYY402,fields,2)</f>
        <v>#REF!</v>
      </c>
      <c r="TZD402" s="73" t="s">
        <v>985</v>
      </c>
      <c r="TZE402" s="95">
        <v>45109</v>
      </c>
      <c r="TZF402" s="65" t="s">
        <v>11</v>
      </c>
      <c r="TZG402" s="370" t="e">
        <f>VLOOKUP(TZO402,Teams,2)</f>
        <v>#REF!</v>
      </c>
      <c r="TZH402" s="370" t="e">
        <f>VLOOKUP(TZP402,Teams,2)</f>
        <v>#REF!</v>
      </c>
      <c r="TZI402" s="464"/>
      <c r="TZJ402" s="369">
        <v>0.33333333333333331</v>
      </c>
      <c r="TZK402" s="370" t="e">
        <f>VLOOKUP(TZG402,fields,2)</f>
        <v>#REF!</v>
      </c>
      <c r="TZL402" s="73" t="s">
        <v>985</v>
      </c>
      <c r="TZM402" s="95">
        <v>45109</v>
      </c>
      <c r="TZN402" s="65" t="s">
        <v>11</v>
      </c>
      <c r="TZO402" s="370" t="e">
        <f>VLOOKUP(TZW402,Teams,2)</f>
        <v>#REF!</v>
      </c>
      <c r="TZP402" s="370" t="e">
        <f>VLOOKUP(TZX402,Teams,2)</f>
        <v>#REF!</v>
      </c>
      <c r="TZQ402" s="464"/>
      <c r="TZR402" s="369">
        <v>0.33333333333333331</v>
      </c>
      <c r="TZS402" s="370" t="e">
        <f>VLOOKUP(TZO402,fields,2)</f>
        <v>#REF!</v>
      </c>
      <c r="TZT402" s="73" t="s">
        <v>985</v>
      </c>
      <c r="TZU402" s="95">
        <v>45109</v>
      </c>
      <c r="TZV402" s="65" t="s">
        <v>11</v>
      </c>
      <c r="TZW402" s="370" t="e">
        <f>VLOOKUP(UAE402,Teams,2)</f>
        <v>#REF!</v>
      </c>
      <c r="TZX402" s="370" t="e">
        <f>VLOOKUP(UAF402,Teams,2)</f>
        <v>#REF!</v>
      </c>
      <c r="TZY402" s="464"/>
      <c r="TZZ402" s="369">
        <v>0.33333333333333331</v>
      </c>
      <c r="UAA402" s="370" t="e">
        <f>VLOOKUP(TZW402,fields,2)</f>
        <v>#REF!</v>
      </c>
      <c r="UAB402" s="73" t="s">
        <v>985</v>
      </c>
      <c r="UAC402" s="95">
        <v>45109</v>
      </c>
      <c r="UAD402" s="65" t="s">
        <v>11</v>
      </c>
      <c r="UAE402" s="370" t="e">
        <f>VLOOKUP(UAM402,Teams,2)</f>
        <v>#REF!</v>
      </c>
      <c r="UAF402" s="370" t="e">
        <f>VLOOKUP(UAN402,Teams,2)</f>
        <v>#REF!</v>
      </c>
      <c r="UAG402" s="464"/>
      <c r="UAH402" s="369">
        <v>0.33333333333333331</v>
      </c>
      <c r="UAI402" s="370" t="e">
        <f>VLOOKUP(UAE402,fields,2)</f>
        <v>#REF!</v>
      </c>
      <c r="UAJ402" s="73" t="s">
        <v>985</v>
      </c>
      <c r="UAK402" s="95">
        <v>45109</v>
      </c>
      <c r="UAL402" s="65" t="s">
        <v>11</v>
      </c>
      <c r="UAM402" s="370" t="e">
        <f>VLOOKUP(UAU402,Teams,2)</f>
        <v>#REF!</v>
      </c>
      <c r="UAN402" s="370" t="e">
        <f>VLOOKUP(UAV402,Teams,2)</f>
        <v>#REF!</v>
      </c>
      <c r="UAO402" s="464"/>
      <c r="UAP402" s="369">
        <v>0.33333333333333331</v>
      </c>
      <c r="UAQ402" s="370" t="e">
        <f>VLOOKUP(UAM402,fields,2)</f>
        <v>#REF!</v>
      </c>
      <c r="UAR402" s="73" t="s">
        <v>985</v>
      </c>
      <c r="UAS402" s="95">
        <v>45109</v>
      </c>
      <c r="UAT402" s="65" t="s">
        <v>11</v>
      </c>
      <c r="UAU402" s="370" t="e">
        <f>VLOOKUP(UBC402,Teams,2)</f>
        <v>#REF!</v>
      </c>
      <c r="UAV402" s="370" t="e">
        <f>VLOOKUP(UBD402,Teams,2)</f>
        <v>#REF!</v>
      </c>
      <c r="UAW402" s="464"/>
      <c r="UAX402" s="369">
        <v>0.33333333333333331</v>
      </c>
      <c r="UAY402" s="370" t="e">
        <f>VLOOKUP(UAU402,fields,2)</f>
        <v>#REF!</v>
      </c>
      <c r="UAZ402" s="73" t="s">
        <v>985</v>
      </c>
      <c r="UBA402" s="95">
        <v>45109</v>
      </c>
      <c r="UBB402" s="65" t="s">
        <v>11</v>
      </c>
      <c r="UBC402" s="370" t="e">
        <f>VLOOKUP(UBK402,Teams,2)</f>
        <v>#REF!</v>
      </c>
      <c r="UBD402" s="370" t="e">
        <f>VLOOKUP(UBL402,Teams,2)</f>
        <v>#REF!</v>
      </c>
      <c r="UBE402" s="464"/>
      <c r="UBF402" s="369">
        <v>0.33333333333333331</v>
      </c>
      <c r="UBG402" s="370" t="e">
        <f>VLOOKUP(UBC402,fields,2)</f>
        <v>#REF!</v>
      </c>
      <c r="UBH402" s="73" t="s">
        <v>985</v>
      </c>
      <c r="UBI402" s="95">
        <v>45109</v>
      </c>
      <c r="UBJ402" s="65" t="s">
        <v>11</v>
      </c>
      <c r="UBK402" s="370" t="e">
        <f>VLOOKUP(UBS402,Teams,2)</f>
        <v>#REF!</v>
      </c>
      <c r="UBL402" s="370" t="e">
        <f>VLOOKUP(UBT402,Teams,2)</f>
        <v>#REF!</v>
      </c>
      <c r="UBM402" s="464"/>
      <c r="UBN402" s="369">
        <v>0.33333333333333331</v>
      </c>
      <c r="UBO402" s="370" t="e">
        <f>VLOOKUP(UBK402,fields,2)</f>
        <v>#REF!</v>
      </c>
      <c r="UBP402" s="73" t="s">
        <v>985</v>
      </c>
      <c r="UBQ402" s="95">
        <v>45109</v>
      </c>
      <c r="UBR402" s="65" t="s">
        <v>11</v>
      </c>
      <c r="UBS402" s="370" t="e">
        <f>VLOOKUP(UCA402,Teams,2)</f>
        <v>#REF!</v>
      </c>
      <c r="UBT402" s="370" t="e">
        <f>VLOOKUP(UCB402,Teams,2)</f>
        <v>#REF!</v>
      </c>
      <c r="UBU402" s="464"/>
      <c r="UBV402" s="369">
        <v>0.33333333333333331</v>
      </c>
      <c r="UBW402" s="370" t="e">
        <f>VLOOKUP(UBS402,fields,2)</f>
        <v>#REF!</v>
      </c>
      <c r="UBX402" s="73" t="s">
        <v>985</v>
      </c>
      <c r="UBY402" s="95">
        <v>45109</v>
      </c>
      <c r="UBZ402" s="65" t="s">
        <v>11</v>
      </c>
      <c r="UCA402" s="370" t="e">
        <f>VLOOKUP(UCI402,Teams,2)</f>
        <v>#REF!</v>
      </c>
      <c r="UCB402" s="370" t="e">
        <f>VLOOKUP(UCJ402,Teams,2)</f>
        <v>#REF!</v>
      </c>
      <c r="UCC402" s="464"/>
      <c r="UCD402" s="369">
        <v>0.33333333333333331</v>
      </c>
      <c r="UCE402" s="370" t="e">
        <f>VLOOKUP(UCA402,fields,2)</f>
        <v>#REF!</v>
      </c>
      <c r="UCF402" s="73" t="s">
        <v>985</v>
      </c>
      <c r="UCG402" s="95">
        <v>45109</v>
      </c>
      <c r="UCH402" s="65" t="s">
        <v>11</v>
      </c>
      <c r="UCI402" s="370" t="e">
        <f>VLOOKUP(UCQ402,Teams,2)</f>
        <v>#REF!</v>
      </c>
      <c r="UCJ402" s="370" t="e">
        <f>VLOOKUP(UCR402,Teams,2)</f>
        <v>#REF!</v>
      </c>
      <c r="UCK402" s="464"/>
      <c r="UCL402" s="369">
        <v>0.33333333333333331</v>
      </c>
      <c r="UCM402" s="370" t="e">
        <f>VLOOKUP(UCI402,fields,2)</f>
        <v>#REF!</v>
      </c>
      <c r="UCN402" s="73" t="s">
        <v>985</v>
      </c>
      <c r="UCO402" s="95">
        <v>45109</v>
      </c>
      <c r="UCP402" s="65" t="s">
        <v>11</v>
      </c>
      <c r="UCQ402" s="370" t="e">
        <f>VLOOKUP(UCY402,Teams,2)</f>
        <v>#REF!</v>
      </c>
      <c r="UCR402" s="370" t="e">
        <f>VLOOKUP(UCZ402,Teams,2)</f>
        <v>#REF!</v>
      </c>
      <c r="UCS402" s="464"/>
      <c r="UCT402" s="369">
        <v>0.33333333333333331</v>
      </c>
      <c r="UCU402" s="370" t="e">
        <f>VLOOKUP(UCQ402,fields,2)</f>
        <v>#REF!</v>
      </c>
      <c r="UCV402" s="73" t="s">
        <v>985</v>
      </c>
      <c r="UCW402" s="95">
        <v>45109</v>
      </c>
      <c r="UCX402" s="65" t="s">
        <v>11</v>
      </c>
      <c r="UCY402" s="370" t="e">
        <f>VLOOKUP(UDG402,Teams,2)</f>
        <v>#REF!</v>
      </c>
      <c r="UCZ402" s="370" t="e">
        <f>VLOOKUP(UDH402,Teams,2)</f>
        <v>#REF!</v>
      </c>
      <c r="UDA402" s="464"/>
      <c r="UDB402" s="369">
        <v>0.33333333333333331</v>
      </c>
      <c r="UDC402" s="370" t="e">
        <f>VLOOKUP(UCY402,fields,2)</f>
        <v>#REF!</v>
      </c>
      <c r="UDD402" s="73" t="s">
        <v>985</v>
      </c>
      <c r="UDE402" s="95">
        <v>45109</v>
      </c>
      <c r="UDF402" s="65" t="s">
        <v>11</v>
      </c>
      <c r="UDG402" s="370" t="e">
        <f>VLOOKUP(UDO402,Teams,2)</f>
        <v>#REF!</v>
      </c>
      <c r="UDH402" s="370" t="e">
        <f>VLOOKUP(UDP402,Teams,2)</f>
        <v>#REF!</v>
      </c>
      <c r="UDI402" s="464"/>
      <c r="UDJ402" s="369">
        <v>0.33333333333333331</v>
      </c>
      <c r="UDK402" s="370" t="e">
        <f>VLOOKUP(UDG402,fields,2)</f>
        <v>#REF!</v>
      </c>
      <c r="UDL402" s="73" t="s">
        <v>985</v>
      </c>
      <c r="UDM402" s="95">
        <v>45109</v>
      </c>
      <c r="UDN402" s="65" t="s">
        <v>11</v>
      </c>
      <c r="UDO402" s="370" t="e">
        <f>VLOOKUP(UDW402,Teams,2)</f>
        <v>#REF!</v>
      </c>
      <c r="UDP402" s="370" t="e">
        <f>VLOOKUP(UDX402,Teams,2)</f>
        <v>#REF!</v>
      </c>
      <c r="UDQ402" s="464"/>
      <c r="UDR402" s="369">
        <v>0.33333333333333331</v>
      </c>
      <c r="UDS402" s="370" t="e">
        <f>VLOOKUP(UDO402,fields,2)</f>
        <v>#REF!</v>
      </c>
      <c r="UDT402" s="73" t="s">
        <v>985</v>
      </c>
      <c r="UDU402" s="95">
        <v>45109</v>
      </c>
      <c r="UDV402" s="65" t="s">
        <v>11</v>
      </c>
      <c r="UDW402" s="370" t="e">
        <f>VLOOKUP(UEE402,Teams,2)</f>
        <v>#REF!</v>
      </c>
      <c r="UDX402" s="370" t="e">
        <f>VLOOKUP(UEF402,Teams,2)</f>
        <v>#REF!</v>
      </c>
      <c r="UDY402" s="464"/>
      <c r="UDZ402" s="369">
        <v>0.33333333333333331</v>
      </c>
      <c r="UEA402" s="370" t="e">
        <f>VLOOKUP(UDW402,fields,2)</f>
        <v>#REF!</v>
      </c>
      <c r="UEB402" s="73" t="s">
        <v>985</v>
      </c>
      <c r="UEC402" s="95">
        <v>45109</v>
      </c>
      <c r="UED402" s="65" t="s">
        <v>11</v>
      </c>
      <c r="UEE402" s="370" t="e">
        <f>VLOOKUP(UEM402,Teams,2)</f>
        <v>#REF!</v>
      </c>
      <c r="UEF402" s="370" t="e">
        <f>VLOOKUP(UEN402,Teams,2)</f>
        <v>#REF!</v>
      </c>
      <c r="UEG402" s="464"/>
      <c r="UEH402" s="369">
        <v>0.33333333333333331</v>
      </c>
      <c r="UEI402" s="370" t="e">
        <f>VLOOKUP(UEE402,fields,2)</f>
        <v>#REF!</v>
      </c>
      <c r="UEJ402" s="73" t="s">
        <v>985</v>
      </c>
      <c r="UEK402" s="95">
        <v>45109</v>
      </c>
      <c r="UEL402" s="65" t="s">
        <v>11</v>
      </c>
      <c r="UEM402" s="370" t="e">
        <f>VLOOKUP(UEU402,Teams,2)</f>
        <v>#REF!</v>
      </c>
      <c r="UEN402" s="370" t="e">
        <f>VLOOKUP(UEV402,Teams,2)</f>
        <v>#REF!</v>
      </c>
      <c r="UEO402" s="464"/>
      <c r="UEP402" s="369">
        <v>0.33333333333333331</v>
      </c>
      <c r="UEQ402" s="370" t="e">
        <f>VLOOKUP(UEM402,fields,2)</f>
        <v>#REF!</v>
      </c>
      <c r="UER402" s="73" t="s">
        <v>985</v>
      </c>
      <c r="UES402" s="95">
        <v>45109</v>
      </c>
      <c r="UET402" s="65" t="s">
        <v>11</v>
      </c>
      <c r="UEU402" s="370" t="e">
        <f>VLOOKUP(UFC402,Teams,2)</f>
        <v>#REF!</v>
      </c>
      <c r="UEV402" s="370" t="e">
        <f>VLOOKUP(UFD402,Teams,2)</f>
        <v>#REF!</v>
      </c>
      <c r="UEW402" s="464"/>
      <c r="UEX402" s="369">
        <v>0.33333333333333331</v>
      </c>
      <c r="UEY402" s="370" t="e">
        <f>VLOOKUP(UEU402,fields,2)</f>
        <v>#REF!</v>
      </c>
      <c r="UEZ402" s="73" t="s">
        <v>985</v>
      </c>
      <c r="UFA402" s="95">
        <v>45109</v>
      </c>
      <c r="UFB402" s="65" t="s">
        <v>11</v>
      </c>
      <c r="UFC402" s="370" t="e">
        <f>VLOOKUP(UFK402,Teams,2)</f>
        <v>#REF!</v>
      </c>
      <c r="UFD402" s="370" t="e">
        <f>VLOOKUP(UFL402,Teams,2)</f>
        <v>#REF!</v>
      </c>
      <c r="UFE402" s="464"/>
      <c r="UFF402" s="369">
        <v>0.33333333333333331</v>
      </c>
      <c r="UFG402" s="370" t="e">
        <f>VLOOKUP(UFC402,fields,2)</f>
        <v>#REF!</v>
      </c>
      <c r="UFH402" s="73" t="s">
        <v>985</v>
      </c>
      <c r="UFI402" s="95">
        <v>45109</v>
      </c>
      <c r="UFJ402" s="65" t="s">
        <v>11</v>
      </c>
      <c r="UFK402" s="370" t="e">
        <f>VLOOKUP(UFS402,Teams,2)</f>
        <v>#REF!</v>
      </c>
      <c r="UFL402" s="370" t="e">
        <f>VLOOKUP(UFT402,Teams,2)</f>
        <v>#REF!</v>
      </c>
      <c r="UFM402" s="464"/>
      <c r="UFN402" s="369">
        <v>0.33333333333333331</v>
      </c>
      <c r="UFO402" s="370" t="e">
        <f>VLOOKUP(UFK402,fields,2)</f>
        <v>#REF!</v>
      </c>
      <c r="UFP402" s="73" t="s">
        <v>985</v>
      </c>
      <c r="UFQ402" s="95">
        <v>45109</v>
      </c>
      <c r="UFR402" s="65" t="s">
        <v>11</v>
      </c>
      <c r="UFS402" s="370" t="e">
        <f>VLOOKUP(UGA402,Teams,2)</f>
        <v>#REF!</v>
      </c>
      <c r="UFT402" s="370" t="e">
        <f>VLOOKUP(UGB402,Teams,2)</f>
        <v>#REF!</v>
      </c>
      <c r="UFU402" s="464"/>
      <c r="UFV402" s="369">
        <v>0.33333333333333331</v>
      </c>
      <c r="UFW402" s="370" t="e">
        <f>VLOOKUP(UFS402,fields,2)</f>
        <v>#REF!</v>
      </c>
      <c r="UFX402" s="73" t="s">
        <v>985</v>
      </c>
      <c r="UFY402" s="95">
        <v>45109</v>
      </c>
      <c r="UFZ402" s="65" t="s">
        <v>11</v>
      </c>
      <c r="UGA402" s="370" t="e">
        <f>VLOOKUP(UGI402,Teams,2)</f>
        <v>#REF!</v>
      </c>
      <c r="UGB402" s="370" t="e">
        <f>VLOOKUP(UGJ402,Teams,2)</f>
        <v>#REF!</v>
      </c>
      <c r="UGC402" s="464"/>
      <c r="UGD402" s="369">
        <v>0.33333333333333331</v>
      </c>
      <c r="UGE402" s="370" t="e">
        <f>VLOOKUP(UGA402,fields,2)</f>
        <v>#REF!</v>
      </c>
      <c r="UGF402" s="73" t="s">
        <v>985</v>
      </c>
      <c r="UGG402" s="95">
        <v>45109</v>
      </c>
      <c r="UGH402" s="65" t="s">
        <v>11</v>
      </c>
      <c r="UGI402" s="370" t="e">
        <f>VLOOKUP(UGQ402,Teams,2)</f>
        <v>#REF!</v>
      </c>
      <c r="UGJ402" s="370" t="e">
        <f>VLOOKUP(UGR402,Teams,2)</f>
        <v>#REF!</v>
      </c>
      <c r="UGK402" s="464"/>
      <c r="UGL402" s="369">
        <v>0.33333333333333331</v>
      </c>
      <c r="UGM402" s="370" t="e">
        <f>VLOOKUP(UGI402,fields,2)</f>
        <v>#REF!</v>
      </c>
      <c r="UGN402" s="73" t="s">
        <v>985</v>
      </c>
      <c r="UGO402" s="95">
        <v>45109</v>
      </c>
      <c r="UGP402" s="65" t="s">
        <v>11</v>
      </c>
      <c r="UGQ402" s="370" t="e">
        <f>VLOOKUP(UGY402,Teams,2)</f>
        <v>#REF!</v>
      </c>
      <c r="UGR402" s="370" t="e">
        <f>VLOOKUP(UGZ402,Teams,2)</f>
        <v>#REF!</v>
      </c>
      <c r="UGS402" s="464"/>
      <c r="UGT402" s="369">
        <v>0.33333333333333331</v>
      </c>
      <c r="UGU402" s="370" t="e">
        <f>VLOOKUP(UGQ402,fields,2)</f>
        <v>#REF!</v>
      </c>
      <c r="UGV402" s="73" t="s">
        <v>985</v>
      </c>
      <c r="UGW402" s="95">
        <v>45109</v>
      </c>
      <c r="UGX402" s="65" t="s">
        <v>11</v>
      </c>
      <c r="UGY402" s="370" t="e">
        <f>VLOOKUP(UHG402,Teams,2)</f>
        <v>#REF!</v>
      </c>
      <c r="UGZ402" s="370" t="e">
        <f>VLOOKUP(UHH402,Teams,2)</f>
        <v>#REF!</v>
      </c>
      <c r="UHA402" s="464"/>
      <c r="UHB402" s="369">
        <v>0.33333333333333331</v>
      </c>
      <c r="UHC402" s="370" t="e">
        <f>VLOOKUP(UGY402,fields,2)</f>
        <v>#REF!</v>
      </c>
      <c r="UHD402" s="73" t="s">
        <v>985</v>
      </c>
      <c r="UHE402" s="95">
        <v>45109</v>
      </c>
      <c r="UHF402" s="65" t="s">
        <v>11</v>
      </c>
      <c r="UHG402" s="370" t="e">
        <f>VLOOKUP(UHO402,Teams,2)</f>
        <v>#REF!</v>
      </c>
      <c r="UHH402" s="370" t="e">
        <f>VLOOKUP(UHP402,Teams,2)</f>
        <v>#REF!</v>
      </c>
      <c r="UHI402" s="464"/>
      <c r="UHJ402" s="369">
        <v>0.33333333333333331</v>
      </c>
      <c r="UHK402" s="370" t="e">
        <f>VLOOKUP(UHG402,fields,2)</f>
        <v>#REF!</v>
      </c>
      <c r="UHL402" s="73" t="s">
        <v>985</v>
      </c>
      <c r="UHM402" s="95">
        <v>45109</v>
      </c>
      <c r="UHN402" s="65" t="s">
        <v>11</v>
      </c>
      <c r="UHO402" s="370" t="e">
        <f>VLOOKUP(UHW402,Teams,2)</f>
        <v>#REF!</v>
      </c>
      <c r="UHP402" s="370" t="e">
        <f>VLOOKUP(UHX402,Teams,2)</f>
        <v>#REF!</v>
      </c>
      <c r="UHQ402" s="464"/>
      <c r="UHR402" s="369">
        <v>0.33333333333333331</v>
      </c>
      <c r="UHS402" s="370" t="e">
        <f>VLOOKUP(UHO402,fields,2)</f>
        <v>#REF!</v>
      </c>
      <c r="UHT402" s="73" t="s">
        <v>985</v>
      </c>
      <c r="UHU402" s="95">
        <v>45109</v>
      </c>
      <c r="UHV402" s="65" t="s">
        <v>11</v>
      </c>
      <c r="UHW402" s="370" t="e">
        <f>VLOOKUP(UIE402,Teams,2)</f>
        <v>#REF!</v>
      </c>
      <c r="UHX402" s="370" t="e">
        <f>VLOOKUP(UIF402,Teams,2)</f>
        <v>#REF!</v>
      </c>
      <c r="UHY402" s="464"/>
      <c r="UHZ402" s="369">
        <v>0.33333333333333331</v>
      </c>
      <c r="UIA402" s="370" t="e">
        <f>VLOOKUP(UHW402,fields,2)</f>
        <v>#REF!</v>
      </c>
      <c r="UIB402" s="73" t="s">
        <v>985</v>
      </c>
      <c r="UIC402" s="95">
        <v>45109</v>
      </c>
      <c r="UID402" s="65" t="s">
        <v>11</v>
      </c>
      <c r="UIE402" s="370" t="e">
        <f>VLOOKUP(UIM402,Teams,2)</f>
        <v>#REF!</v>
      </c>
      <c r="UIF402" s="370" t="e">
        <f>VLOOKUP(UIN402,Teams,2)</f>
        <v>#REF!</v>
      </c>
      <c r="UIG402" s="464"/>
      <c r="UIH402" s="369">
        <v>0.33333333333333331</v>
      </c>
      <c r="UII402" s="370" t="e">
        <f>VLOOKUP(UIE402,fields,2)</f>
        <v>#REF!</v>
      </c>
      <c r="UIJ402" s="73" t="s">
        <v>985</v>
      </c>
      <c r="UIK402" s="95">
        <v>45109</v>
      </c>
      <c r="UIL402" s="65" t="s">
        <v>11</v>
      </c>
      <c r="UIM402" s="370" t="e">
        <f>VLOOKUP(UIU402,Teams,2)</f>
        <v>#REF!</v>
      </c>
      <c r="UIN402" s="370" t="e">
        <f>VLOOKUP(UIV402,Teams,2)</f>
        <v>#REF!</v>
      </c>
      <c r="UIO402" s="464"/>
      <c r="UIP402" s="369">
        <v>0.33333333333333331</v>
      </c>
      <c r="UIQ402" s="370" t="e">
        <f>VLOOKUP(UIM402,fields,2)</f>
        <v>#REF!</v>
      </c>
      <c r="UIR402" s="73" t="s">
        <v>985</v>
      </c>
      <c r="UIS402" s="95">
        <v>45109</v>
      </c>
      <c r="UIT402" s="65" t="s">
        <v>11</v>
      </c>
      <c r="UIU402" s="370" t="e">
        <f>VLOOKUP(UJC402,Teams,2)</f>
        <v>#REF!</v>
      </c>
      <c r="UIV402" s="370" t="e">
        <f>VLOOKUP(UJD402,Teams,2)</f>
        <v>#REF!</v>
      </c>
      <c r="UIW402" s="464"/>
      <c r="UIX402" s="369">
        <v>0.33333333333333331</v>
      </c>
      <c r="UIY402" s="370" t="e">
        <f>VLOOKUP(UIU402,fields,2)</f>
        <v>#REF!</v>
      </c>
      <c r="UIZ402" s="73" t="s">
        <v>985</v>
      </c>
      <c r="UJA402" s="95">
        <v>45109</v>
      </c>
      <c r="UJB402" s="65" t="s">
        <v>11</v>
      </c>
      <c r="UJC402" s="370" t="e">
        <f>VLOOKUP(UJK402,Teams,2)</f>
        <v>#REF!</v>
      </c>
      <c r="UJD402" s="370" t="e">
        <f>VLOOKUP(UJL402,Teams,2)</f>
        <v>#REF!</v>
      </c>
      <c r="UJE402" s="464"/>
      <c r="UJF402" s="369">
        <v>0.33333333333333331</v>
      </c>
      <c r="UJG402" s="370" t="e">
        <f>VLOOKUP(UJC402,fields,2)</f>
        <v>#REF!</v>
      </c>
      <c r="UJH402" s="73" t="s">
        <v>985</v>
      </c>
      <c r="UJI402" s="95">
        <v>45109</v>
      </c>
      <c r="UJJ402" s="65" t="s">
        <v>11</v>
      </c>
      <c r="UJK402" s="370" t="e">
        <f>VLOOKUP(UJS402,Teams,2)</f>
        <v>#REF!</v>
      </c>
      <c r="UJL402" s="370" t="e">
        <f>VLOOKUP(UJT402,Teams,2)</f>
        <v>#REF!</v>
      </c>
      <c r="UJM402" s="464"/>
      <c r="UJN402" s="369">
        <v>0.33333333333333331</v>
      </c>
      <c r="UJO402" s="370" t="e">
        <f>VLOOKUP(UJK402,fields,2)</f>
        <v>#REF!</v>
      </c>
      <c r="UJP402" s="73" t="s">
        <v>985</v>
      </c>
      <c r="UJQ402" s="95">
        <v>45109</v>
      </c>
      <c r="UJR402" s="65" t="s">
        <v>11</v>
      </c>
      <c r="UJS402" s="370" t="e">
        <f>VLOOKUP(UKA402,Teams,2)</f>
        <v>#REF!</v>
      </c>
      <c r="UJT402" s="370" t="e">
        <f>VLOOKUP(UKB402,Teams,2)</f>
        <v>#REF!</v>
      </c>
      <c r="UJU402" s="464"/>
      <c r="UJV402" s="369">
        <v>0.33333333333333331</v>
      </c>
      <c r="UJW402" s="370" t="e">
        <f>VLOOKUP(UJS402,fields,2)</f>
        <v>#REF!</v>
      </c>
      <c r="UJX402" s="73" t="s">
        <v>985</v>
      </c>
      <c r="UJY402" s="95">
        <v>45109</v>
      </c>
      <c r="UJZ402" s="65" t="s">
        <v>11</v>
      </c>
      <c r="UKA402" s="370" t="e">
        <f>VLOOKUP(UKI402,Teams,2)</f>
        <v>#REF!</v>
      </c>
      <c r="UKB402" s="370" t="e">
        <f>VLOOKUP(UKJ402,Teams,2)</f>
        <v>#REF!</v>
      </c>
      <c r="UKC402" s="464"/>
      <c r="UKD402" s="369">
        <v>0.33333333333333331</v>
      </c>
      <c r="UKE402" s="370" t="e">
        <f>VLOOKUP(UKA402,fields,2)</f>
        <v>#REF!</v>
      </c>
      <c r="UKF402" s="73" t="s">
        <v>985</v>
      </c>
      <c r="UKG402" s="95">
        <v>45109</v>
      </c>
      <c r="UKH402" s="65" t="s">
        <v>11</v>
      </c>
      <c r="UKI402" s="370" t="e">
        <f>VLOOKUP(UKQ402,Teams,2)</f>
        <v>#REF!</v>
      </c>
      <c r="UKJ402" s="370" t="e">
        <f>VLOOKUP(UKR402,Teams,2)</f>
        <v>#REF!</v>
      </c>
      <c r="UKK402" s="464"/>
      <c r="UKL402" s="369">
        <v>0.33333333333333331</v>
      </c>
      <c r="UKM402" s="370" t="e">
        <f>VLOOKUP(UKI402,fields,2)</f>
        <v>#REF!</v>
      </c>
      <c r="UKN402" s="73" t="s">
        <v>985</v>
      </c>
      <c r="UKO402" s="95">
        <v>45109</v>
      </c>
      <c r="UKP402" s="65" t="s">
        <v>11</v>
      </c>
      <c r="UKQ402" s="370" t="e">
        <f>VLOOKUP(UKY402,Teams,2)</f>
        <v>#REF!</v>
      </c>
      <c r="UKR402" s="370" t="e">
        <f>VLOOKUP(UKZ402,Teams,2)</f>
        <v>#REF!</v>
      </c>
      <c r="UKS402" s="464"/>
      <c r="UKT402" s="369">
        <v>0.33333333333333331</v>
      </c>
      <c r="UKU402" s="370" t="e">
        <f>VLOOKUP(UKQ402,fields,2)</f>
        <v>#REF!</v>
      </c>
      <c r="UKV402" s="73" t="s">
        <v>985</v>
      </c>
      <c r="UKW402" s="95">
        <v>45109</v>
      </c>
      <c r="UKX402" s="65" t="s">
        <v>11</v>
      </c>
      <c r="UKY402" s="370" t="e">
        <f>VLOOKUP(ULG402,Teams,2)</f>
        <v>#REF!</v>
      </c>
      <c r="UKZ402" s="370" t="e">
        <f>VLOOKUP(ULH402,Teams,2)</f>
        <v>#REF!</v>
      </c>
      <c r="ULA402" s="464"/>
      <c r="ULB402" s="369">
        <v>0.33333333333333331</v>
      </c>
      <c r="ULC402" s="370" t="e">
        <f>VLOOKUP(UKY402,fields,2)</f>
        <v>#REF!</v>
      </c>
      <c r="ULD402" s="73" t="s">
        <v>985</v>
      </c>
      <c r="ULE402" s="95">
        <v>45109</v>
      </c>
      <c r="ULF402" s="65" t="s">
        <v>11</v>
      </c>
      <c r="ULG402" s="370" t="e">
        <f>VLOOKUP(ULO402,Teams,2)</f>
        <v>#REF!</v>
      </c>
      <c r="ULH402" s="370" t="e">
        <f>VLOOKUP(ULP402,Teams,2)</f>
        <v>#REF!</v>
      </c>
      <c r="ULI402" s="464"/>
      <c r="ULJ402" s="369">
        <v>0.33333333333333331</v>
      </c>
      <c r="ULK402" s="370" t="e">
        <f>VLOOKUP(ULG402,fields,2)</f>
        <v>#REF!</v>
      </c>
      <c r="ULL402" s="73" t="s">
        <v>985</v>
      </c>
      <c r="ULM402" s="95">
        <v>45109</v>
      </c>
      <c r="ULN402" s="65" t="s">
        <v>11</v>
      </c>
      <c r="ULO402" s="370" t="e">
        <f>VLOOKUP(ULW402,Teams,2)</f>
        <v>#REF!</v>
      </c>
      <c r="ULP402" s="370" t="e">
        <f>VLOOKUP(ULX402,Teams,2)</f>
        <v>#REF!</v>
      </c>
      <c r="ULQ402" s="464"/>
      <c r="ULR402" s="369">
        <v>0.33333333333333331</v>
      </c>
      <c r="ULS402" s="370" t="e">
        <f>VLOOKUP(ULO402,fields,2)</f>
        <v>#REF!</v>
      </c>
      <c r="ULT402" s="73" t="s">
        <v>985</v>
      </c>
      <c r="ULU402" s="95">
        <v>45109</v>
      </c>
      <c r="ULV402" s="65" t="s">
        <v>11</v>
      </c>
      <c r="ULW402" s="370" t="e">
        <f>VLOOKUP(UME402,Teams,2)</f>
        <v>#REF!</v>
      </c>
      <c r="ULX402" s="370" t="e">
        <f>VLOOKUP(UMF402,Teams,2)</f>
        <v>#REF!</v>
      </c>
      <c r="ULY402" s="464"/>
      <c r="ULZ402" s="369">
        <v>0.33333333333333331</v>
      </c>
      <c r="UMA402" s="370" t="e">
        <f>VLOOKUP(ULW402,fields,2)</f>
        <v>#REF!</v>
      </c>
      <c r="UMB402" s="73" t="s">
        <v>985</v>
      </c>
      <c r="UMC402" s="95">
        <v>45109</v>
      </c>
      <c r="UMD402" s="65" t="s">
        <v>11</v>
      </c>
      <c r="UME402" s="370" t="e">
        <f>VLOOKUP(UMM402,Teams,2)</f>
        <v>#REF!</v>
      </c>
      <c r="UMF402" s="370" t="e">
        <f>VLOOKUP(UMN402,Teams,2)</f>
        <v>#REF!</v>
      </c>
      <c r="UMG402" s="464"/>
      <c r="UMH402" s="369">
        <v>0.33333333333333331</v>
      </c>
      <c r="UMI402" s="370" t="e">
        <f>VLOOKUP(UME402,fields,2)</f>
        <v>#REF!</v>
      </c>
      <c r="UMJ402" s="73" t="s">
        <v>985</v>
      </c>
      <c r="UMK402" s="95">
        <v>45109</v>
      </c>
      <c r="UML402" s="65" t="s">
        <v>11</v>
      </c>
      <c r="UMM402" s="370" t="e">
        <f>VLOOKUP(UMU402,Teams,2)</f>
        <v>#REF!</v>
      </c>
      <c r="UMN402" s="370" t="e">
        <f>VLOOKUP(UMV402,Teams,2)</f>
        <v>#REF!</v>
      </c>
      <c r="UMO402" s="464"/>
      <c r="UMP402" s="369">
        <v>0.33333333333333331</v>
      </c>
      <c r="UMQ402" s="370" t="e">
        <f>VLOOKUP(UMM402,fields,2)</f>
        <v>#REF!</v>
      </c>
      <c r="UMR402" s="73" t="s">
        <v>985</v>
      </c>
      <c r="UMS402" s="95">
        <v>45109</v>
      </c>
      <c r="UMT402" s="65" t="s">
        <v>11</v>
      </c>
      <c r="UMU402" s="370" t="e">
        <f>VLOOKUP(UNC402,Teams,2)</f>
        <v>#REF!</v>
      </c>
      <c r="UMV402" s="370" t="e">
        <f>VLOOKUP(UND402,Teams,2)</f>
        <v>#REF!</v>
      </c>
      <c r="UMW402" s="464"/>
      <c r="UMX402" s="369">
        <v>0.33333333333333331</v>
      </c>
      <c r="UMY402" s="370" t="e">
        <f>VLOOKUP(UMU402,fields,2)</f>
        <v>#REF!</v>
      </c>
      <c r="UMZ402" s="73" t="s">
        <v>985</v>
      </c>
      <c r="UNA402" s="95">
        <v>45109</v>
      </c>
      <c r="UNB402" s="65" t="s">
        <v>11</v>
      </c>
      <c r="UNC402" s="370" t="e">
        <f>VLOOKUP(UNK402,Teams,2)</f>
        <v>#REF!</v>
      </c>
      <c r="UND402" s="370" t="e">
        <f>VLOOKUP(UNL402,Teams,2)</f>
        <v>#REF!</v>
      </c>
      <c r="UNE402" s="464"/>
      <c r="UNF402" s="369">
        <v>0.33333333333333331</v>
      </c>
      <c r="UNG402" s="370" t="e">
        <f>VLOOKUP(UNC402,fields,2)</f>
        <v>#REF!</v>
      </c>
      <c r="UNH402" s="73" t="s">
        <v>985</v>
      </c>
      <c r="UNI402" s="95">
        <v>45109</v>
      </c>
      <c r="UNJ402" s="65" t="s">
        <v>11</v>
      </c>
      <c r="UNK402" s="370" t="e">
        <f>VLOOKUP(UNS402,Teams,2)</f>
        <v>#REF!</v>
      </c>
      <c r="UNL402" s="370" t="e">
        <f>VLOOKUP(UNT402,Teams,2)</f>
        <v>#REF!</v>
      </c>
      <c r="UNM402" s="464"/>
      <c r="UNN402" s="369">
        <v>0.33333333333333331</v>
      </c>
      <c r="UNO402" s="370" t="e">
        <f>VLOOKUP(UNK402,fields,2)</f>
        <v>#REF!</v>
      </c>
      <c r="UNP402" s="73" t="s">
        <v>985</v>
      </c>
      <c r="UNQ402" s="95">
        <v>45109</v>
      </c>
      <c r="UNR402" s="65" t="s">
        <v>11</v>
      </c>
      <c r="UNS402" s="370" t="e">
        <f>VLOOKUP(UOA402,Teams,2)</f>
        <v>#REF!</v>
      </c>
      <c r="UNT402" s="370" t="e">
        <f>VLOOKUP(UOB402,Teams,2)</f>
        <v>#REF!</v>
      </c>
      <c r="UNU402" s="464"/>
      <c r="UNV402" s="369">
        <v>0.33333333333333331</v>
      </c>
      <c r="UNW402" s="370" t="e">
        <f>VLOOKUP(UNS402,fields,2)</f>
        <v>#REF!</v>
      </c>
      <c r="UNX402" s="73" t="s">
        <v>985</v>
      </c>
      <c r="UNY402" s="95">
        <v>45109</v>
      </c>
      <c r="UNZ402" s="65" t="s">
        <v>11</v>
      </c>
      <c r="UOA402" s="370" t="e">
        <f>VLOOKUP(UOI402,Teams,2)</f>
        <v>#REF!</v>
      </c>
      <c r="UOB402" s="370" t="e">
        <f>VLOOKUP(UOJ402,Teams,2)</f>
        <v>#REF!</v>
      </c>
      <c r="UOC402" s="464"/>
      <c r="UOD402" s="369">
        <v>0.33333333333333331</v>
      </c>
      <c r="UOE402" s="370" t="e">
        <f>VLOOKUP(UOA402,fields,2)</f>
        <v>#REF!</v>
      </c>
      <c r="UOF402" s="73" t="s">
        <v>985</v>
      </c>
      <c r="UOG402" s="95">
        <v>45109</v>
      </c>
      <c r="UOH402" s="65" t="s">
        <v>11</v>
      </c>
      <c r="UOI402" s="370" t="e">
        <f>VLOOKUP(UOQ402,Teams,2)</f>
        <v>#REF!</v>
      </c>
      <c r="UOJ402" s="370" t="e">
        <f>VLOOKUP(UOR402,Teams,2)</f>
        <v>#REF!</v>
      </c>
      <c r="UOK402" s="464"/>
      <c r="UOL402" s="369">
        <v>0.33333333333333331</v>
      </c>
      <c r="UOM402" s="370" t="e">
        <f>VLOOKUP(UOI402,fields,2)</f>
        <v>#REF!</v>
      </c>
      <c r="UON402" s="73" t="s">
        <v>985</v>
      </c>
      <c r="UOO402" s="95">
        <v>45109</v>
      </c>
      <c r="UOP402" s="65" t="s">
        <v>11</v>
      </c>
      <c r="UOQ402" s="370" t="e">
        <f>VLOOKUP(UOY402,Teams,2)</f>
        <v>#REF!</v>
      </c>
      <c r="UOR402" s="370" t="e">
        <f>VLOOKUP(UOZ402,Teams,2)</f>
        <v>#REF!</v>
      </c>
      <c r="UOS402" s="464"/>
      <c r="UOT402" s="369">
        <v>0.33333333333333331</v>
      </c>
      <c r="UOU402" s="370" t="e">
        <f>VLOOKUP(UOQ402,fields,2)</f>
        <v>#REF!</v>
      </c>
      <c r="UOV402" s="73" t="s">
        <v>985</v>
      </c>
      <c r="UOW402" s="95">
        <v>45109</v>
      </c>
      <c r="UOX402" s="65" t="s">
        <v>11</v>
      </c>
      <c r="UOY402" s="370" t="e">
        <f>VLOOKUP(UPG402,Teams,2)</f>
        <v>#REF!</v>
      </c>
      <c r="UOZ402" s="370" t="e">
        <f>VLOOKUP(UPH402,Teams,2)</f>
        <v>#REF!</v>
      </c>
      <c r="UPA402" s="464"/>
      <c r="UPB402" s="369">
        <v>0.33333333333333331</v>
      </c>
      <c r="UPC402" s="370" t="e">
        <f>VLOOKUP(UOY402,fields,2)</f>
        <v>#REF!</v>
      </c>
      <c r="UPD402" s="73" t="s">
        <v>985</v>
      </c>
      <c r="UPE402" s="95">
        <v>45109</v>
      </c>
      <c r="UPF402" s="65" t="s">
        <v>11</v>
      </c>
      <c r="UPG402" s="370" t="e">
        <f>VLOOKUP(UPO402,Teams,2)</f>
        <v>#REF!</v>
      </c>
      <c r="UPH402" s="370" t="e">
        <f>VLOOKUP(UPP402,Teams,2)</f>
        <v>#REF!</v>
      </c>
      <c r="UPI402" s="464"/>
      <c r="UPJ402" s="369">
        <v>0.33333333333333331</v>
      </c>
      <c r="UPK402" s="370" t="e">
        <f>VLOOKUP(UPG402,fields,2)</f>
        <v>#REF!</v>
      </c>
      <c r="UPL402" s="73" t="s">
        <v>985</v>
      </c>
      <c r="UPM402" s="95">
        <v>45109</v>
      </c>
      <c r="UPN402" s="65" t="s">
        <v>11</v>
      </c>
      <c r="UPO402" s="370" t="e">
        <f>VLOOKUP(UPW402,Teams,2)</f>
        <v>#REF!</v>
      </c>
      <c r="UPP402" s="370" t="e">
        <f>VLOOKUP(UPX402,Teams,2)</f>
        <v>#REF!</v>
      </c>
      <c r="UPQ402" s="464"/>
      <c r="UPR402" s="369">
        <v>0.33333333333333331</v>
      </c>
      <c r="UPS402" s="370" t="e">
        <f>VLOOKUP(UPO402,fields,2)</f>
        <v>#REF!</v>
      </c>
      <c r="UPT402" s="73" t="s">
        <v>985</v>
      </c>
      <c r="UPU402" s="95">
        <v>45109</v>
      </c>
      <c r="UPV402" s="65" t="s">
        <v>11</v>
      </c>
      <c r="UPW402" s="370" t="e">
        <f>VLOOKUP(UQE402,Teams,2)</f>
        <v>#REF!</v>
      </c>
      <c r="UPX402" s="370" t="e">
        <f>VLOOKUP(UQF402,Teams,2)</f>
        <v>#REF!</v>
      </c>
      <c r="UPY402" s="464"/>
      <c r="UPZ402" s="369">
        <v>0.33333333333333331</v>
      </c>
      <c r="UQA402" s="370" t="e">
        <f>VLOOKUP(UPW402,fields,2)</f>
        <v>#REF!</v>
      </c>
      <c r="UQB402" s="73" t="s">
        <v>985</v>
      </c>
      <c r="UQC402" s="95">
        <v>45109</v>
      </c>
      <c r="UQD402" s="65" t="s">
        <v>11</v>
      </c>
      <c r="UQE402" s="370" t="e">
        <f>VLOOKUP(UQM402,Teams,2)</f>
        <v>#REF!</v>
      </c>
      <c r="UQF402" s="370" t="e">
        <f>VLOOKUP(UQN402,Teams,2)</f>
        <v>#REF!</v>
      </c>
      <c r="UQG402" s="464"/>
      <c r="UQH402" s="369">
        <v>0.33333333333333331</v>
      </c>
      <c r="UQI402" s="370" t="e">
        <f>VLOOKUP(UQE402,fields,2)</f>
        <v>#REF!</v>
      </c>
      <c r="UQJ402" s="73" t="s">
        <v>985</v>
      </c>
      <c r="UQK402" s="95">
        <v>45109</v>
      </c>
      <c r="UQL402" s="65" t="s">
        <v>11</v>
      </c>
      <c r="UQM402" s="370" t="e">
        <f>VLOOKUP(UQU402,Teams,2)</f>
        <v>#REF!</v>
      </c>
      <c r="UQN402" s="370" t="e">
        <f>VLOOKUP(UQV402,Teams,2)</f>
        <v>#REF!</v>
      </c>
      <c r="UQO402" s="464"/>
      <c r="UQP402" s="369">
        <v>0.33333333333333331</v>
      </c>
      <c r="UQQ402" s="370" t="e">
        <f>VLOOKUP(UQM402,fields,2)</f>
        <v>#REF!</v>
      </c>
      <c r="UQR402" s="73" t="s">
        <v>985</v>
      </c>
      <c r="UQS402" s="95">
        <v>45109</v>
      </c>
      <c r="UQT402" s="65" t="s">
        <v>11</v>
      </c>
      <c r="UQU402" s="370" t="e">
        <f>VLOOKUP(URC402,Teams,2)</f>
        <v>#REF!</v>
      </c>
      <c r="UQV402" s="370" t="e">
        <f>VLOOKUP(URD402,Teams,2)</f>
        <v>#REF!</v>
      </c>
      <c r="UQW402" s="464"/>
      <c r="UQX402" s="369">
        <v>0.33333333333333331</v>
      </c>
      <c r="UQY402" s="370" t="e">
        <f>VLOOKUP(UQU402,fields,2)</f>
        <v>#REF!</v>
      </c>
      <c r="UQZ402" s="73" t="s">
        <v>985</v>
      </c>
      <c r="URA402" s="95">
        <v>45109</v>
      </c>
      <c r="URB402" s="65" t="s">
        <v>11</v>
      </c>
      <c r="URC402" s="370" t="e">
        <f>VLOOKUP(URK402,Teams,2)</f>
        <v>#REF!</v>
      </c>
      <c r="URD402" s="370" t="e">
        <f>VLOOKUP(URL402,Teams,2)</f>
        <v>#REF!</v>
      </c>
      <c r="URE402" s="464"/>
      <c r="URF402" s="369">
        <v>0.33333333333333331</v>
      </c>
      <c r="URG402" s="370" t="e">
        <f>VLOOKUP(URC402,fields,2)</f>
        <v>#REF!</v>
      </c>
      <c r="URH402" s="73" t="s">
        <v>985</v>
      </c>
      <c r="URI402" s="95">
        <v>45109</v>
      </c>
      <c r="URJ402" s="65" t="s">
        <v>11</v>
      </c>
      <c r="URK402" s="370" t="e">
        <f>VLOOKUP(URS402,Teams,2)</f>
        <v>#REF!</v>
      </c>
      <c r="URL402" s="370" t="e">
        <f>VLOOKUP(URT402,Teams,2)</f>
        <v>#REF!</v>
      </c>
      <c r="URM402" s="464"/>
      <c r="URN402" s="369">
        <v>0.33333333333333331</v>
      </c>
      <c r="URO402" s="370" t="e">
        <f>VLOOKUP(URK402,fields,2)</f>
        <v>#REF!</v>
      </c>
      <c r="URP402" s="73" t="s">
        <v>985</v>
      </c>
      <c r="URQ402" s="95">
        <v>45109</v>
      </c>
      <c r="URR402" s="65" t="s">
        <v>11</v>
      </c>
      <c r="URS402" s="370" t="e">
        <f>VLOOKUP(USA402,Teams,2)</f>
        <v>#REF!</v>
      </c>
      <c r="URT402" s="370" t="e">
        <f>VLOOKUP(USB402,Teams,2)</f>
        <v>#REF!</v>
      </c>
      <c r="URU402" s="464"/>
      <c r="URV402" s="369">
        <v>0.33333333333333331</v>
      </c>
      <c r="URW402" s="370" t="e">
        <f>VLOOKUP(URS402,fields,2)</f>
        <v>#REF!</v>
      </c>
      <c r="URX402" s="73" t="s">
        <v>985</v>
      </c>
      <c r="URY402" s="95">
        <v>45109</v>
      </c>
      <c r="URZ402" s="65" t="s">
        <v>11</v>
      </c>
      <c r="USA402" s="370" t="e">
        <f>VLOOKUP(USI402,Teams,2)</f>
        <v>#REF!</v>
      </c>
      <c r="USB402" s="370" t="e">
        <f>VLOOKUP(USJ402,Teams,2)</f>
        <v>#REF!</v>
      </c>
      <c r="USC402" s="464"/>
      <c r="USD402" s="369">
        <v>0.33333333333333331</v>
      </c>
      <c r="USE402" s="370" t="e">
        <f>VLOOKUP(USA402,fields,2)</f>
        <v>#REF!</v>
      </c>
      <c r="USF402" s="73" t="s">
        <v>985</v>
      </c>
      <c r="USG402" s="95">
        <v>45109</v>
      </c>
      <c r="USH402" s="65" t="s">
        <v>11</v>
      </c>
      <c r="USI402" s="370" t="e">
        <f>VLOOKUP(USQ402,Teams,2)</f>
        <v>#REF!</v>
      </c>
      <c r="USJ402" s="370" t="e">
        <f>VLOOKUP(USR402,Teams,2)</f>
        <v>#REF!</v>
      </c>
      <c r="USK402" s="464"/>
      <c r="USL402" s="369">
        <v>0.33333333333333331</v>
      </c>
      <c r="USM402" s="370" t="e">
        <f>VLOOKUP(USI402,fields,2)</f>
        <v>#REF!</v>
      </c>
      <c r="USN402" s="73" t="s">
        <v>985</v>
      </c>
      <c r="USO402" s="95">
        <v>45109</v>
      </c>
      <c r="USP402" s="65" t="s">
        <v>11</v>
      </c>
      <c r="USQ402" s="370" t="e">
        <f>VLOOKUP(USY402,Teams,2)</f>
        <v>#REF!</v>
      </c>
      <c r="USR402" s="370" t="e">
        <f>VLOOKUP(USZ402,Teams,2)</f>
        <v>#REF!</v>
      </c>
      <c r="USS402" s="464"/>
      <c r="UST402" s="369">
        <v>0.33333333333333331</v>
      </c>
      <c r="USU402" s="370" t="e">
        <f>VLOOKUP(USQ402,fields,2)</f>
        <v>#REF!</v>
      </c>
      <c r="USV402" s="73" t="s">
        <v>985</v>
      </c>
      <c r="USW402" s="95">
        <v>45109</v>
      </c>
      <c r="USX402" s="65" t="s">
        <v>11</v>
      </c>
      <c r="USY402" s="370" t="e">
        <f>VLOOKUP(UTG402,Teams,2)</f>
        <v>#REF!</v>
      </c>
      <c r="USZ402" s="370" t="e">
        <f>VLOOKUP(UTH402,Teams,2)</f>
        <v>#REF!</v>
      </c>
      <c r="UTA402" s="464"/>
      <c r="UTB402" s="369">
        <v>0.33333333333333331</v>
      </c>
      <c r="UTC402" s="370" t="e">
        <f>VLOOKUP(USY402,fields,2)</f>
        <v>#REF!</v>
      </c>
      <c r="UTD402" s="73" t="s">
        <v>985</v>
      </c>
      <c r="UTE402" s="95">
        <v>45109</v>
      </c>
      <c r="UTF402" s="65" t="s">
        <v>11</v>
      </c>
      <c r="UTG402" s="370" t="e">
        <f>VLOOKUP(UTO402,Teams,2)</f>
        <v>#REF!</v>
      </c>
      <c r="UTH402" s="370" t="e">
        <f>VLOOKUP(UTP402,Teams,2)</f>
        <v>#REF!</v>
      </c>
      <c r="UTI402" s="464"/>
      <c r="UTJ402" s="369">
        <v>0.33333333333333331</v>
      </c>
      <c r="UTK402" s="370" t="e">
        <f>VLOOKUP(UTG402,fields,2)</f>
        <v>#REF!</v>
      </c>
      <c r="UTL402" s="73" t="s">
        <v>985</v>
      </c>
      <c r="UTM402" s="95">
        <v>45109</v>
      </c>
      <c r="UTN402" s="65" t="s">
        <v>11</v>
      </c>
      <c r="UTO402" s="370" t="e">
        <f>VLOOKUP(UTW402,Teams,2)</f>
        <v>#REF!</v>
      </c>
      <c r="UTP402" s="370" t="e">
        <f>VLOOKUP(UTX402,Teams,2)</f>
        <v>#REF!</v>
      </c>
      <c r="UTQ402" s="464"/>
      <c r="UTR402" s="369">
        <v>0.33333333333333331</v>
      </c>
      <c r="UTS402" s="370" t="e">
        <f>VLOOKUP(UTO402,fields,2)</f>
        <v>#REF!</v>
      </c>
      <c r="UTT402" s="73" t="s">
        <v>985</v>
      </c>
      <c r="UTU402" s="95">
        <v>45109</v>
      </c>
      <c r="UTV402" s="65" t="s">
        <v>11</v>
      </c>
      <c r="UTW402" s="370" t="e">
        <f>VLOOKUP(UUE402,Teams,2)</f>
        <v>#REF!</v>
      </c>
      <c r="UTX402" s="370" t="e">
        <f>VLOOKUP(UUF402,Teams,2)</f>
        <v>#REF!</v>
      </c>
      <c r="UTY402" s="464"/>
      <c r="UTZ402" s="369">
        <v>0.33333333333333331</v>
      </c>
      <c r="UUA402" s="370" t="e">
        <f>VLOOKUP(UTW402,fields,2)</f>
        <v>#REF!</v>
      </c>
      <c r="UUB402" s="73" t="s">
        <v>985</v>
      </c>
      <c r="UUC402" s="95">
        <v>45109</v>
      </c>
      <c r="UUD402" s="65" t="s">
        <v>11</v>
      </c>
      <c r="UUE402" s="370" t="e">
        <f>VLOOKUP(UUM402,Teams,2)</f>
        <v>#REF!</v>
      </c>
      <c r="UUF402" s="370" t="e">
        <f>VLOOKUP(UUN402,Teams,2)</f>
        <v>#REF!</v>
      </c>
      <c r="UUG402" s="464"/>
      <c r="UUH402" s="369">
        <v>0.33333333333333331</v>
      </c>
      <c r="UUI402" s="370" t="e">
        <f>VLOOKUP(UUE402,fields,2)</f>
        <v>#REF!</v>
      </c>
      <c r="UUJ402" s="73" t="s">
        <v>985</v>
      </c>
      <c r="UUK402" s="95">
        <v>45109</v>
      </c>
      <c r="UUL402" s="65" t="s">
        <v>11</v>
      </c>
      <c r="UUM402" s="370" t="e">
        <f>VLOOKUP(UUU402,Teams,2)</f>
        <v>#REF!</v>
      </c>
      <c r="UUN402" s="370" t="e">
        <f>VLOOKUP(UUV402,Teams,2)</f>
        <v>#REF!</v>
      </c>
      <c r="UUO402" s="464"/>
      <c r="UUP402" s="369">
        <v>0.33333333333333331</v>
      </c>
      <c r="UUQ402" s="370" t="e">
        <f>VLOOKUP(UUM402,fields,2)</f>
        <v>#REF!</v>
      </c>
      <c r="UUR402" s="73" t="s">
        <v>985</v>
      </c>
      <c r="UUS402" s="95">
        <v>45109</v>
      </c>
      <c r="UUT402" s="65" t="s">
        <v>11</v>
      </c>
      <c r="UUU402" s="370" t="e">
        <f>VLOOKUP(UVC402,Teams,2)</f>
        <v>#REF!</v>
      </c>
      <c r="UUV402" s="370" t="e">
        <f>VLOOKUP(UVD402,Teams,2)</f>
        <v>#REF!</v>
      </c>
      <c r="UUW402" s="464"/>
      <c r="UUX402" s="369">
        <v>0.33333333333333331</v>
      </c>
      <c r="UUY402" s="370" t="e">
        <f>VLOOKUP(UUU402,fields,2)</f>
        <v>#REF!</v>
      </c>
      <c r="UUZ402" s="73" t="s">
        <v>985</v>
      </c>
      <c r="UVA402" s="95">
        <v>45109</v>
      </c>
      <c r="UVB402" s="65" t="s">
        <v>11</v>
      </c>
      <c r="UVC402" s="370" t="e">
        <f>VLOOKUP(UVK402,Teams,2)</f>
        <v>#REF!</v>
      </c>
      <c r="UVD402" s="370" t="e">
        <f>VLOOKUP(UVL402,Teams,2)</f>
        <v>#REF!</v>
      </c>
      <c r="UVE402" s="464"/>
      <c r="UVF402" s="369">
        <v>0.33333333333333331</v>
      </c>
      <c r="UVG402" s="370" t="e">
        <f>VLOOKUP(UVC402,fields,2)</f>
        <v>#REF!</v>
      </c>
      <c r="UVH402" s="73" t="s">
        <v>985</v>
      </c>
      <c r="UVI402" s="95">
        <v>45109</v>
      </c>
      <c r="UVJ402" s="65" t="s">
        <v>11</v>
      </c>
      <c r="UVK402" s="370" t="e">
        <f>VLOOKUP(UVS402,Teams,2)</f>
        <v>#REF!</v>
      </c>
      <c r="UVL402" s="370" t="e">
        <f>VLOOKUP(UVT402,Teams,2)</f>
        <v>#REF!</v>
      </c>
      <c r="UVM402" s="464"/>
      <c r="UVN402" s="369">
        <v>0.33333333333333331</v>
      </c>
      <c r="UVO402" s="370" t="e">
        <f>VLOOKUP(UVK402,fields,2)</f>
        <v>#REF!</v>
      </c>
      <c r="UVP402" s="73" t="s">
        <v>985</v>
      </c>
      <c r="UVQ402" s="95">
        <v>45109</v>
      </c>
      <c r="UVR402" s="65" t="s">
        <v>11</v>
      </c>
      <c r="UVS402" s="370" t="e">
        <f>VLOOKUP(UWA402,Teams,2)</f>
        <v>#REF!</v>
      </c>
      <c r="UVT402" s="370" t="e">
        <f>VLOOKUP(UWB402,Teams,2)</f>
        <v>#REF!</v>
      </c>
      <c r="UVU402" s="464"/>
      <c r="UVV402" s="369">
        <v>0.33333333333333331</v>
      </c>
      <c r="UVW402" s="370" t="e">
        <f>VLOOKUP(UVS402,fields,2)</f>
        <v>#REF!</v>
      </c>
      <c r="UVX402" s="73" t="s">
        <v>985</v>
      </c>
      <c r="UVY402" s="95">
        <v>45109</v>
      </c>
      <c r="UVZ402" s="65" t="s">
        <v>11</v>
      </c>
      <c r="UWA402" s="370" t="e">
        <f>VLOOKUP(UWI402,Teams,2)</f>
        <v>#REF!</v>
      </c>
      <c r="UWB402" s="370" t="e">
        <f>VLOOKUP(UWJ402,Teams,2)</f>
        <v>#REF!</v>
      </c>
      <c r="UWC402" s="464"/>
      <c r="UWD402" s="369">
        <v>0.33333333333333331</v>
      </c>
      <c r="UWE402" s="370" t="e">
        <f>VLOOKUP(UWA402,fields,2)</f>
        <v>#REF!</v>
      </c>
      <c r="UWF402" s="73" t="s">
        <v>985</v>
      </c>
      <c r="UWG402" s="95">
        <v>45109</v>
      </c>
      <c r="UWH402" s="65" t="s">
        <v>11</v>
      </c>
      <c r="UWI402" s="370" t="e">
        <f>VLOOKUP(UWQ402,Teams,2)</f>
        <v>#REF!</v>
      </c>
      <c r="UWJ402" s="370" t="e">
        <f>VLOOKUP(UWR402,Teams,2)</f>
        <v>#REF!</v>
      </c>
      <c r="UWK402" s="464"/>
      <c r="UWL402" s="369">
        <v>0.33333333333333331</v>
      </c>
      <c r="UWM402" s="370" t="e">
        <f>VLOOKUP(UWI402,fields,2)</f>
        <v>#REF!</v>
      </c>
      <c r="UWN402" s="73" t="s">
        <v>985</v>
      </c>
      <c r="UWO402" s="95">
        <v>45109</v>
      </c>
      <c r="UWP402" s="65" t="s">
        <v>11</v>
      </c>
      <c r="UWQ402" s="370" t="e">
        <f>VLOOKUP(UWY402,Teams,2)</f>
        <v>#REF!</v>
      </c>
      <c r="UWR402" s="370" t="e">
        <f>VLOOKUP(UWZ402,Teams,2)</f>
        <v>#REF!</v>
      </c>
      <c r="UWS402" s="464"/>
      <c r="UWT402" s="369">
        <v>0.33333333333333331</v>
      </c>
      <c r="UWU402" s="370" t="e">
        <f>VLOOKUP(UWQ402,fields,2)</f>
        <v>#REF!</v>
      </c>
      <c r="UWV402" s="73" t="s">
        <v>985</v>
      </c>
      <c r="UWW402" s="95">
        <v>45109</v>
      </c>
      <c r="UWX402" s="65" t="s">
        <v>11</v>
      </c>
      <c r="UWY402" s="370" t="e">
        <f>VLOOKUP(UXG402,Teams,2)</f>
        <v>#REF!</v>
      </c>
      <c r="UWZ402" s="370" t="e">
        <f>VLOOKUP(UXH402,Teams,2)</f>
        <v>#REF!</v>
      </c>
      <c r="UXA402" s="464"/>
      <c r="UXB402" s="369">
        <v>0.33333333333333331</v>
      </c>
      <c r="UXC402" s="370" t="e">
        <f>VLOOKUP(UWY402,fields,2)</f>
        <v>#REF!</v>
      </c>
      <c r="UXD402" s="73" t="s">
        <v>985</v>
      </c>
      <c r="UXE402" s="95">
        <v>45109</v>
      </c>
      <c r="UXF402" s="65" t="s">
        <v>11</v>
      </c>
      <c r="UXG402" s="370" t="e">
        <f>VLOOKUP(UXO402,Teams,2)</f>
        <v>#REF!</v>
      </c>
      <c r="UXH402" s="370" t="e">
        <f>VLOOKUP(UXP402,Teams,2)</f>
        <v>#REF!</v>
      </c>
      <c r="UXI402" s="464"/>
      <c r="UXJ402" s="369">
        <v>0.33333333333333331</v>
      </c>
      <c r="UXK402" s="370" t="e">
        <f>VLOOKUP(UXG402,fields,2)</f>
        <v>#REF!</v>
      </c>
      <c r="UXL402" s="73" t="s">
        <v>985</v>
      </c>
      <c r="UXM402" s="95">
        <v>45109</v>
      </c>
      <c r="UXN402" s="65" t="s">
        <v>11</v>
      </c>
      <c r="UXO402" s="370" t="e">
        <f>VLOOKUP(UXW402,Teams,2)</f>
        <v>#REF!</v>
      </c>
      <c r="UXP402" s="370" t="e">
        <f>VLOOKUP(UXX402,Teams,2)</f>
        <v>#REF!</v>
      </c>
      <c r="UXQ402" s="464"/>
      <c r="UXR402" s="369">
        <v>0.33333333333333331</v>
      </c>
      <c r="UXS402" s="370" t="e">
        <f>VLOOKUP(UXO402,fields,2)</f>
        <v>#REF!</v>
      </c>
      <c r="UXT402" s="73" t="s">
        <v>985</v>
      </c>
      <c r="UXU402" s="95">
        <v>45109</v>
      </c>
      <c r="UXV402" s="65" t="s">
        <v>11</v>
      </c>
      <c r="UXW402" s="370" t="e">
        <f>VLOOKUP(UYE402,Teams,2)</f>
        <v>#REF!</v>
      </c>
      <c r="UXX402" s="370" t="e">
        <f>VLOOKUP(UYF402,Teams,2)</f>
        <v>#REF!</v>
      </c>
      <c r="UXY402" s="464"/>
      <c r="UXZ402" s="369">
        <v>0.33333333333333331</v>
      </c>
      <c r="UYA402" s="370" t="e">
        <f>VLOOKUP(UXW402,fields,2)</f>
        <v>#REF!</v>
      </c>
      <c r="UYB402" s="73" t="s">
        <v>985</v>
      </c>
      <c r="UYC402" s="95">
        <v>45109</v>
      </c>
      <c r="UYD402" s="65" t="s">
        <v>11</v>
      </c>
      <c r="UYE402" s="370" t="e">
        <f>VLOOKUP(UYM402,Teams,2)</f>
        <v>#REF!</v>
      </c>
      <c r="UYF402" s="370" t="e">
        <f>VLOOKUP(UYN402,Teams,2)</f>
        <v>#REF!</v>
      </c>
      <c r="UYG402" s="464"/>
      <c r="UYH402" s="369">
        <v>0.33333333333333331</v>
      </c>
      <c r="UYI402" s="370" t="e">
        <f>VLOOKUP(UYE402,fields,2)</f>
        <v>#REF!</v>
      </c>
      <c r="UYJ402" s="73" t="s">
        <v>985</v>
      </c>
      <c r="UYK402" s="95">
        <v>45109</v>
      </c>
      <c r="UYL402" s="65" t="s">
        <v>11</v>
      </c>
      <c r="UYM402" s="370" t="e">
        <f>VLOOKUP(UYU402,Teams,2)</f>
        <v>#REF!</v>
      </c>
      <c r="UYN402" s="370" t="e">
        <f>VLOOKUP(UYV402,Teams,2)</f>
        <v>#REF!</v>
      </c>
      <c r="UYO402" s="464"/>
      <c r="UYP402" s="369">
        <v>0.33333333333333331</v>
      </c>
      <c r="UYQ402" s="370" t="e">
        <f>VLOOKUP(UYM402,fields,2)</f>
        <v>#REF!</v>
      </c>
      <c r="UYR402" s="73" t="s">
        <v>985</v>
      </c>
      <c r="UYS402" s="95">
        <v>45109</v>
      </c>
      <c r="UYT402" s="65" t="s">
        <v>11</v>
      </c>
      <c r="UYU402" s="370" t="e">
        <f>VLOOKUP(UZC402,Teams,2)</f>
        <v>#REF!</v>
      </c>
      <c r="UYV402" s="370" t="e">
        <f>VLOOKUP(UZD402,Teams,2)</f>
        <v>#REF!</v>
      </c>
      <c r="UYW402" s="464"/>
      <c r="UYX402" s="369">
        <v>0.33333333333333331</v>
      </c>
      <c r="UYY402" s="370" t="e">
        <f>VLOOKUP(UYU402,fields,2)</f>
        <v>#REF!</v>
      </c>
      <c r="UYZ402" s="73" t="s">
        <v>985</v>
      </c>
      <c r="UZA402" s="95">
        <v>45109</v>
      </c>
      <c r="UZB402" s="65" t="s">
        <v>11</v>
      </c>
      <c r="UZC402" s="370" t="e">
        <f>VLOOKUP(UZK402,Teams,2)</f>
        <v>#REF!</v>
      </c>
      <c r="UZD402" s="370" t="e">
        <f>VLOOKUP(UZL402,Teams,2)</f>
        <v>#REF!</v>
      </c>
      <c r="UZE402" s="464"/>
      <c r="UZF402" s="369">
        <v>0.33333333333333331</v>
      </c>
      <c r="UZG402" s="370" t="e">
        <f>VLOOKUP(UZC402,fields,2)</f>
        <v>#REF!</v>
      </c>
      <c r="UZH402" s="73" t="s">
        <v>985</v>
      </c>
      <c r="UZI402" s="95">
        <v>45109</v>
      </c>
      <c r="UZJ402" s="65" t="s">
        <v>11</v>
      </c>
      <c r="UZK402" s="370" t="e">
        <f>VLOOKUP(UZS402,Teams,2)</f>
        <v>#REF!</v>
      </c>
      <c r="UZL402" s="370" t="e">
        <f>VLOOKUP(UZT402,Teams,2)</f>
        <v>#REF!</v>
      </c>
      <c r="UZM402" s="464"/>
      <c r="UZN402" s="369">
        <v>0.33333333333333331</v>
      </c>
      <c r="UZO402" s="370" t="e">
        <f>VLOOKUP(UZK402,fields,2)</f>
        <v>#REF!</v>
      </c>
      <c r="UZP402" s="73" t="s">
        <v>985</v>
      </c>
      <c r="UZQ402" s="95">
        <v>45109</v>
      </c>
      <c r="UZR402" s="65" t="s">
        <v>11</v>
      </c>
      <c r="UZS402" s="370" t="e">
        <f>VLOOKUP(VAA402,Teams,2)</f>
        <v>#REF!</v>
      </c>
      <c r="UZT402" s="370" t="e">
        <f>VLOOKUP(VAB402,Teams,2)</f>
        <v>#REF!</v>
      </c>
      <c r="UZU402" s="464"/>
      <c r="UZV402" s="369">
        <v>0.33333333333333331</v>
      </c>
      <c r="UZW402" s="370" t="e">
        <f>VLOOKUP(UZS402,fields,2)</f>
        <v>#REF!</v>
      </c>
      <c r="UZX402" s="73" t="s">
        <v>985</v>
      </c>
      <c r="UZY402" s="95">
        <v>45109</v>
      </c>
      <c r="UZZ402" s="65" t="s">
        <v>11</v>
      </c>
      <c r="VAA402" s="370" t="e">
        <f>VLOOKUP(VAI402,Teams,2)</f>
        <v>#REF!</v>
      </c>
      <c r="VAB402" s="370" t="e">
        <f>VLOOKUP(VAJ402,Teams,2)</f>
        <v>#REF!</v>
      </c>
      <c r="VAC402" s="464"/>
      <c r="VAD402" s="369">
        <v>0.33333333333333331</v>
      </c>
      <c r="VAE402" s="370" t="e">
        <f>VLOOKUP(VAA402,fields,2)</f>
        <v>#REF!</v>
      </c>
      <c r="VAF402" s="73" t="s">
        <v>985</v>
      </c>
      <c r="VAG402" s="95">
        <v>45109</v>
      </c>
      <c r="VAH402" s="65" t="s">
        <v>11</v>
      </c>
      <c r="VAI402" s="370" t="e">
        <f>VLOOKUP(VAQ402,Teams,2)</f>
        <v>#REF!</v>
      </c>
      <c r="VAJ402" s="370" t="e">
        <f>VLOOKUP(VAR402,Teams,2)</f>
        <v>#REF!</v>
      </c>
      <c r="VAK402" s="464"/>
      <c r="VAL402" s="369">
        <v>0.33333333333333331</v>
      </c>
      <c r="VAM402" s="370" t="e">
        <f>VLOOKUP(VAI402,fields,2)</f>
        <v>#REF!</v>
      </c>
      <c r="VAN402" s="73" t="s">
        <v>985</v>
      </c>
      <c r="VAO402" s="95">
        <v>45109</v>
      </c>
      <c r="VAP402" s="65" t="s">
        <v>11</v>
      </c>
      <c r="VAQ402" s="370" t="e">
        <f>VLOOKUP(VAY402,Teams,2)</f>
        <v>#REF!</v>
      </c>
      <c r="VAR402" s="370" t="e">
        <f>VLOOKUP(VAZ402,Teams,2)</f>
        <v>#REF!</v>
      </c>
      <c r="VAS402" s="464"/>
      <c r="VAT402" s="369">
        <v>0.33333333333333331</v>
      </c>
      <c r="VAU402" s="370" t="e">
        <f>VLOOKUP(VAQ402,fields,2)</f>
        <v>#REF!</v>
      </c>
      <c r="VAV402" s="73" t="s">
        <v>985</v>
      </c>
      <c r="VAW402" s="95">
        <v>45109</v>
      </c>
      <c r="VAX402" s="65" t="s">
        <v>11</v>
      </c>
      <c r="VAY402" s="370" t="e">
        <f>VLOOKUP(VBG402,Teams,2)</f>
        <v>#REF!</v>
      </c>
      <c r="VAZ402" s="370" t="e">
        <f>VLOOKUP(VBH402,Teams,2)</f>
        <v>#REF!</v>
      </c>
      <c r="VBA402" s="464"/>
      <c r="VBB402" s="369">
        <v>0.33333333333333331</v>
      </c>
      <c r="VBC402" s="370" t="e">
        <f>VLOOKUP(VAY402,fields,2)</f>
        <v>#REF!</v>
      </c>
      <c r="VBD402" s="73" t="s">
        <v>985</v>
      </c>
      <c r="VBE402" s="95">
        <v>45109</v>
      </c>
      <c r="VBF402" s="65" t="s">
        <v>11</v>
      </c>
      <c r="VBG402" s="370" t="e">
        <f>VLOOKUP(VBO402,Teams,2)</f>
        <v>#REF!</v>
      </c>
      <c r="VBH402" s="370" t="e">
        <f>VLOOKUP(VBP402,Teams,2)</f>
        <v>#REF!</v>
      </c>
      <c r="VBI402" s="464"/>
      <c r="VBJ402" s="369">
        <v>0.33333333333333331</v>
      </c>
      <c r="VBK402" s="370" t="e">
        <f>VLOOKUP(VBG402,fields,2)</f>
        <v>#REF!</v>
      </c>
      <c r="VBL402" s="73" t="s">
        <v>985</v>
      </c>
      <c r="VBM402" s="95">
        <v>45109</v>
      </c>
      <c r="VBN402" s="65" t="s">
        <v>11</v>
      </c>
      <c r="VBO402" s="370" t="e">
        <f>VLOOKUP(VBW402,Teams,2)</f>
        <v>#REF!</v>
      </c>
      <c r="VBP402" s="370" t="e">
        <f>VLOOKUP(VBX402,Teams,2)</f>
        <v>#REF!</v>
      </c>
      <c r="VBQ402" s="464"/>
      <c r="VBR402" s="369">
        <v>0.33333333333333331</v>
      </c>
      <c r="VBS402" s="370" t="e">
        <f>VLOOKUP(VBO402,fields,2)</f>
        <v>#REF!</v>
      </c>
      <c r="VBT402" s="73" t="s">
        <v>985</v>
      </c>
      <c r="VBU402" s="95">
        <v>45109</v>
      </c>
      <c r="VBV402" s="65" t="s">
        <v>11</v>
      </c>
      <c r="VBW402" s="370" t="e">
        <f>VLOOKUP(VCE402,Teams,2)</f>
        <v>#REF!</v>
      </c>
      <c r="VBX402" s="370" t="e">
        <f>VLOOKUP(VCF402,Teams,2)</f>
        <v>#REF!</v>
      </c>
      <c r="VBY402" s="464"/>
      <c r="VBZ402" s="369">
        <v>0.33333333333333331</v>
      </c>
      <c r="VCA402" s="370" t="e">
        <f>VLOOKUP(VBW402,fields,2)</f>
        <v>#REF!</v>
      </c>
      <c r="VCB402" s="73" t="s">
        <v>985</v>
      </c>
      <c r="VCC402" s="95">
        <v>45109</v>
      </c>
      <c r="VCD402" s="65" t="s">
        <v>11</v>
      </c>
      <c r="VCE402" s="370" t="e">
        <f>VLOOKUP(VCM402,Teams,2)</f>
        <v>#REF!</v>
      </c>
      <c r="VCF402" s="370" t="e">
        <f>VLOOKUP(VCN402,Teams,2)</f>
        <v>#REF!</v>
      </c>
      <c r="VCG402" s="464"/>
      <c r="VCH402" s="369">
        <v>0.33333333333333331</v>
      </c>
      <c r="VCI402" s="370" t="e">
        <f>VLOOKUP(VCE402,fields,2)</f>
        <v>#REF!</v>
      </c>
      <c r="VCJ402" s="73" t="s">
        <v>985</v>
      </c>
      <c r="VCK402" s="95">
        <v>45109</v>
      </c>
      <c r="VCL402" s="65" t="s">
        <v>11</v>
      </c>
      <c r="VCM402" s="370" t="e">
        <f>VLOOKUP(VCU402,Teams,2)</f>
        <v>#REF!</v>
      </c>
      <c r="VCN402" s="370" t="e">
        <f>VLOOKUP(VCV402,Teams,2)</f>
        <v>#REF!</v>
      </c>
      <c r="VCO402" s="464"/>
      <c r="VCP402" s="369">
        <v>0.33333333333333331</v>
      </c>
      <c r="VCQ402" s="370" t="e">
        <f>VLOOKUP(VCM402,fields,2)</f>
        <v>#REF!</v>
      </c>
      <c r="VCR402" s="73" t="s">
        <v>985</v>
      </c>
      <c r="VCS402" s="95">
        <v>45109</v>
      </c>
      <c r="VCT402" s="65" t="s">
        <v>11</v>
      </c>
      <c r="VCU402" s="370" t="e">
        <f>VLOOKUP(VDC402,Teams,2)</f>
        <v>#REF!</v>
      </c>
      <c r="VCV402" s="370" t="e">
        <f>VLOOKUP(VDD402,Teams,2)</f>
        <v>#REF!</v>
      </c>
      <c r="VCW402" s="464"/>
      <c r="VCX402" s="369">
        <v>0.33333333333333331</v>
      </c>
      <c r="VCY402" s="370" t="e">
        <f>VLOOKUP(VCU402,fields,2)</f>
        <v>#REF!</v>
      </c>
      <c r="VCZ402" s="73" t="s">
        <v>985</v>
      </c>
      <c r="VDA402" s="95">
        <v>45109</v>
      </c>
      <c r="VDB402" s="65" t="s">
        <v>11</v>
      </c>
      <c r="VDC402" s="370" t="e">
        <f>VLOOKUP(VDK402,Teams,2)</f>
        <v>#REF!</v>
      </c>
      <c r="VDD402" s="370" t="e">
        <f>VLOOKUP(VDL402,Teams,2)</f>
        <v>#REF!</v>
      </c>
      <c r="VDE402" s="464"/>
      <c r="VDF402" s="369">
        <v>0.33333333333333331</v>
      </c>
      <c r="VDG402" s="370" t="e">
        <f>VLOOKUP(VDC402,fields,2)</f>
        <v>#REF!</v>
      </c>
      <c r="VDH402" s="73" t="s">
        <v>985</v>
      </c>
      <c r="VDI402" s="95">
        <v>45109</v>
      </c>
      <c r="VDJ402" s="65" t="s">
        <v>11</v>
      </c>
      <c r="VDK402" s="370" t="e">
        <f>VLOOKUP(VDS402,Teams,2)</f>
        <v>#REF!</v>
      </c>
      <c r="VDL402" s="370" t="e">
        <f>VLOOKUP(VDT402,Teams,2)</f>
        <v>#REF!</v>
      </c>
      <c r="VDM402" s="464"/>
      <c r="VDN402" s="369">
        <v>0.33333333333333331</v>
      </c>
      <c r="VDO402" s="370" t="e">
        <f>VLOOKUP(VDK402,fields,2)</f>
        <v>#REF!</v>
      </c>
      <c r="VDP402" s="73" t="s">
        <v>985</v>
      </c>
      <c r="VDQ402" s="95">
        <v>45109</v>
      </c>
      <c r="VDR402" s="65" t="s">
        <v>11</v>
      </c>
      <c r="VDS402" s="370" t="e">
        <f>VLOOKUP(VEA402,Teams,2)</f>
        <v>#REF!</v>
      </c>
      <c r="VDT402" s="370" t="e">
        <f>VLOOKUP(VEB402,Teams,2)</f>
        <v>#REF!</v>
      </c>
      <c r="VDU402" s="464"/>
      <c r="VDV402" s="369">
        <v>0.33333333333333331</v>
      </c>
      <c r="VDW402" s="370" t="e">
        <f>VLOOKUP(VDS402,fields,2)</f>
        <v>#REF!</v>
      </c>
      <c r="VDX402" s="73" t="s">
        <v>985</v>
      </c>
      <c r="VDY402" s="95">
        <v>45109</v>
      </c>
      <c r="VDZ402" s="65" t="s">
        <v>11</v>
      </c>
      <c r="VEA402" s="370" t="e">
        <f>VLOOKUP(VEI402,Teams,2)</f>
        <v>#REF!</v>
      </c>
      <c r="VEB402" s="370" t="e">
        <f>VLOOKUP(VEJ402,Teams,2)</f>
        <v>#REF!</v>
      </c>
      <c r="VEC402" s="464"/>
      <c r="VED402" s="369">
        <v>0.33333333333333331</v>
      </c>
      <c r="VEE402" s="370" t="e">
        <f>VLOOKUP(VEA402,fields,2)</f>
        <v>#REF!</v>
      </c>
      <c r="VEF402" s="73" t="s">
        <v>985</v>
      </c>
      <c r="VEG402" s="95">
        <v>45109</v>
      </c>
      <c r="VEH402" s="65" t="s">
        <v>11</v>
      </c>
      <c r="VEI402" s="370" t="e">
        <f>VLOOKUP(VEQ402,Teams,2)</f>
        <v>#REF!</v>
      </c>
      <c r="VEJ402" s="370" t="e">
        <f>VLOOKUP(VER402,Teams,2)</f>
        <v>#REF!</v>
      </c>
      <c r="VEK402" s="464"/>
      <c r="VEL402" s="369">
        <v>0.33333333333333331</v>
      </c>
      <c r="VEM402" s="370" t="e">
        <f>VLOOKUP(VEI402,fields,2)</f>
        <v>#REF!</v>
      </c>
      <c r="VEN402" s="73" t="s">
        <v>985</v>
      </c>
      <c r="VEO402" s="95">
        <v>45109</v>
      </c>
      <c r="VEP402" s="65" t="s">
        <v>11</v>
      </c>
      <c r="VEQ402" s="370" t="e">
        <f>VLOOKUP(VEY402,Teams,2)</f>
        <v>#REF!</v>
      </c>
      <c r="VER402" s="370" t="e">
        <f>VLOOKUP(VEZ402,Teams,2)</f>
        <v>#REF!</v>
      </c>
      <c r="VES402" s="464"/>
      <c r="VET402" s="369">
        <v>0.33333333333333331</v>
      </c>
      <c r="VEU402" s="370" t="e">
        <f>VLOOKUP(VEQ402,fields,2)</f>
        <v>#REF!</v>
      </c>
      <c r="VEV402" s="73" t="s">
        <v>985</v>
      </c>
      <c r="VEW402" s="95">
        <v>45109</v>
      </c>
      <c r="VEX402" s="65" t="s">
        <v>11</v>
      </c>
      <c r="VEY402" s="370" t="e">
        <f>VLOOKUP(VFG402,Teams,2)</f>
        <v>#REF!</v>
      </c>
      <c r="VEZ402" s="370" t="e">
        <f>VLOOKUP(VFH402,Teams,2)</f>
        <v>#REF!</v>
      </c>
      <c r="VFA402" s="464"/>
      <c r="VFB402" s="369">
        <v>0.33333333333333331</v>
      </c>
      <c r="VFC402" s="370" t="e">
        <f>VLOOKUP(VEY402,fields,2)</f>
        <v>#REF!</v>
      </c>
      <c r="VFD402" s="73" t="s">
        <v>985</v>
      </c>
      <c r="VFE402" s="95">
        <v>45109</v>
      </c>
      <c r="VFF402" s="65" t="s">
        <v>11</v>
      </c>
      <c r="VFG402" s="370" t="e">
        <f>VLOOKUP(VFO402,Teams,2)</f>
        <v>#REF!</v>
      </c>
      <c r="VFH402" s="370" t="e">
        <f>VLOOKUP(VFP402,Teams,2)</f>
        <v>#REF!</v>
      </c>
      <c r="VFI402" s="464"/>
      <c r="VFJ402" s="369">
        <v>0.33333333333333331</v>
      </c>
      <c r="VFK402" s="370" t="e">
        <f>VLOOKUP(VFG402,fields,2)</f>
        <v>#REF!</v>
      </c>
      <c r="VFL402" s="73" t="s">
        <v>985</v>
      </c>
      <c r="VFM402" s="95">
        <v>45109</v>
      </c>
      <c r="VFN402" s="65" t="s">
        <v>11</v>
      </c>
      <c r="VFO402" s="370" t="e">
        <f>VLOOKUP(VFW402,Teams,2)</f>
        <v>#REF!</v>
      </c>
      <c r="VFP402" s="370" t="e">
        <f>VLOOKUP(VFX402,Teams,2)</f>
        <v>#REF!</v>
      </c>
      <c r="VFQ402" s="464"/>
      <c r="VFR402" s="369">
        <v>0.33333333333333331</v>
      </c>
      <c r="VFS402" s="370" t="e">
        <f>VLOOKUP(VFO402,fields,2)</f>
        <v>#REF!</v>
      </c>
      <c r="VFT402" s="73" t="s">
        <v>985</v>
      </c>
      <c r="VFU402" s="95">
        <v>45109</v>
      </c>
      <c r="VFV402" s="65" t="s">
        <v>11</v>
      </c>
      <c r="VFW402" s="370" t="e">
        <f>VLOOKUP(VGE402,Teams,2)</f>
        <v>#REF!</v>
      </c>
      <c r="VFX402" s="370" t="e">
        <f>VLOOKUP(VGF402,Teams,2)</f>
        <v>#REF!</v>
      </c>
      <c r="VFY402" s="464"/>
      <c r="VFZ402" s="369">
        <v>0.33333333333333331</v>
      </c>
      <c r="VGA402" s="370" t="e">
        <f>VLOOKUP(VFW402,fields,2)</f>
        <v>#REF!</v>
      </c>
      <c r="VGB402" s="73" t="s">
        <v>985</v>
      </c>
      <c r="VGC402" s="95">
        <v>45109</v>
      </c>
      <c r="VGD402" s="65" t="s">
        <v>11</v>
      </c>
      <c r="VGE402" s="370" t="e">
        <f>VLOOKUP(VGM402,Teams,2)</f>
        <v>#REF!</v>
      </c>
      <c r="VGF402" s="370" t="e">
        <f>VLOOKUP(VGN402,Teams,2)</f>
        <v>#REF!</v>
      </c>
      <c r="VGG402" s="464"/>
      <c r="VGH402" s="369">
        <v>0.33333333333333331</v>
      </c>
      <c r="VGI402" s="370" t="e">
        <f>VLOOKUP(VGE402,fields,2)</f>
        <v>#REF!</v>
      </c>
      <c r="VGJ402" s="73" t="s">
        <v>985</v>
      </c>
      <c r="VGK402" s="95">
        <v>45109</v>
      </c>
      <c r="VGL402" s="65" t="s">
        <v>11</v>
      </c>
      <c r="VGM402" s="370" t="e">
        <f>VLOOKUP(VGU402,Teams,2)</f>
        <v>#REF!</v>
      </c>
      <c r="VGN402" s="370" t="e">
        <f>VLOOKUP(VGV402,Teams,2)</f>
        <v>#REF!</v>
      </c>
      <c r="VGO402" s="464"/>
      <c r="VGP402" s="369">
        <v>0.33333333333333331</v>
      </c>
      <c r="VGQ402" s="370" t="e">
        <f>VLOOKUP(VGM402,fields,2)</f>
        <v>#REF!</v>
      </c>
      <c r="VGR402" s="73" t="s">
        <v>985</v>
      </c>
      <c r="VGS402" s="95">
        <v>45109</v>
      </c>
      <c r="VGT402" s="65" t="s">
        <v>11</v>
      </c>
      <c r="VGU402" s="370" t="e">
        <f>VLOOKUP(VHC402,Teams,2)</f>
        <v>#REF!</v>
      </c>
      <c r="VGV402" s="370" t="e">
        <f>VLOOKUP(VHD402,Teams,2)</f>
        <v>#REF!</v>
      </c>
      <c r="VGW402" s="464"/>
      <c r="VGX402" s="369">
        <v>0.33333333333333331</v>
      </c>
      <c r="VGY402" s="370" t="e">
        <f>VLOOKUP(VGU402,fields,2)</f>
        <v>#REF!</v>
      </c>
      <c r="VGZ402" s="73" t="s">
        <v>985</v>
      </c>
      <c r="VHA402" s="95">
        <v>45109</v>
      </c>
      <c r="VHB402" s="65" t="s">
        <v>11</v>
      </c>
      <c r="VHC402" s="370" t="e">
        <f>VLOOKUP(VHK402,Teams,2)</f>
        <v>#REF!</v>
      </c>
      <c r="VHD402" s="370" t="e">
        <f>VLOOKUP(VHL402,Teams,2)</f>
        <v>#REF!</v>
      </c>
      <c r="VHE402" s="464"/>
      <c r="VHF402" s="369">
        <v>0.33333333333333331</v>
      </c>
      <c r="VHG402" s="370" t="e">
        <f>VLOOKUP(VHC402,fields,2)</f>
        <v>#REF!</v>
      </c>
      <c r="VHH402" s="73" t="s">
        <v>985</v>
      </c>
      <c r="VHI402" s="95">
        <v>45109</v>
      </c>
      <c r="VHJ402" s="65" t="s">
        <v>11</v>
      </c>
      <c r="VHK402" s="370" t="e">
        <f>VLOOKUP(VHS402,Teams,2)</f>
        <v>#REF!</v>
      </c>
      <c r="VHL402" s="370" t="e">
        <f>VLOOKUP(VHT402,Teams,2)</f>
        <v>#REF!</v>
      </c>
      <c r="VHM402" s="464"/>
      <c r="VHN402" s="369">
        <v>0.33333333333333331</v>
      </c>
      <c r="VHO402" s="370" t="e">
        <f>VLOOKUP(VHK402,fields,2)</f>
        <v>#REF!</v>
      </c>
      <c r="VHP402" s="73" t="s">
        <v>985</v>
      </c>
      <c r="VHQ402" s="95">
        <v>45109</v>
      </c>
      <c r="VHR402" s="65" t="s">
        <v>11</v>
      </c>
      <c r="VHS402" s="370" t="e">
        <f>VLOOKUP(VIA402,Teams,2)</f>
        <v>#REF!</v>
      </c>
      <c r="VHT402" s="370" t="e">
        <f>VLOOKUP(VIB402,Teams,2)</f>
        <v>#REF!</v>
      </c>
      <c r="VHU402" s="464"/>
      <c r="VHV402" s="369">
        <v>0.33333333333333331</v>
      </c>
      <c r="VHW402" s="370" t="e">
        <f>VLOOKUP(VHS402,fields,2)</f>
        <v>#REF!</v>
      </c>
      <c r="VHX402" s="73" t="s">
        <v>985</v>
      </c>
      <c r="VHY402" s="95">
        <v>45109</v>
      </c>
      <c r="VHZ402" s="65" t="s">
        <v>11</v>
      </c>
      <c r="VIA402" s="370" t="e">
        <f>VLOOKUP(VII402,Teams,2)</f>
        <v>#REF!</v>
      </c>
      <c r="VIB402" s="370" t="e">
        <f>VLOOKUP(VIJ402,Teams,2)</f>
        <v>#REF!</v>
      </c>
      <c r="VIC402" s="464"/>
      <c r="VID402" s="369">
        <v>0.33333333333333331</v>
      </c>
      <c r="VIE402" s="370" t="e">
        <f>VLOOKUP(VIA402,fields,2)</f>
        <v>#REF!</v>
      </c>
      <c r="VIF402" s="73" t="s">
        <v>985</v>
      </c>
      <c r="VIG402" s="95">
        <v>45109</v>
      </c>
      <c r="VIH402" s="65" t="s">
        <v>11</v>
      </c>
      <c r="VII402" s="370" t="e">
        <f>VLOOKUP(VIQ402,Teams,2)</f>
        <v>#REF!</v>
      </c>
      <c r="VIJ402" s="370" t="e">
        <f>VLOOKUP(VIR402,Teams,2)</f>
        <v>#REF!</v>
      </c>
      <c r="VIK402" s="464"/>
      <c r="VIL402" s="369">
        <v>0.33333333333333331</v>
      </c>
      <c r="VIM402" s="370" t="e">
        <f>VLOOKUP(VII402,fields,2)</f>
        <v>#REF!</v>
      </c>
      <c r="VIN402" s="73" t="s">
        <v>985</v>
      </c>
      <c r="VIO402" s="95">
        <v>45109</v>
      </c>
      <c r="VIP402" s="65" t="s">
        <v>11</v>
      </c>
      <c r="VIQ402" s="370" t="e">
        <f>VLOOKUP(VIY402,Teams,2)</f>
        <v>#REF!</v>
      </c>
      <c r="VIR402" s="370" t="e">
        <f>VLOOKUP(VIZ402,Teams,2)</f>
        <v>#REF!</v>
      </c>
      <c r="VIS402" s="464"/>
      <c r="VIT402" s="369">
        <v>0.33333333333333331</v>
      </c>
      <c r="VIU402" s="370" t="e">
        <f>VLOOKUP(VIQ402,fields,2)</f>
        <v>#REF!</v>
      </c>
      <c r="VIV402" s="73" t="s">
        <v>985</v>
      </c>
      <c r="VIW402" s="95">
        <v>45109</v>
      </c>
      <c r="VIX402" s="65" t="s">
        <v>11</v>
      </c>
      <c r="VIY402" s="370" t="e">
        <f>VLOOKUP(VJG402,Teams,2)</f>
        <v>#REF!</v>
      </c>
      <c r="VIZ402" s="370" t="e">
        <f>VLOOKUP(VJH402,Teams,2)</f>
        <v>#REF!</v>
      </c>
      <c r="VJA402" s="464"/>
      <c r="VJB402" s="369">
        <v>0.33333333333333331</v>
      </c>
      <c r="VJC402" s="370" t="e">
        <f>VLOOKUP(VIY402,fields,2)</f>
        <v>#REF!</v>
      </c>
      <c r="VJD402" s="73" t="s">
        <v>985</v>
      </c>
      <c r="VJE402" s="95">
        <v>45109</v>
      </c>
      <c r="VJF402" s="65" t="s">
        <v>11</v>
      </c>
      <c r="VJG402" s="370" t="e">
        <f>VLOOKUP(VJO402,Teams,2)</f>
        <v>#REF!</v>
      </c>
      <c r="VJH402" s="370" t="e">
        <f>VLOOKUP(VJP402,Teams,2)</f>
        <v>#REF!</v>
      </c>
      <c r="VJI402" s="464"/>
      <c r="VJJ402" s="369">
        <v>0.33333333333333331</v>
      </c>
      <c r="VJK402" s="370" t="e">
        <f>VLOOKUP(VJG402,fields,2)</f>
        <v>#REF!</v>
      </c>
      <c r="VJL402" s="73" t="s">
        <v>985</v>
      </c>
      <c r="VJM402" s="95">
        <v>45109</v>
      </c>
      <c r="VJN402" s="65" t="s">
        <v>11</v>
      </c>
      <c r="VJO402" s="370" t="e">
        <f>VLOOKUP(VJW402,Teams,2)</f>
        <v>#REF!</v>
      </c>
      <c r="VJP402" s="370" t="e">
        <f>VLOOKUP(VJX402,Teams,2)</f>
        <v>#REF!</v>
      </c>
      <c r="VJQ402" s="464"/>
      <c r="VJR402" s="369">
        <v>0.33333333333333331</v>
      </c>
      <c r="VJS402" s="370" t="e">
        <f>VLOOKUP(VJO402,fields,2)</f>
        <v>#REF!</v>
      </c>
      <c r="VJT402" s="73" t="s">
        <v>985</v>
      </c>
      <c r="VJU402" s="95">
        <v>45109</v>
      </c>
      <c r="VJV402" s="65" t="s">
        <v>11</v>
      </c>
      <c r="VJW402" s="370" t="e">
        <f>VLOOKUP(VKE402,Teams,2)</f>
        <v>#REF!</v>
      </c>
      <c r="VJX402" s="370" t="e">
        <f>VLOOKUP(VKF402,Teams,2)</f>
        <v>#REF!</v>
      </c>
      <c r="VJY402" s="464"/>
      <c r="VJZ402" s="369">
        <v>0.33333333333333331</v>
      </c>
      <c r="VKA402" s="370" t="e">
        <f>VLOOKUP(VJW402,fields,2)</f>
        <v>#REF!</v>
      </c>
      <c r="VKB402" s="73" t="s">
        <v>985</v>
      </c>
      <c r="VKC402" s="95">
        <v>45109</v>
      </c>
      <c r="VKD402" s="65" t="s">
        <v>11</v>
      </c>
      <c r="VKE402" s="370" t="e">
        <f>VLOOKUP(VKM402,Teams,2)</f>
        <v>#REF!</v>
      </c>
      <c r="VKF402" s="370" t="e">
        <f>VLOOKUP(VKN402,Teams,2)</f>
        <v>#REF!</v>
      </c>
      <c r="VKG402" s="464"/>
      <c r="VKH402" s="369">
        <v>0.33333333333333331</v>
      </c>
      <c r="VKI402" s="370" t="e">
        <f>VLOOKUP(VKE402,fields,2)</f>
        <v>#REF!</v>
      </c>
      <c r="VKJ402" s="73" t="s">
        <v>985</v>
      </c>
      <c r="VKK402" s="95">
        <v>45109</v>
      </c>
      <c r="VKL402" s="65" t="s">
        <v>11</v>
      </c>
      <c r="VKM402" s="370" t="e">
        <f>VLOOKUP(VKU402,Teams,2)</f>
        <v>#REF!</v>
      </c>
      <c r="VKN402" s="370" t="e">
        <f>VLOOKUP(VKV402,Teams,2)</f>
        <v>#REF!</v>
      </c>
      <c r="VKO402" s="464"/>
      <c r="VKP402" s="369">
        <v>0.33333333333333331</v>
      </c>
      <c r="VKQ402" s="370" t="e">
        <f>VLOOKUP(VKM402,fields,2)</f>
        <v>#REF!</v>
      </c>
      <c r="VKR402" s="73" t="s">
        <v>985</v>
      </c>
      <c r="VKS402" s="95">
        <v>45109</v>
      </c>
      <c r="VKT402" s="65" t="s">
        <v>11</v>
      </c>
      <c r="VKU402" s="370" t="e">
        <f>VLOOKUP(VLC402,Teams,2)</f>
        <v>#REF!</v>
      </c>
      <c r="VKV402" s="370" t="e">
        <f>VLOOKUP(VLD402,Teams,2)</f>
        <v>#REF!</v>
      </c>
      <c r="VKW402" s="464"/>
      <c r="VKX402" s="369">
        <v>0.33333333333333331</v>
      </c>
      <c r="VKY402" s="370" t="e">
        <f>VLOOKUP(VKU402,fields,2)</f>
        <v>#REF!</v>
      </c>
      <c r="VKZ402" s="73" t="s">
        <v>985</v>
      </c>
      <c r="VLA402" s="95">
        <v>45109</v>
      </c>
      <c r="VLB402" s="65" t="s">
        <v>11</v>
      </c>
      <c r="VLC402" s="370" t="e">
        <f>VLOOKUP(VLK402,Teams,2)</f>
        <v>#REF!</v>
      </c>
      <c r="VLD402" s="370" t="e">
        <f>VLOOKUP(VLL402,Teams,2)</f>
        <v>#REF!</v>
      </c>
      <c r="VLE402" s="464"/>
      <c r="VLF402" s="369">
        <v>0.33333333333333331</v>
      </c>
      <c r="VLG402" s="370" t="e">
        <f>VLOOKUP(VLC402,fields,2)</f>
        <v>#REF!</v>
      </c>
      <c r="VLH402" s="73" t="s">
        <v>985</v>
      </c>
      <c r="VLI402" s="95">
        <v>45109</v>
      </c>
      <c r="VLJ402" s="65" t="s">
        <v>11</v>
      </c>
      <c r="VLK402" s="370" t="e">
        <f>VLOOKUP(VLS402,Teams,2)</f>
        <v>#REF!</v>
      </c>
      <c r="VLL402" s="370" t="e">
        <f>VLOOKUP(VLT402,Teams,2)</f>
        <v>#REF!</v>
      </c>
      <c r="VLM402" s="464"/>
      <c r="VLN402" s="369">
        <v>0.33333333333333331</v>
      </c>
      <c r="VLO402" s="370" t="e">
        <f>VLOOKUP(VLK402,fields,2)</f>
        <v>#REF!</v>
      </c>
      <c r="VLP402" s="73" t="s">
        <v>985</v>
      </c>
      <c r="VLQ402" s="95">
        <v>45109</v>
      </c>
      <c r="VLR402" s="65" t="s">
        <v>11</v>
      </c>
      <c r="VLS402" s="370" t="e">
        <f>VLOOKUP(VMA402,Teams,2)</f>
        <v>#REF!</v>
      </c>
      <c r="VLT402" s="370" t="e">
        <f>VLOOKUP(VMB402,Teams,2)</f>
        <v>#REF!</v>
      </c>
      <c r="VLU402" s="464"/>
      <c r="VLV402" s="369">
        <v>0.33333333333333331</v>
      </c>
      <c r="VLW402" s="370" t="e">
        <f>VLOOKUP(VLS402,fields,2)</f>
        <v>#REF!</v>
      </c>
      <c r="VLX402" s="73" t="s">
        <v>985</v>
      </c>
      <c r="VLY402" s="95">
        <v>45109</v>
      </c>
      <c r="VLZ402" s="65" t="s">
        <v>11</v>
      </c>
      <c r="VMA402" s="370" t="e">
        <f>VLOOKUP(VMI402,Teams,2)</f>
        <v>#REF!</v>
      </c>
      <c r="VMB402" s="370" t="e">
        <f>VLOOKUP(VMJ402,Teams,2)</f>
        <v>#REF!</v>
      </c>
      <c r="VMC402" s="464"/>
      <c r="VMD402" s="369">
        <v>0.33333333333333331</v>
      </c>
      <c r="VME402" s="370" t="e">
        <f>VLOOKUP(VMA402,fields,2)</f>
        <v>#REF!</v>
      </c>
      <c r="VMF402" s="73" t="s">
        <v>985</v>
      </c>
      <c r="VMG402" s="95">
        <v>45109</v>
      </c>
      <c r="VMH402" s="65" t="s">
        <v>11</v>
      </c>
      <c r="VMI402" s="370" t="e">
        <f>VLOOKUP(VMQ402,Teams,2)</f>
        <v>#REF!</v>
      </c>
      <c r="VMJ402" s="370" t="e">
        <f>VLOOKUP(VMR402,Teams,2)</f>
        <v>#REF!</v>
      </c>
      <c r="VMK402" s="464"/>
      <c r="VML402" s="369">
        <v>0.33333333333333331</v>
      </c>
      <c r="VMM402" s="370" t="e">
        <f>VLOOKUP(VMI402,fields,2)</f>
        <v>#REF!</v>
      </c>
      <c r="VMN402" s="73" t="s">
        <v>985</v>
      </c>
      <c r="VMO402" s="95">
        <v>45109</v>
      </c>
      <c r="VMP402" s="65" t="s">
        <v>11</v>
      </c>
      <c r="VMQ402" s="370" t="e">
        <f>VLOOKUP(VMY402,Teams,2)</f>
        <v>#REF!</v>
      </c>
      <c r="VMR402" s="370" t="e">
        <f>VLOOKUP(VMZ402,Teams,2)</f>
        <v>#REF!</v>
      </c>
      <c r="VMS402" s="464"/>
      <c r="VMT402" s="369">
        <v>0.33333333333333331</v>
      </c>
      <c r="VMU402" s="370" t="e">
        <f>VLOOKUP(VMQ402,fields,2)</f>
        <v>#REF!</v>
      </c>
      <c r="VMV402" s="73" t="s">
        <v>985</v>
      </c>
      <c r="VMW402" s="95">
        <v>45109</v>
      </c>
      <c r="VMX402" s="65" t="s">
        <v>11</v>
      </c>
      <c r="VMY402" s="370" t="e">
        <f>VLOOKUP(VNG402,Teams,2)</f>
        <v>#REF!</v>
      </c>
      <c r="VMZ402" s="370" t="e">
        <f>VLOOKUP(VNH402,Teams,2)</f>
        <v>#REF!</v>
      </c>
      <c r="VNA402" s="464"/>
      <c r="VNB402" s="369">
        <v>0.33333333333333331</v>
      </c>
      <c r="VNC402" s="370" t="e">
        <f>VLOOKUP(VMY402,fields,2)</f>
        <v>#REF!</v>
      </c>
      <c r="VND402" s="73" t="s">
        <v>985</v>
      </c>
      <c r="VNE402" s="95">
        <v>45109</v>
      </c>
      <c r="VNF402" s="65" t="s">
        <v>11</v>
      </c>
      <c r="VNG402" s="370" t="e">
        <f>VLOOKUP(VNO402,Teams,2)</f>
        <v>#REF!</v>
      </c>
      <c r="VNH402" s="370" t="e">
        <f>VLOOKUP(VNP402,Teams,2)</f>
        <v>#REF!</v>
      </c>
      <c r="VNI402" s="464"/>
      <c r="VNJ402" s="369">
        <v>0.33333333333333331</v>
      </c>
      <c r="VNK402" s="370" t="e">
        <f>VLOOKUP(VNG402,fields,2)</f>
        <v>#REF!</v>
      </c>
      <c r="VNL402" s="73" t="s">
        <v>985</v>
      </c>
      <c r="VNM402" s="95">
        <v>45109</v>
      </c>
      <c r="VNN402" s="65" t="s">
        <v>11</v>
      </c>
      <c r="VNO402" s="370" t="e">
        <f>VLOOKUP(VNW402,Teams,2)</f>
        <v>#REF!</v>
      </c>
      <c r="VNP402" s="370" t="e">
        <f>VLOOKUP(VNX402,Teams,2)</f>
        <v>#REF!</v>
      </c>
      <c r="VNQ402" s="464"/>
      <c r="VNR402" s="369">
        <v>0.33333333333333331</v>
      </c>
      <c r="VNS402" s="370" t="e">
        <f>VLOOKUP(VNO402,fields,2)</f>
        <v>#REF!</v>
      </c>
      <c r="VNT402" s="73" t="s">
        <v>985</v>
      </c>
      <c r="VNU402" s="95">
        <v>45109</v>
      </c>
      <c r="VNV402" s="65" t="s">
        <v>11</v>
      </c>
      <c r="VNW402" s="370" t="e">
        <f>VLOOKUP(VOE402,Teams,2)</f>
        <v>#REF!</v>
      </c>
      <c r="VNX402" s="370" t="e">
        <f>VLOOKUP(VOF402,Teams,2)</f>
        <v>#REF!</v>
      </c>
      <c r="VNY402" s="464"/>
      <c r="VNZ402" s="369">
        <v>0.33333333333333331</v>
      </c>
      <c r="VOA402" s="370" t="e">
        <f>VLOOKUP(VNW402,fields,2)</f>
        <v>#REF!</v>
      </c>
      <c r="VOB402" s="73" t="s">
        <v>985</v>
      </c>
      <c r="VOC402" s="95">
        <v>45109</v>
      </c>
      <c r="VOD402" s="65" t="s">
        <v>11</v>
      </c>
      <c r="VOE402" s="370" t="e">
        <f>VLOOKUP(VOM402,Teams,2)</f>
        <v>#REF!</v>
      </c>
      <c r="VOF402" s="370" t="e">
        <f>VLOOKUP(VON402,Teams,2)</f>
        <v>#REF!</v>
      </c>
      <c r="VOG402" s="464"/>
      <c r="VOH402" s="369">
        <v>0.33333333333333331</v>
      </c>
      <c r="VOI402" s="370" t="e">
        <f>VLOOKUP(VOE402,fields,2)</f>
        <v>#REF!</v>
      </c>
      <c r="VOJ402" s="73" t="s">
        <v>985</v>
      </c>
      <c r="VOK402" s="95">
        <v>45109</v>
      </c>
      <c r="VOL402" s="65" t="s">
        <v>11</v>
      </c>
      <c r="VOM402" s="370" t="e">
        <f>VLOOKUP(VOU402,Teams,2)</f>
        <v>#REF!</v>
      </c>
      <c r="VON402" s="370" t="e">
        <f>VLOOKUP(VOV402,Teams,2)</f>
        <v>#REF!</v>
      </c>
      <c r="VOO402" s="464"/>
      <c r="VOP402" s="369">
        <v>0.33333333333333331</v>
      </c>
      <c r="VOQ402" s="370" t="e">
        <f>VLOOKUP(VOM402,fields,2)</f>
        <v>#REF!</v>
      </c>
      <c r="VOR402" s="73" t="s">
        <v>985</v>
      </c>
      <c r="VOS402" s="95">
        <v>45109</v>
      </c>
      <c r="VOT402" s="65" t="s">
        <v>11</v>
      </c>
      <c r="VOU402" s="370" t="e">
        <f>VLOOKUP(VPC402,Teams,2)</f>
        <v>#REF!</v>
      </c>
      <c r="VOV402" s="370" t="e">
        <f>VLOOKUP(VPD402,Teams,2)</f>
        <v>#REF!</v>
      </c>
      <c r="VOW402" s="464"/>
      <c r="VOX402" s="369">
        <v>0.33333333333333331</v>
      </c>
      <c r="VOY402" s="370" t="e">
        <f>VLOOKUP(VOU402,fields,2)</f>
        <v>#REF!</v>
      </c>
      <c r="VOZ402" s="73" t="s">
        <v>985</v>
      </c>
      <c r="VPA402" s="95">
        <v>45109</v>
      </c>
      <c r="VPB402" s="65" t="s">
        <v>11</v>
      </c>
      <c r="VPC402" s="370" t="e">
        <f>VLOOKUP(VPK402,Teams,2)</f>
        <v>#REF!</v>
      </c>
      <c r="VPD402" s="370" t="e">
        <f>VLOOKUP(VPL402,Teams,2)</f>
        <v>#REF!</v>
      </c>
      <c r="VPE402" s="464"/>
      <c r="VPF402" s="369">
        <v>0.33333333333333331</v>
      </c>
      <c r="VPG402" s="370" t="e">
        <f>VLOOKUP(VPC402,fields,2)</f>
        <v>#REF!</v>
      </c>
      <c r="VPH402" s="73" t="s">
        <v>985</v>
      </c>
      <c r="VPI402" s="95">
        <v>45109</v>
      </c>
      <c r="VPJ402" s="65" t="s">
        <v>11</v>
      </c>
      <c r="VPK402" s="370" t="e">
        <f>VLOOKUP(VPS402,Teams,2)</f>
        <v>#REF!</v>
      </c>
      <c r="VPL402" s="370" t="e">
        <f>VLOOKUP(VPT402,Teams,2)</f>
        <v>#REF!</v>
      </c>
      <c r="VPM402" s="464"/>
      <c r="VPN402" s="369">
        <v>0.33333333333333331</v>
      </c>
      <c r="VPO402" s="370" t="e">
        <f>VLOOKUP(VPK402,fields,2)</f>
        <v>#REF!</v>
      </c>
      <c r="VPP402" s="73" t="s">
        <v>985</v>
      </c>
      <c r="VPQ402" s="95">
        <v>45109</v>
      </c>
      <c r="VPR402" s="65" t="s">
        <v>11</v>
      </c>
      <c r="VPS402" s="370" t="e">
        <f>VLOOKUP(VQA402,Teams,2)</f>
        <v>#REF!</v>
      </c>
      <c r="VPT402" s="370" t="e">
        <f>VLOOKUP(VQB402,Teams,2)</f>
        <v>#REF!</v>
      </c>
      <c r="VPU402" s="464"/>
      <c r="VPV402" s="369">
        <v>0.33333333333333331</v>
      </c>
      <c r="VPW402" s="370" t="e">
        <f>VLOOKUP(VPS402,fields,2)</f>
        <v>#REF!</v>
      </c>
      <c r="VPX402" s="73" t="s">
        <v>985</v>
      </c>
      <c r="VPY402" s="95">
        <v>45109</v>
      </c>
      <c r="VPZ402" s="65" t="s">
        <v>11</v>
      </c>
      <c r="VQA402" s="370" t="e">
        <f>VLOOKUP(VQI402,Teams,2)</f>
        <v>#REF!</v>
      </c>
      <c r="VQB402" s="370" t="e">
        <f>VLOOKUP(VQJ402,Teams,2)</f>
        <v>#REF!</v>
      </c>
      <c r="VQC402" s="464"/>
      <c r="VQD402" s="369">
        <v>0.33333333333333331</v>
      </c>
      <c r="VQE402" s="370" t="e">
        <f>VLOOKUP(VQA402,fields,2)</f>
        <v>#REF!</v>
      </c>
      <c r="VQF402" s="73" t="s">
        <v>985</v>
      </c>
      <c r="VQG402" s="95">
        <v>45109</v>
      </c>
      <c r="VQH402" s="65" t="s">
        <v>11</v>
      </c>
      <c r="VQI402" s="370" t="e">
        <f>VLOOKUP(VQQ402,Teams,2)</f>
        <v>#REF!</v>
      </c>
      <c r="VQJ402" s="370" t="e">
        <f>VLOOKUP(VQR402,Teams,2)</f>
        <v>#REF!</v>
      </c>
      <c r="VQK402" s="464"/>
      <c r="VQL402" s="369">
        <v>0.33333333333333331</v>
      </c>
      <c r="VQM402" s="370" t="e">
        <f>VLOOKUP(VQI402,fields,2)</f>
        <v>#REF!</v>
      </c>
      <c r="VQN402" s="73" t="s">
        <v>985</v>
      </c>
      <c r="VQO402" s="95">
        <v>45109</v>
      </c>
      <c r="VQP402" s="65" t="s">
        <v>11</v>
      </c>
      <c r="VQQ402" s="370" t="e">
        <f>VLOOKUP(VQY402,Teams,2)</f>
        <v>#REF!</v>
      </c>
      <c r="VQR402" s="370" t="e">
        <f>VLOOKUP(VQZ402,Teams,2)</f>
        <v>#REF!</v>
      </c>
      <c r="VQS402" s="464"/>
      <c r="VQT402" s="369">
        <v>0.33333333333333331</v>
      </c>
      <c r="VQU402" s="370" t="e">
        <f>VLOOKUP(VQQ402,fields,2)</f>
        <v>#REF!</v>
      </c>
      <c r="VQV402" s="73" t="s">
        <v>985</v>
      </c>
      <c r="VQW402" s="95">
        <v>45109</v>
      </c>
      <c r="VQX402" s="65" t="s">
        <v>11</v>
      </c>
      <c r="VQY402" s="370" t="e">
        <f>VLOOKUP(VRG402,Teams,2)</f>
        <v>#REF!</v>
      </c>
      <c r="VQZ402" s="370" t="e">
        <f>VLOOKUP(VRH402,Teams,2)</f>
        <v>#REF!</v>
      </c>
      <c r="VRA402" s="464"/>
      <c r="VRB402" s="369">
        <v>0.33333333333333331</v>
      </c>
      <c r="VRC402" s="370" t="e">
        <f>VLOOKUP(VQY402,fields,2)</f>
        <v>#REF!</v>
      </c>
      <c r="VRD402" s="73" t="s">
        <v>985</v>
      </c>
      <c r="VRE402" s="95">
        <v>45109</v>
      </c>
      <c r="VRF402" s="65" t="s">
        <v>11</v>
      </c>
      <c r="VRG402" s="370" t="e">
        <f>VLOOKUP(VRO402,Teams,2)</f>
        <v>#REF!</v>
      </c>
      <c r="VRH402" s="370" t="e">
        <f>VLOOKUP(VRP402,Teams,2)</f>
        <v>#REF!</v>
      </c>
      <c r="VRI402" s="464"/>
      <c r="VRJ402" s="369">
        <v>0.33333333333333331</v>
      </c>
      <c r="VRK402" s="370" t="e">
        <f>VLOOKUP(VRG402,fields,2)</f>
        <v>#REF!</v>
      </c>
      <c r="VRL402" s="73" t="s">
        <v>985</v>
      </c>
      <c r="VRM402" s="95">
        <v>45109</v>
      </c>
      <c r="VRN402" s="65" t="s">
        <v>11</v>
      </c>
      <c r="VRO402" s="370" t="e">
        <f>VLOOKUP(VRW402,Teams,2)</f>
        <v>#REF!</v>
      </c>
      <c r="VRP402" s="370" t="e">
        <f>VLOOKUP(VRX402,Teams,2)</f>
        <v>#REF!</v>
      </c>
      <c r="VRQ402" s="464"/>
      <c r="VRR402" s="369">
        <v>0.33333333333333331</v>
      </c>
      <c r="VRS402" s="370" t="e">
        <f>VLOOKUP(VRO402,fields,2)</f>
        <v>#REF!</v>
      </c>
      <c r="VRT402" s="73" t="s">
        <v>985</v>
      </c>
      <c r="VRU402" s="95">
        <v>45109</v>
      </c>
      <c r="VRV402" s="65" t="s">
        <v>11</v>
      </c>
      <c r="VRW402" s="370" t="e">
        <f>VLOOKUP(VSE402,Teams,2)</f>
        <v>#REF!</v>
      </c>
      <c r="VRX402" s="370" t="e">
        <f>VLOOKUP(VSF402,Teams,2)</f>
        <v>#REF!</v>
      </c>
      <c r="VRY402" s="464"/>
      <c r="VRZ402" s="369">
        <v>0.33333333333333331</v>
      </c>
      <c r="VSA402" s="370" t="e">
        <f>VLOOKUP(VRW402,fields,2)</f>
        <v>#REF!</v>
      </c>
      <c r="VSB402" s="73" t="s">
        <v>985</v>
      </c>
      <c r="VSC402" s="95">
        <v>45109</v>
      </c>
      <c r="VSD402" s="65" t="s">
        <v>11</v>
      </c>
      <c r="VSE402" s="370" t="e">
        <f>VLOOKUP(VSM402,Teams,2)</f>
        <v>#REF!</v>
      </c>
      <c r="VSF402" s="370" t="e">
        <f>VLOOKUP(VSN402,Teams,2)</f>
        <v>#REF!</v>
      </c>
      <c r="VSG402" s="464"/>
      <c r="VSH402" s="369">
        <v>0.33333333333333331</v>
      </c>
      <c r="VSI402" s="370" t="e">
        <f>VLOOKUP(VSE402,fields,2)</f>
        <v>#REF!</v>
      </c>
      <c r="VSJ402" s="73" t="s">
        <v>985</v>
      </c>
      <c r="VSK402" s="95">
        <v>45109</v>
      </c>
      <c r="VSL402" s="65" t="s">
        <v>11</v>
      </c>
      <c r="VSM402" s="370" t="e">
        <f>VLOOKUP(VSU402,Teams,2)</f>
        <v>#REF!</v>
      </c>
      <c r="VSN402" s="370" t="e">
        <f>VLOOKUP(VSV402,Teams,2)</f>
        <v>#REF!</v>
      </c>
      <c r="VSO402" s="464"/>
      <c r="VSP402" s="369">
        <v>0.33333333333333331</v>
      </c>
      <c r="VSQ402" s="370" t="e">
        <f>VLOOKUP(VSM402,fields,2)</f>
        <v>#REF!</v>
      </c>
      <c r="VSR402" s="73" t="s">
        <v>985</v>
      </c>
      <c r="VSS402" s="95">
        <v>45109</v>
      </c>
      <c r="VST402" s="65" t="s">
        <v>11</v>
      </c>
      <c r="VSU402" s="370" t="e">
        <f>VLOOKUP(VTC402,Teams,2)</f>
        <v>#REF!</v>
      </c>
      <c r="VSV402" s="370" t="e">
        <f>VLOOKUP(VTD402,Teams,2)</f>
        <v>#REF!</v>
      </c>
      <c r="VSW402" s="464"/>
      <c r="VSX402" s="369">
        <v>0.33333333333333331</v>
      </c>
      <c r="VSY402" s="370" t="e">
        <f>VLOOKUP(VSU402,fields,2)</f>
        <v>#REF!</v>
      </c>
      <c r="VSZ402" s="73" t="s">
        <v>985</v>
      </c>
      <c r="VTA402" s="95">
        <v>45109</v>
      </c>
      <c r="VTB402" s="65" t="s">
        <v>11</v>
      </c>
      <c r="VTC402" s="370" t="e">
        <f>VLOOKUP(VTK402,Teams,2)</f>
        <v>#REF!</v>
      </c>
      <c r="VTD402" s="370" t="e">
        <f>VLOOKUP(VTL402,Teams,2)</f>
        <v>#REF!</v>
      </c>
      <c r="VTE402" s="464"/>
      <c r="VTF402" s="369">
        <v>0.33333333333333331</v>
      </c>
      <c r="VTG402" s="370" t="e">
        <f>VLOOKUP(VTC402,fields,2)</f>
        <v>#REF!</v>
      </c>
      <c r="VTH402" s="73" t="s">
        <v>985</v>
      </c>
      <c r="VTI402" s="95">
        <v>45109</v>
      </c>
      <c r="VTJ402" s="65" t="s">
        <v>11</v>
      </c>
      <c r="VTK402" s="370" t="e">
        <f>VLOOKUP(VTS402,Teams,2)</f>
        <v>#REF!</v>
      </c>
      <c r="VTL402" s="370" t="e">
        <f>VLOOKUP(VTT402,Teams,2)</f>
        <v>#REF!</v>
      </c>
      <c r="VTM402" s="464"/>
      <c r="VTN402" s="369">
        <v>0.33333333333333331</v>
      </c>
      <c r="VTO402" s="370" t="e">
        <f>VLOOKUP(VTK402,fields,2)</f>
        <v>#REF!</v>
      </c>
      <c r="VTP402" s="73" t="s">
        <v>985</v>
      </c>
      <c r="VTQ402" s="95">
        <v>45109</v>
      </c>
      <c r="VTR402" s="65" t="s">
        <v>11</v>
      </c>
      <c r="VTS402" s="370" t="e">
        <f>VLOOKUP(VUA402,Teams,2)</f>
        <v>#REF!</v>
      </c>
      <c r="VTT402" s="370" t="e">
        <f>VLOOKUP(VUB402,Teams,2)</f>
        <v>#REF!</v>
      </c>
      <c r="VTU402" s="464"/>
      <c r="VTV402" s="369">
        <v>0.33333333333333331</v>
      </c>
      <c r="VTW402" s="370" t="e">
        <f>VLOOKUP(VTS402,fields,2)</f>
        <v>#REF!</v>
      </c>
      <c r="VTX402" s="73" t="s">
        <v>985</v>
      </c>
      <c r="VTY402" s="95">
        <v>45109</v>
      </c>
      <c r="VTZ402" s="65" t="s">
        <v>11</v>
      </c>
      <c r="VUA402" s="370" t="e">
        <f>VLOOKUP(VUI402,Teams,2)</f>
        <v>#REF!</v>
      </c>
      <c r="VUB402" s="370" t="e">
        <f>VLOOKUP(VUJ402,Teams,2)</f>
        <v>#REF!</v>
      </c>
      <c r="VUC402" s="464"/>
      <c r="VUD402" s="369">
        <v>0.33333333333333331</v>
      </c>
      <c r="VUE402" s="370" t="e">
        <f>VLOOKUP(VUA402,fields,2)</f>
        <v>#REF!</v>
      </c>
      <c r="VUF402" s="73" t="s">
        <v>985</v>
      </c>
      <c r="VUG402" s="95">
        <v>45109</v>
      </c>
      <c r="VUH402" s="65" t="s">
        <v>11</v>
      </c>
      <c r="VUI402" s="370" t="e">
        <f>VLOOKUP(VUQ402,Teams,2)</f>
        <v>#REF!</v>
      </c>
      <c r="VUJ402" s="370" t="e">
        <f>VLOOKUP(VUR402,Teams,2)</f>
        <v>#REF!</v>
      </c>
      <c r="VUK402" s="464"/>
      <c r="VUL402" s="369">
        <v>0.33333333333333331</v>
      </c>
      <c r="VUM402" s="370" t="e">
        <f>VLOOKUP(VUI402,fields,2)</f>
        <v>#REF!</v>
      </c>
      <c r="VUN402" s="73" t="s">
        <v>985</v>
      </c>
      <c r="VUO402" s="95">
        <v>45109</v>
      </c>
      <c r="VUP402" s="65" t="s">
        <v>11</v>
      </c>
      <c r="VUQ402" s="370" t="e">
        <f>VLOOKUP(VUY402,Teams,2)</f>
        <v>#REF!</v>
      </c>
      <c r="VUR402" s="370" t="e">
        <f>VLOOKUP(VUZ402,Teams,2)</f>
        <v>#REF!</v>
      </c>
      <c r="VUS402" s="464"/>
      <c r="VUT402" s="369">
        <v>0.33333333333333331</v>
      </c>
      <c r="VUU402" s="370" t="e">
        <f>VLOOKUP(VUQ402,fields,2)</f>
        <v>#REF!</v>
      </c>
      <c r="VUV402" s="73" t="s">
        <v>985</v>
      </c>
      <c r="VUW402" s="95">
        <v>45109</v>
      </c>
      <c r="VUX402" s="65" t="s">
        <v>11</v>
      </c>
      <c r="VUY402" s="370" t="e">
        <f>VLOOKUP(VVG402,Teams,2)</f>
        <v>#REF!</v>
      </c>
      <c r="VUZ402" s="370" t="e">
        <f>VLOOKUP(VVH402,Teams,2)</f>
        <v>#REF!</v>
      </c>
      <c r="VVA402" s="464"/>
      <c r="VVB402" s="369">
        <v>0.33333333333333331</v>
      </c>
      <c r="VVC402" s="370" t="e">
        <f>VLOOKUP(VUY402,fields,2)</f>
        <v>#REF!</v>
      </c>
      <c r="VVD402" s="73" t="s">
        <v>985</v>
      </c>
      <c r="VVE402" s="95">
        <v>45109</v>
      </c>
      <c r="VVF402" s="65" t="s">
        <v>11</v>
      </c>
      <c r="VVG402" s="370" t="e">
        <f>VLOOKUP(VVO402,Teams,2)</f>
        <v>#REF!</v>
      </c>
      <c r="VVH402" s="370" t="e">
        <f>VLOOKUP(VVP402,Teams,2)</f>
        <v>#REF!</v>
      </c>
      <c r="VVI402" s="464"/>
      <c r="VVJ402" s="369">
        <v>0.33333333333333331</v>
      </c>
      <c r="VVK402" s="370" t="e">
        <f>VLOOKUP(VVG402,fields,2)</f>
        <v>#REF!</v>
      </c>
      <c r="VVL402" s="73" t="s">
        <v>985</v>
      </c>
      <c r="VVM402" s="95">
        <v>45109</v>
      </c>
      <c r="VVN402" s="65" t="s">
        <v>11</v>
      </c>
      <c r="VVO402" s="370" t="e">
        <f>VLOOKUP(VVW402,Teams,2)</f>
        <v>#REF!</v>
      </c>
      <c r="VVP402" s="370" t="e">
        <f>VLOOKUP(VVX402,Teams,2)</f>
        <v>#REF!</v>
      </c>
      <c r="VVQ402" s="464"/>
      <c r="VVR402" s="369">
        <v>0.33333333333333331</v>
      </c>
      <c r="VVS402" s="370" t="e">
        <f>VLOOKUP(VVO402,fields,2)</f>
        <v>#REF!</v>
      </c>
      <c r="VVT402" s="73" t="s">
        <v>985</v>
      </c>
      <c r="VVU402" s="95">
        <v>45109</v>
      </c>
      <c r="VVV402" s="65" t="s">
        <v>11</v>
      </c>
      <c r="VVW402" s="370" t="e">
        <f>VLOOKUP(VWE402,Teams,2)</f>
        <v>#REF!</v>
      </c>
      <c r="VVX402" s="370" t="e">
        <f>VLOOKUP(VWF402,Teams,2)</f>
        <v>#REF!</v>
      </c>
      <c r="VVY402" s="464"/>
      <c r="VVZ402" s="369">
        <v>0.33333333333333331</v>
      </c>
      <c r="VWA402" s="370" t="e">
        <f>VLOOKUP(VVW402,fields,2)</f>
        <v>#REF!</v>
      </c>
      <c r="VWB402" s="73" t="s">
        <v>985</v>
      </c>
      <c r="VWC402" s="95">
        <v>45109</v>
      </c>
      <c r="VWD402" s="65" t="s">
        <v>11</v>
      </c>
      <c r="VWE402" s="370" t="e">
        <f>VLOOKUP(VWM402,Teams,2)</f>
        <v>#REF!</v>
      </c>
      <c r="VWF402" s="370" t="e">
        <f>VLOOKUP(VWN402,Teams,2)</f>
        <v>#REF!</v>
      </c>
      <c r="VWG402" s="464"/>
      <c r="VWH402" s="369">
        <v>0.33333333333333331</v>
      </c>
      <c r="VWI402" s="370" t="e">
        <f>VLOOKUP(VWE402,fields,2)</f>
        <v>#REF!</v>
      </c>
      <c r="VWJ402" s="73" t="s">
        <v>985</v>
      </c>
      <c r="VWK402" s="95">
        <v>45109</v>
      </c>
      <c r="VWL402" s="65" t="s">
        <v>11</v>
      </c>
      <c r="VWM402" s="370" t="e">
        <f>VLOOKUP(VWU402,Teams,2)</f>
        <v>#REF!</v>
      </c>
      <c r="VWN402" s="370" t="e">
        <f>VLOOKUP(VWV402,Teams,2)</f>
        <v>#REF!</v>
      </c>
      <c r="VWO402" s="464"/>
      <c r="VWP402" s="369">
        <v>0.33333333333333331</v>
      </c>
      <c r="VWQ402" s="370" t="e">
        <f>VLOOKUP(VWM402,fields,2)</f>
        <v>#REF!</v>
      </c>
      <c r="VWR402" s="73" t="s">
        <v>985</v>
      </c>
      <c r="VWS402" s="95">
        <v>45109</v>
      </c>
      <c r="VWT402" s="65" t="s">
        <v>11</v>
      </c>
      <c r="VWU402" s="370" t="e">
        <f>VLOOKUP(VXC402,Teams,2)</f>
        <v>#REF!</v>
      </c>
      <c r="VWV402" s="370" t="e">
        <f>VLOOKUP(VXD402,Teams,2)</f>
        <v>#REF!</v>
      </c>
      <c r="VWW402" s="464"/>
      <c r="VWX402" s="369">
        <v>0.33333333333333331</v>
      </c>
      <c r="VWY402" s="370" t="e">
        <f>VLOOKUP(VWU402,fields,2)</f>
        <v>#REF!</v>
      </c>
      <c r="VWZ402" s="73" t="s">
        <v>985</v>
      </c>
      <c r="VXA402" s="95">
        <v>45109</v>
      </c>
      <c r="VXB402" s="65" t="s">
        <v>11</v>
      </c>
      <c r="VXC402" s="370" t="e">
        <f>VLOOKUP(VXK402,Teams,2)</f>
        <v>#REF!</v>
      </c>
      <c r="VXD402" s="370" t="e">
        <f>VLOOKUP(VXL402,Teams,2)</f>
        <v>#REF!</v>
      </c>
      <c r="VXE402" s="464"/>
      <c r="VXF402" s="369">
        <v>0.33333333333333331</v>
      </c>
      <c r="VXG402" s="370" t="e">
        <f>VLOOKUP(VXC402,fields,2)</f>
        <v>#REF!</v>
      </c>
      <c r="VXH402" s="73" t="s">
        <v>985</v>
      </c>
      <c r="VXI402" s="95">
        <v>45109</v>
      </c>
      <c r="VXJ402" s="65" t="s">
        <v>11</v>
      </c>
      <c r="VXK402" s="370" t="e">
        <f>VLOOKUP(VXS402,Teams,2)</f>
        <v>#REF!</v>
      </c>
      <c r="VXL402" s="370" t="e">
        <f>VLOOKUP(VXT402,Teams,2)</f>
        <v>#REF!</v>
      </c>
      <c r="VXM402" s="464"/>
      <c r="VXN402" s="369">
        <v>0.33333333333333331</v>
      </c>
      <c r="VXO402" s="370" t="e">
        <f>VLOOKUP(VXK402,fields,2)</f>
        <v>#REF!</v>
      </c>
      <c r="VXP402" s="73" t="s">
        <v>985</v>
      </c>
      <c r="VXQ402" s="95">
        <v>45109</v>
      </c>
      <c r="VXR402" s="65" t="s">
        <v>11</v>
      </c>
      <c r="VXS402" s="370" t="e">
        <f>VLOOKUP(VYA402,Teams,2)</f>
        <v>#REF!</v>
      </c>
      <c r="VXT402" s="370" t="e">
        <f>VLOOKUP(VYB402,Teams,2)</f>
        <v>#REF!</v>
      </c>
      <c r="VXU402" s="464"/>
      <c r="VXV402" s="369">
        <v>0.33333333333333331</v>
      </c>
      <c r="VXW402" s="370" t="e">
        <f>VLOOKUP(VXS402,fields,2)</f>
        <v>#REF!</v>
      </c>
      <c r="VXX402" s="73" t="s">
        <v>985</v>
      </c>
      <c r="VXY402" s="95">
        <v>45109</v>
      </c>
      <c r="VXZ402" s="65" t="s">
        <v>11</v>
      </c>
      <c r="VYA402" s="370" t="e">
        <f>VLOOKUP(VYI402,Teams,2)</f>
        <v>#REF!</v>
      </c>
      <c r="VYB402" s="370" t="e">
        <f>VLOOKUP(VYJ402,Teams,2)</f>
        <v>#REF!</v>
      </c>
      <c r="VYC402" s="464"/>
      <c r="VYD402" s="369">
        <v>0.33333333333333331</v>
      </c>
      <c r="VYE402" s="370" t="e">
        <f>VLOOKUP(VYA402,fields,2)</f>
        <v>#REF!</v>
      </c>
      <c r="VYF402" s="73" t="s">
        <v>985</v>
      </c>
      <c r="VYG402" s="95">
        <v>45109</v>
      </c>
      <c r="VYH402" s="65" t="s">
        <v>11</v>
      </c>
      <c r="VYI402" s="370" t="e">
        <f>VLOOKUP(VYQ402,Teams,2)</f>
        <v>#REF!</v>
      </c>
      <c r="VYJ402" s="370" t="e">
        <f>VLOOKUP(VYR402,Teams,2)</f>
        <v>#REF!</v>
      </c>
      <c r="VYK402" s="464"/>
      <c r="VYL402" s="369">
        <v>0.33333333333333331</v>
      </c>
      <c r="VYM402" s="370" t="e">
        <f>VLOOKUP(VYI402,fields,2)</f>
        <v>#REF!</v>
      </c>
      <c r="VYN402" s="73" t="s">
        <v>985</v>
      </c>
      <c r="VYO402" s="95">
        <v>45109</v>
      </c>
      <c r="VYP402" s="65" t="s">
        <v>11</v>
      </c>
      <c r="VYQ402" s="370" t="e">
        <f>VLOOKUP(VYY402,Teams,2)</f>
        <v>#REF!</v>
      </c>
      <c r="VYR402" s="370" t="e">
        <f>VLOOKUP(VYZ402,Teams,2)</f>
        <v>#REF!</v>
      </c>
      <c r="VYS402" s="464"/>
      <c r="VYT402" s="369">
        <v>0.33333333333333331</v>
      </c>
      <c r="VYU402" s="370" t="e">
        <f>VLOOKUP(VYQ402,fields,2)</f>
        <v>#REF!</v>
      </c>
      <c r="VYV402" s="73" t="s">
        <v>985</v>
      </c>
      <c r="VYW402" s="95">
        <v>45109</v>
      </c>
      <c r="VYX402" s="65" t="s">
        <v>11</v>
      </c>
      <c r="VYY402" s="370" t="e">
        <f>VLOOKUP(VZG402,Teams,2)</f>
        <v>#REF!</v>
      </c>
      <c r="VYZ402" s="370" t="e">
        <f>VLOOKUP(VZH402,Teams,2)</f>
        <v>#REF!</v>
      </c>
      <c r="VZA402" s="464"/>
      <c r="VZB402" s="369">
        <v>0.33333333333333331</v>
      </c>
      <c r="VZC402" s="370" t="e">
        <f>VLOOKUP(VYY402,fields,2)</f>
        <v>#REF!</v>
      </c>
      <c r="VZD402" s="73" t="s">
        <v>985</v>
      </c>
      <c r="VZE402" s="95">
        <v>45109</v>
      </c>
      <c r="VZF402" s="65" t="s">
        <v>11</v>
      </c>
      <c r="VZG402" s="370" t="e">
        <f>VLOOKUP(VZO402,Teams,2)</f>
        <v>#REF!</v>
      </c>
      <c r="VZH402" s="370" t="e">
        <f>VLOOKUP(VZP402,Teams,2)</f>
        <v>#REF!</v>
      </c>
      <c r="VZI402" s="464"/>
      <c r="VZJ402" s="369">
        <v>0.33333333333333331</v>
      </c>
      <c r="VZK402" s="370" t="e">
        <f>VLOOKUP(VZG402,fields,2)</f>
        <v>#REF!</v>
      </c>
      <c r="VZL402" s="73" t="s">
        <v>985</v>
      </c>
      <c r="VZM402" s="95">
        <v>45109</v>
      </c>
      <c r="VZN402" s="65" t="s">
        <v>11</v>
      </c>
      <c r="VZO402" s="370" t="e">
        <f>VLOOKUP(VZW402,Teams,2)</f>
        <v>#REF!</v>
      </c>
      <c r="VZP402" s="370" t="e">
        <f>VLOOKUP(VZX402,Teams,2)</f>
        <v>#REF!</v>
      </c>
      <c r="VZQ402" s="464"/>
      <c r="VZR402" s="369">
        <v>0.33333333333333331</v>
      </c>
      <c r="VZS402" s="370" t="e">
        <f>VLOOKUP(VZO402,fields,2)</f>
        <v>#REF!</v>
      </c>
      <c r="VZT402" s="73" t="s">
        <v>985</v>
      </c>
      <c r="VZU402" s="95">
        <v>45109</v>
      </c>
      <c r="VZV402" s="65" t="s">
        <v>11</v>
      </c>
      <c r="VZW402" s="370" t="e">
        <f>VLOOKUP(WAE402,Teams,2)</f>
        <v>#REF!</v>
      </c>
      <c r="VZX402" s="370" t="e">
        <f>VLOOKUP(WAF402,Teams,2)</f>
        <v>#REF!</v>
      </c>
      <c r="VZY402" s="464"/>
      <c r="VZZ402" s="369">
        <v>0.33333333333333331</v>
      </c>
      <c r="WAA402" s="370" t="e">
        <f>VLOOKUP(VZW402,fields,2)</f>
        <v>#REF!</v>
      </c>
      <c r="WAB402" s="73" t="s">
        <v>985</v>
      </c>
      <c r="WAC402" s="95">
        <v>45109</v>
      </c>
      <c r="WAD402" s="65" t="s">
        <v>11</v>
      </c>
      <c r="WAE402" s="370" t="e">
        <f>VLOOKUP(WAM402,Teams,2)</f>
        <v>#REF!</v>
      </c>
      <c r="WAF402" s="370" t="e">
        <f>VLOOKUP(WAN402,Teams,2)</f>
        <v>#REF!</v>
      </c>
      <c r="WAG402" s="464"/>
      <c r="WAH402" s="369">
        <v>0.33333333333333331</v>
      </c>
      <c r="WAI402" s="370" t="e">
        <f>VLOOKUP(WAE402,fields,2)</f>
        <v>#REF!</v>
      </c>
      <c r="WAJ402" s="73" t="s">
        <v>985</v>
      </c>
      <c r="WAK402" s="95">
        <v>45109</v>
      </c>
      <c r="WAL402" s="65" t="s">
        <v>11</v>
      </c>
      <c r="WAM402" s="370" t="e">
        <f>VLOOKUP(WAU402,Teams,2)</f>
        <v>#REF!</v>
      </c>
      <c r="WAN402" s="370" t="e">
        <f>VLOOKUP(WAV402,Teams,2)</f>
        <v>#REF!</v>
      </c>
      <c r="WAO402" s="464"/>
      <c r="WAP402" s="369">
        <v>0.33333333333333331</v>
      </c>
      <c r="WAQ402" s="370" t="e">
        <f>VLOOKUP(WAM402,fields,2)</f>
        <v>#REF!</v>
      </c>
      <c r="WAR402" s="73" t="s">
        <v>985</v>
      </c>
      <c r="WAS402" s="95">
        <v>45109</v>
      </c>
      <c r="WAT402" s="65" t="s">
        <v>11</v>
      </c>
      <c r="WAU402" s="370" t="e">
        <f>VLOOKUP(WBC402,Teams,2)</f>
        <v>#REF!</v>
      </c>
      <c r="WAV402" s="370" t="e">
        <f>VLOOKUP(WBD402,Teams,2)</f>
        <v>#REF!</v>
      </c>
      <c r="WAW402" s="464"/>
      <c r="WAX402" s="369">
        <v>0.33333333333333331</v>
      </c>
      <c r="WAY402" s="370" t="e">
        <f>VLOOKUP(WAU402,fields,2)</f>
        <v>#REF!</v>
      </c>
      <c r="WAZ402" s="73" t="s">
        <v>985</v>
      </c>
      <c r="WBA402" s="95">
        <v>45109</v>
      </c>
      <c r="WBB402" s="65" t="s">
        <v>11</v>
      </c>
      <c r="WBC402" s="370" t="e">
        <f>VLOOKUP(WBK402,Teams,2)</f>
        <v>#REF!</v>
      </c>
      <c r="WBD402" s="370" t="e">
        <f>VLOOKUP(WBL402,Teams,2)</f>
        <v>#REF!</v>
      </c>
      <c r="WBE402" s="464"/>
      <c r="WBF402" s="369">
        <v>0.33333333333333331</v>
      </c>
      <c r="WBG402" s="370" t="e">
        <f>VLOOKUP(WBC402,fields,2)</f>
        <v>#REF!</v>
      </c>
      <c r="WBH402" s="73" t="s">
        <v>985</v>
      </c>
      <c r="WBI402" s="95">
        <v>45109</v>
      </c>
      <c r="WBJ402" s="65" t="s">
        <v>11</v>
      </c>
      <c r="WBK402" s="370" t="e">
        <f>VLOOKUP(WBS402,Teams,2)</f>
        <v>#REF!</v>
      </c>
      <c r="WBL402" s="370" t="e">
        <f>VLOOKUP(WBT402,Teams,2)</f>
        <v>#REF!</v>
      </c>
      <c r="WBM402" s="464"/>
      <c r="WBN402" s="369">
        <v>0.33333333333333331</v>
      </c>
      <c r="WBO402" s="370" t="e">
        <f>VLOOKUP(WBK402,fields,2)</f>
        <v>#REF!</v>
      </c>
      <c r="WBP402" s="73" t="s">
        <v>985</v>
      </c>
      <c r="WBQ402" s="95">
        <v>45109</v>
      </c>
      <c r="WBR402" s="65" t="s">
        <v>11</v>
      </c>
      <c r="WBS402" s="370" t="e">
        <f>VLOOKUP(WCA402,Teams,2)</f>
        <v>#REF!</v>
      </c>
      <c r="WBT402" s="370" t="e">
        <f>VLOOKUP(WCB402,Teams,2)</f>
        <v>#REF!</v>
      </c>
      <c r="WBU402" s="464"/>
      <c r="WBV402" s="369">
        <v>0.33333333333333331</v>
      </c>
      <c r="WBW402" s="370" t="e">
        <f>VLOOKUP(WBS402,fields,2)</f>
        <v>#REF!</v>
      </c>
      <c r="WBX402" s="73" t="s">
        <v>985</v>
      </c>
      <c r="WBY402" s="95">
        <v>45109</v>
      </c>
      <c r="WBZ402" s="65" t="s">
        <v>11</v>
      </c>
      <c r="WCA402" s="370" t="e">
        <f>VLOOKUP(WCI402,Teams,2)</f>
        <v>#REF!</v>
      </c>
      <c r="WCB402" s="370" t="e">
        <f>VLOOKUP(WCJ402,Teams,2)</f>
        <v>#REF!</v>
      </c>
      <c r="WCC402" s="464"/>
      <c r="WCD402" s="369">
        <v>0.33333333333333331</v>
      </c>
      <c r="WCE402" s="370" t="e">
        <f>VLOOKUP(WCA402,fields,2)</f>
        <v>#REF!</v>
      </c>
      <c r="WCF402" s="73" t="s">
        <v>985</v>
      </c>
      <c r="WCG402" s="95">
        <v>45109</v>
      </c>
      <c r="WCH402" s="65" t="s">
        <v>11</v>
      </c>
      <c r="WCI402" s="370" t="e">
        <f>VLOOKUP(WCQ402,Teams,2)</f>
        <v>#REF!</v>
      </c>
      <c r="WCJ402" s="370" t="e">
        <f>VLOOKUP(WCR402,Teams,2)</f>
        <v>#REF!</v>
      </c>
      <c r="WCK402" s="464"/>
      <c r="WCL402" s="369">
        <v>0.33333333333333331</v>
      </c>
      <c r="WCM402" s="370" t="e">
        <f>VLOOKUP(WCI402,fields,2)</f>
        <v>#REF!</v>
      </c>
      <c r="WCN402" s="73" t="s">
        <v>985</v>
      </c>
      <c r="WCO402" s="95">
        <v>45109</v>
      </c>
      <c r="WCP402" s="65" t="s">
        <v>11</v>
      </c>
      <c r="WCQ402" s="370" t="e">
        <f>VLOOKUP(WCY402,Teams,2)</f>
        <v>#REF!</v>
      </c>
      <c r="WCR402" s="370" t="e">
        <f>VLOOKUP(WCZ402,Teams,2)</f>
        <v>#REF!</v>
      </c>
      <c r="WCS402" s="464"/>
      <c r="WCT402" s="369">
        <v>0.33333333333333331</v>
      </c>
      <c r="WCU402" s="370" t="e">
        <f>VLOOKUP(WCQ402,fields,2)</f>
        <v>#REF!</v>
      </c>
      <c r="WCV402" s="73" t="s">
        <v>985</v>
      </c>
      <c r="WCW402" s="95">
        <v>45109</v>
      </c>
      <c r="WCX402" s="65" t="s">
        <v>11</v>
      </c>
      <c r="WCY402" s="370" t="e">
        <f>VLOOKUP(WDG402,Teams,2)</f>
        <v>#REF!</v>
      </c>
      <c r="WCZ402" s="370" t="e">
        <f>VLOOKUP(WDH402,Teams,2)</f>
        <v>#REF!</v>
      </c>
      <c r="WDA402" s="464"/>
      <c r="WDB402" s="369">
        <v>0.33333333333333331</v>
      </c>
      <c r="WDC402" s="370" t="e">
        <f>VLOOKUP(WCY402,fields,2)</f>
        <v>#REF!</v>
      </c>
      <c r="WDD402" s="73" t="s">
        <v>985</v>
      </c>
      <c r="WDE402" s="95">
        <v>45109</v>
      </c>
      <c r="WDF402" s="65" t="s">
        <v>11</v>
      </c>
      <c r="WDG402" s="370" t="e">
        <f>VLOOKUP(WDO402,Teams,2)</f>
        <v>#REF!</v>
      </c>
      <c r="WDH402" s="370" t="e">
        <f>VLOOKUP(WDP402,Teams,2)</f>
        <v>#REF!</v>
      </c>
      <c r="WDI402" s="464"/>
      <c r="WDJ402" s="369">
        <v>0.33333333333333331</v>
      </c>
      <c r="WDK402" s="370" t="e">
        <f>VLOOKUP(WDG402,fields,2)</f>
        <v>#REF!</v>
      </c>
      <c r="WDL402" s="73" t="s">
        <v>985</v>
      </c>
      <c r="WDM402" s="95">
        <v>45109</v>
      </c>
      <c r="WDN402" s="65" t="s">
        <v>11</v>
      </c>
      <c r="WDO402" s="370" t="e">
        <f>VLOOKUP(WDW402,Teams,2)</f>
        <v>#REF!</v>
      </c>
      <c r="WDP402" s="370" t="e">
        <f>VLOOKUP(WDX402,Teams,2)</f>
        <v>#REF!</v>
      </c>
      <c r="WDQ402" s="464"/>
      <c r="WDR402" s="369">
        <v>0.33333333333333331</v>
      </c>
      <c r="WDS402" s="370" t="e">
        <f>VLOOKUP(WDO402,fields,2)</f>
        <v>#REF!</v>
      </c>
      <c r="WDT402" s="73" t="s">
        <v>985</v>
      </c>
      <c r="WDU402" s="95">
        <v>45109</v>
      </c>
      <c r="WDV402" s="65" t="s">
        <v>11</v>
      </c>
      <c r="WDW402" s="370" t="e">
        <f>VLOOKUP(WEE402,Teams,2)</f>
        <v>#REF!</v>
      </c>
      <c r="WDX402" s="370" t="e">
        <f>VLOOKUP(WEF402,Teams,2)</f>
        <v>#REF!</v>
      </c>
      <c r="WDY402" s="464"/>
      <c r="WDZ402" s="369">
        <v>0.33333333333333331</v>
      </c>
      <c r="WEA402" s="370" t="e">
        <f>VLOOKUP(WDW402,fields,2)</f>
        <v>#REF!</v>
      </c>
      <c r="WEB402" s="73" t="s">
        <v>985</v>
      </c>
      <c r="WEC402" s="95">
        <v>45109</v>
      </c>
      <c r="WED402" s="65" t="s">
        <v>11</v>
      </c>
      <c r="WEE402" s="370" t="e">
        <f>VLOOKUP(WEM402,Teams,2)</f>
        <v>#REF!</v>
      </c>
      <c r="WEF402" s="370" t="e">
        <f>VLOOKUP(WEN402,Teams,2)</f>
        <v>#REF!</v>
      </c>
      <c r="WEG402" s="464"/>
      <c r="WEH402" s="369">
        <v>0.33333333333333331</v>
      </c>
      <c r="WEI402" s="370" t="e">
        <f>VLOOKUP(WEE402,fields,2)</f>
        <v>#REF!</v>
      </c>
      <c r="WEJ402" s="73" t="s">
        <v>985</v>
      </c>
      <c r="WEK402" s="95">
        <v>45109</v>
      </c>
      <c r="WEL402" s="65" t="s">
        <v>11</v>
      </c>
      <c r="WEM402" s="370" t="e">
        <f>VLOOKUP(WEU402,Teams,2)</f>
        <v>#REF!</v>
      </c>
      <c r="WEN402" s="370" t="e">
        <f>VLOOKUP(WEV402,Teams,2)</f>
        <v>#REF!</v>
      </c>
      <c r="WEO402" s="464"/>
      <c r="WEP402" s="369">
        <v>0.33333333333333331</v>
      </c>
      <c r="WEQ402" s="370" t="e">
        <f>VLOOKUP(WEM402,fields,2)</f>
        <v>#REF!</v>
      </c>
      <c r="WER402" s="73" t="s">
        <v>985</v>
      </c>
      <c r="WES402" s="95">
        <v>45109</v>
      </c>
      <c r="WET402" s="65" t="s">
        <v>11</v>
      </c>
      <c r="WEU402" s="370" t="e">
        <f>VLOOKUP(WFC402,Teams,2)</f>
        <v>#REF!</v>
      </c>
      <c r="WEV402" s="370" t="e">
        <f>VLOOKUP(WFD402,Teams,2)</f>
        <v>#REF!</v>
      </c>
      <c r="WEW402" s="464"/>
      <c r="WEX402" s="369">
        <v>0.33333333333333331</v>
      </c>
      <c r="WEY402" s="370" t="e">
        <f>VLOOKUP(WEU402,fields,2)</f>
        <v>#REF!</v>
      </c>
      <c r="WEZ402" s="73" t="s">
        <v>985</v>
      </c>
      <c r="WFA402" s="95">
        <v>45109</v>
      </c>
      <c r="WFB402" s="65" t="s">
        <v>11</v>
      </c>
      <c r="WFC402" s="370" t="e">
        <f>VLOOKUP(WFK402,Teams,2)</f>
        <v>#REF!</v>
      </c>
      <c r="WFD402" s="370" t="e">
        <f>VLOOKUP(WFL402,Teams,2)</f>
        <v>#REF!</v>
      </c>
      <c r="WFE402" s="464"/>
      <c r="WFF402" s="369">
        <v>0.33333333333333331</v>
      </c>
      <c r="WFG402" s="370" t="e">
        <f>VLOOKUP(WFC402,fields,2)</f>
        <v>#REF!</v>
      </c>
      <c r="WFH402" s="73" t="s">
        <v>985</v>
      </c>
      <c r="WFI402" s="95">
        <v>45109</v>
      </c>
      <c r="WFJ402" s="65" t="s">
        <v>11</v>
      </c>
      <c r="WFK402" s="370" t="e">
        <f>VLOOKUP(WFS402,Teams,2)</f>
        <v>#REF!</v>
      </c>
      <c r="WFL402" s="370" t="e">
        <f>VLOOKUP(WFT402,Teams,2)</f>
        <v>#REF!</v>
      </c>
      <c r="WFM402" s="464"/>
      <c r="WFN402" s="369">
        <v>0.33333333333333331</v>
      </c>
      <c r="WFO402" s="370" t="e">
        <f>VLOOKUP(WFK402,fields,2)</f>
        <v>#REF!</v>
      </c>
      <c r="WFP402" s="73" t="s">
        <v>985</v>
      </c>
      <c r="WFQ402" s="95">
        <v>45109</v>
      </c>
      <c r="WFR402" s="65" t="s">
        <v>11</v>
      </c>
      <c r="WFS402" s="370" t="e">
        <f>VLOOKUP(WGA402,Teams,2)</f>
        <v>#REF!</v>
      </c>
      <c r="WFT402" s="370" t="e">
        <f>VLOOKUP(WGB402,Teams,2)</f>
        <v>#REF!</v>
      </c>
      <c r="WFU402" s="464"/>
      <c r="WFV402" s="369">
        <v>0.33333333333333331</v>
      </c>
      <c r="WFW402" s="370" t="e">
        <f>VLOOKUP(WFS402,fields,2)</f>
        <v>#REF!</v>
      </c>
      <c r="WFX402" s="73" t="s">
        <v>985</v>
      </c>
      <c r="WFY402" s="95">
        <v>45109</v>
      </c>
      <c r="WFZ402" s="65" t="s">
        <v>11</v>
      </c>
      <c r="WGA402" s="370" t="e">
        <f>VLOOKUP(WGI402,Teams,2)</f>
        <v>#REF!</v>
      </c>
      <c r="WGB402" s="370" t="e">
        <f>VLOOKUP(WGJ402,Teams,2)</f>
        <v>#REF!</v>
      </c>
      <c r="WGC402" s="464"/>
      <c r="WGD402" s="369">
        <v>0.33333333333333331</v>
      </c>
      <c r="WGE402" s="370" t="e">
        <f>VLOOKUP(WGA402,fields,2)</f>
        <v>#REF!</v>
      </c>
      <c r="WGF402" s="73" t="s">
        <v>985</v>
      </c>
      <c r="WGG402" s="95">
        <v>45109</v>
      </c>
      <c r="WGH402" s="65" t="s">
        <v>11</v>
      </c>
      <c r="WGI402" s="370" t="e">
        <f>VLOOKUP(WGQ402,Teams,2)</f>
        <v>#REF!</v>
      </c>
      <c r="WGJ402" s="370" t="e">
        <f>VLOOKUP(WGR402,Teams,2)</f>
        <v>#REF!</v>
      </c>
      <c r="WGK402" s="464"/>
      <c r="WGL402" s="369">
        <v>0.33333333333333331</v>
      </c>
      <c r="WGM402" s="370" t="e">
        <f>VLOOKUP(WGI402,fields,2)</f>
        <v>#REF!</v>
      </c>
      <c r="WGN402" s="73" t="s">
        <v>985</v>
      </c>
      <c r="WGO402" s="95">
        <v>45109</v>
      </c>
      <c r="WGP402" s="65" t="s">
        <v>11</v>
      </c>
      <c r="WGQ402" s="370" t="e">
        <f>VLOOKUP(WGY402,Teams,2)</f>
        <v>#REF!</v>
      </c>
      <c r="WGR402" s="370" t="e">
        <f>VLOOKUP(WGZ402,Teams,2)</f>
        <v>#REF!</v>
      </c>
      <c r="WGS402" s="464"/>
      <c r="WGT402" s="369">
        <v>0.33333333333333331</v>
      </c>
      <c r="WGU402" s="370" t="e">
        <f>VLOOKUP(WGQ402,fields,2)</f>
        <v>#REF!</v>
      </c>
      <c r="WGV402" s="73" t="s">
        <v>985</v>
      </c>
      <c r="WGW402" s="95">
        <v>45109</v>
      </c>
      <c r="WGX402" s="65" t="s">
        <v>11</v>
      </c>
      <c r="WGY402" s="370" t="e">
        <f>VLOOKUP(WHG402,Teams,2)</f>
        <v>#REF!</v>
      </c>
      <c r="WGZ402" s="370" t="e">
        <f>VLOOKUP(WHH402,Teams,2)</f>
        <v>#REF!</v>
      </c>
      <c r="WHA402" s="464"/>
      <c r="WHB402" s="369">
        <v>0.33333333333333331</v>
      </c>
      <c r="WHC402" s="370" t="e">
        <f>VLOOKUP(WGY402,fields,2)</f>
        <v>#REF!</v>
      </c>
      <c r="WHD402" s="73" t="s">
        <v>985</v>
      </c>
      <c r="WHE402" s="95">
        <v>45109</v>
      </c>
      <c r="WHF402" s="65" t="s">
        <v>11</v>
      </c>
      <c r="WHG402" s="370" t="e">
        <f>VLOOKUP(WHO402,Teams,2)</f>
        <v>#REF!</v>
      </c>
      <c r="WHH402" s="370" t="e">
        <f>VLOOKUP(WHP402,Teams,2)</f>
        <v>#REF!</v>
      </c>
      <c r="WHI402" s="464"/>
      <c r="WHJ402" s="369">
        <v>0.33333333333333331</v>
      </c>
      <c r="WHK402" s="370" t="e">
        <f>VLOOKUP(WHG402,fields,2)</f>
        <v>#REF!</v>
      </c>
      <c r="WHL402" s="73" t="s">
        <v>985</v>
      </c>
      <c r="WHM402" s="95">
        <v>45109</v>
      </c>
      <c r="WHN402" s="65" t="s">
        <v>11</v>
      </c>
      <c r="WHO402" s="370" t="e">
        <f>VLOOKUP(WHW402,Teams,2)</f>
        <v>#REF!</v>
      </c>
      <c r="WHP402" s="370" t="e">
        <f>VLOOKUP(WHX402,Teams,2)</f>
        <v>#REF!</v>
      </c>
      <c r="WHQ402" s="464"/>
      <c r="WHR402" s="369">
        <v>0.33333333333333331</v>
      </c>
      <c r="WHS402" s="370" t="e">
        <f>VLOOKUP(WHO402,fields,2)</f>
        <v>#REF!</v>
      </c>
      <c r="WHT402" s="73" t="s">
        <v>985</v>
      </c>
      <c r="WHU402" s="95">
        <v>45109</v>
      </c>
      <c r="WHV402" s="65" t="s">
        <v>11</v>
      </c>
      <c r="WHW402" s="370" t="e">
        <f>VLOOKUP(WIE402,Teams,2)</f>
        <v>#REF!</v>
      </c>
      <c r="WHX402" s="370" t="e">
        <f>VLOOKUP(WIF402,Teams,2)</f>
        <v>#REF!</v>
      </c>
      <c r="WHY402" s="464"/>
      <c r="WHZ402" s="369">
        <v>0.33333333333333331</v>
      </c>
      <c r="WIA402" s="370" t="e">
        <f>VLOOKUP(WHW402,fields,2)</f>
        <v>#REF!</v>
      </c>
      <c r="WIB402" s="73" t="s">
        <v>985</v>
      </c>
      <c r="WIC402" s="95">
        <v>45109</v>
      </c>
      <c r="WID402" s="65" t="s">
        <v>11</v>
      </c>
      <c r="WIE402" s="370" t="e">
        <f>VLOOKUP(WIM402,Teams,2)</f>
        <v>#REF!</v>
      </c>
      <c r="WIF402" s="370" t="e">
        <f>VLOOKUP(WIN402,Teams,2)</f>
        <v>#REF!</v>
      </c>
      <c r="WIG402" s="464"/>
      <c r="WIH402" s="369">
        <v>0.33333333333333331</v>
      </c>
      <c r="WII402" s="370" t="e">
        <f>VLOOKUP(WIE402,fields,2)</f>
        <v>#REF!</v>
      </c>
      <c r="WIJ402" s="73" t="s">
        <v>985</v>
      </c>
      <c r="WIK402" s="95">
        <v>45109</v>
      </c>
      <c r="WIL402" s="65" t="s">
        <v>11</v>
      </c>
      <c r="WIM402" s="370" t="e">
        <f>VLOOKUP(WIU402,Teams,2)</f>
        <v>#REF!</v>
      </c>
      <c r="WIN402" s="370" t="e">
        <f>VLOOKUP(WIV402,Teams,2)</f>
        <v>#REF!</v>
      </c>
      <c r="WIO402" s="464"/>
      <c r="WIP402" s="369">
        <v>0.33333333333333331</v>
      </c>
      <c r="WIQ402" s="370" t="e">
        <f>VLOOKUP(WIM402,fields,2)</f>
        <v>#REF!</v>
      </c>
      <c r="WIR402" s="73" t="s">
        <v>985</v>
      </c>
      <c r="WIS402" s="95">
        <v>45109</v>
      </c>
      <c r="WIT402" s="65" t="s">
        <v>11</v>
      </c>
      <c r="WIU402" s="370" t="e">
        <f>VLOOKUP(WJC402,Teams,2)</f>
        <v>#REF!</v>
      </c>
      <c r="WIV402" s="370" t="e">
        <f>VLOOKUP(WJD402,Teams,2)</f>
        <v>#REF!</v>
      </c>
      <c r="WIW402" s="464"/>
      <c r="WIX402" s="369">
        <v>0.33333333333333331</v>
      </c>
      <c r="WIY402" s="370" t="e">
        <f>VLOOKUP(WIU402,fields,2)</f>
        <v>#REF!</v>
      </c>
      <c r="WIZ402" s="73" t="s">
        <v>985</v>
      </c>
      <c r="WJA402" s="95">
        <v>45109</v>
      </c>
      <c r="WJB402" s="65" t="s">
        <v>11</v>
      </c>
      <c r="WJC402" s="370" t="e">
        <f>VLOOKUP(WJK402,Teams,2)</f>
        <v>#REF!</v>
      </c>
      <c r="WJD402" s="370" t="e">
        <f>VLOOKUP(WJL402,Teams,2)</f>
        <v>#REF!</v>
      </c>
      <c r="WJE402" s="464"/>
      <c r="WJF402" s="369">
        <v>0.33333333333333331</v>
      </c>
      <c r="WJG402" s="370" t="e">
        <f>VLOOKUP(WJC402,fields,2)</f>
        <v>#REF!</v>
      </c>
      <c r="WJH402" s="73" t="s">
        <v>985</v>
      </c>
      <c r="WJI402" s="95">
        <v>45109</v>
      </c>
      <c r="WJJ402" s="65" t="s">
        <v>11</v>
      </c>
      <c r="WJK402" s="370" t="e">
        <f>VLOOKUP(WJS402,Teams,2)</f>
        <v>#REF!</v>
      </c>
      <c r="WJL402" s="370" t="e">
        <f>VLOOKUP(WJT402,Teams,2)</f>
        <v>#REF!</v>
      </c>
      <c r="WJM402" s="464"/>
      <c r="WJN402" s="369">
        <v>0.33333333333333331</v>
      </c>
      <c r="WJO402" s="370" t="e">
        <f>VLOOKUP(WJK402,fields,2)</f>
        <v>#REF!</v>
      </c>
      <c r="WJP402" s="73" t="s">
        <v>985</v>
      </c>
      <c r="WJQ402" s="95">
        <v>45109</v>
      </c>
      <c r="WJR402" s="65" t="s">
        <v>11</v>
      </c>
      <c r="WJS402" s="370" t="e">
        <f>VLOOKUP(WKA402,Teams,2)</f>
        <v>#REF!</v>
      </c>
      <c r="WJT402" s="370" t="e">
        <f>VLOOKUP(WKB402,Teams,2)</f>
        <v>#REF!</v>
      </c>
      <c r="WJU402" s="464"/>
      <c r="WJV402" s="369">
        <v>0.33333333333333331</v>
      </c>
      <c r="WJW402" s="370" t="e">
        <f>VLOOKUP(WJS402,fields,2)</f>
        <v>#REF!</v>
      </c>
      <c r="WJX402" s="73" t="s">
        <v>985</v>
      </c>
      <c r="WJY402" s="95">
        <v>45109</v>
      </c>
      <c r="WJZ402" s="65" t="s">
        <v>11</v>
      </c>
      <c r="WKA402" s="370" t="e">
        <f>VLOOKUP(WKI402,Teams,2)</f>
        <v>#REF!</v>
      </c>
      <c r="WKB402" s="370" t="e">
        <f>VLOOKUP(WKJ402,Teams,2)</f>
        <v>#REF!</v>
      </c>
      <c r="WKC402" s="464"/>
      <c r="WKD402" s="369">
        <v>0.33333333333333331</v>
      </c>
      <c r="WKE402" s="370" t="e">
        <f>VLOOKUP(WKA402,fields,2)</f>
        <v>#REF!</v>
      </c>
      <c r="WKF402" s="73" t="s">
        <v>985</v>
      </c>
      <c r="WKG402" s="95">
        <v>45109</v>
      </c>
      <c r="WKH402" s="65" t="s">
        <v>11</v>
      </c>
      <c r="WKI402" s="370" t="e">
        <f>VLOOKUP(WKQ402,Teams,2)</f>
        <v>#REF!</v>
      </c>
      <c r="WKJ402" s="370" t="e">
        <f>VLOOKUP(WKR402,Teams,2)</f>
        <v>#REF!</v>
      </c>
      <c r="WKK402" s="464"/>
      <c r="WKL402" s="369">
        <v>0.33333333333333331</v>
      </c>
      <c r="WKM402" s="370" t="e">
        <f>VLOOKUP(WKI402,fields,2)</f>
        <v>#REF!</v>
      </c>
      <c r="WKN402" s="73" t="s">
        <v>985</v>
      </c>
      <c r="WKO402" s="95">
        <v>45109</v>
      </c>
      <c r="WKP402" s="65" t="s">
        <v>11</v>
      </c>
      <c r="WKQ402" s="370" t="e">
        <f>VLOOKUP(WKY402,Teams,2)</f>
        <v>#REF!</v>
      </c>
      <c r="WKR402" s="370" t="e">
        <f>VLOOKUP(WKZ402,Teams,2)</f>
        <v>#REF!</v>
      </c>
      <c r="WKS402" s="464"/>
      <c r="WKT402" s="369">
        <v>0.33333333333333331</v>
      </c>
      <c r="WKU402" s="370" t="e">
        <f>VLOOKUP(WKQ402,fields,2)</f>
        <v>#REF!</v>
      </c>
      <c r="WKV402" s="73" t="s">
        <v>985</v>
      </c>
      <c r="WKW402" s="95">
        <v>45109</v>
      </c>
      <c r="WKX402" s="65" t="s">
        <v>11</v>
      </c>
      <c r="WKY402" s="370" t="e">
        <f>VLOOKUP(WLG402,Teams,2)</f>
        <v>#REF!</v>
      </c>
      <c r="WKZ402" s="370" t="e">
        <f>VLOOKUP(WLH402,Teams,2)</f>
        <v>#REF!</v>
      </c>
      <c r="WLA402" s="464"/>
      <c r="WLB402" s="369">
        <v>0.33333333333333331</v>
      </c>
      <c r="WLC402" s="370" t="e">
        <f>VLOOKUP(WKY402,fields,2)</f>
        <v>#REF!</v>
      </c>
      <c r="WLD402" s="73" t="s">
        <v>985</v>
      </c>
      <c r="WLE402" s="95">
        <v>45109</v>
      </c>
      <c r="WLF402" s="65" t="s">
        <v>11</v>
      </c>
      <c r="WLG402" s="370" t="e">
        <f>VLOOKUP(WLO402,Teams,2)</f>
        <v>#REF!</v>
      </c>
      <c r="WLH402" s="370" t="e">
        <f>VLOOKUP(WLP402,Teams,2)</f>
        <v>#REF!</v>
      </c>
      <c r="WLI402" s="464"/>
      <c r="WLJ402" s="369">
        <v>0.33333333333333331</v>
      </c>
      <c r="WLK402" s="370" t="e">
        <f>VLOOKUP(WLG402,fields,2)</f>
        <v>#REF!</v>
      </c>
      <c r="WLL402" s="73" t="s">
        <v>985</v>
      </c>
      <c r="WLM402" s="95">
        <v>45109</v>
      </c>
      <c r="WLN402" s="65" t="s">
        <v>11</v>
      </c>
      <c r="WLO402" s="370" t="e">
        <f>VLOOKUP(WLW402,Teams,2)</f>
        <v>#REF!</v>
      </c>
      <c r="WLP402" s="370" t="e">
        <f>VLOOKUP(WLX402,Teams,2)</f>
        <v>#REF!</v>
      </c>
      <c r="WLQ402" s="464"/>
      <c r="WLR402" s="369">
        <v>0.33333333333333331</v>
      </c>
      <c r="WLS402" s="370" t="e">
        <f>VLOOKUP(WLO402,fields,2)</f>
        <v>#REF!</v>
      </c>
      <c r="WLT402" s="73" t="s">
        <v>985</v>
      </c>
      <c r="WLU402" s="95">
        <v>45109</v>
      </c>
      <c r="WLV402" s="65" t="s">
        <v>11</v>
      </c>
      <c r="WLW402" s="370" t="e">
        <f>VLOOKUP(WME402,Teams,2)</f>
        <v>#REF!</v>
      </c>
      <c r="WLX402" s="370" t="e">
        <f>VLOOKUP(WMF402,Teams,2)</f>
        <v>#REF!</v>
      </c>
      <c r="WLY402" s="464"/>
      <c r="WLZ402" s="369">
        <v>0.33333333333333331</v>
      </c>
      <c r="WMA402" s="370" t="e">
        <f>VLOOKUP(WLW402,fields,2)</f>
        <v>#REF!</v>
      </c>
      <c r="WMB402" s="73" t="s">
        <v>985</v>
      </c>
      <c r="WMC402" s="95">
        <v>45109</v>
      </c>
      <c r="WMD402" s="65" t="s">
        <v>11</v>
      </c>
      <c r="WME402" s="370" t="e">
        <f>VLOOKUP(WMM402,Teams,2)</f>
        <v>#REF!</v>
      </c>
      <c r="WMF402" s="370" t="e">
        <f>VLOOKUP(WMN402,Teams,2)</f>
        <v>#REF!</v>
      </c>
      <c r="WMG402" s="464"/>
      <c r="WMH402" s="369">
        <v>0.33333333333333331</v>
      </c>
      <c r="WMI402" s="370" t="e">
        <f>VLOOKUP(WME402,fields,2)</f>
        <v>#REF!</v>
      </c>
      <c r="WMJ402" s="73" t="s">
        <v>985</v>
      </c>
      <c r="WMK402" s="95">
        <v>45109</v>
      </c>
      <c r="WML402" s="65" t="s">
        <v>11</v>
      </c>
      <c r="WMM402" s="370" t="e">
        <f>VLOOKUP(WMU402,Teams,2)</f>
        <v>#REF!</v>
      </c>
      <c r="WMN402" s="370" t="e">
        <f>VLOOKUP(WMV402,Teams,2)</f>
        <v>#REF!</v>
      </c>
      <c r="WMO402" s="464"/>
      <c r="WMP402" s="369">
        <v>0.33333333333333331</v>
      </c>
      <c r="WMQ402" s="370" t="e">
        <f>VLOOKUP(WMM402,fields,2)</f>
        <v>#REF!</v>
      </c>
      <c r="WMR402" s="73" t="s">
        <v>985</v>
      </c>
      <c r="WMS402" s="95">
        <v>45109</v>
      </c>
      <c r="WMT402" s="65" t="s">
        <v>11</v>
      </c>
      <c r="WMU402" s="370" t="e">
        <f>VLOOKUP(WNC402,Teams,2)</f>
        <v>#REF!</v>
      </c>
      <c r="WMV402" s="370" t="e">
        <f>VLOOKUP(WND402,Teams,2)</f>
        <v>#REF!</v>
      </c>
      <c r="WMW402" s="464"/>
      <c r="WMX402" s="369">
        <v>0.33333333333333331</v>
      </c>
      <c r="WMY402" s="370" t="e">
        <f>VLOOKUP(WMU402,fields,2)</f>
        <v>#REF!</v>
      </c>
      <c r="WMZ402" s="73" t="s">
        <v>985</v>
      </c>
      <c r="WNA402" s="95">
        <v>45109</v>
      </c>
      <c r="WNB402" s="65" t="s">
        <v>11</v>
      </c>
      <c r="WNC402" s="370" t="e">
        <f>VLOOKUP(WNK402,Teams,2)</f>
        <v>#REF!</v>
      </c>
      <c r="WND402" s="370" t="e">
        <f>VLOOKUP(WNL402,Teams,2)</f>
        <v>#REF!</v>
      </c>
      <c r="WNE402" s="464"/>
      <c r="WNF402" s="369">
        <v>0.33333333333333331</v>
      </c>
      <c r="WNG402" s="370" t="e">
        <f>VLOOKUP(WNC402,fields,2)</f>
        <v>#REF!</v>
      </c>
      <c r="WNH402" s="73" t="s">
        <v>985</v>
      </c>
      <c r="WNI402" s="95">
        <v>45109</v>
      </c>
      <c r="WNJ402" s="65" t="s">
        <v>11</v>
      </c>
      <c r="WNK402" s="370" t="e">
        <f>VLOOKUP(WNS402,Teams,2)</f>
        <v>#REF!</v>
      </c>
      <c r="WNL402" s="370" t="e">
        <f>VLOOKUP(WNT402,Teams,2)</f>
        <v>#REF!</v>
      </c>
      <c r="WNM402" s="464"/>
      <c r="WNN402" s="369">
        <v>0.33333333333333331</v>
      </c>
      <c r="WNO402" s="370" t="e">
        <f>VLOOKUP(WNK402,fields,2)</f>
        <v>#REF!</v>
      </c>
      <c r="WNP402" s="73" t="s">
        <v>985</v>
      </c>
      <c r="WNQ402" s="95">
        <v>45109</v>
      </c>
      <c r="WNR402" s="65" t="s">
        <v>11</v>
      </c>
      <c r="WNS402" s="370" t="e">
        <f>VLOOKUP(WOA402,Teams,2)</f>
        <v>#REF!</v>
      </c>
      <c r="WNT402" s="370" t="e">
        <f>VLOOKUP(WOB402,Teams,2)</f>
        <v>#REF!</v>
      </c>
      <c r="WNU402" s="464"/>
      <c r="WNV402" s="369">
        <v>0.33333333333333331</v>
      </c>
      <c r="WNW402" s="370" t="e">
        <f>VLOOKUP(WNS402,fields,2)</f>
        <v>#REF!</v>
      </c>
      <c r="WNX402" s="73" t="s">
        <v>985</v>
      </c>
      <c r="WNY402" s="95">
        <v>45109</v>
      </c>
      <c r="WNZ402" s="65" t="s">
        <v>11</v>
      </c>
      <c r="WOA402" s="370" t="e">
        <f>VLOOKUP(WOI402,Teams,2)</f>
        <v>#REF!</v>
      </c>
      <c r="WOB402" s="370" t="e">
        <f>VLOOKUP(WOJ402,Teams,2)</f>
        <v>#REF!</v>
      </c>
      <c r="WOC402" s="464"/>
      <c r="WOD402" s="369">
        <v>0.33333333333333331</v>
      </c>
      <c r="WOE402" s="370" t="e">
        <f>VLOOKUP(WOA402,fields,2)</f>
        <v>#REF!</v>
      </c>
      <c r="WOF402" s="73" t="s">
        <v>985</v>
      </c>
      <c r="WOG402" s="95">
        <v>45109</v>
      </c>
      <c r="WOH402" s="65" t="s">
        <v>11</v>
      </c>
      <c r="WOI402" s="370" t="e">
        <f>VLOOKUP(WOQ402,Teams,2)</f>
        <v>#REF!</v>
      </c>
      <c r="WOJ402" s="370" t="e">
        <f>VLOOKUP(WOR402,Teams,2)</f>
        <v>#REF!</v>
      </c>
      <c r="WOK402" s="464"/>
      <c r="WOL402" s="369">
        <v>0.33333333333333331</v>
      </c>
      <c r="WOM402" s="370" t="e">
        <f>VLOOKUP(WOI402,fields,2)</f>
        <v>#REF!</v>
      </c>
      <c r="WON402" s="73" t="s">
        <v>985</v>
      </c>
      <c r="WOO402" s="95">
        <v>45109</v>
      </c>
      <c r="WOP402" s="65" t="s">
        <v>11</v>
      </c>
      <c r="WOQ402" s="370" t="e">
        <f>VLOOKUP(WOY402,Teams,2)</f>
        <v>#REF!</v>
      </c>
      <c r="WOR402" s="370" t="e">
        <f>VLOOKUP(WOZ402,Teams,2)</f>
        <v>#REF!</v>
      </c>
      <c r="WOS402" s="464"/>
      <c r="WOT402" s="369">
        <v>0.33333333333333331</v>
      </c>
      <c r="WOU402" s="370" t="e">
        <f>VLOOKUP(WOQ402,fields,2)</f>
        <v>#REF!</v>
      </c>
      <c r="WOV402" s="73" t="s">
        <v>985</v>
      </c>
      <c r="WOW402" s="95">
        <v>45109</v>
      </c>
      <c r="WOX402" s="65" t="s">
        <v>11</v>
      </c>
      <c r="WOY402" s="370" t="e">
        <f>VLOOKUP(WPG402,Teams,2)</f>
        <v>#REF!</v>
      </c>
      <c r="WOZ402" s="370" t="e">
        <f>VLOOKUP(WPH402,Teams,2)</f>
        <v>#REF!</v>
      </c>
      <c r="WPA402" s="464"/>
      <c r="WPB402" s="369">
        <v>0.33333333333333331</v>
      </c>
      <c r="WPC402" s="370" t="e">
        <f>VLOOKUP(WOY402,fields,2)</f>
        <v>#REF!</v>
      </c>
      <c r="WPD402" s="73" t="s">
        <v>985</v>
      </c>
      <c r="WPE402" s="95">
        <v>45109</v>
      </c>
      <c r="WPF402" s="65" t="s">
        <v>11</v>
      </c>
      <c r="WPG402" s="370" t="e">
        <f>VLOOKUP(WPO402,Teams,2)</f>
        <v>#REF!</v>
      </c>
      <c r="WPH402" s="370" t="e">
        <f>VLOOKUP(WPP402,Teams,2)</f>
        <v>#REF!</v>
      </c>
      <c r="WPI402" s="464"/>
      <c r="WPJ402" s="369">
        <v>0.33333333333333331</v>
      </c>
      <c r="WPK402" s="370" t="e">
        <f>VLOOKUP(WPG402,fields,2)</f>
        <v>#REF!</v>
      </c>
      <c r="WPL402" s="73" t="s">
        <v>985</v>
      </c>
      <c r="WPM402" s="95">
        <v>45109</v>
      </c>
      <c r="WPN402" s="65" t="s">
        <v>11</v>
      </c>
      <c r="WPO402" s="370" t="e">
        <f>VLOOKUP(WPW402,Teams,2)</f>
        <v>#REF!</v>
      </c>
      <c r="WPP402" s="370" t="e">
        <f>VLOOKUP(WPX402,Teams,2)</f>
        <v>#REF!</v>
      </c>
      <c r="WPQ402" s="464"/>
      <c r="WPR402" s="369">
        <v>0.33333333333333331</v>
      </c>
      <c r="WPS402" s="370" t="e">
        <f>VLOOKUP(WPO402,fields,2)</f>
        <v>#REF!</v>
      </c>
      <c r="WPT402" s="73" t="s">
        <v>985</v>
      </c>
      <c r="WPU402" s="95">
        <v>45109</v>
      </c>
      <c r="WPV402" s="65" t="s">
        <v>11</v>
      </c>
      <c r="WPW402" s="370" t="e">
        <f>VLOOKUP(WQE402,Teams,2)</f>
        <v>#REF!</v>
      </c>
      <c r="WPX402" s="370" t="e">
        <f>VLOOKUP(WQF402,Teams,2)</f>
        <v>#REF!</v>
      </c>
      <c r="WPY402" s="464"/>
      <c r="WPZ402" s="369">
        <v>0.33333333333333331</v>
      </c>
      <c r="WQA402" s="370" t="e">
        <f>VLOOKUP(WPW402,fields,2)</f>
        <v>#REF!</v>
      </c>
      <c r="WQB402" s="73" t="s">
        <v>985</v>
      </c>
      <c r="WQC402" s="95">
        <v>45109</v>
      </c>
      <c r="WQD402" s="65" t="s">
        <v>11</v>
      </c>
      <c r="WQE402" s="370" t="e">
        <f>VLOOKUP(WQM402,Teams,2)</f>
        <v>#REF!</v>
      </c>
      <c r="WQF402" s="370" t="e">
        <f>VLOOKUP(WQN402,Teams,2)</f>
        <v>#REF!</v>
      </c>
      <c r="WQG402" s="464"/>
      <c r="WQH402" s="369">
        <v>0.33333333333333331</v>
      </c>
      <c r="WQI402" s="370" t="e">
        <f>VLOOKUP(WQE402,fields,2)</f>
        <v>#REF!</v>
      </c>
      <c r="WQJ402" s="73" t="s">
        <v>985</v>
      </c>
      <c r="WQK402" s="95">
        <v>45109</v>
      </c>
      <c r="WQL402" s="65" t="s">
        <v>11</v>
      </c>
      <c r="WQM402" s="370" t="e">
        <f>VLOOKUP(WQU402,Teams,2)</f>
        <v>#REF!</v>
      </c>
      <c r="WQN402" s="370" t="e">
        <f>VLOOKUP(WQV402,Teams,2)</f>
        <v>#REF!</v>
      </c>
      <c r="WQO402" s="464"/>
      <c r="WQP402" s="369">
        <v>0.33333333333333331</v>
      </c>
      <c r="WQQ402" s="370" t="e">
        <f>VLOOKUP(WQM402,fields,2)</f>
        <v>#REF!</v>
      </c>
      <c r="WQR402" s="73" t="s">
        <v>985</v>
      </c>
      <c r="WQS402" s="95">
        <v>45109</v>
      </c>
      <c r="WQT402" s="65" t="s">
        <v>11</v>
      </c>
      <c r="WQU402" s="370" t="e">
        <f>VLOOKUP(WRC402,Teams,2)</f>
        <v>#REF!</v>
      </c>
      <c r="WQV402" s="370" t="e">
        <f>VLOOKUP(WRD402,Teams,2)</f>
        <v>#REF!</v>
      </c>
      <c r="WQW402" s="464"/>
      <c r="WQX402" s="369">
        <v>0.33333333333333331</v>
      </c>
      <c r="WQY402" s="370" t="e">
        <f>VLOOKUP(WQU402,fields,2)</f>
        <v>#REF!</v>
      </c>
      <c r="WQZ402" s="73" t="s">
        <v>985</v>
      </c>
      <c r="WRA402" s="95">
        <v>45109</v>
      </c>
      <c r="WRB402" s="65" t="s">
        <v>11</v>
      </c>
      <c r="WRC402" s="370" t="e">
        <f>VLOOKUP(WRK402,Teams,2)</f>
        <v>#REF!</v>
      </c>
      <c r="WRD402" s="370" t="e">
        <f>VLOOKUP(WRL402,Teams,2)</f>
        <v>#REF!</v>
      </c>
      <c r="WRE402" s="464"/>
      <c r="WRF402" s="369">
        <v>0.33333333333333331</v>
      </c>
      <c r="WRG402" s="370" t="e">
        <f>VLOOKUP(WRC402,fields,2)</f>
        <v>#REF!</v>
      </c>
      <c r="WRH402" s="73" t="s">
        <v>985</v>
      </c>
      <c r="WRI402" s="95">
        <v>45109</v>
      </c>
      <c r="WRJ402" s="65" t="s">
        <v>11</v>
      </c>
      <c r="WRK402" s="370" t="e">
        <f>VLOOKUP(WRS402,Teams,2)</f>
        <v>#REF!</v>
      </c>
      <c r="WRL402" s="370" t="e">
        <f>VLOOKUP(WRT402,Teams,2)</f>
        <v>#REF!</v>
      </c>
      <c r="WRM402" s="464"/>
      <c r="WRN402" s="369">
        <v>0.33333333333333331</v>
      </c>
      <c r="WRO402" s="370" t="e">
        <f>VLOOKUP(WRK402,fields,2)</f>
        <v>#REF!</v>
      </c>
      <c r="WRP402" s="73" t="s">
        <v>985</v>
      </c>
      <c r="WRQ402" s="95">
        <v>45109</v>
      </c>
      <c r="WRR402" s="65" t="s">
        <v>11</v>
      </c>
      <c r="WRS402" s="370" t="e">
        <f>VLOOKUP(WSA402,Teams,2)</f>
        <v>#REF!</v>
      </c>
      <c r="WRT402" s="370" t="e">
        <f>VLOOKUP(WSB402,Teams,2)</f>
        <v>#REF!</v>
      </c>
      <c r="WRU402" s="464"/>
      <c r="WRV402" s="369">
        <v>0.33333333333333331</v>
      </c>
      <c r="WRW402" s="370" t="e">
        <f>VLOOKUP(WRS402,fields,2)</f>
        <v>#REF!</v>
      </c>
      <c r="WRX402" s="73" t="s">
        <v>985</v>
      </c>
      <c r="WRY402" s="95">
        <v>45109</v>
      </c>
      <c r="WRZ402" s="65" t="s">
        <v>11</v>
      </c>
      <c r="WSA402" s="370" t="e">
        <f>VLOOKUP(WSI402,Teams,2)</f>
        <v>#REF!</v>
      </c>
      <c r="WSB402" s="370" t="e">
        <f>VLOOKUP(WSJ402,Teams,2)</f>
        <v>#REF!</v>
      </c>
      <c r="WSC402" s="464"/>
      <c r="WSD402" s="369">
        <v>0.33333333333333331</v>
      </c>
      <c r="WSE402" s="370" t="e">
        <f>VLOOKUP(WSA402,fields,2)</f>
        <v>#REF!</v>
      </c>
      <c r="WSF402" s="73" t="s">
        <v>985</v>
      </c>
      <c r="WSG402" s="95">
        <v>45109</v>
      </c>
      <c r="WSH402" s="65" t="s">
        <v>11</v>
      </c>
      <c r="WSI402" s="370" t="e">
        <f>VLOOKUP(WSQ402,Teams,2)</f>
        <v>#REF!</v>
      </c>
      <c r="WSJ402" s="370" t="e">
        <f>VLOOKUP(WSR402,Teams,2)</f>
        <v>#REF!</v>
      </c>
      <c r="WSK402" s="464"/>
      <c r="WSL402" s="369">
        <v>0.33333333333333331</v>
      </c>
      <c r="WSM402" s="370" t="e">
        <f>VLOOKUP(WSI402,fields,2)</f>
        <v>#REF!</v>
      </c>
      <c r="WSN402" s="73" t="s">
        <v>985</v>
      </c>
      <c r="WSO402" s="95">
        <v>45109</v>
      </c>
      <c r="WSP402" s="65" t="s">
        <v>11</v>
      </c>
      <c r="WSQ402" s="370" t="e">
        <f>VLOOKUP(WSY402,Teams,2)</f>
        <v>#REF!</v>
      </c>
      <c r="WSR402" s="370" t="e">
        <f>VLOOKUP(WSZ402,Teams,2)</f>
        <v>#REF!</v>
      </c>
      <c r="WSS402" s="464"/>
      <c r="WST402" s="369">
        <v>0.33333333333333331</v>
      </c>
      <c r="WSU402" s="370" t="e">
        <f>VLOOKUP(WSQ402,fields,2)</f>
        <v>#REF!</v>
      </c>
      <c r="WSV402" s="73" t="s">
        <v>985</v>
      </c>
      <c r="WSW402" s="95">
        <v>45109</v>
      </c>
      <c r="WSX402" s="65" t="s">
        <v>11</v>
      </c>
      <c r="WSY402" s="370" t="e">
        <f>VLOOKUP(WTG402,Teams,2)</f>
        <v>#REF!</v>
      </c>
      <c r="WSZ402" s="370" t="e">
        <f>VLOOKUP(WTH402,Teams,2)</f>
        <v>#REF!</v>
      </c>
      <c r="WTA402" s="464"/>
      <c r="WTB402" s="369">
        <v>0.33333333333333331</v>
      </c>
      <c r="WTC402" s="370" t="e">
        <f>VLOOKUP(WSY402,fields,2)</f>
        <v>#REF!</v>
      </c>
      <c r="WTD402" s="73" t="s">
        <v>985</v>
      </c>
      <c r="WTE402" s="95">
        <v>45109</v>
      </c>
      <c r="WTF402" s="65" t="s">
        <v>11</v>
      </c>
      <c r="WTG402" s="370" t="e">
        <f>VLOOKUP(WTO402,Teams,2)</f>
        <v>#REF!</v>
      </c>
      <c r="WTH402" s="370" t="e">
        <f>VLOOKUP(WTP402,Teams,2)</f>
        <v>#REF!</v>
      </c>
      <c r="WTI402" s="464"/>
      <c r="WTJ402" s="369">
        <v>0.33333333333333331</v>
      </c>
      <c r="WTK402" s="370" t="e">
        <f>VLOOKUP(WTG402,fields,2)</f>
        <v>#REF!</v>
      </c>
      <c r="WTL402" s="73" t="s">
        <v>985</v>
      </c>
      <c r="WTM402" s="95">
        <v>45109</v>
      </c>
      <c r="WTN402" s="65" t="s">
        <v>11</v>
      </c>
      <c r="WTO402" s="370" t="e">
        <f>VLOOKUP(WTW402,Teams,2)</f>
        <v>#REF!</v>
      </c>
      <c r="WTP402" s="370" t="e">
        <f>VLOOKUP(WTX402,Teams,2)</f>
        <v>#REF!</v>
      </c>
      <c r="WTQ402" s="464"/>
      <c r="WTR402" s="369">
        <v>0.33333333333333331</v>
      </c>
      <c r="WTS402" s="370" t="e">
        <f>VLOOKUP(WTO402,fields,2)</f>
        <v>#REF!</v>
      </c>
      <c r="WTT402" s="73" t="s">
        <v>985</v>
      </c>
      <c r="WTU402" s="95">
        <v>45109</v>
      </c>
      <c r="WTV402" s="65" t="s">
        <v>11</v>
      </c>
      <c r="WTW402" s="370" t="e">
        <f>VLOOKUP(WUE402,Teams,2)</f>
        <v>#REF!</v>
      </c>
      <c r="WTX402" s="370" t="e">
        <f>VLOOKUP(WUF402,Teams,2)</f>
        <v>#REF!</v>
      </c>
      <c r="WTY402" s="464"/>
      <c r="WTZ402" s="369">
        <v>0.33333333333333331</v>
      </c>
      <c r="WUA402" s="370" t="e">
        <f>VLOOKUP(WTW402,fields,2)</f>
        <v>#REF!</v>
      </c>
      <c r="WUB402" s="73" t="s">
        <v>985</v>
      </c>
      <c r="WUC402" s="95">
        <v>45109</v>
      </c>
      <c r="WUD402" s="65" t="s">
        <v>11</v>
      </c>
      <c r="WUE402" s="370" t="e">
        <f>VLOOKUP(WUM402,Teams,2)</f>
        <v>#REF!</v>
      </c>
      <c r="WUF402" s="370" t="e">
        <f>VLOOKUP(WUN402,Teams,2)</f>
        <v>#REF!</v>
      </c>
      <c r="WUG402" s="464"/>
      <c r="WUH402" s="369">
        <v>0.33333333333333331</v>
      </c>
      <c r="WUI402" s="370" t="e">
        <f>VLOOKUP(WUE402,fields,2)</f>
        <v>#REF!</v>
      </c>
      <c r="WUJ402" s="73" t="s">
        <v>985</v>
      </c>
      <c r="WUK402" s="95">
        <v>45109</v>
      </c>
      <c r="WUL402" s="65" t="s">
        <v>11</v>
      </c>
      <c r="WUM402" s="370" t="e">
        <f>VLOOKUP(WUU402,Teams,2)</f>
        <v>#REF!</v>
      </c>
      <c r="WUN402" s="370" t="e">
        <f>VLOOKUP(WUV402,Teams,2)</f>
        <v>#REF!</v>
      </c>
      <c r="WUO402" s="464"/>
      <c r="WUP402" s="369">
        <v>0.33333333333333331</v>
      </c>
      <c r="WUQ402" s="370" t="e">
        <f>VLOOKUP(WUM402,fields,2)</f>
        <v>#REF!</v>
      </c>
      <c r="WUR402" s="73" t="s">
        <v>985</v>
      </c>
      <c r="WUS402" s="95">
        <v>45109</v>
      </c>
      <c r="WUT402" s="65" t="s">
        <v>11</v>
      </c>
      <c r="WUU402" s="370" t="e">
        <f>VLOOKUP(WVC402,Teams,2)</f>
        <v>#REF!</v>
      </c>
      <c r="WUV402" s="370" t="e">
        <f>VLOOKUP(WVD402,Teams,2)</f>
        <v>#REF!</v>
      </c>
      <c r="WUW402" s="464"/>
      <c r="WUX402" s="369">
        <v>0.33333333333333331</v>
      </c>
      <c r="WUY402" s="370" t="e">
        <f>VLOOKUP(WUU402,fields,2)</f>
        <v>#REF!</v>
      </c>
      <c r="WUZ402" s="73" t="s">
        <v>985</v>
      </c>
      <c r="WVA402" s="95">
        <v>45109</v>
      </c>
      <c r="WVB402" s="65" t="s">
        <v>11</v>
      </c>
      <c r="WVC402" s="370" t="e">
        <f>VLOOKUP(WVK402,Teams,2)</f>
        <v>#REF!</v>
      </c>
      <c r="WVD402" s="370" t="e">
        <f>VLOOKUP(WVL402,Teams,2)</f>
        <v>#REF!</v>
      </c>
      <c r="WVE402" s="464"/>
      <c r="WVF402" s="369">
        <v>0.33333333333333331</v>
      </c>
      <c r="WVG402" s="370" t="e">
        <f>VLOOKUP(WVC402,fields,2)</f>
        <v>#REF!</v>
      </c>
      <c r="WVH402" s="73" t="s">
        <v>985</v>
      </c>
      <c r="WVI402" s="95">
        <v>45109</v>
      </c>
      <c r="WVJ402" s="65" t="s">
        <v>11</v>
      </c>
      <c r="WVK402" s="370" t="e">
        <f>VLOOKUP(WVS402,Teams,2)</f>
        <v>#REF!</v>
      </c>
      <c r="WVL402" s="370" t="e">
        <f>VLOOKUP(WVT402,Teams,2)</f>
        <v>#REF!</v>
      </c>
      <c r="WVM402" s="464"/>
      <c r="WVN402" s="369">
        <v>0.33333333333333331</v>
      </c>
      <c r="WVO402" s="370" t="e">
        <f>VLOOKUP(WVK402,fields,2)</f>
        <v>#REF!</v>
      </c>
      <c r="WVP402" s="73" t="s">
        <v>985</v>
      </c>
      <c r="WVQ402" s="95">
        <v>45109</v>
      </c>
      <c r="WVR402" s="65" t="s">
        <v>11</v>
      </c>
      <c r="WVS402" s="370" t="e">
        <f>VLOOKUP(WWA402,Teams,2)</f>
        <v>#REF!</v>
      </c>
      <c r="WVT402" s="370" t="e">
        <f>VLOOKUP(WWB402,Teams,2)</f>
        <v>#REF!</v>
      </c>
      <c r="WVU402" s="464"/>
      <c r="WVV402" s="369">
        <v>0.33333333333333331</v>
      </c>
      <c r="WVW402" s="370" t="e">
        <f>VLOOKUP(WVS402,fields,2)</f>
        <v>#REF!</v>
      </c>
      <c r="WVX402" s="73" t="s">
        <v>985</v>
      </c>
      <c r="WVY402" s="95">
        <v>45109</v>
      </c>
      <c r="WVZ402" s="65" t="s">
        <v>11</v>
      </c>
      <c r="WWA402" s="370" t="e">
        <f>VLOOKUP(WWI402,Teams,2)</f>
        <v>#REF!</v>
      </c>
      <c r="WWB402" s="370" t="e">
        <f>VLOOKUP(WWJ402,Teams,2)</f>
        <v>#REF!</v>
      </c>
      <c r="WWC402" s="464"/>
      <c r="WWD402" s="369">
        <v>0.33333333333333331</v>
      </c>
      <c r="WWE402" s="370" t="e">
        <f>VLOOKUP(WWA402,fields,2)</f>
        <v>#REF!</v>
      </c>
      <c r="WWF402" s="73" t="s">
        <v>985</v>
      </c>
      <c r="WWG402" s="95">
        <v>45109</v>
      </c>
      <c r="WWH402" s="65" t="s">
        <v>11</v>
      </c>
      <c r="WWI402" s="370" t="e">
        <f>VLOOKUP(WWQ402,Teams,2)</f>
        <v>#REF!</v>
      </c>
      <c r="WWJ402" s="370" t="e">
        <f>VLOOKUP(WWR402,Teams,2)</f>
        <v>#REF!</v>
      </c>
      <c r="WWK402" s="464"/>
      <c r="WWL402" s="369">
        <v>0.33333333333333331</v>
      </c>
      <c r="WWM402" s="370" t="e">
        <f>VLOOKUP(WWI402,fields,2)</f>
        <v>#REF!</v>
      </c>
      <c r="WWN402" s="73" t="s">
        <v>985</v>
      </c>
      <c r="WWO402" s="95">
        <v>45109</v>
      </c>
      <c r="WWP402" s="65" t="s">
        <v>11</v>
      </c>
      <c r="WWQ402" s="370" t="e">
        <f>VLOOKUP(WWY402,Teams,2)</f>
        <v>#REF!</v>
      </c>
      <c r="WWR402" s="370" t="e">
        <f>VLOOKUP(WWZ402,Teams,2)</f>
        <v>#REF!</v>
      </c>
      <c r="WWS402" s="464"/>
      <c r="WWT402" s="369">
        <v>0.33333333333333331</v>
      </c>
      <c r="WWU402" s="370" t="e">
        <f>VLOOKUP(WWQ402,fields,2)</f>
        <v>#REF!</v>
      </c>
      <c r="WWV402" s="73" t="s">
        <v>985</v>
      </c>
      <c r="WWW402" s="95">
        <v>45109</v>
      </c>
      <c r="WWX402" s="65" t="s">
        <v>11</v>
      </c>
      <c r="WWY402" s="370" t="e">
        <f>VLOOKUP(WXG402,Teams,2)</f>
        <v>#REF!</v>
      </c>
      <c r="WWZ402" s="370" t="e">
        <f>VLOOKUP(WXH402,Teams,2)</f>
        <v>#REF!</v>
      </c>
      <c r="WXA402" s="464"/>
      <c r="WXB402" s="369">
        <v>0.33333333333333331</v>
      </c>
      <c r="WXC402" s="370" t="e">
        <f>VLOOKUP(WWY402,fields,2)</f>
        <v>#REF!</v>
      </c>
      <c r="WXD402" s="73" t="s">
        <v>985</v>
      </c>
      <c r="WXE402" s="95">
        <v>45109</v>
      </c>
      <c r="WXF402" s="65" t="s">
        <v>11</v>
      </c>
      <c r="WXG402" s="370" t="e">
        <f>VLOOKUP(WXO402,Teams,2)</f>
        <v>#REF!</v>
      </c>
      <c r="WXH402" s="370" t="e">
        <f>VLOOKUP(WXP402,Teams,2)</f>
        <v>#REF!</v>
      </c>
      <c r="WXI402" s="464"/>
      <c r="WXJ402" s="369">
        <v>0.33333333333333331</v>
      </c>
      <c r="WXK402" s="370" t="e">
        <f>VLOOKUP(WXG402,fields,2)</f>
        <v>#REF!</v>
      </c>
      <c r="WXL402" s="73" t="s">
        <v>985</v>
      </c>
      <c r="WXM402" s="95">
        <v>45109</v>
      </c>
      <c r="WXN402" s="65" t="s">
        <v>11</v>
      </c>
      <c r="WXO402" s="370" t="e">
        <f>VLOOKUP(WXW402,Teams,2)</f>
        <v>#REF!</v>
      </c>
      <c r="WXP402" s="370" t="e">
        <f>VLOOKUP(WXX402,Teams,2)</f>
        <v>#REF!</v>
      </c>
      <c r="WXQ402" s="464"/>
      <c r="WXR402" s="369">
        <v>0.33333333333333331</v>
      </c>
      <c r="WXS402" s="370" t="e">
        <f>VLOOKUP(WXO402,fields,2)</f>
        <v>#REF!</v>
      </c>
      <c r="WXT402" s="73" t="s">
        <v>985</v>
      </c>
      <c r="WXU402" s="95">
        <v>45109</v>
      </c>
      <c r="WXV402" s="65" t="s">
        <v>11</v>
      </c>
      <c r="WXW402" s="370" t="e">
        <f>VLOOKUP(WYE402,Teams,2)</f>
        <v>#REF!</v>
      </c>
      <c r="WXX402" s="370" t="e">
        <f>VLOOKUP(WYF402,Teams,2)</f>
        <v>#REF!</v>
      </c>
      <c r="WXY402" s="464"/>
      <c r="WXZ402" s="369">
        <v>0.33333333333333331</v>
      </c>
      <c r="WYA402" s="370" t="e">
        <f>VLOOKUP(WXW402,fields,2)</f>
        <v>#REF!</v>
      </c>
      <c r="WYB402" s="73" t="s">
        <v>985</v>
      </c>
      <c r="WYC402" s="95">
        <v>45109</v>
      </c>
      <c r="WYD402" s="65" t="s">
        <v>11</v>
      </c>
      <c r="WYE402" s="370" t="e">
        <f>VLOOKUP(WYM402,Teams,2)</f>
        <v>#REF!</v>
      </c>
      <c r="WYF402" s="370" t="e">
        <f>VLOOKUP(WYN402,Teams,2)</f>
        <v>#REF!</v>
      </c>
      <c r="WYG402" s="464"/>
      <c r="WYH402" s="369">
        <v>0.33333333333333331</v>
      </c>
      <c r="WYI402" s="370" t="e">
        <f>VLOOKUP(WYE402,fields,2)</f>
        <v>#REF!</v>
      </c>
      <c r="WYJ402" s="73" t="s">
        <v>985</v>
      </c>
      <c r="WYK402" s="95">
        <v>45109</v>
      </c>
      <c r="WYL402" s="65" t="s">
        <v>11</v>
      </c>
      <c r="WYM402" s="370" t="e">
        <f>VLOOKUP(WYU402,Teams,2)</f>
        <v>#REF!</v>
      </c>
      <c r="WYN402" s="370" t="e">
        <f>VLOOKUP(WYV402,Teams,2)</f>
        <v>#REF!</v>
      </c>
      <c r="WYO402" s="464"/>
      <c r="WYP402" s="369">
        <v>0.33333333333333331</v>
      </c>
      <c r="WYQ402" s="370" t="e">
        <f>VLOOKUP(WYM402,fields,2)</f>
        <v>#REF!</v>
      </c>
      <c r="WYR402" s="73" t="s">
        <v>985</v>
      </c>
      <c r="WYS402" s="95">
        <v>45109</v>
      </c>
      <c r="WYT402" s="65" t="s">
        <v>11</v>
      </c>
      <c r="WYU402" s="370" t="e">
        <f>VLOOKUP(WZC402,Teams,2)</f>
        <v>#REF!</v>
      </c>
      <c r="WYV402" s="370" t="e">
        <f>VLOOKUP(WZD402,Teams,2)</f>
        <v>#REF!</v>
      </c>
      <c r="WYW402" s="464"/>
      <c r="WYX402" s="369">
        <v>0.33333333333333331</v>
      </c>
      <c r="WYY402" s="370" t="e">
        <f>VLOOKUP(WYU402,fields,2)</f>
        <v>#REF!</v>
      </c>
      <c r="WYZ402" s="73" t="s">
        <v>985</v>
      </c>
      <c r="WZA402" s="95">
        <v>45109</v>
      </c>
      <c r="WZB402" s="65" t="s">
        <v>11</v>
      </c>
      <c r="WZC402" s="370" t="e">
        <f>VLOOKUP(WZK402,Teams,2)</f>
        <v>#REF!</v>
      </c>
      <c r="WZD402" s="370" t="e">
        <f>VLOOKUP(WZL402,Teams,2)</f>
        <v>#REF!</v>
      </c>
      <c r="WZE402" s="464"/>
      <c r="WZF402" s="369">
        <v>0.33333333333333331</v>
      </c>
      <c r="WZG402" s="370" t="e">
        <f>VLOOKUP(WZC402,fields,2)</f>
        <v>#REF!</v>
      </c>
      <c r="WZH402" s="73" t="s">
        <v>985</v>
      </c>
      <c r="WZI402" s="95">
        <v>45109</v>
      </c>
      <c r="WZJ402" s="65" t="s">
        <v>11</v>
      </c>
      <c r="WZK402" s="370" t="e">
        <f>VLOOKUP(WZS402,Teams,2)</f>
        <v>#REF!</v>
      </c>
      <c r="WZL402" s="370" t="e">
        <f>VLOOKUP(WZT402,Teams,2)</f>
        <v>#REF!</v>
      </c>
      <c r="WZM402" s="464"/>
      <c r="WZN402" s="369">
        <v>0.33333333333333331</v>
      </c>
      <c r="WZO402" s="370" t="e">
        <f>VLOOKUP(WZK402,fields,2)</f>
        <v>#REF!</v>
      </c>
      <c r="WZP402" s="73" t="s">
        <v>985</v>
      </c>
      <c r="WZQ402" s="95">
        <v>45109</v>
      </c>
      <c r="WZR402" s="65" t="s">
        <v>11</v>
      </c>
      <c r="WZS402" s="370" t="e">
        <f>VLOOKUP(XAA402,Teams,2)</f>
        <v>#REF!</v>
      </c>
      <c r="WZT402" s="370" t="e">
        <f>VLOOKUP(XAB402,Teams,2)</f>
        <v>#REF!</v>
      </c>
      <c r="WZU402" s="464"/>
      <c r="WZV402" s="369">
        <v>0.33333333333333331</v>
      </c>
      <c r="WZW402" s="370" t="e">
        <f>VLOOKUP(WZS402,fields,2)</f>
        <v>#REF!</v>
      </c>
      <c r="WZX402" s="73" t="s">
        <v>985</v>
      </c>
      <c r="WZY402" s="95">
        <v>45109</v>
      </c>
      <c r="WZZ402" s="65" t="s">
        <v>11</v>
      </c>
      <c r="XAA402" s="370" t="e">
        <f>VLOOKUP(XAI402,Teams,2)</f>
        <v>#REF!</v>
      </c>
      <c r="XAB402" s="370" t="e">
        <f>VLOOKUP(XAJ402,Teams,2)</f>
        <v>#REF!</v>
      </c>
      <c r="XAC402" s="464"/>
      <c r="XAD402" s="369">
        <v>0.33333333333333331</v>
      </c>
      <c r="XAE402" s="370" t="e">
        <f>VLOOKUP(XAA402,fields,2)</f>
        <v>#REF!</v>
      </c>
      <c r="XAF402" s="73" t="s">
        <v>985</v>
      </c>
      <c r="XAG402" s="95">
        <v>45109</v>
      </c>
      <c r="XAH402" s="65" t="s">
        <v>11</v>
      </c>
      <c r="XAI402" s="370" t="e">
        <f>VLOOKUP(XAQ402,Teams,2)</f>
        <v>#REF!</v>
      </c>
      <c r="XAJ402" s="370" t="e">
        <f>VLOOKUP(XAR402,Teams,2)</f>
        <v>#REF!</v>
      </c>
      <c r="XAK402" s="464"/>
      <c r="XAL402" s="369">
        <v>0.33333333333333331</v>
      </c>
      <c r="XAM402" s="370" t="e">
        <f>VLOOKUP(XAI402,fields,2)</f>
        <v>#REF!</v>
      </c>
      <c r="XAN402" s="73" t="s">
        <v>985</v>
      </c>
      <c r="XAO402" s="95">
        <v>45109</v>
      </c>
      <c r="XAP402" s="65" t="s">
        <v>11</v>
      </c>
      <c r="XAQ402" s="370" t="e">
        <f>VLOOKUP(XAY402,Teams,2)</f>
        <v>#REF!</v>
      </c>
      <c r="XAR402" s="370" t="e">
        <f>VLOOKUP(XAZ402,Teams,2)</f>
        <v>#REF!</v>
      </c>
      <c r="XAS402" s="464"/>
      <c r="XAT402" s="369">
        <v>0.33333333333333331</v>
      </c>
      <c r="XAU402" s="370" t="e">
        <f>VLOOKUP(XAQ402,fields,2)</f>
        <v>#REF!</v>
      </c>
      <c r="XAV402" s="73" t="s">
        <v>985</v>
      </c>
      <c r="XAW402" s="95">
        <v>45109</v>
      </c>
      <c r="XAX402" s="65" t="s">
        <v>11</v>
      </c>
      <c r="XAY402" s="370" t="e">
        <f>VLOOKUP(XBG402,Teams,2)</f>
        <v>#REF!</v>
      </c>
      <c r="XAZ402" s="370" t="e">
        <f>VLOOKUP(XBH402,Teams,2)</f>
        <v>#REF!</v>
      </c>
      <c r="XBA402" s="464"/>
      <c r="XBB402" s="369">
        <v>0.33333333333333331</v>
      </c>
      <c r="XBC402" s="370" t="e">
        <f>VLOOKUP(XAY402,fields,2)</f>
        <v>#REF!</v>
      </c>
      <c r="XBD402" s="73" t="s">
        <v>985</v>
      </c>
      <c r="XBE402" s="95">
        <v>45109</v>
      </c>
      <c r="XBF402" s="65" t="s">
        <v>11</v>
      </c>
      <c r="XBG402" s="370" t="e">
        <f>VLOOKUP(XBO402,Teams,2)</f>
        <v>#REF!</v>
      </c>
      <c r="XBH402" s="370" t="e">
        <f>VLOOKUP(XBP402,Teams,2)</f>
        <v>#REF!</v>
      </c>
      <c r="XBI402" s="464"/>
      <c r="XBJ402" s="369">
        <v>0.33333333333333331</v>
      </c>
      <c r="XBK402" s="370" t="e">
        <f>VLOOKUP(XBG402,fields,2)</f>
        <v>#REF!</v>
      </c>
      <c r="XBL402" s="73" t="s">
        <v>985</v>
      </c>
      <c r="XBM402" s="95">
        <v>45109</v>
      </c>
      <c r="XBN402" s="65" t="s">
        <v>11</v>
      </c>
      <c r="XBO402" s="370" t="e">
        <f>VLOOKUP(XBW402,Teams,2)</f>
        <v>#REF!</v>
      </c>
      <c r="XBP402" s="370" t="e">
        <f>VLOOKUP(XBX402,Teams,2)</f>
        <v>#REF!</v>
      </c>
      <c r="XBQ402" s="464"/>
      <c r="XBR402" s="369">
        <v>0.33333333333333331</v>
      </c>
      <c r="XBS402" s="370" t="e">
        <f>VLOOKUP(XBO402,fields,2)</f>
        <v>#REF!</v>
      </c>
      <c r="XBT402" s="73" t="s">
        <v>985</v>
      </c>
      <c r="XBU402" s="95">
        <v>45109</v>
      </c>
      <c r="XBV402" s="65" t="s">
        <v>11</v>
      </c>
      <c r="XBW402" s="370" t="e">
        <f>VLOOKUP(XCE402,Teams,2)</f>
        <v>#REF!</v>
      </c>
      <c r="XBX402" s="370" t="e">
        <f>VLOOKUP(XCF402,Teams,2)</f>
        <v>#REF!</v>
      </c>
      <c r="XBY402" s="464"/>
      <c r="XBZ402" s="369">
        <v>0.33333333333333331</v>
      </c>
      <c r="XCA402" s="370" t="e">
        <f>VLOOKUP(XBW402,fields,2)</f>
        <v>#REF!</v>
      </c>
      <c r="XCB402" s="73" t="s">
        <v>985</v>
      </c>
      <c r="XCC402" s="95">
        <v>45109</v>
      </c>
      <c r="XCD402" s="65" t="s">
        <v>11</v>
      </c>
      <c r="XCE402" s="370" t="e">
        <f>VLOOKUP(XCM402,Teams,2)</f>
        <v>#REF!</v>
      </c>
      <c r="XCF402" s="370" t="e">
        <f>VLOOKUP(XCN402,Teams,2)</f>
        <v>#REF!</v>
      </c>
      <c r="XCG402" s="464"/>
      <c r="XCH402" s="369">
        <v>0.33333333333333331</v>
      </c>
      <c r="XCI402" s="370" t="e">
        <f>VLOOKUP(XCE402,fields,2)</f>
        <v>#REF!</v>
      </c>
      <c r="XCJ402" s="73" t="s">
        <v>985</v>
      </c>
      <c r="XCK402" s="95">
        <v>45109</v>
      </c>
      <c r="XCL402" s="65" t="s">
        <v>11</v>
      </c>
      <c r="XCM402" s="370" t="e">
        <f>VLOOKUP(XCU402,Teams,2)</f>
        <v>#REF!</v>
      </c>
      <c r="XCN402" s="370" t="e">
        <f>VLOOKUP(XCV402,Teams,2)</f>
        <v>#REF!</v>
      </c>
      <c r="XCO402" s="464"/>
      <c r="XCP402" s="369">
        <v>0.33333333333333331</v>
      </c>
      <c r="XCQ402" s="370" t="e">
        <f>VLOOKUP(XCM402,fields,2)</f>
        <v>#REF!</v>
      </c>
      <c r="XCR402" s="73" t="s">
        <v>985</v>
      </c>
      <c r="XCS402" s="95">
        <v>45109</v>
      </c>
      <c r="XCT402" s="65" t="s">
        <v>11</v>
      </c>
      <c r="XCU402" s="370" t="e">
        <f>VLOOKUP(XDC402,Teams,2)</f>
        <v>#REF!</v>
      </c>
      <c r="XCV402" s="370" t="e">
        <f>VLOOKUP(XDD402,Teams,2)</f>
        <v>#REF!</v>
      </c>
      <c r="XCW402" s="464"/>
      <c r="XCX402" s="369">
        <v>0.33333333333333331</v>
      </c>
      <c r="XCY402" s="370" t="e">
        <f>VLOOKUP(XCU402,fields,2)</f>
        <v>#REF!</v>
      </c>
      <c r="XCZ402" s="73" t="s">
        <v>985</v>
      </c>
      <c r="XDA402" s="95">
        <v>45109</v>
      </c>
      <c r="XDB402" s="65" t="s">
        <v>11</v>
      </c>
      <c r="XDC402" s="370" t="e">
        <f>VLOOKUP(XDK402,Teams,2)</f>
        <v>#REF!</v>
      </c>
      <c r="XDD402" s="370" t="e">
        <f>VLOOKUP(XDL402,Teams,2)</f>
        <v>#REF!</v>
      </c>
      <c r="XDE402" s="464"/>
      <c r="XDF402" s="369">
        <v>0.33333333333333331</v>
      </c>
      <c r="XDG402" s="370" t="e">
        <f>VLOOKUP(XDC402,fields,2)</f>
        <v>#REF!</v>
      </c>
      <c r="XDH402" s="73" t="s">
        <v>985</v>
      </c>
      <c r="XDI402" s="95">
        <v>45109</v>
      </c>
      <c r="XDJ402" s="65" t="s">
        <v>11</v>
      </c>
      <c r="XDK402" s="370" t="e">
        <f>VLOOKUP(XDS402,Teams,2)</f>
        <v>#REF!</v>
      </c>
      <c r="XDL402" s="370" t="e">
        <f>VLOOKUP(XDT402,Teams,2)</f>
        <v>#REF!</v>
      </c>
      <c r="XDM402" s="464"/>
      <c r="XDN402" s="369">
        <v>0.33333333333333331</v>
      </c>
      <c r="XDO402" s="370" t="e">
        <f>VLOOKUP(XDK402,fields,2)</f>
        <v>#REF!</v>
      </c>
      <c r="XDP402" s="73" t="s">
        <v>985</v>
      </c>
      <c r="XDQ402" s="95">
        <v>45109</v>
      </c>
      <c r="XDR402" s="65" t="s">
        <v>11</v>
      </c>
      <c r="XDS402" s="370" t="e">
        <f>VLOOKUP(XEA402,Teams,2)</f>
        <v>#REF!</v>
      </c>
      <c r="XDT402" s="370" t="e">
        <f>VLOOKUP(XEB402,Teams,2)</f>
        <v>#REF!</v>
      </c>
      <c r="XDU402" s="464"/>
      <c r="XDV402" s="369">
        <v>0.33333333333333331</v>
      </c>
      <c r="XDW402" s="370" t="e">
        <f>VLOOKUP(XDS402,fields,2)</f>
        <v>#REF!</v>
      </c>
      <c r="XDX402" s="73" t="s">
        <v>985</v>
      </c>
      <c r="XDY402" s="95">
        <v>45109</v>
      </c>
      <c r="XDZ402" s="65" t="s">
        <v>11</v>
      </c>
      <c r="XEA402" s="370" t="e">
        <f>VLOOKUP(XEI402,Teams,2)</f>
        <v>#REF!</v>
      </c>
      <c r="XEB402" s="370" t="e">
        <f>VLOOKUP(XEJ402,Teams,2)</f>
        <v>#REF!</v>
      </c>
      <c r="XEC402" s="464"/>
      <c r="XED402" s="369">
        <v>0.33333333333333331</v>
      </c>
      <c r="XEE402" s="370" t="e">
        <f>VLOOKUP(XEA402,fields,2)</f>
        <v>#REF!</v>
      </c>
      <c r="XEF402" s="73" t="s">
        <v>985</v>
      </c>
      <c r="XEG402" s="95">
        <v>45109</v>
      </c>
      <c r="XEH402" s="65" t="s">
        <v>11</v>
      </c>
      <c r="XEI402" s="370" t="e">
        <f>VLOOKUP(XEQ402,Teams,2)</f>
        <v>#REF!</v>
      </c>
      <c r="XEJ402" s="370" t="e">
        <f>VLOOKUP(XER402,Teams,2)</f>
        <v>#REF!</v>
      </c>
      <c r="XEK402" s="464"/>
      <c r="XEL402" s="369">
        <v>0.33333333333333331</v>
      </c>
      <c r="XEM402" s="370" t="e">
        <f>VLOOKUP(XEI402,fields,2)</f>
        <v>#REF!</v>
      </c>
      <c r="XEN402" s="73" t="s">
        <v>985</v>
      </c>
      <c r="XEO402" s="95">
        <v>45109</v>
      </c>
      <c r="XEP402" s="65" t="s">
        <v>11</v>
      </c>
      <c r="XEQ402" s="370" t="e">
        <f>VLOOKUP(XEY402,Teams,2)</f>
        <v>#REF!</v>
      </c>
      <c r="XER402" s="370" t="e">
        <f>VLOOKUP(XEZ402,Teams,2)</f>
        <v>#REF!</v>
      </c>
      <c r="XES402" s="464"/>
      <c r="XET402" s="369">
        <v>0.33333333333333331</v>
      </c>
      <c r="XEU402" s="370" t="e">
        <f>VLOOKUP(XEQ402,fields,2)</f>
        <v>#REF!</v>
      </c>
      <c r="XEV402" s="73" t="s">
        <v>985</v>
      </c>
      <c r="XEW402" s="95">
        <v>45109</v>
      </c>
      <c r="XEX402" s="65" t="s">
        <v>11</v>
      </c>
      <c r="XEY402" s="370" t="e">
        <f>VLOOKUP(#REF!,Teams,2)</f>
        <v>#REF!</v>
      </c>
      <c r="XEZ402" s="370" t="e">
        <f>VLOOKUP(#REF!,Teams,2)</f>
        <v>#REF!</v>
      </c>
      <c r="XFA402" s="464"/>
      <c r="XFB402" s="369">
        <v>0.33333333333333331</v>
      </c>
      <c r="XFC402" s="370" t="e">
        <f>VLOOKUP(XEY402,fields,2)</f>
        <v>#REF!</v>
      </c>
      <c r="XFD402" s="73" t="s">
        <v>985</v>
      </c>
    </row>
    <row r="403" spans="1:16384" ht="12.75" customHeight="1" x14ac:dyDescent="0.35">
      <c r="A403" s="22">
        <v>400</v>
      </c>
      <c r="B403" s="257" t="s">
        <v>0</v>
      </c>
      <c r="C403" s="95">
        <v>45116</v>
      </c>
      <c r="D403" s="65" t="s">
        <v>11</v>
      </c>
      <c r="E403" s="533" t="s">
        <v>740</v>
      </c>
      <c r="F403" s="533" t="s">
        <v>26</v>
      </c>
      <c r="G403" s="464">
        <v>40</v>
      </c>
      <c r="H403" s="369">
        <v>0.33333333333333331</v>
      </c>
      <c r="I403" s="370" t="s">
        <v>691</v>
      </c>
      <c r="J403" s="73" t="s">
        <v>985</v>
      </c>
      <c r="K403" s="16"/>
      <c r="L403"/>
      <c r="M403" s="319" t="s">
        <v>161</v>
      </c>
      <c r="N403" s="319" t="s">
        <v>108</v>
      </c>
      <c r="O403" s="403"/>
      <c r="P403" s="358"/>
      <c r="Q403" s="474"/>
      <c r="R403" s="455"/>
      <c r="S403" s="403"/>
      <c r="T403" s="403"/>
      <c r="U403" s="473"/>
      <c r="V403" s="472"/>
      <c r="W403" s="403"/>
      <c r="X403" s="358"/>
      <c r="Y403" s="474"/>
      <c r="Z403" s="455"/>
      <c r="AA403" s="403"/>
      <c r="AB403" s="403"/>
      <c r="AC403" s="473"/>
      <c r="AD403" s="472"/>
      <c r="AE403" s="403"/>
      <c r="AF403" s="358"/>
      <c r="AG403" s="474"/>
      <c r="AH403" s="455"/>
      <c r="AI403" s="403"/>
      <c r="AJ403" s="403"/>
      <c r="AK403" s="473"/>
      <c r="AL403" s="472"/>
      <c r="AM403" s="403"/>
      <c r="AN403" s="358"/>
      <c r="AO403" s="474"/>
      <c r="AP403" s="455"/>
      <c r="AQ403" s="403"/>
      <c r="AR403" s="403"/>
      <c r="AS403" s="473"/>
      <c r="AT403" s="472"/>
      <c r="AU403" s="403"/>
      <c r="AV403" s="358"/>
      <c r="AW403" s="474"/>
      <c r="AX403" s="455"/>
      <c r="AY403" s="403"/>
      <c r="AZ403" s="403"/>
      <c r="BA403" s="473"/>
      <c r="BB403" s="472"/>
      <c r="BC403" s="403"/>
      <c r="BD403" s="358"/>
      <c r="BE403" s="474"/>
      <c r="BF403" s="455"/>
      <c r="BG403" s="403"/>
      <c r="BH403" s="403"/>
      <c r="BI403" s="473"/>
      <c r="BJ403" s="472"/>
      <c r="BK403" s="403"/>
      <c r="BL403" s="358"/>
      <c r="BM403" s="474"/>
      <c r="BN403" s="455"/>
      <c r="BO403" s="403"/>
      <c r="BP403" s="403"/>
      <c r="BQ403" s="473"/>
      <c r="BR403" s="472"/>
      <c r="BS403" s="403"/>
      <c r="BT403" s="358"/>
      <c r="BU403" s="474"/>
      <c r="BV403" s="455"/>
      <c r="BW403" s="403"/>
      <c r="BX403" s="403"/>
      <c r="BY403" s="473"/>
      <c r="BZ403" s="472"/>
      <c r="CA403" s="403"/>
      <c r="CB403" s="358"/>
      <c r="CC403" s="474"/>
      <c r="CD403" s="455"/>
      <c r="CE403" s="403"/>
      <c r="CF403" s="403"/>
      <c r="CG403" s="473"/>
      <c r="CH403" s="472"/>
      <c r="CI403" s="403"/>
      <c r="CJ403" s="358"/>
      <c r="CK403" s="474"/>
      <c r="CL403" s="455"/>
      <c r="CM403" s="403"/>
      <c r="CN403" s="403"/>
      <c r="CO403" s="473"/>
      <c r="CP403" s="472"/>
      <c r="CQ403" s="403"/>
      <c r="CR403" s="358"/>
      <c r="CS403" s="474"/>
      <c r="CT403" s="455"/>
      <c r="CU403" s="403"/>
      <c r="CV403" s="403"/>
      <c r="CW403" s="473"/>
      <c r="CX403" s="472"/>
      <c r="CY403" s="403"/>
      <c r="CZ403" s="358"/>
      <c r="DA403" s="474"/>
      <c r="DB403" s="455"/>
      <c r="DC403" s="403"/>
      <c r="DD403" s="403"/>
      <c r="DE403" s="473"/>
      <c r="DF403" s="472"/>
      <c r="DG403" s="403"/>
      <c r="DH403" s="358"/>
      <c r="DI403" s="474"/>
      <c r="DJ403" s="455"/>
      <c r="DK403" s="403"/>
      <c r="DL403" s="403"/>
      <c r="DM403" s="473"/>
      <c r="DN403" s="472"/>
      <c r="DO403" s="403"/>
      <c r="DP403" s="358"/>
      <c r="DQ403" s="474"/>
      <c r="DR403" s="455"/>
      <c r="DS403" s="403"/>
      <c r="DT403" s="403"/>
      <c r="DU403" s="473"/>
      <c r="DV403" s="472"/>
      <c r="DW403" s="403"/>
      <c r="DX403" s="358"/>
      <c r="DY403" s="474"/>
      <c r="DZ403" s="455"/>
      <c r="EA403" s="403"/>
      <c r="EB403" s="403"/>
      <c r="EC403" s="473"/>
      <c r="ED403" s="472"/>
      <c r="EE403" s="403"/>
      <c r="EF403" s="358"/>
      <c r="EG403" s="474"/>
      <c r="EH403" s="455"/>
      <c r="EI403" s="403"/>
      <c r="EJ403" s="403"/>
      <c r="EK403" s="473"/>
      <c r="EL403" s="472"/>
      <c r="EM403" s="403"/>
      <c r="EN403" s="358"/>
      <c r="EO403" s="474"/>
      <c r="EP403" s="455"/>
      <c r="EQ403" s="403"/>
      <c r="ER403" s="403"/>
      <c r="ES403" s="473"/>
      <c r="ET403" s="472"/>
      <c r="EU403" s="403"/>
      <c r="EV403" s="358"/>
      <c r="EW403" s="474"/>
      <c r="EX403" s="455"/>
      <c r="EY403" s="403"/>
      <c r="EZ403" s="403"/>
      <c r="FA403" s="473"/>
      <c r="FB403" s="472"/>
      <c r="FC403" s="403"/>
      <c r="FD403" s="358"/>
      <c r="FE403" s="474"/>
      <c r="FF403" s="455"/>
      <c r="FG403" s="403"/>
      <c r="FH403" s="403"/>
      <c r="FI403" s="473"/>
      <c r="FJ403" s="472"/>
      <c r="FK403" s="403"/>
      <c r="FL403" s="358"/>
      <c r="FM403" s="474"/>
      <c r="FN403" s="455"/>
      <c r="FO403" s="403"/>
      <c r="FP403" s="403"/>
      <c r="FQ403" s="473"/>
      <c r="FR403" s="472"/>
      <c r="FS403" s="403"/>
      <c r="FT403" s="358"/>
      <c r="FU403" s="474"/>
      <c r="FV403" s="455"/>
      <c r="FW403" s="403"/>
      <c r="FX403" s="403"/>
      <c r="FY403" s="473"/>
      <c r="FZ403" s="472"/>
      <c r="GA403" s="403"/>
      <c r="GB403" s="358"/>
      <c r="GC403" s="474"/>
      <c r="GD403" s="455"/>
      <c r="GE403" s="403"/>
      <c r="GF403" s="403"/>
      <c r="GG403" s="473"/>
      <c r="GH403" s="472"/>
      <c r="GI403" s="403"/>
      <c r="GJ403" s="358"/>
      <c r="GK403" s="474"/>
      <c r="GL403" s="455"/>
      <c r="GM403" s="403"/>
      <c r="GN403" s="403"/>
      <c r="GO403" s="473"/>
      <c r="GP403" s="472"/>
      <c r="GQ403" s="403"/>
      <c r="GR403" s="358"/>
      <c r="GS403" s="474"/>
      <c r="GT403" s="455"/>
      <c r="GU403" s="403"/>
      <c r="GV403" s="403"/>
      <c r="GW403" s="473"/>
      <c r="GX403" s="472"/>
      <c r="GY403" s="403"/>
      <c r="GZ403" s="358"/>
      <c r="HA403" s="474"/>
      <c r="HB403" s="455"/>
      <c r="HC403" s="403"/>
      <c r="HD403" s="403"/>
      <c r="HE403" s="473"/>
      <c r="HF403" s="472"/>
      <c r="HG403" s="403"/>
      <c r="HH403" s="358"/>
      <c r="HI403" s="474"/>
      <c r="HJ403" s="455"/>
      <c r="HK403" s="403"/>
      <c r="HL403" s="403"/>
      <c r="HM403" s="473"/>
      <c r="HN403" s="472"/>
      <c r="HO403" s="403"/>
      <c r="HP403" s="358"/>
      <c r="HQ403" s="474"/>
      <c r="HR403" s="455"/>
      <c r="HS403" s="403"/>
      <c r="HT403" s="403"/>
      <c r="HU403" s="473"/>
      <c r="HV403" s="472"/>
      <c r="HW403" s="403"/>
      <c r="HX403" s="358"/>
      <c r="HY403" s="474"/>
      <c r="HZ403" s="455"/>
      <c r="IA403" s="403"/>
      <c r="IB403" s="403"/>
      <c r="IC403" s="473"/>
      <c r="ID403" s="472"/>
      <c r="IE403" s="403"/>
      <c r="IF403" s="358"/>
      <c r="IG403" s="474"/>
      <c r="IH403" s="455"/>
      <c r="II403" s="403"/>
      <c r="IJ403" s="403"/>
      <c r="IK403" s="473"/>
      <c r="IL403" s="472"/>
      <c r="IM403" s="403"/>
      <c r="IN403" s="358"/>
      <c r="IO403" s="474"/>
      <c r="IP403" s="455"/>
      <c r="IQ403" s="403"/>
      <c r="IR403" s="403"/>
      <c r="IS403" s="473"/>
      <c r="IT403" s="472"/>
      <c r="IU403" s="403"/>
      <c r="IV403" s="358"/>
      <c r="IW403" s="474"/>
      <c r="IX403" s="455"/>
      <c r="IY403" s="403"/>
      <c r="IZ403" s="403"/>
      <c r="JA403" s="473"/>
      <c r="JB403" s="472"/>
      <c r="JC403" s="403"/>
      <c r="JD403" s="358"/>
      <c r="JE403" s="474"/>
      <c r="JF403" s="455"/>
      <c r="JG403" s="403"/>
      <c r="JH403" s="403"/>
      <c r="JI403" s="473"/>
      <c r="JJ403" s="472"/>
      <c r="JK403" s="403"/>
      <c r="JL403" s="358"/>
      <c r="JM403" s="474"/>
      <c r="JN403" s="455"/>
      <c r="JO403" s="403"/>
      <c r="JP403" s="403"/>
      <c r="JQ403" s="473"/>
      <c r="JR403" s="472"/>
      <c r="JS403" s="403"/>
      <c r="JT403" s="358"/>
      <c r="JU403" s="474"/>
      <c r="JV403" s="455"/>
      <c r="JW403" s="403"/>
      <c r="JX403" s="403"/>
      <c r="JY403" s="473"/>
      <c r="JZ403" s="472"/>
      <c r="KA403" s="403"/>
      <c r="KB403" s="358"/>
      <c r="KC403" s="474"/>
      <c r="KD403" s="455"/>
      <c r="KE403" s="403"/>
      <c r="KF403" s="403"/>
      <c r="KG403" s="473"/>
      <c r="KH403" s="472"/>
      <c r="KI403" s="403"/>
      <c r="KJ403" s="358"/>
      <c r="KK403" s="474"/>
      <c r="KL403" s="455"/>
      <c r="KM403" s="403"/>
      <c r="KN403" s="403"/>
      <c r="KO403" s="473"/>
      <c r="KP403" s="472"/>
      <c r="KQ403" s="403"/>
      <c r="KR403" s="358"/>
      <c r="KS403" s="474"/>
      <c r="KT403" s="455"/>
      <c r="KU403" s="403"/>
      <c r="KV403" s="403"/>
      <c r="KW403" s="473"/>
      <c r="KX403" s="472"/>
      <c r="KY403" s="403"/>
      <c r="KZ403" s="358"/>
      <c r="LA403" s="474"/>
      <c r="LB403" s="455"/>
      <c r="LC403" s="403"/>
      <c r="LD403" s="403"/>
      <c r="LE403" s="473"/>
      <c r="LF403" s="472"/>
      <c r="LG403" s="403"/>
      <c r="LH403" s="358"/>
      <c r="LI403" s="474"/>
      <c r="LJ403" s="455"/>
      <c r="LK403" s="403"/>
      <c r="LL403" s="403"/>
      <c r="LM403" s="473"/>
      <c r="LN403" s="472"/>
      <c r="LO403" s="403"/>
      <c r="LP403" s="358"/>
      <c r="LQ403" s="474"/>
      <c r="LR403" s="455"/>
      <c r="LS403" s="403"/>
      <c r="LT403" s="403"/>
      <c r="LU403" s="473"/>
      <c r="LV403" s="472"/>
      <c r="LW403" s="403"/>
      <c r="LX403" s="358"/>
      <c r="LY403" s="474"/>
      <c r="LZ403" s="455"/>
      <c r="MA403" s="403"/>
      <c r="MB403" s="403"/>
      <c r="MC403" s="473"/>
      <c r="MD403" s="472"/>
      <c r="ME403" s="403"/>
      <c r="MF403" s="358"/>
      <c r="MG403" s="474"/>
      <c r="MH403" s="455"/>
      <c r="MI403" s="403"/>
      <c r="MJ403" s="403"/>
      <c r="MK403" s="473"/>
      <c r="ML403" s="472"/>
      <c r="MM403" s="403"/>
      <c r="MN403" s="358"/>
      <c r="MO403" s="474"/>
      <c r="MP403" s="455"/>
      <c r="MQ403" s="403"/>
      <c r="MR403" s="403"/>
      <c r="MS403" s="473"/>
      <c r="MT403" s="472"/>
      <c r="MU403" s="403"/>
      <c r="MV403" s="358"/>
      <c r="MW403" s="474"/>
      <c r="MX403" s="455"/>
      <c r="MY403" s="403"/>
      <c r="MZ403" s="403"/>
      <c r="NA403" s="473"/>
      <c r="NB403" s="472"/>
      <c r="NC403" s="403"/>
      <c r="ND403" s="358"/>
      <c r="NE403" s="474"/>
      <c r="NF403" s="455"/>
      <c r="NG403" s="403"/>
      <c r="NH403" s="403"/>
      <c r="NI403" s="473"/>
      <c r="NJ403" s="472"/>
      <c r="NK403" s="403"/>
      <c r="NL403" s="358"/>
      <c r="NM403" s="474"/>
      <c r="NN403" s="455"/>
      <c r="NO403" s="403"/>
      <c r="NP403" s="403"/>
      <c r="NQ403" s="473"/>
      <c r="NR403" s="472"/>
      <c r="NS403" s="403"/>
      <c r="NT403" s="358"/>
      <c r="NU403" s="474"/>
      <c r="NV403" s="455"/>
      <c r="NW403" s="403"/>
      <c r="NX403" s="403"/>
      <c r="NY403" s="473"/>
      <c r="NZ403" s="472"/>
      <c r="OA403" s="403"/>
      <c r="OB403" s="358"/>
      <c r="OC403" s="474"/>
      <c r="OD403" s="455"/>
      <c r="OE403" s="403"/>
      <c r="OF403" s="403"/>
      <c r="OG403" s="473"/>
      <c r="OH403" s="472"/>
      <c r="OI403" s="403"/>
      <c r="OJ403" s="358"/>
      <c r="OK403" s="474"/>
      <c r="OL403" s="455"/>
      <c r="OM403" s="403"/>
      <c r="ON403" s="403"/>
      <c r="OO403" s="473"/>
      <c r="OP403" s="472"/>
      <c r="OQ403" s="403"/>
      <c r="OR403" s="358"/>
      <c r="OS403" s="474"/>
      <c r="OT403" s="455"/>
      <c r="OU403" s="403"/>
      <c r="OV403" s="403"/>
      <c r="OW403" s="473"/>
      <c r="OX403" s="472"/>
      <c r="OY403" s="403"/>
      <c r="OZ403" s="358"/>
      <c r="PA403" s="474"/>
      <c r="PB403" s="455"/>
      <c r="PC403" s="403"/>
      <c r="PD403" s="403"/>
      <c r="PE403" s="473"/>
      <c r="PF403" s="472"/>
      <c r="PG403" s="403"/>
      <c r="PH403" s="358"/>
      <c r="PI403" s="474"/>
      <c r="PJ403" s="455"/>
      <c r="PK403" s="403"/>
      <c r="PL403" s="403"/>
      <c r="PM403" s="473"/>
      <c r="PN403" s="472"/>
      <c r="PO403" s="403"/>
      <c r="PP403" s="358"/>
      <c r="PQ403" s="474"/>
      <c r="PR403" s="455"/>
      <c r="PS403" s="403"/>
      <c r="PT403" s="403"/>
      <c r="PU403" s="473"/>
      <c r="PV403" s="472"/>
      <c r="PW403" s="403"/>
      <c r="PX403" s="358"/>
      <c r="PY403" s="474"/>
      <c r="PZ403" s="455"/>
      <c r="QA403" s="403"/>
      <c r="QB403" s="403"/>
      <c r="QC403" s="473"/>
      <c r="QD403" s="472"/>
      <c r="QE403" s="403"/>
      <c r="QF403" s="358"/>
      <c r="QG403" s="474"/>
      <c r="QH403" s="455"/>
      <c r="QI403" s="403"/>
      <c r="QJ403" s="403"/>
      <c r="QK403" s="473"/>
      <c r="QL403" s="472"/>
      <c r="QM403" s="403"/>
      <c r="QN403" s="358"/>
      <c r="QO403" s="474"/>
      <c r="QP403" s="455"/>
      <c r="QQ403" s="403"/>
      <c r="QR403" s="403"/>
      <c r="QS403" s="473"/>
      <c r="QT403" s="472"/>
      <c r="QU403" s="403"/>
      <c r="QV403" s="358"/>
      <c r="QW403" s="474"/>
      <c r="QX403" s="455"/>
      <c r="QY403" s="403"/>
      <c r="QZ403" s="403"/>
      <c r="RA403" s="473"/>
      <c r="RB403" s="472"/>
      <c r="RC403" s="403"/>
      <c r="RD403" s="358"/>
      <c r="RE403" s="474"/>
      <c r="RF403" s="455"/>
      <c r="RG403" s="403"/>
      <c r="RH403" s="403"/>
      <c r="RI403" s="473"/>
      <c r="RJ403" s="472"/>
      <c r="RK403" s="403"/>
      <c r="RL403" s="358"/>
      <c r="RM403" s="474"/>
      <c r="RN403" s="455"/>
      <c r="RO403" s="403"/>
      <c r="RP403" s="403"/>
      <c r="RQ403" s="473"/>
      <c r="RR403" s="472"/>
      <c r="RS403" s="403"/>
      <c r="RT403" s="358"/>
      <c r="RU403" s="474"/>
      <c r="RV403" s="455"/>
      <c r="RW403" s="403"/>
      <c r="RX403" s="403"/>
      <c r="RY403" s="473"/>
      <c r="RZ403" s="472"/>
      <c r="SA403" s="403"/>
      <c r="SB403" s="358"/>
      <c r="SC403" s="474"/>
      <c r="SD403" s="455"/>
      <c r="SE403" s="403"/>
      <c r="SF403" s="403"/>
      <c r="SG403" s="473"/>
      <c r="SH403" s="472"/>
      <c r="SI403" s="403"/>
      <c r="SJ403" s="358"/>
      <c r="SK403" s="474"/>
      <c r="SL403" s="455"/>
      <c r="SM403" s="403"/>
      <c r="SN403" s="403"/>
      <c r="SO403" s="473"/>
      <c r="SP403" s="472"/>
      <c r="SQ403" s="403"/>
      <c r="SR403" s="358"/>
      <c r="SS403" s="474"/>
      <c r="ST403" s="455"/>
      <c r="SU403" s="403"/>
      <c r="SV403" s="403"/>
      <c r="SW403" s="473"/>
      <c r="SX403" s="472"/>
      <c r="SY403" s="403"/>
      <c r="SZ403" s="358"/>
      <c r="TA403" s="474"/>
      <c r="TB403" s="455"/>
      <c r="TC403" s="403"/>
      <c r="TD403" s="403"/>
      <c r="TE403" s="473"/>
      <c r="TF403" s="472"/>
      <c r="TG403" s="403"/>
      <c r="TH403" s="358"/>
      <c r="TI403" s="474"/>
      <c r="TJ403" s="455"/>
      <c r="TK403" s="403"/>
      <c r="TL403" s="403"/>
      <c r="TM403" s="473"/>
      <c r="TN403" s="472"/>
      <c r="TO403" s="403"/>
      <c r="TP403" s="358"/>
      <c r="TQ403" s="474"/>
      <c r="TR403" s="455"/>
      <c r="TS403" s="403"/>
      <c r="TT403" s="403"/>
      <c r="TU403" s="473"/>
      <c r="TV403" s="472"/>
      <c r="TW403" s="403"/>
      <c r="TX403" s="358"/>
      <c r="TY403" s="474"/>
      <c r="TZ403" s="455"/>
      <c r="UA403" s="403"/>
      <c r="UB403" s="403"/>
      <c r="UC403" s="473"/>
      <c r="UD403" s="472"/>
      <c r="UE403" s="403"/>
      <c r="UF403" s="358"/>
      <c r="UG403" s="474"/>
      <c r="UH403" s="455"/>
      <c r="UI403" s="403"/>
      <c r="UJ403" s="403"/>
      <c r="UK403" s="473"/>
      <c r="UL403" s="472"/>
      <c r="UM403" s="403"/>
      <c r="UN403" s="358"/>
      <c r="UO403" s="474"/>
      <c r="UP403" s="455"/>
      <c r="UQ403" s="403"/>
      <c r="UR403" s="403"/>
      <c r="US403" s="473"/>
      <c r="UT403" s="472"/>
      <c r="UU403" s="403"/>
      <c r="UV403" s="358"/>
      <c r="UW403" s="474"/>
      <c r="UX403" s="455"/>
      <c r="UY403" s="403"/>
      <c r="UZ403" s="403"/>
      <c r="VA403" s="473"/>
      <c r="VB403" s="472"/>
      <c r="VC403" s="403"/>
      <c r="VD403" s="358"/>
      <c r="VE403" s="474"/>
      <c r="VF403" s="455"/>
      <c r="VG403" s="403"/>
      <c r="VH403" s="403"/>
      <c r="VI403" s="473"/>
      <c r="VJ403" s="472"/>
      <c r="VK403" s="403"/>
      <c r="VL403" s="358"/>
      <c r="VM403" s="474"/>
      <c r="VN403" s="455"/>
      <c r="VO403" s="403"/>
      <c r="VP403" s="403"/>
      <c r="VQ403" s="473"/>
      <c r="VR403" s="472"/>
      <c r="VS403" s="403"/>
      <c r="VT403" s="358"/>
      <c r="VU403" s="474"/>
      <c r="VV403" s="455"/>
      <c r="VW403" s="403"/>
      <c r="VX403" s="403"/>
      <c r="VY403" s="473"/>
      <c r="VZ403" s="472"/>
      <c r="WA403" s="403"/>
      <c r="WB403" s="358"/>
      <c r="WC403" s="474"/>
      <c r="WD403" s="455"/>
      <c r="WE403" s="403"/>
      <c r="WF403" s="403"/>
      <c r="WG403" s="473"/>
      <c r="WH403" s="472"/>
      <c r="WI403" s="403"/>
      <c r="WJ403" s="358"/>
      <c r="WK403" s="474"/>
      <c r="WL403" s="455"/>
      <c r="WM403" s="403"/>
      <c r="WN403" s="403"/>
      <c r="WO403" s="473"/>
      <c r="WP403" s="472"/>
      <c r="WQ403" s="403"/>
      <c r="WR403" s="358"/>
      <c r="WS403" s="474"/>
      <c r="WT403" s="455"/>
      <c r="WU403" s="403"/>
      <c r="WV403" s="403"/>
      <c r="WW403" s="473"/>
      <c r="WX403" s="472"/>
      <c r="WY403" s="403"/>
      <c r="WZ403" s="358"/>
      <c r="XA403" s="474"/>
      <c r="XB403" s="455"/>
      <c r="XC403" s="403"/>
      <c r="XD403" s="403"/>
      <c r="XE403" s="473"/>
      <c r="XF403" s="472"/>
      <c r="XG403" s="403"/>
      <c r="XH403" s="358"/>
      <c r="XI403" s="474"/>
      <c r="XJ403" s="455"/>
      <c r="XK403" s="403"/>
      <c r="XL403" s="403"/>
      <c r="XM403" s="473"/>
      <c r="XN403" s="472"/>
      <c r="XO403" s="403"/>
      <c r="XP403" s="358"/>
      <c r="XQ403" s="474"/>
      <c r="XR403" s="455"/>
      <c r="XS403" s="403"/>
      <c r="XT403" s="403"/>
      <c r="XU403" s="473"/>
      <c r="XV403" s="472"/>
      <c r="XW403" s="403"/>
      <c r="XX403" s="358"/>
      <c r="XY403" s="474"/>
      <c r="XZ403" s="455"/>
      <c r="YA403" s="403"/>
      <c r="YB403" s="403"/>
      <c r="YC403" s="473"/>
      <c r="YD403" s="472"/>
      <c r="YE403" s="403"/>
      <c r="YF403" s="358"/>
      <c r="YG403" s="474"/>
      <c r="YH403" s="455"/>
      <c r="YI403" s="403"/>
      <c r="YJ403" s="403"/>
      <c r="YK403" s="473"/>
      <c r="YL403" s="472"/>
      <c r="YM403" s="403"/>
      <c r="YN403" s="358"/>
      <c r="YO403" s="474"/>
      <c r="YP403" s="455"/>
      <c r="YQ403" s="403"/>
      <c r="YR403" s="403"/>
      <c r="YS403" s="473"/>
      <c r="YT403" s="472"/>
      <c r="YU403" s="403"/>
      <c r="YV403" s="358"/>
      <c r="YW403" s="474"/>
      <c r="YX403" s="455"/>
      <c r="YY403" s="403"/>
      <c r="YZ403" s="403"/>
      <c r="ZA403" s="473"/>
      <c r="ZB403" s="472"/>
      <c r="ZC403" s="403"/>
      <c r="ZD403" s="358"/>
      <c r="ZE403" s="474"/>
      <c r="ZF403" s="455"/>
      <c r="ZG403" s="403"/>
      <c r="ZH403" s="403"/>
      <c r="ZI403" s="473"/>
      <c r="ZJ403" s="472"/>
      <c r="ZK403" s="403"/>
      <c r="ZL403" s="358"/>
      <c r="ZM403" s="474"/>
      <c r="ZN403" s="455"/>
      <c r="ZO403" s="403"/>
      <c r="ZP403" s="403"/>
      <c r="ZQ403" s="473"/>
      <c r="ZR403" s="472"/>
      <c r="ZS403" s="403"/>
      <c r="ZT403" s="358"/>
      <c r="ZU403" s="474"/>
      <c r="ZV403" s="455"/>
      <c r="ZW403" s="403"/>
      <c r="ZX403" s="403"/>
      <c r="ZY403" s="473"/>
      <c r="ZZ403" s="472"/>
      <c r="AAA403" s="403"/>
      <c r="AAB403" s="358"/>
      <c r="AAC403" s="474"/>
      <c r="AAD403" s="455"/>
      <c r="AAE403" s="403"/>
      <c r="AAF403" s="403"/>
      <c r="AAG403" s="473"/>
      <c r="AAH403" s="472"/>
      <c r="AAI403" s="403"/>
      <c r="AAJ403" s="358"/>
      <c r="AAK403" s="474"/>
      <c r="AAL403" s="455"/>
      <c r="AAM403" s="403"/>
      <c r="AAN403" s="403"/>
      <c r="AAO403" s="473"/>
      <c r="AAP403" s="472"/>
      <c r="AAQ403" s="403"/>
      <c r="AAR403" s="358"/>
      <c r="AAS403" s="474"/>
      <c r="AAT403" s="455"/>
      <c r="AAU403" s="403"/>
      <c r="AAV403" s="403"/>
      <c r="AAW403" s="473"/>
      <c r="AAX403" s="472"/>
      <c r="AAY403" s="403"/>
      <c r="AAZ403" s="358"/>
      <c r="ABA403" s="474"/>
      <c r="ABB403" s="455"/>
      <c r="ABC403" s="403"/>
      <c r="ABD403" s="403"/>
      <c r="ABE403" s="473"/>
      <c r="ABF403" s="472"/>
      <c r="ABG403" s="403"/>
      <c r="ABH403" s="358"/>
      <c r="ABI403" s="474"/>
      <c r="ABJ403" s="455"/>
      <c r="ABK403" s="403"/>
      <c r="ABL403" s="403"/>
      <c r="ABM403" s="473"/>
      <c r="ABN403" s="472"/>
      <c r="ABO403" s="403"/>
      <c r="ABP403" s="358"/>
      <c r="ABQ403" s="474"/>
      <c r="ABR403" s="455"/>
      <c r="ABS403" s="403"/>
      <c r="ABT403" s="403"/>
      <c r="ABU403" s="473"/>
      <c r="ABV403" s="472"/>
      <c r="ABW403" s="403"/>
      <c r="ABX403" s="358"/>
      <c r="ABY403" s="474"/>
      <c r="ABZ403" s="455"/>
      <c r="ACA403" s="403"/>
      <c r="ACB403" s="403"/>
      <c r="ACC403" s="473"/>
      <c r="ACD403" s="472"/>
      <c r="ACE403" s="403"/>
      <c r="ACF403" s="358"/>
      <c r="ACG403" s="474"/>
      <c r="ACH403" s="455"/>
      <c r="ACI403" s="403"/>
      <c r="ACJ403" s="403"/>
      <c r="ACK403" s="473"/>
      <c r="ACL403" s="472"/>
      <c r="ACM403" s="403"/>
      <c r="ACN403" s="358"/>
      <c r="ACO403" s="474"/>
      <c r="ACP403" s="455"/>
      <c r="ACQ403" s="403"/>
      <c r="ACR403" s="403"/>
      <c r="ACS403" s="473"/>
      <c r="ACT403" s="472"/>
      <c r="ACU403" s="403"/>
      <c r="ACV403" s="358"/>
      <c r="ACW403" s="474"/>
      <c r="ACX403" s="455"/>
      <c r="ACY403" s="403"/>
      <c r="ACZ403" s="403"/>
      <c r="ADA403" s="473"/>
      <c r="ADB403" s="472"/>
      <c r="ADC403" s="403"/>
      <c r="ADD403" s="358"/>
      <c r="ADE403" s="474"/>
      <c r="ADF403" s="455"/>
      <c r="ADG403" s="403"/>
      <c r="ADH403" s="403"/>
      <c r="ADI403" s="473"/>
      <c r="ADJ403" s="472"/>
      <c r="ADK403" s="403"/>
      <c r="ADL403" s="358"/>
      <c r="ADM403" s="474"/>
      <c r="ADN403" s="455"/>
      <c r="ADO403" s="403"/>
      <c r="ADP403" s="403"/>
      <c r="ADQ403" s="473"/>
      <c r="ADR403" s="472"/>
      <c r="ADS403" s="403"/>
      <c r="ADT403" s="358"/>
      <c r="ADU403" s="474"/>
      <c r="ADV403" s="455"/>
      <c r="ADW403" s="403"/>
      <c r="ADX403" s="403"/>
      <c r="ADY403" s="473"/>
      <c r="ADZ403" s="472"/>
      <c r="AEA403" s="403"/>
      <c r="AEB403" s="358"/>
      <c r="AEC403" s="474"/>
      <c r="AED403" s="455"/>
      <c r="AEE403" s="403"/>
      <c r="AEF403" s="403"/>
      <c r="AEG403" s="473"/>
      <c r="AEH403" s="472"/>
      <c r="AEI403" s="403"/>
      <c r="AEJ403" s="358"/>
      <c r="AEK403" s="474"/>
      <c r="AEL403" s="455"/>
      <c r="AEM403" s="403"/>
      <c r="AEN403" s="403"/>
      <c r="AEO403" s="473"/>
      <c r="AEP403" s="472"/>
      <c r="AEQ403" s="403"/>
      <c r="AER403" s="358"/>
      <c r="AES403" s="474"/>
      <c r="AET403" s="455"/>
      <c r="AEU403" s="403"/>
      <c r="AEV403" s="403"/>
      <c r="AEW403" s="473"/>
      <c r="AEX403" s="472"/>
      <c r="AEY403" s="403"/>
      <c r="AEZ403" s="358"/>
      <c r="AFA403" s="474"/>
      <c r="AFB403" s="455"/>
      <c r="AFC403" s="403"/>
      <c r="AFD403" s="403"/>
      <c r="AFE403" s="473"/>
      <c r="AFF403" s="472"/>
      <c r="AFG403" s="403"/>
      <c r="AFH403" s="358"/>
      <c r="AFI403" s="474"/>
      <c r="AFJ403" s="455"/>
      <c r="AFK403" s="403"/>
      <c r="AFL403" s="403"/>
      <c r="AFM403" s="473"/>
      <c r="AFN403" s="472"/>
      <c r="AFO403" s="403"/>
      <c r="AFP403" s="358"/>
      <c r="AFQ403" s="474"/>
      <c r="AFR403" s="455"/>
      <c r="AFS403" s="403"/>
      <c r="AFT403" s="403"/>
      <c r="AFU403" s="473"/>
      <c r="AFV403" s="472"/>
      <c r="AFW403" s="403"/>
      <c r="AFX403" s="358"/>
      <c r="AFY403" s="474"/>
      <c r="AFZ403" s="455"/>
      <c r="AGA403" s="403"/>
      <c r="AGB403" s="403"/>
      <c r="AGC403" s="473"/>
      <c r="AGD403" s="472"/>
      <c r="AGE403" s="403"/>
      <c r="AGF403" s="358"/>
      <c r="AGG403" s="474"/>
      <c r="AGH403" s="455"/>
      <c r="AGI403" s="403"/>
      <c r="AGJ403" s="403"/>
      <c r="AGK403" s="473"/>
      <c r="AGL403" s="472"/>
      <c r="AGM403" s="403"/>
      <c r="AGN403" s="358"/>
      <c r="AGO403" s="474"/>
      <c r="AGP403" s="455"/>
      <c r="AGQ403" s="403"/>
      <c r="AGR403" s="403"/>
      <c r="AGS403" s="473"/>
      <c r="AGT403" s="472"/>
      <c r="AGU403" s="403"/>
      <c r="AGV403" s="358"/>
      <c r="AGW403" s="474"/>
      <c r="AGX403" s="455"/>
      <c r="AGY403" s="403"/>
      <c r="AGZ403" s="403"/>
      <c r="AHA403" s="473"/>
      <c r="AHB403" s="472"/>
      <c r="AHC403" s="403"/>
      <c r="AHD403" s="358"/>
      <c r="AHE403" s="474"/>
      <c r="AHF403" s="455"/>
      <c r="AHG403" s="403"/>
      <c r="AHH403" s="403"/>
      <c r="AHI403" s="473"/>
      <c r="AHJ403" s="472"/>
      <c r="AHK403" s="403"/>
      <c r="AHL403" s="358"/>
      <c r="AHM403" s="474"/>
      <c r="AHN403" s="455"/>
      <c r="AHO403" s="403"/>
      <c r="AHP403" s="403"/>
      <c r="AHQ403" s="473"/>
      <c r="AHR403" s="472"/>
      <c r="AHS403" s="403"/>
      <c r="AHT403" s="358"/>
      <c r="AHU403" s="474"/>
      <c r="AHV403" s="455"/>
      <c r="AHW403" s="403"/>
      <c r="AHX403" s="403"/>
      <c r="AHY403" s="473"/>
      <c r="AHZ403" s="472"/>
      <c r="AIA403" s="403"/>
      <c r="AIB403" s="358"/>
      <c r="AIC403" s="474"/>
      <c r="AID403" s="455"/>
      <c r="AIE403" s="403"/>
      <c r="AIF403" s="403"/>
      <c r="AIG403" s="473"/>
      <c r="AIH403" s="472"/>
      <c r="AII403" s="403"/>
      <c r="AIJ403" s="358"/>
      <c r="AIK403" s="474"/>
      <c r="AIL403" s="455"/>
      <c r="AIM403" s="403"/>
      <c r="AIN403" s="403"/>
      <c r="AIO403" s="473"/>
      <c r="AIP403" s="472"/>
      <c r="AIQ403" s="403"/>
      <c r="AIR403" s="358"/>
      <c r="AIS403" s="474"/>
      <c r="AIT403" s="455"/>
      <c r="AIU403" s="403"/>
      <c r="AIV403" s="403"/>
      <c r="AIW403" s="473"/>
      <c r="AIX403" s="472"/>
      <c r="AIY403" s="403"/>
      <c r="AIZ403" s="358"/>
      <c r="AJA403" s="474"/>
      <c r="AJB403" s="455"/>
      <c r="AJC403" s="403"/>
      <c r="AJD403" s="403"/>
      <c r="AJE403" s="473"/>
      <c r="AJF403" s="472"/>
      <c r="AJG403" s="403"/>
      <c r="AJH403" s="358"/>
      <c r="AJI403" s="474"/>
      <c r="AJJ403" s="455"/>
      <c r="AJK403" s="403"/>
      <c r="AJL403" s="403"/>
      <c r="AJM403" s="473"/>
      <c r="AJN403" s="472"/>
      <c r="AJO403" s="403"/>
      <c r="AJP403" s="358"/>
      <c r="AJQ403" s="474"/>
      <c r="AJR403" s="455"/>
      <c r="AJS403" s="403"/>
      <c r="AJT403" s="403"/>
      <c r="AJU403" s="473"/>
      <c r="AJV403" s="472"/>
      <c r="AJW403" s="403"/>
      <c r="AJX403" s="358"/>
      <c r="AJY403" s="474"/>
      <c r="AJZ403" s="455"/>
      <c r="AKA403" s="403"/>
      <c r="AKB403" s="403"/>
      <c r="AKC403" s="473"/>
      <c r="AKD403" s="472"/>
      <c r="AKE403" s="403"/>
      <c r="AKF403" s="358"/>
      <c r="AKG403" s="474"/>
      <c r="AKH403" s="455"/>
      <c r="AKI403" s="403"/>
      <c r="AKJ403" s="403"/>
      <c r="AKK403" s="473"/>
      <c r="AKL403" s="472"/>
      <c r="AKM403" s="403"/>
      <c r="AKN403" s="358"/>
      <c r="AKO403" s="474"/>
      <c r="AKP403" s="455"/>
      <c r="AKQ403" s="403"/>
      <c r="AKR403" s="403"/>
      <c r="AKS403" s="473"/>
      <c r="AKT403" s="472"/>
      <c r="AKU403" s="403"/>
      <c r="AKV403" s="358"/>
      <c r="AKW403" s="474"/>
      <c r="AKX403" s="455"/>
      <c r="AKY403" s="403"/>
      <c r="AKZ403" s="403"/>
      <c r="ALA403" s="473"/>
      <c r="ALB403" s="472"/>
      <c r="ALC403" s="403"/>
      <c r="ALD403" s="358"/>
      <c r="ALE403" s="474"/>
      <c r="ALF403" s="455"/>
      <c r="ALG403" s="403"/>
      <c r="ALH403" s="403"/>
      <c r="ALI403" s="473"/>
      <c r="ALJ403" s="472"/>
      <c r="ALK403" s="403"/>
      <c r="ALL403" s="358"/>
      <c r="ALM403" s="474"/>
      <c r="ALN403" s="455"/>
      <c r="ALO403" s="403"/>
      <c r="ALP403" s="403"/>
      <c r="ALQ403" s="473"/>
      <c r="ALR403" s="472"/>
      <c r="ALS403" s="403"/>
      <c r="ALT403" s="358"/>
      <c r="ALU403" s="474"/>
      <c r="ALV403" s="455"/>
      <c r="ALW403" s="403"/>
      <c r="ALX403" s="403"/>
      <c r="ALY403" s="473"/>
      <c r="ALZ403" s="472"/>
      <c r="AMA403" s="403"/>
      <c r="AMB403" s="358"/>
      <c r="AMC403" s="474"/>
      <c r="AMD403" s="455"/>
      <c r="AME403" s="403"/>
      <c r="AMF403" s="403"/>
      <c r="AMG403" s="473"/>
      <c r="AMH403" s="472"/>
      <c r="AMI403" s="403"/>
      <c r="AMJ403" s="358"/>
      <c r="AMK403" s="474"/>
      <c r="AML403" s="455"/>
      <c r="AMM403" s="403"/>
      <c r="AMN403" s="403"/>
      <c r="AMO403" s="473"/>
      <c r="AMP403" s="472"/>
      <c r="AMQ403" s="403"/>
      <c r="AMR403" s="358"/>
      <c r="AMS403" s="474"/>
      <c r="AMT403" s="455"/>
      <c r="AMU403" s="403"/>
      <c r="AMV403" s="403"/>
      <c r="AMW403" s="473"/>
      <c r="AMX403" s="472"/>
      <c r="AMY403" s="403"/>
      <c r="AMZ403" s="358"/>
      <c r="ANA403" s="474"/>
      <c r="ANB403" s="455"/>
      <c r="ANC403" s="403"/>
      <c r="AND403" s="403"/>
      <c r="ANE403" s="473"/>
      <c r="ANF403" s="472"/>
      <c r="ANG403" s="403"/>
      <c r="ANH403" s="358"/>
      <c r="ANI403" s="474"/>
      <c r="ANJ403" s="455"/>
      <c r="ANK403" s="403"/>
      <c r="ANL403" s="403"/>
      <c r="ANM403" s="473"/>
      <c r="ANN403" s="472"/>
      <c r="ANO403" s="403"/>
      <c r="ANP403" s="358"/>
      <c r="ANQ403" s="474"/>
      <c r="ANR403" s="455"/>
      <c r="ANS403" s="403"/>
      <c r="ANT403" s="403"/>
      <c r="ANU403" s="473"/>
      <c r="ANV403" s="472"/>
      <c r="ANW403" s="403"/>
      <c r="ANX403" s="358"/>
      <c r="ANY403" s="474"/>
      <c r="ANZ403" s="455"/>
      <c r="AOA403" s="403"/>
      <c r="AOB403" s="403"/>
      <c r="AOC403" s="473"/>
      <c r="AOD403" s="472"/>
      <c r="AOE403" s="403"/>
      <c r="AOF403" s="358"/>
      <c r="AOG403" s="474"/>
      <c r="AOH403" s="455"/>
      <c r="AOI403" s="403"/>
      <c r="AOJ403" s="403"/>
      <c r="AOK403" s="473"/>
      <c r="AOL403" s="472"/>
      <c r="AOM403" s="403"/>
      <c r="AON403" s="358"/>
      <c r="AOO403" s="474"/>
      <c r="AOP403" s="455"/>
      <c r="AOQ403" s="403"/>
      <c r="AOR403" s="403"/>
      <c r="AOS403" s="473"/>
      <c r="AOT403" s="472"/>
      <c r="AOU403" s="403"/>
      <c r="AOV403" s="358"/>
      <c r="AOW403" s="474"/>
      <c r="AOX403" s="455"/>
      <c r="AOY403" s="403"/>
      <c r="AOZ403" s="403"/>
      <c r="APA403" s="473"/>
      <c r="APB403" s="472"/>
      <c r="APC403" s="403"/>
      <c r="APD403" s="358"/>
      <c r="APE403" s="474"/>
      <c r="APF403" s="455"/>
      <c r="APG403" s="403"/>
      <c r="APH403" s="403"/>
      <c r="API403" s="473"/>
      <c r="APJ403" s="472"/>
      <c r="APK403" s="403"/>
      <c r="APL403" s="358"/>
      <c r="APM403" s="474"/>
      <c r="APN403" s="455"/>
      <c r="APO403" s="403"/>
      <c r="APP403" s="403"/>
      <c r="APQ403" s="473"/>
      <c r="APR403" s="472"/>
      <c r="APS403" s="403"/>
      <c r="APT403" s="358"/>
      <c r="APU403" s="474"/>
      <c r="APV403" s="455"/>
      <c r="APW403" s="403"/>
      <c r="APX403" s="403"/>
      <c r="APY403" s="473"/>
      <c r="APZ403" s="472"/>
      <c r="AQA403" s="403"/>
      <c r="AQB403" s="358"/>
      <c r="AQC403" s="474"/>
      <c r="AQD403" s="455"/>
      <c r="AQE403" s="403"/>
      <c r="AQF403" s="403"/>
      <c r="AQG403" s="473"/>
      <c r="AQH403" s="472"/>
      <c r="AQI403" s="403"/>
      <c r="AQJ403" s="358"/>
      <c r="AQK403" s="474"/>
      <c r="AQL403" s="455"/>
      <c r="AQM403" s="403"/>
      <c r="AQN403" s="403"/>
      <c r="AQO403" s="473"/>
      <c r="AQP403" s="472"/>
      <c r="AQQ403" s="403"/>
      <c r="AQR403" s="358"/>
      <c r="AQS403" s="474"/>
      <c r="AQT403" s="455"/>
      <c r="AQU403" s="403"/>
      <c r="AQV403" s="403"/>
      <c r="AQW403" s="473"/>
      <c r="AQX403" s="472"/>
      <c r="AQY403" s="403"/>
      <c r="AQZ403" s="358"/>
      <c r="ARA403" s="474"/>
      <c r="ARB403" s="455"/>
      <c r="ARC403" s="403"/>
      <c r="ARD403" s="403"/>
      <c r="ARE403" s="473"/>
      <c r="ARF403" s="472"/>
      <c r="ARG403" s="403"/>
      <c r="ARH403" s="358"/>
      <c r="ARI403" s="474"/>
      <c r="ARJ403" s="455"/>
      <c r="ARK403" s="403"/>
      <c r="ARL403" s="403"/>
      <c r="ARM403" s="473"/>
      <c r="ARN403" s="472"/>
      <c r="ARO403" s="403"/>
      <c r="ARP403" s="358"/>
      <c r="ARQ403" s="474"/>
      <c r="ARR403" s="455"/>
      <c r="ARS403" s="403"/>
      <c r="ART403" s="403"/>
      <c r="ARU403" s="473"/>
      <c r="ARV403" s="472"/>
      <c r="ARW403" s="403"/>
      <c r="ARX403" s="358"/>
      <c r="ARY403" s="474"/>
      <c r="ARZ403" s="455"/>
      <c r="ASA403" s="403"/>
      <c r="ASB403" s="403"/>
      <c r="ASC403" s="473"/>
      <c r="ASD403" s="472"/>
      <c r="ASE403" s="403"/>
      <c r="ASF403" s="358"/>
      <c r="ASG403" s="474"/>
      <c r="ASH403" s="455"/>
      <c r="ASI403" s="403"/>
      <c r="ASJ403" s="403"/>
      <c r="ASK403" s="473"/>
      <c r="ASL403" s="472"/>
      <c r="ASM403" s="403"/>
      <c r="ASN403" s="358"/>
      <c r="ASO403" s="474"/>
      <c r="ASP403" s="455"/>
      <c r="ASQ403" s="403"/>
      <c r="ASR403" s="403"/>
      <c r="ASS403" s="473"/>
      <c r="AST403" s="472"/>
      <c r="ASU403" s="403"/>
      <c r="ASV403" s="358"/>
      <c r="ASW403" s="474"/>
      <c r="ASX403" s="455"/>
      <c r="ASY403" s="403"/>
      <c r="ASZ403" s="403"/>
      <c r="ATA403" s="473"/>
      <c r="ATB403" s="472"/>
      <c r="ATC403" s="403"/>
      <c r="ATD403" s="358"/>
      <c r="ATE403" s="474"/>
      <c r="ATF403" s="455"/>
      <c r="ATG403" s="403"/>
      <c r="ATH403" s="403"/>
      <c r="ATI403" s="473"/>
      <c r="ATJ403" s="472"/>
      <c r="ATK403" s="403"/>
      <c r="ATL403" s="358"/>
      <c r="ATM403" s="474"/>
      <c r="ATN403" s="455"/>
      <c r="ATO403" s="403"/>
      <c r="ATP403" s="403"/>
      <c r="ATQ403" s="473"/>
      <c r="ATR403" s="472"/>
      <c r="ATS403" s="403"/>
      <c r="ATT403" s="358"/>
      <c r="ATU403" s="474"/>
      <c r="ATV403" s="455"/>
      <c r="ATW403" s="403"/>
      <c r="ATX403" s="403"/>
      <c r="ATY403" s="473"/>
      <c r="ATZ403" s="472"/>
      <c r="AUA403" s="403"/>
      <c r="AUB403" s="358"/>
      <c r="AUC403" s="474"/>
      <c r="AUD403" s="455"/>
      <c r="AUE403" s="403"/>
      <c r="AUF403" s="403"/>
      <c r="AUG403" s="473"/>
      <c r="AUH403" s="472"/>
      <c r="AUI403" s="403"/>
      <c r="AUJ403" s="358"/>
      <c r="AUK403" s="474"/>
      <c r="AUL403" s="455"/>
      <c r="AUM403" s="403"/>
      <c r="AUN403" s="403"/>
      <c r="AUO403" s="473"/>
      <c r="AUP403" s="472"/>
      <c r="AUQ403" s="403"/>
      <c r="AUR403" s="358"/>
      <c r="AUS403" s="474"/>
      <c r="AUT403" s="455"/>
      <c r="AUU403" s="403"/>
      <c r="AUV403" s="403"/>
      <c r="AUW403" s="473"/>
      <c r="AUX403" s="472"/>
      <c r="AUY403" s="403"/>
      <c r="AUZ403" s="358"/>
      <c r="AVA403" s="474"/>
      <c r="AVB403" s="455"/>
      <c r="AVC403" s="403"/>
      <c r="AVD403" s="403"/>
      <c r="AVE403" s="473"/>
      <c r="AVF403" s="472"/>
      <c r="AVG403" s="403"/>
      <c r="AVH403" s="358"/>
      <c r="AVI403" s="474"/>
      <c r="AVJ403" s="455"/>
      <c r="AVK403" s="403"/>
      <c r="AVL403" s="403"/>
      <c r="AVM403" s="473"/>
      <c r="AVN403" s="472"/>
      <c r="AVO403" s="403"/>
      <c r="AVP403" s="358"/>
      <c r="AVQ403" s="474"/>
      <c r="AVR403" s="455"/>
      <c r="AVS403" s="403"/>
      <c r="AVT403" s="403"/>
      <c r="AVU403" s="473"/>
      <c r="AVV403" s="472"/>
      <c r="AVW403" s="403"/>
      <c r="AVX403" s="358"/>
      <c r="AVY403" s="474"/>
      <c r="AVZ403" s="455"/>
      <c r="AWA403" s="403"/>
      <c r="AWB403" s="403"/>
      <c r="AWC403" s="473"/>
      <c r="AWD403" s="472"/>
      <c r="AWE403" s="403"/>
      <c r="AWF403" s="358"/>
      <c r="AWG403" s="474"/>
      <c r="AWH403" s="455"/>
      <c r="AWI403" s="403"/>
      <c r="AWJ403" s="403"/>
      <c r="AWK403" s="473"/>
      <c r="AWL403" s="472"/>
      <c r="AWM403" s="403"/>
      <c r="AWN403" s="358"/>
      <c r="AWO403" s="474"/>
      <c r="AWP403" s="455"/>
      <c r="AWQ403" s="403"/>
      <c r="AWR403" s="403"/>
      <c r="AWS403" s="473"/>
      <c r="AWT403" s="472"/>
      <c r="AWU403" s="403"/>
      <c r="AWV403" s="358"/>
      <c r="AWW403" s="474"/>
      <c r="AWX403" s="455"/>
      <c r="AWY403" s="403"/>
      <c r="AWZ403" s="403"/>
      <c r="AXA403" s="473"/>
      <c r="AXB403" s="472"/>
      <c r="AXC403" s="403"/>
      <c r="AXD403" s="358"/>
      <c r="AXE403" s="474"/>
      <c r="AXF403" s="455"/>
      <c r="AXG403" s="403"/>
      <c r="AXH403" s="403"/>
      <c r="AXI403" s="473"/>
      <c r="AXJ403" s="472"/>
      <c r="AXK403" s="403"/>
      <c r="AXL403" s="358"/>
      <c r="AXM403" s="474"/>
      <c r="AXN403" s="455"/>
      <c r="AXO403" s="403"/>
      <c r="AXP403" s="403"/>
      <c r="AXQ403" s="473"/>
      <c r="AXR403" s="472"/>
      <c r="AXS403" s="403"/>
      <c r="AXT403" s="358"/>
      <c r="AXU403" s="474"/>
      <c r="AXV403" s="455"/>
      <c r="AXW403" s="403"/>
      <c r="AXX403" s="403"/>
      <c r="AXY403" s="473"/>
      <c r="AXZ403" s="472"/>
      <c r="AYA403" s="403"/>
      <c r="AYB403" s="358"/>
      <c r="AYC403" s="474"/>
      <c r="AYD403" s="455"/>
      <c r="AYE403" s="403"/>
      <c r="AYF403" s="403"/>
      <c r="AYG403" s="473"/>
      <c r="AYH403" s="472"/>
      <c r="AYI403" s="403"/>
      <c r="AYJ403" s="358"/>
      <c r="AYK403" s="474"/>
      <c r="AYL403" s="455"/>
      <c r="AYM403" s="403"/>
      <c r="AYN403" s="403"/>
      <c r="AYO403" s="473"/>
      <c r="AYP403" s="472"/>
      <c r="AYQ403" s="403"/>
      <c r="AYR403" s="358"/>
      <c r="AYS403" s="474"/>
      <c r="AYT403" s="455"/>
      <c r="AYU403" s="403"/>
      <c r="AYV403" s="403"/>
      <c r="AYW403" s="473"/>
      <c r="AYX403" s="472"/>
      <c r="AYY403" s="403"/>
      <c r="AYZ403" s="358"/>
      <c r="AZA403" s="474"/>
      <c r="AZB403" s="455"/>
      <c r="AZC403" s="403"/>
      <c r="AZD403" s="403"/>
      <c r="AZE403" s="473"/>
      <c r="AZF403" s="472"/>
      <c r="AZG403" s="403"/>
      <c r="AZH403" s="358"/>
      <c r="AZI403" s="474"/>
      <c r="AZJ403" s="455"/>
      <c r="AZK403" s="403"/>
      <c r="AZL403" s="403"/>
      <c r="AZM403" s="473"/>
      <c r="AZN403" s="472"/>
      <c r="AZO403" s="403"/>
      <c r="AZP403" s="358"/>
      <c r="AZQ403" s="474"/>
      <c r="AZR403" s="455"/>
      <c r="AZS403" s="403"/>
      <c r="AZT403" s="403"/>
      <c r="AZU403" s="473"/>
      <c r="AZV403" s="472"/>
      <c r="AZW403" s="403"/>
      <c r="AZX403" s="358"/>
      <c r="AZY403" s="474"/>
      <c r="AZZ403" s="455"/>
      <c r="BAA403" s="403"/>
      <c r="BAB403" s="403"/>
      <c r="BAC403" s="473"/>
      <c r="BAD403" s="472"/>
      <c r="BAE403" s="403"/>
      <c r="BAF403" s="358"/>
      <c r="BAG403" s="474"/>
      <c r="BAH403" s="455"/>
      <c r="BAI403" s="403"/>
      <c r="BAJ403" s="403"/>
      <c r="BAK403" s="473"/>
      <c r="BAL403" s="472"/>
      <c r="BAM403" s="403"/>
      <c r="BAN403" s="358"/>
      <c r="BAO403" s="474"/>
      <c r="BAP403" s="455"/>
      <c r="BAQ403" s="403"/>
      <c r="BAR403" s="403"/>
      <c r="BAS403" s="473"/>
      <c r="BAT403" s="472"/>
      <c r="BAU403" s="403"/>
      <c r="BAV403" s="358"/>
      <c r="BAW403" s="474"/>
      <c r="BAX403" s="455"/>
      <c r="BAY403" s="403"/>
      <c r="BAZ403" s="403"/>
      <c r="BBA403" s="473"/>
      <c r="BBB403" s="472"/>
      <c r="BBC403" s="403"/>
      <c r="BBD403" s="358"/>
      <c r="BBE403" s="474"/>
      <c r="BBF403" s="455"/>
      <c r="BBG403" s="403"/>
      <c r="BBH403" s="403"/>
      <c r="BBI403" s="473"/>
      <c r="BBJ403" s="472"/>
      <c r="BBK403" s="403"/>
      <c r="BBL403" s="358"/>
      <c r="BBM403" s="474"/>
      <c r="BBN403" s="455"/>
      <c r="BBO403" s="403"/>
      <c r="BBP403" s="403"/>
      <c r="BBQ403" s="473"/>
      <c r="BBR403" s="472"/>
      <c r="BBS403" s="403"/>
      <c r="BBT403" s="358"/>
      <c r="BBU403" s="474"/>
      <c r="BBV403" s="455"/>
      <c r="BBW403" s="403"/>
      <c r="BBX403" s="403"/>
      <c r="BBY403" s="473"/>
      <c r="BBZ403" s="472"/>
      <c r="BCA403" s="403"/>
      <c r="BCB403" s="358"/>
      <c r="BCC403" s="474"/>
      <c r="BCD403" s="455"/>
      <c r="BCE403" s="403"/>
      <c r="BCF403" s="403"/>
      <c r="BCG403" s="473"/>
      <c r="BCH403" s="472"/>
      <c r="BCI403" s="403"/>
      <c r="BCJ403" s="358"/>
      <c r="BCK403" s="474"/>
      <c r="BCL403" s="455"/>
      <c r="BCM403" s="403"/>
      <c r="BCN403" s="403"/>
      <c r="BCO403" s="473"/>
      <c r="BCP403" s="472"/>
      <c r="BCQ403" s="403"/>
      <c r="BCR403" s="358"/>
      <c r="BCS403" s="474"/>
      <c r="BCT403" s="455"/>
      <c r="BCU403" s="403"/>
      <c r="BCV403" s="403"/>
      <c r="BCW403" s="473"/>
      <c r="BCX403" s="472"/>
      <c r="BCY403" s="403"/>
      <c r="BCZ403" s="358"/>
      <c r="BDA403" s="474"/>
      <c r="BDB403" s="455"/>
      <c r="BDC403" s="403"/>
      <c r="BDD403" s="403"/>
      <c r="BDE403" s="473"/>
      <c r="BDF403" s="472"/>
      <c r="BDG403" s="403"/>
      <c r="BDH403" s="358"/>
      <c r="BDI403" s="474"/>
      <c r="BDJ403" s="455"/>
      <c r="BDK403" s="403"/>
      <c r="BDL403" s="403"/>
      <c r="BDM403" s="473"/>
      <c r="BDN403" s="472"/>
      <c r="BDO403" s="403"/>
      <c r="BDP403" s="358"/>
      <c r="BDQ403" s="474"/>
      <c r="BDR403" s="455"/>
      <c r="BDS403" s="403"/>
      <c r="BDT403" s="403"/>
      <c r="BDU403" s="473"/>
      <c r="BDV403" s="472"/>
      <c r="BDW403" s="403"/>
      <c r="BDX403" s="358"/>
      <c r="BDY403" s="474"/>
      <c r="BDZ403" s="455"/>
      <c r="BEA403" s="403"/>
      <c r="BEB403" s="403"/>
      <c r="BEC403" s="473"/>
      <c r="BED403" s="472"/>
      <c r="BEE403" s="403"/>
      <c r="BEF403" s="358"/>
      <c r="BEG403" s="474"/>
      <c r="BEH403" s="455"/>
      <c r="BEI403" s="403"/>
      <c r="BEJ403" s="403"/>
      <c r="BEK403" s="473"/>
      <c r="BEL403" s="472"/>
      <c r="BEM403" s="403"/>
      <c r="BEN403" s="358"/>
      <c r="BEO403" s="474"/>
      <c r="BEP403" s="455"/>
      <c r="BEQ403" s="403"/>
      <c r="BER403" s="403"/>
      <c r="BES403" s="473"/>
      <c r="BET403" s="472"/>
      <c r="BEU403" s="403"/>
      <c r="BEV403" s="358"/>
      <c r="BEW403" s="474"/>
      <c r="BEX403" s="455"/>
      <c r="BEY403" s="403"/>
      <c r="BEZ403" s="403"/>
      <c r="BFA403" s="473"/>
      <c r="BFB403" s="472"/>
      <c r="BFC403" s="403"/>
      <c r="BFD403" s="358"/>
      <c r="BFE403" s="474"/>
      <c r="BFF403" s="455"/>
      <c r="BFG403" s="403"/>
      <c r="BFH403" s="403"/>
      <c r="BFI403" s="473"/>
      <c r="BFJ403" s="472"/>
      <c r="BFK403" s="403"/>
      <c r="BFL403" s="358"/>
      <c r="BFM403" s="474"/>
      <c r="BFN403" s="455"/>
      <c r="BFO403" s="403"/>
      <c r="BFP403" s="403"/>
      <c r="BFQ403" s="473"/>
      <c r="BFR403" s="472"/>
      <c r="BFS403" s="403"/>
      <c r="BFT403" s="358"/>
      <c r="BFU403" s="474"/>
      <c r="BFV403" s="455"/>
      <c r="BFW403" s="403"/>
      <c r="BFX403" s="403"/>
      <c r="BFY403" s="473"/>
      <c r="BFZ403" s="472"/>
      <c r="BGA403" s="403"/>
      <c r="BGB403" s="358"/>
      <c r="BGC403" s="474"/>
      <c r="BGD403" s="455"/>
      <c r="BGE403" s="403"/>
      <c r="BGF403" s="403"/>
      <c r="BGG403" s="473"/>
      <c r="BGH403" s="472"/>
      <c r="BGI403" s="403"/>
      <c r="BGJ403" s="358"/>
      <c r="BGK403" s="474"/>
      <c r="BGL403" s="455"/>
      <c r="BGM403" s="403"/>
      <c r="BGN403" s="403"/>
      <c r="BGO403" s="473"/>
      <c r="BGP403" s="472"/>
      <c r="BGQ403" s="403"/>
      <c r="BGR403" s="358"/>
      <c r="BGS403" s="474"/>
      <c r="BGT403" s="455"/>
      <c r="BGU403" s="403"/>
      <c r="BGV403" s="403"/>
      <c r="BGW403" s="473"/>
      <c r="BGX403" s="472"/>
      <c r="BGY403" s="403"/>
      <c r="BGZ403" s="358"/>
      <c r="BHA403" s="474"/>
      <c r="BHB403" s="455"/>
      <c r="BHC403" s="403"/>
      <c r="BHD403" s="403"/>
      <c r="BHE403" s="473"/>
      <c r="BHF403" s="472"/>
      <c r="BHG403" s="403"/>
      <c r="BHH403" s="358"/>
      <c r="BHI403" s="474"/>
      <c r="BHJ403" s="455"/>
      <c r="BHK403" s="403"/>
      <c r="BHL403" s="403"/>
      <c r="BHM403" s="473"/>
      <c r="BHN403" s="472"/>
      <c r="BHO403" s="403"/>
      <c r="BHP403" s="358"/>
      <c r="BHQ403" s="474"/>
      <c r="BHR403" s="455"/>
      <c r="BHS403" s="403"/>
      <c r="BHT403" s="403"/>
      <c r="BHU403" s="473"/>
      <c r="BHV403" s="472"/>
      <c r="BHW403" s="403"/>
      <c r="BHX403" s="358"/>
      <c r="BHY403" s="474"/>
      <c r="BHZ403" s="455"/>
      <c r="BIA403" s="403"/>
      <c r="BIB403" s="403"/>
      <c r="BIC403" s="473"/>
      <c r="BID403" s="472"/>
      <c r="BIE403" s="403"/>
      <c r="BIF403" s="358"/>
      <c r="BIG403" s="474"/>
      <c r="BIH403" s="455"/>
      <c r="BII403" s="403"/>
      <c r="BIJ403" s="403"/>
      <c r="BIK403" s="473"/>
      <c r="BIL403" s="472"/>
      <c r="BIM403" s="403"/>
      <c r="BIN403" s="358"/>
      <c r="BIO403" s="474"/>
      <c r="BIP403" s="455"/>
      <c r="BIQ403" s="403"/>
      <c r="BIR403" s="403"/>
      <c r="BIS403" s="473"/>
      <c r="BIT403" s="472"/>
      <c r="BIU403" s="403"/>
      <c r="BIV403" s="358"/>
      <c r="BIW403" s="474"/>
      <c r="BIX403" s="455"/>
      <c r="BIY403" s="403"/>
      <c r="BIZ403" s="403"/>
      <c r="BJA403" s="473"/>
      <c r="BJB403" s="472"/>
      <c r="BJC403" s="403"/>
      <c r="BJD403" s="358"/>
      <c r="BJE403" s="474"/>
      <c r="BJF403" s="455"/>
      <c r="BJG403" s="403"/>
      <c r="BJH403" s="403"/>
      <c r="BJI403" s="473"/>
      <c r="BJJ403" s="472"/>
      <c r="BJK403" s="403"/>
      <c r="BJL403" s="358"/>
      <c r="BJM403" s="474"/>
      <c r="BJN403" s="455"/>
      <c r="BJO403" s="403"/>
      <c r="BJP403" s="403"/>
      <c r="BJQ403" s="473"/>
      <c r="BJR403" s="472"/>
      <c r="BJS403" s="403"/>
      <c r="BJT403" s="358"/>
      <c r="BJU403" s="474"/>
      <c r="BJV403" s="455"/>
      <c r="BJW403" s="403"/>
      <c r="BJX403" s="403"/>
      <c r="BJY403" s="473"/>
      <c r="BJZ403" s="472"/>
      <c r="BKA403" s="403"/>
      <c r="BKB403" s="358"/>
      <c r="BKC403" s="474"/>
      <c r="BKD403" s="455"/>
      <c r="BKE403" s="403"/>
      <c r="BKF403" s="403"/>
      <c r="BKG403" s="473"/>
      <c r="BKH403" s="472"/>
      <c r="BKI403" s="403"/>
      <c r="BKJ403" s="358"/>
      <c r="BKK403" s="474"/>
      <c r="BKL403" s="455"/>
      <c r="BKM403" s="403"/>
      <c r="BKN403" s="403"/>
      <c r="BKO403" s="473"/>
      <c r="BKP403" s="472"/>
      <c r="BKQ403" s="403"/>
      <c r="BKR403" s="358"/>
      <c r="BKS403" s="474"/>
      <c r="BKT403" s="455"/>
      <c r="BKU403" s="403"/>
      <c r="BKV403" s="403"/>
      <c r="BKW403" s="473"/>
      <c r="BKX403" s="472"/>
      <c r="BKY403" s="403"/>
      <c r="BKZ403" s="358"/>
      <c r="BLA403" s="474"/>
      <c r="BLB403" s="455"/>
      <c r="BLC403" s="403"/>
      <c r="BLD403" s="403"/>
      <c r="BLE403" s="473"/>
      <c r="BLF403" s="472"/>
      <c r="BLG403" s="403"/>
      <c r="BLH403" s="358"/>
      <c r="BLI403" s="474"/>
      <c r="BLJ403" s="455"/>
      <c r="BLK403" s="403"/>
      <c r="BLL403" s="403"/>
      <c r="BLM403" s="473"/>
      <c r="BLN403" s="472"/>
      <c r="BLO403" s="403"/>
      <c r="BLP403" s="358"/>
      <c r="BLQ403" s="474"/>
      <c r="BLR403" s="455"/>
      <c r="BLS403" s="403"/>
      <c r="BLT403" s="403"/>
      <c r="BLU403" s="473"/>
      <c r="BLV403" s="472"/>
      <c r="BLW403" s="403"/>
      <c r="BLX403" s="358"/>
      <c r="BLY403" s="474"/>
      <c r="BLZ403" s="455"/>
      <c r="BMA403" s="403"/>
      <c r="BMB403" s="403"/>
      <c r="BMC403" s="473"/>
      <c r="BMD403" s="472"/>
      <c r="BME403" s="403"/>
      <c r="BMF403" s="358"/>
      <c r="BMG403" s="474"/>
      <c r="BMH403" s="455"/>
      <c r="BMI403" s="403"/>
      <c r="BMJ403" s="403"/>
      <c r="BMK403" s="473"/>
      <c r="BML403" s="472"/>
      <c r="BMM403" s="403"/>
      <c r="BMN403" s="358"/>
      <c r="BMO403" s="474"/>
      <c r="BMP403" s="455"/>
      <c r="BMQ403" s="403"/>
      <c r="BMR403" s="403"/>
      <c r="BMS403" s="473"/>
      <c r="BMT403" s="472"/>
      <c r="BMU403" s="403"/>
      <c r="BMV403" s="358"/>
      <c r="BMW403" s="474"/>
      <c r="BMX403" s="455"/>
      <c r="BMY403" s="403"/>
      <c r="BMZ403" s="403"/>
      <c r="BNA403" s="473"/>
      <c r="BNB403" s="472"/>
      <c r="BNC403" s="403"/>
      <c r="BND403" s="358"/>
      <c r="BNE403" s="474"/>
      <c r="BNF403" s="455"/>
      <c r="BNG403" s="403"/>
      <c r="BNH403" s="403"/>
      <c r="BNI403" s="473"/>
      <c r="BNJ403" s="472"/>
      <c r="BNK403" s="403"/>
      <c r="BNL403" s="358"/>
      <c r="BNM403" s="474"/>
      <c r="BNN403" s="455"/>
      <c r="BNO403" s="403"/>
      <c r="BNP403" s="403"/>
      <c r="BNQ403" s="473"/>
      <c r="BNR403" s="472"/>
      <c r="BNS403" s="403"/>
      <c r="BNT403" s="358"/>
      <c r="BNU403" s="474"/>
      <c r="BNV403" s="455"/>
      <c r="BNW403" s="403"/>
      <c r="BNX403" s="403"/>
      <c r="BNY403" s="473"/>
      <c r="BNZ403" s="472"/>
      <c r="BOA403" s="403"/>
      <c r="BOB403" s="358"/>
      <c r="BOC403" s="474"/>
      <c r="BOD403" s="455"/>
      <c r="BOE403" s="403"/>
      <c r="BOF403" s="403"/>
      <c r="BOG403" s="473"/>
      <c r="BOH403" s="472"/>
      <c r="BOI403" s="403"/>
      <c r="BOJ403" s="358"/>
      <c r="BOK403" s="474"/>
      <c r="BOL403" s="455"/>
      <c r="BOM403" s="403"/>
      <c r="BON403" s="403"/>
      <c r="BOO403" s="473"/>
      <c r="BOP403" s="472"/>
      <c r="BOQ403" s="403"/>
      <c r="BOR403" s="358"/>
      <c r="BOS403" s="474"/>
      <c r="BOT403" s="455"/>
      <c r="BOU403" s="403"/>
      <c r="BOV403" s="403"/>
      <c r="BOW403" s="473"/>
      <c r="BOX403" s="472"/>
      <c r="BOY403" s="403"/>
      <c r="BOZ403" s="358"/>
      <c r="BPA403" s="474"/>
      <c r="BPB403" s="455"/>
      <c r="BPC403" s="403"/>
      <c r="BPD403" s="403"/>
      <c r="BPE403" s="473"/>
      <c r="BPF403" s="472"/>
      <c r="BPG403" s="403"/>
      <c r="BPH403" s="358"/>
      <c r="BPI403" s="474"/>
      <c r="BPJ403" s="455"/>
      <c r="BPK403" s="403"/>
      <c r="BPL403" s="403"/>
      <c r="BPM403" s="473"/>
      <c r="BPN403" s="472"/>
      <c r="BPO403" s="403"/>
      <c r="BPP403" s="358"/>
      <c r="BPQ403" s="474"/>
      <c r="BPR403" s="455"/>
      <c r="BPS403" s="403"/>
      <c r="BPT403" s="403"/>
      <c r="BPU403" s="473"/>
      <c r="BPV403" s="472"/>
      <c r="BPW403" s="403"/>
      <c r="BPX403" s="358"/>
      <c r="BPY403" s="474"/>
      <c r="BPZ403" s="455"/>
      <c r="BQA403" s="403"/>
      <c r="BQB403" s="403"/>
      <c r="BQC403" s="473"/>
      <c r="BQD403" s="472"/>
      <c r="BQE403" s="403"/>
      <c r="BQF403" s="358"/>
      <c r="BQG403" s="474"/>
      <c r="BQH403" s="455"/>
      <c r="BQI403" s="403"/>
      <c r="BQJ403" s="403"/>
      <c r="BQK403" s="473"/>
      <c r="BQL403" s="472"/>
      <c r="BQM403" s="403"/>
      <c r="BQN403" s="358"/>
      <c r="BQO403" s="474"/>
      <c r="BQP403" s="455"/>
      <c r="BQQ403" s="403"/>
      <c r="BQR403" s="403"/>
      <c r="BQS403" s="473"/>
      <c r="BQT403" s="472"/>
      <c r="BQU403" s="403"/>
      <c r="BQV403" s="358"/>
      <c r="BQW403" s="474"/>
      <c r="BQX403" s="455"/>
      <c r="BQY403" s="403"/>
      <c r="BQZ403" s="403"/>
      <c r="BRA403" s="473"/>
      <c r="BRB403" s="472"/>
      <c r="BRC403" s="403"/>
      <c r="BRD403" s="358"/>
      <c r="BRE403" s="474"/>
      <c r="BRF403" s="455"/>
      <c r="BRG403" s="403"/>
      <c r="BRH403" s="403"/>
      <c r="BRI403" s="473"/>
      <c r="BRJ403" s="472"/>
      <c r="BRK403" s="403"/>
      <c r="BRL403" s="358"/>
      <c r="BRM403" s="474"/>
      <c r="BRN403" s="455"/>
      <c r="BRO403" s="403"/>
      <c r="BRP403" s="403"/>
      <c r="BRQ403" s="473"/>
      <c r="BRR403" s="472"/>
      <c r="BRS403" s="403"/>
      <c r="BRT403" s="358"/>
      <c r="BRU403" s="474"/>
      <c r="BRV403" s="455"/>
      <c r="BRW403" s="403"/>
      <c r="BRX403" s="403"/>
      <c r="BRY403" s="473"/>
      <c r="BRZ403" s="472"/>
      <c r="BSA403" s="403"/>
      <c r="BSB403" s="358"/>
      <c r="BSC403" s="474"/>
      <c r="BSD403" s="455"/>
      <c r="BSE403" s="403"/>
      <c r="BSF403" s="403"/>
      <c r="BSG403" s="473"/>
      <c r="BSH403" s="472"/>
      <c r="BSI403" s="403"/>
      <c r="BSJ403" s="358"/>
      <c r="BSK403" s="474"/>
      <c r="BSL403" s="455"/>
      <c r="BSM403" s="403"/>
      <c r="BSN403" s="403"/>
      <c r="BSO403" s="473"/>
      <c r="BSP403" s="472"/>
      <c r="BSQ403" s="403"/>
      <c r="BSR403" s="358"/>
      <c r="BSS403" s="474"/>
      <c r="BST403" s="455"/>
      <c r="BSU403" s="403"/>
      <c r="BSV403" s="403"/>
      <c r="BSW403" s="473"/>
      <c r="BSX403" s="472"/>
      <c r="BSY403" s="403"/>
      <c r="BSZ403" s="358"/>
      <c r="BTA403" s="474"/>
      <c r="BTB403" s="455"/>
      <c r="BTC403" s="403"/>
      <c r="BTD403" s="403"/>
      <c r="BTE403" s="473"/>
      <c r="BTF403" s="472"/>
      <c r="BTG403" s="403"/>
      <c r="BTH403" s="358"/>
      <c r="BTI403" s="474"/>
      <c r="BTJ403" s="455"/>
      <c r="BTK403" s="403"/>
      <c r="BTL403" s="403"/>
      <c r="BTM403" s="473"/>
      <c r="BTN403" s="472"/>
      <c r="BTO403" s="403"/>
      <c r="BTP403" s="358"/>
      <c r="BTQ403" s="474"/>
      <c r="BTR403" s="455"/>
      <c r="BTS403" s="403"/>
      <c r="BTT403" s="403"/>
      <c r="BTU403" s="473"/>
      <c r="BTV403" s="472"/>
      <c r="BTW403" s="403"/>
      <c r="BTX403" s="358"/>
      <c r="BTY403" s="474"/>
      <c r="BTZ403" s="455"/>
      <c r="BUA403" s="403"/>
      <c r="BUB403" s="403"/>
      <c r="BUC403" s="473"/>
      <c r="BUD403" s="472"/>
      <c r="BUE403" s="403"/>
      <c r="BUF403" s="358"/>
      <c r="BUG403" s="474"/>
      <c r="BUH403" s="455"/>
      <c r="BUI403" s="403"/>
      <c r="BUJ403" s="403"/>
      <c r="BUK403" s="473"/>
      <c r="BUL403" s="472"/>
      <c r="BUM403" s="403"/>
      <c r="BUN403" s="358"/>
      <c r="BUO403" s="474"/>
      <c r="BUP403" s="455"/>
      <c r="BUQ403" s="403"/>
      <c r="BUR403" s="403"/>
      <c r="BUS403" s="473"/>
      <c r="BUT403" s="472"/>
      <c r="BUU403" s="403"/>
      <c r="BUV403" s="358"/>
      <c r="BUW403" s="474"/>
      <c r="BUX403" s="455"/>
      <c r="BUY403" s="403"/>
      <c r="BUZ403" s="403"/>
      <c r="BVA403" s="473"/>
      <c r="BVB403" s="472"/>
      <c r="BVC403" s="403"/>
      <c r="BVD403" s="358"/>
      <c r="BVE403" s="474"/>
      <c r="BVF403" s="455"/>
      <c r="BVG403" s="403"/>
      <c r="BVH403" s="403"/>
      <c r="BVI403" s="473"/>
      <c r="BVJ403" s="472"/>
      <c r="BVK403" s="403"/>
      <c r="BVL403" s="358"/>
      <c r="BVM403" s="474"/>
      <c r="BVN403" s="455"/>
      <c r="BVO403" s="403"/>
      <c r="BVP403" s="403"/>
      <c r="BVQ403" s="473"/>
      <c r="BVR403" s="472"/>
      <c r="BVS403" s="403"/>
      <c r="BVT403" s="358"/>
      <c r="BVU403" s="474"/>
      <c r="BVV403" s="455"/>
      <c r="BVW403" s="403"/>
      <c r="BVX403" s="403"/>
      <c r="BVY403" s="473"/>
      <c r="BVZ403" s="472"/>
      <c r="BWA403" s="403"/>
      <c r="BWB403" s="358"/>
      <c r="BWC403" s="474"/>
      <c r="BWD403" s="455"/>
      <c r="BWE403" s="403"/>
      <c r="BWF403" s="403"/>
      <c r="BWG403" s="473"/>
      <c r="BWH403" s="472"/>
      <c r="BWI403" s="403"/>
      <c r="BWJ403" s="358"/>
      <c r="BWK403" s="474"/>
      <c r="BWL403" s="455"/>
      <c r="BWM403" s="403"/>
      <c r="BWN403" s="403"/>
      <c r="BWO403" s="473"/>
      <c r="BWP403" s="472"/>
      <c r="BWQ403" s="403"/>
      <c r="BWR403" s="358"/>
      <c r="BWS403" s="474"/>
      <c r="BWT403" s="455"/>
      <c r="BWU403" s="403"/>
      <c r="BWV403" s="403"/>
      <c r="BWW403" s="473"/>
      <c r="BWX403" s="472"/>
      <c r="BWY403" s="403"/>
      <c r="BWZ403" s="358"/>
      <c r="BXA403" s="474"/>
      <c r="BXB403" s="455"/>
      <c r="BXC403" s="403"/>
      <c r="BXD403" s="403"/>
      <c r="BXE403" s="473"/>
      <c r="BXF403" s="472"/>
      <c r="BXG403" s="403"/>
      <c r="BXH403" s="358"/>
      <c r="BXI403" s="474"/>
      <c r="BXJ403" s="455"/>
      <c r="BXK403" s="403"/>
      <c r="BXL403" s="403"/>
      <c r="BXM403" s="473"/>
      <c r="BXN403" s="472"/>
      <c r="BXO403" s="403"/>
      <c r="BXP403" s="358"/>
      <c r="BXQ403" s="474"/>
      <c r="BXR403" s="455"/>
      <c r="BXS403" s="403"/>
      <c r="BXT403" s="403"/>
      <c r="BXU403" s="473"/>
      <c r="BXV403" s="472"/>
      <c r="BXW403" s="403"/>
      <c r="BXX403" s="358"/>
      <c r="BXY403" s="474"/>
      <c r="BXZ403" s="455"/>
      <c r="BYA403" s="403"/>
      <c r="BYB403" s="403"/>
      <c r="BYC403" s="473"/>
      <c r="BYD403" s="472"/>
      <c r="BYE403" s="403"/>
      <c r="BYF403" s="358"/>
      <c r="BYG403" s="474"/>
      <c r="BYH403" s="455"/>
      <c r="BYI403" s="403"/>
      <c r="BYJ403" s="403"/>
      <c r="BYK403" s="473"/>
      <c r="BYL403" s="472"/>
      <c r="BYM403" s="403"/>
      <c r="BYN403" s="358"/>
      <c r="BYO403" s="474"/>
      <c r="BYP403" s="455"/>
      <c r="BYQ403" s="403"/>
      <c r="BYR403" s="403"/>
      <c r="BYS403" s="473"/>
      <c r="BYT403" s="472"/>
      <c r="BYU403" s="403"/>
      <c r="BYV403" s="358"/>
      <c r="BYW403" s="474"/>
      <c r="BYX403" s="455"/>
      <c r="BYY403" s="403"/>
      <c r="BYZ403" s="403"/>
      <c r="BZA403" s="473"/>
      <c r="BZB403" s="472"/>
      <c r="BZC403" s="403"/>
      <c r="BZD403" s="358"/>
      <c r="BZE403" s="474"/>
      <c r="BZF403" s="455"/>
      <c r="BZG403" s="403"/>
      <c r="BZH403" s="403"/>
      <c r="BZI403" s="473"/>
      <c r="BZJ403" s="472"/>
      <c r="BZK403" s="403"/>
      <c r="BZL403" s="358"/>
      <c r="BZM403" s="474"/>
      <c r="BZN403" s="455"/>
      <c r="BZO403" s="403"/>
      <c r="BZP403" s="403"/>
      <c r="BZQ403" s="473"/>
      <c r="BZR403" s="472"/>
      <c r="BZS403" s="403"/>
      <c r="BZT403" s="358"/>
      <c r="BZU403" s="474"/>
      <c r="BZV403" s="455"/>
      <c r="BZW403" s="403"/>
      <c r="BZX403" s="403"/>
      <c r="BZY403" s="473"/>
      <c r="BZZ403" s="472"/>
      <c r="CAA403" s="403"/>
      <c r="CAB403" s="358"/>
      <c r="CAC403" s="474"/>
      <c r="CAD403" s="455"/>
      <c r="CAE403" s="403"/>
      <c r="CAF403" s="403"/>
      <c r="CAG403" s="473"/>
      <c r="CAH403" s="472"/>
      <c r="CAI403" s="403"/>
      <c r="CAJ403" s="358"/>
      <c r="CAK403" s="474"/>
      <c r="CAL403" s="455"/>
      <c r="CAM403" s="403"/>
      <c r="CAN403" s="403"/>
      <c r="CAO403" s="473"/>
      <c r="CAP403" s="472"/>
      <c r="CAQ403" s="403"/>
      <c r="CAR403" s="358"/>
      <c r="CAS403" s="474"/>
      <c r="CAT403" s="455"/>
      <c r="CAU403" s="403"/>
      <c r="CAV403" s="403"/>
      <c r="CAW403" s="473"/>
      <c r="CAX403" s="472"/>
      <c r="CAY403" s="403"/>
      <c r="CAZ403" s="358"/>
      <c r="CBA403" s="474"/>
      <c r="CBB403" s="455"/>
      <c r="CBC403" s="403"/>
      <c r="CBD403" s="403"/>
      <c r="CBE403" s="473"/>
      <c r="CBF403" s="472"/>
      <c r="CBG403" s="403"/>
      <c r="CBH403" s="358"/>
      <c r="CBI403" s="474"/>
      <c r="CBJ403" s="455"/>
      <c r="CBK403" s="403"/>
      <c r="CBL403" s="403"/>
      <c r="CBM403" s="473"/>
      <c r="CBN403" s="472"/>
      <c r="CBO403" s="403"/>
      <c r="CBP403" s="358"/>
      <c r="CBQ403" s="474"/>
      <c r="CBR403" s="455"/>
      <c r="CBS403" s="403"/>
      <c r="CBT403" s="403"/>
      <c r="CBU403" s="473"/>
      <c r="CBV403" s="472"/>
      <c r="CBW403" s="403"/>
      <c r="CBX403" s="358"/>
      <c r="CBY403" s="474"/>
      <c r="CBZ403" s="455"/>
      <c r="CCA403" s="403"/>
      <c r="CCB403" s="403"/>
      <c r="CCC403" s="473"/>
      <c r="CCD403" s="472"/>
      <c r="CCE403" s="403"/>
      <c r="CCF403" s="358"/>
      <c r="CCG403" s="474"/>
      <c r="CCH403" s="455"/>
      <c r="CCI403" s="403"/>
      <c r="CCJ403" s="403"/>
      <c r="CCK403" s="473"/>
      <c r="CCL403" s="472"/>
      <c r="CCM403" s="403"/>
      <c r="CCN403" s="358"/>
      <c r="CCO403" s="474"/>
      <c r="CCP403" s="455"/>
      <c r="CCQ403" s="403"/>
      <c r="CCR403" s="403"/>
      <c r="CCS403" s="473"/>
      <c r="CCT403" s="472"/>
      <c r="CCU403" s="403"/>
      <c r="CCV403" s="358"/>
      <c r="CCW403" s="474"/>
      <c r="CCX403" s="455"/>
      <c r="CCY403" s="403"/>
      <c r="CCZ403" s="403"/>
      <c r="CDA403" s="473"/>
      <c r="CDB403" s="472"/>
      <c r="CDC403" s="403"/>
      <c r="CDD403" s="358"/>
      <c r="CDE403" s="474"/>
      <c r="CDF403" s="455"/>
      <c r="CDG403" s="403"/>
      <c r="CDH403" s="403"/>
      <c r="CDI403" s="473"/>
      <c r="CDJ403" s="472"/>
      <c r="CDK403" s="403"/>
      <c r="CDL403" s="358"/>
      <c r="CDM403" s="474"/>
      <c r="CDN403" s="455"/>
      <c r="CDO403" s="403"/>
      <c r="CDP403" s="403"/>
      <c r="CDQ403" s="473"/>
      <c r="CDR403" s="472"/>
      <c r="CDS403" s="403"/>
      <c r="CDT403" s="358"/>
      <c r="CDU403" s="474"/>
      <c r="CDV403" s="455"/>
      <c r="CDW403" s="403"/>
      <c r="CDX403" s="403"/>
      <c r="CDY403" s="473"/>
      <c r="CDZ403" s="472"/>
      <c r="CEA403" s="403"/>
      <c r="CEB403" s="358"/>
      <c r="CEC403" s="474"/>
      <c r="CED403" s="455"/>
      <c r="CEE403" s="403"/>
      <c r="CEF403" s="403"/>
      <c r="CEG403" s="473"/>
      <c r="CEH403" s="472"/>
      <c r="CEI403" s="403"/>
      <c r="CEJ403" s="358"/>
      <c r="CEK403" s="474"/>
      <c r="CEL403" s="455"/>
      <c r="CEM403" s="403"/>
      <c r="CEN403" s="403"/>
      <c r="CEO403" s="473"/>
      <c r="CEP403" s="472"/>
      <c r="CEQ403" s="403"/>
      <c r="CER403" s="358"/>
      <c r="CES403" s="474"/>
      <c r="CET403" s="455"/>
      <c r="CEU403" s="403"/>
      <c r="CEV403" s="403"/>
      <c r="CEW403" s="473"/>
      <c r="CEX403" s="472"/>
      <c r="CEY403" s="403"/>
      <c r="CEZ403" s="358"/>
      <c r="CFA403" s="474"/>
      <c r="CFB403" s="455"/>
      <c r="CFC403" s="403"/>
      <c r="CFD403" s="403"/>
      <c r="CFE403" s="473"/>
      <c r="CFF403" s="472"/>
      <c r="CFG403" s="403"/>
      <c r="CFH403" s="358"/>
      <c r="CFI403" s="474"/>
      <c r="CFJ403" s="455"/>
      <c r="CFK403" s="403"/>
      <c r="CFL403" s="403"/>
      <c r="CFM403" s="473"/>
      <c r="CFN403" s="472"/>
      <c r="CFO403" s="403"/>
      <c r="CFP403" s="358"/>
      <c r="CFQ403" s="474"/>
      <c r="CFR403" s="455"/>
      <c r="CFS403" s="403"/>
      <c r="CFT403" s="403"/>
      <c r="CFU403" s="473"/>
      <c r="CFV403" s="472"/>
      <c r="CFW403" s="403"/>
      <c r="CFX403" s="358"/>
      <c r="CFY403" s="474"/>
      <c r="CFZ403" s="455"/>
      <c r="CGA403" s="403"/>
      <c r="CGB403" s="403"/>
      <c r="CGC403" s="473"/>
      <c r="CGD403" s="472"/>
      <c r="CGE403" s="403"/>
      <c r="CGF403" s="358"/>
      <c r="CGG403" s="474"/>
      <c r="CGH403" s="455"/>
      <c r="CGI403" s="403"/>
      <c r="CGJ403" s="403"/>
      <c r="CGK403" s="473"/>
      <c r="CGL403" s="472"/>
      <c r="CGM403" s="403"/>
      <c r="CGN403" s="358"/>
      <c r="CGO403" s="474"/>
      <c r="CGP403" s="455"/>
      <c r="CGQ403" s="403"/>
      <c r="CGR403" s="403"/>
      <c r="CGS403" s="473"/>
      <c r="CGT403" s="472"/>
      <c r="CGU403" s="403"/>
      <c r="CGV403" s="358"/>
      <c r="CGW403" s="474"/>
      <c r="CGX403" s="455"/>
      <c r="CGY403" s="403"/>
      <c r="CGZ403" s="403"/>
      <c r="CHA403" s="473"/>
      <c r="CHB403" s="472"/>
      <c r="CHC403" s="403"/>
      <c r="CHD403" s="358"/>
      <c r="CHE403" s="474"/>
      <c r="CHF403" s="455"/>
      <c r="CHG403" s="403"/>
      <c r="CHH403" s="403"/>
      <c r="CHI403" s="473"/>
      <c r="CHJ403" s="472"/>
      <c r="CHK403" s="403"/>
      <c r="CHL403" s="358"/>
      <c r="CHM403" s="474"/>
      <c r="CHN403" s="455"/>
      <c r="CHO403" s="403"/>
      <c r="CHP403" s="403"/>
      <c r="CHQ403" s="473"/>
      <c r="CHR403" s="472"/>
      <c r="CHS403" s="403"/>
      <c r="CHT403" s="358"/>
      <c r="CHU403" s="474"/>
      <c r="CHV403" s="455"/>
      <c r="CHW403" s="403"/>
      <c r="CHX403" s="403"/>
      <c r="CHY403" s="473"/>
      <c r="CHZ403" s="472"/>
      <c r="CIA403" s="403"/>
      <c r="CIB403" s="358"/>
      <c r="CIC403" s="474"/>
      <c r="CID403" s="455"/>
      <c r="CIE403" s="403"/>
      <c r="CIF403" s="403"/>
      <c r="CIG403" s="473"/>
      <c r="CIH403" s="472"/>
      <c r="CII403" s="403"/>
      <c r="CIJ403" s="358"/>
      <c r="CIK403" s="474"/>
      <c r="CIL403" s="455"/>
      <c r="CIM403" s="403"/>
      <c r="CIN403" s="403"/>
      <c r="CIO403" s="473"/>
      <c r="CIP403" s="472"/>
      <c r="CIQ403" s="403"/>
      <c r="CIR403" s="358"/>
      <c r="CIS403" s="474"/>
      <c r="CIT403" s="455"/>
      <c r="CIU403" s="403"/>
      <c r="CIV403" s="403"/>
      <c r="CIW403" s="473"/>
      <c r="CIX403" s="472"/>
      <c r="CIY403" s="403"/>
      <c r="CIZ403" s="358"/>
      <c r="CJA403" s="474"/>
      <c r="CJB403" s="455"/>
      <c r="CJC403" s="403"/>
      <c r="CJD403" s="403"/>
      <c r="CJE403" s="473"/>
      <c r="CJF403" s="472"/>
      <c r="CJG403" s="403"/>
      <c r="CJH403" s="358"/>
      <c r="CJI403" s="474"/>
      <c r="CJJ403" s="455"/>
      <c r="CJK403" s="403"/>
      <c r="CJL403" s="403"/>
      <c r="CJM403" s="473"/>
      <c r="CJN403" s="472"/>
      <c r="CJO403" s="403"/>
      <c r="CJP403" s="358"/>
      <c r="CJQ403" s="474"/>
      <c r="CJR403" s="455"/>
      <c r="CJS403" s="403"/>
      <c r="CJT403" s="403"/>
      <c r="CJU403" s="473"/>
      <c r="CJV403" s="472"/>
      <c r="CJW403" s="403"/>
      <c r="CJX403" s="358"/>
      <c r="CJY403" s="474"/>
      <c r="CJZ403" s="455"/>
      <c r="CKA403" s="403"/>
      <c r="CKB403" s="403"/>
      <c r="CKC403" s="473"/>
      <c r="CKD403" s="472"/>
      <c r="CKE403" s="403"/>
      <c r="CKF403" s="358"/>
      <c r="CKG403" s="474"/>
      <c r="CKH403" s="455"/>
      <c r="CKI403" s="403"/>
      <c r="CKJ403" s="403"/>
      <c r="CKK403" s="473"/>
      <c r="CKL403" s="472"/>
      <c r="CKM403" s="403"/>
      <c r="CKN403" s="358"/>
      <c r="CKO403" s="474"/>
      <c r="CKP403" s="455"/>
      <c r="CKQ403" s="403"/>
      <c r="CKR403" s="403"/>
      <c r="CKS403" s="473"/>
      <c r="CKT403" s="472"/>
      <c r="CKU403" s="403"/>
      <c r="CKV403" s="358"/>
      <c r="CKW403" s="474"/>
      <c r="CKX403" s="455"/>
      <c r="CKY403" s="403"/>
      <c r="CKZ403" s="403"/>
      <c r="CLA403" s="473"/>
      <c r="CLB403" s="472"/>
      <c r="CLC403" s="403"/>
      <c r="CLD403" s="358"/>
      <c r="CLE403" s="474"/>
      <c r="CLF403" s="455"/>
      <c r="CLG403" s="403"/>
      <c r="CLH403" s="403"/>
      <c r="CLI403" s="473"/>
      <c r="CLJ403" s="472"/>
      <c r="CLK403" s="403"/>
      <c r="CLL403" s="358"/>
      <c r="CLM403" s="474"/>
      <c r="CLN403" s="455"/>
      <c r="CLO403" s="403"/>
      <c r="CLP403" s="403"/>
      <c r="CLQ403" s="473"/>
      <c r="CLR403" s="472"/>
      <c r="CLS403" s="403"/>
      <c r="CLT403" s="358"/>
      <c r="CLU403" s="474"/>
      <c r="CLV403" s="455"/>
      <c r="CLW403" s="403"/>
      <c r="CLX403" s="403"/>
      <c r="CLY403" s="473"/>
      <c r="CLZ403" s="472"/>
      <c r="CMA403" s="403"/>
      <c r="CMB403" s="358"/>
      <c r="CMC403" s="474"/>
      <c r="CMD403" s="455"/>
      <c r="CME403" s="403"/>
      <c r="CMF403" s="403"/>
      <c r="CMG403" s="473"/>
      <c r="CMH403" s="472"/>
      <c r="CMI403" s="403"/>
      <c r="CMJ403" s="358"/>
      <c r="CMK403" s="474"/>
      <c r="CML403" s="455"/>
      <c r="CMM403" s="403"/>
      <c r="CMN403" s="403"/>
      <c r="CMO403" s="473"/>
      <c r="CMP403" s="472"/>
      <c r="CMQ403" s="403"/>
      <c r="CMR403" s="358"/>
      <c r="CMS403" s="474"/>
      <c r="CMT403" s="455"/>
      <c r="CMU403" s="403"/>
      <c r="CMV403" s="403"/>
      <c r="CMW403" s="473"/>
      <c r="CMX403" s="472"/>
      <c r="CMY403" s="403"/>
      <c r="CMZ403" s="358"/>
      <c r="CNA403" s="474"/>
      <c r="CNB403" s="455"/>
      <c r="CNC403" s="403"/>
      <c r="CND403" s="403"/>
      <c r="CNE403" s="473"/>
      <c r="CNF403" s="472"/>
      <c r="CNG403" s="403"/>
      <c r="CNH403" s="358"/>
      <c r="CNI403" s="474"/>
      <c r="CNJ403" s="455"/>
      <c r="CNK403" s="403"/>
      <c r="CNL403" s="403"/>
      <c r="CNM403" s="473"/>
      <c r="CNN403" s="472"/>
      <c r="CNO403" s="403"/>
      <c r="CNP403" s="358"/>
      <c r="CNQ403" s="474"/>
      <c r="CNR403" s="455"/>
      <c r="CNS403" s="403"/>
      <c r="CNT403" s="403"/>
      <c r="CNU403" s="473"/>
      <c r="CNV403" s="472"/>
      <c r="CNW403" s="403"/>
      <c r="CNX403" s="358"/>
      <c r="CNY403" s="474"/>
      <c r="CNZ403" s="455"/>
      <c r="COA403" s="403"/>
      <c r="COB403" s="403"/>
      <c r="COC403" s="473"/>
      <c r="COD403" s="472"/>
      <c r="COE403" s="403"/>
      <c r="COF403" s="358"/>
      <c r="COG403" s="474"/>
      <c r="COH403" s="455"/>
      <c r="COI403" s="403"/>
      <c r="COJ403" s="403"/>
      <c r="COK403" s="473"/>
      <c r="COL403" s="472"/>
      <c r="COM403" s="403"/>
      <c r="CON403" s="358"/>
      <c r="COO403" s="474"/>
      <c r="COP403" s="455"/>
      <c r="COQ403" s="403"/>
      <c r="COR403" s="403"/>
      <c r="COS403" s="473"/>
      <c r="COT403" s="472"/>
      <c r="COU403" s="403"/>
      <c r="COV403" s="358"/>
      <c r="COW403" s="474"/>
      <c r="COX403" s="455"/>
      <c r="COY403" s="403"/>
      <c r="COZ403" s="403"/>
      <c r="CPA403" s="473"/>
      <c r="CPB403" s="472"/>
      <c r="CPC403" s="403"/>
      <c r="CPD403" s="358"/>
      <c r="CPE403" s="474"/>
      <c r="CPF403" s="455"/>
      <c r="CPG403" s="403"/>
      <c r="CPH403" s="403"/>
      <c r="CPI403" s="473"/>
      <c r="CPJ403" s="472"/>
      <c r="CPK403" s="403"/>
      <c r="CPL403" s="358"/>
      <c r="CPM403" s="474"/>
      <c r="CPN403" s="455"/>
      <c r="CPO403" s="403"/>
      <c r="CPP403" s="403"/>
      <c r="CPQ403" s="473"/>
      <c r="CPR403" s="472"/>
      <c r="CPS403" s="403"/>
      <c r="CPT403" s="358"/>
      <c r="CPU403" s="474"/>
      <c r="CPV403" s="455"/>
      <c r="CPW403" s="403"/>
      <c r="CPX403" s="403"/>
      <c r="CPY403" s="473"/>
      <c r="CPZ403" s="472"/>
      <c r="CQA403" s="403"/>
      <c r="CQB403" s="358"/>
      <c r="CQC403" s="474"/>
      <c r="CQD403" s="455"/>
      <c r="CQE403" s="403"/>
      <c r="CQF403" s="403"/>
      <c r="CQG403" s="473"/>
      <c r="CQH403" s="472"/>
      <c r="CQI403" s="403"/>
      <c r="CQJ403" s="358"/>
      <c r="CQK403" s="474"/>
      <c r="CQL403" s="455"/>
      <c r="CQM403" s="403"/>
      <c r="CQN403" s="403"/>
      <c r="CQO403" s="473"/>
      <c r="CQP403" s="472"/>
      <c r="CQQ403" s="403"/>
      <c r="CQR403" s="358"/>
      <c r="CQS403" s="474"/>
      <c r="CQT403" s="455"/>
      <c r="CQU403" s="403"/>
      <c r="CQV403" s="403"/>
      <c r="CQW403" s="473"/>
      <c r="CQX403" s="472"/>
      <c r="CQY403" s="403"/>
      <c r="CQZ403" s="358"/>
      <c r="CRA403" s="474"/>
      <c r="CRB403" s="455"/>
      <c r="CRC403" s="403"/>
      <c r="CRD403" s="403"/>
      <c r="CRE403" s="473"/>
      <c r="CRF403" s="472"/>
      <c r="CRG403" s="403"/>
      <c r="CRH403" s="358"/>
      <c r="CRI403" s="474"/>
      <c r="CRJ403" s="455"/>
      <c r="CRK403" s="403"/>
      <c r="CRL403" s="403"/>
      <c r="CRM403" s="473"/>
      <c r="CRN403" s="472"/>
      <c r="CRO403" s="403"/>
      <c r="CRP403" s="358"/>
      <c r="CRQ403" s="474"/>
      <c r="CRR403" s="455"/>
      <c r="CRS403" s="403"/>
      <c r="CRT403" s="403"/>
      <c r="CRU403" s="473"/>
      <c r="CRV403" s="472"/>
      <c r="CRW403" s="403"/>
      <c r="CRX403" s="358"/>
      <c r="CRY403" s="474"/>
      <c r="CRZ403" s="455"/>
      <c r="CSA403" s="403"/>
      <c r="CSB403" s="403"/>
      <c r="CSC403" s="473"/>
      <c r="CSD403" s="472"/>
      <c r="CSE403" s="403"/>
      <c r="CSF403" s="358"/>
      <c r="CSG403" s="474"/>
      <c r="CSH403" s="455"/>
      <c r="CSI403" s="403"/>
      <c r="CSJ403" s="403"/>
      <c r="CSK403" s="473"/>
      <c r="CSL403" s="472"/>
      <c r="CSM403" s="403"/>
      <c r="CSN403" s="358"/>
      <c r="CSO403" s="474"/>
      <c r="CSP403" s="455"/>
      <c r="CSQ403" s="403"/>
      <c r="CSR403" s="403"/>
      <c r="CSS403" s="473"/>
      <c r="CST403" s="472"/>
      <c r="CSU403" s="403"/>
      <c r="CSV403" s="358"/>
      <c r="CSW403" s="474"/>
      <c r="CSX403" s="455"/>
      <c r="CSY403" s="403"/>
      <c r="CSZ403" s="403"/>
      <c r="CTA403" s="473"/>
      <c r="CTB403" s="472"/>
      <c r="CTC403" s="403"/>
      <c r="CTD403" s="358"/>
      <c r="CTE403" s="474"/>
      <c r="CTF403" s="455"/>
      <c r="CTG403" s="403"/>
      <c r="CTH403" s="403"/>
      <c r="CTI403" s="473"/>
      <c r="CTJ403" s="472"/>
      <c r="CTK403" s="403"/>
      <c r="CTL403" s="358"/>
      <c r="CTM403" s="474"/>
      <c r="CTN403" s="455"/>
      <c r="CTO403" s="403"/>
      <c r="CTP403" s="403"/>
      <c r="CTQ403" s="473"/>
      <c r="CTR403" s="472"/>
      <c r="CTS403" s="403"/>
      <c r="CTT403" s="358"/>
      <c r="CTU403" s="474"/>
      <c r="CTV403" s="455"/>
      <c r="CTW403" s="403"/>
      <c r="CTX403" s="403"/>
      <c r="CTY403" s="473"/>
      <c r="CTZ403" s="472"/>
      <c r="CUA403" s="403"/>
      <c r="CUB403" s="358"/>
      <c r="CUC403" s="474"/>
      <c r="CUD403" s="455"/>
      <c r="CUE403" s="403"/>
      <c r="CUF403" s="403"/>
      <c r="CUG403" s="473"/>
      <c r="CUH403" s="472"/>
      <c r="CUI403" s="403"/>
      <c r="CUJ403" s="358"/>
      <c r="CUK403" s="474"/>
      <c r="CUL403" s="455"/>
      <c r="CUM403" s="403"/>
      <c r="CUN403" s="403"/>
      <c r="CUO403" s="473"/>
      <c r="CUP403" s="472"/>
      <c r="CUQ403" s="403"/>
      <c r="CUR403" s="358"/>
      <c r="CUS403" s="474"/>
      <c r="CUT403" s="455"/>
      <c r="CUU403" s="403"/>
      <c r="CUV403" s="403"/>
      <c r="CUW403" s="473"/>
      <c r="CUX403" s="472"/>
      <c r="CUY403" s="403"/>
      <c r="CUZ403" s="358"/>
      <c r="CVA403" s="474"/>
      <c r="CVB403" s="455"/>
      <c r="CVC403" s="403"/>
      <c r="CVD403" s="403"/>
      <c r="CVE403" s="473"/>
      <c r="CVF403" s="472"/>
      <c r="CVG403" s="403"/>
      <c r="CVH403" s="358"/>
      <c r="CVI403" s="474"/>
      <c r="CVJ403" s="455"/>
      <c r="CVK403" s="403"/>
      <c r="CVL403" s="403"/>
      <c r="CVM403" s="473"/>
      <c r="CVN403" s="472"/>
      <c r="CVO403" s="403"/>
      <c r="CVP403" s="358"/>
      <c r="CVQ403" s="474"/>
      <c r="CVR403" s="455"/>
      <c r="CVS403" s="403"/>
      <c r="CVT403" s="403"/>
      <c r="CVU403" s="473"/>
      <c r="CVV403" s="472"/>
      <c r="CVW403" s="403"/>
      <c r="CVX403" s="358"/>
      <c r="CVY403" s="474"/>
      <c r="CVZ403" s="455"/>
      <c r="CWA403" s="403"/>
      <c r="CWB403" s="403"/>
      <c r="CWC403" s="473"/>
      <c r="CWD403" s="472"/>
      <c r="CWE403" s="403"/>
      <c r="CWF403" s="358"/>
      <c r="CWG403" s="474"/>
      <c r="CWH403" s="455"/>
      <c r="CWI403" s="403"/>
      <c r="CWJ403" s="403"/>
      <c r="CWK403" s="473"/>
      <c r="CWL403" s="472"/>
      <c r="CWM403" s="403"/>
      <c r="CWN403" s="358"/>
      <c r="CWO403" s="474"/>
      <c r="CWP403" s="455"/>
      <c r="CWQ403" s="403"/>
      <c r="CWR403" s="403"/>
      <c r="CWS403" s="473"/>
      <c r="CWT403" s="472"/>
      <c r="CWU403" s="403"/>
      <c r="CWV403" s="358"/>
      <c r="CWW403" s="474"/>
      <c r="CWX403" s="455"/>
      <c r="CWY403" s="403"/>
      <c r="CWZ403" s="403"/>
      <c r="CXA403" s="473"/>
      <c r="CXB403" s="472"/>
      <c r="CXC403" s="403"/>
      <c r="CXD403" s="358"/>
      <c r="CXE403" s="474"/>
      <c r="CXF403" s="455"/>
      <c r="CXG403" s="403"/>
      <c r="CXH403" s="403"/>
      <c r="CXI403" s="473"/>
      <c r="CXJ403" s="472"/>
      <c r="CXK403" s="403"/>
      <c r="CXL403" s="358"/>
      <c r="CXM403" s="474"/>
      <c r="CXN403" s="455"/>
      <c r="CXO403" s="403"/>
      <c r="CXP403" s="403"/>
      <c r="CXQ403" s="473"/>
      <c r="CXR403" s="472"/>
      <c r="CXS403" s="403"/>
      <c r="CXT403" s="358"/>
      <c r="CXU403" s="474"/>
      <c r="CXV403" s="455"/>
      <c r="CXW403" s="403"/>
      <c r="CXX403" s="403"/>
      <c r="CXY403" s="473"/>
      <c r="CXZ403" s="472"/>
      <c r="CYA403" s="403"/>
      <c r="CYB403" s="358"/>
      <c r="CYC403" s="474"/>
      <c r="CYD403" s="455"/>
      <c r="CYE403" s="403"/>
      <c r="CYF403" s="403"/>
      <c r="CYG403" s="473"/>
      <c r="CYH403" s="472"/>
      <c r="CYI403" s="403"/>
      <c r="CYJ403" s="358"/>
      <c r="CYK403" s="474"/>
      <c r="CYL403" s="455"/>
      <c r="CYM403" s="403"/>
      <c r="CYN403" s="403"/>
      <c r="CYO403" s="473"/>
      <c r="CYP403" s="472"/>
      <c r="CYQ403" s="403"/>
      <c r="CYR403" s="358"/>
      <c r="CYS403" s="474"/>
      <c r="CYT403" s="455"/>
      <c r="CYU403" s="403"/>
      <c r="CYV403" s="403"/>
      <c r="CYW403" s="473"/>
      <c r="CYX403" s="472"/>
      <c r="CYY403" s="403"/>
      <c r="CYZ403" s="358"/>
      <c r="CZA403" s="474"/>
      <c r="CZB403" s="455"/>
      <c r="CZC403" s="403"/>
      <c r="CZD403" s="403"/>
      <c r="CZE403" s="473"/>
      <c r="CZF403" s="472"/>
      <c r="CZG403" s="403"/>
      <c r="CZH403" s="358"/>
      <c r="CZI403" s="474"/>
      <c r="CZJ403" s="455"/>
      <c r="CZK403" s="403"/>
      <c r="CZL403" s="403"/>
      <c r="CZM403" s="473"/>
      <c r="CZN403" s="472"/>
      <c r="CZO403" s="403"/>
      <c r="CZP403" s="358"/>
      <c r="CZQ403" s="474"/>
      <c r="CZR403" s="455"/>
      <c r="CZS403" s="403"/>
      <c r="CZT403" s="403"/>
      <c r="CZU403" s="473"/>
      <c r="CZV403" s="472"/>
      <c r="CZW403" s="403"/>
      <c r="CZX403" s="358"/>
      <c r="CZY403" s="474"/>
      <c r="CZZ403" s="455"/>
      <c r="DAA403" s="403"/>
      <c r="DAB403" s="403"/>
      <c r="DAC403" s="473"/>
      <c r="DAD403" s="472"/>
      <c r="DAE403" s="403"/>
      <c r="DAF403" s="358"/>
      <c r="DAG403" s="474"/>
      <c r="DAH403" s="455"/>
      <c r="DAI403" s="403"/>
      <c r="DAJ403" s="403"/>
      <c r="DAK403" s="473"/>
      <c r="DAL403" s="472"/>
      <c r="DAM403" s="403"/>
      <c r="DAN403" s="358"/>
      <c r="DAO403" s="474"/>
      <c r="DAP403" s="455"/>
      <c r="DAQ403" s="403"/>
      <c r="DAR403" s="403"/>
      <c r="DAS403" s="473"/>
      <c r="DAT403" s="472"/>
      <c r="DAU403" s="403"/>
      <c r="DAV403" s="358"/>
      <c r="DAW403" s="474"/>
      <c r="DAX403" s="455"/>
      <c r="DAY403" s="403"/>
      <c r="DAZ403" s="403"/>
      <c r="DBA403" s="473"/>
      <c r="DBB403" s="472"/>
      <c r="DBC403" s="403"/>
      <c r="DBD403" s="358"/>
      <c r="DBE403" s="474"/>
      <c r="DBF403" s="455"/>
      <c r="DBG403" s="403"/>
      <c r="DBH403" s="403"/>
      <c r="DBI403" s="473"/>
      <c r="DBJ403" s="472"/>
      <c r="DBK403" s="403"/>
      <c r="DBL403" s="358"/>
      <c r="DBM403" s="474"/>
      <c r="DBN403" s="455"/>
      <c r="DBO403" s="403"/>
      <c r="DBP403" s="403"/>
      <c r="DBQ403" s="473"/>
      <c r="DBR403" s="472"/>
      <c r="DBS403" s="403"/>
      <c r="DBT403" s="358"/>
      <c r="DBU403" s="474"/>
      <c r="DBV403" s="455"/>
      <c r="DBW403" s="403"/>
      <c r="DBX403" s="403"/>
      <c r="DBY403" s="473"/>
      <c r="DBZ403" s="472"/>
      <c r="DCA403" s="403"/>
      <c r="DCB403" s="358"/>
      <c r="DCC403" s="474"/>
      <c r="DCD403" s="455"/>
      <c r="DCE403" s="403"/>
      <c r="DCF403" s="403"/>
      <c r="DCG403" s="473"/>
      <c r="DCH403" s="472"/>
      <c r="DCI403" s="403"/>
      <c r="DCJ403" s="358"/>
      <c r="DCK403" s="474"/>
      <c r="DCL403" s="455"/>
      <c r="DCM403" s="403"/>
      <c r="DCN403" s="403"/>
      <c r="DCO403" s="473"/>
      <c r="DCP403" s="472"/>
      <c r="DCQ403" s="403"/>
      <c r="DCR403" s="358"/>
      <c r="DCS403" s="474"/>
      <c r="DCT403" s="455"/>
      <c r="DCU403" s="403"/>
      <c r="DCV403" s="403"/>
      <c r="DCW403" s="473"/>
      <c r="DCX403" s="472"/>
      <c r="DCY403" s="403"/>
      <c r="DCZ403" s="358"/>
      <c r="DDA403" s="474"/>
      <c r="DDB403" s="455"/>
      <c r="DDC403" s="403"/>
      <c r="DDD403" s="403"/>
      <c r="DDE403" s="473"/>
      <c r="DDF403" s="472"/>
      <c r="DDG403" s="403"/>
      <c r="DDH403" s="358"/>
      <c r="DDI403" s="474"/>
      <c r="DDJ403" s="455"/>
      <c r="DDK403" s="403"/>
      <c r="DDL403" s="403"/>
      <c r="DDM403" s="473"/>
      <c r="DDN403" s="472"/>
      <c r="DDO403" s="403"/>
      <c r="DDP403" s="358"/>
      <c r="DDQ403" s="474"/>
      <c r="DDR403" s="455"/>
      <c r="DDS403" s="403"/>
      <c r="DDT403" s="403"/>
      <c r="DDU403" s="473"/>
      <c r="DDV403" s="472"/>
      <c r="DDW403" s="403"/>
      <c r="DDX403" s="358"/>
      <c r="DDY403" s="474"/>
      <c r="DDZ403" s="455"/>
      <c r="DEA403" s="403"/>
      <c r="DEB403" s="403"/>
      <c r="DEC403" s="473"/>
      <c r="DED403" s="472"/>
      <c r="DEE403" s="403"/>
      <c r="DEF403" s="358"/>
      <c r="DEG403" s="474"/>
      <c r="DEH403" s="455"/>
      <c r="DEI403" s="403"/>
      <c r="DEJ403" s="403"/>
      <c r="DEK403" s="473"/>
      <c r="DEL403" s="472"/>
      <c r="DEM403" s="403"/>
      <c r="DEN403" s="358"/>
      <c r="DEO403" s="474"/>
      <c r="DEP403" s="455"/>
      <c r="DEQ403" s="403"/>
      <c r="DER403" s="403"/>
      <c r="DES403" s="473"/>
      <c r="DET403" s="472"/>
      <c r="DEU403" s="403"/>
      <c r="DEV403" s="358"/>
      <c r="DEW403" s="474"/>
      <c r="DEX403" s="455"/>
      <c r="DEY403" s="403"/>
      <c r="DEZ403" s="403"/>
      <c r="DFA403" s="473"/>
      <c r="DFB403" s="472"/>
      <c r="DFC403" s="403"/>
      <c r="DFD403" s="358"/>
      <c r="DFE403" s="474"/>
      <c r="DFF403" s="455"/>
      <c r="DFG403" s="403"/>
      <c r="DFH403" s="403"/>
      <c r="DFI403" s="473"/>
      <c r="DFJ403" s="472"/>
      <c r="DFK403" s="403"/>
      <c r="DFL403" s="358"/>
      <c r="DFM403" s="474"/>
      <c r="DFN403" s="455"/>
      <c r="DFO403" s="403"/>
      <c r="DFP403" s="403"/>
      <c r="DFQ403" s="473"/>
      <c r="DFR403" s="472"/>
      <c r="DFS403" s="403"/>
      <c r="DFT403" s="358"/>
      <c r="DFU403" s="474"/>
      <c r="DFV403" s="455"/>
      <c r="DFW403" s="403"/>
      <c r="DFX403" s="403"/>
      <c r="DFY403" s="473"/>
      <c r="DFZ403" s="472"/>
      <c r="DGA403" s="403"/>
      <c r="DGB403" s="358"/>
      <c r="DGC403" s="474"/>
      <c r="DGD403" s="455"/>
      <c r="DGE403" s="403"/>
      <c r="DGF403" s="403"/>
      <c r="DGG403" s="473"/>
      <c r="DGH403" s="472"/>
      <c r="DGI403" s="403"/>
      <c r="DGJ403" s="358"/>
      <c r="DGK403" s="474"/>
      <c r="DGL403" s="455"/>
      <c r="DGM403" s="403"/>
      <c r="DGN403" s="403"/>
      <c r="DGO403" s="473"/>
      <c r="DGP403" s="472"/>
      <c r="DGQ403" s="403"/>
      <c r="DGR403" s="358"/>
      <c r="DGS403" s="474"/>
      <c r="DGT403" s="455"/>
      <c r="DGU403" s="403"/>
      <c r="DGV403" s="403"/>
      <c r="DGW403" s="473"/>
      <c r="DGX403" s="472"/>
      <c r="DGY403" s="403"/>
      <c r="DGZ403" s="358"/>
      <c r="DHA403" s="474"/>
      <c r="DHB403" s="455"/>
      <c r="DHC403" s="403"/>
      <c r="DHD403" s="403"/>
      <c r="DHE403" s="473"/>
      <c r="DHF403" s="472"/>
      <c r="DHG403" s="403"/>
      <c r="DHH403" s="358"/>
      <c r="DHI403" s="474"/>
      <c r="DHJ403" s="455"/>
      <c r="DHK403" s="403"/>
      <c r="DHL403" s="403"/>
      <c r="DHM403" s="473"/>
      <c r="DHN403" s="472"/>
      <c r="DHO403" s="403"/>
      <c r="DHP403" s="358"/>
      <c r="DHQ403" s="474"/>
      <c r="DHR403" s="455"/>
      <c r="DHS403" s="403"/>
      <c r="DHT403" s="403"/>
      <c r="DHU403" s="473"/>
      <c r="DHV403" s="472"/>
      <c r="DHW403" s="403"/>
      <c r="DHX403" s="358"/>
      <c r="DHY403" s="474"/>
      <c r="DHZ403" s="455"/>
      <c r="DIA403" s="403"/>
      <c r="DIB403" s="403"/>
      <c r="DIC403" s="473"/>
      <c r="DID403" s="472"/>
      <c r="DIE403" s="403"/>
      <c r="DIF403" s="358"/>
      <c r="DIG403" s="474"/>
      <c r="DIH403" s="455"/>
      <c r="DII403" s="403"/>
      <c r="DIJ403" s="403"/>
      <c r="DIK403" s="473"/>
      <c r="DIL403" s="472"/>
      <c r="DIM403" s="403"/>
      <c r="DIN403" s="358"/>
      <c r="DIO403" s="474"/>
      <c r="DIP403" s="455"/>
      <c r="DIQ403" s="403"/>
      <c r="DIR403" s="403"/>
      <c r="DIS403" s="473"/>
      <c r="DIT403" s="472"/>
      <c r="DIU403" s="403"/>
      <c r="DIV403" s="358"/>
      <c r="DIW403" s="474"/>
      <c r="DIX403" s="455"/>
      <c r="DIY403" s="403"/>
      <c r="DIZ403" s="403"/>
      <c r="DJA403" s="473"/>
      <c r="DJB403" s="472"/>
      <c r="DJC403" s="403"/>
      <c r="DJD403" s="358"/>
      <c r="DJE403" s="474"/>
      <c r="DJF403" s="455"/>
      <c r="DJG403" s="403"/>
      <c r="DJH403" s="403"/>
      <c r="DJI403" s="473"/>
      <c r="DJJ403" s="472"/>
      <c r="DJK403" s="403"/>
      <c r="DJL403" s="358"/>
      <c r="DJM403" s="474"/>
      <c r="DJN403" s="455"/>
      <c r="DJO403" s="403"/>
      <c r="DJP403" s="403"/>
      <c r="DJQ403" s="473"/>
      <c r="DJR403" s="472"/>
      <c r="DJS403" s="403"/>
      <c r="DJT403" s="358"/>
      <c r="DJU403" s="474"/>
      <c r="DJV403" s="455"/>
      <c r="DJW403" s="403"/>
      <c r="DJX403" s="403"/>
      <c r="DJY403" s="473"/>
      <c r="DJZ403" s="472"/>
      <c r="DKA403" s="403"/>
      <c r="DKB403" s="358"/>
      <c r="DKC403" s="474"/>
      <c r="DKD403" s="455"/>
      <c r="DKE403" s="403"/>
      <c r="DKF403" s="403"/>
      <c r="DKG403" s="473"/>
      <c r="DKH403" s="472"/>
      <c r="DKI403" s="403"/>
      <c r="DKJ403" s="358"/>
      <c r="DKK403" s="474"/>
      <c r="DKL403" s="455"/>
      <c r="DKM403" s="403"/>
      <c r="DKN403" s="403"/>
      <c r="DKO403" s="473"/>
      <c r="DKP403" s="472"/>
      <c r="DKQ403" s="403"/>
      <c r="DKR403" s="358"/>
      <c r="DKS403" s="474"/>
      <c r="DKT403" s="455"/>
      <c r="DKU403" s="403"/>
      <c r="DKV403" s="403"/>
      <c r="DKW403" s="473"/>
      <c r="DKX403" s="472"/>
      <c r="DKY403" s="403"/>
      <c r="DKZ403" s="358"/>
      <c r="DLA403" s="474"/>
      <c r="DLB403" s="455"/>
      <c r="DLC403" s="403"/>
      <c r="DLD403" s="403"/>
      <c r="DLE403" s="473"/>
      <c r="DLF403" s="472"/>
      <c r="DLG403" s="403"/>
      <c r="DLH403" s="358"/>
      <c r="DLI403" s="474"/>
      <c r="DLJ403" s="455"/>
      <c r="DLK403" s="403"/>
      <c r="DLL403" s="403"/>
      <c r="DLM403" s="473"/>
      <c r="DLN403" s="472"/>
      <c r="DLO403" s="403"/>
      <c r="DLP403" s="358"/>
      <c r="DLQ403" s="474"/>
      <c r="DLR403" s="455"/>
      <c r="DLS403" s="403"/>
      <c r="DLT403" s="403"/>
      <c r="DLU403" s="473"/>
      <c r="DLV403" s="472"/>
      <c r="DLW403" s="403"/>
      <c r="DLX403" s="358"/>
      <c r="DLY403" s="474"/>
      <c r="DLZ403" s="455"/>
      <c r="DMA403" s="403"/>
      <c r="DMB403" s="403"/>
      <c r="DMC403" s="473"/>
      <c r="DMD403" s="472"/>
      <c r="DME403" s="403"/>
      <c r="DMF403" s="358"/>
      <c r="DMG403" s="474"/>
      <c r="DMH403" s="455"/>
      <c r="DMI403" s="403"/>
      <c r="DMJ403" s="403"/>
      <c r="DMK403" s="473"/>
      <c r="DML403" s="472"/>
      <c r="DMM403" s="403"/>
      <c r="DMN403" s="358"/>
      <c r="DMO403" s="474"/>
      <c r="DMP403" s="455"/>
      <c r="DMQ403" s="403"/>
      <c r="DMR403" s="403"/>
      <c r="DMS403" s="473"/>
      <c r="DMT403" s="472"/>
      <c r="DMU403" s="403"/>
      <c r="DMV403" s="358"/>
      <c r="DMW403" s="474"/>
      <c r="DMX403" s="455"/>
      <c r="DMY403" s="403"/>
      <c r="DMZ403" s="403"/>
      <c r="DNA403" s="473"/>
      <c r="DNB403" s="472"/>
      <c r="DNC403" s="403"/>
      <c r="DND403" s="358"/>
      <c r="DNE403" s="474"/>
      <c r="DNF403" s="455"/>
      <c r="DNG403" s="403"/>
      <c r="DNH403" s="403"/>
      <c r="DNI403" s="473"/>
      <c r="DNJ403" s="472"/>
      <c r="DNK403" s="403"/>
      <c r="DNL403" s="358"/>
      <c r="DNM403" s="474"/>
      <c r="DNN403" s="455"/>
      <c r="DNO403" s="403"/>
      <c r="DNP403" s="403"/>
      <c r="DNQ403" s="473"/>
      <c r="DNR403" s="472"/>
      <c r="DNS403" s="403"/>
      <c r="DNT403" s="358"/>
      <c r="DNU403" s="474"/>
      <c r="DNV403" s="455"/>
      <c r="DNW403" s="403"/>
      <c r="DNX403" s="403"/>
      <c r="DNY403" s="473"/>
      <c r="DNZ403" s="472"/>
      <c r="DOA403" s="403"/>
      <c r="DOB403" s="358"/>
      <c r="DOC403" s="474"/>
      <c r="DOD403" s="455"/>
      <c r="DOE403" s="403"/>
      <c r="DOF403" s="403"/>
      <c r="DOG403" s="473"/>
      <c r="DOH403" s="472"/>
      <c r="DOI403" s="403"/>
      <c r="DOJ403" s="358"/>
      <c r="DOK403" s="474"/>
      <c r="DOL403" s="455"/>
      <c r="DOM403" s="403"/>
      <c r="DON403" s="403"/>
      <c r="DOO403" s="473"/>
      <c r="DOP403" s="472"/>
      <c r="DOQ403" s="403"/>
      <c r="DOR403" s="358"/>
      <c r="DOS403" s="474"/>
      <c r="DOT403" s="455"/>
      <c r="DOU403" s="403"/>
      <c r="DOV403" s="403"/>
      <c r="DOW403" s="473"/>
      <c r="DOX403" s="472"/>
      <c r="DOY403" s="403"/>
      <c r="DOZ403" s="358"/>
      <c r="DPA403" s="474"/>
      <c r="DPB403" s="455"/>
      <c r="DPC403" s="403"/>
      <c r="DPD403" s="403"/>
      <c r="DPE403" s="473"/>
      <c r="DPF403" s="472"/>
      <c r="DPG403" s="403"/>
      <c r="DPH403" s="358"/>
      <c r="DPI403" s="474"/>
      <c r="DPJ403" s="455"/>
      <c r="DPK403" s="403"/>
      <c r="DPL403" s="403"/>
      <c r="DPM403" s="473"/>
      <c r="DPN403" s="472"/>
      <c r="DPO403" s="403"/>
      <c r="DPP403" s="358"/>
      <c r="DPQ403" s="474"/>
      <c r="DPR403" s="455"/>
      <c r="DPS403" s="403"/>
      <c r="DPT403" s="403"/>
      <c r="DPU403" s="473"/>
      <c r="DPV403" s="472"/>
      <c r="DPW403" s="403"/>
      <c r="DPX403" s="358"/>
      <c r="DPY403" s="474"/>
      <c r="DPZ403" s="455"/>
      <c r="DQA403" s="403"/>
      <c r="DQB403" s="403"/>
      <c r="DQC403" s="473"/>
      <c r="DQD403" s="472"/>
      <c r="DQE403" s="403"/>
      <c r="DQF403" s="358"/>
      <c r="DQG403" s="474"/>
      <c r="DQH403" s="455"/>
      <c r="DQI403" s="403"/>
      <c r="DQJ403" s="403"/>
      <c r="DQK403" s="473"/>
      <c r="DQL403" s="472"/>
      <c r="DQM403" s="403"/>
      <c r="DQN403" s="358"/>
      <c r="DQO403" s="474"/>
      <c r="DQP403" s="455"/>
      <c r="DQQ403" s="403"/>
      <c r="DQR403" s="403"/>
      <c r="DQS403" s="473"/>
      <c r="DQT403" s="472"/>
      <c r="DQU403" s="403"/>
      <c r="DQV403" s="358"/>
      <c r="DQW403" s="474"/>
      <c r="DQX403" s="455"/>
      <c r="DQY403" s="403"/>
      <c r="DQZ403" s="403"/>
      <c r="DRA403" s="473"/>
      <c r="DRB403" s="472"/>
      <c r="DRC403" s="403"/>
      <c r="DRD403" s="358"/>
      <c r="DRE403" s="474"/>
      <c r="DRF403" s="455"/>
      <c r="DRG403" s="403"/>
      <c r="DRH403" s="403"/>
      <c r="DRI403" s="473"/>
      <c r="DRJ403" s="472"/>
      <c r="DRK403" s="403"/>
      <c r="DRL403" s="358"/>
      <c r="DRM403" s="474"/>
      <c r="DRN403" s="455"/>
      <c r="DRO403" s="403"/>
      <c r="DRP403" s="403"/>
      <c r="DRQ403" s="473"/>
      <c r="DRR403" s="472"/>
      <c r="DRS403" s="403"/>
      <c r="DRT403" s="358"/>
      <c r="DRU403" s="474"/>
      <c r="DRV403" s="455"/>
      <c r="DRW403" s="403"/>
      <c r="DRX403" s="403"/>
      <c r="DRY403" s="473"/>
      <c r="DRZ403" s="472"/>
      <c r="DSA403" s="403"/>
      <c r="DSB403" s="358"/>
      <c r="DSC403" s="474"/>
      <c r="DSD403" s="455"/>
      <c r="DSE403" s="403"/>
      <c r="DSF403" s="403"/>
      <c r="DSG403" s="473"/>
      <c r="DSH403" s="472"/>
      <c r="DSI403" s="403"/>
      <c r="DSJ403" s="358"/>
      <c r="DSK403" s="474"/>
      <c r="DSL403" s="455"/>
      <c r="DSM403" s="403"/>
      <c r="DSN403" s="403"/>
      <c r="DSO403" s="473"/>
      <c r="DSP403" s="472"/>
      <c r="DSQ403" s="403"/>
      <c r="DSR403" s="358"/>
      <c r="DSS403" s="474"/>
      <c r="DST403" s="455"/>
      <c r="DSU403" s="403"/>
      <c r="DSV403" s="403"/>
      <c r="DSW403" s="473"/>
      <c r="DSX403" s="472"/>
      <c r="DSY403" s="403"/>
      <c r="DSZ403" s="358"/>
      <c r="DTA403" s="474"/>
      <c r="DTB403" s="455"/>
      <c r="DTC403" s="403"/>
      <c r="DTD403" s="403"/>
      <c r="DTE403" s="473"/>
      <c r="DTF403" s="472"/>
      <c r="DTG403" s="403"/>
      <c r="DTH403" s="358"/>
      <c r="DTI403" s="474"/>
      <c r="DTJ403" s="455"/>
      <c r="DTK403" s="403"/>
      <c r="DTL403" s="403"/>
      <c r="DTM403" s="473"/>
      <c r="DTN403" s="472"/>
      <c r="DTO403" s="403"/>
      <c r="DTP403" s="358"/>
      <c r="DTQ403" s="474"/>
      <c r="DTR403" s="455"/>
      <c r="DTS403" s="403"/>
      <c r="DTT403" s="403"/>
      <c r="DTU403" s="473"/>
      <c r="DTV403" s="472"/>
      <c r="DTW403" s="403"/>
      <c r="DTX403" s="358"/>
      <c r="DTY403" s="474"/>
      <c r="DTZ403" s="455"/>
      <c r="DUA403" s="403"/>
      <c r="DUB403" s="403"/>
      <c r="DUC403" s="473"/>
      <c r="DUD403" s="472"/>
      <c r="DUE403" s="403"/>
      <c r="DUF403" s="358"/>
      <c r="DUG403" s="474"/>
      <c r="DUH403" s="455"/>
      <c r="DUI403" s="403"/>
      <c r="DUJ403" s="403"/>
      <c r="DUK403" s="473"/>
      <c r="DUL403" s="472"/>
      <c r="DUM403" s="403"/>
      <c r="DUN403" s="358"/>
      <c r="DUO403" s="474"/>
      <c r="DUP403" s="455"/>
      <c r="DUQ403" s="403"/>
      <c r="DUR403" s="403"/>
      <c r="DUS403" s="473"/>
      <c r="DUT403" s="472"/>
      <c r="DUU403" s="403"/>
      <c r="DUV403" s="358"/>
      <c r="DUW403" s="474"/>
      <c r="DUX403" s="455"/>
      <c r="DUY403" s="403"/>
      <c r="DUZ403" s="403"/>
      <c r="DVA403" s="473"/>
      <c r="DVB403" s="472"/>
      <c r="DVC403" s="403"/>
      <c r="DVD403" s="358"/>
      <c r="DVE403" s="474"/>
      <c r="DVF403" s="455"/>
      <c r="DVG403" s="403"/>
      <c r="DVH403" s="403"/>
      <c r="DVI403" s="473"/>
      <c r="DVJ403" s="472"/>
      <c r="DVK403" s="403"/>
      <c r="DVL403" s="358"/>
      <c r="DVM403" s="474"/>
      <c r="DVN403" s="455"/>
      <c r="DVO403" s="403"/>
      <c r="DVP403" s="403"/>
      <c r="DVQ403" s="473"/>
      <c r="DVR403" s="472"/>
      <c r="DVS403" s="403"/>
      <c r="DVT403" s="358"/>
      <c r="DVU403" s="474"/>
      <c r="DVV403" s="455"/>
      <c r="DVW403" s="403"/>
      <c r="DVX403" s="403"/>
      <c r="DVY403" s="473"/>
      <c r="DVZ403" s="472"/>
      <c r="DWA403" s="403"/>
      <c r="DWB403" s="358"/>
      <c r="DWC403" s="474"/>
      <c r="DWD403" s="455"/>
      <c r="DWE403" s="403"/>
      <c r="DWF403" s="403"/>
      <c r="DWG403" s="473"/>
      <c r="DWH403" s="472"/>
      <c r="DWI403" s="403"/>
      <c r="DWJ403" s="358"/>
      <c r="DWK403" s="474"/>
      <c r="DWL403" s="455"/>
      <c r="DWM403" s="403"/>
      <c r="DWN403" s="403"/>
      <c r="DWO403" s="473"/>
      <c r="DWP403" s="472"/>
      <c r="DWQ403" s="403"/>
      <c r="DWR403" s="358"/>
      <c r="DWS403" s="474"/>
      <c r="DWT403" s="455"/>
      <c r="DWU403" s="403"/>
      <c r="DWV403" s="403"/>
      <c r="DWW403" s="473"/>
      <c r="DWX403" s="472"/>
      <c r="DWY403" s="403"/>
      <c r="DWZ403" s="358"/>
      <c r="DXA403" s="474"/>
      <c r="DXB403" s="455"/>
      <c r="DXC403" s="403"/>
      <c r="DXD403" s="403"/>
      <c r="DXE403" s="473"/>
      <c r="DXF403" s="472"/>
      <c r="DXG403" s="403"/>
      <c r="DXH403" s="358"/>
      <c r="DXI403" s="474"/>
      <c r="DXJ403" s="455"/>
      <c r="DXK403" s="403"/>
      <c r="DXL403" s="403"/>
      <c r="DXM403" s="473"/>
      <c r="DXN403" s="472"/>
      <c r="DXO403" s="403"/>
      <c r="DXP403" s="358"/>
      <c r="DXQ403" s="474"/>
      <c r="DXR403" s="455"/>
      <c r="DXS403" s="403"/>
      <c r="DXT403" s="403"/>
      <c r="DXU403" s="473"/>
      <c r="DXV403" s="472"/>
      <c r="DXW403" s="403"/>
      <c r="DXX403" s="358"/>
      <c r="DXY403" s="474"/>
      <c r="DXZ403" s="455"/>
      <c r="DYA403" s="403"/>
      <c r="DYB403" s="403"/>
      <c r="DYC403" s="473"/>
      <c r="DYD403" s="472"/>
      <c r="DYE403" s="403"/>
      <c r="DYF403" s="358"/>
      <c r="DYG403" s="474"/>
      <c r="DYH403" s="455"/>
      <c r="DYI403" s="403"/>
      <c r="DYJ403" s="403"/>
      <c r="DYK403" s="473"/>
      <c r="DYL403" s="472"/>
      <c r="DYM403" s="403"/>
      <c r="DYN403" s="358"/>
      <c r="DYO403" s="474"/>
      <c r="DYP403" s="455"/>
      <c r="DYQ403" s="403"/>
      <c r="DYR403" s="403"/>
      <c r="DYS403" s="473"/>
      <c r="DYT403" s="472"/>
      <c r="DYU403" s="403"/>
      <c r="DYV403" s="358"/>
      <c r="DYW403" s="474"/>
      <c r="DYX403" s="455"/>
      <c r="DYY403" s="403"/>
      <c r="DYZ403" s="403"/>
      <c r="DZA403" s="473"/>
      <c r="DZB403" s="472"/>
      <c r="DZC403" s="403"/>
      <c r="DZD403" s="358"/>
      <c r="DZE403" s="474"/>
      <c r="DZF403" s="455"/>
      <c r="DZG403" s="403"/>
      <c r="DZH403" s="403"/>
      <c r="DZI403" s="473"/>
      <c r="DZJ403" s="472"/>
      <c r="DZK403" s="403"/>
      <c r="DZL403" s="358"/>
      <c r="DZM403" s="474"/>
      <c r="DZN403" s="455"/>
      <c r="DZO403" s="403"/>
      <c r="DZP403" s="403"/>
      <c r="DZQ403" s="473"/>
      <c r="DZR403" s="472"/>
      <c r="DZS403" s="403"/>
      <c r="DZT403" s="358"/>
      <c r="DZU403" s="474"/>
      <c r="DZV403" s="455"/>
      <c r="DZW403" s="403"/>
      <c r="DZX403" s="403"/>
      <c r="DZY403" s="473"/>
      <c r="DZZ403" s="472"/>
      <c r="EAA403" s="403"/>
      <c r="EAB403" s="358"/>
      <c r="EAC403" s="474"/>
      <c r="EAD403" s="455"/>
      <c r="EAE403" s="403"/>
      <c r="EAF403" s="403"/>
      <c r="EAG403" s="473"/>
      <c r="EAH403" s="472"/>
      <c r="EAI403" s="403"/>
      <c r="EAJ403" s="358"/>
      <c r="EAK403" s="474"/>
      <c r="EAL403" s="455"/>
      <c r="EAM403" s="403"/>
      <c r="EAN403" s="403"/>
      <c r="EAO403" s="473"/>
      <c r="EAP403" s="472"/>
      <c r="EAQ403" s="403"/>
      <c r="EAR403" s="358"/>
      <c r="EAS403" s="474"/>
      <c r="EAT403" s="455"/>
      <c r="EAU403" s="403"/>
      <c r="EAV403" s="403"/>
      <c r="EAW403" s="473"/>
      <c r="EAX403" s="472"/>
      <c r="EAY403" s="403"/>
      <c r="EAZ403" s="358"/>
      <c r="EBA403" s="474"/>
      <c r="EBB403" s="455"/>
      <c r="EBC403" s="403"/>
      <c r="EBD403" s="403"/>
      <c r="EBE403" s="473"/>
      <c r="EBF403" s="472"/>
      <c r="EBG403" s="403"/>
      <c r="EBH403" s="358"/>
      <c r="EBI403" s="474"/>
      <c r="EBJ403" s="455"/>
      <c r="EBK403" s="403"/>
      <c r="EBL403" s="403"/>
      <c r="EBM403" s="473"/>
      <c r="EBN403" s="472"/>
      <c r="EBO403" s="403"/>
      <c r="EBP403" s="358"/>
      <c r="EBQ403" s="474"/>
      <c r="EBR403" s="455"/>
      <c r="EBS403" s="403"/>
      <c r="EBT403" s="403"/>
      <c r="EBU403" s="473"/>
      <c r="EBV403" s="472"/>
      <c r="EBW403" s="403"/>
      <c r="EBX403" s="358"/>
      <c r="EBY403" s="474"/>
      <c r="EBZ403" s="455"/>
      <c r="ECA403" s="403"/>
      <c r="ECB403" s="403"/>
      <c r="ECC403" s="473"/>
      <c r="ECD403" s="472"/>
      <c r="ECE403" s="403"/>
      <c r="ECF403" s="358"/>
      <c r="ECG403" s="474"/>
      <c r="ECH403" s="455"/>
      <c r="ECI403" s="403"/>
      <c r="ECJ403" s="403"/>
      <c r="ECK403" s="473"/>
      <c r="ECL403" s="472"/>
      <c r="ECM403" s="403"/>
      <c r="ECN403" s="358"/>
      <c r="ECO403" s="474"/>
      <c r="ECP403" s="455"/>
      <c r="ECQ403" s="403"/>
      <c r="ECR403" s="403"/>
      <c r="ECS403" s="473"/>
      <c r="ECT403" s="472"/>
      <c r="ECU403" s="403"/>
      <c r="ECV403" s="358"/>
      <c r="ECW403" s="474"/>
      <c r="ECX403" s="455"/>
      <c r="ECY403" s="403"/>
      <c r="ECZ403" s="403"/>
      <c r="EDA403" s="473"/>
      <c r="EDB403" s="472"/>
      <c r="EDC403" s="403"/>
      <c r="EDD403" s="358"/>
      <c r="EDE403" s="474"/>
      <c r="EDF403" s="455"/>
      <c r="EDG403" s="403"/>
      <c r="EDH403" s="403"/>
      <c r="EDI403" s="473"/>
      <c r="EDJ403" s="472"/>
      <c r="EDK403" s="403"/>
      <c r="EDL403" s="358"/>
      <c r="EDM403" s="474"/>
      <c r="EDN403" s="455"/>
      <c r="EDO403" s="403"/>
      <c r="EDP403" s="403"/>
      <c r="EDQ403" s="473"/>
      <c r="EDR403" s="472"/>
      <c r="EDS403" s="403"/>
      <c r="EDT403" s="358"/>
      <c r="EDU403" s="474"/>
      <c r="EDV403" s="455"/>
      <c r="EDW403" s="403"/>
      <c r="EDX403" s="403"/>
      <c r="EDY403" s="473"/>
      <c r="EDZ403" s="472"/>
      <c r="EEA403" s="403"/>
      <c r="EEB403" s="358"/>
      <c r="EEC403" s="474"/>
      <c r="EED403" s="455"/>
      <c r="EEE403" s="403"/>
      <c r="EEF403" s="403"/>
      <c r="EEG403" s="473"/>
      <c r="EEH403" s="472"/>
      <c r="EEI403" s="403"/>
      <c r="EEJ403" s="358"/>
      <c r="EEK403" s="474"/>
      <c r="EEL403" s="455"/>
      <c r="EEM403" s="403"/>
      <c r="EEN403" s="403"/>
      <c r="EEO403" s="473"/>
      <c r="EEP403" s="472"/>
      <c r="EEQ403" s="403"/>
      <c r="EER403" s="358"/>
      <c r="EES403" s="474"/>
      <c r="EET403" s="455"/>
      <c r="EEU403" s="403"/>
      <c r="EEV403" s="403"/>
      <c r="EEW403" s="473"/>
      <c r="EEX403" s="472"/>
      <c r="EEY403" s="403"/>
      <c r="EEZ403" s="358"/>
      <c r="EFA403" s="474"/>
      <c r="EFB403" s="455"/>
      <c r="EFC403" s="403"/>
      <c r="EFD403" s="403"/>
      <c r="EFE403" s="473"/>
      <c r="EFF403" s="472"/>
      <c r="EFG403" s="403"/>
      <c r="EFH403" s="358"/>
      <c r="EFI403" s="474"/>
      <c r="EFJ403" s="455"/>
      <c r="EFK403" s="403"/>
      <c r="EFL403" s="403"/>
      <c r="EFM403" s="473"/>
      <c r="EFN403" s="472"/>
      <c r="EFO403" s="403"/>
      <c r="EFP403" s="358"/>
      <c r="EFQ403" s="474"/>
      <c r="EFR403" s="455"/>
      <c r="EFS403" s="403"/>
      <c r="EFT403" s="403"/>
      <c r="EFU403" s="473"/>
      <c r="EFV403" s="472"/>
      <c r="EFW403" s="403"/>
      <c r="EFX403" s="358"/>
      <c r="EFY403" s="474"/>
      <c r="EFZ403" s="455"/>
      <c r="EGA403" s="403"/>
      <c r="EGB403" s="403"/>
      <c r="EGC403" s="473"/>
      <c r="EGD403" s="472"/>
      <c r="EGE403" s="403"/>
      <c r="EGF403" s="358"/>
      <c r="EGG403" s="474"/>
      <c r="EGH403" s="455"/>
      <c r="EGI403" s="403"/>
      <c r="EGJ403" s="403"/>
      <c r="EGK403" s="473"/>
      <c r="EGL403" s="472"/>
      <c r="EGM403" s="403"/>
      <c r="EGN403" s="358"/>
      <c r="EGO403" s="474"/>
      <c r="EGP403" s="455"/>
      <c r="EGQ403" s="403"/>
      <c r="EGR403" s="403"/>
      <c r="EGS403" s="473"/>
      <c r="EGT403" s="472"/>
      <c r="EGU403" s="403"/>
      <c r="EGV403" s="358"/>
      <c r="EGW403" s="474"/>
      <c r="EGX403" s="455"/>
      <c r="EGY403" s="403"/>
      <c r="EGZ403" s="403"/>
      <c r="EHA403" s="473"/>
      <c r="EHB403" s="472"/>
      <c r="EHC403" s="403"/>
      <c r="EHD403" s="358"/>
      <c r="EHE403" s="474"/>
      <c r="EHF403" s="455"/>
      <c r="EHG403" s="403"/>
      <c r="EHH403" s="403"/>
      <c r="EHI403" s="473"/>
      <c r="EHJ403" s="472"/>
      <c r="EHK403" s="403"/>
      <c r="EHL403" s="358"/>
      <c r="EHM403" s="474"/>
      <c r="EHN403" s="455"/>
      <c r="EHO403" s="403"/>
      <c r="EHP403" s="403"/>
      <c r="EHQ403" s="473"/>
      <c r="EHR403" s="472"/>
      <c r="EHS403" s="403"/>
      <c r="EHT403" s="358"/>
      <c r="EHU403" s="474"/>
      <c r="EHV403" s="455"/>
      <c r="EHW403" s="403"/>
      <c r="EHX403" s="403"/>
      <c r="EHY403" s="473"/>
      <c r="EHZ403" s="472"/>
      <c r="EIA403" s="403"/>
      <c r="EIB403" s="358"/>
      <c r="EIC403" s="474"/>
      <c r="EID403" s="455"/>
      <c r="EIE403" s="403"/>
      <c r="EIF403" s="403"/>
      <c r="EIG403" s="473"/>
      <c r="EIH403" s="472"/>
      <c r="EII403" s="403"/>
      <c r="EIJ403" s="358"/>
      <c r="EIK403" s="474"/>
      <c r="EIL403" s="455"/>
      <c r="EIM403" s="403"/>
      <c r="EIN403" s="403"/>
      <c r="EIO403" s="473"/>
      <c r="EIP403" s="472"/>
      <c r="EIQ403" s="403"/>
      <c r="EIR403" s="358"/>
      <c r="EIS403" s="474"/>
      <c r="EIT403" s="455"/>
      <c r="EIU403" s="403"/>
      <c r="EIV403" s="403"/>
      <c r="EIW403" s="473"/>
      <c r="EIX403" s="472"/>
      <c r="EIY403" s="403"/>
      <c r="EIZ403" s="358"/>
      <c r="EJA403" s="474"/>
      <c r="EJB403" s="455"/>
      <c r="EJC403" s="403"/>
      <c r="EJD403" s="403"/>
      <c r="EJE403" s="473"/>
      <c r="EJF403" s="472"/>
      <c r="EJG403" s="403"/>
      <c r="EJH403" s="358"/>
      <c r="EJI403" s="474"/>
      <c r="EJJ403" s="455"/>
      <c r="EJK403" s="403"/>
      <c r="EJL403" s="403"/>
      <c r="EJM403" s="473"/>
      <c r="EJN403" s="472"/>
      <c r="EJO403" s="403"/>
      <c r="EJP403" s="358"/>
      <c r="EJQ403" s="474"/>
      <c r="EJR403" s="455"/>
      <c r="EJS403" s="403"/>
      <c r="EJT403" s="403"/>
      <c r="EJU403" s="473"/>
      <c r="EJV403" s="472"/>
      <c r="EJW403" s="403"/>
      <c r="EJX403" s="358"/>
      <c r="EJY403" s="474"/>
      <c r="EJZ403" s="455"/>
      <c r="EKA403" s="403"/>
      <c r="EKB403" s="403"/>
      <c r="EKC403" s="473"/>
      <c r="EKD403" s="472"/>
      <c r="EKE403" s="403"/>
      <c r="EKF403" s="358"/>
      <c r="EKG403" s="474"/>
      <c r="EKH403" s="455"/>
      <c r="EKI403" s="403"/>
      <c r="EKJ403" s="403"/>
      <c r="EKK403" s="473"/>
      <c r="EKL403" s="472"/>
      <c r="EKM403" s="403"/>
      <c r="EKN403" s="358"/>
      <c r="EKO403" s="474"/>
      <c r="EKP403" s="455"/>
      <c r="EKQ403" s="403"/>
      <c r="EKR403" s="403"/>
      <c r="EKS403" s="473"/>
      <c r="EKT403" s="472"/>
      <c r="EKU403" s="403"/>
      <c r="EKV403" s="358"/>
      <c r="EKW403" s="474"/>
      <c r="EKX403" s="455"/>
      <c r="EKY403" s="403"/>
      <c r="EKZ403" s="403"/>
      <c r="ELA403" s="473"/>
      <c r="ELB403" s="472"/>
      <c r="ELC403" s="403"/>
      <c r="ELD403" s="358"/>
      <c r="ELE403" s="474"/>
      <c r="ELF403" s="455"/>
      <c r="ELG403" s="403"/>
      <c r="ELH403" s="403"/>
      <c r="ELI403" s="473"/>
      <c r="ELJ403" s="472"/>
      <c r="ELK403" s="403"/>
      <c r="ELL403" s="358"/>
      <c r="ELM403" s="474"/>
      <c r="ELN403" s="455"/>
      <c r="ELO403" s="403"/>
      <c r="ELP403" s="403"/>
      <c r="ELQ403" s="473"/>
      <c r="ELR403" s="472"/>
      <c r="ELS403" s="403"/>
      <c r="ELT403" s="358"/>
      <c r="ELU403" s="474"/>
      <c r="ELV403" s="455"/>
      <c r="ELW403" s="403"/>
      <c r="ELX403" s="403"/>
      <c r="ELY403" s="473"/>
      <c r="ELZ403" s="472"/>
      <c r="EMA403" s="403"/>
      <c r="EMB403" s="358"/>
      <c r="EMC403" s="474"/>
      <c r="EMD403" s="455"/>
      <c r="EME403" s="403"/>
      <c r="EMF403" s="403"/>
      <c r="EMG403" s="473"/>
      <c r="EMH403" s="472"/>
      <c r="EMI403" s="403"/>
      <c r="EMJ403" s="358"/>
      <c r="EMK403" s="474"/>
      <c r="EML403" s="455"/>
      <c r="EMM403" s="403"/>
      <c r="EMN403" s="403"/>
      <c r="EMO403" s="473"/>
      <c r="EMP403" s="472"/>
      <c r="EMQ403" s="403"/>
      <c r="EMR403" s="358"/>
      <c r="EMS403" s="474"/>
      <c r="EMT403" s="455"/>
      <c r="EMU403" s="403"/>
      <c r="EMV403" s="403"/>
      <c r="EMW403" s="473"/>
      <c r="EMX403" s="472"/>
      <c r="EMY403" s="403"/>
      <c r="EMZ403" s="358"/>
      <c r="ENA403" s="474"/>
      <c r="ENB403" s="455"/>
      <c r="ENC403" s="403"/>
      <c r="END403" s="403"/>
      <c r="ENE403" s="473"/>
      <c r="ENF403" s="472"/>
      <c r="ENG403" s="403"/>
      <c r="ENH403" s="358"/>
      <c r="ENI403" s="474"/>
      <c r="ENJ403" s="455"/>
      <c r="ENK403" s="403"/>
      <c r="ENL403" s="403"/>
      <c r="ENM403" s="473"/>
      <c r="ENN403" s="472"/>
      <c r="ENO403" s="403"/>
      <c r="ENP403" s="358"/>
      <c r="ENQ403" s="474"/>
      <c r="ENR403" s="455"/>
      <c r="ENS403" s="403"/>
      <c r="ENT403" s="403"/>
      <c r="ENU403" s="473"/>
      <c r="ENV403" s="472"/>
      <c r="ENW403" s="403"/>
      <c r="ENX403" s="358"/>
      <c r="ENY403" s="474"/>
      <c r="ENZ403" s="455"/>
      <c r="EOA403" s="403"/>
      <c r="EOB403" s="403"/>
      <c r="EOC403" s="473"/>
      <c r="EOD403" s="472"/>
      <c r="EOE403" s="403"/>
      <c r="EOF403" s="358"/>
      <c r="EOG403" s="474"/>
      <c r="EOH403" s="455"/>
      <c r="EOI403" s="403"/>
      <c r="EOJ403" s="403"/>
      <c r="EOK403" s="473"/>
      <c r="EOL403" s="472"/>
      <c r="EOM403" s="403"/>
      <c r="EON403" s="358"/>
      <c r="EOO403" s="474"/>
      <c r="EOP403" s="455"/>
      <c r="EOQ403" s="403"/>
      <c r="EOR403" s="403"/>
      <c r="EOS403" s="473"/>
      <c r="EOT403" s="472"/>
      <c r="EOU403" s="403"/>
      <c r="EOV403" s="358"/>
      <c r="EOW403" s="474"/>
      <c r="EOX403" s="455"/>
      <c r="EOY403" s="403"/>
      <c r="EOZ403" s="403"/>
      <c r="EPA403" s="473"/>
      <c r="EPB403" s="472"/>
      <c r="EPC403" s="403"/>
      <c r="EPD403" s="358"/>
      <c r="EPE403" s="474"/>
      <c r="EPF403" s="455"/>
      <c r="EPG403" s="403"/>
      <c r="EPH403" s="403"/>
      <c r="EPI403" s="473"/>
      <c r="EPJ403" s="472"/>
      <c r="EPK403" s="403"/>
      <c r="EPL403" s="358"/>
      <c r="EPM403" s="474"/>
      <c r="EPN403" s="455"/>
      <c r="EPO403" s="403"/>
      <c r="EPP403" s="403"/>
      <c r="EPQ403" s="473"/>
      <c r="EPR403" s="472"/>
      <c r="EPS403" s="403"/>
      <c r="EPT403" s="358"/>
      <c r="EPU403" s="474"/>
      <c r="EPV403" s="455"/>
      <c r="EPW403" s="403"/>
      <c r="EPX403" s="403"/>
      <c r="EPY403" s="473"/>
      <c r="EPZ403" s="472"/>
      <c r="EQA403" s="403"/>
      <c r="EQB403" s="358"/>
      <c r="EQC403" s="474"/>
      <c r="EQD403" s="455"/>
      <c r="EQE403" s="403"/>
      <c r="EQF403" s="403"/>
      <c r="EQG403" s="473"/>
      <c r="EQH403" s="472"/>
      <c r="EQI403" s="403"/>
      <c r="EQJ403" s="358"/>
      <c r="EQK403" s="474"/>
      <c r="EQL403" s="455"/>
      <c r="EQM403" s="403"/>
      <c r="EQN403" s="403"/>
      <c r="EQO403" s="473"/>
      <c r="EQP403" s="472"/>
      <c r="EQQ403" s="403"/>
      <c r="EQR403" s="358"/>
      <c r="EQS403" s="474"/>
      <c r="EQT403" s="455"/>
      <c r="EQU403" s="403"/>
      <c r="EQV403" s="403"/>
      <c r="EQW403" s="473"/>
      <c r="EQX403" s="472"/>
      <c r="EQY403" s="403"/>
      <c r="EQZ403" s="358"/>
      <c r="ERA403" s="474"/>
      <c r="ERB403" s="455"/>
      <c r="ERC403" s="403"/>
      <c r="ERD403" s="403"/>
      <c r="ERE403" s="473"/>
      <c r="ERF403" s="472"/>
      <c r="ERG403" s="403"/>
      <c r="ERH403" s="358"/>
      <c r="ERI403" s="474"/>
      <c r="ERJ403" s="455"/>
      <c r="ERK403" s="403"/>
      <c r="ERL403" s="403"/>
      <c r="ERM403" s="473"/>
      <c r="ERN403" s="472"/>
      <c r="ERO403" s="403"/>
      <c r="ERP403" s="358"/>
      <c r="ERQ403" s="474"/>
      <c r="ERR403" s="455"/>
      <c r="ERS403" s="403"/>
      <c r="ERT403" s="403"/>
      <c r="ERU403" s="473"/>
      <c r="ERV403" s="472"/>
      <c r="ERW403" s="403"/>
      <c r="ERX403" s="358"/>
      <c r="ERY403" s="474"/>
      <c r="ERZ403" s="455"/>
      <c r="ESA403" s="403"/>
      <c r="ESB403" s="403"/>
      <c r="ESC403" s="473"/>
      <c r="ESD403" s="472"/>
      <c r="ESE403" s="403"/>
      <c r="ESF403" s="358"/>
      <c r="ESG403" s="474"/>
      <c r="ESH403" s="455"/>
      <c r="ESI403" s="403"/>
      <c r="ESJ403" s="403"/>
      <c r="ESK403" s="473"/>
      <c r="ESL403" s="472"/>
      <c r="ESM403" s="403"/>
      <c r="ESN403" s="358"/>
      <c r="ESO403" s="474"/>
      <c r="ESP403" s="455"/>
      <c r="ESQ403" s="403"/>
      <c r="ESR403" s="403"/>
      <c r="ESS403" s="473"/>
      <c r="EST403" s="472"/>
      <c r="ESU403" s="403"/>
      <c r="ESV403" s="358"/>
      <c r="ESW403" s="474"/>
      <c r="ESX403" s="455"/>
      <c r="ESY403" s="403"/>
      <c r="ESZ403" s="403"/>
      <c r="ETA403" s="473"/>
      <c r="ETB403" s="472"/>
      <c r="ETC403" s="403"/>
      <c r="ETD403" s="358"/>
      <c r="ETE403" s="474"/>
      <c r="ETF403" s="455"/>
      <c r="ETG403" s="403"/>
      <c r="ETH403" s="403"/>
      <c r="ETI403" s="473"/>
      <c r="ETJ403" s="472"/>
      <c r="ETK403" s="403"/>
      <c r="ETL403" s="358"/>
      <c r="ETM403" s="474"/>
      <c r="ETN403" s="455"/>
      <c r="ETO403" s="403"/>
      <c r="ETP403" s="403"/>
      <c r="ETQ403" s="473"/>
      <c r="ETR403" s="472"/>
      <c r="ETS403" s="403"/>
      <c r="ETT403" s="358"/>
      <c r="ETU403" s="474"/>
      <c r="ETV403" s="455"/>
      <c r="ETW403" s="403"/>
      <c r="ETX403" s="403"/>
      <c r="ETY403" s="473"/>
      <c r="ETZ403" s="472"/>
      <c r="EUA403" s="403"/>
      <c r="EUB403" s="358"/>
      <c r="EUC403" s="474"/>
      <c r="EUD403" s="455"/>
      <c r="EUE403" s="403"/>
      <c r="EUF403" s="403"/>
      <c r="EUG403" s="473"/>
      <c r="EUH403" s="472"/>
      <c r="EUI403" s="403"/>
      <c r="EUJ403" s="358"/>
      <c r="EUK403" s="474"/>
      <c r="EUL403" s="455"/>
      <c r="EUM403" s="403"/>
      <c r="EUN403" s="403"/>
      <c r="EUO403" s="473"/>
      <c r="EUP403" s="472"/>
      <c r="EUQ403" s="403"/>
      <c r="EUR403" s="358"/>
      <c r="EUS403" s="474"/>
      <c r="EUT403" s="455"/>
      <c r="EUU403" s="403"/>
      <c r="EUV403" s="403"/>
      <c r="EUW403" s="473"/>
      <c r="EUX403" s="472"/>
      <c r="EUY403" s="403"/>
      <c r="EUZ403" s="358"/>
      <c r="EVA403" s="474"/>
      <c r="EVB403" s="455"/>
      <c r="EVC403" s="403"/>
      <c r="EVD403" s="403"/>
      <c r="EVE403" s="473"/>
      <c r="EVF403" s="472"/>
      <c r="EVG403" s="403"/>
      <c r="EVH403" s="358"/>
      <c r="EVI403" s="474"/>
      <c r="EVJ403" s="455"/>
      <c r="EVK403" s="403"/>
      <c r="EVL403" s="403"/>
      <c r="EVM403" s="473"/>
      <c r="EVN403" s="472"/>
      <c r="EVO403" s="403"/>
      <c r="EVP403" s="358"/>
      <c r="EVQ403" s="474"/>
      <c r="EVR403" s="455"/>
      <c r="EVS403" s="403"/>
      <c r="EVT403" s="403"/>
      <c r="EVU403" s="473"/>
      <c r="EVV403" s="472"/>
      <c r="EVW403" s="403"/>
      <c r="EVX403" s="358"/>
      <c r="EVY403" s="474"/>
      <c r="EVZ403" s="455"/>
      <c r="EWA403" s="403"/>
      <c r="EWB403" s="403"/>
      <c r="EWC403" s="473"/>
      <c r="EWD403" s="472"/>
      <c r="EWE403" s="403"/>
      <c r="EWF403" s="358"/>
      <c r="EWG403" s="474"/>
      <c r="EWH403" s="455"/>
      <c r="EWI403" s="403"/>
      <c r="EWJ403" s="403"/>
      <c r="EWK403" s="473"/>
      <c r="EWL403" s="472"/>
      <c r="EWM403" s="403"/>
      <c r="EWN403" s="358"/>
      <c r="EWO403" s="474"/>
      <c r="EWP403" s="455"/>
      <c r="EWQ403" s="403"/>
      <c r="EWR403" s="403"/>
      <c r="EWS403" s="473"/>
      <c r="EWT403" s="472"/>
      <c r="EWU403" s="403"/>
      <c r="EWV403" s="358"/>
      <c r="EWW403" s="474"/>
      <c r="EWX403" s="455"/>
      <c r="EWY403" s="403"/>
      <c r="EWZ403" s="403"/>
      <c r="EXA403" s="473"/>
      <c r="EXB403" s="472"/>
      <c r="EXC403" s="403"/>
      <c r="EXD403" s="358"/>
      <c r="EXE403" s="474"/>
      <c r="EXF403" s="455"/>
      <c r="EXG403" s="403"/>
      <c r="EXH403" s="403"/>
      <c r="EXI403" s="473"/>
      <c r="EXJ403" s="472"/>
      <c r="EXK403" s="403"/>
      <c r="EXL403" s="358"/>
      <c r="EXM403" s="474"/>
      <c r="EXN403" s="455"/>
      <c r="EXO403" s="403"/>
      <c r="EXP403" s="403"/>
      <c r="EXQ403" s="473"/>
      <c r="EXR403" s="472"/>
      <c r="EXS403" s="403"/>
      <c r="EXT403" s="358"/>
      <c r="EXU403" s="474"/>
      <c r="EXV403" s="455"/>
      <c r="EXW403" s="403"/>
      <c r="EXX403" s="403"/>
      <c r="EXY403" s="473"/>
      <c r="EXZ403" s="472"/>
      <c r="EYA403" s="403"/>
      <c r="EYB403" s="358"/>
      <c r="EYC403" s="474"/>
      <c r="EYD403" s="455"/>
      <c r="EYE403" s="403"/>
      <c r="EYF403" s="403"/>
      <c r="EYG403" s="473"/>
      <c r="EYH403" s="472"/>
      <c r="EYI403" s="403"/>
      <c r="EYJ403" s="358"/>
      <c r="EYK403" s="474"/>
      <c r="EYL403" s="455"/>
      <c r="EYM403" s="403"/>
      <c r="EYN403" s="403"/>
      <c r="EYO403" s="473"/>
      <c r="EYP403" s="472"/>
      <c r="EYQ403" s="403"/>
      <c r="EYR403" s="358"/>
      <c r="EYS403" s="474"/>
      <c r="EYT403" s="455"/>
      <c r="EYU403" s="403"/>
      <c r="EYV403" s="403"/>
      <c r="EYW403" s="473"/>
      <c r="EYX403" s="472"/>
      <c r="EYY403" s="403"/>
      <c r="EYZ403" s="358"/>
      <c r="EZA403" s="474"/>
      <c r="EZB403" s="455"/>
      <c r="EZC403" s="403"/>
      <c r="EZD403" s="403"/>
      <c r="EZE403" s="473"/>
      <c r="EZF403" s="472"/>
      <c r="EZG403" s="403"/>
      <c r="EZH403" s="358"/>
      <c r="EZI403" s="474"/>
      <c r="EZJ403" s="455"/>
      <c r="EZK403" s="403"/>
      <c r="EZL403" s="403"/>
      <c r="EZM403" s="473"/>
      <c r="EZN403" s="472"/>
      <c r="EZO403" s="403"/>
      <c r="EZP403" s="358"/>
      <c r="EZQ403" s="474"/>
      <c r="EZR403" s="455"/>
      <c r="EZS403" s="403"/>
      <c r="EZT403" s="403"/>
      <c r="EZU403" s="473"/>
      <c r="EZV403" s="472"/>
      <c r="EZW403" s="403"/>
      <c r="EZX403" s="358"/>
      <c r="EZY403" s="474"/>
      <c r="EZZ403" s="455"/>
      <c r="FAA403" s="403"/>
      <c r="FAB403" s="403"/>
      <c r="FAC403" s="473"/>
      <c r="FAD403" s="472"/>
      <c r="FAE403" s="403"/>
      <c r="FAF403" s="358"/>
      <c r="FAG403" s="474"/>
      <c r="FAH403" s="455"/>
      <c r="FAI403" s="403"/>
      <c r="FAJ403" s="403"/>
      <c r="FAK403" s="473"/>
      <c r="FAL403" s="472"/>
      <c r="FAM403" s="403"/>
      <c r="FAN403" s="358"/>
      <c r="FAO403" s="474"/>
      <c r="FAP403" s="455"/>
      <c r="FAQ403" s="403"/>
      <c r="FAR403" s="403"/>
      <c r="FAS403" s="473"/>
      <c r="FAT403" s="472"/>
      <c r="FAU403" s="403"/>
      <c r="FAV403" s="358"/>
      <c r="FAW403" s="474"/>
      <c r="FAX403" s="455"/>
      <c r="FAY403" s="403"/>
      <c r="FAZ403" s="403"/>
      <c r="FBA403" s="473"/>
      <c r="FBB403" s="472"/>
      <c r="FBC403" s="403"/>
      <c r="FBD403" s="358"/>
      <c r="FBE403" s="474"/>
      <c r="FBF403" s="455"/>
      <c r="FBG403" s="403"/>
      <c r="FBH403" s="403"/>
      <c r="FBI403" s="473"/>
      <c r="FBJ403" s="472"/>
      <c r="FBK403" s="403"/>
      <c r="FBL403" s="358"/>
      <c r="FBM403" s="474"/>
      <c r="FBN403" s="455"/>
      <c r="FBO403" s="403"/>
      <c r="FBP403" s="403"/>
      <c r="FBQ403" s="473"/>
      <c r="FBR403" s="472"/>
      <c r="FBS403" s="403"/>
      <c r="FBT403" s="358"/>
      <c r="FBU403" s="474"/>
      <c r="FBV403" s="455"/>
      <c r="FBW403" s="403"/>
      <c r="FBX403" s="403"/>
      <c r="FBY403" s="473"/>
      <c r="FBZ403" s="472"/>
      <c r="FCA403" s="403"/>
      <c r="FCB403" s="358"/>
      <c r="FCC403" s="474"/>
      <c r="FCD403" s="455"/>
      <c r="FCE403" s="403"/>
      <c r="FCF403" s="403"/>
      <c r="FCG403" s="473"/>
      <c r="FCH403" s="472"/>
      <c r="FCI403" s="403"/>
      <c r="FCJ403" s="358"/>
      <c r="FCK403" s="474"/>
      <c r="FCL403" s="455"/>
      <c r="FCM403" s="403"/>
      <c r="FCN403" s="403"/>
      <c r="FCO403" s="473"/>
      <c r="FCP403" s="472"/>
      <c r="FCQ403" s="403"/>
      <c r="FCR403" s="358"/>
      <c r="FCS403" s="474"/>
      <c r="FCT403" s="455"/>
      <c r="FCU403" s="403"/>
      <c r="FCV403" s="403"/>
      <c r="FCW403" s="473"/>
      <c r="FCX403" s="472"/>
      <c r="FCY403" s="403"/>
      <c r="FCZ403" s="358"/>
      <c r="FDA403" s="474"/>
      <c r="FDB403" s="455"/>
      <c r="FDC403" s="403"/>
      <c r="FDD403" s="403"/>
      <c r="FDE403" s="473"/>
      <c r="FDF403" s="472"/>
      <c r="FDG403" s="403"/>
      <c r="FDH403" s="358"/>
      <c r="FDI403" s="474"/>
      <c r="FDJ403" s="455"/>
      <c r="FDK403" s="403"/>
      <c r="FDL403" s="403"/>
      <c r="FDM403" s="473"/>
      <c r="FDN403" s="472"/>
      <c r="FDO403" s="403"/>
      <c r="FDP403" s="358"/>
      <c r="FDQ403" s="474"/>
      <c r="FDR403" s="455"/>
      <c r="FDS403" s="403"/>
      <c r="FDT403" s="403"/>
      <c r="FDU403" s="473"/>
      <c r="FDV403" s="472"/>
      <c r="FDW403" s="403"/>
      <c r="FDX403" s="358"/>
      <c r="FDY403" s="474"/>
      <c r="FDZ403" s="455"/>
      <c r="FEA403" s="403"/>
      <c r="FEB403" s="403"/>
      <c r="FEC403" s="473"/>
      <c r="FED403" s="472"/>
      <c r="FEE403" s="403"/>
      <c r="FEF403" s="358"/>
      <c r="FEG403" s="474"/>
      <c r="FEH403" s="455"/>
      <c r="FEI403" s="403"/>
      <c r="FEJ403" s="403"/>
      <c r="FEK403" s="473"/>
      <c r="FEL403" s="472"/>
      <c r="FEM403" s="403"/>
      <c r="FEN403" s="358"/>
      <c r="FEO403" s="474"/>
      <c r="FEP403" s="455"/>
      <c r="FEQ403" s="403"/>
      <c r="FER403" s="403"/>
      <c r="FES403" s="473"/>
      <c r="FET403" s="472"/>
      <c r="FEU403" s="403"/>
      <c r="FEV403" s="358"/>
      <c r="FEW403" s="474"/>
      <c r="FEX403" s="455"/>
      <c r="FEY403" s="403"/>
      <c r="FEZ403" s="403"/>
      <c r="FFA403" s="473"/>
      <c r="FFB403" s="472"/>
      <c r="FFC403" s="403"/>
      <c r="FFD403" s="358"/>
      <c r="FFE403" s="474"/>
      <c r="FFF403" s="455"/>
      <c r="FFG403" s="403"/>
      <c r="FFH403" s="403"/>
      <c r="FFI403" s="473"/>
      <c r="FFJ403" s="472"/>
      <c r="FFK403" s="403"/>
      <c r="FFL403" s="358"/>
      <c r="FFM403" s="474"/>
      <c r="FFN403" s="455"/>
      <c r="FFO403" s="403"/>
      <c r="FFP403" s="403"/>
      <c r="FFQ403" s="473"/>
      <c r="FFR403" s="472"/>
      <c r="FFS403" s="403"/>
      <c r="FFT403" s="358"/>
      <c r="FFU403" s="474"/>
      <c r="FFV403" s="455"/>
      <c r="FFW403" s="403"/>
      <c r="FFX403" s="403"/>
      <c r="FFY403" s="473"/>
      <c r="FFZ403" s="472"/>
      <c r="FGA403" s="403"/>
      <c r="FGB403" s="358"/>
      <c r="FGC403" s="474"/>
      <c r="FGD403" s="455"/>
      <c r="FGE403" s="403"/>
      <c r="FGF403" s="403"/>
      <c r="FGG403" s="473"/>
      <c r="FGH403" s="472"/>
      <c r="FGI403" s="403"/>
      <c r="FGJ403" s="358"/>
      <c r="FGK403" s="474"/>
      <c r="FGL403" s="455"/>
      <c r="FGM403" s="403"/>
      <c r="FGN403" s="403"/>
      <c r="FGO403" s="473"/>
      <c r="FGP403" s="472"/>
      <c r="FGQ403" s="403"/>
      <c r="FGR403" s="358"/>
      <c r="FGS403" s="474"/>
      <c r="FGT403" s="455"/>
      <c r="FGU403" s="403"/>
      <c r="FGV403" s="403"/>
      <c r="FGW403" s="473"/>
      <c r="FGX403" s="472"/>
      <c r="FGY403" s="403"/>
      <c r="FGZ403" s="358"/>
      <c r="FHA403" s="474"/>
      <c r="FHB403" s="455"/>
      <c r="FHC403" s="403"/>
      <c r="FHD403" s="403"/>
      <c r="FHE403" s="473"/>
      <c r="FHF403" s="472"/>
      <c r="FHG403" s="403"/>
      <c r="FHH403" s="358"/>
      <c r="FHI403" s="474"/>
      <c r="FHJ403" s="455"/>
      <c r="FHK403" s="403"/>
      <c r="FHL403" s="403"/>
      <c r="FHM403" s="473"/>
      <c r="FHN403" s="472"/>
      <c r="FHO403" s="403"/>
      <c r="FHP403" s="358"/>
      <c r="FHQ403" s="474"/>
      <c r="FHR403" s="455"/>
      <c r="FHS403" s="403"/>
      <c r="FHT403" s="403"/>
      <c r="FHU403" s="473"/>
      <c r="FHV403" s="472"/>
      <c r="FHW403" s="403"/>
      <c r="FHX403" s="358"/>
      <c r="FHY403" s="474"/>
      <c r="FHZ403" s="455"/>
      <c r="FIA403" s="403"/>
      <c r="FIB403" s="403"/>
      <c r="FIC403" s="473"/>
      <c r="FID403" s="472"/>
      <c r="FIE403" s="403"/>
      <c r="FIF403" s="358"/>
      <c r="FIG403" s="474"/>
      <c r="FIH403" s="455"/>
      <c r="FII403" s="403"/>
      <c r="FIJ403" s="403"/>
      <c r="FIK403" s="473"/>
      <c r="FIL403" s="472"/>
      <c r="FIM403" s="403"/>
      <c r="FIN403" s="358"/>
      <c r="FIO403" s="474"/>
      <c r="FIP403" s="455"/>
      <c r="FIQ403" s="403"/>
      <c r="FIR403" s="403"/>
      <c r="FIS403" s="473"/>
      <c r="FIT403" s="472"/>
      <c r="FIU403" s="403"/>
      <c r="FIV403" s="358"/>
      <c r="FIW403" s="474"/>
      <c r="FIX403" s="455"/>
      <c r="FIY403" s="403"/>
      <c r="FIZ403" s="403"/>
      <c r="FJA403" s="473"/>
      <c r="FJB403" s="472"/>
      <c r="FJC403" s="403"/>
      <c r="FJD403" s="358"/>
      <c r="FJE403" s="474"/>
      <c r="FJF403" s="455"/>
      <c r="FJG403" s="403"/>
      <c r="FJH403" s="403"/>
      <c r="FJI403" s="473"/>
      <c r="FJJ403" s="472"/>
      <c r="FJK403" s="403"/>
      <c r="FJL403" s="358"/>
      <c r="FJM403" s="474"/>
      <c r="FJN403" s="455"/>
      <c r="FJO403" s="403"/>
      <c r="FJP403" s="403"/>
      <c r="FJQ403" s="473"/>
      <c r="FJR403" s="472"/>
      <c r="FJS403" s="403"/>
      <c r="FJT403" s="358"/>
      <c r="FJU403" s="474"/>
      <c r="FJV403" s="455"/>
      <c r="FJW403" s="403"/>
      <c r="FJX403" s="403"/>
      <c r="FJY403" s="473"/>
      <c r="FJZ403" s="472"/>
      <c r="FKA403" s="403"/>
      <c r="FKB403" s="358"/>
      <c r="FKC403" s="474"/>
      <c r="FKD403" s="455"/>
      <c r="FKE403" s="403"/>
      <c r="FKF403" s="403"/>
      <c r="FKG403" s="473"/>
      <c r="FKH403" s="472"/>
      <c r="FKI403" s="403"/>
      <c r="FKJ403" s="358"/>
      <c r="FKK403" s="474"/>
      <c r="FKL403" s="455"/>
      <c r="FKM403" s="403"/>
      <c r="FKN403" s="403"/>
      <c r="FKO403" s="473"/>
      <c r="FKP403" s="472"/>
      <c r="FKQ403" s="403"/>
      <c r="FKR403" s="358"/>
      <c r="FKS403" s="474"/>
      <c r="FKT403" s="455"/>
      <c r="FKU403" s="403"/>
      <c r="FKV403" s="403"/>
      <c r="FKW403" s="473"/>
      <c r="FKX403" s="472"/>
      <c r="FKY403" s="403"/>
      <c r="FKZ403" s="358"/>
      <c r="FLA403" s="474"/>
      <c r="FLB403" s="455"/>
      <c r="FLC403" s="403"/>
      <c r="FLD403" s="403"/>
      <c r="FLE403" s="473"/>
      <c r="FLF403" s="472"/>
      <c r="FLG403" s="403"/>
      <c r="FLH403" s="358"/>
      <c r="FLI403" s="474"/>
      <c r="FLJ403" s="455"/>
      <c r="FLK403" s="403"/>
      <c r="FLL403" s="403"/>
      <c r="FLM403" s="473"/>
      <c r="FLN403" s="472"/>
      <c r="FLO403" s="403"/>
      <c r="FLP403" s="358"/>
      <c r="FLQ403" s="474"/>
      <c r="FLR403" s="455"/>
      <c r="FLS403" s="403"/>
      <c r="FLT403" s="403"/>
      <c r="FLU403" s="473"/>
      <c r="FLV403" s="472"/>
      <c r="FLW403" s="403"/>
      <c r="FLX403" s="358"/>
      <c r="FLY403" s="474"/>
      <c r="FLZ403" s="455"/>
      <c r="FMA403" s="403"/>
      <c r="FMB403" s="403"/>
      <c r="FMC403" s="473"/>
      <c r="FMD403" s="472"/>
      <c r="FME403" s="403"/>
      <c r="FMF403" s="358"/>
      <c r="FMG403" s="474"/>
      <c r="FMH403" s="455"/>
      <c r="FMI403" s="403"/>
      <c r="FMJ403" s="403"/>
      <c r="FMK403" s="473"/>
      <c r="FML403" s="472"/>
      <c r="FMM403" s="403"/>
      <c r="FMN403" s="358"/>
      <c r="FMO403" s="474"/>
      <c r="FMP403" s="455"/>
      <c r="FMQ403" s="403"/>
      <c r="FMR403" s="403"/>
      <c r="FMS403" s="473"/>
      <c r="FMT403" s="472"/>
      <c r="FMU403" s="403"/>
      <c r="FMV403" s="358"/>
      <c r="FMW403" s="474"/>
      <c r="FMX403" s="455"/>
      <c r="FMY403" s="403"/>
      <c r="FMZ403" s="403"/>
      <c r="FNA403" s="473"/>
      <c r="FNB403" s="472"/>
      <c r="FNC403" s="403"/>
      <c r="FND403" s="358"/>
      <c r="FNE403" s="474"/>
      <c r="FNF403" s="455"/>
      <c r="FNG403" s="403"/>
      <c r="FNH403" s="403"/>
      <c r="FNI403" s="473"/>
      <c r="FNJ403" s="472"/>
      <c r="FNK403" s="403"/>
      <c r="FNL403" s="358"/>
      <c r="FNM403" s="474"/>
      <c r="FNN403" s="455"/>
      <c r="FNO403" s="403"/>
      <c r="FNP403" s="403"/>
      <c r="FNQ403" s="473"/>
      <c r="FNR403" s="472"/>
      <c r="FNS403" s="403"/>
      <c r="FNT403" s="358"/>
      <c r="FNU403" s="474"/>
      <c r="FNV403" s="455"/>
      <c r="FNW403" s="403"/>
      <c r="FNX403" s="403"/>
      <c r="FNY403" s="473"/>
      <c r="FNZ403" s="472"/>
      <c r="FOA403" s="403"/>
      <c r="FOB403" s="358"/>
      <c r="FOC403" s="474"/>
      <c r="FOD403" s="455"/>
      <c r="FOE403" s="403"/>
      <c r="FOF403" s="403"/>
      <c r="FOG403" s="473"/>
      <c r="FOH403" s="472"/>
      <c r="FOI403" s="403"/>
      <c r="FOJ403" s="358"/>
      <c r="FOK403" s="474"/>
      <c r="FOL403" s="455"/>
      <c r="FOM403" s="403"/>
      <c r="FON403" s="403"/>
      <c r="FOO403" s="473"/>
      <c r="FOP403" s="472"/>
      <c r="FOQ403" s="403"/>
      <c r="FOR403" s="358"/>
      <c r="FOS403" s="474"/>
      <c r="FOT403" s="455"/>
      <c r="FOU403" s="403"/>
      <c r="FOV403" s="403"/>
      <c r="FOW403" s="473"/>
      <c r="FOX403" s="472"/>
      <c r="FOY403" s="403"/>
      <c r="FOZ403" s="358"/>
      <c r="FPA403" s="474"/>
      <c r="FPB403" s="455"/>
      <c r="FPC403" s="403"/>
      <c r="FPD403" s="403"/>
      <c r="FPE403" s="473"/>
      <c r="FPF403" s="472"/>
      <c r="FPG403" s="403"/>
      <c r="FPH403" s="358"/>
      <c r="FPI403" s="474"/>
      <c r="FPJ403" s="455"/>
      <c r="FPK403" s="403"/>
      <c r="FPL403" s="403"/>
      <c r="FPM403" s="473"/>
      <c r="FPN403" s="472"/>
      <c r="FPO403" s="403"/>
      <c r="FPP403" s="358"/>
      <c r="FPQ403" s="474"/>
      <c r="FPR403" s="455"/>
      <c r="FPS403" s="403"/>
      <c r="FPT403" s="403"/>
      <c r="FPU403" s="473"/>
      <c r="FPV403" s="472"/>
      <c r="FPW403" s="403"/>
      <c r="FPX403" s="358"/>
      <c r="FPY403" s="474"/>
      <c r="FPZ403" s="455"/>
      <c r="FQA403" s="403"/>
      <c r="FQB403" s="403"/>
      <c r="FQC403" s="473"/>
      <c r="FQD403" s="472"/>
      <c r="FQE403" s="403"/>
      <c r="FQF403" s="358"/>
      <c r="FQG403" s="474"/>
      <c r="FQH403" s="455"/>
      <c r="FQI403" s="403"/>
      <c r="FQJ403" s="403"/>
      <c r="FQK403" s="473"/>
      <c r="FQL403" s="472"/>
      <c r="FQM403" s="403"/>
      <c r="FQN403" s="358"/>
      <c r="FQO403" s="474"/>
      <c r="FQP403" s="455"/>
      <c r="FQQ403" s="403"/>
      <c r="FQR403" s="403"/>
      <c r="FQS403" s="473"/>
      <c r="FQT403" s="472"/>
      <c r="FQU403" s="403"/>
      <c r="FQV403" s="358"/>
      <c r="FQW403" s="474"/>
      <c r="FQX403" s="455"/>
      <c r="FQY403" s="403"/>
      <c r="FQZ403" s="403"/>
      <c r="FRA403" s="473"/>
      <c r="FRB403" s="472"/>
      <c r="FRC403" s="403"/>
      <c r="FRD403" s="358"/>
      <c r="FRE403" s="474"/>
      <c r="FRF403" s="455"/>
      <c r="FRG403" s="403"/>
      <c r="FRH403" s="403"/>
      <c r="FRI403" s="473"/>
      <c r="FRJ403" s="472"/>
      <c r="FRK403" s="403"/>
      <c r="FRL403" s="358"/>
      <c r="FRM403" s="474"/>
      <c r="FRN403" s="455"/>
      <c r="FRO403" s="403"/>
      <c r="FRP403" s="403"/>
      <c r="FRQ403" s="473"/>
      <c r="FRR403" s="472"/>
      <c r="FRS403" s="403"/>
      <c r="FRT403" s="358"/>
      <c r="FRU403" s="474"/>
      <c r="FRV403" s="455"/>
      <c r="FRW403" s="403"/>
      <c r="FRX403" s="403"/>
      <c r="FRY403" s="473"/>
      <c r="FRZ403" s="472"/>
      <c r="FSA403" s="403"/>
      <c r="FSB403" s="358"/>
      <c r="FSC403" s="474"/>
      <c r="FSD403" s="455"/>
      <c r="FSE403" s="403"/>
      <c r="FSF403" s="403"/>
      <c r="FSG403" s="473"/>
      <c r="FSH403" s="472"/>
      <c r="FSI403" s="403"/>
      <c r="FSJ403" s="358"/>
      <c r="FSK403" s="474"/>
      <c r="FSL403" s="455"/>
      <c r="FSM403" s="403"/>
      <c r="FSN403" s="403"/>
      <c r="FSO403" s="473"/>
      <c r="FSP403" s="472"/>
      <c r="FSQ403" s="403"/>
      <c r="FSR403" s="358"/>
      <c r="FSS403" s="474"/>
      <c r="FST403" s="455"/>
      <c r="FSU403" s="403"/>
      <c r="FSV403" s="403"/>
      <c r="FSW403" s="473"/>
      <c r="FSX403" s="472"/>
      <c r="FSY403" s="403"/>
      <c r="FSZ403" s="358"/>
      <c r="FTA403" s="474"/>
      <c r="FTB403" s="455"/>
      <c r="FTC403" s="403"/>
      <c r="FTD403" s="403"/>
      <c r="FTE403" s="473"/>
      <c r="FTF403" s="472"/>
      <c r="FTG403" s="403"/>
      <c r="FTH403" s="358"/>
      <c r="FTI403" s="474"/>
      <c r="FTJ403" s="455"/>
      <c r="FTK403" s="403"/>
      <c r="FTL403" s="403"/>
      <c r="FTM403" s="473"/>
      <c r="FTN403" s="472"/>
      <c r="FTO403" s="403"/>
      <c r="FTP403" s="358"/>
      <c r="FTQ403" s="474"/>
      <c r="FTR403" s="455"/>
      <c r="FTS403" s="403"/>
      <c r="FTT403" s="403"/>
      <c r="FTU403" s="473"/>
      <c r="FTV403" s="472"/>
      <c r="FTW403" s="403"/>
      <c r="FTX403" s="358"/>
      <c r="FTY403" s="474"/>
      <c r="FTZ403" s="455"/>
      <c r="FUA403" s="403"/>
      <c r="FUB403" s="403"/>
      <c r="FUC403" s="473"/>
      <c r="FUD403" s="472"/>
      <c r="FUE403" s="403"/>
      <c r="FUF403" s="358"/>
      <c r="FUG403" s="474"/>
      <c r="FUH403" s="455"/>
      <c r="FUI403" s="403"/>
      <c r="FUJ403" s="403"/>
      <c r="FUK403" s="473"/>
      <c r="FUL403" s="472"/>
      <c r="FUM403" s="403"/>
      <c r="FUN403" s="358"/>
      <c r="FUO403" s="474"/>
      <c r="FUP403" s="455"/>
      <c r="FUQ403" s="403"/>
      <c r="FUR403" s="403"/>
      <c r="FUS403" s="473"/>
      <c r="FUT403" s="472"/>
      <c r="FUU403" s="403"/>
      <c r="FUV403" s="358"/>
      <c r="FUW403" s="474"/>
      <c r="FUX403" s="455"/>
      <c r="FUY403" s="403"/>
      <c r="FUZ403" s="403"/>
      <c r="FVA403" s="473"/>
      <c r="FVB403" s="472"/>
      <c r="FVC403" s="403"/>
      <c r="FVD403" s="358"/>
      <c r="FVE403" s="474"/>
      <c r="FVF403" s="455"/>
      <c r="FVG403" s="403"/>
      <c r="FVH403" s="403"/>
      <c r="FVI403" s="473"/>
      <c r="FVJ403" s="472"/>
      <c r="FVK403" s="403"/>
      <c r="FVL403" s="358"/>
      <c r="FVM403" s="474"/>
      <c r="FVN403" s="455"/>
      <c r="FVO403" s="403"/>
      <c r="FVP403" s="403"/>
      <c r="FVQ403" s="473"/>
      <c r="FVR403" s="472"/>
      <c r="FVS403" s="403"/>
      <c r="FVT403" s="358"/>
      <c r="FVU403" s="474"/>
      <c r="FVV403" s="455"/>
      <c r="FVW403" s="403"/>
      <c r="FVX403" s="403"/>
      <c r="FVY403" s="473"/>
      <c r="FVZ403" s="472"/>
      <c r="FWA403" s="403"/>
      <c r="FWB403" s="358"/>
      <c r="FWC403" s="474"/>
      <c r="FWD403" s="455"/>
      <c r="FWE403" s="403"/>
      <c r="FWF403" s="403"/>
      <c r="FWG403" s="473"/>
      <c r="FWH403" s="472"/>
      <c r="FWI403" s="403"/>
      <c r="FWJ403" s="358"/>
      <c r="FWK403" s="474"/>
      <c r="FWL403" s="455"/>
      <c r="FWM403" s="403"/>
      <c r="FWN403" s="403"/>
      <c r="FWO403" s="473"/>
      <c r="FWP403" s="472"/>
      <c r="FWQ403" s="403"/>
      <c r="FWR403" s="358"/>
      <c r="FWS403" s="474"/>
      <c r="FWT403" s="455"/>
      <c r="FWU403" s="403"/>
      <c r="FWV403" s="403"/>
      <c r="FWW403" s="473"/>
      <c r="FWX403" s="472"/>
      <c r="FWY403" s="403"/>
      <c r="FWZ403" s="358"/>
      <c r="FXA403" s="474"/>
      <c r="FXB403" s="455"/>
      <c r="FXC403" s="403"/>
      <c r="FXD403" s="403"/>
      <c r="FXE403" s="473"/>
      <c r="FXF403" s="472"/>
      <c r="FXG403" s="403"/>
      <c r="FXH403" s="358"/>
      <c r="FXI403" s="474"/>
      <c r="FXJ403" s="455"/>
      <c r="FXK403" s="403"/>
      <c r="FXL403" s="403"/>
      <c r="FXM403" s="473"/>
      <c r="FXN403" s="472"/>
      <c r="FXO403" s="403"/>
      <c r="FXP403" s="358"/>
      <c r="FXQ403" s="474"/>
      <c r="FXR403" s="455"/>
      <c r="FXS403" s="403"/>
      <c r="FXT403" s="403"/>
      <c r="FXU403" s="473"/>
      <c r="FXV403" s="472"/>
      <c r="FXW403" s="403"/>
      <c r="FXX403" s="358"/>
      <c r="FXY403" s="474"/>
      <c r="FXZ403" s="455"/>
      <c r="FYA403" s="403"/>
      <c r="FYB403" s="403"/>
      <c r="FYC403" s="473"/>
      <c r="FYD403" s="472"/>
      <c r="FYE403" s="403"/>
      <c r="FYF403" s="358"/>
      <c r="FYG403" s="474"/>
      <c r="FYH403" s="455"/>
      <c r="FYI403" s="403"/>
      <c r="FYJ403" s="403"/>
      <c r="FYK403" s="473"/>
      <c r="FYL403" s="472"/>
      <c r="FYM403" s="403"/>
      <c r="FYN403" s="358"/>
      <c r="FYO403" s="474"/>
      <c r="FYP403" s="455"/>
      <c r="FYQ403" s="403"/>
      <c r="FYR403" s="403"/>
      <c r="FYS403" s="473"/>
      <c r="FYT403" s="472"/>
      <c r="FYU403" s="403"/>
      <c r="FYV403" s="358"/>
      <c r="FYW403" s="474"/>
      <c r="FYX403" s="455"/>
      <c r="FYY403" s="403"/>
      <c r="FYZ403" s="403"/>
      <c r="FZA403" s="473"/>
      <c r="FZB403" s="472"/>
      <c r="FZC403" s="403"/>
      <c r="FZD403" s="358"/>
      <c r="FZE403" s="474"/>
      <c r="FZF403" s="455"/>
      <c r="FZG403" s="403"/>
      <c r="FZH403" s="403"/>
      <c r="FZI403" s="473"/>
      <c r="FZJ403" s="472"/>
      <c r="FZK403" s="403"/>
      <c r="FZL403" s="358"/>
      <c r="FZM403" s="474"/>
      <c r="FZN403" s="455"/>
      <c r="FZO403" s="403"/>
      <c r="FZP403" s="403"/>
      <c r="FZQ403" s="473"/>
      <c r="FZR403" s="472"/>
      <c r="FZS403" s="403"/>
      <c r="FZT403" s="358"/>
      <c r="FZU403" s="474"/>
      <c r="FZV403" s="455"/>
      <c r="FZW403" s="403"/>
      <c r="FZX403" s="403"/>
      <c r="FZY403" s="473"/>
      <c r="FZZ403" s="472"/>
      <c r="GAA403" s="403"/>
      <c r="GAB403" s="358"/>
      <c r="GAC403" s="474"/>
      <c r="GAD403" s="455"/>
      <c r="GAE403" s="403"/>
      <c r="GAF403" s="403"/>
      <c r="GAG403" s="473"/>
      <c r="GAH403" s="472"/>
      <c r="GAI403" s="403"/>
      <c r="GAJ403" s="358"/>
      <c r="GAK403" s="474"/>
      <c r="GAL403" s="455"/>
      <c r="GAM403" s="403"/>
      <c r="GAN403" s="403"/>
      <c r="GAO403" s="473"/>
      <c r="GAP403" s="472"/>
      <c r="GAQ403" s="403"/>
      <c r="GAR403" s="358"/>
      <c r="GAS403" s="474"/>
      <c r="GAT403" s="455"/>
      <c r="GAU403" s="403"/>
      <c r="GAV403" s="403"/>
      <c r="GAW403" s="473"/>
      <c r="GAX403" s="472"/>
      <c r="GAY403" s="403"/>
      <c r="GAZ403" s="358"/>
      <c r="GBA403" s="474"/>
      <c r="GBB403" s="455"/>
      <c r="GBC403" s="403"/>
      <c r="GBD403" s="403"/>
      <c r="GBE403" s="473"/>
      <c r="GBF403" s="472"/>
      <c r="GBG403" s="403"/>
      <c r="GBH403" s="358"/>
      <c r="GBI403" s="474"/>
      <c r="GBJ403" s="455"/>
      <c r="GBK403" s="403"/>
      <c r="GBL403" s="403"/>
      <c r="GBM403" s="473"/>
      <c r="GBN403" s="472"/>
      <c r="GBO403" s="403"/>
      <c r="GBP403" s="358"/>
      <c r="GBQ403" s="474"/>
      <c r="GBR403" s="455"/>
      <c r="GBS403" s="403"/>
      <c r="GBT403" s="403"/>
      <c r="GBU403" s="473"/>
      <c r="GBV403" s="472"/>
      <c r="GBW403" s="403"/>
      <c r="GBX403" s="358"/>
      <c r="GBY403" s="474"/>
      <c r="GBZ403" s="455"/>
      <c r="GCA403" s="403"/>
      <c r="GCB403" s="403"/>
      <c r="GCC403" s="473"/>
      <c r="GCD403" s="472"/>
      <c r="GCE403" s="403"/>
      <c r="GCF403" s="358"/>
      <c r="GCG403" s="474"/>
      <c r="GCH403" s="455"/>
      <c r="GCI403" s="403"/>
      <c r="GCJ403" s="403"/>
      <c r="GCK403" s="473"/>
      <c r="GCL403" s="472"/>
      <c r="GCM403" s="403"/>
      <c r="GCN403" s="358"/>
      <c r="GCO403" s="474"/>
      <c r="GCP403" s="455"/>
      <c r="GCQ403" s="403"/>
      <c r="GCR403" s="403"/>
      <c r="GCS403" s="473"/>
      <c r="GCT403" s="472"/>
      <c r="GCU403" s="403"/>
      <c r="GCV403" s="358"/>
      <c r="GCW403" s="474"/>
      <c r="GCX403" s="455"/>
      <c r="GCY403" s="403"/>
      <c r="GCZ403" s="403"/>
      <c r="GDA403" s="473"/>
      <c r="GDB403" s="472"/>
      <c r="GDC403" s="403"/>
      <c r="GDD403" s="358"/>
      <c r="GDE403" s="474"/>
      <c r="GDF403" s="455"/>
      <c r="GDG403" s="403"/>
      <c r="GDH403" s="403"/>
      <c r="GDI403" s="473"/>
      <c r="GDJ403" s="472"/>
      <c r="GDK403" s="403"/>
      <c r="GDL403" s="358"/>
      <c r="GDM403" s="474"/>
      <c r="GDN403" s="455"/>
      <c r="GDO403" s="403"/>
      <c r="GDP403" s="403"/>
      <c r="GDQ403" s="473"/>
      <c r="GDR403" s="472"/>
      <c r="GDS403" s="403"/>
      <c r="GDT403" s="358"/>
      <c r="GDU403" s="474"/>
      <c r="GDV403" s="455"/>
      <c r="GDW403" s="403"/>
      <c r="GDX403" s="403"/>
      <c r="GDY403" s="473"/>
      <c r="GDZ403" s="472"/>
      <c r="GEA403" s="403"/>
      <c r="GEB403" s="358"/>
      <c r="GEC403" s="474"/>
      <c r="GED403" s="455"/>
      <c r="GEE403" s="403"/>
      <c r="GEF403" s="403"/>
      <c r="GEG403" s="473"/>
      <c r="GEH403" s="472"/>
      <c r="GEI403" s="403"/>
      <c r="GEJ403" s="358"/>
      <c r="GEK403" s="474"/>
      <c r="GEL403" s="455"/>
      <c r="GEM403" s="403"/>
      <c r="GEN403" s="403"/>
      <c r="GEO403" s="473"/>
      <c r="GEP403" s="472"/>
      <c r="GEQ403" s="403"/>
      <c r="GER403" s="358"/>
      <c r="GES403" s="474"/>
      <c r="GET403" s="455"/>
      <c r="GEU403" s="403"/>
      <c r="GEV403" s="403"/>
      <c r="GEW403" s="473"/>
      <c r="GEX403" s="472"/>
      <c r="GEY403" s="403"/>
      <c r="GEZ403" s="358"/>
      <c r="GFA403" s="474"/>
      <c r="GFB403" s="455"/>
      <c r="GFC403" s="403"/>
      <c r="GFD403" s="403"/>
      <c r="GFE403" s="473"/>
      <c r="GFF403" s="472"/>
      <c r="GFG403" s="403"/>
      <c r="GFH403" s="358"/>
      <c r="GFI403" s="474"/>
      <c r="GFJ403" s="455"/>
      <c r="GFK403" s="403"/>
      <c r="GFL403" s="403"/>
      <c r="GFM403" s="473"/>
      <c r="GFN403" s="472"/>
      <c r="GFO403" s="403"/>
      <c r="GFP403" s="358"/>
      <c r="GFQ403" s="474"/>
      <c r="GFR403" s="455"/>
      <c r="GFS403" s="403"/>
      <c r="GFT403" s="403"/>
      <c r="GFU403" s="473"/>
      <c r="GFV403" s="472"/>
      <c r="GFW403" s="403"/>
      <c r="GFX403" s="358"/>
      <c r="GFY403" s="474"/>
      <c r="GFZ403" s="455"/>
      <c r="GGA403" s="403"/>
      <c r="GGB403" s="403"/>
      <c r="GGC403" s="473"/>
      <c r="GGD403" s="472"/>
      <c r="GGE403" s="403"/>
      <c r="GGF403" s="358"/>
      <c r="GGG403" s="474"/>
      <c r="GGH403" s="455"/>
      <c r="GGI403" s="403"/>
      <c r="GGJ403" s="403"/>
      <c r="GGK403" s="473"/>
      <c r="GGL403" s="472"/>
      <c r="GGM403" s="403"/>
      <c r="GGN403" s="358"/>
      <c r="GGO403" s="474"/>
      <c r="GGP403" s="455"/>
      <c r="GGQ403" s="403"/>
      <c r="GGR403" s="403"/>
      <c r="GGS403" s="473"/>
      <c r="GGT403" s="472"/>
      <c r="GGU403" s="403"/>
      <c r="GGV403" s="358"/>
      <c r="GGW403" s="474"/>
      <c r="GGX403" s="455"/>
      <c r="GGY403" s="403"/>
      <c r="GGZ403" s="403"/>
      <c r="GHA403" s="473"/>
      <c r="GHB403" s="472"/>
      <c r="GHC403" s="403"/>
      <c r="GHD403" s="358"/>
      <c r="GHE403" s="474"/>
      <c r="GHF403" s="455"/>
      <c r="GHG403" s="403"/>
      <c r="GHH403" s="403"/>
      <c r="GHI403" s="473"/>
      <c r="GHJ403" s="472"/>
      <c r="GHK403" s="403"/>
      <c r="GHL403" s="358"/>
      <c r="GHM403" s="474"/>
      <c r="GHN403" s="455"/>
      <c r="GHO403" s="403"/>
      <c r="GHP403" s="403"/>
      <c r="GHQ403" s="473"/>
      <c r="GHR403" s="472"/>
      <c r="GHS403" s="403"/>
      <c r="GHT403" s="358"/>
      <c r="GHU403" s="474"/>
      <c r="GHV403" s="455"/>
      <c r="GHW403" s="403"/>
      <c r="GHX403" s="403"/>
      <c r="GHY403" s="473"/>
      <c r="GHZ403" s="472"/>
      <c r="GIA403" s="403"/>
      <c r="GIB403" s="358"/>
      <c r="GIC403" s="474"/>
      <c r="GID403" s="455"/>
      <c r="GIE403" s="403"/>
      <c r="GIF403" s="403"/>
      <c r="GIG403" s="473"/>
      <c r="GIH403" s="472"/>
      <c r="GII403" s="403"/>
      <c r="GIJ403" s="358"/>
      <c r="GIK403" s="474"/>
      <c r="GIL403" s="455"/>
      <c r="GIM403" s="403"/>
      <c r="GIN403" s="403"/>
      <c r="GIO403" s="473"/>
      <c r="GIP403" s="472"/>
      <c r="GIQ403" s="403"/>
      <c r="GIR403" s="358"/>
      <c r="GIS403" s="474"/>
      <c r="GIT403" s="455"/>
      <c r="GIU403" s="403"/>
      <c r="GIV403" s="403"/>
      <c r="GIW403" s="473"/>
      <c r="GIX403" s="472"/>
      <c r="GIY403" s="403"/>
      <c r="GIZ403" s="358"/>
      <c r="GJA403" s="474"/>
      <c r="GJB403" s="455"/>
      <c r="GJC403" s="403"/>
      <c r="GJD403" s="403"/>
      <c r="GJE403" s="473"/>
      <c r="GJF403" s="472"/>
      <c r="GJG403" s="403"/>
      <c r="GJH403" s="358"/>
      <c r="GJI403" s="474"/>
      <c r="GJJ403" s="455"/>
      <c r="GJK403" s="403"/>
      <c r="GJL403" s="403"/>
      <c r="GJM403" s="473"/>
      <c r="GJN403" s="472"/>
      <c r="GJO403" s="403"/>
      <c r="GJP403" s="358"/>
      <c r="GJQ403" s="474"/>
      <c r="GJR403" s="455"/>
      <c r="GJS403" s="403"/>
      <c r="GJT403" s="403"/>
      <c r="GJU403" s="473"/>
      <c r="GJV403" s="472"/>
      <c r="GJW403" s="403"/>
      <c r="GJX403" s="358"/>
      <c r="GJY403" s="474"/>
      <c r="GJZ403" s="455"/>
      <c r="GKA403" s="403"/>
      <c r="GKB403" s="403"/>
      <c r="GKC403" s="473"/>
      <c r="GKD403" s="472"/>
      <c r="GKE403" s="403"/>
      <c r="GKF403" s="358"/>
      <c r="GKG403" s="474"/>
      <c r="GKH403" s="455"/>
      <c r="GKI403" s="403"/>
      <c r="GKJ403" s="403"/>
      <c r="GKK403" s="473"/>
      <c r="GKL403" s="472"/>
      <c r="GKM403" s="403"/>
      <c r="GKN403" s="358"/>
      <c r="GKO403" s="474"/>
      <c r="GKP403" s="455"/>
      <c r="GKQ403" s="403"/>
      <c r="GKR403" s="403"/>
      <c r="GKS403" s="473"/>
      <c r="GKT403" s="472"/>
      <c r="GKU403" s="403"/>
      <c r="GKV403" s="358"/>
      <c r="GKW403" s="474"/>
      <c r="GKX403" s="455"/>
      <c r="GKY403" s="403"/>
      <c r="GKZ403" s="403"/>
      <c r="GLA403" s="473"/>
      <c r="GLB403" s="472"/>
      <c r="GLC403" s="403"/>
      <c r="GLD403" s="358"/>
      <c r="GLE403" s="474"/>
      <c r="GLF403" s="455"/>
      <c r="GLG403" s="403"/>
      <c r="GLH403" s="403"/>
      <c r="GLI403" s="473"/>
      <c r="GLJ403" s="472"/>
      <c r="GLK403" s="403"/>
      <c r="GLL403" s="358"/>
      <c r="GLM403" s="474"/>
      <c r="GLN403" s="455"/>
      <c r="GLO403" s="403"/>
      <c r="GLP403" s="403"/>
      <c r="GLQ403" s="473"/>
      <c r="GLR403" s="472"/>
      <c r="GLS403" s="403"/>
      <c r="GLT403" s="358"/>
      <c r="GLU403" s="474"/>
      <c r="GLV403" s="455"/>
      <c r="GLW403" s="403"/>
      <c r="GLX403" s="403"/>
      <c r="GLY403" s="473"/>
      <c r="GLZ403" s="472"/>
      <c r="GMA403" s="403"/>
      <c r="GMB403" s="358"/>
      <c r="GMC403" s="474"/>
      <c r="GMD403" s="455"/>
      <c r="GME403" s="403"/>
      <c r="GMF403" s="403"/>
      <c r="GMG403" s="473"/>
      <c r="GMH403" s="472"/>
      <c r="GMI403" s="403"/>
      <c r="GMJ403" s="358"/>
      <c r="GMK403" s="474"/>
      <c r="GML403" s="455"/>
      <c r="GMM403" s="403"/>
      <c r="GMN403" s="403"/>
      <c r="GMO403" s="473"/>
      <c r="GMP403" s="472"/>
      <c r="GMQ403" s="403"/>
      <c r="GMR403" s="358"/>
      <c r="GMS403" s="474"/>
      <c r="GMT403" s="455"/>
      <c r="GMU403" s="403"/>
      <c r="GMV403" s="403"/>
      <c r="GMW403" s="473"/>
      <c r="GMX403" s="472"/>
      <c r="GMY403" s="403"/>
      <c r="GMZ403" s="358"/>
      <c r="GNA403" s="474"/>
      <c r="GNB403" s="455"/>
      <c r="GNC403" s="403"/>
      <c r="GND403" s="403"/>
      <c r="GNE403" s="473"/>
      <c r="GNF403" s="472"/>
      <c r="GNG403" s="403"/>
      <c r="GNH403" s="358"/>
      <c r="GNI403" s="474"/>
      <c r="GNJ403" s="455"/>
      <c r="GNK403" s="403"/>
      <c r="GNL403" s="403"/>
      <c r="GNM403" s="473"/>
      <c r="GNN403" s="472"/>
      <c r="GNO403" s="403"/>
      <c r="GNP403" s="358"/>
      <c r="GNQ403" s="474"/>
      <c r="GNR403" s="455"/>
      <c r="GNS403" s="403"/>
      <c r="GNT403" s="403"/>
      <c r="GNU403" s="473"/>
      <c r="GNV403" s="472"/>
      <c r="GNW403" s="403"/>
      <c r="GNX403" s="358"/>
      <c r="GNY403" s="474"/>
      <c r="GNZ403" s="455"/>
      <c r="GOA403" s="403"/>
      <c r="GOB403" s="403"/>
      <c r="GOC403" s="473"/>
      <c r="GOD403" s="472"/>
      <c r="GOE403" s="403"/>
      <c r="GOF403" s="358"/>
      <c r="GOG403" s="474"/>
      <c r="GOH403" s="455"/>
      <c r="GOI403" s="403"/>
      <c r="GOJ403" s="403"/>
      <c r="GOK403" s="473"/>
      <c r="GOL403" s="472"/>
      <c r="GOM403" s="403"/>
      <c r="GON403" s="358"/>
      <c r="GOO403" s="474"/>
      <c r="GOP403" s="455"/>
      <c r="GOQ403" s="403"/>
      <c r="GOR403" s="403"/>
      <c r="GOS403" s="473"/>
      <c r="GOT403" s="472"/>
      <c r="GOU403" s="403"/>
      <c r="GOV403" s="358"/>
      <c r="GOW403" s="474"/>
      <c r="GOX403" s="455"/>
      <c r="GOY403" s="403"/>
      <c r="GOZ403" s="403"/>
      <c r="GPA403" s="473"/>
      <c r="GPB403" s="472"/>
      <c r="GPC403" s="403"/>
      <c r="GPD403" s="358"/>
      <c r="GPE403" s="474"/>
      <c r="GPF403" s="455"/>
      <c r="GPG403" s="403"/>
      <c r="GPH403" s="403"/>
      <c r="GPI403" s="473"/>
      <c r="GPJ403" s="472"/>
      <c r="GPK403" s="403"/>
      <c r="GPL403" s="358"/>
      <c r="GPM403" s="474"/>
      <c r="GPN403" s="455"/>
      <c r="GPO403" s="403"/>
      <c r="GPP403" s="403"/>
      <c r="GPQ403" s="473"/>
      <c r="GPR403" s="472"/>
      <c r="GPS403" s="403"/>
      <c r="GPT403" s="358"/>
      <c r="GPU403" s="474"/>
      <c r="GPV403" s="455"/>
      <c r="GPW403" s="403"/>
      <c r="GPX403" s="403"/>
      <c r="GPY403" s="473"/>
      <c r="GPZ403" s="472"/>
      <c r="GQA403" s="403"/>
      <c r="GQB403" s="358"/>
      <c r="GQC403" s="474"/>
      <c r="GQD403" s="455"/>
      <c r="GQE403" s="403"/>
      <c r="GQF403" s="403"/>
      <c r="GQG403" s="473"/>
      <c r="GQH403" s="472"/>
      <c r="GQI403" s="403"/>
      <c r="GQJ403" s="358"/>
      <c r="GQK403" s="474"/>
      <c r="GQL403" s="455"/>
      <c r="GQM403" s="403"/>
      <c r="GQN403" s="403"/>
      <c r="GQO403" s="473"/>
      <c r="GQP403" s="472"/>
      <c r="GQQ403" s="403"/>
      <c r="GQR403" s="358"/>
      <c r="GQS403" s="474"/>
      <c r="GQT403" s="455"/>
      <c r="GQU403" s="403"/>
      <c r="GQV403" s="403"/>
      <c r="GQW403" s="473"/>
      <c r="GQX403" s="472"/>
      <c r="GQY403" s="403"/>
      <c r="GQZ403" s="358"/>
      <c r="GRA403" s="474"/>
      <c r="GRB403" s="455"/>
      <c r="GRC403" s="403"/>
      <c r="GRD403" s="403"/>
      <c r="GRE403" s="473"/>
      <c r="GRF403" s="472"/>
      <c r="GRG403" s="403"/>
      <c r="GRH403" s="358"/>
      <c r="GRI403" s="474"/>
      <c r="GRJ403" s="455"/>
      <c r="GRK403" s="403"/>
      <c r="GRL403" s="403"/>
      <c r="GRM403" s="473"/>
      <c r="GRN403" s="472"/>
      <c r="GRO403" s="403"/>
      <c r="GRP403" s="358"/>
      <c r="GRQ403" s="474"/>
      <c r="GRR403" s="455"/>
      <c r="GRS403" s="403"/>
      <c r="GRT403" s="403"/>
      <c r="GRU403" s="473"/>
      <c r="GRV403" s="472"/>
      <c r="GRW403" s="403"/>
      <c r="GRX403" s="358"/>
      <c r="GRY403" s="474"/>
      <c r="GRZ403" s="455"/>
      <c r="GSA403" s="403"/>
      <c r="GSB403" s="403"/>
      <c r="GSC403" s="473"/>
      <c r="GSD403" s="472"/>
      <c r="GSE403" s="403"/>
      <c r="GSF403" s="358"/>
      <c r="GSG403" s="474"/>
      <c r="GSH403" s="455"/>
      <c r="GSI403" s="403"/>
      <c r="GSJ403" s="403"/>
      <c r="GSK403" s="473"/>
      <c r="GSL403" s="472"/>
      <c r="GSM403" s="403"/>
      <c r="GSN403" s="358"/>
      <c r="GSO403" s="474"/>
      <c r="GSP403" s="455"/>
      <c r="GSQ403" s="403"/>
      <c r="GSR403" s="403"/>
      <c r="GSS403" s="473"/>
      <c r="GST403" s="472"/>
      <c r="GSU403" s="403"/>
      <c r="GSV403" s="358"/>
      <c r="GSW403" s="474"/>
      <c r="GSX403" s="455"/>
      <c r="GSY403" s="403"/>
      <c r="GSZ403" s="403"/>
      <c r="GTA403" s="473"/>
      <c r="GTB403" s="472"/>
      <c r="GTC403" s="403"/>
      <c r="GTD403" s="358"/>
      <c r="GTE403" s="474"/>
      <c r="GTF403" s="455"/>
      <c r="GTG403" s="403"/>
      <c r="GTH403" s="403"/>
      <c r="GTI403" s="473"/>
      <c r="GTJ403" s="472"/>
      <c r="GTK403" s="403"/>
      <c r="GTL403" s="358"/>
      <c r="GTM403" s="474"/>
      <c r="GTN403" s="455"/>
      <c r="GTO403" s="403"/>
      <c r="GTP403" s="403"/>
      <c r="GTQ403" s="473"/>
      <c r="GTR403" s="472"/>
      <c r="GTS403" s="403"/>
      <c r="GTT403" s="358"/>
      <c r="GTU403" s="474"/>
      <c r="GTV403" s="455"/>
      <c r="GTW403" s="403"/>
      <c r="GTX403" s="403"/>
      <c r="GTY403" s="473"/>
      <c r="GTZ403" s="472"/>
      <c r="GUA403" s="403"/>
      <c r="GUB403" s="358"/>
      <c r="GUC403" s="474"/>
      <c r="GUD403" s="455"/>
      <c r="GUE403" s="403"/>
      <c r="GUF403" s="403"/>
      <c r="GUG403" s="473"/>
      <c r="GUH403" s="472"/>
      <c r="GUI403" s="403"/>
      <c r="GUJ403" s="358"/>
      <c r="GUK403" s="474"/>
      <c r="GUL403" s="455"/>
      <c r="GUM403" s="403"/>
      <c r="GUN403" s="403"/>
      <c r="GUO403" s="473"/>
      <c r="GUP403" s="472"/>
      <c r="GUQ403" s="403"/>
      <c r="GUR403" s="358"/>
      <c r="GUS403" s="474"/>
      <c r="GUT403" s="455"/>
      <c r="GUU403" s="403"/>
      <c r="GUV403" s="403"/>
      <c r="GUW403" s="473"/>
      <c r="GUX403" s="472"/>
      <c r="GUY403" s="403"/>
      <c r="GUZ403" s="358"/>
      <c r="GVA403" s="474"/>
      <c r="GVB403" s="455"/>
      <c r="GVC403" s="403"/>
      <c r="GVD403" s="403"/>
      <c r="GVE403" s="473"/>
      <c r="GVF403" s="472"/>
      <c r="GVG403" s="403"/>
      <c r="GVH403" s="358"/>
      <c r="GVI403" s="474"/>
      <c r="GVJ403" s="455"/>
      <c r="GVK403" s="403"/>
      <c r="GVL403" s="403"/>
      <c r="GVM403" s="473"/>
      <c r="GVN403" s="472"/>
      <c r="GVO403" s="403"/>
      <c r="GVP403" s="358"/>
      <c r="GVQ403" s="474"/>
      <c r="GVR403" s="455"/>
      <c r="GVS403" s="403"/>
      <c r="GVT403" s="403"/>
      <c r="GVU403" s="473"/>
      <c r="GVV403" s="472"/>
      <c r="GVW403" s="403"/>
      <c r="GVX403" s="358"/>
      <c r="GVY403" s="474"/>
      <c r="GVZ403" s="455"/>
      <c r="GWA403" s="403"/>
      <c r="GWB403" s="403"/>
      <c r="GWC403" s="473"/>
      <c r="GWD403" s="472"/>
      <c r="GWE403" s="403"/>
      <c r="GWF403" s="358"/>
      <c r="GWG403" s="474"/>
      <c r="GWH403" s="455"/>
      <c r="GWI403" s="403"/>
      <c r="GWJ403" s="403"/>
      <c r="GWK403" s="473"/>
      <c r="GWL403" s="472"/>
      <c r="GWM403" s="403"/>
      <c r="GWN403" s="358"/>
      <c r="GWO403" s="474"/>
      <c r="GWP403" s="455"/>
      <c r="GWQ403" s="403"/>
      <c r="GWR403" s="403"/>
      <c r="GWS403" s="473"/>
      <c r="GWT403" s="472"/>
      <c r="GWU403" s="403"/>
      <c r="GWV403" s="358"/>
      <c r="GWW403" s="474"/>
      <c r="GWX403" s="455"/>
      <c r="GWY403" s="403"/>
      <c r="GWZ403" s="403"/>
      <c r="GXA403" s="473"/>
      <c r="GXB403" s="472"/>
      <c r="GXC403" s="403"/>
      <c r="GXD403" s="358"/>
      <c r="GXE403" s="474"/>
      <c r="GXF403" s="455"/>
      <c r="GXG403" s="403"/>
      <c r="GXH403" s="403"/>
      <c r="GXI403" s="473"/>
      <c r="GXJ403" s="472"/>
      <c r="GXK403" s="403"/>
      <c r="GXL403" s="358"/>
      <c r="GXM403" s="474"/>
      <c r="GXN403" s="455"/>
      <c r="GXO403" s="403"/>
      <c r="GXP403" s="403"/>
      <c r="GXQ403" s="473"/>
      <c r="GXR403" s="472"/>
      <c r="GXS403" s="403"/>
      <c r="GXT403" s="358"/>
      <c r="GXU403" s="474"/>
      <c r="GXV403" s="455"/>
      <c r="GXW403" s="403"/>
      <c r="GXX403" s="403"/>
      <c r="GXY403" s="473"/>
      <c r="GXZ403" s="472"/>
      <c r="GYA403" s="403"/>
      <c r="GYB403" s="358"/>
      <c r="GYC403" s="474"/>
      <c r="GYD403" s="455"/>
      <c r="GYE403" s="403"/>
      <c r="GYF403" s="403"/>
      <c r="GYG403" s="473"/>
      <c r="GYH403" s="472"/>
      <c r="GYI403" s="403"/>
      <c r="GYJ403" s="358"/>
      <c r="GYK403" s="474"/>
      <c r="GYL403" s="455"/>
      <c r="GYM403" s="403"/>
      <c r="GYN403" s="403"/>
      <c r="GYO403" s="473"/>
      <c r="GYP403" s="472"/>
      <c r="GYQ403" s="403"/>
      <c r="GYR403" s="358"/>
      <c r="GYS403" s="474"/>
      <c r="GYT403" s="455"/>
      <c r="GYU403" s="403"/>
      <c r="GYV403" s="403"/>
      <c r="GYW403" s="473"/>
      <c r="GYX403" s="472"/>
      <c r="GYY403" s="403"/>
      <c r="GYZ403" s="358"/>
      <c r="GZA403" s="474"/>
      <c r="GZB403" s="455"/>
      <c r="GZC403" s="403"/>
      <c r="GZD403" s="403"/>
      <c r="GZE403" s="473"/>
      <c r="GZF403" s="472"/>
      <c r="GZG403" s="403"/>
      <c r="GZH403" s="358"/>
      <c r="GZI403" s="474"/>
      <c r="GZJ403" s="455"/>
      <c r="GZK403" s="403"/>
      <c r="GZL403" s="403"/>
      <c r="GZM403" s="473"/>
      <c r="GZN403" s="472"/>
      <c r="GZO403" s="403"/>
      <c r="GZP403" s="358"/>
      <c r="GZQ403" s="474"/>
      <c r="GZR403" s="455"/>
      <c r="GZS403" s="403"/>
      <c r="GZT403" s="403"/>
      <c r="GZU403" s="473"/>
      <c r="GZV403" s="472"/>
      <c r="GZW403" s="403"/>
      <c r="GZX403" s="358"/>
      <c r="GZY403" s="474"/>
      <c r="GZZ403" s="455"/>
      <c r="HAA403" s="403"/>
      <c r="HAB403" s="403"/>
      <c r="HAC403" s="473"/>
      <c r="HAD403" s="472"/>
      <c r="HAE403" s="403"/>
      <c r="HAF403" s="358"/>
      <c r="HAG403" s="474"/>
      <c r="HAH403" s="455"/>
      <c r="HAI403" s="403"/>
      <c r="HAJ403" s="403"/>
      <c r="HAK403" s="473"/>
      <c r="HAL403" s="472"/>
      <c r="HAM403" s="403"/>
      <c r="HAN403" s="358"/>
      <c r="HAO403" s="474"/>
      <c r="HAP403" s="455"/>
      <c r="HAQ403" s="403"/>
      <c r="HAR403" s="403"/>
      <c r="HAS403" s="473"/>
      <c r="HAT403" s="472"/>
      <c r="HAU403" s="403"/>
      <c r="HAV403" s="358"/>
      <c r="HAW403" s="474"/>
      <c r="HAX403" s="455"/>
      <c r="HAY403" s="403"/>
      <c r="HAZ403" s="403"/>
      <c r="HBA403" s="473"/>
      <c r="HBB403" s="472"/>
      <c r="HBC403" s="403"/>
      <c r="HBD403" s="358"/>
      <c r="HBE403" s="474"/>
      <c r="HBF403" s="455"/>
      <c r="HBG403" s="403"/>
      <c r="HBH403" s="403"/>
      <c r="HBI403" s="473"/>
      <c r="HBJ403" s="472"/>
      <c r="HBK403" s="403"/>
      <c r="HBL403" s="358"/>
      <c r="HBM403" s="474"/>
      <c r="HBN403" s="455"/>
      <c r="HBO403" s="403"/>
      <c r="HBP403" s="403"/>
      <c r="HBQ403" s="473"/>
      <c r="HBR403" s="472"/>
      <c r="HBS403" s="403"/>
      <c r="HBT403" s="358"/>
      <c r="HBU403" s="474"/>
      <c r="HBV403" s="455"/>
      <c r="HBW403" s="403"/>
      <c r="HBX403" s="403"/>
      <c r="HBY403" s="473"/>
      <c r="HBZ403" s="472"/>
      <c r="HCA403" s="403"/>
      <c r="HCB403" s="358"/>
      <c r="HCC403" s="474"/>
      <c r="HCD403" s="455"/>
      <c r="HCE403" s="403"/>
      <c r="HCF403" s="403"/>
      <c r="HCG403" s="473"/>
      <c r="HCH403" s="472"/>
      <c r="HCI403" s="403"/>
      <c r="HCJ403" s="358"/>
      <c r="HCK403" s="474"/>
      <c r="HCL403" s="455"/>
      <c r="HCM403" s="403"/>
      <c r="HCN403" s="403"/>
      <c r="HCO403" s="473"/>
      <c r="HCP403" s="472"/>
      <c r="HCQ403" s="403"/>
      <c r="HCR403" s="358"/>
      <c r="HCS403" s="474"/>
      <c r="HCT403" s="455"/>
      <c r="HCU403" s="403"/>
      <c r="HCV403" s="403"/>
      <c r="HCW403" s="473"/>
      <c r="HCX403" s="472"/>
      <c r="HCY403" s="403"/>
      <c r="HCZ403" s="358"/>
      <c r="HDA403" s="474"/>
      <c r="HDB403" s="455"/>
      <c r="HDC403" s="403"/>
      <c r="HDD403" s="403"/>
      <c r="HDE403" s="473"/>
      <c r="HDF403" s="472"/>
      <c r="HDG403" s="403"/>
      <c r="HDH403" s="358"/>
      <c r="HDI403" s="474"/>
      <c r="HDJ403" s="455"/>
      <c r="HDK403" s="403"/>
      <c r="HDL403" s="403"/>
      <c r="HDM403" s="473"/>
      <c r="HDN403" s="472"/>
      <c r="HDO403" s="403"/>
      <c r="HDP403" s="358"/>
      <c r="HDQ403" s="474"/>
      <c r="HDR403" s="455"/>
      <c r="HDS403" s="403"/>
      <c r="HDT403" s="403"/>
      <c r="HDU403" s="473"/>
      <c r="HDV403" s="472"/>
      <c r="HDW403" s="403"/>
      <c r="HDX403" s="358"/>
      <c r="HDY403" s="474"/>
      <c r="HDZ403" s="455"/>
      <c r="HEA403" s="403"/>
      <c r="HEB403" s="403"/>
      <c r="HEC403" s="473"/>
      <c r="HED403" s="472"/>
      <c r="HEE403" s="403"/>
      <c r="HEF403" s="358"/>
      <c r="HEG403" s="474"/>
      <c r="HEH403" s="455"/>
      <c r="HEI403" s="403"/>
      <c r="HEJ403" s="403"/>
      <c r="HEK403" s="473"/>
      <c r="HEL403" s="472"/>
      <c r="HEM403" s="403"/>
      <c r="HEN403" s="358"/>
      <c r="HEO403" s="474"/>
      <c r="HEP403" s="455"/>
      <c r="HEQ403" s="403"/>
      <c r="HER403" s="403"/>
      <c r="HES403" s="473"/>
      <c r="HET403" s="472"/>
      <c r="HEU403" s="403"/>
      <c r="HEV403" s="358"/>
      <c r="HEW403" s="474"/>
      <c r="HEX403" s="455"/>
      <c r="HEY403" s="403"/>
      <c r="HEZ403" s="403"/>
      <c r="HFA403" s="473"/>
      <c r="HFB403" s="472"/>
      <c r="HFC403" s="403"/>
      <c r="HFD403" s="358"/>
      <c r="HFE403" s="474"/>
      <c r="HFF403" s="455"/>
      <c r="HFG403" s="403"/>
      <c r="HFH403" s="403"/>
      <c r="HFI403" s="473"/>
      <c r="HFJ403" s="472"/>
      <c r="HFK403" s="403"/>
      <c r="HFL403" s="358"/>
      <c r="HFM403" s="474"/>
      <c r="HFN403" s="455"/>
      <c r="HFO403" s="403"/>
      <c r="HFP403" s="403"/>
      <c r="HFQ403" s="473"/>
      <c r="HFR403" s="472"/>
      <c r="HFS403" s="403"/>
      <c r="HFT403" s="358"/>
      <c r="HFU403" s="474"/>
      <c r="HFV403" s="455"/>
      <c r="HFW403" s="403"/>
      <c r="HFX403" s="403"/>
      <c r="HFY403" s="473"/>
      <c r="HFZ403" s="472"/>
      <c r="HGA403" s="403"/>
      <c r="HGB403" s="358"/>
      <c r="HGC403" s="474"/>
      <c r="HGD403" s="455"/>
      <c r="HGE403" s="403"/>
      <c r="HGF403" s="403"/>
      <c r="HGG403" s="473"/>
      <c r="HGH403" s="472"/>
      <c r="HGI403" s="403"/>
      <c r="HGJ403" s="358"/>
      <c r="HGK403" s="474"/>
      <c r="HGL403" s="455"/>
      <c r="HGM403" s="403"/>
      <c r="HGN403" s="403"/>
      <c r="HGO403" s="473"/>
      <c r="HGP403" s="472"/>
      <c r="HGQ403" s="403"/>
      <c r="HGR403" s="358"/>
      <c r="HGS403" s="474"/>
      <c r="HGT403" s="455"/>
      <c r="HGU403" s="403"/>
      <c r="HGV403" s="403"/>
      <c r="HGW403" s="473"/>
      <c r="HGX403" s="472"/>
      <c r="HGY403" s="403"/>
      <c r="HGZ403" s="358"/>
      <c r="HHA403" s="474"/>
      <c r="HHB403" s="455"/>
      <c r="HHC403" s="403"/>
      <c r="HHD403" s="403"/>
      <c r="HHE403" s="473"/>
      <c r="HHF403" s="472"/>
      <c r="HHG403" s="403"/>
      <c r="HHH403" s="358"/>
      <c r="HHI403" s="474"/>
      <c r="HHJ403" s="455"/>
      <c r="HHK403" s="403"/>
      <c r="HHL403" s="403"/>
      <c r="HHM403" s="473"/>
      <c r="HHN403" s="472"/>
      <c r="HHO403" s="403"/>
      <c r="HHP403" s="358"/>
      <c r="HHQ403" s="474"/>
      <c r="HHR403" s="455"/>
      <c r="HHS403" s="403"/>
      <c r="HHT403" s="403"/>
      <c r="HHU403" s="473"/>
      <c r="HHV403" s="472"/>
      <c r="HHW403" s="403"/>
      <c r="HHX403" s="358"/>
      <c r="HHY403" s="474"/>
      <c r="HHZ403" s="455"/>
      <c r="HIA403" s="403"/>
      <c r="HIB403" s="403"/>
      <c r="HIC403" s="473"/>
      <c r="HID403" s="472"/>
      <c r="HIE403" s="403"/>
      <c r="HIF403" s="358"/>
      <c r="HIG403" s="474"/>
      <c r="HIH403" s="455"/>
      <c r="HII403" s="403"/>
      <c r="HIJ403" s="403"/>
      <c r="HIK403" s="473"/>
      <c r="HIL403" s="472"/>
      <c r="HIM403" s="403"/>
      <c r="HIN403" s="358"/>
      <c r="HIO403" s="474"/>
      <c r="HIP403" s="455"/>
      <c r="HIQ403" s="403"/>
      <c r="HIR403" s="403"/>
      <c r="HIS403" s="473"/>
      <c r="HIT403" s="472"/>
      <c r="HIU403" s="403"/>
      <c r="HIV403" s="358"/>
      <c r="HIW403" s="474"/>
      <c r="HIX403" s="455"/>
      <c r="HIY403" s="403"/>
      <c r="HIZ403" s="403"/>
      <c r="HJA403" s="473"/>
      <c r="HJB403" s="472"/>
      <c r="HJC403" s="403"/>
      <c r="HJD403" s="358"/>
      <c r="HJE403" s="474"/>
      <c r="HJF403" s="455"/>
      <c r="HJG403" s="403"/>
      <c r="HJH403" s="403"/>
      <c r="HJI403" s="473"/>
      <c r="HJJ403" s="472"/>
      <c r="HJK403" s="403"/>
      <c r="HJL403" s="358"/>
      <c r="HJM403" s="474"/>
      <c r="HJN403" s="455"/>
      <c r="HJO403" s="403"/>
      <c r="HJP403" s="403"/>
      <c r="HJQ403" s="473"/>
      <c r="HJR403" s="472"/>
      <c r="HJS403" s="403"/>
      <c r="HJT403" s="358"/>
      <c r="HJU403" s="474"/>
      <c r="HJV403" s="455"/>
      <c r="HJW403" s="403"/>
      <c r="HJX403" s="403"/>
      <c r="HJY403" s="473"/>
      <c r="HJZ403" s="472"/>
      <c r="HKA403" s="403"/>
      <c r="HKB403" s="358"/>
      <c r="HKC403" s="474"/>
      <c r="HKD403" s="455"/>
      <c r="HKE403" s="403"/>
      <c r="HKF403" s="403"/>
      <c r="HKG403" s="473"/>
      <c r="HKH403" s="472"/>
      <c r="HKI403" s="403"/>
      <c r="HKJ403" s="358"/>
      <c r="HKK403" s="474"/>
      <c r="HKL403" s="455"/>
      <c r="HKM403" s="403"/>
      <c r="HKN403" s="403"/>
      <c r="HKO403" s="473"/>
      <c r="HKP403" s="472"/>
      <c r="HKQ403" s="403"/>
      <c r="HKR403" s="358"/>
      <c r="HKS403" s="474"/>
      <c r="HKT403" s="455"/>
      <c r="HKU403" s="403"/>
      <c r="HKV403" s="403"/>
      <c r="HKW403" s="473"/>
      <c r="HKX403" s="472"/>
      <c r="HKY403" s="403"/>
      <c r="HKZ403" s="358"/>
      <c r="HLA403" s="474"/>
      <c r="HLB403" s="455"/>
      <c r="HLC403" s="403"/>
      <c r="HLD403" s="403"/>
      <c r="HLE403" s="473"/>
      <c r="HLF403" s="472"/>
      <c r="HLG403" s="403"/>
      <c r="HLH403" s="358"/>
      <c r="HLI403" s="474"/>
      <c r="HLJ403" s="455"/>
      <c r="HLK403" s="403"/>
      <c r="HLL403" s="403"/>
      <c r="HLM403" s="473"/>
      <c r="HLN403" s="472"/>
      <c r="HLO403" s="403"/>
      <c r="HLP403" s="358"/>
      <c r="HLQ403" s="474"/>
      <c r="HLR403" s="455"/>
      <c r="HLS403" s="403"/>
      <c r="HLT403" s="403"/>
      <c r="HLU403" s="473"/>
      <c r="HLV403" s="472"/>
      <c r="HLW403" s="403"/>
      <c r="HLX403" s="358"/>
      <c r="HLY403" s="474"/>
      <c r="HLZ403" s="455"/>
      <c r="HMA403" s="403"/>
      <c r="HMB403" s="403"/>
      <c r="HMC403" s="473"/>
      <c r="HMD403" s="472"/>
      <c r="HME403" s="403"/>
      <c r="HMF403" s="358"/>
      <c r="HMG403" s="474"/>
      <c r="HMH403" s="455"/>
      <c r="HMI403" s="403"/>
      <c r="HMJ403" s="403"/>
      <c r="HMK403" s="473"/>
      <c r="HML403" s="472"/>
      <c r="HMM403" s="403"/>
      <c r="HMN403" s="358"/>
      <c r="HMO403" s="474"/>
      <c r="HMP403" s="455"/>
      <c r="HMQ403" s="403"/>
      <c r="HMR403" s="403"/>
      <c r="HMS403" s="473"/>
      <c r="HMT403" s="472"/>
      <c r="HMU403" s="403"/>
      <c r="HMV403" s="358"/>
      <c r="HMW403" s="474"/>
      <c r="HMX403" s="455"/>
      <c r="HMY403" s="403"/>
      <c r="HMZ403" s="403"/>
      <c r="HNA403" s="473"/>
      <c r="HNB403" s="472"/>
      <c r="HNC403" s="403"/>
      <c r="HND403" s="358"/>
      <c r="HNE403" s="474"/>
      <c r="HNF403" s="455"/>
      <c r="HNG403" s="403"/>
      <c r="HNH403" s="403"/>
      <c r="HNI403" s="473"/>
      <c r="HNJ403" s="472"/>
      <c r="HNK403" s="403"/>
      <c r="HNL403" s="358"/>
      <c r="HNM403" s="474"/>
      <c r="HNN403" s="455"/>
      <c r="HNO403" s="403"/>
      <c r="HNP403" s="403"/>
      <c r="HNQ403" s="473"/>
      <c r="HNR403" s="472"/>
      <c r="HNS403" s="403"/>
      <c r="HNT403" s="358"/>
      <c r="HNU403" s="474"/>
      <c r="HNV403" s="455"/>
      <c r="HNW403" s="403"/>
      <c r="HNX403" s="403"/>
      <c r="HNY403" s="473"/>
      <c r="HNZ403" s="472"/>
      <c r="HOA403" s="403"/>
      <c r="HOB403" s="358"/>
      <c r="HOC403" s="474"/>
      <c r="HOD403" s="455"/>
      <c r="HOE403" s="403"/>
      <c r="HOF403" s="403"/>
      <c r="HOG403" s="473"/>
      <c r="HOH403" s="472"/>
      <c r="HOI403" s="403"/>
      <c r="HOJ403" s="358"/>
      <c r="HOK403" s="474"/>
      <c r="HOL403" s="455"/>
      <c r="HOM403" s="403"/>
      <c r="HON403" s="403"/>
      <c r="HOO403" s="473"/>
      <c r="HOP403" s="472"/>
      <c r="HOQ403" s="403"/>
      <c r="HOR403" s="358"/>
      <c r="HOS403" s="474"/>
      <c r="HOT403" s="455"/>
      <c r="HOU403" s="403"/>
      <c r="HOV403" s="403"/>
      <c r="HOW403" s="473"/>
      <c r="HOX403" s="472"/>
      <c r="HOY403" s="403"/>
      <c r="HOZ403" s="358"/>
      <c r="HPA403" s="474"/>
      <c r="HPB403" s="455"/>
      <c r="HPC403" s="403"/>
      <c r="HPD403" s="403"/>
      <c r="HPE403" s="473"/>
      <c r="HPF403" s="472"/>
      <c r="HPG403" s="403"/>
      <c r="HPH403" s="358"/>
      <c r="HPI403" s="474"/>
      <c r="HPJ403" s="455"/>
      <c r="HPK403" s="403"/>
      <c r="HPL403" s="403"/>
      <c r="HPM403" s="473"/>
      <c r="HPN403" s="472"/>
      <c r="HPO403" s="403"/>
      <c r="HPP403" s="358"/>
      <c r="HPQ403" s="474"/>
      <c r="HPR403" s="455"/>
      <c r="HPS403" s="403"/>
      <c r="HPT403" s="403"/>
      <c r="HPU403" s="473"/>
      <c r="HPV403" s="472"/>
      <c r="HPW403" s="403"/>
      <c r="HPX403" s="358"/>
      <c r="HPY403" s="474"/>
      <c r="HPZ403" s="455"/>
      <c r="HQA403" s="403"/>
      <c r="HQB403" s="403"/>
      <c r="HQC403" s="473"/>
      <c r="HQD403" s="472"/>
      <c r="HQE403" s="403"/>
      <c r="HQF403" s="358"/>
      <c r="HQG403" s="474"/>
      <c r="HQH403" s="455"/>
      <c r="HQI403" s="403"/>
      <c r="HQJ403" s="403"/>
      <c r="HQK403" s="473"/>
      <c r="HQL403" s="472"/>
      <c r="HQM403" s="403"/>
      <c r="HQN403" s="358"/>
      <c r="HQO403" s="474"/>
      <c r="HQP403" s="455"/>
      <c r="HQQ403" s="403"/>
      <c r="HQR403" s="403"/>
      <c r="HQS403" s="473"/>
      <c r="HQT403" s="472"/>
      <c r="HQU403" s="403"/>
      <c r="HQV403" s="358"/>
      <c r="HQW403" s="474"/>
      <c r="HQX403" s="455"/>
      <c r="HQY403" s="403"/>
      <c r="HQZ403" s="403"/>
      <c r="HRA403" s="473"/>
      <c r="HRB403" s="472"/>
      <c r="HRC403" s="403"/>
      <c r="HRD403" s="358"/>
      <c r="HRE403" s="474"/>
      <c r="HRF403" s="455"/>
      <c r="HRG403" s="403"/>
      <c r="HRH403" s="403"/>
      <c r="HRI403" s="473"/>
      <c r="HRJ403" s="472"/>
      <c r="HRK403" s="403"/>
      <c r="HRL403" s="358"/>
      <c r="HRM403" s="474"/>
      <c r="HRN403" s="455"/>
      <c r="HRO403" s="403"/>
      <c r="HRP403" s="403"/>
      <c r="HRQ403" s="473"/>
      <c r="HRR403" s="472"/>
      <c r="HRS403" s="403"/>
      <c r="HRT403" s="358"/>
      <c r="HRU403" s="474"/>
      <c r="HRV403" s="455"/>
      <c r="HRW403" s="403"/>
      <c r="HRX403" s="403"/>
      <c r="HRY403" s="473"/>
      <c r="HRZ403" s="472"/>
      <c r="HSA403" s="403"/>
      <c r="HSB403" s="358"/>
      <c r="HSC403" s="474"/>
      <c r="HSD403" s="455"/>
      <c r="HSE403" s="403"/>
      <c r="HSF403" s="403"/>
      <c r="HSG403" s="473"/>
      <c r="HSH403" s="472"/>
      <c r="HSI403" s="403"/>
      <c r="HSJ403" s="358"/>
      <c r="HSK403" s="474"/>
      <c r="HSL403" s="455"/>
      <c r="HSM403" s="403"/>
      <c r="HSN403" s="403"/>
      <c r="HSO403" s="473"/>
      <c r="HSP403" s="472"/>
      <c r="HSQ403" s="403"/>
      <c r="HSR403" s="358"/>
      <c r="HSS403" s="474"/>
      <c r="HST403" s="455"/>
      <c r="HSU403" s="403"/>
      <c r="HSV403" s="403"/>
      <c r="HSW403" s="473"/>
      <c r="HSX403" s="472"/>
      <c r="HSY403" s="403"/>
      <c r="HSZ403" s="358"/>
      <c r="HTA403" s="474"/>
      <c r="HTB403" s="455"/>
      <c r="HTC403" s="403"/>
      <c r="HTD403" s="403"/>
      <c r="HTE403" s="473"/>
      <c r="HTF403" s="472"/>
      <c r="HTG403" s="403"/>
      <c r="HTH403" s="358"/>
      <c r="HTI403" s="474"/>
      <c r="HTJ403" s="455"/>
      <c r="HTK403" s="403"/>
      <c r="HTL403" s="403"/>
      <c r="HTM403" s="473"/>
      <c r="HTN403" s="472"/>
      <c r="HTO403" s="403"/>
      <c r="HTP403" s="358"/>
      <c r="HTQ403" s="474"/>
      <c r="HTR403" s="455"/>
      <c r="HTS403" s="403"/>
      <c r="HTT403" s="403"/>
      <c r="HTU403" s="473"/>
      <c r="HTV403" s="472"/>
      <c r="HTW403" s="403"/>
      <c r="HTX403" s="358"/>
      <c r="HTY403" s="474"/>
      <c r="HTZ403" s="455"/>
      <c r="HUA403" s="403"/>
      <c r="HUB403" s="403"/>
      <c r="HUC403" s="473"/>
      <c r="HUD403" s="472"/>
      <c r="HUE403" s="403"/>
      <c r="HUF403" s="358"/>
      <c r="HUG403" s="474"/>
      <c r="HUH403" s="455"/>
      <c r="HUI403" s="403"/>
      <c r="HUJ403" s="403"/>
      <c r="HUK403" s="473"/>
      <c r="HUL403" s="472"/>
      <c r="HUM403" s="403"/>
      <c r="HUN403" s="358"/>
      <c r="HUO403" s="474"/>
      <c r="HUP403" s="455"/>
      <c r="HUQ403" s="403"/>
      <c r="HUR403" s="403"/>
      <c r="HUS403" s="473"/>
      <c r="HUT403" s="472"/>
      <c r="HUU403" s="403"/>
      <c r="HUV403" s="358"/>
      <c r="HUW403" s="474"/>
      <c r="HUX403" s="455"/>
      <c r="HUY403" s="403"/>
      <c r="HUZ403" s="403"/>
      <c r="HVA403" s="473"/>
      <c r="HVB403" s="472"/>
      <c r="HVC403" s="403"/>
      <c r="HVD403" s="358"/>
      <c r="HVE403" s="474"/>
      <c r="HVF403" s="455"/>
      <c r="HVG403" s="403"/>
      <c r="HVH403" s="403"/>
      <c r="HVI403" s="473"/>
      <c r="HVJ403" s="472"/>
      <c r="HVK403" s="403"/>
      <c r="HVL403" s="358"/>
      <c r="HVM403" s="474"/>
      <c r="HVN403" s="455"/>
      <c r="HVO403" s="403"/>
      <c r="HVP403" s="403"/>
      <c r="HVQ403" s="473"/>
      <c r="HVR403" s="472"/>
      <c r="HVS403" s="403"/>
      <c r="HVT403" s="358"/>
      <c r="HVU403" s="474"/>
      <c r="HVV403" s="455"/>
      <c r="HVW403" s="403"/>
      <c r="HVX403" s="403"/>
      <c r="HVY403" s="473"/>
      <c r="HVZ403" s="472"/>
      <c r="HWA403" s="403"/>
      <c r="HWB403" s="358"/>
      <c r="HWC403" s="474"/>
      <c r="HWD403" s="455"/>
      <c r="HWE403" s="403"/>
      <c r="HWF403" s="403"/>
      <c r="HWG403" s="473"/>
      <c r="HWH403" s="472"/>
      <c r="HWI403" s="403"/>
      <c r="HWJ403" s="358"/>
      <c r="HWK403" s="474"/>
      <c r="HWL403" s="455"/>
      <c r="HWM403" s="403"/>
      <c r="HWN403" s="403"/>
      <c r="HWO403" s="473"/>
      <c r="HWP403" s="472"/>
      <c r="HWQ403" s="403"/>
      <c r="HWR403" s="358"/>
      <c r="HWS403" s="474"/>
      <c r="HWT403" s="455"/>
      <c r="HWU403" s="403"/>
      <c r="HWV403" s="403"/>
      <c r="HWW403" s="473"/>
      <c r="HWX403" s="472"/>
      <c r="HWY403" s="403"/>
      <c r="HWZ403" s="358"/>
      <c r="HXA403" s="474"/>
      <c r="HXB403" s="455"/>
      <c r="HXC403" s="403"/>
      <c r="HXD403" s="403"/>
      <c r="HXE403" s="473"/>
      <c r="HXF403" s="472"/>
      <c r="HXG403" s="403"/>
      <c r="HXH403" s="358"/>
      <c r="HXI403" s="474"/>
      <c r="HXJ403" s="455"/>
      <c r="HXK403" s="403"/>
      <c r="HXL403" s="403"/>
      <c r="HXM403" s="473"/>
      <c r="HXN403" s="472"/>
      <c r="HXO403" s="403"/>
      <c r="HXP403" s="358"/>
      <c r="HXQ403" s="474"/>
      <c r="HXR403" s="455"/>
      <c r="HXS403" s="403"/>
      <c r="HXT403" s="403"/>
      <c r="HXU403" s="473"/>
      <c r="HXV403" s="472"/>
      <c r="HXW403" s="403"/>
      <c r="HXX403" s="358"/>
      <c r="HXY403" s="474"/>
      <c r="HXZ403" s="455"/>
      <c r="HYA403" s="403"/>
      <c r="HYB403" s="403"/>
      <c r="HYC403" s="473"/>
      <c r="HYD403" s="472"/>
      <c r="HYE403" s="403"/>
      <c r="HYF403" s="358"/>
      <c r="HYG403" s="474"/>
      <c r="HYH403" s="455"/>
      <c r="HYI403" s="403"/>
      <c r="HYJ403" s="403"/>
      <c r="HYK403" s="473"/>
      <c r="HYL403" s="472"/>
      <c r="HYM403" s="403"/>
      <c r="HYN403" s="358"/>
      <c r="HYO403" s="474"/>
      <c r="HYP403" s="455"/>
      <c r="HYQ403" s="403"/>
      <c r="HYR403" s="403"/>
      <c r="HYS403" s="473"/>
      <c r="HYT403" s="472"/>
      <c r="HYU403" s="403"/>
      <c r="HYV403" s="358"/>
      <c r="HYW403" s="474"/>
      <c r="HYX403" s="455"/>
      <c r="HYY403" s="403"/>
      <c r="HYZ403" s="403"/>
      <c r="HZA403" s="473"/>
      <c r="HZB403" s="472"/>
      <c r="HZC403" s="403"/>
      <c r="HZD403" s="358"/>
      <c r="HZE403" s="474"/>
      <c r="HZF403" s="455"/>
      <c r="HZG403" s="403"/>
      <c r="HZH403" s="403"/>
      <c r="HZI403" s="473"/>
      <c r="HZJ403" s="472"/>
      <c r="HZK403" s="403"/>
      <c r="HZL403" s="358"/>
      <c r="HZM403" s="474"/>
      <c r="HZN403" s="455"/>
      <c r="HZO403" s="403"/>
      <c r="HZP403" s="403"/>
      <c r="HZQ403" s="473"/>
      <c r="HZR403" s="472"/>
      <c r="HZS403" s="403"/>
      <c r="HZT403" s="358"/>
      <c r="HZU403" s="474"/>
      <c r="HZV403" s="455"/>
      <c r="HZW403" s="403"/>
      <c r="HZX403" s="403"/>
      <c r="HZY403" s="473"/>
      <c r="HZZ403" s="472"/>
      <c r="IAA403" s="403"/>
      <c r="IAB403" s="358"/>
      <c r="IAC403" s="474"/>
      <c r="IAD403" s="455"/>
      <c r="IAE403" s="403"/>
      <c r="IAF403" s="403"/>
      <c r="IAG403" s="473"/>
      <c r="IAH403" s="472"/>
      <c r="IAI403" s="403"/>
      <c r="IAJ403" s="358"/>
      <c r="IAK403" s="474"/>
      <c r="IAL403" s="455"/>
      <c r="IAM403" s="403"/>
      <c r="IAN403" s="403"/>
      <c r="IAO403" s="473"/>
      <c r="IAP403" s="472"/>
      <c r="IAQ403" s="403"/>
      <c r="IAR403" s="358"/>
      <c r="IAS403" s="474"/>
      <c r="IAT403" s="455"/>
      <c r="IAU403" s="403"/>
      <c r="IAV403" s="403"/>
      <c r="IAW403" s="473"/>
      <c r="IAX403" s="472"/>
      <c r="IAY403" s="403"/>
      <c r="IAZ403" s="358"/>
      <c r="IBA403" s="474"/>
      <c r="IBB403" s="455"/>
      <c r="IBC403" s="403"/>
      <c r="IBD403" s="403"/>
      <c r="IBE403" s="473"/>
      <c r="IBF403" s="472"/>
      <c r="IBG403" s="403"/>
      <c r="IBH403" s="358"/>
      <c r="IBI403" s="474"/>
      <c r="IBJ403" s="455"/>
      <c r="IBK403" s="403"/>
      <c r="IBL403" s="403"/>
      <c r="IBM403" s="473"/>
      <c r="IBN403" s="472"/>
      <c r="IBO403" s="403"/>
      <c r="IBP403" s="358"/>
      <c r="IBQ403" s="474"/>
      <c r="IBR403" s="455"/>
      <c r="IBS403" s="403"/>
      <c r="IBT403" s="403"/>
      <c r="IBU403" s="473"/>
      <c r="IBV403" s="472"/>
      <c r="IBW403" s="403"/>
      <c r="IBX403" s="358"/>
      <c r="IBY403" s="474"/>
      <c r="IBZ403" s="455"/>
      <c r="ICA403" s="403"/>
      <c r="ICB403" s="403"/>
      <c r="ICC403" s="473"/>
      <c r="ICD403" s="472"/>
      <c r="ICE403" s="403"/>
      <c r="ICF403" s="358"/>
      <c r="ICG403" s="474"/>
      <c r="ICH403" s="455"/>
      <c r="ICI403" s="403"/>
      <c r="ICJ403" s="403"/>
      <c r="ICK403" s="473"/>
      <c r="ICL403" s="472"/>
      <c r="ICM403" s="403"/>
      <c r="ICN403" s="358"/>
      <c r="ICO403" s="474"/>
      <c r="ICP403" s="455"/>
      <c r="ICQ403" s="403"/>
      <c r="ICR403" s="403"/>
      <c r="ICS403" s="473"/>
      <c r="ICT403" s="472"/>
      <c r="ICU403" s="403"/>
      <c r="ICV403" s="358"/>
      <c r="ICW403" s="474"/>
      <c r="ICX403" s="455"/>
      <c r="ICY403" s="403"/>
      <c r="ICZ403" s="403"/>
      <c r="IDA403" s="473"/>
      <c r="IDB403" s="472"/>
      <c r="IDC403" s="403"/>
      <c r="IDD403" s="358"/>
      <c r="IDE403" s="474"/>
      <c r="IDF403" s="455"/>
      <c r="IDG403" s="403"/>
      <c r="IDH403" s="403"/>
      <c r="IDI403" s="473"/>
      <c r="IDJ403" s="472"/>
      <c r="IDK403" s="403"/>
      <c r="IDL403" s="358"/>
      <c r="IDM403" s="474"/>
      <c r="IDN403" s="455"/>
      <c r="IDO403" s="403"/>
      <c r="IDP403" s="403"/>
      <c r="IDQ403" s="473"/>
      <c r="IDR403" s="472"/>
      <c r="IDS403" s="403"/>
      <c r="IDT403" s="358"/>
      <c r="IDU403" s="474"/>
      <c r="IDV403" s="455"/>
      <c r="IDW403" s="403"/>
      <c r="IDX403" s="403"/>
      <c r="IDY403" s="473"/>
      <c r="IDZ403" s="472"/>
      <c r="IEA403" s="403"/>
      <c r="IEB403" s="358"/>
      <c r="IEC403" s="474"/>
      <c r="IED403" s="455"/>
      <c r="IEE403" s="403"/>
      <c r="IEF403" s="403"/>
      <c r="IEG403" s="473"/>
      <c r="IEH403" s="472"/>
      <c r="IEI403" s="403"/>
      <c r="IEJ403" s="358"/>
      <c r="IEK403" s="474"/>
      <c r="IEL403" s="455"/>
      <c r="IEM403" s="403"/>
      <c r="IEN403" s="403"/>
      <c r="IEO403" s="473"/>
      <c r="IEP403" s="472"/>
      <c r="IEQ403" s="403"/>
      <c r="IER403" s="358"/>
      <c r="IES403" s="474"/>
      <c r="IET403" s="455"/>
      <c r="IEU403" s="403"/>
      <c r="IEV403" s="403"/>
      <c r="IEW403" s="473"/>
      <c r="IEX403" s="472"/>
      <c r="IEY403" s="403"/>
      <c r="IEZ403" s="358"/>
      <c r="IFA403" s="474"/>
      <c r="IFB403" s="455"/>
      <c r="IFC403" s="403"/>
      <c r="IFD403" s="403"/>
      <c r="IFE403" s="473"/>
      <c r="IFF403" s="472"/>
      <c r="IFG403" s="403"/>
      <c r="IFH403" s="358"/>
      <c r="IFI403" s="474"/>
      <c r="IFJ403" s="455"/>
      <c r="IFK403" s="403"/>
      <c r="IFL403" s="403"/>
      <c r="IFM403" s="473"/>
      <c r="IFN403" s="472"/>
      <c r="IFO403" s="403"/>
      <c r="IFP403" s="358"/>
      <c r="IFQ403" s="474"/>
      <c r="IFR403" s="455"/>
      <c r="IFS403" s="403"/>
      <c r="IFT403" s="403"/>
      <c r="IFU403" s="473"/>
      <c r="IFV403" s="472"/>
      <c r="IFW403" s="403"/>
      <c r="IFX403" s="358"/>
      <c r="IFY403" s="474"/>
      <c r="IFZ403" s="455"/>
      <c r="IGA403" s="403"/>
      <c r="IGB403" s="403"/>
      <c r="IGC403" s="473"/>
      <c r="IGD403" s="472"/>
      <c r="IGE403" s="403"/>
      <c r="IGF403" s="358"/>
      <c r="IGG403" s="474"/>
      <c r="IGH403" s="455"/>
      <c r="IGI403" s="403"/>
      <c r="IGJ403" s="403"/>
      <c r="IGK403" s="473"/>
      <c r="IGL403" s="472"/>
      <c r="IGM403" s="403"/>
      <c r="IGN403" s="358"/>
      <c r="IGO403" s="474"/>
      <c r="IGP403" s="455"/>
      <c r="IGQ403" s="403"/>
      <c r="IGR403" s="403"/>
      <c r="IGS403" s="473"/>
      <c r="IGT403" s="472"/>
      <c r="IGU403" s="403"/>
      <c r="IGV403" s="358"/>
      <c r="IGW403" s="474"/>
      <c r="IGX403" s="455"/>
      <c r="IGY403" s="403"/>
      <c r="IGZ403" s="403"/>
      <c r="IHA403" s="473"/>
      <c r="IHB403" s="472"/>
      <c r="IHC403" s="403"/>
      <c r="IHD403" s="358"/>
      <c r="IHE403" s="474"/>
      <c r="IHF403" s="455"/>
      <c r="IHG403" s="403"/>
      <c r="IHH403" s="403"/>
      <c r="IHI403" s="473"/>
      <c r="IHJ403" s="472"/>
      <c r="IHK403" s="403"/>
      <c r="IHL403" s="358"/>
      <c r="IHM403" s="474"/>
      <c r="IHN403" s="455"/>
      <c r="IHO403" s="403"/>
      <c r="IHP403" s="403"/>
      <c r="IHQ403" s="473"/>
      <c r="IHR403" s="472"/>
      <c r="IHS403" s="403"/>
      <c r="IHT403" s="358"/>
      <c r="IHU403" s="474"/>
      <c r="IHV403" s="455"/>
      <c r="IHW403" s="403"/>
      <c r="IHX403" s="403"/>
      <c r="IHY403" s="473"/>
      <c r="IHZ403" s="472"/>
      <c r="IIA403" s="403"/>
      <c r="IIB403" s="358"/>
      <c r="IIC403" s="474"/>
      <c r="IID403" s="455"/>
      <c r="IIE403" s="403"/>
      <c r="IIF403" s="403"/>
      <c r="IIG403" s="473"/>
      <c r="IIH403" s="472"/>
      <c r="III403" s="403"/>
      <c r="IIJ403" s="358"/>
      <c r="IIK403" s="474"/>
      <c r="IIL403" s="455"/>
      <c r="IIM403" s="403"/>
      <c r="IIN403" s="403"/>
      <c r="IIO403" s="473"/>
      <c r="IIP403" s="472"/>
      <c r="IIQ403" s="403"/>
      <c r="IIR403" s="358"/>
      <c r="IIS403" s="474"/>
      <c r="IIT403" s="455"/>
      <c r="IIU403" s="403"/>
      <c r="IIV403" s="403"/>
      <c r="IIW403" s="473"/>
      <c r="IIX403" s="472"/>
      <c r="IIY403" s="403"/>
      <c r="IIZ403" s="358"/>
      <c r="IJA403" s="474"/>
      <c r="IJB403" s="455"/>
      <c r="IJC403" s="403"/>
      <c r="IJD403" s="403"/>
      <c r="IJE403" s="473"/>
      <c r="IJF403" s="472"/>
      <c r="IJG403" s="403"/>
      <c r="IJH403" s="358"/>
      <c r="IJI403" s="474"/>
      <c r="IJJ403" s="455"/>
      <c r="IJK403" s="403"/>
      <c r="IJL403" s="403"/>
      <c r="IJM403" s="473"/>
      <c r="IJN403" s="472"/>
      <c r="IJO403" s="403"/>
      <c r="IJP403" s="358"/>
      <c r="IJQ403" s="474"/>
      <c r="IJR403" s="455"/>
      <c r="IJS403" s="403"/>
      <c r="IJT403" s="403"/>
      <c r="IJU403" s="473"/>
      <c r="IJV403" s="472"/>
      <c r="IJW403" s="403"/>
      <c r="IJX403" s="358"/>
      <c r="IJY403" s="474"/>
      <c r="IJZ403" s="455"/>
      <c r="IKA403" s="403"/>
      <c r="IKB403" s="403"/>
      <c r="IKC403" s="473"/>
      <c r="IKD403" s="472"/>
      <c r="IKE403" s="403"/>
      <c r="IKF403" s="358"/>
      <c r="IKG403" s="474"/>
      <c r="IKH403" s="455"/>
      <c r="IKI403" s="403"/>
      <c r="IKJ403" s="403"/>
      <c r="IKK403" s="473"/>
      <c r="IKL403" s="472"/>
      <c r="IKM403" s="403"/>
      <c r="IKN403" s="358"/>
      <c r="IKO403" s="474"/>
      <c r="IKP403" s="455"/>
      <c r="IKQ403" s="403"/>
      <c r="IKR403" s="403"/>
      <c r="IKS403" s="473"/>
      <c r="IKT403" s="472"/>
      <c r="IKU403" s="403"/>
      <c r="IKV403" s="358"/>
      <c r="IKW403" s="474"/>
      <c r="IKX403" s="455"/>
      <c r="IKY403" s="403"/>
      <c r="IKZ403" s="403"/>
      <c r="ILA403" s="473"/>
      <c r="ILB403" s="472"/>
      <c r="ILC403" s="403"/>
      <c r="ILD403" s="358"/>
      <c r="ILE403" s="474"/>
      <c r="ILF403" s="455"/>
      <c r="ILG403" s="403"/>
      <c r="ILH403" s="403"/>
      <c r="ILI403" s="473"/>
      <c r="ILJ403" s="472"/>
      <c r="ILK403" s="403"/>
      <c r="ILL403" s="358"/>
      <c r="ILM403" s="474"/>
      <c r="ILN403" s="455"/>
      <c r="ILO403" s="403"/>
      <c r="ILP403" s="403"/>
      <c r="ILQ403" s="473"/>
      <c r="ILR403" s="472"/>
      <c r="ILS403" s="403"/>
      <c r="ILT403" s="358"/>
      <c r="ILU403" s="474"/>
      <c r="ILV403" s="455"/>
      <c r="ILW403" s="403"/>
      <c r="ILX403" s="403"/>
      <c r="ILY403" s="473"/>
      <c r="ILZ403" s="472"/>
      <c r="IMA403" s="403"/>
      <c r="IMB403" s="358"/>
      <c r="IMC403" s="474"/>
      <c r="IMD403" s="455"/>
      <c r="IME403" s="403"/>
      <c r="IMF403" s="403"/>
      <c r="IMG403" s="473"/>
      <c r="IMH403" s="472"/>
      <c r="IMI403" s="403"/>
      <c r="IMJ403" s="358"/>
      <c r="IMK403" s="474"/>
      <c r="IML403" s="455"/>
      <c r="IMM403" s="403"/>
      <c r="IMN403" s="403"/>
      <c r="IMO403" s="473"/>
      <c r="IMP403" s="472"/>
      <c r="IMQ403" s="403"/>
      <c r="IMR403" s="358"/>
      <c r="IMS403" s="474"/>
      <c r="IMT403" s="455"/>
      <c r="IMU403" s="403"/>
      <c r="IMV403" s="403"/>
      <c r="IMW403" s="473"/>
      <c r="IMX403" s="472"/>
      <c r="IMY403" s="403"/>
      <c r="IMZ403" s="358"/>
      <c r="INA403" s="474"/>
      <c r="INB403" s="455"/>
      <c r="INC403" s="403"/>
      <c r="IND403" s="403"/>
      <c r="INE403" s="473"/>
      <c r="INF403" s="472"/>
      <c r="ING403" s="403"/>
      <c r="INH403" s="358"/>
      <c r="INI403" s="474"/>
      <c r="INJ403" s="455"/>
      <c r="INK403" s="403"/>
      <c r="INL403" s="403"/>
      <c r="INM403" s="473"/>
      <c r="INN403" s="472"/>
      <c r="INO403" s="403"/>
      <c r="INP403" s="358"/>
      <c r="INQ403" s="474"/>
      <c r="INR403" s="455"/>
      <c r="INS403" s="403"/>
      <c r="INT403" s="403"/>
      <c r="INU403" s="473"/>
      <c r="INV403" s="472"/>
      <c r="INW403" s="403"/>
      <c r="INX403" s="358"/>
      <c r="INY403" s="474"/>
      <c r="INZ403" s="455"/>
      <c r="IOA403" s="403"/>
      <c r="IOB403" s="403"/>
      <c r="IOC403" s="473"/>
      <c r="IOD403" s="472"/>
      <c r="IOE403" s="403"/>
      <c r="IOF403" s="358"/>
      <c r="IOG403" s="474"/>
      <c r="IOH403" s="455"/>
      <c r="IOI403" s="403"/>
      <c r="IOJ403" s="403"/>
      <c r="IOK403" s="473"/>
      <c r="IOL403" s="472"/>
      <c r="IOM403" s="403"/>
      <c r="ION403" s="358"/>
      <c r="IOO403" s="474"/>
      <c r="IOP403" s="455"/>
      <c r="IOQ403" s="403"/>
      <c r="IOR403" s="403"/>
      <c r="IOS403" s="473"/>
      <c r="IOT403" s="472"/>
      <c r="IOU403" s="403"/>
      <c r="IOV403" s="358"/>
      <c r="IOW403" s="474"/>
      <c r="IOX403" s="455"/>
      <c r="IOY403" s="403"/>
      <c r="IOZ403" s="403"/>
      <c r="IPA403" s="473"/>
      <c r="IPB403" s="472"/>
      <c r="IPC403" s="403"/>
      <c r="IPD403" s="358"/>
      <c r="IPE403" s="474"/>
      <c r="IPF403" s="455"/>
      <c r="IPG403" s="403"/>
      <c r="IPH403" s="403"/>
      <c r="IPI403" s="473"/>
      <c r="IPJ403" s="472"/>
      <c r="IPK403" s="403"/>
      <c r="IPL403" s="358"/>
      <c r="IPM403" s="474"/>
      <c r="IPN403" s="455"/>
      <c r="IPO403" s="403"/>
      <c r="IPP403" s="403"/>
      <c r="IPQ403" s="473"/>
      <c r="IPR403" s="472"/>
      <c r="IPS403" s="403"/>
      <c r="IPT403" s="358"/>
      <c r="IPU403" s="474"/>
      <c r="IPV403" s="455"/>
      <c r="IPW403" s="403"/>
      <c r="IPX403" s="403"/>
      <c r="IPY403" s="473"/>
      <c r="IPZ403" s="472"/>
      <c r="IQA403" s="403"/>
      <c r="IQB403" s="358"/>
      <c r="IQC403" s="474"/>
      <c r="IQD403" s="455"/>
      <c r="IQE403" s="403"/>
      <c r="IQF403" s="403"/>
      <c r="IQG403" s="473"/>
      <c r="IQH403" s="472"/>
      <c r="IQI403" s="403"/>
      <c r="IQJ403" s="358"/>
      <c r="IQK403" s="474"/>
      <c r="IQL403" s="455"/>
      <c r="IQM403" s="403"/>
      <c r="IQN403" s="403"/>
      <c r="IQO403" s="473"/>
      <c r="IQP403" s="472"/>
      <c r="IQQ403" s="403"/>
      <c r="IQR403" s="358"/>
      <c r="IQS403" s="474"/>
      <c r="IQT403" s="455"/>
      <c r="IQU403" s="403"/>
      <c r="IQV403" s="403"/>
      <c r="IQW403" s="473"/>
      <c r="IQX403" s="472"/>
      <c r="IQY403" s="403"/>
      <c r="IQZ403" s="358"/>
      <c r="IRA403" s="474"/>
      <c r="IRB403" s="455"/>
      <c r="IRC403" s="403"/>
      <c r="IRD403" s="403"/>
      <c r="IRE403" s="473"/>
      <c r="IRF403" s="472"/>
      <c r="IRG403" s="403"/>
      <c r="IRH403" s="358"/>
      <c r="IRI403" s="474"/>
      <c r="IRJ403" s="455"/>
      <c r="IRK403" s="403"/>
      <c r="IRL403" s="403"/>
      <c r="IRM403" s="473"/>
      <c r="IRN403" s="472"/>
      <c r="IRO403" s="403"/>
      <c r="IRP403" s="358"/>
      <c r="IRQ403" s="474"/>
      <c r="IRR403" s="455"/>
      <c r="IRS403" s="403"/>
      <c r="IRT403" s="403"/>
      <c r="IRU403" s="473"/>
      <c r="IRV403" s="472"/>
      <c r="IRW403" s="403"/>
      <c r="IRX403" s="358"/>
      <c r="IRY403" s="474"/>
      <c r="IRZ403" s="455"/>
      <c r="ISA403" s="403"/>
      <c r="ISB403" s="403"/>
      <c r="ISC403" s="473"/>
      <c r="ISD403" s="472"/>
      <c r="ISE403" s="403"/>
      <c r="ISF403" s="358"/>
      <c r="ISG403" s="474"/>
      <c r="ISH403" s="455"/>
      <c r="ISI403" s="403"/>
      <c r="ISJ403" s="403"/>
      <c r="ISK403" s="473"/>
      <c r="ISL403" s="472"/>
      <c r="ISM403" s="403"/>
      <c r="ISN403" s="358"/>
      <c r="ISO403" s="474"/>
      <c r="ISP403" s="455"/>
      <c r="ISQ403" s="403"/>
      <c r="ISR403" s="403"/>
      <c r="ISS403" s="473"/>
      <c r="IST403" s="472"/>
      <c r="ISU403" s="403"/>
      <c r="ISV403" s="358"/>
      <c r="ISW403" s="474"/>
      <c r="ISX403" s="455"/>
      <c r="ISY403" s="403"/>
      <c r="ISZ403" s="403"/>
      <c r="ITA403" s="473"/>
      <c r="ITB403" s="472"/>
      <c r="ITC403" s="403"/>
      <c r="ITD403" s="358"/>
      <c r="ITE403" s="474"/>
      <c r="ITF403" s="455"/>
      <c r="ITG403" s="403"/>
      <c r="ITH403" s="403"/>
      <c r="ITI403" s="473"/>
      <c r="ITJ403" s="472"/>
      <c r="ITK403" s="403"/>
      <c r="ITL403" s="358"/>
      <c r="ITM403" s="474"/>
      <c r="ITN403" s="455"/>
      <c r="ITO403" s="403"/>
      <c r="ITP403" s="403"/>
      <c r="ITQ403" s="473"/>
      <c r="ITR403" s="472"/>
      <c r="ITS403" s="403"/>
      <c r="ITT403" s="358"/>
      <c r="ITU403" s="474"/>
      <c r="ITV403" s="455"/>
      <c r="ITW403" s="403"/>
      <c r="ITX403" s="403"/>
      <c r="ITY403" s="473"/>
      <c r="ITZ403" s="472"/>
      <c r="IUA403" s="403"/>
      <c r="IUB403" s="358"/>
      <c r="IUC403" s="474"/>
      <c r="IUD403" s="455"/>
      <c r="IUE403" s="403"/>
      <c r="IUF403" s="403"/>
      <c r="IUG403" s="473"/>
      <c r="IUH403" s="472"/>
      <c r="IUI403" s="403"/>
      <c r="IUJ403" s="358"/>
      <c r="IUK403" s="474"/>
      <c r="IUL403" s="455"/>
      <c r="IUM403" s="403"/>
      <c r="IUN403" s="403"/>
      <c r="IUO403" s="473"/>
      <c r="IUP403" s="472"/>
      <c r="IUQ403" s="403"/>
      <c r="IUR403" s="358"/>
      <c r="IUS403" s="474"/>
      <c r="IUT403" s="455"/>
      <c r="IUU403" s="403"/>
      <c r="IUV403" s="403"/>
      <c r="IUW403" s="473"/>
      <c r="IUX403" s="472"/>
      <c r="IUY403" s="403"/>
      <c r="IUZ403" s="358"/>
      <c r="IVA403" s="474"/>
      <c r="IVB403" s="455"/>
      <c r="IVC403" s="403"/>
      <c r="IVD403" s="403"/>
      <c r="IVE403" s="473"/>
      <c r="IVF403" s="472"/>
      <c r="IVG403" s="403"/>
      <c r="IVH403" s="358"/>
      <c r="IVI403" s="474"/>
      <c r="IVJ403" s="455"/>
      <c r="IVK403" s="403"/>
      <c r="IVL403" s="403"/>
      <c r="IVM403" s="473"/>
      <c r="IVN403" s="472"/>
      <c r="IVO403" s="403"/>
      <c r="IVP403" s="358"/>
      <c r="IVQ403" s="474"/>
      <c r="IVR403" s="455"/>
      <c r="IVS403" s="403"/>
      <c r="IVT403" s="403"/>
      <c r="IVU403" s="473"/>
      <c r="IVV403" s="472"/>
      <c r="IVW403" s="403"/>
      <c r="IVX403" s="358"/>
      <c r="IVY403" s="474"/>
      <c r="IVZ403" s="455"/>
      <c r="IWA403" s="403"/>
      <c r="IWB403" s="403"/>
      <c r="IWC403" s="473"/>
      <c r="IWD403" s="472"/>
      <c r="IWE403" s="403"/>
      <c r="IWF403" s="358"/>
      <c r="IWG403" s="474"/>
      <c r="IWH403" s="455"/>
      <c r="IWI403" s="403"/>
      <c r="IWJ403" s="403"/>
      <c r="IWK403" s="473"/>
      <c r="IWL403" s="472"/>
      <c r="IWM403" s="403"/>
      <c r="IWN403" s="358"/>
      <c r="IWO403" s="474"/>
      <c r="IWP403" s="455"/>
      <c r="IWQ403" s="403"/>
      <c r="IWR403" s="403"/>
      <c r="IWS403" s="473"/>
      <c r="IWT403" s="472"/>
      <c r="IWU403" s="403"/>
      <c r="IWV403" s="358"/>
      <c r="IWW403" s="474"/>
      <c r="IWX403" s="455"/>
      <c r="IWY403" s="403"/>
      <c r="IWZ403" s="403"/>
      <c r="IXA403" s="473"/>
      <c r="IXB403" s="472"/>
      <c r="IXC403" s="403"/>
      <c r="IXD403" s="358"/>
      <c r="IXE403" s="474"/>
      <c r="IXF403" s="455"/>
      <c r="IXG403" s="403"/>
      <c r="IXH403" s="403"/>
      <c r="IXI403" s="473"/>
      <c r="IXJ403" s="472"/>
      <c r="IXK403" s="403"/>
      <c r="IXL403" s="358"/>
      <c r="IXM403" s="474"/>
      <c r="IXN403" s="455"/>
      <c r="IXO403" s="403"/>
      <c r="IXP403" s="403"/>
      <c r="IXQ403" s="473"/>
      <c r="IXR403" s="472"/>
      <c r="IXS403" s="403"/>
      <c r="IXT403" s="358"/>
      <c r="IXU403" s="474"/>
      <c r="IXV403" s="455"/>
      <c r="IXW403" s="403"/>
      <c r="IXX403" s="403"/>
      <c r="IXY403" s="473"/>
      <c r="IXZ403" s="472"/>
      <c r="IYA403" s="403"/>
      <c r="IYB403" s="358"/>
      <c r="IYC403" s="474"/>
      <c r="IYD403" s="455"/>
      <c r="IYE403" s="403"/>
      <c r="IYF403" s="403"/>
      <c r="IYG403" s="473"/>
      <c r="IYH403" s="472"/>
      <c r="IYI403" s="403"/>
      <c r="IYJ403" s="358"/>
      <c r="IYK403" s="474"/>
      <c r="IYL403" s="455"/>
      <c r="IYM403" s="403"/>
      <c r="IYN403" s="403"/>
      <c r="IYO403" s="473"/>
      <c r="IYP403" s="472"/>
      <c r="IYQ403" s="403"/>
      <c r="IYR403" s="358"/>
      <c r="IYS403" s="474"/>
      <c r="IYT403" s="455"/>
      <c r="IYU403" s="403"/>
      <c r="IYV403" s="403"/>
      <c r="IYW403" s="473"/>
      <c r="IYX403" s="472"/>
      <c r="IYY403" s="403"/>
      <c r="IYZ403" s="358"/>
      <c r="IZA403" s="474"/>
      <c r="IZB403" s="455"/>
      <c r="IZC403" s="403"/>
      <c r="IZD403" s="403"/>
      <c r="IZE403" s="473"/>
      <c r="IZF403" s="472"/>
      <c r="IZG403" s="403"/>
      <c r="IZH403" s="358"/>
      <c r="IZI403" s="474"/>
      <c r="IZJ403" s="455"/>
      <c r="IZK403" s="403"/>
      <c r="IZL403" s="403"/>
      <c r="IZM403" s="473"/>
      <c r="IZN403" s="472"/>
      <c r="IZO403" s="403"/>
      <c r="IZP403" s="358"/>
      <c r="IZQ403" s="474"/>
      <c r="IZR403" s="455"/>
      <c r="IZS403" s="403"/>
      <c r="IZT403" s="403"/>
      <c r="IZU403" s="473"/>
      <c r="IZV403" s="472"/>
      <c r="IZW403" s="403"/>
      <c r="IZX403" s="358"/>
      <c r="IZY403" s="474"/>
      <c r="IZZ403" s="455"/>
      <c r="JAA403" s="403"/>
      <c r="JAB403" s="403"/>
      <c r="JAC403" s="473"/>
      <c r="JAD403" s="472"/>
      <c r="JAE403" s="403"/>
      <c r="JAF403" s="358"/>
      <c r="JAG403" s="474"/>
      <c r="JAH403" s="455"/>
      <c r="JAI403" s="403"/>
      <c r="JAJ403" s="403"/>
      <c r="JAK403" s="473"/>
      <c r="JAL403" s="472"/>
      <c r="JAM403" s="403"/>
      <c r="JAN403" s="358"/>
      <c r="JAO403" s="474"/>
      <c r="JAP403" s="455"/>
      <c r="JAQ403" s="403"/>
      <c r="JAR403" s="403"/>
      <c r="JAS403" s="473"/>
      <c r="JAT403" s="472"/>
      <c r="JAU403" s="403"/>
      <c r="JAV403" s="358"/>
      <c r="JAW403" s="474"/>
      <c r="JAX403" s="455"/>
      <c r="JAY403" s="403"/>
      <c r="JAZ403" s="403"/>
      <c r="JBA403" s="473"/>
      <c r="JBB403" s="472"/>
      <c r="JBC403" s="403"/>
      <c r="JBD403" s="358"/>
      <c r="JBE403" s="474"/>
      <c r="JBF403" s="455"/>
      <c r="JBG403" s="403"/>
      <c r="JBH403" s="403"/>
      <c r="JBI403" s="473"/>
      <c r="JBJ403" s="472"/>
      <c r="JBK403" s="403"/>
      <c r="JBL403" s="358"/>
      <c r="JBM403" s="474"/>
      <c r="JBN403" s="455"/>
      <c r="JBO403" s="403"/>
      <c r="JBP403" s="403"/>
      <c r="JBQ403" s="473"/>
      <c r="JBR403" s="472"/>
      <c r="JBS403" s="403"/>
      <c r="JBT403" s="358"/>
      <c r="JBU403" s="474"/>
      <c r="JBV403" s="455"/>
      <c r="JBW403" s="403"/>
      <c r="JBX403" s="403"/>
      <c r="JBY403" s="473"/>
      <c r="JBZ403" s="472"/>
      <c r="JCA403" s="403"/>
      <c r="JCB403" s="358"/>
      <c r="JCC403" s="474"/>
      <c r="JCD403" s="455"/>
      <c r="JCE403" s="403"/>
      <c r="JCF403" s="403"/>
      <c r="JCG403" s="473"/>
      <c r="JCH403" s="472"/>
      <c r="JCI403" s="403"/>
      <c r="JCJ403" s="358"/>
      <c r="JCK403" s="474"/>
      <c r="JCL403" s="455"/>
      <c r="JCM403" s="403"/>
      <c r="JCN403" s="403"/>
      <c r="JCO403" s="473"/>
      <c r="JCP403" s="472"/>
      <c r="JCQ403" s="403"/>
      <c r="JCR403" s="358"/>
      <c r="JCS403" s="474"/>
      <c r="JCT403" s="455"/>
      <c r="JCU403" s="403"/>
      <c r="JCV403" s="403"/>
      <c r="JCW403" s="473"/>
      <c r="JCX403" s="472"/>
      <c r="JCY403" s="403"/>
      <c r="JCZ403" s="358"/>
      <c r="JDA403" s="474"/>
      <c r="JDB403" s="455"/>
      <c r="JDC403" s="403"/>
      <c r="JDD403" s="403"/>
      <c r="JDE403" s="473"/>
      <c r="JDF403" s="472"/>
      <c r="JDG403" s="403"/>
      <c r="JDH403" s="358"/>
      <c r="JDI403" s="474"/>
      <c r="JDJ403" s="455"/>
      <c r="JDK403" s="403"/>
      <c r="JDL403" s="403"/>
      <c r="JDM403" s="473"/>
      <c r="JDN403" s="472"/>
      <c r="JDO403" s="403"/>
      <c r="JDP403" s="358"/>
      <c r="JDQ403" s="474"/>
      <c r="JDR403" s="455"/>
      <c r="JDS403" s="403"/>
      <c r="JDT403" s="403"/>
      <c r="JDU403" s="473"/>
      <c r="JDV403" s="472"/>
      <c r="JDW403" s="403"/>
      <c r="JDX403" s="358"/>
      <c r="JDY403" s="474"/>
      <c r="JDZ403" s="455"/>
      <c r="JEA403" s="403"/>
      <c r="JEB403" s="403"/>
      <c r="JEC403" s="473"/>
      <c r="JED403" s="472"/>
      <c r="JEE403" s="403"/>
      <c r="JEF403" s="358"/>
      <c r="JEG403" s="474"/>
      <c r="JEH403" s="455"/>
      <c r="JEI403" s="403"/>
      <c r="JEJ403" s="403"/>
      <c r="JEK403" s="473"/>
      <c r="JEL403" s="472"/>
      <c r="JEM403" s="403"/>
      <c r="JEN403" s="358"/>
      <c r="JEO403" s="474"/>
      <c r="JEP403" s="455"/>
      <c r="JEQ403" s="403"/>
      <c r="JER403" s="403"/>
      <c r="JES403" s="473"/>
      <c r="JET403" s="472"/>
      <c r="JEU403" s="403"/>
      <c r="JEV403" s="358"/>
      <c r="JEW403" s="474"/>
      <c r="JEX403" s="455"/>
      <c r="JEY403" s="403"/>
      <c r="JEZ403" s="403"/>
      <c r="JFA403" s="473"/>
      <c r="JFB403" s="472"/>
      <c r="JFC403" s="403"/>
      <c r="JFD403" s="358"/>
      <c r="JFE403" s="474"/>
      <c r="JFF403" s="455"/>
      <c r="JFG403" s="403"/>
      <c r="JFH403" s="403"/>
      <c r="JFI403" s="473"/>
      <c r="JFJ403" s="472"/>
      <c r="JFK403" s="403"/>
      <c r="JFL403" s="358"/>
      <c r="JFM403" s="474"/>
      <c r="JFN403" s="455"/>
      <c r="JFO403" s="403"/>
      <c r="JFP403" s="403"/>
      <c r="JFQ403" s="473"/>
      <c r="JFR403" s="472"/>
      <c r="JFS403" s="403"/>
      <c r="JFT403" s="358"/>
      <c r="JFU403" s="474"/>
      <c r="JFV403" s="455"/>
      <c r="JFW403" s="403"/>
      <c r="JFX403" s="403"/>
      <c r="JFY403" s="473"/>
      <c r="JFZ403" s="472"/>
      <c r="JGA403" s="403"/>
      <c r="JGB403" s="358"/>
      <c r="JGC403" s="474"/>
      <c r="JGD403" s="455"/>
      <c r="JGE403" s="403"/>
      <c r="JGF403" s="403"/>
      <c r="JGG403" s="473"/>
      <c r="JGH403" s="472"/>
      <c r="JGI403" s="403"/>
      <c r="JGJ403" s="358"/>
      <c r="JGK403" s="474"/>
      <c r="JGL403" s="455"/>
      <c r="JGM403" s="403"/>
      <c r="JGN403" s="403"/>
      <c r="JGO403" s="473"/>
      <c r="JGP403" s="472"/>
      <c r="JGQ403" s="403"/>
      <c r="JGR403" s="358"/>
      <c r="JGS403" s="474"/>
      <c r="JGT403" s="455"/>
      <c r="JGU403" s="403"/>
      <c r="JGV403" s="403"/>
      <c r="JGW403" s="473"/>
      <c r="JGX403" s="472"/>
      <c r="JGY403" s="403"/>
      <c r="JGZ403" s="358"/>
      <c r="JHA403" s="474"/>
      <c r="JHB403" s="455"/>
      <c r="JHC403" s="403"/>
      <c r="JHD403" s="403"/>
      <c r="JHE403" s="473"/>
      <c r="JHF403" s="472"/>
      <c r="JHG403" s="403"/>
      <c r="JHH403" s="358"/>
      <c r="JHI403" s="474"/>
      <c r="JHJ403" s="455"/>
      <c r="JHK403" s="403"/>
      <c r="JHL403" s="403"/>
      <c r="JHM403" s="473"/>
      <c r="JHN403" s="472"/>
      <c r="JHO403" s="403"/>
      <c r="JHP403" s="358"/>
      <c r="JHQ403" s="474"/>
      <c r="JHR403" s="455"/>
      <c r="JHS403" s="403"/>
      <c r="JHT403" s="403"/>
      <c r="JHU403" s="473"/>
      <c r="JHV403" s="472"/>
      <c r="JHW403" s="403"/>
      <c r="JHX403" s="358"/>
      <c r="JHY403" s="474"/>
      <c r="JHZ403" s="455"/>
      <c r="JIA403" s="403"/>
      <c r="JIB403" s="403"/>
      <c r="JIC403" s="473"/>
      <c r="JID403" s="472"/>
      <c r="JIE403" s="403"/>
      <c r="JIF403" s="358"/>
      <c r="JIG403" s="474"/>
      <c r="JIH403" s="455"/>
      <c r="JII403" s="403"/>
      <c r="JIJ403" s="403"/>
      <c r="JIK403" s="473"/>
      <c r="JIL403" s="472"/>
      <c r="JIM403" s="403"/>
      <c r="JIN403" s="358"/>
      <c r="JIO403" s="474"/>
      <c r="JIP403" s="455"/>
      <c r="JIQ403" s="403"/>
      <c r="JIR403" s="403"/>
      <c r="JIS403" s="473"/>
      <c r="JIT403" s="472"/>
      <c r="JIU403" s="403"/>
      <c r="JIV403" s="358"/>
      <c r="JIW403" s="474"/>
      <c r="JIX403" s="455"/>
      <c r="JIY403" s="403"/>
      <c r="JIZ403" s="403"/>
      <c r="JJA403" s="473"/>
      <c r="JJB403" s="472"/>
      <c r="JJC403" s="403"/>
      <c r="JJD403" s="358"/>
      <c r="JJE403" s="474"/>
      <c r="JJF403" s="455"/>
      <c r="JJG403" s="403"/>
      <c r="JJH403" s="403"/>
      <c r="JJI403" s="473"/>
      <c r="JJJ403" s="472"/>
      <c r="JJK403" s="403"/>
      <c r="JJL403" s="358"/>
      <c r="JJM403" s="474"/>
      <c r="JJN403" s="455"/>
      <c r="JJO403" s="403"/>
      <c r="JJP403" s="403"/>
      <c r="JJQ403" s="473"/>
      <c r="JJR403" s="472"/>
      <c r="JJS403" s="403"/>
      <c r="JJT403" s="358"/>
      <c r="JJU403" s="474"/>
      <c r="JJV403" s="455"/>
      <c r="JJW403" s="403"/>
      <c r="JJX403" s="403"/>
      <c r="JJY403" s="473"/>
      <c r="JJZ403" s="472"/>
      <c r="JKA403" s="403"/>
      <c r="JKB403" s="358"/>
      <c r="JKC403" s="474"/>
      <c r="JKD403" s="455"/>
      <c r="JKE403" s="403"/>
      <c r="JKF403" s="403"/>
      <c r="JKG403" s="473"/>
      <c r="JKH403" s="472"/>
      <c r="JKI403" s="403"/>
      <c r="JKJ403" s="358"/>
      <c r="JKK403" s="474"/>
      <c r="JKL403" s="455"/>
      <c r="JKM403" s="403"/>
      <c r="JKN403" s="403"/>
      <c r="JKO403" s="473"/>
      <c r="JKP403" s="472"/>
      <c r="JKQ403" s="403"/>
      <c r="JKR403" s="358"/>
      <c r="JKS403" s="474"/>
      <c r="JKT403" s="455"/>
      <c r="JKU403" s="403"/>
      <c r="JKV403" s="403"/>
      <c r="JKW403" s="473"/>
      <c r="JKX403" s="472"/>
      <c r="JKY403" s="403"/>
      <c r="JKZ403" s="358"/>
      <c r="JLA403" s="474"/>
      <c r="JLB403" s="455"/>
      <c r="JLC403" s="403"/>
      <c r="JLD403" s="403"/>
      <c r="JLE403" s="473"/>
      <c r="JLF403" s="472"/>
      <c r="JLG403" s="403"/>
      <c r="JLH403" s="358"/>
      <c r="JLI403" s="474"/>
      <c r="JLJ403" s="455"/>
      <c r="JLK403" s="403"/>
      <c r="JLL403" s="403"/>
      <c r="JLM403" s="473"/>
      <c r="JLN403" s="472"/>
      <c r="JLO403" s="403"/>
      <c r="JLP403" s="358"/>
      <c r="JLQ403" s="474"/>
      <c r="JLR403" s="455"/>
      <c r="JLS403" s="403"/>
      <c r="JLT403" s="403"/>
      <c r="JLU403" s="473"/>
      <c r="JLV403" s="472"/>
      <c r="JLW403" s="403"/>
      <c r="JLX403" s="358"/>
      <c r="JLY403" s="474"/>
      <c r="JLZ403" s="455"/>
      <c r="JMA403" s="403"/>
      <c r="JMB403" s="403"/>
      <c r="JMC403" s="473"/>
      <c r="JMD403" s="472"/>
      <c r="JME403" s="403"/>
      <c r="JMF403" s="358"/>
      <c r="JMG403" s="474"/>
      <c r="JMH403" s="455"/>
      <c r="JMI403" s="403"/>
      <c r="JMJ403" s="403"/>
      <c r="JMK403" s="473"/>
      <c r="JML403" s="472"/>
      <c r="JMM403" s="403"/>
      <c r="JMN403" s="358"/>
      <c r="JMO403" s="474"/>
      <c r="JMP403" s="455"/>
      <c r="JMQ403" s="403"/>
      <c r="JMR403" s="403"/>
      <c r="JMS403" s="473"/>
      <c r="JMT403" s="472"/>
      <c r="JMU403" s="403"/>
      <c r="JMV403" s="358"/>
      <c r="JMW403" s="474"/>
      <c r="JMX403" s="455"/>
      <c r="JMY403" s="403"/>
      <c r="JMZ403" s="403"/>
      <c r="JNA403" s="473"/>
      <c r="JNB403" s="472"/>
      <c r="JNC403" s="403"/>
      <c r="JND403" s="358"/>
      <c r="JNE403" s="474"/>
      <c r="JNF403" s="455"/>
      <c r="JNG403" s="403"/>
      <c r="JNH403" s="403"/>
      <c r="JNI403" s="473"/>
      <c r="JNJ403" s="472"/>
      <c r="JNK403" s="403"/>
      <c r="JNL403" s="358"/>
      <c r="JNM403" s="474"/>
      <c r="JNN403" s="455"/>
      <c r="JNO403" s="403"/>
      <c r="JNP403" s="403"/>
      <c r="JNQ403" s="473"/>
      <c r="JNR403" s="472"/>
      <c r="JNS403" s="403"/>
      <c r="JNT403" s="358"/>
      <c r="JNU403" s="474"/>
      <c r="JNV403" s="455"/>
      <c r="JNW403" s="403"/>
      <c r="JNX403" s="403"/>
      <c r="JNY403" s="473"/>
      <c r="JNZ403" s="472"/>
      <c r="JOA403" s="403"/>
      <c r="JOB403" s="358"/>
      <c r="JOC403" s="474"/>
      <c r="JOD403" s="455"/>
      <c r="JOE403" s="403"/>
      <c r="JOF403" s="403"/>
      <c r="JOG403" s="473"/>
      <c r="JOH403" s="472"/>
      <c r="JOI403" s="403"/>
      <c r="JOJ403" s="358"/>
      <c r="JOK403" s="474"/>
      <c r="JOL403" s="455"/>
      <c r="JOM403" s="403"/>
      <c r="JON403" s="403"/>
      <c r="JOO403" s="473"/>
      <c r="JOP403" s="472"/>
      <c r="JOQ403" s="403"/>
      <c r="JOR403" s="358"/>
      <c r="JOS403" s="474"/>
      <c r="JOT403" s="455"/>
      <c r="JOU403" s="403"/>
      <c r="JOV403" s="403"/>
      <c r="JOW403" s="473"/>
      <c r="JOX403" s="472"/>
      <c r="JOY403" s="403"/>
      <c r="JOZ403" s="358"/>
      <c r="JPA403" s="474"/>
      <c r="JPB403" s="455"/>
      <c r="JPC403" s="403"/>
      <c r="JPD403" s="403"/>
      <c r="JPE403" s="473"/>
      <c r="JPF403" s="472"/>
      <c r="JPG403" s="403"/>
      <c r="JPH403" s="358"/>
      <c r="JPI403" s="474"/>
      <c r="JPJ403" s="455"/>
      <c r="JPK403" s="403"/>
      <c r="JPL403" s="403"/>
      <c r="JPM403" s="473"/>
      <c r="JPN403" s="472"/>
      <c r="JPO403" s="403"/>
      <c r="JPP403" s="358"/>
      <c r="JPQ403" s="474"/>
      <c r="JPR403" s="455"/>
      <c r="JPS403" s="403"/>
      <c r="JPT403" s="403"/>
      <c r="JPU403" s="473"/>
      <c r="JPV403" s="472"/>
      <c r="JPW403" s="403"/>
      <c r="JPX403" s="358"/>
      <c r="JPY403" s="474"/>
      <c r="JPZ403" s="455"/>
      <c r="JQA403" s="403"/>
      <c r="JQB403" s="403"/>
      <c r="JQC403" s="473"/>
      <c r="JQD403" s="472"/>
      <c r="JQE403" s="403"/>
      <c r="JQF403" s="358"/>
      <c r="JQG403" s="474"/>
      <c r="JQH403" s="455"/>
      <c r="JQI403" s="403"/>
      <c r="JQJ403" s="403"/>
      <c r="JQK403" s="473"/>
      <c r="JQL403" s="472"/>
      <c r="JQM403" s="403"/>
      <c r="JQN403" s="358"/>
      <c r="JQO403" s="474"/>
      <c r="JQP403" s="455"/>
      <c r="JQQ403" s="403"/>
      <c r="JQR403" s="403"/>
      <c r="JQS403" s="473"/>
      <c r="JQT403" s="472"/>
      <c r="JQU403" s="403"/>
      <c r="JQV403" s="358"/>
      <c r="JQW403" s="474"/>
      <c r="JQX403" s="455"/>
      <c r="JQY403" s="403"/>
      <c r="JQZ403" s="403"/>
      <c r="JRA403" s="473"/>
      <c r="JRB403" s="472"/>
      <c r="JRC403" s="403"/>
      <c r="JRD403" s="358"/>
      <c r="JRE403" s="474"/>
      <c r="JRF403" s="455"/>
      <c r="JRG403" s="403"/>
      <c r="JRH403" s="403"/>
      <c r="JRI403" s="473"/>
      <c r="JRJ403" s="472"/>
      <c r="JRK403" s="403"/>
      <c r="JRL403" s="358"/>
      <c r="JRM403" s="474"/>
      <c r="JRN403" s="455"/>
      <c r="JRO403" s="403"/>
      <c r="JRP403" s="403"/>
      <c r="JRQ403" s="473"/>
      <c r="JRR403" s="472"/>
      <c r="JRS403" s="403"/>
      <c r="JRT403" s="358"/>
      <c r="JRU403" s="474"/>
      <c r="JRV403" s="455"/>
      <c r="JRW403" s="403"/>
      <c r="JRX403" s="403"/>
      <c r="JRY403" s="473"/>
      <c r="JRZ403" s="472"/>
      <c r="JSA403" s="403"/>
      <c r="JSB403" s="358"/>
      <c r="JSC403" s="474"/>
      <c r="JSD403" s="455"/>
      <c r="JSE403" s="403"/>
      <c r="JSF403" s="403"/>
      <c r="JSG403" s="473"/>
      <c r="JSH403" s="472"/>
      <c r="JSI403" s="403"/>
      <c r="JSJ403" s="358"/>
      <c r="JSK403" s="474"/>
      <c r="JSL403" s="455"/>
      <c r="JSM403" s="403"/>
      <c r="JSN403" s="403"/>
      <c r="JSO403" s="473"/>
      <c r="JSP403" s="472"/>
      <c r="JSQ403" s="403"/>
      <c r="JSR403" s="358"/>
      <c r="JSS403" s="474"/>
      <c r="JST403" s="455"/>
      <c r="JSU403" s="403"/>
      <c r="JSV403" s="403"/>
      <c r="JSW403" s="473"/>
      <c r="JSX403" s="472"/>
      <c r="JSY403" s="403"/>
      <c r="JSZ403" s="358"/>
      <c r="JTA403" s="474"/>
      <c r="JTB403" s="455"/>
      <c r="JTC403" s="403"/>
      <c r="JTD403" s="403"/>
      <c r="JTE403" s="473"/>
      <c r="JTF403" s="472"/>
      <c r="JTG403" s="403"/>
      <c r="JTH403" s="358"/>
      <c r="JTI403" s="474"/>
      <c r="JTJ403" s="455"/>
      <c r="JTK403" s="403"/>
      <c r="JTL403" s="403"/>
      <c r="JTM403" s="473"/>
      <c r="JTN403" s="472"/>
      <c r="JTO403" s="403"/>
      <c r="JTP403" s="358"/>
      <c r="JTQ403" s="474"/>
      <c r="JTR403" s="455"/>
      <c r="JTS403" s="403"/>
      <c r="JTT403" s="403"/>
      <c r="JTU403" s="473"/>
      <c r="JTV403" s="472"/>
      <c r="JTW403" s="403"/>
      <c r="JTX403" s="358"/>
      <c r="JTY403" s="474"/>
      <c r="JTZ403" s="455"/>
      <c r="JUA403" s="403"/>
      <c r="JUB403" s="403"/>
      <c r="JUC403" s="473"/>
      <c r="JUD403" s="472"/>
      <c r="JUE403" s="403"/>
      <c r="JUF403" s="358"/>
      <c r="JUG403" s="474"/>
      <c r="JUH403" s="455"/>
      <c r="JUI403" s="403"/>
      <c r="JUJ403" s="403"/>
      <c r="JUK403" s="473"/>
      <c r="JUL403" s="472"/>
      <c r="JUM403" s="403"/>
      <c r="JUN403" s="358"/>
      <c r="JUO403" s="474"/>
      <c r="JUP403" s="455"/>
      <c r="JUQ403" s="403"/>
      <c r="JUR403" s="403"/>
      <c r="JUS403" s="473"/>
      <c r="JUT403" s="472"/>
      <c r="JUU403" s="403"/>
      <c r="JUV403" s="358"/>
      <c r="JUW403" s="474"/>
      <c r="JUX403" s="455"/>
      <c r="JUY403" s="403"/>
      <c r="JUZ403" s="403"/>
      <c r="JVA403" s="473"/>
      <c r="JVB403" s="472"/>
      <c r="JVC403" s="403"/>
      <c r="JVD403" s="358"/>
      <c r="JVE403" s="474"/>
      <c r="JVF403" s="455"/>
      <c r="JVG403" s="403"/>
      <c r="JVH403" s="403"/>
      <c r="JVI403" s="473"/>
      <c r="JVJ403" s="472"/>
      <c r="JVK403" s="403"/>
      <c r="JVL403" s="358"/>
      <c r="JVM403" s="474"/>
      <c r="JVN403" s="455"/>
      <c r="JVO403" s="403"/>
      <c r="JVP403" s="403"/>
      <c r="JVQ403" s="473"/>
      <c r="JVR403" s="472"/>
      <c r="JVS403" s="403"/>
      <c r="JVT403" s="358"/>
      <c r="JVU403" s="474"/>
      <c r="JVV403" s="455"/>
      <c r="JVW403" s="403"/>
      <c r="JVX403" s="403"/>
      <c r="JVY403" s="473"/>
      <c r="JVZ403" s="472"/>
      <c r="JWA403" s="403"/>
      <c r="JWB403" s="358"/>
      <c r="JWC403" s="474"/>
      <c r="JWD403" s="455"/>
      <c r="JWE403" s="403"/>
      <c r="JWF403" s="403"/>
      <c r="JWG403" s="473"/>
      <c r="JWH403" s="472"/>
      <c r="JWI403" s="403"/>
      <c r="JWJ403" s="358"/>
      <c r="JWK403" s="474"/>
      <c r="JWL403" s="455"/>
      <c r="JWM403" s="403"/>
      <c r="JWN403" s="403"/>
      <c r="JWO403" s="473"/>
      <c r="JWP403" s="472"/>
      <c r="JWQ403" s="403"/>
      <c r="JWR403" s="358"/>
      <c r="JWS403" s="474"/>
      <c r="JWT403" s="455"/>
      <c r="JWU403" s="403"/>
      <c r="JWV403" s="403"/>
      <c r="JWW403" s="473"/>
      <c r="JWX403" s="472"/>
      <c r="JWY403" s="403"/>
      <c r="JWZ403" s="358"/>
      <c r="JXA403" s="474"/>
      <c r="JXB403" s="455"/>
      <c r="JXC403" s="403"/>
      <c r="JXD403" s="403"/>
      <c r="JXE403" s="473"/>
      <c r="JXF403" s="472"/>
      <c r="JXG403" s="403"/>
      <c r="JXH403" s="358"/>
      <c r="JXI403" s="474"/>
      <c r="JXJ403" s="455"/>
      <c r="JXK403" s="403"/>
      <c r="JXL403" s="403"/>
      <c r="JXM403" s="473"/>
      <c r="JXN403" s="472"/>
      <c r="JXO403" s="403"/>
      <c r="JXP403" s="358"/>
      <c r="JXQ403" s="474"/>
      <c r="JXR403" s="455"/>
      <c r="JXS403" s="403"/>
      <c r="JXT403" s="403"/>
      <c r="JXU403" s="473"/>
      <c r="JXV403" s="472"/>
      <c r="JXW403" s="403"/>
      <c r="JXX403" s="358"/>
      <c r="JXY403" s="474"/>
      <c r="JXZ403" s="455"/>
      <c r="JYA403" s="403"/>
      <c r="JYB403" s="403"/>
      <c r="JYC403" s="473"/>
      <c r="JYD403" s="472"/>
      <c r="JYE403" s="403"/>
      <c r="JYF403" s="358"/>
      <c r="JYG403" s="474"/>
      <c r="JYH403" s="455"/>
      <c r="JYI403" s="403"/>
      <c r="JYJ403" s="403"/>
      <c r="JYK403" s="473"/>
      <c r="JYL403" s="472"/>
      <c r="JYM403" s="403"/>
      <c r="JYN403" s="358"/>
      <c r="JYO403" s="474"/>
      <c r="JYP403" s="455"/>
      <c r="JYQ403" s="403"/>
      <c r="JYR403" s="403"/>
      <c r="JYS403" s="473"/>
      <c r="JYT403" s="472"/>
      <c r="JYU403" s="403"/>
      <c r="JYV403" s="358"/>
      <c r="JYW403" s="474"/>
      <c r="JYX403" s="455"/>
      <c r="JYY403" s="403"/>
      <c r="JYZ403" s="403"/>
      <c r="JZA403" s="473"/>
      <c r="JZB403" s="472"/>
      <c r="JZC403" s="403"/>
      <c r="JZD403" s="358"/>
      <c r="JZE403" s="474"/>
      <c r="JZF403" s="455"/>
      <c r="JZG403" s="403"/>
      <c r="JZH403" s="403"/>
      <c r="JZI403" s="473"/>
      <c r="JZJ403" s="472"/>
      <c r="JZK403" s="403"/>
      <c r="JZL403" s="358"/>
      <c r="JZM403" s="474"/>
      <c r="JZN403" s="455"/>
      <c r="JZO403" s="403"/>
      <c r="JZP403" s="403"/>
      <c r="JZQ403" s="473"/>
      <c r="JZR403" s="472"/>
      <c r="JZS403" s="403"/>
      <c r="JZT403" s="358"/>
      <c r="JZU403" s="474"/>
      <c r="JZV403" s="455"/>
      <c r="JZW403" s="403"/>
      <c r="JZX403" s="403"/>
      <c r="JZY403" s="473"/>
      <c r="JZZ403" s="472"/>
      <c r="KAA403" s="403"/>
      <c r="KAB403" s="358"/>
      <c r="KAC403" s="474"/>
      <c r="KAD403" s="455"/>
      <c r="KAE403" s="403"/>
      <c r="KAF403" s="403"/>
      <c r="KAG403" s="473"/>
      <c r="KAH403" s="472"/>
      <c r="KAI403" s="403"/>
      <c r="KAJ403" s="358"/>
      <c r="KAK403" s="474"/>
      <c r="KAL403" s="455"/>
      <c r="KAM403" s="403"/>
      <c r="KAN403" s="403"/>
      <c r="KAO403" s="473"/>
      <c r="KAP403" s="472"/>
      <c r="KAQ403" s="403"/>
      <c r="KAR403" s="358"/>
      <c r="KAS403" s="474"/>
      <c r="KAT403" s="455"/>
      <c r="KAU403" s="403"/>
      <c r="KAV403" s="403"/>
      <c r="KAW403" s="473"/>
      <c r="KAX403" s="472"/>
      <c r="KAY403" s="403"/>
      <c r="KAZ403" s="358"/>
      <c r="KBA403" s="474"/>
      <c r="KBB403" s="455"/>
      <c r="KBC403" s="403"/>
      <c r="KBD403" s="403"/>
      <c r="KBE403" s="473"/>
      <c r="KBF403" s="472"/>
      <c r="KBG403" s="403"/>
      <c r="KBH403" s="358"/>
      <c r="KBI403" s="474"/>
      <c r="KBJ403" s="455"/>
      <c r="KBK403" s="403"/>
      <c r="KBL403" s="403"/>
      <c r="KBM403" s="473"/>
      <c r="KBN403" s="472"/>
      <c r="KBO403" s="403"/>
      <c r="KBP403" s="358"/>
      <c r="KBQ403" s="474"/>
      <c r="KBR403" s="455"/>
      <c r="KBS403" s="403"/>
      <c r="KBT403" s="403"/>
      <c r="KBU403" s="473"/>
      <c r="KBV403" s="472"/>
      <c r="KBW403" s="403"/>
      <c r="KBX403" s="358"/>
      <c r="KBY403" s="474"/>
      <c r="KBZ403" s="455"/>
      <c r="KCA403" s="403"/>
      <c r="KCB403" s="403"/>
      <c r="KCC403" s="473"/>
      <c r="KCD403" s="472"/>
      <c r="KCE403" s="403"/>
      <c r="KCF403" s="358"/>
      <c r="KCG403" s="474"/>
      <c r="KCH403" s="455"/>
      <c r="KCI403" s="403"/>
      <c r="KCJ403" s="403"/>
      <c r="KCK403" s="473"/>
      <c r="KCL403" s="472"/>
      <c r="KCM403" s="403"/>
      <c r="KCN403" s="358"/>
      <c r="KCO403" s="474"/>
      <c r="KCP403" s="455"/>
      <c r="KCQ403" s="403"/>
      <c r="KCR403" s="403"/>
      <c r="KCS403" s="473"/>
      <c r="KCT403" s="472"/>
      <c r="KCU403" s="403"/>
      <c r="KCV403" s="358"/>
      <c r="KCW403" s="474"/>
      <c r="KCX403" s="455"/>
      <c r="KCY403" s="403"/>
      <c r="KCZ403" s="403"/>
      <c r="KDA403" s="473"/>
      <c r="KDB403" s="472"/>
      <c r="KDC403" s="403"/>
      <c r="KDD403" s="358"/>
      <c r="KDE403" s="474"/>
      <c r="KDF403" s="455"/>
      <c r="KDG403" s="403"/>
      <c r="KDH403" s="403"/>
      <c r="KDI403" s="473"/>
      <c r="KDJ403" s="472"/>
      <c r="KDK403" s="403"/>
      <c r="KDL403" s="358"/>
      <c r="KDM403" s="474"/>
      <c r="KDN403" s="455"/>
      <c r="KDO403" s="403"/>
      <c r="KDP403" s="403"/>
      <c r="KDQ403" s="473"/>
      <c r="KDR403" s="472"/>
      <c r="KDS403" s="403"/>
      <c r="KDT403" s="358"/>
      <c r="KDU403" s="474"/>
      <c r="KDV403" s="455"/>
      <c r="KDW403" s="403"/>
      <c r="KDX403" s="403"/>
      <c r="KDY403" s="473"/>
      <c r="KDZ403" s="472"/>
      <c r="KEA403" s="403"/>
      <c r="KEB403" s="358"/>
      <c r="KEC403" s="474"/>
      <c r="KED403" s="455"/>
      <c r="KEE403" s="403"/>
      <c r="KEF403" s="403"/>
      <c r="KEG403" s="473"/>
      <c r="KEH403" s="472"/>
      <c r="KEI403" s="403"/>
      <c r="KEJ403" s="358"/>
      <c r="KEK403" s="474"/>
      <c r="KEL403" s="455"/>
      <c r="KEM403" s="403"/>
      <c r="KEN403" s="403"/>
      <c r="KEO403" s="473"/>
      <c r="KEP403" s="472"/>
      <c r="KEQ403" s="403"/>
      <c r="KER403" s="358"/>
      <c r="KES403" s="474"/>
      <c r="KET403" s="455"/>
      <c r="KEU403" s="403"/>
      <c r="KEV403" s="403"/>
      <c r="KEW403" s="473"/>
      <c r="KEX403" s="472"/>
      <c r="KEY403" s="403"/>
      <c r="KEZ403" s="358"/>
      <c r="KFA403" s="474"/>
      <c r="KFB403" s="455"/>
      <c r="KFC403" s="403"/>
      <c r="KFD403" s="403"/>
      <c r="KFE403" s="473"/>
      <c r="KFF403" s="472"/>
      <c r="KFG403" s="403"/>
      <c r="KFH403" s="358"/>
      <c r="KFI403" s="474"/>
      <c r="KFJ403" s="455"/>
      <c r="KFK403" s="403"/>
      <c r="KFL403" s="403"/>
      <c r="KFM403" s="473"/>
      <c r="KFN403" s="472"/>
      <c r="KFO403" s="403"/>
      <c r="KFP403" s="358"/>
      <c r="KFQ403" s="474"/>
      <c r="KFR403" s="455"/>
      <c r="KFS403" s="403"/>
      <c r="KFT403" s="403"/>
      <c r="KFU403" s="473"/>
      <c r="KFV403" s="472"/>
      <c r="KFW403" s="403"/>
      <c r="KFX403" s="358"/>
      <c r="KFY403" s="474"/>
      <c r="KFZ403" s="455"/>
      <c r="KGA403" s="403"/>
      <c r="KGB403" s="403"/>
      <c r="KGC403" s="473"/>
      <c r="KGD403" s="472"/>
      <c r="KGE403" s="403"/>
      <c r="KGF403" s="358"/>
      <c r="KGG403" s="474"/>
      <c r="KGH403" s="455"/>
      <c r="KGI403" s="403"/>
      <c r="KGJ403" s="403"/>
      <c r="KGK403" s="473"/>
      <c r="KGL403" s="472"/>
      <c r="KGM403" s="403"/>
      <c r="KGN403" s="358"/>
      <c r="KGO403" s="474"/>
      <c r="KGP403" s="455"/>
      <c r="KGQ403" s="403"/>
      <c r="KGR403" s="403"/>
      <c r="KGS403" s="473"/>
      <c r="KGT403" s="472"/>
      <c r="KGU403" s="403"/>
      <c r="KGV403" s="358"/>
      <c r="KGW403" s="474"/>
      <c r="KGX403" s="455"/>
      <c r="KGY403" s="403"/>
      <c r="KGZ403" s="403"/>
      <c r="KHA403" s="473"/>
      <c r="KHB403" s="472"/>
      <c r="KHC403" s="403"/>
      <c r="KHD403" s="358"/>
      <c r="KHE403" s="474"/>
      <c r="KHF403" s="455"/>
      <c r="KHG403" s="403"/>
      <c r="KHH403" s="403"/>
      <c r="KHI403" s="473"/>
      <c r="KHJ403" s="472"/>
      <c r="KHK403" s="403"/>
      <c r="KHL403" s="358"/>
      <c r="KHM403" s="474"/>
      <c r="KHN403" s="455"/>
      <c r="KHO403" s="403"/>
      <c r="KHP403" s="403"/>
      <c r="KHQ403" s="473"/>
      <c r="KHR403" s="472"/>
      <c r="KHS403" s="403"/>
      <c r="KHT403" s="358"/>
      <c r="KHU403" s="474"/>
      <c r="KHV403" s="455"/>
      <c r="KHW403" s="403"/>
      <c r="KHX403" s="403"/>
      <c r="KHY403" s="473"/>
      <c r="KHZ403" s="472"/>
      <c r="KIA403" s="403"/>
      <c r="KIB403" s="358"/>
      <c r="KIC403" s="474"/>
      <c r="KID403" s="455"/>
      <c r="KIE403" s="403"/>
      <c r="KIF403" s="403"/>
      <c r="KIG403" s="473"/>
      <c r="KIH403" s="472"/>
      <c r="KII403" s="403"/>
      <c r="KIJ403" s="358"/>
      <c r="KIK403" s="474"/>
      <c r="KIL403" s="455"/>
      <c r="KIM403" s="403"/>
      <c r="KIN403" s="403"/>
      <c r="KIO403" s="473"/>
      <c r="KIP403" s="472"/>
      <c r="KIQ403" s="403"/>
      <c r="KIR403" s="358"/>
      <c r="KIS403" s="474"/>
      <c r="KIT403" s="455"/>
      <c r="KIU403" s="403"/>
      <c r="KIV403" s="403"/>
      <c r="KIW403" s="473"/>
      <c r="KIX403" s="472"/>
      <c r="KIY403" s="403"/>
      <c r="KIZ403" s="358"/>
      <c r="KJA403" s="474"/>
      <c r="KJB403" s="455"/>
      <c r="KJC403" s="403"/>
      <c r="KJD403" s="403"/>
      <c r="KJE403" s="473"/>
      <c r="KJF403" s="472"/>
      <c r="KJG403" s="403"/>
      <c r="KJH403" s="358"/>
      <c r="KJI403" s="474"/>
      <c r="KJJ403" s="455"/>
      <c r="KJK403" s="403"/>
      <c r="KJL403" s="403"/>
      <c r="KJM403" s="473"/>
      <c r="KJN403" s="472"/>
      <c r="KJO403" s="403"/>
      <c r="KJP403" s="358"/>
      <c r="KJQ403" s="474"/>
      <c r="KJR403" s="455"/>
      <c r="KJS403" s="403"/>
      <c r="KJT403" s="403"/>
      <c r="KJU403" s="473"/>
      <c r="KJV403" s="472"/>
      <c r="KJW403" s="403"/>
      <c r="KJX403" s="358"/>
      <c r="KJY403" s="474"/>
      <c r="KJZ403" s="455"/>
      <c r="KKA403" s="403"/>
      <c r="KKB403" s="403"/>
      <c r="KKC403" s="473"/>
      <c r="KKD403" s="472"/>
      <c r="KKE403" s="403"/>
      <c r="KKF403" s="358"/>
      <c r="KKG403" s="474"/>
      <c r="KKH403" s="455"/>
      <c r="KKI403" s="403"/>
      <c r="KKJ403" s="403"/>
      <c r="KKK403" s="473"/>
      <c r="KKL403" s="472"/>
      <c r="KKM403" s="403"/>
      <c r="KKN403" s="358"/>
      <c r="KKO403" s="474"/>
      <c r="KKP403" s="455"/>
      <c r="KKQ403" s="403"/>
      <c r="KKR403" s="403"/>
      <c r="KKS403" s="473"/>
      <c r="KKT403" s="472"/>
      <c r="KKU403" s="403"/>
      <c r="KKV403" s="358"/>
      <c r="KKW403" s="474"/>
      <c r="KKX403" s="455"/>
      <c r="KKY403" s="403"/>
      <c r="KKZ403" s="403"/>
      <c r="KLA403" s="473"/>
      <c r="KLB403" s="472"/>
      <c r="KLC403" s="403"/>
      <c r="KLD403" s="358"/>
      <c r="KLE403" s="474"/>
      <c r="KLF403" s="455"/>
      <c r="KLG403" s="403"/>
      <c r="KLH403" s="403"/>
      <c r="KLI403" s="473"/>
      <c r="KLJ403" s="472"/>
      <c r="KLK403" s="403"/>
      <c r="KLL403" s="358"/>
      <c r="KLM403" s="474"/>
      <c r="KLN403" s="455"/>
      <c r="KLO403" s="403"/>
      <c r="KLP403" s="403"/>
      <c r="KLQ403" s="473"/>
      <c r="KLR403" s="472"/>
      <c r="KLS403" s="403"/>
      <c r="KLT403" s="358"/>
      <c r="KLU403" s="474"/>
      <c r="KLV403" s="455"/>
      <c r="KLW403" s="403"/>
      <c r="KLX403" s="403"/>
      <c r="KLY403" s="473"/>
      <c r="KLZ403" s="472"/>
      <c r="KMA403" s="403"/>
      <c r="KMB403" s="358"/>
      <c r="KMC403" s="474"/>
      <c r="KMD403" s="455"/>
      <c r="KME403" s="403"/>
      <c r="KMF403" s="403"/>
      <c r="KMG403" s="473"/>
      <c r="KMH403" s="472"/>
      <c r="KMI403" s="403"/>
      <c r="KMJ403" s="358"/>
      <c r="KMK403" s="474"/>
      <c r="KML403" s="455"/>
      <c r="KMM403" s="403"/>
      <c r="KMN403" s="403"/>
      <c r="KMO403" s="473"/>
      <c r="KMP403" s="472"/>
      <c r="KMQ403" s="403"/>
      <c r="KMR403" s="358"/>
      <c r="KMS403" s="474"/>
      <c r="KMT403" s="455"/>
      <c r="KMU403" s="403"/>
      <c r="KMV403" s="403"/>
      <c r="KMW403" s="473"/>
      <c r="KMX403" s="472"/>
      <c r="KMY403" s="403"/>
      <c r="KMZ403" s="358"/>
      <c r="KNA403" s="474"/>
      <c r="KNB403" s="455"/>
      <c r="KNC403" s="403"/>
      <c r="KND403" s="403"/>
      <c r="KNE403" s="473"/>
      <c r="KNF403" s="472"/>
      <c r="KNG403" s="403"/>
      <c r="KNH403" s="358"/>
      <c r="KNI403" s="474"/>
      <c r="KNJ403" s="455"/>
      <c r="KNK403" s="403"/>
      <c r="KNL403" s="403"/>
      <c r="KNM403" s="473"/>
      <c r="KNN403" s="472"/>
      <c r="KNO403" s="403"/>
      <c r="KNP403" s="358"/>
      <c r="KNQ403" s="474"/>
      <c r="KNR403" s="455"/>
      <c r="KNS403" s="403"/>
      <c r="KNT403" s="403"/>
      <c r="KNU403" s="473"/>
      <c r="KNV403" s="472"/>
      <c r="KNW403" s="403"/>
      <c r="KNX403" s="358"/>
      <c r="KNY403" s="474"/>
      <c r="KNZ403" s="455"/>
      <c r="KOA403" s="403"/>
      <c r="KOB403" s="403"/>
      <c r="KOC403" s="473"/>
      <c r="KOD403" s="472"/>
      <c r="KOE403" s="403"/>
      <c r="KOF403" s="358"/>
      <c r="KOG403" s="474"/>
      <c r="KOH403" s="455"/>
      <c r="KOI403" s="403"/>
      <c r="KOJ403" s="403"/>
      <c r="KOK403" s="473"/>
      <c r="KOL403" s="472"/>
      <c r="KOM403" s="403"/>
      <c r="KON403" s="358"/>
      <c r="KOO403" s="474"/>
      <c r="KOP403" s="455"/>
      <c r="KOQ403" s="403"/>
      <c r="KOR403" s="403"/>
      <c r="KOS403" s="473"/>
      <c r="KOT403" s="472"/>
      <c r="KOU403" s="403"/>
      <c r="KOV403" s="358"/>
      <c r="KOW403" s="474"/>
      <c r="KOX403" s="455"/>
      <c r="KOY403" s="403"/>
      <c r="KOZ403" s="403"/>
      <c r="KPA403" s="473"/>
      <c r="KPB403" s="472"/>
      <c r="KPC403" s="403"/>
      <c r="KPD403" s="358"/>
      <c r="KPE403" s="474"/>
      <c r="KPF403" s="455"/>
      <c r="KPG403" s="403"/>
      <c r="KPH403" s="403"/>
      <c r="KPI403" s="473"/>
      <c r="KPJ403" s="472"/>
      <c r="KPK403" s="403"/>
      <c r="KPL403" s="358"/>
      <c r="KPM403" s="474"/>
      <c r="KPN403" s="455"/>
      <c r="KPO403" s="403"/>
      <c r="KPP403" s="403"/>
      <c r="KPQ403" s="473"/>
      <c r="KPR403" s="472"/>
      <c r="KPS403" s="403"/>
      <c r="KPT403" s="358"/>
      <c r="KPU403" s="474"/>
      <c r="KPV403" s="455"/>
      <c r="KPW403" s="403"/>
      <c r="KPX403" s="403"/>
      <c r="KPY403" s="473"/>
      <c r="KPZ403" s="472"/>
      <c r="KQA403" s="403"/>
      <c r="KQB403" s="358"/>
      <c r="KQC403" s="474"/>
      <c r="KQD403" s="455"/>
      <c r="KQE403" s="403"/>
      <c r="KQF403" s="403"/>
      <c r="KQG403" s="473"/>
      <c r="KQH403" s="472"/>
      <c r="KQI403" s="403"/>
      <c r="KQJ403" s="358"/>
      <c r="KQK403" s="474"/>
      <c r="KQL403" s="455"/>
      <c r="KQM403" s="403"/>
      <c r="KQN403" s="403"/>
      <c r="KQO403" s="473"/>
      <c r="KQP403" s="472"/>
      <c r="KQQ403" s="403"/>
      <c r="KQR403" s="358"/>
      <c r="KQS403" s="474"/>
      <c r="KQT403" s="455"/>
      <c r="KQU403" s="403"/>
      <c r="KQV403" s="403"/>
      <c r="KQW403" s="473"/>
      <c r="KQX403" s="472"/>
      <c r="KQY403" s="403"/>
      <c r="KQZ403" s="358"/>
      <c r="KRA403" s="474"/>
      <c r="KRB403" s="455"/>
      <c r="KRC403" s="403"/>
      <c r="KRD403" s="403"/>
      <c r="KRE403" s="473"/>
      <c r="KRF403" s="472"/>
      <c r="KRG403" s="403"/>
      <c r="KRH403" s="358"/>
      <c r="KRI403" s="474"/>
      <c r="KRJ403" s="455"/>
      <c r="KRK403" s="403"/>
      <c r="KRL403" s="403"/>
      <c r="KRM403" s="473"/>
      <c r="KRN403" s="472"/>
      <c r="KRO403" s="403"/>
      <c r="KRP403" s="358"/>
      <c r="KRQ403" s="474"/>
      <c r="KRR403" s="455"/>
      <c r="KRS403" s="403"/>
      <c r="KRT403" s="403"/>
      <c r="KRU403" s="473"/>
      <c r="KRV403" s="472"/>
      <c r="KRW403" s="403"/>
      <c r="KRX403" s="358"/>
      <c r="KRY403" s="474"/>
      <c r="KRZ403" s="455"/>
      <c r="KSA403" s="403"/>
      <c r="KSB403" s="403"/>
      <c r="KSC403" s="473"/>
      <c r="KSD403" s="472"/>
      <c r="KSE403" s="403"/>
      <c r="KSF403" s="358"/>
      <c r="KSG403" s="474"/>
      <c r="KSH403" s="455"/>
      <c r="KSI403" s="403"/>
      <c r="KSJ403" s="403"/>
      <c r="KSK403" s="473"/>
      <c r="KSL403" s="472"/>
      <c r="KSM403" s="403"/>
      <c r="KSN403" s="358"/>
      <c r="KSO403" s="474"/>
      <c r="KSP403" s="455"/>
      <c r="KSQ403" s="403"/>
      <c r="KSR403" s="403"/>
      <c r="KSS403" s="473"/>
      <c r="KST403" s="472"/>
      <c r="KSU403" s="403"/>
      <c r="KSV403" s="358"/>
      <c r="KSW403" s="474"/>
      <c r="KSX403" s="455"/>
      <c r="KSY403" s="403"/>
      <c r="KSZ403" s="403"/>
      <c r="KTA403" s="473"/>
      <c r="KTB403" s="472"/>
      <c r="KTC403" s="403"/>
      <c r="KTD403" s="358"/>
      <c r="KTE403" s="474"/>
      <c r="KTF403" s="455"/>
      <c r="KTG403" s="403"/>
      <c r="KTH403" s="403"/>
      <c r="KTI403" s="473"/>
      <c r="KTJ403" s="472"/>
      <c r="KTK403" s="403"/>
      <c r="KTL403" s="358"/>
      <c r="KTM403" s="474"/>
      <c r="KTN403" s="455"/>
      <c r="KTO403" s="403"/>
      <c r="KTP403" s="403"/>
      <c r="KTQ403" s="473"/>
      <c r="KTR403" s="472"/>
      <c r="KTS403" s="403"/>
      <c r="KTT403" s="358"/>
      <c r="KTU403" s="474"/>
      <c r="KTV403" s="455"/>
      <c r="KTW403" s="403"/>
      <c r="KTX403" s="403"/>
      <c r="KTY403" s="473"/>
      <c r="KTZ403" s="472"/>
      <c r="KUA403" s="403"/>
      <c r="KUB403" s="358"/>
      <c r="KUC403" s="474"/>
      <c r="KUD403" s="455"/>
      <c r="KUE403" s="403"/>
      <c r="KUF403" s="403"/>
      <c r="KUG403" s="473"/>
      <c r="KUH403" s="472"/>
      <c r="KUI403" s="403"/>
      <c r="KUJ403" s="358"/>
      <c r="KUK403" s="474"/>
      <c r="KUL403" s="455"/>
      <c r="KUM403" s="403"/>
      <c r="KUN403" s="403"/>
      <c r="KUO403" s="473"/>
      <c r="KUP403" s="472"/>
      <c r="KUQ403" s="403"/>
      <c r="KUR403" s="358"/>
      <c r="KUS403" s="474"/>
      <c r="KUT403" s="455"/>
      <c r="KUU403" s="403"/>
      <c r="KUV403" s="403"/>
      <c r="KUW403" s="473"/>
      <c r="KUX403" s="472"/>
      <c r="KUY403" s="403"/>
      <c r="KUZ403" s="358"/>
      <c r="KVA403" s="474"/>
      <c r="KVB403" s="455"/>
      <c r="KVC403" s="403"/>
      <c r="KVD403" s="403"/>
      <c r="KVE403" s="473"/>
      <c r="KVF403" s="472"/>
      <c r="KVG403" s="403"/>
      <c r="KVH403" s="358"/>
      <c r="KVI403" s="474"/>
      <c r="KVJ403" s="455"/>
      <c r="KVK403" s="403"/>
      <c r="KVL403" s="403"/>
      <c r="KVM403" s="473"/>
      <c r="KVN403" s="472"/>
      <c r="KVO403" s="403"/>
      <c r="KVP403" s="358"/>
      <c r="KVQ403" s="474"/>
      <c r="KVR403" s="455"/>
      <c r="KVS403" s="403"/>
      <c r="KVT403" s="403"/>
      <c r="KVU403" s="473"/>
      <c r="KVV403" s="472"/>
      <c r="KVW403" s="403"/>
      <c r="KVX403" s="358"/>
      <c r="KVY403" s="474"/>
      <c r="KVZ403" s="455"/>
      <c r="KWA403" s="403"/>
      <c r="KWB403" s="403"/>
      <c r="KWC403" s="473"/>
      <c r="KWD403" s="472"/>
      <c r="KWE403" s="403"/>
      <c r="KWF403" s="358"/>
      <c r="KWG403" s="474"/>
      <c r="KWH403" s="455"/>
      <c r="KWI403" s="403"/>
      <c r="KWJ403" s="403"/>
      <c r="KWK403" s="473"/>
      <c r="KWL403" s="472"/>
      <c r="KWM403" s="403"/>
      <c r="KWN403" s="358"/>
      <c r="KWO403" s="474"/>
      <c r="KWP403" s="455"/>
      <c r="KWQ403" s="403"/>
      <c r="KWR403" s="403"/>
      <c r="KWS403" s="473"/>
      <c r="KWT403" s="472"/>
      <c r="KWU403" s="403"/>
      <c r="KWV403" s="358"/>
      <c r="KWW403" s="474"/>
      <c r="KWX403" s="455"/>
      <c r="KWY403" s="403"/>
      <c r="KWZ403" s="403"/>
      <c r="KXA403" s="473"/>
      <c r="KXB403" s="472"/>
      <c r="KXC403" s="403"/>
      <c r="KXD403" s="358"/>
      <c r="KXE403" s="474"/>
      <c r="KXF403" s="455"/>
      <c r="KXG403" s="403"/>
      <c r="KXH403" s="403"/>
      <c r="KXI403" s="473"/>
      <c r="KXJ403" s="472"/>
      <c r="KXK403" s="403"/>
      <c r="KXL403" s="358"/>
      <c r="KXM403" s="474"/>
      <c r="KXN403" s="455"/>
      <c r="KXO403" s="403"/>
      <c r="KXP403" s="403"/>
      <c r="KXQ403" s="473"/>
      <c r="KXR403" s="472"/>
      <c r="KXS403" s="403"/>
      <c r="KXT403" s="358"/>
      <c r="KXU403" s="474"/>
      <c r="KXV403" s="455"/>
      <c r="KXW403" s="403"/>
      <c r="KXX403" s="403"/>
      <c r="KXY403" s="473"/>
      <c r="KXZ403" s="472"/>
      <c r="KYA403" s="403"/>
      <c r="KYB403" s="358"/>
      <c r="KYC403" s="474"/>
      <c r="KYD403" s="455"/>
      <c r="KYE403" s="403"/>
      <c r="KYF403" s="403"/>
      <c r="KYG403" s="473"/>
      <c r="KYH403" s="472"/>
      <c r="KYI403" s="403"/>
      <c r="KYJ403" s="358"/>
      <c r="KYK403" s="474"/>
      <c r="KYL403" s="455"/>
      <c r="KYM403" s="403"/>
      <c r="KYN403" s="403"/>
      <c r="KYO403" s="473"/>
      <c r="KYP403" s="472"/>
      <c r="KYQ403" s="403"/>
      <c r="KYR403" s="358"/>
      <c r="KYS403" s="474"/>
      <c r="KYT403" s="455"/>
      <c r="KYU403" s="403"/>
      <c r="KYV403" s="403"/>
      <c r="KYW403" s="473"/>
      <c r="KYX403" s="472"/>
      <c r="KYY403" s="403"/>
      <c r="KYZ403" s="358"/>
      <c r="KZA403" s="474"/>
      <c r="KZB403" s="455"/>
      <c r="KZC403" s="403"/>
      <c r="KZD403" s="403"/>
      <c r="KZE403" s="473"/>
      <c r="KZF403" s="472"/>
      <c r="KZG403" s="403"/>
      <c r="KZH403" s="358"/>
      <c r="KZI403" s="474"/>
      <c r="KZJ403" s="455"/>
      <c r="KZK403" s="403"/>
      <c r="KZL403" s="403"/>
      <c r="KZM403" s="473"/>
      <c r="KZN403" s="472"/>
      <c r="KZO403" s="403"/>
      <c r="KZP403" s="358"/>
      <c r="KZQ403" s="474"/>
      <c r="KZR403" s="455"/>
      <c r="KZS403" s="403"/>
      <c r="KZT403" s="403"/>
      <c r="KZU403" s="473"/>
      <c r="KZV403" s="472"/>
      <c r="KZW403" s="403"/>
      <c r="KZX403" s="358"/>
      <c r="KZY403" s="474"/>
      <c r="KZZ403" s="455"/>
      <c r="LAA403" s="403"/>
      <c r="LAB403" s="403"/>
      <c r="LAC403" s="473"/>
      <c r="LAD403" s="472"/>
      <c r="LAE403" s="403"/>
      <c r="LAF403" s="358"/>
      <c r="LAG403" s="474"/>
      <c r="LAH403" s="455"/>
      <c r="LAI403" s="403"/>
      <c r="LAJ403" s="403"/>
      <c r="LAK403" s="473"/>
      <c r="LAL403" s="472"/>
      <c r="LAM403" s="403"/>
      <c r="LAN403" s="358"/>
      <c r="LAO403" s="474"/>
      <c r="LAP403" s="455"/>
      <c r="LAQ403" s="403"/>
      <c r="LAR403" s="403"/>
      <c r="LAS403" s="473"/>
      <c r="LAT403" s="472"/>
      <c r="LAU403" s="403"/>
      <c r="LAV403" s="358"/>
      <c r="LAW403" s="474"/>
      <c r="LAX403" s="455"/>
      <c r="LAY403" s="403"/>
      <c r="LAZ403" s="403"/>
      <c r="LBA403" s="473"/>
      <c r="LBB403" s="472"/>
      <c r="LBC403" s="403"/>
      <c r="LBD403" s="358"/>
      <c r="LBE403" s="474"/>
      <c r="LBF403" s="455"/>
      <c r="LBG403" s="403"/>
      <c r="LBH403" s="403"/>
      <c r="LBI403" s="473"/>
      <c r="LBJ403" s="472"/>
      <c r="LBK403" s="403"/>
      <c r="LBL403" s="358"/>
      <c r="LBM403" s="474"/>
      <c r="LBN403" s="455"/>
      <c r="LBO403" s="403"/>
      <c r="LBP403" s="403"/>
      <c r="LBQ403" s="473"/>
      <c r="LBR403" s="472"/>
      <c r="LBS403" s="403"/>
      <c r="LBT403" s="358"/>
      <c r="LBU403" s="474"/>
      <c r="LBV403" s="455"/>
      <c r="LBW403" s="403"/>
      <c r="LBX403" s="403"/>
      <c r="LBY403" s="473"/>
      <c r="LBZ403" s="472"/>
      <c r="LCA403" s="403"/>
      <c r="LCB403" s="358"/>
      <c r="LCC403" s="474"/>
      <c r="LCD403" s="455"/>
      <c r="LCE403" s="403"/>
      <c r="LCF403" s="403"/>
      <c r="LCG403" s="473"/>
      <c r="LCH403" s="472"/>
      <c r="LCI403" s="403"/>
      <c r="LCJ403" s="358"/>
      <c r="LCK403" s="474"/>
      <c r="LCL403" s="455"/>
      <c r="LCM403" s="403"/>
      <c r="LCN403" s="403"/>
      <c r="LCO403" s="473"/>
      <c r="LCP403" s="472"/>
      <c r="LCQ403" s="403"/>
      <c r="LCR403" s="358"/>
      <c r="LCS403" s="474"/>
      <c r="LCT403" s="455"/>
      <c r="LCU403" s="403"/>
      <c r="LCV403" s="403"/>
      <c r="LCW403" s="473"/>
      <c r="LCX403" s="472"/>
      <c r="LCY403" s="403"/>
      <c r="LCZ403" s="358"/>
      <c r="LDA403" s="474"/>
      <c r="LDB403" s="455"/>
      <c r="LDC403" s="403"/>
      <c r="LDD403" s="403"/>
      <c r="LDE403" s="473"/>
      <c r="LDF403" s="472"/>
      <c r="LDG403" s="403"/>
      <c r="LDH403" s="358"/>
      <c r="LDI403" s="474"/>
      <c r="LDJ403" s="455"/>
      <c r="LDK403" s="403"/>
      <c r="LDL403" s="403"/>
      <c r="LDM403" s="473"/>
      <c r="LDN403" s="472"/>
      <c r="LDO403" s="403"/>
      <c r="LDP403" s="358"/>
      <c r="LDQ403" s="474"/>
      <c r="LDR403" s="455"/>
      <c r="LDS403" s="403"/>
      <c r="LDT403" s="403"/>
      <c r="LDU403" s="473"/>
      <c r="LDV403" s="472"/>
      <c r="LDW403" s="403"/>
      <c r="LDX403" s="358"/>
      <c r="LDY403" s="474"/>
      <c r="LDZ403" s="455"/>
      <c r="LEA403" s="403"/>
      <c r="LEB403" s="403"/>
      <c r="LEC403" s="473"/>
      <c r="LED403" s="472"/>
      <c r="LEE403" s="403"/>
      <c r="LEF403" s="358"/>
      <c r="LEG403" s="474"/>
      <c r="LEH403" s="455"/>
      <c r="LEI403" s="403"/>
      <c r="LEJ403" s="403"/>
      <c r="LEK403" s="473"/>
      <c r="LEL403" s="472"/>
      <c r="LEM403" s="403"/>
      <c r="LEN403" s="358"/>
      <c r="LEO403" s="474"/>
      <c r="LEP403" s="455"/>
      <c r="LEQ403" s="403"/>
      <c r="LER403" s="403"/>
      <c r="LES403" s="473"/>
      <c r="LET403" s="472"/>
      <c r="LEU403" s="403"/>
      <c r="LEV403" s="358"/>
      <c r="LEW403" s="474"/>
      <c r="LEX403" s="455"/>
      <c r="LEY403" s="403"/>
      <c r="LEZ403" s="403"/>
      <c r="LFA403" s="473"/>
      <c r="LFB403" s="472"/>
      <c r="LFC403" s="403"/>
      <c r="LFD403" s="358"/>
      <c r="LFE403" s="474"/>
      <c r="LFF403" s="455"/>
      <c r="LFG403" s="403"/>
      <c r="LFH403" s="403"/>
      <c r="LFI403" s="473"/>
      <c r="LFJ403" s="472"/>
      <c r="LFK403" s="403"/>
      <c r="LFL403" s="358"/>
      <c r="LFM403" s="474"/>
      <c r="LFN403" s="455"/>
      <c r="LFO403" s="403"/>
      <c r="LFP403" s="403"/>
      <c r="LFQ403" s="473"/>
      <c r="LFR403" s="472"/>
      <c r="LFS403" s="403"/>
      <c r="LFT403" s="358"/>
      <c r="LFU403" s="474"/>
      <c r="LFV403" s="455"/>
      <c r="LFW403" s="403"/>
      <c r="LFX403" s="403"/>
      <c r="LFY403" s="473"/>
      <c r="LFZ403" s="472"/>
      <c r="LGA403" s="403"/>
      <c r="LGB403" s="358"/>
      <c r="LGC403" s="474"/>
      <c r="LGD403" s="455"/>
      <c r="LGE403" s="403"/>
      <c r="LGF403" s="403"/>
      <c r="LGG403" s="473"/>
      <c r="LGH403" s="472"/>
      <c r="LGI403" s="403"/>
      <c r="LGJ403" s="358"/>
      <c r="LGK403" s="474"/>
      <c r="LGL403" s="455"/>
      <c r="LGM403" s="403"/>
      <c r="LGN403" s="403"/>
      <c r="LGO403" s="473"/>
      <c r="LGP403" s="472"/>
      <c r="LGQ403" s="403"/>
      <c r="LGR403" s="358"/>
      <c r="LGS403" s="474"/>
      <c r="LGT403" s="455"/>
      <c r="LGU403" s="403"/>
      <c r="LGV403" s="403"/>
      <c r="LGW403" s="473"/>
      <c r="LGX403" s="472"/>
      <c r="LGY403" s="403"/>
      <c r="LGZ403" s="358"/>
      <c r="LHA403" s="474"/>
      <c r="LHB403" s="455"/>
      <c r="LHC403" s="403"/>
      <c r="LHD403" s="403"/>
      <c r="LHE403" s="473"/>
      <c r="LHF403" s="472"/>
      <c r="LHG403" s="403"/>
      <c r="LHH403" s="358"/>
      <c r="LHI403" s="474"/>
      <c r="LHJ403" s="455"/>
      <c r="LHK403" s="403"/>
      <c r="LHL403" s="403"/>
      <c r="LHM403" s="473"/>
      <c r="LHN403" s="472"/>
      <c r="LHO403" s="403"/>
      <c r="LHP403" s="358"/>
      <c r="LHQ403" s="474"/>
      <c r="LHR403" s="455"/>
      <c r="LHS403" s="403"/>
      <c r="LHT403" s="403"/>
      <c r="LHU403" s="473"/>
      <c r="LHV403" s="472"/>
      <c r="LHW403" s="403"/>
      <c r="LHX403" s="358"/>
      <c r="LHY403" s="474"/>
      <c r="LHZ403" s="455"/>
      <c r="LIA403" s="403"/>
      <c r="LIB403" s="403"/>
      <c r="LIC403" s="473"/>
      <c r="LID403" s="472"/>
      <c r="LIE403" s="403"/>
      <c r="LIF403" s="358"/>
      <c r="LIG403" s="474"/>
      <c r="LIH403" s="455"/>
      <c r="LII403" s="403"/>
      <c r="LIJ403" s="403"/>
      <c r="LIK403" s="473"/>
      <c r="LIL403" s="472"/>
      <c r="LIM403" s="403"/>
      <c r="LIN403" s="358"/>
      <c r="LIO403" s="474"/>
      <c r="LIP403" s="455"/>
      <c r="LIQ403" s="403"/>
      <c r="LIR403" s="403"/>
      <c r="LIS403" s="473"/>
      <c r="LIT403" s="472"/>
      <c r="LIU403" s="403"/>
      <c r="LIV403" s="358"/>
      <c r="LIW403" s="474"/>
      <c r="LIX403" s="455"/>
      <c r="LIY403" s="403"/>
      <c r="LIZ403" s="403"/>
      <c r="LJA403" s="473"/>
      <c r="LJB403" s="472"/>
      <c r="LJC403" s="403"/>
      <c r="LJD403" s="358"/>
      <c r="LJE403" s="474"/>
      <c r="LJF403" s="455"/>
      <c r="LJG403" s="403"/>
      <c r="LJH403" s="403"/>
      <c r="LJI403" s="473"/>
      <c r="LJJ403" s="472"/>
      <c r="LJK403" s="403"/>
      <c r="LJL403" s="358"/>
      <c r="LJM403" s="474"/>
      <c r="LJN403" s="455"/>
      <c r="LJO403" s="403"/>
      <c r="LJP403" s="403"/>
      <c r="LJQ403" s="473"/>
      <c r="LJR403" s="472"/>
      <c r="LJS403" s="403"/>
      <c r="LJT403" s="358"/>
      <c r="LJU403" s="474"/>
      <c r="LJV403" s="455"/>
      <c r="LJW403" s="403"/>
      <c r="LJX403" s="403"/>
      <c r="LJY403" s="473"/>
      <c r="LJZ403" s="472"/>
      <c r="LKA403" s="403"/>
      <c r="LKB403" s="358"/>
      <c r="LKC403" s="474"/>
      <c r="LKD403" s="455"/>
      <c r="LKE403" s="403"/>
      <c r="LKF403" s="403"/>
      <c r="LKG403" s="473"/>
      <c r="LKH403" s="472"/>
      <c r="LKI403" s="403"/>
      <c r="LKJ403" s="358"/>
      <c r="LKK403" s="474"/>
      <c r="LKL403" s="455"/>
      <c r="LKM403" s="403"/>
      <c r="LKN403" s="403"/>
      <c r="LKO403" s="473"/>
      <c r="LKP403" s="472"/>
      <c r="LKQ403" s="403"/>
      <c r="LKR403" s="358"/>
      <c r="LKS403" s="474"/>
      <c r="LKT403" s="455"/>
      <c r="LKU403" s="403"/>
      <c r="LKV403" s="403"/>
      <c r="LKW403" s="473"/>
      <c r="LKX403" s="472"/>
      <c r="LKY403" s="403"/>
      <c r="LKZ403" s="358"/>
      <c r="LLA403" s="474"/>
      <c r="LLB403" s="455"/>
      <c r="LLC403" s="403"/>
      <c r="LLD403" s="403"/>
      <c r="LLE403" s="473"/>
      <c r="LLF403" s="472"/>
      <c r="LLG403" s="403"/>
      <c r="LLH403" s="358"/>
      <c r="LLI403" s="474"/>
      <c r="LLJ403" s="455"/>
      <c r="LLK403" s="403"/>
      <c r="LLL403" s="403"/>
      <c r="LLM403" s="473"/>
      <c r="LLN403" s="472"/>
      <c r="LLO403" s="403"/>
      <c r="LLP403" s="358"/>
      <c r="LLQ403" s="474"/>
      <c r="LLR403" s="455"/>
      <c r="LLS403" s="403"/>
      <c r="LLT403" s="403"/>
      <c r="LLU403" s="473"/>
      <c r="LLV403" s="472"/>
      <c r="LLW403" s="403"/>
      <c r="LLX403" s="358"/>
      <c r="LLY403" s="474"/>
      <c r="LLZ403" s="455"/>
      <c r="LMA403" s="403"/>
      <c r="LMB403" s="403"/>
      <c r="LMC403" s="473"/>
      <c r="LMD403" s="472"/>
      <c r="LME403" s="403"/>
      <c r="LMF403" s="358"/>
      <c r="LMG403" s="474"/>
      <c r="LMH403" s="455"/>
      <c r="LMI403" s="403"/>
      <c r="LMJ403" s="403"/>
      <c r="LMK403" s="473"/>
      <c r="LML403" s="472"/>
      <c r="LMM403" s="403"/>
      <c r="LMN403" s="358"/>
      <c r="LMO403" s="474"/>
      <c r="LMP403" s="455"/>
      <c r="LMQ403" s="403"/>
      <c r="LMR403" s="403"/>
      <c r="LMS403" s="473"/>
      <c r="LMT403" s="472"/>
      <c r="LMU403" s="403"/>
      <c r="LMV403" s="358"/>
      <c r="LMW403" s="474"/>
      <c r="LMX403" s="455"/>
      <c r="LMY403" s="403"/>
      <c r="LMZ403" s="403"/>
      <c r="LNA403" s="473"/>
      <c r="LNB403" s="472"/>
      <c r="LNC403" s="403"/>
      <c r="LND403" s="358"/>
      <c r="LNE403" s="474"/>
      <c r="LNF403" s="455"/>
      <c r="LNG403" s="403"/>
      <c r="LNH403" s="403"/>
      <c r="LNI403" s="473"/>
      <c r="LNJ403" s="472"/>
      <c r="LNK403" s="403"/>
      <c r="LNL403" s="358"/>
      <c r="LNM403" s="474"/>
      <c r="LNN403" s="455"/>
      <c r="LNO403" s="403"/>
      <c r="LNP403" s="403"/>
      <c r="LNQ403" s="473"/>
      <c r="LNR403" s="472"/>
      <c r="LNS403" s="403"/>
      <c r="LNT403" s="358"/>
      <c r="LNU403" s="474"/>
      <c r="LNV403" s="455"/>
      <c r="LNW403" s="403"/>
      <c r="LNX403" s="403"/>
      <c r="LNY403" s="473"/>
      <c r="LNZ403" s="472"/>
      <c r="LOA403" s="403"/>
      <c r="LOB403" s="358"/>
      <c r="LOC403" s="474"/>
      <c r="LOD403" s="455"/>
      <c r="LOE403" s="403"/>
      <c r="LOF403" s="403"/>
      <c r="LOG403" s="473"/>
      <c r="LOH403" s="472"/>
      <c r="LOI403" s="403"/>
      <c r="LOJ403" s="358"/>
      <c r="LOK403" s="474"/>
      <c r="LOL403" s="455"/>
      <c r="LOM403" s="403"/>
      <c r="LON403" s="403"/>
      <c r="LOO403" s="473"/>
      <c r="LOP403" s="472"/>
      <c r="LOQ403" s="403"/>
      <c r="LOR403" s="358"/>
      <c r="LOS403" s="474"/>
      <c r="LOT403" s="455"/>
      <c r="LOU403" s="403"/>
      <c r="LOV403" s="403"/>
      <c r="LOW403" s="473"/>
      <c r="LOX403" s="472"/>
      <c r="LOY403" s="403"/>
      <c r="LOZ403" s="358"/>
      <c r="LPA403" s="474"/>
      <c r="LPB403" s="455"/>
      <c r="LPC403" s="403"/>
      <c r="LPD403" s="403"/>
      <c r="LPE403" s="473"/>
      <c r="LPF403" s="472"/>
      <c r="LPG403" s="403"/>
      <c r="LPH403" s="358"/>
      <c r="LPI403" s="474"/>
      <c r="LPJ403" s="455"/>
      <c r="LPK403" s="403"/>
      <c r="LPL403" s="403"/>
      <c r="LPM403" s="473"/>
      <c r="LPN403" s="472"/>
      <c r="LPO403" s="403"/>
      <c r="LPP403" s="358"/>
      <c r="LPQ403" s="474"/>
      <c r="LPR403" s="455"/>
      <c r="LPS403" s="403"/>
      <c r="LPT403" s="403"/>
      <c r="LPU403" s="473"/>
      <c r="LPV403" s="472"/>
      <c r="LPW403" s="403"/>
      <c r="LPX403" s="358"/>
      <c r="LPY403" s="474"/>
      <c r="LPZ403" s="455"/>
      <c r="LQA403" s="403"/>
      <c r="LQB403" s="403"/>
      <c r="LQC403" s="473"/>
      <c r="LQD403" s="472"/>
      <c r="LQE403" s="403"/>
      <c r="LQF403" s="358"/>
      <c r="LQG403" s="474"/>
      <c r="LQH403" s="455"/>
      <c r="LQI403" s="403"/>
      <c r="LQJ403" s="403"/>
      <c r="LQK403" s="473"/>
      <c r="LQL403" s="472"/>
      <c r="LQM403" s="403"/>
      <c r="LQN403" s="358"/>
      <c r="LQO403" s="474"/>
      <c r="LQP403" s="455"/>
      <c r="LQQ403" s="403"/>
      <c r="LQR403" s="403"/>
      <c r="LQS403" s="473"/>
      <c r="LQT403" s="472"/>
      <c r="LQU403" s="403"/>
      <c r="LQV403" s="358"/>
      <c r="LQW403" s="474"/>
      <c r="LQX403" s="455"/>
      <c r="LQY403" s="403"/>
      <c r="LQZ403" s="403"/>
      <c r="LRA403" s="473"/>
      <c r="LRB403" s="472"/>
      <c r="LRC403" s="403"/>
      <c r="LRD403" s="358"/>
      <c r="LRE403" s="474"/>
      <c r="LRF403" s="455"/>
      <c r="LRG403" s="403"/>
      <c r="LRH403" s="403"/>
      <c r="LRI403" s="473"/>
      <c r="LRJ403" s="472"/>
      <c r="LRK403" s="403"/>
      <c r="LRL403" s="358"/>
      <c r="LRM403" s="474"/>
      <c r="LRN403" s="455"/>
      <c r="LRO403" s="403"/>
      <c r="LRP403" s="403"/>
      <c r="LRQ403" s="473"/>
      <c r="LRR403" s="472"/>
      <c r="LRS403" s="403"/>
      <c r="LRT403" s="358"/>
      <c r="LRU403" s="474"/>
      <c r="LRV403" s="455"/>
      <c r="LRW403" s="403"/>
      <c r="LRX403" s="403"/>
      <c r="LRY403" s="473"/>
      <c r="LRZ403" s="472"/>
      <c r="LSA403" s="403"/>
      <c r="LSB403" s="358"/>
      <c r="LSC403" s="474"/>
      <c r="LSD403" s="455"/>
      <c r="LSE403" s="403"/>
      <c r="LSF403" s="403"/>
      <c r="LSG403" s="473"/>
      <c r="LSH403" s="472"/>
      <c r="LSI403" s="403"/>
      <c r="LSJ403" s="358"/>
      <c r="LSK403" s="474"/>
      <c r="LSL403" s="455"/>
      <c r="LSM403" s="403"/>
      <c r="LSN403" s="403"/>
      <c r="LSO403" s="473"/>
      <c r="LSP403" s="472"/>
      <c r="LSQ403" s="403"/>
      <c r="LSR403" s="358"/>
      <c r="LSS403" s="474"/>
      <c r="LST403" s="455"/>
      <c r="LSU403" s="403"/>
      <c r="LSV403" s="403"/>
      <c r="LSW403" s="473"/>
      <c r="LSX403" s="472"/>
      <c r="LSY403" s="403"/>
      <c r="LSZ403" s="358"/>
      <c r="LTA403" s="474"/>
      <c r="LTB403" s="455"/>
      <c r="LTC403" s="403"/>
      <c r="LTD403" s="403"/>
      <c r="LTE403" s="473"/>
      <c r="LTF403" s="472"/>
      <c r="LTG403" s="403"/>
      <c r="LTH403" s="358"/>
      <c r="LTI403" s="474"/>
      <c r="LTJ403" s="455"/>
      <c r="LTK403" s="403"/>
      <c r="LTL403" s="403"/>
      <c r="LTM403" s="473"/>
      <c r="LTN403" s="472"/>
      <c r="LTO403" s="403"/>
      <c r="LTP403" s="358"/>
      <c r="LTQ403" s="474"/>
      <c r="LTR403" s="455"/>
      <c r="LTS403" s="403"/>
      <c r="LTT403" s="403"/>
      <c r="LTU403" s="473"/>
      <c r="LTV403" s="472"/>
      <c r="LTW403" s="403"/>
      <c r="LTX403" s="358"/>
      <c r="LTY403" s="474"/>
      <c r="LTZ403" s="455"/>
      <c r="LUA403" s="403"/>
      <c r="LUB403" s="403"/>
      <c r="LUC403" s="473"/>
      <c r="LUD403" s="472"/>
      <c r="LUE403" s="403"/>
      <c r="LUF403" s="358"/>
      <c r="LUG403" s="474"/>
      <c r="LUH403" s="455"/>
      <c r="LUI403" s="403"/>
      <c r="LUJ403" s="403"/>
      <c r="LUK403" s="473"/>
      <c r="LUL403" s="472"/>
      <c r="LUM403" s="403"/>
      <c r="LUN403" s="358"/>
      <c r="LUO403" s="474"/>
      <c r="LUP403" s="455"/>
      <c r="LUQ403" s="403"/>
      <c r="LUR403" s="403"/>
      <c r="LUS403" s="473"/>
      <c r="LUT403" s="472"/>
      <c r="LUU403" s="403"/>
      <c r="LUV403" s="358"/>
      <c r="LUW403" s="474"/>
      <c r="LUX403" s="455"/>
      <c r="LUY403" s="403"/>
      <c r="LUZ403" s="403"/>
      <c r="LVA403" s="473"/>
      <c r="LVB403" s="472"/>
      <c r="LVC403" s="403"/>
      <c r="LVD403" s="358"/>
      <c r="LVE403" s="474"/>
      <c r="LVF403" s="455"/>
      <c r="LVG403" s="403"/>
      <c r="LVH403" s="403"/>
      <c r="LVI403" s="473"/>
      <c r="LVJ403" s="472"/>
      <c r="LVK403" s="403"/>
      <c r="LVL403" s="358"/>
      <c r="LVM403" s="474"/>
      <c r="LVN403" s="455"/>
      <c r="LVO403" s="403"/>
      <c r="LVP403" s="403"/>
      <c r="LVQ403" s="473"/>
      <c r="LVR403" s="472"/>
      <c r="LVS403" s="403"/>
      <c r="LVT403" s="358"/>
      <c r="LVU403" s="474"/>
      <c r="LVV403" s="455"/>
      <c r="LVW403" s="403"/>
      <c r="LVX403" s="403"/>
      <c r="LVY403" s="473"/>
      <c r="LVZ403" s="472"/>
      <c r="LWA403" s="403"/>
      <c r="LWB403" s="358"/>
      <c r="LWC403" s="474"/>
      <c r="LWD403" s="455"/>
      <c r="LWE403" s="403"/>
      <c r="LWF403" s="403"/>
      <c r="LWG403" s="473"/>
      <c r="LWH403" s="472"/>
      <c r="LWI403" s="403"/>
      <c r="LWJ403" s="358"/>
      <c r="LWK403" s="474"/>
      <c r="LWL403" s="455"/>
      <c r="LWM403" s="403"/>
      <c r="LWN403" s="403"/>
      <c r="LWO403" s="473"/>
      <c r="LWP403" s="472"/>
      <c r="LWQ403" s="403"/>
      <c r="LWR403" s="358"/>
      <c r="LWS403" s="474"/>
      <c r="LWT403" s="455"/>
      <c r="LWU403" s="403"/>
      <c r="LWV403" s="403"/>
      <c r="LWW403" s="473"/>
      <c r="LWX403" s="472"/>
      <c r="LWY403" s="403"/>
      <c r="LWZ403" s="358"/>
      <c r="LXA403" s="474"/>
      <c r="LXB403" s="455"/>
      <c r="LXC403" s="403"/>
      <c r="LXD403" s="403"/>
      <c r="LXE403" s="473"/>
      <c r="LXF403" s="472"/>
      <c r="LXG403" s="403"/>
      <c r="LXH403" s="358"/>
      <c r="LXI403" s="474"/>
      <c r="LXJ403" s="455"/>
      <c r="LXK403" s="403"/>
      <c r="LXL403" s="403"/>
      <c r="LXM403" s="473"/>
      <c r="LXN403" s="472"/>
      <c r="LXO403" s="403"/>
      <c r="LXP403" s="358"/>
      <c r="LXQ403" s="474"/>
      <c r="LXR403" s="455"/>
      <c r="LXS403" s="403"/>
      <c r="LXT403" s="403"/>
      <c r="LXU403" s="473"/>
      <c r="LXV403" s="472"/>
      <c r="LXW403" s="403"/>
      <c r="LXX403" s="358"/>
      <c r="LXY403" s="474"/>
      <c r="LXZ403" s="455"/>
      <c r="LYA403" s="403"/>
      <c r="LYB403" s="403"/>
      <c r="LYC403" s="473"/>
      <c r="LYD403" s="472"/>
      <c r="LYE403" s="403"/>
      <c r="LYF403" s="358"/>
      <c r="LYG403" s="474"/>
      <c r="LYH403" s="455"/>
      <c r="LYI403" s="403"/>
      <c r="LYJ403" s="403"/>
      <c r="LYK403" s="473"/>
      <c r="LYL403" s="472"/>
      <c r="LYM403" s="403"/>
      <c r="LYN403" s="358"/>
      <c r="LYO403" s="474"/>
      <c r="LYP403" s="455"/>
      <c r="LYQ403" s="403"/>
      <c r="LYR403" s="403"/>
      <c r="LYS403" s="473"/>
      <c r="LYT403" s="472"/>
      <c r="LYU403" s="403"/>
      <c r="LYV403" s="358"/>
      <c r="LYW403" s="474"/>
      <c r="LYX403" s="455"/>
      <c r="LYY403" s="403"/>
      <c r="LYZ403" s="403"/>
      <c r="LZA403" s="473"/>
      <c r="LZB403" s="472"/>
      <c r="LZC403" s="403"/>
      <c r="LZD403" s="358"/>
      <c r="LZE403" s="474"/>
      <c r="LZF403" s="455"/>
      <c r="LZG403" s="403"/>
      <c r="LZH403" s="403"/>
      <c r="LZI403" s="473"/>
      <c r="LZJ403" s="472"/>
      <c r="LZK403" s="403"/>
      <c r="LZL403" s="358"/>
      <c r="LZM403" s="474"/>
      <c r="LZN403" s="455"/>
      <c r="LZO403" s="403"/>
      <c r="LZP403" s="403"/>
      <c r="LZQ403" s="473"/>
      <c r="LZR403" s="472"/>
      <c r="LZS403" s="403"/>
      <c r="LZT403" s="358"/>
      <c r="LZU403" s="474"/>
      <c r="LZV403" s="455"/>
      <c r="LZW403" s="403"/>
      <c r="LZX403" s="403"/>
      <c r="LZY403" s="473"/>
      <c r="LZZ403" s="472"/>
      <c r="MAA403" s="403"/>
      <c r="MAB403" s="358"/>
      <c r="MAC403" s="474"/>
      <c r="MAD403" s="455"/>
      <c r="MAE403" s="403"/>
      <c r="MAF403" s="403"/>
      <c r="MAG403" s="473"/>
      <c r="MAH403" s="472"/>
      <c r="MAI403" s="403"/>
      <c r="MAJ403" s="358"/>
      <c r="MAK403" s="474"/>
      <c r="MAL403" s="455"/>
      <c r="MAM403" s="403"/>
      <c r="MAN403" s="403"/>
      <c r="MAO403" s="473"/>
      <c r="MAP403" s="472"/>
      <c r="MAQ403" s="403"/>
      <c r="MAR403" s="358"/>
      <c r="MAS403" s="474"/>
      <c r="MAT403" s="455"/>
      <c r="MAU403" s="403"/>
      <c r="MAV403" s="403"/>
      <c r="MAW403" s="473"/>
      <c r="MAX403" s="472"/>
      <c r="MAY403" s="403"/>
      <c r="MAZ403" s="358"/>
      <c r="MBA403" s="474"/>
      <c r="MBB403" s="455"/>
      <c r="MBC403" s="403"/>
      <c r="MBD403" s="403"/>
      <c r="MBE403" s="473"/>
      <c r="MBF403" s="472"/>
      <c r="MBG403" s="403"/>
      <c r="MBH403" s="358"/>
      <c r="MBI403" s="474"/>
      <c r="MBJ403" s="455"/>
      <c r="MBK403" s="403"/>
      <c r="MBL403" s="403"/>
      <c r="MBM403" s="473"/>
      <c r="MBN403" s="472"/>
      <c r="MBO403" s="403"/>
      <c r="MBP403" s="358"/>
      <c r="MBQ403" s="474"/>
      <c r="MBR403" s="455"/>
      <c r="MBS403" s="403"/>
      <c r="MBT403" s="403"/>
      <c r="MBU403" s="473"/>
      <c r="MBV403" s="472"/>
      <c r="MBW403" s="403"/>
      <c r="MBX403" s="358"/>
      <c r="MBY403" s="474"/>
      <c r="MBZ403" s="455"/>
      <c r="MCA403" s="403"/>
      <c r="MCB403" s="403"/>
      <c r="MCC403" s="473"/>
      <c r="MCD403" s="472"/>
      <c r="MCE403" s="403"/>
      <c r="MCF403" s="358"/>
      <c r="MCG403" s="474"/>
      <c r="MCH403" s="455"/>
      <c r="MCI403" s="403"/>
      <c r="MCJ403" s="403"/>
      <c r="MCK403" s="473"/>
      <c r="MCL403" s="472"/>
      <c r="MCM403" s="403"/>
      <c r="MCN403" s="358"/>
      <c r="MCO403" s="474"/>
      <c r="MCP403" s="455"/>
      <c r="MCQ403" s="403"/>
      <c r="MCR403" s="403"/>
      <c r="MCS403" s="473"/>
      <c r="MCT403" s="472"/>
      <c r="MCU403" s="403"/>
      <c r="MCV403" s="358"/>
      <c r="MCW403" s="474"/>
      <c r="MCX403" s="455"/>
      <c r="MCY403" s="403"/>
      <c r="MCZ403" s="403"/>
      <c r="MDA403" s="473"/>
      <c r="MDB403" s="472"/>
      <c r="MDC403" s="403"/>
      <c r="MDD403" s="358"/>
      <c r="MDE403" s="474"/>
      <c r="MDF403" s="455"/>
      <c r="MDG403" s="403"/>
      <c r="MDH403" s="403"/>
      <c r="MDI403" s="473"/>
      <c r="MDJ403" s="472"/>
      <c r="MDK403" s="403"/>
      <c r="MDL403" s="358"/>
      <c r="MDM403" s="474"/>
      <c r="MDN403" s="455"/>
      <c r="MDO403" s="403"/>
      <c r="MDP403" s="403"/>
      <c r="MDQ403" s="473"/>
      <c r="MDR403" s="472"/>
      <c r="MDS403" s="403"/>
      <c r="MDT403" s="358"/>
      <c r="MDU403" s="474"/>
      <c r="MDV403" s="455"/>
      <c r="MDW403" s="403"/>
      <c r="MDX403" s="403"/>
      <c r="MDY403" s="473"/>
      <c r="MDZ403" s="472"/>
      <c r="MEA403" s="403"/>
      <c r="MEB403" s="358"/>
      <c r="MEC403" s="474"/>
      <c r="MED403" s="455"/>
      <c r="MEE403" s="403"/>
      <c r="MEF403" s="403"/>
      <c r="MEG403" s="473"/>
      <c r="MEH403" s="472"/>
      <c r="MEI403" s="403"/>
      <c r="MEJ403" s="358"/>
      <c r="MEK403" s="474"/>
      <c r="MEL403" s="455"/>
      <c r="MEM403" s="403"/>
      <c r="MEN403" s="403"/>
      <c r="MEO403" s="473"/>
      <c r="MEP403" s="472"/>
      <c r="MEQ403" s="403"/>
      <c r="MER403" s="358"/>
      <c r="MES403" s="474"/>
      <c r="MET403" s="455"/>
      <c r="MEU403" s="403"/>
      <c r="MEV403" s="403"/>
      <c r="MEW403" s="473"/>
      <c r="MEX403" s="472"/>
      <c r="MEY403" s="403"/>
      <c r="MEZ403" s="358"/>
      <c r="MFA403" s="474"/>
      <c r="MFB403" s="455"/>
      <c r="MFC403" s="403"/>
      <c r="MFD403" s="403"/>
      <c r="MFE403" s="473"/>
      <c r="MFF403" s="472"/>
      <c r="MFG403" s="403"/>
      <c r="MFH403" s="358"/>
      <c r="MFI403" s="474"/>
      <c r="MFJ403" s="455"/>
      <c r="MFK403" s="403"/>
      <c r="MFL403" s="403"/>
      <c r="MFM403" s="473"/>
      <c r="MFN403" s="472"/>
      <c r="MFO403" s="403"/>
      <c r="MFP403" s="358"/>
      <c r="MFQ403" s="474"/>
      <c r="MFR403" s="455"/>
      <c r="MFS403" s="403"/>
      <c r="MFT403" s="403"/>
      <c r="MFU403" s="473"/>
      <c r="MFV403" s="472"/>
      <c r="MFW403" s="403"/>
      <c r="MFX403" s="358"/>
      <c r="MFY403" s="474"/>
      <c r="MFZ403" s="455"/>
      <c r="MGA403" s="403"/>
      <c r="MGB403" s="403"/>
      <c r="MGC403" s="473"/>
      <c r="MGD403" s="472"/>
      <c r="MGE403" s="403"/>
      <c r="MGF403" s="358"/>
      <c r="MGG403" s="474"/>
      <c r="MGH403" s="455"/>
      <c r="MGI403" s="403"/>
      <c r="MGJ403" s="403"/>
      <c r="MGK403" s="473"/>
      <c r="MGL403" s="472"/>
      <c r="MGM403" s="403"/>
      <c r="MGN403" s="358"/>
      <c r="MGO403" s="474"/>
      <c r="MGP403" s="455"/>
      <c r="MGQ403" s="403"/>
      <c r="MGR403" s="403"/>
      <c r="MGS403" s="473"/>
      <c r="MGT403" s="472"/>
      <c r="MGU403" s="403"/>
      <c r="MGV403" s="358"/>
      <c r="MGW403" s="474"/>
      <c r="MGX403" s="455"/>
      <c r="MGY403" s="403"/>
      <c r="MGZ403" s="403"/>
      <c r="MHA403" s="473"/>
      <c r="MHB403" s="472"/>
      <c r="MHC403" s="403"/>
      <c r="MHD403" s="358"/>
      <c r="MHE403" s="474"/>
      <c r="MHF403" s="455"/>
      <c r="MHG403" s="403"/>
      <c r="MHH403" s="403"/>
      <c r="MHI403" s="473"/>
      <c r="MHJ403" s="472"/>
      <c r="MHK403" s="403"/>
      <c r="MHL403" s="358"/>
      <c r="MHM403" s="474"/>
      <c r="MHN403" s="455"/>
      <c r="MHO403" s="403"/>
      <c r="MHP403" s="403"/>
      <c r="MHQ403" s="473"/>
      <c r="MHR403" s="472"/>
      <c r="MHS403" s="403"/>
      <c r="MHT403" s="358"/>
      <c r="MHU403" s="474"/>
      <c r="MHV403" s="455"/>
      <c r="MHW403" s="403"/>
      <c r="MHX403" s="403"/>
      <c r="MHY403" s="473"/>
      <c r="MHZ403" s="472"/>
      <c r="MIA403" s="403"/>
      <c r="MIB403" s="358"/>
      <c r="MIC403" s="474"/>
      <c r="MID403" s="455"/>
      <c r="MIE403" s="403"/>
      <c r="MIF403" s="403"/>
      <c r="MIG403" s="473"/>
      <c r="MIH403" s="472"/>
      <c r="MII403" s="403"/>
      <c r="MIJ403" s="358"/>
      <c r="MIK403" s="474"/>
      <c r="MIL403" s="455"/>
      <c r="MIM403" s="403"/>
      <c r="MIN403" s="403"/>
      <c r="MIO403" s="473"/>
      <c r="MIP403" s="472"/>
      <c r="MIQ403" s="403"/>
      <c r="MIR403" s="358"/>
      <c r="MIS403" s="474"/>
      <c r="MIT403" s="455"/>
      <c r="MIU403" s="403"/>
      <c r="MIV403" s="403"/>
      <c r="MIW403" s="473"/>
      <c r="MIX403" s="472"/>
      <c r="MIY403" s="403"/>
      <c r="MIZ403" s="358"/>
      <c r="MJA403" s="474"/>
      <c r="MJB403" s="455"/>
      <c r="MJC403" s="403"/>
      <c r="MJD403" s="403"/>
      <c r="MJE403" s="473"/>
      <c r="MJF403" s="472"/>
      <c r="MJG403" s="403"/>
      <c r="MJH403" s="358"/>
      <c r="MJI403" s="474"/>
      <c r="MJJ403" s="455"/>
      <c r="MJK403" s="403"/>
      <c r="MJL403" s="403"/>
      <c r="MJM403" s="473"/>
      <c r="MJN403" s="472"/>
      <c r="MJO403" s="403"/>
      <c r="MJP403" s="358"/>
      <c r="MJQ403" s="474"/>
      <c r="MJR403" s="455"/>
      <c r="MJS403" s="403"/>
      <c r="MJT403" s="403"/>
      <c r="MJU403" s="473"/>
      <c r="MJV403" s="472"/>
      <c r="MJW403" s="403"/>
      <c r="MJX403" s="358"/>
      <c r="MJY403" s="474"/>
      <c r="MJZ403" s="455"/>
      <c r="MKA403" s="403"/>
      <c r="MKB403" s="403"/>
      <c r="MKC403" s="473"/>
      <c r="MKD403" s="472"/>
      <c r="MKE403" s="403"/>
      <c r="MKF403" s="358"/>
      <c r="MKG403" s="474"/>
      <c r="MKH403" s="455"/>
      <c r="MKI403" s="403"/>
      <c r="MKJ403" s="403"/>
      <c r="MKK403" s="473"/>
      <c r="MKL403" s="472"/>
      <c r="MKM403" s="403"/>
      <c r="MKN403" s="358"/>
      <c r="MKO403" s="474"/>
      <c r="MKP403" s="455"/>
      <c r="MKQ403" s="403"/>
      <c r="MKR403" s="403"/>
      <c r="MKS403" s="473"/>
      <c r="MKT403" s="472"/>
      <c r="MKU403" s="403"/>
      <c r="MKV403" s="358"/>
      <c r="MKW403" s="474"/>
      <c r="MKX403" s="455"/>
      <c r="MKY403" s="403"/>
      <c r="MKZ403" s="403"/>
      <c r="MLA403" s="473"/>
      <c r="MLB403" s="472"/>
      <c r="MLC403" s="403"/>
      <c r="MLD403" s="358"/>
      <c r="MLE403" s="474"/>
      <c r="MLF403" s="455"/>
      <c r="MLG403" s="403"/>
      <c r="MLH403" s="403"/>
      <c r="MLI403" s="473"/>
      <c r="MLJ403" s="472"/>
      <c r="MLK403" s="403"/>
      <c r="MLL403" s="358"/>
      <c r="MLM403" s="474"/>
      <c r="MLN403" s="455"/>
      <c r="MLO403" s="403"/>
      <c r="MLP403" s="403"/>
      <c r="MLQ403" s="473"/>
      <c r="MLR403" s="472"/>
      <c r="MLS403" s="403"/>
      <c r="MLT403" s="358"/>
      <c r="MLU403" s="474"/>
      <c r="MLV403" s="455"/>
      <c r="MLW403" s="403"/>
      <c r="MLX403" s="403"/>
      <c r="MLY403" s="473"/>
      <c r="MLZ403" s="472"/>
      <c r="MMA403" s="403"/>
      <c r="MMB403" s="358"/>
      <c r="MMC403" s="474"/>
      <c r="MMD403" s="455"/>
      <c r="MME403" s="403"/>
      <c r="MMF403" s="403"/>
      <c r="MMG403" s="473"/>
      <c r="MMH403" s="472"/>
      <c r="MMI403" s="403"/>
      <c r="MMJ403" s="358"/>
      <c r="MMK403" s="474"/>
      <c r="MML403" s="455"/>
      <c r="MMM403" s="403"/>
      <c r="MMN403" s="403"/>
      <c r="MMO403" s="473"/>
      <c r="MMP403" s="472"/>
      <c r="MMQ403" s="403"/>
      <c r="MMR403" s="358"/>
      <c r="MMS403" s="474"/>
      <c r="MMT403" s="455"/>
      <c r="MMU403" s="403"/>
      <c r="MMV403" s="403"/>
      <c r="MMW403" s="473"/>
      <c r="MMX403" s="472"/>
      <c r="MMY403" s="403"/>
      <c r="MMZ403" s="358"/>
      <c r="MNA403" s="474"/>
      <c r="MNB403" s="455"/>
      <c r="MNC403" s="403"/>
      <c r="MND403" s="403"/>
      <c r="MNE403" s="473"/>
      <c r="MNF403" s="472"/>
      <c r="MNG403" s="403"/>
      <c r="MNH403" s="358"/>
      <c r="MNI403" s="474"/>
      <c r="MNJ403" s="455"/>
      <c r="MNK403" s="403"/>
      <c r="MNL403" s="403"/>
      <c r="MNM403" s="473"/>
      <c r="MNN403" s="472"/>
      <c r="MNO403" s="403"/>
      <c r="MNP403" s="358"/>
      <c r="MNQ403" s="474"/>
      <c r="MNR403" s="455"/>
      <c r="MNS403" s="403"/>
      <c r="MNT403" s="403"/>
      <c r="MNU403" s="473"/>
      <c r="MNV403" s="472"/>
      <c r="MNW403" s="403"/>
      <c r="MNX403" s="358"/>
      <c r="MNY403" s="474"/>
      <c r="MNZ403" s="455"/>
      <c r="MOA403" s="403"/>
      <c r="MOB403" s="403"/>
      <c r="MOC403" s="473"/>
      <c r="MOD403" s="472"/>
      <c r="MOE403" s="403"/>
      <c r="MOF403" s="358"/>
      <c r="MOG403" s="474"/>
      <c r="MOH403" s="455"/>
      <c r="MOI403" s="403"/>
      <c r="MOJ403" s="403"/>
      <c r="MOK403" s="473"/>
      <c r="MOL403" s="472"/>
      <c r="MOM403" s="403"/>
      <c r="MON403" s="358"/>
      <c r="MOO403" s="474"/>
      <c r="MOP403" s="455"/>
      <c r="MOQ403" s="403"/>
      <c r="MOR403" s="403"/>
      <c r="MOS403" s="473"/>
      <c r="MOT403" s="472"/>
      <c r="MOU403" s="403"/>
      <c r="MOV403" s="358"/>
      <c r="MOW403" s="474"/>
      <c r="MOX403" s="455"/>
      <c r="MOY403" s="403"/>
      <c r="MOZ403" s="403"/>
      <c r="MPA403" s="473"/>
      <c r="MPB403" s="472"/>
      <c r="MPC403" s="403"/>
      <c r="MPD403" s="358"/>
      <c r="MPE403" s="474"/>
      <c r="MPF403" s="455"/>
      <c r="MPG403" s="403"/>
      <c r="MPH403" s="403"/>
      <c r="MPI403" s="473"/>
      <c r="MPJ403" s="472"/>
      <c r="MPK403" s="403"/>
      <c r="MPL403" s="358"/>
      <c r="MPM403" s="474"/>
      <c r="MPN403" s="455"/>
      <c r="MPO403" s="403"/>
      <c r="MPP403" s="403"/>
      <c r="MPQ403" s="473"/>
      <c r="MPR403" s="472"/>
      <c r="MPS403" s="403"/>
      <c r="MPT403" s="358"/>
      <c r="MPU403" s="474"/>
      <c r="MPV403" s="455"/>
      <c r="MPW403" s="403"/>
      <c r="MPX403" s="403"/>
      <c r="MPY403" s="473"/>
      <c r="MPZ403" s="472"/>
      <c r="MQA403" s="403"/>
      <c r="MQB403" s="358"/>
      <c r="MQC403" s="474"/>
      <c r="MQD403" s="455"/>
      <c r="MQE403" s="403"/>
      <c r="MQF403" s="403"/>
      <c r="MQG403" s="473"/>
      <c r="MQH403" s="472"/>
      <c r="MQI403" s="403"/>
      <c r="MQJ403" s="358"/>
      <c r="MQK403" s="474"/>
      <c r="MQL403" s="455"/>
      <c r="MQM403" s="403"/>
      <c r="MQN403" s="403"/>
      <c r="MQO403" s="473"/>
      <c r="MQP403" s="472"/>
      <c r="MQQ403" s="403"/>
      <c r="MQR403" s="358"/>
      <c r="MQS403" s="474"/>
      <c r="MQT403" s="455"/>
      <c r="MQU403" s="403"/>
      <c r="MQV403" s="403"/>
      <c r="MQW403" s="473"/>
      <c r="MQX403" s="472"/>
      <c r="MQY403" s="403"/>
      <c r="MQZ403" s="358"/>
      <c r="MRA403" s="474"/>
      <c r="MRB403" s="455"/>
      <c r="MRC403" s="403"/>
      <c r="MRD403" s="403"/>
      <c r="MRE403" s="473"/>
      <c r="MRF403" s="472"/>
      <c r="MRG403" s="403"/>
      <c r="MRH403" s="358"/>
      <c r="MRI403" s="474"/>
      <c r="MRJ403" s="455"/>
      <c r="MRK403" s="403"/>
      <c r="MRL403" s="403"/>
      <c r="MRM403" s="473"/>
      <c r="MRN403" s="472"/>
      <c r="MRO403" s="403"/>
      <c r="MRP403" s="358"/>
      <c r="MRQ403" s="474"/>
      <c r="MRR403" s="455"/>
      <c r="MRS403" s="403"/>
      <c r="MRT403" s="403"/>
      <c r="MRU403" s="473"/>
      <c r="MRV403" s="472"/>
      <c r="MRW403" s="403"/>
      <c r="MRX403" s="358"/>
      <c r="MRY403" s="474"/>
      <c r="MRZ403" s="455"/>
      <c r="MSA403" s="403"/>
      <c r="MSB403" s="403"/>
      <c r="MSC403" s="473"/>
      <c r="MSD403" s="472"/>
      <c r="MSE403" s="403"/>
      <c r="MSF403" s="358"/>
      <c r="MSG403" s="474"/>
      <c r="MSH403" s="455"/>
      <c r="MSI403" s="403"/>
      <c r="MSJ403" s="403"/>
      <c r="MSK403" s="473"/>
      <c r="MSL403" s="472"/>
      <c r="MSM403" s="403"/>
      <c r="MSN403" s="358"/>
      <c r="MSO403" s="474"/>
      <c r="MSP403" s="455"/>
      <c r="MSQ403" s="403"/>
      <c r="MSR403" s="403"/>
      <c r="MSS403" s="473"/>
      <c r="MST403" s="472"/>
      <c r="MSU403" s="403"/>
      <c r="MSV403" s="358"/>
      <c r="MSW403" s="474"/>
      <c r="MSX403" s="455"/>
      <c r="MSY403" s="403"/>
      <c r="MSZ403" s="403"/>
      <c r="MTA403" s="473"/>
      <c r="MTB403" s="472"/>
      <c r="MTC403" s="403"/>
      <c r="MTD403" s="358"/>
      <c r="MTE403" s="474"/>
      <c r="MTF403" s="455"/>
      <c r="MTG403" s="403"/>
      <c r="MTH403" s="403"/>
      <c r="MTI403" s="473"/>
      <c r="MTJ403" s="472"/>
      <c r="MTK403" s="403"/>
      <c r="MTL403" s="358"/>
      <c r="MTM403" s="474"/>
      <c r="MTN403" s="455"/>
      <c r="MTO403" s="403"/>
      <c r="MTP403" s="403"/>
      <c r="MTQ403" s="473"/>
      <c r="MTR403" s="472"/>
      <c r="MTS403" s="403"/>
      <c r="MTT403" s="358"/>
      <c r="MTU403" s="474"/>
      <c r="MTV403" s="455"/>
      <c r="MTW403" s="403"/>
      <c r="MTX403" s="403"/>
      <c r="MTY403" s="473"/>
      <c r="MTZ403" s="472"/>
      <c r="MUA403" s="403"/>
      <c r="MUB403" s="358"/>
      <c r="MUC403" s="474"/>
      <c r="MUD403" s="455"/>
      <c r="MUE403" s="403"/>
      <c r="MUF403" s="403"/>
      <c r="MUG403" s="473"/>
      <c r="MUH403" s="472"/>
      <c r="MUI403" s="403"/>
      <c r="MUJ403" s="358"/>
      <c r="MUK403" s="474"/>
      <c r="MUL403" s="455"/>
      <c r="MUM403" s="403"/>
      <c r="MUN403" s="403"/>
      <c r="MUO403" s="473"/>
      <c r="MUP403" s="472"/>
      <c r="MUQ403" s="403"/>
      <c r="MUR403" s="358"/>
      <c r="MUS403" s="474"/>
      <c r="MUT403" s="455"/>
      <c r="MUU403" s="403"/>
      <c r="MUV403" s="403"/>
      <c r="MUW403" s="473"/>
      <c r="MUX403" s="472"/>
      <c r="MUY403" s="403"/>
      <c r="MUZ403" s="358"/>
      <c r="MVA403" s="474"/>
      <c r="MVB403" s="455"/>
      <c r="MVC403" s="403"/>
      <c r="MVD403" s="403"/>
      <c r="MVE403" s="473"/>
      <c r="MVF403" s="472"/>
      <c r="MVG403" s="403"/>
      <c r="MVH403" s="358"/>
      <c r="MVI403" s="474"/>
      <c r="MVJ403" s="455"/>
      <c r="MVK403" s="403"/>
      <c r="MVL403" s="403"/>
      <c r="MVM403" s="473"/>
      <c r="MVN403" s="472"/>
      <c r="MVO403" s="403"/>
      <c r="MVP403" s="358"/>
      <c r="MVQ403" s="474"/>
      <c r="MVR403" s="455"/>
      <c r="MVS403" s="403"/>
      <c r="MVT403" s="403"/>
      <c r="MVU403" s="473"/>
      <c r="MVV403" s="472"/>
      <c r="MVW403" s="403"/>
      <c r="MVX403" s="358"/>
      <c r="MVY403" s="474"/>
      <c r="MVZ403" s="455"/>
      <c r="MWA403" s="403"/>
      <c r="MWB403" s="403"/>
      <c r="MWC403" s="473"/>
      <c r="MWD403" s="472"/>
      <c r="MWE403" s="403"/>
      <c r="MWF403" s="358"/>
      <c r="MWG403" s="474"/>
      <c r="MWH403" s="455"/>
      <c r="MWI403" s="403"/>
      <c r="MWJ403" s="403"/>
      <c r="MWK403" s="473"/>
      <c r="MWL403" s="472"/>
      <c r="MWM403" s="403"/>
      <c r="MWN403" s="358"/>
      <c r="MWO403" s="474"/>
      <c r="MWP403" s="455"/>
      <c r="MWQ403" s="403"/>
      <c r="MWR403" s="403"/>
      <c r="MWS403" s="473"/>
      <c r="MWT403" s="472"/>
      <c r="MWU403" s="403"/>
      <c r="MWV403" s="358"/>
      <c r="MWW403" s="474"/>
      <c r="MWX403" s="455"/>
      <c r="MWY403" s="403"/>
      <c r="MWZ403" s="403"/>
      <c r="MXA403" s="473"/>
      <c r="MXB403" s="472"/>
      <c r="MXC403" s="403"/>
      <c r="MXD403" s="358"/>
      <c r="MXE403" s="474"/>
      <c r="MXF403" s="455"/>
      <c r="MXG403" s="403"/>
      <c r="MXH403" s="403"/>
      <c r="MXI403" s="473"/>
      <c r="MXJ403" s="472"/>
      <c r="MXK403" s="403"/>
      <c r="MXL403" s="358"/>
      <c r="MXM403" s="474"/>
      <c r="MXN403" s="455"/>
      <c r="MXO403" s="403"/>
      <c r="MXP403" s="403"/>
      <c r="MXQ403" s="473"/>
      <c r="MXR403" s="472"/>
      <c r="MXS403" s="403"/>
      <c r="MXT403" s="358"/>
      <c r="MXU403" s="474"/>
      <c r="MXV403" s="455"/>
      <c r="MXW403" s="403"/>
      <c r="MXX403" s="403"/>
      <c r="MXY403" s="473"/>
      <c r="MXZ403" s="472"/>
      <c r="MYA403" s="403"/>
      <c r="MYB403" s="358"/>
      <c r="MYC403" s="474"/>
      <c r="MYD403" s="455"/>
      <c r="MYE403" s="403"/>
      <c r="MYF403" s="403"/>
      <c r="MYG403" s="473"/>
      <c r="MYH403" s="472"/>
      <c r="MYI403" s="403"/>
      <c r="MYJ403" s="358"/>
      <c r="MYK403" s="474"/>
      <c r="MYL403" s="455"/>
      <c r="MYM403" s="403"/>
      <c r="MYN403" s="403"/>
      <c r="MYO403" s="473"/>
      <c r="MYP403" s="472"/>
      <c r="MYQ403" s="403"/>
      <c r="MYR403" s="358"/>
      <c r="MYS403" s="474"/>
      <c r="MYT403" s="455"/>
      <c r="MYU403" s="403"/>
      <c r="MYV403" s="403"/>
      <c r="MYW403" s="473"/>
      <c r="MYX403" s="472"/>
      <c r="MYY403" s="403"/>
      <c r="MYZ403" s="358"/>
      <c r="MZA403" s="474"/>
      <c r="MZB403" s="455"/>
      <c r="MZC403" s="403"/>
      <c r="MZD403" s="403"/>
      <c r="MZE403" s="473"/>
      <c r="MZF403" s="472"/>
      <c r="MZG403" s="403"/>
      <c r="MZH403" s="358"/>
      <c r="MZI403" s="474"/>
      <c r="MZJ403" s="455"/>
      <c r="MZK403" s="403"/>
      <c r="MZL403" s="403"/>
      <c r="MZM403" s="473"/>
      <c r="MZN403" s="472"/>
      <c r="MZO403" s="403"/>
      <c r="MZP403" s="358"/>
      <c r="MZQ403" s="474"/>
      <c r="MZR403" s="455"/>
      <c r="MZS403" s="403"/>
      <c r="MZT403" s="403"/>
      <c r="MZU403" s="473"/>
      <c r="MZV403" s="472"/>
      <c r="MZW403" s="403"/>
      <c r="MZX403" s="358"/>
      <c r="MZY403" s="474"/>
      <c r="MZZ403" s="455"/>
      <c r="NAA403" s="403"/>
      <c r="NAB403" s="403"/>
      <c r="NAC403" s="473"/>
      <c r="NAD403" s="472"/>
      <c r="NAE403" s="403"/>
      <c r="NAF403" s="358"/>
      <c r="NAG403" s="474"/>
      <c r="NAH403" s="455"/>
      <c r="NAI403" s="403"/>
      <c r="NAJ403" s="403"/>
      <c r="NAK403" s="473"/>
      <c r="NAL403" s="472"/>
      <c r="NAM403" s="403"/>
      <c r="NAN403" s="358"/>
      <c r="NAO403" s="474"/>
      <c r="NAP403" s="455"/>
      <c r="NAQ403" s="403"/>
      <c r="NAR403" s="403"/>
      <c r="NAS403" s="473"/>
      <c r="NAT403" s="472"/>
      <c r="NAU403" s="403"/>
      <c r="NAV403" s="358"/>
      <c r="NAW403" s="474"/>
      <c r="NAX403" s="455"/>
      <c r="NAY403" s="403"/>
      <c r="NAZ403" s="403"/>
      <c r="NBA403" s="473"/>
      <c r="NBB403" s="472"/>
      <c r="NBC403" s="403"/>
      <c r="NBD403" s="358"/>
      <c r="NBE403" s="474"/>
      <c r="NBF403" s="455"/>
      <c r="NBG403" s="403"/>
      <c r="NBH403" s="403"/>
      <c r="NBI403" s="473"/>
      <c r="NBJ403" s="472"/>
      <c r="NBK403" s="403"/>
      <c r="NBL403" s="358"/>
      <c r="NBM403" s="474"/>
      <c r="NBN403" s="455"/>
      <c r="NBO403" s="403"/>
      <c r="NBP403" s="403"/>
      <c r="NBQ403" s="473"/>
      <c r="NBR403" s="472"/>
      <c r="NBS403" s="403"/>
      <c r="NBT403" s="358"/>
      <c r="NBU403" s="474"/>
      <c r="NBV403" s="455"/>
      <c r="NBW403" s="403"/>
      <c r="NBX403" s="403"/>
      <c r="NBY403" s="473"/>
      <c r="NBZ403" s="472"/>
      <c r="NCA403" s="403"/>
      <c r="NCB403" s="358"/>
      <c r="NCC403" s="474"/>
      <c r="NCD403" s="455"/>
      <c r="NCE403" s="403"/>
      <c r="NCF403" s="403"/>
      <c r="NCG403" s="473"/>
      <c r="NCH403" s="472"/>
      <c r="NCI403" s="403"/>
      <c r="NCJ403" s="358"/>
      <c r="NCK403" s="474"/>
      <c r="NCL403" s="455"/>
      <c r="NCM403" s="403"/>
      <c r="NCN403" s="403"/>
      <c r="NCO403" s="473"/>
      <c r="NCP403" s="472"/>
      <c r="NCQ403" s="403"/>
      <c r="NCR403" s="358"/>
      <c r="NCS403" s="474"/>
      <c r="NCT403" s="455"/>
      <c r="NCU403" s="403"/>
      <c r="NCV403" s="403"/>
      <c r="NCW403" s="473"/>
      <c r="NCX403" s="472"/>
      <c r="NCY403" s="403"/>
      <c r="NCZ403" s="358"/>
      <c r="NDA403" s="474"/>
      <c r="NDB403" s="455"/>
      <c r="NDC403" s="403"/>
      <c r="NDD403" s="403"/>
      <c r="NDE403" s="473"/>
      <c r="NDF403" s="472"/>
      <c r="NDG403" s="403"/>
      <c r="NDH403" s="358"/>
      <c r="NDI403" s="474"/>
      <c r="NDJ403" s="455"/>
      <c r="NDK403" s="403"/>
      <c r="NDL403" s="403"/>
      <c r="NDM403" s="473"/>
      <c r="NDN403" s="472"/>
      <c r="NDO403" s="403"/>
      <c r="NDP403" s="358"/>
      <c r="NDQ403" s="474"/>
      <c r="NDR403" s="455"/>
      <c r="NDS403" s="403"/>
      <c r="NDT403" s="403"/>
      <c r="NDU403" s="473"/>
      <c r="NDV403" s="472"/>
      <c r="NDW403" s="403"/>
      <c r="NDX403" s="358"/>
      <c r="NDY403" s="474"/>
      <c r="NDZ403" s="455"/>
      <c r="NEA403" s="403"/>
      <c r="NEB403" s="403"/>
      <c r="NEC403" s="473"/>
      <c r="NED403" s="472"/>
      <c r="NEE403" s="403"/>
      <c r="NEF403" s="358"/>
      <c r="NEG403" s="474"/>
      <c r="NEH403" s="455"/>
      <c r="NEI403" s="403"/>
      <c r="NEJ403" s="403"/>
      <c r="NEK403" s="473"/>
      <c r="NEL403" s="472"/>
      <c r="NEM403" s="403"/>
      <c r="NEN403" s="358"/>
      <c r="NEO403" s="474"/>
      <c r="NEP403" s="455"/>
      <c r="NEQ403" s="403"/>
      <c r="NER403" s="403"/>
      <c r="NES403" s="473"/>
      <c r="NET403" s="472"/>
      <c r="NEU403" s="403"/>
      <c r="NEV403" s="358"/>
      <c r="NEW403" s="474"/>
      <c r="NEX403" s="455"/>
      <c r="NEY403" s="403"/>
      <c r="NEZ403" s="403"/>
      <c r="NFA403" s="473"/>
      <c r="NFB403" s="472"/>
      <c r="NFC403" s="403"/>
      <c r="NFD403" s="358"/>
      <c r="NFE403" s="474"/>
      <c r="NFF403" s="455"/>
      <c r="NFG403" s="403"/>
      <c r="NFH403" s="403"/>
      <c r="NFI403" s="473"/>
      <c r="NFJ403" s="472"/>
      <c r="NFK403" s="403"/>
      <c r="NFL403" s="358"/>
      <c r="NFM403" s="474"/>
      <c r="NFN403" s="455"/>
      <c r="NFO403" s="403"/>
      <c r="NFP403" s="403"/>
      <c r="NFQ403" s="473"/>
      <c r="NFR403" s="472"/>
      <c r="NFS403" s="403"/>
      <c r="NFT403" s="358"/>
      <c r="NFU403" s="474"/>
      <c r="NFV403" s="455"/>
      <c r="NFW403" s="403"/>
      <c r="NFX403" s="403"/>
      <c r="NFY403" s="473"/>
      <c r="NFZ403" s="472"/>
      <c r="NGA403" s="403"/>
      <c r="NGB403" s="358"/>
      <c r="NGC403" s="474"/>
      <c r="NGD403" s="455"/>
      <c r="NGE403" s="403"/>
      <c r="NGF403" s="403"/>
      <c r="NGG403" s="473"/>
      <c r="NGH403" s="472"/>
      <c r="NGI403" s="403"/>
      <c r="NGJ403" s="358"/>
      <c r="NGK403" s="474"/>
      <c r="NGL403" s="455"/>
      <c r="NGM403" s="403"/>
      <c r="NGN403" s="403"/>
      <c r="NGO403" s="473"/>
      <c r="NGP403" s="472"/>
      <c r="NGQ403" s="403"/>
      <c r="NGR403" s="358"/>
      <c r="NGS403" s="474"/>
      <c r="NGT403" s="455"/>
      <c r="NGU403" s="403"/>
      <c r="NGV403" s="403"/>
      <c r="NGW403" s="473"/>
      <c r="NGX403" s="472"/>
      <c r="NGY403" s="403"/>
      <c r="NGZ403" s="358"/>
      <c r="NHA403" s="474"/>
      <c r="NHB403" s="455"/>
      <c r="NHC403" s="403"/>
      <c r="NHD403" s="403"/>
      <c r="NHE403" s="473"/>
      <c r="NHF403" s="472"/>
      <c r="NHG403" s="403"/>
      <c r="NHH403" s="358"/>
      <c r="NHI403" s="474"/>
      <c r="NHJ403" s="455"/>
      <c r="NHK403" s="403"/>
      <c r="NHL403" s="403"/>
      <c r="NHM403" s="473"/>
      <c r="NHN403" s="472"/>
      <c r="NHO403" s="403"/>
      <c r="NHP403" s="358"/>
      <c r="NHQ403" s="474"/>
      <c r="NHR403" s="455"/>
      <c r="NHS403" s="403"/>
      <c r="NHT403" s="403"/>
      <c r="NHU403" s="473"/>
      <c r="NHV403" s="472"/>
      <c r="NHW403" s="403"/>
      <c r="NHX403" s="358"/>
      <c r="NHY403" s="474"/>
      <c r="NHZ403" s="455"/>
      <c r="NIA403" s="403"/>
      <c r="NIB403" s="403"/>
      <c r="NIC403" s="473"/>
      <c r="NID403" s="472"/>
      <c r="NIE403" s="403"/>
      <c r="NIF403" s="358"/>
      <c r="NIG403" s="474"/>
      <c r="NIH403" s="455"/>
      <c r="NII403" s="403"/>
      <c r="NIJ403" s="403"/>
      <c r="NIK403" s="473"/>
      <c r="NIL403" s="472"/>
      <c r="NIM403" s="403"/>
      <c r="NIN403" s="358"/>
      <c r="NIO403" s="474"/>
      <c r="NIP403" s="455"/>
      <c r="NIQ403" s="403"/>
      <c r="NIR403" s="403"/>
      <c r="NIS403" s="473"/>
      <c r="NIT403" s="472"/>
      <c r="NIU403" s="403"/>
      <c r="NIV403" s="358"/>
      <c r="NIW403" s="474"/>
      <c r="NIX403" s="455"/>
      <c r="NIY403" s="403"/>
      <c r="NIZ403" s="403"/>
      <c r="NJA403" s="473"/>
      <c r="NJB403" s="472"/>
      <c r="NJC403" s="403"/>
      <c r="NJD403" s="358"/>
      <c r="NJE403" s="474"/>
      <c r="NJF403" s="455"/>
      <c r="NJG403" s="403"/>
      <c r="NJH403" s="403"/>
      <c r="NJI403" s="473"/>
      <c r="NJJ403" s="472"/>
      <c r="NJK403" s="403"/>
      <c r="NJL403" s="358"/>
      <c r="NJM403" s="474"/>
      <c r="NJN403" s="455"/>
      <c r="NJO403" s="403"/>
      <c r="NJP403" s="403"/>
      <c r="NJQ403" s="473"/>
      <c r="NJR403" s="472"/>
      <c r="NJS403" s="403"/>
      <c r="NJT403" s="358"/>
      <c r="NJU403" s="474"/>
      <c r="NJV403" s="455"/>
      <c r="NJW403" s="403"/>
      <c r="NJX403" s="403"/>
      <c r="NJY403" s="473"/>
      <c r="NJZ403" s="472"/>
      <c r="NKA403" s="403"/>
      <c r="NKB403" s="358"/>
      <c r="NKC403" s="474"/>
      <c r="NKD403" s="455"/>
      <c r="NKE403" s="403"/>
      <c r="NKF403" s="403"/>
      <c r="NKG403" s="473"/>
      <c r="NKH403" s="472"/>
      <c r="NKI403" s="403"/>
      <c r="NKJ403" s="358"/>
      <c r="NKK403" s="474"/>
      <c r="NKL403" s="455"/>
      <c r="NKM403" s="403"/>
      <c r="NKN403" s="403"/>
      <c r="NKO403" s="473"/>
      <c r="NKP403" s="472"/>
      <c r="NKQ403" s="403"/>
      <c r="NKR403" s="358"/>
      <c r="NKS403" s="474"/>
      <c r="NKT403" s="455"/>
      <c r="NKU403" s="403"/>
      <c r="NKV403" s="403"/>
      <c r="NKW403" s="473"/>
      <c r="NKX403" s="472"/>
      <c r="NKY403" s="403"/>
      <c r="NKZ403" s="358"/>
      <c r="NLA403" s="474"/>
      <c r="NLB403" s="455"/>
      <c r="NLC403" s="403"/>
      <c r="NLD403" s="403"/>
      <c r="NLE403" s="473"/>
      <c r="NLF403" s="472"/>
      <c r="NLG403" s="403"/>
      <c r="NLH403" s="358"/>
      <c r="NLI403" s="474"/>
      <c r="NLJ403" s="455"/>
      <c r="NLK403" s="403"/>
      <c r="NLL403" s="403"/>
      <c r="NLM403" s="473"/>
      <c r="NLN403" s="472"/>
      <c r="NLO403" s="403"/>
      <c r="NLP403" s="358"/>
      <c r="NLQ403" s="474"/>
      <c r="NLR403" s="455"/>
      <c r="NLS403" s="403"/>
      <c r="NLT403" s="403"/>
      <c r="NLU403" s="473"/>
      <c r="NLV403" s="472"/>
      <c r="NLW403" s="403"/>
      <c r="NLX403" s="358"/>
      <c r="NLY403" s="474"/>
      <c r="NLZ403" s="455"/>
      <c r="NMA403" s="403"/>
      <c r="NMB403" s="403"/>
      <c r="NMC403" s="473"/>
      <c r="NMD403" s="472"/>
      <c r="NME403" s="403"/>
      <c r="NMF403" s="358"/>
      <c r="NMG403" s="474"/>
      <c r="NMH403" s="455"/>
      <c r="NMI403" s="403"/>
      <c r="NMJ403" s="403"/>
      <c r="NMK403" s="473"/>
      <c r="NML403" s="472"/>
      <c r="NMM403" s="403"/>
      <c r="NMN403" s="358"/>
      <c r="NMO403" s="474"/>
      <c r="NMP403" s="455"/>
      <c r="NMQ403" s="403"/>
      <c r="NMR403" s="403"/>
      <c r="NMS403" s="473"/>
      <c r="NMT403" s="472"/>
      <c r="NMU403" s="403"/>
      <c r="NMV403" s="358"/>
      <c r="NMW403" s="474"/>
      <c r="NMX403" s="455"/>
      <c r="NMY403" s="403"/>
      <c r="NMZ403" s="403"/>
      <c r="NNA403" s="473"/>
      <c r="NNB403" s="472"/>
      <c r="NNC403" s="403"/>
      <c r="NND403" s="358"/>
      <c r="NNE403" s="474"/>
      <c r="NNF403" s="455"/>
      <c r="NNG403" s="403"/>
      <c r="NNH403" s="403"/>
      <c r="NNI403" s="473"/>
      <c r="NNJ403" s="472"/>
      <c r="NNK403" s="403"/>
      <c r="NNL403" s="358"/>
      <c r="NNM403" s="474"/>
      <c r="NNN403" s="455"/>
      <c r="NNO403" s="403"/>
      <c r="NNP403" s="403"/>
      <c r="NNQ403" s="473"/>
      <c r="NNR403" s="472"/>
      <c r="NNS403" s="403"/>
      <c r="NNT403" s="358"/>
      <c r="NNU403" s="474"/>
      <c r="NNV403" s="455"/>
      <c r="NNW403" s="403"/>
      <c r="NNX403" s="403"/>
      <c r="NNY403" s="473"/>
      <c r="NNZ403" s="472"/>
      <c r="NOA403" s="403"/>
      <c r="NOB403" s="358"/>
      <c r="NOC403" s="474"/>
      <c r="NOD403" s="455"/>
      <c r="NOE403" s="403"/>
      <c r="NOF403" s="403"/>
      <c r="NOG403" s="473"/>
      <c r="NOH403" s="472"/>
      <c r="NOI403" s="403"/>
      <c r="NOJ403" s="358"/>
      <c r="NOK403" s="474"/>
      <c r="NOL403" s="455"/>
      <c r="NOM403" s="403"/>
      <c r="NON403" s="403"/>
      <c r="NOO403" s="473"/>
      <c r="NOP403" s="472"/>
      <c r="NOQ403" s="403"/>
      <c r="NOR403" s="358"/>
      <c r="NOS403" s="474"/>
      <c r="NOT403" s="455"/>
      <c r="NOU403" s="403"/>
      <c r="NOV403" s="403"/>
      <c r="NOW403" s="473"/>
      <c r="NOX403" s="472"/>
      <c r="NOY403" s="403"/>
      <c r="NOZ403" s="358"/>
      <c r="NPA403" s="474"/>
      <c r="NPB403" s="455"/>
      <c r="NPC403" s="403"/>
      <c r="NPD403" s="403"/>
      <c r="NPE403" s="473"/>
      <c r="NPF403" s="472"/>
      <c r="NPG403" s="403"/>
      <c r="NPH403" s="358"/>
      <c r="NPI403" s="474"/>
      <c r="NPJ403" s="455"/>
      <c r="NPK403" s="403"/>
      <c r="NPL403" s="403"/>
      <c r="NPM403" s="473"/>
      <c r="NPN403" s="472"/>
      <c r="NPO403" s="403"/>
      <c r="NPP403" s="358"/>
      <c r="NPQ403" s="474"/>
      <c r="NPR403" s="455"/>
      <c r="NPS403" s="403"/>
      <c r="NPT403" s="403"/>
      <c r="NPU403" s="473"/>
      <c r="NPV403" s="472"/>
      <c r="NPW403" s="403"/>
      <c r="NPX403" s="358"/>
      <c r="NPY403" s="474"/>
      <c r="NPZ403" s="455"/>
      <c r="NQA403" s="403"/>
      <c r="NQB403" s="403"/>
      <c r="NQC403" s="473"/>
      <c r="NQD403" s="472"/>
      <c r="NQE403" s="403"/>
      <c r="NQF403" s="358"/>
      <c r="NQG403" s="474"/>
      <c r="NQH403" s="455"/>
      <c r="NQI403" s="403"/>
      <c r="NQJ403" s="403"/>
      <c r="NQK403" s="473"/>
      <c r="NQL403" s="472"/>
      <c r="NQM403" s="403"/>
      <c r="NQN403" s="358"/>
      <c r="NQO403" s="474"/>
      <c r="NQP403" s="455"/>
      <c r="NQQ403" s="403"/>
      <c r="NQR403" s="403"/>
      <c r="NQS403" s="473"/>
      <c r="NQT403" s="472"/>
      <c r="NQU403" s="403"/>
      <c r="NQV403" s="358"/>
      <c r="NQW403" s="474"/>
      <c r="NQX403" s="455"/>
      <c r="NQY403" s="403"/>
      <c r="NQZ403" s="403"/>
      <c r="NRA403" s="473"/>
      <c r="NRB403" s="472"/>
      <c r="NRC403" s="403"/>
      <c r="NRD403" s="358"/>
      <c r="NRE403" s="474"/>
      <c r="NRF403" s="455"/>
      <c r="NRG403" s="403"/>
      <c r="NRH403" s="403"/>
      <c r="NRI403" s="473"/>
      <c r="NRJ403" s="472"/>
      <c r="NRK403" s="403"/>
      <c r="NRL403" s="358"/>
      <c r="NRM403" s="474"/>
      <c r="NRN403" s="455"/>
      <c r="NRO403" s="403"/>
      <c r="NRP403" s="403"/>
      <c r="NRQ403" s="473"/>
      <c r="NRR403" s="472"/>
      <c r="NRS403" s="403"/>
      <c r="NRT403" s="358"/>
      <c r="NRU403" s="474"/>
      <c r="NRV403" s="455"/>
      <c r="NRW403" s="403"/>
      <c r="NRX403" s="403"/>
      <c r="NRY403" s="473"/>
      <c r="NRZ403" s="472"/>
      <c r="NSA403" s="403"/>
      <c r="NSB403" s="358"/>
      <c r="NSC403" s="474"/>
      <c r="NSD403" s="455"/>
      <c r="NSE403" s="403"/>
      <c r="NSF403" s="403"/>
      <c r="NSG403" s="473"/>
      <c r="NSH403" s="472"/>
      <c r="NSI403" s="403"/>
      <c r="NSJ403" s="358"/>
      <c r="NSK403" s="474"/>
      <c r="NSL403" s="455"/>
      <c r="NSM403" s="403"/>
      <c r="NSN403" s="403"/>
      <c r="NSO403" s="473"/>
      <c r="NSP403" s="472"/>
      <c r="NSQ403" s="403"/>
      <c r="NSR403" s="358"/>
      <c r="NSS403" s="474"/>
      <c r="NST403" s="455"/>
      <c r="NSU403" s="403"/>
      <c r="NSV403" s="403"/>
      <c r="NSW403" s="473"/>
      <c r="NSX403" s="472"/>
      <c r="NSY403" s="403"/>
      <c r="NSZ403" s="358"/>
      <c r="NTA403" s="474"/>
      <c r="NTB403" s="455"/>
      <c r="NTC403" s="403"/>
      <c r="NTD403" s="403"/>
      <c r="NTE403" s="473"/>
      <c r="NTF403" s="472"/>
      <c r="NTG403" s="403"/>
      <c r="NTH403" s="358"/>
      <c r="NTI403" s="474"/>
      <c r="NTJ403" s="455"/>
      <c r="NTK403" s="403"/>
      <c r="NTL403" s="403"/>
      <c r="NTM403" s="473"/>
      <c r="NTN403" s="472"/>
      <c r="NTO403" s="403"/>
      <c r="NTP403" s="358"/>
      <c r="NTQ403" s="474"/>
      <c r="NTR403" s="455"/>
      <c r="NTS403" s="403"/>
      <c r="NTT403" s="403"/>
      <c r="NTU403" s="473"/>
      <c r="NTV403" s="472"/>
      <c r="NTW403" s="403"/>
      <c r="NTX403" s="358"/>
      <c r="NTY403" s="474"/>
      <c r="NTZ403" s="455"/>
      <c r="NUA403" s="403"/>
      <c r="NUB403" s="403"/>
      <c r="NUC403" s="473"/>
      <c r="NUD403" s="472"/>
      <c r="NUE403" s="403"/>
      <c r="NUF403" s="358"/>
      <c r="NUG403" s="474"/>
      <c r="NUH403" s="455"/>
      <c r="NUI403" s="403"/>
      <c r="NUJ403" s="403"/>
      <c r="NUK403" s="473"/>
      <c r="NUL403" s="472"/>
      <c r="NUM403" s="403"/>
      <c r="NUN403" s="358"/>
      <c r="NUO403" s="474"/>
      <c r="NUP403" s="455"/>
      <c r="NUQ403" s="403"/>
      <c r="NUR403" s="403"/>
      <c r="NUS403" s="473"/>
      <c r="NUT403" s="472"/>
      <c r="NUU403" s="403"/>
      <c r="NUV403" s="358"/>
      <c r="NUW403" s="474"/>
      <c r="NUX403" s="455"/>
      <c r="NUY403" s="403"/>
      <c r="NUZ403" s="403"/>
      <c r="NVA403" s="473"/>
      <c r="NVB403" s="472"/>
      <c r="NVC403" s="403"/>
      <c r="NVD403" s="358"/>
      <c r="NVE403" s="474"/>
      <c r="NVF403" s="455"/>
      <c r="NVG403" s="403"/>
      <c r="NVH403" s="403"/>
      <c r="NVI403" s="473"/>
      <c r="NVJ403" s="472"/>
      <c r="NVK403" s="403"/>
      <c r="NVL403" s="358"/>
      <c r="NVM403" s="474"/>
      <c r="NVN403" s="455"/>
      <c r="NVO403" s="403"/>
      <c r="NVP403" s="403"/>
      <c r="NVQ403" s="473"/>
      <c r="NVR403" s="472"/>
      <c r="NVS403" s="403"/>
      <c r="NVT403" s="358"/>
      <c r="NVU403" s="474"/>
      <c r="NVV403" s="455"/>
      <c r="NVW403" s="403"/>
      <c r="NVX403" s="403"/>
      <c r="NVY403" s="473"/>
      <c r="NVZ403" s="472"/>
      <c r="NWA403" s="403"/>
      <c r="NWB403" s="358"/>
      <c r="NWC403" s="474"/>
      <c r="NWD403" s="455"/>
      <c r="NWE403" s="403"/>
      <c r="NWF403" s="403"/>
      <c r="NWG403" s="473"/>
      <c r="NWH403" s="472"/>
      <c r="NWI403" s="403"/>
      <c r="NWJ403" s="358"/>
      <c r="NWK403" s="474"/>
      <c r="NWL403" s="455"/>
      <c r="NWM403" s="403"/>
      <c r="NWN403" s="403"/>
      <c r="NWO403" s="473"/>
      <c r="NWP403" s="472"/>
      <c r="NWQ403" s="403"/>
      <c r="NWR403" s="358"/>
      <c r="NWS403" s="474"/>
      <c r="NWT403" s="455"/>
      <c r="NWU403" s="403"/>
      <c r="NWV403" s="403"/>
      <c r="NWW403" s="473"/>
      <c r="NWX403" s="472"/>
      <c r="NWY403" s="403"/>
      <c r="NWZ403" s="358"/>
      <c r="NXA403" s="474"/>
      <c r="NXB403" s="455"/>
      <c r="NXC403" s="403"/>
      <c r="NXD403" s="403"/>
      <c r="NXE403" s="473"/>
      <c r="NXF403" s="472"/>
      <c r="NXG403" s="403"/>
      <c r="NXH403" s="358"/>
      <c r="NXI403" s="474"/>
      <c r="NXJ403" s="455"/>
      <c r="NXK403" s="403"/>
      <c r="NXL403" s="403"/>
      <c r="NXM403" s="473"/>
      <c r="NXN403" s="472"/>
      <c r="NXO403" s="403"/>
      <c r="NXP403" s="358"/>
      <c r="NXQ403" s="474"/>
      <c r="NXR403" s="455"/>
      <c r="NXS403" s="403"/>
      <c r="NXT403" s="403"/>
      <c r="NXU403" s="473"/>
      <c r="NXV403" s="472"/>
      <c r="NXW403" s="403"/>
      <c r="NXX403" s="358"/>
      <c r="NXY403" s="474"/>
      <c r="NXZ403" s="455"/>
      <c r="NYA403" s="403"/>
      <c r="NYB403" s="403"/>
      <c r="NYC403" s="473"/>
      <c r="NYD403" s="472"/>
      <c r="NYE403" s="403"/>
      <c r="NYF403" s="358"/>
      <c r="NYG403" s="474"/>
      <c r="NYH403" s="455"/>
      <c r="NYI403" s="403"/>
      <c r="NYJ403" s="403"/>
      <c r="NYK403" s="473"/>
      <c r="NYL403" s="472"/>
      <c r="NYM403" s="403"/>
      <c r="NYN403" s="358"/>
      <c r="NYO403" s="474"/>
      <c r="NYP403" s="455"/>
      <c r="NYQ403" s="403"/>
      <c r="NYR403" s="403"/>
      <c r="NYS403" s="473"/>
      <c r="NYT403" s="472"/>
      <c r="NYU403" s="403"/>
      <c r="NYV403" s="358"/>
      <c r="NYW403" s="474"/>
      <c r="NYX403" s="455"/>
      <c r="NYY403" s="403"/>
      <c r="NYZ403" s="403"/>
      <c r="NZA403" s="473"/>
      <c r="NZB403" s="472"/>
      <c r="NZC403" s="403"/>
      <c r="NZD403" s="358"/>
      <c r="NZE403" s="474"/>
      <c r="NZF403" s="455"/>
      <c r="NZG403" s="403"/>
      <c r="NZH403" s="403"/>
      <c r="NZI403" s="473"/>
      <c r="NZJ403" s="472"/>
      <c r="NZK403" s="403"/>
      <c r="NZL403" s="358"/>
      <c r="NZM403" s="474"/>
      <c r="NZN403" s="455"/>
      <c r="NZO403" s="403"/>
      <c r="NZP403" s="403"/>
      <c r="NZQ403" s="473"/>
      <c r="NZR403" s="472"/>
      <c r="NZS403" s="403"/>
      <c r="NZT403" s="358"/>
      <c r="NZU403" s="474"/>
      <c r="NZV403" s="455"/>
      <c r="NZW403" s="403"/>
      <c r="NZX403" s="403"/>
      <c r="NZY403" s="473"/>
      <c r="NZZ403" s="472"/>
      <c r="OAA403" s="403"/>
      <c r="OAB403" s="358"/>
      <c r="OAC403" s="474"/>
      <c r="OAD403" s="455"/>
      <c r="OAE403" s="403"/>
      <c r="OAF403" s="403"/>
      <c r="OAG403" s="473"/>
      <c r="OAH403" s="472"/>
      <c r="OAI403" s="403"/>
      <c r="OAJ403" s="358"/>
      <c r="OAK403" s="474"/>
      <c r="OAL403" s="455"/>
      <c r="OAM403" s="403"/>
      <c r="OAN403" s="403"/>
      <c r="OAO403" s="473"/>
      <c r="OAP403" s="472"/>
      <c r="OAQ403" s="403"/>
      <c r="OAR403" s="358"/>
      <c r="OAS403" s="474"/>
      <c r="OAT403" s="455"/>
      <c r="OAU403" s="403"/>
      <c r="OAV403" s="403"/>
      <c r="OAW403" s="473"/>
      <c r="OAX403" s="472"/>
      <c r="OAY403" s="403"/>
      <c r="OAZ403" s="358"/>
      <c r="OBA403" s="474"/>
      <c r="OBB403" s="455"/>
      <c r="OBC403" s="403"/>
      <c r="OBD403" s="403"/>
      <c r="OBE403" s="473"/>
      <c r="OBF403" s="472"/>
      <c r="OBG403" s="403"/>
      <c r="OBH403" s="358"/>
      <c r="OBI403" s="474"/>
      <c r="OBJ403" s="455"/>
      <c r="OBK403" s="403"/>
      <c r="OBL403" s="403"/>
      <c r="OBM403" s="473"/>
      <c r="OBN403" s="472"/>
      <c r="OBO403" s="403"/>
      <c r="OBP403" s="358"/>
      <c r="OBQ403" s="474"/>
      <c r="OBR403" s="455"/>
      <c r="OBS403" s="403"/>
      <c r="OBT403" s="403"/>
      <c r="OBU403" s="473"/>
      <c r="OBV403" s="472"/>
      <c r="OBW403" s="403"/>
      <c r="OBX403" s="358"/>
      <c r="OBY403" s="474"/>
      <c r="OBZ403" s="455"/>
      <c r="OCA403" s="403"/>
      <c r="OCB403" s="403"/>
      <c r="OCC403" s="473"/>
      <c r="OCD403" s="472"/>
      <c r="OCE403" s="403"/>
      <c r="OCF403" s="358"/>
      <c r="OCG403" s="474"/>
      <c r="OCH403" s="455"/>
      <c r="OCI403" s="403"/>
      <c r="OCJ403" s="403"/>
      <c r="OCK403" s="473"/>
      <c r="OCL403" s="472"/>
      <c r="OCM403" s="403"/>
      <c r="OCN403" s="358"/>
      <c r="OCO403" s="474"/>
      <c r="OCP403" s="455"/>
      <c r="OCQ403" s="403"/>
      <c r="OCR403" s="403"/>
      <c r="OCS403" s="473"/>
      <c r="OCT403" s="472"/>
      <c r="OCU403" s="403"/>
      <c r="OCV403" s="358"/>
      <c r="OCW403" s="474"/>
      <c r="OCX403" s="455"/>
      <c r="OCY403" s="403"/>
      <c r="OCZ403" s="403"/>
      <c r="ODA403" s="473"/>
      <c r="ODB403" s="472"/>
      <c r="ODC403" s="403"/>
      <c r="ODD403" s="358"/>
      <c r="ODE403" s="474"/>
      <c r="ODF403" s="455"/>
      <c r="ODG403" s="403"/>
      <c r="ODH403" s="403"/>
      <c r="ODI403" s="473"/>
      <c r="ODJ403" s="472"/>
      <c r="ODK403" s="403"/>
      <c r="ODL403" s="358"/>
      <c r="ODM403" s="474"/>
      <c r="ODN403" s="455"/>
      <c r="ODO403" s="403"/>
      <c r="ODP403" s="403"/>
      <c r="ODQ403" s="473"/>
      <c r="ODR403" s="472"/>
      <c r="ODS403" s="403"/>
      <c r="ODT403" s="358"/>
      <c r="ODU403" s="474"/>
      <c r="ODV403" s="455"/>
      <c r="ODW403" s="403"/>
      <c r="ODX403" s="403"/>
      <c r="ODY403" s="473"/>
      <c r="ODZ403" s="472"/>
      <c r="OEA403" s="403"/>
      <c r="OEB403" s="358"/>
      <c r="OEC403" s="474"/>
      <c r="OED403" s="455"/>
      <c r="OEE403" s="403"/>
      <c r="OEF403" s="403"/>
      <c r="OEG403" s="473"/>
      <c r="OEH403" s="472"/>
      <c r="OEI403" s="403"/>
      <c r="OEJ403" s="358"/>
      <c r="OEK403" s="474"/>
      <c r="OEL403" s="455"/>
      <c r="OEM403" s="403"/>
      <c r="OEN403" s="403"/>
      <c r="OEO403" s="473"/>
      <c r="OEP403" s="472"/>
      <c r="OEQ403" s="403"/>
      <c r="OER403" s="358"/>
      <c r="OES403" s="474"/>
      <c r="OET403" s="455"/>
      <c r="OEU403" s="403"/>
      <c r="OEV403" s="403"/>
      <c r="OEW403" s="473"/>
      <c r="OEX403" s="472"/>
      <c r="OEY403" s="403"/>
      <c r="OEZ403" s="358"/>
      <c r="OFA403" s="474"/>
      <c r="OFB403" s="455"/>
      <c r="OFC403" s="403"/>
      <c r="OFD403" s="403"/>
      <c r="OFE403" s="473"/>
      <c r="OFF403" s="472"/>
      <c r="OFG403" s="403"/>
      <c r="OFH403" s="358"/>
      <c r="OFI403" s="474"/>
      <c r="OFJ403" s="455"/>
      <c r="OFK403" s="403"/>
      <c r="OFL403" s="403"/>
      <c r="OFM403" s="473"/>
      <c r="OFN403" s="472"/>
      <c r="OFO403" s="403"/>
      <c r="OFP403" s="358"/>
      <c r="OFQ403" s="474"/>
      <c r="OFR403" s="455"/>
      <c r="OFS403" s="403"/>
      <c r="OFT403" s="403"/>
      <c r="OFU403" s="473"/>
      <c r="OFV403" s="472"/>
      <c r="OFW403" s="403"/>
      <c r="OFX403" s="358"/>
      <c r="OFY403" s="474"/>
      <c r="OFZ403" s="455"/>
      <c r="OGA403" s="403"/>
      <c r="OGB403" s="403"/>
      <c r="OGC403" s="473"/>
      <c r="OGD403" s="472"/>
      <c r="OGE403" s="403"/>
      <c r="OGF403" s="358"/>
      <c r="OGG403" s="474"/>
      <c r="OGH403" s="455"/>
      <c r="OGI403" s="403"/>
      <c r="OGJ403" s="403"/>
      <c r="OGK403" s="473"/>
      <c r="OGL403" s="472"/>
      <c r="OGM403" s="403"/>
      <c r="OGN403" s="358"/>
      <c r="OGO403" s="474"/>
      <c r="OGP403" s="455"/>
      <c r="OGQ403" s="403"/>
      <c r="OGR403" s="403"/>
      <c r="OGS403" s="473"/>
      <c r="OGT403" s="472"/>
      <c r="OGU403" s="403"/>
      <c r="OGV403" s="358"/>
      <c r="OGW403" s="474"/>
      <c r="OGX403" s="455"/>
      <c r="OGY403" s="403"/>
      <c r="OGZ403" s="403"/>
      <c r="OHA403" s="473"/>
      <c r="OHB403" s="472"/>
      <c r="OHC403" s="403"/>
      <c r="OHD403" s="358"/>
      <c r="OHE403" s="474"/>
      <c r="OHF403" s="455"/>
      <c r="OHG403" s="403"/>
      <c r="OHH403" s="403"/>
      <c r="OHI403" s="473"/>
      <c r="OHJ403" s="472"/>
      <c r="OHK403" s="403"/>
      <c r="OHL403" s="358"/>
      <c r="OHM403" s="474"/>
      <c r="OHN403" s="455"/>
      <c r="OHO403" s="403"/>
      <c r="OHP403" s="403"/>
      <c r="OHQ403" s="473"/>
      <c r="OHR403" s="472"/>
      <c r="OHS403" s="403"/>
      <c r="OHT403" s="358"/>
      <c r="OHU403" s="474"/>
      <c r="OHV403" s="455"/>
      <c r="OHW403" s="403"/>
      <c r="OHX403" s="403"/>
      <c r="OHY403" s="473"/>
      <c r="OHZ403" s="472"/>
      <c r="OIA403" s="403"/>
      <c r="OIB403" s="358"/>
      <c r="OIC403" s="474"/>
      <c r="OID403" s="455"/>
      <c r="OIE403" s="403"/>
      <c r="OIF403" s="403"/>
      <c r="OIG403" s="473"/>
      <c r="OIH403" s="472"/>
      <c r="OII403" s="403"/>
      <c r="OIJ403" s="358"/>
      <c r="OIK403" s="474"/>
      <c r="OIL403" s="455"/>
      <c r="OIM403" s="403"/>
      <c r="OIN403" s="403"/>
      <c r="OIO403" s="473"/>
      <c r="OIP403" s="472"/>
      <c r="OIQ403" s="403"/>
      <c r="OIR403" s="358"/>
      <c r="OIS403" s="474"/>
      <c r="OIT403" s="455"/>
      <c r="OIU403" s="403"/>
      <c r="OIV403" s="403"/>
      <c r="OIW403" s="473"/>
      <c r="OIX403" s="472"/>
      <c r="OIY403" s="403"/>
      <c r="OIZ403" s="358"/>
      <c r="OJA403" s="474"/>
      <c r="OJB403" s="455"/>
      <c r="OJC403" s="403"/>
      <c r="OJD403" s="403"/>
      <c r="OJE403" s="473"/>
      <c r="OJF403" s="472"/>
      <c r="OJG403" s="403"/>
      <c r="OJH403" s="358"/>
      <c r="OJI403" s="474"/>
      <c r="OJJ403" s="455"/>
      <c r="OJK403" s="403"/>
      <c r="OJL403" s="403"/>
      <c r="OJM403" s="473"/>
      <c r="OJN403" s="472"/>
      <c r="OJO403" s="403"/>
      <c r="OJP403" s="358"/>
      <c r="OJQ403" s="474"/>
      <c r="OJR403" s="455"/>
      <c r="OJS403" s="403"/>
      <c r="OJT403" s="403"/>
      <c r="OJU403" s="473"/>
      <c r="OJV403" s="472"/>
      <c r="OJW403" s="403"/>
      <c r="OJX403" s="358"/>
      <c r="OJY403" s="474"/>
      <c r="OJZ403" s="455"/>
      <c r="OKA403" s="403"/>
      <c r="OKB403" s="403"/>
      <c r="OKC403" s="473"/>
      <c r="OKD403" s="472"/>
      <c r="OKE403" s="403"/>
      <c r="OKF403" s="358"/>
      <c r="OKG403" s="474"/>
      <c r="OKH403" s="455"/>
      <c r="OKI403" s="403"/>
      <c r="OKJ403" s="403"/>
      <c r="OKK403" s="473"/>
      <c r="OKL403" s="472"/>
      <c r="OKM403" s="403"/>
      <c r="OKN403" s="358"/>
      <c r="OKO403" s="474"/>
      <c r="OKP403" s="455"/>
      <c r="OKQ403" s="403"/>
      <c r="OKR403" s="403"/>
      <c r="OKS403" s="473"/>
      <c r="OKT403" s="472"/>
      <c r="OKU403" s="403"/>
      <c r="OKV403" s="358"/>
      <c r="OKW403" s="474"/>
      <c r="OKX403" s="455"/>
      <c r="OKY403" s="403"/>
      <c r="OKZ403" s="403"/>
      <c r="OLA403" s="473"/>
      <c r="OLB403" s="472"/>
      <c r="OLC403" s="403"/>
      <c r="OLD403" s="358"/>
      <c r="OLE403" s="474"/>
      <c r="OLF403" s="455"/>
      <c r="OLG403" s="403"/>
      <c r="OLH403" s="403"/>
      <c r="OLI403" s="473"/>
      <c r="OLJ403" s="472"/>
      <c r="OLK403" s="403"/>
      <c r="OLL403" s="358"/>
      <c r="OLM403" s="474"/>
      <c r="OLN403" s="455"/>
      <c r="OLO403" s="403"/>
      <c r="OLP403" s="403"/>
      <c r="OLQ403" s="473"/>
      <c r="OLR403" s="472"/>
      <c r="OLS403" s="403"/>
      <c r="OLT403" s="358"/>
      <c r="OLU403" s="474"/>
      <c r="OLV403" s="455"/>
      <c r="OLW403" s="403"/>
      <c r="OLX403" s="403"/>
      <c r="OLY403" s="473"/>
      <c r="OLZ403" s="472"/>
      <c r="OMA403" s="403"/>
      <c r="OMB403" s="358"/>
      <c r="OMC403" s="474"/>
      <c r="OMD403" s="455"/>
      <c r="OME403" s="403"/>
      <c r="OMF403" s="403"/>
      <c r="OMG403" s="473"/>
      <c r="OMH403" s="472"/>
      <c r="OMI403" s="403"/>
      <c r="OMJ403" s="358"/>
      <c r="OMK403" s="474"/>
      <c r="OML403" s="455"/>
      <c r="OMM403" s="403"/>
      <c r="OMN403" s="403"/>
      <c r="OMO403" s="473"/>
      <c r="OMP403" s="472"/>
      <c r="OMQ403" s="403"/>
      <c r="OMR403" s="358"/>
      <c r="OMS403" s="474"/>
      <c r="OMT403" s="455"/>
      <c r="OMU403" s="403"/>
      <c r="OMV403" s="403"/>
      <c r="OMW403" s="473"/>
      <c r="OMX403" s="472"/>
      <c r="OMY403" s="403"/>
      <c r="OMZ403" s="358"/>
      <c r="ONA403" s="474"/>
      <c r="ONB403" s="455"/>
      <c r="ONC403" s="403"/>
      <c r="OND403" s="403"/>
      <c r="ONE403" s="473"/>
      <c r="ONF403" s="472"/>
      <c r="ONG403" s="403"/>
      <c r="ONH403" s="358"/>
      <c r="ONI403" s="474"/>
      <c r="ONJ403" s="455"/>
      <c r="ONK403" s="403"/>
      <c r="ONL403" s="403"/>
      <c r="ONM403" s="473"/>
      <c r="ONN403" s="472"/>
      <c r="ONO403" s="403"/>
      <c r="ONP403" s="358"/>
      <c r="ONQ403" s="474"/>
      <c r="ONR403" s="455"/>
      <c r="ONS403" s="403"/>
      <c r="ONT403" s="403"/>
      <c r="ONU403" s="473"/>
      <c r="ONV403" s="472"/>
      <c r="ONW403" s="403"/>
      <c r="ONX403" s="358"/>
      <c r="ONY403" s="474"/>
      <c r="ONZ403" s="455"/>
      <c r="OOA403" s="403"/>
      <c r="OOB403" s="403"/>
      <c r="OOC403" s="473"/>
      <c r="OOD403" s="472"/>
      <c r="OOE403" s="403"/>
      <c r="OOF403" s="358"/>
      <c r="OOG403" s="474"/>
      <c r="OOH403" s="455"/>
      <c r="OOI403" s="403"/>
      <c r="OOJ403" s="403"/>
      <c r="OOK403" s="473"/>
      <c r="OOL403" s="472"/>
      <c r="OOM403" s="403"/>
      <c r="OON403" s="358"/>
      <c r="OOO403" s="474"/>
      <c r="OOP403" s="455"/>
      <c r="OOQ403" s="403"/>
      <c r="OOR403" s="403"/>
      <c r="OOS403" s="473"/>
      <c r="OOT403" s="472"/>
      <c r="OOU403" s="403"/>
      <c r="OOV403" s="358"/>
      <c r="OOW403" s="474"/>
      <c r="OOX403" s="455"/>
      <c r="OOY403" s="403"/>
      <c r="OOZ403" s="403"/>
      <c r="OPA403" s="473"/>
      <c r="OPB403" s="472"/>
      <c r="OPC403" s="403"/>
      <c r="OPD403" s="358"/>
      <c r="OPE403" s="474"/>
      <c r="OPF403" s="455"/>
      <c r="OPG403" s="403"/>
      <c r="OPH403" s="403"/>
      <c r="OPI403" s="473"/>
      <c r="OPJ403" s="472"/>
      <c r="OPK403" s="403"/>
      <c r="OPL403" s="358"/>
      <c r="OPM403" s="474"/>
      <c r="OPN403" s="455"/>
      <c r="OPO403" s="403"/>
      <c r="OPP403" s="403"/>
      <c r="OPQ403" s="473"/>
      <c r="OPR403" s="472"/>
      <c r="OPS403" s="403"/>
      <c r="OPT403" s="358"/>
      <c r="OPU403" s="474"/>
      <c r="OPV403" s="455"/>
      <c r="OPW403" s="403"/>
      <c r="OPX403" s="403"/>
      <c r="OPY403" s="473"/>
      <c r="OPZ403" s="472"/>
      <c r="OQA403" s="403"/>
      <c r="OQB403" s="358"/>
      <c r="OQC403" s="474"/>
      <c r="OQD403" s="455"/>
      <c r="OQE403" s="403"/>
      <c r="OQF403" s="403"/>
      <c r="OQG403" s="473"/>
      <c r="OQH403" s="472"/>
      <c r="OQI403" s="403"/>
      <c r="OQJ403" s="358"/>
      <c r="OQK403" s="474"/>
      <c r="OQL403" s="455"/>
      <c r="OQM403" s="403"/>
      <c r="OQN403" s="403"/>
      <c r="OQO403" s="473"/>
      <c r="OQP403" s="472"/>
      <c r="OQQ403" s="403"/>
      <c r="OQR403" s="358"/>
      <c r="OQS403" s="474"/>
      <c r="OQT403" s="455"/>
      <c r="OQU403" s="403"/>
      <c r="OQV403" s="403"/>
      <c r="OQW403" s="473"/>
      <c r="OQX403" s="472"/>
      <c r="OQY403" s="403"/>
      <c r="OQZ403" s="358"/>
      <c r="ORA403" s="474"/>
      <c r="ORB403" s="455"/>
      <c r="ORC403" s="403"/>
      <c r="ORD403" s="403"/>
      <c r="ORE403" s="473"/>
      <c r="ORF403" s="472"/>
      <c r="ORG403" s="403"/>
      <c r="ORH403" s="358"/>
      <c r="ORI403" s="474"/>
      <c r="ORJ403" s="455"/>
      <c r="ORK403" s="403"/>
      <c r="ORL403" s="403"/>
      <c r="ORM403" s="473"/>
      <c r="ORN403" s="472"/>
      <c r="ORO403" s="403"/>
      <c r="ORP403" s="358"/>
      <c r="ORQ403" s="474"/>
      <c r="ORR403" s="455"/>
      <c r="ORS403" s="403"/>
      <c r="ORT403" s="403"/>
      <c r="ORU403" s="473"/>
      <c r="ORV403" s="472"/>
      <c r="ORW403" s="403"/>
      <c r="ORX403" s="358"/>
      <c r="ORY403" s="474"/>
      <c r="ORZ403" s="455"/>
      <c r="OSA403" s="403"/>
      <c r="OSB403" s="403"/>
      <c r="OSC403" s="473"/>
      <c r="OSD403" s="472"/>
      <c r="OSE403" s="403"/>
      <c r="OSF403" s="358"/>
      <c r="OSG403" s="474"/>
      <c r="OSH403" s="455"/>
      <c r="OSI403" s="403"/>
      <c r="OSJ403" s="403"/>
      <c r="OSK403" s="473"/>
      <c r="OSL403" s="472"/>
      <c r="OSM403" s="403"/>
      <c r="OSN403" s="358"/>
      <c r="OSO403" s="474"/>
      <c r="OSP403" s="455"/>
      <c r="OSQ403" s="403"/>
      <c r="OSR403" s="403"/>
      <c r="OSS403" s="473"/>
      <c r="OST403" s="472"/>
      <c r="OSU403" s="403"/>
      <c r="OSV403" s="358"/>
      <c r="OSW403" s="474"/>
      <c r="OSX403" s="455"/>
      <c r="OSY403" s="403"/>
      <c r="OSZ403" s="403"/>
      <c r="OTA403" s="473"/>
      <c r="OTB403" s="472"/>
      <c r="OTC403" s="403"/>
      <c r="OTD403" s="358"/>
      <c r="OTE403" s="474"/>
      <c r="OTF403" s="455"/>
      <c r="OTG403" s="403"/>
      <c r="OTH403" s="403"/>
      <c r="OTI403" s="473"/>
      <c r="OTJ403" s="472"/>
      <c r="OTK403" s="403"/>
      <c r="OTL403" s="358"/>
      <c r="OTM403" s="474"/>
      <c r="OTN403" s="455"/>
      <c r="OTO403" s="403"/>
      <c r="OTP403" s="403"/>
      <c r="OTQ403" s="473"/>
      <c r="OTR403" s="472"/>
      <c r="OTS403" s="403"/>
      <c r="OTT403" s="358"/>
      <c r="OTU403" s="474"/>
      <c r="OTV403" s="455"/>
      <c r="OTW403" s="403"/>
      <c r="OTX403" s="403"/>
      <c r="OTY403" s="473"/>
      <c r="OTZ403" s="472"/>
      <c r="OUA403" s="403"/>
      <c r="OUB403" s="358"/>
      <c r="OUC403" s="474"/>
      <c r="OUD403" s="455"/>
      <c r="OUE403" s="403"/>
      <c r="OUF403" s="403"/>
      <c r="OUG403" s="473"/>
      <c r="OUH403" s="472"/>
      <c r="OUI403" s="403"/>
      <c r="OUJ403" s="358"/>
      <c r="OUK403" s="474"/>
      <c r="OUL403" s="455"/>
      <c r="OUM403" s="403"/>
      <c r="OUN403" s="403"/>
      <c r="OUO403" s="473"/>
      <c r="OUP403" s="472"/>
      <c r="OUQ403" s="403"/>
      <c r="OUR403" s="358"/>
      <c r="OUS403" s="474"/>
      <c r="OUT403" s="455"/>
      <c r="OUU403" s="403"/>
      <c r="OUV403" s="403"/>
      <c r="OUW403" s="473"/>
      <c r="OUX403" s="472"/>
      <c r="OUY403" s="403"/>
      <c r="OUZ403" s="358"/>
      <c r="OVA403" s="474"/>
      <c r="OVB403" s="455"/>
      <c r="OVC403" s="403"/>
      <c r="OVD403" s="403"/>
      <c r="OVE403" s="473"/>
      <c r="OVF403" s="472"/>
      <c r="OVG403" s="403"/>
      <c r="OVH403" s="358"/>
      <c r="OVI403" s="474"/>
      <c r="OVJ403" s="455"/>
      <c r="OVK403" s="403"/>
      <c r="OVL403" s="403"/>
      <c r="OVM403" s="473"/>
      <c r="OVN403" s="472"/>
      <c r="OVO403" s="403"/>
      <c r="OVP403" s="358"/>
      <c r="OVQ403" s="474"/>
      <c r="OVR403" s="455"/>
      <c r="OVS403" s="403"/>
      <c r="OVT403" s="403"/>
      <c r="OVU403" s="473"/>
      <c r="OVV403" s="472"/>
      <c r="OVW403" s="403"/>
      <c r="OVX403" s="358"/>
      <c r="OVY403" s="474"/>
      <c r="OVZ403" s="455"/>
      <c r="OWA403" s="403"/>
      <c r="OWB403" s="403"/>
      <c r="OWC403" s="473"/>
      <c r="OWD403" s="472"/>
      <c r="OWE403" s="403"/>
      <c r="OWF403" s="358"/>
      <c r="OWG403" s="474"/>
      <c r="OWH403" s="455"/>
      <c r="OWI403" s="403"/>
      <c r="OWJ403" s="403"/>
      <c r="OWK403" s="473"/>
      <c r="OWL403" s="472"/>
      <c r="OWM403" s="403"/>
      <c r="OWN403" s="358"/>
      <c r="OWO403" s="474"/>
      <c r="OWP403" s="455"/>
      <c r="OWQ403" s="403"/>
      <c r="OWR403" s="403"/>
      <c r="OWS403" s="473"/>
      <c r="OWT403" s="472"/>
      <c r="OWU403" s="403"/>
      <c r="OWV403" s="358"/>
      <c r="OWW403" s="474"/>
      <c r="OWX403" s="455"/>
      <c r="OWY403" s="403"/>
      <c r="OWZ403" s="403"/>
      <c r="OXA403" s="473"/>
      <c r="OXB403" s="472"/>
      <c r="OXC403" s="403"/>
      <c r="OXD403" s="358"/>
      <c r="OXE403" s="474"/>
      <c r="OXF403" s="455"/>
      <c r="OXG403" s="403"/>
      <c r="OXH403" s="403"/>
      <c r="OXI403" s="473"/>
      <c r="OXJ403" s="472"/>
      <c r="OXK403" s="403"/>
      <c r="OXL403" s="358"/>
      <c r="OXM403" s="474"/>
      <c r="OXN403" s="455"/>
      <c r="OXO403" s="403"/>
      <c r="OXP403" s="403"/>
      <c r="OXQ403" s="473"/>
      <c r="OXR403" s="472"/>
      <c r="OXS403" s="403"/>
      <c r="OXT403" s="358"/>
      <c r="OXU403" s="474"/>
      <c r="OXV403" s="455"/>
      <c r="OXW403" s="403"/>
      <c r="OXX403" s="403"/>
      <c r="OXY403" s="473"/>
      <c r="OXZ403" s="472"/>
      <c r="OYA403" s="403"/>
      <c r="OYB403" s="358"/>
      <c r="OYC403" s="474"/>
      <c r="OYD403" s="455"/>
      <c r="OYE403" s="403"/>
      <c r="OYF403" s="403"/>
      <c r="OYG403" s="473"/>
      <c r="OYH403" s="472"/>
      <c r="OYI403" s="403"/>
      <c r="OYJ403" s="358"/>
      <c r="OYK403" s="474"/>
      <c r="OYL403" s="455"/>
      <c r="OYM403" s="403"/>
      <c r="OYN403" s="403"/>
      <c r="OYO403" s="473"/>
      <c r="OYP403" s="472"/>
      <c r="OYQ403" s="403"/>
      <c r="OYR403" s="358"/>
      <c r="OYS403" s="474"/>
      <c r="OYT403" s="455"/>
      <c r="OYU403" s="403"/>
      <c r="OYV403" s="403"/>
      <c r="OYW403" s="473"/>
      <c r="OYX403" s="472"/>
      <c r="OYY403" s="403"/>
      <c r="OYZ403" s="358"/>
      <c r="OZA403" s="474"/>
      <c r="OZB403" s="455"/>
      <c r="OZC403" s="403"/>
      <c r="OZD403" s="403"/>
      <c r="OZE403" s="473"/>
      <c r="OZF403" s="472"/>
      <c r="OZG403" s="403"/>
      <c r="OZH403" s="358"/>
      <c r="OZI403" s="474"/>
      <c r="OZJ403" s="455"/>
      <c r="OZK403" s="403"/>
      <c r="OZL403" s="403"/>
      <c r="OZM403" s="473"/>
      <c r="OZN403" s="472"/>
      <c r="OZO403" s="403"/>
      <c r="OZP403" s="358"/>
      <c r="OZQ403" s="474"/>
      <c r="OZR403" s="455"/>
      <c r="OZS403" s="403"/>
      <c r="OZT403" s="403"/>
      <c r="OZU403" s="473"/>
      <c r="OZV403" s="472"/>
      <c r="OZW403" s="403"/>
      <c r="OZX403" s="358"/>
      <c r="OZY403" s="474"/>
      <c r="OZZ403" s="455"/>
      <c r="PAA403" s="403"/>
      <c r="PAB403" s="403"/>
      <c r="PAC403" s="473"/>
      <c r="PAD403" s="472"/>
      <c r="PAE403" s="403"/>
      <c r="PAF403" s="358"/>
      <c r="PAG403" s="474"/>
      <c r="PAH403" s="455"/>
      <c r="PAI403" s="403"/>
      <c r="PAJ403" s="403"/>
      <c r="PAK403" s="473"/>
      <c r="PAL403" s="472"/>
      <c r="PAM403" s="403"/>
      <c r="PAN403" s="358"/>
      <c r="PAO403" s="474"/>
      <c r="PAP403" s="455"/>
      <c r="PAQ403" s="403"/>
      <c r="PAR403" s="403"/>
      <c r="PAS403" s="473"/>
      <c r="PAT403" s="472"/>
      <c r="PAU403" s="403"/>
      <c r="PAV403" s="358"/>
      <c r="PAW403" s="474"/>
      <c r="PAX403" s="455"/>
      <c r="PAY403" s="403"/>
      <c r="PAZ403" s="403"/>
      <c r="PBA403" s="473"/>
      <c r="PBB403" s="472"/>
      <c r="PBC403" s="403"/>
      <c r="PBD403" s="358"/>
      <c r="PBE403" s="474"/>
      <c r="PBF403" s="455"/>
      <c r="PBG403" s="403"/>
      <c r="PBH403" s="403"/>
      <c r="PBI403" s="473"/>
      <c r="PBJ403" s="472"/>
      <c r="PBK403" s="403"/>
      <c r="PBL403" s="358"/>
      <c r="PBM403" s="474"/>
      <c r="PBN403" s="455"/>
      <c r="PBO403" s="403"/>
      <c r="PBP403" s="403"/>
      <c r="PBQ403" s="473"/>
      <c r="PBR403" s="472"/>
      <c r="PBS403" s="403"/>
      <c r="PBT403" s="358"/>
      <c r="PBU403" s="474"/>
      <c r="PBV403" s="455"/>
      <c r="PBW403" s="403"/>
      <c r="PBX403" s="403"/>
      <c r="PBY403" s="473"/>
      <c r="PBZ403" s="472"/>
      <c r="PCA403" s="403"/>
      <c r="PCB403" s="358"/>
      <c r="PCC403" s="474"/>
      <c r="PCD403" s="455"/>
      <c r="PCE403" s="403"/>
      <c r="PCF403" s="403"/>
      <c r="PCG403" s="473"/>
      <c r="PCH403" s="472"/>
      <c r="PCI403" s="403"/>
      <c r="PCJ403" s="358"/>
      <c r="PCK403" s="474"/>
      <c r="PCL403" s="455"/>
      <c r="PCM403" s="403"/>
      <c r="PCN403" s="403"/>
      <c r="PCO403" s="473"/>
      <c r="PCP403" s="472"/>
      <c r="PCQ403" s="403"/>
      <c r="PCR403" s="358"/>
      <c r="PCS403" s="474"/>
      <c r="PCT403" s="455"/>
      <c r="PCU403" s="403"/>
      <c r="PCV403" s="403"/>
      <c r="PCW403" s="473"/>
      <c r="PCX403" s="472"/>
      <c r="PCY403" s="403"/>
      <c r="PCZ403" s="358"/>
      <c r="PDA403" s="474"/>
      <c r="PDB403" s="455"/>
      <c r="PDC403" s="403"/>
      <c r="PDD403" s="403"/>
      <c r="PDE403" s="473"/>
      <c r="PDF403" s="472"/>
      <c r="PDG403" s="403"/>
      <c r="PDH403" s="358"/>
      <c r="PDI403" s="474"/>
      <c r="PDJ403" s="455"/>
      <c r="PDK403" s="403"/>
      <c r="PDL403" s="403"/>
      <c r="PDM403" s="473"/>
      <c r="PDN403" s="472"/>
      <c r="PDO403" s="403"/>
      <c r="PDP403" s="358"/>
      <c r="PDQ403" s="474"/>
      <c r="PDR403" s="455"/>
      <c r="PDS403" s="403"/>
      <c r="PDT403" s="403"/>
      <c r="PDU403" s="473"/>
      <c r="PDV403" s="472"/>
      <c r="PDW403" s="403"/>
      <c r="PDX403" s="358"/>
      <c r="PDY403" s="474"/>
      <c r="PDZ403" s="455"/>
      <c r="PEA403" s="403"/>
      <c r="PEB403" s="403"/>
      <c r="PEC403" s="473"/>
      <c r="PED403" s="472"/>
      <c r="PEE403" s="403"/>
      <c r="PEF403" s="358"/>
      <c r="PEG403" s="474"/>
      <c r="PEH403" s="455"/>
      <c r="PEI403" s="403"/>
      <c r="PEJ403" s="403"/>
      <c r="PEK403" s="473"/>
      <c r="PEL403" s="472"/>
      <c r="PEM403" s="403"/>
      <c r="PEN403" s="358"/>
      <c r="PEO403" s="474"/>
      <c r="PEP403" s="455"/>
      <c r="PEQ403" s="403"/>
      <c r="PER403" s="403"/>
      <c r="PES403" s="473"/>
      <c r="PET403" s="472"/>
      <c r="PEU403" s="403"/>
      <c r="PEV403" s="358"/>
      <c r="PEW403" s="474"/>
      <c r="PEX403" s="455"/>
      <c r="PEY403" s="403"/>
      <c r="PEZ403" s="403"/>
      <c r="PFA403" s="473"/>
      <c r="PFB403" s="472"/>
      <c r="PFC403" s="403"/>
      <c r="PFD403" s="358"/>
      <c r="PFE403" s="474"/>
      <c r="PFF403" s="455"/>
      <c r="PFG403" s="403"/>
      <c r="PFH403" s="403"/>
      <c r="PFI403" s="473"/>
      <c r="PFJ403" s="472"/>
      <c r="PFK403" s="403"/>
      <c r="PFL403" s="358"/>
      <c r="PFM403" s="474"/>
      <c r="PFN403" s="455"/>
      <c r="PFO403" s="403"/>
      <c r="PFP403" s="403"/>
      <c r="PFQ403" s="473"/>
      <c r="PFR403" s="472"/>
      <c r="PFS403" s="403"/>
      <c r="PFT403" s="358"/>
      <c r="PFU403" s="474"/>
      <c r="PFV403" s="455"/>
      <c r="PFW403" s="403"/>
      <c r="PFX403" s="403"/>
      <c r="PFY403" s="473"/>
      <c r="PFZ403" s="472"/>
      <c r="PGA403" s="403"/>
      <c r="PGB403" s="358"/>
      <c r="PGC403" s="474"/>
      <c r="PGD403" s="455"/>
      <c r="PGE403" s="403"/>
      <c r="PGF403" s="403"/>
      <c r="PGG403" s="473"/>
      <c r="PGH403" s="472"/>
      <c r="PGI403" s="403"/>
      <c r="PGJ403" s="358"/>
      <c r="PGK403" s="474"/>
      <c r="PGL403" s="455"/>
      <c r="PGM403" s="403"/>
      <c r="PGN403" s="403"/>
      <c r="PGO403" s="473"/>
      <c r="PGP403" s="472"/>
      <c r="PGQ403" s="403"/>
      <c r="PGR403" s="358"/>
      <c r="PGS403" s="474"/>
      <c r="PGT403" s="455"/>
      <c r="PGU403" s="403"/>
      <c r="PGV403" s="403"/>
      <c r="PGW403" s="473"/>
      <c r="PGX403" s="472"/>
      <c r="PGY403" s="403"/>
      <c r="PGZ403" s="358"/>
      <c r="PHA403" s="474"/>
      <c r="PHB403" s="455"/>
      <c r="PHC403" s="403"/>
      <c r="PHD403" s="403"/>
      <c r="PHE403" s="473"/>
      <c r="PHF403" s="472"/>
      <c r="PHG403" s="403"/>
      <c r="PHH403" s="358"/>
      <c r="PHI403" s="474"/>
      <c r="PHJ403" s="455"/>
      <c r="PHK403" s="403"/>
      <c r="PHL403" s="403"/>
      <c r="PHM403" s="473"/>
      <c r="PHN403" s="472"/>
      <c r="PHO403" s="403"/>
      <c r="PHP403" s="358"/>
      <c r="PHQ403" s="474"/>
      <c r="PHR403" s="455"/>
      <c r="PHS403" s="403"/>
      <c r="PHT403" s="403"/>
      <c r="PHU403" s="473"/>
      <c r="PHV403" s="472"/>
      <c r="PHW403" s="403"/>
      <c r="PHX403" s="358"/>
      <c r="PHY403" s="474"/>
      <c r="PHZ403" s="455"/>
      <c r="PIA403" s="403"/>
      <c r="PIB403" s="403"/>
      <c r="PIC403" s="473"/>
      <c r="PID403" s="472"/>
      <c r="PIE403" s="403"/>
      <c r="PIF403" s="358"/>
      <c r="PIG403" s="474"/>
      <c r="PIH403" s="455"/>
      <c r="PII403" s="403"/>
      <c r="PIJ403" s="403"/>
      <c r="PIK403" s="473"/>
      <c r="PIL403" s="472"/>
      <c r="PIM403" s="403"/>
      <c r="PIN403" s="358"/>
      <c r="PIO403" s="474"/>
      <c r="PIP403" s="455"/>
      <c r="PIQ403" s="403"/>
      <c r="PIR403" s="403"/>
      <c r="PIS403" s="473"/>
      <c r="PIT403" s="472"/>
      <c r="PIU403" s="403"/>
      <c r="PIV403" s="358"/>
      <c r="PIW403" s="474"/>
      <c r="PIX403" s="455"/>
      <c r="PIY403" s="403"/>
      <c r="PIZ403" s="403"/>
      <c r="PJA403" s="473"/>
      <c r="PJB403" s="472"/>
      <c r="PJC403" s="403"/>
      <c r="PJD403" s="358"/>
      <c r="PJE403" s="474"/>
      <c r="PJF403" s="455"/>
      <c r="PJG403" s="403"/>
      <c r="PJH403" s="403"/>
      <c r="PJI403" s="473"/>
      <c r="PJJ403" s="472"/>
      <c r="PJK403" s="403"/>
      <c r="PJL403" s="358"/>
      <c r="PJM403" s="474"/>
      <c r="PJN403" s="455"/>
      <c r="PJO403" s="403"/>
      <c r="PJP403" s="403"/>
      <c r="PJQ403" s="473"/>
      <c r="PJR403" s="472"/>
      <c r="PJS403" s="403"/>
      <c r="PJT403" s="358"/>
      <c r="PJU403" s="474"/>
      <c r="PJV403" s="455"/>
      <c r="PJW403" s="403"/>
      <c r="PJX403" s="403"/>
      <c r="PJY403" s="473"/>
      <c r="PJZ403" s="472"/>
      <c r="PKA403" s="403"/>
      <c r="PKB403" s="358"/>
      <c r="PKC403" s="474"/>
      <c r="PKD403" s="455"/>
      <c r="PKE403" s="403"/>
      <c r="PKF403" s="403"/>
      <c r="PKG403" s="473"/>
      <c r="PKH403" s="472"/>
      <c r="PKI403" s="403"/>
      <c r="PKJ403" s="358"/>
      <c r="PKK403" s="474"/>
      <c r="PKL403" s="455"/>
      <c r="PKM403" s="403"/>
      <c r="PKN403" s="403"/>
      <c r="PKO403" s="473"/>
      <c r="PKP403" s="472"/>
      <c r="PKQ403" s="403"/>
      <c r="PKR403" s="358"/>
      <c r="PKS403" s="474"/>
      <c r="PKT403" s="455"/>
      <c r="PKU403" s="403"/>
      <c r="PKV403" s="403"/>
      <c r="PKW403" s="473"/>
      <c r="PKX403" s="472"/>
      <c r="PKY403" s="403"/>
      <c r="PKZ403" s="358"/>
      <c r="PLA403" s="474"/>
      <c r="PLB403" s="455"/>
      <c r="PLC403" s="403"/>
      <c r="PLD403" s="403"/>
      <c r="PLE403" s="473"/>
      <c r="PLF403" s="472"/>
      <c r="PLG403" s="403"/>
      <c r="PLH403" s="358"/>
      <c r="PLI403" s="474"/>
      <c r="PLJ403" s="455"/>
      <c r="PLK403" s="403"/>
      <c r="PLL403" s="403"/>
      <c r="PLM403" s="473"/>
      <c r="PLN403" s="472"/>
      <c r="PLO403" s="403"/>
      <c r="PLP403" s="358"/>
      <c r="PLQ403" s="474"/>
      <c r="PLR403" s="455"/>
      <c r="PLS403" s="403"/>
      <c r="PLT403" s="403"/>
      <c r="PLU403" s="473"/>
      <c r="PLV403" s="472"/>
      <c r="PLW403" s="403"/>
      <c r="PLX403" s="358"/>
      <c r="PLY403" s="474"/>
      <c r="PLZ403" s="455"/>
      <c r="PMA403" s="403"/>
      <c r="PMB403" s="403"/>
      <c r="PMC403" s="473"/>
      <c r="PMD403" s="472"/>
      <c r="PME403" s="403"/>
      <c r="PMF403" s="358"/>
      <c r="PMG403" s="474"/>
      <c r="PMH403" s="455"/>
      <c r="PMI403" s="403"/>
      <c r="PMJ403" s="403"/>
      <c r="PMK403" s="473"/>
      <c r="PML403" s="472"/>
      <c r="PMM403" s="403"/>
      <c r="PMN403" s="358"/>
      <c r="PMO403" s="474"/>
      <c r="PMP403" s="455"/>
      <c r="PMQ403" s="403"/>
      <c r="PMR403" s="403"/>
      <c r="PMS403" s="473"/>
      <c r="PMT403" s="472"/>
      <c r="PMU403" s="403"/>
      <c r="PMV403" s="358"/>
      <c r="PMW403" s="474"/>
      <c r="PMX403" s="455"/>
      <c r="PMY403" s="403"/>
      <c r="PMZ403" s="403"/>
      <c r="PNA403" s="473"/>
      <c r="PNB403" s="472"/>
      <c r="PNC403" s="403"/>
      <c r="PND403" s="358"/>
      <c r="PNE403" s="474"/>
      <c r="PNF403" s="455"/>
      <c r="PNG403" s="403"/>
      <c r="PNH403" s="403"/>
      <c r="PNI403" s="473"/>
      <c r="PNJ403" s="472"/>
      <c r="PNK403" s="403"/>
      <c r="PNL403" s="358"/>
      <c r="PNM403" s="474"/>
      <c r="PNN403" s="455"/>
      <c r="PNO403" s="403"/>
      <c r="PNP403" s="403"/>
      <c r="PNQ403" s="473"/>
      <c r="PNR403" s="472"/>
      <c r="PNS403" s="403"/>
      <c r="PNT403" s="358"/>
      <c r="PNU403" s="474"/>
      <c r="PNV403" s="455"/>
      <c r="PNW403" s="403"/>
      <c r="PNX403" s="403"/>
      <c r="PNY403" s="473"/>
      <c r="PNZ403" s="472"/>
      <c r="POA403" s="403"/>
      <c r="POB403" s="358"/>
      <c r="POC403" s="474"/>
      <c r="POD403" s="455"/>
      <c r="POE403" s="403"/>
      <c r="POF403" s="403"/>
      <c r="POG403" s="473"/>
      <c r="POH403" s="472"/>
      <c r="POI403" s="403"/>
      <c r="POJ403" s="358"/>
      <c r="POK403" s="474"/>
      <c r="POL403" s="455"/>
      <c r="POM403" s="403"/>
      <c r="PON403" s="403"/>
      <c r="POO403" s="473"/>
      <c r="POP403" s="472"/>
      <c r="POQ403" s="403"/>
      <c r="POR403" s="358"/>
      <c r="POS403" s="474"/>
      <c r="POT403" s="455"/>
      <c r="POU403" s="403"/>
      <c r="POV403" s="403"/>
      <c r="POW403" s="473"/>
      <c r="POX403" s="472"/>
      <c r="POY403" s="403"/>
      <c r="POZ403" s="358"/>
      <c r="PPA403" s="474"/>
      <c r="PPB403" s="455"/>
      <c r="PPC403" s="403"/>
      <c r="PPD403" s="403"/>
      <c r="PPE403" s="473"/>
      <c r="PPF403" s="472"/>
      <c r="PPG403" s="403"/>
      <c r="PPH403" s="358"/>
      <c r="PPI403" s="474"/>
      <c r="PPJ403" s="455"/>
      <c r="PPK403" s="403"/>
      <c r="PPL403" s="403"/>
      <c r="PPM403" s="473"/>
      <c r="PPN403" s="472"/>
      <c r="PPO403" s="403"/>
      <c r="PPP403" s="358"/>
      <c r="PPQ403" s="474"/>
      <c r="PPR403" s="455"/>
      <c r="PPS403" s="403"/>
      <c r="PPT403" s="403"/>
      <c r="PPU403" s="473"/>
      <c r="PPV403" s="472"/>
      <c r="PPW403" s="403"/>
      <c r="PPX403" s="358"/>
      <c r="PPY403" s="474"/>
      <c r="PPZ403" s="455"/>
      <c r="PQA403" s="403"/>
      <c r="PQB403" s="403"/>
      <c r="PQC403" s="473"/>
      <c r="PQD403" s="472"/>
      <c r="PQE403" s="403"/>
      <c r="PQF403" s="358"/>
      <c r="PQG403" s="474"/>
      <c r="PQH403" s="455"/>
      <c r="PQI403" s="403"/>
      <c r="PQJ403" s="403"/>
      <c r="PQK403" s="473"/>
      <c r="PQL403" s="472"/>
      <c r="PQM403" s="403"/>
      <c r="PQN403" s="358"/>
      <c r="PQO403" s="474"/>
      <c r="PQP403" s="455"/>
      <c r="PQQ403" s="403"/>
      <c r="PQR403" s="403"/>
      <c r="PQS403" s="473"/>
      <c r="PQT403" s="472"/>
      <c r="PQU403" s="403"/>
      <c r="PQV403" s="358"/>
      <c r="PQW403" s="474"/>
      <c r="PQX403" s="455"/>
      <c r="PQY403" s="403"/>
      <c r="PQZ403" s="403"/>
      <c r="PRA403" s="473"/>
      <c r="PRB403" s="472"/>
      <c r="PRC403" s="403"/>
      <c r="PRD403" s="358"/>
      <c r="PRE403" s="474"/>
      <c r="PRF403" s="455"/>
      <c r="PRG403" s="403"/>
      <c r="PRH403" s="403"/>
      <c r="PRI403" s="473"/>
      <c r="PRJ403" s="472"/>
      <c r="PRK403" s="403"/>
      <c r="PRL403" s="358"/>
      <c r="PRM403" s="474"/>
      <c r="PRN403" s="455"/>
      <c r="PRO403" s="403"/>
      <c r="PRP403" s="403"/>
      <c r="PRQ403" s="473"/>
      <c r="PRR403" s="472"/>
      <c r="PRS403" s="403"/>
      <c r="PRT403" s="358"/>
      <c r="PRU403" s="474"/>
      <c r="PRV403" s="455"/>
      <c r="PRW403" s="403"/>
      <c r="PRX403" s="403"/>
      <c r="PRY403" s="473"/>
      <c r="PRZ403" s="472"/>
      <c r="PSA403" s="403"/>
      <c r="PSB403" s="358"/>
      <c r="PSC403" s="474"/>
      <c r="PSD403" s="455"/>
      <c r="PSE403" s="403"/>
      <c r="PSF403" s="403"/>
      <c r="PSG403" s="473"/>
      <c r="PSH403" s="472"/>
      <c r="PSI403" s="403"/>
      <c r="PSJ403" s="358"/>
      <c r="PSK403" s="474"/>
      <c r="PSL403" s="455"/>
      <c r="PSM403" s="403"/>
      <c r="PSN403" s="403"/>
      <c r="PSO403" s="473"/>
      <c r="PSP403" s="472"/>
      <c r="PSQ403" s="403"/>
      <c r="PSR403" s="358"/>
      <c r="PSS403" s="474"/>
      <c r="PST403" s="455"/>
      <c r="PSU403" s="403"/>
      <c r="PSV403" s="403"/>
      <c r="PSW403" s="473"/>
      <c r="PSX403" s="472"/>
      <c r="PSY403" s="403"/>
      <c r="PSZ403" s="358"/>
      <c r="PTA403" s="474"/>
      <c r="PTB403" s="455"/>
      <c r="PTC403" s="403"/>
      <c r="PTD403" s="403"/>
      <c r="PTE403" s="473"/>
      <c r="PTF403" s="472"/>
      <c r="PTG403" s="403"/>
      <c r="PTH403" s="358"/>
      <c r="PTI403" s="474"/>
      <c r="PTJ403" s="455"/>
      <c r="PTK403" s="403"/>
      <c r="PTL403" s="403"/>
      <c r="PTM403" s="473"/>
      <c r="PTN403" s="472"/>
      <c r="PTO403" s="403"/>
      <c r="PTP403" s="358"/>
      <c r="PTQ403" s="474"/>
      <c r="PTR403" s="455"/>
      <c r="PTS403" s="403"/>
      <c r="PTT403" s="403"/>
      <c r="PTU403" s="473"/>
      <c r="PTV403" s="472"/>
      <c r="PTW403" s="403"/>
      <c r="PTX403" s="358"/>
      <c r="PTY403" s="474"/>
      <c r="PTZ403" s="455"/>
      <c r="PUA403" s="403"/>
      <c r="PUB403" s="403"/>
      <c r="PUC403" s="473"/>
      <c r="PUD403" s="472"/>
      <c r="PUE403" s="403"/>
      <c r="PUF403" s="358"/>
      <c r="PUG403" s="474"/>
      <c r="PUH403" s="455"/>
      <c r="PUI403" s="403"/>
      <c r="PUJ403" s="403"/>
      <c r="PUK403" s="473"/>
      <c r="PUL403" s="472"/>
      <c r="PUM403" s="403"/>
      <c r="PUN403" s="358"/>
      <c r="PUO403" s="474"/>
      <c r="PUP403" s="455"/>
      <c r="PUQ403" s="403"/>
      <c r="PUR403" s="403"/>
      <c r="PUS403" s="473"/>
      <c r="PUT403" s="472"/>
      <c r="PUU403" s="403"/>
      <c r="PUV403" s="358"/>
      <c r="PUW403" s="474"/>
      <c r="PUX403" s="455"/>
      <c r="PUY403" s="403"/>
      <c r="PUZ403" s="403"/>
      <c r="PVA403" s="473"/>
      <c r="PVB403" s="472"/>
      <c r="PVC403" s="403"/>
      <c r="PVD403" s="358"/>
      <c r="PVE403" s="474"/>
      <c r="PVF403" s="455"/>
      <c r="PVG403" s="403"/>
      <c r="PVH403" s="403"/>
      <c r="PVI403" s="473"/>
      <c r="PVJ403" s="472"/>
      <c r="PVK403" s="403"/>
      <c r="PVL403" s="358"/>
      <c r="PVM403" s="474"/>
      <c r="PVN403" s="455"/>
      <c r="PVO403" s="403"/>
      <c r="PVP403" s="403"/>
      <c r="PVQ403" s="473"/>
      <c r="PVR403" s="472"/>
      <c r="PVS403" s="403"/>
      <c r="PVT403" s="358"/>
      <c r="PVU403" s="474"/>
      <c r="PVV403" s="455"/>
      <c r="PVW403" s="403"/>
      <c r="PVX403" s="403"/>
      <c r="PVY403" s="473"/>
      <c r="PVZ403" s="472"/>
      <c r="PWA403" s="403"/>
      <c r="PWB403" s="358"/>
      <c r="PWC403" s="474"/>
      <c r="PWD403" s="455"/>
      <c r="PWE403" s="403"/>
      <c r="PWF403" s="403"/>
      <c r="PWG403" s="473"/>
      <c r="PWH403" s="472"/>
      <c r="PWI403" s="403"/>
      <c r="PWJ403" s="358"/>
      <c r="PWK403" s="474"/>
      <c r="PWL403" s="455"/>
      <c r="PWM403" s="403"/>
      <c r="PWN403" s="403"/>
      <c r="PWO403" s="473"/>
      <c r="PWP403" s="472"/>
      <c r="PWQ403" s="403"/>
      <c r="PWR403" s="358"/>
      <c r="PWS403" s="474"/>
      <c r="PWT403" s="455"/>
      <c r="PWU403" s="403"/>
      <c r="PWV403" s="403"/>
      <c r="PWW403" s="473"/>
      <c r="PWX403" s="472"/>
      <c r="PWY403" s="403"/>
      <c r="PWZ403" s="358"/>
      <c r="PXA403" s="474"/>
      <c r="PXB403" s="455"/>
      <c r="PXC403" s="403"/>
      <c r="PXD403" s="403"/>
      <c r="PXE403" s="473"/>
      <c r="PXF403" s="472"/>
      <c r="PXG403" s="403"/>
      <c r="PXH403" s="358"/>
      <c r="PXI403" s="474"/>
      <c r="PXJ403" s="455"/>
      <c r="PXK403" s="403"/>
      <c r="PXL403" s="403"/>
      <c r="PXM403" s="473"/>
      <c r="PXN403" s="472"/>
      <c r="PXO403" s="403"/>
      <c r="PXP403" s="358"/>
      <c r="PXQ403" s="474"/>
      <c r="PXR403" s="455"/>
      <c r="PXS403" s="403"/>
      <c r="PXT403" s="403"/>
      <c r="PXU403" s="473"/>
      <c r="PXV403" s="472"/>
      <c r="PXW403" s="403"/>
      <c r="PXX403" s="358"/>
      <c r="PXY403" s="474"/>
      <c r="PXZ403" s="455"/>
      <c r="PYA403" s="403"/>
      <c r="PYB403" s="403"/>
      <c r="PYC403" s="473"/>
      <c r="PYD403" s="472"/>
      <c r="PYE403" s="403"/>
      <c r="PYF403" s="358"/>
      <c r="PYG403" s="474"/>
      <c r="PYH403" s="455"/>
      <c r="PYI403" s="403"/>
      <c r="PYJ403" s="403"/>
      <c r="PYK403" s="473"/>
      <c r="PYL403" s="472"/>
      <c r="PYM403" s="403"/>
      <c r="PYN403" s="358"/>
      <c r="PYO403" s="474"/>
      <c r="PYP403" s="455"/>
      <c r="PYQ403" s="403"/>
      <c r="PYR403" s="403"/>
      <c r="PYS403" s="473"/>
      <c r="PYT403" s="472"/>
      <c r="PYU403" s="403"/>
      <c r="PYV403" s="358"/>
      <c r="PYW403" s="474"/>
      <c r="PYX403" s="455"/>
      <c r="PYY403" s="403"/>
      <c r="PYZ403" s="403"/>
      <c r="PZA403" s="473"/>
      <c r="PZB403" s="472"/>
      <c r="PZC403" s="403"/>
      <c r="PZD403" s="358"/>
      <c r="PZE403" s="474"/>
      <c r="PZF403" s="455"/>
      <c r="PZG403" s="403"/>
      <c r="PZH403" s="403"/>
      <c r="PZI403" s="473"/>
      <c r="PZJ403" s="472"/>
      <c r="PZK403" s="403"/>
      <c r="PZL403" s="358"/>
      <c r="PZM403" s="474"/>
      <c r="PZN403" s="455"/>
      <c r="PZO403" s="403"/>
      <c r="PZP403" s="403"/>
      <c r="PZQ403" s="473"/>
      <c r="PZR403" s="472"/>
      <c r="PZS403" s="403"/>
      <c r="PZT403" s="358"/>
      <c r="PZU403" s="474"/>
      <c r="PZV403" s="455"/>
      <c r="PZW403" s="403"/>
      <c r="PZX403" s="403"/>
      <c r="PZY403" s="473"/>
      <c r="PZZ403" s="472"/>
      <c r="QAA403" s="403"/>
      <c r="QAB403" s="358"/>
      <c r="QAC403" s="474"/>
      <c r="QAD403" s="455"/>
      <c r="QAE403" s="403"/>
      <c r="QAF403" s="403"/>
      <c r="QAG403" s="473"/>
      <c r="QAH403" s="472"/>
      <c r="QAI403" s="403"/>
      <c r="QAJ403" s="358"/>
      <c r="QAK403" s="474"/>
      <c r="QAL403" s="455"/>
      <c r="QAM403" s="403"/>
      <c r="QAN403" s="403"/>
      <c r="QAO403" s="473"/>
      <c r="QAP403" s="472"/>
      <c r="QAQ403" s="403"/>
      <c r="QAR403" s="358"/>
      <c r="QAS403" s="474"/>
      <c r="QAT403" s="455"/>
      <c r="QAU403" s="403"/>
      <c r="QAV403" s="403"/>
      <c r="QAW403" s="473"/>
      <c r="QAX403" s="472"/>
      <c r="QAY403" s="403"/>
      <c r="QAZ403" s="358"/>
      <c r="QBA403" s="474"/>
      <c r="QBB403" s="455"/>
      <c r="QBC403" s="403"/>
      <c r="QBD403" s="403"/>
      <c r="QBE403" s="473"/>
      <c r="QBF403" s="472"/>
      <c r="QBG403" s="403"/>
      <c r="QBH403" s="358"/>
      <c r="QBI403" s="474"/>
      <c r="QBJ403" s="455"/>
      <c r="QBK403" s="403"/>
      <c r="QBL403" s="403"/>
      <c r="QBM403" s="473"/>
      <c r="QBN403" s="472"/>
      <c r="QBO403" s="403"/>
      <c r="QBP403" s="358"/>
      <c r="QBQ403" s="474"/>
      <c r="QBR403" s="455"/>
      <c r="QBS403" s="403"/>
      <c r="QBT403" s="403"/>
      <c r="QBU403" s="473"/>
      <c r="QBV403" s="472"/>
      <c r="QBW403" s="403"/>
      <c r="QBX403" s="358"/>
      <c r="QBY403" s="474"/>
      <c r="QBZ403" s="455"/>
      <c r="QCA403" s="403"/>
      <c r="QCB403" s="403"/>
      <c r="QCC403" s="473"/>
      <c r="QCD403" s="472"/>
      <c r="QCE403" s="403"/>
      <c r="QCF403" s="358"/>
      <c r="QCG403" s="474"/>
      <c r="QCH403" s="455"/>
      <c r="QCI403" s="403"/>
      <c r="QCJ403" s="403"/>
      <c r="QCK403" s="473"/>
      <c r="QCL403" s="472"/>
      <c r="QCM403" s="403"/>
      <c r="QCN403" s="358"/>
      <c r="QCO403" s="474"/>
      <c r="QCP403" s="455"/>
      <c r="QCQ403" s="403"/>
      <c r="QCR403" s="403"/>
      <c r="QCS403" s="473"/>
      <c r="QCT403" s="472"/>
      <c r="QCU403" s="403"/>
      <c r="QCV403" s="358"/>
      <c r="QCW403" s="474"/>
      <c r="QCX403" s="455"/>
      <c r="QCY403" s="403"/>
      <c r="QCZ403" s="403"/>
      <c r="QDA403" s="473"/>
      <c r="QDB403" s="472"/>
      <c r="QDC403" s="403"/>
      <c r="QDD403" s="358"/>
      <c r="QDE403" s="474"/>
      <c r="QDF403" s="455"/>
      <c r="QDG403" s="403"/>
      <c r="QDH403" s="403"/>
      <c r="QDI403" s="473"/>
      <c r="QDJ403" s="472"/>
      <c r="QDK403" s="403"/>
      <c r="QDL403" s="358"/>
      <c r="QDM403" s="474"/>
      <c r="QDN403" s="455"/>
      <c r="QDO403" s="403"/>
      <c r="QDP403" s="403"/>
      <c r="QDQ403" s="473"/>
      <c r="QDR403" s="472"/>
      <c r="QDS403" s="403"/>
      <c r="QDT403" s="358"/>
      <c r="QDU403" s="474"/>
      <c r="QDV403" s="455"/>
      <c r="QDW403" s="403"/>
      <c r="QDX403" s="403"/>
      <c r="QDY403" s="473"/>
      <c r="QDZ403" s="472"/>
      <c r="QEA403" s="403"/>
      <c r="QEB403" s="358"/>
      <c r="QEC403" s="474"/>
      <c r="QED403" s="455"/>
      <c r="QEE403" s="403"/>
      <c r="QEF403" s="403"/>
      <c r="QEG403" s="473"/>
      <c r="QEH403" s="472"/>
      <c r="QEI403" s="403"/>
      <c r="QEJ403" s="358"/>
      <c r="QEK403" s="474"/>
      <c r="QEL403" s="455"/>
      <c r="QEM403" s="403"/>
      <c r="QEN403" s="403"/>
      <c r="QEO403" s="473"/>
      <c r="QEP403" s="472"/>
      <c r="QEQ403" s="403"/>
      <c r="QER403" s="358"/>
      <c r="QES403" s="474"/>
      <c r="QET403" s="455"/>
      <c r="QEU403" s="403"/>
      <c r="QEV403" s="403"/>
      <c r="QEW403" s="473"/>
      <c r="QEX403" s="472"/>
      <c r="QEY403" s="403"/>
      <c r="QEZ403" s="358"/>
      <c r="QFA403" s="474"/>
      <c r="QFB403" s="455"/>
      <c r="QFC403" s="403"/>
      <c r="QFD403" s="403"/>
      <c r="QFE403" s="473"/>
      <c r="QFF403" s="472"/>
      <c r="QFG403" s="403"/>
      <c r="QFH403" s="358"/>
      <c r="QFI403" s="474"/>
      <c r="QFJ403" s="455"/>
      <c r="QFK403" s="403"/>
      <c r="QFL403" s="403"/>
      <c r="QFM403" s="473"/>
      <c r="QFN403" s="472"/>
      <c r="QFO403" s="403"/>
      <c r="QFP403" s="358"/>
      <c r="QFQ403" s="474"/>
      <c r="QFR403" s="455"/>
      <c r="QFS403" s="403"/>
      <c r="QFT403" s="403"/>
      <c r="QFU403" s="473"/>
      <c r="QFV403" s="472"/>
      <c r="QFW403" s="403"/>
      <c r="QFX403" s="358"/>
      <c r="QFY403" s="474"/>
      <c r="QFZ403" s="455"/>
      <c r="QGA403" s="403"/>
      <c r="QGB403" s="403"/>
      <c r="QGC403" s="473"/>
      <c r="QGD403" s="472"/>
      <c r="QGE403" s="403"/>
      <c r="QGF403" s="358"/>
      <c r="QGG403" s="474"/>
      <c r="QGH403" s="455"/>
      <c r="QGI403" s="403"/>
      <c r="QGJ403" s="403"/>
      <c r="QGK403" s="473"/>
      <c r="QGL403" s="472"/>
      <c r="QGM403" s="403"/>
      <c r="QGN403" s="358"/>
      <c r="QGO403" s="474"/>
      <c r="QGP403" s="455"/>
      <c r="QGQ403" s="403"/>
      <c r="QGR403" s="403"/>
      <c r="QGS403" s="473"/>
      <c r="QGT403" s="472"/>
      <c r="QGU403" s="403"/>
      <c r="QGV403" s="358"/>
      <c r="QGW403" s="474"/>
      <c r="QGX403" s="455"/>
      <c r="QGY403" s="403"/>
      <c r="QGZ403" s="403"/>
      <c r="QHA403" s="473"/>
      <c r="QHB403" s="472"/>
      <c r="QHC403" s="403"/>
      <c r="QHD403" s="358"/>
      <c r="QHE403" s="474"/>
      <c r="QHF403" s="455"/>
      <c r="QHG403" s="403"/>
      <c r="QHH403" s="403"/>
      <c r="QHI403" s="473"/>
      <c r="QHJ403" s="472"/>
      <c r="QHK403" s="403"/>
      <c r="QHL403" s="358"/>
      <c r="QHM403" s="474"/>
      <c r="QHN403" s="455"/>
      <c r="QHO403" s="403"/>
      <c r="QHP403" s="403"/>
      <c r="QHQ403" s="473"/>
      <c r="QHR403" s="472"/>
      <c r="QHS403" s="403"/>
      <c r="QHT403" s="358"/>
      <c r="QHU403" s="474"/>
      <c r="QHV403" s="455"/>
      <c r="QHW403" s="403"/>
      <c r="QHX403" s="403"/>
      <c r="QHY403" s="473"/>
      <c r="QHZ403" s="472"/>
      <c r="QIA403" s="403"/>
      <c r="QIB403" s="358"/>
      <c r="QIC403" s="474"/>
      <c r="QID403" s="455"/>
      <c r="QIE403" s="403"/>
      <c r="QIF403" s="403"/>
      <c r="QIG403" s="473"/>
      <c r="QIH403" s="472"/>
      <c r="QII403" s="403"/>
      <c r="QIJ403" s="358"/>
      <c r="QIK403" s="474"/>
      <c r="QIL403" s="455"/>
      <c r="QIM403" s="403"/>
      <c r="QIN403" s="403"/>
      <c r="QIO403" s="473"/>
      <c r="QIP403" s="472"/>
      <c r="QIQ403" s="403"/>
      <c r="QIR403" s="358"/>
      <c r="QIS403" s="474"/>
      <c r="QIT403" s="455"/>
      <c r="QIU403" s="403"/>
      <c r="QIV403" s="403"/>
      <c r="QIW403" s="473"/>
      <c r="QIX403" s="472"/>
      <c r="QIY403" s="403"/>
      <c r="QIZ403" s="358"/>
      <c r="QJA403" s="474"/>
      <c r="QJB403" s="455"/>
      <c r="QJC403" s="403"/>
      <c r="QJD403" s="403"/>
      <c r="QJE403" s="473"/>
      <c r="QJF403" s="472"/>
      <c r="QJG403" s="403"/>
      <c r="QJH403" s="358"/>
      <c r="QJI403" s="474"/>
      <c r="QJJ403" s="455"/>
      <c r="QJK403" s="403"/>
      <c r="QJL403" s="403"/>
      <c r="QJM403" s="473"/>
      <c r="QJN403" s="472"/>
      <c r="QJO403" s="403"/>
      <c r="QJP403" s="358"/>
      <c r="QJQ403" s="474"/>
      <c r="QJR403" s="455"/>
      <c r="QJS403" s="403"/>
      <c r="QJT403" s="403"/>
      <c r="QJU403" s="473"/>
      <c r="QJV403" s="472"/>
      <c r="QJW403" s="403"/>
      <c r="QJX403" s="358"/>
      <c r="QJY403" s="474"/>
      <c r="QJZ403" s="455"/>
      <c r="QKA403" s="403"/>
      <c r="QKB403" s="403"/>
      <c r="QKC403" s="473"/>
      <c r="QKD403" s="472"/>
      <c r="QKE403" s="403"/>
      <c r="QKF403" s="358"/>
      <c r="QKG403" s="474"/>
      <c r="QKH403" s="455"/>
      <c r="QKI403" s="403"/>
      <c r="QKJ403" s="403"/>
      <c r="QKK403" s="473"/>
      <c r="QKL403" s="472"/>
      <c r="QKM403" s="403"/>
      <c r="QKN403" s="358"/>
      <c r="QKO403" s="474"/>
      <c r="QKP403" s="455"/>
      <c r="QKQ403" s="403"/>
      <c r="QKR403" s="403"/>
      <c r="QKS403" s="473"/>
      <c r="QKT403" s="472"/>
      <c r="QKU403" s="403"/>
      <c r="QKV403" s="358"/>
      <c r="QKW403" s="474"/>
      <c r="QKX403" s="455"/>
      <c r="QKY403" s="403"/>
      <c r="QKZ403" s="403"/>
      <c r="QLA403" s="473"/>
      <c r="QLB403" s="472"/>
      <c r="QLC403" s="403"/>
      <c r="QLD403" s="358"/>
      <c r="QLE403" s="474"/>
      <c r="QLF403" s="455"/>
      <c r="QLG403" s="403"/>
      <c r="QLH403" s="403"/>
      <c r="QLI403" s="473"/>
      <c r="QLJ403" s="472"/>
      <c r="QLK403" s="403"/>
      <c r="QLL403" s="358"/>
      <c r="QLM403" s="474"/>
      <c r="QLN403" s="455"/>
      <c r="QLO403" s="403"/>
      <c r="QLP403" s="403"/>
      <c r="QLQ403" s="473"/>
      <c r="QLR403" s="472"/>
      <c r="QLS403" s="403"/>
      <c r="QLT403" s="358"/>
      <c r="QLU403" s="474"/>
      <c r="QLV403" s="455"/>
      <c r="QLW403" s="403"/>
      <c r="QLX403" s="403"/>
      <c r="QLY403" s="473"/>
      <c r="QLZ403" s="472"/>
      <c r="QMA403" s="403"/>
      <c r="QMB403" s="358"/>
      <c r="QMC403" s="474"/>
      <c r="QMD403" s="455"/>
      <c r="QME403" s="403"/>
      <c r="QMF403" s="403"/>
      <c r="QMG403" s="473"/>
      <c r="QMH403" s="472"/>
      <c r="QMI403" s="403"/>
      <c r="QMJ403" s="358"/>
      <c r="QMK403" s="474"/>
      <c r="QML403" s="455"/>
      <c r="QMM403" s="403"/>
      <c r="QMN403" s="403"/>
      <c r="QMO403" s="473"/>
      <c r="QMP403" s="472"/>
      <c r="QMQ403" s="403"/>
      <c r="QMR403" s="358"/>
      <c r="QMS403" s="474"/>
      <c r="QMT403" s="455"/>
      <c r="QMU403" s="403"/>
      <c r="QMV403" s="403"/>
      <c r="QMW403" s="473"/>
      <c r="QMX403" s="472"/>
      <c r="QMY403" s="403"/>
      <c r="QMZ403" s="358"/>
      <c r="QNA403" s="474"/>
      <c r="QNB403" s="455"/>
      <c r="QNC403" s="403"/>
      <c r="QND403" s="403"/>
      <c r="QNE403" s="473"/>
      <c r="QNF403" s="472"/>
      <c r="QNG403" s="403"/>
      <c r="QNH403" s="358"/>
      <c r="QNI403" s="474"/>
      <c r="QNJ403" s="455"/>
      <c r="QNK403" s="403"/>
      <c r="QNL403" s="403"/>
      <c r="QNM403" s="473"/>
      <c r="QNN403" s="472"/>
      <c r="QNO403" s="403"/>
      <c r="QNP403" s="358"/>
      <c r="QNQ403" s="474"/>
      <c r="QNR403" s="455"/>
      <c r="QNS403" s="403"/>
      <c r="QNT403" s="403"/>
      <c r="QNU403" s="473"/>
      <c r="QNV403" s="472"/>
      <c r="QNW403" s="403"/>
      <c r="QNX403" s="358"/>
      <c r="QNY403" s="474"/>
      <c r="QNZ403" s="455"/>
      <c r="QOA403" s="403"/>
      <c r="QOB403" s="403"/>
      <c r="QOC403" s="473"/>
      <c r="QOD403" s="472"/>
      <c r="QOE403" s="403"/>
      <c r="QOF403" s="358"/>
      <c r="QOG403" s="474"/>
      <c r="QOH403" s="455"/>
      <c r="QOI403" s="403"/>
      <c r="QOJ403" s="403"/>
      <c r="QOK403" s="473"/>
      <c r="QOL403" s="472"/>
      <c r="QOM403" s="403"/>
      <c r="QON403" s="358"/>
      <c r="QOO403" s="474"/>
      <c r="QOP403" s="455"/>
      <c r="QOQ403" s="403"/>
      <c r="QOR403" s="403"/>
      <c r="QOS403" s="473"/>
      <c r="QOT403" s="472"/>
      <c r="QOU403" s="403"/>
      <c r="QOV403" s="358"/>
      <c r="QOW403" s="474"/>
      <c r="QOX403" s="455"/>
      <c r="QOY403" s="403"/>
      <c r="QOZ403" s="403"/>
      <c r="QPA403" s="473"/>
      <c r="QPB403" s="472"/>
      <c r="QPC403" s="403"/>
      <c r="QPD403" s="358"/>
      <c r="QPE403" s="474"/>
      <c r="QPF403" s="455"/>
      <c r="QPG403" s="403"/>
      <c r="QPH403" s="403"/>
      <c r="QPI403" s="473"/>
      <c r="QPJ403" s="472"/>
      <c r="QPK403" s="403"/>
      <c r="QPL403" s="358"/>
      <c r="QPM403" s="474"/>
      <c r="QPN403" s="455"/>
      <c r="QPO403" s="403"/>
      <c r="QPP403" s="403"/>
      <c r="QPQ403" s="473"/>
      <c r="QPR403" s="472"/>
      <c r="QPS403" s="403"/>
      <c r="QPT403" s="358"/>
      <c r="QPU403" s="474"/>
      <c r="QPV403" s="455"/>
      <c r="QPW403" s="403"/>
      <c r="QPX403" s="403"/>
      <c r="QPY403" s="473"/>
      <c r="QPZ403" s="472"/>
      <c r="QQA403" s="403"/>
      <c r="QQB403" s="358"/>
      <c r="QQC403" s="474"/>
      <c r="QQD403" s="455"/>
      <c r="QQE403" s="403"/>
      <c r="QQF403" s="403"/>
      <c r="QQG403" s="473"/>
      <c r="QQH403" s="472"/>
      <c r="QQI403" s="403"/>
      <c r="QQJ403" s="358"/>
      <c r="QQK403" s="474"/>
      <c r="QQL403" s="455"/>
      <c r="QQM403" s="403"/>
      <c r="QQN403" s="403"/>
      <c r="QQO403" s="473"/>
      <c r="QQP403" s="472"/>
      <c r="QQQ403" s="403"/>
      <c r="QQR403" s="358"/>
      <c r="QQS403" s="474"/>
      <c r="QQT403" s="455"/>
      <c r="QQU403" s="403"/>
      <c r="QQV403" s="403"/>
      <c r="QQW403" s="473"/>
      <c r="QQX403" s="472"/>
      <c r="QQY403" s="403"/>
      <c r="QQZ403" s="358"/>
      <c r="QRA403" s="474"/>
      <c r="QRB403" s="455"/>
      <c r="QRC403" s="403"/>
      <c r="QRD403" s="403"/>
      <c r="QRE403" s="473"/>
      <c r="QRF403" s="472"/>
      <c r="QRG403" s="403"/>
      <c r="QRH403" s="358"/>
      <c r="QRI403" s="474"/>
      <c r="QRJ403" s="455"/>
      <c r="QRK403" s="403"/>
      <c r="QRL403" s="403"/>
      <c r="QRM403" s="473"/>
      <c r="QRN403" s="472"/>
      <c r="QRO403" s="403"/>
      <c r="QRP403" s="358"/>
      <c r="QRQ403" s="474"/>
      <c r="QRR403" s="455"/>
      <c r="QRS403" s="403"/>
      <c r="QRT403" s="403"/>
      <c r="QRU403" s="473"/>
      <c r="QRV403" s="472"/>
      <c r="QRW403" s="403"/>
      <c r="QRX403" s="358"/>
      <c r="QRY403" s="474"/>
      <c r="QRZ403" s="455"/>
      <c r="QSA403" s="403"/>
      <c r="QSB403" s="403"/>
      <c r="QSC403" s="473"/>
      <c r="QSD403" s="472"/>
      <c r="QSE403" s="403"/>
      <c r="QSF403" s="358"/>
      <c r="QSG403" s="474"/>
      <c r="QSH403" s="455"/>
      <c r="QSI403" s="403"/>
      <c r="QSJ403" s="403"/>
      <c r="QSK403" s="473"/>
      <c r="QSL403" s="472"/>
      <c r="QSM403" s="403"/>
      <c r="QSN403" s="358"/>
      <c r="QSO403" s="474"/>
      <c r="QSP403" s="455"/>
      <c r="QSQ403" s="403"/>
      <c r="QSR403" s="403"/>
      <c r="QSS403" s="473"/>
      <c r="QST403" s="472"/>
      <c r="QSU403" s="403"/>
      <c r="QSV403" s="358"/>
      <c r="QSW403" s="474"/>
      <c r="QSX403" s="455"/>
      <c r="QSY403" s="403"/>
      <c r="QSZ403" s="403"/>
      <c r="QTA403" s="473"/>
      <c r="QTB403" s="472"/>
      <c r="QTC403" s="403"/>
      <c r="QTD403" s="358"/>
      <c r="QTE403" s="474"/>
      <c r="QTF403" s="455"/>
      <c r="QTG403" s="403"/>
      <c r="QTH403" s="403"/>
      <c r="QTI403" s="473"/>
      <c r="QTJ403" s="472"/>
      <c r="QTK403" s="403"/>
      <c r="QTL403" s="358"/>
      <c r="QTM403" s="474"/>
      <c r="QTN403" s="455"/>
      <c r="QTO403" s="403"/>
      <c r="QTP403" s="403"/>
      <c r="QTQ403" s="473"/>
      <c r="QTR403" s="472"/>
      <c r="QTS403" s="403"/>
      <c r="QTT403" s="358"/>
      <c r="QTU403" s="474"/>
      <c r="QTV403" s="455"/>
      <c r="QTW403" s="403"/>
      <c r="QTX403" s="403"/>
      <c r="QTY403" s="473"/>
      <c r="QTZ403" s="472"/>
      <c r="QUA403" s="403"/>
      <c r="QUB403" s="358"/>
      <c r="QUC403" s="474"/>
      <c r="QUD403" s="455"/>
      <c r="QUE403" s="403"/>
      <c r="QUF403" s="403"/>
      <c r="QUG403" s="473"/>
      <c r="QUH403" s="472"/>
      <c r="QUI403" s="403"/>
      <c r="QUJ403" s="358"/>
      <c r="QUK403" s="474"/>
      <c r="QUL403" s="455"/>
      <c r="QUM403" s="403"/>
      <c r="QUN403" s="403"/>
      <c r="QUO403" s="473"/>
      <c r="QUP403" s="472"/>
      <c r="QUQ403" s="403"/>
      <c r="QUR403" s="358"/>
      <c r="QUS403" s="474"/>
      <c r="QUT403" s="455"/>
      <c r="QUU403" s="403"/>
      <c r="QUV403" s="403"/>
      <c r="QUW403" s="473"/>
      <c r="QUX403" s="472"/>
      <c r="QUY403" s="403"/>
      <c r="QUZ403" s="358"/>
      <c r="QVA403" s="474"/>
      <c r="QVB403" s="455"/>
      <c r="QVC403" s="403"/>
      <c r="QVD403" s="403"/>
      <c r="QVE403" s="473"/>
      <c r="QVF403" s="472"/>
      <c r="QVG403" s="403"/>
      <c r="QVH403" s="358"/>
      <c r="QVI403" s="474"/>
      <c r="QVJ403" s="455"/>
      <c r="QVK403" s="403"/>
      <c r="QVL403" s="403"/>
      <c r="QVM403" s="473"/>
      <c r="QVN403" s="472"/>
      <c r="QVO403" s="403"/>
      <c r="QVP403" s="358"/>
      <c r="QVQ403" s="474"/>
      <c r="QVR403" s="455"/>
      <c r="QVS403" s="403"/>
      <c r="QVT403" s="403"/>
      <c r="QVU403" s="473"/>
      <c r="QVV403" s="472"/>
      <c r="QVW403" s="403"/>
      <c r="QVX403" s="358"/>
      <c r="QVY403" s="474"/>
      <c r="QVZ403" s="455"/>
      <c r="QWA403" s="403"/>
      <c r="QWB403" s="403"/>
      <c r="QWC403" s="473"/>
      <c r="QWD403" s="472"/>
      <c r="QWE403" s="403"/>
      <c r="QWF403" s="358"/>
      <c r="QWG403" s="474"/>
      <c r="QWH403" s="455"/>
      <c r="QWI403" s="403"/>
      <c r="QWJ403" s="403"/>
      <c r="QWK403" s="473"/>
      <c r="QWL403" s="472"/>
      <c r="QWM403" s="403"/>
      <c r="QWN403" s="358"/>
      <c r="QWO403" s="474"/>
      <c r="QWP403" s="455"/>
      <c r="QWQ403" s="403"/>
      <c r="QWR403" s="403"/>
      <c r="QWS403" s="473"/>
      <c r="QWT403" s="472"/>
      <c r="QWU403" s="403"/>
      <c r="QWV403" s="358"/>
      <c r="QWW403" s="474"/>
      <c r="QWX403" s="455"/>
      <c r="QWY403" s="403"/>
      <c r="QWZ403" s="403"/>
      <c r="QXA403" s="473"/>
      <c r="QXB403" s="472"/>
      <c r="QXC403" s="403"/>
      <c r="QXD403" s="358"/>
      <c r="QXE403" s="474"/>
      <c r="QXF403" s="455"/>
      <c r="QXG403" s="403"/>
      <c r="QXH403" s="403"/>
      <c r="QXI403" s="473"/>
      <c r="QXJ403" s="472"/>
      <c r="QXK403" s="403"/>
      <c r="QXL403" s="358"/>
      <c r="QXM403" s="474"/>
      <c r="QXN403" s="455"/>
      <c r="QXO403" s="403"/>
      <c r="QXP403" s="403"/>
      <c r="QXQ403" s="473"/>
      <c r="QXR403" s="472"/>
      <c r="QXS403" s="403"/>
      <c r="QXT403" s="358"/>
      <c r="QXU403" s="474"/>
      <c r="QXV403" s="455"/>
      <c r="QXW403" s="403"/>
      <c r="QXX403" s="403"/>
      <c r="QXY403" s="473"/>
      <c r="QXZ403" s="472"/>
      <c r="QYA403" s="403"/>
      <c r="QYB403" s="358"/>
      <c r="QYC403" s="474"/>
      <c r="QYD403" s="455"/>
      <c r="QYE403" s="403"/>
      <c r="QYF403" s="403"/>
      <c r="QYG403" s="473"/>
      <c r="QYH403" s="472"/>
      <c r="QYI403" s="403"/>
      <c r="QYJ403" s="358"/>
      <c r="QYK403" s="474"/>
      <c r="QYL403" s="455"/>
      <c r="QYM403" s="403"/>
      <c r="QYN403" s="403"/>
      <c r="QYO403" s="473"/>
      <c r="QYP403" s="472"/>
      <c r="QYQ403" s="403"/>
      <c r="QYR403" s="358"/>
      <c r="QYS403" s="474"/>
      <c r="QYT403" s="455"/>
      <c r="QYU403" s="403"/>
      <c r="QYV403" s="403"/>
      <c r="QYW403" s="473"/>
      <c r="QYX403" s="472"/>
      <c r="QYY403" s="403"/>
      <c r="QYZ403" s="358"/>
      <c r="QZA403" s="474"/>
      <c r="QZB403" s="455"/>
      <c r="QZC403" s="403"/>
      <c r="QZD403" s="403"/>
      <c r="QZE403" s="473"/>
      <c r="QZF403" s="472"/>
      <c r="QZG403" s="403"/>
      <c r="QZH403" s="358"/>
      <c r="QZI403" s="474"/>
      <c r="QZJ403" s="455"/>
      <c r="QZK403" s="403"/>
      <c r="QZL403" s="403"/>
      <c r="QZM403" s="473"/>
      <c r="QZN403" s="472"/>
      <c r="QZO403" s="403"/>
      <c r="QZP403" s="358"/>
      <c r="QZQ403" s="474"/>
      <c r="QZR403" s="455"/>
      <c r="QZS403" s="403"/>
      <c r="QZT403" s="403"/>
      <c r="QZU403" s="473"/>
      <c r="QZV403" s="472"/>
      <c r="QZW403" s="403"/>
      <c r="QZX403" s="358"/>
      <c r="QZY403" s="474"/>
      <c r="QZZ403" s="455"/>
      <c r="RAA403" s="403"/>
      <c r="RAB403" s="403"/>
      <c r="RAC403" s="473"/>
      <c r="RAD403" s="472"/>
      <c r="RAE403" s="403"/>
      <c r="RAF403" s="358"/>
      <c r="RAG403" s="474"/>
      <c r="RAH403" s="455"/>
      <c r="RAI403" s="403"/>
      <c r="RAJ403" s="403"/>
      <c r="RAK403" s="473"/>
      <c r="RAL403" s="472"/>
      <c r="RAM403" s="403"/>
      <c r="RAN403" s="358"/>
      <c r="RAO403" s="474"/>
      <c r="RAP403" s="455"/>
      <c r="RAQ403" s="403"/>
      <c r="RAR403" s="403"/>
      <c r="RAS403" s="473"/>
      <c r="RAT403" s="472"/>
      <c r="RAU403" s="403"/>
      <c r="RAV403" s="358"/>
      <c r="RAW403" s="474"/>
      <c r="RAX403" s="455"/>
      <c r="RAY403" s="403"/>
      <c r="RAZ403" s="403"/>
      <c r="RBA403" s="473"/>
      <c r="RBB403" s="472"/>
      <c r="RBC403" s="403"/>
      <c r="RBD403" s="358"/>
      <c r="RBE403" s="474"/>
      <c r="RBF403" s="455"/>
      <c r="RBG403" s="403"/>
      <c r="RBH403" s="403"/>
      <c r="RBI403" s="473"/>
      <c r="RBJ403" s="472"/>
      <c r="RBK403" s="403"/>
      <c r="RBL403" s="358"/>
      <c r="RBM403" s="474"/>
      <c r="RBN403" s="455"/>
      <c r="RBO403" s="403"/>
      <c r="RBP403" s="403"/>
      <c r="RBQ403" s="473"/>
      <c r="RBR403" s="472"/>
      <c r="RBS403" s="403"/>
      <c r="RBT403" s="358"/>
      <c r="RBU403" s="474"/>
      <c r="RBV403" s="455"/>
      <c r="RBW403" s="403"/>
      <c r="RBX403" s="403"/>
      <c r="RBY403" s="473"/>
      <c r="RBZ403" s="472"/>
      <c r="RCA403" s="403"/>
      <c r="RCB403" s="358"/>
      <c r="RCC403" s="474"/>
      <c r="RCD403" s="455"/>
      <c r="RCE403" s="403"/>
      <c r="RCF403" s="403"/>
      <c r="RCG403" s="473"/>
      <c r="RCH403" s="472"/>
      <c r="RCI403" s="403"/>
      <c r="RCJ403" s="358"/>
      <c r="RCK403" s="474"/>
      <c r="RCL403" s="455"/>
      <c r="RCM403" s="403"/>
      <c r="RCN403" s="403"/>
      <c r="RCO403" s="473"/>
      <c r="RCP403" s="472"/>
      <c r="RCQ403" s="403"/>
      <c r="RCR403" s="358"/>
      <c r="RCS403" s="474"/>
      <c r="RCT403" s="455"/>
      <c r="RCU403" s="403"/>
      <c r="RCV403" s="403"/>
      <c r="RCW403" s="473"/>
      <c r="RCX403" s="472"/>
      <c r="RCY403" s="403"/>
      <c r="RCZ403" s="358"/>
      <c r="RDA403" s="474"/>
      <c r="RDB403" s="455"/>
      <c r="RDC403" s="403"/>
      <c r="RDD403" s="403"/>
      <c r="RDE403" s="473"/>
      <c r="RDF403" s="472"/>
      <c r="RDG403" s="403"/>
      <c r="RDH403" s="358"/>
      <c r="RDI403" s="474"/>
      <c r="RDJ403" s="455"/>
      <c r="RDK403" s="403"/>
      <c r="RDL403" s="403"/>
      <c r="RDM403" s="473"/>
      <c r="RDN403" s="472"/>
      <c r="RDO403" s="403"/>
      <c r="RDP403" s="358"/>
      <c r="RDQ403" s="474"/>
      <c r="RDR403" s="455"/>
      <c r="RDS403" s="403"/>
      <c r="RDT403" s="403"/>
      <c r="RDU403" s="473"/>
      <c r="RDV403" s="472"/>
      <c r="RDW403" s="403"/>
      <c r="RDX403" s="358"/>
      <c r="RDY403" s="474"/>
      <c r="RDZ403" s="455"/>
      <c r="REA403" s="403"/>
      <c r="REB403" s="403"/>
      <c r="REC403" s="473"/>
      <c r="RED403" s="472"/>
      <c r="REE403" s="403"/>
      <c r="REF403" s="358"/>
      <c r="REG403" s="474"/>
      <c r="REH403" s="455"/>
      <c r="REI403" s="403"/>
      <c r="REJ403" s="403"/>
      <c r="REK403" s="473"/>
      <c r="REL403" s="472"/>
      <c r="REM403" s="403"/>
      <c r="REN403" s="358"/>
      <c r="REO403" s="474"/>
      <c r="REP403" s="455"/>
      <c r="REQ403" s="403"/>
      <c r="RER403" s="403"/>
      <c r="RES403" s="473"/>
      <c r="RET403" s="472"/>
      <c r="REU403" s="403"/>
      <c r="REV403" s="358"/>
      <c r="REW403" s="474"/>
      <c r="REX403" s="455"/>
      <c r="REY403" s="403"/>
      <c r="REZ403" s="403"/>
      <c r="RFA403" s="473"/>
      <c r="RFB403" s="472"/>
      <c r="RFC403" s="403"/>
      <c r="RFD403" s="358"/>
      <c r="RFE403" s="474"/>
      <c r="RFF403" s="455"/>
      <c r="RFG403" s="403"/>
      <c r="RFH403" s="403"/>
      <c r="RFI403" s="473"/>
      <c r="RFJ403" s="472"/>
      <c r="RFK403" s="403"/>
      <c r="RFL403" s="358"/>
      <c r="RFM403" s="474"/>
      <c r="RFN403" s="455"/>
      <c r="RFO403" s="403"/>
      <c r="RFP403" s="403"/>
      <c r="RFQ403" s="473"/>
      <c r="RFR403" s="472"/>
      <c r="RFS403" s="403"/>
      <c r="RFT403" s="358"/>
      <c r="RFU403" s="474"/>
      <c r="RFV403" s="455"/>
      <c r="RFW403" s="403"/>
      <c r="RFX403" s="403"/>
      <c r="RFY403" s="473"/>
      <c r="RFZ403" s="472"/>
      <c r="RGA403" s="403"/>
      <c r="RGB403" s="358"/>
      <c r="RGC403" s="474"/>
      <c r="RGD403" s="455"/>
      <c r="RGE403" s="403"/>
      <c r="RGF403" s="403"/>
      <c r="RGG403" s="473"/>
      <c r="RGH403" s="472"/>
      <c r="RGI403" s="403"/>
      <c r="RGJ403" s="358"/>
      <c r="RGK403" s="474"/>
      <c r="RGL403" s="455"/>
      <c r="RGM403" s="403"/>
      <c r="RGN403" s="403"/>
      <c r="RGO403" s="473"/>
      <c r="RGP403" s="472"/>
      <c r="RGQ403" s="403"/>
      <c r="RGR403" s="358"/>
      <c r="RGS403" s="474"/>
      <c r="RGT403" s="455"/>
      <c r="RGU403" s="403"/>
      <c r="RGV403" s="403"/>
      <c r="RGW403" s="473"/>
      <c r="RGX403" s="472"/>
      <c r="RGY403" s="403"/>
      <c r="RGZ403" s="358"/>
      <c r="RHA403" s="474"/>
      <c r="RHB403" s="455"/>
      <c r="RHC403" s="403"/>
      <c r="RHD403" s="403"/>
      <c r="RHE403" s="473"/>
      <c r="RHF403" s="472"/>
      <c r="RHG403" s="403"/>
      <c r="RHH403" s="358"/>
      <c r="RHI403" s="474"/>
      <c r="RHJ403" s="455"/>
      <c r="RHK403" s="403"/>
      <c r="RHL403" s="403"/>
      <c r="RHM403" s="473"/>
      <c r="RHN403" s="472"/>
      <c r="RHO403" s="403"/>
      <c r="RHP403" s="358"/>
      <c r="RHQ403" s="474"/>
      <c r="RHR403" s="455"/>
      <c r="RHS403" s="403"/>
      <c r="RHT403" s="403"/>
      <c r="RHU403" s="473"/>
      <c r="RHV403" s="472"/>
      <c r="RHW403" s="403"/>
      <c r="RHX403" s="358"/>
      <c r="RHY403" s="474"/>
      <c r="RHZ403" s="455"/>
      <c r="RIA403" s="403"/>
      <c r="RIB403" s="403"/>
      <c r="RIC403" s="473"/>
      <c r="RID403" s="472"/>
      <c r="RIE403" s="403"/>
      <c r="RIF403" s="358"/>
      <c r="RIG403" s="474"/>
      <c r="RIH403" s="455"/>
      <c r="RII403" s="403"/>
      <c r="RIJ403" s="403"/>
      <c r="RIK403" s="473"/>
      <c r="RIL403" s="472"/>
      <c r="RIM403" s="403"/>
      <c r="RIN403" s="358"/>
      <c r="RIO403" s="474"/>
      <c r="RIP403" s="455"/>
      <c r="RIQ403" s="403"/>
      <c r="RIR403" s="403"/>
      <c r="RIS403" s="473"/>
      <c r="RIT403" s="472"/>
      <c r="RIU403" s="403"/>
      <c r="RIV403" s="358"/>
      <c r="RIW403" s="474"/>
      <c r="RIX403" s="455"/>
      <c r="RIY403" s="403"/>
      <c r="RIZ403" s="403"/>
      <c r="RJA403" s="473"/>
      <c r="RJB403" s="472"/>
      <c r="RJC403" s="403"/>
      <c r="RJD403" s="358"/>
      <c r="RJE403" s="474"/>
      <c r="RJF403" s="455"/>
      <c r="RJG403" s="403"/>
      <c r="RJH403" s="403"/>
      <c r="RJI403" s="473"/>
      <c r="RJJ403" s="472"/>
      <c r="RJK403" s="403"/>
      <c r="RJL403" s="358"/>
      <c r="RJM403" s="474"/>
      <c r="RJN403" s="455"/>
      <c r="RJO403" s="403"/>
      <c r="RJP403" s="403"/>
      <c r="RJQ403" s="473"/>
      <c r="RJR403" s="472"/>
      <c r="RJS403" s="403"/>
      <c r="RJT403" s="358"/>
      <c r="RJU403" s="474"/>
      <c r="RJV403" s="455"/>
      <c r="RJW403" s="403"/>
      <c r="RJX403" s="403"/>
      <c r="RJY403" s="473"/>
      <c r="RJZ403" s="472"/>
      <c r="RKA403" s="403"/>
      <c r="RKB403" s="358"/>
      <c r="RKC403" s="474"/>
      <c r="RKD403" s="455"/>
      <c r="RKE403" s="403"/>
      <c r="RKF403" s="403"/>
      <c r="RKG403" s="473"/>
      <c r="RKH403" s="472"/>
      <c r="RKI403" s="403"/>
      <c r="RKJ403" s="358"/>
      <c r="RKK403" s="474"/>
      <c r="RKL403" s="455"/>
      <c r="RKM403" s="403"/>
      <c r="RKN403" s="403"/>
      <c r="RKO403" s="473"/>
      <c r="RKP403" s="472"/>
      <c r="RKQ403" s="403"/>
      <c r="RKR403" s="358"/>
      <c r="RKS403" s="474"/>
      <c r="RKT403" s="455"/>
      <c r="RKU403" s="403"/>
      <c r="RKV403" s="403"/>
      <c r="RKW403" s="473"/>
      <c r="RKX403" s="472"/>
      <c r="RKY403" s="403"/>
      <c r="RKZ403" s="358"/>
      <c r="RLA403" s="474"/>
      <c r="RLB403" s="455"/>
      <c r="RLC403" s="403"/>
      <c r="RLD403" s="403"/>
      <c r="RLE403" s="473"/>
      <c r="RLF403" s="472"/>
      <c r="RLG403" s="403"/>
      <c r="RLH403" s="358"/>
      <c r="RLI403" s="474"/>
      <c r="RLJ403" s="455"/>
      <c r="RLK403" s="403"/>
      <c r="RLL403" s="403"/>
      <c r="RLM403" s="473"/>
      <c r="RLN403" s="472"/>
      <c r="RLO403" s="403"/>
      <c r="RLP403" s="358"/>
      <c r="RLQ403" s="474"/>
      <c r="RLR403" s="455"/>
      <c r="RLS403" s="403"/>
      <c r="RLT403" s="403"/>
      <c r="RLU403" s="473"/>
      <c r="RLV403" s="472"/>
      <c r="RLW403" s="403"/>
      <c r="RLX403" s="358"/>
      <c r="RLY403" s="474"/>
      <c r="RLZ403" s="455"/>
      <c r="RMA403" s="403"/>
      <c r="RMB403" s="403"/>
      <c r="RMC403" s="473"/>
      <c r="RMD403" s="472"/>
      <c r="RME403" s="403"/>
      <c r="RMF403" s="358"/>
      <c r="RMG403" s="474"/>
      <c r="RMH403" s="455"/>
      <c r="RMI403" s="403"/>
      <c r="RMJ403" s="403"/>
      <c r="RMK403" s="473"/>
      <c r="RML403" s="472"/>
      <c r="RMM403" s="403"/>
      <c r="RMN403" s="358"/>
      <c r="RMO403" s="474"/>
      <c r="RMP403" s="455"/>
      <c r="RMQ403" s="403"/>
      <c r="RMR403" s="403"/>
      <c r="RMS403" s="473"/>
      <c r="RMT403" s="472"/>
      <c r="RMU403" s="403"/>
      <c r="RMV403" s="358"/>
      <c r="RMW403" s="474"/>
      <c r="RMX403" s="455"/>
      <c r="RMY403" s="403"/>
      <c r="RMZ403" s="403"/>
      <c r="RNA403" s="473"/>
      <c r="RNB403" s="472"/>
      <c r="RNC403" s="403"/>
      <c r="RND403" s="358"/>
      <c r="RNE403" s="474"/>
      <c r="RNF403" s="455"/>
      <c r="RNG403" s="403"/>
      <c r="RNH403" s="403"/>
      <c r="RNI403" s="473"/>
      <c r="RNJ403" s="472"/>
      <c r="RNK403" s="403"/>
      <c r="RNL403" s="358"/>
      <c r="RNM403" s="474"/>
      <c r="RNN403" s="455"/>
      <c r="RNO403" s="403"/>
      <c r="RNP403" s="403"/>
      <c r="RNQ403" s="473"/>
      <c r="RNR403" s="472"/>
      <c r="RNS403" s="403"/>
      <c r="RNT403" s="358"/>
      <c r="RNU403" s="474"/>
      <c r="RNV403" s="455"/>
      <c r="RNW403" s="403"/>
      <c r="RNX403" s="403"/>
      <c r="RNY403" s="473"/>
      <c r="RNZ403" s="472"/>
      <c r="ROA403" s="403"/>
      <c r="ROB403" s="358"/>
      <c r="ROC403" s="474"/>
      <c r="ROD403" s="455"/>
      <c r="ROE403" s="403"/>
      <c r="ROF403" s="403"/>
      <c r="ROG403" s="473"/>
      <c r="ROH403" s="472"/>
      <c r="ROI403" s="403"/>
      <c r="ROJ403" s="358"/>
      <c r="ROK403" s="474"/>
      <c r="ROL403" s="455"/>
      <c r="ROM403" s="403"/>
      <c r="RON403" s="403"/>
      <c r="ROO403" s="473"/>
      <c r="ROP403" s="472"/>
      <c r="ROQ403" s="403"/>
      <c r="ROR403" s="358"/>
      <c r="ROS403" s="474"/>
      <c r="ROT403" s="455"/>
      <c r="ROU403" s="403"/>
      <c r="ROV403" s="403"/>
      <c r="ROW403" s="473"/>
      <c r="ROX403" s="472"/>
      <c r="ROY403" s="403"/>
      <c r="ROZ403" s="358"/>
      <c r="RPA403" s="474"/>
      <c r="RPB403" s="455"/>
      <c r="RPC403" s="403"/>
      <c r="RPD403" s="403"/>
      <c r="RPE403" s="473"/>
      <c r="RPF403" s="472"/>
      <c r="RPG403" s="403"/>
      <c r="RPH403" s="358"/>
      <c r="RPI403" s="474"/>
      <c r="RPJ403" s="455"/>
      <c r="RPK403" s="403"/>
      <c r="RPL403" s="403"/>
      <c r="RPM403" s="473"/>
      <c r="RPN403" s="472"/>
      <c r="RPO403" s="403"/>
      <c r="RPP403" s="358"/>
      <c r="RPQ403" s="474"/>
      <c r="RPR403" s="455"/>
      <c r="RPS403" s="403"/>
      <c r="RPT403" s="403"/>
      <c r="RPU403" s="473"/>
      <c r="RPV403" s="472"/>
      <c r="RPW403" s="403"/>
      <c r="RPX403" s="358"/>
      <c r="RPY403" s="474"/>
      <c r="RPZ403" s="455"/>
      <c r="RQA403" s="403"/>
      <c r="RQB403" s="403"/>
      <c r="RQC403" s="473"/>
      <c r="RQD403" s="472"/>
      <c r="RQE403" s="403"/>
      <c r="RQF403" s="358"/>
      <c r="RQG403" s="474"/>
      <c r="RQH403" s="455"/>
      <c r="RQI403" s="403"/>
      <c r="RQJ403" s="403"/>
      <c r="RQK403" s="473"/>
      <c r="RQL403" s="472"/>
      <c r="RQM403" s="403"/>
      <c r="RQN403" s="358"/>
      <c r="RQO403" s="474"/>
      <c r="RQP403" s="455"/>
      <c r="RQQ403" s="403"/>
      <c r="RQR403" s="403"/>
      <c r="RQS403" s="473"/>
      <c r="RQT403" s="472"/>
      <c r="RQU403" s="403"/>
      <c r="RQV403" s="358"/>
      <c r="RQW403" s="474"/>
      <c r="RQX403" s="455"/>
      <c r="RQY403" s="403"/>
      <c r="RQZ403" s="403"/>
      <c r="RRA403" s="473"/>
      <c r="RRB403" s="472"/>
      <c r="RRC403" s="403"/>
      <c r="RRD403" s="358"/>
      <c r="RRE403" s="474"/>
      <c r="RRF403" s="455"/>
      <c r="RRG403" s="403"/>
      <c r="RRH403" s="403"/>
      <c r="RRI403" s="473"/>
      <c r="RRJ403" s="472"/>
      <c r="RRK403" s="403"/>
      <c r="RRL403" s="358"/>
      <c r="RRM403" s="474"/>
      <c r="RRN403" s="455"/>
      <c r="RRO403" s="403"/>
      <c r="RRP403" s="403"/>
      <c r="RRQ403" s="473"/>
      <c r="RRR403" s="472"/>
      <c r="RRS403" s="403"/>
      <c r="RRT403" s="358"/>
      <c r="RRU403" s="474"/>
      <c r="RRV403" s="455"/>
      <c r="RRW403" s="403"/>
      <c r="RRX403" s="403"/>
      <c r="RRY403" s="473"/>
      <c r="RRZ403" s="472"/>
      <c r="RSA403" s="403"/>
      <c r="RSB403" s="358"/>
      <c r="RSC403" s="474"/>
      <c r="RSD403" s="455"/>
      <c r="RSE403" s="403"/>
      <c r="RSF403" s="403"/>
      <c r="RSG403" s="473"/>
      <c r="RSH403" s="472"/>
      <c r="RSI403" s="403"/>
      <c r="RSJ403" s="358"/>
      <c r="RSK403" s="474"/>
      <c r="RSL403" s="455"/>
      <c r="RSM403" s="403"/>
      <c r="RSN403" s="403"/>
      <c r="RSO403" s="473"/>
      <c r="RSP403" s="472"/>
      <c r="RSQ403" s="403"/>
      <c r="RSR403" s="358"/>
      <c r="RSS403" s="474"/>
      <c r="RST403" s="455"/>
      <c r="RSU403" s="403"/>
      <c r="RSV403" s="403"/>
      <c r="RSW403" s="473"/>
      <c r="RSX403" s="472"/>
      <c r="RSY403" s="403"/>
      <c r="RSZ403" s="358"/>
      <c r="RTA403" s="474"/>
      <c r="RTB403" s="455"/>
      <c r="RTC403" s="403"/>
      <c r="RTD403" s="403"/>
      <c r="RTE403" s="473"/>
      <c r="RTF403" s="472"/>
      <c r="RTG403" s="403"/>
      <c r="RTH403" s="358"/>
      <c r="RTI403" s="474"/>
      <c r="RTJ403" s="455"/>
      <c r="RTK403" s="403"/>
      <c r="RTL403" s="403"/>
      <c r="RTM403" s="473"/>
      <c r="RTN403" s="472"/>
      <c r="RTO403" s="403"/>
      <c r="RTP403" s="358"/>
      <c r="RTQ403" s="474"/>
      <c r="RTR403" s="455"/>
      <c r="RTS403" s="403"/>
      <c r="RTT403" s="403"/>
      <c r="RTU403" s="473"/>
      <c r="RTV403" s="472"/>
      <c r="RTW403" s="403"/>
      <c r="RTX403" s="358"/>
      <c r="RTY403" s="474"/>
      <c r="RTZ403" s="455"/>
      <c r="RUA403" s="403"/>
      <c r="RUB403" s="403"/>
      <c r="RUC403" s="473"/>
      <c r="RUD403" s="472"/>
      <c r="RUE403" s="403"/>
      <c r="RUF403" s="358"/>
      <c r="RUG403" s="474"/>
      <c r="RUH403" s="455"/>
      <c r="RUI403" s="403"/>
      <c r="RUJ403" s="403"/>
      <c r="RUK403" s="473"/>
      <c r="RUL403" s="472"/>
      <c r="RUM403" s="403"/>
      <c r="RUN403" s="358"/>
      <c r="RUO403" s="474"/>
      <c r="RUP403" s="455"/>
      <c r="RUQ403" s="403"/>
      <c r="RUR403" s="403"/>
      <c r="RUS403" s="473"/>
      <c r="RUT403" s="472"/>
      <c r="RUU403" s="403"/>
      <c r="RUV403" s="358"/>
      <c r="RUW403" s="474"/>
      <c r="RUX403" s="455"/>
      <c r="RUY403" s="403"/>
      <c r="RUZ403" s="403"/>
      <c r="RVA403" s="473"/>
      <c r="RVB403" s="472"/>
      <c r="RVC403" s="403"/>
      <c r="RVD403" s="358"/>
      <c r="RVE403" s="474"/>
      <c r="RVF403" s="455"/>
      <c r="RVG403" s="403"/>
      <c r="RVH403" s="403"/>
      <c r="RVI403" s="473"/>
      <c r="RVJ403" s="472"/>
      <c r="RVK403" s="403"/>
      <c r="RVL403" s="358"/>
      <c r="RVM403" s="474"/>
      <c r="RVN403" s="455"/>
      <c r="RVO403" s="403"/>
      <c r="RVP403" s="403"/>
      <c r="RVQ403" s="473"/>
      <c r="RVR403" s="472"/>
      <c r="RVS403" s="403"/>
      <c r="RVT403" s="358"/>
      <c r="RVU403" s="474"/>
      <c r="RVV403" s="455"/>
      <c r="RVW403" s="403"/>
      <c r="RVX403" s="403"/>
      <c r="RVY403" s="473"/>
      <c r="RVZ403" s="472"/>
      <c r="RWA403" s="403"/>
      <c r="RWB403" s="358"/>
      <c r="RWC403" s="474"/>
      <c r="RWD403" s="455"/>
      <c r="RWE403" s="403"/>
      <c r="RWF403" s="403"/>
      <c r="RWG403" s="473"/>
      <c r="RWH403" s="472"/>
      <c r="RWI403" s="403"/>
      <c r="RWJ403" s="358"/>
      <c r="RWK403" s="474"/>
      <c r="RWL403" s="455"/>
      <c r="RWM403" s="403"/>
      <c r="RWN403" s="403"/>
      <c r="RWO403" s="473"/>
      <c r="RWP403" s="472"/>
      <c r="RWQ403" s="403"/>
      <c r="RWR403" s="358"/>
      <c r="RWS403" s="474"/>
      <c r="RWT403" s="455"/>
      <c r="RWU403" s="403"/>
      <c r="RWV403" s="403"/>
      <c r="RWW403" s="473"/>
      <c r="RWX403" s="472"/>
      <c r="RWY403" s="403"/>
      <c r="RWZ403" s="358"/>
      <c r="RXA403" s="474"/>
      <c r="RXB403" s="455"/>
      <c r="RXC403" s="403"/>
      <c r="RXD403" s="403"/>
      <c r="RXE403" s="473"/>
      <c r="RXF403" s="472"/>
      <c r="RXG403" s="403"/>
      <c r="RXH403" s="358"/>
      <c r="RXI403" s="474"/>
      <c r="RXJ403" s="455"/>
      <c r="RXK403" s="403"/>
      <c r="RXL403" s="403"/>
      <c r="RXM403" s="473"/>
      <c r="RXN403" s="472"/>
      <c r="RXO403" s="403"/>
      <c r="RXP403" s="358"/>
      <c r="RXQ403" s="474"/>
      <c r="RXR403" s="455"/>
      <c r="RXS403" s="403"/>
      <c r="RXT403" s="403"/>
      <c r="RXU403" s="473"/>
      <c r="RXV403" s="472"/>
      <c r="RXW403" s="403"/>
      <c r="RXX403" s="358"/>
      <c r="RXY403" s="474"/>
      <c r="RXZ403" s="455"/>
      <c r="RYA403" s="403"/>
      <c r="RYB403" s="403"/>
      <c r="RYC403" s="473"/>
      <c r="RYD403" s="472"/>
      <c r="RYE403" s="403"/>
      <c r="RYF403" s="358"/>
      <c r="RYG403" s="474"/>
      <c r="RYH403" s="455"/>
      <c r="RYI403" s="403"/>
      <c r="RYJ403" s="403"/>
      <c r="RYK403" s="473"/>
      <c r="RYL403" s="472"/>
      <c r="RYM403" s="403"/>
      <c r="RYN403" s="358"/>
      <c r="RYO403" s="474"/>
      <c r="RYP403" s="455"/>
      <c r="RYQ403" s="403"/>
      <c r="RYR403" s="403"/>
      <c r="RYS403" s="473"/>
      <c r="RYT403" s="472"/>
      <c r="RYU403" s="403"/>
      <c r="RYV403" s="358"/>
      <c r="RYW403" s="474"/>
      <c r="RYX403" s="455"/>
      <c r="RYY403" s="403"/>
      <c r="RYZ403" s="403"/>
      <c r="RZA403" s="473"/>
      <c r="RZB403" s="472"/>
      <c r="RZC403" s="403"/>
      <c r="RZD403" s="358"/>
      <c r="RZE403" s="474"/>
      <c r="RZF403" s="455"/>
      <c r="RZG403" s="403"/>
      <c r="RZH403" s="403"/>
      <c r="RZI403" s="473"/>
      <c r="RZJ403" s="472"/>
      <c r="RZK403" s="403"/>
      <c r="RZL403" s="358"/>
      <c r="RZM403" s="474"/>
      <c r="RZN403" s="455"/>
      <c r="RZO403" s="403"/>
      <c r="RZP403" s="403"/>
      <c r="RZQ403" s="473"/>
      <c r="RZR403" s="472"/>
      <c r="RZS403" s="403"/>
      <c r="RZT403" s="358"/>
      <c r="RZU403" s="474"/>
      <c r="RZV403" s="455"/>
      <c r="RZW403" s="403"/>
      <c r="RZX403" s="403"/>
      <c r="RZY403" s="473"/>
      <c r="RZZ403" s="472"/>
      <c r="SAA403" s="403"/>
      <c r="SAB403" s="358"/>
      <c r="SAC403" s="474"/>
      <c r="SAD403" s="455"/>
      <c r="SAE403" s="403"/>
      <c r="SAF403" s="403"/>
      <c r="SAG403" s="473"/>
      <c r="SAH403" s="472"/>
      <c r="SAI403" s="403"/>
      <c r="SAJ403" s="358"/>
      <c r="SAK403" s="474"/>
      <c r="SAL403" s="455"/>
      <c r="SAM403" s="403"/>
      <c r="SAN403" s="403"/>
      <c r="SAO403" s="473"/>
      <c r="SAP403" s="472"/>
      <c r="SAQ403" s="403"/>
      <c r="SAR403" s="358"/>
      <c r="SAS403" s="474"/>
      <c r="SAT403" s="455"/>
      <c r="SAU403" s="403"/>
      <c r="SAV403" s="403"/>
      <c r="SAW403" s="473"/>
      <c r="SAX403" s="472"/>
      <c r="SAY403" s="403"/>
      <c r="SAZ403" s="358"/>
      <c r="SBA403" s="474"/>
      <c r="SBB403" s="455"/>
      <c r="SBC403" s="403"/>
      <c r="SBD403" s="403"/>
      <c r="SBE403" s="473"/>
      <c r="SBF403" s="472"/>
      <c r="SBG403" s="403"/>
      <c r="SBH403" s="358"/>
      <c r="SBI403" s="474"/>
      <c r="SBJ403" s="455"/>
      <c r="SBK403" s="403"/>
      <c r="SBL403" s="403"/>
      <c r="SBM403" s="473"/>
      <c r="SBN403" s="472"/>
      <c r="SBO403" s="403"/>
      <c r="SBP403" s="358"/>
      <c r="SBQ403" s="474"/>
      <c r="SBR403" s="455"/>
      <c r="SBS403" s="403"/>
      <c r="SBT403" s="403"/>
      <c r="SBU403" s="473"/>
      <c r="SBV403" s="472"/>
      <c r="SBW403" s="403"/>
      <c r="SBX403" s="358"/>
      <c r="SBY403" s="474"/>
      <c r="SBZ403" s="455"/>
      <c r="SCA403" s="403"/>
      <c r="SCB403" s="403"/>
      <c r="SCC403" s="473"/>
      <c r="SCD403" s="472"/>
      <c r="SCE403" s="403"/>
      <c r="SCF403" s="358"/>
      <c r="SCG403" s="474"/>
      <c r="SCH403" s="455"/>
      <c r="SCI403" s="403"/>
      <c r="SCJ403" s="403"/>
      <c r="SCK403" s="473"/>
      <c r="SCL403" s="472"/>
      <c r="SCM403" s="403"/>
      <c r="SCN403" s="358"/>
      <c r="SCO403" s="474"/>
      <c r="SCP403" s="455"/>
      <c r="SCQ403" s="403"/>
      <c r="SCR403" s="403"/>
      <c r="SCS403" s="473"/>
      <c r="SCT403" s="472"/>
      <c r="SCU403" s="403"/>
      <c r="SCV403" s="358"/>
      <c r="SCW403" s="474"/>
      <c r="SCX403" s="455"/>
      <c r="SCY403" s="403"/>
      <c r="SCZ403" s="403"/>
      <c r="SDA403" s="473"/>
      <c r="SDB403" s="472"/>
      <c r="SDC403" s="403"/>
      <c r="SDD403" s="358"/>
      <c r="SDE403" s="474"/>
      <c r="SDF403" s="455"/>
      <c r="SDG403" s="403"/>
      <c r="SDH403" s="403"/>
      <c r="SDI403" s="473"/>
      <c r="SDJ403" s="472"/>
      <c r="SDK403" s="403"/>
      <c r="SDL403" s="358"/>
      <c r="SDM403" s="474"/>
      <c r="SDN403" s="455"/>
      <c r="SDO403" s="403"/>
      <c r="SDP403" s="403"/>
      <c r="SDQ403" s="473"/>
      <c r="SDR403" s="472"/>
      <c r="SDS403" s="403"/>
      <c r="SDT403" s="358"/>
      <c r="SDU403" s="474"/>
      <c r="SDV403" s="455"/>
      <c r="SDW403" s="403"/>
      <c r="SDX403" s="403"/>
      <c r="SDY403" s="473"/>
      <c r="SDZ403" s="472"/>
      <c r="SEA403" s="403"/>
      <c r="SEB403" s="358"/>
      <c r="SEC403" s="474"/>
      <c r="SED403" s="455"/>
      <c r="SEE403" s="403"/>
      <c r="SEF403" s="403"/>
      <c r="SEG403" s="473"/>
      <c r="SEH403" s="472"/>
      <c r="SEI403" s="403"/>
      <c r="SEJ403" s="358"/>
      <c r="SEK403" s="474"/>
      <c r="SEL403" s="455"/>
      <c r="SEM403" s="403"/>
      <c r="SEN403" s="403"/>
      <c r="SEO403" s="473"/>
      <c r="SEP403" s="472"/>
      <c r="SEQ403" s="403"/>
      <c r="SER403" s="358"/>
      <c r="SES403" s="474"/>
      <c r="SET403" s="455"/>
      <c r="SEU403" s="403"/>
      <c r="SEV403" s="403"/>
      <c r="SEW403" s="473"/>
      <c r="SEX403" s="472"/>
      <c r="SEY403" s="403"/>
      <c r="SEZ403" s="358"/>
      <c r="SFA403" s="474"/>
      <c r="SFB403" s="455"/>
      <c r="SFC403" s="403"/>
      <c r="SFD403" s="403"/>
      <c r="SFE403" s="473"/>
      <c r="SFF403" s="472"/>
      <c r="SFG403" s="403"/>
      <c r="SFH403" s="358"/>
      <c r="SFI403" s="474"/>
      <c r="SFJ403" s="455"/>
      <c r="SFK403" s="403"/>
      <c r="SFL403" s="403"/>
      <c r="SFM403" s="473"/>
      <c r="SFN403" s="472"/>
      <c r="SFO403" s="403"/>
      <c r="SFP403" s="358"/>
      <c r="SFQ403" s="474"/>
      <c r="SFR403" s="455"/>
      <c r="SFS403" s="403"/>
      <c r="SFT403" s="403"/>
      <c r="SFU403" s="473"/>
      <c r="SFV403" s="472"/>
      <c r="SFW403" s="403"/>
      <c r="SFX403" s="358"/>
      <c r="SFY403" s="474"/>
      <c r="SFZ403" s="455"/>
      <c r="SGA403" s="403"/>
      <c r="SGB403" s="403"/>
      <c r="SGC403" s="473"/>
      <c r="SGD403" s="472"/>
      <c r="SGE403" s="403"/>
      <c r="SGF403" s="358"/>
      <c r="SGG403" s="474"/>
      <c r="SGH403" s="455"/>
      <c r="SGI403" s="403"/>
      <c r="SGJ403" s="403"/>
      <c r="SGK403" s="473"/>
      <c r="SGL403" s="472"/>
      <c r="SGM403" s="403"/>
      <c r="SGN403" s="358"/>
      <c r="SGO403" s="474"/>
      <c r="SGP403" s="455"/>
      <c r="SGQ403" s="403"/>
      <c r="SGR403" s="403"/>
      <c r="SGS403" s="473"/>
      <c r="SGT403" s="472"/>
      <c r="SGU403" s="403"/>
      <c r="SGV403" s="358"/>
      <c r="SGW403" s="474"/>
      <c r="SGX403" s="455"/>
      <c r="SGY403" s="403"/>
      <c r="SGZ403" s="403"/>
      <c r="SHA403" s="473"/>
      <c r="SHB403" s="472"/>
      <c r="SHC403" s="403"/>
      <c r="SHD403" s="358"/>
      <c r="SHE403" s="474"/>
      <c r="SHF403" s="455"/>
      <c r="SHG403" s="403"/>
      <c r="SHH403" s="403"/>
      <c r="SHI403" s="473"/>
      <c r="SHJ403" s="472"/>
      <c r="SHK403" s="403"/>
      <c r="SHL403" s="358"/>
      <c r="SHM403" s="474"/>
      <c r="SHN403" s="455"/>
      <c r="SHO403" s="403"/>
      <c r="SHP403" s="403"/>
      <c r="SHQ403" s="473"/>
      <c r="SHR403" s="472"/>
      <c r="SHS403" s="403"/>
      <c r="SHT403" s="358"/>
      <c r="SHU403" s="474"/>
      <c r="SHV403" s="455"/>
      <c r="SHW403" s="403"/>
      <c r="SHX403" s="403"/>
      <c r="SHY403" s="473"/>
      <c r="SHZ403" s="472"/>
      <c r="SIA403" s="403"/>
      <c r="SIB403" s="358"/>
      <c r="SIC403" s="474"/>
      <c r="SID403" s="455"/>
      <c r="SIE403" s="403"/>
      <c r="SIF403" s="403"/>
      <c r="SIG403" s="473"/>
      <c r="SIH403" s="472"/>
      <c r="SII403" s="403"/>
      <c r="SIJ403" s="358"/>
      <c r="SIK403" s="474"/>
      <c r="SIL403" s="455"/>
      <c r="SIM403" s="403"/>
      <c r="SIN403" s="403"/>
      <c r="SIO403" s="473"/>
      <c r="SIP403" s="472"/>
      <c r="SIQ403" s="403"/>
      <c r="SIR403" s="358"/>
      <c r="SIS403" s="474"/>
      <c r="SIT403" s="455"/>
      <c r="SIU403" s="403"/>
      <c r="SIV403" s="403"/>
      <c r="SIW403" s="473"/>
      <c r="SIX403" s="472"/>
      <c r="SIY403" s="403"/>
      <c r="SIZ403" s="358"/>
      <c r="SJA403" s="474"/>
      <c r="SJB403" s="455"/>
      <c r="SJC403" s="403"/>
      <c r="SJD403" s="403"/>
      <c r="SJE403" s="473"/>
      <c r="SJF403" s="472"/>
      <c r="SJG403" s="403"/>
      <c r="SJH403" s="358"/>
      <c r="SJI403" s="474"/>
      <c r="SJJ403" s="455"/>
      <c r="SJK403" s="403"/>
      <c r="SJL403" s="403"/>
      <c r="SJM403" s="473"/>
      <c r="SJN403" s="472"/>
      <c r="SJO403" s="403"/>
      <c r="SJP403" s="358"/>
      <c r="SJQ403" s="474"/>
      <c r="SJR403" s="455"/>
      <c r="SJS403" s="403"/>
      <c r="SJT403" s="403"/>
      <c r="SJU403" s="473"/>
      <c r="SJV403" s="472"/>
      <c r="SJW403" s="403"/>
      <c r="SJX403" s="358"/>
      <c r="SJY403" s="474"/>
      <c r="SJZ403" s="455"/>
      <c r="SKA403" s="403"/>
      <c r="SKB403" s="403"/>
      <c r="SKC403" s="473"/>
      <c r="SKD403" s="472"/>
      <c r="SKE403" s="403"/>
      <c r="SKF403" s="358"/>
      <c r="SKG403" s="474"/>
      <c r="SKH403" s="455"/>
      <c r="SKI403" s="403"/>
      <c r="SKJ403" s="403"/>
      <c r="SKK403" s="473"/>
      <c r="SKL403" s="472"/>
      <c r="SKM403" s="403"/>
      <c r="SKN403" s="358"/>
      <c r="SKO403" s="474"/>
      <c r="SKP403" s="455"/>
      <c r="SKQ403" s="403"/>
      <c r="SKR403" s="403"/>
      <c r="SKS403" s="473"/>
      <c r="SKT403" s="472"/>
      <c r="SKU403" s="403"/>
      <c r="SKV403" s="358"/>
      <c r="SKW403" s="474"/>
      <c r="SKX403" s="455"/>
      <c r="SKY403" s="403"/>
      <c r="SKZ403" s="403"/>
      <c r="SLA403" s="473"/>
      <c r="SLB403" s="472"/>
      <c r="SLC403" s="403"/>
      <c r="SLD403" s="358"/>
      <c r="SLE403" s="474"/>
      <c r="SLF403" s="455"/>
      <c r="SLG403" s="403"/>
      <c r="SLH403" s="403"/>
      <c r="SLI403" s="473"/>
      <c r="SLJ403" s="472"/>
      <c r="SLK403" s="403"/>
      <c r="SLL403" s="358"/>
      <c r="SLM403" s="474"/>
      <c r="SLN403" s="455"/>
      <c r="SLO403" s="403"/>
      <c r="SLP403" s="403"/>
      <c r="SLQ403" s="473"/>
      <c r="SLR403" s="472"/>
      <c r="SLS403" s="403"/>
      <c r="SLT403" s="358"/>
      <c r="SLU403" s="474"/>
      <c r="SLV403" s="455"/>
      <c r="SLW403" s="403"/>
      <c r="SLX403" s="403"/>
      <c r="SLY403" s="473"/>
      <c r="SLZ403" s="472"/>
      <c r="SMA403" s="403"/>
      <c r="SMB403" s="358"/>
      <c r="SMC403" s="474"/>
      <c r="SMD403" s="455"/>
      <c r="SME403" s="403"/>
      <c r="SMF403" s="403"/>
      <c r="SMG403" s="473"/>
      <c r="SMH403" s="472"/>
      <c r="SMI403" s="403"/>
      <c r="SMJ403" s="358"/>
      <c r="SMK403" s="474"/>
      <c r="SML403" s="455"/>
      <c r="SMM403" s="403"/>
      <c r="SMN403" s="403"/>
      <c r="SMO403" s="473"/>
      <c r="SMP403" s="472"/>
      <c r="SMQ403" s="403"/>
      <c r="SMR403" s="358"/>
      <c r="SMS403" s="474"/>
      <c r="SMT403" s="455"/>
      <c r="SMU403" s="403"/>
      <c r="SMV403" s="403"/>
      <c r="SMW403" s="473"/>
      <c r="SMX403" s="472"/>
      <c r="SMY403" s="403"/>
      <c r="SMZ403" s="358"/>
      <c r="SNA403" s="474"/>
      <c r="SNB403" s="455"/>
      <c r="SNC403" s="403"/>
      <c r="SND403" s="403"/>
      <c r="SNE403" s="473"/>
      <c r="SNF403" s="472"/>
      <c r="SNG403" s="403"/>
      <c r="SNH403" s="358"/>
      <c r="SNI403" s="474"/>
      <c r="SNJ403" s="455"/>
      <c r="SNK403" s="403"/>
      <c r="SNL403" s="403"/>
      <c r="SNM403" s="473"/>
      <c r="SNN403" s="472"/>
      <c r="SNO403" s="403"/>
      <c r="SNP403" s="358"/>
      <c r="SNQ403" s="474"/>
      <c r="SNR403" s="455"/>
      <c r="SNS403" s="403"/>
      <c r="SNT403" s="403"/>
      <c r="SNU403" s="473"/>
      <c r="SNV403" s="472"/>
      <c r="SNW403" s="403"/>
      <c r="SNX403" s="358"/>
      <c r="SNY403" s="474"/>
      <c r="SNZ403" s="455"/>
      <c r="SOA403" s="403"/>
      <c r="SOB403" s="403"/>
      <c r="SOC403" s="473"/>
      <c r="SOD403" s="472"/>
      <c r="SOE403" s="403"/>
      <c r="SOF403" s="358"/>
      <c r="SOG403" s="474"/>
      <c r="SOH403" s="455"/>
      <c r="SOI403" s="403"/>
      <c r="SOJ403" s="403"/>
      <c r="SOK403" s="473"/>
      <c r="SOL403" s="472"/>
      <c r="SOM403" s="403"/>
      <c r="SON403" s="358"/>
      <c r="SOO403" s="474"/>
      <c r="SOP403" s="455"/>
      <c r="SOQ403" s="403"/>
      <c r="SOR403" s="403"/>
      <c r="SOS403" s="473"/>
      <c r="SOT403" s="472"/>
      <c r="SOU403" s="403"/>
      <c r="SOV403" s="358"/>
      <c r="SOW403" s="474"/>
      <c r="SOX403" s="455"/>
      <c r="SOY403" s="403"/>
      <c r="SOZ403" s="403"/>
      <c r="SPA403" s="473"/>
      <c r="SPB403" s="472"/>
      <c r="SPC403" s="403"/>
      <c r="SPD403" s="358"/>
      <c r="SPE403" s="474"/>
      <c r="SPF403" s="455"/>
      <c r="SPG403" s="403"/>
      <c r="SPH403" s="403"/>
      <c r="SPI403" s="473"/>
      <c r="SPJ403" s="472"/>
      <c r="SPK403" s="403"/>
      <c r="SPL403" s="358"/>
      <c r="SPM403" s="474"/>
      <c r="SPN403" s="455"/>
      <c r="SPO403" s="403"/>
      <c r="SPP403" s="403"/>
      <c r="SPQ403" s="473"/>
      <c r="SPR403" s="472"/>
      <c r="SPS403" s="403"/>
      <c r="SPT403" s="358"/>
      <c r="SPU403" s="474"/>
      <c r="SPV403" s="455"/>
      <c r="SPW403" s="403"/>
      <c r="SPX403" s="403"/>
      <c r="SPY403" s="473"/>
      <c r="SPZ403" s="472"/>
      <c r="SQA403" s="403"/>
      <c r="SQB403" s="358"/>
      <c r="SQC403" s="474"/>
      <c r="SQD403" s="455"/>
      <c r="SQE403" s="403"/>
      <c r="SQF403" s="403"/>
      <c r="SQG403" s="473"/>
      <c r="SQH403" s="472"/>
      <c r="SQI403" s="403"/>
      <c r="SQJ403" s="358"/>
      <c r="SQK403" s="474"/>
      <c r="SQL403" s="455"/>
      <c r="SQM403" s="403"/>
      <c r="SQN403" s="403"/>
      <c r="SQO403" s="473"/>
      <c r="SQP403" s="472"/>
      <c r="SQQ403" s="403"/>
      <c r="SQR403" s="358"/>
      <c r="SQS403" s="474"/>
      <c r="SQT403" s="455"/>
      <c r="SQU403" s="403"/>
      <c r="SQV403" s="403"/>
      <c r="SQW403" s="473"/>
      <c r="SQX403" s="472"/>
      <c r="SQY403" s="403"/>
      <c r="SQZ403" s="358"/>
      <c r="SRA403" s="474"/>
      <c r="SRB403" s="455"/>
      <c r="SRC403" s="403"/>
      <c r="SRD403" s="403"/>
      <c r="SRE403" s="473"/>
      <c r="SRF403" s="472"/>
      <c r="SRG403" s="403"/>
      <c r="SRH403" s="358"/>
      <c r="SRI403" s="474"/>
      <c r="SRJ403" s="455"/>
      <c r="SRK403" s="403"/>
      <c r="SRL403" s="403"/>
      <c r="SRM403" s="473"/>
      <c r="SRN403" s="472"/>
      <c r="SRO403" s="403"/>
      <c r="SRP403" s="358"/>
      <c r="SRQ403" s="474"/>
      <c r="SRR403" s="455"/>
      <c r="SRS403" s="403"/>
      <c r="SRT403" s="403"/>
      <c r="SRU403" s="473"/>
      <c r="SRV403" s="472"/>
      <c r="SRW403" s="403"/>
      <c r="SRX403" s="358"/>
      <c r="SRY403" s="474"/>
      <c r="SRZ403" s="455"/>
      <c r="SSA403" s="403"/>
      <c r="SSB403" s="403"/>
      <c r="SSC403" s="473"/>
      <c r="SSD403" s="472"/>
      <c r="SSE403" s="403"/>
      <c r="SSF403" s="358"/>
      <c r="SSG403" s="474"/>
      <c r="SSH403" s="455"/>
      <c r="SSI403" s="403"/>
      <c r="SSJ403" s="403"/>
      <c r="SSK403" s="473"/>
      <c r="SSL403" s="472"/>
      <c r="SSM403" s="403"/>
      <c r="SSN403" s="358"/>
      <c r="SSO403" s="474"/>
      <c r="SSP403" s="455"/>
      <c r="SSQ403" s="403"/>
      <c r="SSR403" s="403"/>
      <c r="SSS403" s="473"/>
      <c r="SST403" s="472"/>
      <c r="SSU403" s="403"/>
      <c r="SSV403" s="358"/>
      <c r="SSW403" s="474"/>
      <c r="SSX403" s="455"/>
      <c r="SSY403" s="403"/>
      <c r="SSZ403" s="403"/>
      <c r="STA403" s="473"/>
      <c r="STB403" s="472"/>
      <c r="STC403" s="403"/>
      <c r="STD403" s="358"/>
      <c r="STE403" s="474"/>
      <c r="STF403" s="455"/>
      <c r="STG403" s="403"/>
      <c r="STH403" s="403"/>
      <c r="STI403" s="473"/>
      <c r="STJ403" s="472"/>
      <c r="STK403" s="403"/>
      <c r="STL403" s="358"/>
      <c r="STM403" s="474"/>
      <c r="STN403" s="455"/>
      <c r="STO403" s="403"/>
      <c r="STP403" s="403"/>
      <c r="STQ403" s="473"/>
      <c r="STR403" s="472"/>
      <c r="STS403" s="403"/>
      <c r="STT403" s="358"/>
      <c r="STU403" s="474"/>
      <c r="STV403" s="455"/>
      <c r="STW403" s="403"/>
      <c r="STX403" s="403"/>
      <c r="STY403" s="473"/>
      <c r="STZ403" s="472"/>
      <c r="SUA403" s="403"/>
      <c r="SUB403" s="358"/>
      <c r="SUC403" s="474"/>
      <c r="SUD403" s="455"/>
      <c r="SUE403" s="403"/>
      <c r="SUF403" s="403"/>
      <c r="SUG403" s="473"/>
      <c r="SUH403" s="472"/>
      <c r="SUI403" s="403"/>
      <c r="SUJ403" s="358"/>
      <c r="SUK403" s="474"/>
      <c r="SUL403" s="455"/>
      <c r="SUM403" s="403"/>
      <c r="SUN403" s="403"/>
      <c r="SUO403" s="473"/>
      <c r="SUP403" s="472"/>
      <c r="SUQ403" s="403"/>
      <c r="SUR403" s="358"/>
      <c r="SUS403" s="474"/>
      <c r="SUT403" s="455"/>
      <c r="SUU403" s="403"/>
      <c r="SUV403" s="403"/>
      <c r="SUW403" s="473"/>
      <c r="SUX403" s="472"/>
      <c r="SUY403" s="403"/>
      <c r="SUZ403" s="358"/>
      <c r="SVA403" s="474"/>
      <c r="SVB403" s="455"/>
      <c r="SVC403" s="403"/>
      <c r="SVD403" s="403"/>
      <c r="SVE403" s="473"/>
      <c r="SVF403" s="472"/>
      <c r="SVG403" s="403"/>
      <c r="SVH403" s="358"/>
      <c r="SVI403" s="474"/>
      <c r="SVJ403" s="455"/>
      <c r="SVK403" s="403"/>
      <c r="SVL403" s="403"/>
      <c r="SVM403" s="473"/>
      <c r="SVN403" s="472"/>
      <c r="SVO403" s="403"/>
      <c r="SVP403" s="358"/>
      <c r="SVQ403" s="474"/>
      <c r="SVR403" s="455"/>
      <c r="SVS403" s="403"/>
      <c r="SVT403" s="403"/>
      <c r="SVU403" s="473"/>
      <c r="SVV403" s="472"/>
      <c r="SVW403" s="403"/>
      <c r="SVX403" s="358"/>
      <c r="SVY403" s="474"/>
      <c r="SVZ403" s="455"/>
      <c r="SWA403" s="403"/>
      <c r="SWB403" s="403"/>
      <c r="SWC403" s="473"/>
      <c r="SWD403" s="472"/>
      <c r="SWE403" s="403"/>
      <c r="SWF403" s="358"/>
      <c r="SWG403" s="474"/>
      <c r="SWH403" s="455"/>
      <c r="SWI403" s="403"/>
      <c r="SWJ403" s="403"/>
      <c r="SWK403" s="473"/>
      <c r="SWL403" s="472"/>
      <c r="SWM403" s="403"/>
      <c r="SWN403" s="358"/>
      <c r="SWO403" s="474"/>
      <c r="SWP403" s="455"/>
      <c r="SWQ403" s="403"/>
      <c r="SWR403" s="403"/>
      <c r="SWS403" s="473"/>
      <c r="SWT403" s="472"/>
      <c r="SWU403" s="403"/>
      <c r="SWV403" s="358"/>
      <c r="SWW403" s="474"/>
      <c r="SWX403" s="455"/>
      <c r="SWY403" s="403"/>
      <c r="SWZ403" s="403"/>
      <c r="SXA403" s="473"/>
      <c r="SXB403" s="472"/>
      <c r="SXC403" s="403"/>
      <c r="SXD403" s="358"/>
      <c r="SXE403" s="474"/>
      <c r="SXF403" s="455"/>
      <c r="SXG403" s="403"/>
      <c r="SXH403" s="403"/>
      <c r="SXI403" s="473"/>
      <c r="SXJ403" s="472"/>
      <c r="SXK403" s="403"/>
      <c r="SXL403" s="358"/>
      <c r="SXM403" s="474"/>
      <c r="SXN403" s="455"/>
      <c r="SXO403" s="403"/>
      <c r="SXP403" s="403"/>
      <c r="SXQ403" s="473"/>
      <c r="SXR403" s="472"/>
      <c r="SXS403" s="403"/>
      <c r="SXT403" s="358"/>
      <c r="SXU403" s="474"/>
      <c r="SXV403" s="455"/>
      <c r="SXW403" s="403"/>
      <c r="SXX403" s="403"/>
      <c r="SXY403" s="473"/>
      <c r="SXZ403" s="472"/>
      <c r="SYA403" s="403"/>
      <c r="SYB403" s="358"/>
      <c r="SYC403" s="474"/>
      <c r="SYD403" s="455"/>
      <c r="SYE403" s="403"/>
      <c r="SYF403" s="403"/>
      <c r="SYG403" s="473"/>
      <c r="SYH403" s="472"/>
      <c r="SYI403" s="403"/>
      <c r="SYJ403" s="358"/>
      <c r="SYK403" s="474"/>
      <c r="SYL403" s="455"/>
      <c r="SYM403" s="403"/>
      <c r="SYN403" s="403"/>
      <c r="SYO403" s="473"/>
      <c r="SYP403" s="472"/>
      <c r="SYQ403" s="403"/>
      <c r="SYR403" s="358"/>
      <c r="SYS403" s="474"/>
      <c r="SYT403" s="455"/>
      <c r="SYU403" s="403"/>
      <c r="SYV403" s="403"/>
      <c r="SYW403" s="473"/>
      <c r="SYX403" s="472"/>
      <c r="SYY403" s="403"/>
      <c r="SYZ403" s="358"/>
      <c r="SZA403" s="474"/>
      <c r="SZB403" s="455"/>
      <c r="SZC403" s="403"/>
      <c r="SZD403" s="403"/>
      <c r="SZE403" s="473"/>
      <c r="SZF403" s="472"/>
      <c r="SZG403" s="403"/>
      <c r="SZH403" s="358"/>
      <c r="SZI403" s="474"/>
      <c r="SZJ403" s="455"/>
      <c r="SZK403" s="403"/>
      <c r="SZL403" s="403"/>
      <c r="SZM403" s="473"/>
      <c r="SZN403" s="472"/>
      <c r="SZO403" s="403"/>
      <c r="SZP403" s="358"/>
      <c r="SZQ403" s="474"/>
      <c r="SZR403" s="455"/>
      <c r="SZS403" s="403"/>
      <c r="SZT403" s="403"/>
      <c r="SZU403" s="473"/>
      <c r="SZV403" s="472"/>
      <c r="SZW403" s="403"/>
      <c r="SZX403" s="358"/>
      <c r="SZY403" s="474"/>
      <c r="SZZ403" s="455"/>
      <c r="TAA403" s="403"/>
      <c r="TAB403" s="403"/>
      <c r="TAC403" s="473"/>
      <c r="TAD403" s="472"/>
      <c r="TAE403" s="403"/>
      <c r="TAF403" s="358"/>
      <c r="TAG403" s="474"/>
      <c r="TAH403" s="455"/>
      <c r="TAI403" s="403"/>
      <c r="TAJ403" s="403"/>
      <c r="TAK403" s="473"/>
      <c r="TAL403" s="472"/>
      <c r="TAM403" s="403"/>
      <c r="TAN403" s="358"/>
      <c r="TAO403" s="474"/>
      <c r="TAP403" s="455"/>
      <c r="TAQ403" s="403"/>
      <c r="TAR403" s="403"/>
      <c r="TAS403" s="473"/>
      <c r="TAT403" s="472"/>
      <c r="TAU403" s="403"/>
      <c r="TAV403" s="358"/>
      <c r="TAW403" s="474"/>
      <c r="TAX403" s="455"/>
      <c r="TAY403" s="403"/>
      <c r="TAZ403" s="403"/>
      <c r="TBA403" s="473"/>
      <c r="TBB403" s="472"/>
      <c r="TBC403" s="403"/>
      <c r="TBD403" s="358"/>
      <c r="TBE403" s="474"/>
      <c r="TBF403" s="455"/>
      <c r="TBG403" s="403"/>
      <c r="TBH403" s="403"/>
      <c r="TBI403" s="473"/>
      <c r="TBJ403" s="472"/>
      <c r="TBK403" s="403"/>
      <c r="TBL403" s="358"/>
      <c r="TBM403" s="474"/>
      <c r="TBN403" s="455"/>
      <c r="TBO403" s="403"/>
      <c r="TBP403" s="403"/>
      <c r="TBQ403" s="473"/>
      <c r="TBR403" s="472"/>
      <c r="TBS403" s="403"/>
      <c r="TBT403" s="358"/>
      <c r="TBU403" s="474"/>
      <c r="TBV403" s="455"/>
      <c r="TBW403" s="403"/>
      <c r="TBX403" s="403"/>
      <c r="TBY403" s="473"/>
      <c r="TBZ403" s="472"/>
      <c r="TCA403" s="403"/>
      <c r="TCB403" s="358"/>
      <c r="TCC403" s="474"/>
      <c r="TCD403" s="455"/>
      <c r="TCE403" s="403"/>
      <c r="TCF403" s="403"/>
      <c r="TCG403" s="473"/>
      <c r="TCH403" s="472"/>
      <c r="TCI403" s="403"/>
      <c r="TCJ403" s="358"/>
      <c r="TCK403" s="474"/>
      <c r="TCL403" s="455"/>
      <c r="TCM403" s="403"/>
      <c r="TCN403" s="403"/>
      <c r="TCO403" s="473"/>
      <c r="TCP403" s="472"/>
      <c r="TCQ403" s="403"/>
      <c r="TCR403" s="358"/>
      <c r="TCS403" s="474"/>
      <c r="TCT403" s="455"/>
      <c r="TCU403" s="403"/>
      <c r="TCV403" s="403"/>
      <c r="TCW403" s="473"/>
      <c r="TCX403" s="472"/>
      <c r="TCY403" s="403"/>
      <c r="TCZ403" s="358"/>
      <c r="TDA403" s="474"/>
      <c r="TDB403" s="455"/>
      <c r="TDC403" s="403"/>
      <c r="TDD403" s="403"/>
      <c r="TDE403" s="473"/>
      <c r="TDF403" s="472"/>
      <c r="TDG403" s="403"/>
      <c r="TDH403" s="358"/>
      <c r="TDI403" s="474"/>
      <c r="TDJ403" s="455"/>
      <c r="TDK403" s="403"/>
      <c r="TDL403" s="403"/>
      <c r="TDM403" s="473"/>
      <c r="TDN403" s="472"/>
      <c r="TDO403" s="403"/>
      <c r="TDP403" s="358"/>
      <c r="TDQ403" s="474"/>
      <c r="TDR403" s="455"/>
      <c r="TDS403" s="403"/>
      <c r="TDT403" s="403"/>
      <c r="TDU403" s="473"/>
      <c r="TDV403" s="472"/>
      <c r="TDW403" s="403"/>
      <c r="TDX403" s="358"/>
      <c r="TDY403" s="474"/>
      <c r="TDZ403" s="455"/>
      <c r="TEA403" s="403"/>
      <c r="TEB403" s="403"/>
      <c r="TEC403" s="473"/>
      <c r="TED403" s="472"/>
      <c r="TEE403" s="403"/>
      <c r="TEF403" s="358"/>
      <c r="TEG403" s="474"/>
      <c r="TEH403" s="455"/>
      <c r="TEI403" s="403"/>
      <c r="TEJ403" s="403"/>
      <c r="TEK403" s="473"/>
      <c r="TEL403" s="472"/>
      <c r="TEM403" s="403"/>
      <c r="TEN403" s="358"/>
      <c r="TEO403" s="474"/>
      <c r="TEP403" s="455"/>
      <c r="TEQ403" s="403"/>
      <c r="TER403" s="403"/>
      <c r="TES403" s="473"/>
      <c r="TET403" s="472"/>
      <c r="TEU403" s="403"/>
      <c r="TEV403" s="358"/>
      <c r="TEW403" s="474"/>
      <c r="TEX403" s="455"/>
      <c r="TEY403" s="403"/>
      <c r="TEZ403" s="403"/>
      <c r="TFA403" s="473"/>
      <c r="TFB403" s="472"/>
      <c r="TFC403" s="403"/>
      <c r="TFD403" s="358"/>
      <c r="TFE403" s="474"/>
      <c r="TFF403" s="455"/>
      <c r="TFG403" s="403"/>
      <c r="TFH403" s="403"/>
      <c r="TFI403" s="473"/>
      <c r="TFJ403" s="472"/>
      <c r="TFK403" s="403"/>
      <c r="TFL403" s="358"/>
      <c r="TFM403" s="474"/>
      <c r="TFN403" s="455"/>
      <c r="TFO403" s="403"/>
      <c r="TFP403" s="403"/>
      <c r="TFQ403" s="473"/>
      <c r="TFR403" s="472"/>
      <c r="TFS403" s="403"/>
      <c r="TFT403" s="358"/>
      <c r="TFU403" s="474"/>
      <c r="TFV403" s="455"/>
      <c r="TFW403" s="403"/>
      <c r="TFX403" s="403"/>
      <c r="TFY403" s="473"/>
      <c r="TFZ403" s="472"/>
      <c r="TGA403" s="403"/>
      <c r="TGB403" s="358"/>
      <c r="TGC403" s="474"/>
      <c r="TGD403" s="455"/>
      <c r="TGE403" s="403"/>
      <c r="TGF403" s="403"/>
      <c r="TGG403" s="473"/>
      <c r="TGH403" s="472"/>
      <c r="TGI403" s="403"/>
      <c r="TGJ403" s="358"/>
      <c r="TGK403" s="474"/>
      <c r="TGL403" s="455"/>
      <c r="TGM403" s="403"/>
      <c r="TGN403" s="403"/>
      <c r="TGO403" s="473"/>
      <c r="TGP403" s="472"/>
      <c r="TGQ403" s="403"/>
      <c r="TGR403" s="358"/>
      <c r="TGS403" s="474"/>
      <c r="TGT403" s="455"/>
      <c r="TGU403" s="403"/>
      <c r="TGV403" s="403"/>
      <c r="TGW403" s="473"/>
      <c r="TGX403" s="472"/>
      <c r="TGY403" s="403"/>
      <c r="TGZ403" s="358"/>
      <c r="THA403" s="474"/>
      <c r="THB403" s="455"/>
      <c r="THC403" s="403"/>
      <c r="THD403" s="403"/>
      <c r="THE403" s="473"/>
      <c r="THF403" s="472"/>
      <c r="THG403" s="403"/>
      <c r="THH403" s="358"/>
      <c r="THI403" s="474"/>
      <c r="THJ403" s="455"/>
      <c r="THK403" s="403"/>
      <c r="THL403" s="403"/>
      <c r="THM403" s="473"/>
      <c r="THN403" s="472"/>
      <c r="THO403" s="403"/>
      <c r="THP403" s="358"/>
      <c r="THQ403" s="474"/>
      <c r="THR403" s="455"/>
      <c r="THS403" s="403"/>
      <c r="THT403" s="403"/>
      <c r="THU403" s="473"/>
      <c r="THV403" s="472"/>
      <c r="THW403" s="403"/>
      <c r="THX403" s="358"/>
      <c r="THY403" s="474"/>
      <c r="THZ403" s="455"/>
      <c r="TIA403" s="403"/>
      <c r="TIB403" s="403"/>
      <c r="TIC403" s="473"/>
      <c r="TID403" s="472"/>
      <c r="TIE403" s="403"/>
      <c r="TIF403" s="358"/>
      <c r="TIG403" s="474"/>
      <c r="TIH403" s="455"/>
      <c r="TII403" s="403"/>
      <c r="TIJ403" s="403"/>
      <c r="TIK403" s="473"/>
      <c r="TIL403" s="472"/>
      <c r="TIM403" s="403"/>
      <c r="TIN403" s="358"/>
      <c r="TIO403" s="474"/>
      <c r="TIP403" s="455"/>
      <c r="TIQ403" s="403"/>
      <c r="TIR403" s="403"/>
      <c r="TIS403" s="473"/>
      <c r="TIT403" s="472"/>
      <c r="TIU403" s="403"/>
      <c r="TIV403" s="358"/>
      <c r="TIW403" s="474"/>
      <c r="TIX403" s="455"/>
      <c r="TIY403" s="403"/>
      <c r="TIZ403" s="403"/>
      <c r="TJA403" s="473"/>
      <c r="TJB403" s="472"/>
      <c r="TJC403" s="403"/>
      <c r="TJD403" s="358"/>
      <c r="TJE403" s="474"/>
      <c r="TJF403" s="455"/>
      <c r="TJG403" s="403"/>
      <c r="TJH403" s="403"/>
      <c r="TJI403" s="473"/>
      <c r="TJJ403" s="472"/>
      <c r="TJK403" s="403"/>
      <c r="TJL403" s="358"/>
      <c r="TJM403" s="474"/>
      <c r="TJN403" s="455"/>
      <c r="TJO403" s="403"/>
      <c r="TJP403" s="403"/>
      <c r="TJQ403" s="473"/>
      <c r="TJR403" s="472"/>
      <c r="TJS403" s="403"/>
      <c r="TJT403" s="358"/>
      <c r="TJU403" s="474"/>
      <c r="TJV403" s="455"/>
      <c r="TJW403" s="403"/>
      <c r="TJX403" s="403"/>
      <c r="TJY403" s="473"/>
      <c r="TJZ403" s="472"/>
      <c r="TKA403" s="403"/>
      <c r="TKB403" s="358"/>
      <c r="TKC403" s="474"/>
      <c r="TKD403" s="455"/>
      <c r="TKE403" s="403"/>
      <c r="TKF403" s="403"/>
      <c r="TKG403" s="473"/>
      <c r="TKH403" s="472"/>
      <c r="TKI403" s="403"/>
      <c r="TKJ403" s="358"/>
      <c r="TKK403" s="474"/>
      <c r="TKL403" s="455"/>
      <c r="TKM403" s="403"/>
      <c r="TKN403" s="403"/>
      <c r="TKO403" s="473"/>
      <c r="TKP403" s="472"/>
      <c r="TKQ403" s="403"/>
      <c r="TKR403" s="358"/>
      <c r="TKS403" s="474"/>
      <c r="TKT403" s="455"/>
      <c r="TKU403" s="403"/>
      <c r="TKV403" s="403"/>
      <c r="TKW403" s="473"/>
      <c r="TKX403" s="472"/>
      <c r="TKY403" s="403"/>
      <c r="TKZ403" s="358"/>
      <c r="TLA403" s="474"/>
      <c r="TLB403" s="455"/>
      <c r="TLC403" s="403"/>
      <c r="TLD403" s="403"/>
      <c r="TLE403" s="473"/>
      <c r="TLF403" s="472"/>
      <c r="TLG403" s="403"/>
      <c r="TLH403" s="358"/>
      <c r="TLI403" s="474"/>
      <c r="TLJ403" s="455"/>
      <c r="TLK403" s="403"/>
      <c r="TLL403" s="403"/>
      <c r="TLM403" s="473"/>
      <c r="TLN403" s="472"/>
      <c r="TLO403" s="403"/>
      <c r="TLP403" s="358"/>
      <c r="TLQ403" s="474"/>
      <c r="TLR403" s="455"/>
      <c r="TLS403" s="403"/>
      <c r="TLT403" s="403"/>
      <c r="TLU403" s="473"/>
      <c r="TLV403" s="472"/>
      <c r="TLW403" s="403"/>
      <c r="TLX403" s="358"/>
      <c r="TLY403" s="474"/>
      <c r="TLZ403" s="455"/>
      <c r="TMA403" s="403"/>
      <c r="TMB403" s="403"/>
      <c r="TMC403" s="473"/>
      <c r="TMD403" s="472"/>
      <c r="TME403" s="403"/>
      <c r="TMF403" s="358"/>
      <c r="TMG403" s="474"/>
      <c r="TMH403" s="455"/>
      <c r="TMI403" s="403"/>
      <c r="TMJ403" s="403"/>
      <c r="TMK403" s="473"/>
      <c r="TML403" s="472"/>
      <c r="TMM403" s="403"/>
      <c r="TMN403" s="358"/>
      <c r="TMO403" s="474"/>
      <c r="TMP403" s="455"/>
      <c r="TMQ403" s="403"/>
      <c r="TMR403" s="403"/>
      <c r="TMS403" s="473"/>
      <c r="TMT403" s="472"/>
      <c r="TMU403" s="403"/>
      <c r="TMV403" s="358"/>
      <c r="TMW403" s="474"/>
      <c r="TMX403" s="455"/>
      <c r="TMY403" s="403"/>
      <c r="TMZ403" s="403"/>
      <c r="TNA403" s="473"/>
      <c r="TNB403" s="472"/>
      <c r="TNC403" s="403"/>
      <c r="TND403" s="358"/>
      <c r="TNE403" s="474"/>
      <c r="TNF403" s="455"/>
      <c r="TNG403" s="403"/>
      <c r="TNH403" s="403"/>
      <c r="TNI403" s="473"/>
      <c r="TNJ403" s="472"/>
      <c r="TNK403" s="403"/>
      <c r="TNL403" s="358"/>
      <c r="TNM403" s="474"/>
      <c r="TNN403" s="455"/>
      <c r="TNO403" s="403"/>
      <c r="TNP403" s="403"/>
      <c r="TNQ403" s="473"/>
      <c r="TNR403" s="472"/>
      <c r="TNS403" s="403"/>
      <c r="TNT403" s="358"/>
      <c r="TNU403" s="474"/>
      <c r="TNV403" s="455"/>
      <c r="TNW403" s="403"/>
      <c r="TNX403" s="403"/>
      <c r="TNY403" s="473"/>
      <c r="TNZ403" s="472"/>
      <c r="TOA403" s="403"/>
      <c r="TOB403" s="358"/>
      <c r="TOC403" s="474"/>
      <c r="TOD403" s="455"/>
      <c r="TOE403" s="403"/>
      <c r="TOF403" s="403"/>
      <c r="TOG403" s="473"/>
      <c r="TOH403" s="472"/>
      <c r="TOI403" s="403"/>
      <c r="TOJ403" s="358"/>
      <c r="TOK403" s="474"/>
      <c r="TOL403" s="455"/>
      <c r="TOM403" s="403"/>
      <c r="TON403" s="403"/>
      <c r="TOO403" s="473"/>
      <c r="TOP403" s="472"/>
      <c r="TOQ403" s="403"/>
      <c r="TOR403" s="358"/>
      <c r="TOS403" s="474"/>
      <c r="TOT403" s="455"/>
      <c r="TOU403" s="403"/>
      <c r="TOV403" s="403"/>
      <c r="TOW403" s="473"/>
      <c r="TOX403" s="472"/>
      <c r="TOY403" s="403"/>
      <c r="TOZ403" s="358"/>
      <c r="TPA403" s="474"/>
      <c r="TPB403" s="455"/>
      <c r="TPC403" s="403"/>
      <c r="TPD403" s="403"/>
      <c r="TPE403" s="473"/>
      <c r="TPF403" s="472"/>
      <c r="TPG403" s="403"/>
      <c r="TPH403" s="358"/>
      <c r="TPI403" s="474"/>
      <c r="TPJ403" s="455"/>
      <c r="TPK403" s="403"/>
      <c r="TPL403" s="403"/>
      <c r="TPM403" s="473"/>
      <c r="TPN403" s="472"/>
      <c r="TPO403" s="403"/>
      <c r="TPP403" s="358"/>
      <c r="TPQ403" s="474"/>
      <c r="TPR403" s="455"/>
      <c r="TPS403" s="403"/>
      <c r="TPT403" s="403"/>
      <c r="TPU403" s="473"/>
      <c r="TPV403" s="472"/>
      <c r="TPW403" s="403"/>
      <c r="TPX403" s="358"/>
      <c r="TPY403" s="474"/>
      <c r="TPZ403" s="455"/>
      <c r="TQA403" s="403"/>
      <c r="TQB403" s="403"/>
      <c r="TQC403" s="473"/>
      <c r="TQD403" s="472"/>
      <c r="TQE403" s="403"/>
      <c r="TQF403" s="358"/>
      <c r="TQG403" s="474"/>
      <c r="TQH403" s="455"/>
      <c r="TQI403" s="403"/>
      <c r="TQJ403" s="403"/>
      <c r="TQK403" s="473"/>
      <c r="TQL403" s="472"/>
      <c r="TQM403" s="403"/>
      <c r="TQN403" s="358"/>
      <c r="TQO403" s="474"/>
      <c r="TQP403" s="455"/>
      <c r="TQQ403" s="403"/>
      <c r="TQR403" s="403"/>
      <c r="TQS403" s="473"/>
      <c r="TQT403" s="472"/>
      <c r="TQU403" s="403"/>
      <c r="TQV403" s="358"/>
      <c r="TQW403" s="474"/>
      <c r="TQX403" s="455"/>
      <c r="TQY403" s="403"/>
      <c r="TQZ403" s="403"/>
      <c r="TRA403" s="473"/>
      <c r="TRB403" s="472"/>
      <c r="TRC403" s="403"/>
      <c r="TRD403" s="358"/>
      <c r="TRE403" s="474"/>
      <c r="TRF403" s="455"/>
      <c r="TRG403" s="403"/>
      <c r="TRH403" s="403"/>
      <c r="TRI403" s="473"/>
      <c r="TRJ403" s="472"/>
      <c r="TRK403" s="403"/>
      <c r="TRL403" s="358"/>
      <c r="TRM403" s="474"/>
      <c r="TRN403" s="455"/>
      <c r="TRO403" s="403"/>
      <c r="TRP403" s="403"/>
      <c r="TRQ403" s="473"/>
      <c r="TRR403" s="472"/>
      <c r="TRS403" s="403"/>
      <c r="TRT403" s="358"/>
      <c r="TRU403" s="474"/>
      <c r="TRV403" s="455"/>
      <c r="TRW403" s="403"/>
      <c r="TRX403" s="403"/>
      <c r="TRY403" s="473"/>
      <c r="TRZ403" s="472"/>
      <c r="TSA403" s="403"/>
      <c r="TSB403" s="358"/>
      <c r="TSC403" s="474"/>
      <c r="TSD403" s="455"/>
      <c r="TSE403" s="403"/>
      <c r="TSF403" s="403"/>
      <c r="TSG403" s="473"/>
      <c r="TSH403" s="472"/>
      <c r="TSI403" s="403"/>
      <c r="TSJ403" s="358"/>
      <c r="TSK403" s="474"/>
      <c r="TSL403" s="455"/>
      <c r="TSM403" s="403"/>
      <c r="TSN403" s="403"/>
      <c r="TSO403" s="473"/>
      <c r="TSP403" s="472"/>
      <c r="TSQ403" s="403"/>
      <c r="TSR403" s="358"/>
      <c r="TSS403" s="474"/>
      <c r="TST403" s="455"/>
      <c r="TSU403" s="403"/>
      <c r="TSV403" s="403"/>
      <c r="TSW403" s="473"/>
      <c r="TSX403" s="472"/>
      <c r="TSY403" s="403"/>
      <c r="TSZ403" s="358"/>
      <c r="TTA403" s="474"/>
      <c r="TTB403" s="455"/>
      <c r="TTC403" s="403"/>
      <c r="TTD403" s="403"/>
      <c r="TTE403" s="473"/>
      <c r="TTF403" s="472"/>
      <c r="TTG403" s="403"/>
      <c r="TTH403" s="358"/>
      <c r="TTI403" s="474"/>
      <c r="TTJ403" s="455"/>
      <c r="TTK403" s="403"/>
      <c r="TTL403" s="403"/>
      <c r="TTM403" s="473"/>
      <c r="TTN403" s="472"/>
      <c r="TTO403" s="403"/>
      <c r="TTP403" s="358"/>
      <c r="TTQ403" s="474"/>
      <c r="TTR403" s="455"/>
      <c r="TTS403" s="403"/>
      <c r="TTT403" s="403"/>
      <c r="TTU403" s="473"/>
      <c r="TTV403" s="472"/>
      <c r="TTW403" s="403"/>
      <c r="TTX403" s="358"/>
      <c r="TTY403" s="474"/>
      <c r="TTZ403" s="455"/>
      <c r="TUA403" s="403"/>
      <c r="TUB403" s="403"/>
      <c r="TUC403" s="473"/>
      <c r="TUD403" s="472"/>
      <c r="TUE403" s="403"/>
      <c r="TUF403" s="358"/>
      <c r="TUG403" s="474"/>
      <c r="TUH403" s="455"/>
      <c r="TUI403" s="403"/>
      <c r="TUJ403" s="403"/>
      <c r="TUK403" s="473"/>
      <c r="TUL403" s="472"/>
      <c r="TUM403" s="403"/>
      <c r="TUN403" s="358"/>
      <c r="TUO403" s="474"/>
      <c r="TUP403" s="455"/>
      <c r="TUQ403" s="403"/>
      <c r="TUR403" s="403"/>
      <c r="TUS403" s="473"/>
      <c r="TUT403" s="472"/>
      <c r="TUU403" s="403"/>
      <c r="TUV403" s="358"/>
      <c r="TUW403" s="474"/>
      <c r="TUX403" s="455"/>
      <c r="TUY403" s="403"/>
      <c r="TUZ403" s="403"/>
      <c r="TVA403" s="473"/>
      <c r="TVB403" s="472"/>
      <c r="TVC403" s="403"/>
      <c r="TVD403" s="358"/>
      <c r="TVE403" s="474"/>
      <c r="TVF403" s="455"/>
      <c r="TVG403" s="403"/>
      <c r="TVH403" s="403"/>
      <c r="TVI403" s="473"/>
      <c r="TVJ403" s="472"/>
      <c r="TVK403" s="403"/>
      <c r="TVL403" s="358"/>
      <c r="TVM403" s="474"/>
      <c r="TVN403" s="455"/>
      <c r="TVO403" s="403"/>
      <c r="TVP403" s="403"/>
      <c r="TVQ403" s="473"/>
      <c r="TVR403" s="472"/>
      <c r="TVS403" s="403"/>
      <c r="TVT403" s="358"/>
      <c r="TVU403" s="474"/>
      <c r="TVV403" s="455"/>
      <c r="TVW403" s="403"/>
      <c r="TVX403" s="403"/>
      <c r="TVY403" s="473"/>
      <c r="TVZ403" s="472"/>
      <c r="TWA403" s="403"/>
      <c r="TWB403" s="358"/>
      <c r="TWC403" s="474"/>
      <c r="TWD403" s="455"/>
      <c r="TWE403" s="403"/>
      <c r="TWF403" s="403"/>
      <c r="TWG403" s="473"/>
      <c r="TWH403" s="472"/>
      <c r="TWI403" s="403"/>
      <c r="TWJ403" s="358"/>
      <c r="TWK403" s="474"/>
      <c r="TWL403" s="455"/>
      <c r="TWM403" s="403"/>
      <c r="TWN403" s="403"/>
      <c r="TWO403" s="473"/>
      <c r="TWP403" s="472"/>
      <c r="TWQ403" s="403"/>
      <c r="TWR403" s="358"/>
      <c r="TWS403" s="474"/>
      <c r="TWT403" s="455"/>
      <c r="TWU403" s="403"/>
      <c r="TWV403" s="403"/>
      <c r="TWW403" s="473"/>
      <c r="TWX403" s="472"/>
      <c r="TWY403" s="403"/>
      <c r="TWZ403" s="358"/>
      <c r="TXA403" s="474"/>
      <c r="TXB403" s="455"/>
      <c r="TXC403" s="403"/>
      <c r="TXD403" s="403"/>
      <c r="TXE403" s="473"/>
      <c r="TXF403" s="472"/>
      <c r="TXG403" s="403"/>
      <c r="TXH403" s="358"/>
      <c r="TXI403" s="474"/>
      <c r="TXJ403" s="455"/>
      <c r="TXK403" s="403"/>
      <c r="TXL403" s="403"/>
      <c r="TXM403" s="473"/>
      <c r="TXN403" s="472"/>
      <c r="TXO403" s="403"/>
      <c r="TXP403" s="358"/>
      <c r="TXQ403" s="474"/>
      <c r="TXR403" s="455"/>
      <c r="TXS403" s="403"/>
      <c r="TXT403" s="403"/>
      <c r="TXU403" s="473"/>
      <c r="TXV403" s="472"/>
      <c r="TXW403" s="403"/>
      <c r="TXX403" s="358"/>
      <c r="TXY403" s="474"/>
      <c r="TXZ403" s="455"/>
      <c r="TYA403" s="403"/>
      <c r="TYB403" s="403"/>
      <c r="TYC403" s="473"/>
      <c r="TYD403" s="472"/>
      <c r="TYE403" s="403"/>
      <c r="TYF403" s="358"/>
      <c r="TYG403" s="474"/>
      <c r="TYH403" s="455"/>
      <c r="TYI403" s="403"/>
      <c r="TYJ403" s="403"/>
      <c r="TYK403" s="473"/>
      <c r="TYL403" s="472"/>
      <c r="TYM403" s="403"/>
      <c r="TYN403" s="358"/>
      <c r="TYO403" s="474"/>
      <c r="TYP403" s="455"/>
      <c r="TYQ403" s="403"/>
      <c r="TYR403" s="403"/>
      <c r="TYS403" s="473"/>
      <c r="TYT403" s="472"/>
      <c r="TYU403" s="403"/>
      <c r="TYV403" s="358"/>
      <c r="TYW403" s="474"/>
      <c r="TYX403" s="455"/>
      <c r="TYY403" s="403"/>
      <c r="TYZ403" s="403"/>
      <c r="TZA403" s="473"/>
      <c r="TZB403" s="472"/>
      <c r="TZC403" s="403"/>
      <c r="TZD403" s="358"/>
      <c r="TZE403" s="474"/>
      <c r="TZF403" s="455"/>
      <c r="TZG403" s="403"/>
      <c r="TZH403" s="403"/>
      <c r="TZI403" s="473"/>
      <c r="TZJ403" s="472"/>
      <c r="TZK403" s="403"/>
      <c r="TZL403" s="358"/>
      <c r="TZM403" s="474"/>
      <c r="TZN403" s="455"/>
      <c r="TZO403" s="403"/>
      <c r="TZP403" s="403"/>
      <c r="TZQ403" s="473"/>
      <c r="TZR403" s="472"/>
      <c r="TZS403" s="403"/>
      <c r="TZT403" s="358"/>
      <c r="TZU403" s="474"/>
      <c r="TZV403" s="455"/>
      <c r="TZW403" s="403"/>
      <c r="TZX403" s="403"/>
      <c r="TZY403" s="473"/>
      <c r="TZZ403" s="472"/>
      <c r="UAA403" s="403"/>
      <c r="UAB403" s="358"/>
      <c r="UAC403" s="474"/>
      <c r="UAD403" s="455"/>
      <c r="UAE403" s="403"/>
      <c r="UAF403" s="403"/>
      <c r="UAG403" s="473"/>
      <c r="UAH403" s="472"/>
      <c r="UAI403" s="403"/>
      <c r="UAJ403" s="358"/>
      <c r="UAK403" s="474"/>
      <c r="UAL403" s="455"/>
      <c r="UAM403" s="403"/>
      <c r="UAN403" s="403"/>
      <c r="UAO403" s="473"/>
      <c r="UAP403" s="472"/>
      <c r="UAQ403" s="403"/>
      <c r="UAR403" s="358"/>
      <c r="UAS403" s="474"/>
      <c r="UAT403" s="455"/>
      <c r="UAU403" s="403"/>
      <c r="UAV403" s="403"/>
      <c r="UAW403" s="473"/>
      <c r="UAX403" s="472"/>
      <c r="UAY403" s="403"/>
      <c r="UAZ403" s="358"/>
      <c r="UBA403" s="474"/>
      <c r="UBB403" s="455"/>
      <c r="UBC403" s="403"/>
      <c r="UBD403" s="403"/>
      <c r="UBE403" s="473"/>
      <c r="UBF403" s="472"/>
      <c r="UBG403" s="403"/>
      <c r="UBH403" s="358"/>
      <c r="UBI403" s="474"/>
      <c r="UBJ403" s="455"/>
      <c r="UBK403" s="403"/>
      <c r="UBL403" s="403"/>
      <c r="UBM403" s="473"/>
      <c r="UBN403" s="472"/>
      <c r="UBO403" s="403"/>
      <c r="UBP403" s="358"/>
      <c r="UBQ403" s="474"/>
      <c r="UBR403" s="455"/>
      <c r="UBS403" s="403"/>
      <c r="UBT403" s="403"/>
      <c r="UBU403" s="473"/>
      <c r="UBV403" s="472"/>
      <c r="UBW403" s="403"/>
      <c r="UBX403" s="358"/>
      <c r="UBY403" s="474"/>
      <c r="UBZ403" s="455"/>
      <c r="UCA403" s="403"/>
      <c r="UCB403" s="403"/>
      <c r="UCC403" s="473"/>
      <c r="UCD403" s="472"/>
      <c r="UCE403" s="403"/>
      <c r="UCF403" s="358"/>
      <c r="UCG403" s="474"/>
      <c r="UCH403" s="455"/>
      <c r="UCI403" s="403"/>
      <c r="UCJ403" s="403"/>
      <c r="UCK403" s="473"/>
      <c r="UCL403" s="472"/>
      <c r="UCM403" s="403"/>
      <c r="UCN403" s="358"/>
      <c r="UCO403" s="474"/>
      <c r="UCP403" s="455"/>
      <c r="UCQ403" s="403"/>
      <c r="UCR403" s="403"/>
      <c r="UCS403" s="473"/>
      <c r="UCT403" s="472"/>
      <c r="UCU403" s="403"/>
      <c r="UCV403" s="358"/>
      <c r="UCW403" s="474"/>
      <c r="UCX403" s="455"/>
      <c r="UCY403" s="403"/>
      <c r="UCZ403" s="403"/>
      <c r="UDA403" s="473"/>
      <c r="UDB403" s="472"/>
      <c r="UDC403" s="403"/>
      <c r="UDD403" s="358"/>
      <c r="UDE403" s="474"/>
      <c r="UDF403" s="455"/>
      <c r="UDG403" s="403"/>
      <c r="UDH403" s="403"/>
      <c r="UDI403" s="473"/>
      <c r="UDJ403" s="472"/>
      <c r="UDK403" s="403"/>
      <c r="UDL403" s="358"/>
      <c r="UDM403" s="474"/>
      <c r="UDN403" s="455"/>
      <c r="UDO403" s="403"/>
      <c r="UDP403" s="403"/>
      <c r="UDQ403" s="473"/>
      <c r="UDR403" s="472"/>
      <c r="UDS403" s="403"/>
      <c r="UDT403" s="358"/>
      <c r="UDU403" s="474"/>
      <c r="UDV403" s="455"/>
      <c r="UDW403" s="403"/>
      <c r="UDX403" s="403"/>
      <c r="UDY403" s="473"/>
      <c r="UDZ403" s="472"/>
      <c r="UEA403" s="403"/>
      <c r="UEB403" s="358"/>
      <c r="UEC403" s="474"/>
      <c r="UED403" s="455"/>
      <c r="UEE403" s="403"/>
      <c r="UEF403" s="403"/>
      <c r="UEG403" s="473"/>
      <c r="UEH403" s="472"/>
      <c r="UEI403" s="403"/>
      <c r="UEJ403" s="358"/>
      <c r="UEK403" s="474"/>
      <c r="UEL403" s="455"/>
      <c r="UEM403" s="403"/>
      <c r="UEN403" s="403"/>
      <c r="UEO403" s="473"/>
      <c r="UEP403" s="472"/>
      <c r="UEQ403" s="403"/>
      <c r="UER403" s="358"/>
      <c r="UES403" s="474"/>
      <c r="UET403" s="455"/>
      <c r="UEU403" s="403"/>
      <c r="UEV403" s="403"/>
      <c r="UEW403" s="473"/>
      <c r="UEX403" s="472"/>
      <c r="UEY403" s="403"/>
      <c r="UEZ403" s="358"/>
      <c r="UFA403" s="474"/>
      <c r="UFB403" s="455"/>
      <c r="UFC403" s="403"/>
      <c r="UFD403" s="403"/>
      <c r="UFE403" s="473"/>
      <c r="UFF403" s="472"/>
      <c r="UFG403" s="403"/>
      <c r="UFH403" s="358"/>
      <c r="UFI403" s="474"/>
      <c r="UFJ403" s="455"/>
      <c r="UFK403" s="403"/>
      <c r="UFL403" s="403"/>
      <c r="UFM403" s="473"/>
      <c r="UFN403" s="472"/>
      <c r="UFO403" s="403"/>
      <c r="UFP403" s="358"/>
      <c r="UFQ403" s="474"/>
      <c r="UFR403" s="455"/>
      <c r="UFS403" s="403"/>
      <c r="UFT403" s="403"/>
      <c r="UFU403" s="473"/>
      <c r="UFV403" s="472"/>
      <c r="UFW403" s="403"/>
      <c r="UFX403" s="358"/>
      <c r="UFY403" s="474"/>
      <c r="UFZ403" s="455"/>
      <c r="UGA403" s="403"/>
      <c r="UGB403" s="403"/>
      <c r="UGC403" s="473"/>
      <c r="UGD403" s="472"/>
      <c r="UGE403" s="403"/>
      <c r="UGF403" s="358"/>
      <c r="UGG403" s="474"/>
      <c r="UGH403" s="455"/>
      <c r="UGI403" s="403"/>
      <c r="UGJ403" s="403"/>
      <c r="UGK403" s="473"/>
      <c r="UGL403" s="472"/>
      <c r="UGM403" s="403"/>
      <c r="UGN403" s="358"/>
      <c r="UGO403" s="474"/>
      <c r="UGP403" s="455"/>
      <c r="UGQ403" s="403"/>
      <c r="UGR403" s="403"/>
      <c r="UGS403" s="473"/>
      <c r="UGT403" s="472"/>
      <c r="UGU403" s="403"/>
      <c r="UGV403" s="358"/>
      <c r="UGW403" s="474"/>
      <c r="UGX403" s="455"/>
      <c r="UGY403" s="403"/>
      <c r="UGZ403" s="403"/>
      <c r="UHA403" s="473"/>
      <c r="UHB403" s="472"/>
      <c r="UHC403" s="403"/>
      <c r="UHD403" s="358"/>
      <c r="UHE403" s="474"/>
      <c r="UHF403" s="455"/>
      <c r="UHG403" s="403"/>
      <c r="UHH403" s="403"/>
      <c r="UHI403" s="473"/>
      <c r="UHJ403" s="472"/>
      <c r="UHK403" s="403"/>
      <c r="UHL403" s="358"/>
      <c r="UHM403" s="474"/>
      <c r="UHN403" s="455"/>
      <c r="UHO403" s="403"/>
      <c r="UHP403" s="403"/>
      <c r="UHQ403" s="473"/>
      <c r="UHR403" s="472"/>
      <c r="UHS403" s="403"/>
      <c r="UHT403" s="358"/>
      <c r="UHU403" s="474"/>
      <c r="UHV403" s="455"/>
      <c r="UHW403" s="403"/>
      <c r="UHX403" s="403"/>
      <c r="UHY403" s="473"/>
      <c r="UHZ403" s="472"/>
      <c r="UIA403" s="403"/>
      <c r="UIB403" s="358"/>
      <c r="UIC403" s="474"/>
      <c r="UID403" s="455"/>
      <c r="UIE403" s="403"/>
      <c r="UIF403" s="403"/>
      <c r="UIG403" s="473"/>
      <c r="UIH403" s="472"/>
      <c r="UII403" s="403"/>
      <c r="UIJ403" s="358"/>
      <c r="UIK403" s="474"/>
      <c r="UIL403" s="455"/>
      <c r="UIM403" s="403"/>
      <c r="UIN403" s="403"/>
      <c r="UIO403" s="473"/>
      <c r="UIP403" s="472"/>
      <c r="UIQ403" s="403"/>
      <c r="UIR403" s="358"/>
      <c r="UIS403" s="474"/>
      <c r="UIT403" s="455"/>
      <c r="UIU403" s="403"/>
      <c r="UIV403" s="403"/>
      <c r="UIW403" s="473"/>
      <c r="UIX403" s="472"/>
      <c r="UIY403" s="403"/>
      <c r="UIZ403" s="358"/>
      <c r="UJA403" s="474"/>
      <c r="UJB403" s="455"/>
      <c r="UJC403" s="403"/>
      <c r="UJD403" s="403"/>
      <c r="UJE403" s="473"/>
      <c r="UJF403" s="472"/>
      <c r="UJG403" s="403"/>
      <c r="UJH403" s="358"/>
      <c r="UJI403" s="474"/>
      <c r="UJJ403" s="455"/>
      <c r="UJK403" s="403"/>
      <c r="UJL403" s="403"/>
      <c r="UJM403" s="473"/>
      <c r="UJN403" s="472"/>
      <c r="UJO403" s="403"/>
      <c r="UJP403" s="358"/>
      <c r="UJQ403" s="474"/>
      <c r="UJR403" s="455"/>
      <c r="UJS403" s="403"/>
      <c r="UJT403" s="403"/>
      <c r="UJU403" s="473"/>
      <c r="UJV403" s="472"/>
      <c r="UJW403" s="403"/>
      <c r="UJX403" s="358"/>
      <c r="UJY403" s="474"/>
      <c r="UJZ403" s="455"/>
      <c r="UKA403" s="403"/>
      <c r="UKB403" s="403"/>
      <c r="UKC403" s="473"/>
      <c r="UKD403" s="472"/>
      <c r="UKE403" s="403"/>
      <c r="UKF403" s="358"/>
      <c r="UKG403" s="474"/>
      <c r="UKH403" s="455"/>
      <c r="UKI403" s="403"/>
      <c r="UKJ403" s="403"/>
      <c r="UKK403" s="473"/>
      <c r="UKL403" s="472"/>
      <c r="UKM403" s="403"/>
      <c r="UKN403" s="358"/>
      <c r="UKO403" s="474"/>
      <c r="UKP403" s="455"/>
      <c r="UKQ403" s="403"/>
      <c r="UKR403" s="403"/>
      <c r="UKS403" s="473"/>
      <c r="UKT403" s="472"/>
      <c r="UKU403" s="403"/>
      <c r="UKV403" s="358"/>
      <c r="UKW403" s="474"/>
      <c r="UKX403" s="455"/>
      <c r="UKY403" s="403"/>
      <c r="UKZ403" s="403"/>
      <c r="ULA403" s="473"/>
      <c r="ULB403" s="472"/>
      <c r="ULC403" s="403"/>
      <c r="ULD403" s="358"/>
      <c r="ULE403" s="474"/>
      <c r="ULF403" s="455"/>
      <c r="ULG403" s="403"/>
      <c r="ULH403" s="403"/>
      <c r="ULI403" s="473"/>
      <c r="ULJ403" s="472"/>
      <c r="ULK403" s="403"/>
      <c r="ULL403" s="358"/>
      <c r="ULM403" s="474"/>
      <c r="ULN403" s="455"/>
      <c r="ULO403" s="403"/>
      <c r="ULP403" s="403"/>
      <c r="ULQ403" s="473"/>
      <c r="ULR403" s="472"/>
      <c r="ULS403" s="403"/>
      <c r="ULT403" s="358"/>
      <c r="ULU403" s="474"/>
      <c r="ULV403" s="455"/>
      <c r="ULW403" s="403"/>
      <c r="ULX403" s="403"/>
      <c r="ULY403" s="473"/>
      <c r="ULZ403" s="472"/>
      <c r="UMA403" s="403"/>
      <c r="UMB403" s="358"/>
      <c r="UMC403" s="474"/>
      <c r="UMD403" s="455"/>
      <c r="UME403" s="403"/>
      <c r="UMF403" s="403"/>
      <c r="UMG403" s="473"/>
      <c r="UMH403" s="472"/>
      <c r="UMI403" s="403"/>
      <c r="UMJ403" s="358"/>
      <c r="UMK403" s="474"/>
      <c r="UML403" s="455"/>
      <c r="UMM403" s="403"/>
      <c r="UMN403" s="403"/>
      <c r="UMO403" s="473"/>
      <c r="UMP403" s="472"/>
      <c r="UMQ403" s="403"/>
      <c r="UMR403" s="358"/>
      <c r="UMS403" s="474"/>
      <c r="UMT403" s="455"/>
      <c r="UMU403" s="403"/>
      <c r="UMV403" s="403"/>
      <c r="UMW403" s="473"/>
      <c r="UMX403" s="472"/>
      <c r="UMY403" s="403"/>
      <c r="UMZ403" s="358"/>
      <c r="UNA403" s="474"/>
      <c r="UNB403" s="455"/>
      <c r="UNC403" s="403"/>
      <c r="UND403" s="403"/>
      <c r="UNE403" s="473"/>
      <c r="UNF403" s="472"/>
      <c r="UNG403" s="403"/>
      <c r="UNH403" s="358"/>
      <c r="UNI403" s="474"/>
      <c r="UNJ403" s="455"/>
      <c r="UNK403" s="403"/>
      <c r="UNL403" s="403"/>
      <c r="UNM403" s="473"/>
      <c r="UNN403" s="472"/>
      <c r="UNO403" s="403"/>
      <c r="UNP403" s="358"/>
      <c r="UNQ403" s="474"/>
      <c r="UNR403" s="455"/>
      <c r="UNS403" s="403"/>
      <c r="UNT403" s="403"/>
      <c r="UNU403" s="473"/>
      <c r="UNV403" s="472"/>
      <c r="UNW403" s="403"/>
      <c r="UNX403" s="358"/>
      <c r="UNY403" s="474"/>
      <c r="UNZ403" s="455"/>
      <c r="UOA403" s="403"/>
      <c r="UOB403" s="403"/>
      <c r="UOC403" s="473"/>
      <c r="UOD403" s="472"/>
      <c r="UOE403" s="403"/>
      <c r="UOF403" s="358"/>
      <c r="UOG403" s="474"/>
      <c r="UOH403" s="455"/>
      <c r="UOI403" s="403"/>
      <c r="UOJ403" s="403"/>
      <c r="UOK403" s="473"/>
      <c r="UOL403" s="472"/>
      <c r="UOM403" s="403"/>
      <c r="UON403" s="358"/>
      <c r="UOO403" s="474"/>
      <c r="UOP403" s="455"/>
      <c r="UOQ403" s="403"/>
      <c r="UOR403" s="403"/>
      <c r="UOS403" s="473"/>
      <c r="UOT403" s="472"/>
      <c r="UOU403" s="403"/>
      <c r="UOV403" s="358"/>
      <c r="UOW403" s="474"/>
      <c r="UOX403" s="455"/>
      <c r="UOY403" s="403"/>
      <c r="UOZ403" s="403"/>
      <c r="UPA403" s="473"/>
      <c r="UPB403" s="472"/>
      <c r="UPC403" s="403"/>
      <c r="UPD403" s="358"/>
      <c r="UPE403" s="474"/>
      <c r="UPF403" s="455"/>
      <c r="UPG403" s="403"/>
      <c r="UPH403" s="403"/>
      <c r="UPI403" s="473"/>
      <c r="UPJ403" s="472"/>
      <c r="UPK403" s="403"/>
      <c r="UPL403" s="358"/>
      <c r="UPM403" s="474"/>
      <c r="UPN403" s="455"/>
      <c r="UPO403" s="403"/>
      <c r="UPP403" s="403"/>
      <c r="UPQ403" s="473"/>
      <c r="UPR403" s="472"/>
      <c r="UPS403" s="403"/>
      <c r="UPT403" s="358"/>
      <c r="UPU403" s="474"/>
      <c r="UPV403" s="455"/>
      <c r="UPW403" s="403"/>
      <c r="UPX403" s="403"/>
      <c r="UPY403" s="473"/>
      <c r="UPZ403" s="472"/>
      <c r="UQA403" s="403"/>
      <c r="UQB403" s="358"/>
      <c r="UQC403" s="474"/>
      <c r="UQD403" s="455"/>
      <c r="UQE403" s="403"/>
      <c r="UQF403" s="403"/>
      <c r="UQG403" s="473"/>
      <c r="UQH403" s="472"/>
      <c r="UQI403" s="403"/>
      <c r="UQJ403" s="358"/>
      <c r="UQK403" s="474"/>
      <c r="UQL403" s="455"/>
      <c r="UQM403" s="403"/>
      <c r="UQN403" s="403"/>
      <c r="UQO403" s="473"/>
      <c r="UQP403" s="472"/>
      <c r="UQQ403" s="403"/>
      <c r="UQR403" s="358"/>
      <c r="UQS403" s="474"/>
      <c r="UQT403" s="455"/>
      <c r="UQU403" s="403"/>
      <c r="UQV403" s="403"/>
      <c r="UQW403" s="473"/>
      <c r="UQX403" s="472"/>
      <c r="UQY403" s="403"/>
      <c r="UQZ403" s="358"/>
      <c r="URA403" s="474"/>
      <c r="URB403" s="455"/>
      <c r="URC403" s="403"/>
      <c r="URD403" s="403"/>
      <c r="URE403" s="473"/>
      <c r="URF403" s="472"/>
      <c r="URG403" s="403"/>
      <c r="URH403" s="358"/>
      <c r="URI403" s="474"/>
      <c r="URJ403" s="455"/>
      <c r="URK403" s="403"/>
      <c r="URL403" s="403"/>
      <c r="URM403" s="473"/>
      <c r="URN403" s="472"/>
      <c r="URO403" s="403"/>
      <c r="URP403" s="358"/>
      <c r="URQ403" s="474"/>
      <c r="URR403" s="455"/>
      <c r="URS403" s="403"/>
      <c r="URT403" s="403"/>
      <c r="URU403" s="473"/>
      <c r="URV403" s="472"/>
      <c r="URW403" s="403"/>
      <c r="URX403" s="358"/>
      <c r="URY403" s="474"/>
      <c r="URZ403" s="455"/>
      <c r="USA403" s="403"/>
      <c r="USB403" s="403"/>
      <c r="USC403" s="473"/>
      <c r="USD403" s="472"/>
      <c r="USE403" s="403"/>
      <c r="USF403" s="358"/>
      <c r="USG403" s="474"/>
      <c r="USH403" s="455"/>
      <c r="USI403" s="403"/>
      <c r="USJ403" s="403"/>
      <c r="USK403" s="473"/>
      <c r="USL403" s="472"/>
      <c r="USM403" s="403"/>
      <c r="USN403" s="358"/>
      <c r="USO403" s="474"/>
      <c r="USP403" s="455"/>
      <c r="USQ403" s="403"/>
      <c r="USR403" s="403"/>
      <c r="USS403" s="473"/>
      <c r="UST403" s="472"/>
      <c r="USU403" s="403"/>
      <c r="USV403" s="358"/>
      <c r="USW403" s="474"/>
      <c r="USX403" s="455"/>
      <c r="USY403" s="403"/>
      <c r="USZ403" s="403"/>
      <c r="UTA403" s="473"/>
      <c r="UTB403" s="472"/>
      <c r="UTC403" s="403"/>
      <c r="UTD403" s="358"/>
      <c r="UTE403" s="474"/>
      <c r="UTF403" s="455"/>
      <c r="UTG403" s="403"/>
      <c r="UTH403" s="403"/>
      <c r="UTI403" s="473"/>
      <c r="UTJ403" s="472"/>
      <c r="UTK403" s="403"/>
      <c r="UTL403" s="358"/>
      <c r="UTM403" s="474"/>
      <c r="UTN403" s="455"/>
      <c r="UTO403" s="403"/>
      <c r="UTP403" s="403"/>
      <c r="UTQ403" s="473"/>
      <c r="UTR403" s="472"/>
      <c r="UTS403" s="403"/>
      <c r="UTT403" s="358"/>
      <c r="UTU403" s="474"/>
      <c r="UTV403" s="455"/>
      <c r="UTW403" s="403"/>
      <c r="UTX403" s="403"/>
      <c r="UTY403" s="473"/>
      <c r="UTZ403" s="472"/>
      <c r="UUA403" s="403"/>
      <c r="UUB403" s="358"/>
      <c r="UUC403" s="474"/>
      <c r="UUD403" s="455"/>
      <c r="UUE403" s="403"/>
      <c r="UUF403" s="403"/>
      <c r="UUG403" s="473"/>
      <c r="UUH403" s="472"/>
      <c r="UUI403" s="403"/>
      <c r="UUJ403" s="358"/>
      <c r="UUK403" s="474"/>
      <c r="UUL403" s="455"/>
      <c r="UUM403" s="403"/>
      <c r="UUN403" s="403"/>
      <c r="UUO403" s="473"/>
      <c r="UUP403" s="472"/>
      <c r="UUQ403" s="403"/>
      <c r="UUR403" s="358"/>
      <c r="UUS403" s="474"/>
      <c r="UUT403" s="455"/>
      <c r="UUU403" s="403"/>
      <c r="UUV403" s="403"/>
      <c r="UUW403" s="473"/>
      <c r="UUX403" s="472"/>
      <c r="UUY403" s="403"/>
      <c r="UUZ403" s="358"/>
      <c r="UVA403" s="474"/>
      <c r="UVB403" s="455"/>
      <c r="UVC403" s="403"/>
      <c r="UVD403" s="403"/>
      <c r="UVE403" s="473"/>
      <c r="UVF403" s="472"/>
      <c r="UVG403" s="403"/>
      <c r="UVH403" s="358"/>
      <c r="UVI403" s="474"/>
      <c r="UVJ403" s="455"/>
      <c r="UVK403" s="403"/>
      <c r="UVL403" s="403"/>
      <c r="UVM403" s="473"/>
      <c r="UVN403" s="472"/>
      <c r="UVO403" s="403"/>
      <c r="UVP403" s="358"/>
      <c r="UVQ403" s="474"/>
      <c r="UVR403" s="455"/>
      <c r="UVS403" s="403"/>
      <c r="UVT403" s="403"/>
      <c r="UVU403" s="473"/>
      <c r="UVV403" s="472"/>
      <c r="UVW403" s="403"/>
      <c r="UVX403" s="358"/>
      <c r="UVY403" s="474"/>
      <c r="UVZ403" s="455"/>
      <c r="UWA403" s="403"/>
      <c r="UWB403" s="403"/>
      <c r="UWC403" s="473"/>
      <c r="UWD403" s="472"/>
      <c r="UWE403" s="403"/>
      <c r="UWF403" s="358"/>
      <c r="UWG403" s="474"/>
      <c r="UWH403" s="455"/>
      <c r="UWI403" s="403"/>
      <c r="UWJ403" s="403"/>
      <c r="UWK403" s="473"/>
      <c r="UWL403" s="472"/>
      <c r="UWM403" s="403"/>
      <c r="UWN403" s="358"/>
      <c r="UWO403" s="474"/>
      <c r="UWP403" s="455"/>
      <c r="UWQ403" s="403"/>
      <c r="UWR403" s="403"/>
      <c r="UWS403" s="473"/>
      <c r="UWT403" s="472"/>
      <c r="UWU403" s="403"/>
      <c r="UWV403" s="358"/>
      <c r="UWW403" s="474"/>
      <c r="UWX403" s="455"/>
      <c r="UWY403" s="403"/>
      <c r="UWZ403" s="403"/>
      <c r="UXA403" s="473"/>
      <c r="UXB403" s="472"/>
      <c r="UXC403" s="403"/>
      <c r="UXD403" s="358"/>
      <c r="UXE403" s="474"/>
      <c r="UXF403" s="455"/>
      <c r="UXG403" s="403"/>
      <c r="UXH403" s="403"/>
      <c r="UXI403" s="473"/>
      <c r="UXJ403" s="472"/>
      <c r="UXK403" s="403"/>
      <c r="UXL403" s="358"/>
      <c r="UXM403" s="474"/>
      <c r="UXN403" s="455"/>
      <c r="UXO403" s="403"/>
      <c r="UXP403" s="403"/>
      <c r="UXQ403" s="473"/>
      <c r="UXR403" s="472"/>
      <c r="UXS403" s="403"/>
      <c r="UXT403" s="358"/>
      <c r="UXU403" s="474"/>
      <c r="UXV403" s="455"/>
      <c r="UXW403" s="403"/>
      <c r="UXX403" s="403"/>
      <c r="UXY403" s="473"/>
      <c r="UXZ403" s="472"/>
      <c r="UYA403" s="403"/>
      <c r="UYB403" s="358"/>
      <c r="UYC403" s="474"/>
      <c r="UYD403" s="455"/>
      <c r="UYE403" s="403"/>
      <c r="UYF403" s="403"/>
      <c r="UYG403" s="473"/>
      <c r="UYH403" s="472"/>
      <c r="UYI403" s="403"/>
      <c r="UYJ403" s="358"/>
      <c r="UYK403" s="474"/>
      <c r="UYL403" s="455"/>
      <c r="UYM403" s="403"/>
      <c r="UYN403" s="403"/>
      <c r="UYO403" s="473"/>
      <c r="UYP403" s="472"/>
      <c r="UYQ403" s="403"/>
      <c r="UYR403" s="358"/>
      <c r="UYS403" s="474"/>
      <c r="UYT403" s="455"/>
      <c r="UYU403" s="403"/>
      <c r="UYV403" s="403"/>
      <c r="UYW403" s="473"/>
      <c r="UYX403" s="472"/>
      <c r="UYY403" s="403"/>
      <c r="UYZ403" s="358"/>
      <c r="UZA403" s="474"/>
      <c r="UZB403" s="455"/>
      <c r="UZC403" s="403"/>
      <c r="UZD403" s="403"/>
      <c r="UZE403" s="473"/>
      <c r="UZF403" s="472"/>
      <c r="UZG403" s="403"/>
      <c r="UZH403" s="358"/>
      <c r="UZI403" s="474"/>
      <c r="UZJ403" s="455"/>
      <c r="UZK403" s="403"/>
      <c r="UZL403" s="403"/>
      <c r="UZM403" s="473"/>
      <c r="UZN403" s="472"/>
      <c r="UZO403" s="403"/>
      <c r="UZP403" s="358"/>
      <c r="UZQ403" s="474"/>
      <c r="UZR403" s="455"/>
      <c r="UZS403" s="403"/>
      <c r="UZT403" s="403"/>
      <c r="UZU403" s="473"/>
      <c r="UZV403" s="472"/>
      <c r="UZW403" s="403"/>
      <c r="UZX403" s="358"/>
      <c r="UZY403" s="474"/>
      <c r="UZZ403" s="455"/>
      <c r="VAA403" s="403"/>
      <c r="VAB403" s="403"/>
      <c r="VAC403" s="473"/>
      <c r="VAD403" s="472"/>
      <c r="VAE403" s="403"/>
      <c r="VAF403" s="358"/>
      <c r="VAG403" s="474"/>
      <c r="VAH403" s="455"/>
      <c r="VAI403" s="403"/>
      <c r="VAJ403" s="403"/>
      <c r="VAK403" s="473"/>
      <c r="VAL403" s="472"/>
      <c r="VAM403" s="403"/>
      <c r="VAN403" s="358"/>
      <c r="VAO403" s="474"/>
      <c r="VAP403" s="455"/>
      <c r="VAQ403" s="403"/>
      <c r="VAR403" s="403"/>
      <c r="VAS403" s="473"/>
      <c r="VAT403" s="472"/>
      <c r="VAU403" s="403"/>
      <c r="VAV403" s="358"/>
      <c r="VAW403" s="474"/>
      <c r="VAX403" s="455"/>
      <c r="VAY403" s="403"/>
      <c r="VAZ403" s="403"/>
      <c r="VBA403" s="473"/>
      <c r="VBB403" s="472"/>
      <c r="VBC403" s="403"/>
      <c r="VBD403" s="358"/>
      <c r="VBE403" s="474"/>
      <c r="VBF403" s="455"/>
      <c r="VBG403" s="403"/>
      <c r="VBH403" s="403"/>
      <c r="VBI403" s="473"/>
      <c r="VBJ403" s="472"/>
      <c r="VBK403" s="403"/>
      <c r="VBL403" s="358"/>
      <c r="VBM403" s="474"/>
      <c r="VBN403" s="455"/>
      <c r="VBO403" s="403"/>
      <c r="VBP403" s="403"/>
      <c r="VBQ403" s="473"/>
      <c r="VBR403" s="472"/>
      <c r="VBS403" s="403"/>
      <c r="VBT403" s="358"/>
      <c r="VBU403" s="474"/>
      <c r="VBV403" s="455"/>
      <c r="VBW403" s="403"/>
      <c r="VBX403" s="403"/>
      <c r="VBY403" s="473"/>
      <c r="VBZ403" s="472"/>
      <c r="VCA403" s="403"/>
      <c r="VCB403" s="358"/>
      <c r="VCC403" s="474"/>
      <c r="VCD403" s="455"/>
      <c r="VCE403" s="403"/>
      <c r="VCF403" s="403"/>
      <c r="VCG403" s="473"/>
      <c r="VCH403" s="472"/>
      <c r="VCI403" s="403"/>
      <c r="VCJ403" s="358"/>
      <c r="VCK403" s="474"/>
      <c r="VCL403" s="455"/>
      <c r="VCM403" s="403"/>
      <c r="VCN403" s="403"/>
      <c r="VCO403" s="473"/>
      <c r="VCP403" s="472"/>
      <c r="VCQ403" s="403"/>
      <c r="VCR403" s="358"/>
      <c r="VCS403" s="474"/>
      <c r="VCT403" s="455"/>
      <c r="VCU403" s="403"/>
      <c r="VCV403" s="403"/>
      <c r="VCW403" s="473"/>
      <c r="VCX403" s="472"/>
      <c r="VCY403" s="403"/>
      <c r="VCZ403" s="358"/>
      <c r="VDA403" s="474"/>
      <c r="VDB403" s="455"/>
      <c r="VDC403" s="403"/>
      <c r="VDD403" s="403"/>
      <c r="VDE403" s="473"/>
      <c r="VDF403" s="472"/>
      <c r="VDG403" s="403"/>
      <c r="VDH403" s="358"/>
      <c r="VDI403" s="474"/>
      <c r="VDJ403" s="455"/>
      <c r="VDK403" s="403"/>
      <c r="VDL403" s="403"/>
      <c r="VDM403" s="473"/>
      <c r="VDN403" s="472"/>
      <c r="VDO403" s="403"/>
      <c r="VDP403" s="358"/>
      <c r="VDQ403" s="474"/>
      <c r="VDR403" s="455"/>
      <c r="VDS403" s="403"/>
      <c r="VDT403" s="403"/>
      <c r="VDU403" s="473"/>
      <c r="VDV403" s="472"/>
      <c r="VDW403" s="403"/>
      <c r="VDX403" s="358"/>
      <c r="VDY403" s="474"/>
      <c r="VDZ403" s="455"/>
      <c r="VEA403" s="403"/>
      <c r="VEB403" s="403"/>
      <c r="VEC403" s="473"/>
      <c r="VED403" s="472"/>
      <c r="VEE403" s="403"/>
      <c r="VEF403" s="358"/>
      <c r="VEG403" s="474"/>
      <c r="VEH403" s="455"/>
      <c r="VEI403" s="403"/>
      <c r="VEJ403" s="403"/>
      <c r="VEK403" s="473"/>
      <c r="VEL403" s="472"/>
      <c r="VEM403" s="403"/>
      <c r="VEN403" s="358"/>
      <c r="VEO403" s="474"/>
      <c r="VEP403" s="455"/>
      <c r="VEQ403" s="403"/>
      <c r="VER403" s="403"/>
      <c r="VES403" s="473"/>
      <c r="VET403" s="472"/>
      <c r="VEU403" s="403"/>
      <c r="VEV403" s="358"/>
      <c r="VEW403" s="474"/>
      <c r="VEX403" s="455"/>
      <c r="VEY403" s="403"/>
      <c r="VEZ403" s="403"/>
      <c r="VFA403" s="473"/>
      <c r="VFB403" s="472"/>
      <c r="VFC403" s="403"/>
      <c r="VFD403" s="358"/>
      <c r="VFE403" s="474"/>
      <c r="VFF403" s="455"/>
      <c r="VFG403" s="403"/>
      <c r="VFH403" s="403"/>
      <c r="VFI403" s="473"/>
      <c r="VFJ403" s="472"/>
      <c r="VFK403" s="403"/>
      <c r="VFL403" s="358"/>
      <c r="VFM403" s="474"/>
      <c r="VFN403" s="455"/>
      <c r="VFO403" s="403"/>
      <c r="VFP403" s="403"/>
      <c r="VFQ403" s="473"/>
      <c r="VFR403" s="472"/>
      <c r="VFS403" s="403"/>
      <c r="VFT403" s="358"/>
      <c r="VFU403" s="474"/>
      <c r="VFV403" s="455"/>
      <c r="VFW403" s="403"/>
      <c r="VFX403" s="403"/>
      <c r="VFY403" s="473"/>
      <c r="VFZ403" s="472"/>
      <c r="VGA403" s="403"/>
      <c r="VGB403" s="358"/>
      <c r="VGC403" s="474"/>
      <c r="VGD403" s="455"/>
      <c r="VGE403" s="403"/>
      <c r="VGF403" s="403"/>
      <c r="VGG403" s="473"/>
      <c r="VGH403" s="472"/>
      <c r="VGI403" s="403"/>
      <c r="VGJ403" s="358"/>
      <c r="VGK403" s="474"/>
      <c r="VGL403" s="455"/>
      <c r="VGM403" s="403"/>
      <c r="VGN403" s="403"/>
      <c r="VGO403" s="473"/>
      <c r="VGP403" s="472"/>
      <c r="VGQ403" s="403"/>
      <c r="VGR403" s="358"/>
      <c r="VGS403" s="474"/>
      <c r="VGT403" s="455"/>
      <c r="VGU403" s="403"/>
      <c r="VGV403" s="403"/>
      <c r="VGW403" s="473"/>
      <c r="VGX403" s="472"/>
      <c r="VGY403" s="403"/>
      <c r="VGZ403" s="358"/>
      <c r="VHA403" s="474"/>
      <c r="VHB403" s="455"/>
      <c r="VHC403" s="403"/>
      <c r="VHD403" s="403"/>
      <c r="VHE403" s="473"/>
      <c r="VHF403" s="472"/>
      <c r="VHG403" s="403"/>
      <c r="VHH403" s="358"/>
      <c r="VHI403" s="474"/>
      <c r="VHJ403" s="455"/>
      <c r="VHK403" s="403"/>
      <c r="VHL403" s="403"/>
      <c r="VHM403" s="473"/>
      <c r="VHN403" s="472"/>
      <c r="VHO403" s="403"/>
      <c r="VHP403" s="358"/>
      <c r="VHQ403" s="474"/>
      <c r="VHR403" s="455"/>
      <c r="VHS403" s="403"/>
      <c r="VHT403" s="403"/>
      <c r="VHU403" s="473"/>
      <c r="VHV403" s="472"/>
      <c r="VHW403" s="403"/>
      <c r="VHX403" s="358"/>
      <c r="VHY403" s="474"/>
      <c r="VHZ403" s="455"/>
      <c r="VIA403" s="403"/>
      <c r="VIB403" s="403"/>
      <c r="VIC403" s="473"/>
      <c r="VID403" s="472"/>
      <c r="VIE403" s="403"/>
      <c r="VIF403" s="358"/>
      <c r="VIG403" s="474"/>
      <c r="VIH403" s="455"/>
      <c r="VII403" s="403"/>
      <c r="VIJ403" s="403"/>
      <c r="VIK403" s="473"/>
      <c r="VIL403" s="472"/>
      <c r="VIM403" s="403"/>
      <c r="VIN403" s="358"/>
      <c r="VIO403" s="474"/>
      <c r="VIP403" s="455"/>
      <c r="VIQ403" s="403"/>
      <c r="VIR403" s="403"/>
      <c r="VIS403" s="473"/>
      <c r="VIT403" s="472"/>
      <c r="VIU403" s="403"/>
      <c r="VIV403" s="358"/>
      <c r="VIW403" s="474"/>
      <c r="VIX403" s="455"/>
      <c r="VIY403" s="403"/>
      <c r="VIZ403" s="403"/>
      <c r="VJA403" s="473"/>
      <c r="VJB403" s="472"/>
      <c r="VJC403" s="403"/>
      <c r="VJD403" s="358"/>
      <c r="VJE403" s="474"/>
      <c r="VJF403" s="455"/>
      <c r="VJG403" s="403"/>
      <c r="VJH403" s="403"/>
      <c r="VJI403" s="473"/>
      <c r="VJJ403" s="472"/>
      <c r="VJK403" s="403"/>
      <c r="VJL403" s="358"/>
      <c r="VJM403" s="474"/>
      <c r="VJN403" s="455"/>
      <c r="VJO403" s="403"/>
      <c r="VJP403" s="403"/>
      <c r="VJQ403" s="473"/>
      <c r="VJR403" s="472"/>
      <c r="VJS403" s="403"/>
      <c r="VJT403" s="358"/>
      <c r="VJU403" s="474"/>
      <c r="VJV403" s="455"/>
      <c r="VJW403" s="403"/>
      <c r="VJX403" s="403"/>
      <c r="VJY403" s="473"/>
      <c r="VJZ403" s="472"/>
      <c r="VKA403" s="403"/>
      <c r="VKB403" s="358"/>
      <c r="VKC403" s="474"/>
      <c r="VKD403" s="455"/>
      <c r="VKE403" s="403"/>
      <c r="VKF403" s="403"/>
      <c r="VKG403" s="473"/>
      <c r="VKH403" s="472"/>
      <c r="VKI403" s="403"/>
      <c r="VKJ403" s="358"/>
      <c r="VKK403" s="474"/>
      <c r="VKL403" s="455"/>
      <c r="VKM403" s="403"/>
      <c r="VKN403" s="403"/>
      <c r="VKO403" s="473"/>
      <c r="VKP403" s="472"/>
      <c r="VKQ403" s="403"/>
      <c r="VKR403" s="358"/>
      <c r="VKS403" s="474"/>
      <c r="VKT403" s="455"/>
      <c r="VKU403" s="403"/>
      <c r="VKV403" s="403"/>
      <c r="VKW403" s="473"/>
      <c r="VKX403" s="472"/>
      <c r="VKY403" s="403"/>
      <c r="VKZ403" s="358"/>
      <c r="VLA403" s="474"/>
      <c r="VLB403" s="455"/>
      <c r="VLC403" s="403"/>
      <c r="VLD403" s="403"/>
      <c r="VLE403" s="473"/>
      <c r="VLF403" s="472"/>
      <c r="VLG403" s="403"/>
      <c r="VLH403" s="358"/>
      <c r="VLI403" s="474"/>
      <c r="VLJ403" s="455"/>
      <c r="VLK403" s="403"/>
      <c r="VLL403" s="403"/>
      <c r="VLM403" s="473"/>
      <c r="VLN403" s="472"/>
      <c r="VLO403" s="403"/>
      <c r="VLP403" s="358"/>
      <c r="VLQ403" s="474"/>
      <c r="VLR403" s="455"/>
      <c r="VLS403" s="403"/>
      <c r="VLT403" s="403"/>
      <c r="VLU403" s="473"/>
      <c r="VLV403" s="472"/>
      <c r="VLW403" s="403"/>
      <c r="VLX403" s="358"/>
      <c r="VLY403" s="474"/>
      <c r="VLZ403" s="455"/>
      <c r="VMA403" s="403"/>
      <c r="VMB403" s="403"/>
      <c r="VMC403" s="473"/>
      <c r="VMD403" s="472"/>
      <c r="VME403" s="403"/>
      <c r="VMF403" s="358"/>
      <c r="VMG403" s="474"/>
      <c r="VMH403" s="455"/>
      <c r="VMI403" s="403"/>
      <c r="VMJ403" s="403"/>
      <c r="VMK403" s="473"/>
      <c r="VML403" s="472"/>
      <c r="VMM403" s="403"/>
      <c r="VMN403" s="358"/>
      <c r="VMO403" s="474"/>
      <c r="VMP403" s="455"/>
      <c r="VMQ403" s="403"/>
      <c r="VMR403" s="403"/>
      <c r="VMS403" s="473"/>
      <c r="VMT403" s="472"/>
      <c r="VMU403" s="403"/>
      <c r="VMV403" s="358"/>
      <c r="VMW403" s="474"/>
      <c r="VMX403" s="455"/>
      <c r="VMY403" s="403"/>
      <c r="VMZ403" s="403"/>
      <c r="VNA403" s="473"/>
      <c r="VNB403" s="472"/>
      <c r="VNC403" s="403"/>
      <c r="VND403" s="358"/>
      <c r="VNE403" s="474"/>
      <c r="VNF403" s="455"/>
      <c r="VNG403" s="403"/>
      <c r="VNH403" s="403"/>
      <c r="VNI403" s="473"/>
      <c r="VNJ403" s="472"/>
      <c r="VNK403" s="403"/>
      <c r="VNL403" s="358"/>
      <c r="VNM403" s="474"/>
      <c r="VNN403" s="455"/>
      <c r="VNO403" s="403"/>
      <c r="VNP403" s="403"/>
      <c r="VNQ403" s="473"/>
      <c r="VNR403" s="472"/>
      <c r="VNS403" s="403"/>
      <c r="VNT403" s="358"/>
      <c r="VNU403" s="474"/>
      <c r="VNV403" s="455"/>
      <c r="VNW403" s="403"/>
      <c r="VNX403" s="403"/>
      <c r="VNY403" s="473"/>
      <c r="VNZ403" s="472"/>
      <c r="VOA403" s="403"/>
      <c r="VOB403" s="358"/>
      <c r="VOC403" s="474"/>
      <c r="VOD403" s="455"/>
      <c r="VOE403" s="403"/>
      <c r="VOF403" s="403"/>
      <c r="VOG403" s="473"/>
      <c r="VOH403" s="472"/>
      <c r="VOI403" s="403"/>
      <c r="VOJ403" s="358"/>
      <c r="VOK403" s="474"/>
      <c r="VOL403" s="455"/>
      <c r="VOM403" s="403"/>
      <c r="VON403" s="403"/>
      <c r="VOO403" s="473"/>
      <c r="VOP403" s="472"/>
      <c r="VOQ403" s="403"/>
      <c r="VOR403" s="358"/>
      <c r="VOS403" s="474"/>
      <c r="VOT403" s="455"/>
      <c r="VOU403" s="403"/>
      <c r="VOV403" s="403"/>
      <c r="VOW403" s="473"/>
      <c r="VOX403" s="472"/>
      <c r="VOY403" s="403"/>
      <c r="VOZ403" s="358"/>
      <c r="VPA403" s="474"/>
      <c r="VPB403" s="455"/>
      <c r="VPC403" s="403"/>
      <c r="VPD403" s="403"/>
      <c r="VPE403" s="473"/>
      <c r="VPF403" s="472"/>
      <c r="VPG403" s="403"/>
      <c r="VPH403" s="358"/>
      <c r="VPI403" s="474"/>
      <c r="VPJ403" s="455"/>
      <c r="VPK403" s="403"/>
      <c r="VPL403" s="403"/>
      <c r="VPM403" s="473"/>
      <c r="VPN403" s="472"/>
      <c r="VPO403" s="403"/>
      <c r="VPP403" s="358"/>
      <c r="VPQ403" s="474"/>
      <c r="VPR403" s="455"/>
      <c r="VPS403" s="403"/>
      <c r="VPT403" s="403"/>
      <c r="VPU403" s="473"/>
      <c r="VPV403" s="472"/>
      <c r="VPW403" s="403"/>
      <c r="VPX403" s="358"/>
      <c r="VPY403" s="474"/>
      <c r="VPZ403" s="455"/>
      <c r="VQA403" s="403"/>
      <c r="VQB403" s="403"/>
      <c r="VQC403" s="473"/>
      <c r="VQD403" s="472"/>
      <c r="VQE403" s="403"/>
      <c r="VQF403" s="358"/>
      <c r="VQG403" s="474"/>
      <c r="VQH403" s="455"/>
      <c r="VQI403" s="403"/>
      <c r="VQJ403" s="403"/>
      <c r="VQK403" s="473"/>
      <c r="VQL403" s="472"/>
      <c r="VQM403" s="403"/>
      <c r="VQN403" s="358"/>
      <c r="VQO403" s="474"/>
      <c r="VQP403" s="455"/>
      <c r="VQQ403" s="403"/>
      <c r="VQR403" s="403"/>
      <c r="VQS403" s="473"/>
      <c r="VQT403" s="472"/>
      <c r="VQU403" s="403"/>
      <c r="VQV403" s="358"/>
      <c r="VQW403" s="474"/>
      <c r="VQX403" s="455"/>
      <c r="VQY403" s="403"/>
      <c r="VQZ403" s="403"/>
      <c r="VRA403" s="473"/>
      <c r="VRB403" s="472"/>
      <c r="VRC403" s="403"/>
      <c r="VRD403" s="358"/>
      <c r="VRE403" s="474"/>
      <c r="VRF403" s="455"/>
      <c r="VRG403" s="403"/>
      <c r="VRH403" s="403"/>
      <c r="VRI403" s="473"/>
      <c r="VRJ403" s="472"/>
      <c r="VRK403" s="403"/>
      <c r="VRL403" s="358"/>
      <c r="VRM403" s="474"/>
      <c r="VRN403" s="455"/>
      <c r="VRO403" s="403"/>
      <c r="VRP403" s="403"/>
      <c r="VRQ403" s="473"/>
      <c r="VRR403" s="472"/>
      <c r="VRS403" s="403"/>
      <c r="VRT403" s="358"/>
      <c r="VRU403" s="474"/>
      <c r="VRV403" s="455"/>
      <c r="VRW403" s="403"/>
      <c r="VRX403" s="403"/>
      <c r="VRY403" s="473"/>
      <c r="VRZ403" s="472"/>
      <c r="VSA403" s="403"/>
      <c r="VSB403" s="358"/>
      <c r="VSC403" s="474"/>
      <c r="VSD403" s="455"/>
      <c r="VSE403" s="403"/>
      <c r="VSF403" s="403"/>
      <c r="VSG403" s="473"/>
      <c r="VSH403" s="472"/>
      <c r="VSI403" s="403"/>
      <c r="VSJ403" s="358"/>
      <c r="VSK403" s="474"/>
      <c r="VSL403" s="455"/>
      <c r="VSM403" s="403"/>
      <c r="VSN403" s="403"/>
      <c r="VSO403" s="473"/>
      <c r="VSP403" s="472"/>
      <c r="VSQ403" s="403"/>
      <c r="VSR403" s="358"/>
      <c r="VSS403" s="474"/>
      <c r="VST403" s="455"/>
      <c r="VSU403" s="403"/>
      <c r="VSV403" s="403"/>
      <c r="VSW403" s="473"/>
      <c r="VSX403" s="472"/>
      <c r="VSY403" s="403"/>
      <c r="VSZ403" s="358"/>
      <c r="VTA403" s="474"/>
      <c r="VTB403" s="455"/>
      <c r="VTC403" s="403"/>
      <c r="VTD403" s="403"/>
      <c r="VTE403" s="473"/>
      <c r="VTF403" s="472"/>
      <c r="VTG403" s="403"/>
      <c r="VTH403" s="358"/>
      <c r="VTI403" s="474"/>
      <c r="VTJ403" s="455"/>
      <c r="VTK403" s="403"/>
      <c r="VTL403" s="403"/>
      <c r="VTM403" s="473"/>
      <c r="VTN403" s="472"/>
      <c r="VTO403" s="403"/>
      <c r="VTP403" s="358"/>
      <c r="VTQ403" s="474"/>
      <c r="VTR403" s="455"/>
      <c r="VTS403" s="403"/>
      <c r="VTT403" s="403"/>
      <c r="VTU403" s="473"/>
      <c r="VTV403" s="472"/>
      <c r="VTW403" s="403"/>
      <c r="VTX403" s="358"/>
      <c r="VTY403" s="474"/>
      <c r="VTZ403" s="455"/>
      <c r="VUA403" s="403"/>
      <c r="VUB403" s="403"/>
      <c r="VUC403" s="473"/>
      <c r="VUD403" s="472"/>
      <c r="VUE403" s="403"/>
      <c r="VUF403" s="358"/>
      <c r="VUG403" s="474"/>
      <c r="VUH403" s="455"/>
      <c r="VUI403" s="403"/>
      <c r="VUJ403" s="403"/>
      <c r="VUK403" s="473"/>
      <c r="VUL403" s="472"/>
      <c r="VUM403" s="403"/>
      <c r="VUN403" s="358"/>
      <c r="VUO403" s="474"/>
      <c r="VUP403" s="455"/>
      <c r="VUQ403" s="403"/>
      <c r="VUR403" s="403"/>
      <c r="VUS403" s="473"/>
      <c r="VUT403" s="472"/>
      <c r="VUU403" s="403"/>
      <c r="VUV403" s="358"/>
      <c r="VUW403" s="474"/>
      <c r="VUX403" s="455"/>
      <c r="VUY403" s="403"/>
      <c r="VUZ403" s="403"/>
      <c r="VVA403" s="473"/>
      <c r="VVB403" s="472"/>
      <c r="VVC403" s="403"/>
      <c r="VVD403" s="358"/>
      <c r="VVE403" s="474"/>
      <c r="VVF403" s="455"/>
      <c r="VVG403" s="403"/>
      <c r="VVH403" s="403"/>
      <c r="VVI403" s="473"/>
      <c r="VVJ403" s="472"/>
      <c r="VVK403" s="403"/>
      <c r="VVL403" s="358"/>
      <c r="VVM403" s="474"/>
      <c r="VVN403" s="455"/>
      <c r="VVO403" s="403"/>
      <c r="VVP403" s="403"/>
      <c r="VVQ403" s="473"/>
      <c r="VVR403" s="472"/>
      <c r="VVS403" s="403"/>
      <c r="VVT403" s="358"/>
      <c r="VVU403" s="474"/>
      <c r="VVV403" s="455"/>
      <c r="VVW403" s="403"/>
      <c r="VVX403" s="403"/>
      <c r="VVY403" s="473"/>
      <c r="VVZ403" s="472"/>
      <c r="VWA403" s="403"/>
      <c r="VWB403" s="358"/>
      <c r="VWC403" s="474"/>
      <c r="VWD403" s="455"/>
      <c r="VWE403" s="403"/>
      <c r="VWF403" s="403"/>
      <c r="VWG403" s="473"/>
      <c r="VWH403" s="472"/>
      <c r="VWI403" s="403"/>
      <c r="VWJ403" s="358"/>
      <c r="VWK403" s="474"/>
      <c r="VWL403" s="455"/>
      <c r="VWM403" s="403"/>
      <c r="VWN403" s="403"/>
      <c r="VWO403" s="473"/>
      <c r="VWP403" s="472"/>
      <c r="VWQ403" s="403"/>
      <c r="VWR403" s="358"/>
      <c r="VWS403" s="474"/>
      <c r="VWT403" s="455"/>
      <c r="VWU403" s="403"/>
      <c r="VWV403" s="403"/>
      <c r="VWW403" s="473"/>
      <c r="VWX403" s="472"/>
      <c r="VWY403" s="403"/>
      <c r="VWZ403" s="358"/>
      <c r="VXA403" s="474"/>
      <c r="VXB403" s="455"/>
      <c r="VXC403" s="403"/>
      <c r="VXD403" s="403"/>
      <c r="VXE403" s="473"/>
      <c r="VXF403" s="472"/>
      <c r="VXG403" s="403"/>
      <c r="VXH403" s="358"/>
      <c r="VXI403" s="474"/>
      <c r="VXJ403" s="455"/>
      <c r="VXK403" s="403"/>
      <c r="VXL403" s="403"/>
      <c r="VXM403" s="473"/>
      <c r="VXN403" s="472"/>
      <c r="VXO403" s="403"/>
      <c r="VXP403" s="358"/>
      <c r="VXQ403" s="474"/>
      <c r="VXR403" s="455"/>
      <c r="VXS403" s="403"/>
      <c r="VXT403" s="403"/>
      <c r="VXU403" s="473"/>
      <c r="VXV403" s="472"/>
      <c r="VXW403" s="403"/>
      <c r="VXX403" s="358"/>
      <c r="VXY403" s="474"/>
      <c r="VXZ403" s="455"/>
      <c r="VYA403" s="403"/>
      <c r="VYB403" s="403"/>
      <c r="VYC403" s="473"/>
      <c r="VYD403" s="472"/>
      <c r="VYE403" s="403"/>
      <c r="VYF403" s="358"/>
      <c r="VYG403" s="474"/>
      <c r="VYH403" s="455"/>
      <c r="VYI403" s="403"/>
      <c r="VYJ403" s="403"/>
      <c r="VYK403" s="473"/>
      <c r="VYL403" s="472"/>
      <c r="VYM403" s="403"/>
      <c r="VYN403" s="358"/>
      <c r="VYO403" s="474"/>
      <c r="VYP403" s="455"/>
      <c r="VYQ403" s="403"/>
      <c r="VYR403" s="403"/>
      <c r="VYS403" s="473"/>
      <c r="VYT403" s="472"/>
      <c r="VYU403" s="403"/>
      <c r="VYV403" s="358"/>
      <c r="VYW403" s="474"/>
      <c r="VYX403" s="455"/>
      <c r="VYY403" s="403"/>
      <c r="VYZ403" s="403"/>
      <c r="VZA403" s="473"/>
      <c r="VZB403" s="472"/>
      <c r="VZC403" s="403"/>
      <c r="VZD403" s="358"/>
      <c r="VZE403" s="474"/>
      <c r="VZF403" s="455"/>
      <c r="VZG403" s="403"/>
      <c r="VZH403" s="403"/>
      <c r="VZI403" s="473"/>
      <c r="VZJ403" s="472"/>
      <c r="VZK403" s="403"/>
      <c r="VZL403" s="358"/>
      <c r="VZM403" s="474"/>
      <c r="VZN403" s="455"/>
      <c r="VZO403" s="403"/>
      <c r="VZP403" s="403"/>
      <c r="VZQ403" s="473"/>
      <c r="VZR403" s="472"/>
      <c r="VZS403" s="403"/>
      <c r="VZT403" s="358"/>
      <c r="VZU403" s="474"/>
      <c r="VZV403" s="455"/>
      <c r="VZW403" s="403"/>
      <c r="VZX403" s="403"/>
      <c r="VZY403" s="473"/>
      <c r="VZZ403" s="472"/>
      <c r="WAA403" s="403"/>
      <c r="WAB403" s="358"/>
      <c r="WAC403" s="474"/>
      <c r="WAD403" s="455"/>
      <c r="WAE403" s="403"/>
      <c r="WAF403" s="403"/>
      <c r="WAG403" s="473"/>
      <c r="WAH403" s="472"/>
      <c r="WAI403" s="403"/>
      <c r="WAJ403" s="358"/>
      <c r="WAK403" s="474"/>
      <c r="WAL403" s="455"/>
      <c r="WAM403" s="403"/>
      <c r="WAN403" s="403"/>
      <c r="WAO403" s="473"/>
      <c r="WAP403" s="472"/>
      <c r="WAQ403" s="403"/>
      <c r="WAR403" s="358"/>
      <c r="WAS403" s="474"/>
      <c r="WAT403" s="455"/>
      <c r="WAU403" s="403"/>
      <c r="WAV403" s="403"/>
      <c r="WAW403" s="473"/>
      <c r="WAX403" s="472"/>
      <c r="WAY403" s="403"/>
      <c r="WAZ403" s="358"/>
      <c r="WBA403" s="474"/>
      <c r="WBB403" s="455"/>
      <c r="WBC403" s="403"/>
      <c r="WBD403" s="403"/>
      <c r="WBE403" s="473"/>
      <c r="WBF403" s="472"/>
      <c r="WBG403" s="403"/>
      <c r="WBH403" s="358"/>
      <c r="WBI403" s="474"/>
      <c r="WBJ403" s="455"/>
      <c r="WBK403" s="403"/>
      <c r="WBL403" s="403"/>
      <c r="WBM403" s="473"/>
      <c r="WBN403" s="472"/>
      <c r="WBO403" s="403"/>
      <c r="WBP403" s="358"/>
      <c r="WBQ403" s="474"/>
      <c r="WBR403" s="455"/>
      <c r="WBS403" s="403"/>
      <c r="WBT403" s="403"/>
      <c r="WBU403" s="473"/>
      <c r="WBV403" s="472"/>
      <c r="WBW403" s="403"/>
      <c r="WBX403" s="358"/>
      <c r="WBY403" s="474"/>
      <c r="WBZ403" s="455"/>
      <c r="WCA403" s="403"/>
      <c r="WCB403" s="403"/>
      <c r="WCC403" s="473"/>
      <c r="WCD403" s="472"/>
      <c r="WCE403" s="403"/>
      <c r="WCF403" s="358"/>
      <c r="WCG403" s="474"/>
      <c r="WCH403" s="455"/>
      <c r="WCI403" s="403"/>
      <c r="WCJ403" s="403"/>
      <c r="WCK403" s="473"/>
      <c r="WCL403" s="472"/>
      <c r="WCM403" s="403"/>
      <c r="WCN403" s="358"/>
      <c r="WCO403" s="474"/>
      <c r="WCP403" s="455"/>
      <c r="WCQ403" s="403"/>
      <c r="WCR403" s="403"/>
      <c r="WCS403" s="473"/>
      <c r="WCT403" s="472"/>
      <c r="WCU403" s="403"/>
      <c r="WCV403" s="358"/>
      <c r="WCW403" s="474"/>
      <c r="WCX403" s="455"/>
      <c r="WCY403" s="403"/>
      <c r="WCZ403" s="403"/>
      <c r="WDA403" s="473"/>
      <c r="WDB403" s="472"/>
      <c r="WDC403" s="403"/>
      <c r="WDD403" s="358"/>
      <c r="WDE403" s="474"/>
      <c r="WDF403" s="455"/>
      <c r="WDG403" s="403"/>
      <c r="WDH403" s="403"/>
      <c r="WDI403" s="473"/>
      <c r="WDJ403" s="472"/>
      <c r="WDK403" s="403"/>
      <c r="WDL403" s="358"/>
      <c r="WDM403" s="474"/>
      <c r="WDN403" s="455"/>
      <c r="WDO403" s="403"/>
      <c r="WDP403" s="403"/>
      <c r="WDQ403" s="473"/>
      <c r="WDR403" s="472"/>
      <c r="WDS403" s="403"/>
      <c r="WDT403" s="358"/>
      <c r="WDU403" s="474"/>
      <c r="WDV403" s="455"/>
      <c r="WDW403" s="403"/>
      <c r="WDX403" s="403"/>
      <c r="WDY403" s="473"/>
      <c r="WDZ403" s="472"/>
      <c r="WEA403" s="403"/>
      <c r="WEB403" s="358"/>
      <c r="WEC403" s="474"/>
      <c r="WED403" s="455"/>
      <c r="WEE403" s="403"/>
      <c r="WEF403" s="403"/>
      <c r="WEG403" s="473"/>
      <c r="WEH403" s="472"/>
      <c r="WEI403" s="403"/>
      <c r="WEJ403" s="358"/>
      <c r="WEK403" s="474"/>
      <c r="WEL403" s="455"/>
      <c r="WEM403" s="403"/>
      <c r="WEN403" s="403"/>
      <c r="WEO403" s="473"/>
      <c r="WEP403" s="472"/>
      <c r="WEQ403" s="403"/>
      <c r="WER403" s="358"/>
      <c r="WES403" s="474"/>
      <c r="WET403" s="455"/>
      <c r="WEU403" s="403"/>
      <c r="WEV403" s="403"/>
      <c r="WEW403" s="473"/>
      <c r="WEX403" s="472"/>
      <c r="WEY403" s="403"/>
      <c r="WEZ403" s="358"/>
      <c r="WFA403" s="474"/>
      <c r="WFB403" s="455"/>
      <c r="WFC403" s="403"/>
      <c r="WFD403" s="403"/>
      <c r="WFE403" s="473"/>
      <c r="WFF403" s="472"/>
      <c r="WFG403" s="403"/>
      <c r="WFH403" s="358"/>
      <c r="WFI403" s="474"/>
      <c r="WFJ403" s="455"/>
      <c r="WFK403" s="403"/>
      <c r="WFL403" s="403"/>
      <c r="WFM403" s="473"/>
      <c r="WFN403" s="472"/>
      <c r="WFO403" s="403"/>
      <c r="WFP403" s="358"/>
      <c r="WFQ403" s="474"/>
      <c r="WFR403" s="455"/>
      <c r="WFS403" s="403"/>
      <c r="WFT403" s="403"/>
      <c r="WFU403" s="473"/>
      <c r="WFV403" s="472"/>
      <c r="WFW403" s="403"/>
      <c r="WFX403" s="358"/>
      <c r="WFY403" s="474"/>
      <c r="WFZ403" s="455"/>
      <c r="WGA403" s="403"/>
      <c r="WGB403" s="403"/>
      <c r="WGC403" s="473"/>
      <c r="WGD403" s="472"/>
      <c r="WGE403" s="403"/>
      <c r="WGF403" s="358"/>
      <c r="WGG403" s="474"/>
      <c r="WGH403" s="455"/>
      <c r="WGI403" s="403"/>
      <c r="WGJ403" s="403"/>
      <c r="WGK403" s="473"/>
      <c r="WGL403" s="472"/>
      <c r="WGM403" s="403"/>
      <c r="WGN403" s="358"/>
      <c r="WGO403" s="474"/>
      <c r="WGP403" s="455"/>
      <c r="WGQ403" s="403"/>
      <c r="WGR403" s="403"/>
      <c r="WGS403" s="473"/>
      <c r="WGT403" s="472"/>
      <c r="WGU403" s="403"/>
      <c r="WGV403" s="358"/>
      <c r="WGW403" s="474"/>
      <c r="WGX403" s="455"/>
      <c r="WGY403" s="403"/>
      <c r="WGZ403" s="403"/>
      <c r="WHA403" s="473"/>
      <c r="WHB403" s="472"/>
      <c r="WHC403" s="403"/>
      <c r="WHD403" s="358"/>
      <c r="WHE403" s="474"/>
      <c r="WHF403" s="455"/>
      <c r="WHG403" s="403"/>
      <c r="WHH403" s="403"/>
      <c r="WHI403" s="473"/>
      <c r="WHJ403" s="472"/>
      <c r="WHK403" s="403"/>
      <c r="WHL403" s="358"/>
      <c r="WHM403" s="474"/>
      <c r="WHN403" s="455"/>
      <c r="WHO403" s="403"/>
      <c r="WHP403" s="403"/>
      <c r="WHQ403" s="473"/>
      <c r="WHR403" s="472"/>
      <c r="WHS403" s="403"/>
      <c r="WHT403" s="358"/>
      <c r="WHU403" s="474"/>
      <c r="WHV403" s="455"/>
      <c r="WHW403" s="403"/>
      <c r="WHX403" s="403"/>
      <c r="WHY403" s="473"/>
      <c r="WHZ403" s="472"/>
      <c r="WIA403" s="403"/>
      <c r="WIB403" s="358"/>
      <c r="WIC403" s="474"/>
      <c r="WID403" s="455"/>
      <c r="WIE403" s="403"/>
      <c r="WIF403" s="403"/>
      <c r="WIG403" s="473"/>
      <c r="WIH403" s="472"/>
      <c r="WII403" s="403"/>
      <c r="WIJ403" s="358"/>
      <c r="WIK403" s="474"/>
      <c r="WIL403" s="455"/>
      <c r="WIM403" s="403"/>
      <c r="WIN403" s="403"/>
      <c r="WIO403" s="473"/>
      <c r="WIP403" s="472"/>
      <c r="WIQ403" s="403"/>
      <c r="WIR403" s="358"/>
      <c r="WIS403" s="474"/>
      <c r="WIT403" s="455"/>
      <c r="WIU403" s="403"/>
      <c r="WIV403" s="403"/>
      <c r="WIW403" s="473"/>
      <c r="WIX403" s="472"/>
      <c r="WIY403" s="403"/>
      <c r="WIZ403" s="358"/>
      <c r="WJA403" s="474"/>
      <c r="WJB403" s="455"/>
      <c r="WJC403" s="403"/>
      <c r="WJD403" s="403"/>
      <c r="WJE403" s="473"/>
      <c r="WJF403" s="472"/>
      <c r="WJG403" s="403"/>
      <c r="WJH403" s="358"/>
      <c r="WJI403" s="474"/>
      <c r="WJJ403" s="455"/>
      <c r="WJK403" s="403"/>
      <c r="WJL403" s="403"/>
      <c r="WJM403" s="473"/>
      <c r="WJN403" s="472"/>
      <c r="WJO403" s="403"/>
      <c r="WJP403" s="358"/>
      <c r="WJQ403" s="474"/>
      <c r="WJR403" s="455"/>
      <c r="WJS403" s="403"/>
      <c r="WJT403" s="403"/>
      <c r="WJU403" s="473"/>
      <c r="WJV403" s="472"/>
      <c r="WJW403" s="403"/>
      <c r="WJX403" s="358"/>
      <c r="WJY403" s="474"/>
      <c r="WJZ403" s="455"/>
      <c r="WKA403" s="403"/>
      <c r="WKB403" s="403"/>
      <c r="WKC403" s="473"/>
      <c r="WKD403" s="472"/>
      <c r="WKE403" s="403"/>
      <c r="WKF403" s="358"/>
      <c r="WKG403" s="474"/>
      <c r="WKH403" s="455"/>
      <c r="WKI403" s="403"/>
      <c r="WKJ403" s="403"/>
      <c r="WKK403" s="473"/>
      <c r="WKL403" s="472"/>
      <c r="WKM403" s="403"/>
      <c r="WKN403" s="358"/>
      <c r="WKO403" s="474"/>
      <c r="WKP403" s="455"/>
      <c r="WKQ403" s="403"/>
      <c r="WKR403" s="403"/>
      <c r="WKS403" s="473"/>
      <c r="WKT403" s="472"/>
      <c r="WKU403" s="403"/>
      <c r="WKV403" s="358"/>
      <c r="WKW403" s="474"/>
      <c r="WKX403" s="455"/>
      <c r="WKY403" s="403"/>
      <c r="WKZ403" s="403"/>
      <c r="WLA403" s="473"/>
      <c r="WLB403" s="472"/>
      <c r="WLC403" s="403"/>
      <c r="WLD403" s="358"/>
      <c r="WLE403" s="474"/>
      <c r="WLF403" s="455"/>
      <c r="WLG403" s="403"/>
      <c r="WLH403" s="403"/>
      <c r="WLI403" s="473"/>
      <c r="WLJ403" s="472"/>
      <c r="WLK403" s="403"/>
      <c r="WLL403" s="358"/>
      <c r="WLM403" s="474"/>
      <c r="WLN403" s="455"/>
      <c r="WLO403" s="403"/>
      <c r="WLP403" s="403"/>
      <c r="WLQ403" s="473"/>
      <c r="WLR403" s="472"/>
      <c r="WLS403" s="403"/>
      <c r="WLT403" s="358"/>
      <c r="WLU403" s="474"/>
      <c r="WLV403" s="455"/>
      <c r="WLW403" s="403"/>
      <c r="WLX403" s="403"/>
      <c r="WLY403" s="473"/>
      <c r="WLZ403" s="472"/>
      <c r="WMA403" s="403"/>
      <c r="WMB403" s="358"/>
      <c r="WMC403" s="474"/>
      <c r="WMD403" s="455"/>
      <c r="WME403" s="403"/>
      <c r="WMF403" s="403"/>
      <c r="WMG403" s="473"/>
      <c r="WMH403" s="472"/>
      <c r="WMI403" s="403"/>
      <c r="WMJ403" s="358"/>
      <c r="WMK403" s="474"/>
      <c r="WML403" s="455"/>
      <c r="WMM403" s="403"/>
      <c r="WMN403" s="403"/>
      <c r="WMO403" s="473"/>
      <c r="WMP403" s="472"/>
      <c r="WMQ403" s="403"/>
      <c r="WMR403" s="358"/>
      <c r="WMS403" s="474"/>
      <c r="WMT403" s="455"/>
      <c r="WMU403" s="403"/>
      <c r="WMV403" s="403"/>
      <c r="WMW403" s="473"/>
      <c r="WMX403" s="472"/>
      <c r="WMY403" s="403"/>
      <c r="WMZ403" s="358"/>
      <c r="WNA403" s="474"/>
      <c r="WNB403" s="455"/>
      <c r="WNC403" s="403"/>
      <c r="WND403" s="403"/>
      <c r="WNE403" s="473"/>
      <c r="WNF403" s="472"/>
      <c r="WNG403" s="403"/>
      <c r="WNH403" s="358"/>
      <c r="WNI403" s="474"/>
      <c r="WNJ403" s="455"/>
      <c r="WNK403" s="403"/>
      <c r="WNL403" s="403"/>
      <c r="WNM403" s="473"/>
      <c r="WNN403" s="472"/>
      <c r="WNO403" s="403"/>
      <c r="WNP403" s="358"/>
      <c r="WNQ403" s="474"/>
      <c r="WNR403" s="455"/>
      <c r="WNS403" s="403"/>
      <c r="WNT403" s="403"/>
      <c r="WNU403" s="473"/>
      <c r="WNV403" s="472"/>
      <c r="WNW403" s="403"/>
      <c r="WNX403" s="358"/>
      <c r="WNY403" s="474"/>
      <c r="WNZ403" s="455"/>
      <c r="WOA403" s="403"/>
      <c r="WOB403" s="403"/>
      <c r="WOC403" s="473"/>
      <c r="WOD403" s="472"/>
      <c r="WOE403" s="403"/>
      <c r="WOF403" s="358"/>
      <c r="WOG403" s="474"/>
      <c r="WOH403" s="455"/>
      <c r="WOI403" s="403"/>
      <c r="WOJ403" s="403"/>
      <c r="WOK403" s="473"/>
      <c r="WOL403" s="472"/>
      <c r="WOM403" s="403"/>
      <c r="WON403" s="358"/>
      <c r="WOO403" s="474"/>
      <c r="WOP403" s="455"/>
      <c r="WOQ403" s="403"/>
      <c r="WOR403" s="403"/>
      <c r="WOS403" s="473"/>
      <c r="WOT403" s="472"/>
      <c r="WOU403" s="403"/>
      <c r="WOV403" s="358"/>
      <c r="WOW403" s="474"/>
      <c r="WOX403" s="455"/>
      <c r="WOY403" s="403"/>
      <c r="WOZ403" s="403"/>
      <c r="WPA403" s="473"/>
      <c r="WPB403" s="472"/>
      <c r="WPC403" s="403"/>
      <c r="WPD403" s="358"/>
      <c r="WPE403" s="474"/>
      <c r="WPF403" s="455"/>
      <c r="WPG403" s="403"/>
      <c r="WPH403" s="403"/>
      <c r="WPI403" s="473"/>
      <c r="WPJ403" s="472"/>
      <c r="WPK403" s="403"/>
      <c r="WPL403" s="358"/>
      <c r="WPM403" s="474"/>
      <c r="WPN403" s="455"/>
      <c r="WPO403" s="403"/>
      <c r="WPP403" s="403"/>
      <c r="WPQ403" s="473"/>
      <c r="WPR403" s="472"/>
      <c r="WPS403" s="403"/>
      <c r="WPT403" s="358"/>
      <c r="WPU403" s="474"/>
      <c r="WPV403" s="455"/>
      <c r="WPW403" s="403"/>
      <c r="WPX403" s="403"/>
      <c r="WPY403" s="473"/>
      <c r="WPZ403" s="472"/>
      <c r="WQA403" s="403"/>
      <c r="WQB403" s="358"/>
      <c r="WQC403" s="474"/>
      <c r="WQD403" s="455"/>
      <c r="WQE403" s="403"/>
      <c r="WQF403" s="403"/>
      <c r="WQG403" s="473"/>
      <c r="WQH403" s="472"/>
      <c r="WQI403" s="403"/>
      <c r="WQJ403" s="358"/>
      <c r="WQK403" s="474"/>
      <c r="WQL403" s="455"/>
      <c r="WQM403" s="403"/>
      <c r="WQN403" s="403"/>
      <c r="WQO403" s="473"/>
      <c r="WQP403" s="472"/>
      <c r="WQQ403" s="403"/>
      <c r="WQR403" s="358"/>
      <c r="WQS403" s="474"/>
      <c r="WQT403" s="455"/>
      <c r="WQU403" s="403"/>
      <c r="WQV403" s="403"/>
      <c r="WQW403" s="473"/>
      <c r="WQX403" s="472"/>
      <c r="WQY403" s="403"/>
      <c r="WQZ403" s="358"/>
      <c r="WRA403" s="474"/>
      <c r="WRB403" s="455"/>
      <c r="WRC403" s="403"/>
      <c r="WRD403" s="403"/>
      <c r="WRE403" s="473"/>
      <c r="WRF403" s="472"/>
      <c r="WRG403" s="403"/>
      <c r="WRH403" s="358"/>
      <c r="WRI403" s="474"/>
      <c r="WRJ403" s="455"/>
      <c r="WRK403" s="403"/>
      <c r="WRL403" s="403"/>
      <c r="WRM403" s="473"/>
      <c r="WRN403" s="472"/>
      <c r="WRO403" s="403"/>
      <c r="WRP403" s="358"/>
      <c r="WRQ403" s="474"/>
      <c r="WRR403" s="455"/>
      <c r="WRS403" s="403"/>
      <c r="WRT403" s="403"/>
      <c r="WRU403" s="473"/>
      <c r="WRV403" s="472"/>
      <c r="WRW403" s="403"/>
      <c r="WRX403" s="358"/>
      <c r="WRY403" s="474"/>
      <c r="WRZ403" s="455"/>
      <c r="WSA403" s="403"/>
      <c r="WSB403" s="403"/>
      <c r="WSC403" s="473"/>
      <c r="WSD403" s="472"/>
      <c r="WSE403" s="403"/>
      <c r="WSF403" s="358"/>
      <c r="WSG403" s="474"/>
      <c r="WSH403" s="455"/>
      <c r="WSI403" s="403"/>
      <c r="WSJ403" s="403"/>
      <c r="WSK403" s="473"/>
      <c r="WSL403" s="472"/>
      <c r="WSM403" s="403"/>
      <c r="WSN403" s="358"/>
      <c r="WSO403" s="474"/>
      <c r="WSP403" s="455"/>
      <c r="WSQ403" s="403"/>
      <c r="WSR403" s="403"/>
      <c r="WSS403" s="473"/>
      <c r="WST403" s="472"/>
      <c r="WSU403" s="403"/>
      <c r="WSV403" s="358"/>
      <c r="WSW403" s="474"/>
      <c r="WSX403" s="455"/>
      <c r="WSY403" s="403"/>
      <c r="WSZ403" s="403"/>
      <c r="WTA403" s="473"/>
      <c r="WTB403" s="472"/>
      <c r="WTC403" s="403"/>
      <c r="WTD403" s="358"/>
      <c r="WTE403" s="474"/>
      <c r="WTF403" s="455"/>
      <c r="WTG403" s="403"/>
      <c r="WTH403" s="403"/>
      <c r="WTI403" s="473"/>
      <c r="WTJ403" s="472"/>
      <c r="WTK403" s="403"/>
      <c r="WTL403" s="358"/>
      <c r="WTM403" s="474"/>
      <c r="WTN403" s="455"/>
      <c r="WTO403" s="403"/>
      <c r="WTP403" s="403"/>
      <c r="WTQ403" s="473"/>
      <c r="WTR403" s="472"/>
      <c r="WTS403" s="403"/>
      <c r="WTT403" s="358"/>
      <c r="WTU403" s="474"/>
      <c r="WTV403" s="455"/>
      <c r="WTW403" s="403"/>
      <c r="WTX403" s="403"/>
      <c r="WTY403" s="473"/>
      <c r="WTZ403" s="472"/>
      <c r="WUA403" s="403"/>
      <c r="WUB403" s="358"/>
      <c r="WUC403" s="474"/>
      <c r="WUD403" s="455"/>
      <c r="WUE403" s="403"/>
      <c r="WUF403" s="403"/>
      <c r="WUG403" s="473"/>
      <c r="WUH403" s="472"/>
      <c r="WUI403" s="403"/>
      <c r="WUJ403" s="358"/>
      <c r="WUK403" s="474"/>
      <c r="WUL403" s="455"/>
      <c r="WUM403" s="403"/>
      <c r="WUN403" s="403"/>
      <c r="WUO403" s="473"/>
      <c r="WUP403" s="472"/>
      <c r="WUQ403" s="403"/>
      <c r="WUR403" s="358"/>
      <c r="WUS403" s="474"/>
      <c r="WUT403" s="455"/>
      <c r="WUU403" s="403"/>
      <c r="WUV403" s="403"/>
      <c r="WUW403" s="473"/>
      <c r="WUX403" s="472"/>
      <c r="WUY403" s="403"/>
      <c r="WUZ403" s="358"/>
      <c r="WVA403" s="474"/>
      <c r="WVB403" s="455"/>
      <c r="WVC403" s="403"/>
      <c r="WVD403" s="403"/>
      <c r="WVE403" s="473"/>
      <c r="WVF403" s="472"/>
      <c r="WVG403" s="403"/>
      <c r="WVH403" s="358"/>
      <c r="WVI403" s="474"/>
      <c r="WVJ403" s="455"/>
      <c r="WVK403" s="403"/>
      <c r="WVL403" s="403"/>
      <c r="WVM403" s="473"/>
      <c r="WVN403" s="472"/>
      <c r="WVO403" s="403"/>
      <c r="WVP403" s="358"/>
      <c r="WVQ403" s="474"/>
      <c r="WVR403" s="455"/>
      <c r="WVS403" s="403"/>
      <c r="WVT403" s="403"/>
      <c r="WVU403" s="473"/>
      <c r="WVV403" s="472"/>
      <c r="WVW403" s="403"/>
      <c r="WVX403" s="358"/>
      <c r="WVY403" s="474"/>
      <c r="WVZ403" s="455"/>
      <c r="WWA403" s="403"/>
      <c r="WWB403" s="403"/>
      <c r="WWC403" s="473"/>
      <c r="WWD403" s="472"/>
      <c r="WWE403" s="403"/>
      <c r="WWF403" s="358"/>
      <c r="WWG403" s="474"/>
      <c r="WWH403" s="455"/>
      <c r="WWI403" s="403"/>
      <c r="WWJ403" s="403"/>
      <c r="WWK403" s="473"/>
      <c r="WWL403" s="472"/>
      <c r="WWM403" s="403"/>
      <c r="WWN403" s="358"/>
      <c r="WWO403" s="474"/>
      <c r="WWP403" s="455"/>
      <c r="WWQ403" s="403"/>
      <c r="WWR403" s="403"/>
      <c r="WWS403" s="473"/>
      <c r="WWT403" s="472"/>
      <c r="WWU403" s="403"/>
      <c r="WWV403" s="358"/>
      <c r="WWW403" s="474"/>
      <c r="WWX403" s="455"/>
      <c r="WWY403" s="403"/>
      <c r="WWZ403" s="403"/>
      <c r="WXA403" s="473"/>
      <c r="WXB403" s="472"/>
      <c r="WXC403" s="403"/>
      <c r="WXD403" s="358"/>
      <c r="WXE403" s="474"/>
      <c r="WXF403" s="455"/>
      <c r="WXG403" s="403"/>
      <c r="WXH403" s="403"/>
      <c r="WXI403" s="473"/>
      <c r="WXJ403" s="472"/>
      <c r="WXK403" s="403"/>
      <c r="WXL403" s="358"/>
      <c r="WXM403" s="474"/>
      <c r="WXN403" s="455"/>
      <c r="WXO403" s="403"/>
      <c r="WXP403" s="403"/>
      <c r="WXQ403" s="473"/>
      <c r="WXR403" s="472"/>
      <c r="WXS403" s="403"/>
      <c r="WXT403" s="358"/>
      <c r="WXU403" s="474"/>
      <c r="WXV403" s="455"/>
      <c r="WXW403" s="403"/>
      <c r="WXX403" s="403"/>
      <c r="WXY403" s="473"/>
      <c r="WXZ403" s="472"/>
      <c r="WYA403" s="403"/>
      <c r="WYB403" s="358"/>
      <c r="WYC403" s="474"/>
      <c r="WYD403" s="455"/>
      <c r="WYE403" s="403"/>
      <c r="WYF403" s="403"/>
      <c r="WYG403" s="473"/>
      <c r="WYH403" s="472"/>
      <c r="WYI403" s="403"/>
      <c r="WYJ403" s="358"/>
      <c r="WYK403" s="474"/>
      <c r="WYL403" s="455"/>
      <c r="WYM403" s="403"/>
      <c r="WYN403" s="403"/>
      <c r="WYO403" s="473"/>
      <c r="WYP403" s="472"/>
      <c r="WYQ403" s="403"/>
      <c r="WYR403" s="358"/>
      <c r="WYS403" s="474"/>
      <c r="WYT403" s="455"/>
      <c r="WYU403" s="403"/>
      <c r="WYV403" s="403"/>
      <c r="WYW403" s="473"/>
      <c r="WYX403" s="472"/>
      <c r="WYY403" s="403"/>
      <c r="WYZ403" s="358"/>
      <c r="WZA403" s="474"/>
      <c r="WZB403" s="455"/>
      <c r="WZC403" s="403"/>
      <c r="WZD403" s="403"/>
      <c r="WZE403" s="473"/>
      <c r="WZF403" s="472"/>
      <c r="WZG403" s="403"/>
      <c r="WZH403" s="358"/>
      <c r="WZI403" s="474"/>
      <c r="WZJ403" s="455"/>
      <c r="WZK403" s="403"/>
      <c r="WZL403" s="403"/>
      <c r="WZM403" s="473"/>
      <c r="WZN403" s="472"/>
      <c r="WZO403" s="403"/>
      <c r="WZP403" s="358"/>
      <c r="WZQ403" s="474"/>
      <c r="WZR403" s="455"/>
      <c r="WZS403" s="403"/>
      <c r="WZT403" s="403"/>
      <c r="WZU403" s="473"/>
      <c r="WZV403" s="472"/>
      <c r="WZW403" s="403"/>
      <c r="WZX403" s="358"/>
      <c r="WZY403" s="474"/>
      <c r="WZZ403" s="455"/>
      <c r="XAA403" s="403"/>
      <c r="XAB403" s="403"/>
      <c r="XAC403" s="473"/>
      <c r="XAD403" s="472"/>
      <c r="XAE403" s="403"/>
      <c r="XAF403" s="358"/>
      <c r="XAG403" s="474"/>
      <c r="XAH403" s="455"/>
      <c r="XAI403" s="403"/>
      <c r="XAJ403" s="403"/>
      <c r="XAK403" s="473"/>
      <c r="XAL403" s="472"/>
      <c r="XAM403" s="403"/>
      <c r="XAN403" s="358"/>
      <c r="XAO403" s="474"/>
      <c r="XAP403" s="455"/>
      <c r="XAQ403" s="403"/>
      <c r="XAR403" s="403"/>
      <c r="XAS403" s="473"/>
      <c r="XAT403" s="472"/>
      <c r="XAU403" s="403"/>
      <c r="XAV403" s="358"/>
      <c r="XAW403" s="474"/>
      <c r="XAX403" s="455"/>
      <c r="XAY403" s="403"/>
      <c r="XAZ403" s="403"/>
      <c r="XBA403" s="473"/>
      <c r="XBB403" s="472"/>
      <c r="XBC403" s="403"/>
      <c r="XBD403" s="358"/>
      <c r="XBE403" s="474"/>
      <c r="XBF403" s="455"/>
      <c r="XBG403" s="403"/>
      <c r="XBH403" s="403"/>
      <c r="XBI403" s="473"/>
      <c r="XBJ403" s="472"/>
      <c r="XBK403" s="403"/>
      <c r="XBL403" s="358"/>
      <c r="XBM403" s="474"/>
      <c r="XBN403" s="455"/>
      <c r="XBO403" s="403"/>
      <c r="XBP403" s="403"/>
      <c r="XBQ403" s="473"/>
      <c r="XBR403" s="472"/>
      <c r="XBS403" s="403"/>
      <c r="XBT403" s="358"/>
      <c r="XBU403" s="474"/>
      <c r="XBV403" s="455"/>
      <c r="XBW403" s="403"/>
      <c r="XBX403" s="403"/>
      <c r="XBY403" s="473"/>
      <c r="XBZ403" s="472"/>
      <c r="XCA403" s="403"/>
      <c r="XCB403" s="358"/>
      <c r="XCC403" s="474"/>
      <c r="XCD403" s="455"/>
      <c r="XCE403" s="403"/>
      <c r="XCF403" s="403"/>
      <c r="XCG403" s="473"/>
      <c r="XCH403" s="472"/>
      <c r="XCI403" s="403"/>
      <c r="XCJ403" s="358"/>
      <c r="XCK403" s="474"/>
      <c r="XCL403" s="455"/>
      <c r="XCM403" s="403"/>
      <c r="XCN403" s="403"/>
      <c r="XCO403" s="473"/>
      <c r="XCP403" s="472"/>
      <c r="XCQ403" s="403"/>
      <c r="XCR403" s="358"/>
      <c r="XCS403" s="474"/>
      <c r="XCT403" s="455"/>
      <c r="XCU403" s="403"/>
      <c r="XCV403" s="403"/>
      <c r="XCW403" s="473"/>
      <c r="XCX403" s="472"/>
      <c r="XCY403" s="403"/>
      <c r="XCZ403" s="358"/>
      <c r="XDA403" s="474"/>
      <c r="XDB403" s="455"/>
      <c r="XDC403" s="403"/>
      <c r="XDD403" s="403"/>
      <c r="XDE403" s="473"/>
      <c r="XDF403" s="472"/>
      <c r="XDG403" s="403"/>
      <c r="XDH403" s="358"/>
      <c r="XDI403" s="474"/>
      <c r="XDJ403" s="455"/>
      <c r="XDK403" s="403"/>
      <c r="XDL403" s="403"/>
      <c r="XDM403" s="473"/>
      <c r="XDN403" s="472"/>
      <c r="XDO403" s="403"/>
      <c r="XDP403" s="358"/>
      <c r="XDQ403" s="474"/>
      <c r="XDR403" s="455"/>
      <c r="XDS403" s="403"/>
      <c r="XDT403" s="403"/>
      <c r="XDU403" s="473"/>
      <c r="XDV403" s="472"/>
      <c r="XDW403" s="403"/>
      <c r="XDX403" s="358"/>
      <c r="XDY403" s="474"/>
      <c r="XDZ403" s="455"/>
      <c r="XEA403" s="403"/>
      <c r="XEB403" s="403"/>
      <c r="XEC403" s="473"/>
      <c r="XED403" s="472"/>
      <c r="XEE403" s="403"/>
      <c r="XEF403" s="358"/>
      <c r="XEG403" s="474"/>
      <c r="XEH403" s="455"/>
      <c r="XEI403" s="403"/>
      <c r="XEJ403" s="403"/>
      <c r="XEK403" s="473"/>
      <c r="XEL403" s="472"/>
      <c r="XEM403" s="403"/>
      <c r="XEN403" s="358"/>
      <c r="XEO403" s="474"/>
      <c r="XEP403" s="455"/>
      <c r="XEQ403" s="403"/>
      <c r="XER403" s="403"/>
      <c r="XES403" s="473"/>
      <c r="XET403" s="472"/>
      <c r="XEU403" s="403"/>
      <c r="XEV403" s="358"/>
      <c r="XEW403" s="474"/>
      <c r="XEX403" s="455"/>
      <c r="XEY403" s="403"/>
      <c r="XEZ403" s="403"/>
      <c r="XFA403" s="473"/>
      <c r="XFB403" s="472"/>
      <c r="XFC403" s="403"/>
      <c r="XFD403" s="358"/>
    </row>
    <row r="404" spans="1:16384" ht="12.75" customHeight="1" x14ac:dyDescent="0.35">
      <c r="A404" s="22">
        <v>401</v>
      </c>
      <c r="B404" s="324"/>
      <c r="C404" s="95">
        <v>45116</v>
      </c>
      <c r="D404" s="63" t="s">
        <v>102</v>
      </c>
      <c r="E404" s="533" t="str">
        <f>VLOOKUP(M404,Teams,2)</f>
        <v>GREENWICH PUMAS FC 50</v>
      </c>
      <c r="F404" s="533" t="str">
        <f>VLOOKUP(N404,Teams,2)</f>
        <v>DYNAMO SC</v>
      </c>
      <c r="G404" s="464">
        <v>50</v>
      </c>
      <c r="H404" s="369">
        <f>VLOOKUP(E404,START_TIMES,2)</f>
        <v>0.33333333333333331</v>
      </c>
      <c r="I404" s="370" t="s">
        <v>944</v>
      </c>
      <c r="J404" s="73" t="s">
        <v>985</v>
      </c>
      <c r="K404" s="16"/>
      <c r="M404" s="330" t="s">
        <v>128</v>
      </c>
      <c r="N404" s="330" t="s">
        <v>126</v>
      </c>
      <c r="P404" s="85"/>
      <c r="Q404" s="85"/>
    </row>
    <row r="405" spans="1:16384" ht="14.5" x14ac:dyDescent="0.35">
      <c r="A405" s="22">
        <v>402</v>
      </c>
      <c r="B405" s="324" t="s">
        <v>0</v>
      </c>
      <c r="C405" s="95">
        <v>45116</v>
      </c>
      <c r="D405" s="306" t="s">
        <v>890</v>
      </c>
      <c r="E405" s="530" t="str">
        <f>VLOOKUP(M405,Teams,2)</f>
        <v>EAST HAVEN SC</v>
      </c>
      <c r="F405" s="530" t="str">
        <f>VLOOKUP(N405,Teams,2)</f>
        <v>NORWALK SPORT COLOMBIA 50</v>
      </c>
      <c r="G405" s="464">
        <v>15</v>
      </c>
      <c r="H405" s="369">
        <f>VLOOKUP(E405,START_TIMES,2)</f>
        <v>0.41666666666666702</v>
      </c>
      <c r="I405" s="370" t="str">
        <f>VLOOKUP(E405,fields,2)</f>
        <v>East Haven MS (G), East Haven</v>
      </c>
      <c r="J405" s="73" t="s">
        <v>975</v>
      </c>
      <c r="K405" s="16"/>
      <c r="M405" s="350" t="s">
        <v>134</v>
      </c>
      <c r="N405" s="350" t="s">
        <v>141</v>
      </c>
    </row>
    <row r="406" spans="1:16384" ht="14.5" x14ac:dyDescent="0.35">
      <c r="A406" s="22">
        <v>403</v>
      </c>
      <c r="B406" s="257" t="s">
        <v>0</v>
      </c>
      <c r="C406" s="95" t="s">
        <v>0</v>
      </c>
      <c r="D406" s="63" t="s">
        <v>0</v>
      </c>
      <c r="E406" s="533" t="s">
        <v>0</v>
      </c>
      <c r="F406" s="533" t="s">
        <v>0</v>
      </c>
      <c r="G406" s="465" t="s">
        <v>0</v>
      </c>
      <c r="H406" s="369" t="s">
        <v>0</v>
      </c>
      <c r="I406" s="370" t="s">
        <v>0</v>
      </c>
      <c r="J406" s="73" t="s">
        <v>0</v>
      </c>
      <c r="K406" s="16"/>
      <c r="M406" s="85"/>
      <c r="N406" s="85"/>
    </row>
    <row r="407" spans="1:16384" ht="14.5" x14ac:dyDescent="0.35">
      <c r="A407" s="22">
        <v>404</v>
      </c>
      <c r="B407" s="257" t="s">
        <v>0</v>
      </c>
      <c r="C407" s="95" t="s">
        <v>0</v>
      </c>
      <c r="D407" s="63" t="s">
        <v>0</v>
      </c>
      <c r="E407" s="533" t="s">
        <v>0</v>
      </c>
      <c r="F407" s="533" t="s">
        <v>0</v>
      </c>
      <c r="G407" s="465" t="s">
        <v>0</v>
      </c>
      <c r="H407" s="369" t="s">
        <v>0</v>
      </c>
      <c r="I407" s="370" t="s">
        <v>0</v>
      </c>
      <c r="J407" s="73" t="s">
        <v>0</v>
      </c>
      <c r="K407" s="16"/>
      <c r="M407" s="85"/>
      <c r="N407" s="85"/>
    </row>
    <row r="408" spans="1:16384" ht="18" customHeight="1" x14ac:dyDescent="0.25">
      <c r="A408" s="22">
        <v>405</v>
      </c>
      <c r="B408" s="320"/>
      <c r="C408" s="399" t="s">
        <v>912</v>
      </c>
      <c r="D408" s="400"/>
      <c r="E408" s="400"/>
      <c r="F408" s="400"/>
      <c r="G408" s="400"/>
      <c r="H408" s="400"/>
      <c r="I408" s="401"/>
      <c r="J408" s="321"/>
      <c r="K408" s="298"/>
      <c r="L408" s="298"/>
      <c r="M408" s="85"/>
      <c r="N408" s="85"/>
      <c r="P408" s="85"/>
      <c r="Q408" s="85"/>
    </row>
    <row r="409" spans="1:16384" ht="12.75" customHeight="1" x14ac:dyDescent="0.35">
      <c r="A409" s="22">
        <v>406</v>
      </c>
      <c r="B409" s="257" t="s">
        <v>0</v>
      </c>
      <c r="C409" s="95" t="s">
        <v>0</v>
      </c>
      <c r="D409" s="63" t="s">
        <v>0</v>
      </c>
      <c r="E409" s="533" t="s">
        <v>0</v>
      </c>
      <c r="F409" s="533" t="s">
        <v>0</v>
      </c>
      <c r="G409" s="465" t="s">
        <v>0</v>
      </c>
      <c r="H409" s="369" t="s">
        <v>0</v>
      </c>
      <c r="I409" s="370" t="s">
        <v>0</v>
      </c>
      <c r="J409" s="73" t="s">
        <v>0</v>
      </c>
      <c r="K409" s="16"/>
      <c r="M409" s="85"/>
      <c r="N409" s="85"/>
      <c r="P409" s="85"/>
      <c r="Q409" s="85"/>
    </row>
    <row r="410" spans="1:16384" ht="12.75" customHeight="1" x14ac:dyDescent="0.35">
      <c r="A410" s="22">
        <v>407</v>
      </c>
      <c r="B410" s="257">
        <v>10</v>
      </c>
      <c r="C410" s="95">
        <v>45158</v>
      </c>
      <c r="D410" s="69" t="s">
        <v>10</v>
      </c>
      <c r="E410" s="533" t="str">
        <f t="shared" ref="E410:F414" si="69">VLOOKUP(M410,Teams,2)</f>
        <v>DANBURY UNITED</v>
      </c>
      <c r="F410" s="533" t="str">
        <f t="shared" si="69"/>
        <v>NEWTOWN SALTY DOGS</v>
      </c>
      <c r="G410" s="464">
        <v>61</v>
      </c>
      <c r="H410" s="369">
        <f>VLOOKUP(E410,START_TIMES,2)</f>
        <v>0.375</v>
      </c>
      <c r="I410" s="370" t="str">
        <f>VLOOKUP(E410,FallFields1,2)</f>
        <v>Portuguese Cultural Center (G), Danbury</v>
      </c>
      <c r="J410" s="73"/>
      <c r="K410" s="16"/>
      <c r="M410" s="85" t="s">
        <v>93</v>
      </c>
      <c r="N410" s="85" t="s">
        <v>92</v>
      </c>
      <c r="P410" s="85"/>
      <c r="Q410" s="85"/>
    </row>
    <row r="411" spans="1:16384" ht="12.75" customHeight="1" x14ac:dyDescent="0.35">
      <c r="A411" s="22">
        <v>408</v>
      </c>
      <c r="B411" s="257">
        <v>10</v>
      </c>
      <c r="C411" s="95">
        <v>45158</v>
      </c>
      <c r="D411" s="69" t="s">
        <v>10</v>
      </c>
      <c r="E411" s="533" t="str">
        <f t="shared" si="69"/>
        <v>HAMDEN ALL STARS</v>
      </c>
      <c r="F411" s="533" t="str">
        <f t="shared" si="69"/>
        <v>STAMFORD FC</v>
      </c>
      <c r="G411" s="464">
        <v>41</v>
      </c>
      <c r="H411" s="369">
        <f>VLOOKUP(E411,START_TIMES,2)</f>
        <v>0.41666666666666702</v>
      </c>
      <c r="I411" s="370" t="s">
        <v>978</v>
      </c>
      <c r="J411" s="73" t="s">
        <v>928</v>
      </c>
      <c r="K411" s="16"/>
      <c r="M411" s="85" t="s">
        <v>94</v>
      </c>
      <c r="N411" s="85" t="s">
        <v>95</v>
      </c>
      <c r="P411" s="85"/>
      <c r="Q411" s="85"/>
    </row>
    <row r="412" spans="1:16384" ht="12.75" customHeight="1" x14ac:dyDescent="0.35">
      <c r="A412" s="22">
        <v>409</v>
      </c>
      <c r="B412" s="257">
        <v>10</v>
      </c>
      <c r="C412" s="95">
        <v>45158</v>
      </c>
      <c r="D412" s="69" t="s">
        <v>10</v>
      </c>
      <c r="E412" s="533" t="str">
        <f t="shared" si="69"/>
        <v>CLINTON FC 30</v>
      </c>
      <c r="F412" s="533" t="str">
        <f t="shared" si="69"/>
        <v>CLUB NAPOLI 30</v>
      </c>
      <c r="G412" s="464">
        <v>15</v>
      </c>
      <c r="H412" s="369">
        <v>0.33333333333333331</v>
      </c>
      <c r="I412" s="370" t="s">
        <v>1011</v>
      </c>
      <c r="J412" s="73" t="s">
        <v>928</v>
      </c>
      <c r="K412" s="16"/>
      <c r="M412" s="85" t="s">
        <v>97</v>
      </c>
      <c r="N412" s="85" t="s">
        <v>96</v>
      </c>
      <c r="P412" s="85"/>
      <c r="Q412" s="85"/>
    </row>
    <row r="413" spans="1:16384" ht="12.75" customHeight="1" x14ac:dyDescent="0.35">
      <c r="A413" s="22">
        <v>410</v>
      </c>
      <c r="B413" s="257">
        <v>10</v>
      </c>
      <c r="C413" s="95">
        <v>45158</v>
      </c>
      <c r="D413" s="69" t="s">
        <v>10</v>
      </c>
      <c r="E413" s="533" t="str">
        <f t="shared" si="69"/>
        <v>GREENWICH FC 30</v>
      </c>
      <c r="F413" s="533" t="str">
        <f t="shared" si="69"/>
        <v>NORTH BRANFORD 30</v>
      </c>
      <c r="G413" s="464">
        <v>110</v>
      </c>
      <c r="H413" s="369">
        <v>0.41666666666666669</v>
      </c>
      <c r="I413" s="370" t="s">
        <v>944</v>
      </c>
      <c r="J413" s="73"/>
      <c r="K413" s="16"/>
      <c r="M413" s="85" t="s">
        <v>99</v>
      </c>
      <c r="N413" s="85" t="s">
        <v>98</v>
      </c>
      <c r="P413" s="85"/>
      <c r="Q413" s="85"/>
    </row>
    <row r="414" spans="1:16384" ht="12.75" customHeight="1" thickBot="1" x14ac:dyDescent="0.4">
      <c r="A414" s="22">
        <v>411</v>
      </c>
      <c r="B414" s="257">
        <v>10</v>
      </c>
      <c r="C414" s="95">
        <v>45158</v>
      </c>
      <c r="D414" s="69" t="s">
        <v>10</v>
      </c>
      <c r="E414" s="533" t="str">
        <f t="shared" si="69"/>
        <v>VASCO DA GAMA 30</v>
      </c>
      <c r="F414" s="533" t="str">
        <f t="shared" si="69"/>
        <v>NORWALK FC</v>
      </c>
      <c r="G414" s="464">
        <v>11</v>
      </c>
      <c r="H414" s="369">
        <v>0.33333333333333331</v>
      </c>
      <c r="I414" s="370" t="str">
        <f>VLOOKUP(E414,FallFields1,2)</f>
        <v>Veterans Memorial Park (T), Bridgeport</v>
      </c>
      <c r="J414" s="73" t="s">
        <v>950</v>
      </c>
      <c r="K414" s="16"/>
      <c r="M414" s="85" t="s">
        <v>101</v>
      </c>
      <c r="N414" s="85" t="s">
        <v>100</v>
      </c>
      <c r="P414" s="85"/>
      <c r="Q414" s="85"/>
    </row>
    <row r="415" spans="1:16384" ht="12.75" customHeight="1" thickTop="1" thickBot="1" x14ac:dyDescent="0.4">
      <c r="A415" s="22">
        <v>412</v>
      </c>
      <c r="B415" s="324" t="s">
        <v>0</v>
      </c>
      <c r="C415" s="95" t="s">
        <v>0</v>
      </c>
      <c r="D415" s="329" t="s">
        <v>0</v>
      </c>
      <c r="E415" s="531" t="s">
        <v>0</v>
      </c>
      <c r="F415" s="532" t="s">
        <v>0</v>
      </c>
      <c r="G415" s="464" t="s">
        <v>0</v>
      </c>
      <c r="H415" s="374" t="s">
        <v>0</v>
      </c>
      <c r="I415" s="372" t="s">
        <v>0</v>
      </c>
      <c r="J415" s="347"/>
      <c r="K415" s="16"/>
      <c r="M415" s="85"/>
      <c r="N415" s="85"/>
      <c r="P415" s="85"/>
      <c r="Q415" s="85"/>
      <c r="S415" s="16"/>
      <c r="T415" s="198"/>
      <c r="U415" s="198"/>
      <c r="V415" s="16">
        <v>73</v>
      </c>
      <c r="W415" s="209"/>
      <c r="X415" s="215"/>
      <c r="Y415" s="16"/>
      <c r="Z415" s="20"/>
      <c r="AC415" s="16"/>
    </row>
    <row r="416" spans="1:16384" ht="11.5" customHeight="1" thickTop="1" x14ac:dyDescent="0.35">
      <c r="A416" s="22">
        <v>413</v>
      </c>
      <c r="B416" s="257">
        <v>10</v>
      </c>
      <c r="C416" s="95">
        <v>45158</v>
      </c>
      <c r="D416" s="66" t="s">
        <v>175</v>
      </c>
      <c r="E416" s="533" t="str">
        <f t="shared" ref="E416:F420" si="70">VLOOKUP(M416,Teams,2)</f>
        <v>FC CALDO VERDE</v>
      </c>
      <c r="F416" s="533" t="str">
        <f t="shared" si="70"/>
        <v>MILFORD TUESDAY</v>
      </c>
      <c r="G416" s="464">
        <v>44</v>
      </c>
      <c r="H416" s="369">
        <f>VLOOKUP(E416,START_TIMES,2)</f>
        <v>0.41666666666666702</v>
      </c>
      <c r="I416" s="370" t="str">
        <f>VLOOKUP(E416,FallFields1,2)</f>
        <v>City Hill MS (G), Naugatuck</v>
      </c>
      <c r="J416" s="73" t="s">
        <v>953</v>
      </c>
      <c r="K416" s="16"/>
      <c r="M416" s="197" t="s">
        <v>152</v>
      </c>
      <c r="N416" s="197" t="s">
        <v>155</v>
      </c>
      <c r="P416" s="85"/>
      <c r="Q416" s="85"/>
      <c r="S416" s="16"/>
      <c r="T416" s="288"/>
      <c r="U416" s="288"/>
      <c r="V416" s="16"/>
      <c r="W416" s="227"/>
      <c r="X416" s="289"/>
      <c r="Y416" s="16"/>
      <c r="Z416" s="20"/>
      <c r="AC416" s="16"/>
    </row>
    <row r="417" spans="1:17" ht="12.75" customHeight="1" x14ac:dyDescent="0.35">
      <c r="A417" s="22">
        <v>414</v>
      </c>
      <c r="B417" s="257">
        <v>10</v>
      </c>
      <c r="C417" s="95">
        <v>45158</v>
      </c>
      <c r="D417" s="66" t="s">
        <v>175</v>
      </c>
      <c r="E417" s="533" t="str">
        <f t="shared" si="70"/>
        <v>SHELTON FC</v>
      </c>
      <c r="F417" s="533" t="str">
        <f t="shared" si="70"/>
        <v>MILFORD AMIGOS</v>
      </c>
      <c r="G417" s="464">
        <v>62</v>
      </c>
      <c r="H417" s="369">
        <f>VLOOKUP(E417,START_TIMES,2)</f>
        <v>0.33333333333333331</v>
      </c>
      <c r="I417" s="370" t="str">
        <f>VLOOKUP(E417,FallFields1,2)</f>
        <v>Nike Site (G), Shelton</v>
      </c>
      <c r="J417" s="73"/>
      <c r="K417" s="16"/>
      <c r="M417" s="197" t="s">
        <v>158</v>
      </c>
      <c r="N417" s="197" t="s">
        <v>154</v>
      </c>
      <c r="P417" s="85"/>
      <c r="Q417" s="85"/>
    </row>
    <row r="418" spans="1:17" ht="12.65" customHeight="1" x14ac:dyDescent="0.35">
      <c r="A418" s="22">
        <v>415</v>
      </c>
      <c r="B418" s="257">
        <v>10</v>
      </c>
      <c r="C418" s="95">
        <v>45158</v>
      </c>
      <c r="D418" s="344" t="s">
        <v>175</v>
      </c>
      <c r="E418" s="530" t="str">
        <f t="shared" si="70"/>
        <v>COYOTES FC</v>
      </c>
      <c r="F418" s="533" t="str">
        <f t="shared" si="70"/>
        <v>ELITE FC</v>
      </c>
      <c r="G418" s="464" t="s">
        <v>996</v>
      </c>
      <c r="H418" s="369">
        <f>VLOOKUP(E418,START_TIMES,2)</f>
        <v>0.33333333333333331</v>
      </c>
      <c r="I418" s="370" t="str">
        <f>VLOOKUP(E418,FallFields1,2)</f>
        <v>Pragemann  Park (G), Wallingford</v>
      </c>
      <c r="J418" s="73"/>
      <c r="K418" s="16"/>
      <c r="M418" s="197" t="s">
        <v>150</v>
      </c>
      <c r="N418" s="197" t="s">
        <v>151</v>
      </c>
      <c r="P418" s="85"/>
      <c r="Q418" s="85"/>
    </row>
    <row r="419" spans="1:17" ht="12.75" customHeight="1" x14ac:dyDescent="0.35">
      <c r="A419" s="22">
        <v>416</v>
      </c>
      <c r="B419" s="257">
        <v>10</v>
      </c>
      <c r="C419" s="95">
        <v>45158</v>
      </c>
      <c r="D419" s="66" t="s">
        <v>175</v>
      </c>
      <c r="E419" s="533" t="str">
        <f t="shared" si="70"/>
        <v>LITCHFIELD COUNTY BLUES 30</v>
      </c>
      <c r="F419" s="533" t="str">
        <f t="shared" si="70"/>
        <v>NAUGATUCK FUSION</v>
      </c>
      <c r="G419" s="464">
        <v>32</v>
      </c>
      <c r="H419" s="369">
        <v>0.41666666666666669</v>
      </c>
      <c r="I419" s="370" t="str">
        <f>VLOOKUP(E419,FallFields1,2)</f>
        <v>New Milford HS (T), New Milford</v>
      </c>
      <c r="J419" s="73" t="s">
        <v>950</v>
      </c>
      <c r="K419" s="16"/>
      <c r="M419" s="197" t="s">
        <v>153</v>
      </c>
      <c r="N419" s="197" t="s">
        <v>156</v>
      </c>
      <c r="P419" s="85"/>
      <c r="Q419" s="85"/>
    </row>
    <row r="420" spans="1:17" ht="12.75" customHeight="1" x14ac:dyDescent="0.35">
      <c r="A420" s="22">
        <v>417</v>
      </c>
      <c r="B420" s="257">
        <v>10</v>
      </c>
      <c r="C420" s="95">
        <v>45158</v>
      </c>
      <c r="D420" s="66" t="s">
        <v>175</v>
      </c>
      <c r="E420" s="533" t="str">
        <f t="shared" si="70"/>
        <v>TRINITY FC</v>
      </c>
      <c r="F420" s="533" t="str">
        <f t="shared" si="70"/>
        <v>QPR</v>
      </c>
      <c r="G420" s="464" t="s">
        <v>981</v>
      </c>
      <c r="H420" s="369">
        <f>VLOOKUP(E420,START_TIMES,2)</f>
        <v>0.33333333333333331</v>
      </c>
      <c r="I420" s="370" t="str">
        <f>VLOOKUP(E420,FallFields1,2)</f>
        <v>Pease Road (G), Woodbridge</v>
      </c>
      <c r="J420" s="73"/>
      <c r="K420" s="16"/>
      <c r="M420" s="197" t="s">
        <v>159</v>
      </c>
      <c r="N420" s="197" t="s">
        <v>157</v>
      </c>
      <c r="P420" s="85"/>
      <c r="Q420" s="85"/>
    </row>
    <row r="421" spans="1:17" ht="12.75" customHeight="1" x14ac:dyDescent="0.35">
      <c r="A421" s="22">
        <v>418</v>
      </c>
      <c r="B421" s="324" t="s">
        <v>0</v>
      </c>
      <c r="C421" s="95" t="s">
        <v>0</v>
      </c>
      <c r="D421" s="325" t="s">
        <v>0</v>
      </c>
      <c r="E421" s="531" t="s">
        <v>0</v>
      </c>
      <c r="F421" s="532" t="s">
        <v>0</v>
      </c>
      <c r="G421" s="464" t="s">
        <v>0</v>
      </c>
      <c r="H421" s="374" t="s">
        <v>0</v>
      </c>
      <c r="I421" s="372" t="s">
        <v>0</v>
      </c>
      <c r="J421" s="326"/>
      <c r="K421" s="16"/>
      <c r="M421" s="85"/>
      <c r="N421" s="85"/>
      <c r="P421" s="85"/>
      <c r="Q421" s="85"/>
    </row>
    <row r="422" spans="1:17" ht="12.75" customHeight="1" x14ac:dyDescent="0.35">
      <c r="A422" s="22">
        <v>419</v>
      </c>
      <c r="B422" s="257">
        <v>10</v>
      </c>
      <c r="C422" s="95">
        <v>45158</v>
      </c>
      <c r="D422" s="65" t="s">
        <v>11</v>
      </c>
      <c r="E422" s="533" t="str">
        <f t="shared" ref="E422:F426" si="71">VLOOKUP(M422,Teams,2)</f>
        <v>RIDGEFIELD KICKS</v>
      </c>
      <c r="F422" s="533" t="str">
        <f t="shared" si="71"/>
        <v>GREENWICH FC 40</v>
      </c>
      <c r="G422" s="464">
        <v>16</v>
      </c>
      <c r="H422" s="369">
        <f>VLOOKUP(E422,START_TIMES,2)</f>
        <v>0.41666666666666669</v>
      </c>
      <c r="I422" s="370" t="str">
        <f>VLOOKUP(E422,FallFields1,2)</f>
        <v>Wooster School (T), Danbury</v>
      </c>
      <c r="J422" s="73"/>
      <c r="K422" s="16"/>
      <c r="M422" s="360" t="s">
        <v>105</v>
      </c>
      <c r="N422" s="360" t="s">
        <v>162</v>
      </c>
      <c r="P422" s="85"/>
      <c r="Q422" s="85"/>
    </row>
    <row r="423" spans="1:17" ht="12.75" customHeight="1" x14ac:dyDescent="0.35">
      <c r="A423" s="22">
        <v>420</v>
      </c>
      <c r="B423" s="257">
        <v>10</v>
      </c>
      <c r="C423" s="95">
        <v>45158</v>
      </c>
      <c r="D423" s="65" t="s">
        <v>11</v>
      </c>
      <c r="E423" s="533" t="str">
        <f t="shared" si="71"/>
        <v>NORWALK SPORT COLOMBIA 40</v>
      </c>
      <c r="F423" s="533" t="str">
        <f t="shared" si="71"/>
        <v>VASCO DA GAMA 40</v>
      </c>
      <c r="G423" s="464">
        <v>22</v>
      </c>
      <c r="H423" s="369">
        <f>VLOOKUP(E423,START_TIMES,2)</f>
        <v>0.41666666666666702</v>
      </c>
      <c r="I423" s="370" t="str">
        <f>VLOOKUP(E423,FallFields1,2)</f>
        <v>Nathan Hale MS (T), Norwalk</v>
      </c>
      <c r="J423" s="73"/>
      <c r="K423" s="16"/>
      <c r="M423" s="359" t="s">
        <v>104</v>
      </c>
      <c r="N423" s="359" t="s">
        <v>108</v>
      </c>
      <c r="P423" s="85"/>
      <c r="Q423" s="85"/>
    </row>
    <row r="424" spans="1:17" ht="12.75" customHeight="1" x14ac:dyDescent="0.35">
      <c r="A424" s="22">
        <v>421</v>
      </c>
      <c r="B424" s="257">
        <v>10</v>
      </c>
      <c r="C424" s="95">
        <v>45158</v>
      </c>
      <c r="D424" s="65" t="s">
        <v>11</v>
      </c>
      <c r="E424" s="533" t="str">
        <f t="shared" si="71"/>
        <v>CLINTON FC 40</v>
      </c>
      <c r="F424" s="533" t="str">
        <f t="shared" si="71"/>
        <v>FAIRFIELD GAC 40</v>
      </c>
      <c r="G424" s="464" t="s">
        <v>960</v>
      </c>
      <c r="H424" s="369">
        <v>0.33333333333333331</v>
      </c>
      <c r="I424" s="370" t="str">
        <f>VLOOKUP(E424,FallFields1,2)</f>
        <v>Indian River Sports Complex (T), Clinton</v>
      </c>
      <c r="J424" s="73"/>
      <c r="K424" s="16"/>
      <c r="M424" s="359" t="s">
        <v>160</v>
      </c>
      <c r="N424" s="359" t="s">
        <v>161</v>
      </c>
      <c r="P424" s="85"/>
      <c r="Q424" s="85"/>
    </row>
    <row r="425" spans="1:17" ht="12.75" customHeight="1" x14ac:dyDescent="0.35">
      <c r="A425" s="22">
        <v>422</v>
      </c>
      <c r="B425" s="257">
        <v>10</v>
      </c>
      <c r="C425" s="95">
        <v>45158</v>
      </c>
      <c r="D425" s="65" t="s">
        <v>11</v>
      </c>
      <c r="E425" s="533" t="str">
        <f t="shared" si="71"/>
        <v>GREENWICH PUMAS FC 40</v>
      </c>
      <c r="F425" s="533" t="str">
        <f t="shared" si="71"/>
        <v>SOUTHEAST ROVERS</v>
      </c>
      <c r="G425" s="464">
        <v>81</v>
      </c>
      <c r="H425" s="369">
        <v>0.41666666666666669</v>
      </c>
      <c r="I425" s="370" t="s">
        <v>1014</v>
      </c>
      <c r="J425" s="73" t="s">
        <v>928</v>
      </c>
      <c r="K425" s="16"/>
      <c r="M425" s="359" t="s">
        <v>163</v>
      </c>
      <c r="N425" s="359" t="s">
        <v>106</v>
      </c>
      <c r="P425" s="85"/>
      <c r="Q425" s="85"/>
    </row>
    <row r="426" spans="1:17" ht="12.75" customHeight="1" x14ac:dyDescent="0.35">
      <c r="A426" s="22">
        <v>423</v>
      </c>
      <c r="B426" s="257">
        <v>10</v>
      </c>
      <c r="C426" s="95">
        <v>45158</v>
      </c>
      <c r="D426" s="65" t="s">
        <v>11</v>
      </c>
      <c r="E426" s="533" t="str">
        <f t="shared" si="71"/>
        <v>WATERBURY ALBANIANS</v>
      </c>
      <c r="F426" s="533" t="str">
        <f t="shared" si="71"/>
        <v>STORM FC</v>
      </c>
      <c r="G426" s="464" t="s">
        <v>992</v>
      </c>
      <c r="H426" s="369">
        <f>VLOOKUP(E426,START_TIMES,2)</f>
        <v>0.33333333333333331</v>
      </c>
      <c r="I426" s="370" t="str">
        <f>VLOOKUP(E426,FallFields1,2)</f>
        <v>Lower Ptak (G), Brookfield</v>
      </c>
      <c r="J426" s="73"/>
      <c r="K426" s="16"/>
      <c r="M426" s="359" t="s">
        <v>109</v>
      </c>
      <c r="N426" s="359" t="s">
        <v>107</v>
      </c>
      <c r="P426" s="85"/>
      <c r="Q426" s="85"/>
    </row>
    <row r="427" spans="1:17" ht="12.75" customHeight="1" x14ac:dyDescent="0.35">
      <c r="A427" s="22">
        <v>424</v>
      </c>
      <c r="B427" s="324" t="s">
        <v>0</v>
      </c>
      <c r="C427" s="95" t="s">
        <v>0</v>
      </c>
      <c r="D427" s="325" t="s">
        <v>0</v>
      </c>
      <c r="E427" s="531" t="s">
        <v>0</v>
      </c>
      <c r="F427" s="532" t="s">
        <v>0</v>
      </c>
      <c r="G427" s="464" t="s">
        <v>0</v>
      </c>
      <c r="H427" s="374" t="s">
        <v>0</v>
      </c>
      <c r="I427" s="372" t="s">
        <v>0</v>
      </c>
      <c r="J427" s="326"/>
      <c r="K427" s="16"/>
      <c r="M427" s="85"/>
      <c r="N427" s="85"/>
      <c r="P427" s="85"/>
      <c r="Q427" s="85"/>
    </row>
    <row r="428" spans="1:17" ht="12.75" customHeight="1" x14ac:dyDescent="0.35">
      <c r="A428" s="22">
        <v>425</v>
      </c>
      <c r="B428" s="257">
        <v>10</v>
      </c>
      <c r="C428" s="95">
        <v>45158</v>
      </c>
      <c r="D428" s="64" t="s">
        <v>12</v>
      </c>
      <c r="E428" s="530" t="str">
        <f t="shared" ref="E428:F434" si="72">VLOOKUP(M428,Teams,2)</f>
        <v>LITCHFIELD COUNTY BLUES 40</v>
      </c>
      <c r="F428" s="530" t="str">
        <f t="shared" si="72"/>
        <v>PAN ZONES</v>
      </c>
      <c r="G428" s="464">
        <v>16</v>
      </c>
      <c r="H428" s="369">
        <f>VLOOKUP(E428,START_TIMES,2)</f>
        <v>0.375</v>
      </c>
      <c r="I428" s="370" t="str">
        <f t="shared" ref="I428:I434" si="73">VLOOKUP(E428,FallFields1,2)</f>
        <v>Torrington HS (T), Torrington</v>
      </c>
      <c r="J428" s="73"/>
      <c r="K428" s="16"/>
      <c r="M428" s="281" t="s">
        <v>116</v>
      </c>
      <c r="N428" s="281" t="s">
        <v>120</v>
      </c>
      <c r="P428" s="85"/>
      <c r="Q428" s="85"/>
    </row>
    <row r="429" spans="1:17" ht="12.75" customHeight="1" x14ac:dyDescent="0.35">
      <c r="A429" s="22">
        <v>426</v>
      </c>
      <c r="B429" s="257">
        <v>10</v>
      </c>
      <c r="C429" s="95">
        <v>45158</v>
      </c>
      <c r="D429" s="64" t="s">
        <v>12</v>
      </c>
      <c r="E429" s="530" t="str">
        <f t="shared" si="72"/>
        <v>WILTON WOLVES</v>
      </c>
      <c r="F429" s="530" t="str">
        <f t="shared" si="72"/>
        <v>BESA SC</v>
      </c>
      <c r="G429" s="464">
        <v>12</v>
      </c>
      <c r="H429" s="369">
        <f>VLOOKUP(E429,START_TIMES,2)</f>
        <v>0.41666666666666702</v>
      </c>
      <c r="I429" s="370" t="str">
        <f t="shared" si="73"/>
        <v>Lily Field (T), Wilton</v>
      </c>
      <c r="J429" s="73"/>
      <c r="K429" s="16"/>
      <c r="M429" s="281" t="s">
        <v>123</v>
      </c>
      <c r="N429" s="281" t="s">
        <v>850</v>
      </c>
      <c r="P429" s="85"/>
      <c r="Q429" s="85"/>
    </row>
    <row r="430" spans="1:17" ht="12.75" customHeight="1" x14ac:dyDescent="0.35">
      <c r="A430" s="22">
        <v>427</v>
      </c>
      <c r="B430" s="257">
        <v>10</v>
      </c>
      <c r="C430" s="95">
        <v>45158</v>
      </c>
      <c r="D430" s="64" t="s">
        <v>12</v>
      </c>
      <c r="E430" s="530" t="str">
        <f t="shared" si="72"/>
        <v>DERBY QUITUS</v>
      </c>
      <c r="F430" s="530" t="str">
        <f t="shared" si="72"/>
        <v xml:space="preserve">GUILFORD CELTIC </v>
      </c>
      <c r="G430" s="464">
        <v>55</v>
      </c>
      <c r="H430" s="369">
        <f>VLOOKUP(E430,START_TIMES,2)</f>
        <v>0.41666666666666702</v>
      </c>
      <c r="I430" s="370" t="str">
        <f t="shared" si="73"/>
        <v>Witek Park (G), Derby</v>
      </c>
      <c r="J430" s="73"/>
      <c r="K430" s="16"/>
      <c r="M430" s="460" t="s">
        <v>113</v>
      </c>
      <c r="N430" s="460" t="s">
        <v>115</v>
      </c>
      <c r="P430" s="85"/>
      <c r="Q430" s="85"/>
    </row>
    <row r="431" spans="1:17" ht="12.75" customHeight="1" x14ac:dyDescent="0.35">
      <c r="A431" s="22">
        <v>428</v>
      </c>
      <c r="B431" s="257">
        <v>10</v>
      </c>
      <c r="C431" s="95">
        <v>45158</v>
      </c>
      <c r="D431" s="64" t="s">
        <v>12</v>
      </c>
      <c r="E431" s="530" t="str">
        <f t="shared" si="72"/>
        <v>SHEBEEN FC</v>
      </c>
      <c r="F431" s="530" t="str">
        <f t="shared" si="72"/>
        <v>NORTH HAVEN SC</v>
      </c>
      <c r="G431" s="464">
        <v>32</v>
      </c>
      <c r="H431" s="369">
        <f>VLOOKUP(E431,START_TIMES,2)</f>
        <v>0.41666666666666669</v>
      </c>
      <c r="I431" s="370" t="str">
        <f t="shared" si="73"/>
        <v>Ludlowe HS (T), Fairfield</v>
      </c>
      <c r="J431" s="73"/>
      <c r="K431" s="16"/>
      <c r="M431" s="281" t="s">
        <v>121</v>
      </c>
      <c r="N431" s="281" t="s">
        <v>858</v>
      </c>
      <c r="P431" s="85"/>
      <c r="Q431" s="85"/>
    </row>
    <row r="432" spans="1:17" ht="12.75" customHeight="1" x14ac:dyDescent="0.35">
      <c r="A432" s="22">
        <v>429</v>
      </c>
      <c r="B432" s="257">
        <v>10</v>
      </c>
      <c r="C432" s="95">
        <v>45158</v>
      </c>
      <c r="D432" s="64" t="s">
        <v>12</v>
      </c>
      <c r="E432" s="530" t="str">
        <f t="shared" si="72"/>
        <v>CLUB NAPOLI 40</v>
      </c>
      <c r="F432" s="530" t="str">
        <f t="shared" si="72"/>
        <v>GUILFORD BELL CURVE</v>
      </c>
      <c r="G432" s="464">
        <v>53</v>
      </c>
      <c r="H432" s="369">
        <f>VLOOKUP(E432,START_TIMES,2)</f>
        <v>0.41666666666666702</v>
      </c>
      <c r="I432" s="370" t="str">
        <f t="shared" si="73"/>
        <v>Sportsplex (T), North Branford</v>
      </c>
      <c r="J432" s="73"/>
      <c r="K432" s="16"/>
      <c r="M432" s="460" t="s">
        <v>112</v>
      </c>
      <c r="N432" s="460" t="s">
        <v>114</v>
      </c>
      <c r="P432" s="85"/>
      <c r="Q432" s="85"/>
    </row>
    <row r="433" spans="1:17" ht="12.75" customHeight="1" x14ac:dyDescent="0.35">
      <c r="A433" s="22">
        <v>430</v>
      </c>
      <c r="B433" s="257">
        <v>10</v>
      </c>
      <c r="C433" s="95">
        <v>45158</v>
      </c>
      <c r="D433" s="64" t="s">
        <v>12</v>
      </c>
      <c r="E433" s="530" t="str">
        <f t="shared" si="72"/>
        <v>NORTH BRANFORD 40</v>
      </c>
      <c r="F433" s="530" t="str">
        <f t="shared" si="72"/>
        <v>STAMFORD UNITED</v>
      </c>
      <c r="G433" s="464">
        <v>41</v>
      </c>
      <c r="H433" s="369">
        <v>0.41666666666666669</v>
      </c>
      <c r="I433" s="370" t="str">
        <f t="shared" si="73"/>
        <v>Bittner Park (G), Guilford</v>
      </c>
      <c r="J433" s="73"/>
      <c r="K433" s="16"/>
      <c r="M433" s="281" t="s">
        <v>118</v>
      </c>
      <c r="N433" s="281" t="s">
        <v>860</v>
      </c>
      <c r="P433" s="85"/>
      <c r="Q433" s="85"/>
    </row>
    <row r="434" spans="1:17" ht="12.75" customHeight="1" x14ac:dyDescent="0.35">
      <c r="A434" s="22">
        <v>431</v>
      </c>
      <c r="B434" s="257">
        <v>10</v>
      </c>
      <c r="C434" s="95">
        <v>45158</v>
      </c>
      <c r="D434" s="64" t="s">
        <v>12</v>
      </c>
      <c r="E434" s="530" t="str">
        <f t="shared" si="72"/>
        <v>BYE</v>
      </c>
      <c r="F434" s="530" t="str">
        <f t="shared" si="72"/>
        <v>NEW HAVEN AMERICANS</v>
      </c>
      <c r="G434" s="465" t="s">
        <v>91</v>
      </c>
      <c r="H434" s="369" t="str">
        <f>VLOOKUP(E434,START_TIMES,2)</f>
        <v>--</v>
      </c>
      <c r="I434" s="370" t="str">
        <f t="shared" si="73"/>
        <v>--</v>
      </c>
      <c r="J434" s="73"/>
      <c r="K434" s="16"/>
      <c r="M434" s="281" t="s">
        <v>111</v>
      </c>
      <c r="N434" s="281" t="s">
        <v>856</v>
      </c>
      <c r="P434" s="85"/>
      <c r="Q434" s="85"/>
    </row>
    <row r="435" spans="1:17" ht="12.75" customHeight="1" x14ac:dyDescent="0.35">
      <c r="A435" s="22">
        <v>432</v>
      </c>
      <c r="B435" s="324" t="s">
        <v>0</v>
      </c>
      <c r="C435" s="95" t="s">
        <v>0</v>
      </c>
      <c r="D435" s="325" t="s">
        <v>0</v>
      </c>
      <c r="E435" s="531" t="s">
        <v>0</v>
      </c>
      <c r="F435" s="532" t="s">
        <v>0</v>
      </c>
      <c r="G435" s="464" t="s">
        <v>0</v>
      </c>
      <c r="H435" s="374" t="s">
        <v>0</v>
      </c>
      <c r="I435" s="372" t="s">
        <v>0</v>
      </c>
      <c r="J435" s="326"/>
      <c r="K435" s="16"/>
      <c r="M435" s="85"/>
      <c r="N435" s="85"/>
      <c r="P435" s="85"/>
      <c r="Q435" s="85"/>
    </row>
    <row r="436" spans="1:17" ht="12.75" customHeight="1" x14ac:dyDescent="0.35">
      <c r="A436" s="22">
        <v>433</v>
      </c>
      <c r="B436" s="257">
        <v>10</v>
      </c>
      <c r="C436" s="95">
        <v>45158</v>
      </c>
      <c r="D436" s="63" t="s">
        <v>102</v>
      </c>
      <c r="E436" s="533" t="str">
        <f t="shared" ref="E436:F440" si="74">VLOOKUP(M436,Teams,2)</f>
        <v>NEW FAIRFIELD UNITED</v>
      </c>
      <c r="F436" s="533" t="str">
        <f t="shared" si="74"/>
        <v>DYNAMO SC</v>
      </c>
      <c r="G436" s="464" t="s">
        <v>1021</v>
      </c>
      <c r="H436" s="369">
        <f>VLOOKUP(E436,START_TIMES,2)</f>
        <v>0.41666666666666669</v>
      </c>
      <c r="I436" s="370" t="str">
        <f>VLOOKUP(E436,FallFields1,2)</f>
        <v>New Fairfield HS (T), New Fairfield</v>
      </c>
      <c r="J436" s="73" t="s">
        <v>1006</v>
      </c>
      <c r="K436" s="16"/>
      <c r="M436" s="330" t="s">
        <v>129</v>
      </c>
      <c r="N436" s="330" t="s">
        <v>126</v>
      </c>
      <c r="P436" s="85"/>
      <c r="Q436" s="85"/>
    </row>
    <row r="437" spans="1:17" ht="12.75" customHeight="1" x14ac:dyDescent="0.35">
      <c r="A437" s="22">
        <v>434</v>
      </c>
      <c r="B437" s="257">
        <v>10</v>
      </c>
      <c r="C437" s="95">
        <v>45158</v>
      </c>
      <c r="D437" s="63" t="s">
        <v>102</v>
      </c>
      <c r="E437" s="541" t="str">
        <f t="shared" si="74"/>
        <v>GREENWICH PUMAS FC 50</v>
      </c>
      <c r="F437" s="533" t="str">
        <f t="shared" si="74"/>
        <v>STAMFORD CITY</v>
      </c>
      <c r="G437" s="464">
        <v>80</v>
      </c>
      <c r="H437" s="369">
        <f>VLOOKUP(E437,START_TIMES,2)</f>
        <v>0.33333333333333331</v>
      </c>
      <c r="I437" s="370" t="s">
        <v>1014</v>
      </c>
      <c r="J437" s="73" t="s">
        <v>928</v>
      </c>
      <c r="K437" s="16"/>
      <c r="M437" s="330" t="s">
        <v>128</v>
      </c>
      <c r="N437" s="330" t="s">
        <v>132</v>
      </c>
      <c r="P437" s="85"/>
      <c r="Q437" s="85"/>
    </row>
    <row r="438" spans="1:17" ht="12.75" customHeight="1" x14ac:dyDescent="0.35">
      <c r="A438" s="22">
        <v>435</v>
      </c>
      <c r="B438" s="257">
        <v>10</v>
      </c>
      <c r="C438" s="95">
        <v>45158</v>
      </c>
      <c r="D438" s="63" t="s">
        <v>102</v>
      </c>
      <c r="E438" s="533" t="str">
        <f t="shared" si="74"/>
        <v>CHESHIRE AZZURRI</v>
      </c>
      <c r="F438" s="533" t="str">
        <f t="shared" si="74"/>
        <v>DOCKSIDE SC</v>
      </c>
      <c r="G438" s="464">
        <v>23</v>
      </c>
      <c r="H438" s="369">
        <f>VLOOKUP(E438,START_TIMES,2)</f>
        <v>0.41666666666666669</v>
      </c>
      <c r="I438" s="370" t="str">
        <f>VLOOKUP(E438,FallFields1,2)</f>
        <v>Quinnipiac Park (G), Cheshire</v>
      </c>
      <c r="J438" s="73" t="s">
        <v>953</v>
      </c>
      <c r="K438" s="16"/>
      <c r="M438" s="330" t="s">
        <v>124</v>
      </c>
      <c r="N438" s="330" t="s">
        <v>125</v>
      </c>
      <c r="P438" s="85"/>
      <c r="Q438" s="85"/>
    </row>
    <row r="439" spans="1:17" ht="12.75" customHeight="1" x14ac:dyDescent="0.35">
      <c r="A439" s="22">
        <v>436</v>
      </c>
      <c r="B439" s="257">
        <v>10</v>
      </c>
      <c r="C439" s="95">
        <v>45158</v>
      </c>
      <c r="D439" s="63" t="s">
        <v>102</v>
      </c>
      <c r="E439" s="533" t="str">
        <f t="shared" si="74"/>
        <v>NORWALK MARINERS LEGENDS</v>
      </c>
      <c r="F439" s="533" t="str">
        <f t="shared" si="74"/>
        <v>FAIRFIELD GAC 50</v>
      </c>
      <c r="G439" s="464">
        <v>12</v>
      </c>
      <c r="H439" s="369">
        <v>0.33333333333333331</v>
      </c>
      <c r="I439" s="370" t="str">
        <f>VLOOKUP(E439,FallFields1,2)</f>
        <v>Nathan Hale MS (T), Norwalk</v>
      </c>
      <c r="J439" s="73"/>
      <c r="K439" s="16"/>
      <c r="M439" s="330" t="s">
        <v>130</v>
      </c>
      <c r="N439" s="330" t="s">
        <v>127</v>
      </c>
      <c r="P439" s="85"/>
      <c r="Q439" s="85"/>
    </row>
    <row r="440" spans="1:17" ht="12.75" customHeight="1" x14ac:dyDescent="0.35">
      <c r="A440" s="22">
        <v>437</v>
      </c>
      <c r="B440" s="257">
        <v>10</v>
      </c>
      <c r="C440" s="95">
        <v>45158</v>
      </c>
      <c r="D440" s="63" t="s">
        <v>102</v>
      </c>
      <c r="E440" s="533" t="str">
        <f t="shared" si="74"/>
        <v>POLONIA FALCON STARS FC</v>
      </c>
      <c r="F440" s="533" t="str">
        <f t="shared" si="74"/>
        <v>VASCO DA GAMA 50</v>
      </c>
      <c r="G440" s="464">
        <v>30</v>
      </c>
      <c r="H440" s="369">
        <f>VLOOKUP(E440,START_TIMES,2)</f>
        <v>0.33333333333333331</v>
      </c>
      <c r="I440" s="370" t="str">
        <f>VLOOKUP(E440,FallFields1,2)</f>
        <v>Falcon Field (G), New Britain</v>
      </c>
      <c r="J440" s="73"/>
      <c r="K440" s="16"/>
      <c r="M440" s="330" t="s">
        <v>131</v>
      </c>
      <c r="N440" s="330" t="s">
        <v>133</v>
      </c>
      <c r="P440" s="85"/>
      <c r="Q440" s="85"/>
    </row>
    <row r="441" spans="1:17" ht="12.75" customHeight="1" x14ac:dyDescent="0.35">
      <c r="A441" s="22">
        <v>438</v>
      </c>
      <c r="B441" s="324" t="s">
        <v>0</v>
      </c>
      <c r="C441" s="95" t="s">
        <v>0</v>
      </c>
      <c r="D441" s="325" t="s">
        <v>0</v>
      </c>
      <c r="E441" s="531" t="s">
        <v>0</v>
      </c>
      <c r="F441" s="532" t="s">
        <v>0</v>
      </c>
      <c r="G441" s="464" t="s">
        <v>0</v>
      </c>
      <c r="H441" s="374" t="s">
        <v>0</v>
      </c>
      <c r="I441" s="372" t="s">
        <v>0</v>
      </c>
      <c r="J441" s="326"/>
      <c r="K441" s="16"/>
      <c r="M441" s="85"/>
      <c r="N441" s="85"/>
      <c r="P441" s="85"/>
      <c r="Q441" s="85"/>
    </row>
    <row r="442" spans="1:17" ht="12.75" customHeight="1" x14ac:dyDescent="0.35">
      <c r="A442" s="22">
        <v>439</v>
      </c>
      <c r="B442" s="257">
        <v>10</v>
      </c>
      <c r="C442" s="95">
        <v>45158</v>
      </c>
      <c r="D442" s="318" t="s">
        <v>895</v>
      </c>
      <c r="E442" s="533" t="str">
        <f t="shared" ref="E442:F447" si="75">VLOOKUP(M442,Teams,2)</f>
        <v>NORTH BRANFORD LEGENDS</v>
      </c>
      <c r="F442" s="533" t="str">
        <f t="shared" si="75"/>
        <v>EAST HAVEN SC</v>
      </c>
      <c r="G442" s="464">
        <v>20</v>
      </c>
      <c r="H442" s="369">
        <v>0.41666666666666669</v>
      </c>
      <c r="I442" s="370" t="str">
        <f>VLOOKUP(E442,FallFields1,2)</f>
        <v>Northford Park (G), Northford</v>
      </c>
      <c r="J442" s="73"/>
      <c r="K442" s="16"/>
      <c r="M442" s="456" t="s">
        <v>148</v>
      </c>
      <c r="N442" s="340" t="s">
        <v>134</v>
      </c>
      <c r="P442" s="85"/>
      <c r="Q442" s="85"/>
    </row>
    <row r="443" spans="1:17" ht="12.75" customHeight="1" x14ac:dyDescent="0.35">
      <c r="A443" s="22">
        <v>440</v>
      </c>
      <c r="B443" s="257">
        <v>10</v>
      </c>
      <c r="C443" s="95">
        <v>45158</v>
      </c>
      <c r="D443" s="318" t="s">
        <v>895</v>
      </c>
      <c r="E443" s="533" t="str">
        <f t="shared" si="75"/>
        <v>SOUTHEAST CT</v>
      </c>
      <c r="F443" s="533" t="str">
        <f t="shared" si="75"/>
        <v>GREENWICH FC 50</v>
      </c>
      <c r="G443" s="464">
        <v>26</v>
      </c>
      <c r="H443" s="369">
        <f>VLOOKUP(E443,START_TIMES,2)</f>
        <v>0.41666666666666702</v>
      </c>
      <c r="I443" s="370" t="str">
        <f>VLOOKUP(E443,FallFields1,2)</f>
        <v>Killingworth Rec Park (G), Killingworth</v>
      </c>
      <c r="J443" s="73"/>
      <c r="K443" s="16"/>
      <c r="M443" s="456" t="s">
        <v>149</v>
      </c>
      <c r="N443" s="340" t="s">
        <v>136</v>
      </c>
      <c r="P443" s="85"/>
      <c r="Q443" s="85"/>
    </row>
    <row r="444" spans="1:17" ht="12.75" customHeight="1" x14ac:dyDescent="0.35">
      <c r="A444" s="22">
        <v>441</v>
      </c>
      <c r="B444" s="257">
        <v>10</v>
      </c>
      <c r="C444" s="95">
        <v>45158</v>
      </c>
      <c r="D444" s="318" t="s">
        <v>895</v>
      </c>
      <c r="E444" s="533" t="str">
        <f t="shared" si="75"/>
        <v>VASCO DA GAMA 60</v>
      </c>
      <c r="F444" s="533" t="str">
        <f t="shared" si="75"/>
        <v>GREENWICH PFC</v>
      </c>
      <c r="G444" s="464">
        <v>15</v>
      </c>
      <c r="H444" s="369">
        <f>VLOOKUP(E444,START_TIMES,2)</f>
        <v>0.41666666666666702</v>
      </c>
      <c r="I444" s="370" t="str">
        <f>VLOOKUP(E444,FallFields1,2)</f>
        <v>Veterans Memorial Park (T), Bridgeport</v>
      </c>
      <c r="J444" s="73"/>
      <c r="K444" s="16"/>
      <c r="M444" s="456" t="s">
        <v>135</v>
      </c>
      <c r="N444" s="340" t="s">
        <v>138</v>
      </c>
      <c r="P444" s="85"/>
      <c r="Q444" s="85"/>
    </row>
    <row r="445" spans="1:17" ht="12.75" customHeight="1" x14ac:dyDescent="0.35">
      <c r="A445" s="22">
        <v>442</v>
      </c>
      <c r="B445" s="257">
        <v>10</v>
      </c>
      <c r="C445" s="95">
        <v>45158</v>
      </c>
      <c r="D445" s="318" t="s">
        <v>895</v>
      </c>
      <c r="E445" s="533" t="str">
        <f t="shared" si="75"/>
        <v>ZIMMITTI SC</v>
      </c>
      <c r="F445" s="533" t="str">
        <f t="shared" si="75"/>
        <v>NORWALK SPORT COLOMBIA 50</v>
      </c>
      <c r="G445" s="464">
        <v>13</v>
      </c>
      <c r="H445" s="369">
        <f>VLOOKUP(E445,START_TIMES,2)</f>
        <v>0.41666666666666702</v>
      </c>
      <c r="I445" s="370" t="str">
        <f>VLOOKUP(E445,FallFields1,2)</f>
        <v>Pontelandolfo Club (G), Waterbury</v>
      </c>
      <c r="J445" s="73"/>
      <c r="K445" s="16"/>
      <c r="M445" s="456" t="s">
        <v>137</v>
      </c>
      <c r="N445" s="340" t="s">
        <v>141</v>
      </c>
      <c r="P445" s="85"/>
      <c r="Q445" s="85"/>
    </row>
    <row r="446" spans="1:17" ht="12.75" customHeight="1" x14ac:dyDescent="0.35">
      <c r="A446" s="22">
        <v>443</v>
      </c>
      <c r="B446" s="324" t="s">
        <v>818</v>
      </c>
      <c r="C446" s="95">
        <v>45158</v>
      </c>
      <c r="D446" s="318" t="s">
        <v>895</v>
      </c>
      <c r="E446" s="533" t="str">
        <f t="shared" si="75"/>
        <v>CLUB NAPOLI 50</v>
      </c>
      <c r="F446" s="533" t="str">
        <f t="shared" si="75"/>
        <v>REBELS UNITED</v>
      </c>
      <c r="G446" s="464" t="s">
        <v>996</v>
      </c>
      <c r="H446" s="369">
        <v>0.41666666666666669</v>
      </c>
      <c r="I446" s="370" t="str">
        <f>VLOOKUP(E446,FallFields1,2)</f>
        <v>North Farms Park (G), North Branford</v>
      </c>
      <c r="J446" s="73" t="s">
        <v>1012</v>
      </c>
      <c r="K446" s="16"/>
      <c r="M446" s="456" t="s">
        <v>146</v>
      </c>
      <c r="N446" s="340" t="s">
        <v>142</v>
      </c>
      <c r="P446" s="85"/>
      <c r="Q446" s="85"/>
    </row>
    <row r="447" spans="1:17" ht="12.75" customHeight="1" x14ac:dyDescent="0.35">
      <c r="A447" s="22">
        <v>444</v>
      </c>
      <c r="B447" s="257">
        <v>10</v>
      </c>
      <c r="C447" s="95">
        <v>45158</v>
      </c>
      <c r="D447" s="318" t="s">
        <v>895</v>
      </c>
      <c r="E447" s="533" t="str">
        <f t="shared" si="75"/>
        <v>GUILFORD BLACK EAGLES</v>
      </c>
      <c r="F447" s="533" t="str">
        <f t="shared" si="75"/>
        <v>WESTPORT FC</v>
      </c>
      <c r="G447" s="464">
        <v>19</v>
      </c>
      <c r="H447" s="369">
        <v>0.33333333333333331</v>
      </c>
      <c r="I447" s="370" t="s">
        <v>943</v>
      </c>
      <c r="J447" s="73" t="s">
        <v>1013</v>
      </c>
      <c r="K447" s="16"/>
      <c r="M447" s="456" t="s">
        <v>147</v>
      </c>
      <c r="N447" s="340" t="s">
        <v>144</v>
      </c>
      <c r="P447" s="85"/>
      <c r="Q447" s="85"/>
    </row>
    <row r="448" spans="1:17" ht="12.75" customHeight="1" x14ac:dyDescent="0.35">
      <c r="A448" s="22">
        <v>445</v>
      </c>
      <c r="B448" s="324" t="s">
        <v>0</v>
      </c>
      <c r="C448" s="95" t="s">
        <v>0</v>
      </c>
      <c r="D448" s="325" t="s">
        <v>0</v>
      </c>
      <c r="E448" s="531" t="s">
        <v>0</v>
      </c>
      <c r="F448" s="532" t="s">
        <v>0</v>
      </c>
      <c r="G448" s="464" t="s">
        <v>0</v>
      </c>
      <c r="H448" s="374" t="s">
        <v>0</v>
      </c>
      <c r="I448" s="372" t="s">
        <v>0</v>
      </c>
      <c r="J448" s="326"/>
      <c r="K448" s="16"/>
      <c r="M448" s="85"/>
      <c r="N448" s="85"/>
      <c r="P448" s="85"/>
      <c r="Q448" s="85"/>
    </row>
    <row r="449" spans="1:29" ht="12.75" customHeight="1" x14ac:dyDescent="0.35">
      <c r="A449" s="22">
        <v>446</v>
      </c>
      <c r="B449" s="324" t="s">
        <v>0</v>
      </c>
      <c r="C449" s="95" t="s">
        <v>0</v>
      </c>
      <c r="D449" s="325" t="s">
        <v>0</v>
      </c>
      <c r="E449" s="531" t="s">
        <v>0</v>
      </c>
      <c r="F449" s="532" t="s">
        <v>0</v>
      </c>
      <c r="G449" s="464" t="s">
        <v>0</v>
      </c>
      <c r="H449" s="374" t="s">
        <v>0</v>
      </c>
      <c r="I449" s="372" t="s">
        <v>0</v>
      </c>
      <c r="J449" s="326"/>
      <c r="K449" s="16"/>
      <c r="M449" s="85"/>
      <c r="N449" s="85"/>
      <c r="P449" s="85"/>
      <c r="Q449" s="85"/>
    </row>
    <row r="450" spans="1:29" ht="12.75" customHeight="1" x14ac:dyDescent="0.35">
      <c r="A450" s="22">
        <v>447</v>
      </c>
      <c r="B450" s="257">
        <v>11</v>
      </c>
      <c r="C450" s="95">
        <v>45165</v>
      </c>
      <c r="D450" s="69" t="s">
        <v>10</v>
      </c>
      <c r="E450" s="533" t="str">
        <f t="shared" ref="E450:F454" si="76">VLOOKUP(M450,Teams,2)</f>
        <v>NORTH BRANFORD 30</v>
      </c>
      <c r="F450" s="533" t="str">
        <f t="shared" si="76"/>
        <v>HAMDEN ALL STARS</v>
      </c>
      <c r="G450" s="464">
        <v>15</v>
      </c>
      <c r="H450" s="369">
        <f>VLOOKUP(E450,START_TIMES,2)</f>
        <v>0.41666666666666702</v>
      </c>
      <c r="I450" s="370" t="str">
        <f>VLOOKUP(E450,FallFields1,2)</f>
        <v>Bittner Park (G), Guilford</v>
      </c>
      <c r="J450" s="73"/>
      <c r="K450" s="16"/>
      <c r="M450" s="85" t="s">
        <v>98</v>
      </c>
      <c r="N450" s="85" t="s">
        <v>94</v>
      </c>
      <c r="P450" s="85"/>
      <c r="Q450" s="85"/>
    </row>
    <row r="451" spans="1:29" ht="12.75" customHeight="1" x14ac:dyDescent="0.35">
      <c r="A451" s="22">
        <v>448</v>
      </c>
      <c r="B451" s="257">
        <v>11</v>
      </c>
      <c r="C451" s="95">
        <v>45165</v>
      </c>
      <c r="D451" s="69" t="s">
        <v>10</v>
      </c>
      <c r="E451" s="533" t="str">
        <f t="shared" si="76"/>
        <v>VASCO DA GAMA 30</v>
      </c>
      <c r="F451" s="533" t="str">
        <f t="shared" si="76"/>
        <v>NEWTOWN SALTY DOGS</v>
      </c>
      <c r="G451" s="464">
        <v>54</v>
      </c>
      <c r="H451" s="369">
        <v>0.33333333333333331</v>
      </c>
      <c r="I451" s="370" t="str">
        <f>VLOOKUP(E451,FallFields1,2)</f>
        <v>Veterans Memorial Park (T), Bridgeport</v>
      </c>
      <c r="J451" s="73"/>
      <c r="K451" s="16"/>
      <c r="M451" s="85" t="s">
        <v>101</v>
      </c>
      <c r="N451" s="85" t="s">
        <v>92</v>
      </c>
      <c r="P451" s="85"/>
      <c r="Q451" s="85"/>
    </row>
    <row r="452" spans="1:29" ht="12.75" customHeight="1" x14ac:dyDescent="0.35">
      <c r="A452" s="22">
        <v>449</v>
      </c>
      <c r="B452" s="257">
        <v>11</v>
      </c>
      <c r="C452" s="95">
        <v>45165</v>
      </c>
      <c r="D452" s="69" t="s">
        <v>10</v>
      </c>
      <c r="E452" s="533" t="str">
        <f t="shared" si="76"/>
        <v>CLUB NAPOLI 30</v>
      </c>
      <c r="F452" s="533" t="str">
        <f t="shared" si="76"/>
        <v>DANBURY UNITED</v>
      </c>
      <c r="G452" s="464">
        <v>22</v>
      </c>
      <c r="H452" s="369">
        <v>0.375</v>
      </c>
      <c r="I452" s="370" t="str">
        <f>VLOOKUP(E452,FallFields1,2)</f>
        <v>Choate Rosemary Hall (T), Wallingford</v>
      </c>
      <c r="J452" s="73"/>
      <c r="K452" s="16"/>
      <c r="M452" s="85" t="s">
        <v>96</v>
      </c>
      <c r="N452" s="85" t="s">
        <v>93</v>
      </c>
      <c r="P452" s="85"/>
      <c r="Q452" s="85"/>
    </row>
    <row r="453" spans="1:29" ht="12.75" customHeight="1" x14ac:dyDescent="0.35">
      <c r="A453" s="22">
        <v>450</v>
      </c>
      <c r="B453" s="257">
        <v>11</v>
      </c>
      <c r="C453" s="95">
        <v>45165</v>
      </c>
      <c r="D453" s="69" t="s">
        <v>10</v>
      </c>
      <c r="E453" s="533" t="str">
        <f t="shared" si="76"/>
        <v>GREENWICH FC 30</v>
      </c>
      <c r="F453" s="533" t="str">
        <f t="shared" si="76"/>
        <v>STAMFORD FC</v>
      </c>
      <c r="G453" s="464" t="s">
        <v>959</v>
      </c>
      <c r="H453" s="369">
        <f>VLOOKUP(E453,START_TIMES,2)</f>
        <v>0.33333333333333331</v>
      </c>
      <c r="I453" s="370" t="s">
        <v>944</v>
      </c>
      <c r="J453" s="73"/>
      <c r="K453" s="16"/>
      <c r="M453" s="85" t="s">
        <v>99</v>
      </c>
      <c r="N453" s="85" t="s">
        <v>95</v>
      </c>
      <c r="P453" s="85"/>
      <c r="Q453" s="85"/>
    </row>
    <row r="454" spans="1:29" ht="12.75" customHeight="1" x14ac:dyDescent="0.35">
      <c r="A454" s="22">
        <v>451</v>
      </c>
      <c r="B454" s="257">
        <v>11</v>
      </c>
      <c r="C454" s="95">
        <v>45165</v>
      </c>
      <c r="D454" s="69" t="s">
        <v>10</v>
      </c>
      <c r="E454" s="533" t="str">
        <f t="shared" si="76"/>
        <v>NORWALK FC</v>
      </c>
      <c r="F454" s="533" t="str">
        <f t="shared" si="76"/>
        <v>CLINTON FC 30</v>
      </c>
      <c r="G454" s="464">
        <v>11</v>
      </c>
      <c r="H454" s="369">
        <f>VLOOKUP(E454,START_TIMES,2)</f>
        <v>0.41666666666666702</v>
      </c>
      <c r="I454" s="370" t="str">
        <f>VLOOKUP(E454,FallFields1,2)</f>
        <v>Nathan Hale MS (T), Norwalk</v>
      </c>
      <c r="J454" s="358"/>
      <c r="K454" s="16"/>
      <c r="L454" s="89"/>
      <c r="M454" s="85" t="s">
        <v>100</v>
      </c>
      <c r="N454" s="85" t="s">
        <v>97</v>
      </c>
      <c r="P454" s="85"/>
      <c r="Q454" s="85"/>
    </row>
    <row r="455" spans="1:29" ht="12.75" customHeight="1" x14ac:dyDescent="0.35">
      <c r="A455" s="22">
        <v>452</v>
      </c>
      <c r="B455" s="324" t="s">
        <v>0</v>
      </c>
      <c r="C455" s="95" t="s">
        <v>0</v>
      </c>
      <c r="D455" s="325" t="s">
        <v>0</v>
      </c>
      <c r="E455" s="531" t="s">
        <v>0</v>
      </c>
      <c r="F455" s="532" t="s">
        <v>0</v>
      </c>
      <c r="G455" s="464" t="s">
        <v>0</v>
      </c>
      <c r="H455" s="374" t="s">
        <v>0</v>
      </c>
      <c r="I455" s="372" t="s">
        <v>0</v>
      </c>
      <c r="J455" s="326"/>
      <c r="K455" s="16"/>
      <c r="M455" s="85"/>
      <c r="N455" s="85"/>
      <c r="P455" s="85"/>
      <c r="Q455" s="85"/>
    </row>
    <row r="456" spans="1:29" ht="12.75" customHeight="1" x14ac:dyDescent="0.35">
      <c r="A456" s="22">
        <v>453</v>
      </c>
      <c r="B456" s="257">
        <v>11</v>
      </c>
      <c r="C456" s="95">
        <v>45165</v>
      </c>
      <c r="D456" s="66" t="s">
        <v>175</v>
      </c>
      <c r="E456" s="533" t="str">
        <f t="shared" ref="E456:F460" si="77">VLOOKUP(M456,Teams,2)</f>
        <v>NAUGATUCK FUSION</v>
      </c>
      <c r="F456" s="533" t="str">
        <f t="shared" si="77"/>
        <v>MILFORD AMIGOS</v>
      </c>
      <c r="G456" s="464">
        <v>33</v>
      </c>
      <c r="H456" s="369">
        <f>VLOOKUP(E456,START_TIMES,2)</f>
        <v>0.41666666666666702</v>
      </c>
      <c r="I456" s="370" t="str">
        <f>VLOOKUP(E456,FallFields1,2)</f>
        <v>City Hill MS (G), Naugatuck</v>
      </c>
      <c r="J456" s="73" t="s">
        <v>953</v>
      </c>
      <c r="K456" s="16"/>
      <c r="M456" s="197" t="s">
        <v>156</v>
      </c>
      <c r="N456" s="197" t="s">
        <v>154</v>
      </c>
      <c r="P456" s="85"/>
      <c r="Q456" s="85"/>
    </row>
    <row r="457" spans="1:29" ht="12.75" customHeight="1" thickBot="1" x14ac:dyDescent="0.4">
      <c r="A457" s="22">
        <v>454</v>
      </c>
      <c r="B457" s="257">
        <v>11</v>
      </c>
      <c r="C457" s="95">
        <v>45165</v>
      </c>
      <c r="D457" s="66" t="s">
        <v>175</v>
      </c>
      <c r="E457" s="533" t="str">
        <f t="shared" si="77"/>
        <v>TRINITY FC</v>
      </c>
      <c r="F457" s="533" t="str">
        <f t="shared" si="77"/>
        <v>MILFORD TUESDAY</v>
      </c>
      <c r="G457" s="464">
        <v>13</v>
      </c>
      <c r="H457" s="369">
        <f>VLOOKUP(E457,START_TIMES,2)</f>
        <v>0.33333333333333331</v>
      </c>
      <c r="I457" s="370" t="str">
        <f>VLOOKUP(E457,FallFields1,2)</f>
        <v>Pease Road (G), Woodbridge</v>
      </c>
      <c r="J457" s="73"/>
      <c r="K457" s="16"/>
      <c r="M457" s="197" t="s">
        <v>159</v>
      </c>
      <c r="N457" s="197" t="s">
        <v>155</v>
      </c>
      <c r="P457" s="85"/>
      <c r="Q457" s="85"/>
    </row>
    <row r="458" spans="1:29" ht="12.75" customHeight="1" thickTop="1" thickBot="1" x14ac:dyDescent="0.4">
      <c r="A458" s="22">
        <v>455</v>
      </c>
      <c r="B458" s="257">
        <v>11</v>
      </c>
      <c r="C458" s="95">
        <v>45165</v>
      </c>
      <c r="D458" s="66" t="s">
        <v>175</v>
      </c>
      <c r="E458" s="533" t="str">
        <f t="shared" si="77"/>
        <v>ELITE FC</v>
      </c>
      <c r="F458" s="533" t="str">
        <f t="shared" si="77"/>
        <v>FC CALDO VERDE</v>
      </c>
      <c r="G458" s="464">
        <v>32</v>
      </c>
      <c r="H458" s="369">
        <f>VLOOKUP(E458,START_TIMES,2)</f>
        <v>0.33333333333333331</v>
      </c>
      <c r="I458" s="370" t="str">
        <f>VLOOKUP(E458,FallFields1,2)</f>
        <v>Foran HS KMT (T), Milford</v>
      </c>
      <c r="J458" s="73"/>
      <c r="K458" s="16"/>
      <c r="M458" s="197" t="s">
        <v>151</v>
      </c>
      <c r="N458" s="197" t="s">
        <v>152</v>
      </c>
      <c r="P458" s="85"/>
      <c r="Q458" s="85"/>
      <c r="S458" s="16"/>
      <c r="T458" s="198"/>
      <c r="U458" s="198"/>
      <c r="V458" s="16">
        <v>73</v>
      </c>
      <c r="W458" s="209"/>
      <c r="X458" s="215"/>
      <c r="Y458" s="16"/>
      <c r="Z458" s="20"/>
      <c r="AC458" s="16"/>
    </row>
    <row r="459" spans="1:29" ht="12.75" customHeight="1" thickTop="1" thickBot="1" x14ac:dyDescent="0.4">
      <c r="A459" s="22">
        <v>456</v>
      </c>
      <c r="B459" s="257">
        <v>11</v>
      </c>
      <c r="C459" s="95">
        <v>45165</v>
      </c>
      <c r="D459" s="66" t="s">
        <v>175</v>
      </c>
      <c r="E459" s="533" t="str">
        <f t="shared" si="77"/>
        <v>SHELTON FC</v>
      </c>
      <c r="F459" s="533" t="str">
        <f t="shared" si="77"/>
        <v>LITCHFIELD COUNTY BLUES 30</v>
      </c>
      <c r="G459" s="464">
        <v>60</v>
      </c>
      <c r="H459" s="369">
        <f>VLOOKUP(E459,START_TIMES,2)</f>
        <v>0.33333333333333331</v>
      </c>
      <c r="I459" s="370" t="str">
        <f>VLOOKUP(E459,FallFields1,2)</f>
        <v>Nike Site (G), Shelton</v>
      </c>
      <c r="J459" s="73"/>
      <c r="K459" s="16"/>
      <c r="M459" s="197" t="s">
        <v>158</v>
      </c>
      <c r="N459" s="197" t="s">
        <v>153</v>
      </c>
      <c r="P459" s="85"/>
      <c r="Q459" s="85"/>
      <c r="S459" s="16"/>
      <c r="T459" s="198"/>
      <c r="U459" s="198"/>
      <c r="V459" s="16"/>
      <c r="W459" s="209"/>
      <c r="X459" s="215"/>
      <c r="Y459" s="16"/>
      <c r="Z459" s="20"/>
      <c r="AC459" s="16"/>
    </row>
    <row r="460" spans="1:29" ht="12.75" customHeight="1" thickTop="1" thickBot="1" x14ac:dyDescent="0.4">
      <c r="A460" s="22">
        <v>457</v>
      </c>
      <c r="B460" s="257">
        <v>11</v>
      </c>
      <c r="C460" s="95">
        <v>45165</v>
      </c>
      <c r="D460" s="174" t="s">
        <v>175</v>
      </c>
      <c r="E460" s="540" t="str">
        <f t="shared" si="77"/>
        <v>QPR</v>
      </c>
      <c r="F460" s="540" t="str">
        <f t="shared" si="77"/>
        <v>COYOTES FC</v>
      </c>
      <c r="G460" s="464">
        <v>61</v>
      </c>
      <c r="H460" s="369">
        <v>0.375</v>
      </c>
      <c r="I460" s="370" t="str">
        <f>VLOOKUP(E460,FallFields1,2)</f>
        <v>Quinnipiac Park (G), Cheshire</v>
      </c>
      <c r="J460" s="73"/>
      <c r="K460" s="16"/>
      <c r="M460" s="197" t="s">
        <v>157</v>
      </c>
      <c r="N460" s="197" t="s">
        <v>150</v>
      </c>
      <c r="P460" s="85"/>
      <c r="Q460" s="85"/>
      <c r="S460" s="16"/>
      <c r="T460" s="198"/>
      <c r="U460" s="198"/>
      <c r="V460" s="16">
        <v>74</v>
      </c>
      <c r="W460" s="209"/>
      <c r="X460" s="215"/>
      <c r="Y460" s="16"/>
      <c r="Z460" s="20"/>
      <c r="AC460" s="16"/>
    </row>
    <row r="461" spans="1:29" ht="12.75" customHeight="1" thickTop="1" x14ac:dyDescent="0.35">
      <c r="A461" s="22">
        <v>458</v>
      </c>
      <c r="B461" s="324" t="s">
        <v>0</v>
      </c>
      <c r="C461" s="95" t="s">
        <v>0</v>
      </c>
      <c r="D461" s="325" t="s">
        <v>0</v>
      </c>
      <c r="E461" s="531" t="s">
        <v>0</v>
      </c>
      <c r="F461" s="532" t="s">
        <v>0</v>
      </c>
      <c r="G461" s="464" t="s">
        <v>0</v>
      </c>
      <c r="H461" s="374" t="s">
        <v>0</v>
      </c>
      <c r="I461" s="372" t="s">
        <v>0</v>
      </c>
      <c r="J461" s="326"/>
      <c r="K461" s="16"/>
      <c r="M461" s="85"/>
      <c r="N461" s="85"/>
      <c r="P461" s="85"/>
      <c r="Q461" s="85"/>
    </row>
    <row r="462" spans="1:29" ht="12.75" customHeight="1" x14ac:dyDescent="0.35">
      <c r="A462" s="22">
        <v>459</v>
      </c>
      <c r="B462" s="257">
        <v>11</v>
      </c>
      <c r="C462" s="95">
        <v>45165</v>
      </c>
      <c r="D462" s="65" t="s">
        <v>11</v>
      </c>
      <c r="E462" s="533" t="str">
        <f t="shared" ref="E462:F466" si="78">VLOOKUP(M462,Teams,2)</f>
        <v>SOUTHEAST ROVERS</v>
      </c>
      <c r="F462" s="533" t="str">
        <f t="shared" si="78"/>
        <v>NORWALK SPORT COLOMBIA 40</v>
      </c>
      <c r="G462" s="464">
        <v>13</v>
      </c>
      <c r="H462" s="369">
        <f>VLOOKUP(E462,START_TIMES,2)</f>
        <v>0.41666666666666702</v>
      </c>
      <c r="I462" s="370" t="str">
        <f>VLOOKUP(E462,FallFields1,2)</f>
        <v>Bridebrook Park (G), East Lyme</v>
      </c>
      <c r="J462" s="73" t="s">
        <v>953</v>
      </c>
      <c r="K462" s="16"/>
      <c r="M462" s="359" t="s">
        <v>106</v>
      </c>
      <c r="N462" s="359" t="s">
        <v>104</v>
      </c>
      <c r="P462" s="85"/>
      <c r="Q462" s="85"/>
    </row>
    <row r="463" spans="1:29" ht="12.75" customHeight="1" x14ac:dyDescent="0.35">
      <c r="A463" s="22">
        <v>460</v>
      </c>
      <c r="B463" s="257">
        <v>11</v>
      </c>
      <c r="C463" s="95">
        <v>45165</v>
      </c>
      <c r="D463" s="65" t="s">
        <v>11</v>
      </c>
      <c r="E463" s="533" t="str">
        <f t="shared" si="78"/>
        <v>WATERBURY ALBANIANS</v>
      </c>
      <c r="F463" s="533" t="str">
        <f t="shared" si="78"/>
        <v>RIDGEFIELD KICKS</v>
      </c>
      <c r="G463" s="464" t="s">
        <v>988</v>
      </c>
      <c r="H463" s="369">
        <f>VLOOKUP(E463,START_TIMES,2)</f>
        <v>0.33333333333333331</v>
      </c>
      <c r="I463" s="370" t="str">
        <f>VLOOKUP(E463,FallFields1,2)</f>
        <v>Lower Ptak (G), Brookfield</v>
      </c>
      <c r="J463" s="73"/>
      <c r="K463" s="16"/>
      <c r="M463" s="359" t="s">
        <v>109</v>
      </c>
      <c r="N463" s="359" t="s">
        <v>105</v>
      </c>
      <c r="P463" s="85"/>
      <c r="Q463" s="85"/>
    </row>
    <row r="464" spans="1:29" ht="12.75" customHeight="1" x14ac:dyDescent="0.35">
      <c r="A464" s="22">
        <v>461</v>
      </c>
      <c r="B464" s="257">
        <v>11</v>
      </c>
      <c r="C464" s="95">
        <v>45165</v>
      </c>
      <c r="D464" s="65" t="s">
        <v>11</v>
      </c>
      <c r="E464" s="533" t="str">
        <f t="shared" si="78"/>
        <v>FAIRFIELD GAC 40</v>
      </c>
      <c r="F464" s="533" t="str">
        <f t="shared" si="78"/>
        <v>GREENWICH FC 40</v>
      </c>
      <c r="G464" s="464" t="s">
        <v>964</v>
      </c>
      <c r="H464" s="369">
        <f>VLOOKUP(E464,START_TIMES,2)</f>
        <v>0.41666666666666669</v>
      </c>
      <c r="I464" s="370" t="str">
        <f>VLOOKUP(E464,FallFields1,2)</f>
        <v>Ludlowe HS (T), Fairfield</v>
      </c>
      <c r="J464" s="73"/>
      <c r="K464" s="16"/>
      <c r="M464" s="359" t="s">
        <v>161</v>
      </c>
      <c r="N464" s="359" t="s">
        <v>162</v>
      </c>
      <c r="P464" s="85"/>
      <c r="Q464" s="85"/>
    </row>
    <row r="465" spans="1:17" ht="12.75" customHeight="1" x14ac:dyDescent="0.35">
      <c r="A465" s="22">
        <v>462</v>
      </c>
      <c r="B465" s="257">
        <v>11</v>
      </c>
      <c r="C465" s="95">
        <v>45165</v>
      </c>
      <c r="D465" s="65" t="s">
        <v>11</v>
      </c>
      <c r="E465" s="533" t="str">
        <f t="shared" si="78"/>
        <v>VASCO DA GAMA 40</v>
      </c>
      <c r="F465" s="533" t="str">
        <f t="shared" si="78"/>
        <v>GREENWICH PUMAS FC 40</v>
      </c>
      <c r="G465" s="464">
        <v>21</v>
      </c>
      <c r="H465" s="369">
        <f>VLOOKUP(E465,START_TIMES,2)</f>
        <v>0.41666666666666702</v>
      </c>
      <c r="I465" s="370" t="str">
        <f>VLOOKUP(E465,FallFields1,2)</f>
        <v>Veterans Memorial Park (T), Bridgeport</v>
      </c>
      <c r="J465" s="73"/>
      <c r="K465" s="16"/>
      <c r="M465" s="359" t="s">
        <v>108</v>
      </c>
      <c r="N465" s="359" t="s">
        <v>163</v>
      </c>
      <c r="P465" s="85"/>
      <c r="Q465" s="85"/>
    </row>
    <row r="466" spans="1:17" ht="12.75" customHeight="1" x14ac:dyDescent="0.35">
      <c r="A466" s="22">
        <v>463</v>
      </c>
      <c r="B466" s="257">
        <v>11</v>
      </c>
      <c r="C466" s="95">
        <v>45165</v>
      </c>
      <c r="D466" s="65" t="s">
        <v>11</v>
      </c>
      <c r="E466" s="533" t="str">
        <f t="shared" si="78"/>
        <v>CLINTON FC 40</v>
      </c>
      <c r="F466" s="533" t="str">
        <f t="shared" si="78"/>
        <v>STORM FC</v>
      </c>
      <c r="G466" s="464">
        <v>24</v>
      </c>
      <c r="H466" s="369">
        <f>VLOOKUP(E466,START_TIMES,2)</f>
        <v>0.33333333333333331</v>
      </c>
      <c r="I466" s="370" t="str">
        <f>VLOOKUP(E466,FallFields1,2)</f>
        <v>Indian River Sports Complex (T), Clinton</v>
      </c>
      <c r="J466" s="73"/>
      <c r="K466" s="16"/>
      <c r="M466" s="360" t="s">
        <v>160</v>
      </c>
      <c r="N466" s="360" t="s">
        <v>107</v>
      </c>
      <c r="P466" s="85"/>
      <c r="Q466" s="85"/>
    </row>
    <row r="467" spans="1:17" ht="12.75" customHeight="1" x14ac:dyDescent="0.35">
      <c r="A467" s="22">
        <v>464</v>
      </c>
      <c r="B467" s="324" t="s">
        <v>0</v>
      </c>
      <c r="C467" s="95" t="s">
        <v>0</v>
      </c>
      <c r="D467" s="325" t="s">
        <v>0</v>
      </c>
      <c r="E467" s="531" t="s">
        <v>0</v>
      </c>
      <c r="F467" s="532" t="s">
        <v>0</v>
      </c>
      <c r="G467" s="464" t="s">
        <v>0</v>
      </c>
      <c r="H467" s="374" t="s">
        <v>0</v>
      </c>
      <c r="I467" s="372" t="s">
        <v>0</v>
      </c>
      <c r="J467" s="326"/>
      <c r="K467" s="16"/>
      <c r="M467" s="85"/>
      <c r="N467" s="85"/>
      <c r="P467" s="85"/>
      <c r="Q467" s="85"/>
    </row>
    <row r="468" spans="1:17" ht="12.75" customHeight="1" x14ac:dyDescent="0.35">
      <c r="A468" s="22">
        <v>465</v>
      </c>
      <c r="B468" s="257">
        <v>11</v>
      </c>
      <c r="C468" s="95">
        <v>45165</v>
      </c>
      <c r="D468" s="64" t="s">
        <v>12</v>
      </c>
      <c r="E468" s="530" t="str">
        <f t="shared" ref="E468:F474" si="79">VLOOKUP(M468,Teams,2)</f>
        <v>SHEBEEN FC</v>
      </c>
      <c r="F468" s="530" t="str">
        <f t="shared" si="79"/>
        <v>STAMFORD UNITED</v>
      </c>
      <c r="G468" s="464">
        <v>31</v>
      </c>
      <c r="H468" s="369">
        <v>0.33333333333333331</v>
      </c>
      <c r="I468" s="370" t="str">
        <f t="shared" ref="I468:I473" si="80">VLOOKUP(E468,FallFields1,2)</f>
        <v>Ludlowe HS (T), Fairfield</v>
      </c>
      <c r="J468" s="73"/>
      <c r="K468" s="16"/>
      <c r="M468" s="281" t="s">
        <v>121</v>
      </c>
      <c r="N468" s="281" t="s">
        <v>860</v>
      </c>
      <c r="P468" s="85"/>
      <c r="Q468" s="85"/>
    </row>
    <row r="469" spans="1:17" ht="12.75" customHeight="1" x14ac:dyDescent="0.35">
      <c r="A469" s="22">
        <v>466</v>
      </c>
      <c r="B469" s="257">
        <v>11</v>
      </c>
      <c r="C469" s="95">
        <v>45165</v>
      </c>
      <c r="D469" s="64" t="s">
        <v>12</v>
      </c>
      <c r="E469" s="530" t="str">
        <f t="shared" si="79"/>
        <v>NORTH BRANFORD 40</v>
      </c>
      <c r="F469" s="530" t="str">
        <f t="shared" si="79"/>
        <v>GUILFORD BELL CURVE</v>
      </c>
      <c r="G469" s="464">
        <v>42</v>
      </c>
      <c r="H469" s="369">
        <v>0.33333333333333331</v>
      </c>
      <c r="I469" s="370" t="str">
        <f t="shared" si="80"/>
        <v>Bittner Park (G), Guilford</v>
      </c>
      <c r="J469" s="73"/>
      <c r="K469" s="16"/>
      <c r="M469" s="281" t="s">
        <v>118</v>
      </c>
      <c r="N469" s="281" t="s">
        <v>853</v>
      </c>
      <c r="P469" s="85"/>
      <c r="Q469" s="85"/>
    </row>
    <row r="470" spans="1:17" ht="12.75" customHeight="1" x14ac:dyDescent="0.35">
      <c r="A470" s="22">
        <v>467</v>
      </c>
      <c r="B470" s="257">
        <v>11</v>
      </c>
      <c r="C470" s="95">
        <v>45165</v>
      </c>
      <c r="D470" s="64" t="s">
        <v>12</v>
      </c>
      <c r="E470" s="530" t="str">
        <f t="shared" si="79"/>
        <v>NEW HAVEN AMERICANS</v>
      </c>
      <c r="F470" s="530" t="str">
        <f t="shared" si="79"/>
        <v>WILTON WOLVES</v>
      </c>
      <c r="G470" s="464">
        <v>42</v>
      </c>
      <c r="H470" s="369">
        <f>VLOOKUP(E470,START_TIMES,2)</f>
        <v>0.41666666666666702</v>
      </c>
      <c r="I470" s="370" t="str">
        <f t="shared" si="80"/>
        <v>Peck Place School (G), Orange</v>
      </c>
      <c r="J470" s="73" t="s">
        <v>953</v>
      </c>
      <c r="K470" s="16"/>
      <c r="M470" s="422" t="s">
        <v>117</v>
      </c>
      <c r="N470" s="422" t="s">
        <v>123</v>
      </c>
      <c r="P470" s="85"/>
      <c r="Q470" s="85"/>
    </row>
    <row r="471" spans="1:17" ht="12.75" customHeight="1" x14ac:dyDescent="0.35">
      <c r="A471" s="22">
        <v>468</v>
      </c>
      <c r="B471" s="257">
        <v>11</v>
      </c>
      <c r="C471" s="95">
        <v>45165</v>
      </c>
      <c r="D471" s="64" t="s">
        <v>12</v>
      </c>
      <c r="E471" s="530" t="str">
        <f t="shared" si="79"/>
        <v>DERBY QUITUS</v>
      </c>
      <c r="F471" s="530" t="str">
        <f t="shared" si="79"/>
        <v>BYE</v>
      </c>
      <c r="G471" s="465" t="s">
        <v>91</v>
      </c>
      <c r="H471" s="421" t="s">
        <v>91</v>
      </c>
      <c r="I471" s="370" t="str">
        <f t="shared" si="80"/>
        <v>Witek Park (G), Derby</v>
      </c>
      <c r="J471" s="73"/>
      <c r="K471" s="16"/>
      <c r="M471" s="281" t="s">
        <v>113</v>
      </c>
      <c r="N471" s="281" t="s">
        <v>851</v>
      </c>
      <c r="P471" s="85"/>
      <c r="Q471" s="85"/>
    </row>
    <row r="472" spans="1:17" ht="12.75" customHeight="1" x14ac:dyDescent="0.35">
      <c r="A472" s="22">
        <v>469</v>
      </c>
      <c r="B472" s="257">
        <v>11</v>
      </c>
      <c r="C472" s="95">
        <v>45165</v>
      </c>
      <c r="D472" s="64" t="s">
        <v>12</v>
      </c>
      <c r="E472" s="530" t="str">
        <f t="shared" si="79"/>
        <v xml:space="preserve">GUILFORD CELTIC </v>
      </c>
      <c r="F472" s="530" t="str">
        <f t="shared" si="79"/>
        <v>NORTH HAVEN SC</v>
      </c>
      <c r="G472" s="464">
        <v>80</v>
      </c>
      <c r="H472" s="369">
        <f>VLOOKUP(E472,START_TIMES,2)</f>
        <v>0.41666666666666702</v>
      </c>
      <c r="I472" s="370" t="str">
        <f t="shared" si="80"/>
        <v>Guilford HS (T), Guilford</v>
      </c>
      <c r="J472" s="73" t="s">
        <v>928</v>
      </c>
      <c r="K472" s="16"/>
      <c r="M472" s="281" t="s">
        <v>115</v>
      </c>
      <c r="N472" s="281" t="s">
        <v>858</v>
      </c>
      <c r="P472" s="85"/>
      <c r="Q472" s="85"/>
    </row>
    <row r="473" spans="1:17" ht="12.75" customHeight="1" x14ac:dyDescent="0.35">
      <c r="A473" s="22">
        <v>470</v>
      </c>
      <c r="B473" s="257">
        <v>11</v>
      </c>
      <c r="C473" s="95">
        <v>45165</v>
      </c>
      <c r="D473" s="64" t="s">
        <v>12</v>
      </c>
      <c r="E473" s="530" t="str">
        <f t="shared" si="79"/>
        <v>BESA SC</v>
      </c>
      <c r="F473" s="530" t="str">
        <f t="shared" si="79"/>
        <v>PAN ZONES</v>
      </c>
      <c r="G473" s="464">
        <v>70</v>
      </c>
      <c r="H473" s="369">
        <f>VLOOKUP(E473,START_TIMES,2)</f>
        <v>0.41666666666666669</v>
      </c>
      <c r="I473" s="370" t="str">
        <f t="shared" si="80"/>
        <v>Bucks Hill Park (G), Waterbury</v>
      </c>
      <c r="J473" s="73"/>
      <c r="K473" s="16"/>
      <c r="M473" s="281" t="s">
        <v>110</v>
      </c>
      <c r="N473" s="281" t="s">
        <v>120</v>
      </c>
      <c r="P473" s="85"/>
      <c r="Q473" s="85"/>
    </row>
    <row r="474" spans="1:17" ht="12.75" customHeight="1" x14ac:dyDescent="0.35">
      <c r="A474" s="22">
        <v>471</v>
      </c>
      <c r="B474" s="257">
        <v>11</v>
      </c>
      <c r="C474" s="95">
        <v>45165</v>
      </c>
      <c r="D474" s="64" t="s">
        <v>12</v>
      </c>
      <c r="E474" s="530" t="str">
        <f t="shared" si="79"/>
        <v>CLUB NAPOLI 40</v>
      </c>
      <c r="F474" s="530" t="str">
        <f t="shared" si="79"/>
        <v>LITCHFIELD COUNTY BLUES 40</v>
      </c>
      <c r="G474" s="464">
        <v>50</v>
      </c>
      <c r="H474" s="369">
        <f>VLOOKUP(E474,START_TIMES,2)</f>
        <v>0.41666666666666702</v>
      </c>
      <c r="I474" s="370" t="s">
        <v>877</v>
      </c>
      <c r="J474" s="73" t="s">
        <v>1020</v>
      </c>
      <c r="K474" s="16"/>
      <c r="M474" s="281" t="s">
        <v>112</v>
      </c>
      <c r="N474" s="281" t="s">
        <v>855</v>
      </c>
      <c r="P474" s="85"/>
      <c r="Q474" s="85"/>
    </row>
    <row r="475" spans="1:17" ht="12.75" customHeight="1" x14ac:dyDescent="0.35">
      <c r="A475" s="22">
        <v>472</v>
      </c>
      <c r="B475" s="324" t="s">
        <v>0</v>
      </c>
      <c r="C475" s="95" t="s">
        <v>0</v>
      </c>
      <c r="D475" s="325" t="s">
        <v>0</v>
      </c>
      <c r="E475" s="531" t="s">
        <v>0</v>
      </c>
      <c r="F475" s="532" t="s">
        <v>0</v>
      </c>
      <c r="G475" s="464" t="s">
        <v>0</v>
      </c>
      <c r="H475" s="374" t="s">
        <v>0</v>
      </c>
      <c r="I475" s="372" t="s">
        <v>0</v>
      </c>
      <c r="J475" s="326"/>
      <c r="K475" s="16"/>
      <c r="M475" s="85"/>
      <c r="N475" s="85"/>
      <c r="P475" s="85"/>
      <c r="Q475" s="85"/>
    </row>
    <row r="476" spans="1:17" ht="12.75" customHeight="1" x14ac:dyDescent="0.35">
      <c r="A476" s="22">
        <v>473</v>
      </c>
      <c r="B476" s="257">
        <v>11</v>
      </c>
      <c r="C476" s="95">
        <v>45165</v>
      </c>
      <c r="D476" s="63" t="s">
        <v>102</v>
      </c>
      <c r="E476" s="533" t="str">
        <f t="shared" ref="E476:F480" si="81">VLOOKUP(M476,Teams,2)</f>
        <v>NORWALK MARINERS LEGENDS</v>
      </c>
      <c r="F476" s="533" t="str">
        <f t="shared" si="81"/>
        <v>GREENWICH PUMAS FC 50</v>
      </c>
      <c r="G476" s="464">
        <v>16</v>
      </c>
      <c r="H476" s="369">
        <v>0.33333333333333331</v>
      </c>
      <c r="I476" s="370" t="str">
        <f>VLOOKUP(E476,FallFields1,2)</f>
        <v>Nathan Hale MS (T), Norwalk</v>
      </c>
      <c r="J476" s="73"/>
      <c r="K476" s="16"/>
      <c r="M476" s="330" t="s">
        <v>130</v>
      </c>
      <c r="N476" s="330" t="s">
        <v>128</v>
      </c>
      <c r="P476" s="85"/>
      <c r="Q476" s="85"/>
    </row>
    <row r="477" spans="1:17" ht="12.75" customHeight="1" x14ac:dyDescent="0.35">
      <c r="A477" s="22">
        <v>474</v>
      </c>
      <c r="B477" s="257">
        <v>11</v>
      </c>
      <c r="C477" s="515">
        <v>45165</v>
      </c>
      <c r="D477" s="516" t="s">
        <v>102</v>
      </c>
      <c r="E477" s="542" t="str">
        <f t="shared" si="81"/>
        <v>VASCO DA GAMA 50</v>
      </c>
      <c r="F477" s="542" t="str">
        <f t="shared" si="81"/>
        <v>NEW FAIRFIELD UNITED</v>
      </c>
      <c r="G477" s="464" t="s">
        <v>996</v>
      </c>
      <c r="H477" s="518">
        <f>VLOOKUP(E477,START_TIMES,2)</f>
        <v>0.41666666666666702</v>
      </c>
      <c r="I477" s="517" t="str">
        <f>VLOOKUP(E477,FallFields1,2)</f>
        <v>Veterans Memorial Park (T), Bridgeport</v>
      </c>
      <c r="J477" s="73" t="s">
        <v>1019</v>
      </c>
      <c r="K477" s="16"/>
      <c r="M477" s="330" t="s">
        <v>133</v>
      </c>
      <c r="N477" s="330" t="s">
        <v>129</v>
      </c>
      <c r="P477" s="307"/>
      <c r="Q477" s="307"/>
    </row>
    <row r="478" spans="1:17" ht="12.75" customHeight="1" x14ac:dyDescent="0.35">
      <c r="A478" s="22">
        <v>475</v>
      </c>
      <c r="B478" s="257">
        <v>11</v>
      </c>
      <c r="C478" s="95">
        <v>45165</v>
      </c>
      <c r="D478" s="63" t="s">
        <v>102</v>
      </c>
      <c r="E478" s="533" t="str">
        <f t="shared" si="81"/>
        <v>DOCKSIDE SC</v>
      </c>
      <c r="F478" s="533" t="str">
        <f t="shared" si="81"/>
        <v>DYNAMO SC</v>
      </c>
      <c r="G478" s="464" t="s">
        <v>981</v>
      </c>
      <c r="H478" s="369">
        <f>VLOOKUP(E478,START_TIMES,2)</f>
        <v>0.41666666666666702</v>
      </c>
      <c r="I478" s="370" t="str">
        <f>VLOOKUP(E478,FallFields1,2)</f>
        <v>Foran HS KMT (T), Milford</v>
      </c>
      <c r="J478" s="73"/>
      <c r="K478" s="16"/>
      <c r="M478" s="330" t="s">
        <v>125</v>
      </c>
      <c r="N478" s="330" t="s">
        <v>126</v>
      </c>
      <c r="P478" s="307"/>
      <c r="Q478" s="307"/>
    </row>
    <row r="479" spans="1:17" ht="12.75" customHeight="1" x14ac:dyDescent="0.35">
      <c r="A479" s="22">
        <v>476</v>
      </c>
      <c r="B479" s="257">
        <v>11</v>
      </c>
      <c r="C479" s="95">
        <v>45165</v>
      </c>
      <c r="D479" s="63" t="s">
        <v>102</v>
      </c>
      <c r="E479" s="533" t="str">
        <f t="shared" si="81"/>
        <v>STAMFORD CITY</v>
      </c>
      <c r="F479" s="533" t="str">
        <f t="shared" si="81"/>
        <v>FAIRFIELD GAC 50</v>
      </c>
      <c r="G479" s="464">
        <v>11</v>
      </c>
      <c r="H479" s="369">
        <f>VLOOKUP(E479,START_TIMES,2)</f>
        <v>0.41666666666666702</v>
      </c>
      <c r="I479" s="370" t="str">
        <f>VLOOKUP(E479,FallFields1,2)</f>
        <v>West Beach Fields (T), Stamford</v>
      </c>
      <c r="J479" s="73"/>
      <c r="K479" s="16"/>
      <c r="M479" s="330" t="s">
        <v>132</v>
      </c>
      <c r="N479" s="330" t="s">
        <v>127</v>
      </c>
      <c r="P479" s="307"/>
      <c r="Q479" s="307"/>
    </row>
    <row r="480" spans="1:17" ht="12.75" customHeight="1" x14ac:dyDescent="0.35">
      <c r="A480" s="22">
        <v>477</v>
      </c>
      <c r="B480" s="257">
        <v>11</v>
      </c>
      <c r="C480" s="95">
        <v>45165</v>
      </c>
      <c r="D480" s="63" t="s">
        <v>102</v>
      </c>
      <c r="E480" s="533" t="str">
        <f t="shared" si="81"/>
        <v>POLONIA FALCON STARS FC</v>
      </c>
      <c r="F480" s="533" t="str">
        <f t="shared" si="81"/>
        <v>CHESHIRE AZZURRI</v>
      </c>
      <c r="G480" s="464">
        <v>63</v>
      </c>
      <c r="H480" s="369">
        <f>VLOOKUP(E480,START_TIMES,2)</f>
        <v>0.33333333333333331</v>
      </c>
      <c r="I480" s="370" t="str">
        <f>VLOOKUP(E480,FallFields1,2)</f>
        <v>Falcon Field (G), New Britain</v>
      </c>
      <c r="J480" s="73"/>
      <c r="K480" s="16"/>
      <c r="M480" s="330" t="s">
        <v>131</v>
      </c>
      <c r="N480" s="330" t="s">
        <v>124</v>
      </c>
      <c r="P480" s="307"/>
      <c r="Q480" s="307"/>
    </row>
    <row r="481" spans="1:17" ht="12.75" customHeight="1" x14ac:dyDescent="0.35">
      <c r="A481" s="22">
        <v>478</v>
      </c>
      <c r="B481" s="324" t="s">
        <v>0</v>
      </c>
      <c r="C481" s="95" t="s">
        <v>0</v>
      </c>
      <c r="D481" s="325" t="s">
        <v>0</v>
      </c>
      <c r="E481" s="531" t="s">
        <v>0</v>
      </c>
      <c r="F481" s="532" t="s">
        <v>0</v>
      </c>
      <c r="G481" s="464" t="s">
        <v>0</v>
      </c>
      <c r="H481" s="374" t="s">
        <v>0</v>
      </c>
      <c r="I481" s="372" t="s">
        <v>0</v>
      </c>
      <c r="J481" s="326"/>
      <c r="K481" s="16"/>
      <c r="M481" s="85"/>
      <c r="N481" s="85"/>
      <c r="P481" s="307"/>
      <c r="Q481" s="307"/>
    </row>
    <row r="482" spans="1:17" ht="12.75" customHeight="1" x14ac:dyDescent="0.35">
      <c r="A482" s="22">
        <v>479</v>
      </c>
      <c r="B482" s="257">
        <v>11</v>
      </c>
      <c r="C482" s="95">
        <v>45165</v>
      </c>
      <c r="D482" s="306" t="s">
        <v>890</v>
      </c>
      <c r="E482" s="533" t="str">
        <f t="shared" ref="E482:F484" si="82">VLOOKUP(M482,Teams,2)</f>
        <v>GREENWICH FC 50</v>
      </c>
      <c r="F482" s="533" t="str">
        <f t="shared" si="82"/>
        <v>EAST HAVEN SC</v>
      </c>
      <c r="G482" s="464">
        <v>62</v>
      </c>
      <c r="H482" s="369">
        <v>0.41666666666666669</v>
      </c>
      <c r="I482" s="370" t="s">
        <v>944</v>
      </c>
      <c r="J482" s="73"/>
      <c r="K482" s="16"/>
      <c r="M482" s="340" t="s">
        <v>136</v>
      </c>
      <c r="N482" s="340" t="s">
        <v>134</v>
      </c>
      <c r="P482" s="307"/>
      <c r="Q482" s="307"/>
    </row>
    <row r="483" spans="1:17" ht="12.75" customHeight="1" x14ac:dyDescent="0.35">
      <c r="A483" s="22">
        <v>480</v>
      </c>
      <c r="B483" s="257">
        <v>11</v>
      </c>
      <c r="C483" s="95">
        <v>45165</v>
      </c>
      <c r="D483" s="306" t="s">
        <v>890</v>
      </c>
      <c r="E483" s="533" t="str">
        <f t="shared" si="82"/>
        <v>REBELS UNITED</v>
      </c>
      <c r="F483" s="533" t="str">
        <f t="shared" si="82"/>
        <v>GREENWICH PFC</v>
      </c>
      <c r="G483" s="464" t="s">
        <v>960</v>
      </c>
      <c r="H483" s="369">
        <v>0.33333333333333331</v>
      </c>
      <c r="I483" s="370" t="str">
        <f>VLOOKUP(E483,FallFields1,2)</f>
        <v>New Fairfield HS (T), New Fairfield</v>
      </c>
      <c r="J483" s="73"/>
      <c r="K483" s="16"/>
      <c r="M483" s="340" t="s">
        <v>142</v>
      </c>
      <c r="N483" s="340" t="s">
        <v>138</v>
      </c>
      <c r="P483" s="307"/>
      <c r="Q483" s="307"/>
    </row>
    <row r="484" spans="1:17" ht="12.75" customHeight="1" x14ac:dyDescent="0.35">
      <c r="A484" s="22">
        <v>481</v>
      </c>
      <c r="B484" s="257">
        <v>11</v>
      </c>
      <c r="C484" s="95">
        <v>45165</v>
      </c>
      <c r="D484" s="306" t="s">
        <v>890</v>
      </c>
      <c r="E484" s="533" t="str">
        <f t="shared" si="82"/>
        <v>WESTPORT FC</v>
      </c>
      <c r="F484" s="533" t="str">
        <f t="shared" si="82"/>
        <v>NORWALK SPORT COLOMBIA 50</v>
      </c>
      <c r="G484" s="464">
        <v>20</v>
      </c>
      <c r="H484" s="369">
        <f>VLOOKUP(E484,START_TIMES,2)</f>
        <v>0.33333333333333331</v>
      </c>
      <c r="I484" s="370" t="str">
        <f>VLOOKUP(E484,FallFields1,2)</f>
        <v>Wakeman Park (T), Westport</v>
      </c>
      <c r="J484" s="326"/>
      <c r="K484" s="16"/>
      <c r="M484" s="340" t="s">
        <v>144</v>
      </c>
      <c r="N484" s="340" t="s">
        <v>141</v>
      </c>
      <c r="P484" s="307"/>
      <c r="Q484" s="307"/>
    </row>
    <row r="485" spans="1:17" ht="13" customHeight="1" x14ac:dyDescent="0.35">
      <c r="A485" s="22">
        <v>482</v>
      </c>
      <c r="B485" s="257"/>
      <c r="C485" s="95" t="s">
        <v>0</v>
      </c>
      <c r="D485" s="325" t="s">
        <v>0</v>
      </c>
      <c r="E485" s="531" t="s">
        <v>0</v>
      </c>
      <c r="F485" s="532" t="s">
        <v>0</v>
      </c>
      <c r="G485" s="464" t="s">
        <v>0</v>
      </c>
      <c r="H485" s="374" t="s">
        <v>0</v>
      </c>
      <c r="I485" s="372" t="s">
        <v>0</v>
      </c>
      <c r="J485" s="326"/>
      <c r="K485" s="16"/>
      <c r="M485" s="85"/>
      <c r="N485" s="85"/>
      <c r="P485" s="307"/>
      <c r="Q485" s="307"/>
    </row>
    <row r="486" spans="1:17" ht="12.75" customHeight="1" x14ac:dyDescent="0.35">
      <c r="A486" s="22">
        <v>483</v>
      </c>
      <c r="B486" s="257" t="s">
        <v>826</v>
      </c>
      <c r="C486" s="95">
        <v>45165</v>
      </c>
      <c r="D486" s="68" t="s">
        <v>891</v>
      </c>
      <c r="E486" s="533" t="str">
        <f t="shared" ref="E486:F488" si="83">VLOOKUP(M486,Teams,2)</f>
        <v>GUILFORD BLACK EAGLES</v>
      </c>
      <c r="F486" s="533" t="str">
        <f t="shared" si="83"/>
        <v>CLUB NAPOLI 50</v>
      </c>
      <c r="G486" s="464">
        <v>16</v>
      </c>
      <c r="H486" s="369">
        <f>VLOOKUP(E486,START_TIMES,2)</f>
        <v>0.41666666666666702</v>
      </c>
      <c r="I486" s="370" t="str">
        <f>VLOOKUP(E486,FallFields1,2)</f>
        <v>Calvin Leete School (G), Guilford</v>
      </c>
      <c r="J486" s="73"/>
      <c r="K486" s="16"/>
      <c r="M486" s="456" t="s">
        <v>147</v>
      </c>
      <c r="N486" s="456" t="s">
        <v>146</v>
      </c>
      <c r="P486" s="307"/>
      <c r="Q486" s="307"/>
    </row>
    <row r="487" spans="1:17" ht="12.75" customHeight="1" x14ac:dyDescent="0.35">
      <c r="A487" s="22">
        <v>484</v>
      </c>
      <c r="B487" s="257">
        <v>11</v>
      </c>
      <c r="C487" s="95">
        <v>45165</v>
      </c>
      <c r="D487" s="68" t="s">
        <v>891</v>
      </c>
      <c r="E487" s="533" t="str">
        <f t="shared" si="83"/>
        <v>VASCO DA GAMA 60</v>
      </c>
      <c r="F487" s="533" t="str">
        <f t="shared" si="83"/>
        <v>NORTH BRANFORD LEGENDS</v>
      </c>
      <c r="G487" s="464">
        <v>41</v>
      </c>
      <c r="H487" s="369">
        <f>VLOOKUP(E487,START_TIMES,2)</f>
        <v>0.41666666666666702</v>
      </c>
      <c r="I487" s="370" t="str">
        <f>VLOOKUP(E487,FallFields1,2)</f>
        <v>Veterans Memorial Park (T), Bridgeport</v>
      </c>
      <c r="J487" s="514"/>
      <c r="K487" s="16"/>
      <c r="M487" s="456" t="s">
        <v>135</v>
      </c>
      <c r="N487" s="456" t="s">
        <v>148</v>
      </c>
      <c r="P487" s="307"/>
      <c r="Q487" s="307"/>
    </row>
    <row r="488" spans="1:17" ht="12.75" customHeight="1" x14ac:dyDescent="0.35">
      <c r="A488" s="22">
        <v>485</v>
      </c>
      <c r="B488" s="257">
        <v>11</v>
      </c>
      <c r="C488" s="95">
        <v>45165</v>
      </c>
      <c r="D488" s="68" t="s">
        <v>891</v>
      </c>
      <c r="E488" s="533" t="str">
        <f t="shared" si="83"/>
        <v>ZIMMITTI SC</v>
      </c>
      <c r="F488" s="533" t="str">
        <f t="shared" si="83"/>
        <v>SOUTHEAST CT</v>
      </c>
      <c r="G488" s="464">
        <v>51</v>
      </c>
      <c r="H488" s="369">
        <f>VLOOKUP(E488,START_TIMES,2)</f>
        <v>0.41666666666666702</v>
      </c>
      <c r="I488" s="370" t="str">
        <f>VLOOKUP(E488,FallFields1,2)</f>
        <v>Pontelandolfo Club (G), Waterbury</v>
      </c>
      <c r="J488" s="73"/>
      <c r="K488" s="16"/>
      <c r="M488" s="456" t="s">
        <v>137</v>
      </c>
      <c r="N488" s="456" t="s">
        <v>149</v>
      </c>
      <c r="P488" s="307"/>
      <c r="Q488" s="307"/>
    </row>
    <row r="489" spans="1:17" ht="12.75" customHeight="1" x14ac:dyDescent="0.35">
      <c r="A489" s="22">
        <v>486</v>
      </c>
      <c r="B489" s="324" t="s">
        <v>0</v>
      </c>
      <c r="C489" s="95" t="s">
        <v>0</v>
      </c>
      <c r="D489" s="329" t="s">
        <v>0</v>
      </c>
      <c r="E489" s="531" t="s">
        <v>0</v>
      </c>
      <c r="F489" s="532" t="s">
        <v>0</v>
      </c>
      <c r="G489" s="464" t="s">
        <v>0</v>
      </c>
      <c r="H489" s="374" t="s">
        <v>0</v>
      </c>
      <c r="I489" s="372" t="s">
        <v>0</v>
      </c>
      <c r="J489" s="326"/>
      <c r="K489" s="16"/>
      <c r="M489" s="85"/>
      <c r="N489" s="85"/>
      <c r="P489" s="307"/>
      <c r="Q489" s="307"/>
    </row>
    <row r="490" spans="1:17" ht="12.65" customHeight="1" x14ac:dyDescent="0.35">
      <c r="A490" s="22">
        <v>487</v>
      </c>
      <c r="B490" s="324" t="s">
        <v>0</v>
      </c>
      <c r="C490" s="95" t="s">
        <v>0</v>
      </c>
      <c r="D490" s="325" t="s">
        <v>0</v>
      </c>
      <c r="E490" s="531" t="s">
        <v>0</v>
      </c>
      <c r="F490" s="532" t="s">
        <v>0</v>
      </c>
      <c r="G490" s="464" t="s">
        <v>0</v>
      </c>
      <c r="H490" s="374" t="s">
        <v>0</v>
      </c>
      <c r="I490" s="372" t="s">
        <v>0</v>
      </c>
      <c r="J490" s="326"/>
      <c r="K490" s="16"/>
      <c r="M490" s="85"/>
      <c r="N490" s="85"/>
      <c r="P490" s="307"/>
      <c r="Q490" s="307"/>
    </row>
    <row r="491" spans="1:17" ht="18.75" customHeight="1" x14ac:dyDescent="0.25">
      <c r="A491" s="22">
        <v>488</v>
      </c>
      <c r="B491" s="320"/>
      <c r="C491" s="393" t="s">
        <v>913</v>
      </c>
      <c r="D491" s="393"/>
      <c r="E491" s="393"/>
      <c r="F491" s="393"/>
      <c r="G491" s="394"/>
      <c r="H491" s="394"/>
      <c r="I491" s="395"/>
      <c r="J491" s="321"/>
      <c r="K491" s="1"/>
      <c r="L491" s="1"/>
      <c r="M491" s="85"/>
      <c r="N491" s="85"/>
      <c r="P491" s="307"/>
      <c r="Q491" s="307"/>
    </row>
    <row r="492" spans="1:17" ht="12.75" customHeight="1" x14ac:dyDescent="0.35">
      <c r="A492" s="22">
        <v>489</v>
      </c>
      <c r="B492" s="324" t="s">
        <v>0</v>
      </c>
      <c r="C492" s="95" t="s">
        <v>0</v>
      </c>
      <c r="D492" s="325" t="s">
        <v>0</v>
      </c>
      <c r="E492" s="531" t="s">
        <v>0</v>
      </c>
      <c r="F492" s="532" t="s">
        <v>0</v>
      </c>
      <c r="G492" s="464" t="s">
        <v>0</v>
      </c>
      <c r="H492" s="374" t="s">
        <v>0</v>
      </c>
      <c r="I492" s="372" t="s">
        <v>0</v>
      </c>
      <c r="J492" s="326"/>
      <c r="K492" s="16"/>
      <c r="M492" s="85"/>
      <c r="N492" s="85"/>
      <c r="P492" s="307"/>
      <c r="Q492" s="307"/>
    </row>
    <row r="493" spans="1:17" ht="12.75" customHeight="1" x14ac:dyDescent="0.35">
      <c r="A493" s="22">
        <v>490</v>
      </c>
      <c r="B493" s="324">
        <v>12</v>
      </c>
      <c r="C493" s="95">
        <v>45179</v>
      </c>
      <c r="D493" s="69" t="s">
        <v>10</v>
      </c>
      <c r="E493" s="533" t="str">
        <f t="shared" ref="E493:F497" si="84">VLOOKUP(M493,Teams,2)</f>
        <v>HAMDEN ALL STARS</v>
      </c>
      <c r="F493" s="533" t="str">
        <f t="shared" si="84"/>
        <v>VASCO DA GAMA 30</v>
      </c>
      <c r="G493" s="464">
        <v>50</v>
      </c>
      <c r="H493" s="369">
        <f>VLOOKUP(E493,START_TIMES,2)</f>
        <v>0.41666666666666702</v>
      </c>
      <c r="I493" s="370" t="s">
        <v>978</v>
      </c>
      <c r="J493" s="73" t="s">
        <v>1026</v>
      </c>
      <c r="K493" s="16"/>
      <c r="M493" s="85" t="s">
        <v>94</v>
      </c>
      <c r="N493" s="85" t="s">
        <v>101</v>
      </c>
      <c r="P493" s="307"/>
      <c r="Q493" s="307"/>
    </row>
    <row r="494" spans="1:17" ht="12.75" customHeight="1" x14ac:dyDescent="0.35">
      <c r="A494" s="22">
        <v>491</v>
      </c>
      <c r="B494" s="324">
        <v>12</v>
      </c>
      <c r="C494" s="95">
        <v>45179</v>
      </c>
      <c r="D494" s="69" t="s">
        <v>10</v>
      </c>
      <c r="E494" s="533" t="str">
        <f t="shared" si="84"/>
        <v>CLINTON FC 30</v>
      </c>
      <c r="F494" s="533" t="str">
        <f t="shared" si="84"/>
        <v>DANBURY UNITED</v>
      </c>
      <c r="G494" s="464">
        <v>41</v>
      </c>
      <c r="H494" s="369">
        <v>0.41666666666666669</v>
      </c>
      <c r="I494" s="370" t="s">
        <v>1011</v>
      </c>
      <c r="J494" s="73" t="s">
        <v>1026</v>
      </c>
      <c r="K494" s="16"/>
      <c r="M494" s="85" t="s">
        <v>97</v>
      </c>
      <c r="N494" s="85" t="s">
        <v>93</v>
      </c>
      <c r="P494" s="307"/>
      <c r="Q494" s="307"/>
    </row>
    <row r="495" spans="1:17" ht="12.75" customHeight="1" x14ac:dyDescent="0.35">
      <c r="A495" s="22">
        <v>492</v>
      </c>
      <c r="B495" s="324">
        <v>12</v>
      </c>
      <c r="C495" s="95">
        <v>45179</v>
      </c>
      <c r="D495" s="69" t="s">
        <v>10</v>
      </c>
      <c r="E495" s="533" t="str">
        <f t="shared" si="84"/>
        <v>NORWALK FC</v>
      </c>
      <c r="F495" s="533" t="str">
        <f t="shared" si="84"/>
        <v>GREENWICH FC 30</v>
      </c>
      <c r="G495" s="464">
        <v>16</v>
      </c>
      <c r="H495" s="369">
        <v>0.33333333333333331</v>
      </c>
      <c r="I495" s="370" t="s">
        <v>1015</v>
      </c>
      <c r="J495" s="73" t="s">
        <v>1013</v>
      </c>
      <c r="K495" s="16"/>
      <c r="M495" s="85" t="s">
        <v>100</v>
      </c>
      <c r="N495" s="85" t="s">
        <v>99</v>
      </c>
      <c r="P495" s="307"/>
      <c r="Q495" s="307"/>
    </row>
    <row r="496" spans="1:17" ht="12.75" customHeight="1" x14ac:dyDescent="0.35">
      <c r="A496" s="22">
        <v>493</v>
      </c>
      <c r="B496" s="324">
        <v>12</v>
      </c>
      <c r="C496" s="95">
        <v>45179</v>
      </c>
      <c r="D496" s="69" t="s">
        <v>10</v>
      </c>
      <c r="E496" s="533" t="str">
        <f t="shared" si="84"/>
        <v>STAMFORD FC</v>
      </c>
      <c r="F496" s="533" t="str">
        <f t="shared" si="84"/>
        <v>NEWTOWN SALTY DOGS</v>
      </c>
      <c r="G496" s="464">
        <v>32</v>
      </c>
      <c r="H496" s="369">
        <v>0.33333333333333331</v>
      </c>
      <c r="I496" s="370" t="str">
        <f>VLOOKUP(E496,FallFields1,2)</f>
        <v>West Beach Fields (T), Stamford</v>
      </c>
      <c r="J496" s="73"/>
      <c r="K496" s="16"/>
      <c r="M496" s="85" t="s">
        <v>95</v>
      </c>
      <c r="N496" s="85" t="s">
        <v>92</v>
      </c>
      <c r="P496" s="307"/>
      <c r="Q496" s="307"/>
    </row>
    <row r="497" spans="1:33" ht="12.75" customHeight="1" x14ac:dyDescent="0.35">
      <c r="A497" s="22">
        <v>494</v>
      </c>
      <c r="B497" s="324">
        <v>12</v>
      </c>
      <c r="C497" s="95">
        <v>45179</v>
      </c>
      <c r="D497" s="69" t="s">
        <v>10</v>
      </c>
      <c r="E497" s="533" t="str">
        <f t="shared" si="84"/>
        <v>NORTH BRANFORD 30</v>
      </c>
      <c r="F497" s="533" t="str">
        <f t="shared" si="84"/>
        <v>CLUB NAPOLI 30</v>
      </c>
      <c r="G497" s="464" t="s">
        <v>970</v>
      </c>
      <c r="H497" s="369">
        <f>VLOOKUP(E497,START_TIMES,2)</f>
        <v>0.41666666666666702</v>
      </c>
      <c r="I497" s="370" t="str">
        <f>VLOOKUP(E497,FallFields1,2)</f>
        <v>Bittner Park (G), Guilford</v>
      </c>
      <c r="J497" s="73"/>
      <c r="K497" s="16"/>
      <c r="M497" s="85" t="s">
        <v>98</v>
      </c>
      <c r="N497" s="85" t="s">
        <v>96</v>
      </c>
      <c r="P497" s="307"/>
      <c r="Q497" s="307"/>
    </row>
    <row r="498" spans="1:33" ht="12.75" customHeight="1" thickBot="1" x14ac:dyDescent="0.4">
      <c r="A498" s="22">
        <v>495</v>
      </c>
      <c r="B498" s="324" t="s">
        <v>0</v>
      </c>
      <c r="C498" s="95" t="s">
        <v>0</v>
      </c>
      <c r="D498" s="325" t="s">
        <v>0</v>
      </c>
      <c r="E498" s="531" t="s">
        <v>0</v>
      </c>
      <c r="F498" s="532" t="s">
        <v>0</v>
      </c>
      <c r="G498" s="464" t="s">
        <v>0</v>
      </c>
      <c r="H498" s="374" t="s">
        <v>0</v>
      </c>
      <c r="I498" s="372" t="s">
        <v>0</v>
      </c>
      <c r="J498" s="326"/>
      <c r="K498" s="16"/>
      <c r="M498" s="85"/>
      <c r="N498" s="85"/>
      <c r="P498" s="307"/>
      <c r="Q498" s="307"/>
    </row>
    <row r="499" spans="1:33" ht="13" customHeight="1" thickTop="1" thickBot="1" x14ac:dyDescent="0.4">
      <c r="A499" s="22">
        <v>496</v>
      </c>
      <c r="B499" s="324">
        <v>12</v>
      </c>
      <c r="C499" s="95">
        <v>45179</v>
      </c>
      <c r="D499" s="66" t="s">
        <v>175</v>
      </c>
      <c r="E499" s="533" t="str">
        <f t="shared" ref="E499:F503" si="85">VLOOKUP(M499,Teams,2)</f>
        <v>MILFORD AMIGOS</v>
      </c>
      <c r="F499" s="533" t="str">
        <f t="shared" si="85"/>
        <v>TRINITY FC</v>
      </c>
      <c r="G499" s="464">
        <v>30</v>
      </c>
      <c r="H499" s="369">
        <f>VLOOKUP(E499,START_TIMES,2)</f>
        <v>0.33333333333333331</v>
      </c>
      <c r="I499" s="370" t="str">
        <f>VLOOKUP(E499,FallFields1,2)</f>
        <v>Pease Road (G), Woodbridge</v>
      </c>
      <c r="J499" s="73"/>
      <c r="K499" s="16"/>
      <c r="M499" s="197" t="s">
        <v>154</v>
      </c>
      <c r="N499" s="197" t="s">
        <v>159</v>
      </c>
      <c r="P499" s="307"/>
      <c r="Q499" s="307"/>
      <c r="S499" s="16"/>
      <c r="T499" s="198"/>
      <c r="U499" s="198"/>
      <c r="V499" s="16">
        <v>73</v>
      </c>
      <c r="W499" s="209"/>
      <c r="X499" s="215"/>
      <c r="Y499" s="16"/>
      <c r="Z499" s="20"/>
      <c r="AC499" s="16"/>
    </row>
    <row r="500" spans="1:33" ht="12.75" customHeight="1" thickTop="1" thickBot="1" x14ac:dyDescent="0.4">
      <c r="A500" s="22">
        <v>497</v>
      </c>
      <c r="B500" s="324">
        <v>12</v>
      </c>
      <c r="C500" s="95">
        <v>45179</v>
      </c>
      <c r="D500" s="66" t="s">
        <v>175</v>
      </c>
      <c r="E500" s="533" t="str">
        <f t="shared" si="85"/>
        <v>COYOTES FC</v>
      </c>
      <c r="F500" s="533" t="str">
        <f t="shared" si="85"/>
        <v>FC CALDO VERDE</v>
      </c>
      <c r="G500" s="464">
        <v>71</v>
      </c>
      <c r="H500" s="369">
        <f>VLOOKUP(E500,START_TIMES,2)</f>
        <v>0.33333333333333331</v>
      </c>
      <c r="I500" s="370" t="str">
        <f>VLOOKUP(E500,FallFields1,2)</f>
        <v>Pragemann  Park (G), Wallingford</v>
      </c>
      <c r="J500" s="73"/>
      <c r="K500" s="16"/>
      <c r="M500" s="197" t="s">
        <v>150</v>
      </c>
      <c r="N500" s="197" t="s">
        <v>152</v>
      </c>
      <c r="P500" s="307"/>
      <c r="Q500" s="307"/>
      <c r="S500" s="16"/>
      <c r="T500" s="198"/>
      <c r="U500" s="198"/>
      <c r="V500" s="16"/>
      <c r="W500" s="209"/>
      <c r="X500" s="215"/>
      <c r="Y500" s="16"/>
      <c r="Z500" s="20"/>
      <c r="AC500" s="16"/>
    </row>
    <row r="501" spans="1:33" ht="12.75" customHeight="1" thickTop="1" thickBot="1" x14ac:dyDescent="0.4">
      <c r="A501" s="22">
        <v>498</v>
      </c>
      <c r="B501" s="324">
        <v>12</v>
      </c>
      <c r="C501" s="95">
        <v>45179</v>
      </c>
      <c r="D501" s="66" t="s">
        <v>175</v>
      </c>
      <c r="E501" s="533" t="str">
        <f t="shared" si="85"/>
        <v>QPR</v>
      </c>
      <c r="F501" s="533" t="str">
        <f t="shared" si="85"/>
        <v>LITCHFIELD COUNTY BLUES 30</v>
      </c>
      <c r="G501" s="464">
        <v>30</v>
      </c>
      <c r="H501" s="369">
        <v>0.45833333333333331</v>
      </c>
      <c r="I501" s="370" t="str">
        <f>VLOOKUP(E501,FallFields1,2)</f>
        <v>Quinnipiac Park (G), Cheshire</v>
      </c>
      <c r="J501" s="73"/>
      <c r="K501" s="16"/>
      <c r="M501" s="197" t="s">
        <v>157</v>
      </c>
      <c r="N501" s="197" t="s">
        <v>153</v>
      </c>
      <c r="P501" s="307"/>
      <c r="Q501" s="307"/>
      <c r="S501" s="16"/>
      <c r="T501" s="198"/>
      <c r="U501" s="198"/>
      <c r="V501" s="16">
        <v>74</v>
      </c>
      <c r="W501" s="209"/>
      <c r="X501" s="215"/>
      <c r="Y501" s="16"/>
      <c r="Z501" s="20"/>
      <c r="AC501" s="16"/>
    </row>
    <row r="502" spans="1:33" s="1" customFormat="1" ht="12" customHeight="1" thickTop="1" x14ac:dyDescent="0.35">
      <c r="A502" s="22">
        <v>499</v>
      </c>
      <c r="B502" s="324">
        <v>12</v>
      </c>
      <c r="C502" s="95">
        <v>45179</v>
      </c>
      <c r="D502" s="66" t="s">
        <v>175</v>
      </c>
      <c r="E502" s="533" t="str">
        <f t="shared" si="85"/>
        <v>SHELTON FC</v>
      </c>
      <c r="F502" s="533" t="str">
        <f t="shared" si="85"/>
        <v>MILFORD TUESDAY</v>
      </c>
      <c r="G502" s="464">
        <v>30</v>
      </c>
      <c r="H502" s="369">
        <f>VLOOKUP(E502,START_TIMES,2)</f>
        <v>0.33333333333333331</v>
      </c>
      <c r="I502" s="370" t="str">
        <f>VLOOKUP(E502,FallFields1,2)</f>
        <v>Nike Site (G), Shelton</v>
      </c>
      <c r="J502" s="73"/>
      <c r="K502" s="16"/>
      <c r="L502" s="16"/>
      <c r="M502" s="197" t="s">
        <v>158</v>
      </c>
      <c r="N502" s="197" t="s">
        <v>155</v>
      </c>
      <c r="O502" s="16"/>
      <c r="P502" s="307"/>
      <c r="Q502" s="307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 s="258"/>
      <c r="AF502"/>
      <c r="AG502"/>
    </row>
    <row r="503" spans="1:33" ht="12.75" customHeight="1" x14ac:dyDescent="0.35">
      <c r="A503" s="22">
        <v>500</v>
      </c>
      <c r="B503" s="324">
        <v>12</v>
      </c>
      <c r="C503" s="95">
        <v>45179</v>
      </c>
      <c r="D503" s="66" t="s">
        <v>175</v>
      </c>
      <c r="E503" s="533" t="str">
        <f t="shared" si="85"/>
        <v>NAUGATUCK FUSION</v>
      </c>
      <c r="F503" s="533" t="str">
        <f t="shared" si="85"/>
        <v>ELITE FC</v>
      </c>
      <c r="G503" s="464">
        <v>41</v>
      </c>
      <c r="H503" s="369">
        <f>VLOOKUP(E503,START_TIMES,2)</f>
        <v>0.41666666666666702</v>
      </c>
      <c r="I503" s="370" t="str">
        <f>VLOOKUP(E503,FallFields1,2)</f>
        <v>City Hill MS (G), Naugatuck</v>
      </c>
      <c r="J503" s="73"/>
      <c r="K503" s="16"/>
      <c r="M503" s="197" t="s">
        <v>156</v>
      </c>
      <c r="N503" s="197" t="s">
        <v>151</v>
      </c>
      <c r="P503" s="307"/>
      <c r="Q503" s="307"/>
      <c r="S503" s="16"/>
      <c r="T503" s="288"/>
      <c r="U503" s="288"/>
      <c r="V503" s="16"/>
      <c r="W503" s="227"/>
      <c r="X503" s="289"/>
      <c r="Y503" s="16"/>
      <c r="Z503" s="20"/>
      <c r="AC503" s="16"/>
    </row>
    <row r="504" spans="1:33" ht="12.75" customHeight="1" x14ac:dyDescent="0.35">
      <c r="A504" s="22">
        <v>501</v>
      </c>
      <c r="B504" s="324" t="s">
        <v>0</v>
      </c>
      <c r="C504" s="95" t="s">
        <v>0</v>
      </c>
      <c r="D504" s="325" t="s">
        <v>0</v>
      </c>
      <c r="E504" s="531" t="s">
        <v>0</v>
      </c>
      <c r="F504" s="532" t="s">
        <v>0</v>
      </c>
      <c r="G504" s="464" t="s">
        <v>0</v>
      </c>
      <c r="H504" s="374" t="s">
        <v>0</v>
      </c>
      <c r="I504" s="372" t="s">
        <v>0</v>
      </c>
      <c r="J504" s="326"/>
      <c r="K504" s="16"/>
      <c r="M504" s="85"/>
      <c r="N504" s="85"/>
      <c r="P504" s="307"/>
      <c r="Q504" s="307"/>
    </row>
    <row r="505" spans="1:33" ht="12.75" customHeight="1" x14ac:dyDescent="0.35">
      <c r="A505" s="22">
        <v>502</v>
      </c>
      <c r="B505" s="324">
        <v>12</v>
      </c>
      <c r="C505" s="515">
        <v>45179</v>
      </c>
      <c r="D505" s="322" t="s">
        <v>11</v>
      </c>
      <c r="E505" s="542" t="str">
        <f t="shared" ref="E505:F509" si="86">VLOOKUP(M505,Teams,2)</f>
        <v>WATERBURY ALBANIANS</v>
      </c>
      <c r="F505" s="542" t="str">
        <f t="shared" si="86"/>
        <v>NORWALK SPORT COLOMBIA 40</v>
      </c>
      <c r="G505" s="522" t="s">
        <v>91</v>
      </c>
      <c r="H505" s="518">
        <f>VLOOKUP(E505,START_TIMES,2)</f>
        <v>0.33333333333333331</v>
      </c>
      <c r="I505" s="517" t="str">
        <f>VLOOKUP(E505,FallFields1,2)</f>
        <v>Lower Ptak (G), Brookfield</v>
      </c>
      <c r="J505" s="73" t="s">
        <v>1023</v>
      </c>
      <c r="K505" s="16"/>
      <c r="M505" s="359" t="s">
        <v>109</v>
      </c>
      <c r="N505" s="359" t="s">
        <v>104</v>
      </c>
      <c r="P505" s="307"/>
      <c r="Q505" s="307"/>
    </row>
    <row r="506" spans="1:33" ht="12.75" customHeight="1" x14ac:dyDescent="0.35">
      <c r="A506" s="22">
        <v>503</v>
      </c>
      <c r="B506" s="324">
        <v>12</v>
      </c>
      <c r="C506" s="95">
        <v>45179</v>
      </c>
      <c r="D506" s="65" t="s">
        <v>11</v>
      </c>
      <c r="E506" s="533" t="str">
        <f t="shared" si="86"/>
        <v>CLINTON FC 40</v>
      </c>
      <c r="F506" s="533" t="str">
        <f t="shared" si="86"/>
        <v>GREENWICH FC 40</v>
      </c>
      <c r="G506" s="464" t="s">
        <v>1000</v>
      </c>
      <c r="H506" s="369">
        <v>0.33333333333333331</v>
      </c>
      <c r="I506" s="370" t="str">
        <f>VLOOKUP(E506,FallFields1,2)</f>
        <v>Indian River Sports Complex (T), Clinton</v>
      </c>
      <c r="J506" s="73"/>
      <c r="K506" s="16"/>
      <c r="M506" s="359" t="s">
        <v>160</v>
      </c>
      <c r="N506" s="359" t="s">
        <v>162</v>
      </c>
      <c r="P506" s="307"/>
      <c r="Q506" s="307"/>
    </row>
    <row r="507" spans="1:33" ht="12.75" customHeight="1" x14ac:dyDescent="0.35">
      <c r="A507" s="22">
        <v>504</v>
      </c>
      <c r="B507" s="324">
        <v>12</v>
      </c>
      <c r="C507" s="95">
        <v>45179</v>
      </c>
      <c r="D507" s="65" t="s">
        <v>11</v>
      </c>
      <c r="E507" s="533" t="str">
        <f t="shared" si="86"/>
        <v>STORM FC</v>
      </c>
      <c r="F507" s="533" t="str">
        <f t="shared" si="86"/>
        <v>GREENWICH PUMAS FC 40</v>
      </c>
      <c r="G507" s="464">
        <v>11</v>
      </c>
      <c r="H507" s="369">
        <f>VLOOKUP(E507,START_TIMES,2)</f>
        <v>0.33333333333333331</v>
      </c>
      <c r="I507" s="370" t="str">
        <f>VLOOKUP(E507,FallFields1,2)</f>
        <v>Wakeman Park (T), Westport</v>
      </c>
      <c r="J507" s="73"/>
      <c r="K507" s="16"/>
      <c r="M507" s="359" t="s">
        <v>107</v>
      </c>
      <c r="N507" s="359" t="s">
        <v>163</v>
      </c>
      <c r="P507" s="307"/>
      <c r="Q507" s="307"/>
    </row>
    <row r="508" spans="1:33" ht="12.75" customHeight="1" x14ac:dyDescent="0.35">
      <c r="A508" s="22">
        <v>505</v>
      </c>
      <c r="B508" s="324">
        <v>12</v>
      </c>
      <c r="C508" s="95">
        <v>45179</v>
      </c>
      <c r="D508" s="65" t="s">
        <v>11</v>
      </c>
      <c r="E508" s="533" t="str">
        <f t="shared" si="86"/>
        <v>VASCO DA GAMA 40</v>
      </c>
      <c r="F508" s="533" t="str">
        <f t="shared" si="86"/>
        <v>RIDGEFIELD KICKS</v>
      </c>
      <c r="G508" s="464">
        <v>63</v>
      </c>
      <c r="H508" s="369">
        <v>0.33333333333333331</v>
      </c>
      <c r="I508" s="370" t="str">
        <f>VLOOKUP(E508,FallFields1,2)</f>
        <v>Veterans Memorial Park (T), Bridgeport</v>
      </c>
      <c r="J508" s="73"/>
      <c r="K508" s="16"/>
      <c r="M508" s="359" t="s">
        <v>108</v>
      </c>
      <c r="N508" s="359" t="s">
        <v>105</v>
      </c>
      <c r="P508" s="307"/>
      <c r="Q508" s="307"/>
    </row>
    <row r="509" spans="1:33" ht="12.75" customHeight="1" x14ac:dyDescent="0.35">
      <c r="A509" s="22">
        <v>506</v>
      </c>
      <c r="B509" s="324">
        <v>12</v>
      </c>
      <c r="C509" s="95">
        <v>45179</v>
      </c>
      <c r="D509" s="65" t="s">
        <v>11</v>
      </c>
      <c r="E509" s="533" t="str">
        <f t="shared" si="86"/>
        <v>SOUTHEAST ROVERS</v>
      </c>
      <c r="F509" s="533" t="str">
        <f t="shared" si="86"/>
        <v>FAIRFIELD GAC 40</v>
      </c>
      <c r="G509" s="464">
        <v>18</v>
      </c>
      <c r="H509" s="369">
        <f>VLOOKUP(E509,START_TIMES,2)</f>
        <v>0.41666666666666702</v>
      </c>
      <c r="I509" s="370" t="str">
        <f>VLOOKUP(E509,FallFields1,2)</f>
        <v>Bridebrook Park (G), East Lyme</v>
      </c>
      <c r="J509" s="73"/>
      <c r="K509" s="16"/>
      <c r="M509" s="359" t="s">
        <v>106</v>
      </c>
      <c r="N509" s="359" t="s">
        <v>161</v>
      </c>
      <c r="P509" s="307"/>
      <c r="Q509" s="307"/>
    </row>
    <row r="510" spans="1:33" ht="12.75" customHeight="1" x14ac:dyDescent="0.35">
      <c r="A510" s="22">
        <v>507</v>
      </c>
      <c r="B510" s="324" t="s">
        <v>0</v>
      </c>
      <c r="C510" s="95" t="s">
        <v>0</v>
      </c>
      <c r="D510" s="325" t="s">
        <v>0</v>
      </c>
      <c r="E510" s="531" t="s">
        <v>0</v>
      </c>
      <c r="F510" s="532" t="s">
        <v>0</v>
      </c>
      <c r="G510" s="464" t="s">
        <v>0</v>
      </c>
      <c r="H510" s="374" t="s">
        <v>0</v>
      </c>
      <c r="I510" s="372" t="s">
        <v>0</v>
      </c>
      <c r="J510" s="326"/>
      <c r="K510" s="16"/>
      <c r="M510" s="85"/>
      <c r="N510" s="85"/>
      <c r="P510" s="307"/>
      <c r="Q510" s="307"/>
    </row>
    <row r="511" spans="1:33" ht="12.75" customHeight="1" x14ac:dyDescent="0.35">
      <c r="A511" s="22">
        <v>508</v>
      </c>
      <c r="B511" s="324">
        <v>12</v>
      </c>
      <c r="C511" s="95">
        <v>45179</v>
      </c>
      <c r="D511" s="64" t="s">
        <v>12</v>
      </c>
      <c r="E511" s="533" t="str">
        <f t="shared" ref="E511:F517" si="87">VLOOKUP(M511,Teams,2)</f>
        <v>CLUB NAPOLI 40</v>
      </c>
      <c r="F511" s="533" t="str">
        <f t="shared" si="87"/>
        <v>NORTH BRANFORD 40</v>
      </c>
      <c r="G511" s="464">
        <v>44</v>
      </c>
      <c r="H511" s="369">
        <f t="shared" ref="H511:H517" si="88">VLOOKUP(E511,START_TIMES,2)</f>
        <v>0.41666666666666702</v>
      </c>
      <c r="I511" s="370" t="str">
        <f t="shared" ref="I511:I517" si="89">VLOOKUP(E511,FallFields1,2)</f>
        <v>Sportsplex (T), North Branford</v>
      </c>
      <c r="J511" s="73"/>
      <c r="K511" s="16"/>
      <c r="M511" s="281" t="s">
        <v>112</v>
      </c>
      <c r="N511" s="281" t="s">
        <v>857</v>
      </c>
      <c r="P511" s="307"/>
      <c r="Q511" s="307"/>
    </row>
    <row r="512" spans="1:33" ht="12.75" customHeight="1" x14ac:dyDescent="0.35">
      <c r="A512" s="22">
        <v>509</v>
      </c>
      <c r="B512" s="324">
        <v>12</v>
      </c>
      <c r="C512" s="95">
        <v>45179</v>
      </c>
      <c r="D512" s="64" t="s">
        <v>12</v>
      </c>
      <c r="E512" s="533" t="str">
        <f t="shared" si="87"/>
        <v>DERBY QUITUS</v>
      </c>
      <c r="F512" s="533" t="str">
        <f t="shared" si="87"/>
        <v>SHEBEEN FC</v>
      </c>
      <c r="G512" s="464">
        <v>12</v>
      </c>
      <c r="H512" s="369">
        <f t="shared" si="88"/>
        <v>0.41666666666666702</v>
      </c>
      <c r="I512" s="370" t="str">
        <f t="shared" si="89"/>
        <v>Witek Park (G), Derby</v>
      </c>
      <c r="J512" s="73" t="s">
        <v>953</v>
      </c>
      <c r="K512" s="16"/>
      <c r="M512" s="281" t="s">
        <v>113</v>
      </c>
      <c r="N512" s="281" t="s">
        <v>859</v>
      </c>
      <c r="P512" s="307"/>
      <c r="Q512" s="307"/>
    </row>
    <row r="513" spans="1:17" ht="12.75" customHeight="1" thickBot="1" x14ac:dyDescent="0.4">
      <c r="A513" s="22">
        <v>510</v>
      </c>
      <c r="B513" s="324">
        <v>12</v>
      </c>
      <c r="C513" s="95">
        <v>45179</v>
      </c>
      <c r="D513" s="64" t="s">
        <v>12</v>
      </c>
      <c r="E513" s="533" t="str">
        <f t="shared" si="87"/>
        <v>STAMFORD UNITED</v>
      </c>
      <c r="F513" s="533" t="str">
        <f t="shared" si="87"/>
        <v>BESA SC</v>
      </c>
      <c r="G513" s="464" t="s">
        <v>959</v>
      </c>
      <c r="H513" s="369">
        <f t="shared" si="88"/>
        <v>0.41666666666666702</v>
      </c>
      <c r="I513" s="370" t="str">
        <f t="shared" si="89"/>
        <v>West Beach Fields (T), Stamford</v>
      </c>
      <c r="J513" s="73"/>
      <c r="K513" s="16"/>
      <c r="M513" s="281" t="s">
        <v>122</v>
      </c>
      <c r="N513" s="281" t="s">
        <v>850</v>
      </c>
      <c r="P513" s="307"/>
      <c r="Q513" s="307"/>
    </row>
    <row r="514" spans="1:17" ht="12.75" customHeight="1" thickTop="1" thickBot="1" x14ac:dyDescent="0.4">
      <c r="A514" s="22">
        <v>511</v>
      </c>
      <c r="B514" s="324">
        <v>12</v>
      </c>
      <c r="C514" s="462">
        <v>45179</v>
      </c>
      <c r="D514" s="64" t="s">
        <v>12</v>
      </c>
      <c r="E514" s="533" t="str">
        <f t="shared" si="87"/>
        <v>NEW HAVEN AMERICANS</v>
      </c>
      <c r="F514" s="533" t="str">
        <f t="shared" si="87"/>
        <v xml:space="preserve">GUILFORD CELTIC </v>
      </c>
      <c r="G514" s="419" t="s">
        <v>204</v>
      </c>
      <c r="H514" s="369">
        <f t="shared" si="88"/>
        <v>0.41666666666666702</v>
      </c>
      <c r="I514" s="370" t="str">
        <f t="shared" si="89"/>
        <v>Peck Place School (G), Orange</v>
      </c>
      <c r="J514" s="73" t="s">
        <v>1029</v>
      </c>
      <c r="K514" s="16"/>
      <c r="M514" s="281" t="s">
        <v>117</v>
      </c>
      <c r="N514" s="281" t="s">
        <v>854</v>
      </c>
      <c r="P514" s="307"/>
      <c r="Q514" s="307"/>
    </row>
    <row r="515" spans="1:17" ht="12.75" customHeight="1" thickTop="1" x14ac:dyDescent="0.35">
      <c r="A515" s="22">
        <v>512</v>
      </c>
      <c r="B515" s="324">
        <v>12</v>
      </c>
      <c r="C515" s="95">
        <v>45179</v>
      </c>
      <c r="D515" s="64" t="s">
        <v>12</v>
      </c>
      <c r="E515" s="533" t="str">
        <f t="shared" si="87"/>
        <v>WILTON WOLVES</v>
      </c>
      <c r="F515" s="530" t="str">
        <f t="shared" si="87"/>
        <v>BYE</v>
      </c>
      <c r="G515" s="465" t="s">
        <v>91</v>
      </c>
      <c r="H515" s="369">
        <f t="shared" si="88"/>
        <v>0.41666666666666702</v>
      </c>
      <c r="I515" s="370" t="str">
        <f t="shared" si="89"/>
        <v>Lily Field (T), Wilton</v>
      </c>
      <c r="J515" s="73"/>
      <c r="K515" s="16"/>
      <c r="M515" s="281" t="s">
        <v>123</v>
      </c>
      <c r="N515" s="281" t="s">
        <v>851</v>
      </c>
      <c r="P515" s="307"/>
      <c r="Q515" s="307"/>
    </row>
    <row r="516" spans="1:17" ht="12.75" customHeight="1" x14ac:dyDescent="0.35">
      <c r="A516" s="22">
        <v>513</v>
      </c>
      <c r="B516" s="324">
        <v>12</v>
      </c>
      <c r="C516" s="95">
        <v>45179</v>
      </c>
      <c r="D516" s="64" t="s">
        <v>12</v>
      </c>
      <c r="E516" s="533" t="str">
        <f t="shared" si="87"/>
        <v>LITCHFIELD COUNTY BLUES 40</v>
      </c>
      <c r="F516" s="533" t="str">
        <f t="shared" si="87"/>
        <v>GUILFORD BELL CURVE</v>
      </c>
      <c r="G516" s="464">
        <v>31</v>
      </c>
      <c r="H516" s="369">
        <f t="shared" si="88"/>
        <v>0.375</v>
      </c>
      <c r="I516" s="370" t="str">
        <f t="shared" si="89"/>
        <v>Torrington HS (T), Torrington</v>
      </c>
      <c r="J516" s="73"/>
      <c r="K516" s="16"/>
      <c r="M516" s="281" t="s">
        <v>116</v>
      </c>
      <c r="N516" s="281" t="s">
        <v>853</v>
      </c>
      <c r="P516" s="307"/>
      <c r="Q516" s="307"/>
    </row>
    <row r="517" spans="1:17" ht="12.75" customHeight="1" x14ac:dyDescent="0.35">
      <c r="A517" s="22">
        <v>514</v>
      </c>
      <c r="B517" s="324">
        <v>12</v>
      </c>
      <c r="C517" s="95">
        <v>45179</v>
      </c>
      <c r="D517" s="64" t="s">
        <v>12</v>
      </c>
      <c r="E517" s="533" t="str">
        <f t="shared" si="87"/>
        <v>PAN ZONES</v>
      </c>
      <c r="F517" s="533" t="str">
        <f t="shared" si="87"/>
        <v>NORTH HAVEN SC</v>
      </c>
      <c r="G517" s="464">
        <v>55</v>
      </c>
      <c r="H517" s="369">
        <f t="shared" si="88"/>
        <v>0.41666666666666702</v>
      </c>
      <c r="I517" s="370" t="str">
        <f t="shared" si="89"/>
        <v>Stanley Quarter Park (G), New Britain</v>
      </c>
      <c r="J517" s="73"/>
      <c r="K517" s="16"/>
      <c r="M517" s="281" t="s">
        <v>120</v>
      </c>
      <c r="N517" s="281" t="s">
        <v>858</v>
      </c>
      <c r="P517" s="307"/>
      <c r="Q517" s="307"/>
    </row>
    <row r="518" spans="1:17" ht="12.75" customHeight="1" x14ac:dyDescent="0.35">
      <c r="A518" s="22">
        <v>515</v>
      </c>
      <c r="B518" s="324" t="s">
        <v>0</v>
      </c>
      <c r="C518" s="95" t="s">
        <v>0</v>
      </c>
      <c r="D518" s="325" t="s">
        <v>0</v>
      </c>
      <c r="E518" s="531" t="s">
        <v>0</v>
      </c>
      <c r="F518" s="532" t="s">
        <v>0</v>
      </c>
      <c r="G518" s="464" t="s">
        <v>0</v>
      </c>
      <c r="H518" s="374" t="s">
        <v>0</v>
      </c>
      <c r="I518" s="372" t="s">
        <v>0</v>
      </c>
      <c r="J518" s="326"/>
      <c r="K518" s="16"/>
      <c r="M518" s="85"/>
      <c r="N518" s="85"/>
      <c r="P518" s="307"/>
      <c r="Q518" s="307"/>
    </row>
    <row r="519" spans="1:17" ht="12.75" customHeight="1" x14ac:dyDescent="0.35">
      <c r="A519" s="22">
        <v>516</v>
      </c>
      <c r="B519" s="324">
        <v>12</v>
      </c>
      <c r="C519" s="95">
        <v>45179</v>
      </c>
      <c r="D519" s="63" t="s">
        <v>102</v>
      </c>
      <c r="E519" s="541" t="str">
        <f t="shared" ref="E519:F523" si="90">VLOOKUP(M519,Teams,2)</f>
        <v>GREENWICH PUMAS FC 50</v>
      </c>
      <c r="F519" s="533" t="str">
        <f t="shared" si="90"/>
        <v>VASCO DA GAMA 50</v>
      </c>
      <c r="G519" s="464">
        <v>12</v>
      </c>
      <c r="H519" s="369">
        <f>VLOOKUP(E519,START_TIMES,2)</f>
        <v>0.33333333333333331</v>
      </c>
      <c r="I519" s="370" t="s">
        <v>1022</v>
      </c>
      <c r="J519" s="73" t="s">
        <v>928</v>
      </c>
      <c r="K519" s="16"/>
      <c r="M519" s="330" t="s">
        <v>128</v>
      </c>
      <c r="N519" s="330" t="s">
        <v>133</v>
      </c>
      <c r="P519" s="307"/>
      <c r="Q519" s="307"/>
    </row>
    <row r="520" spans="1:17" ht="12.75" customHeight="1" x14ac:dyDescent="0.35">
      <c r="A520" s="22">
        <v>517</v>
      </c>
      <c r="B520" s="324">
        <v>12</v>
      </c>
      <c r="C520" s="95">
        <v>45179</v>
      </c>
      <c r="D520" s="63" t="s">
        <v>102</v>
      </c>
      <c r="E520" s="533" t="str">
        <f t="shared" si="90"/>
        <v>CHESHIRE AZZURRI</v>
      </c>
      <c r="F520" s="533" t="str">
        <f t="shared" si="90"/>
        <v>DYNAMO SC</v>
      </c>
      <c r="G520" s="464">
        <v>50</v>
      </c>
      <c r="H520" s="369">
        <v>0.375</v>
      </c>
      <c r="I520" s="370" t="str">
        <f>VLOOKUP(E520,FallFields1,2)</f>
        <v>Quinnipiac Park (G), Cheshire</v>
      </c>
      <c r="J520" s="73"/>
      <c r="K520" s="16"/>
      <c r="M520" s="330" t="s">
        <v>124</v>
      </c>
      <c r="N520" s="330" t="s">
        <v>126</v>
      </c>
      <c r="P520" s="307"/>
      <c r="Q520" s="307"/>
    </row>
    <row r="521" spans="1:17" ht="12.75" customHeight="1" x14ac:dyDescent="0.35">
      <c r="A521" s="22">
        <v>518</v>
      </c>
      <c r="B521" s="324">
        <v>12</v>
      </c>
      <c r="C521" s="95">
        <v>45179</v>
      </c>
      <c r="D521" s="63" t="s">
        <v>102</v>
      </c>
      <c r="E521" s="533" t="str">
        <f t="shared" si="90"/>
        <v>POLONIA FALCON STARS FC</v>
      </c>
      <c r="F521" s="533" t="str">
        <f t="shared" si="90"/>
        <v>FAIRFIELD GAC 50</v>
      </c>
      <c r="G521" s="464">
        <v>21</v>
      </c>
      <c r="H521" s="369">
        <f>VLOOKUP(E521,START_TIMES,2)</f>
        <v>0.33333333333333331</v>
      </c>
      <c r="I521" s="370" t="str">
        <f>VLOOKUP(E521,FallFields1,2)</f>
        <v>Falcon Field (G), New Britain</v>
      </c>
      <c r="J521" s="73"/>
      <c r="K521" s="16"/>
      <c r="M521" s="330" t="s">
        <v>131</v>
      </c>
      <c r="N521" s="330" t="s">
        <v>127</v>
      </c>
      <c r="P521" s="307"/>
      <c r="Q521" s="307"/>
    </row>
    <row r="522" spans="1:17" ht="12.75" customHeight="1" x14ac:dyDescent="0.35">
      <c r="A522" s="22">
        <v>519</v>
      </c>
      <c r="B522" s="324">
        <v>12</v>
      </c>
      <c r="C522" s="515">
        <v>45179</v>
      </c>
      <c r="D522" s="516" t="s">
        <v>102</v>
      </c>
      <c r="E522" s="542" t="str">
        <f t="shared" si="90"/>
        <v>NEW FAIRFIELD UNITED</v>
      </c>
      <c r="F522" s="542" t="str">
        <f t="shared" si="90"/>
        <v>STAMFORD CITY</v>
      </c>
      <c r="G522" s="464" t="s">
        <v>1021</v>
      </c>
      <c r="H522" s="518">
        <f>VLOOKUP(E522,START_TIMES,2)</f>
        <v>0.41666666666666669</v>
      </c>
      <c r="I522" s="517" t="str">
        <f>VLOOKUP(E522,FallFields1,2)</f>
        <v>New Fairfield HS (T), New Fairfield</v>
      </c>
      <c r="J522" s="73" t="s">
        <v>1019</v>
      </c>
      <c r="K522" s="16"/>
      <c r="M522" s="330" t="s">
        <v>129</v>
      </c>
      <c r="N522" s="330" t="s">
        <v>132</v>
      </c>
      <c r="P522" s="307"/>
      <c r="Q522" s="307"/>
    </row>
    <row r="523" spans="1:17" ht="12.75" customHeight="1" x14ac:dyDescent="0.35">
      <c r="A523" s="22">
        <v>520</v>
      </c>
      <c r="B523" s="324">
        <v>12</v>
      </c>
      <c r="C523" s="95">
        <v>45179</v>
      </c>
      <c r="D523" s="63" t="s">
        <v>102</v>
      </c>
      <c r="E523" s="533" t="str">
        <f t="shared" si="90"/>
        <v>NORWALK MARINERS LEGENDS</v>
      </c>
      <c r="F523" s="533" t="str">
        <f t="shared" si="90"/>
        <v>DOCKSIDE SC</v>
      </c>
      <c r="G523" s="464">
        <v>41</v>
      </c>
      <c r="H523" s="369">
        <v>0.33333333333333331</v>
      </c>
      <c r="I523" s="370" t="str">
        <f>VLOOKUP(E523,FallFields1,2)</f>
        <v>Nathan Hale MS (T), Norwalk</v>
      </c>
      <c r="J523" s="73" t="s">
        <v>950</v>
      </c>
      <c r="K523" s="16"/>
      <c r="M523" s="330" t="s">
        <v>130</v>
      </c>
      <c r="N523" s="330" t="s">
        <v>125</v>
      </c>
      <c r="P523" s="307"/>
      <c r="Q523" s="307"/>
    </row>
    <row r="524" spans="1:17" ht="12.75" customHeight="1" x14ac:dyDescent="0.35">
      <c r="A524" s="22">
        <v>521</v>
      </c>
      <c r="B524" s="324" t="s">
        <v>0</v>
      </c>
      <c r="C524" s="95" t="s">
        <v>0</v>
      </c>
      <c r="D524" s="325" t="s">
        <v>0</v>
      </c>
      <c r="E524" s="531" t="s">
        <v>0</v>
      </c>
      <c r="F524" s="532" t="s">
        <v>0</v>
      </c>
      <c r="G524" s="464" t="s">
        <v>0</v>
      </c>
      <c r="H524" s="374" t="s">
        <v>0</v>
      </c>
      <c r="I524" s="372" t="s">
        <v>0</v>
      </c>
      <c r="J524" s="326"/>
      <c r="K524" s="16"/>
      <c r="M524" s="85"/>
      <c r="N524" s="85"/>
      <c r="P524" s="307"/>
      <c r="Q524" s="307"/>
    </row>
    <row r="525" spans="1:17" ht="12.75" customHeight="1" x14ac:dyDescent="0.35">
      <c r="A525" s="22">
        <v>522</v>
      </c>
      <c r="B525" s="324">
        <v>12</v>
      </c>
      <c r="C525" s="95">
        <v>45179</v>
      </c>
      <c r="D525" s="318" t="s">
        <v>895</v>
      </c>
      <c r="E525" s="533" t="str">
        <f t="shared" ref="E525:F530" si="91">VLOOKUP(M525,Teams,2)</f>
        <v>EAST HAVEN SC</v>
      </c>
      <c r="F525" s="533" t="str">
        <f t="shared" si="91"/>
        <v>VASCO DA GAMA 60</v>
      </c>
      <c r="G525" s="464">
        <v>21</v>
      </c>
      <c r="H525" s="369">
        <f>VLOOKUP(E525,START_TIMES,2)</f>
        <v>0.41666666666666702</v>
      </c>
      <c r="I525" s="370" t="str">
        <f>VLOOKUP(E525,FallFields1,2)</f>
        <v>East Haven MS (G), East Haven</v>
      </c>
      <c r="J525" s="73"/>
      <c r="K525" s="16"/>
      <c r="M525" s="340" t="s">
        <v>134</v>
      </c>
      <c r="N525" s="456" t="s">
        <v>135</v>
      </c>
      <c r="P525" s="307"/>
      <c r="Q525" s="307"/>
    </row>
    <row r="526" spans="1:17" ht="12.75" customHeight="1" x14ac:dyDescent="0.35">
      <c r="A526" s="22">
        <v>523</v>
      </c>
      <c r="B526" s="324">
        <v>12</v>
      </c>
      <c r="C526" s="95">
        <v>45179</v>
      </c>
      <c r="D526" s="318" t="s">
        <v>895</v>
      </c>
      <c r="E526" s="533" t="str">
        <f t="shared" si="91"/>
        <v>GREENWICH FC 50</v>
      </c>
      <c r="F526" s="533" t="str">
        <f t="shared" si="91"/>
        <v>ZIMMITTI SC</v>
      </c>
      <c r="G526" s="464">
        <v>20</v>
      </c>
      <c r="H526" s="476">
        <v>0.41666666666666669</v>
      </c>
      <c r="I526" s="370" t="s">
        <v>945</v>
      </c>
      <c r="J526" s="73" t="s">
        <v>928</v>
      </c>
      <c r="K526" s="16"/>
      <c r="M526" s="340" t="s">
        <v>136</v>
      </c>
      <c r="N526" s="456" t="s">
        <v>137</v>
      </c>
      <c r="P526" s="307"/>
      <c r="Q526" s="307"/>
    </row>
    <row r="527" spans="1:17" ht="12.75" customHeight="1" thickBot="1" x14ac:dyDescent="0.4">
      <c r="A527" s="22">
        <v>524</v>
      </c>
      <c r="B527" s="324">
        <v>12</v>
      </c>
      <c r="C527" s="95">
        <v>45179</v>
      </c>
      <c r="D527" s="318" t="s">
        <v>895</v>
      </c>
      <c r="E527" s="533" t="str">
        <f t="shared" si="91"/>
        <v>GREENWICH PFC</v>
      </c>
      <c r="F527" s="533" t="str">
        <f t="shared" si="91"/>
        <v>CLUB NAPOLI 50</v>
      </c>
      <c r="G527" s="464">
        <v>41</v>
      </c>
      <c r="H527" s="476">
        <v>0.41666666666666669</v>
      </c>
      <c r="I527" s="370" t="s">
        <v>1022</v>
      </c>
      <c r="J527" s="73" t="s">
        <v>928</v>
      </c>
      <c r="K527" s="16"/>
      <c r="M527" s="340" t="s">
        <v>138</v>
      </c>
      <c r="N527" s="456" t="s">
        <v>146</v>
      </c>
      <c r="P527" s="307"/>
      <c r="Q527" s="307"/>
    </row>
    <row r="528" spans="1:17" ht="12.75" customHeight="1" thickTop="1" thickBot="1" x14ac:dyDescent="0.4">
      <c r="A528" s="22">
        <v>525</v>
      </c>
      <c r="B528" s="324">
        <v>12</v>
      </c>
      <c r="C528" s="462">
        <v>45179</v>
      </c>
      <c r="D528" s="318" t="s">
        <v>895</v>
      </c>
      <c r="E528" s="533" t="str">
        <f t="shared" si="91"/>
        <v>NORWALK SPORT COLOMBIA 50</v>
      </c>
      <c r="F528" s="533" t="str">
        <f t="shared" si="91"/>
        <v>GUILFORD BLACK EAGLES</v>
      </c>
      <c r="G528" s="419" t="s">
        <v>204</v>
      </c>
      <c r="H528" s="369">
        <f>VLOOKUP(E528,START_TIMES,2)</f>
        <v>0.41666666666666702</v>
      </c>
      <c r="I528" s="370" t="str">
        <f>VLOOKUP(E528,FallFields1,2)</f>
        <v>Nathan Hale MS (T), Norwalk</v>
      </c>
      <c r="J528" s="73" t="s">
        <v>1029</v>
      </c>
      <c r="K528" s="16"/>
      <c r="M528" s="340" t="s">
        <v>141</v>
      </c>
      <c r="N528" s="456" t="s">
        <v>147</v>
      </c>
      <c r="P528" s="307"/>
      <c r="Q528" s="307"/>
    </row>
    <row r="529" spans="1:29" ht="12.75" customHeight="1" thickTop="1" x14ac:dyDescent="0.35">
      <c r="A529" s="22">
        <v>526</v>
      </c>
      <c r="B529" s="324">
        <v>12</v>
      </c>
      <c r="C529" s="95">
        <v>45179</v>
      </c>
      <c r="D529" s="318" t="s">
        <v>895</v>
      </c>
      <c r="E529" s="533" t="str">
        <f t="shared" si="91"/>
        <v>REBELS UNITED</v>
      </c>
      <c r="F529" s="533" t="str">
        <f t="shared" si="91"/>
        <v>NORTH BRANFORD LEGENDS</v>
      </c>
      <c r="G529" s="464">
        <v>31</v>
      </c>
      <c r="H529" s="369">
        <v>0.41666666666666669</v>
      </c>
      <c r="I529" s="370" t="str">
        <f>VLOOKUP(E529,FallFields1,2)</f>
        <v>New Fairfield HS (T), New Fairfield</v>
      </c>
      <c r="J529" s="73" t="s">
        <v>950</v>
      </c>
      <c r="K529" s="16"/>
      <c r="M529" s="340" t="s">
        <v>142</v>
      </c>
      <c r="N529" s="456" t="s">
        <v>148</v>
      </c>
      <c r="P529" s="307"/>
      <c r="Q529" s="307"/>
    </row>
    <row r="530" spans="1:29" ht="12.75" customHeight="1" x14ac:dyDescent="0.35">
      <c r="A530" s="22">
        <v>527</v>
      </c>
      <c r="B530" s="324">
        <v>12</v>
      </c>
      <c r="C530" s="95">
        <v>45179</v>
      </c>
      <c r="D530" s="318" t="s">
        <v>895</v>
      </c>
      <c r="E530" s="533" t="str">
        <f t="shared" si="91"/>
        <v>SOUTHEAST CT</v>
      </c>
      <c r="F530" s="533" t="str">
        <f t="shared" si="91"/>
        <v>WESTPORT FC</v>
      </c>
      <c r="G530" s="464" t="s">
        <v>992</v>
      </c>
      <c r="H530" s="369">
        <v>0.44791666666666669</v>
      </c>
      <c r="I530" s="370" t="str">
        <f>VLOOKUP(E530,FallFields1,2)</f>
        <v>Killingworth Rec Park (G), Killingworth</v>
      </c>
      <c r="J530" s="73" t="s">
        <v>1025</v>
      </c>
      <c r="K530" s="16"/>
      <c r="M530" s="340" t="s">
        <v>149</v>
      </c>
      <c r="N530" s="456" t="s">
        <v>144</v>
      </c>
      <c r="P530" s="307"/>
      <c r="Q530" s="307"/>
    </row>
    <row r="531" spans="1:29" ht="12.75" customHeight="1" x14ac:dyDescent="0.35">
      <c r="A531" s="22">
        <v>528</v>
      </c>
      <c r="B531" s="324" t="s">
        <v>0</v>
      </c>
      <c r="C531" s="95" t="s">
        <v>0</v>
      </c>
      <c r="D531" s="325" t="s">
        <v>0</v>
      </c>
      <c r="E531" s="531" t="s">
        <v>0</v>
      </c>
      <c r="F531" s="532" t="s">
        <v>0</v>
      </c>
      <c r="G531" s="464" t="s">
        <v>0</v>
      </c>
      <c r="H531" s="374" t="s">
        <v>0</v>
      </c>
      <c r="I531" s="372" t="s">
        <v>0</v>
      </c>
      <c r="J531" s="326"/>
      <c r="K531" s="16"/>
      <c r="M531" s="85"/>
      <c r="N531" s="85"/>
      <c r="P531" s="307"/>
      <c r="Q531" s="307"/>
    </row>
    <row r="532" spans="1:29" ht="12.75" customHeight="1" x14ac:dyDescent="0.35">
      <c r="A532" s="22">
        <v>529</v>
      </c>
      <c r="B532" s="324" t="s">
        <v>0</v>
      </c>
      <c r="C532" s="95" t="s">
        <v>0</v>
      </c>
      <c r="D532" s="325" t="s">
        <v>0</v>
      </c>
      <c r="E532" s="531" t="s">
        <v>0</v>
      </c>
      <c r="F532" s="532" t="s">
        <v>0</v>
      </c>
      <c r="G532" s="464" t="s">
        <v>0</v>
      </c>
      <c r="H532" s="374" t="s">
        <v>0</v>
      </c>
      <c r="I532" s="372" t="s">
        <v>0</v>
      </c>
      <c r="J532" s="326"/>
      <c r="K532" s="16"/>
      <c r="M532" s="85"/>
      <c r="N532" s="85"/>
      <c r="P532" s="307"/>
      <c r="Q532" s="307"/>
    </row>
    <row r="533" spans="1:29" ht="12.75" customHeight="1" x14ac:dyDescent="0.35">
      <c r="A533" s="22">
        <v>530</v>
      </c>
      <c r="B533" s="324">
        <v>13</v>
      </c>
      <c r="C533" s="95">
        <v>45186</v>
      </c>
      <c r="D533" s="69" t="s">
        <v>10</v>
      </c>
      <c r="E533" s="533" t="str">
        <f t="shared" ref="E533:F537" si="92">VLOOKUP(M533,Teams,2)</f>
        <v>NEWTOWN SALTY DOGS</v>
      </c>
      <c r="F533" s="533" t="str">
        <f t="shared" si="92"/>
        <v>CLINTON FC 30</v>
      </c>
      <c r="G533" s="464" t="s">
        <v>969</v>
      </c>
      <c r="H533" s="369">
        <f>VLOOKUP(E533,START_TIMES,2)</f>
        <v>0.33333333333333331</v>
      </c>
      <c r="I533" s="370" t="s">
        <v>955</v>
      </c>
      <c r="J533" s="73" t="s">
        <v>928</v>
      </c>
      <c r="K533" s="16"/>
      <c r="M533" s="85" t="s">
        <v>92</v>
      </c>
      <c r="N533" s="85" t="s">
        <v>97</v>
      </c>
      <c r="P533" s="307"/>
      <c r="Q533" s="307"/>
    </row>
    <row r="534" spans="1:29" ht="12.75" customHeight="1" x14ac:dyDescent="0.35">
      <c r="A534" s="22">
        <v>531</v>
      </c>
      <c r="B534" s="324">
        <v>13</v>
      </c>
      <c r="C534" s="95">
        <v>45186</v>
      </c>
      <c r="D534" s="69" t="s">
        <v>10</v>
      </c>
      <c r="E534" s="533" t="str">
        <f t="shared" si="92"/>
        <v>CLUB NAPOLI 30</v>
      </c>
      <c r="F534" s="533" t="str">
        <f t="shared" si="92"/>
        <v>VASCO DA GAMA 30</v>
      </c>
      <c r="G534" s="464" t="s">
        <v>996</v>
      </c>
      <c r="H534" s="369">
        <v>0.33333333333333331</v>
      </c>
      <c r="I534" s="370" t="str">
        <f>VLOOKUP(E534,FallFields1,2)</f>
        <v>Choate Rosemary Hall (T), Wallingford</v>
      </c>
      <c r="J534" s="73" t="s">
        <v>1033</v>
      </c>
      <c r="K534" s="16"/>
      <c r="M534" s="85" t="s">
        <v>96</v>
      </c>
      <c r="N534" s="85" t="s">
        <v>101</v>
      </c>
      <c r="P534" s="307"/>
      <c r="Q534" s="307"/>
    </row>
    <row r="535" spans="1:29" ht="12.75" customHeight="1" x14ac:dyDescent="0.35">
      <c r="A535" s="22">
        <v>532</v>
      </c>
      <c r="B535" s="324">
        <v>13</v>
      </c>
      <c r="C535" s="95">
        <v>45186</v>
      </c>
      <c r="D535" s="69" t="s">
        <v>10</v>
      </c>
      <c r="E535" s="533" t="str">
        <f t="shared" si="92"/>
        <v>HAMDEN ALL STARS</v>
      </c>
      <c r="F535" s="533" t="str">
        <f t="shared" si="92"/>
        <v>GREENWICH FC 30</v>
      </c>
      <c r="G535" s="464">
        <v>13</v>
      </c>
      <c r="H535" s="369">
        <f>VLOOKUP(E535,START_TIMES,2)</f>
        <v>0.41666666666666702</v>
      </c>
      <c r="I535" s="370" t="s">
        <v>978</v>
      </c>
      <c r="J535" s="73" t="s">
        <v>1026</v>
      </c>
      <c r="K535" s="16"/>
      <c r="M535" s="85" t="s">
        <v>94</v>
      </c>
      <c r="N535" s="85" t="s">
        <v>99</v>
      </c>
      <c r="P535" s="307"/>
      <c r="Q535" s="307"/>
    </row>
    <row r="536" spans="1:29" ht="12.75" customHeight="1" x14ac:dyDescent="0.35">
      <c r="A536" s="22">
        <v>533</v>
      </c>
      <c r="B536" s="324">
        <v>13</v>
      </c>
      <c r="C536" s="95">
        <v>45186</v>
      </c>
      <c r="D536" s="69" t="s">
        <v>10</v>
      </c>
      <c r="E536" s="533" t="str">
        <f t="shared" si="92"/>
        <v>DANBURY UNITED</v>
      </c>
      <c r="F536" s="533" t="str">
        <f t="shared" si="92"/>
        <v>NORWALK FC</v>
      </c>
      <c r="G536" s="464">
        <v>23</v>
      </c>
      <c r="H536" s="369">
        <f>VLOOKUP(E536,START_TIMES,2)</f>
        <v>0.375</v>
      </c>
      <c r="I536" s="370" t="str">
        <f>VLOOKUP(E536,FallFields1,2)</f>
        <v>Portuguese Cultural Center (G), Danbury</v>
      </c>
      <c r="J536" s="73"/>
      <c r="K536" s="16"/>
      <c r="M536" s="85" t="s">
        <v>93</v>
      </c>
      <c r="N536" s="85" t="s">
        <v>100</v>
      </c>
      <c r="P536" s="307"/>
      <c r="Q536" s="307"/>
    </row>
    <row r="537" spans="1:29" ht="12.75" customHeight="1" x14ac:dyDescent="0.35">
      <c r="A537" s="22">
        <v>534</v>
      </c>
      <c r="B537" s="324">
        <v>13</v>
      </c>
      <c r="C537" s="95">
        <v>45186</v>
      </c>
      <c r="D537" s="69" t="s">
        <v>10</v>
      </c>
      <c r="E537" s="533" t="str">
        <f t="shared" si="92"/>
        <v>STAMFORD FC</v>
      </c>
      <c r="F537" s="533" t="str">
        <f t="shared" si="92"/>
        <v>NORTH BRANFORD 30</v>
      </c>
      <c r="G537" s="464" t="s">
        <v>996</v>
      </c>
      <c r="H537" s="369">
        <f>VLOOKUP(E537,START_TIMES,2)</f>
        <v>0.41666666666666702</v>
      </c>
      <c r="I537" s="370" t="str">
        <f>VLOOKUP(E537,FallFields1,2)</f>
        <v>West Beach Fields (T), Stamford</v>
      </c>
      <c r="J537" s="73" t="s">
        <v>1032</v>
      </c>
      <c r="K537" s="16"/>
      <c r="M537" s="85" t="s">
        <v>95</v>
      </c>
      <c r="N537" s="85" t="s">
        <v>98</v>
      </c>
      <c r="P537" s="307"/>
      <c r="Q537" s="307"/>
    </row>
    <row r="538" spans="1:29" ht="12.75" customHeight="1" x14ac:dyDescent="0.35">
      <c r="A538" s="22">
        <v>535</v>
      </c>
      <c r="B538" s="324" t="s">
        <v>0</v>
      </c>
      <c r="C538" s="95" t="s">
        <v>0</v>
      </c>
      <c r="D538" s="325" t="s">
        <v>0</v>
      </c>
      <c r="E538" s="531" t="s">
        <v>0</v>
      </c>
      <c r="F538" s="532" t="s">
        <v>0</v>
      </c>
      <c r="G538" s="464" t="s">
        <v>0</v>
      </c>
      <c r="H538" s="374" t="s">
        <v>0</v>
      </c>
      <c r="I538" s="372" t="s">
        <v>0</v>
      </c>
      <c r="J538" s="326"/>
      <c r="K538" s="16"/>
      <c r="M538" s="85"/>
      <c r="N538" s="85"/>
      <c r="P538" s="307"/>
      <c r="Q538" s="307"/>
    </row>
    <row r="539" spans="1:29" ht="12.75" customHeight="1" thickBot="1" x14ac:dyDescent="0.4">
      <c r="A539" s="22">
        <v>536</v>
      </c>
      <c r="B539" s="324">
        <v>13</v>
      </c>
      <c r="C539" s="95">
        <v>45186</v>
      </c>
      <c r="D539" s="66" t="s">
        <v>175</v>
      </c>
      <c r="E539" s="533" t="str">
        <f t="shared" ref="E539:F543" si="93">VLOOKUP(M539,Teams,2)</f>
        <v>MILFORD TUESDAY</v>
      </c>
      <c r="F539" s="533" t="str">
        <f t="shared" si="93"/>
        <v>COYOTES FC</v>
      </c>
      <c r="G539" s="464">
        <v>24</v>
      </c>
      <c r="H539" s="369">
        <f>VLOOKUP(E539,START_TIMES,2)</f>
        <v>0.33333333333333331</v>
      </c>
      <c r="I539" s="370" t="str">
        <f>VLOOKUP(E539,FallFields1,2)</f>
        <v>Witek Park (G), Derby</v>
      </c>
      <c r="J539" s="73"/>
      <c r="K539" s="16"/>
      <c r="M539" s="197" t="s">
        <v>155</v>
      </c>
      <c r="N539" s="197" t="s">
        <v>150</v>
      </c>
      <c r="P539" s="307"/>
      <c r="Q539" s="307"/>
    </row>
    <row r="540" spans="1:29" ht="12.75" customHeight="1" thickTop="1" thickBot="1" x14ac:dyDescent="0.4">
      <c r="A540" s="22">
        <v>537</v>
      </c>
      <c r="B540" s="324">
        <v>13</v>
      </c>
      <c r="C540" s="95">
        <v>45186</v>
      </c>
      <c r="D540" s="66" t="s">
        <v>175</v>
      </c>
      <c r="E540" s="533" t="str">
        <f t="shared" si="93"/>
        <v>ELITE FC</v>
      </c>
      <c r="F540" s="533" t="str">
        <f t="shared" si="93"/>
        <v>TRINITY FC</v>
      </c>
      <c r="G540" s="464">
        <v>10</v>
      </c>
      <c r="H540" s="369">
        <f>VLOOKUP(E540,START_TIMES,2)</f>
        <v>0.33333333333333331</v>
      </c>
      <c r="I540" s="370" t="str">
        <f>VLOOKUP(E540,FallFields1,2)</f>
        <v>Foran HS KMT (T), Milford</v>
      </c>
      <c r="J540" s="73"/>
      <c r="K540" s="16"/>
      <c r="M540" s="197" t="s">
        <v>151</v>
      </c>
      <c r="N540" s="197" t="s">
        <v>159</v>
      </c>
      <c r="P540" s="307"/>
      <c r="Q540" s="307"/>
      <c r="S540" s="16"/>
      <c r="T540" s="198"/>
      <c r="U540" s="198"/>
      <c r="V540" s="16">
        <v>73</v>
      </c>
      <c r="W540" s="209"/>
      <c r="X540" s="215"/>
      <c r="Y540" s="16"/>
      <c r="Z540" s="20"/>
      <c r="AC540" s="16"/>
    </row>
    <row r="541" spans="1:29" ht="12.75" customHeight="1" thickTop="1" thickBot="1" x14ac:dyDescent="0.4">
      <c r="A541" s="22">
        <v>538</v>
      </c>
      <c r="B541" s="324">
        <v>13</v>
      </c>
      <c r="C541" s="95">
        <v>45186</v>
      </c>
      <c r="D541" s="66" t="s">
        <v>175</v>
      </c>
      <c r="E541" s="533" t="str">
        <f t="shared" si="93"/>
        <v>MILFORD AMIGOS</v>
      </c>
      <c r="F541" s="533" t="str">
        <f t="shared" si="93"/>
        <v>LITCHFIELD COUNTY BLUES 30</v>
      </c>
      <c r="G541" s="464">
        <v>22</v>
      </c>
      <c r="H541" s="369">
        <f>VLOOKUP(E541,START_TIMES,2)</f>
        <v>0.33333333333333331</v>
      </c>
      <c r="I541" s="370" t="str">
        <f>VLOOKUP(E541,FallFields1,2)</f>
        <v>Pease Road (G), Woodbridge</v>
      </c>
      <c r="J541" s="73"/>
      <c r="K541" s="16"/>
      <c r="M541" s="197" t="s">
        <v>154</v>
      </c>
      <c r="N541" s="197" t="s">
        <v>153</v>
      </c>
      <c r="P541" s="307"/>
      <c r="Q541" s="307"/>
      <c r="S541" s="16"/>
      <c r="T541" s="198"/>
      <c r="U541" s="198"/>
      <c r="V541" s="16"/>
      <c r="W541" s="209"/>
      <c r="X541" s="215"/>
      <c r="Y541" s="16"/>
      <c r="Z541" s="20"/>
      <c r="AC541" s="16"/>
    </row>
    <row r="542" spans="1:29" ht="12.75" customHeight="1" thickTop="1" thickBot="1" x14ac:dyDescent="0.4">
      <c r="A542" s="22">
        <v>539</v>
      </c>
      <c r="B542" s="324">
        <v>13</v>
      </c>
      <c r="C542" s="95">
        <v>45186</v>
      </c>
      <c r="D542" s="174" t="s">
        <v>175</v>
      </c>
      <c r="E542" s="533" t="str">
        <f t="shared" si="93"/>
        <v>FC CALDO VERDE</v>
      </c>
      <c r="F542" s="533" t="str">
        <f t="shared" si="93"/>
        <v>QPR</v>
      </c>
      <c r="G542" s="464" t="s">
        <v>961</v>
      </c>
      <c r="H542" s="369">
        <f>VLOOKUP(E542,START_TIMES,2)</f>
        <v>0.41666666666666702</v>
      </c>
      <c r="I542" s="370" t="str">
        <f>VLOOKUP(E542,FallFields1,2)</f>
        <v>City Hill MS (G), Naugatuck</v>
      </c>
      <c r="J542" s="73" t="s">
        <v>953</v>
      </c>
      <c r="K542" s="16"/>
      <c r="M542" s="197" t="s">
        <v>152</v>
      </c>
      <c r="N542" s="197" t="s">
        <v>157</v>
      </c>
      <c r="P542" s="307"/>
      <c r="Q542" s="307"/>
      <c r="S542" s="16"/>
      <c r="T542" s="198"/>
      <c r="U542" s="198"/>
      <c r="V542" s="16">
        <v>74</v>
      </c>
      <c r="W542" s="209"/>
      <c r="X542" s="215"/>
      <c r="Y542" s="16"/>
      <c r="Z542" s="20"/>
      <c r="AC542" s="16"/>
    </row>
    <row r="543" spans="1:29" ht="12.75" customHeight="1" thickTop="1" x14ac:dyDescent="0.35">
      <c r="A543" s="22">
        <v>540</v>
      </c>
      <c r="B543" s="324">
        <v>13</v>
      </c>
      <c r="C543" s="95">
        <v>45186</v>
      </c>
      <c r="D543" s="66" t="s">
        <v>175</v>
      </c>
      <c r="E543" s="533" t="str">
        <f t="shared" si="93"/>
        <v>SHELTON FC</v>
      </c>
      <c r="F543" s="533" t="str">
        <f t="shared" si="93"/>
        <v>NAUGATUCK FUSION</v>
      </c>
      <c r="G543" s="464" t="s">
        <v>960</v>
      </c>
      <c r="H543" s="369">
        <f>VLOOKUP(E543,START_TIMES,2)</f>
        <v>0.33333333333333331</v>
      </c>
      <c r="I543" s="370" t="str">
        <f>VLOOKUP(E543,FallFields1,2)</f>
        <v>Nike Site (G), Shelton</v>
      </c>
      <c r="J543" s="73"/>
      <c r="K543" s="16"/>
      <c r="M543" s="197" t="s">
        <v>158</v>
      </c>
      <c r="N543" s="197" t="s">
        <v>156</v>
      </c>
      <c r="P543" s="307"/>
      <c r="Q543" s="307"/>
    </row>
    <row r="544" spans="1:29" ht="12.75" customHeight="1" x14ac:dyDescent="0.35">
      <c r="A544" s="22">
        <v>541</v>
      </c>
      <c r="B544" s="324" t="s">
        <v>0</v>
      </c>
      <c r="C544" s="95" t="s">
        <v>0</v>
      </c>
      <c r="D544" s="325" t="s">
        <v>0</v>
      </c>
      <c r="E544" s="531" t="s">
        <v>0</v>
      </c>
      <c r="F544" s="532" t="s">
        <v>0</v>
      </c>
      <c r="G544" s="464" t="s">
        <v>0</v>
      </c>
      <c r="H544" s="374" t="s">
        <v>0</v>
      </c>
      <c r="I544" s="372" t="s">
        <v>0</v>
      </c>
      <c r="J544" s="326"/>
      <c r="K544" s="16"/>
      <c r="M544" s="85"/>
      <c r="N544" s="85"/>
      <c r="P544" s="307"/>
      <c r="Q544" s="307"/>
    </row>
    <row r="545" spans="1:17" ht="12.75" customHeight="1" x14ac:dyDescent="0.35">
      <c r="A545" s="22">
        <v>542</v>
      </c>
      <c r="B545" s="324">
        <v>13</v>
      </c>
      <c r="C545" s="95">
        <v>45186</v>
      </c>
      <c r="D545" s="65" t="s">
        <v>11</v>
      </c>
      <c r="E545" s="533" t="str">
        <f t="shared" ref="E545:F549" si="94">VLOOKUP(M545,Teams,2)</f>
        <v>CLINTON FC 40</v>
      </c>
      <c r="F545" s="533" t="str">
        <f t="shared" si="94"/>
        <v>RIDGEFIELD KICKS</v>
      </c>
      <c r="G545" s="464">
        <v>33</v>
      </c>
      <c r="H545" s="369">
        <f>VLOOKUP(E545,START_TIMES,2)</f>
        <v>0.33333333333333331</v>
      </c>
      <c r="I545" s="370" t="str">
        <f>VLOOKUP(E545,FallFields1,2)</f>
        <v>Indian River Sports Complex (T), Clinton</v>
      </c>
      <c r="J545" s="73"/>
      <c r="K545" s="16"/>
      <c r="M545" s="360" t="s">
        <v>160</v>
      </c>
      <c r="N545" s="360" t="s">
        <v>105</v>
      </c>
      <c r="P545" s="307"/>
      <c r="Q545" s="307"/>
    </row>
    <row r="546" spans="1:17" ht="12.75" customHeight="1" x14ac:dyDescent="0.35">
      <c r="A546" s="22">
        <v>543</v>
      </c>
      <c r="B546" s="324">
        <v>13</v>
      </c>
      <c r="C546" s="515">
        <v>45186</v>
      </c>
      <c r="D546" s="322" t="s">
        <v>11</v>
      </c>
      <c r="E546" s="542" t="str">
        <f t="shared" si="94"/>
        <v>FAIRFIELD GAC 40</v>
      </c>
      <c r="F546" s="542" t="str">
        <f t="shared" si="94"/>
        <v>WATERBURY ALBANIANS</v>
      </c>
      <c r="G546" s="464" t="s">
        <v>996</v>
      </c>
      <c r="H546" s="518">
        <v>0.33333333333333331</v>
      </c>
      <c r="I546" s="517" t="str">
        <f>VLOOKUP(E546,FallFields1,2)</f>
        <v>Ludlowe HS (T), Fairfield</v>
      </c>
      <c r="J546" s="73" t="s">
        <v>1023</v>
      </c>
      <c r="K546" s="16"/>
      <c r="M546" s="359" t="s">
        <v>161</v>
      </c>
      <c r="N546" s="359" t="s">
        <v>109</v>
      </c>
      <c r="P546" s="307"/>
      <c r="Q546" s="307"/>
    </row>
    <row r="547" spans="1:17" ht="12.75" customHeight="1" x14ac:dyDescent="0.35">
      <c r="A547" s="22">
        <v>544</v>
      </c>
      <c r="B547" s="324">
        <v>13</v>
      </c>
      <c r="C547" s="95">
        <v>45186</v>
      </c>
      <c r="D547" s="65" t="s">
        <v>11</v>
      </c>
      <c r="E547" s="533" t="str">
        <f t="shared" si="94"/>
        <v>NORWALK SPORT COLOMBIA 40</v>
      </c>
      <c r="F547" s="533" t="str">
        <f t="shared" si="94"/>
        <v>GREENWICH PUMAS FC 40</v>
      </c>
      <c r="G547" s="464">
        <v>11</v>
      </c>
      <c r="H547" s="369">
        <f>VLOOKUP(E547,START_TIMES,2)</f>
        <v>0.41666666666666702</v>
      </c>
      <c r="I547" s="370" t="str">
        <f>VLOOKUP(E547,FallFields1,2)</f>
        <v>Nathan Hale MS (T), Norwalk</v>
      </c>
      <c r="J547" s="73"/>
      <c r="K547" s="16"/>
      <c r="M547" s="359" t="s">
        <v>104</v>
      </c>
      <c r="N547" s="359" t="s">
        <v>163</v>
      </c>
      <c r="P547" s="307"/>
      <c r="Q547" s="307"/>
    </row>
    <row r="548" spans="1:17" ht="12.75" customHeight="1" x14ac:dyDescent="0.35">
      <c r="A548" s="22">
        <v>545</v>
      </c>
      <c r="B548" s="324">
        <v>13</v>
      </c>
      <c r="C548" s="95">
        <v>45186</v>
      </c>
      <c r="D548" s="65" t="s">
        <v>11</v>
      </c>
      <c r="E548" s="533" t="str">
        <f t="shared" si="94"/>
        <v>GREENWICH FC 40</v>
      </c>
      <c r="F548" s="533" t="str">
        <f t="shared" si="94"/>
        <v>STORM FC</v>
      </c>
      <c r="G548" s="464">
        <v>70</v>
      </c>
      <c r="H548" s="369">
        <v>0.41666666666666669</v>
      </c>
      <c r="I548" s="370" t="s">
        <v>1022</v>
      </c>
      <c r="J548" s="73"/>
      <c r="K548" s="16"/>
      <c r="M548" s="359" t="s">
        <v>162</v>
      </c>
      <c r="N548" s="359" t="s">
        <v>107</v>
      </c>
      <c r="P548" s="307"/>
      <c r="Q548" s="307"/>
    </row>
    <row r="549" spans="1:17" ht="12.75" customHeight="1" x14ac:dyDescent="0.35">
      <c r="A549" s="22">
        <v>546</v>
      </c>
      <c r="B549" s="324">
        <v>13</v>
      </c>
      <c r="C549" s="95">
        <v>45186</v>
      </c>
      <c r="D549" s="65" t="s">
        <v>11</v>
      </c>
      <c r="E549" s="533" t="str">
        <f t="shared" si="94"/>
        <v>VASCO DA GAMA 40</v>
      </c>
      <c r="F549" s="533" t="str">
        <f t="shared" si="94"/>
        <v>SOUTHEAST ROVERS</v>
      </c>
      <c r="G549" s="464">
        <v>80</v>
      </c>
      <c r="H549" s="369">
        <v>0.33333333333333331</v>
      </c>
      <c r="I549" s="370" t="str">
        <f>VLOOKUP(E549,FallFields1,2)</f>
        <v>Veterans Memorial Park (T), Bridgeport</v>
      </c>
      <c r="J549" s="73"/>
      <c r="K549" s="16"/>
      <c r="M549" s="359" t="s">
        <v>108</v>
      </c>
      <c r="N549" s="359" t="s">
        <v>106</v>
      </c>
      <c r="P549" s="307"/>
      <c r="Q549" s="307"/>
    </row>
    <row r="550" spans="1:17" ht="12.75" customHeight="1" x14ac:dyDescent="0.35">
      <c r="A550" s="22">
        <v>547</v>
      </c>
      <c r="B550" s="324" t="s">
        <v>0</v>
      </c>
      <c r="C550" s="95" t="s">
        <v>0</v>
      </c>
      <c r="D550" s="325" t="s">
        <v>0</v>
      </c>
      <c r="E550" s="531" t="s">
        <v>0</v>
      </c>
      <c r="F550" s="532" t="s">
        <v>0</v>
      </c>
      <c r="G550" s="464" t="s">
        <v>0</v>
      </c>
      <c r="H550" s="374" t="s">
        <v>0</v>
      </c>
      <c r="I550" s="372" t="s">
        <v>0</v>
      </c>
      <c r="J550" s="326"/>
      <c r="K550" s="16"/>
      <c r="M550" s="85"/>
      <c r="N550" s="85"/>
      <c r="P550" s="307"/>
      <c r="Q550" s="307"/>
    </row>
    <row r="551" spans="1:17" ht="12.75" customHeight="1" x14ac:dyDescent="0.35">
      <c r="A551" s="22">
        <v>548</v>
      </c>
      <c r="B551" s="324">
        <v>13</v>
      </c>
      <c r="C551" s="95">
        <v>45186</v>
      </c>
      <c r="D551" s="64" t="s">
        <v>12</v>
      </c>
      <c r="E551" s="533" t="str">
        <f t="shared" ref="E551:F557" si="95">VLOOKUP(M551,Teams,2)</f>
        <v>GUILFORD BELL CURVE</v>
      </c>
      <c r="F551" s="533" t="str">
        <f t="shared" si="95"/>
        <v>BESA SC</v>
      </c>
      <c r="G551" s="464">
        <v>34</v>
      </c>
      <c r="H551" s="369">
        <f t="shared" ref="H551:H557" si="96">VLOOKUP(E551,START_TIMES,2)</f>
        <v>0.41666666666666702</v>
      </c>
      <c r="I551" s="370" t="str">
        <f t="shared" ref="I551:I557" si="97">VLOOKUP(E551,FallFields1,2)</f>
        <v>Guilford HS (T), Guilford</v>
      </c>
      <c r="J551" s="73" t="s">
        <v>953</v>
      </c>
      <c r="K551" s="16"/>
      <c r="M551" s="281" t="s">
        <v>114</v>
      </c>
      <c r="N551" s="281" t="s">
        <v>850</v>
      </c>
      <c r="P551" s="307"/>
      <c r="Q551" s="307"/>
    </row>
    <row r="552" spans="1:17" ht="12.75" customHeight="1" x14ac:dyDescent="0.35">
      <c r="A552" s="22">
        <v>549</v>
      </c>
      <c r="B552" s="324">
        <v>13</v>
      </c>
      <c r="C552" s="95">
        <v>45186</v>
      </c>
      <c r="D552" s="64" t="s">
        <v>12</v>
      </c>
      <c r="E552" s="533" t="str">
        <f t="shared" si="95"/>
        <v>LITCHFIELD COUNTY BLUES 40</v>
      </c>
      <c r="F552" s="533" t="str">
        <f t="shared" si="95"/>
        <v>STAMFORD UNITED</v>
      </c>
      <c r="G552" s="464" t="s">
        <v>996</v>
      </c>
      <c r="H552" s="369">
        <f t="shared" si="96"/>
        <v>0.375</v>
      </c>
      <c r="I552" s="370" t="str">
        <f t="shared" si="97"/>
        <v>Torrington HS (T), Torrington</v>
      </c>
      <c r="J552" s="73" t="s">
        <v>1034</v>
      </c>
      <c r="K552" s="16"/>
      <c r="M552" s="281" t="s">
        <v>116</v>
      </c>
      <c r="N552" s="281" t="s">
        <v>860</v>
      </c>
      <c r="P552" s="307"/>
      <c r="Q552" s="307"/>
    </row>
    <row r="553" spans="1:17" ht="12.75" customHeight="1" x14ac:dyDescent="0.35">
      <c r="A553" s="22">
        <v>550</v>
      </c>
      <c r="B553" s="324">
        <v>13</v>
      </c>
      <c r="C553" s="95">
        <v>45186</v>
      </c>
      <c r="D553" s="64" t="s">
        <v>12</v>
      </c>
      <c r="E553" s="533" t="str">
        <f t="shared" si="95"/>
        <v>CLUB NAPOLI 40</v>
      </c>
      <c r="F553" s="530" t="str">
        <f t="shared" si="95"/>
        <v>BYE</v>
      </c>
      <c r="G553" s="465" t="s">
        <v>91</v>
      </c>
      <c r="H553" s="369">
        <f t="shared" si="96"/>
        <v>0.41666666666666702</v>
      </c>
      <c r="I553" s="370" t="str">
        <f t="shared" si="97"/>
        <v>Sportsplex (T), North Branford</v>
      </c>
      <c r="J553" s="73"/>
      <c r="K553" s="16"/>
      <c r="M553" s="281" t="s">
        <v>112</v>
      </c>
      <c r="N553" s="281" t="s">
        <v>851</v>
      </c>
      <c r="P553" s="307"/>
      <c r="Q553" s="307"/>
    </row>
    <row r="554" spans="1:17" ht="12.75" customHeight="1" x14ac:dyDescent="0.35">
      <c r="A554" s="22">
        <v>551</v>
      </c>
      <c r="B554" s="324">
        <v>13</v>
      </c>
      <c r="C554" s="95">
        <v>45186</v>
      </c>
      <c r="D554" s="64" t="s">
        <v>12</v>
      </c>
      <c r="E554" s="533" t="str">
        <f t="shared" si="95"/>
        <v>PAN ZONES</v>
      </c>
      <c r="F554" s="533" t="str">
        <f t="shared" si="95"/>
        <v>NORTH BRANFORD 40</v>
      </c>
      <c r="G554" s="464">
        <v>35</v>
      </c>
      <c r="H554" s="369">
        <f t="shared" si="96"/>
        <v>0.41666666666666702</v>
      </c>
      <c r="I554" s="370" t="str">
        <f t="shared" si="97"/>
        <v>Stanley Quarter Park (G), New Britain</v>
      </c>
      <c r="J554" s="73"/>
      <c r="K554" s="16"/>
      <c r="M554" s="281" t="s">
        <v>120</v>
      </c>
      <c r="N554" s="281" t="s">
        <v>857</v>
      </c>
      <c r="P554" s="307"/>
      <c r="Q554" s="307"/>
    </row>
    <row r="555" spans="1:17" ht="12.75" customHeight="1" x14ac:dyDescent="0.35">
      <c r="A555" s="22">
        <v>552</v>
      </c>
      <c r="B555" s="324">
        <v>13</v>
      </c>
      <c r="C555" s="95">
        <v>45186</v>
      </c>
      <c r="D555" s="64" t="s">
        <v>12</v>
      </c>
      <c r="E555" s="533" t="str">
        <f t="shared" si="95"/>
        <v>SHEBEEN FC</v>
      </c>
      <c r="F555" s="533" t="str">
        <f t="shared" si="95"/>
        <v xml:space="preserve">GUILFORD CELTIC </v>
      </c>
      <c r="G555" s="464">
        <v>41</v>
      </c>
      <c r="H555" s="369">
        <f t="shared" si="96"/>
        <v>0.41666666666666669</v>
      </c>
      <c r="I555" s="370" t="str">
        <f t="shared" si="97"/>
        <v>Ludlowe HS (T), Fairfield</v>
      </c>
      <c r="J555" s="73"/>
      <c r="K555" s="16"/>
      <c r="M555" s="281" t="s">
        <v>121</v>
      </c>
      <c r="N555" s="281" t="s">
        <v>854</v>
      </c>
      <c r="P555" s="307"/>
      <c r="Q555" s="307"/>
    </row>
    <row r="556" spans="1:17" ht="12.75" customHeight="1" x14ac:dyDescent="0.35">
      <c r="A556" s="22">
        <v>553</v>
      </c>
      <c r="B556" s="324">
        <v>13</v>
      </c>
      <c r="C556" s="95">
        <v>45186</v>
      </c>
      <c r="D556" s="64" t="s">
        <v>12</v>
      </c>
      <c r="E556" s="533" t="str">
        <f t="shared" si="95"/>
        <v>NORTH HAVEN SC</v>
      </c>
      <c r="F556" s="533" t="str">
        <f t="shared" si="95"/>
        <v>WILTON WOLVES</v>
      </c>
      <c r="G556" s="464">
        <v>51</v>
      </c>
      <c r="H556" s="369">
        <f t="shared" si="96"/>
        <v>0.41666666666666702</v>
      </c>
      <c r="I556" s="370" t="str">
        <f t="shared" si="97"/>
        <v>Memorial Field (G), North Haven</v>
      </c>
      <c r="J556" s="73"/>
      <c r="K556" s="16"/>
      <c r="M556" s="422" t="s">
        <v>119</v>
      </c>
      <c r="N556" s="422" t="s">
        <v>123</v>
      </c>
      <c r="P556" s="307"/>
      <c r="Q556" s="307"/>
    </row>
    <row r="557" spans="1:17" ht="12.75" customHeight="1" x14ac:dyDescent="0.35">
      <c r="A557" s="22">
        <v>554</v>
      </c>
      <c r="B557" s="324">
        <v>13</v>
      </c>
      <c r="C557" s="95">
        <v>45186</v>
      </c>
      <c r="D557" s="64" t="s">
        <v>12</v>
      </c>
      <c r="E557" s="533" t="str">
        <f t="shared" si="95"/>
        <v>DERBY QUITUS</v>
      </c>
      <c r="F557" s="533" t="str">
        <f t="shared" si="95"/>
        <v>NEW HAVEN AMERICANS</v>
      </c>
      <c r="G557" s="464">
        <v>24</v>
      </c>
      <c r="H557" s="369">
        <f t="shared" si="96"/>
        <v>0.41666666666666702</v>
      </c>
      <c r="I557" s="370" t="str">
        <f t="shared" si="97"/>
        <v>Witek Park (G), Derby</v>
      </c>
      <c r="J557" s="73"/>
      <c r="K557" s="16"/>
      <c r="M557" s="281" t="s">
        <v>113</v>
      </c>
      <c r="N557" s="281" t="s">
        <v>856</v>
      </c>
      <c r="P557" s="307"/>
      <c r="Q557" s="307"/>
    </row>
    <row r="558" spans="1:17" ht="12.75" customHeight="1" x14ac:dyDescent="0.35">
      <c r="A558" s="22">
        <v>555</v>
      </c>
      <c r="B558" s="324" t="s">
        <v>0</v>
      </c>
      <c r="C558" s="95" t="s">
        <v>0</v>
      </c>
      <c r="D558" s="325" t="s">
        <v>0</v>
      </c>
      <c r="E558" s="531" t="s">
        <v>0</v>
      </c>
      <c r="F558" s="532" t="s">
        <v>0</v>
      </c>
      <c r="G558" s="464" t="s">
        <v>0</v>
      </c>
      <c r="H558" s="374" t="s">
        <v>0</v>
      </c>
      <c r="I558" s="372" t="s">
        <v>0</v>
      </c>
      <c r="J558" s="326"/>
      <c r="K558" s="16"/>
      <c r="M558" s="85"/>
      <c r="N558" s="85"/>
      <c r="P558" s="307"/>
      <c r="Q558" s="307"/>
    </row>
    <row r="559" spans="1:17" ht="12.75" customHeight="1" x14ac:dyDescent="0.35">
      <c r="A559" s="22">
        <v>556</v>
      </c>
      <c r="B559" s="324">
        <v>13</v>
      </c>
      <c r="C559" s="515">
        <v>45186</v>
      </c>
      <c r="D559" s="516" t="s">
        <v>102</v>
      </c>
      <c r="E559" s="542" t="str">
        <f t="shared" ref="E559:F563" si="98">VLOOKUP(M559,Teams,2)</f>
        <v>CHESHIRE AZZURRI</v>
      </c>
      <c r="F559" s="542" t="str">
        <f t="shared" si="98"/>
        <v>NEW FAIRFIELD UNITED</v>
      </c>
      <c r="G559" s="464" t="s">
        <v>996</v>
      </c>
      <c r="H559" s="518">
        <v>0.45833333333333331</v>
      </c>
      <c r="I559" s="517" t="str">
        <f>VLOOKUP(E559,FallFields1,2)</f>
        <v>Quinnipiac Park (G), Cheshire</v>
      </c>
      <c r="J559" s="73" t="s">
        <v>1019</v>
      </c>
      <c r="K559" s="16"/>
      <c r="M559" s="330" t="s">
        <v>124</v>
      </c>
      <c r="N559" s="330" t="s">
        <v>129</v>
      </c>
      <c r="P559" s="307"/>
      <c r="Q559" s="307"/>
    </row>
    <row r="560" spans="1:17" ht="12.75" customHeight="1" x14ac:dyDescent="0.35">
      <c r="A560" s="22">
        <v>557</v>
      </c>
      <c r="B560" s="324">
        <v>13</v>
      </c>
      <c r="C560" s="95">
        <v>45186</v>
      </c>
      <c r="D560" s="63" t="s">
        <v>102</v>
      </c>
      <c r="E560" s="533" t="str">
        <f t="shared" si="98"/>
        <v>DOCKSIDE SC</v>
      </c>
      <c r="F560" s="533" t="str">
        <f t="shared" si="98"/>
        <v>VASCO DA GAMA 50</v>
      </c>
      <c r="G560" s="464" t="s">
        <v>963</v>
      </c>
      <c r="H560" s="369">
        <f>VLOOKUP(E560,START_TIMES,2)</f>
        <v>0.41666666666666702</v>
      </c>
      <c r="I560" s="370" t="str">
        <f>VLOOKUP(E560,FallFields1,2)</f>
        <v>Foran HS KMT (T), Milford</v>
      </c>
      <c r="J560" s="73"/>
      <c r="K560" s="16"/>
      <c r="M560" s="330" t="s">
        <v>125</v>
      </c>
      <c r="N560" s="330" t="s">
        <v>133</v>
      </c>
      <c r="P560" s="307"/>
      <c r="Q560" s="307"/>
    </row>
    <row r="561" spans="1:17" ht="12.75" customHeight="1" x14ac:dyDescent="0.35">
      <c r="A561" s="22">
        <v>558</v>
      </c>
      <c r="B561" s="324">
        <v>13</v>
      </c>
      <c r="C561" s="95">
        <v>45186</v>
      </c>
      <c r="D561" s="63" t="s">
        <v>102</v>
      </c>
      <c r="E561" s="541" t="str">
        <f t="shared" si="98"/>
        <v>GREENWICH PUMAS FC 50</v>
      </c>
      <c r="F561" s="533" t="str">
        <f t="shared" si="98"/>
        <v>FAIRFIELD GAC 50</v>
      </c>
      <c r="G561" s="464">
        <v>20</v>
      </c>
      <c r="H561" s="369">
        <v>0.41666666666666669</v>
      </c>
      <c r="I561" s="370" t="s">
        <v>945</v>
      </c>
      <c r="J561" s="73"/>
      <c r="K561" s="16"/>
      <c r="M561" s="330" t="s">
        <v>128</v>
      </c>
      <c r="N561" s="330" t="s">
        <v>127</v>
      </c>
      <c r="P561" s="307"/>
      <c r="Q561" s="307"/>
    </row>
    <row r="562" spans="1:17" ht="12.75" customHeight="1" x14ac:dyDescent="0.35">
      <c r="A562" s="22">
        <v>559</v>
      </c>
      <c r="B562" s="324">
        <v>13</v>
      </c>
      <c r="C562" s="95">
        <v>45186</v>
      </c>
      <c r="D562" s="63" t="s">
        <v>102</v>
      </c>
      <c r="E562" s="533" t="str">
        <f t="shared" si="98"/>
        <v>POLONIA FALCON STARS FC</v>
      </c>
      <c r="F562" s="533" t="str">
        <f t="shared" si="98"/>
        <v>DYNAMO SC</v>
      </c>
      <c r="G562" s="464">
        <v>50</v>
      </c>
      <c r="H562" s="369">
        <f>VLOOKUP(E562,START_TIMES,2)</f>
        <v>0.33333333333333331</v>
      </c>
      <c r="I562" s="370" t="str">
        <f>VLOOKUP(E562,FallFields1,2)</f>
        <v>Falcon Field (G), New Britain</v>
      </c>
      <c r="J562" s="73" t="s">
        <v>1008</v>
      </c>
      <c r="K562" s="16"/>
      <c r="M562" s="330" t="s">
        <v>131</v>
      </c>
      <c r="N562" s="330" t="s">
        <v>126</v>
      </c>
      <c r="P562" s="307"/>
      <c r="Q562" s="307"/>
    </row>
    <row r="563" spans="1:17" ht="12.75" customHeight="1" x14ac:dyDescent="0.35">
      <c r="A563" s="22">
        <v>560</v>
      </c>
      <c r="B563" s="324">
        <v>13</v>
      </c>
      <c r="C563" s="95">
        <v>45186</v>
      </c>
      <c r="D563" s="63" t="s">
        <v>102</v>
      </c>
      <c r="E563" s="533" t="str">
        <f t="shared" si="98"/>
        <v>STAMFORD CITY</v>
      </c>
      <c r="F563" s="533" t="str">
        <f t="shared" si="98"/>
        <v>NORWALK MARINERS LEGENDS</v>
      </c>
      <c r="G563" s="464">
        <v>31</v>
      </c>
      <c r="H563" s="369">
        <v>0.33333333333333331</v>
      </c>
      <c r="I563" s="370" t="str">
        <f>VLOOKUP(E563,FallFields1,2)</f>
        <v>West Beach Fields (T), Stamford</v>
      </c>
      <c r="J563" s="73"/>
      <c r="K563" s="16"/>
      <c r="M563" s="330" t="s">
        <v>132</v>
      </c>
      <c r="N563" s="330" t="s">
        <v>130</v>
      </c>
      <c r="P563" s="307"/>
      <c r="Q563" s="307"/>
    </row>
    <row r="564" spans="1:17" ht="12.75" customHeight="1" x14ac:dyDescent="0.35">
      <c r="A564" s="22">
        <v>561</v>
      </c>
      <c r="B564" s="324" t="s">
        <v>0</v>
      </c>
      <c r="C564" s="95" t="s">
        <v>0</v>
      </c>
      <c r="D564" s="325" t="s">
        <v>0</v>
      </c>
      <c r="E564" s="531" t="s">
        <v>0</v>
      </c>
      <c r="F564" s="532" t="s">
        <v>0</v>
      </c>
      <c r="G564" s="464" t="s">
        <v>0</v>
      </c>
      <c r="H564" s="374" t="s">
        <v>0</v>
      </c>
      <c r="I564" s="372" t="s">
        <v>0</v>
      </c>
      <c r="J564" s="326"/>
      <c r="K564" s="16"/>
      <c r="M564" s="85"/>
      <c r="N564" s="85"/>
      <c r="P564" s="307"/>
      <c r="Q564" s="307"/>
    </row>
    <row r="565" spans="1:17" ht="12.75" customHeight="1" x14ac:dyDescent="0.35">
      <c r="A565" s="22">
        <v>562</v>
      </c>
      <c r="B565" s="324">
        <v>13</v>
      </c>
      <c r="C565" s="95">
        <v>45186</v>
      </c>
      <c r="D565" s="306" t="s">
        <v>890</v>
      </c>
      <c r="E565" s="533" t="str">
        <f t="shared" ref="E565:F567" si="99">VLOOKUP(M565,Teams,2)</f>
        <v>EAST HAVEN SC</v>
      </c>
      <c r="F565" s="533" t="str">
        <f t="shared" si="99"/>
        <v>GREENWICH PFC</v>
      </c>
      <c r="G565" s="464" t="s">
        <v>960</v>
      </c>
      <c r="H565" s="369">
        <f>VLOOKUP(E565,START_TIMES,2)</f>
        <v>0.41666666666666702</v>
      </c>
      <c r="I565" s="370" t="str">
        <f>VLOOKUP(E565,FallFields1,2)</f>
        <v>East Haven MS (G), East Haven</v>
      </c>
      <c r="J565" s="73"/>
      <c r="K565" s="16"/>
      <c r="M565" s="340" t="s">
        <v>134</v>
      </c>
      <c r="N565" s="340" t="s">
        <v>138</v>
      </c>
      <c r="P565" s="307"/>
      <c r="Q565" s="307"/>
    </row>
    <row r="566" spans="1:17" ht="12.75" customHeight="1" x14ac:dyDescent="0.35">
      <c r="A566" s="22">
        <v>563</v>
      </c>
      <c r="B566" s="324">
        <v>13</v>
      </c>
      <c r="C566" s="95">
        <v>45186</v>
      </c>
      <c r="D566" s="306" t="s">
        <v>890</v>
      </c>
      <c r="E566" s="533" t="str">
        <f t="shared" si="99"/>
        <v>REBELS UNITED</v>
      </c>
      <c r="F566" s="533" t="str">
        <f t="shared" si="99"/>
        <v>NORWALK SPORT COLOMBIA 50</v>
      </c>
      <c r="G566" s="464">
        <v>20</v>
      </c>
      <c r="H566" s="369">
        <v>0.41666666666666669</v>
      </c>
      <c r="I566" s="370" t="str">
        <f>VLOOKUP(E566,FallFields1,2)</f>
        <v>New Fairfield HS (T), New Fairfield</v>
      </c>
      <c r="J566" s="73" t="s">
        <v>950</v>
      </c>
      <c r="K566" s="16"/>
      <c r="M566" s="340" t="s">
        <v>142</v>
      </c>
      <c r="N566" s="340" t="s">
        <v>141</v>
      </c>
      <c r="P566" s="307"/>
      <c r="Q566" s="307"/>
    </row>
    <row r="567" spans="1:17" ht="12.75" customHeight="1" x14ac:dyDescent="0.35">
      <c r="A567" s="22">
        <v>564</v>
      </c>
      <c r="B567" s="324">
        <v>13</v>
      </c>
      <c r="C567" s="95">
        <v>45186</v>
      </c>
      <c r="D567" s="306" t="s">
        <v>890</v>
      </c>
      <c r="E567" s="533" t="str">
        <f t="shared" si="99"/>
        <v>GREENWICH FC 50</v>
      </c>
      <c r="F567" s="533" t="str">
        <f t="shared" si="99"/>
        <v>WESTPORT FC</v>
      </c>
      <c r="G567" s="464">
        <v>13</v>
      </c>
      <c r="H567" s="369">
        <f>VLOOKUP(E567,START_TIMES,2)</f>
        <v>0.33333333333333331</v>
      </c>
      <c r="I567" s="370" t="s">
        <v>1022</v>
      </c>
      <c r="J567" s="326"/>
      <c r="K567" s="16"/>
      <c r="M567" s="340" t="s">
        <v>136</v>
      </c>
      <c r="N567" s="340" t="s">
        <v>144</v>
      </c>
      <c r="P567" s="307"/>
      <c r="Q567" s="307"/>
    </row>
    <row r="568" spans="1:17" ht="12.75" customHeight="1" thickBot="1" x14ac:dyDescent="0.4">
      <c r="A568" s="22">
        <v>565</v>
      </c>
      <c r="B568" s="324"/>
      <c r="C568" s="95" t="s">
        <v>0</v>
      </c>
      <c r="D568" s="325" t="s">
        <v>0</v>
      </c>
      <c r="E568" s="531" t="s">
        <v>0</v>
      </c>
      <c r="F568" s="532" t="s">
        <v>0</v>
      </c>
      <c r="G568" s="464" t="s">
        <v>0</v>
      </c>
      <c r="H568" s="374" t="s">
        <v>0</v>
      </c>
      <c r="I568" s="372" t="s">
        <v>0</v>
      </c>
      <c r="J568" s="326"/>
      <c r="K568" s="16"/>
      <c r="M568" s="85"/>
      <c r="N568" s="85"/>
      <c r="P568" s="307"/>
      <c r="Q568" s="307"/>
    </row>
    <row r="569" spans="1:17" ht="12.75" customHeight="1" thickTop="1" thickBot="1" x14ac:dyDescent="0.4">
      <c r="A569" s="22">
        <v>566</v>
      </c>
      <c r="B569" s="324" t="s">
        <v>842</v>
      </c>
      <c r="C569" s="95">
        <v>45186</v>
      </c>
      <c r="D569" s="68" t="s">
        <v>891</v>
      </c>
      <c r="E569" s="533" t="str">
        <f t="shared" ref="E569:F571" si="100">VLOOKUP(M569,Teams,2)</f>
        <v>CLUB NAPOLI 50</v>
      </c>
      <c r="F569" s="533" t="str">
        <f t="shared" si="100"/>
        <v>NORTH BRANFORD LEGENDS</v>
      </c>
      <c r="G569" s="419" t="s">
        <v>204</v>
      </c>
      <c r="H569" s="369">
        <f>VLOOKUP(E569,START_TIMES,2)</f>
        <v>0.41666666666666702</v>
      </c>
      <c r="I569" s="370" t="str">
        <f>VLOOKUP(E569,FallFields1,2)</f>
        <v>North Farms Park (G), North Branford</v>
      </c>
      <c r="J569" s="73" t="s">
        <v>1029</v>
      </c>
      <c r="K569" s="16"/>
      <c r="M569" s="456" t="s">
        <v>146</v>
      </c>
      <c r="N569" s="456" t="s">
        <v>148</v>
      </c>
      <c r="P569" s="307"/>
      <c r="Q569" s="307"/>
    </row>
    <row r="570" spans="1:17" ht="12.75" customHeight="1" thickTop="1" x14ac:dyDescent="0.35">
      <c r="A570" s="22">
        <v>567</v>
      </c>
      <c r="B570" s="324">
        <v>13</v>
      </c>
      <c r="C570" s="95">
        <v>45186</v>
      </c>
      <c r="D570" s="68" t="s">
        <v>891</v>
      </c>
      <c r="E570" s="533" t="str">
        <f t="shared" si="100"/>
        <v>VASCO DA GAMA 60</v>
      </c>
      <c r="F570" s="533" t="str">
        <f t="shared" si="100"/>
        <v>SOUTHEAST CT</v>
      </c>
      <c r="G570" s="464">
        <v>40</v>
      </c>
      <c r="H570" s="369">
        <f>VLOOKUP(E570,START_TIMES,2)</f>
        <v>0.41666666666666702</v>
      </c>
      <c r="I570" s="370" t="str">
        <f>VLOOKUP(E570,FallFields1,2)</f>
        <v>Veterans Memorial Park (T), Bridgeport</v>
      </c>
      <c r="J570" s="73"/>
      <c r="K570" s="16"/>
      <c r="M570" s="456" t="s">
        <v>135</v>
      </c>
      <c r="N570" s="456" t="s">
        <v>149</v>
      </c>
      <c r="P570" s="307"/>
      <c r="Q570" s="307"/>
    </row>
    <row r="571" spans="1:17" ht="12.75" customHeight="1" x14ac:dyDescent="0.35">
      <c r="A571" s="22">
        <v>568</v>
      </c>
      <c r="B571" s="324">
        <v>13</v>
      </c>
      <c r="C571" s="95">
        <v>45186</v>
      </c>
      <c r="D571" s="68" t="s">
        <v>891</v>
      </c>
      <c r="E571" s="533" t="str">
        <f t="shared" si="100"/>
        <v>GUILFORD BLACK EAGLES</v>
      </c>
      <c r="F571" s="533" t="str">
        <f t="shared" si="100"/>
        <v>ZIMMITTI SC</v>
      </c>
      <c r="G571" s="464">
        <v>31</v>
      </c>
      <c r="H571" s="369">
        <f>VLOOKUP(E571,START_TIMES,2)</f>
        <v>0.41666666666666702</v>
      </c>
      <c r="I571" s="370" t="s">
        <v>943</v>
      </c>
      <c r="J571" s="73" t="s">
        <v>928</v>
      </c>
      <c r="K571" s="16"/>
      <c r="M571" s="456" t="s">
        <v>147</v>
      </c>
      <c r="N571" s="456" t="s">
        <v>137</v>
      </c>
      <c r="P571" s="307"/>
      <c r="Q571" s="307"/>
    </row>
    <row r="572" spans="1:17" ht="12.75" customHeight="1" x14ac:dyDescent="0.35">
      <c r="A572" s="22">
        <v>569</v>
      </c>
      <c r="B572" s="324" t="s">
        <v>0</v>
      </c>
      <c r="C572" s="95" t="s">
        <v>0</v>
      </c>
      <c r="D572" s="325" t="s">
        <v>0</v>
      </c>
      <c r="E572" s="531" t="s">
        <v>0</v>
      </c>
      <c r="F572" s="532" t="s">
        <v>0</v>
      </c>
      <c r="G572" s="464" t="s">
        <v>0</v>
      </c>
      <c r="H572" s="374" t="s">
        <v>0</v>
      </c>
      <c r="I572" s="372" t="s">
        <v>0</v>
      </c>
      <c r="J572" s="326"/>
      <c r="K572" s="16"/>
      <c r="M572" s="85"/>
      <c r="N572" s="85"/>
      <c r="P572" s="307"/>
      <c r="Q572" s="307"/>
    </row>
    <row r="573" spans="1:17" ht="12.75" customHeight="1" x14ac:dyDescent="0.35">
      <c r="A573" s="22">
        <v>570</v>
      </c>
      <c r="B573" s="324">
        <v>14</v>
      </c>
      <c r="C573" s="95">
        <v>45193</v>
      </c>
      <c r="D573" s="69" t="s">
        <v>10</v>
      </c>
      <c r="E573" s="533" t="str">
        <f t="shared" ref="E573:F577" si="101">VLOOKUP(M573,Teams,2)</f>
        <v>VASCO DA GAMA 30</v>
      </c>
      <c r="F573" s="533" t="str">
        <f t="shared" si="101"/>
        <v>STAMFORD FC</v>
      </c>
      <c r="G573" s="464">
        <v>11</v>
      </c>
      <c r="H573" s="369">
        <v>0.33333333333333331</v>
      </c>
      <c r="I573" s="370" t="str">
        <f>VLOOKUP(E573,FallFields1,2)</f>
        <v>Veterans Memorial Park (T), Bridgeport</v>
      </c>
      <c r="J573" s="73"/>
      <c r="K573" s="16"/>
      <c r="M573" s="85" t="s">
        <v>101</v>
      </c>
      <c r="N573" s="85" t="s">
        <v>95</v>
      </c>
      <c r="P573" s="307"/>
      <c r="Q573" s="307"/>
    </row>
    <row r="574" spans="1:17" ht="12.75" customHeight="1" x14ac:dyDescent="0.35">
      <c r="A574" s="22">
        <v>571</v>
      </c>
      <c r="B574" s="324">
        <v>14</v>
      </c>
      <c r="C574" s="95">
        <v>45193</v>
      </c>
      <c r="D574" s="69" t="s">
        <v>10</v>
      </c>
      <c r="E574" s="533" t="str">
        <f t="shared" si="101"/>
        <v>CLUB NAPOLI 30</v>
      </c>
      <c r="F574" s="533" t="str">
        <f t="shared" si="101"/>
        <v>HAMDEN ALL STARS</v>
      </c>
      <c r="G574" s="464">
        <v>52</v>
      </c>
      <c r="H574" s="369">
        <v>0.33333333333333331</v>
      </c>
      <c r="I574" s="370" t="str">
        <f>VLOOKUP(E574,FallFields1,2)</f>
        <v>Choate Rosemary Hall (T), Wallingford</v>
      </c>
      <c r="J574" s="73" t="s">
        <v>950</v>
      </c>
      <c r="K574" s="16"/>
      <c r="M574" s="85" t="s">
        <v>96</v>
      </c>
      <c r="N574" s="85" t="s">
        <v>94</v>
      </c>
      <c r="P574" s="307"/>
      <c r="Q574" s="307"/>
    </row>
    <row r="575" spans="1:17" ht="12.75" customHeight="1" thickBot="1" x14ac:dyDescent="0.4">
      <c r="A575" s="22">
        <v>572</v>
      </c>
      <c r="B575" s="324">
        <v>14</v>
      </c>
      <c r="C575" s="95">
        <v>45193</v>
      </c>
      <c r="D575" s="69" t="s">
        <v>10</v>
      </c>
      <c r="E575" s="533" t="str">
        <f t="shared" si="101"/>
        <v>NORTH BRANFORD 30</v>
      </c>
      <c r="F575" s="533" t="str">
        <f t="shared" si="101"/>
        <v>CLINTON FC 30</v>
      </c>
      <c r="G575" s="464">
        <v>24</v>
      </c>
      <c r="H575" s="369">
        <v>0.33333333333333331</v>
      </c>
      <c r="I575" s="370" t="str">
        <f>VLOOKUP(E575,FallFields1,2)</f>
        <v>Bittner Park (G), Guilford</v>
      </c>
      <c r="J575" s="73" t="s">
        <v>950</v>
      </c>
      <c r="K575" s="16"/>
      <c r="M575" s="85" t="s">
        <v>98</v>
      </c>
      <c r="N575" s="85" t="s">
        <v>97</v>
      </c>
      <c r="P575" s="307"/>
      <c r="Q575" s="307"/>
    </row>
    <row r="576" spans="1:17" ht="12.75" customHeight="1" thickTop="1" thickBot="1" x14ac:dyDescent="0.4">
      <c r="A576" s="22">
        <v>573</v>
      </c>
      <c r="B576" s="324">
        <v>14</v>
      </c>
      <c r="C576" s="95">
        <v>45193</v>
      </c>
      <c r="D576" s="69" t="s">
        <v>10</v>
      </c>
      <c r="E576" s="533" t="str">
        <f t="shared" si="101"/>
        <v>GREENWICH FC 30</v>
      </c>
      <c r="F576" s="533" t="str">
        <f t="shared" si="101"/>
        <v>DANBURY UNITED</v>
      </c>
      <c r="G576" s="419" t="s">
        <v>204</v>
      </c>
      <c r="H576" s="369">
        <v>0.33333333333333331</v>
      </c>
      <c r="I576" s="370" t="s">
        <v>945</v>
      </c>
      <c r="J576" s="73" t="s">
        <v>1029</v>
      </c>
      <c r="K576" s="16"/>
      <c r="M576" s="85" t="s">
        <v>99</v>
      </c>
      <c r="N576" s="85" t="s">
        <v>93</v>
      </c>
      <c r="P576" s="307"/>
      <c r="Q576" s="307"/>
    </row>
    <row r="577" spans="1:29" ht="12.75" customHeight="1" thickTop="1" x14ac:dyDescent="0.35">
      <c r="A577" s="22">
        <v>574</v>
      </c>
      <c r="B577" s="324">
        <v>14</v>
      </c>
      <c r="C577" s="95">
        <v>45193</v>
      </c>
      <c r="D577" s="69" t="s">
        <v>10</v>
      </c>
      <c r="E577" s="533" t="str">
        <f t="shared" si="101"/>
        <v>NORWALK FC</v>
      </c>
      <c r="F577" s="533" t="str">
        <f t="shared" si="101"/>
        <v>NEWTOWN SALTY DOGS</v>
      </c>
      <c r="G577" s="464">
        <v>31</v>
      </c>
      <c r="H577" s="369">
        <v>0.33333333333333331</v>
      </c>
      <c r="I577" s="370" t="str">
        <f>VLOOKUP(E577,FallFields1,2)</f>
        <v>Nathan Hale MS (T), Norwalk</v>
      </c>
      <c r="J577" s="73" t="s">
        <v>977</v>
      </c>
      <c r="K577" s="16"/>
      <c r="M577" s="85" t="s">
        <v>100</v>
      </c>
      <c r="N577" s="85" t="s">
        <v>92</v>
      </c>
      <c r="P577" s="307"/>
      <c r="Q577" s="307"/>
    </row>
    <row r="578" spans="1:29" ht="12.75" customHeight="1" x14ac:dyDescent="0.35">
      <c r="A578" s="22">
        <v>575</v>
      </c>
      <c r="B578" s="324" t="s">
        <v>0</v>
      </c>
      <c r="C578" s="95" t="s">
        <v>0</v>
      </c>
      <c r="D578" s="325" t="s">
        <v>0</v>
      </c>
      <c r="E578" s="531" t="s">
        <v>0</v>
      </c>
      <c r="F578" s="532" t="s">
        <v>0</v>
      </c>
      <c r="G578" s="464" t="s">
        <v>0</v>
      </c>
      <c r="H578" s="374" t="s">
        <v>0</v>
      </c>
      <c r="I578" s="372" t="s">
        <v>0</v>
      </c>
      <c r="J578" s="326"/>
      <c r="K578" s="16"/>
      <c r="M578" s="85"/>
      <c r="N578" s="85"/>
    </row>
    <row r="579" spans="1:29" ht="12.75" customHeight="1" x14ac:dyDescent="0.35">
      <c r="A579" s="22">
        <v>576</v>
      </c>
      <c r="B579" s="324">
        <v>14</v>
      </c>
      <c r="C579" s="95">
        <v>45193</v>
      </c>
      <c r="D579" s="66" t="s">
        <v>175</v>
      </c>
      <c r="E579" s="533" t="str">
        <f t="shared" ref="E579:F583" si="102">VLOOKUP(M579,Teams,2)</f>
        <v>TRINITY FC</v>
      </c>
      <c r="F579" s="533" t="str">
        <f t="shared" si="102"/>
        <v>SHELTON FC</v>
      </c>
      <c r="G579" s="464">
        <v>14</v>
      </c>
      <c r="H579" s="369">
        <f>VLOOKUP(E579,START_TIMES,2)</f>
        <v>0.33333333333333331</v>
      </c>
      <c r="I579" s="370" t="str">
        <f>VLOOKUP(E579,FallFields1,2)</f>
        <v>Pease Road (G), Woodbridge</v>
      </c>
      <c r="J579" s="73"/>
      <c r="K579" s="16"/>
      <c r="M579" s="197" t="s">
        <v>159</v>
      </c>
      <c r="N579" s="197" t="s">
        <v>158</v>
      </c>
    </row>
    <row r="580" spans="1:29" ht="12.75" customHeight="1" x14ac:dyDescent="0.35">
      <c r="A580" s="22">
        <v>577</v>
      </c>
      <c r="B580" s="324">
        <v>14</v>
      </c>
      <c r="C580" s="95">
        <v>45193</v>
      </c>
      <c r="D580" s="66" t="s">
        <v>175</v>
      </c>
      <c r="E580" s="533" t="str">
        <f t="shared" si="102"/>
        <v>ELITE FC</v>
      </c>
      <c r="F580" s="533" t="str">
        <f t="shared" si="102"/>
        <v>MILFORD AMIGOS</v>
      </c>
      <c r="G580" s="464">
        <v>11</v>
      </c>
      <c r="H580" s="369">
        <f>VLOOKUP(E580,START_TIMES,2)</f>
        <v>0.33333333333333331</v>
      </c>
      <c r="I580" s="370" t="str">
        <f>VLOOKUP(E580,FallFields1,2)</f>
        <v>Foran HS KMT (T), Milford</v>
      </c>
      <c r="J580" s="73"/>
      <c r="K580" s="16"/>
      <c r="M580" s="197" t="s">
        <v>151</v>
      </c>
      <c r="N580" s="197" t="s">
        <v>154</v>
      </c>
    </row>
    <row r="581" spans="1:29" ht="12.75" customHeight="1" x14ac:dyDescent="0.35">
      <c r="A581" s="22">
        <v>578</v>
      </c>
      <c r="B581" s="324">
        <v>14</v>
      </c>
      <c r="C581" s="95">
        <v>45193</v>
      </c>
      <c r="D581" s="66" t="s">
        <v>175</v>
      </c>
      <c r="E581" s="533" t="str">
        <f t="shared" si="102"/>
        <v>NAUGATUCK FUSION</v>
      </c>
      <c r="F581" s="533" t="str">
        <f t="shared" si="102"/>
        <v>COYOTES FC</v>
      </c>
      <c r="G581" s="464">
        <v>22</v>
      </c>
      <c r="H581" s="369">
        <f>VLOOKUP(E581,START_TIMES,2)</f>
        <v>0.41666666666666702</v>
      </c>
      <c r="I581" s="370" t="str">
        <f>VLOOKUP(E581,FallFields1,2)</f>
        <v>City Hill MS (G), Naugatuck</v>
      </c>
      <c r="J581" s="73"/>
      <c r="K581" s="16"/>
      <c r="M581" s="197" t="s">
        <v>156</v>
      </c>
      <c r="N581" s="197" t="s">
        <v>150</v>
      </c>
    </row>
    <row r="582" spans="1:29" ht="12.75" customHeight="1" thickBot="1" x14ac:dyDescent="0.4">
      <c r="A582" s="22">
        <v>579</v>
      </c>
      <c r="B582" s="324">
        <v>14</v>
      </c>
      <c r="C582" s="95">
        <v>45193</v>
      </c>
      <c r="D582" s="66" t="s">
        <v>175</v>
      </c>
      <c r="E582" s="533" t="str">
        <f t="shared" si="102"/>
        <v>LITCHFIELD COUNTY BLUES 30</v>
      </c>
      <c r="F582" s="533" t="str">
        <f t="shared" si="102"/>
        <v>FC CALDO VERDE</v>
      </c>
      <c r="G582" s="464">
        <v>21</v>
      </c>
      <c r="H582" s="369">
        <f>VLOOKUP(E582,START_TIMES,2)</f>
        <v>0.375</v>
      </c>
      <c r="I582" s="370" t="str">
        <f>VLOOKUP(E582,FallFields1,2)</f>
        <v>New Milford HS (T), New Milford</v>
      </c>
      <c r="J582" s="73"/>
      <c r="K582" s="16"/>
      <c r="M582" s="197" t="s">
        <v>153</v>
      </c>
      <c r="N582" s="197" t="s">
        <v>152</v>
      </c>
    </row>
    <row r="583" spans="1:29" ht="12.75" customHeight="1" thickTop="1" thickBot="1" x14ac:dyDescent="0.4">
      <c r="A583" s="22">
        <v>580</v>
      </c>
      <c r="B583" s="324">
        <v>14</v>
      </c>
      <c r="C583" s="95">
        <v>45193</v>
      </c>
      <c r="D583" s="66" t="s">
        <v>175</v>
      </c>
      <c r="E583" s="533" t="str">
        <f t="shared" si="102"/>
        <v>QPR</v>
      </c>
      <c r="F583" s="533" t="str">
        <f t="shared" si="102"/>
        <v>MILFORD TUESDAY</v>
      </c>
      <c r="G583" s="420" t="s">
        <v>204</v>
      </c>
      <c r="H583" s="523">
        <v>0.375</v>
      </c>
      <c r="I583" s="370" t="str">
        <f>VLOOKUP(E583,FallFields1,2)</f>
        <v>Quinnipiac Park (G), Cheshire</v>
      </c>
      <c r="J583" s="73" t="s">
        <v>1036</v>
      </c>
      <c r="K583" s="16"/>
      <c r="M583" s="197" t="s">
        <v>157</v>
      </c>
      <c r="N583" s="197" t="s">
        <v>155</v>
      </c>
    </row>
    <row r="584" spans="1:29" ht="12.75" customHeight="1" thickTop="1" x14ac:dyDescent="0.35">
      <c r="A584" s="22">
        <v>581</v>
      </c>
      <c r="B584" s="324" t="s">
        <v>0</v>
      </c>
      <c r="C584" s="95" t="s">
        <v>0</v>
      </c>
      <c r="D584" s="325" t="s">
        <v>0</v>
      </c>
      <c r="E584" s="531" t="s">
        <v>0</v>
      </c>
      <c r="F584" s="532" t="s">
        <v>0</v>
      </c>
      <c r="G584" s="464" t="s">
        <v>0</v>
      </c>
      <c r="H584" s="374" t="s">
        <v>0</v>
      </c>
      <c r="I584" s="372" t="s">
        <v>0</v>
      </c>
      <c r="J584" s="326"/>
      <c r="K584" s="16"/>
      <c r="M584" s="85"/>
      <c r="N584" s="85"/>
    </row>
    <row r="585" spans="1:29" ht="12.75" customHeight="1" thickBot="1" x14ac:dyDescent="0.4">
      <c r="A585" s="22">
        <v>582</v>
      </c>
      <c r="B585" s="324">
        <v>14</v>
      </c>
      <c r="C585" s="515">
        <v>45193</v>
      </c>
      <c r="D585" s="322" t="s">
        <v>11</v>
      </c>
      <c r="E585" s="542" t="str">
        <f t="shared" ref="E585:F589" si="103">VLOOKUP(M585,Teams,2)</f>
        <v>WATERBURY ALBANIANS</v>
      </c>
      <c r="F585" s="542" t="str">
        <f t="shared" si="103"/>
        <v>VASCO DA GAMA 40</v>
      </c>
      <c r="G585" s="522" t="s">
        <v>91</v>
      </c>
      <c r="H585" s="518">
        <f>VLOOKUP(E585,START_TIMES,2)</f>
        <v>0.33333333333333331</v>
      </c>
      <c r="I585" s="517" t="str">
        <f>VLOOKUP(E585,FallFields1,2)</f>
        <v>Lower Ptak (G), Brookfield</v>
      </c>
      <c r="J585" s="73" t="s">
        <v>1023</v>
      </c>
      <c r="K585" s="16"/>
      <c r="M585" s="359" t="s">
        <v>109</v>
      </c>
      <c r="N585" s="359" t="s">
        <v>108</v>
      </c>
    </row>
    <row r="586" spans="1:29" ht="12.75" customHeight="1" thickTop="1" thickBot="1" x14ac:dyDescent="0.4">
      <c r="A586" s="22">
        <v>583</v>
      </c>
      <c r="B586" s="324">
        <v>14</v>
      </c>
      <c r="C586" s="95">
        <v>45193</v>
      </c>
      <c r="D586" s="65" t="s">
        <v>11</v>
      </c>
      <c r="E586" s="533" t="str">
        <f t="shared" si="103"/>
        <v>FAIRFIELD GAC 40</v>
      </c>
      <c r="F586" s="533" t="str">
        <f t="shared" si="103"/>
        <v>NORWALK SPORT COLOMBIA 40</v>
      </c>
      <c r="G586" s="464">
        <v>31</v>
      </c>
      <c r="H586" s="475">
        <v>0.33333333333333331</v>
      </c>
      <c r="I586" s="370" t="str">
        <f>VLOOKUP(E586,FallFields1,2)</f>
        <v>Ludlowe HS (T), Fairfield</v>
      </c>
      <c r="J586" s="73"/>
      <c r="K586" s="16"/>
      <c r="M586" s="359" t="s">
        <v>161</v>
      </c>
      <c r="N586" s="359" t="s">
        <v>104</v>
      </c>
      <c r="S586" s="16"/>
      <c r="T586" s="198"/>
      <c r="U586" s="198"/>
      <c r="V586" s="16">
        <v>73</v>
      </c>
      <c r="W586" s="209"/>
      <c r="X586" s="215"/>
      <c r="Y586" s="16"/>
      <c r="Z586" s="20"/>
      <c r="AC586" s="16"/>
    </row>
    <row r="587" spans="1:29" ht="12.75" customHeight="1" thickTop="1" thickBot="1" x14ac:dyDescent="0.4">
      <c r="A587" s="22">
        <v>584</v>
      </c>
      <c r="B587" s="324">
        <v>14</v>
      </c>
      <c r="C587" s="95">
        <v>45193</v>
      </c>
      <c r="D587" s="65" t="s">
        <v>11</v>
      </c>
      <c r="E587" s="533" t="str">
        <f t="shared" si="103"/>
        <v>SOUTHEAST ROVERS</v>
      </c>
      <c r="F587" s="533" t="str">
        <f t="shared" si="103"/>
        <v>CLINTON FC 40</v>
      </c>
      <c r="G587" s="464" t="s">
        <v>981</v>
      </c>
      <c r="H587" s="369">
        <v>0.41666666666666669</v>
      </c>
      <c r="I587" s="370" t="str">
        <f>VLOOKUP(E587,FallFields1,2)</f>
        <v>Bridebrook Park (G), East Lyme</v>
      </c>
      <c r="J587" s="73"/>
      <c r="K587" s="16"/>
      <c r="M587" s="359" t="s">
        <v>106</v>
      </c>
      <c r="N587" s="359" t="s">
        <v>160</v>
      </c>
      <c r="S587" s="16"/>
      <c r="T587" s="198"/>
      <c r="U587" s="198"/>
      <c r="V587" s="16"/>
      <c r="W587" s="209"/>
      <c r="X587" s="215"/>
      <c r="Y587" s="16"/>
      <c r="Z587" s="20"/>
      <c r="AC587" s="16"/>
    </row>
    <row r="588" spans="1:29" ht="12.75" customHeight="1" thickTop="1" thickBot="1" x14ac:dyDescent="0.4">
      <c r="A588" s="22">
        <v>585</v>
      </c>
      <c r="B588" s="324">
        <v>14</v>
      </c>
      <c r="C588" s="95">
        <v>45193</v>
      </c>
      <c r="D588" s="65" t="s">
        <v>11</v>
      </c>
      <c r="E588" s="533" t="str">
        <f t="shared" si="103"/>
        <v>GREENWICH PUMAS FC 40</v>
      </c>
      <c r="F588" s="533" t="str">
        <f t="shared" si="103"/>
        <v>GREENWICH FC 40</v>
      </c>
      <c r="G588" s="464">
        <v>21</v>
      </c>
      <c r="H588" s="369">
        <v>0.41666666666666669</v>
      </c>
      <c r="I588" s="370" t="s">
        <v>1022</v>
      </c>
      <c r="J588" s="73"/>
      <c r="K588" s="16"/>
      <c r="M588" s="359" t="s">
        <v>163</v>
      </c>
      <c r="N588" s="359" t="s">
        <v>162</v>
      </c>
      <c r="S588" s="16"/>
      <c r="T588" s="198"/>
      <c r="U588" s="198"/>
      <c r="V588" s="16">
        <v>74</v>
      </c>
      <c r="W588" s="209"/>
      <c r="X588" s="215"/>
      <c r="Y588" s="16"/>
      <c r="Z588" s="20"/>
      <c r="AC588" s="16"/>
    </row>
    <row r="589" spans="1:29" ht="12.75" customHeight="1" thickTop="1" thickBot="1" x14ac:dyDescent="0.4">
      <c r="A589" s="22">
        <v>586</v>
      </c>
      <c r="B589" s="324">
        <v>14</v>
      </c>
      <c r="C589" s="95">
        <v>45193</v>
      </c>
      <c r="D589" s="345" t="s">
        <v>11</v>
      </c>
      <c r="E589" s="533" t="str">
        <f t="shared" si="103"/>
        <v>STORM FC</v>
      </c>
      <c r="F589" s="533" t="str">
        <f t="shared" si="103"/>
        <v>RIDGEFIELD KICKS</v>
      </c>
      <c r="G589" s="464">
        <v>41</v>
      </c>
      <c r="H589" s="369">
        <f>VLOOKUP(E589,START_TIMES,2)</f>
        <v>0.33333333333333331</v>
      </c>
      <c r="I589" s="370" t="s">
        <v>1030</v>
      </c>
      <c r="J589" s="73" t="s">
        <v>1031</v>
      </c>
      <c r="K589" s="16"/>
      <c r="M589" s="360" t="s">
        <v>107</v>
      </c>
      <c r="N589" s="360" t="s">
        <v>105</v>
      </c>
    </row>
    <row r="590" spans="1:29" ht="12.75" customHeight="1" thickTop="1" x14ac:dyDescent="0.35">
      <c r="A590" s="22">
        <v>587</v>
      </c>
      <c r="B590" s="324" t="s">
        <v>0</v>
      </c>
      <c r="C590" s="95" t="s">
        <v>0</v>
      </c>
      <c r="D590" s="325" t="s">
        <v>0</v>
      </c>
      <c r="E590" s="531" t="s">
        <v>0</v>
      </c>
      <c r="F590" s="532" t="s">
        <v>0</v>
      </c>
      <c r="G590" s="464" t="s">
        <v>0</v>
      </c>
      <c r="H590" s="374" t="s">
        <v>0</v>
      </c>
      <c r="I590" s="372" t="s">
        <v>0</v>
      </c>
      <c r="J590" s="326"/>
      <c r="K590" s="16"/>
      <c r="M590" s="85"/>
      <c r="N590" s="85"/>
    </row>
    <row r="591" spans="1:29" ht="12.75" customHeight="1" thickBot="1" x14ac:dyDescent="0.4">
      <c r="A591" s="22">
        <v>588</v>
      </c>
      <c r="B591" s="324">
        <v>14</v>
      </c>
      <c r="C591" s="500">
        <v>45193</v>
      </c>
      <c r="D591" s="501" t="s">
        <v>12</v>
      </c>
      <c r="E591" s="530" t="str">
        <f t="shared" ref="E591:F597" si="104">VLOOKUP(M591,Teams,2)</f>
        <v>CLUB NAPOLI 40</v>
      </c>
      <c r="F591" s="530" t="str">
        <f t="shared" si="104"/>
        <v>PAN ZONES</v>
      </c>
      <c r="G591" s="502">
        <v>41</v>
      </c>
      <c r="H591" s="503">
        <f t="shared" ref="H591:H597" si="105">VLOOKUP(E591,START_TIMES,2)</f>
        <v>0.41666666666666702</v>
      </c>
      <c r="I591" s="504" t="str">
        <f t="shared" ref="I591:I597" si="106">VLOOKUP(E591,FallFields1,2)</f>
        <v>Sportsplex (T), North Branford</v>
      </c>
      <c r="J591" s="73"/>
      <c r="K591" s="16"/>
      <c r="M591" s="497" t="s">
        <v>112</v>
      </c>
      <c r="N591" s="497" t="s">
        <v>120</v>
      </c>
    </row>
    <row r="592" spans="1:29" ht="12.75" customHeight="1" thickTop="1" thickBot="1" x14ac:dyDescent="0.4">
      <c r="A592" s="22">
        <v>589</v>
      </c>
      <c r="B592" s="324">
        <v>14</v>
      </c>
      <c r="C592" s="500">
        <v>45193</v>
      </c>
      <c r="D592" s="501" t="s">
        <v>12</v>
      </c>
      <c r="E592" s="530" t="str">
        <f t="shared" si="104"/>
        <v xml:space="preserve">GUILFORD CELTIC </v>
      </c>
      <c r="F592" s="530" t="str">
        <f t="shared" si="104"/>
        <v>NEW HAVEN AMERICANS</v>
      </c>
      <c r="G592" s="420" t="s">
        <v>204</v>
      </c>
      <c r="H592" s="503">
        <f t="shared" si="105"/>
        <v>0.41666666666666702</v>
      </c>
      <c r="I592" s="504" t="s">
        <v>919</v>
      </c>
      <c r="J592" s="73" t="s">
        <v>1040</v>
      </c>
      <c r="K592" s="16"/>
      <c r="M592" s="497" t="s">
        <v>115</v>
      </c>
      <c r="N592" s="497" t="s">
        <v>117</v>
      </c>
    </row>
    <row r="593" spans="1:17" ht="12.75" customHeight="1" thickTop="1" x14ac:dyDescent="0.35">
      <c r="A593" s="22">
        <v>590</v>
      </c>
      <c r="B593" s="324">
        <v>14</v>
      </c>
      <c r="C593" s="500">
        <v>45193</v>
      </c>
      <c r="D593" s="501" t="s">
        <v>12</v>
      </c>
      <c r="E593" s="530" t="str">
        <f t="shared" si="104"/>
        <v>SHEBEEN FC</v>
      </c>
      <c r="F593" s="530" t="str">
        <f t="shared" si="104"/>
        <v>NORTH BRANFORD 40</v>
      </c>
      <c r="G593" s="502">
        <v>61</v>
      </c>
      <c r="H593" s="503">
        <v>0.41666666666666669</v>
      </c>
      <c r="I593" s="504" t="str">
        <f t="shared" si="106"/>
        <v>Ludlowe HS (T), Fairfield</v>
      </c>
      <c r="J593" s="73"/>
      <c r="K593" s="16"/>
      <c r="M593" s="497" t="s">
        <v>121</v>
      </c>
      <c r="N593" s="497" t="s">
        <v>118</v>
      </c>
    </row>
    <row r="594" spans="1:17" ht="12.75" customHeight="1" x14ac:dyDescent="0.35">
      <c r="A594" s="22">
        <v>591</v>
      </c>
      <c r="B594" s="324">
        <v>14</v>
      </c>
      <c r="C594" s="500">
        <v>45193</v>
      </c>
      <c r="D594" s="501" t="s">
        <v>12</v>
      </c>
      <c r="E594" s="530" t="str">
        <f t="shared" si="104"/>
        <v>BESA SC</v>
      </c>
      <c r="F594" s="530" t="str">
        <f t="shared" si="104"/>
        <v>BYE</v>
      </c>
      <c r="G594" s="526" t="s">
        <v>91</v>
      </c>
      <c r="H594" s="503">
        <f t="shared" si="105"/>
        <v>0.41666666666666669</v>
      </c>
      <c r="I594" s="504" t="str">
        <f t="shared" si="106"/>
        <v>Bucks Hill Park (G), Waterbury</v>
      </c>
      <c r="J594" s="73"/>
      <c r="K594" s="16"/>
      <c r="M594" s="498" t="s">
        <v>110</v>
      </c>
      <c r="N594" s="498" t="s">
        <v>111</v>
      </c>
    </row>
    <row r="595" spans="1:17" ht="12.75" customHeight="1" x14ac:dyDescent="0.35">
      <c r="A595" s="22">
        <v>592</v>
      </c>
      <c r="B595" s="324">
        <v>14</v>
      </c>
      <c r="C595" s="500">
        <v>45193</v>
      </c>
      <c r="D595" s="501" t="s">
        <v>12</v>
      </c>
      <c r="E595" s="530" t="str">
        <f t="shared" si="104"/>
        <v>WILTON WOLVES</v>
      </c>
      <c r="F595" s="530" t="str">
        <f t="shared" si="104"/>
        <v>LITCHFIELD COUNTY BLUES 40</v>
      </c>
      <c r="G595" s="502" t="s">
        <v>959</v>
      </c>
      <c r="H595" s="503">
        <f t="shared" si="105"/>
        <v>0.41666666666666702</v>
      </c>
      <c r="I595" s="504" t="str">
        <f t="shared" si="106"/>
        <v>Lily Field (T), Wilton</v>
      </c>
      <c r="J595" s="73" t="s">
        <v>953</v>
      </c>
      <c r="K595" s="16"/>
      <c r="M595" s="498" t="s">
        <v>123</v>
      </c>
      <c r="N595" s="498" t="s">
        <v>116</v>
      </c>
    </row>
    <row r="596" spans="1:17" ht="12.75" customHeight="1" thickBot="1" x14ac:dyDescent="0.4">
      <c r="A596" s="22">
        <v>593</v>
      </c>
      <c r="B596" s="324">
        <v>14</v>
      </c>
      <c r="C596" s="500">
        <v>45193</v>
      </c>
      <c r="D596" s="501" t="s">
        <v>12</v>
      </c>
      <c r="E596" s="530" t="str">
        <f t="shared" si="104"/>
        <v>NORTH HAVEN SC</v>
      </c>
      <c r="F596" s="530" t="str">
        <f t="shared" si="104"/>
        <v>STAMFORD UNITED</v>
      </c>
      <c r="G596" s="502">
        <v>10</v>
      </c>
      <c r="H596" s="503">
        <f t="shared" si="105"/>
        <v>0.41666666666666702</v>
      </c>
      <c r="I596" s="504" t="str">
        <f t="shared" si="106"/>
        <v>Memorial Field (G), North Haven</v>
      </c>
      <c r="J596" s="73" t="s">
        <v>1029</v>
      </c>
      <c r="K596" s="16"/>
      <c r="M596" s="498" t="s">
        <v>119</v>
      </c>
      <c r="N596" s="498" t="s">
        <v>122</v>
      </c>
    </row>
    <row r="597" spans="1:17" ht="12.75" customHeight="1" thickTop="1" thickBot="1" x14ac:dyDescent="0.4">
      <c r="A597" s="22">
        <v>594</v>
      </c>
      <c r="B597" s="324">
        <v>14</v>
      </c>
      <c r="C597" s="500">
        <v>45193</v>
      </c>
      <c r="D597" s="501" t="s">
        <v>12</v>
      </c>
      <c r="E597" s="530" t="str">
        <f t="shared" si="104"/>
        <v>DERBY QUITUS</v>
      </c>
      <c r="F597" s="530" t="str">
        <f t="shared" si="104"/>
        <v>GUILFORD BELL CURVE</v>
      </c>
      <c r="G597" s="420" t="s">
        <v>204</v>
      </c>
      <c r="H597" s="503">
        <f t="shared" si="105"/>
        <v>0.41666666666666702</v>
      </c>
      <c r="I597" s="504" t="str">
        <f t="shared" si="106"/>
        <v>Witek Park (G), Derby</v>
      </c>
      <c r="J597" s="73" t="s">
        <v>1029</v>
      </c>
      <c r="K597" s="16"/>
      <c r="M597" s="498" t="s">
        <v>113</v>
      </c>
      <c r="N597" s="498" t="s">
        <v>114</v>
      </c>
      <c r="P597" s="16"/>
      <c r="Q597" s="16"/>
    </row>
    <row r="598" spans="1:17" ht="12.75" customHeight="1" thickTop="1" x14ac:dyDescent="0.35">
      <c r="A598" s="22">
        <v>595</v>
      </c>
      <c r="B598" s="324" t="s">
        <v>0</v>
      </c>
      <c r="C598" s="95" t="s">
        <v>0</v>
      </c>
      <c r="D598" s="325" t="s">
        <v>0</v>
      </c>
      <c r="E598" s="531" t="s">
        <v>0</v>
      </c>
      <c r="F598" s="532" t="s">
        <v>0</v>
      </c>
      <c r="G598" s="464" t="s">
        <v>0</v>
      </c>
      <c r="H598" s="374" t="s">
        <v>0</v>
      </c>
      <c r="I598" s="372" t="s">
        <v>0</v>
      </c>
      <c r="J598" s="326"/>
      <c r="K598" s="16"/>
      <c r="M598" s="85"/>
      <c r="N598" s="85"/>
      <c r="P598" s="16"/>
      <c r="Q598" s="16"/>
    </row>
    <row r="599" spans="1:17" ht="12.75" customHeight="1" x14ac:dyDescent="0.35">
      <c r="A599" s="22">
        <v>596</v>
      </c>
      <c r="B599" s="324">
        <v>14</v>
      </c>
      <c r="C599" s="95">
        <v>45193</v>
      </c>
      <c r="D599" s="63" t="s">
        <v>102</v>
      </c>
      <c r="E599" s="533" t="str">
        <f t="shared" ref="E599:F603" si="107">VLOOKUP(M599,Teams,2)</f>
        <v>VASCO DA GAMA 50</v>
      </c>
      <c r="F599" s="533" t="str">
        <f t="shared" si="107"/>
        <v>STAMFORD CITY</v>
      </c>
      <c r="G599" s="464">
        <v>20</v>
      </c>
      <c r="H599" s="369">
        <v>0.41666666666666669</v>
      </c>
      <c r="I599" s="370" t="str">
        <f>VLOOKUP(E599,FallFields1,2)</f>
        <v>Veterans Memorial Park (T), Bridgeport</v>
      </c>
      <c r="J599" s="73"/>
      <c r="K599" s="16"/>
      <c r="M599" s="330" t="s">
        <v>133</v>
      </c>
      <c r="N599" s="330" t="s">
        <v>132</v>
      </c>
      <c r="P599" s="16"/>
      <c r="Q599" s="16"/>
    </row>
    <row r="600" spans="1:17" ht="12.75" customHeight="1" thickBot="1" x14ac:dyDescent="0.4">
      <c r="A600" s="22">
        <v>597</v>
      </c>
      <c r="B600" s="324">
        <v>14</v>
      </c>
      <c r="C600" s="95">
        <v>45193</v>
      </c>
      <c r="D600" s="63" t="s">
        <v>102</v>
      </c>
      <c r="E600" s="533" t="str">
        <f t="shared" si="107"/>
        <v>DOCKSIDE SC</v>
      </c>
      <c r="F600" s="533" t="str">
        <f t="shared" si="107"/>
        <v>GREENWICH PUMAS FC 50</v>
      </c>
      <c r="G600" s="464" t="s">
        <v>992</v>
      </c>
      <c r="H600" s="369">
        <f>VLOOKUP(E600,START_TIMES,2)</f>
        <v>0.41666666666666702</v>
      </c>
      <c r="I600" s="370" t="str">
        <f>VLOOKUP(E600,FallFields1,2)</f>
        <v>Foran HS KMT (T), Milford</v>
      </c>
      <c r="J600" s="73"/>
      <c r="K600" s="16"/>
      <c r="M600" s="330" t="s">
        <v>125</v>
      </c>
      <c r="N600" s="330" t="s">
        <v>128</v>
      </c>
      <c r="P600" s="16"/>
      <c r="Q600" s="16"/>
    </row>
    <row r="601" spans="1:17" ht="12.75" customHeight="1" thickTop="1" thickBot="1" x14ac:dyDescent="0.4">
      <c r="A601" s="22">
        <v>598</v>
      </c>
      <c r="B601" s="324">
        <v>14</v>
      </c>
      <c r="C601" s="95">
        <v>45193</v>
      </c>
      <c r="D601" s="63" t="s">
        <v>102</v>
      </c>
      <c r="E601" s="533" t="str">
        <f t="shared" si="107"/>
        <v>CHESHIRE AZZURRI</v>
      </c>
      <c r="F601" s="533" t="str">
        <f t="shared" si="107"/>
        <v>NORWALK MARINERS LEGENDS</v>
      </c>
      <c r="G601" s="419" t="s">
        <v>204</v>
      </c>
      <c r="H601" s="369">
        <v>0.45833333333333331</v>
      </c>
      <c r="I601" s="370" t="str">
        <f>VLOOKUP(E601,FallFields1,2)</f>
        <v>Quinnipiac Park (G), Cheshire</v>
      </c>
      <c r="J601" s="73" t="s">
        <v>1029</v>
      </c>
      <c r="K601" s="16"/>
      <c r="M601" s="330" t="s">
        <v>124</v>
      </c>
      <c r="N601" s="330" t="s">
        <v>130</v>
      </c>
      <c r="P601" s="16"/>
      <c r="Q601" s="16"/>
    </row>
    <row r="602" spans="1:17" ht="12.75" customHeight="1" thickTop="1" thickBot="1" x14ac:dyDescent="0.4">
      <c r="A602" s="22">
        <v>599</v>
      </c>
      <c r="B602" s="324">
        <v>14</v>
      </c>
      <c r="C602" s="95">
        <v>45193</v>
      </c>
      <c r="D602" s="63" t="s">
        <v>102</v>
      </c>
      <c r="E602" s="533" t="str">
        <f t="shared" si="107"/>
        <v>FAIRFIELD GAC 50</v>
      </c>
      <c r="F602" s="533" t="str">
        <f t="shared" si="107"/>
        <v>DYNAMO SC</v>
      </c>
      <c r="G602" s="420" t="s">
        <v>204</v>
      </c>
      <c r="H602" s="369">
        <v>0.375</v>
      </c>
      <c r="I602" s="521" t="s">
        <v>1027</v>
      </c>
      <c r="J602" s="73" t="s">
        <v>1037</v>
      </c>
      <c r="K602" s="16"/>
      <c r="M602" s="330" t="s">
        <v>127</v>
      </c>
      <c r="N602" s="330" t="s">
        <v>126</v>
      </c>
      <c r="P602" s="16"/>
      <c r="Q602" s="16"/>
    </row>
    <row r="603" spans="1:17" ht="12.75" customHeight="1" thickTop="1" x14ac:dyDescent="0.35">
      <c r="A603" s="22">
        <v>600</v>
      </c>
      <c r="B603" s="324">
        <v>14</v>
      </c>
      <c r="C603" s="515">
        <v>45193</v>
      </c>
      <c r="D603" s="516" t="s">
        <v>102</v>
      </c>
      <c r="E603" s="542" t="str">
        <f t="shared" si="107"/>
        <v>NEW FAIRFIELD UNITED</v>
      </c>
      <c r="F603" s="542" t="str">
        <f t="shared" si="107"/>
        <v>POLONIA FALCON STARS FC</v>
      </c>
      <c r="G603" s="464" t="s">
        <v>1021</v>
      </c>
      <c r="H603" s="518">
        <f>VLOOKUP(E603,START_TIMES,2)</f>
        <v>0.41666666666666669</v>
      </c>
      <c r="I603" s="517" t="str">
        <f>VLOOKUP(E603,FallFields1,2)</f>
        <v>New Fairfield HS (T), New Fairfield</v>
      </c>
      <c r="J603" s="73" t="s">
        <v>1019</v>
      </c>
      <c r="K603" s="16"/>
      <c r="M603" s="330" t="s">
        <v>129</v>
      </c>
      <c r="N603" s="330" t="s">
        <v>131</v>
      </c>
      <c r="P603" s="16"/>
      <c r="Q603" s="16"/>
    </row>
    <row r="604" spans="1:17" ht="12.75" customHeight="1" x14ac:dyDescent="0.35">
      <c r="A604" s="22">
        <v>601</v>
      </c>
      <c r="B604" s="324" t="s">
        <v>0</v>
      </c>
      <c r="C604" s="95" t="s">
        <v>0</v>
      </c>
      <c r="D604" s="325" t="s">
        <v>0</v>
      </c>
      <c r="E604" s="531" t="s">
        <v>0</v>
      </c>
      <c r="F604" s="532" t="s">
        <v>0</v>
      </c>
      <c r="G604" s="464" t="s">
        <v>0</v>
      </c>
      <c r="H604" s="374" t="s">
        <v>0</v>
      </c>
      <c r="I604" s="372" t="s">
        <v>0</v>
      </c>
      <c r="J604" s="326"/>
      <c r="K604" s="16"/>
      <c r="M604" s="85"/>
      <c r="N604" s="85"/>
      <c r="P604" s="16"/>
      <c r="Q604" s="16"/>
    </row>
    <row r="605" spans="1:17" ht="12.75" customHeight="1" x14ac:dyDescent="0.35">
      <c r="A605" s="22">
        <v>602</v>
      </c>
      <c r="B605" s="324">
        <v>14</v>
      </c>
      <c r="C605" s="95">
        <v>45193</v>
      </c>
      <c r="D605" s="306" t="s">
        <v>890</v>
      </c>
      <c r="E605" s="533" t="str">
        <f t="shared" ref="E605:F607" si="108">VLOOKUP(M605,Teams,2)</f>
        <v>NORWALK SPORT COLOMBIA 50</v>
      </c>
      <c r="F605" s="533" t="str">
        <f t="shared" si="108"/>
        <v>EAST HAVEN SC</v>
      </c>
      <c r="G605" s="464">
        <v>61</v>
      </c>
      <c r="H605" s="369">
        <f>VLOOKUP(E605,START_TIMES,2)</f>
        <v>0.41666666666666702</v>
      </c>
      <c r="I605" s="370" t="str">
        <f>VLOOKUP(E605,FallFields1,2)</f>
        <v>Nathan Hale MS (T), Norwalk</v>
      </c>
      <c r="J605" s="73"/>
      <c r="K605" s="16"/>
      <c r="M605" s="340" t="s">
        <v>141</v>
      </c>
      <c r="N605" s="340" t="s">
        <v>134</v>
      </c>
      <c r="P605" s="16"/>
      <c r="Q605" s="16"/>
    </row>
    <row r="606" spans="1:17" ht="12.75" customHeight="1" x14ac:dyDescent="0.35">
      <c r="A606" s="22">
        <v>603</v>
      </c>
      <c r="B606" s="324">
        <v>14</v>
      </c>
      <c r="C606" s="95">
        <v>45193</v>
      </c>
      <c r="D606" s="306" t="s">
        <v>890</v>
      </c>
      <c r="E606" s="533" t="str">
        <f t="shared" si="108"/>
        <v>GREENWICH FC 50</v>
      </c>
      <c r="F606" s="533" t="str">
        <f t="shared" si="108"/>
        <v>GREENWICH PFC</v>
      </c>
      <c r="G606" s="464">
        <v>33</v>
      </c>
      <c r="H606" s="369">
        <f>VLOOKUP(E606,START_TIMES,2)</f>
        <v>0.33333333333333331</v>
      </c>
      <c r="I606" s="370" t="s">
        <v>1022</v>
      </c>
      <c r="J606" s="73"/>
      <c r="K606" s="16"/>
      <c r="M606" s="340" t="s">
        <v>136</v>
      </c>
      <c r="N606" s="340" t="s">
        <v>138</v>
      </c>
      <c r="P606" s="16"/>
      <c r="Q606" s="16"/>
    </row>
    <row r="607" spans="1:17" ht="12.75" customHeight="1" x14ac:dyDescent="0.35">
      <c r="A607" s="22">
        <v>604</v>
      </c>
      <c r="B607" s="324">
        <v>14</v>
      </c>
      <c r="C607" s="95">
        <v>45193</v>
      </c>
      <c r="D607" s="306" t="s">
        <v>890</v>
      </c>
      <c r="E607" s="533" t="str">
        <f t="shared" si="108"/>
        <v>WESTPORT FC</v>
      </c>
      <c r="F607" s="533" t="str">
        <f t="shared" si="108"/>
        <v>REBELS UNITED</v>
      </c>
      <c r="G607" s="464">
        <v>31</v>
      </c>
      <c r="H607" s="369">
        <v>0.41666666666666669</v>
      </c>
      <c r="I607" s="370" t="s">
        <v>921</v>
      </c>
      <c r="J607" s="73" t="s">
        <v>1035</v>
      </c>
      <c r="K607" s="16"/>
      <c r="M607" s="340" t="s">
        <v>144</v>
      </c>
      <c r="N607" s="340" t="s">
        <v>142</v>
      </c>
      <c r="P607" s="16"/>
      <c r="Q607" s="16"/>
    </row>
    <row r="608" spans="1:17" ht="12.75" customHeight="1" x14ac:dyDescent="0.35">
      <c r="A608" s="22">
        <v>605</v>
      </c>
      <c r="B608" s="324"/>
      <c r="C608" s="95" t="s">
        <v>0</v>
      </c>
      <c r="D608" s="325" t="s">
        <v>0</v>
      </c>
      <c r="E608" s="531" t="s">
        <v>0</v>
      </c>
      <c r="F608" s="532" t="s">
        <v>0</v>
      </c>
      <c r="G608" s="464" t="s">
        <v>0</v>
      </c>
      <c r="H608" s="374" t="s">
        <v>0</v>
      </c>
      <c r="I608" s="372" t="s">
        <v>0</v>
      </c>
      <c r="J608" s="326"/>
      <c r="K608" s="16"/>
      <c r="M608" s="85"/>
      <c r="N608" s="85"/>
      <c r="P608" s="16"/>
      <c r="Q608" s="16"/>
    </row>
    <row r="609" spans="1:17" ht="12.75" customHeight="1" x14ac:dyDescent="0.35">
      <c r="A609" s="22">
        <v>606</v>
      </c>
      <c r="B609" s="324" t="s">
        <v>946</v>
      </c>
      <c r="C609" s="95">
        <v>45193</v>
      </c>
      <c r="D609" s="68" t="s">
        <v>891</v>
      </c>
      <c r="E609" s="533" t="str">
        <f t="shared" ref="E609:F611" si="109">VLOOKUP(M609,Teams,2)</f>
        <v>SOUTHEAST CT</v>
      </c>
      <c r="F609" s="533" t="str">
        <f t="shared" si="109"/>
        <v>CLUB NAPOLI 50</v>
      </c>
      <c r="G609" s="464" t="s">
        <v>981</v>
      </c>
      <c r="H609" s="369">
        <f>VLOOKUP(E609,START_TIMES,2)</f>
        <v>0.41666666666666702</v>
      </c>
      <c r="I609" s="370" t="str">
        <f>VLOOKUP(E609,FallFields1,2)</f>
        <v>Killingworth Rec Park (G), Killingworth</v>
      </c>
      <c r="J609" s="505" t="s">
        <v>953</v>
      </c>
      <c r="K609" s="16"/>
      <c r="M609" s="456" t="s">
        <v>149</v>
      </c>
      <c r="N609" s="456" t="s">
        <v>146</v>
      </c>
      <c r="P609" s="16"/>
      <c r="Q609" s="16"/>
    </row>
    <row r="610" spans="1:17" ht="12.75" customHeight="1" x14ac:dyDescent="0.35">
      <c r="A610" s="22">
        <v>607</v>
      </c>
      <c r="B610" s="324">
        <v>14</v>
      </c>
      <c r="C610" s="95">
        <v>45193</v>
      </c>
      <c r="D610" s="68" t="s">
        <v>891</v>
      </c>
      <c r="E610" s="533" t="str">
        <f t="shared" si="109"/>
        <v>GUILFORD BLACK EAGLES</v>
      </c>
      <c r="F610" s="533" t="str">
        <f t="shared" si="109"/>
        <v>NORTH BRANFORD LEGENDS</v>
      </c>
      <c r="G610" s="464">
        <v>30</v>
      </c>
      <c r="H610" s="369">
        <f>VLOOKUP(E610,START_TIMES,2)</f>
        <v>0.41666666666666702</v>
      </c>
      <c r="I610" s="370" t="str">
        <f>VLOOKUP(E610,FallFields1,2)</f>
        <v>Calvin Leete School (G), Guilford</v>
      </c>
      <c r="J610" s="73"/>
      <c r="K610" s="16"/>
      <c r="M610" s="456" t="s">
        <v>147</v>
      </c>
      <c r="N610" s="456" t="s">
        <v>148</v>
      </c>
      <c r="P610" s="16"/>
      <c r="Q610" s="16"/>
    </row>
    <row r="611" spans="1:17" ht="12.75" customHeight="1" x14ac:dyDescent="0.35">
      <c r="A611" s="22">
        <v>608</v>
      </c>
      <c r="B611" s="324">
        <v>14</v>
      </c>
      <c r="C611" s="95">
        <v>45193</v>
      </c>
      <c r="D611" s="68" t="s">
        <v>891</v>
      </c>
      <c r="E611" s="533" t="str">
        <f t="shared" si="109"/>
        <v>ZIMMITTI SC</v>
      </c>
      <c r="F611" s="533" t="str">
        <f t="shared" si="109"/>
        <v>VASCO DA GAMA 60</v>
      </c>
      <c r="G611" s="464">
        <v>31</v>
      </c>
      <c r="H611" s="369">
        <f>VLOOKUP(E611,START_TIMES,2)</f>
        <v>0.41666666666666702</v>
      </c>
      <c r="I611" s="370" t="str">
        <f>VLOOKUP(E611,FallFields1,2)</f>
        <v>Pontelandolfo Club (G), Waterbury</v>
      </c>
      <c r="J611" s="73"/>
      <c r="K611" s="16"/>
      <c r="M611" s="456" t="s">
        <v>137</v>
      </c>
      <c r="N611" s="456" t="s">
        <v>135</v>
      </c>
      <c r="P611" s="16"/>
      <c r="Q611" s="16"/>
    </row>
    <row r="612" spans="1:17" ht="12.75" customHeight="1" x14ac:dyDescent="0.35">
      <c r="A612" s="22">
        <v>609</v>
      </c>
      <c r="B612" s="324" t="s">
        <v>0</v>
      </c>
      <c r="C612" s="95" t="s">
        <v>0</v>
      </c>
      <c r="D612" s="325" t="s">
        <v>0</v>
      </c>
      <c r="E612" s="531" t="s">
        <v>0</v>
      </c>
      <c r="F612" s="532" t="s">
        <v>0</v>
      </c>
      <c r="G612" s="464" t="s">
        <v>0</v>
      </c>
      <c r="H612" s="374" t="s">
        <v>0</v>
      </c>
      <c r="I612" s="370" t="s">
        <v>955</v>
      </c>
      <c r="J612" s="326"/>
      <c r="K612" s="16"/>
      <c r="M612" s="85"/>
      <c r="N612" s="85"/>
      <c r="P612" s="16"/>
      <c r="Q612" s="16"/>
    </row>
    <row r="613" spans="1:17" ht="12.75" customHeight="1" x14ac:dyDescent="0.35">
      <c r="A613" s="22">
        <v>610</v>
      </c>
      <c r="B613" s="324">
        <v>15</v>
      </c>
      <c r="C613" s="95">
        <v>45200</v>
      </c>
      <c r="D613" s="69" t="s">
        <v>10</v>
      </c>
      <c r="E613" s="533" t="str">
        <f t="shared" ref="E613:F617" si="110">VLOOKUP(M613,Teams,2)</f>
        <v>DANBURY UNITED</v>
      </c>
      <c r="F613" s="533" t="str">
        <f t="shared" si="110"/>
        <v>HAMDEN ALL STARS</v>
      </c>
      <c r="G613" s="464">
        <v>75</v>
      </c>
      <c r="H613" s="369">
        <f>VLOOKUP(E613,START_TIMES,2)</f>
        <v>0.375</v>
      </c>
      <c r="I613" s="370" t="str">
        <f>VLOOKUP(E613,FallFields1,2)</f>
        <v>Portuguese Cultural Center (G), Danbury</v>
      </c>
      <c r="J613" s="73"/>
      <c r="K613" s="16"/>
      <c r="M613" s="85" t="s">
        <v>93</v>
      </c>
      <c r="N613" s="85" t="s">
        <v>94</v>
      </c>
      <c r="P613" s="16"/>
      <c r="Q613" s="16"/>
    </row>
    <row r="614" spans="1:17" ht="12.75" customHeight="1" thickBot="1" x14ac:dyDescent="0.4">
      <c r="A614" s="22">
        <v>611</v>
      </c>
      <c r="B614" s="324">
        <v>15</v>
      </c>
      <c r="C614" s="95">
        <v>45200</v>
      </c>
      <c r="D614" s="69" t="s">
        <v>10</v>
      </c>
      <c r="E614" s="533" t="str">
        <f t="shared" si="110"/>
        <v>STAMFORD FC</v>
      </c>
      <c r="F614" s="533" t="str">
        <f t="shared" si="110"/>
        <v>CLUB NAPOLI 30</v>
      </c>
      <c r="G614" s="464" t="s">
        <v>961</v>
      </c>
      <c r="H614" s="369">
        <f>VLOOKUP(E614,START_TIMES,2)</f>
        <v>0.41666666666666702</v>
      </c>
      <c r="I614" s="370" t="str">
        <f>VLOOKUP(E614,FallFields1,2)</f>
        <v>West Beach Fields (T), Stamford</v>
      </c>
      <c r="J614" s="73"/>
      <c r="K614" s="16"/>
      <c r="M614" s="85" t="s">
        <v>95</v>
      </c>
      <c r="N614" s="85" t="s">
        <v>96</v>
      </c>
      <c r="P614" s="16"/>
      <c r="Q614" s="16"/>
    </row>
    <row r="615" spans="1:17" ht="12.75" customHeight="1" thickTop="1" thickBot="1" x14ac:dyDescent="0.4">
      <c r="A615" s="22">
        <v>612</v>
      </c>
      <c r="B615" s="324">
        <v>15</v>
      </c>
      <c r="C615" s="95">
        <v>45200</v>
      </c>
      <c r="D615" s="69" t="s">
        <v>10</v>
      </c>
      <c r="E615" s="533" t="str">
        <f t="shared" si="110"/>
        <v>NEWTOWN SALTY DOGS</v>
      </c>
      <c r="F615" s="533" t="str">
        <f t="shared" si="110"/>
        <v>GREENWICH FC 30</v>
      </c>
      <c r="G615" s="420" t="s">
        <v>204</v>
      </c>
      <c r="H615" s="369">
        <f>VLOOKUP(E615,START_TIMES,2)</f>
        <v>0.33333333333333331</v>
      </c>
      <c r="I615" s="370" t="str">
        <f>VLOOKUP(E615,FallFields1,2)</f>
        <v>Treadwell Park, Newtown</v>
      </c>
      <c r="J615" s="73" t="s">
        <v>1029</v>
      </c>
      <c r="K615" s="16"/>
      <c r="M615" s="85" t="s">
        <v>92</v>
      </c>
      <c r="N615" s="85" t="s">
        <v>99</v>
      </c>
      <c r="P615" s="16"/>
      <c r="Q615" s="16"/>
    </row>
    <row r="616" spans="1:17" ht="12.75" customHeight="1" thickTop="1" x14ac:dyDescent="0.35">
      <c r="A616" s="22">
        <v>613</v>
      </c>
      <c r="B616" s="324">
        <v>15</v>
      </c>
      <c r="C616" s="95">
        <v>45200</v>
      </c>
      <c r="D616" s="69" t="s">
        <v>10</v>
      </c>
      <c r="E616" s="533" t="str">
        <f t="shared" si="110"/>
        <v>NORWALK FC</v>
      </c>
      <c r="F616" s="533" t="str">
        <f t="shared" si="110"/>
        <v>NORTH BRANFORD 30</v>
      </c>
      <c r="G616" s="464">
        <v>42</v>
      </c>
      <c r="H616" s="369">
        <f>VLOOKUP(E616,START_TIMES,2)</f>
        <v>0.41666666666666702</v>
      </c>
      <c r="I616" s="370" t="str">
        <f>VLOOKUP(E616,FallFields1,2)</f>
        <v>Nathan Hale MS (T), Norwalk</v>
      </c>
      <c r="J616" s="73"/>
      <c r="K616" s="16"/>
      <c r="M616" s="85" t="s">
        <v>100</v>
      </c>
      <c r="N616" s="85" t="s">
        <v>98</v>
      </c>
      <c r="P616" s="16"/>
      <c r="Q616" s="16"/>
    </row>
    <row r="617" spans="1:17" ht="12.75" customHeight="1" x14ac:dyDescent="0.35">
      <c r="A617" s="22">
        <v>614</v>
      </c>
      <c r="B617" s="324">
        <v>15</v>
      </c>
      <c r="C617" s="95">
        <v>45200</v>
      </c>
      <c r="D617" s="69" t="s">
        <v>10</v>
      </c>
      <c r="E617" s="533" t="str">
        <f t="shared" si="110"/>
        <v>CLINTON FC 30</v>
      </c>
      <c r="F617" s="533" t="str">
        <f t="shared" si="110"/>
        <v>VASCO DA GAMA 30</v>
      </c>
      <c r="G617" s="464">
        <v>60</v>
      </c>
      <c r="H617" s="369">
        <f>VLOOKUP(E617,START_TIMES,2)</f>
        <v>0.33333333333333331</v>
      </c>
      <c r="I617" s="370" t="s">
        <v>1011</v>
      </c>
      <c r="J617" s="73" t="s">
        <v>928</v>
      </c>
      <c r="K617" s="16"/>
      <c r="M617" s="85" t="s">
        <v>97</v>
      </c>
      <c r="N617" s="85" t="s">
        <v>101</v>
      </c>
      <c r="P617" s="16"/>
      <c r="Q617" s="16"/>
    </row>
    <row r="618" spans="1:17" ht="12.75" customHeight="1" x14ac:dyDescent="0.35">
      <c r="A618" s="22">
        <v>615</v>
      </c>
      <c r="B618" s="324" t="s">
        <v>0</v>
      </c>
      <c r="C618" s="95" t="s">
        <v>0</v>
      </c>
      <c r="D618" s="325" t="s">
        <v>0</v>
      </c>
      <c r="E618" s="531" t="s">
        <v>0</v>
      </c>
      <c r="F618" s="532" t="s">
        <v>0</v>
      </c>
      <c r="G618" s="464" t="s">
        <v>0</v>
      </c>
      <c r="H618" s="374" t="s">
        <v>0</v>
      </c>
      <c r="I618" s="372" t="s">
        <v>0</v>
      </c>
      <c r="J618" s="326"/>
      <c r="K618" s="16"/>
      <c r="M618" s="85"/>
      <c r="N618" s="85"/>
      <c r="P618" s="16"/>
      <c r="Q618" s="16"/>
    </row>
    <row r="619" spans="1:17" ht="12.75" customHeight="1" x14ac:dyDescent="0.35">
      <c r="A619" s="22">
        <v>616</v>
      </c>
      <c r="B619" s="324">
        <v>15</v>
      </c>
      <c r="C619" s="95">
        <v>45200</v>
      </c>
      <c r="D619" s="66" t="s">
        <v>175</v>
      </c>
      <c r="E619" s="533" t="str">
        <f t="shared" ref="E619:F623" si="111">VLOOKUP(M619,Teams,2)</f>
        <v>FC CALDO VERDE</v>
      </c>
      <c r="F619" s="533" t="str">
        <f t="shared" si="111"/>
        <v>MILFORD AMIGOS</v>
      </c>
      <c r="G619" s="464">
        <v>34</v>
      </c>
      <c r="H619" s="369">
        <f>VLOOKUP(E619,START_TIMES,2)</f>
        <v>0.41666666666666702</v>
      </c>
      <c r="I619" s="370" t="str">
        <f>VLOOKUP(E619,FallFields1,2)</f>
        <v>City Hill MS (G), Naugatuck</v>
      </c>
      <c r="J619" s="73"/>
      <c r="K619" s="16"/>
      <c r="M619" s="197" t="s">
        <v>152</v>
      </c>
      <c r="N619" s="197" t="s">
        <v>154</v>
      </c>
      <c r="P619" s="16"/>
      <c r="Q619" s="16"/>
    </row>
    <row r="620" spans="1:17" ht="12.75" customHeight="1" x14ac:dyDescent="0.35">
      <c r="A620" s="22">
        <v>617</v>
      </c>
      <c r="B620" s="324">
        <v>15</v>
      </c>
      <c r="C620" s="95">
        <v>45200</v>
      </c>
      <c r="D620" s="66" t="s">
        <v>175</v>
      </c>
      <c r="E620" s="533" t="str">
        <f t="shared" si="111"/>
        <v>SHELTON FC</v>
      </c>
      <c r="F620" s="533" t="str">
        <f t="shared" si="111"/>
        <v>ELITE FC</v>
      </c>
      <c r="G620" s="464">
        <v>62</v>
      </c>
      <c r="H620" s="369">
        <f>VLOOKUP(E620,START_TIMES,2)</f>
        <v>0.33333333333333331</v>
      </c>
      <c r="I620" s="370" t="str">
        <f>VLOOKUP(E620,FallFields1,2)</f>
        <v>Nike Site (G), Shelton</v>
      </c>
      <c r="J620" s="73"/>
      <c r="K620" s="16"/>
      <c r="M620" s="197" t="s">
        <v>158</v>
      </c>
      <c r="N620" s="197" t="s">
        <v>151</v>
      </c>
      <c r="P620" s="16"/>
      <c r="Q620" s="16"/>
    </row>
    <row r="621" spans="1:17" ht="12.75" customHeight="1" x14ac:dyDescent="0.35">
      <c r="A621" s="22">
        <v>618</v>
      </c>
      <c r="B621" s="324">
        <v>15</v>
      </c>
      <c r="C621" s="95">
        <v>45200</v>
      </c>
      <c r="D621" s="66" t="s">
        <v>175</v>
      </c>
      <c r="E621" s="533" t="str">
        <f t="shared" si="111"/>
        <v>MILFORD TUESDAY</v>
      </c>
      <c r="F621" s="533" t="str">
        <f t="shared" si="111"/>
        <v>LITCHFIELD COUNTY BLUES 30</v>
      </c>
      <c r="G621" s="464">
        <v>42</v>
      </c>
      <c r="H621" s="369">
        <f>VLOOKUP(E621,START_TIMES,2)</f>
        <v>0.33333333333333331</v>
      </c>
      <c r="I621" s="370" t="str">
        <f>VLOOKUP(E621,FallFields1,2)</f>
        <v>Witek Park (G), Derby</v>
      </c>
      <c r="J621" s="73"/>
      <c r="K621" s="16"/>
      <c r="M621" s="197" t="s">
        <v>155</v>
      </c>
      <c r="N621" s="197" t="s">
        <v>153</v>
      </c>
      <c r="P621" s="16"/>
      <c r="Q621" s="16"/>
    </row>
    <row r="622" spans="1:17" ht="12.75" customHeight="1" x14ac:dyDescent="0.35">
      <c r="A622" s="22">
        <v>619</v>
      </c>
      <c r="B622" s="257">
        <v>15</v>
      </c>
      <c r="C622" s="95">
        <v>45200</v>
      </c>
      <c r="D622" s="66" t="s">
        <v>175</v>
      </c>
      <c r="E622" s="533" t="str">
        <f t="shared" si="111"/>
        <v>QPR</v>
      </c>
      <c r="F622" s="533" t="str">
        <f t="shared" si="111"/>
        <v>NAUGATUCK FUSION</v>
      </c>
      <c r="G622" s="464">
        <v>43</v>
      </c>
      <c r="H622" s="369">
        <v>0.375</v>
      </c>
      <c r="I622" s="370" t="str">
        <f>VLOOKUP(E622,FallFields1,2)</f>
        <v>Quinnipiac Park (G), Cheshire</v>
      </c>
      <c r="J622" s="73"/>
      <c r="K622" s="16"/>
      <c r="M622" s="197" t="s">
        <v>157</v>
      </c>
      <c r="N622" s="197" t="s">
        <v>156</v>
      </c>
      <c r="P622" s="16"/>
      <c r="Q622" s="16"/>
    </row>
    <row r="623" spans="1:17" ht="12.75" customHeight="1" x14ac:dyDescent="0.35">
      <c r="A623" s="22">
        <v>620</v>
      </c>
      <c r="B623" s="257">
        <v>15</v>
      </c>
      <c r="C623" s="95">
        <v>45200</v>
      </c>
      <c r="D623" s="66" t="s">
        <v>175</v>
      </c>
      <c r="E623" s="533" t="str">
        <f t="shared" si="111"/>
        <v>COYOTES FC</v>
      </c>
      <c r="F623" s="543" t="str">
        <f t="shared" si="111"/>
        <v>TRINITY FC</v>
      </c>
      <c r="G623" s="464">
        <v>12</v>
      </c>
      <c r="H623" s="369">
        <f>VLOOKUP(E623,START_TIMES,2)</f>
        <v>0.33333333333333331</v>
      </c>
      <c r="I623" s="370" t="str">
        <f>VLOOKUP(E623,FallFields1,2)</f>
        <v>Pragemann  Park (G), Wallingford</v>
      </c>
      <c r="J623" s="73"/>
      <c r="K623" s="16"/>
      <c r="M623" s="197" t="s">
        <v>150</v>
      </c>
      <c r="N623" s="197" t="s">
        <v>159</v>
      </c>
      <c r="P623" s="16"/>
      <c r="Q623" s="16"/>
    </row>
    <row r="624" spans="1:17" ht="12.75" customHeight="1" x14ac:dyDescent="0.35">
      <c r="A624" s="22">
        <v>621</v>
      </c>
      <c r="B624" s="324" t="s">
        <v>0</v>
      </c>
      <c r="C624" s="95" t="s">
        <v>0</v>
      </c>
      <c r="D624" s="325" t="s">
        <v>0</v>
      </c>
      <c r="E624" s="531" t="s">
        <v>0</v>
      </c>
      <c r="F624" s="532" t="s">
        <v>0</v>
      </c>
      <c r="G624" s="464" t="s">
        <v>0</v>
      </c>
      <c r="H624" s="374" t="s">
        <v>0</v>
      </c>
      <c r="I624" s="372" t="s">
        <v>0</v>
      </c>
      <c r="J624" s="326"/>
      <c r="K624" s="16"/>
      <c r="M624" s="85"/>
      <c r="N624" s="85"/>
      <c r="P624" s="16"/>
      <c r="Q624" s="16"/>
    </row>
    <row r="625" spans="1:29" ht="12.75" customHeight="1" x14ac:dyDescent="0.35">
      <c r="A625" s="22">
        <v>622</v>
      </c>
      <c r="B625" s="257">
        <v>15</v>
      </c>
      <c r="C625" s="95">
        <v>45200</v>
      </c>
      <c r="D625" s="65" t="s">
        <v>11</v>
      </c>
      <c r="E625" s="533" t="str">
        <f t="shared" ref="E625:F629" si="112">VLOOKUP(M625,Teams,2)</f>
        <v>GREENWICH FC 40</v>
      </c>
      <c r="F625" s="533" t="str">
        <f t="shared" si="112"/>
        <v>NORWALK SPORT COLOMBIA 40</v>
      </c>
      <c r="G625" s="464">
        <v>20</v>
      </c>
      <c r="H625" s="369">
        <f>VLOOKUP(E625,START_TIMES,2)</f>
        <v>0.33333333333333331</v>
      </c>
      <c r="I625" s="370" t="s">
        <v>1022</v>
      </c>
      <c r="J625" s="73"/>
      <c r="K625" s="16"/>
      <c r="M625" s="359" t="s">
        <v>162</v>
      </c>
      <c r="N625" s="359" t="s">
        <v>104</v>
      </c>
      <c r="P625" s="16"/>
      <c r="Q625" s="16"/>
    </row>
    <row r="626" spans="1:29" ht="12.75" customHeight="1" thickBot="1" x14ac:dyDescent="0.4">
      <c r="A626" s="22">
        <v>623</v>
      </c>
      <c r="B626" s="257">
        <v>15</v>
      </c>
      <c r="C626" s="95">
        <v>45200</v>
      </c>
      <c r="D626" s="65" t="s">
        <v>11</v>
      </c>
      <c r="E626" s="533" t="str">
        <f t="shared" si="112"/>
        <v>VASCO DA GAMA 40</v>
      </c>
      <c r="F626" s="533" t="str">
        <f t="shared" si="112"/>
        <v>FAIRFIELD GAC 40</v>
      </c>
      <c r="G626" s="464" t="s">
        <v>970</v>
      </c>
      <c r="H626" s="369">
        <v>0.33333333333333331</v>
      </c>
      <c r="I626" s="370" t="str">
        <f>VLOOKUP(E626,FallFields1,2)</f>
        <v>Veterans Memorial Park (T), Bridgeport</v>
      </c>
      <c r="J626" s="73" t="s">
        <v>950</v>
      </c>
      <c r="K626" s="16"/>
      <c r="M626" s="359" t="s">
        <v>108</v>
      </c>
      <c r="N626" s="359" t="s">
        <v>161</v>
      </c>
      <c r="P626" s="16"/>
      <c r="Q626" s="16"/>
    </row>
    <row r="627" spans="1:29" ht="12.75" customHeight="1" thickTop="1" thickBot="1" x14ac:dyDescent="0.4">
      <c r="A627" s="22">
        <v>624</v>
      </c>
      <c r="B627" s="257">
        <v>15</v>
      </c>
      <c r="C627" s="95">
        <v>45200</v>
      </c>
      <c r="D627" s="65" t="s">
        <v>11</v>
      </c>
      <c r="E627" s="533" t="str">
        <f t="shared" si="112"/>
        <v>RIDGEFIELD KICKS</v>
      </c>
      <c r="F627" s="533" t="str">
        <f t="shared" si="112"/>
        <v>GREENWICH PUMAS FC 40</v>
      </c>
      <c r="G627" s="464">
        <v>24</v>
      </c>
      <c r="H627" s="369">
        <f>VLOOKUP(E627,START_TIMES,2)</f>
        <v>0.41666666666666669</v>
      </c>
      <c r="I627" s="370" t="str">
        <f>VLOOKUP(E627,FallFields1,2)</f>
        <v>Wooster School (T), Danbury</v>
      </c>
      <c r="J627" s="73"/>
      <c r="K627" s="16"/>
      <c r="M627" s="359" t="s">
        <v>105</v>
      </c>
      <c r="N627" s="359" t="s">
        <v>163</v>
      </c>
      <c r="P627" s="16"/>
      <c r="Q627" s="16"/>
      <c r="S627" s="16"/>
      <c r="T627" s="198"/>
      <c r="U627" s="198"/>
      <c r="V627" s="16">
        <v>73</v>
      </c>
      <c r="W627" s="209"/>
      <c r="X627" s="215"/>
      <c r="Y627" s="16"/>
      <c r="Z627" s="20"/>
      <c r="AC627" s="16"/>
    </row>
    <row r="628" spans="1:29" ht="12.75" customHeight="1" thickTop="1" thickBot="1" x14ac:dyDescent="0.4">
      <c r="A628" s="22">
        <v>625</v>
      </c>
      <c r="B628" s="257">
        <v>15</v>
      </c>
      <c r="C628" s="95">
        <v>45200</v>
      </c>
      <c r="D628" s="65" t="s">
        <v>11</v>
      </c>
      <c r="E628" s="533" t="str">
        <f t="shared" si="112"/>
        <v>STORM FC</v>
      </c>
      <c r="F628" s="533" t="str">
        <f t="shared" si="112"/>
        <v>SOUTHEAST ROVERS</v>
      </c>
      <c r="G628" s="420" t="s">
        <v>204</v>
      </c>
      <c r="H628" s="369">
        <f>VLOOKUP(E628,START_TIMES,2)</f>
        <v>0.33333333333333331</v>
      </c>
      <c r="I628" s="370" t="str">
        <f>VLOOKUP(E628,FallFields1,2)</f>
        <v>Wakeman Park (T), Westport</v>
      </c>
      <c r="J628" s="73" t="s">
        <v>1042</v>
      </c>
      <c r="K628" s="16"/>
      <c r="M628" s="359" t="s">
        <v>107</v>
      </c>
      <c r="N628" s="359" t="s">
        <v>106</v>
      </c>
      <c r="P628" s="16"/>
      <c r="Q628" s="16"/>
      <c r="S628" s="16"/>
      <c r="T628" s="198"/>
      <c r="U628" s="198"/>
      <c r="V628" s="16"/>
      <c r="W628" s="209"/>
      <c r="X628" s="215"/>
      <c r="Y628" s="16"/>
      <c r="Z628" s="20"/>
      <c r="AC628" s="16"/>
    </row>
    <row r="629" spans="1:29" ht="12.75" customHeight="1" thickTop="1" thickBot="1" x14ac:dyDescent="0.4">
      <c r="A629" s="22">
        <v>626</v>
      </c>
      <c r="B629" s="257">
        <v>15</v>
      </c>
      <c r="C629" s="515">
        <v>45200</v>
      </c>
      <c r="D629" s="520" t="s">
        <v>11</v>
      </c>
      <c r="E629" s="544" t="str">
        <f t="shared" si="112"/>
        <v>CLINTON FC 40</v>
      </c>
      <c r="F629" s="544" t="str">
        <f t="shared" si="112"/>
        <v>WATERBURY ALBANIANS</v>
      </c>
      <c r="G629" s="519"/>
      <c r="H629" s="518">
        <v>0.41666666666666669</v>
      </c>
      <c r="I629" s="517" t="str">
        <f>VLOOKUP(E629,FallFields1,2)</f>
        <v>Indian River Sports Complex (T), Clinton</v>
      </c>
      <c r="J629" s="73" t="s">
        <v>1023</v>
      </c>
      <c r="K629" s="16"/>
      <c r="M629" s="359" t="s">
        <v>160</v>
      </c>
      <c r="N629" s="359" t="s">
        <v>109</v>
      </c>
      <c r="P629" s="16"/>
      <c r="Q629" s="16"/>
      <c r="S629" s="16"/>
      <c r="T629" s="198"/>
      <c r="U629" s="198"/>
      <c r="V629" s="16">
        <v>74</v>
      </c>
      <c r="W629" s="209"/>
      <c r="X629" s="215"/>
      <c r="Y629" s="16"/>
      <c r="Z629" s="20"/>
      <c r="AC629" s="16"/>
    </row>
    <row r="630" spans="1:29" ht="12.75" customHeight="1" thickTop="1" thickBot="1" x14ac:dyDescent="0.4">
      <c r="A630" s="22">
        <v>627</v>
      </c>
      <c r="B630" s="324" t="s">
        <v>0</v>
      </c>
      <c r="C630" s="95" t="s">
        <v>0</v>
      </c>
      <c r="D630" s="346" t="s">
        <v>0</v>
      </c>
      <c r="E630" s="531" t="s">
        <v>0</v>
      </c>
      <c r="F630" s="532" t="s">
        <v>0</v>
      </c>
      <c r="G630" s="464" t="s">
        <v>0</v>
      </c>
      <c r="H630" s="374" t="s">
        <v>0</v>
      </c>
      <c r="I630" s="372" t="s">
        <v>0</v>
      </c>
      <c r="J630" s="326"/>
      <c r="K630" s="16"/>
      <c r="M630" s="85"/>
      <c r="N630" s="85"/>
      <c r="P630" s="16"/>
      <c r="Q630" s="16"/>
    </row>
    <row r="631" spans="1:29" ht="12.75" customHeight="1" thickTop="1" x14ac:dyDescent="0.35">
      <c r="A631" s="22">
        <v>628</v>
      </c>
      <c r="B631" s="499">
        <v>15</v>
      </c>
      <c r="C631" s="500">
        <v>45200</v>
      </c>
      <c r="D631" s="501" t="s">
        <v>12</v>
      </c>
      <c r="E631" s="530" t="str">
        <f t="shared" ref="E631:F637" si="113">VLOOKUP(M631,Teams,2)</f>
        <v>SHEBEEN FC</v>
      </c>
      <c r="F631" s="530" t="str">
        <f t="shared" si="113"/>
        <v>CLUB NAPOLI 40</v>
      </c>
      <c r="G631" s="502">
        <v>32</v>
      </c>
      <c r="H631" s="503">
        <v>0.33333333333333331</v>
      </c>
      <c r="I631" s="504" t="str">
        <f t="shared" ref="I631:I636" si="114">VLOOKUP(E631,FallFields1,2)</f>
        <v>Ludlowe HS (T), Fairfield</v>
      </c>
      <c r="J631" s="505"/>
      <c r="K631" s="16"/>
      <c r="M631" s="497" t="s">
        <v>121</v>
      </c>
      <c r="N631" s="497" t="s">
        <v>112</v>
      </c>
      <c r="P631" s="16"/>
      <c r="Q631" s="16"/>
    </row>
    <row r="632" spans="1:29" ht="12.75" customHeight="1" x14ac:dyDescent="0.35">
      <c r="A632" s="22">
        <v>629</v>
      </c>
      <c r="B632" s="499">
        <v>15</v>
      </c>
      <c r="C632" s="500">
        <v>45200</v>
      </c>
      <c r="D632" s="501" t="s">
        <v>12</v>
      </c>
      <c r="E632" s="530" t="str">
        <f t="shared" si="113"/>
        <v>NEW HAVEN AMERICANS</v>
      </c>
      <c r="F632" s="530" t="str">
        <f t="shared" si="113"/>
        <v>PAN ZONES</v>
      </c>
      <c r="G632" s="502">
        <v>13</v>
      </c>
      <c r="H632" s="503">
        <f>VLOOKUP(E632,START_TIMES,2)</f>
        <v>0.41666666666666702</v>
      </c>
      <c r="I632" s="504" t="str">
        <f t="shared" si="114"/>
        <v>Peck Place School (G), Orange</v>
      </c>
      <c r="J632" s="505"/>
      <c r="K632" s="16"/>
      <c r="M632" s="497" t="s">
        <v>117</v>
      </c>
      <c r="N632" s="497" t="s">
        <v>120</v>
      </c>
      <c r="P632" s="16"/>
      <c r="Q632" s="16"/>
    </row>
    <row r="633" spans="1:29" ht="12.75" customHeight="1" x14ac:dyDescent="0.35">
      <c r="A633" s="22">
        <v>630</v>
      </c>
      <c r="B633" s="499">
        <v>15</v>
      </c>
      <c r="C633" s="500">
        <v>45200</v>
      </c>
      <c r="D633" s="501" t="s">
        <v>12</v>
      </c>
      <c r="E633" s="530" t="str">
        <f t="shared" si="113"/>
        <v>NORTH BRANFORD 40</v>
      </c>
      <c r="F633" s="530" t="str">
        <f t="shared" si="113"/>
        <v xml:space="preserve">GUILFORD CELTIC </v>
      </c>
      <c r="G633" s="502">
        <v>42</v>
      </c>
      <c r="H633" s="503">
        <v>0.41666666666666669</v>
      </c>
      <c r="I633" s="504" t="str">
        <f t="shared" si="114"/>
        <v>Bittner Park (G), Guilford</v>
      </c>
      <c r="J633" s="505" t="s">
        <v>950</v>
      </c>
      <c r="K633" s="16"/>
      <c r="M633" s="506" t="s">
        <v>118</v>
      </c>
      <c r="N633" s="506" t="s">
        <v>115</v>
      </c>
      <c r="P633" s="16"/>
      <c r="Q633" s="16"/>
    </row>
    <row r="634" spans="1:29" ht="12.75" customHeight="1" x14ac:dyDescent="0.35">
      <c r="A634" s="22">
        <v>631</v>
      </c>
      <c r="B634" s="499">
        <v>15</v>
      </c>
      <c r="C634" s="500">
        <v>45200</v>
      </c>
      <c r="D634" s="501" t="s">
        <v>12</v>
      </c>
      <c r="E634" s="530" t="str">
        <f t="shared" si="113"/>
        <v>BESA SC</v>
      </c>
      <c r="F634" s="530" t="str">
        <f t="shared" si="113"/>
        <v>GUILFORD BELL CURVE</v>
      </c>
      <c r="G634" s="502">
        <v>50</v>
      </c>
      <c r="H634" s="503">
        <f>VLOOKUP(E634,START_TIMES,2)</f>
        <v>0.41666666666666669</v>
      </c>
      <c r="I634" s="504" t="str">
        <f t="shared" si="114"/>
        <v>Bucks Hill Park (G), Waterbury</v>
      </c>
      <c r="J634" s="505"/>
      <c r="K634" s="16"/>
      <c r="M634" s="498" t="s">
        <v>110</v>
      </c>
      <c r="N634" s="498" t="s">
        <v>114</v>
      </c>
      <c r="P634" s="16"/>
      <c r="Q634" s="16"/>
    </row>
    <row r="635" spans="1:29" ht="12.75" customHeight="1" x14ac:dyDescent="0.35">
      <c r="A635" s="22">
        <v>632</v>
      </c>
      <c r="B635" s="499">
        <v>15</v>
      </c>
      <c r="C635" s="500">
        <v>45200</v>
      </c>
      <c r="D635" s="501" t="s">
        <v>12</v>
      </c>
      <c r="E635" s="530" t="str">
        <f t="shared" si="113"/>
        <v>LITCHFIELD COUNTY BLUES 40</v>
      </c>
      <c r="F635" s="530" t="str">
        <f t="shared" si="113"/>
        <v>DERBY QUITUS</v>
      </c>
      <c r="G635" s="502">
        <v>30</v>
      </c>
      <c r="H635" s="503">
        <f>VLOOKUP(E635,START_TIMES,2)</f>
        <v>0.375</v>
      </c>
      <c r="I635" s="504" t="str">
        <f t="shared" si="114"/>
        <v>Torrington HS (T), Torrington</v>
      </c>
      <c r="J635" s="505"/>
      <c r="K635" s="16"/>
      <c r="M635" s="498" t="s">
        <v>116</v>
      </c>
      <c r="N635" s="498" t="s">
        <v>113</v>
      </c>
      <c r="P635" s="16"/>
      <c r="Q635" s="16"/>
    </row>
    <row r="636" spans="1:29" ht="12.75" customHeight="1" x14ac:dyDescent="0.35">
      <c r="A636" s="22">
        <v>633</v>
      </c>
      <c r="B636" s="499">
        <v>15</v>
      </c>
      <c r="C636" s="500">
        <v>45200</v>
      </c>
      <c r="D636" s="501" t="s">
        <v>12</v>
      </c>
      <c r="E636" s="530" t="str">
        <f t="shared" si="113"/>
        <v>WILTON WOLVES</v>
      </c>
      <c r="F636" s="530" t="str">
        <f t="shared" si="113"/>
        <v>NORTH HAVEN SC</v>
      </c>
      <c r="G636" s="502">
        <v>54</v>
      </c>
      <c r="H636" s="503">
        <f>VLOOKUP(E636,START_TIMES,2)</f>
        <v>0.41666666666666702</v>
      </c>
      <c r="I636" s="504" t="str">
        <f t="shared" si="114"/>
        <v>Lily Field (T), Wilton</v>
      </c>
      <c r="J636" s="505"/>
      <c r="K636" s="16"/>
      <c r="M636" s="498" t="s">
        <v>123</v>
      </c>
      <c r="N636" s="498" t="s">
        <v>119</v>
      </c>
      <c r="P636" s="16"/>
      <c r="Q636" s="16"/>
    </row>
    <row r="637" spans="1:29" ht="12.75" customHeight="1" x14ac:dyDescent="0.35">
      <c r="A637" s="22">
        <v>634</v>
      </c>
      <c r="B637" s="499">
        <v>15</v>
      </c>
      <c r="C637" s="500">
        <v>45200</v>
      </c>
      <c r="D637" s="501" t="s">
        <v>12</v>
      </c>
      <c r="E637" s="530" t="str">
        <f t="shared" si="113"/>
        <v>STAMFORD UNITED</v>
      </c>
      <c r="F637" s="530" t="str">
        <f t="shared" si="113"/>
        <v>BYE</v>
      </c>
      <c r="G637" s="526" t="s">
        <v>91</v>
      </c>
      <c r="H637" s="507" t="s">
        <v>91</v>
      </c>
      <c r="I637" s="508" t="s">
        <v>91</v>
      </c>
      <c r="J637" s="505"/>
      <c r="K637" s="16"/>
      <c r="M637" s="498" t="s">
        <v>122</v>
      </c>
      <c r="N637" s="498" t="s">
        <v>111</v>
      </c>
      <c r="P637" s="16"/>
      <c r="Q637" s="16"/>
    </row>
    <row r="638" spans="1:29" ht="12.75" customHeight="1" x14ac:dyDescent="0.35">
      <c r="A638" s="22">
        <v>635</v>
      </c>
      <c r="B638" s="324" t="s">
        <v>0</v>
      </c>
      <c r="C638" s="95" t="s">
        <v>0</v>
      </c>
      <c r="D638" s="325" t="s">
        <v>0</v>
      </c>
      <c r="E638" s="531" t="s">
        <v>0</v>
      </c>
      <c r="F638" s="532" t="s">
        <v>0</v>
      </c>
      <c r="G638" s="464" t="s">
        <v>0</v>
      </c>
      <c r="H638" s="374" t="s">
        <v>0</v>
      </c>
      <c r="I638" s="372" t="s">
        <v>0</v>
      </c>
      <c r="J638" s="326"/>
      <c r="K638" s="16"/>
      <c r="M638" s="85"/>
      <c r="N638" s="85"/>
      <c r="P638" s="16"/>
      <c r="Q638" s="16"/>
    </row>
    <row r="639" spans="1:29" ht="12.75" customHeight="1" x14ac:dyDescent="0.35">
      <c r="A639" s="22">
        <v>636</v>
      </c>
      <c r="B639" s="257">
        <v>15</v>
      </c>
      <c r="C639" s="95">
        <v>45200</v>
      </c>
      <c r="D639" s="63" t="s">
        <v>102</v>
      </c>
      <c r="E639" s="531" t="str">
        <f t="shared" ref="E639:F643" si="115">VLOOKUP(M639,Teams,2)</f>
        <v>DYNAMO SC</v>
      </c>
      <c r="F639" s="533" t="str">
        <f t="shared" si="115"/>
        <v>GREENWICH PUMAS FC 50</v>
      </c>
      <c r="G639" s="467" t="s">
        <v>1043</v>
      </c>
      <c r="H639" s="369">
        <f>VLOOKUP(E639,START_TIMES,2)</f>
        <v>0.41666666666666702</v>
      </c>
      <c r="I639" s="370" t="s">
        <v>945</v>
      </c>
      <c r="J639" s="73" t="s">
        <v>928</v>
      </c>
      <c r="K639" s="16"/>
      <c r="M639" s="330" t="s">
        <v>126</v>
      </c>
      <c r="N639" s="330" t="s">
        <v>128</v>
      </c>
      <c r="P639" s="16"/>
      <c r="Q639" s="16"/>
    </row>
    <row r="640" spans="1:29" ht="12.75" customHeight="1" x14ac:dyDescent="0.35">
      <c r="A640" s="22">
        <v>637</v>
      </c>
      <c r="B640" s="257">
        <v>15</v>
      </c>
      <c r="C640" s="95">
        <v>45200</v>
      </c>
      <c r="D640" s="63" t="s">
        <v>102</v>
      </c>
      <c r="E640" s="533" t="str">
        <f t="shared" si="115"/>
        <v>STAMFORD CITY</v>
      </c>
      <c r="F640" s="533" t="str">
        <f t="shared" si="115"/>
        <v>DOCKSIDE SC</v>
      </c>
      <c r="G640" s="464" t="s">
        <v>996</v>
      </c>
      <c r="H640" s="369">
        <v>0.33333333333333331</v>
      </c>
      <c r="I640" s="370" t="str">
        <f>VLOOKUP(E640,FallFields1,2)</f>
        <v>West Beach Fields (T), Stamford</v>
      </c>
      <c r="J640" s="73" t="s">
        <v>1044</v>
      </c>
      <c r="K640" s="16"/>
      <c r="M640" s="330" t="s">
        <v>132</v>
      </c>
      <c r="N640" s="330" t="s">
        <v>125</v>
      </c>
      <c r="P640" s="16"/>
      <c r="Q640" s="16"/>
    </row>
    <row r="641" spans="1:17" ht="12.75" customHeight="1" thickBot="1" x14ac:dyDescent="0.4">
      <c r="A641" s="22">
        <v>638</v>
      </c>
      <c r="B641" s="257">
        <v>15</v>
      </c>
      <c r="C641" s="515">
        <v>45200</v>
      </c>
      <c r="D641" s="516" t="s">
        <v>102</v>
      </c>
      <c r="E641" s="542" t="str">
        <f t="shared" si="115"/>
        <v>FAIRFIELD GAC 50</v>
      </c>
      <c r="F641" s="542" t="str">
        <f t="shared" si="115"/>
        <v>NEW FAIRFIELD UNITED</v>
      </c>
      <c r="G641" s="464" t="s">
        <v>996</v>
      </c>
      <c r="H641" s="518">
        <v>0.41666666666666669</v>
      </c>
      <c r="I641" s="517" t="str">
        <f>VLOOKUP(E641,FallFields1,2)</f>
        <v>Ludlowe HS (T), Fairfield</v>
      </c>
      <c r="J641" s="73" t="s">
        <v>1019</v>
      </c>
      <c r="K641" s="16"/>
      <c r="M641" s="330" t="s">
        <v>127</v>
      </c>
      <c r="N641" s="330" t="s">
        <v>129</v>
      </c>
      <c r="P641" s="16"/>
      <c r="Q641" s="16"/>
    </row>
    <row r="642" spans="1:17" ht="12.75" customHeight="1" thickTop="1" thickBot="1" x14ac:dyDescent="0.4">
      <c r="A642" s="22">
        <v>639</v>
      </c>
      <c r="B642" s="257">
        <v>15</v>
      </c>
      <c r="C642" s="95">
        <v>45200</v>
      </c>
      <c r="D642" s="63" t="s">
        <v>102</v>
      </c>
      <c r="E642" s="533" t="str">
        <f t="shared" si="115"/>
        <v>POLONIA FALCON STARS FC</v>
      </c>
      <c r="F642" s="533" t="str">
        <f t="shared" si="115"/>
        <v>NORWALK MARINERS LEGENDS</v>
      </c>
      <c r="G642" s="419" t="s">
        <v>204</v>
      </c>
      <c r="H642" s="369">
        <f>VLOOKUP(E642,START_TIMES,2)</f>
        <v>0.33333333333333331</v>
      </c>
      <c r="I642" s="370" t="str">
        <f>VLOOKUP(E642,FallFields1,2)</f>
        <v>Falcon Field (G), New Britain</v>
      </c>
      <c r="J642" s="73" t="s">
        <v>1050</v>
      </c>
      <c r="K642" s="16"/>
      <c r="M642" s="330" t="s">
        <v>131</v>
      </c>
      <c r="N642" s="330" t="s">
        <v>130</v>
      </c>
      <c r="P642" s="16"/>
      <c r="Q642" s="16"/>
    </row>
    <row r="643" spans="1:17" ht="12.75" customHeight="1" thickTop="1" x14ac:dyDescent="0.35">
      <c r="A643" s="22">
        <v>640</v>
      </c>
      <c r="B643" s="257">
        <v>15</v>
      </c>
      <c r="C643" s="95">
        <v>45200</v>
      </c>
      <c r="D643" s="63" t="s">
        <v>102</v>
      </c>
      <c r="E643" s="531" t="str">
        <f t="shared" si="115"/>
        <v>CHESHIRE AZZURRI</v>
      </c>
      <c r="F643" s="531" t="str">
        <f t="shared" si="115"/>
        <v>VASCO DA GAMA 50</v>
      </c>
      <c r="G643" s="464">
        <v>11</v>
      </c>
      <c r="H643" s="369">
        <v>0.45833333333333331</v>
      </c>
      <c r="I643" s="370" t="str">
        <f>VLOOKUP(E643,FallFields1,2)</f>
        <v>Quinnipiac Park (G), Cheshire</v>
      </c>
      <c r="J643" s="73"/>
      <c r="K643" s="16"/>
      <c r="M643" s="330" t="s">
        <v>124</v>
      </c>
      <c r="N643" s="330" t="s">
        <v>133</v>
      </c>
      <c r="P643" s="16"/>
      <c r="Q643" s="16"/>
    </row>
    <row r="644" spans="1:17" ht="12.75" customHeight="1" x14ac:dyDescent="0.35">
      <c r="A644" s="22">
        <v>641</v>
      </c>
      <c r="B644" s="324" t="s">
        <v>0</v>
      </c>
      <c r="C644" s="95" t="s">
        <v>0</v>
      </c>
      <c r="D644" s="325" t="s">
        <v>0</v>
      </c>
      <c r="E644" s="531" t="s">
        <v>0</v>
      </c>
      <c r="F644" s="532" t="s">
        <v>0</v>
      </c>
      <c r="G644" s="464" t="s">
        <v>0</v>
      </c>
      <c r="H644" s="374" t="s">
        <v>0</v>
      </c>
      <c r="I644" s="372" t="s">
        <v>0</v>
      </c>
      <c r="J644" s="326"/>
      <c r="K644" s="16"/>
      <c r="M644" s="85"/>
      <c r="N644" s="85"/>
      <c r="P644" s="16"/>
      <c r="Q644" s="16"/>
    </row>
    <row r="645" spans="1:17" ht="12.75" customHeight="1" x14ac:dyDescent="0.35">
      <c r="A645" s="22">
        <v>642</v>
      </c>
      <c r="B645" s="324" t="s">
        <v>0</v>
      </c>
      <c r="C645" s="95" t="s">
        <v>0</v>
      </c>
      <c r="D645" s="325" t="s">
        <v>0</v>
      </c>
      <c r="E645" s="531" t="s">
        <v>0</v>
      </c>
      <c r="F645" s="532" t="s">
        <v>0</v>
      </c>
      <c r="G645" s="464" t="s">
        <v>0</v>
      </c>
      <c r="H645" s="374" t="s">
        <v>0</v>
      </c>
      <c r="I645" s="372" t="s">
        <v>0</v>
      </c>
      <c r="J645" s="326"/>
      <c r="K645" s="16"/>
      <c r="M645" s="85"/>
      <c r="N645" s="85"/>
      <c r="P645" s="16"/>
      <c r="Q645" s="16"/>
    </row>
    <row r="646" spans="1:17" ht="12.75" customHeight="1" x14ac:dyDescent="0.35">
      <c r="A646" s="22">
        <v>643</v>
      </c>
      <c r="B646" s="257">
        <v>15</v>
      </c>
      <c r="C646" s="95">
        <v>45200</v>
      </c>
      <c r="D646" s="318" t="s">
        <v>895</v>
      </c>
      <c r="E646" s="533" t="str">
        <f t="shared" ref="E646:F651" si="116">VLOOKUP(M646,Teams,2)</f>
        <v>SOUTHEAST CT</v>
      </c>
      <c r="F646" s="533" t="str">
        <f t="shared" si="116"/>
        <v>EAST HAVEN SC</v>
      </c>
      <c r="G646" s="464">
        <v>19</v>
      </c>
      <c r="H646" s="369">
        <v>0.45833333333333331</v>
      </c>
      <c r="I646" s="370" t="str">
        <f t="shared" ref="I646:I651" si="117">VLOOKUP(E646,FallFields1,2)</f>
        <v>Killingworth Rec Park (G), Killingworth</v>
      </c>
      <c r="J646" s="73"/>
      <c r="K646" s="16"/>
      <c r="M646" s="456" t="s">
        <v>149</v>
      </c>
      <c r="N646" s="340" t="s">
        <v>134</v>
      </c>
      <c r="P646" s="16"/>
      <c r="Q646" s="16"/>
    </row>
    <row r="647" spans="1:17" ht="12.75" customHeight="1" x14ac:dyDescent="0.35">
      <c r="A647" s="22">
        <v>644</v>
      </c>
      <c r="B647" s="257">
        <v>15</v>
      </c>
      <c r="C647" s="95">
        <v>45200</v>
      </c>
      <c r="D647" s="318" t="s">
        <v>895</v>
      </c>
      <c r="E647" s="533" t="str">
        <f t="shared" si="116"/>
        <v>VASCO DA GAMA 60</v>
      </c>
      <c r="F647" s="533" t="str">
        <f t="shared" si="116"/>
        <v>GREENWICH FC 50</v>
      </c>
      <c r="G647" s="464">
        <v>36</v>
      </c>
      <c r="H647" s="369">
        <f>VLOOKUP(E647,START_TIMES,2)</f>
        <v>0.41666666666666702</v>
      </c>
      <c r="I647" s="370" t="str">
        <f t="shared" si="117"/>
        <v>Veterans Memorial Park (T), Bridgeport</v>
      </c>
      <c r="J647" s="73"/>
      <c r="K647" s="16"/>
      <c r="M647" s="456" t="s">
        <v>135</v>
      </c>
      <c r="N647" s="340" t="s">
        <v>136</v>
      </c>
      <c r="P647" s="16"/>
      <c r="Q647" s="16"/>
    </row>
    <row r="648" spans="1:17" ht="12.75" customHeight="1" x14ac:dyDescent="0.35">
      <c r="A648" s="22">
        <v>645</v>
      </c>
      <c r="B648" s="257">
        <v>15</v>
      </c>
      <c r="C648" s="95">
        <v>45200</v>
      </c>
      <c r="D648" s="318" t="s">
        <v>895</v>
      </c>
      <c r="E648" s="533" t="str">
        <f t="shared" si="116"/>
        <v>ZIMMITTI SC</v>
      </c>
      <c r="F648" s="533" t="str">
        <f t="shared" si="116"/>
        <v>GREENWICH PFC</v>
      </c>
      <c r="G648" s="464">
        <v>13</v>
      </c>
      <c r="H648" s="369">
        <f>VLOOKUP(E648,START_TIMES,2)</f>
        <v>0.41666666666666702</v>
      </c>
      <c r="I648" s="370" t="str">
        <f t="shared" si="117"/>
        <v>Pontelandolfo Club (G), Waterbury</v>
      </c>
      <c r="J648" s="73"/>
      <c r="K648" s="16"/>
      <c r="M648" s="456" t="s">
        <v>137</v>
      </c>
      <c r="N648" s="340" t="s">
        <v>138</v>
      </c>
      <c r="P648" s="16"/>
      <c r="Q648" s="16"/>
    </row>
    <row r="649" spans="1:17" ht="12.75" customHeight="1" x14ac:dyDescent="0.35">
      <c r="A649" s="22">
        <v>646</v>
      </c>
      <c r="B649" s="257">
        <v>15</v>
      </c>
      <c r="C649" s="95">
        <v>45200</v>
      </c>
      <c r="D649" s="318" t="s">
        <v>895</v>
      </c>
      <c r="E649" s="533" t="str">
        <f t="shared" si="116"/>
        <v>CLUB NAPOLI 50</v>
      </c>
      <c r="F649" s="533" t="str">
        <f t="shared" si="116"/>
        <v>NORWALK SPORT COLOMBIA 50</v>
      </c>
      <c r="G649" s="464">
        <v>42</v>
      </c>
      <c r="H649" s="369">
        <f>VLOOKUP(E649,START_TIMES,2)</f>
        <v>0.41666666666666702</v>
      </c>
      <c r="I649" s="370" t="str">
        <f t="shared" si="117"/>
        <v>North Farms Park (G), North Branford</v>
      </c>
      <c r="J649" s="73"/>
      <c r="K649" s="16"/>
      <c r="M649" s="456" t="s">
        <v>146</v>
      </c>
      <c r="N649" s="340" t="s">
        <v>141</v>
      </c>
      <c r="P649" s="16"/>
      <c r="Q649" s="16"/>
    </row>
    <row r="650" spans="1:17" ht="12.75" customHeight="1" x14ac:dyDescent="0.35">
      <c r="A650" s="22">
        <v>647</v>
      </c>
      <c r="B650" s="257">
        <v>15</v>
      </c>
      <c r="C650" s="95">
        <v>45200</v>
      </c>
      <c r="D650" s="318" t="s">
        <v>895</v>
      </c>
      <c r="E650" s="533" t="str">
        <f t="shared" si="116"/>
        <v>GUILFORD BLACK EAGLES</v>
      </c>
      <c r="F650" s="533" t="str">
        <f t="shared" si="116"/>
        <v>REBELS UNITED</v>
      </c>
      <c r="G650" s="464">
        <v>35</v>
      </c>
      <c r="H650" s="369">
        <f>VLOOKUP(E650,START_TIMES,2)</f>
        <v>0.41666666666666702</v>
      </c>
      <c r="I650" s="370" t="str">
        <f t="shared" si="117"/>
        <v>Calvin Leete School (G), Guilford</v>
      </c>
      <c r="J650" s="73"/>
      <c r="K650" s="16"/>
      <c r="M650" s="456" t="s">
        <v>147</v>
      </c>
      <c r="N650" s="340" t="s">
        <v>142</v>
      </c>
      <c r="P650" s="16"/>
      <c r="Q650" s="16"/>
    </row>
    <row r="651" spans="1:17" ht="12.75" customHeight="1" x14ac:dyDescent="0.35">
      <c r="A651" s="22">
        <v>648</v>
      </c>
      <c r="B651" s="257">
        <v>15</v>
      </c>
      <c r="C651" s="95">
        <v>45200</v>
      </c>
      <c r="D651" s="318" t="s">
        <v>895</v>
      </c>
      <c r="E651" s="533" t="str">
        <f t="shared" si="116"/>
        <v>NORTH BRANFORD LEGENDS</v>
      </c>
      <c r="F651" s="533" t="str">
        <f t="shared" si="116"/>
        <v>WESTPORT FC</v>
      </c>
      <c r="G651" s="464">
        <v>12</v>
      </c>
      <c r="H651" s="369">
        <f>VLOOKUP(E651,START_TIMES,2)</f>
        <v>0.41666666666666669</v>
      </c>
      <c r="I651" s="370" t="str">
        <f t="shared" si="117"/>
        <v>Northford Park (G), Northford</v>
      </c>
      <c r="J651" s="73"/>
      <c r="K651" s="16"/>
      <c r="M651" s="456" t="s">
        <v>148</v>
      </c>
      <c r="N651" s="340" t="s">
        <v>144</v>
      </c>
      <c r="P651" s="16"/>
      <c r="Q651" s="16"/>
    </row>
    <row r="652" spans="1:17" ht="12.75" customHeight="1" x14ac:dyDescent="0.35">
      <c r="A652" s="22">
        <v>649</v>
      </c>
      <c r="B652" s="324" t="s">
        <v>0</v>
      </c>
      <c r="C652" s="95" t="s">
        <v>0</v>
      </c>
      <c r="D652" s="325" t="s">
        <v>0</v>
      </c>
      <c r="E652" s="531" t="s">
        <v>0</v>
      </c>
      <c r="F652" s="532" t="s">
        <v>0</v>
      </c>
      <c r="G652" s="464" t="s">
        <v>0</v>
      </c>
      <c r="H652" s="374" t="s">
        <v>0</v>
      </c>
      <c r="I652" s="372" t="s">
        <v>0</v>
      </c>
      <c r="J652" s="326"/>
      <c r="K652" s="16"/>
      <c r="M652" s="85"/>
      <c r="N652" s="85"/>
      <c r="P652" s="16"/>
      <c r="Q652" s="16"/>
    </row>
    <row r="653" spans="1:17" ht="18.75" customHeight="1" x14ac:dyDescent="0.25">
      <c r="A653" s="22">
        <v>650</v>
      </c>
      <c r="B653" s="320"/>
      <c r="C653" s="320" t="s">
        <v>914</v>
      </c>
      <c r="D653" s="524"/>
      <c r="E653" s="524"/>
      <c r="F653" s="524"/>
      <c r="G653" s="524"/>
      <c r="H653" s="524"/>
      <c r="I653" s="525"/>
      <c r="J653" s="321"/>
      <c r="K653" s="16"/>
      <c r="M653" s="85"/>
      <c r="N653" s="85"/>
      <c r="P653" s="16"/>
      <c r="Q653" s="16"/>
    </row>
    <row r="654" spans="1:17" ht="12.75" customHeight="1" thickBot="1" x14ac:dyDescent="0.4">
      <c r="A654" s="22">
        <v>651</v>
      </c>
      <c r="B654" s="324" t="s">
        <v>0</v>
      </c>
      <c r="C654" s="95" t="s">
        <v>0</v>
      </c>
      <c r="D654" s="325" t="s">
        <v>0</v>
      </c>
      <c r="E654" s="531" t="s">
        <v>0</v>
      </c>
      <c r="F654" s="532" t="s">
        <v>0</v>
      </c>
      <c r="G654" s="464" t="s">
        <v>0</v>
      </c>
      <c r="H654" s="374" t="s">
        <v>0</v>
      </c>
      <c r="I654" s="372" t="s">
        <v>0</v>
      </c>
      <c r="J654" s="326"/>
      <c r="K654" s="16"/>
      <c r="M654" s="85"/>
      <c r="N654" s="85"/>
      <c r="P654" s="16"/>
      <c r="Q654" s="16"/>
    </row>
    <row r="655" spans="1:17" ht="12.75" customHeight="1" thickTop="1" thickBot="1" x14ac:dyDescent="0.4">
      <c r="A655" s="22">
        <v>652</v>
      </c>
      <c r="B655" s="324"/>
      <c r="C655" s="95">
        <v>45207</v>
      </c>
      <c r="D655" s="69" t="s">
        <v>10</v>
      </c>
      <c r="E655" s="533" t="str">
        <f t="shared" ref="E655:F661" si="118">VLOOKUP(M655,Teams,2)</f>
        <v>NEWTOWN SALTY DOGS</v>
      </c>
      <c r="F655" s="533" t="str">
        <f t="shared" si="118"/>
        <v>GREENWICH FC 30</v>
      </c>
      <c r="G655" s="420" t="s">
        <v>204</v>
      </c>
      <c r="H655" s="369">
        <f>VLOOKUP(E655,START_TIMES,2)</f>
        <v>0.33333333333333331</v>
      </c>
      <c r="I655" s="370" t="str">
        <f>VLOOKUP(E655,FallFields1,2)</f>
        <v>Treadwell Park, Newtown</v>
      </c>
      <c r="J655" s="73" t="s">
        <v>1048</v>
      </c>
      <c r="K655" s="16"/>
      <c r="M655" s="85" t="s">
        <v>92</v>
      </c>
      <c r="N655" s="85" t="s">
        <v>99</v>
      </c>
      <c r="P655" s="16"/>
      <c r="Q655" s="16"/>
    </row>
    <row r="656" spans="1:17" ht="12.75" customHeight="1" thickTop="1" x14ac:dyDescent="0.35">
      <c r="A656" s="22">
        <v>653</v>
      </c>
      <c r="B656" s="324"/>
      <c r="C656" s="95">
        <v>45207</v>
      </c>
      <c r="D656" s="501" t="s">
        <v>12</v>
      </c>
      <c r="E656" s="530" t="str">
        <f t="shared" si="118"/>
        <v>DERBY QUITUS</v>
      </c>
      <c r="F656" s="530" t="str">
        <f t="shared" si="118"/>
        <v>GUILFORD BELL CURVE</v>
      </c>
      <c r="G656" s="464" t="s">
        <v>996</v>
      </c>
      <c r="H656" s="503">
        <f>VLOOKUP(E656,START_TIMES,2)</f>
        <v>0.41666666666666702</v>
      </c>
      <c r="I656" s="504" t="str">
        <f t="shared" ref="I656:I661" si="119">VLOOKUP(E656,FallFields1,2)</f>
        <v>Witek Park (G), Derby</v>
      </c>
      <c r="J656" s="73" t="s">
        <v>1045</v>
      </c>
      <c r="K656" s="16"/>
      <c r="M656" s="498" t="s">
        <v>113</v>
      </c>
      <c r="N656" s="498" t="s">
        <v>114</v>
      </c>
      <c r="P656" s="16"/>
      <c r="Q656" s="16"/>
    </row>
    <row r="657" spans="1:17" ht="12.75" customHeight="1" x14ac:dyDescent="0.35">
      <c r="A657" s="22">
        <v>654</v>
      </c>
      <c r="B657" s="324"/>
      <c r="C657" s="95">
        <v>45207</v>
      </c>
      <c r="D657" s="64" t="s">
        <v>12</v>
      </c>
      <c r="E657" s="533" t="str">
        <f t="shared" si="118"/>
        <v>NEW HAVEN AMERICANS</v>
      </c>
      <c r="F657" s="533" t="str">
        <f t="shared" si="118"/>
        <v xml:space="preserve">GUILFORD CELTIC </v>
      </c>
      <c r="G657" s="464">
        <v>14</v>
      </c>
      <c r="H657" s="369">
        <f>VLOOKUP(E657,START_TIMES,2)</f>
        <v>0.41666666666666702</v>
      </c>
      <c r="I657" s="370" t="str">
        <f t="shared" si="119"/>
        <v>Peck Place School (G), Orange</v>
      </c>
      <c r="J657" s="73" t="s">
        <v>1028</v>
      </c>
      <c r="K657" s="16"/>
      <c r="M657" s="281" t="s">
        <v>117</v>
      </c>
      <c r="N657" s="281" t="s">
        <v>854</v>
      </c>
      <c r="P657" s="16"/>
      <c r="Q657" s="16"/>
    </row>
    <row r="658" spans="1:17" ht="12.75" customHeight="1" x14ac:dyDescent="0.35">
      <c r="A658" s="22">
        <v>655</v>
      </c>
      <c r="B658" s="324"/>
      <c r="C658" s="95">
        <v>45207</v>
      </c>
      <c r="D658" s="63" t="s">
        <v>102</v>
      </c>
      <c r="E658" s="533" t="str">
        <f t="shared" si="118"/>
        <v>CHESHIRE AZZURRI</v>
      </c>
      <c r="F658" s="533" t="str">
        <f t="shared" si="118"/>
        <v>NORWALK MARINERS LEGENDS</v>
      </c>
      <c r="G658" s="464">
        <v>21</v>
      </c>
      <c r="H658" s="369">
        <v>0.41666666666666669</v>
      </c>
      <c r="I658" s="370" t="str">
        <f t="shared" si="119"/>
        <v>Quinnipiac Park (G), Cheshire</v>
      </c>
      <c r="J658" s="73" t="s">
        <v>1039</v>
      </c>
      <c r="K658" s="16"/>
      <c r="M658" s="330" t="s">
        <v>124</v>
      </c>
      <c r="N658" s="330" t="s">
        <v>130</v>
      </c>
      <c r="P658" s="16"/>
      <c r="Q658" s="16"/>
    </row>
    <row r="659" spans="1:17" ht="12.75" customHeight="1" x14ac:dyDescent="0.35">
      <c r="A659" s="22">
        <v>656</v>
      </c>
      <c r="B659" s="324"/>
      <c r="C659" s="95">
        <v>45207</v>
      </c>
      <c r="D659" s="63" t="s">
        <v>102</v>
      </c>
      <c r="E659" s="533" t="str">
        <f t="shared" si="118"/>
        <v>FAIRFIELD GAC 50</v>
      </c>
      <c r="F659" s="533" t="str">
        <f t="shared" si="118"/>
        <v>DYNAMO SC</v>
      </c>
      <c r="G659" s="464">
        <v>21</v>
      </c>
      <c r="H659" s="503">
        <f>VLOOKUP(E659,START_TIMES,2)</f>
        <v>0.41666666666666702</v>
      </c>
      <c r="I659" s="370" t="str">
        <f t="shared" si="119"/>
        <v>Ludlowe HS (T), Fairfield</v>
      </c>
      <c r="J659" s="73" t="s">
        <v>1039</v>
      </c>
      <c r="K659" s="16"/>
      <c r="M659" s="330" t="s">
        <v>127</v>
      </c>
      <c r="N659" s="330" t="s">
        <v>126</v>
      </c>
      <c r="P659" s="16"/>
      <c r="Q659" s="16"/>
    </row>
    <row r="660" spans="1:17" ht="12.75" customHeight="1" x14ac:dyDescent="0.35">
      <c r="A660" s="22">
        <v>657</v>
      </c>
      <c r="B660" s="324" t="s">
        <v>0</v>
      </c>
      <c r="C660" s="95">
        <v>45207</v>
      </c>
      <c r="D660" s="318" t="s">
        <v>895</v>
      </c>
      <c r="E660" s="533" t="str">
        <f t="shared" si="118"/>
        <v>NORWALK SPORT COLOMBIA 50</v>
      </c>
      <c r="F660" s="533" t="str">
        <f t="shared" si="118"/>
        <v>GUILFORD BLACK EAGLES</v>
      </c>
      <c r="G660" s="464">
        <v>10</v>
      </c>
      <c r="H660" s="369">
        <f>VLOOKUP(E660,START_TIMES,2)</f>
        <v>0.41666666666666702</v>
      </c>
      <c r="I660" s="370" t="str">
        <f t="shared" si="119"/>
        <v>Nathan Hale MS (T), Norwalk</v>
      </c>
      <c r="J660" s="73" t="s">
        <v>1028</v>
      </c>
      <c r="K660" s="16"/>
      <c r="M660" s="340" t="s">
        <v>141</v>
      </c>
      <c r="N660" s="456" t="s">
        <v>147</v>
      </c>
      <c r="P660" s="16"/>
      <c r="Q660" s="16"/>
    </row>
    <row r="661" spans="1:17" ht="12.75" customHeight="1" x14ac:dyDescent="0.35">
      <c r="A661" s="22">
        <v>658</v>
      </c>
      <c r="B661" s="324"/>
      <c r="C661" s="95">
        <v>45207</v>
      </c>
      <c r="D661" s="68" t="s">
        <v>891</v>
      </c>
      <c r="E661" s="533" t="str">
        <f t="shared" si="118"/>
        <v>CLUB NAPOLI 50</v>
      </c>
      <c r="F661" s="533" t="str">
        <f t="shared" si="118"/>
        <v>NORTH BRANFORD LEGENDS</v>
      </c>
      <c r="G661" s="464">
        <v>30</v>
      </c>
      <c r="H661" s="369">
        <f>VLOOKUP(E661,START_TIMES,2)</f>
        <v>0.41666666666666702</v>
      </c>
      <c r="I661" s="370" t="str">
        <f t="shared" si="119"/>
        <v>North Farms Park (G), North Branford</v>
      </c>
      <c r="J661" s="73" t="s">
        <v>1038</v>
      </c>
      <c r="K661" s="16"/>
      <c r="M661" s="456" t="s">
        <v>146</v>
      </c>
      <c r="N661" s="456" t="s">
        <v>148</v>
      </c>
      <c r="P661" s="16"/>
      <c r="Q661" s="16"/>
    </row>
    <row r="662" spans="1:17" ht="12.75" customHeight="1" x14ac:dyDescent="0.35">
      <c r="A662" s="22">
        <v>659</v>
      </c>
      <c r="B662" s="324" t="s">
        <v>0</v>
      </c>
      <c r="C662" s="95" t="s">
        <v>0</v>
      </c>
      <c r="D662" s="325" t="s">
        <v>0</v>
      </c>
      <c r="E662" s="531" t="s">
        <v>0</v>
      </c>
      <c r="F662" s="532"/>
      <c r="G662" s="464"/>
      <c r="H662" s="374"/>
      <c r="I662" s="372" t="s">
        <v>0</v>
      </c>
      <c r="J662" s="326" t="s">
        <v>0</v>
      </c>
      <c r="K662" s="16"/>
      <c r="M662" s="85"/>
      <c r="N662" s="85"/>
      <c r="P662" s="16"/>
      <c r="Q662" s="16"/>
    </row>
    <row r="663" spans="1:17" ht="12.75" customHeight="1" x14ac:dyDescent="0.35">
      <c r="A663" s="22">
        <v>660</v>
      </c>
      <c r="B663" s="324" t="s">
        <v>0</v>
      </c>
      <c r="C663" s="95" t="s">
        <v>0</v>
      </c>
      <c r="D663" s="325" t="s">
        <v>0</v>
      </c>
      <c r="E663" s="531" t="s">
        <v>0</v>
      </c>
      <c r="F663" s="532"/>
      <c r="G663" s="464"/>
      <c r="H663" s="374"/>
      <c r="I663" s="372" t="s">
        <v>0</v>
      </c>
      <c r="J663" s="326" t="s">
        <v>0</v>
      </c>
      <c r="K663" s="16"/>
      <c r="M663" s="85"/>
      <c r="N663" s="85"/>
      <c r="P663" s="16"/>
      <c r="Q663" s="16"/>
    </row>
    <row r="664" spans="1:17" ht="12.75" customHeight="1" x14ac:dyDescent="0.35">
      <c r="A664" s="22">
        <v>661</v>
      </c>
      <c r="B664" s="463">
        <v>16</v>
      </c>
      <c r="C664" s="95">
        <v>45214</v>
      </c>
      <c r="D664" s="69" t="s">
        <v>10</v>
      </c>
      <c r="E664" s="533" t="str">
        <f t="shared" ref="E664:F668" si="120">VLOOKUP(M664,Teams,2)</f>
        <v>GREENWICH FC 30</v>
      </c>
      <c r="F664" s="533" t="str">
        <f t="shared" si="120"/>
        <v>CLUB NAPOLI 30</v>
      </c>
      <c r="G664" s="464" t="s">
        <v>964</v>
      </c>
      <c r="H664" s="369">
        <v>0.33333333333333331</v>
      </c>
      <c r="I664" s="370" t="s">
        <v>693</v>
      </c>
      <c r="J664" s="73" t="s">
        <v>1046</v>
      </c>
      <c r="K664" s="16"/>
      <c r="M664" s="85" t="s">
        <v>99</v>
      </c>
      <c r="N664" s="85" t="s">
        <v>96</v>
      </c>
      <c r="P664" s="16"/>
      <c r="Q664" s="16"/>
    </row>
    <row r="665" spans="1:17" ht="12.75" customHeight="1" x14ac:dyDescent="0.35">
      <c r="A665" s="22">
        <v>662</v>
      </c>
      <c r="B665" s="463">
        <v>16</v>
      </c>
      <c r="C665" s="95">
        <v>45214</v>
      </c>
      <c r="D665" s="69" t="s">
        <v>10</v>
      </c>
      <c r="E665" s="533" t="str">
        <f t="shared" si="120"/>
        <v>HAMDEN ALL STARS</v>
      </c>
      <c r="F665" s="533" t="str">
        <f t="shared" si="120"/>
        <v>CLINTON FC 30</v>
      </c>
      <c r="G665" s="464">
        <v>34</v>
      </c>
      <c r="H665" s="369">
        <f>VLOOKUP(E665,START_TIMES,2)</f>
        <v>0.41666666666666702</v>
      </c>
      <c r="I665" s="370" t="s">
        <v>978</v>
      </c>
      <c r="J665" s="73" t="s">
        <v>1026</v>
      </c>
      <c r="K665" s="16"/>
      <c r="M665" s="85" t="s">
        <v>94</v>
      </c>
      <c r="N665" s="85" t="s">
        <v>97</v>
      </c>
      <c r="P665" s="16"/>
      <c r="Q665" s="16"/>
    </row>
    <row r="666" spans="1:17" ht="13" customHeight="1" x14ac:dyDescent="0.35">
      <c r="A666" s="22">
        <v>663</v>
      </c>
      <c r="B666" s="463">
        <v>16</v>
      </c>
      <c r="C666" s="95">
        <v>45214</v>
      </c>
      <c r="D666" s="69" t="s">
        <v>10</v>
      </c>
      <c r="E666" s="533" t="str">
        <f t="shared" si="120"/>
        <v>NORTH BRANFORD 30</v>
      </c>
      <c r="F666" s="533" t="str">
        <f t="shared" si="120"/>
        <v>NEWTOWN SALTY DOGS</v>
      </c>
      <c r="G666" s="464">
        <v>70</v>
      </c>
      <c r="H666" s="369">
        <f>VLOOKUP(E666,START_TIMES,2)</f>
        <v>0.41666666666666702</v>
      </c>
      <c r="I666" s="370" t="s">
        <v>719</v>
      </c>
      <c r="J666" s="73" t="s">
        <v>928</v>
      </c>
      <c r="K666" s="16"/>
      <c r="M666" s="85" t="s">
        <v>98</v>
      </c>
      <c r="N666" s="85" t="s">
        <v>92</v>
      </c>
      <c r="P666" s="16"/>
      <c r="Q666" s="16"/>
    </row>
    <row r="667" spans="1:17" ht="12.75" customHeight="1" x14ac:dyDescent="0.35">
      <c r="A667" s="22">
        <v>664</v>
      </c>
      <c r="B667" s="463">
        <v>16</v>
      </c>
      <c r="C667" s="95">
        <v>45214</v>
      </c>
      <c r="D667" s="69" t="s">
        <v>10</v>
      </c>
      <c r="E667" s="533" t="str">
        <f t="shared" si="120"/>
        <v>DANBURY UNITED</v>
      </c>
      <c r="F667" s="533" t="str">
        <f t="shared" si="120"/>
        <v>VASCO DA GAMA 30</v>
      </c>
      <c r="G667" s="464" t="s">
        <v>996</v>
      </c>
      <c r="H667" s="369">
        <f>VLOOKUP(E667,START_TIMES,2)</f>
        <v>0.375</v>
      </c>
      <c r="I667" s="370" t="str">
        <f>VLOOKUP(E667,FallFields1,2)</f>
        <v>Portuguese Cultural Center (G), Danbury</v>
      </c>
      <c r="J667" s="73" t="s">
        <v>1033</v>
      </c>
      <c r="K667" s="16"/>
      <c r="M667" s="85" t="s">
        <v>93</v>
      </c>
      <c r="N667" s="85" t="s">
        <v>101</v>
      </c>
      <c r="P667" s="16"/>
      <c r="Q667" s="16"/>
    </row>
    <row r="668" spans="1:17" ht="12.75" customHeight="1" x14ac:dyDescent="0.35">
      <c r="A668" s="22">
        <v>665</v>
      </c>
      <c r="B668" s="463">
        <v>16</v>
      </c>
      <c r="C668" s="95">
        <v>45214</v>
      </c>
      <c r="D668" s="69" t="s">
        <v>10</v>
      </c>
      <c r="E668" s="533" t="str">
        <f t="shared" si="120"/>
        <v>STAMFORD FC</v>
      </c>
      <c r="F668" s="533" t="str">
        <f t="shared" si="120"/>
        <v>NORWALK FC</v>
      </c>
      <c r="G668" s="464">
        <v>12</v>
      </c>
      <c r="H668" s="513">
        <v>0.33333333333333331</v>
      </c>
      <c r="I668" s="370" t="str">
        <f>VLOOKUP(E668,FallFields1,2)</f>
        <v>West Beach Fields (T), Stamford</v>
      </c>
      <c r="J668" s="73"/>
      <c r="K668" s="16"/>
      <c r="M668" s="85" t="s">
        <v>95</v>
      </c>
      <c r="N668" s="85" t="s">
        <v>100</v>
      </c>
      <c r="P668" s="16"/>
      <c r="Q668" s="16"/>
    </row>
    <row r="669" spans="1:17" ht="12.75" customHeight="1" x14ac:dyDescent="0.35">
      <c r="A669" s="22">
        <v>666</v>
      </c>
      <c r="B669" s="324" t="s">
        <v>0</v>
      </c>
      <c r="C669" s="95" t="s">
        <v>0</v>
      </c>
      <c r="D669" s="325" t="s">
        <v>0</v>
      </c>
      <c r="E669" s="531" t="s">
        <v>0</v>
      </c>
      <c r="F669" s="532" t="s">
        <v>0</v>
      </c>
      <c r="G669" s="464" t="s">
        <v>0</v>
      </c>
      <c r="H669" s="374" t="s">
        <v>0</v>
      </c>
      <c r="I669" s="372" t="s">
        <v>0</v>
      </c>
      <c r="J669" s="326"/>
      <c r="K669" s="16"/>
      <c r="M669" s="85"/>
      <c r="N669" s="85"/>
      <c r="P669" s="16"/>
      <c r="Q669" s="16"/>
    </row>
    <row r="670" spans="1:17" ht="12.75" customHeight="1" x14ac:dyDescent="0.35">
      <c r="A670" s="22">
        <v>667</v>
      </c>
      <c r="B670" s="463">
        <v>16</v>
      </c>
      <c r="C670" s="95">
        <v>45214</v>
      </c>
      <c r="D670" s="66" t="s">
        <v>175</v>
      </c>
      <c r="E670" s="533" t="str">
        <f t="shared" ref="E670:F674" si="121">VLOOKUP(M670,Teams,2)</f>
        <v>LITCHFIELD COUNTY BLUES 30</v>
      </c>
      <c r="F670" s="533" t="str">
        <f t="shared" si="121"/>
        <v>ELITE FC</v>
      </c>
      <c r="G670" s="464">
        <v>20</v>
      </c>
      <c r="H670" s="369">
        <f>VLOOKUP(E670,START_TIMES,2)</f>
        <v>0.375</v>
      </c>
      <c r="I670" s="370" t="str">
        <f>VLOOKUP(E670,FallFields1,2)</f>
        <v>New Milford HS (T), New Milford</v>
      </c>
      <c r="J670" s="73"/>
      <c r="K670" s="16"/>
      <c r="M670" s="197" t="s">
        <v>153</v>
      </c>
      <c r="N670" s="197" t="s">
        <v>151</v>
      </c>
      <c r="P670" s="16"/>
      <c r="Q670" s="16"/>
    </row>
    <row r="671" spans="1:17" ht="12.75" customHeight="1" x14ac:dyDescent="0.35">
      <c r="A671" s="22">
        <v>668</v>
      </c>
      <c r="B671" s="463">
        <v>16</v>
      </c>
      <c r="C671" s="95">
        <v>45214</v>
      </c>
      <c r="D671" s="66" t="s">
        <v>175</v>
      </c>
      <c r="E671" s="533" t="str">
        <f t="shared" si="121"/>
        <v>MILFORD AMIGOS</v>
      </c>
      <c r="F671" s="533" t="str">
        <f t="shared" si="121"/>
        <v>COYOTES FC</v>
      </c>
      <c r="G671" s="464">
        <v>70</v>
      </c>
      <c r="H671" s="369">
        <f>VLOOKUP(E671,START_TIMES,2)</f>
        <v>0.33333333333333331</v>
      </c>
      <c r="I671" s="370" t="str">
        <f>VLOOKUP(E671,FallFields1,2)</f>
        <v>Pease Road (G), Woodbridge</v>
      </c>
      <c r="J671" s="73"/>
      <c r="K671" s="16"/>
      <c r="M671" s="197" t="s">
        <v>154</v>
      </c>
      <c r="N671" s="197" t="s">
        <v>150</v>
      </c>
      <c r="P671" s="16"/>
      <c r="Q671" s="16"/>
    </row>
    <row r="672" spans="1:17" ht="12.75" customHeight="1" x14ac:dyDescent="0.35">
      <c r="A672" s="22">
        <v>669</v>
      </c>
      <c r="B672" s="463">
        <v>16</v>
      </c>
      <c r="C672" s="95">
        <v>45214</v>
      </c>
      <c r="D672" s="66" t="s">
        <v>175</v>
      </c>
      <c r="E672" s="533" t="str">
        <f t="shared" si="121"/>
        <v>NAUGATUCK FUSION</v>
      </c>
      <c r="F672" s="533" t="str">
        <f t="shared" si="121"/>
        <v>MILFORD TUESDAY</v>
      </c>
      <c r="G672" s="464">
        <v>14</v>
      </c>
      <c r="H672" s="369">
        <f>VLOOKUP(E672,START_TIMES,2)</f>
        <v>0.41666666666666702</v>
      </c>
      <c r="I672" s="370" t="str">
        <f>VLOOKUP(E672,FallFields1,2)</f>
        <v>City Hill MS (G), Naugatuck</v>
      </c>
      <c r="J672" s="73"/>
      <c r="K672" s="16"/>
      <c r="M672" s="197" t="s">
        <v>156</v>
      </c>
      <c r="N672" s="197" t="s">
        <v>155</v>
      </c>
      <c r="P672" s="16"/>
      <c r="Q672" s="16"/>
    </row>
    <row r="673" spans="1:29" ht="12.75" customHeight="1" x14ac:dyDescent="0.35">
      <c r="A673" s="22">
        <v>670</v>
      </c>
      <c r="B673" s="463">
        <v>16</v>
      </c>
      <c r="C673" s="95">
        <v>45214</v>
      </c>
      <c r="D673" s="66" t="s">
        <v>175</v>
      </c>
      <c r="E673" s="533" t="str">
        <f t="shared" si="121"/>
        <v>FC CALDO VERDE</v>
      </c>
      <c r="F673" s="533" t="str">
        <f t="shared" si="121"/>
        <v>TRINITY FC</v>
      </c>
      <c r="G673" s="464">
        <v>12</v>
      </c>
      <c r="H673" s="369">
        <v>0.33333333333333331</v>
      </c>
      <c r="I673" s="370" t="str">
        <f>VLOOKUP(E673,FallFields1,2)</f>
        <v>City Hill MS (G), Naugatuck</v>
      </c>
      <c r="J673" s="73"/>
      <c r="K673" s="16"/>
      <c r="M673" s="197" t="s">
        <v>152</v>
      </c>
      <c r="N673" s="197" t="s">
        <v>159</v>
      </c>
      <c r="P673" s="16"/>
      <c r="Q673" s="16"/>
    </row>
    <row r="674" spans="1:29" ht="12.75" customHeight="1" x14ac:dyDescent="0.35">
      <c r="A674" s="22">
        <v>671</v>
      </c>
      <c r="B674" s="463">
        <v>16</v>
      </c>
      <c r="C674" s="95">
        <v>45214</v>
      </c>
      <c r="D674" s="66" t="s">
        <v>175</v>
      </c>
      <c r="E674" s="533" t="str">
        <f t="shared" si="121"/>
        <v>QPR</v>
      </c>
      <c r="F674" s="533" t="str">
        <f t="shared" si="121"/>
        <v>SHELTON FC</v>
      </c>
      <c r="G674" s="464" t="s">
        <v>960</v>
      </c>
      <c r="H674" s="369">
        <v>0.33333333333333331</v>
      </c>
      <c r="I674" s="370" t="str">
        <f>VLOOKUP(E674,FallFields1,2)</f>
        <v>Quinnipiac Park (G), Cheshire</v>
      </c>
      <c r="J674" s="73" t="s">
        <v>950</v>
      </c>
      <c r="K674" s="16"/>
      <c r="M674" s="197" t="s">
        <v>157</v>
      </c>
      <c r="N674" s="197" t="s">
        <v>158</v>
      </c>
      <c r="P674" s="16"/>
      <c r="Q674" s="16"/>
    </row>
    <row r="675" spans="1:29" ht="12.65" customHeight="1" thickBot="1" x14ac:dyDescent="0.4">
      <c r="A675" s="22">
        <v>672</v>
      </c>
      <c r="B675" s="324" t="s">
        <v>0</v>
      </c>
      <c r="C675" s="95" t="s">
        <v>0</v>
      </c>
      <c r="D675" s="325" t="s">
        <v>0</v>
      </c>
      <c r="E675" s="531" t="s">
        <v>0</v>
      </c>
      <c r="F675" s="532" t="s">
        <v>0</v>
      </c>
      <c r="G675" s="464" t="s">
        <v>0</v>
      </c>
      <c r="H675" s="374" t="s">
        <v>0</v>
      </c>
      <c r="I675" s="372" t="s">
        <v>0</v>
      </c>
      <c r="J675" s="326"/>
      <c r="K675" s="16"/>
      <c r="M675" s="85"/>
      <c r="N675" s="85"/>
      <c r="P675" s="16"/>
      <c r="Q675" s="16"/>
    </row>
    <row r="676" spans="1:29" ht="12.75" customHeight="1" thickTop="1" thickBot="1" x14ac:dyDescent="0.4">
      <c r="A676" s="22">
        <v>673</v>
      </c>
      <c r="B676" s="463">
        <v>16</v>
      </c>
      <c r="C676" s="95">
        <v>45214</v>
      </c>
      <c r="D676" s="65" t="s">
        <v>11</v>
      </c>
      <c r="E676" s="533" t="str">
        <f t="shared" ref="E676:F680" si="122">VLOOKUP(M676,Teams,2)</f>
        <v>GREENWICH PUMAS FC 40</v>
      </c>
      <c r="F676" s="533" t="str">
        <f t="shared" si="122"/>
        <v>FAIRFIELD GAC 40</v>
      </c>
      <c r="G676" s="464">
        <v>14</v>
      </c>
      <c r="H676" s="369">
        <v>0.41666666666666669</v>
      </c>
      <c r="I676" s="370" t="s">
        <v>1022</v>
      </c>
      <c r="J676" s="73" t="s">
        <v>928</v>
      </c>
      <c r="K676" s="16"/>
      <c r="M676" s="359" t="s">
        <v>163</v>
      </c>
      <c r="N676" s="359" t="s">
        <v>161</v>
      </c>
      <c r="P676" s="16"/>
      <c r="Q676" s="16"/>
      <c r="S676" s="16"/>
      <c r="T676" s="198"/>
      <c r="U676" s="198"/>
      <c r="V676" s="16">
        <v>73</v>
      </c>
      <c r="W676" s="209"/>
      <c r="X676" s="215"/>
      <c r="Y676" s="16"/>
      <c r="Z676" s="20"/>
      <c r="AC676" s="16"/>
    </row>
    <row r="677" spans="1:29" ht="12.75" customHeight="1" thickTop="1" x14ac:dyDescent="0.35">
      <c r="A677" s="22">
        <v>674</v>
      </c>
      <c r="B677" s="463">
        <v>16</v>
      </c>
      <c r="C677" s="95">
        <v>45214</v>
      </c>
      <c r="D677" s="65" t="s">
        <v>11</v>
      </c>
      <c r="E677" s="533" t="str">
        <f t="shared" si="122"/>
        <v>NORWALK SPORT COLOMBIA 40</v>
      </c>
      <c r="F677" s="533" t="str">
        <f t="shared" si="122"/>
        <v>CLINTON FC 40</v>
      </c>
      <c r="G677" s="464">
        <v>11</v>
      </c>
      <c r="H677" s="369">
        <f>VLOOKUP(E677,START_TIMES,2)</f>
        <v>0.41666666666666702</v>
      </c>
      <c r="I677" s="370" t="str">
        <f>VLOOKUP(E677,FallFields1,2)</f>
        <v>Nathan Hale MS (T), Norwalk</v>
      </c>
      <c r="J677" s="73"/>
      <c r="K677" s="16"/>
      <c r="M677" s="359" t="s">
        <v>104</v>
      </c>
      <c r="N677" s="359" t="s">
        <v>160</v>
      </c>
      <c r="P677" s="16"/>
      <c r="Q677" s="16"/>
      <c r="S677" s="16"/>
      <c r="T677" s="288"/>
      <c r="U677" s="288"/>
      <c r="V677" s="16"/>
      <c r="W677" s="227"/>
      <c r="X677" s="289"/>
      <c r="Y677" s="16"/>
      <c r="Z677" s="20"/>
      <c r="AC677" s="16"/>
    </row>
    <row r="678" spans="1:29" ht="12.75" customHeight="1" x14ac:dyDescent="0.35">
      <c r="A678" s="22">
        <v>675</v>
      </c>
      <c r="B678" s="463">
        <v>16</v>
      </c>
      <c r="C678" s="95">
        <v>45214</v>
      </c>
      <c r="D678" s="65" t="s">
        <v>11</v>
      </c>
      <c r="E678" s="533" t="str">
        <f t="shared" si="122"/>
        <v>SOUTHEAST ROVERS</v>
      </c>
      <c r="F678" s="533" t="str">
        <f t="shared" si="122"/>
        <v>RIDGEFIELD KICKS</v>
      </c>
      <c r="G678" s="464" t="s">
        <v>959</v>
      </c>
      <c r="H678" s="369">
        <f>VLOOKUP(E678,START_TIMES,2)</f>
        <v>0.41666666666666702</v>
      </c>
      <c r="I678" s="370" t="str">
        <f>VLOOKUP(E678,FallFields1,2)</f>
        <v>Bridebrook Park (G), East Lyme</v>
      </c>
      <c r="J678" s="73"/>
      <c r="K678" s="16"/>
      <c r="M678" s="359" t="s">
        <v>106</v>
      </c>
      <c r="N678" s="359" t="s">
        <v>105</v>
      </c>
      <c r="P678" s="16"/>
      <c r="Q678" s="16"/>
    </row>
    <row r="679" spans="1:29" ht="12.75" customHeight="1" thickBot="1" x14ac:dyDescent="0.4">
      <c r="A679" s="22">
        <v>676</v>
      </c>
      <c r="B679" s="463">
        <v>16</v>
      </c>
      <c r="C679" s="515">
        <v>45214</v>
      </c>
      <c r="D679" s="322" t="s">
        <v>11</v>
      </c>
      <c r="E679" s="542" t="str">
        <f t="shared" si="122"/>
        <v>WATERBURY ALBANIANS</v>
      </c>
      <c r="F679" s="542" t="str">
        <f t="shared" si="122"/>
        <v>GREENWICH FC 40</v>
      </c>
      <c r="G679" s="464" t="s">
        <v>1021</v>
      </c>
      <c r="H679" s="518">
        <f>VLOOKUP(E679,START_TIMES,2)</f>
        <v>0.33333333333333331</v>
      </c>
      <c r="I679" s="517" t="str">
        <f>VLOOKUP(E679,FallFields1,2)</f>
        <v>Lower Ptak (G), Brookfield</v>
      </c>
      <c r="J679" s="73" t="s">
        <v>1023</v>
      </c>
      <c r="K679" s="16"/>
      <c r="M679" s="359" t="s">
        <v>109</v>
      </c>
      <c r="N679" s="359" t="s">
        <v>162</v>
      </c>
      <c r="P679" s="16"/>
      <c r="Q679" s="16"/>
    </row>
    <row r="680" spans="1:29" ht="12.75" customHeight="1" thickTop="1" thickBot="1" x14ac:dyDescent="0.4">
      <c r="A680" s="22">
        <v>677</v>
      </c>
      <c r="B680" s="463">
        <v>16</v>
      </c>
      <c r="C680" s="95">
        <v>45214</v>
      </c>
      <c r="D680" s="65" t="s">
        <v>11</v>
      </c>
      <c r="E680" s="533" t="str">
        <f t="shared" si="122"/>
        <v>STORM FC</v>
      </c>
      <c r="F680" s="533" t="str">
        <f t="shared" si="122"/>
        <v>VASCO DA GAMA 40</v>
      </c>
      <c r="G680" s="464">
        <v>20</v>
      </c>
      <c r="H680" s="369">
        <f>VLOOKUP(E680,START_TIMES,2)</f>
        <v>0.33333333333333331</v>
      </c>
      <c r="I680" s="370" t="s">
        <v>1030</v>
      </c>
      <c r="J680" s="73" t="s">
        <v>928</v>
      </c>
      <c r="K680" s="16"/>
      <c r="M680" s="359" t="s">
        <v>107</v>
      </c>
      <c r="N680" s="359" t="s">
        <v>108</v>
      </c>
      <c r="P680" s="16"/>
      <c r="Q680" s="16"/>
      <c r="S680" s="16"/>
      <c r="T680" s="198"/>
      <c r="U680" s="198"/>
      <c r="V680" s="16">
        <v>74</v>
      </c>
      <c r="W680" s="209"/>
      <c r="X680" s="215"/>
      <c r="Y680" s="16"/>
      <c r="Z680" s="20"/>
      <c r="AC680" s="16"/>
    </row>
    <row r="681" spans="1:29" ht="12.75" customHeight="1" thickTop="1" x14ac:dyDescent="0.35">
      <c r="A681" s="22">
        <v>678</v>
      </c>
      <c r="B681" s="324" t="s">
        <v>0</v>
      </c>
      <c r="C681" s="95" t="s">
        <v>0</v>
      </c>
      <c r="D681" s="325" t="s">
        <v>0</v>
      </c>
      <c r="E681" s="531" t="s">
        <v>0</v>
      </c>
      <c r="F681" s="532" t="s">
        <v>0</v>
      </c>
      <c r="G681" s="464" t="s">
        <v>0</v>
      </c>
      <c r="H681" s="374" t="s">
        <v>0</v>
      </c>
      <c r="I681" s="372" t="s">
        <v>0</v>
      </c>
      <c r="J681" s="73"/>
      <c r="K681" s="16"/>
      <c r="M681" s="85"/>
      <c r="N681" s="85"/>
      <c r="P681" s="16"/>
      <c r="Q681" s="16"/>
    </row>
    <row r="682" spans="1:29" ht="12.75" customHeight="1" x14ac:dyDescent="0.35">
      <c r="A682" s="22">
        <v>679</v>
      </c>
      <c r="B682" s="463">
        <v>16</v>
      </c>
      <c r="C682" s="500">
        <v>45214</v>
      </c>
      <c r="D682" s="501" t="s">
        <v>12</v>
      </c>
      <c r="E682" s="530" t="str">
        <f t="shared" ref="E682:F688" si="123">VLOOKUP(M682,Teams,2)</f>
        <v>NEW HAVEN AMERICANS</v>
      </c>
      <c r="F682" s="530" t="str">
        <f t="shared" si="123"/>
        <v>SHEBEEN FC</v>
      </c>
      <c r="G682" s="502">
        <v>23</v>
      </c>
      <c r="H682" s="503">
        <f t="shared" ref="H682:H687" si="124">VLOOKUP(E682,START_TIMES,2)</f>
        <v>0.41666666666666702</v>
      </c>
      <c r="I682" s="504" t="str">
        <f t="shared" ref="I682:I688" si="125">VLOOKUP(E682,FallFields1,2)</f>
        <v>Peck Place School (G), Orange</v>
      </c>
      <c r="J682" s="505" t="s">
        <v>953</v>
      </c>
      <c r="K682" s="16"/>
      <c r="M682" s="506" t="s">
        <v>117</v>
      </c>
      <c r="N682" s="506" t="s">
        <v>121</v>
      </c>
      <c r="P682" s="16"/>
      <c r="Q682" s="16"/>
    </row>
    <row r="683" spans="1:29" ht="12.75" customHeight="1" x14ac:dyDescent="0.35">
      <c r="A683" s="22">
        <v>680</v>
      </c>
      <c r="B683" s="463">
        <v>16</v>
      </c>
      <c r="C683" s="500">
        <v>45214</v>
      </c>
      <c r="D683" s="501" t="s">
        <v>12</v>
      </c>
      <c r="E683" s="530" t="str">
        <f t="shared" si="123"/>
        <v>NORTH BRANFORD 40</v>
      </c>
      <c r="F683" s="530" t="str">
        <f t="shared" si="123"/>
        <v>CLUB NAPOLI 40</v>
      </c>
      <c r="G683" s="502">
        <v>25</v>
      </c>
      <c r="H683" s="503">
        <v>0.33333333333333331</v>
      </c>
      <c r="I683" s="504" t="s">
        <v>719</v>
      </c>
      <c r="J683" s="505" t="s">
        <v>928</v>
      </c>
      <c r="K683" s="16"/>
      <c r="M683" s="506" t="s">
        <v>118</v>
      </c>
      <c r="N683" s="506" t="s">
        <v>112</v>
      </c>
      <c r="P683" s="16"/>
      <c r="Q683" s="16"/>
    </row>
    <row r="684" spans="1:29" ht="12.75" customHeight="1" x14ac:dyDescent="0.35">
      <c r="A684" s="22">
        <v>681</v>
      </c>
      <c r="B684" s="527">
        <v>16</v>
      </c>
      <c r="C684" s="500">
        <v>45214</v>
      </c>
      <c r="D684" s="501" t="s">
        <v>12</v>
      </c>
      <c r="E684" s="530" t="str">
        <f t="shared" si="123"/>
        <v xml:space="preserve">GUILFORD CELTIC </v>
      </c>
      <c r="F684" s="530" t="str">
        <f t="shared" si="123"/>
        <v>PAN ZONES</v>
      </c>
      <c r="G684" s="502">
        <v>61</v>
      </c>
      <c r="H684" s="503">
        <f t="shared" si="124"/>
        <v>0.41666666666666702</v>
      </c>
      <c r="I684" s="504" t="s">
        <v>919</v>
      </c>
      <c r="J684" s="505" t="s">
        <v>928</v>
      </c>
      <c r="K684" s="16"/>
      <c r="M684" s="506" t="s">
        <v>115</v>
      </c>
      <c r="N684" s="506" t="s">
        <v>120</v>
      </c>
      <c r="P684" s="16"/>
      <c r="Q684" s="16"/>
    </row>
    <row r="685" spans="1:29" ht="12.75" customHeight="1" x14ac:dyDescent="0.35">
      <c r="A685" s="22">
        <v>682</v>
      </c>
      <c r="B685" s="463">
        <v>16</v>
      </c>
      <c r="C685" s="500">
        <v>45214</v>
      </c>
      <c r="D685" s="501" t="s">
        <v>12</v>
      </c>
      <c r="E685" s="530" t="str">
        <f t="shared" si="123"/>
        <v>STAMFORD UNITED</v>
      </c>
      <c r="F685" s="530" t="str">
        <f t="shared" si="123"/>
        <v>WILTON WOLVES</v>
      </c>
      <c r="G685" s="502">
        <v>21</v>
      </c>
      <c r="H685" s="503">
        <f t="shared" si="124"/>
        <v>0.41666666666666702</v>
      </c>
      <c r="I685" s="504" t="str">
        <f t="shared" si="125"/>
        <v>West Beach Fields (T), Stamford</v>
      </c>
      <c r="J685" s="505"/>
      <c r="K685" s="16"/>
      <c r="M685" s="509" t="s">
        <v>122</v>
      </c>
      <c r="N685" s="509" t="s">
        <v>123</v>
      </c>
      <c r="P685" s="16"/>
      <c r="Q685" s="16"/>
    </row>
    <row r="686" spans="1:29" ht="12.75" customHeight="1" x14ac:dyDescent="0.35">
      <c r="A686" s="22">
        <v>683</v>
      </c>
      <c r="B686" s="463">
        <v>16</v>
      </c>
      <c r="C686" s="500">
        <v>45214</v>
      </c>
      <c r="D686" s="501" t="s">
        <v>12</v>
      </c>
      <c r="E686" s="530" t="str">
        <f t="shared" si="123"/>
        <v>LITCHFIELD COUNTY BLUES 40</v>
      </c>
      <c r="F686" s="530" t="str">
        <f t="shared" si="123"/>
        <v>BESA SC</v>
      </c>
      <c r="G686" s="502">
        <v>10</v>
      </c>
      <c r="H686" s="503">
        <f t="shared" si="124"/>
        <v>0.375</v>
      </c>
      <c r="I686" s="504" t="str">
        <f t="shared" si="125"/>
        <v>Torrington HS (T), Torrington</v>
      </c>
      <c r="J686" s="505"/>
      <c r="K686" s="16"/>
      <c r="M686" s="509" t="s">
        <v>116</v>
      </c>
      <c r="N686" s="509" t="s">
        <v>110</v>
      </c>
      <c r="P686" s="16"/>
      <c r="Q686" s="16"/>
    </row>
    <row r="687" spans="1:29" ht="12.75" customHeight="1" x14ac:dyDescent="0.35">
      <c r="A687" s="22">
        <v>684</v>
      </c>
      <c r="B687" s="463">
        <v>16</v>
      </c>
      <c r="C687" s="500">
        <v>45214</v>
      </c>
      <c r="D687" s="501" t="s">
        <v>12</v>
      </c>
      <c r="E687" s="530" t="str">
        <f t="shared" si="123"/>
        <v>BYE</v>
      </c>
      <c r="F687" s="530" t="str">
        <f t="shared" si="123"/>
        <v>GUILFORD BELL CURVE</v>
      </c>
      <c r="G687" s="526" t="s">
        <v>91</v>
      </c>
      <c r="H687" s="503" t="str">
        <f t="shared" si="124"/>
        <v>--</v>
      </c>
      <c r="I687" s="504" t="str">
        <f t="shared" si="125"/>
        <v>--</v>
      </c>
      <c r="J687" s="505"/>
      <c r="K687" s="16"/>
      <c r="M687" s="509" t="s">
        <v>111</v>
      </c>
      <c r="N687" s="509" t="s">
        <v>114</v>
      </c>
      <c r="P687" s="16"/>
      <c r="Q687" s="16"/>
    </row>
    <row r="688" spans="1:29" ht="12.75" customHeight="1" x14ac:dyDescent="0.35">
      <c r="A688" s="22">
        <v>685</v>
      </c>
      <c r="B688" s="463">
        <v>16</v>
      </c>
      <c r="C688" s="500">
        <v>45214</v>
      </c>
      <c r="D688" s="501" t="s">
        <v>12</v>
      </c>
      <c r="E688" s="530" t="str">
        <f t="shared" si="123"/>
        <v>NORTH HAVEN SC</v>
      </c>
      <c r="F688" s="530" t="str">
        <f t="shared" si="123"/>
        <v>DERBY QUITUS</v>
      </c>
      <c r="G688" s="502">
        <v>32</v>
      </c>
      <c r="H688" s="503">
        <v>0.33333333333333331</v>
      </c>
      <c r="I688" s="504" t="str">
        <f t="shared" si="125"/>
        <v>Memorial Field (G), North Haven</v>
      </c>
      <c r="J688" s="505" t="s">
        <v>950</v>
      </c>
      <c r="K688" s="16"/>
      <c r="M688" s="509" t="s">
        <v>119</v>
      </c>
      <c r="N688" s="509" t="s">
        <v>113</v>
      </c>
      <c r="P688" s="16"/>
      <c r="Q688" s="16"/>
    </row>
    <row r="689" spans="1:17" ht="12.75" customHeight="1" x14ac:dyDescent="0.35">
      <c r="A689" s="22">
        <v>686</v>
      </c>
      <c r="B689" s="324" t="s">
        <v>0</v>
      </c>
      <c r="C689" s="95" t="s">
        <v>0</v>
      </c>
      <c r="D689" s="325" t="s">
        <v>0</v>
      </c>
      <c r="E689" s="531" t="s">
        <v>0</v>
      </c>
      <c r="F689" s="532" t="s">
        <v>0</v>
      </c>
      <c r="G689" s="464" t="s">
        <v>0</v>
      </c>
      <c r="H689" s="374" t="s">
        <v>0</v>
      </c>
      <c r="I689" s="372" t="s">
        <v>0</v>
      </c>
      <c r="J689" s="326"/>
      <c r="K689" s="16"/>
      <c r="M689" s="85"/>
      <c r="N689" s="85"/>
      <c r="P689" s="16"/>
      <c r="Q689" s="16"/>
    </row>
    <row r="690" spans="1:17" ht="12.75" customHeight="1" x14ac:dyDescent="0.35">
      <c r="A690" s="22">
        <v>687</v>
      </c>
      <c r="B690" s="463">
        <v>16</v>
      </c>
      <c r="C690" s="95">
        <v>45214</v>
      </c>
      <c r="D690" s="63" t="s">
        <v>102</v>
      </c>
      <c r="E690" s="533" t="str">
        <f t="shared" ref="E690:F695" si="126">VLOOKUP(M690,Teams,2)</f>
        <v>DOCKSIDE SC</v>
      </c>
      <c r="F690" s="533" t="str">
        <f t="shared" si="126"/>
        <v>FAIRFIELD GAC 50</v>
      </c>
      <c r="G690" s="464">
        <v>23</v>
      </c>
      <c r="H690" s="369">
        <f>VLOOKUP(E690,START_TIMES,2)</f>
        <v>0.41666666666666702</v>
      </c>
      <c r="I690" s="370" t="str">
        <f>VLOOKUP(E690,FallFields1,2)</f>
        <v>Foran HS KMT (T), Milford</v>
      </c>
      <c r="J690" s="73"/>
      <c r="K690" s="16"/>
      <c r="M690" s="330" t="s">
        <v>125</v>
      </c>
      <c r="N690" s="330" t="s">
        <v>127</v>
      </c>
      <c r="P690" s="16"/>
      <c r="Q690" s="16"/>
    </row>
    <row r="691" spans="1:17" ht="12.75" customHeight="1" x14ac:dyDescent="0.35">
      <c r="A691" s="22">
        <v>688</v>
      </c>
      <c r="B691" s="463">
        <v>16</v>
      </c>
      <c r="C691" s="95">
        <v>45214</v>
      </c>
      <c r="D691" s="63" t="s">
        <v>102</v>
      </c>
      <c r="E691" s="533" t="str">
        <f t="shared" si="126"/>
        <v>CHESHIRE AZZURRI</v>
      </c>
      <c r="F691" s="533" t="str">
        <f t="shared" si="126"/>
        <v>GREENWICH PUMAS FC 50</v>
      </c>
      <c r="G691" s="464" t="s">
        <v>964</v>
      </c>
      <c r="H691" s="369">
        <f>VLOOKUP(E691,START_TIMES,2)</f>
        <v>0.41666666666666669</v>
      </c>
      <c r="I691" s="370" t="str">
        <f>VLOOKUP(E691,FallFields1,2)</f>
        <v>Quinnipiac Park (G), Cheshire</v>
      </c>
      <c r="J691" s="73" t="s">
        <v>950</v>
      </c>
      <c r="K691" s="16"/>
      <c r="M691" s="330" t="s">
        <v>124</v>
      </c>
      <c r="N691" s="330" t="s">
        <v>128</v>
      </c>
      <c r="P691" s="16"/>
      <c r="Q691" s="16"/>
    </row>
    <row r="692" spans="1:17" ht="12.75" customHeight="1" x14ac:dyDescent="0.35">
      <c r="A692" s="22">
        <v>689</v>
      </c>
      <c r="B692" s="463">
        <v>16</v>
      </c>
      <c r="C692" s="515">
        <v>45214</v>
      </c>
      <c r="D692" s="516" t="s">
        <v>102</v>
      </c>
      <c r="E692" s="542" t="str">
        <f t="shared" si="126"/>
        <v>NEW FAIRFIELD UNITED</v>
      </c>
      <c r="F692" s="542" t="str">
        <f t="shared" si="126"/>
        <v>NORWALK MARINERS LEGENDS</v>
      </c>
      <c r="G692" s="464" t="s">
        <v>1021</v>
      </c>
      <c r="H692" s="518">
        <f>VLOOKUP(E692,START_TIMES,2)</f>
        <v>0.41666666666666669</v>
      </c>
      <c r="I692" s="517" t="str">
        <f>VLOOKUP(E692,FallFields1,2)</f>
        <v>New Fairfield HS (T), New Fairfield</v>
      </c>
      <c r="J692" s="73" t="s">
        <v>1019</v>
      </c>
      <c r="K692" s="16"/>
      <c r="M692" s="330" t="s">
        <v>129</v>
      </c>
      <c r="N692" s="330" t="s">
        <v>130</v>
      </c>
      <c r="P692" s="16"/>
      <c r="Q692" s="16"/>
    </row>
    <row r="693" spans="1:17" ht="12.75" customHeight="1" x14ac:dyDescent="0.35">
      <c r="A693" s="22">
        <v>690</v>
      </c>
      <c r="B693" s="463">
        <v>16</v>
      </c>
      <c r="C693" s="95">
        <v>45214</v>
      </c>
      <c r="D693" s="63" t="s">
        <v>102</v>
      </c>
      <c r="E693" s="533" t="str">
        <f t="shared" si="126"/>
        <v>DYNAMO SC</v>
      </c>
      <c r="F693" s="533" t="str">
        <f t="shared" si="126"/>
        <v>VASCO DA GAMA 50</v>
      </c>
      <c r="G693" s="464">
        <v>15</v>
      </c>
      <c r="H693" s="369">
        <v>0.33333333333333331</v>
      </c>
      <c r="I693" s="370" t="s">
        <v>695</v>
      </c>
      <c r="J693" s="73" t="s">
        <v>1024</v>
      </c>
      <c r="K693" s="16"/>
      <c r="M693" s="330" t="s">
        <v>126</v>
      </c>
      <c r="N693" s="330" t="s">
        <v>133</v>
      </c>
      <c r="P693" s="16"/>
      <c r="Q693" s="16"/>
    </row>
    <row r="694" spans="1:17" ht="12.75" customHeight="1" x14ac:dyDescent="0.35">
      <c r="A694" s="22">
        <v>691</v>
      </c>
      <c r="B694" s="463">
        <v>16</v>
      </c>
      <c r="C694" s="95">
        <v>45214</v>
      </c>
      <c r="D694" s="63" t="s">
        <v>102</v>
      </c>
      <c r="E694" s="533" t="str">
        <f t="shared" si="126"/>
        <v>POLONIA FALCON STARS FC</v>
      </c>
      <c r="F694" s="533" t="str">
        <f t="shared" si="126"/>
        <v>STAMFORD CITY</v>
      </c>
      <c r="G694" s="464" t="s">
        <v>996</v>
      </c>
      <c r="H694" s="369">
        <f>VLOOKUP(E694,START_TIMES,2)</f>
        <v>0.33333333333333331</v>
      </c>
      <c r="I694" s="370" t="str">
        <f>VLOOKUP(E694,FallFields1,2)</f>
        <v>Falcon Field (G), New Britain</v>
      </c>
      <c r="J694" s="73" t="s">
        <v>1034</v>
      </c>
      <c r="K694" s="16"/>
      <c r="M694" s="330" t="s">
        <v>131</v>
      </c>
      <c r="N694" s="330" t="s">
        <v>132</v>
      </c>
      <c r="P694" s="16"/>
      <c r="Q694" s="16"/>
    </row>
    <row r="695" spans="1:17" ht="12.75" customHeight="1" x14ac:dyDescent="0.35">
      <c r="A695" s="22">
        <v>692</v>
      </c>
      <c r="B695" s="324" t="s">
        <v>0</v>
      </c>
      <c r="C695" s="95">
        <v>45214</v>
      </c>
      <c r="D695" s="63" t="s">
        <v>102</v>
      </c>
      <c r="E695" s="533" t="str">
        <f t="shared" si="126"/>
        <v>POLONIA FALCON STARS FC</v>
      </c>
      <c r="F695" s="533" t="str">
        <f t="shared" si="126"/>
        <v>NORWALK MARINERS LEGENDS</v>
      </c>
      <c r="G695" s="464">
        <v>50</v>
      </c>
      <c r="H695" s="369">
        <f>VLOOKUP(E695,START_TIMES,2)</f>
        <v>0.33333333333333331</v>
      </c>
      <c r="I695" s="370" t="str">
        <f>VLOOKUP(E695,FallFields1,2)</f>
        <v>Falcon Field (G), New Britain</v>
      </c>
      <c r="J695" s="73" t="s">
        <v>1050</v>
      </c>
      <c r="K695" s="16"/>
      <c r="M695" s="330" t="s">
        <v>131</v>
      </c>
      <c r="N695" s="330" t="s">
        <v>130</v>
      </c>
      <c r="P695" s="16"/>
      <c r="Q695" s="16"/>
    </row>
    <row r="696" spans="1:17" ht="12.75" customHeight="1" x14ac:dyDescent="0.35">
      <c r="A696" s="22"/>
      <c r="B696" s="324" t="s">
        <v>0</v>
      </c>
      <c r="C696" s="95" t="s">
        <v>0</v>
      </c>
      <c r="D696" s="325" t="s">
        <v>0</v>
      </c>
      <c r="E696" s="531" t="s">
        <v>0</v>
      </c>
      <c r="F696" s="532" t="s">
        <v>0</v>
      </c>
      <c r="G696" s="464" t="s">
        <v>0</v>
      </c>
      <c r="H696" s="374" t="s">
        <v>0</v>
      </c>
      <c r="I696" s="372" t="s">
        <v>0</v>
      </c>
      <c r="J696" s="326" t="s">
        <v>0</v>
      </c>
      <c r="K696" s="16"/>
      <c r="M696" s="85"/>
      <c r="N696" s="85"/>
      <c r="P696" s="16"/>
      <c r="Q696" s="16"/>
    </row>
    <row r="697" spans="1:17" ht="12.75" customHeight="1" thickBot="1" x14ac:dyDescent="0.4">
      <c r="A697" s="22">
        <v>693</v>
      </c>
      <c r="B697" s="463">
        <v>16</v>
      </c>
      <c r="C697" s="95">
        <v>45214</v>
      </c>
      <c r="D697" s="306" t="s">
        <v>890</v>
      </c>
      <c r="E697" s="533" t="str">
        <f t="shared" ref="E697:F699" si="127">VLOOKUP(M697,Teams,2)</f>
        <v>NORWALK SPORT COLOMBIA 50</v>
      </c>
      <c r="F697" s="533" t="str">
        <f t="shared" si="127"/>
        <v>GREENWICH FC 50</v>
      </c>
      <c r="G697" s="464">
        <v>13</v>
      </c>
      <c r="H697" s="369">
        <v>0.33333333333333331</v>
      </c>
      <c r="I697" s="370" t="str">
        <f>VLOOKUP(E697,FallFields1,2)</f>
        <v>Nathan Hale MS (T), Norwalk</v>
      </c>
      <c r="J697" s="73" t="s">
        <v>950</v>
      </c>
      <c r="K697" s="16"/>
      <c r="M697" s="340" t="s">
        <v>141</v>
      </c>
      <c r="N697" s="340" t="s">
        <v>136</v>
      </c>
      <c r="P697" s="16"/>
      <c r="Q697" s="16"/>
    </row>
    <row r="698" spans="1:17" ht="12.75" customHeight="1" thickTop="1" thickBot="1" x14ac:dyDescent="0.4">
      <c r="A698" s="22">
        <v>694</v>
      </c>
      <c r="B698" s="463">
        <v>16</v>
      </c>
      <c r="C698" s="95">
        <v>45214</v>
      </c>
      <c r="D698" s="306" t="s">
        <v>890</v>
      </c>
      <c r="E698" s="533" t="str">
        <f t="shared" si="127"/>
        <v>EAST HAVEN SC</v>
      </c>
      <c r="F698" s="533" t="str">
        <f t="shared" si="127"/>
        <v>REBELS UNITED</v>
      </c>
      <c r="G698" s="420" t="s">
        <v>204</v>
      </c>
      <c r="H698" s="369">
        <f>VLOOKUP(E698,START_TIMES,2)</f>
        <v>0.41666666666666702</v>
      </c>
      <c r="I698" s="370" t="str">
        <f>VLOOKUP(E698,FallFields1,2)</f>
        <v>East Haven MS (G), East Haven</v>
      </c>
      <c r="J698" s="73" t="s">
        <v>1049</v>
      </c>
      <c r="K698" s="16"/>
      <c r="M698" s="340" t="s">
        <v>134</v>
      </c>
      <c r="N698" s="340" t="s">
        <v>142</v>
      </c>
      <c r="P698" s="16"/>
      <c r="Q698" s="16"/>
    </row>
    <row r="699" spans="1:17" ht="12.75" customHeight="1" thickTop="1" x14ac:dyDescent="0.35">
      <c r="A699" s="22">
        <v>695</v>
      </c>
      <c r="B699" s="463">
        <v>16</v>
      </c>
      <c r="C699" s="95">
        <v>45214</v>
      </c>
      <c r="D699" s="306" t="s">
        <v>890</v>
      </c>
      <c r="E699" s="533" t="str">
        <f t="shared" si="127"/>
        <v>GREENWICH PFC</v>
      </c>
      <c r="F699" s="533" t="str">
        <f t="shared" si="127"/>
        <v>WESTPORT FC</v>
      </c>
      <c r="G699" s="464" t="s">
        <v>959</v>
      </c>
      <c r="H699" s="369">
        <f>VLOOKUP(E699,START_TIMES,2)</f>
        <v>0.33333333333333331</v>
      </c>
      <c r="I699" s="370" t="s">
        <v>1022</v>
      </c>
      <c r="J699" s="73"/>
      <c r="K699" s="16"/>
      <c r="M699" s="340" t="s">
        <v>138</v>
      </c>
      <c r="N699" s="340" t="s">
        <v>144</v>
      </c>
      <c r="P699" s="16"/>
      <c r="Q699" s="16"/>
    </row>
    <row r="700" spans="1:17" ht="12.75" customHeight="1" x14ac:dyDescent="0.35">
      <c r="A700" s="22">
        <v>696</v>
      </c>
      <c r="B700" s="257"/>
      <c r="C700" s="95"/>
      <c r="D700" s="325" t="s">
        <v>0</v>
      </c>
      <c r="E700" s="531" t="s">
        <v>0</v>
      </c>
      <c r="F700" s="532" t="s">
        <v>0</v>
      </c>
      <c r="G700" s="464" t="s">
        <v>0</v>
      </c>
      <c r="H700" s="374" t="s">
        <v>0</v>
      </c>
      <c r="I700" s="372" t="s">
        <v>0</v>
      </c>
      <c r="J700" s="326"/>
      <c r="K700" s="16"/>
      <c r="M700" s="85"/>
      <c r="N700" s="85"/>
      <c r="P700" s="16"/>
      <c r="Q700" s="16"/>
    </row>
    <row r="701" spans="1:17" ht="12.75" customHeight="1" x14ac:dyDescent="0.35">
      <c r="A701" s="22">
        <v>697</v>
      </c>
      <c r="B701" s="463">
        <v>16</v>
      </c>
      <c r="C701" s="95">
        <v>45214</v>
      </c>
      <c r="D701" s="68" t="s">
        <v>891</v>
      </c>
      <c r="E701" s="533" t="str">
        <f t="shared" ref="E701:F703" si="128">VLOOKUP(M701,Teams,2)</f>
        <v>SOUTHEAST CT</v>
      </c>
      <c r="F701" s="533" t="str">
        <f t="shared" si="128"/>
        <v>GUILFORD BLACK EAGLES</v>
      </c>
      <c r="G701" s="464">
        <v>23</v>
      </c>
      <c r="H701" s="369">
        <v>0.4375</v>
      </c>
      <c r="I701" s="370" t="str">
        <f>VLOOKUP(E701,FallFields1,2)</f>
        <v>Killingworth Rec Park (G), Killingworth</v>
      </c>
      <c r="J701" s="73" t="s">
        <v>950</v>
      </c>
      <c r="K701" s="16"/>
      <c r="M701" s="456" t="s">
        <v>149</v>
      </c>
      <c r="N701" s="456" t="s">
        <v>147</v>
      </c>
      <c r="P701" s="16"/>
      <c r="Q701" s="16"/>
    </row>
    <row r="702" spans="1:17" ht="12.75" customHeight="1" x14ac:dyDescent="0.35">
      <c r="A702" s="22">
        <v>698</v>
      </c>
      <c r="B702" s="463">
        <v>16</v>
      </c>
      <c r="C702" s="95">
        <v>45214</v>
      </c>
      <c r="D702" s="68" t="s">
        <v>891</v>
      </c>
      <c r="E702" s="533" t="str">
        <f t="shared" si="128"/>
        <v>CLUB NAPOLI 50</v>
      </c>
      <c r="F702" s="533" t="str">
        <f t="shared" si="128"/>
        <v>VASCO DA GAMA 60</v>
      </c>
      <c r="G702" s="464">
        <v>63</v>
      </c>
      <c r="H702" s="369">
        <f>VLOOKUP(E702,START_TIMES,2)</f>
        <v>0.41666666666666702</v>
      </c>
      <c r="I702" s="370" t="str">
        <f>VLOOKUP(E702,FallFields1,2)</f>
        <v>North Farms Park (G), North Branford</v>
      </c>
      <c r="J702" s="73"/>
      <c r="K702" s="16"/>
      <c r="M702" s="456" t="s">
        <v>146</v>
      </c>
      <c r="N702" s="456" t="s">
        <v>135</v>
      </c>
      <c r="P702" s="16"/>
      <c r="Q702" s="16"/>
    </row>
    <row r="703" spans="1:17" ht="12.75" customHeight="1" x14ac:dyDescent="0.35">
      <c r="A703" s="22">
        <v>699</v>
      </c>
      <c r="B703" s="463" t="s">
        <v>947</v>
      </c>
      <c r="C703" s="95">
        <v>45214</v>
      </c>
      <c r="D703" s="68" t="s">
        <v>891</v>
      </c>
      <c r="E703" s="533" t="str">
        <f t="shared" si="128"/>
        <v>NORTH BRANFORD LEGENDS</v>
      </c>
      <c r="F703" s="533" t="str">
        <f t="shared" si="128"/>
        <v>ZIMMITTI SC</v>
      </c>
      <c r="G703" s="464">
        <v>12</v>
      </c>
      <c r="H703" s="369">
        <f>VLOOKUP(E703,START_TIMES,2)</f>
        <v>0.41666666666666669</v>
      </c>
      <c r="I703" s="370" t="str">
        <f>VLOOKUP(E703,FallFields1,2)</f>
        <v>Northford Park (G), Northford</v>
      </c>
      <c r="J703" s="73"/>
      <c r="K703" s="16"/>
      <c r="M703" s="456" t="s">
        <v>148</v>
      </c>
      <c r="N703" s="456" t="s">
        <v>137</v>
      </c>
      <c r="P703" s="16"/>
      <c r="Q703" s="16"/>
    </row>
    <row r="704" spans="1:17" ht="12.75" customHeight="1" x14ac:dyDescent="0.35">
      <c r="A704" s="22">
        <v>700</v>
      </c>
      <c r="B704" s="324" t="s">
        <v>0</v>
      </c>
      <c r="C704" s="95" t="s">
        <v>0</v>
      </c>
      <c r="D704" s="325" t="s">
        <v>0</v>
      </c>
      <c r="E704" s="531" t="s">
        <v>0</v>
      </c>
      <c r="F704" s="532" t="s">
        <v>0</v>
      </c>
      <c r="G704" s="464" t="s">
        <v>0</v>
      </c>
      <c r="H704" s="374" t="s">
        <v>0</v>
      </c>
      <c r="I704" s="372" t="s">
        <v>0</v>
      </c>
      <c r="J704" s="326"/>
      <c r="K704" s="16"/>
      <c r="M704" s="85"/>
      <c r="N704" s="85"/>
      <c r="P704" s="16"/>
      <c r="Q704" s="16"/>
    </row>
    <row r="705" spans="1:29" ht="12.75" customHeight="1" x14ac:dyDescent="0.35">
      <c r="A705" s="22">
        <v>701</v>
      </c>
      <c r="B705" s="463">
        <v>17</v>
      </c>
      <c r="C705" s="95">
        <v>45221</v>
      </c>
      <c r="D705" s="69" t="s">
        <v>10</v>
      </c>
      <c r="E705" s="533" t="str">
        <f t="shared" ref="E705:F709" si="129">VLOOKUP(M705,Teams,2)</f>
        <v>STAMFORD FC</v>
      </c>
      <c r="F705" s="533" t="str">
        <f t="shared" si="129"/>
        <v>CLINTON FC 30</v>
      </c>
      <c r="G705" s="464" t="s">
        <v>969</v>
      </c>
      <c r="H705" s="369">
        <v>0.33333333333333331</v>
      </c>
      <c r="I705" s="370" t="str">
        <f>VLOOKUP(E705,FallFields1,2)</f>
        <v>West Beach Fields (T), Stamford</v>
      </c>
      <c r="J705" s="73"/>
      <c r="K705" s="16"/>
      <c r="M705" s="85" t="s">
        <v>95</v>
      </c>
      <c r="N705" s="85" t="s">
        <v>97</v>
      </c>
      <c r="P705" s="16"/>
      <c r="Q705" s="16"/>
    </row>
    <row r="706" spans="1:29" ht="12.75" customHeight="1" x14ac:dyDescent="0.35">
      <c r="A706" s="22">
        <v>702</v>
      </c>
      <c r="B706" s="463">
        <v>17</v>
      </c>
      <c r="C706" s="95">
        <v>45221</v>
      </c>
      <c r="D706" s="69" t="s">
        <v>10</v>
      </c>
      <c r="E706" s="533" t="str">
        <f t="shared" si="129"/>
        <v>CLUB NAPOLI 30</v>
      </c>
      <c r="F706" s="533" t="str">
        <f t="shared" si="129"/>
        <v>NORWALK FC</v>
      </c>
      <c r="G706" s="464">
        <v>10</v>
      </c>
      <c r="H706" s="369">
        <v>0.375</v>
      </c>
      <c r="I706" s="370" t="str">
        <f>VLOOKUP(E706,FallFields1,2)</f>
        <v>Choate Rosemary Hall (T), Wallingford</v>
      </c>
      <c r="J706" s="73"/>
      <c r="K706" s="16"/>
      <c r="M706" s="85" t="s">
        <v>96</v>
      </c>
      <c r="N706" s="85" t="s">
        <v>100</v>
      </c>
      <c r="P706" s="16"/>
      <c r="Q706" s="16"/>
    </row>
    <row r="707" spans="1:29" ht="12.75" customHeight="1" x14ac:dyDescent="0.35">
      <c r="A707" s="22">
        <v>703</v>
      </c>
      <c r="B707" s="463">
        <v>17</v>
      </c>
      <c r="C707" s="515">
        <v>45221</v>
      </c>
      <c r="D707" s="528" t="s">
        <v>10</v>
      </c>
      <c r="E707" s="542" t="str">
        <f t="shared" si="129"/>
        <v>GREENWICH FC 30</v>
      </c>
      <c r="F707" s="542" t="str">
        <f t="shared" si="129"/>
        <v>VASCO DA GAMA 30</v>
      </c>
      <c r="G707" s="464" t="s">
        <v>1021</v>
      </c>
      <c r="H707" s="518">
        <f>VLOOKUP(E707,START_TIMES,2)</f>
        <v>0.33333333333333331</v>
      </c>
      <c r="I707" s="517" t="s">
        <v>945</v>
      </c>
      <c r="J707" s="73" t="s">
        <v>1052</v>
      </c>
      <c r="K707" s="16"/>
      <c r="M707" s="85" t="s">
        <v>99</v>
      </c>
      <c r="N707" s="85" t="s">
        <v>101</v>
      </c>
      <c r="P707" s="16"/>
      <c r="Q707" s="16"/>
    </row>
    <row r="708" spans="1:29" ht="12.75" customHeight="1" x14ac:dyDescent="0.35">
      <c r="A708" s="22">
        <v>704</v>
      </c>
      <c r="B708" s="527">
        <v>17</v>
      </c>
      <c r="C708" s="95">
        <v>45221</v>
      </c>
      <c r="D708" s="69" t="s">
        <v>10</v>
      </c>
      <c r="E708" s="533" t="str">
        <f t="shared" si="129"/>
        <v>NORTH BRANFORD 30</v>
      </c>
      <c r="F708" s="533" t="str">
        <f t="shared" si="129"/>
        <v>DANBURY UNITED</v>
      </c>
      <c r="G708" s="464">
        <v>11</v>
      </c>
      <c r="H708" s="369">
        <f>VLOOKUP(E708,START_TIMES,2)</f>
        <v>0.41666666666666702</v>
      </c>
      <c r="I708" s="370" t="s">
        <v>1051</v>
      </c>
      <c r="J708" s="73" t="s">
        <v>928</v>
      </c>
      <c r="K708" s="16"/>
      <c r="M708" s="85" t="s">
        <v>98</v>
      </c>
      <c r="N708" s="85" t="s">
        <v>93</v>
      </c>
      <c r="P708" s="16"/>
      <c r="Q708" s="16"/>
    </row>
    <row r="709" spans="1:29" ht="12.75" customHeight="1" x14ac:dyDescent="0.35">
      <c r="A709" s="22">
        <v>705</v>
      </c>
      <c r="B709" s="463">
        <v>17</v>
      </c>
      <c r="C709" s="95">
        <v>45221</v>
      </c>
      <c r="D709" s="69" t="s">
        <v>10</v>
      </c>
      <c r="E709" s="533" t="str">
        <f t="shared" si="129"/>
        <v>NEWTOWN SALTY DOGS</v>
      </c>
      <c r="F709" s="533" t="str">
        <f t="shared" si="129"/>
        <v>HAMDEN ALL STARS</v>
      </c>
      <c r="G709" s="464" t="s">
        <v>970</v>
      </c>
      <c r="H709" s="369">
        <f>VLOOKUP(E709,START_TIMES,2)</f>
        <v>0.33333333333333331</v>
      </c>
      <c r="I709" s="370" t="s">
        <v>955</v>
      </c>
      <c r="J709" s="73" t="s">
        <v>928</v>
      </c>
      <c r="K709" s="16"/>
      <c r="M709" s="85" t="s">
        <v>92</v>
      </c>
      <c r="N709" s="85" t="s">
        <v>94</v>
      </c>
      <c r="P709" s="16"/>
      <c r="Q709" s="16"/>
    </row>
    <row r="710" spans="1:29" ht="12.75" customHeight="1" x14ac:dyDescent="0.35">
      <c r="A710" s="22">
        <v>706</v>
      </c>
      <c r="B710" s="324" t="s">
        <v>0</v>
      </c>
      <c r="C710" s="95"/>
      <c r="D710" s="325" t="s">
        <v>0</v>
      </c>
      <c r="E710" s="531" t="s">
        <v>0</v>
      </c>
      <c r="F710" s="532" t="s">
        <v>0</v>
      </c>
      <c r="G710" s="464" t="s">
        <v>0</v>
      </c>
      <c r="H710" s="374" t="s">
        <v>0</v>
      </c>
      <c r="I710" s="372" t="s">
        <v>0</v>
      </c>
      <c r="J710" s="326"/>
      <c r="K710" s="16"/>
      <c r="M710" s="85"/>
      <c r="N710" s="85"/>
      <c r="P710" s="16"/>
      <c r="Q710" s="16"/>
    </row>
    <row r="711" spans="1:29" ht="12.75" customHeight="1" x14ac:dyDescent="0.35">
      <c r="A711" s="22">
        <v>707</v>
      </c>
      <c r="B711" s="527">
        <v>17</v>
      </c>
      <c r="C711" s="95">
        <v>45221</v>
      </c>
      <c r="D711" s="66" t="s">
        <v>175</v>
      </c>
      <c r="E711" s="533" t="str">
        <f t="shared" ref="E711:F715" si="130">VLOOKUP(M711,Teams,2)</f>
        <v>SHELTON FC</v>
      </c>
      <c r="F711" s="533" t="str">
        <f t="shared" si="130"/>
        <v>COYOTES FC</v>
      </c>
      <c r="G711" s="464">
        <v>30</v>
      </c>
      <c r="H711" s="369">
        <f>VLOOKUP(E711,START_TIMES,2)</f>
        <v>0.33333333333333331</v>
      </c>
      <c r="I711" s="370" t="s">
        <v>900</v>
      </c>
      <c r="J711" s="73" t="s">
        <v>928</v>
      </c>
      <c r="K711" s="16"/>
      <c r="M711" s="197" t="s">
        <v>158</v>
      </c>
      <c r="N711" s="197" t="s">
        <v>150</v>
      </c>
      <c r="P711" s="16"/>
      <c r="Q711" s="16"/>
    </row>
    <row r="712" spans="1:29" ht="12.75" customHeight="1" x14ac:dyDescent="0.35">
      <c r="A712" s="22">
        <v>708</v>
      </c>
      <c r="B712" s="463">
        <v>17</v>
      </c>
      <c r="C712" s="95">
        <v>45221</v>
      </c>
      <c r="D712" s="66" t="s">
        <v>175</v>
      </c>
      <c r="E712" s="533" t="str">
        <f t="shared" si="130"/>
        <v>ELITE FC</v>
      </c>
      <c r="F712" s="533" t="str">
        <f t="shared" si="130"/>
        <v>QPR</v>
      </c>
      <c r="G712" s="464" t="s">
        <v>969</v>
      </c>
      <c r="H712" s="369">
        <f>VLOOKUP(E712,START_TIMES,2)</f>
        <v>0.33333333333333331</v>
      </c>
      <c r="I712" s="370" t="str">
        <f>VLOOKUP(E712,FallFields1,2)</f>
        <v>Foran HS KMT (T), Milford</v>
      </c>
      <c r="J712" s="73"/>
      <c r="K712" s="16"/>
      <c r="M712" s="197" t="s">
        <v>151</v>
      </c>
      <c r="N712" s="197" t="s">
        <v>157</v>
      </c>
      <c r="P712" s="16"/>
      <c r="Q712" s="16"/>
    </row>
    <row r="713" spans="1:29" ht="12.75" customHeight="1" x14ac:dyDescent="0.35">
      <c r="A713" s="22">
        <v>709</v>
      </c>
      <c r="B713" s="463">
        <v>17</v>
      </c>
      <c r="C713" s="95">
        <v>45221</v>
      </c>
      <c r="D713" s="66" t="s">
        <v>175</v>
      </c>
      <c r="E713" s="533" t="str">
        <f t="shared" si="130"/>
        <v>LITCHFIELD COUNTY BLUES 30</v>
      </c>
      <c r="F713" s="533" t="str">
        <f t="shared" si="130"/>
        <v>TRINITY FC</v>
      </c>
      <c r="G713" s="464">
        <v>11</v>
      </c>
      <c r="H713" s="369">
        <f>VLOOKUP(E713,START_TIMES,2)</f>
        <v>0.375</v>
      </c>
      <c r="I713" s="370" t="str">
        <f>VLOOKUP(E713,FallFields1,2)</f>
        <v>New Milford HS (T), New Milford</v>
      </c>
      <c r="J713" s="73"/>
      <c r="K713" s="16"/>
      <c r="M713" s="197" t="s">
        <v>153</v>
      </c>
      <c r="N713" s="197" t="s">
        <v>159</v>
      </c>
      <c r="P713" s="16"/>
      <c r="Q713" s="16"/>
    </row>
    <row r="714" spans="1:29" ht="12.75" customHeight="1" thickBot="1" x14ac:dyDescent="0.4">
      <c r="A714" s="22">
        <v>710</v>
      </c>
      <c r="B714" s="463">
        <v>17</v>
      </c>
      <c r="C714" s="95">
        <v>45221</v>
      </c>
      <c r="D714" s="66" t="s">
        <v>175</v>
      </c>
      <c r="E714" s="533" t="str">
        <f t="shared" si="130"/>
        <v>NAUGATUCK FUSION</v>
      </c>
      <c r="F714" s="533" t="str">
        <f t="shared" si="130"/>
        <v>FC CALDO VERDE</v>
      </c>
      <c r="G714" s="464">
        <v>71</v>
      </c>
      <c r="H714" s="369">
        <f>VLOOKUP(E714,START_TIMES,2)</f>
        <v>0.41666666666666702</v>
      </c>
      <c r="I714" s="370" t="str">
        <f>VLOOKUP(E714,FallFields1,2)</f>
        <v>City Hill MS (G), Naugatuck</v>
      </c>
      <c r="J714" s="73"/>
      <c r="K714" s="16"/>
      <c r="M714" s="197" t="s">
        <v>156</v>
      </c>
      <c r="N714" s="197" t="s">
        <v>152</v>
      </c>
      <c r="P714" s="16"/>
      <c r="Q714" s="16"/>
    </row>
    <row r="715" spans="1:29" ht="13" customHeight="1" thickTop="1" thickBot="1" x14ac:dyDescent="0.4">
      <c r="A715" s="22">
        <v>711</v>
      </c>
      <c r="B715" s="463">
        <v>17</v>
      </c>
      <c r="C715" s="95">
        <v>45221</v>
      </c>
      <c r="D715" s="66" t="s">
        <v>175</v>
      </c>
      <c r="E715" s="533" t="str">
        <f t="shared" si="130"/>
        <v>MILFORD TUESDAY</v>
      </c>
      <c r="F715" s="533" t="str">
        <f t="shared" si="130"/>
        <v>MILFORD AMIGOS</v>
      </c>
      <c r="G715" s="420" t="s">
        <v>204</v>
      </c>
      <c r="H715" s="369">
        <f>VLOOKUP(E715,START_TIMES,2)</f>
        <v>0.33333333333333331</v>
      </c>
      <c r="I715" s="370" t="str">
        <f>VLOOKUP(E715,FallFields1,2)</f>
        <v>Witek Park (G), Derby</v>
      </c>
      <c r="J715" s="73" t="s">
        <v>1053</v>
      </c>
      <c r="K715" s="16"/>
      <c r="M715" s="197" t="s">
        <v>155</v>
      </c>
      <c r="N715" s="197" t="s">
        <v>154</v>
      </c>
      <c r="P715" s="16"/>
      <c r="Q715" s="16"/>
    </row>
    <row r="716" spans="1:29" ht="12.75" customHeight="1" thickTop="1" x14ac:dyDescent="0.35">
      <c r="A716" s="22">
        <v>712</v>
      </c>
      <c r="B716" s="324" t="s">
        <v>0</v>
      </c>
      <c r="C716" s="95"/>
      <c r="D716" s="325" t="s">
        <v>0</v>
      </c>
      <c r="E716" s="531" t="s">
        <v>0</v>
      </c>
      <c r="F716" s="532" t="s">
        <v>0</v>
      </c>
      <c r="G716" s="464" t="s">
        <v>0</v>
      </c>
      <c r="H716" s="374" t="s">
        <v>0</v>
      </c>
      <c r="I716" s="372" t="s">
        <v>0</v>
      </c>
      <c r="J716" s="326"/>
      <c r="K716" s="16"/>
      <c r="M716" s="85"/>
      <c r="N716" s="85"/>
      <c r="P716" s="16"/>
      <c r="Q716" s="16"/>
    </row>
    <row r="717" spans="1:29" ht="12.75" customHeight="1" x14ac:dyDescent="0.35">
      <c r="A717" s="22">
        <v>713</v>
      </c>
      <c r="B717" s="463">
        <v>17</v>
      </c>
      <c r="C717" s="95">
        <v>45221</v>
      </c>
      <c r="D717" s="65" t="s">
        <v>11</v>
      </c>
      <c r="E717" s="533" t="str">
        <f t="shared" ref="E717:F721" si="131">VLOOKUP(M717,Teams,2)</f>
        <v>VASCO DA GAMA 40</v>
      </c>
      <c r="F717" s="533" t="str">
        <f t="shared" si="131"/>
        <v>CLINTON FC 40</v>
      </c>
      <c r="G717" s="464" t="s">
        <v>959</v>
      </c>
      <c r="H717" s="369">
        <v>0.33333333333333331</v>
      </c>
      <c r="I717" s="370" t="str">
        <f>VLOOKUP(E717,FallFields1,2)</f>
        <v>Veterans Memorial Park (T), Bridgeport</v>
      </c>
      <c r="J717" s="73" t="s">
        <v>928</v>
      </c>
      <c r="K717" s="16"/>
      <c r="M717" s="359" t="s">
        <v>108</v>
      </c>
      <c r="N717" s="359" t="s">
        <v>160</v>
      </c>
      <c r="P717" s="16"/>
      <c r="Q717" s="16"/>
    </row>
    <row r="718" spans="1:29" ht="12.75" customHeight="1" x14ac:dyDescent="0.35">
      <c r="A718" s="22">
        <v>714</v>
      </c>
      <c r="B718" s="463">
        <v>17</v>
      </c>
      <c r="C718" s="95">
        <v>45221</v>
      </c>
      <c r="D718" s="65" t="s">
        <v>11</v>
      </c>
      <c r="E718" s="533" t="str">
        <f t="shared" si="131"/>
        <v>FAIRFIELD GAC 40</v>
      </c>
      <c r="F718" s="533" t="str">
        <f t="shared" si="131"/>
        <v>STORM FC</v>
      </c>
      <c r="G718" s="464">
        <v>91</v>
      </c>
      <c r="H718" s="369">
        <v>0.33333333333333331</v>
      </c>
      <c r="I718" s="370" t="str">
        <f>VLOOKUP(E718,FallFields1,2)</f>
        <v>Ludlowe HS (T), Fairfield</v>
      </c>
      <c r="J718" s="73"/>
      <c r="K718" s="16"/>
      <c r="M718" s="359" t="s">
        <v>161</v>
      </c>
      <c r="N718" s="359" t="s">
        <v>107</v>
      </c>
      <c r="P718" s="16"/>
      <c r="Q718" s="16"/>
    </row>
    <row r="719" spans="1:29" ht="12.75" customHeight="1" thickBot="1" x14ac:dyDescent="0.4">
      <c r="A719" s="22">
        <v>715</v>
      </c>
      <c r="B719" s="463">
        <v>17</v>
      </c>
      <c r="C719" s="515">
        <v>45221</v>
      </c>
      <c r="D719" s="322" t="s">
        <v>11</v>
      </c>
      <c r="E719" s="542" t="str">
        <f t="shared" si="131"/>
        <v>GREENWICH PUMAS FC 40</v>
      </c>
      <c r="F719" s="542" t="str">
        <f t="shared" si="131"/>
        <v>WATERBURY ALBANIANS</v>
      </c>
      <c r="G719" s="464" t="s">
        <v>996</v>
      </c>
      <c r="H719" s="518">
        <v>0.41666666666666669</v>
      </c>
      <c r="I719" s="517" t="s">
        <v>944</v>
      </c>
      <c r="J719" s="73" t="s">
        <v>1023</v>
      </c>
      <c r="K719" s="16"/>
      <c r="M719" s="359" t="s">
        <v>163</v>
      </c>
      <c r="N719" s="359" t="s">
        <v>109</v>
      </c>
      <c r="P719" s="16"/>
      <c r="Q719" s="16"/>
    </row>
    <row r="720" spans="1:29" ht="12.75" customHeight="1" thickTop="1" thickBot="1" x14ac:dyDescent="0.4">
      <c r="A720" s="22">
        <v>716</v>
      </c>
      <c r="B720" s="463">
        <v>17</v>
      </c>
      <c r="C720" s="95">
        <v>45221</v>
      </c>
      <c r="D720" s="65" t="s">
        <v>11</v>
      </c>
      <c r="E720" s="533" t="str">
        <f t="shared" si="131"/>
        <v>SOUTHEAST ROVERS</v>
      </c>
      <c r="F720" s="533" t="str">
        <f t="shared" si="131"/>
        <v>GREENWICH FC 40</v>
      </c>
      <c r="G720" s="464">
        <v>34</v>
      </c>
      <c r="H720" s="369">
        <f>VLOOKUP(E720,START_TIMES,2)</f>
        <v>0.41666666666666702</v>
      </c>
      <c r="I720" s="370" t="str">
        <f>VLOOKUP(E720,FallFields1,2)</f>
        <v>Bridebrook Park (G), East Lyme</v>
      </c>
      <c r="J720" s="73"/>
      <c r="K720" s="16"/>
      <c r="M720" s="359" t="s">
        <v>106</v>
      </c>
      <c r="N720" s="359" t="s">
        <v>162</v>
      </c>
      <c r="P720" s="16"/>
      <c r="Q720" s="16"/>
      <c r="S720" s="16"/>
      <c r="T720" s="198"/>
      <c r="U720" s="198"/>
      <c r="V720" s="16">
        <v>73</v>
      </c>
      <c r="W720" s="209"/>
      <c r="X720" s="215"/>
      <c r="Y720" s="16"/>
      <c r="Z720" s="20"/>
      <c r="AC720" s="16"/>
    </row>
    <row r="721" spans="1:29" ht="12.75" customHeight="1" thickTop="1" thickBot="1" x14ac:dyDescent="0.4">
      <c r="A721" s="22">
        <v>717</v>
      </c>
      <c r="B721" s="463">
        <v>17</v>
      </c>
      <c r="C721" s="95">
        <v>45221</v>
      </c>
      <c r="D721" s="65" t="s">
        <v>11</v>
      </c>
      <c r="E721" s="533" t="str">
        <f t="shared" si="131"/>
        <v>NORWALK SPORT COLOMBIA 40</v>
      </c>
      <c r="F721" s="533" t="str">
        <f t="shared" si="131"/>
        <v>RIDGEFIELD KICKS</v>
      </c>
      <c r="G721" s="464">
        <v>12</v>
      </c>
      <c r="H721" s="369">
        <f>VLOOKUP(E721,START_TIMES,2)</f>
        <v>0.41666666666666702</v>
      </c>
      <c r="I721" s="370" t="str">
        <f>VLOOKUP(E721,FallFields1,2)</f>
        <v>Nathan Hale MS (T), Norwalk</v>
      </c>
      <c r="J721" s="73"/>
      <c r="K721" s="16"/>
      <c r="M721" s="359" t="s">
        <v>104</v>
      </c>
      <c r="N721" s="359" t="s">
        <v>105</v>
      </c>
      <c r="P721" s="16"/>
      <c r="Q721" s="16"/>
      <c r="S721" s="16"/>
      <c r="T721" s="198"/>
      <c r="U721" s="198"/>
      <c r="V721" s="16"/>
      <c r="W721" s="209"/>
      <c r="X721" s="215"/>
      <c r="Y721" s="16"/>
      <c r="Z721" s="20"/>
      <c r="AC721" s="16"/>
    </row>
    <row r="722" spans="1:29" ht="12.75" customHeight="1" thickTop="1" thickBot="1" x14ac:dyDescent="0.4">
      <c r="A722" s="22">
        <v>718</v>
      </c>
      <c r="B722" s="324" t="s">
        <v>0</v>
      </c>
      <c r="C722" s="95"/>
      <c r="D722" s="325" t="s">
        <v>0</v>
      </c>
      <c r="E722" s="531" t="s">
        <v>0</v>
      </c>
      <c r="F722" s="532" t="s">
        <v>0</v>
      </c>
      <c r="G722" s="464" t="s">
        <v>0</v>
      </c>
      <c r="H722" s="374" t="s">
        <v>0</v>
      </c>
      <c r="I722" s="372" t="s">
        <v>0</v>
      </c>
      <c r="J722" s="326"/>
      <c r="K722" s="16"/>
      <c r="M722" s="85"/>
      <c r="N722" s="85"/>
      <c r="P722" s="16"/>
      <c r="Q722" s="16"/>
      <c r="S722" s="16"/>
      <c r="T722" s="198"/>
      <c r="U722" s="198"/>
      <c r="V722" s="16">
        <v>74</v>
      </c>
      <c r="W722" s="209"/>
      <c r="X722" s="215"/>
      <c r="Y722" s="16"/>
      <c r="Z722" s="20"/>
      <c r="AC722" s="16"/>
    </row>
    <row r="723" spans="1:29" ht="12.75" customHeight="1" thickTop="1" x14ac:dyDescent="0.35">
      <c r="A723" s="22">
        <v>719</v>
      </c>
      <c r="B723" s="463">
        <v>17</v>
      </c>
      <c r="C723" s="500">
        <v>45221</v>
      </c>
      <c r="D723" s="501" t="s">
        <v>12</v>
      </c>
      <c r="E723" s="530" t="str">
        <f t="shared" ref="E723:F729" si="132">VLOOKUP(M723,Teams,2)</f>
        <v>NEW HAVEN AMERICANS</v>
      </c>
      <c r="F723" s="530" t="str">
        <f t="shared" si="132"/>
        <v>CLUB NAPOLI 40</v>
      </c>
      <c r="G723" s="502">
        <v>22</v>
      </c>
      <c r="H723" s="503">
        <f t="shared" ref="H723:H729" si="133">VLOOKUP(E723,START_TIMES,2)</f>
        <v>0.41666666666666702</v>
      </c>
      <c r="I723" s="504" t="str">
        <f t="shared" ref="I723:I729" si="134">VLOOKUP(E723,FallFields1,2)</f>
        <v>Peck Place School (G), Orange</v>
      </c>
      <c r="J723" s="505"/>
      <c r="K723" s="16"/>
      <c r="M723" s="506" t="s">
        <v>117</v>
      </c>
      <c r="N723" s="506" t="s">
        <v>112</v>
      </c>
      <c r="P723" s="16"/>
      <c r="Q723" s="16"/>
    </row>
    <row r="724" spans="1:29" ht="12.75" customHeight="1" x14ac:dyDescent="0.35">
      <c r="A724" s="22">
        <v>720</v>
      </c>
      <c r="B724" s="463">
        <v>17</v>
      </c>
      <c r="C724" s="500">
        <v>45221</v>
      </c>
      <c r="D724" s="501" t="s">
        <v>12</v>
      </c>
      <c r="E724" s="530" t="str">
        <f t="shared" si="132"/>
        <v>SHEBEEN FC</v>
      </c>
      <c r="F724" s="530" t="str">
        <f t="shared" si="132"/>
        <v xml:space="preserve">GUILFORD CELTIC </v>
      </c>
      <c r="G724" s="502" t="s">
        <v>960</v>
      </c>
      <c r="H724" s="503">
        <f t="shared" si="133"/>
        <v>0.41666666666666669</v>
      </c>
      <c r="I724" s="504" t="str">
        <f t="shared" si="134"/>
        <v>Ludlowe HS (T), Fairfield</v>
      </c>
      <c r="J724" s="505"/>
      <c r="K724" s="16"/>
      <c r="M724" s="506" t="s">
        <v>121</v>
      </c>
      <c r="N724" s="506" t="s">
        <v>115</v>
      </c>
      <c r="P724" s="16"/>
      <c r="Q724" s="16"/>
    </row>
    <row r="725" spans="1:29" ht="12.75" customHeight="1" x14ac:dyDescent="0.35">
      <c r="A725" s="22">
        <v>721</v>
      </c>
      <c r="B725" s="463">
        <v>17</v>
      </c>
      <c r="C725" s="500">
        <v>45221</v>
      </c>
      <c r="D725" s="501" t="s">
        <v>12</v>
      </c>
      <c r="E725" s="530" t="str">
        <f t="shared" si="132"/>
        <v>PAN ZONES</v>
      </c>
      <c r="F725" s="530" t="str">
        <f t="shared" si="132"/>
        <v>NORTH BRANFORD 40</v>
      </c>
      <c r="G725" s="502">
        <v>33</v>
      </c>
      <c r="H725" s="503">
        <f t="shared" si="133"/>
        <v>0.41666666666666702</v>
      </c>
      <c r="I725" s="504" t="str">
        <f t="shared" si="134"/>
        <v>Stanley Quarter Park (G), New Britain</v>
      </c>
      <c r="J725" s="505"/>
      <c r="K725" s="16"/>
      <c r="M725" s="506" t="s">
        <v>120</v>
      </c>
      <c r="N725" s="506" t="s">
        <v>118</v>
      </c>
      <c r="P725" s="16"/>
      <c r="Q725" s="16"/>
    </row>
    <row r="726" spans="1:29" ht="12.75" customHeight="1" x14ac:dyDescent="0.35">
      <c r="A726" s="22">
        <v>722</v>
      </c>
      <c r="B726" s="463">
        <v>17</v>
      </c>
      <c r="C726" s="500">
        <v>45221</v>
      </c>
      <c r="D726" s="501" t="s">
        <v>12</v>
      </c>
      <c r="E726" s="530" t="str">
        <f t="shared" si="132"/>
        <v>LITCHFIELD COUNTY BLUES 40</v>
      </c>
      <c r="F726" s="530" t="str">
        <f t="shared" si="132"/>
        <v>GUILFORD BELL CURVE</v>
      </c>
      <c r="G726" s="502">
        <v>23</v>
      </c>
      <c r="H726" s="503">
        <f t="shared" si="133"/>
        <v>0.375</v>
      </c>
      <c r="I726" s="504" t="str">
        <f t="shared" si="134"/>
        <v>Torrington HS (T), Torrington</v>
      </c>
      <c r="J726" s="505"/>
      <c r="K726" s="16"/>
      <c r="M726" s="509" t="s">
        <v>116</v>
      </c>
      <c r="N726" s="509" t="s">
        <v>114</v>
      </c>
      <c r="P726" s="16"/>
      <c r="Q726" s="16"/>
    </row>
    <row r="727" spans="1:29" ht="12.75" customHeight="1" x14ac:dyDescent="0.35">
      <c r="A727" s="22">
        <v>723</v>
      </c>
      <c r="B727" s="463">
        <v>17</v>
      </c>
      <c r="C727" s="500">
        <v>45221</v>
      </c>
      <c r="D727" s="501" t="s">
        <v>12</v>
      </c>
      <c r="E727" s="530" t="str">
        <f t="shared" si="132"/>
        <v>BYE</v>
      </c>
      <c r="F727" s="530" t="str">
        <f t="shared" si="132"/>
        <v>WILTON WOLVES</v>
      </c>
      <c r="G727" s="526" t="s">
        <v>91</v>
      </c>
      <c r="H727" s="503" t="str">
        <f t="shared" si="133"/>
        <v>--</v>
      </c>
      <c r="I727" s="504" t="str">
        <f t="shared" si="134"/>
        <v>--</v>
      </c>
      <c r="J727" s="505"/>
      <c r="K727" s="16"/>
      <c r="M727" s="509" t="s">
        <v>111</v>
      </c>
      <c r="N727" s="509" t="s">
        <v>123</v>
      </c>
      <c r="P727" s="16"/>
      <c r="Q727" s="16"/>
    </row>
    <row r="728" spans="1:29" ht="12.75" customHeight="1" thickBot="1" x14ac:dyDescent="0.4">
      <c r="A728" s="22">
        <v>724</v>
      </c>
      <c r="B728" s="463">
        <v>17</v>
      </c>
      <c r="C728" s="500">
        <v>45221</v>
      </c>
      <c r="D728" s="501" t="s">
        <v>12</v>
      </c>
      <c r="E728" s="530" t="str">
        <f t="shared" si="132"/>
        <v>BESA SC</v>
      </c>
      <c r="F728" s="530" t="str">
        <f t="shared" si="132"/>
        <v>NORTH HAVEN SC</v>
      </c>
      <c r="G728" s="502">
        <v>35</v>
      </c>
      <c r="H728" s="503">
        <f t="shared" si="133"/>
        <v>0.41666666666666669</v>
      </c>
      <c r="I728" s="504" t="str">
        <f t="shared" si="134"/>
        <v>Bucks Hill Park (G), Waterbury</v>
      </c>
      <c r="J728" s="505"/>
      <c r="K728" s="16"/>
      <c r="M728" s="509" t="s">
        <v>110</v>
      </c>
      <c r="N728" s="509" t="s">
        <v>119</v>
      </c>
      <c r="P728" s="16"/>
      <c r="Q728" s="16"/>
    </row>
    <row r="729" spans="1:29" ht="12.75" customHeight="1" thickTop="1" thickBot="1" x14ac:dyDescent="0.4">
      <c r="A729" s="22">
        <v>725</v>
      </c>
      <c r="B729" s="463">
        <v>17</v>
      </c>
      <c r="C729" s="500">
        <v>45221</v>
      </c>
      <c r="D729" s="501" t="s">
        <v>12</v>
      </c>
      <c r="E729" s="530" t="str">
        <f t="shared" si="132"/>
        <v>DERBY QUITUS</v>
      </c>
      <c r="F729" s="530" t="str">
        <f t="shared" si="132"/>
        <v>STAMFORD UNITED</v>
      </c>
      <c r="G729" s="420" t="s">
        <v>204</v>
      </c>
      <c r="H729" s="503">
        <f t="shared" si="133"/>
        <v>0.41666666666666702</v>
      </c>
      <c r="I729" s="504" t="str">
        <f t="shared" si="134"/>
        <v>Witek Park (G), Derby</v>
      </c>
      <c r="J729" s="505" t="s">
        <v>1053</v>
      </c>
      <c r="K729" s="16"/>
      <c r="M729" s="509" t="s">
        <v>113</v>
      </c>
      <c r="N729" s="509" t="s">
        <v>122</v>
      </c>
      <c r="P729" s="16"/>
      <c r="Q729" s="16"/>
    </row>
    <row r="730" spans="1:29" ht="12.75" customHeight="1" thickTop="1" x14ac:dyDescent="0.35">
      <c r="A730" s="22">
        <v>726</v>
      </c>
      <c r="B730" s="324" t="s">
        <v>0</v>
      </c>
      <c r="C730" s="95"/>
      <c r="D730" s="325" t="s">
        <v>0</v>
      </c>
      <c r="E730" s="531" t="s">
        <v>0</v>
      </c>
      <c r="F730" s="532" t="s">
        <v>0</v>
      </c>
      <c r="G730" s="464" t="s">
        <v>0</v>
      </c>
      <c r="H730" s="374" t="s">
        <v>0</v>
      </c>
      <c r="I730" s="372" t="s">
        <v>0</v>
      </c>
      <c r="J730" s="326"/>
      <c r="K730" s="16"/>
      <c r="M730" s="85"/>
      <c r="N730" s="85"/>
      <c r="P730" s="16"/>
      <c r="Q730" s="16"/>
    </row>
    <row r="731" spans="1:29" ht="12.75" customHeight="1" x14ac:dyDescent="0.35">
      <c r="A731" s="22">
        <v>727</v>
      </c>
      <c r="B731" s="463">
        <v>17</v>
      </c>
      <c r="C731" s="95">
        <v>45221</v>
      </c>
      <c r="D731" s="63" t="s">
        <v>102</v>
      </c>
      <c r="E731" s="533" t="str">
        <f t="shared" ref="E731:F735" si="135">VLOOKUP(M731,Teams,2)</f>
        <v>STAMFORD CITY</v>
      </c>
      <c r="F731" s="533" t="str">
        <f t="shared" si="135"/>
        <v>CHESHIRE AZZURRI</v>
      </c>
      <c r="G731" s="464">
        <v>12</v>
      </c>
      <c r="H731" s="369">
        <f>VLOOKUP(E731,START_TIMES,2)</f>
        <v>0.41666666666666702</v>
      </c>
      <c r="I731" s="370" t="str">
        <f>VLOOKUP(E731,FallFields1,2)</f>
        <v>West Beach Fields (T), Stamford</v>
      </c>
      <c r="J731" s="73"/>
      <c r="K731" s="16"/>
      <c r="M731" s="330" t="s">
        <v>132</v>
      </c>
      <c r="N731" s="330" t="s">
        <v>124</v>
      </c>
      <c r="P731" s="16"/>
      <c r="Q731" s="16"/>
    </row>
    <row r="732" spans="1:29" ht="12.75" customHeight="1" x14ac:dyDescent="0.35">
      <c r="A732" s="22">
        <v>728</v>
      </c>
      <c r="B732" s="463">
        <v>17</v>
      </c>
      <c r="C732" s="95">
        <v>45221</v>
      </c>
      <c r="D732" s="63" t="s">
        <v>102</v>
      </c>
      <c r="E732" s="533" t="str">
        <f t="shared" si="135"/>
        <v>DOCKSIDE SC</v>
      </c>
      <c r="F732" s="533" t="str">
        <f t="shared" si="135"/>
        <v>POLONIA FALCON STARS FC</v>
      </c>
      <c r="G732" s="464">
        <v>13</v>
      </c>
      <c r="H732" s="369">
        <f>VLOOKUP(E732,START_TIMES,2)</f>
        <v>0.41666666666666702</v>
      </c>
      <c r="I732" s="370" t="str">
        <f>VLOOKUP(E732,FallFields1,2)</f>
        <v>Foran HS KMT (T), Milford</v>
      </c>
      <c r="J732" s="73"/>
      <c r="K732" s="16"/>
      <c r="M732" s="330" t="s">
        <v>125</v>
      </c>
      <c r="N732" s="330" t="s">
        <v>131</v>
      </c>
      <c r="P732" s="16"/>
      <c r="Q732" s="16"/>
    </row>
    <row r="733" spans="1:29" ht="12.75" customHeight="1" x14ac:dyDescent="0.35">
      <c r="A733" s="22">
        <v>729</v>
      </c>
      <c r="B733" s="463">
        <v>17</v>
      </c>
      <c r="C733" s="95">
        <v>45221</v>
      </c>
      <c r="D733" s="63" t="s">
        <v>102</v>
      </c>
      <c r="E733" s="533" t="str">
        <f t="shared" si="135"/>
        <v>FAIRFIELD GAC 50</v>
      </c>
      <c r="F733" s="533" t="str">
        <f t="shared" si="135"/>
        <v>VASCO DA GAMA 50</v>
      </c>
      <c r="G733" s="464" t="s">
        <v>959</v>
      </c>
      <c r="H733" s="369">
        <f>VLOOKUP(E733,START_TIMES,2)</f>
        <v>0.41666666666666702</v>
      </c>
      <c r="I733" s="370" t="s">
        <v>1047</v>
      </c>
      <c r="J733" s="73" t="s">
        <v>928</v>
      </c>
      <c r="K733" s="16"/>
      <c r="M733" s="330" t="s">
        <v>127</v>
      </c>
      <c r="N733" s="330" t="s">
        <v>133</v>
      </c>
      <c r="P733" s="16"/>
      <c r="Q733" s="16"/>
    </row>
    <row r="734" spans="1:29" ht="12.75" customHeight="1" x14ac:dyDescent="0.35">
      <c r="A734" s="22">
        <v>730</v>
      </c>
      <c r="B734" s="463">
        <v>17</v>
      </c>
      <c r="C734" s="95">
        <v>45221</v>
      </c>
      <c r="D734" s="63" t="s">
        <v>102</v>
      </c>
      <c r="E734" s="533" t="str">
        <f t="shared" si="135"/>
        <v>NORWALK MARINERS LEGENDS</v>
      </c>
      <c r="F734" s="533" t="str">
        <f t="shared" si="135"/>
        <v>DYNAMO SC</v>
      </c>
      <c r="G734" s="464">
        <v>42</v>
      </c>
      <c r="H734" s="369">
        <v>0.33333333333333331</v>
      </c>
      <c r="I734" s="370" t="str">
        <f>VLOOKUP(E734,FallFields1,2)</f>
        <v>Nathan Hale MS (T), Norwalk</v>
      </c>
      <c r="J734" s="73"/>
      <c r="K734" s="16"/>
      <c r="M734" s="330" t="s">
        <v>130</v>
      </c>
      <c r="N734" s="330" t="s">
        <v>126</v>
      </c>
      <c r="P734" s="16"/>
      <c r="Q734" s="16"/>
    </row>
    <row r="735" spans="1:29" ht="12.75" customHeight="1" x14ac:dyDescent="0.35">
      <c r="A735" s="22">
        <v>731</v>
      </c>
      <c r="B735" s="463">
        <v>17</v>
      </c>
      <c r="C735" s="515">
        <v>45221</v>
      </c>
      <c r="D735" s="516" t="s">
        <v>102</v>
      </c>
      <c r="E735" s="542" t="str">
        <f t="shared" si="135"/>
        <v>NEW FAIRFIELD UNITED</v>
      </c>
      <c r="F735" s="542" t="str">
        <f t="shared" si="135"/>
        <v>GREENWICH PUMAS FC 50</v>
      </c>
      <c r="G735" s="464" t="s">
        <v>1021</v>
      </c>
      <c r="H735" s="518">
        <f>VLOOKUP(E735,START_TIMES,2)</f>
        <v>0.41666666666666669</v>
      </c>
      <c r="I735" s="517" t="str">
        <f>VLOOKUP(E735,FallFields1,2)</f>
        <v>New Fairfield HS (T), New Fairfield</v>
      </c>
      <c r="J735" s="73" t="s">
        <v>1019</v>
      </c>
      <c r="K735" s="16"/>
      <c r="M735" s="330" t="s">
        <v>129</v>
      </c>
      <c r="N735" s="330" t="s">
        <v>128</v>
      </c>
      <c r="P735" s="16"/>
      <c r="Q735" s="16"/>
    </row>
    <row r="736" spans="1:29" ht="12.75" customHeight="1" x14ac:dyDescent="0.35">
      <c r="A736" s="22">
        <v>732</v>
      </c>
      <c r="B736" s="324" t="s">
        <v>0</v>
      </c>
      <c r="C736" s="95"/>
      <c r="D736" s="325" t="s">
        <v>0</v>
      </c>
      <c r="E736" s="531" t="s">
        <v>0</v>
      </c>
      <c r="F736" s="532" t="s">
        <v>0</v>
      </c>
      <c r="G736" s="464" t="s">
        <v>0</v>
      </c>
      <c r="H736" s="374" t="s">
        <v>0</v>
      </c>
      <c r="I736" s="372" t="s">
        <v>0</v>
      </c>
      <c r="J736" s="326"/>
      <c r="K736" s="16"/>
      <c r="M736" s="85"/>
      <c r="N736" s="85"/>
      <c r="P736" s="16"/>
      <c r="Q736" s="16"/>
    </row>
    <row r="737" spans="1:17" ht="12.75" customHeight="1" x14ac:dyDescent="0.35">
      <c r="A737" s="22">
        <v>733</v>
      </c>
      <c r="B737" s="463">
        <v>17</v>
      </c>
      <c r="C737" s="95">
        <v>45221</v>
      </c>
      <c r="D737" s="318" t="s">
        <v>103</v>
      </c>
      <c r="E737" s="533" t="str">
        <f t="shared" ref="E737:F739" si="136">VLOOKUP(M737,Teams,2)</f>
        <v>GREENWICH PFC</v>
      </c>
      <c r="F737" s="533" t="str">
        <f t="shared" si="136"/>
        <v>WESTPORT FC</v>
      </c>
      <c r="G737" s="464" t="s">
        <v>961</v>
      </c>
      <c r="H737" s="369">
        <f>VLOOKUP(E737,START_TIMES,2)</f>
        <v>0.33333333333333331</v>
      </c>
      <c r="I737" s="370" t="s">
        <v>1022</v>
      </c>
      <c r="J737" s="73"/>
      <c r="K737" s="16"/>
      <c r="M737" s="340" t="s">
        <v>138</v>
      </c>
      <c r="N737" s="340" t="s">
        <v>144</v>
      </c>
      <c r="P737" s="16"/>
      <c r="Q737" s="16"/>
    </row>
    <row r="738" spans="1:17" ht="12.75" customHeight="1" x14ac:dyDescent="0.35">
      <c r="A738" s="22">
        <v>734</v>
      </c>
      <c r="B738" s="463">
        <v>17</v>
      </c>
      <c r="C738" s="95">
        <v>45221</v>
      </c>
      <c r="D738" s="318" t="s">
        <v>103</v>
      </c>
      <c r="E738" s="533" t="str">
        <f t="shared" si="136"/>
        <v>REBELS UNITED</v>
      </c>
      <c r="F738" s="533" t="str">
        <f t="shared" si="136"/>
        <v>CLUB NAPOLI 50</v>
      </c>
      <c r="G738" s="464" t="s">
        <v>960</v>
      </c>
      <c r="H738" s="369">
        <v>0.41666666666666669</v>
      </c>
      <c r="I738" s="370" t="str">
        <f>VLOOKUP(E738,FallFields1,2)</f>
        <v>New Fairfield HS (T), New Fairfield</v>
      </c>
      <c r="J738" s="73" t="s">
        <v>950</v>
      </c>
      <c r="K738" s="16"/>
      <c r="M738" s="340" t="s">
        <v>142</v>
      </c>
      <c r="N738" s="340" t="s">
        <v>146</v>
      </c>
      <c r="P738" s="16"/>
      <c r="Q738" s="16"/>
    </row>
    <row r="739" spans="1:17" ht="12.75" customHeight="1" x14ac:dyDescent="0.35">
      <c r="A739" s="22">
        <v>735</v>
      </c>
      <c r="B739" s="463">
        <v>17</v>
      </c>
      <c r="C739" s="95">
        <v>45221</v>
      </c>
      <c r="D739" s="318" t="s">
        <v>103</v>
      </c>
      <c r="E739" s="533" t="str">
        <f t="shared" si="136"/>
        <v>GREENWICH FC 50</v>
      </c>
      <c r="F739" s="533" t="str">
        <f t="shared" si="136"/>
        <v>SOUTHEAST CT</v>
      </c>
      <c r="G739" s="464">
        <v>110</v>
      </c>
      <c r="H739" s="369">
        <v>0.41666666666666669</v>
      </c>
      <c r="I739" s="370" t="s">
        <v>1022</v>
      </c>
      <c r="J739" s="73"/>
      <c r="K739" s="16"/>
      <c r="M739" s="340" t="s">
        <v>136</v>
      </c>
      <c r="N739" s="481" t="s">
        <v>149</v>
      </c>
      <c r="P739" s="16"/>
      <c r="Q739" s="16"/>
    </row>
    <row r="740" spans="1:17" ht="12.75" customHeight="1" x14ac:dyDescent="0.35">
      <c r="A740" s="22">
        <v>736</v>
      </c>
      <c r="B740" s="257"/>
      <c r="C740" s="95"/>
      <c r="D740" s="95"/>
      <c r="E740" s="531" t="s">
        <v>0</v>
      </c>
      <c r="F740" s="532" t="s">
        <v>0</v>
      </c>
      <c r="G740" s="464" t="s">
        <v>0</v>
      </c>
      <c r="H740" s="374" t="s">
        <v>0</v>
      </c>
      <c r="I740" s="372" t="s">
        <v>0</v>
      </c>
      <c r="J740" s="326"/>
      <c r="K740" s="16"/>
      <c r="M740" s="85"/>
      <c r="N740" s="85"/>
      <c r="P740" s="16"/>
      <c r="Q740" s="16"/>
    </row>
    <row r="741" spans="1:17" ht="12.75" customHeight="1" x14ac:dyDescent="0.35">
      <c r="A741" s="22">
        <v>737</v>
      </c>
      <c r="B741" s="463">
        <v>17</v>
      </c>
      <c r="C741" s="95">
        <v>45221</v>
      </c>
      <c r="D741" s="318" t="s">
        <v>103</v>
      </c>
      <c r="E741" s="533" t="str">
        <f t="shared" ref="E741:F743" si="137">VLOOKUP(M741,Teams,2)</f>
        <v>GUILFORD BLACK EAGLES</v>
      </c>
      <c r="F741" s="533" t="str">
        <f t="shared" si="137"/>
        <v>NORWALK SPORT COLOMBIA 50</v>
      </c>
      <c r="G741" s="464">
        <v>22</v>
      </c>
      <c r="H741" s="369">
        <f>VLOOKUP(E741,START_TIMES,2)</f>
        <v>0.41666666666666702</v>
      </c>
      <c r="I741" s="370" t="str">
        <f>VLOOKUP(E741,FallFields1,2)</f>
        <v>Calvin Leete School (G), Guilford</v>
      </c>
      <c r="J741" s="73"/>
      <c r="K741" s="16"/>
      <c r="M741" s="481" t="s">
        <v>147</v>
      </c>
      <c r="N741" s="340" t="s">
        <v>141</v>
      </c>
      <c r="P741" s="16"/>
      <c r="Q741" s="16"/>
    </row>
    <row r="742" spans="1:17" ht="12.75" customHeight="1" x14ac:dyDescent="0.35">
      <c r="A742" s="22">
        <v>738</v>
      </c>
      <c r="B742" s="463">
        <v>17</v>
      </c>
      <c r="C742" s="95">
        <v>45221</v>
      </c>
      <c r="D742" s="318" t="s">
        <v>103</v>
      </c>
      <c r="E742" s="533" t="str">
        <f t="shared" si="137"/>
        <v>NORTH BRANFORD LEGENDS</v>
      </c>
      <c r="F742" s="533" t="str">
        <f t="shared" si="137"/>
        <v>ZIMMITTI SC</v>
      </c>
      <c r="G742" s="464">
        <v>42</v>
      </c>
      <c r="H742" s="369">
        <f>VLOOKUP(E742,START_TIMES,2)</f>
        <v>0.41666666666666669</v>
      </c>
      <c r="I742" s="370" t="str">
        <f>VLOOKUP(E742,FallFields1,2)</f>
        <v>Northford Park (G), Northford</v>
      </c>
      <c r="J742" s="73"/>
      <c r="K742" s="16"/>
      <c r="M742" s="340" t="s">
        <v>148</v>
      </c>
      <c r="N742" s="481" t="s">
        <v>137</v>
      </c>
      <c r="P742" s="16"/>
      <c r="Q742" s="16"/>
    </row>
    <row r="743" spans="1:17" ht="12.75" customHeight="1" x14ac:dyDescent="0.35">
      <c r="A743" s="22">
        <v>739</v>
      </c>
      <c r="B743" s="463">
        <v>17</v>
      </c>
      <c r="C743" s="95">
        <v>45221</v>
      </c>
      <c r="D743" s="318" t="s">
        <v>103</v>
      </c>
      <c r="E743" s="533" t="str">
        <f t="shared" si="137"/>
        <v>VASCO DA GAMA 60</v>
      </c>
      <c r="F743" s="533" t="str">
        <f t="shared" si="137"/>
        <v>EAST HAVEN SC</v>
      </c>
      <c r="G743" s="464">
        <v>21</v>
      </c>
      <c r="H743" s="369">
        <f>VLOOKUP(E743,START_TIMES,2)</f>
        <v>0.41666666666666702</v>
      </c>
      <c r="I743" s="370" t="str">
        <f>VLOOKUP(E743,FallFields1,2)</f>
        <v>Veterans Memorial Park (T), Bridgeport</v>
      </c>
      <c r="J743" s="73"/>
      <c r="K743" s="16"/>
      <c r="M743" s="481" t="s">
        <v>135</v>
      </c>
      <c r="N743" s="340" t="s">
        <v>134</v>
      </c>
      <c r="P743" s="16"/>
      <c r="Q743" s="16"/>
    </row>
    <row r="744" spans="1:17" ht="12.75" customHeight="1" x14ac:dyDescent="0.35">
      <c r="A744" s="22">
        <v>740</v>
      </c>
      <c r="B744" s="324" t="s">
        <v>0</v>
      </c>
      <c r="C744" s="95" t="s">
        <v>0</v>
      </c>
      <c r="D744" s="325" t="s">
        <v>0</v>
      </c>
      <c r="E744" s="531" t="s">
        <v>0</v>
      </c>
      <c r="F744" s="532" t="s">
        <v>0</v>
      </c>
      <c r="G744" s="464" t="s">
        <v>0</v>
      </c>
      <c r="H744" s="374" t="s">
        <v>0</v>
      </c>
      <c r="I744" s="372" t="s">
        <v>0</v>
      </c>
      <c r="J744" s="326"/>
      <c r="K744" s="16"/>
      <c r="M744" s="85"/>
      <c r="N744" s="85"/>
      <c r="P744" s="16"/>
      <c r="Q744" s="16"/>
    </row>
    <row r="745" spans="1:17" ht="12.75" customHeight="1" x14ac:dyDescent="0.35">
      <c r="A745" s="22">
        <v>741</v>
      </c>
      <c r="B745" s="257">
        <v>18</v>
      </c>
      <c r="C745" s="95">
        <v>45228</v>
      </c>
      <c r="D745" s="69" t="s">
        <v>10</v>
      </c>
      <c r="E745" s="533" t="str">
        <f t="shared" ref="E745:F749" si="138">VLOOKUP(M745,Teams,2)</f>
        <v>CLINTON FC 30</v>
      </c>
      <c r="F745" s="533" t="str">
        <f t="shared" si="138"/>
        <v>GREENWICH FC 30</v>
      </c>
      <c r="G745" s="464"/>
      <c r="H745" s="369">
        <f>VLOOKUP(E745,START_TIMES,2)</f>
        <v>0.33333333333333331</v>
      </c>
      <c r="I745" s="370" t="s">
        <v>1011</v>
      </c>
      <c r="J745" s="73" t="s">
        <v>928</v>
      </c>
      <c r="K745" s="16"/>
      <c r="M745" s="85" t="s">
        <v>97</v>
      </c>
      <c r="N745" s="85" t="s">
        <v>99</v>
      </c>
      <c r="P745" s="16"/>
      <c r="Q745" s="16"/>
    </row>
    <row r="746" spans="1:17" ht="12.75" customHeight="1" x14ac:dyDescent="0.35">
      <c r="A746" s="22">
        <v>742</v>
      </c>
      <c r="B746" s="257">
        <v>18</v>
      </c>
      <c r="C746" s="95">
        <v>45228</v>
      </c>
      <c r="D746" s="69" t="s">
        <v>10</v>
      </c>
      <c r="E746" s="533" t="str">
        <f t="shared" si="138"/>
        <v>NORWALK FC</v>
      </c>
      <c r="F746" s="533" t="str">
        <f t="shared" si="138"/>
        <v>HAMDEN ALL STARS</v>
      </c>
      <c r="G746" s="464"/>
      <c r="H746" s="369">
        <v>0.33333333333333331</v>
      </c>
      <c r="I746" s="370" t="str">
        <f>VLOOKUP(E746,FallFields1,2)</f>
        <v>Nathan Hale MS (T), Norwalk</v>
      </c>
      <c r="J746" s="73" t="s">
        <v>950</v>
      </c>
      <c r="K746" s="16"/>
      <c r="M746" s="85" t="s">
        <v>100</v>
      </c>
      <c r="N746" s="85" t="s">
        <v>94</v>
      </c>
      <c r="P746" s="16"/>
      <c r="Q746" s="16"/>
    </row>
    <row r="747" spans="1:17" ht="12.75" customHeight="1" x14ac:dyDescent="0.35">
      <c r="A747" s="22">
        <v>743</v>
      </c>
      <c r="B747" s="257">
        <v>18</v>
      </c>
      <c r="C747" s="95">
        <v>45228</v>
      </c>
      <c r="D747" s="69" t="s">
        <v>10</v>
      </c>
      <c r="E747" s="533" t="str">
        <f t="shared" si="138"/>
        <v>STAMFORD FC</v>
      </c>
      <c r="F747" s="533" t="str">
        <f t="shared" si="138"/>
        <v>DANBURY UNITED</v>
      </c>
      <c r="G747" s="464"/>
      <c r="H747" s="369">
        <v>0.33333333333333331</v>
      </c>
      <c r="I747" s="370" t="str">
        <f>VLOOKUP(E747,FallFields1,2)</f>
        <v>West Beach Fields (T), Stamford</v>
      </c>
      <c r="J747" s="73"/>
      <c r="K747" s="16"/>
      <c r="M747" s="85" t="s">
        <v>95</v>
      </c>
      <c r="N747" s="85" t="s">
        <v>93</v>
      </c>
      <c r="P747" s="16"/>
      <c r="Q747" s="16"/>
    </row>
    <row r="748" spans="1:17" ht="12.75" customHeight="1" x14ac:dyDescent="0.35">
      <c r="A748" s="22">
        <v>744</v>
      </c>
      <c r="B748" s="257">
        <v>18</v>
      </c>
      <c r="C748" s="515">
        <v>45228</v>
      </c>
      <c r="D748" s="528" t="s">
        <v>10</v>
      </c>
      <c r="E748" s="542" t="str">
        <f t="shared" si="138"/>
        <v>VASCO DA GAMA 30</v>
      </c>
      <c r="F748" s="542" t="str">
        <f t="shared" si="138"/>
        <v>NORTH BRANFORD 30</v>
      </c>
      <c r="G748" s="519"/>
      <c r="H748" s="518">
        <f>VLOOKUP(E748,START_TIMES,2)</f>
        <v>0.41666666666666702</v>
      </c>
      <c r="I748" s="517" t="str">
        <f>VLOOKUP(E748,FallFields1,2)</f>
        <v>Veterans Memorial Park (T), Bridgeport</v>
      </c>
      <c r="J748" s="529" t="s">
        <v>1052</v>
      </c>
      <c r="K748" s="16"/>
      <c r="M748" s="85" t="s">
        <v>101</v>
      </c>
      <c r="N748" s="85" t="s">
        <v>98</v>
      </c>
      <c r="P748" s="16"/>
      <c r="Q748" s="16"/>
    </row>
    <row r="749" spans="1:17" ht="12.75" customHeight="1" x14ac:dyDescent="0.35">
      <c r="A749" s="22">
        <v>745</v>
      </c>
      <c r="B749" s="257">
        <v>18</v>
      </c>
      <c r="C749" s="95">
        <v>45228</v>
      </c>
      <c r="D749" s="69" t="s">
        <v>10</v>
      </c>
      <c r="E749" s="533" t="str">
        <f t="shared" si="138"/>
        <v>NEWTOWN SALTY DOGS</v>
      </c>
      <c r="F749" s="533" t="str">
        <f t="shared" si="138"/>
        <v>CLUB NAPOLI 30</v>
      </c>
      <c r="G749" s="464"/>
      <c r="H749" s="369">
        <f>VLOOKUP(E749,START_TIMES,2)</f>
        <v>0.33333333333333331</v>
      </c>
      <c r="I749" s="370" t="s">
        <v>955</v>
      </c>
      <c r="J749" s="73" t="s">
        <v>928</v>
      </c>
      <c r="K749" s="16"/>
      <c r="M749" s="85" t="s">
        <v>92</v>
      </c>
      <c r="N749" s="85" t="s">
        <v>96</v>
      </c>
      <c r="P749" s="16"/>
      <c r="Q749" s="16"/>
    </row>
    <row r="750" spans="1:17" ht="12.75" customHeight="1" x14ac:dyDescent="0.35">
      <c r="A750" s="22">
        <v>746</v>
      </c>
      <c r="B750" s="324" t="s">
        <v>0</v>
      </c>
      <c r="C750" s="95"/>
      <c r="D750" s="325" t="s">
        <v>0</v>
      </c>
      <c r="E750" s="531" t="s">
        <v>0</v>
      </c>
      <c r="F750" s="532" t="s">
        <v>0</v>
      </c>
      <c r="G750" s="464" t="s">
        <v>0</v>
      </c>
      <c r="H750" s="374" t="s">
        <v>0</v>
      </c>
      <c r="I750" s="372" t="s">
        <v>0</v>
      </c>
      <c r="J750" s="326"/>
      <c r="K750" s="16"/>
      <c r="M750" s="85"/>
      <c r="N750" s="85"/>
      <c r="P750" s="16"/>
      <c r="Q750" s="16"/>
    </row>
    <row r="751" spans="1:17" ht="12.75" customHeight="1" x14ac:dyDescent="0.35">
      <c r="A751" s="22">
        <v>747</v>
      </c>
      <c r="B751" s="257">
        <v>18</v>
      </c>
      <c r="C751" s="95">
        <v>45228</v>
      </c>
      <c r="D751" s="66" t="s">
        <v>175</v>
      </c>
      <c r="E751" s="531" t="str">
        <f t="shared" ref="E751:F755" si="139">VLOOKUP(M751,Teams,2)</f>
        <v>COYOTES FC</v>
      </c>
      <c r="F751" s="532" t="str">
        <f t="shared" si="139"/>
        <v>LITCHFIELD COUNTY BLUES 30</v>
      </c>
      <c r="G751" s="464"/>
      <c r="H751" s="369">
        <f>VLOOKUP(E751,START_TIMES,2)</f>
        <v>0.33333333333333331</v>
      </c>
      <c r="I751" s="370" t="str">
        <f>VLOOKUP(E751,FallFields1,2)</f>
        <v>Pragemann  Park (G), Wallingford</v>
      </c>
      <c r="J751" s="73"/>
      <c r="K751" s="16"/>
      <c r="M751" s="197" t="s">
        <v>150</v>
      </c>
      <c r="N751" s="197" t="s">
        <v>153</v>
      </c>
      <c r="P751" s="16"/>
      <c r="Q751" s="16"/>
    </row>
    <row r="752" spans="1:17" ht="12.75" customHeight="1" x14ac:dyDescent="0.35">
      <c r="A752" s="22">
        <v>748</v>
      </c>
      <c r="B752" s="257">
        <v>18</v>
      </c>
      <c r="C752" s="95">
        <v>45228</v>
      </c>
      <c r="D752" s="66" t="s">
        <v>175</v>
      </c>
      <c r="E752" s="533" t="str">
        <f t="shared" si="139"/>
        <v>QPR</v>
      </c>
      <c r="F752" s="533" t="str">
        <f t="shared" si="139"/>
        <v>MILFORD AMIGOS</v>
      </c>
      <c r="G752" s="464"/>
      <c r="H752" s="369">
        <v>0.375</v>
      </c>
      <c r="I752" s="370" t="str">
        <f>VLOOKUP(E752,FallFields1,2)</f>
        <v>Quinnipiac Park (G), Cheshire</v>
      </c>
      <c r="J752" s="73"/>
      <c r="K752" s="16"/>
      <c r="M752" s="197" t="s">
        <v>157</v>
      </c>
      <c r="N752" s="197" t="s">
        <v>154</v>
      </c>
      <c r="P752" s="16"/>
      <c r="Q752" s="16"/>
    </row>
    <row r="753" spans="1:29" ht="12.75" customHeight="1" x14ac:dyDescent="0.35">
      <c r="A753" s="22">
        <v>749</v>
      </c>
      <c r="B753" s="257">
        <v>18</v>
      </c>
      <c r="C753" s="95">
        <v>45228</v>
      </c>
      <c r="D753" s="66" t="s">
        <v>175</v>
      </c>
      <c r="E753" s="533" t="str">
        <f t="shared" si="139"/>
        <v>FC CALDO VERDE</v>
      </c>
      <c r="F753" s="533" t="str">
        <f t="shared" si="139"/>
        <v>SHELTON FC</v>
      </c>
      <c r="G753" s="464"/>
      <c r="H753" s="369">
        <f>VLOOKUP(E753,START_TIMES,2)</f>
        <v>0.41666666666666702</v>
      </c>
      <c r="I753" s="370" t="str">
        <f>VLOOKUP(E753,FallFields1,2)</f>
        <v>City Hill MS (G), Naugatuck</v>
      </c>
      <c r="J753" s="73"/>
      <c r="K753" s="16"/>
      <c r="M753" s="197" t="s">
        <v>152</v>
      </c>
      <c r="N753" s="197" t="s">
        <v>158</v>
      </c>
      <c r="P753" s="16"/>
      <c r="Q753" s="16"/>
    </row>
    <row r="754" spans="1:29" ht="12.75" customHeight="1" x14ac:dyDescent="0.35">
      <c r="A754" s="22">
        <v>750</v>
      </c>
      <c r="B754" s="257">
        <v>18</v>
      </c>
      <c r="C754" s="95">
        <v>45228</v>
      </c>
      <c r="D754" s="66" t="s">
        <v>175</v>
      </c>
      <c r="E754" s="533" t="str">
        <f t="shared" si="139"/>
        <v>TRINITY FC</v>
      </c>
      <c r="F754" s="533" t="str">
        <f t="shared" si="139"/>
        <v>NAUGATUCK FUSION</v>
      </c>
      <c r="G754" s="464"/>
      <c r="H754" s="369">
        <f>VLOOKUP(E754,START_TIMES,2)</f>
        <v>0.33333333333333331</v>
      </c>
      <c r="I754" s="370" t="str">
        <f>VLOOKUP(E754,FallFields1,2)</f>
        <v>Pease Road (G), Woodbridge</v>
      </c>
      <c r="J754" s="73"/>
      <c r="K754" s="16"/>
      <c r="M754" s="197" t="s">
        <v>159</v>
      </c>
      <c r="N754" s="197" t="s">
        <v>156</v>
      </c>
      <c r="P754" s="16"/>
      <c r="Q754" s="16"/>
    </row>
    <row r="755" spans="1:29" ht="12.75" customHeight="1" x14ac:dyDescent="0.35">
      <c r="A755" s="22">
        <v>751</v>
      </c>
      <c r="B755" s="257">
        <v>18</v>
      </c>
      <c r="C755" s="95">
        <v>45228</v>
      </c>
      <c r="D755" s="66" t="s">
        <v>175</v>
      </c>
      <c r="E755" s="533" t="str">
        <f t="shared" si="139"/>
        <v>MILFORD TUESDAY</v>
      </c>
      <c r="F755" s="533" t="str">
        <f t="shared" si="139"/>
        <v>ELITE FC</v>
      </c>
      <c r="G755" s="464"/>
      <c r="H755" s="369">
        <f>VLOOKUP(E755,START_TIMES,2)</f>
        <v>0.33333333333333331</v>
      </c>
      <c r="I755" s="370" t="str">
        <f>VLOOKUP(E755,FallFields1,2)</f>
        <v>Witek Park (G), Derby</v>
      </c>
      <c r="J755" s="73"/>
      <c r="K755" s="16"/>
      <c r="M755" s="197" t="s">
        <v>155</v>
      </c>
      <c r="N755" s="197" t="s">
        <v>151</v>
      </c>
      <c r="P755" s="16"/>
      <c r="Q755" s="16"/>
    </row>
    <row r="756" spans="1:29" ht="12.75" customHeight="1" x14ac:dyDescent="0.35">
      <c r="A756" s="22">
        <v>752</v>
      </c>
      <c r="B756" s="324" t="s">
        <v>0</v>
      </c>
      <c r="C756" s="95"/>
      <c r="D756" s="325" t="s">
        <v>0</v>
      </c>
      <c r="E756" s="531" t="s">
        <v>0</v>
      </c>
      <c r="F756" s="532" t="s">
        <v>0</v>
      </c>
      <c r="G756" s="464" t="s">
        <v>0</v>
      </c>
      <c r="H756" s="374" t="s">
        <v>0</v>
      </c>
      <c r="I756" s="372" t="s">
        <v>0</v>
      </c>
      <c r="J756" s="326"/>
      <c r="K756" s="16"/>
      <c r="M756" s="85"/>
      <c r="N756" s="85"/>
      <c r="P756" s="16"/>
      <c r="Q756" s="16"/>
    </row>
    <row r="757" spans="1:29" ht="12.75" customHeight="1" x14ac:dyDescent="0.35">
      <c r="A757" s="22">
        <v>753</v>
      </c>
      <c r="B757" s="257">
        <v>18</v>
      </c>
      <c r="C757" s="95">
        <v>45228</v>
      </c>
      <c r="D757" s="65" t="s">
        <v>11</v>
      </c>
      <c r="E757" s="533" t="str">
        <f t="shared" ref="E757:F761" si="140">VLOOKUP(M757,Teams,2)</f>
        <v>GREENWICH PUMAS FC 40</v>
      </c>
      <c r="F757" s="533" t="str">
        <f t="shared" si="140"/>
        <v>CLINTON FC 40</v>
      </c>
      <c r="G757" s="464"/>
      <c r="H757" s="369">
        <v>0.41666666666666669</v>
      </c>
      <c r="I757" s="370" t="s">
        <v>1014</v>
      </c>
      <c r="J757" s="73" t="s">
        <v>928</v>
      </c>
      <c r="K757" s="16"/>
      <c r="M757" s="359" t="s">
        <v>163</v>
      </c>
      <c r="N757" s="359" t="s">
        <v>160</v>
      </c>
      <c r="P757" s="16"/>
      <c r="Q757" s="16"/>
    </row>
    <row r="758" spans="1:29" ht="12.75" customHeight="1" x14ac:dyDescent="0.35">
      <c r="A758" s="22">
        <v>754</v>
      </c>
      <c r="B758" s="257">
        <v>18</v>
      </c>
      <c r="C758" s="95">
        <v>45228</v>
      </c>
      <c r="D758" s="65" t="s">
        <v>11</v>
      </c>
      <c r="E758" s="533" t="str">
        <f t="shared" si="140"/>
        <v>STORM FC</v>
      </c>
      <c r="F758" s="533" t="str">
        <f t="shared" si="140"/>
        <v>NORWALK SPORT COLOMBIA 40</v>
      </c>
      <c r="G758" s="464"/>
      <c r="H758" s="369">
        <f>VLOOKUP(E758,START_TIMES,2)</f>
        <v>0.33333333333333331</v>
      </c>
      <c r="I758" s="370" t="s">
        <v>1030</v>
      </c>
      <c r="J758" s="73" t="s">
        <v>928</v>
      </c>
      <c r="K758" s="16"/>
      <c r="M758" s="359" t="s">
        <v>107</v>
      </c>
      <c r="N758" s="359" t="s">
        <v>104</v>
      </c>
      <c r="P758" s="16"/>
      <c r="Q758" s="16"/>
    </row>
    <row r="759" spans="1:29" ht="12.75" customHeight="1" thickBot="1" x14ac:dyDescent="0.4">
      <c r="A759" s="22">
        <v>755</v>
      </c>
      <c r="B759" s="257">
        <v>18</v>
      </c>
      <c r="C759" s="95">
        <v>45228</v>
      </c>
      <c r="D759" s="65" t="s">
        <v>11</v>
      </c>
      <c r="E759" s="533" t="str">
        <f t="shared" si="140"/>
        <v>GREENWICH FC 40</v>
      </c>
      <c r="F759" s="533" t="str">
        <f t="shared" si="140"/>
        <v>VASCO DA GAMA 40</v>
      </c>
      <c r="G759" s="464"/>
      <c r="H759" s="369">
        <f>VLOOKUP(E759,START_TIMES,2)</f>
        <v>0.33333333333333331</v>
      </c>
      <c r="I759" s="370" t="s">
        <v>1014</v>
      </c>
      <c r="J759" s="73" t="s">
        <v>928</v>
      </c>
      <c r="K759" s="16"/>
      <c r="M759" s="359" t="s">
        <v>162</v>
      </c>
      <c r="N759" s="359" t="s">
        <v>108</v>
      </c>
      <c r="P759" s="16"/>
      <c r="Q759" s="16"/>
    </row>
    <row r="760" spans="1:29" ht="12.75" customHeight="1" thickTop="1" thickBot="1" x14ac:dyDescent="0.4">
      <c r="A760" s="22">
        <v>756</v>
      </c>
      <c r="B760" s="257">
        <v>18</v>
      </c>
      <c r="C760" s="515">
        <v>45228</v>
      </c>
      <c r="D760" s="322" t="s">
        <v>11</v>
      </c>
      <c r="E760" s="542" t="str">
        <f t="shared" si="140"/>
        <v>WATERBURY ALBANIANS</v>
      </c>
      <c r="F760" s="542" t="str">
        <f t="shared" si="140"/>
        <v>SOUTHEAST ROVERS</v>
      </c>
      <c r="G760" s="519"/>
      <c r="H760" s="518">
        <f>VLOOKUP(E760,START_TIMES,2)</f>
        <v>0.33333333333333331</v>
      </c>
      <c r="I760" s="517" t="str">
        <f>VLOOKUP(E760,FallFields1,2)</f>
        <v>Lower Ptak (G), Brookfield</v>
      </c>
      <c r="J760" s="73" t="s">
        <v>1023</v>
      </c>
      <c r="K760" s="16"/>
      <c r="M760" s="359" t="s">
        <v>109</v>
      </c>
      <c r="N760" s="359" t="s">
        <v>106</v>
      </c>
      <c r="P760" s="16"/>
      <c r="Q760" s="16"/>
      <c r="S760" s="16"/>
      <c r="T760" s="198"/>
      <c r="U760" s="198"/>
      <c r="V760" s="16">
        <v>73</v>
      </c>
      <c r="W760" s="209"/>
      <c r="X760" s="215"/>
      <c r="Y760" s="16"/>
      <c r="Z760" s="20"/>
      <c r="AC760" s="16"/>
    </row>
    <row r="761" spans="1:29" ht="12.75" customHeight="1" thickTop="1" thickBot="1" x14ac:dyDescent="0.4">
      <c r="A761" s="22">
        <v>757</v>
      </c>
      <c r="B761" s="257">
        <v>18</v>
      </c>
      <c r="C761" s="95">
        <v>45228</v>
      </c>
      <c r="D761" s="65" t="s">
        <v>11</v>
      </c>
      <c r="E761" s="533" t="str">
        <f t="shared" si="140"/>
        <v>FAIRFIELD GAC 40</v>
      </c>
      <c r="F761" s="533" t="str">
        <f t="shared" si="140"/>
        <v>RIDGEFIELD KICKS</v>
      </c>
      <c r="G761" s="464"/>
      <c r="H761" s="475">
        <v>0.33333333333333331</v>
      </c>
      <c r="I761" s="370" t="str">
        <f>VLOOKUP(E761,FallFields1,2)</f>
        <v>Ludlowe HS (T), Fairfield</v>
      </c>
      <c r="J761" s="73"/>
      <c r="K761" s="16"/>
      <c r="M761" s="359" t="s">
        <v>161</v>
      </c>
      <c r="N761" s="359" t="s">
        <v>105</v>
      </c>
      <c r="P761" s="16"/>
      <c r="Q761" s="16"/>
      <c r="S761" s="16"/>
      <c r="T761" s="198"/>
      <c r="U761" s="198"/>
      <c r="V761" s="16"/>
      <c r="W761" s="209"/>
      <c r="X761" s="215"/>
      <c r="Y761" s="16"/>
      <c r="Z761" s="20"/>
      <c r="AC761" s="16"/>
    </row>
    <row r="762" spans="1:29" ht="12.75" customHeight="1" thickTop="1" thickBot="1" x14ac:dyDescent="0.4">
      <c r="A762" s="22">
        <v>758</v>
      </c>
      <c r="B762" s="324" t="s">
        <v>0</v>
      </c>
      <c r="C762" s="95"/>
      <c r="D762" s="325" t="s">
        <v>0</v>
      </c>
      <c r="E762" s="531" t="s">
        <v>0</v>
      </c>
      <c r="F762" s="532" t="s">
        <v>0</v>
      </c>
      <c r="G762" s="464" t="s">
        <v>0</v>
      </c>
      <c r="H762" s="374" t="s">
        <v>0</v>
      </c>
      <c r="I762" s="372" t="s">
        <v>0</v>
      </c>
      <c r="J762" s="326"/>
      <c r="K762" s="16"/>
      <c r="M762" s="85"/>
      <c r="N762" s="85"/>
      <c r="P762" s="16"/>
      <c r="Q762" s="16"/>
      <c r="S762" s="16"/>
      <c r="T762" s="198"/>
      <c r="U762" s="198"/>
      <c r="V762" s="16">
        <v>74</v>
      </c>
      <c r="W762" s="209"/>
      <c r="X762" s="215"/>
      <c r="Y762" s="16"/>
      <c r="Z762" s="20"/>
      <c r="AC762" s="16"/>
    </row>
    <row r="763" spans="1:29" ht="12.75" customHeight="1" thickTop="1" x14ac:dyDescent="0.35">
      <c r="A763" s="22">
        <v>759</v>
      </c>
      <c r="B763" s="499">
        <v>18</v>
      </c>
      <c r="C763" s="500">
        <v>45228</v>
      </c>
      <c r="D763" s="501" t="s">
        <v>12</v>
      </c>
      <c r="E763" s="530" t="str">
        <f t="shared" ref="E763:F769" si="141">VLOOKUP(M763,Teams,2)</f>
        <v>PAN ZONES</v>
      </c>
      <c r="F763" s="530" t="str">
        <f t="shared" si="141"/>
        <v>SHEBEEN FC</v>
      </c>
      <c r="G763" s="502"/>
      <c r="H763" s="503">
        <f t="shared" ref="H763:H769" si="142">VLOOKUP(E763,START_TIMES,2)</f>
        <v>0.41666666666666702</v>
      </c>
      <c r="I763" s="504" t="str">
        <f t="shared" ref="I763:I769" si="143">VLOOKUP(E763,FallFields1,2)</f>
        <v>Stanley Quarter Park (G), New Britain</v>
      </c>
      <c r="J763" s="505"/>
      <c r="K763" s="16"/>
      <c r="M763" s="506" t="s">
        <v>120</v>
      </c>
      <c r="N763" s="506" t="s">
        <v>121</v>
      </c>
      <c r="P763" s="16"/>
      <c r="Q763" s="16"/>
    </row>
    <row r="764" spans="1:29" ht="12.75" customHeight="1" x14ac:dyDescent="0.35">
      <c r="A764" s="22">
        <v>760</v>
      </c>
      <c r="B764" s="499">
        <v>18</v>
      </c>
      <c r="C764" s="500">
        <v>45228</v>
      </c>
      <c r="D764" s="501" t="s">
        <v>12</v>
      </c>
      <c r="E764" s="530" t="str">
        <f t="shared" si="141"/>
        <v>NORTH BRANFORD 40</v>
      </c>
      <c r="F764" s="530" t="str">
        <f t="shared" si="141"/>
        <v>NEW HAVEN AMERICANS</v>
      </c>
      <c r="G764" s="502"/>
      <c r="H764" s="503">
        <v>0.33333333333333331</v>
      </c>
      <c r="I764" s="504" t="str">
        <f t="shared" si="143"/>
        <v>Bittner Park (G), Guilford</v>
      </c>
      <c r="J764" s="505" t="s">
        <v>950</v>
      </c>
      <c r="K764" s="16"/>
      <c r="M764" s="506" t="s">
        <v>118</v>
      </c>
      <c r="N764" s="506" t="s">
        <v>117</v>
      </c>
      <c r="P764" s="16"/>
      <c r="Q764" s="16"/>
    </row>
    <row r="765" spans="1:29" ht="12.75" customHeight="1" x14ac:dyDescent="0.35">
      <c r="A765" s="22">
        <v>761</v>
      </c>
      <c r="B765" s="499">
        <v>18</v>
      </c>
      <c r="C765" s="500">
        <v>45228</v>
      </c>
      <c r="D765" s="501" t="s">
        <v>12</v>
      </c>
      <c r="E765" s="530" t="str">
        <f t="shared" si="141"/>
        <v>CLUB NAPOLI 40</v>
      </c>
      <c r="F765" s="530" t="str">
        <f t="shared" si="141"/>
        <v xml:space="preserve">GUILFORD CELTIC </v>
      </c>
      <c r="G765" s="502"/>
      <c r="H765" s="503">
        <f t="shared" si="142"/>
        <v>0.41666666666666702</v>
      </c>
      <c r="I765" s="504" t="str">
        <f t="shared" si="143"/>
        <v>Sportsplex (T), North Branford</v>
      </c>
      <c r="J765" s="505"/>
      <c r="K765" s="16"/>
      <c r="M765" s="506" t="s">
        <v>112</v>
      </c>
      <c r="N765" s="506" t="s">
        <v>115</v>
      </c>
      <c r="P765" s="16"/>
      <c r="Q765" s="16"/>
    </row>
    <row r="766" spans="1:29" ht="12.75" customHeight="1" x14ac:dyDescent="0.35">
      <c r="A766" s="22">
        <v>762</v>
      </c>
      <c r="B766" s="499">
        <v>18</v>
      </c>
      <c r="C766" s="500">
        <v>45228</v>
      </c>
      <c r="D766" s="501" t="s">
        <v>12</v>
      </c>
      <c r="E766" s="530" t="str">
        <f t="shared" si="141"/>
        <v>BYE</v>
      </c>
      <c r="F766" s="530" t="str">
        <f t="shared" si="141"/>
        <v>LITCHFIELD COUNTY BLUES 40</v>
      </c>
      <c r="G766" s="502"/>
      <c r="H766" s="503" t="str">
        <f t="shared" si="142"/>
        <v>--</v>
      </c>
      <c r="I766" s="504" t="str">
        <f t="shared" si="143"/>
        <v>--</v>
      </c>
      <c r="J766" s="505"/>
      <c r="K766" s="16"/>
      <c r="M766" s="509" t="s">
        <v>111</v>
      </c>
      <c r="N766" s="509" t="s">
        <v>116</v>
      </c>
      <c r="P766" s="16"/>
      <c r="Q766" s="16"/>
    </row>
    <row r="767" spans="1:29" ht="12.75" customHeight="1" x14ac:dyDescent="0.35">
      <c r="A767" s="22">
        <v>763</v>
      </c>
      <c r="B767" s="499">
        <v>18</v>
      </c>
      <c r="C767" s="500">
        <v>45228</v>
      </c>
      <c r="D767" s="501" t="s">
        <v>12</v>
      </c>
      <c r="E767" s="530" t="str">
        <f t="shared" si="141"/>
        <v>DERBY QUITUS</v>
      </c>
      <c r="F767" s="530" t="str">
        <f t="shared" si="141"/>
        <v>WILTON WOLVES</v>
      </c>
      <c r="G767" s="502"/>
      <c r="H767" s="503">
        <f t="shared" si="142"/>
        <v>0.41666666666666702</v>
      </c>
      <c r="I767" s="504" t="str">
        <f t="shared" si="143"/>
        <v>Witek Park (G), Derby</v>
      </c>
      <c r="J767" s="505"/>
      <c r="K767" s="16"/>
      <c r="M767" s="509" t="s">
        <v>113</v>
      </c>
      <c r="N767" s="509" t="s">
        <v>123</v>
      </c>
      <c r="P767" s="16"/>
      <c r="Q767" s="16"/>
    </row>
    <row r="768" spans="1:29" ht="12.75" customHeight="1" x14ac:dyDescent="0.35">
      <c r="A768" s="22">
        <v>764</v>
      </c>
      <c r="B768" s="499">
        <v>18</v>
      </c>
      <c r="C768" s="500">
        <v>45228</v>
      </c>
      <c r="D768" s="501" t="s">
        <v>12</v>
      </c>
      <c r="E768" s="530" t="str">
        <f t="shared" si="141"/>
        <v>GUILFORD BELL CURVE</v>
      </c>
      <c r="F768" s="530" t="str">
        <f t="shared" si="141"/>
        <v>NORTH HAVEN SC</v>
      </c>
      <c r="G768" s="502"/>
      <c r="H768" s="503">
        <f t="shared" si="142"/>
        <v>0.41666666666666702</v>
      </c>
      <c r="I768" s="504" t="s">
        <v>943</v>
      </c>
      <c r="J768" s="505"/>
      <c r="K768" s="16"/>
      <c r="M768" s="509" t="s">
        <v>114</v>
      </c>
      <c r="N768" s="509" t="s">
        <v>119</v>
      </c>
      <c r="P768" s="274"/>
      <c r="Q768" s="274"/>
    </row>
    <row r="769" spans="1:17" ht="12.75" customHeight="1" x14ac:dyDescent="0.35">
      <c r="A769" s="22">
        <v>765</v>
      </c>
      <c r="B769" s="499">
        <v>18</v>
      </c>
      <c r="C769" s="500">
        <v>45228</v>
      </c>
      <c r="D769" s="501" t="s">
        <v>12</v>
      </c>
      <c r="E769" s="530" t="str">
        <f t="shared" si="141"/>
        <v>STAMFORD UNITED</v>
      </c>
      <c r="F769" s="530" t="str">
        <f t="shared" si="141"/>
        <v>BESA SC</v>
      </c>
      <c r="G769" s="502"/>
      <c r="H769" s="503">
        <f t="shared" si="142"/>
        <v>0.41666666666666702</v>
      </c>
      <c r="I769" s="504" t="str">
        <f t="shared" si="143"/>
        <v>West Beach Fields (T), Stamford</v>
      </c>
      <c r="J769" s="505"/>
      <c r="K769" s="16"/>
      <c r="M769" s="509" t="s">
        <v>122</v>
      </c>
      <c r="N769" s="509" t="s">
        <v>110</v>
      </c>
      <c r="P769" s="16"/>
      <c r="Q769" s="16"/>
    </row>
    <row r="770" spans="1:17" ht="12.75" customHeight="1" x14ac:dyDescent="0.35">
      <c r="A770" s="22">
        <v>766</v>
      </c>
      <c r="B770" s="324" t="s">
        <v>0</v>
      </c>
      <c r="C770" s="95"/>
      <c r="D770" s="325" t="s">
        <v>0</v>
      </c>
      <c r="E770" s="531" t="s">
        <v>0</v>
      </c>
      <c r="F770" s="532" t="s">
        <v>0</v>
      </c>
      <c r="G770" s="464" t="s">
        <v>0</v>
      </c>
      <c r="H770" s="374" t="s">
        <v>0</v>
      </c>
      <c r="I770" s="372" t="s">
        <v>0</v>
      </c>
      <c r="J770" s="326"/>
      <c r="K770" s="16"/>
      <c r="M770" s="85"/>
      <c r="N770" s="85"/>
      <c r="P770" s="16"/>
      <c r="Q770" s="16"/>
    </row>
    <row r="771" spans="1:17" ht="12.75" customHeight="1" x14ac:dyDescent="0.35">
      <c r="A771" s="22">
        <v>767</v>
      </c>
      <c r="B771" s="257">
        <v>18</v>
      </c>
      <c r="C771" s="95">
        <v>45228</v>
      </c>
      <c r="D771" s="63" t="s">
        <v>102</v>
      </c>
      <c r="E771" s="533" t="str">
        <f t="shared" ref="E771:F775" si="144">VLOOKUP(M771,Teams,2)</f>
        <v>FAIRFIELD GAC 50</v>
      </c>
      <c r="F771" s="533" t="str">
        <f t="shared" si="144"/>
        <v>CHESHIRE AZZURRI</v>
      </c>
      <c r="G771" s="464"/>
      <c r="H771" s="369">
        <v>0.41666666666666669</v>
      </c>
      <c r="I771" s="370" t="str">
        <f>VLOOKUP(E771,FallFields1,2)</f>
        <v>Ludlowe HS (T), Fairfield</v>
      </c>
      <c r="J771" s="73"/>
      <c r="K771" s="16"/>
      <c r="M771" s="330" t="s">
        <v>127</v>
      </c>
      <c r="N771" s="330" t="s">
        <v>124</v>
      </c>
      <c r="P771" s="16"/>
      <c r="Q771" s="16"/>
    </row>
    <row r="772" spans="1:17" ht="12.75" customHeight="1" x14ac:dyDescent="0.35">
      <c r="A772" s="22">
        <v>768</v>
      </c>
      <c r="B772" s="257">
        <v>18</v>
      </c>
      <c r="C772" s="95">
        <v>45228</v>
      </c>
      <c r="D772" s="63" t="s">
        <v>102</v>
      </c>
      <c r="E772" s="533" t="str">
        <f t="shared" si="144"/>
        <v>POLONIA FALCON STARS FC</v>
      </c>
      <c r="F772" s="533" t="str">
        <f t="shared" si="144"/>
        <v>GREENWICH PUMAS FC 50</v>
      </c>
      <c r="G772" s="464"/>
      <c r="H772" s="369">
        <f>VLOOKUP(E772,START_TIMES,2)</f>
        <v>0.33333333333333331</v>
      </c>
      <c r="I772" s="370" t="str">
        <f>VLOOKUP(E772,FallFields1,2)</f>
        <v>Falcon Field (G), New Britain</v>
      </c>
      <c r="J772" s="73"/>
      <c r="K772" s="16"/>
      <c r="M772" s="330" t="s">
        <v>131</v>
      </c>
      <c r="N772" s="330" t="s">
        <v>128</v>
      </c>
      <c r="P772" s="16"/>
      <c r="Q772" s="16"/>
    </row>
    <row r="773" spans="1:17" ht="12.75" customHeight="1" x14ac:dyDescent="0.35">
      <c r="A773" s="22">
        <v>769</v>
      </c>
      <c r="B773" s="257">
        <v>18</v>
      </c>
      <c r="C773" s="95">
        <v>45228</v>
      </c>
      <c r="D773" s="63" t="s">
        <v>102</v>
      </c>
      <c r="E773" s="533" t="str">
        <f t="shared" si="144"/>
        <v>STAMFORD CITY</v>
      </c>
      <c r="F773" s="533" t="str">
        <f t="shared" si="144"/>
        <v>DYNAMO SC</v>
      </c>
      <c r="G773" s="464"/>
      <c r="H773" s="369">
        <v>0.33333333333333331</v>
      </c>
      <c r="I773" s="370" t="s">
        <v>693</v>
      </c>
      <c r="J773" s="73" t="s">
        <v>1024</v>
      </c>
      <c r="K773" s="16"/>
      <c r="M773" s="330" t="s">
        <v>132</v>
      </c>
      <c r="N773" s="330" t="s">
        <v>126</v>
      </c>
      <c r="P773" s="16"/>
      <c r="Q773" s="16"/>
    </row>
    <row r="774" spans="1:17" ht="12.75" customHeight="1" x14ac:dyDescent="0.35">
      <c r="A774" s="22">
        <v>770</v>
      </c>
      <c r="B774" s="257">
        <v>18</v>
      </c>
      <c r="C774" s="95">
        <v>45228</v>
      </c>
      <c r="D774" s="63" t="s">
        <v>102</v>
      </c>
      <c r="E774" s="533" t="str">
        <f t="shared" si="144"/>
        <v>VASCO DA GAMA 50</v>
      </c>
      <c r="F774" s="533" t="str">
        <f t="shared" si="144"/>
        <v>NORWALK MARINERS LEGENDS</v>
      </c>
      <c r="G774" s="464"/>
      <c r="H774" s="369">
        <v>0.33333333333333331</v>
      </c>
      <c r="I774" s="370" t="str">
        <f>VLOOKUP(E774,FallFields1,2)</f>
        <v>Veterans Memorial Park (T), Bridgeport</v>
      </c>
      <c r="J774" s="73" t="s">
        <v>1010</v>
      </c>
      <c r="K774" s="16"/>
      <c r="M774" s="330" t="s">
        <v>133</v>
      </c>
      <c r="N774" s="330" t="s">
        <v>130</v>
      </c>
      <c r="P774" s="16"/>
      <c r="Q774" s="16"/>
    </row>
    <row r="775" spans="1:17" ht="12.75" customHeight="1" x14ac:dyDescent="0.35">
      <c r="A775" s="22">
        <v>771</v>
      </c>
      <c r="B775" s="257">
        <v>18</v>
      </c>
      <c r="C775" s="515">
        <v>45228</v>
      </c>
      <c r="D775" s="516" t="s">
        <v>102</v>
      </c>
      <c r="E775" s="542" t="str">
        <f t="shared" si="144"/>
        <v>DOCKSIDE SC</v>
      </c>
      <c r="F775" s="542" t="str">
        <f t="shared" si="144"/>
        <v>NEW FAIRFIELD UNITED</v>
      </c>
      <c r="G775" s="464" t="s">
        <v>996</v>
      </c>
      <c r="H775" s="518">
        <f>VLOOKUP(E775,START_TIMES,2)</f>
        <v>0.41666666666666702</v>
      </c>
      <c r="I775" s="517" t="str">
        <f>VLOOKUP(E775,FallFields1,2)</f>
        <v>Foran HS KMT (T), Milford</v>
      </c>
      <c r="J775" s="73" t="s">
        <v>1019</v>
      </c>
      <c r="K775" s="16"/>
      <c r="M775" s="330" t="s">
        <v>125</v>
      </c>
      <c r="N775" s="330" t="s">
        <v>129</v>
      </c>
      <c r="P775" s="16"/>
      <c r="Q775" s="16"/>
    </row>
    <row r="776" spans="1:17" ht="12.75" customHeight="1" x14ac:dyDescent="0.35">
      <c r="A776" s="22">
        <v>772</v>
      </c>
      <c r="B776" s="324" t="s">
        <v>0</v>
      </c>
      <c r="C776" s="95"/>
      <c r="D776" s="325" t="s">
        <v>0</v>
      </c>
      <c r="E776" s="531" t="s">
        <v>0</v>
      </c>
      <c r="F776" s="532" t="s">
        <v>0</v>
      </c>
      <c r="G776" s="464" t="s">
        <v>0</v>
      </c>
      <c r="H776" s="374" t="s">
        <v>0</v>
      </c>
      <c r="I776" s="372" t="s">
        <v>0</v>
      </c>
      <c r="J776" s="326"/>
      <c r="K776" s="16"/>
      <c r="M776" s="85"/>
      <c r="N776" s="85"/>
      <c r="P776" s="16"/>
      <c r="Q776" s="16"/>
    </row>
    <row r="777" spans="1:17" ht="12.75" customHeight="1" x14ac:dyDescent="0.35">
      <c r="A777" s="22">
        <v>773</v>
      </c>
      <c r="B777" s="257">
        <v>18</v>
      </c>
      <c r="C777" s="95">
        <v>45228</v>
      </c>
      <c r="D777" s="318" t="s">
        <v>103</v>
      </c>
      <c r="E777" s="533" t="str">
        <f t="shared" ref="E777:F779" si="145">VLOOKUP(M777,Teams,2)</f>
        <v>CLUB NAPOLI 50</v>
      </c>
      <c r="F777" s="533" t="str">
        <f t="shared" si="145"/>
        <v>GREENWICH PFC</v>
      </c>
      <c r="G777" s="464"/>
      <c r="H777" s="369">
        <f>VLOOKUP(E777,START_TIMES,2)</f>
        <v>0.41666666666666702</v>
      </c>
      <c r="I777" s="370" t="str">
        <f>VLOOKUP(E777,FallFields1,2)</f>
        <v>North Farms Park (G), North Branford</v>
      </c>
      <c r="J777" s="73"/>
      <c r="K777" s="16"/>
      <c r="M777" s="340" t="s">
        <v>146</v>
      </c>
      <c r="N777" s="340" t="s">
        <v>138</v>
      </c>
      <c r="P777" s="16"/>
      <c r="Q777" s="16"/>
    </row>
    <row r="778" spans="1:17" ht="12.75" customHeight="1" x14ac:dyDescent="0.35">
      <c r="A778" s="22">
        <v>774</v>
      </c>
      <c r="B778" s="257">
        <v>18</v>
      </c>
      <c r="C778" s="95">
        <v>45228</v>
      </c>
      <c r="D778" s="318" t="s">
        <v>103</v>
      </c>
      <c r="E778" s="533" t="str">
        <f t="shared" si="145"/>
        <v>REBELS UNITED</v>
      </c>
      <c r="F778" s="533" t="str">
        <f t="shared" si="145"/>
        <v>WESTPORT FC</v>
      </c>
      <c r="G778" s="464"/>
      <c r="H778" s="369">
        <v>0.41666666666666669</v>
      </c>
      <c r="I778" s="370" t="str">
        <f>VLOOKUP(E778,FallFields1,2)</f>
        <v>New Fairfield HS (T), New Fairfield</v>
      </c>
      <c r="J778" s="73" t="s">
        <v>1054</v>
      </c>
      <c r="K778" s="16"/>
      <c r="M778" s="340" t="s">
        <v>142</v>
      </c>
      <c r="N778" s="340" t="s">
        <v>144</v>
      </c>
      <c r="P778" s="16"/>
      <c r="Q778" s="16"/>
    </row>
    <row r="779" spans="1:17" ht="12.75" customHeight="1" x14ac:dyDescent="0.35">
      <c r="A779" s="22">
        <v>775</v>
      </c>
      <c r="B779" s="257">
        <v>18</v>
      </c>
      <c r="C779" s="95">
        <v>45228</v>
      </c>
      <c r="D779" s="318" t="s">
        <v>103</v>
      </c>
      <c r="E779" s="533" t="str">
        <f t="shared" si="145"/>
        <v>GUILFORD BLACK EAGLES</v>
      </c>
      <c r="F779" s="533" t="str">
        <f t="shared" si="145"/>
        <v>GREENWICH FC 50</v>
      </c>
      <c r="G779" s="464"/>
      <c r="H779" s="369">
        <f>VLOOKUP(E779,START_TIMES,2)</f>
        <v>0.41666666666666702</v>
      </c>
      <c r="I779" s="370" t="str">
        <f>VLOOKUP(E779,FallFields1,2)</f>
        <v>Calvin Leete School (G), Guilford</v>
      </c>
      <c r="J779" s="73"/>
      <c r="K779" s="16"/>
      <c r="M779" s="481" t="s">
        <v>147</v>
      </c>
      <c r="N779" s="340" t="s">
        <v>136</v>
      </c>
      <c r="P779" s="16"/>
      <c r="Q779" s="16"/>
    </row>
    <row r="780" spans="1:17" ht="12.75" customHeight="1" x14ac:dyDescent="0.35">
      <c r="A780" s="22">
        <v>776</v>
      </c>
      <c r="B780" s="257">
        <v>18</v>
      </c>
      <c r="C780" s="95"/>
      <c r="D780" s="325" t="s">
        <v>0</v>
      </c>
      <c r="E780" s="531" t="s">
        <v>0</v>
      </c>
      <c r="F780" s="532" t="s">
        <v>0</v>
      </c>
      <c r="G780" s="464" t="s">
        <v>0</v>
      </c>
      <c r="H780" s="374" t="s">
        <v>0</v>
      </c>
      <c r="I780" s="372" t="s">
        <v>0</v>
      </c>
      <c r="J780" s="326"/>
      <c r="K780" s="16"/>
      <c r="M780" s="85"/>
      <c r="N780" s="85"/>
      <c r="P780" s="16"/>
      <c r="Q780" s="16"/>
    </row>
    <row r="781" spans="1:17" ht="12.75" customHeight="1" x14ac:dyDescent="0.35">
      <c r="A781" s="22">
        <v>777</v>
      </c>
      <c r="B781" s="324" t="s">
        <v>948</v>
      </c>
      <c r="C781" s="95">
        <v>45228</v>
      </c>
      <c r="D781" s="318" t="s">
        <v>103</v>
      </c>
      <c r="E781" s="533" t="str">
        <f t="shared" ref="E781:F783" si="146">VLOOKUP(M781,Teams,2)</f>
        <v>NORWALK SPORT COLOMBIA 50</v>
      </c>
      <c r="F781" s="533" t="str">
        <f t="shared" si="146"/>
        <v>SOUTHEAST CT</v>
      </c>
      <c r="G781" s="464"/>
      <c r="H781" s="369">
        <f>VLOOKUP(E781,START_TIMES,2)</f>
        <v>0.41666666666666702</v>
      </c>
      <c r="I781" s="370" t="str">
        <f>VLOOKUP(E781,FallFields1,2)</f>
        <v>Nathan Hale MS (T), Norwalk</v>
      </c>
      <c r="J781" s="73"/>
      <c r="K781" s="16"/>
      <c r="M781" s="340" t="s">
        <v>141</v>
      </c>
      <c r="N781" s="481" t="s">
        <v>149</v>
      </c>
      <c r="P781" s="16"/>
      <c r="Q781" s="16"/>
    </row>
    <row r="782" spans="1:17" ht="12.75" customHeight="1" x14ac:dyDescent="0.35">
      <c r="A782" s="22">
        <v>778</v>
      </c>
      <c r="B782" s="257">
        <v>18</v>
      </c>
      <c r="C782" s="95">
        <v>45228</v>
      </c>
      <c r="D782" s="318" t="s">
        <v>103</v>
      </c>
      <c r="E782" s="533" t="str">
        <f t="shared" si="146"/>
        <v>VASCO DA GAMA 60</v>
      </c>
      <c r="F782" s="533" t="str">
        <f t="shared" si="146"/>
        <v>NORTH BRANFORD LEGENDS</v>
      </c>
      <c r="G782" s="464"/>
      <c r="H782" s="369">
        <f>VLOOKUP(E782,START_TIMES,2)</f>
        <v>0.41666666666666702</v>
      </c>
      <c r="I782" s="370" t="str">
        <f>VLOOKUP(E782,FallFields1,2)</f>
        <v>Veterans Memorial Park (T), Bridgeport</v>
      </c>
      <c r="J782" s="73"/>
      <c r="K782" s="16"/>
      <c r="M782" s="481" t="s">
        <v>135</v>
      </c>
      <c r="N782" s="340" t="s">
        <v>148</v>
      </c>
      <c r="P782" s="16"/>
      <c r="Q782" s="16"/>
    </row>
    <row r="783" spans="1:17" ht="12.75" customHeight="1" x14ac:dyDescent="0.35">
      <c r="A783" s="22">
        <v>779</v>
      </c>
      <c r="B783" s="257">
        <v>18</v>
      </c>
      <c r="C783" s="95">
        <v>45228</v>
      </c>
      <c r="D783" s="318" t="s">
        <v>103</v>
      </c>
      <c r="E783" s="533" t="str">
        <f t="shared" si="146"/>
        <v>EAST HAVEN SC</v>
      </c>
      <c r="F783" s="533" t="str">
        <f t="shared" si="146"/>
        <v>ZIMMITTI SC</v>
      </c>
      <c r="G783" s="464"/>
      <c r="H783" s="369">
        <f>VLOOKUP(E783,START_TIMES,2)</f>
        <v>0.41666666666666702</v>
      </c>
      <c r="I783" s="370" t="str">
        <f>VLOOKUP(E783,FallFields1,2)</f>
        <v>East Haven MS (G), East Haven</v>
      </c>
      <c r="J783" s="73"/>
      <c r="K783" s="16"/>
      <c r="M783" s="340" t="s">
        <v>134</v>
      </c>
      <c r="N783" s="481" t="s">
        <v>137</v>
      </c>
      <c r="P783" s="16"/>
      <c r="Q783" s="16"/>
    </row>
    <row r="784" spans="1:17" ht="12.75" customHeight="1" x14ac:dyDescent="0.35">
      <c r="A784" s="22">
        <v>780</v>
      </c>
      <c r="B784" s="324" t="s">
        <v>0</v>
      </c>
      <c r="C784" s="95" t="s">
        <v>0</v>
      </c>
      <c r="D784" s="325" t="s">
        <v>0</v>
      </c>
      <c r="E784" s="531" t="s">
        <v>0</v>
      </c>
      <c r="F784" s="532" t="s">
        <v>0</v>
      </c>
      <c r="G784" s="464" t="s">
        <v>0</v>
      </c>
      <c r="H784" s="374" t="s">
        <v>0</v>
      </c>
      <c r="I784" s="372" t="s">
        <v>0</v>
      </c>
      <c r="J784" s="326"/>
      <c r="K784" s="16"/>
      <c r="M784" s="85"/>
      <c r="N784" s="85"/>
      <c r="P784" s="16"/>
      <c r="Q784" s="16"/>
    </row>
    <row r="785" spans="1:29" ht="12.75" customHeight="1" x14ac:dyDescent="0.35">
      <c r="A785" s="22">
        <v>781</v>
      </c>
      <c r="B785" s="324"/>
      <c r="C785" s="95">
        <v>45235</v>
      </c>
      <c r="D785" s="69" t="s">
        <v>10</v>
      </c>
      <c r="E785" s="533" t="str">
        <f t="shared" ref="E785:F787" si="147">VLOOKUP(M785,Teams,2)</f>
        <v>GREENWICH FC 30</v>
      </c>
      <c r="F785" s="533" t="str">
        <f t="shared" si="147"/>
        <v>DANBURY UNITED</v>
      </c>
      <c r="G785" s="464" t="s">
        <v>0</v>
      </c>
      <c r="H785" s="369">
        <v>0.33333333333333331</v>
      </c>
      <c r="I785" s="370" t="s">
        <v>1022</v>
      </c>
      <c r="J785" s="73" t="s">
        <v>1039</v>
      </c>
      <c r="K785" s="16"/>
      <c r="M785" s="85" t="s">
        <v>99</v>
      </c>
      <c r="N785" s="85" t="s">
        <v>93</v>
      </c>
      <c r="P785" s="16"/>
      <c r="Q785" s="16"/>
    </row>
    <row r="786" spans="1:29" ht="12.75" customHeight="1" x14ac:dyDescent="0.35">
      <c r="A786" s="22">
        <v>782</v>
      </c>
      <c r="B786" s="324" t="s">
        <v>0</v>
      </c>
      <c r="C786" s="95">
        <v>45235</v>
      </c>
      <c r="D786" s="66" t="s">
        <v>175</v>
      </c>
      <c r="E786" s="533" t="str">
        <f t="shared" si="147"/>
        <v>QPR</v>
      </c>
      <c r="F786" s="533" t="str">
        <f t="shared" si="147"/>
        <v>MILFORD TUESDAY</v>
      </c>
      <c r="G786" s="464" t="s">
        <v>0</v>
      </c>
      <c r="H786" s="369">
        <v>0.33333333333333331</v>
      </c>
      <c r="I786" s="370" t="str">
        <f>VLOOKUP(E786,FallFields1,2)</f>
        <v>Quinnipiac Park (G), Cheshire</v>
      </c>
      <c r="J786" s="73" t="s">
        <v>1039</v>
      </c>
      <c r="K786" s="16"/>
      <c r="M786" s="197" t="s">
        <v>157</v>
      </c>
      <c r="N786" s="197" t="s">
        <v>155</v>
      </c>
      <c r="P786" s="16"/>
      <c r="Q786" s="16"/>
    </row>
    <row r="787" spans="1:29" ht="12.75" customHeight="1" x14ac:dyDescent="0.35">
      <c r="A787" s="22">
        <v>783</v>
      </c>
      <c r="B787" s="324"/>
      <c r="C787" s="95">
        <v>45235</v>
      </c>
      <c r="D787" s="65" t="s">
        <v>11</v>
      </c>
      <c r="E787" s="533" t="str">
        <f t="shared" si="147"/>
        <v>SOUTHEAST ROVERS</v>
      </c>
      <c r="F787" s="533" t="str">
        <f t="shared" si="147"/>
        <v>STORM FC</v>
      </c>
      <c r="G787" s="464" t="s">
        <v>0</v>
      </c>
      <c r="H787" s="369">
        <f>VLOOKUP(E787,START_TIMES,2)</f>
        <v>0.41666666666666702</v>
      </c>
      <c r="I787" s="370" t="str">
        <f>VLOOKUP(E787,FallFields1,2)</f>
        <v>Bridebrook Park (G), East Lyme</v>
      </c>
      <c r="J787" s="73" t="s">
        <v>1041</v>
      </c>
      <c r="K787" s="16"/>
      <c r="M787" s="359" t="s">
        <v>106</v>
      </c>
      <c r="N787" s="359" t="s">
        <v>107</v>
      </c>
      <c r="P787" s="16"/>
      <c r="Q787" s="16"/>
    </row>
    <row r="788" spans="1:29" ht="12.75" customHeight="1" thickBot="1" x14ac:dyDescent="0.4">
      <c r="A788" s="22">
        <v>784</v>
      </c>
      <c r="B788" s="499" t="s">
        <v>1016</v>
      </c>
      <c r="C788" s="500">
        <v>45235</v>
      </c>
      <c r="D788" s="501" t="s">
        <v>12</v>
      </c>
      <c r="E788" s="530" t="str">
        <f>VLOOKUP(M788,Teams,2)</f>
        <v>CLUB NAPOLI 40</v>
      </c>
      <c r="F788" s="530" t="str">
        <f t="shared" ref="E788:F794" si="148">VLOOKUP(N788,Teams,2)</f>
        <v>SHEBEEN FC</v>
      </c>
      <c r="G788" s="502"/>
      <c r="H788" s="503">
        <f t="shared" ref="H788:H794" si="149">VLOOKUP(E788,START_TIMES,2)</f>
        <v>0.41666666666666702</v>
      </c>
      <c r="I788" s="504" t="str">
        <f t="shared" ref="I788:I794" si="150">VLOOKUP(E788,FallFields1,2)</f>
        <v>Sportsplex (T), North Branford</v>
      </c>
      <c r="J788" s="505"/>
      <c r="K788" s="16"/>
      <c r="M788" s="506" t="s">
        <v>112</v>
      </c>
      <c r="N788" s="506" t="s">
        <v>121</v>
      </c>
      <c r="P788" s="16"/>
      <c r="Q788" s="16"/>
    </row>
    <row r="789" spans="1:29" ht="12.75" customHeight="1" thickTop="1" thickBot="1" x14ac:dyDescent="0.4">
      <c r="A789" s="22">
        <v>785</v>
      </c>
      <c r="B789" s="499" t="s">
        <v>1016</v>
      </c>
      <c r="C789" s="500">
        <v>45235</v>
      </c>
      <c r="D789" s="501" t="s">
        <v>12</v>
      </c>
      <c r="E789" s="530" t="str">
        <f t="shared" si="148"/>
        <v>NORTH BRANFORD 40</v>
      </c>
      <c r="F789" s="530" t="str">
        <f t="shared" si="148"/>
        <v>PAN ZONES</v>
      </c>
      <c r="G789" s="502"/>
      <c r="H789" s="503">
        <v>0.33333333333333331</v>
      </c>
      <c r="I789" s="504" t="str">
        <f t="shared" si="150"/>
        <v>Bittner Park (G), Guilford</v>
      </c>
      <c r="J789" s="505" t="s">
        <v>950</v>
      </c>
      <c r="K789" s="16"/>
      <c r="M789" s="506" t="s">
        <v>118</v>
      </c>
      <c r="N789" s="506" t="s">
        <v>120</v>
      </c>
      <c r="O789" s="312"/>
      <c r="P789" s="16"/>
      <c r="Q789" s="16"/>
    </row>
    <row r="790" spans="1:29" ht="12.75" customHeight="1" thickTop="1" thickBot="1" x14ac:dyDescent="0.4">
      <c r="A790" s="22">
        <v>786</v>
      </c>
      <c r="B790" s="499" t="s">
        <v>1016</v>
      </c>
      <c r="C790" s="500">
        <v>45235</v>
      </c>
      <c r="D790" s="501" t="s">
        <v>12</v>
      </c>
      <c r="E790" s="530" t="str">
        <f t="shared" si="148"/>
        <v xml:space="preserve">GUILFORD CELTIC </v>
      </c>
      <c r="F790" s="530" t="str">
        <f t="shared" si="148"/>
        <v>NEW HAVEN AMERICANS</v>
      </c>
      <c r="G790" s="502"/>
      <c r="H790" s="503">
        <f t="shared" si="149"/>
        <v>0.41666666666666702</v>
      </c>
      <c r="I790" s="504" t="str">
        <f t="shared" si="150"/>
        <v>Guilford HS (T), Guilford</v>
      </c>
      <c r="J790" s="505"/>
      <c r="K790" s="16"/>
      <c r="M790" s="506" t="s">
        <v>115</v>
      </c>
      <c r="N790" s="506" t="s">
        <v>117</v>
      </c>
      <c r="P790" s="16"/>
      <c r="Q790" s="16"/>
    </row>
    <row r="791" spans="1:29" ht="12.75" customHeight="1" thickTop="1" thickBot="1" x14ac:dyDescent="0.4">
      <c r="A791" s="22">
        <v>787</v>
      </c>
      <c r="B791" s="499" t="s">
        <v>1016</v>
      </c>
      <c r="C791" s="500">
        <v>45235</v>
      </c>
      <c r="D791" s="501" t="s">
        <v>12</v>
      </c>
      <c r="E791" s="530" t="str">
        <f t="shared" si="148"/>
        <v>BYE</v>
      </c>
      <c r="F791" s="530" t="str">
        <f>VLOOKUP(N791,Teams,2)</f>
        <v>NORTH HAVEN SC</v>
      </c>
      <c r="G791" s="502"/>
      <c r="H791" s="503" t="str">
        <f t="shared" si="149"/>
        <v>--</v>
      </c>
      <c r="I791" s="504" t="str">
        <f t="shared" si="150"/>
        <v>--</v>
      </c>
      <c r="J791" s="505"/>
      <c r="K791" s="16"/>
      <c r="M791" s="511" t="s">
        <v>111</v>
      </c>
      <c r="N791" s="511" t="s">
        <v>119</v>
      </c>
      <c r="P791" s="16"/>
      <c r="Q791" s="16"/>
      <c r="S791" s="16"/>
      <c r="T791" s="198"/>
      <c r="U791" s="198"/>
      <c r="V791" s="16">
        <v>73</v>
      </c>
      <c r="W791" s="209"/>
      <c r="X791" s="215"/>
      <c r="Y791" s="16"/>
      <c r="Z791" s="20"/>
      <c r="AC791" s="16"/>
    </row>
    <row r="792" spans="1:29" ht="12.75" customHeight="1" thickTop="1" x14ac:dyDescent="0.35">
      <c r="A792" s="22">
        <v>788</v>
      </c>
      <c r="B792" s="499" t="s">
        <v>1016</v>
      </c>
      <c r="C792" s="500">
        <v>45235</v>
      </c>
      <c r="D792" s="501" t="s">
        <v>12</v>
      </c>
      <c r="E792" s="530" t="str">
        <f t="shared" si="148"/>
        <v>GUILFORD BELL CURVE</v>
      </c>
      <c r="F792" s="530" t="str">
        <f>VLOOKUP(N792,Teams,2)</f>
        <v>STAMFORD UNITED</v>
      </c>
      <c r="G792" s="502"/>
      <c r="H792" s="503">
        <f t="shared" si="149"/>
        <v>0.41666666666666702</v>
      </c>
      <c r="I792" s="504" t="s">
        <v>943</v>
      </c>
      <c r="J792" s="505"/>
      <c r="K792" s="16"/>
      <c r="M792" s="511" t="s">
        <v>114</v>
      </c>
      <c r="N792" s="511" t="s">
        <v>122</v>
      </c>
      <c r="P792" s="16"/>
      <c r="Q792" s="16"/>
      <c r="S792" s="16"/>
      <c r="T792" s="288"/>
      <c r="U792" s="288"/>
      <c r="V792" s="16"/>
      <c r="W792" s="227"/>
      <c r="X792" s="289"/>
      <c r="Y792" s="16"/>
      <c r="Z792" s="20"/>
      <c r="AC792" s="16"/>
    </row>
    <row r="793" spans="1:29" ht="12.75" customHeight="1" x14ac:dyDescent="0.35">
      <c r="A793" s="22">
        <v>789</v>
      </c>
      <c r="B793" s="499" t="s">
        <v>1016</v>
      </c>
      <c r="C793" s="500">
        <v>45235</v>
      </c>
      <c r="D793" s="501" t="s">
        <v>12</v>
      </c>
      <c r="E793" s="530" t="str">
        <f t="shared" si="148"/>
        <v>BESA SC</v>
      </c>
      <c r="F793" s="530" t="str">
        <f>VLOOKUP(N793,Teams,2)</f>
        <v>WILTON WOLVES</v>
      </c>
      <c r="G793" s="502"/>
      <c r="H793" s="503">
        <f t="shared" si="149"/>
        <v>0.41666666666666669</v>
      </c>
      <c r="I793" s="504" t="str">
        <f t="shared" si="150"/>
        <v>Bucks Hill Park (G), Waterbury</v>
      </c>
      <c r="J793" s="505"/>
      <c r="K793" s="16"/>
      <c r="M793" s="509" t="s">
        <v>110</v>
      </c>
      <c r="N793" s="509" t="s">
        <v>123</v>
      </c>
      <c r="P793" s="16"/>
      <c r="Q793" s="16"/>
      <c r="S793" s="16"/>
      <c r="T793" s="288"/>
      <c r="U793" s="288"/>
      <c r="V793" s="16"/>
      <c r="W793" s="227"/>
      <c r="X793" s="289"/>
      <c r="Y793" s="16"/>
      <c r="Z793" s="20"/>
      <c r="AC793" s="16"/>
    </row>
    <row r="794" spans="1:29" ht="12.75" customHeight="1" x14ac:dyDescent="0.35">
      <c r="A794" s="22">
        <v>790</v>
      </c>
      <c r="B794" s="499" t="s">
        <v>1016</v>
      </c>
      <c r="C794" s="500">
        <v>45235</v>
      </c>
      <c r="D794" s="501" t="s">
        <v>12</v>
      </c>
      <c r="E794" s="530" t="str">
        <f t="shared" si="148"/>
        <v>LITCHFIELD COUNTY BLUES 40</v>
      </c>
      <c r="F794" s="530" t="str">
        <f>VLOOKUP(N794,Teams,2)</f>
        <v>DERBY QUITUS</v>
      </c>
      <c r="G794" s="502"/>
      <c r="H794" s="503">
        <f t="shared" si="149"/>
        <v>0.375</v>
      </c>
      <c r="I794" s="504" t="str">
        <f t="shared" si="150"/>
        <v>Torrington HS (T), Torrington</v>
      </c>
      <c r="J794" s="505"/>
      <c r="K794" s="16"/>
      <c r="M794" s="509" t="s">
        <v>116</v>
      </c>
      <c r="N794" s="509" t="s">
        <v>113</v>
      </c>
      <c r="P794" s="16"/>
      <c r="Q794" s="16"/>
      <c r="S794" s="16"/>
      <c r="T794" s="288"/>
      <c r="U794" s="288"/>
      <c r="V794" s="16"/>
      <c r="W794" s="227"/>
      <c r="X794" s="289"/>
      <c r="Y794" s="16"/>
      <c r="Z794" s="20"/>
      <c r="AC794" s="16"/>
    </row>
    <row r="795" spans="1:29" ht="12.75" customHeight="1" x14ac:dyDescent="0.35">
      <c r="A795" s="22">
        <v>792</v>
      </c>
      <c r="B795" s="324" t="s">
        <v>0</v>
      </c>
      <c r="C795" s="95" t="s">
        <v>0</v>
      </c>
      <c r="D795" s="325" t="s">
        <v>0</v>
      </c>
      <c r="E795" s="531" t="s">
        <v>0</v>
      </c>
      <c r="F795" s="532" t="s">
        <v>0</v>
      </c>
      <c r="G795" s="464" t="s">
        <v>0</v>
      </c>
      <c r="H795" s="374" t="s">
        <v>0</v>
      </c>
      <c r="I795" s="372" t="s">
        <v>0</v>
      </c>
      <c r="J795" s="326"/>
      <c r="K795" s="16"/>
      <c r="M795" s="509"/>
      <c r="N795" s="509"/>
      <c r="P795" s="16"/>
      <c r="Q795" s="16"/>
      <c r="S795" s="16"/>
      <c r="T795" s="288"/>
      <c r="U795" s="288"/>
      <c r="V795" s="16"/>
      <c r="W795" s="227"/>
      <c r="X795" s="289"/>
      <c r="Y795" s="16"/>
      <c r="Z795" s="20"/>
      <c r="AC795" s="16"/>
    </row>
    <row r="796" spans="1:29" ht="12.75" customHeight="1" x14ac:dyDescent="0.35">
      <c r="A796" s="22">
        <v>793</v>
      </c>
      <c r="B796" s="324" t="s">
        <v>0</v>
      </c>
      <c r="C796" s="95" t="s">
        <v>0</v>
      </c>
      <c r="D796" s="325" t="s">
        <v>0</v>
      </c>
      <c r="E796" s="531" t="s">
        <v>0</v>
      </c>
      <c r="F796" s="532" t="s">
        <v>0</v>
      </c>
      <c r="G796" s="464" t="s">
        <v>0</v>
      </c>
      <c r="H796" s="374" t="s">
        <v>0</v>
      </c>
      <c r="I796" s="372" t="s">
        <v>0</v>
      </c>
      <c r="J796" s="326"/>
      <c r="K796" s="16"/>
      <c r="M796" s="509" t="s">
        <v>0</v>
      </c>
      <c r="N796" s="509"/>
      <c r="P796" s="16"/>
      <c r="Q796" s="16"/>
      <c r="S796" s="16"/>
      <c r="T796" s="288"/>
      <c r="U796" s="288"/>
      <c r="V796" s="16"/>
      <c r="W796" s="227"/>
      <c r="X796" s="289"/>
      <c r="Y796" s="16"/>
      <c r="Z796" s="20"/>
      <c r="AC796" s="16"/>
    </row>
    <row r="797" spans="1:29" ht="12.75" customHeight="1" x14ac:dyDescent="0.35">
      <c r="A797" s="22">
        <v>794</v>
      </c>
      <c r="B797" s="499">
        <v>20</v>
      </c>
      <c r="C797" s="500">
        <v>45242</v>
      </c>
      <c r="D797" s="501" t="s">
        <v>12</v>
      </c>
      <c r="E797" s="530" t="str">
        <f t="shared" ref="E797:F800" si="151">VLOOKUP(M797,Teams,2)</f>
        <v>GUILFORD BELL CURVE</v>
      </c>
      <c r="F797" s="530" t="str">
        <f t="shared" si="151"/>
        <v>NORTH HAVEN SC</v>
      </c>
      <c r="G797" s="502"/>
      <c r="H797" s="503">
        <v>0.41666666666666702</v>
      </c>
      <c r="I797" s="504" t="s">
        <v>943</v>
      </c>
      <c r="J797" s="505"/>
      <c r="K797" s="498" t="s">
        <v>119</v>
      </c>
      <c r="L797" s="498" t="s">
        <v>113</v>
      </c>
      <c r="M797" s="509" t="s">
        <v>114</v>
      </c>
      <c r="N797" s="509" t="s">
        <v>119</v>
      </c>
      <c r="P797" s="16"/>
      <c r="Q797" s="16"/>
      <c r="S797" s="16"/>
      <c r="T797" s="288"/>
      <c r="U797" s="288"/>
      <c r="V797" s="16"/>
      <c r="W797" s="227"/>
      <c r="X797" s="289"/>
      <c r="Y797" s="16"/>
      <c r="Z797" s="20"/>
      <c r="AC797" s="16"/>
    </row>
    <row r="798" spans="1:29" ht="12.75" customHeight="1" x14ac:dyDescent="0.35">
      <c r="A798" s="22">
        <v>795</v>
      </c>
      <c r="B798" s="499" t="s">
        <v>1017</v>
      </c>
      <c r="C798" s="500">
        <v>45242</v>
      </c>
      <c r="D798" s="501" t="s">
        <v>12</v>
      </c>
      <c r="E798" s="530" t="str">
        <f t="shared" si="151"/>
        <v>WILTON WOLVES</v>
      </c>
      <c r="F798" s="530" t="str">
        <f t="shared" si="151"/>
        <v>LITCHFIELD COUNTY BLUES 40</v>
      </c>
      <c r="G798" s="502"/>
      <c r="H798" s="503">
        <f>VLOOKUP(E798,START_TIMES,2)</f>
        <v>0.41666666666666702</v>
      </c>
      <c r="I798" s="504" t="str">
        <f>VLOOKUP(E798,FallFields1,2)</f>
        <v>Lily Field (T), Wilton</v>
      </c>
      <c r="J798" s="512"/>
      <c r="K798" s="16"/>
      <c r="M798" s="509" t="s">
        <v>123</v>
      </c>
      <c r="N798" s="509" t="s">
        <v>116</v>
      </c>
      <c r="P798" s="16"/>
      <c r="Q798" s="16"/>
      <c r="S798" s="16"/>
      <c r="T798" s="288"/>
      <c r="U798" s="288"/>
      <c r="V798" s="16"/>
      <c r="W798" s="227"/>
      <c r="X798" s="289"/>
      <c r="Y798" s="16"/>
      <c r="Z798" s="20"/>
      <c r="AC798" s="16"/>
    </row>
    <row r="799" spans="1:29" ht="12.75" customHeight="1" x14ac:dyDescent="0.35">
      <c r="A799" s="22">
        <v>796</v>
      </c>
      <c r="B799" s="499">
        <v>20</v>
      </c>
      <c r="C799" s="500">
        <v>45242</v>
      </c>
      <c r="D799" s="501" t="s">
        <v>12</v>
      </c>
      <c r="E799" s="530" t="str">
        <f t="shared" si="151"/>
        <v>STAMFORD UNITED</v>
      </c>
      <c r="F799" s="530" t="str">
        <f t="shared" si="151"/>
        <v>BESA SC</v>
      </c>
      <c r="G799" s="502"/>
      <c r="H799" s="503">
        <f>VLOOKUP(E799,START_TIMES,2)</f>
        <v>0.41666666666666702</v>
      </c>
      <c r="I799" s="504" t="str">
        <f>VLOOKUP(E799,FallFields1,2)</f>
        <v>West Beach Fields (T), Stamford</v>
      </c>
      <c r="J799" s="505"/>
      <c r="K799" s="16"/>
      <c r="M799" s="509" t="s">
        <v>122</v>
      </c>
      <c r="N799" s="509" t="s">
        <v>110</v>
      </c>
      <c r="P799" s="16"/>
      <c r="Q799" s="16"/>
      <c r="S799" s="16"/>
      <c r="T799" s="288"/>
      <c r="U799" s="288"/>
      <c r="V799" s="16"/>
      <c r="W799" s="227"/>
      <c r="X799" s="289"/>
      <c r="Y799" s="16"/>
      <c r="Z799" s="20"/>
      <c r="AC799" s="16"/>
    </row>
    <row r="800" spans="1:29" ht="12.75" customHeight="1" thickBot="1" x14ac:dyDescent="0.4">
      <c r="A800" s="22">
        <v>797</v>
      </c>
      <c r="B800" s="499" t="s">
        <v>1018</v>
      </c>
      <c r="C800" s="500">
        <v>45242</v>
      </c>
      <c r="D800" s="501" t="s">
        <v>12</v>
      </c>
      <c r="E800" s="530" t="str">
        <f t="shared" si="151"/>
        <v>BYE</v>
      </c>
      <c r="F800" s="530" t="str">
        <f t="shared" si="151"/>
        <v>DERBY QUITUS</v>
      </c>
      <c r="G800" s="502"/>
      <c r="H800" s="503" t="s">
        <v>91</v>
      </c>
      <c r="I800" s="504" t="s">
        <v>91</v>
      </c>
      <c r="J800" s="505"/>
      <c r="K800" s="510" t="s">
        <v>111</v>
      </c>
      <c r="L800" s="510" t="s">
        <v>119</v>
      </c>
      <c r="M800" s="511" t="s">
        <v>111</v>
      </c>
      <c r="N800" s="511" t="s">
        <v>113</v>
      </c>
      <c r="P800" s="16"/>
      <c r="Q800" s="16"/>
      <c r="S800" s="16"/>
      <c r="T800" s="288"/>
      <c r="U800" s="288"/>
      <c r="V800" s="16"/>
      <c r="W800" s="227"/>
      <c r="X800" s="289"/>
      <c r="Y800" s="16"/>
      <c r="Z800" s="20"/>
      <c r="AC800" s="16"/>
    </row>
    <row r="801" spans="1:29" ht="12.75" customHeight="1" thickTop="1" thickBot="1" x14ac:dyDescent="0.4">
      <c r="A801" s="22">
        <v>798</v>
      </c>
      <c r="B801" s="257"/>
      <c r="C801" s="95"/>
      <c r="D801" s="325"/>
      <c r="E801" s="531" t="s">
        <v>0</v>
      </c>
      <c r="F801" s="532" t="s">
        <v>0</v>
      </c>
      <c r="G801" s="419" t="s">
        <v>204</v>
      </c>
      <c r="H801" s="369"/>
      <c r="I801" s="384"/>
      <c r="J801" s="73"/>
      <c r="K801" s="16"/>
      <c r="P801" s="16"/>
      <c r="Q801" s="16"/>
      <c r="S801" s="16"/>
      <c r="T801" s="288"/>
      <c r="U801" s="288"/>
      <c r="V801" s="16"/>
      <c r="W801" s="227"/>
      <c r="X801" s="289"/>
      <c r="Y801" s="16"/>
      <c r="Z801" s="20"/>
      <c r="AC801" s="16"/>
    </row>
    <row r="802" spans="1:29" ht="12.75" customHeight="1" thickTop="1" thickBot="1" x14ac:dyDescent="0.4">
      <c r="A802" s="22">
        <v>799</v>
      </c>
      <c r="B802" s="257"/>
      <c r="C802" s="95"/>
      <c r="D802" s="325"/>
      <c r="E802" s="531" t="s">
        <v>0</v>
      </c>
      <c r="F802" s="532" t="s">
        <v>0</v>
      </c>
      <c r="G802" s="418" t="s">
        <v>204</v>
      </c>
      <c r="H802" s="369"/>
      <c r="I802" s="384"/>
      <c r="J802" s="73"/>
      <c r="K802" s="16"/>
      <c r="P802" s="16"/>
      <c r="Q802" s="16"/>
      <c r="S802" s="16"/>
      <c r="T802" s="288"/>
      <c r="U802" s="288"/>
      <c r="V802" s="16"/>
      <c r="W802" s="227"/>
      <c r="X802" s="289"/>
      <c r="Y802" s="16"/>
      <c r="Z802" s="20"/>
      <c r="AC802" s="16"/>
    </row>
    <row r="803" spans="1:29" ht="15.5" thickTop="1" thickBot="1" x14ac:dyDescent="0.4">
      <c r="A803" s="22">
        <v>800</v>
      </c>
      <c r="B803" s="257"/>
      <c r="C803" s="95"/>
      <c r="D803" s="325"/>
      <c r="E803" s="531" t="s">
        <v>0</v>
      </c>
      <c r="F803" s="532" t="s">
        <v>0</v>
      </c>
      <c r="G803" s="420" t="s">
        <v>204</v>
      </c>
      <c r="H803" s="369"/>
      <c r="I803" s="384"/>
      <c r="J803" s="73"/>
      <c r="K803" s="16"/>
    </row>
    <row r="804" spans="1:29" ht="13.5" thickTop="1" thickBot="1" x14ac:dyDescent="0.3">
      <c r="E804" s="545"/>
      <c r="F804" s="545"/>
    </row>
    <row r="805" spans="1:29" ht="15.5" thickTop="1" thickBot="1" x14ac:dyDescent="0.4">
      <c r="B805" s="324">
        <v>12</v>
      </c>
      <c r="C805" s="462">
        <v>45179</v>
      </c>
      <c r="D805" s="64" t="s">
        <v>12</v>
      </c>
      <c r="E805" s="533" t="s">
        <v>30</v>
      </c>
      <c r="F805" s="533" t="s">
        <v>216</v>
      </c>
      <c r="G805" s="419" t="s">
        <v>204</v>
      </c>
      <c r="H805" s="369">
        <v>0.41666666666666702</v>
      </c>
      <c r="I805" s="370" t="s">
        <v>688</v>
      </c>
      <c r="J805" s="73" t="s">
        <v>1029</v>
      </c>
    </row>
    <row r="806" spans="1:29" ht="15.5" thickTop="1" thickBot="1" x14ac:dyDescent="0.4">
      <c r="B806" s="324">
        <v>12</v>
      </c>
      <c r="C806" s="462">
        <v>45179</v>
      </c>
      <c r="D806" s="318" t="s">
        <v>895</v>
      </c>
      <c r="E806" s="533" t="s">
        <v>926</v>
      </c>
      <c r="F806" s="533" t="s">
        <v>47</v>
      </c>
      <c r="G806" s="419" t="s">
        <v>204</v>
      </c>
      <c r="H806" s="369">
        <v>0.41666666666666702</v>
      </c>
      <c r="I806" s="370" t="s">
        <v>696</v>
      </c>
      <c r="J806" s="73" t="s">
        <v>1029</v>
      </c>
    </row>
    <row r="807" spans="1:29" ht="15.5" thickTop="1" thickBot="1" x14ac:dyDescent="0.4">
      <c r="B807" s="324" t="s">
        <v>842</v>
      </c>
      <c r="C807" s="95">
        <v>45186</v>
      </c>
      <c r="D807" s="68" t="s">
        <v>891</v>
      </c>
      <c r="E807" s="533" t="s">
        <v>173</v>
      </c>
      <c r="F807" s="533" t="s">
        <v>50</v>
      </c>
      <c r="G807" s="419" t="s">
        <v>204</v>
      </c>
      <c r="H807" s="369">
        <v>0.41666666666666702</v>
      </c>
      <c r="I807" s="370" t="s">
        <v>682</v>
      </c>
      <c r="J807" s="73" t="s">
        <v>1029</v>
      </c>
    </row>
    <row r="808" spans="1:29" ht="15.5" thickTop="1" thickBot="1" x14ac:dyDescent="0.4">
      <c r="B808" s="324">
        <v>14</v>
      </c>
      <c r="C808" s="95">
        <v>45193</v>
      </c>
      <c r="D808" s="69" t="s">
        <v>10</v>
      </c>
      <c r="E808" s="533" t="s">
        <v>880</v>
      </c>
      <c r="F808" s="533" t="s">
        <v>878</v>
      </c>
      <c r="G808" s="419" t="s">
        <v>204</v>
      </c>
      <c r="H808" s="369">
        <v>0.33333333333333331</v>
      </c>
      <c r="I808" s="370" t="s">
        <v>945</v>
      </c>
      <c r="J808" s="73" t="s">
        <v>1029</v>
      </c>
    </row>
    <row r="809" spans="1:29" ht="15.5" thickTop="1" thickBot="1" x14ac:dyDescent="0.4">
      <c r="B809" s="324">
        <v>14</v>
      </c>
      <c r="C809" s="95">
        <v>45193</v>
      </c>
      <c r="D809" s="66" t="s">
        <v>175</v>
      </c>
      <c r="E809" s="533" t="s">
        <v>677</v>
      </c>
      <c r="F809" s="533" t="s">
        <v>19</v>
      </c>
      <c r="G809" s="419" t="s">
        <v>204</v>
      </c>
      <c r="H809" s="523">
        <v>0.375</v>
      </c>
      <c r="I809" s="370" t="s">
        <v>681</v>
      </c>
      <c r="J809" s="73" t="s">
        <v>1036</v>
      </c>
    </row>
    <row r="810" spans="1:29" ht="15.5" thickTop="1" thickBot="1" x14ac:dyDescent="0.4">
      <c r="B810" s="324">
        <v>14</v>
      </c>
      <c r="C810" s="500">
        <v>45193</v>
      </c>
      <c r="D810" s="501" t="s">
        <v>12</v>
      </c>
      <c r="E810" s="530" t="s">
        <v>216</v>
      </c>
      <c r="F810" s="530" t="s">
        <v>30</v>
      </c>
      <c r="G810" s="420" t="s">
        <v>204</v>
      </c>
      <c r="H810" s="503">
        <v>0.41666666666666702</v>
      </c>
      <c r="I810" s="504" t="s">
        <v>919</v>
      </c>
      <c r="J810" s="73" t="s">
        <v>1040</v>
      </c>
    </row>
    <row r="811" spans="1:29" ht="15.5" thickTop="1" thickBot="1" x14ac:dyDescent="0.4">
      <c r="B811" s="324">
        <v>14</v>
      </c>
      <c r="C811" s="500">
        <v>45193</v>
      </c>
      <c r="D811" s="501" t="s">
        <v>12</v>
      </c>
      <c r="E811" s="530" t="s">
        <v>33</v>
      </c>
      <c r="F811" s="530" t="s">
        <v>29</v>
      </c>
      <c r="G811" s="420" t="s">
        <v>204</v>
      </c>
      <c r="H811" s="503">
        <v>0.41666666666666702</v>
      </c>
      <c r="I811" s="504" t="s">
        <v>684</v>
      </c>
      <c r="J811" s="73" t="s">
        <v>1029</v>
      </c>
    </row>
    <row r="812" spans="1:29" ht="15.5" thickTop="1" thickBot="1" x14ac:dyDescent="0.4">
      <c r="B812" s="324">
        <v>14</v>
      </c>
      <c r="C812" s="95">
        <v>45193</v>
      </c>
      <c r="D812" s="63" t="s">
        <v>102</v>
      </c>
      <c r="E812" s="533" t="s">
        <v>884</v>
      </c>
      <c r="F812" s="533" t="s">
        <v>885</v>
      </c>
      <c r="G812" s="420" t="s">
        <v>204</v>
      </c>
      <c r="H812" s="369">
        <v>0.45833333333333331</v>
      </c>
      <c r="I812" s="370" t="s">
        <v>681</v>
      </c>
      <c r="J812" s="73" t="s">
        <v>1029</v>
      </c>
    </row>
    <row r="813" spans="1:29" ht="15.5" thickTop="1" thickBot="1" x14ac:dyDescent="0.4">
      <c r="B813" s="324">
        <v>14</v>
      </c>
      <c r="C813" s="95">
        <v>45193</v>
      </c>
      <c r="D813" s="63" t="s">
        <v>102</v>
      </c>
      <c r="E813" s="533" t="s">
        <v>741</v>
      </c>
      <c r="F813" s="533" t="s">
        <v>739</v>
      </c>
      <c r="G813" s="420" t="s">
        <v>204</v>
      </c>
      <c r="H813" s="369">
        <v>0.375</v>
      </c>
      <c r="I813" s="521" t="s">
        <v>1027</v>
      </c>
      <c r="J813" s="73" t="s">
        <v>1037</v>
      </c>
    </row>
    <row r="814" spans="1:29" ht="15.5" thickTop="1" thickBot="1" x14ac:dyDescent="0.4">
      <c r="B814" s="324">
        <v>15</v>
      </c>
      <c r="C814" s="95">
        <v>45200</v>
      </c>
      <c r="D814" s="69" t="s">
        <v>10</v>
      </c>
      <c r="E814" s="533" t="s">
        <v>14</v>
      </c>
      <c r="F814" s="533" t="s">
        <v>880</v>
      </c>
      <c r="G814" s="420" t="s">
        <v>204</v>
      </c>
      <c r="H814" s="369">
        <v>0.33333333333333331</v>
      </c>
      <c r="I814" s="370" t="s">
        <v>85</v>
      </c>
      <c r="J814" s="73" t="s">
        <v>1029</v>
      </c>
    </row>
    <row r="815" spans="1:29" ht="15.5" thickTop="1" thickBot="1" x14ac:dyDescent="0.4">
      <c r="B815" s="257">
        <v>15</v>
      </c>
      <c r="C815" s="95">
        <v>45200</v>
      </c>
      <c r="D815" s="65" t="s">
        <v>11</v>
      </c>
      <c r="E815" s="533" t="s">
        <v>192</v>
      </c>
      <c r="F815" s="533" t="s">
        <v>25</v>
      </c>
      <c r="G815" s="420" t="s">
        <v>204</v>
      </c>
      <c r="H815" s="369">
        <v>0.33333333333333331</v>
      </c>
      <c r="I815" s="370" t="s">
        <v>694</v>
      </c>
      <c r="J815" s="73" t="s">
        <v>1042</v>
      </c>
    </row>
    <row r="816" spans="1:29" ht="15.5" thickTop="1" thickBot="1" x14ac:dyDescent="0.4">
      <c r="B816" s="257">
        <v>15</v>
      </c>
      <c r="C816" s="95">
        <v>45200</v>
      </c>
      <c r="D816" s="63" t="s">
        <v>102</v>
      </c>
      <c r="E816" s="533" t="s">
        <v>168</v>
      </c>
      <c r="F816" s="533" t="s">
        <v>885</v>
      </c>
      <c r="G816" s="420" t="s">
        <v>204</v>
      </c>
      <c r="H816" s="369">
        <v>0.33333333333333331</v>
      </c>
      <c r="I816" s="370" t="s">
        <v>687</v>
      </c>
      <c r="J816" s="73" t="s">
        <v>1050</v>
      </c>
    </row>
    <row r="817" spans="2:14" ht="15.5" thickTop="1" thickBot="1" x14ac:dyDescent="0.4">
      <c r="B817" s="324"/>
      <c r="C817" s="95">
        <v>45207</v>
      </c>
      <c r="D817" s="69" t="s">
        <v>10</v>
      </c>
      <c r="E817" s="533" t="s">
        <v>14</v>
      </c>
      <c r="F817" s="533" t="s">
        <v>880</v>
      </c>
      <c r="G817" s="420" t="s">
        <v>204</v>
      </c>
      <c r="H817" s="369">
        <v>0.33333333333333331</v>
      </c>
      <c r="I817" s="370" t="s">
        <v>85</v>
      </c>
      <c r="J817" s="73" t="s">
        <v>1048</v>
      </c>
    </row>
    <row r="818" spans="2:14" ht="15.5" thickTop="1" thickBot="1" x14ac:dyDescent="0.4">
      <c r="B818" s="463">
        <v>16</v>
      </c>
      <c r="C818" s="95">
        <v>45214</v>
      </c>
      <c r="D818" s="306" t="s">
        <v>890</v>
      </c>
      <c r="E818" s="533" t="s">
        <v>45</v>
      </c>
      <c r="F818" s="533" t="s">
        <v>905</v>
      </c>
      <c r="G818" s="420" t="s">
        <v>204</v>
      </c>
      <c r="H818" s="369">
        <v>0.41666666666666702</v>
      </c>
      <c r="I818" s="370" t="s">
        <v>952</v>
      </c>
      <c r="J818" s="73" t="s">
        <v>1049</v>
      </c>
    </row>
    <row r="819" spans="2:14" ht="15.5" thickTop="1" thickBot="1" x14ac:dyDescent="0.4">
      <c r="B819" s="463">
        <v>17</v>
      </c>
      <c r="C819" s="95">
        <v>45221</v>
      </c>
      <c r="D819" s="66" t="s">
        <v>175</v>
      </c>
      <c r="E819" s="533" t="s">
        <v>19</v>
      </c>
      <c r="F819" s="533" t="s">
        <v>52</v>
      </c>
      <c r="G819" s="420" t="s">
        <v>204</v>
      </c>
      <c r="H819" s="369">
        <v>0.33333333333333331</v>
      </c>
      <c r="I819" s="370" t="s">
        <v>684</v>
      </c>
      <c r="J819" s="73" t="s">
        <v>1053</v>
      </c>
    </row>
    <row r="820" spans="2:14" ht="15.5" thickTop="1" thickBot="1" x14ac:dyDescent="0.4">
      <c r="B820" s="463">
        <v>17</v>
      </c>
      <c r="C820" s="500">
        <v>45221</v>
      </c>
      <c r="D820" s="501" t="s">
        <v>12</v>
      </c>
      <c r="E820" s="530" t="s">
        <v>33</v>
      </c>
      <c r="F820" s="530" t="s">
        <v>31</v>
      </c>
      <c r="G820" s="420" t="s">
        <v>204</v>
      </c>
      <c r="H820" s="503">
        <v>0.41666666666666702</v>
      </c>
      <c r="I820" s="504" t="s">
        <v>684</v>
      </c>
      <c r="J820" s="505" t="s">
        <v>1053</v>
      </c>
    </row>
    <row r="821" spans="2:14" ht="13" thickTop="1" x14ac:dyDescent="0.25">
      <c r="E821" s="545"/>
      <c r="F821" s="545"/>
    </row>
    <row r="822" spans="2:14" x14ac:dyDescent="0.25">
      <c r="E822" s="545"/>
      <c r="F822" s="545"/>
    </row>
    <row r="823" spans="2:14" x14ac:dyDescent="0.25">
      <c r="E823" s="545"/>
      <c r="F823" s="545"/>
    </row>
    <row r="824" spans="2:14" x14ac:dyDescent="0.25">
      <c r="E824" s="545"/>
      <c r="F824" s="545"/>
    </row>
    <row r="825" spans="2:14" x14ac:dyDescent="0.25">
      <c r="E825" s="545"/>
      <c r="F825" s="545"/>
    </row>
    <row r="826" spans="2:14" x14ac:dyDescent="0.25">
      <c r="E826" s="545"/>
      <c r="F826" s="545"/>
    </row>
    <row r="827" spans="2:14" x14ac:dyDescent="0.25">
      <c r="E827" s="545"/>
      <c r="F827" s="545"/>
      <c r="M827" s="497" t="s">
        <v>112</v>
      </c>
      <c r="N827" s="497" t="s">
        <v>115</v>
      </c>
    </row>
    <row r="828" spans="2:14" ht="13" x14ac:dyDescent="0.3">
      <c r="E828" s="545"/>
      <c r="F828" s="545"/>
      <c r="M828" s="498" t="s">
        <v>110</v>
      </c>
      <c r="N828" s="498" t="s">
        <v>111</v>
      </c>
    </row>
    <row r="829" spans="2:14" ht="13" x14ac:dyDescent="0.3">
      <c r="E829" s="545" t="s">
        <v>655</v>
      </c>
      <c r="F829" s="545" t="s">
        <v>656</v>
      </c>
      <c r="I829" s="16" t="s">
        <v>655</v>
      </c>
      <c r="J829" s="16" t="s">
        <v>656</v>
      </c>
      <c r="M829" s="498" t="s">
        <v>123</v>
      </c>
      <c r="N829" s="498" t="s">
        <v>116</v>
      </c>
    </row>
    <row r="830" spans="2:14" ht="13" x14ac:dyDescent="0.3">
      <c r="E830" s="545" t="s">
        <v>97</v>
      </c>
      <c r="F830" s="545" t="s">
        <v>100</v>
      </c>
      <c r="I830" s="498" t="s">
        <v>110</v>
      </c>
      <c r="J830" s="498" t="s">
        <v>111</v>
      </c>
      <c r="M830" s="498" t="s">
        <v>119</v>
      </c>
      <c r="N830" s="498" t="s">
        <v>122</v>
      </c>
    </row>
    <row r="831" spans="2:14" ht="13" x14ac:dyDescent="0.3">
      <c r="E831" s="545" t="s">
        <v>92</v>
      </c>
      <c r="F831" s="545" t="s">
        <v>93</v>
      </c>
      <c r="I831" s="498" t="s">
        <v>123</v>
      </c>
      <c r="J831" s="498" t="s">
        <v>116</v>
      </c>
      <c r="M831" s="498" t="s">
        <v>113</v>
      </c>
      <c r="N831" s="498" t="s">
        <v>114</v>
      </c>
    </row>
    <row r="832" spans="2:14" ht="13" x14ac:dyDescent="0.3">
      <c r="E832" s="545" t="s">
        <v>99</v>
      </c>
      <c r="F832" s="545" t="s">
        <v>94</v>
      </c>
      <c r="I832" s="498" t="s">
        <v>119</v>
      </c>
      <c r="J832" s="498" t="s">
        <v>122</v>
      </c>
      <c r="M832" s="498" t="s">
        <v>110</v>
      </c>
      <c r="N832" s="498" t="s">
        <v>114</v>
      </c>
    </row>
    <row r="833" spans="5:14" ht="13" x14ac:dyDescent="0.3">
      <c r="E833" s="545" t="s">
        <v>98</v>
      </c>
      <c r="F833" s="545" t="s">
        <v>96</v>
      </c>
      <c r="I833" s="498" t="s">
        <v>113</v>
      </c>
      <c r="J833" s="498" t="s">
        <v>114</v>
      </c>
      <c r="M833" s="498" t="s">
        <v>116</v>
      </c>
      <c r="N833" s="498" t="s">
        <v>113</v>
      </c>
    </row>
    <row r="834" spans="5:14" ht="13" x14ac:dyDescent="0.3">
      <c r="E834" s="545" t="s">
        <v>97</v>
      </c>
      <c r="F834" s="545" t="s">
        <v>96</v>
      </c>
      <c r="I834" s="498" t="s">
        <v>110</v>
      </c>
      <c r="J834" s="498" t="s">
        <v>114</v>
      </c>
      <c r="M834" s="498" t="s">
        <v>123</v>
      </c>
      <c r="N834" s="498" t="s">
        <v>119</v>
      </c>
    </row>
    <row r="835" spans="5:14" ht="13" x14ac:dyDescent="0.3">
      <c r="E835" s="545" t="s">
        <v>93</v>
      </c>
      <c r="F835" s="545" t="s">
        <v>98</v>
      </c>
      <c r="I835" s="498" t="s">
        <v>116</v>
      </c>
      <c r="J835" s="498" t="s">
        <v>113</v>
      </c>
      <c r="M835" s="498" t="s">
        <v>122</v>
      </c>
      <c r="N835" s="498" t="s">
        <v>111</v>
      </c>
    </row>
    <row r="836" spans="5:14" ht="13" x14ac:dyDescent="0.3">
      <c r="E836" s="545" t="s">
        <v>92</v>
      </c>
      <c r="F836" s="545" t="s">
        <v>99</v>
      </c>
      <c r="I836" s="498" t="s">
        <v>123</v>
      </c>
      <c r="J836" s="498" t="s">
        <v>119</v>
      </c>
      <c r="M836" s="498" t="s">
        <v>122</v>
      </c>
      <c r="N836" s="498" t="s">
        <v>123</v>
      </c>
    </row>
    <row r="837" spans="5:14" ht="13" x14ac:dyDescent="0.3">
      <c r="E837" s="545" t="s">
        <v>94</v>
      </c>
      <c r="F837" s="545" t="s">
        <v>100</v>
      </c>
      <c r="I837" s="498" t="s">
        <v>122</v>
      </c>
      <c r="J837" s="498" t="s">
        <v>111</v>
      </c>
      <c r="M837" s="498" t="s">
        <v>116</v>
      </c>
      <c r="N837" s="498" t="s">
        <v>110</v>
      </c>
    </row>
    <row r="838" spans="5:14" ht="13" x14ac:dyDescent="0.3">
      <c r="E838" s="545" t="s">
        <v>94</v>
      </c>
      <c r="F838" s="545" t="s">
        <v>92</v>
      </c>
      <c r="I838" s="498" t="s">
        <v>122</v>
      </c>
      <c r="J838" s="498" t="s">
        <v>123</v>
      </c>
      <c r="M838" s="498" t="s">
        <v>111</v>
      </c>
      <c r="N838" s="498" t="s">
        <v>114</v>
      </c>
    </row>
    <row r="839" spans="5:14" ht="13" x14ac:dyDescent="0.3">
      <c r="E839" s="545" t="s">
        <v>93</v>
      </c>
      <c r="F839" s="545" t="s">
        <v>97</v>
      </c>
      <c r="I839" s="498" t="s">
        <v>116</v>
      </c>
      <c r="J839" s="498" t="s">
        <v>110</v>
      </c>
      <c r="M839" s="498" t="s">
        <v>119</v>
      </c>
      <c r="N839" s="498" t="s">
        <v>113</v>
      </c>
    </row>
    <row r="840" spans="5:14" ht="13" x14ac:dyDescent="0.3">
      <c r="E840" s="545" t="s">
        <v>100</v>
      </c>
      <c r="F840" s="545" t="s">
        <v>96</v>
      </c>
      <c r="I840" s="498" t="s">
        <v>111</v>
      </c>
      <c r="J840" s="498" t="s">
        <v>114</v>
      </c>
      <c r="M840" s="498" t="s">
        <v>116</v>
      </c>
      <c r="N840" s="498" t="s">
        <v>114</v>
      </c>
    </row>
    <row r="841" spans="5:14" ht="13" x14ac:dyDescent="0.3">
      <c r="E841" s="545" t="s">
        <v>99</v>
      </c>
      <c r="F841" s="545" t="s">
        <v>98</v>
      </c>
      <c r="I841" s="498" t="s">
        <v>119</v>
      </c>
      <c r="J841" s="498" t="s">
        <v>113</v>
      </c>
      <c r="M841" s="498" t="s">
        <v>111</v>
      </c>
      <c r="N841" s="498" t="s">
        <v>123</v>
      </c>
    </row>
    <row r="842" spans="5:14" ht="13" x14ac:dyDescent="0.3">
      <c r="E842" s="545" t="s">
        <v>93</v>
      </c>
      <c r="F842" s="545" t="s">
        <v>96</v>
      </c>
      <c r="I842" s="498" t="s">
        <v>116</v>
      </c>
      <c r="J842" s="498" t="s">
        <v>114</v>
      </c>
      <c r="M842" s="498" t="s">
        <v>110</v>
      </c>
      <c r="N842" s="498" t="s">
        <v>119</v>
      </c>
    </row>
    <row r="843" spans="5:14" ht="13" x14ac:dyDescent="0.3">
      <c r="E843" s="545" t="s">
        <v>100</v>
      </c>
      <c r="F843" s="545" t="s">
        <v>92</v>
      </c>
      <c r="I843" s="498" t="s">
        <v>111</v>
      </c>
      <c r="J843" s="498" t="s">
        <v>123</v>
      </c>
      <c r="M843" s="498" t="s">
        <v>113</v>
      </c>
      <c r="N843" s="498" t="s">
        <v>122</v>
      </c>
    </row>
    <row r="844" spans="5:14" ht="13" x14ac:dyDescent="0.3">
      <c r="E844" s="545" t="s">
        <v>97</v>
      </c>
      <c r="F844" s="545" t="s">
        <v>99</v>
      </c>
      <c r="I844" s="498" t="s">
        <v>110</v>
      </c>
      <c r="J844" s="498" t="s">
        <v>119</v>
      </c>
      <c r="M844" s="498" t="s">
        <v>111</v>
      </c>
      <c r="N844" s="498" t="s">
        <v>116</v>
      </c>
    </row>
    <row r="845" spans="5:14" ht="13" x14ac:dyDescent="0.3">
      <c r="E845" s="545" t="s">
        <v>98</v>
      </c>
      <c r="F845" s="545" t="s">
        <v>94</v>
      </c>
      <c r="I845" s="498" t="s">
        <v>113</v>
      </c>
      <c r="J845" s="498" t="s">
        <v>122</v>
      </c>
      <c r="M845" s="498" t="s">
        <v>113</v>
      </c>
      <c r="N845" s="498" t="s">
        <v>123</v>
      </c>
    </row>
    <row r="846" spans="5:14" ht="13" x14ac:dyDescent="0.3">
      <c r="E846" s="545" t="s">
        <v>100</v>
      </c>
      <c r="F846" s="545" t="s">
        <v>93</v>
      </c>
      <c r="I846" s="498" t="s">
        <v>111</v>
      </c>
      <c r="J846" s="498" t="s">
        <v>116</v>
      </c>
      <c r="M846" s="498" t="s">
        <v>114</v>
      </c>
      <c r="N846" s="498" t="s">
        <v>119</v>
      </c>
    </row>
    <row r="847" spans="5:14" ht="13" x14ac:dyDescent="0.3">
      <c r="E847" s="545" t="s">
        <v>98</v>
      </c>
      <c r="F847" s="545" t="s">
        <v>92</v>
      </c>
      <c r="I847" s="498" t="s">
        <v>113</v>
      </c>
      <c r="J847" s="498" t="s">
        <v>123</v>
      </c>
      <c r="M847" s="498" t="s">
        <v>122</v>
      </c>
      <c r="N847" s="498" t="s">
        <v>110</v>
      </c>
    </row>
    <row r="848" spans="5:14" ht="13" x14ac:dyDescent="0.3">
      <c r="E848" s="545" t="s">
        <v>96</v>
      </c>
      <c r="F848" s="545" t="s">
        <v>99</v>
      </c>
      <c r="I848" s="498" t="s">
        <v>114</v>
      </c>
      <c r="J848" s="498" t="s">
        <v>119</v>
      </c>
      <c r="M848" s="498" t="s">
        <v>111</v>
      </c>
      <c r="N848" s="498" t="s">
        <v>113</v>
      </c>
    </row>
    <row r="849" spans="3:14" ht="13" x14ac:dyDescent="0.3">
      <c r="E849" s="545" t="s">
        <v>94</v>
      </c>
      <c r="F849" s="545" t="s">
        <v>97</v>
      </c>
      <c r="I849" s="498" t="s">
        <v>122</v>
      </c>
      <c r="J849" s="498" t="s">
        <v>110</v>
      </c>
      <c r="M849" s="498" t="s">
        <v>122</v>
      </c>
      <c r="N849" s="498" t="s">
        <v>114</v>
      </c>
    </row>
    <row r="850" spans="3:14" ht="13" x14ac:dyDescent="0.3">
      <c r="E850" s="545" t="s">
        <v>100</v>
      </c>
      <c r="F850" s="545" t="s">
        <v>98</v>
      </c>
      <c r="I850" s="498" t="s">
        <v>111</v>
      </c>
      <c r="J850" s="498" t="s">
        <v>113</v>
      </c>
      <c r="M850" s="498" t="s">
        <v>110</v>
      </c>
      <c r="N850" s="498" t="s">
        <v>123</v>
      </c>
    </row>
    <row r="851" spans="3:14" ht="13" x14ac:dyDescent="0.3">
      <c r="E851" s="545" t="s">
        <v>94</v>
      </c>
      <c r="F851" s="545" t="s">
        <v>96</v>
      </c>
      <c r="I851" s="498" t="s">
        <v>122</v>
      </c>
      <c r="J851" s="498" t="s">
        <v>114</v>
      </c>
      <c r="M851" s="498" t="s">
        <v>119</v>
      </c>
      <c r="N851" s="498" t="s">
        <v>116</v>
      </c>
    </row>
    <row r="852" spans="3:14" ht="13" x14ac:dyDescent="0.3">
      <c r="E852" s="545" t="s">
        <v>97</v>
      </c>
      <c r="F852" s="545" t="s">
        <v>92</v>
      </c>
      <c r="I852" s="498" t="s">
        <v>110</v>
      </c>
      <c r="J852" s="498" t="s">
        <v>123</v>
      </c>
    </row>
    <row r="853" spans="3:14" ht="13" x14ac:dyDescent="0.3">
      <c r="E853" s="545" t="s">
        <v>99</v>
      </c>
      <c r="F853" s="545" t="s">
        <v>93</v>
      </c>
      <c r="I853" s="498" t="s">
        <v>119</v>
      </c>
      <c r="J853" s="498" t="s">
        <v>116</v>
      </c>
    </row>
    <row r="854" spans="3:14" x14ac:dyDescent="0.25">
      <c r="E854" s="545"/>
      <c r="F854" s="545"/>
    </row>
    <row r="855" spans="3:14" x14ac:dyDescent="0.25">
      <c r="E855" s="545"/>
      <c r="F855" s="545"/>
    </row>
    <row r="856" spans="3:14" x14ac:dyDescent="0.25">
      <c r="E856" s="545"/>
      <c r="F856" s="545"/>
    </row>
    <row r="857" spans="3:14" x14ac:dyDescent="0.25">
      <c r="E857" s="545"/>
      <c r="F857" s="545"/>
    </row>
    <row r="858" spans="3:14" ht="13" thickBot="1" x14ac:dyDescent="0.3">
      <c r="E858" s="545"/>
      <c r="F858" s="545"/>
    </row>
    <row r="859" spans="3:14" ht="15.5" thickTop="1" thickBot="1" x14ac:dyDescent="0.4">
      <c r="C859" s="95">
        <v>45186</v>
      </c>
      <c r="D859" s="68" t="s">
        <v>891</v>
      </c>
      <c r="E859" s="533" t="str">
        <f t="shared" ref="E859:F865" si="152">VLOOKUP(M859,Teams,2)</f>
        <v>CLUB NAPOLI 50</v>
      </c>
      <c r="F859" s="533" t="str">
        <f t="shared" si="152"/>
        <v>NORTH BRANFORD LEGENDS</v>
      </c>
      <c r="G859" s="420" t="s">
        <v>204</v>
      </c>
      <c r="H859" s="369">
        <f>VLOOKUP(E859,START_TIMES,2)</f>
        <v>0.41666666666666702</v>
      </c>
      <c r="I859" s="370" t="str">
        <f>VLOOKUP(E859,FallFields1,2)</f>
        <v>North Farms Park (G), North Branford</v>
      </c>
      <c r="J859" s="73" t="s">
        <v>1029</v>
      </c>
      <c r="K859" s="16"/>
      <c r="M859" s="456" t="s">
        <v>146</v>
      </c>
      <c r="N859" s="456" t="s">
        <v>148</v>
      </c>
    </row>
    <row r="860" spans="3:14" ht="15.5" thickTop="1" thickBot="1" x14ac:dyDescent="0.4">
      <c r="C860" s="95">
        <v>45193</v>
      </c>
      <c r="D860" s="69" t="s">
        <v>10</v>
      </c>
      <c r="E860" s="533" t="str">
        <f t="shared" si="152"/>
        <v>GREENWICH FC 30</v>
      </c>
      <c r="F860" s="533" t="str">
        <f t="shared" si="152"/>
        <v>DANBURY UNITED</v>
      </c>
      <c r="G860" s="420" t="s">
        <v>204</v>
      </c>
      <c r="H860" s="369">
        <v>0.33333333333333331</v>
      </c>
      <c r="I860" s="370" t="s">
        <v>945</v>
      </c>
      <c r="J860" s="73" t="s">
        <v>1029</v>
      </c>
      <c r="K860" s="16"/>
      <c r="M860" s="85" t="s">
        <v>99</v>
      </c>
      <c r="N860" s="85" t="s">
        <v>93</v>
      </c>
    </row>
    <row r="861" spans="3:14" ht="15.5" thickTop="1" thickBot="1" x14ac:dyDescent="0.4">
      <c r="C861" s="95">
        <v>45193</v>
      </c>
      <c r="D861" s="66" t="s">
        <v>175</v>
      </c>
      <c r="E861" s="533" t="str">
        <f t="shared" si="152"/>
        <v>QPR</v>
      </c>
      <c r="F861" s="533" t="str">
        <f t="shared" si="152"/>
        <v>MILFORD TUESDAY</v>
      </c>
      <c r="G861" s="420" t="s">
        <v>204</v>
      </c>
      <c r="H861" s="523">
        <v>0.375</v>
      </c>
      <c r="I861" s="370" t="str">
        <f>VLOOKUP(E861,FallFields1,2)</f>
        <v>Quinnipiac Park (G), Cheshire</v>
      </c>
      <c r="J861" s="73" t="s">
        <v>1036</v>
      </c>
      <c r="K861" s="16"/>
      <c r="M861" s="197" t="s">
        <v>157</v>
      </c>
      <c r="N861" s="197" t="s">
        <v>155</v>
      </c>
    </row>
    <row r="862" spans="3:14" ht="15.5" thickTop="1" thickBot="1" x14ac:dyDescent="0.4">
      <c r="C862" s="500">
        <v>45193</v>
      </c>
      <c r="D862" s="501" t="s">
        <v>12</v>
      </c>
      <c r="E862" s="530" t="str">
        <f t="shared" si="152"/>
        <v>NORTH HAVEN SC</v>
      </c>
      <c r="F862" s="530" t="str">
        <f t="shared" si="152"/>
        <v>STAMFORD UNITED</v>
      </c>
      <c r="G862" s="420" t="s">
        <v>204</v>
      </c>
      <c r="H862" s="503">
        <f>VLOOKUP(E862,START_TIMES,2)</f>
        <v>0.41666666666666702</v>
      </c>
      <c r="I862" s="504" t="str">
        <f>VLOOKUP(E862,FallFields1,2)</f>
        <v>Memorial Field (G), North Haven</v>
      </c>
      <c r="J862" s="73" t="s">
        <v>1029</v>
      </c>
      <c r="K862" s="16"/>
      <c r="M862" s="498" t="s">
        <v>119</v>
      </c>
      <c r="N862" s="498" t="s">
        <v>122</v>
      </c>
    </row>
    <row r="863" spans="3:14" ht="15.5" thickTop="1" thickBot="1" x14ac:dyDescent="0.4">
      <c r="C863" s="500">
        <v>45193</v>
      </c>
      <c r="D863" s="501" t="s">
        <v>12</v>
      </c>
      <c r="E863" s="530" t="str">
        <f t="shared" si="152"/>
        <v>DERBY QUITUS</v>
      </c>
      <c r="F863" s="530" t="str">
        <f t="shared" si="152"/>
        <v>GUILFORD BELL CURVE</v>
      </c>
      <c r="G863" s="420" t="s">
        <v>204</v>
      </c>
      <c r="H863" s="503">
        <f>VLOOKUP(E863,START_TIMES,2)</f>
        <v>0.41666666666666702</v>
      </c>
      <c r="I863" s="504" t="str">
        <f>VLOOKUP(E863,FallFields1,2)</f>
        <v>Witek Park (G), Derby</v>
      </c>
      <c r="J863" s="73" t="s">
        <v>1029</v>
      </c>
      <c r="K863" s="16"/>
      <c r="M863" s="498" t="s">
        <v>113</v>
      </c>
      <c r="N863" s="498" t="s">
        <v>114</v>
      </c>
    </row>
    <row r="864" spans="3:14" ht="15.5" thickTop="1" thickBot="1" x14ac:dyDescent="0.4">
      <c r="C864" s="95">
        <v>45193</v>
      </c>
      <c r="D864" s="63" t="s">
        <v>102</v>
      </c>
      <c r="E864" s="533" t="str">
        <f t="shared" si="152"/>
        <v>CHESHIRE AZZURRI</v>
      </c>
      <c r="F864" s="533" t="str">
        <f t="shared" si="152"/>
        <v>NORWALK MARINERS LEGENDS</v>
      </c>
      <c r="G864" s="420" t="s">
        <v>204</v>
      </c>
      <c r="H864" s="369">
        <v>0.45833333333333331</v>
      </c>
      <c r="I864" s="370" t="str">
        <f>VLOOKUP(E864,FallFields1,2)</f>
        <v>Quinnipiac Park (G), Cheshire</v>
      </c>
      <c r="J864" s="73" t="s">
        <v>1029</v>
      </c>
      <c r="K864" s="16"/>
      <c r="M864" s="330" t="s">
        <v>124</v>
      </c>
      <c r="N864" s="330" t="s">
        <v>130</v>
      </c>
    </row>
    <row r="865" spans="3:14" ht="15.5" thickTop="1" thickBot="1" x14ac:dyDescent="0.4">
      <c r="C865" s="95">
        <v>45193</v>
      </c>
      <c r="D865" s="63" t="s">
        <v>102</v>
      </c>
      <c r="E865" s="533" t="str">
        <f t="shared" si="152"/>
        <v>FAIRFIELD GAC 50</v>
      </c>
      <c r="F865" s="533" t="str">
        <f t="shared" si="152"/>
        <v>DYNAMO SC</v>
      </c>
      <c r="G865" s="420" t="s">
        <v>204</v>
      </c>
      <c r="H865" s="369">
        <v>0.375</v>
      </c>
      <c r="I865" s="521" t="s">
        <v>1027</v>
      </c>
      <c r="J865" s="73" t="s">
        <v>1037</v>
      </c>
      <c r="K865" s="16"/>
      <c r="M865" s="330" t="s">
        <v>127</v>
      </c>
      <c r="N865" s="330" t="s">
        <v>126</v>
      </c>
    </row>
    <row r="866" spans="3:14" ht="13" thickTop="1" x14ac:dyDescent="0.25"/>
  </sheetData>
  <mergeCells count="3">
    <mergeCell ref="E1:H1"/>
    <mergeCell ref="K1:L1"/>
    <mergeCell ref="AF1:AG1"/>
  </mergeCells>
  <pageMargins left="0" right="0" top="0" bottom="0.25" header="0" footer="0.3"/>
  <pageSetup scale="53" orientation="landscape" r:id="rId1"/>
  <headerFooter alignWithMargins="0"/>
  <colBreaks count="1" manualBreakCount="1">
    <brk id="10" max="80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267BE-0547-447C-B808-930F389A31C0}">
  <dimension ref="A1:O123"/>
  <sheetViews>
    <sheetView topLeftCell="C66" zoomScale="115" zoomScaleNormal="115" workbookViewId="0">
      <selection activeCell="J85" sqref="J85:K91"/>
    </sheetView>
  </sheetViews>
  <sheetFormatPr defaultColWidth="8.7265625" defaultRowHeight="14.5" x14ac:dyDescent="0.35"/>
  <cols>
    <col min="1" max="16384" width="8.7265625" style="278"/>
  </cols>
  <sheetData>
    <row r="1" spans="1:11" x14ac:dyDescent="0.35">
      <c r="A1" s="278" t="s">
        <v>746</v>
      </c>
      <c r="B1" s="278" t="s">
        <v>747</v>
      </c>
      <c r="C1" s="279" t="str">
        <f>LEFT(B1,1)</f>
        <v>1</v>
      </c>
      <c r="D1" s="279" t="str">
        <f>RIGHT(B1,2)</f>
        <v xml:space="preserve">2 </v>
      </c>
      <c r="E1" s="280" t="s">
        <v>638</v>
      </c>
      <c r="F1" s="280" t="str">
        <f>CONCATENATE(E1,C1)</f>
        <v>TEAM 1</v>
      </c>
      <c r="G1" s="280" t="s">
        <v>638</v>
      </c>
      <c r="H1" s="280" t="str">
        <f>CONCATENATE(G1,D1)</f>
        <v xml:space="preserve">TEAM 2 </v>
      </c>
      <c r="I1" s="280">
        <v>1</v>
      </c>
      <c r="J1" s="281" t="s">
        <v>110</v>
      </c>
      <c r="K1" s="281" t="s">
        <v>851</v>
      </c>
    </row>
    <row r="2" spans="1:11" x14ac:dyDescent="0.35">
      <c r="A2" s="278" t="s">
        <v>746</v>
      </c>
      <c r="B2" s="278" t="s">
        <v>748</v>
      </c>
      <c r="C2" s="279" t="str">
        <f>LEFT(B2,1)</f>
        <v>3</v>
      </c>
      <c r="D2" s="279" t="str">
        <f>RIGHT(B2,2)</f>
        <v xml:space="preserve">4 </v>
      </c>
      <c r="E2" s="280" t="s">
        <v>638</v>
      </c>
      <c r="F2" s="280" t="str">
        <f>CONCATENATE(E2,C2)</f>
        <v>TEAM 3</v>
      </c>
      <c r="G2" s="280" t="s">
        <v>638</v>
      </c>
      <c r="H2" s="280" t="str">
        <f t="shared" ref="H2:H65" si="0">CONCATENATE(G2,D2)</f>
        <v xml:space="preserve">TEAM 4 </v>
      </c>
      <c r="I2" s="280">
        <v>2</v>
      </c>
      <c r="J2" s="281" t="s">
        <v>112</v>
      </c>
      <c r="K2" s="281" t="s">
        <v>852</v>
      </c>
    </row>
    <row r="3" spans="1:11" x14ac:dyDescent="0.35">
      <c r="A3" s="278" t="s">
        <v>746</v>
      </c>
      <c r="B3" s="278" t="s">
        <v>749</v>
      </c>
      <c r="C3" s="279" t="str">
        <f t="shared" ref="C3:C66" si="1">LEFT(B3,1)</f>
        <v>5</v>
      </c>
      <c r="D3" s="279" t="str">
        <f t="shared" ref="D3:D66" si="2">RIGHT(B3,2)</f>
        <v xml:space="preserve">6 </v>
      </c>
      <c r="E3" s="280" t="s">
        <v>638</v>
      </c>
      <c r="F3" s="280" t="str">
        <f t="shared" ref="F3:F66" si="3">CONCATENATE(E3,C3)</f>
        <v>TEAM 5</v>
      </c>
      <c r="G3" s="280" t="s">
        <v>638</v>
      </c>
      <c r="H3" s="280" t="str">
        <f t="shared" si="0"/>
        <v xml:space="preserve">TEAM 6 </v>
      </c>
      <c r="I3" s="280">
        <v>3</v>
      </c>
      <c r="J3" s="281" t="s">
        <v>114</v>
      </c>
      <c r="K3" s="281" t="s">
        <v>854</v>
      </c>
    </row>
    <row r="4" spans="1:11" x14ac:dyDescent="0.35">
      <c r="A4" s="278" t="s">
        <v>746</v>
      </c>
      <c r="B4" s="278" t="s">
        <v>750</v>
      </c>
      <c r="C4" s="279" t="str">
        <f t="shared" si="1"/>
        <v>7</v>
      </c>
      <c r="D4" s="279" t="str">
        <f t="shared" si="2"/>
        <v xml:space="preserve">8 </v>
      </c>
      <c r="E4" s="280" t="s">
        <v>638</v>
      </c>
      <c r="F4" s="280" t="str">
        <f t="shared" si="3"/>
        <v>TEAM 7</v>
      </c>
      <c r="G4" s="280" t="s">
        <v>638</v>
      </c>
      <c r="H4" s="280" t="str">
        <f t="shared" si="0"/>
        <v xml:space="preserve">TEAM 8 </v>
      </c>
      <c r="I4" s="280">
        <v>4</v>
      </c>
      <c r="J4" s="281" t="s">
        <v>116</v>
      </c>
      <c r="K4" s="281" t="s">
        <v>856</v>
      </c>
    </row>
    <row r="5" spans="1:11" x14ac:dyDescent="0.35">
      <c r="A5" s="278" t="s">
        <v>746</v>
      </c>
      <c r="B5" s="278" t="s">
        <v>751</v>
      </c>
      <c r="C5" s="279" t="str">
        <f t="shared" si="1"/>
        <v>9</v>
      </c>
      <c r="D5" s="279" t="str">
        <f>RIGHT(B5,3)</f>
        <v xml:space="preserve">10 </v>
      </c>
      <c r="E5" s="280" t="s">
        <v>638</v>
      </c>
      <c r="F5" s="280" t="str">
        <f t="shared" si="3"/>
        <v>TEAM 9</v>
      </c>
      <c r="G5" s="280" t="s">
        <v>638</v>
      </c>
      <c r="H5" s="280" t="str">
        <f t="shared" si="0"/>
        <v xml:space="preserve">TEAM 10 </v>
      </c>
      <c r="I5" s="280">
        <v>5</v>
      </c>
      <c r="J5" s="281" t="s">
        <v>118</v>
      </c>
      <c r="K5" s="281" t="s">
        <v>858</v>
      </c>
    </row>
    <row r="6" spans="1:11" x14ac:dyDescent="0.35">
      <c r="A6" s="278" t="s">
        <v>746</v>
      </c>
      <c r="B6" s="278" t="s">
        <v>752</v>
      </c>
      <c r="C6" s="279" t="str">
        <f>LEFT(B6,2)</f>
        <v>11</v>
      </c>
      <c r="D6" s="279" t="str">
        <f>RIGHT(B6,3)</f>
        <v xml:space="preserve">12 </v>
      </c>
      <c r="E6" s="280" t="s">
        <v>638</v>
      </c>
      <c r="F6" s="280" t="str">
        <f t="shared" si="3"/>
        <v>TEAM 11</v>
      </c>
      <c r="G6" s="280" t="s">
        <v>638</v>
      </c>
      <c r="H6" s="280" t="str">
        <f t="shared" si="0"/>
        <v xml:space="preserve">TEAM 12 </v>
      </c>
      <c r="I6" s="280">
        <v>6</v>
      </c>
      <c r="J6" s="281" t="s">
        <v>120</v>
      </c>
      <c r="K6" s="281" t="s">
        <v>859</v>
      </c>
    </row>
    <row r="7" spans="1:11" x14ac:dyDescent="0.35">
      <c r="A7" s="278" t="s">
        <v>746</v>
      </c>
      <c r="B7" s="278" t="s">
        <v>753</v>
      </c>
      <c r="C7" s="279" t="str">
        <f t="shared" si="1"/>
        <v>1</v>
      </c>
      <c r="D7" s="279" t="str">
        <f t="shared" si="2"/>
        <v xml:space="preserve">4 </v>
      </c>
      <c r="E7" s="280" t="s">
        <v>638</v>
      </c>
      <c r="F7" s="280" t="str">
        <f t="shared" si="3"/>
        <v>TEAM 1</v>
      </c>
      <c r="G7" s="280" t="s">
        <v>638</v>
      </c>
      <c r="H7" s="280" t="str">
        <f t="shared" si="0"/>
        <v xml:space="preserve">TEAM 4 </v>
      </c>
      <c r="I7" s="280">
        <v>7</v>
      </c>
      <c r="J7" s="281" t="s">
        <v>122</v>
      </c>
      <c r="K7" s="281" t="s">
        <v>861</v>
      </c>
    </row>
    <row r="8" spans="1:11" x14ac:dyDescent="0.35">
      <c r="A8" s="278" t="s">
        <v>754</v>
      </c>
      <c r="B8" s="278" t="s">
        <v>755</v>
      </c>
      <c r="C8" s="279" t="str">
        <f t="shared" si="1"/>
        <v>1</v>
      </c>
      <c r="D8" s="279" t="str">
        <f t="shared" si="2"/>
        <v xml:space="preserve">8 </v>
      </c>
      <c r="E8" s="280" t="s">
        <v>638</v>
      </c>
      <c r="F8" s="280" t="str">
        <f t="shared" si="3"/>
        <v>TEAM 1</v>
      </c>
      <c r="G8" s="280" t="s">
        <v>638</v>
      </c>
      <c r="H8" s="280" t="str">
        <f t="shared" si="0"/>
        <v xml:space="preserve">TEAM 8 </v>
      </c>
      <c r="I8" s="280">
        <v>8</v>
      </c>
      <c r="J8" s="281" t="s">
        <v>120</v>
      </c>
      <c r="K8" s="281" t="s">
        <v>856</v>
      </c>
    </row>
    <row r="9" spans="1:11" x14ac:dyDescent="0.35">
      <c r="A9" s="278" t="s">
        <v>754</v>
      </c>
      <c r="B9" s="278" t="s">
        <v>756</v>
      </c>
      <c r="C9" s="279" t="str">
        <f t="shared" si="1"/>
        <v>1</v>
      </c>
      <c r="D9" s="279" t="str">
        <f t="shared" si="2"/>
        <v xml:space="preserve">0 </v>
      </c>
      <c r="E9" s="280" t="s">
        <v>638</v>
      </c>
      <c r="F9" s="280" t="str">
        <f t="shared" si="3"/>
        <v>TEAM 1</v>
      </c>
      <c r="G9" s="280" t="s">
        <v>638</v>
      </c>
      <c r="H9" s="280" t="str">
        <f t="shared" si="0"/>
        <v xml:space="preserve">TEAM 0 </v>
      </c>
      <c r="I9" s="280">
        <v>9</v>
      </c>
      <c r="J9" s="281" t="s">
        <v>122</v>
      </c>
      <c r="K9" s="281" t="s">
        <v>858</v>
      </c>
    </row>
    <row r="10" spans="1:11" x14ac:dyDescent="0.35">
      <c r="A10" s="278" t="s">
        <v>754</v>
      </c>
      <c r="B10" s="278" t="s">
        <v>757</v>
      </c>
      <c r="C10" s="279" t="str">
        <f t="shared" si="1"/>
        <v>1</v>
      </c>
      <c r="D10" s="279" t="str">
        <f t="shared" si="2"/>
        <v xml:space="preserve">2 </v>
      </c>
      <c r="E10" s="280" t="s">
        <v>638</v>
      </c>
      <c r="F10" s="280" t="str">
        <f t="shared" si="3"/>
        <v>TEAM 1</v>
      </c>
      <c r="G10" s="280" t="s">
        <v>638</v>
      </c>
      <c r="H10" s="280" t="str">
        <f t="shared" si="0"/>
        <v xml:space="preserve">TEAM 2 </v>
      </c>
      <c r="I10" s="280">
        <v>10</v>
      </c>
      <c r="J10" s="281" t="s">
        <v>110</v>
      </c>
      <c r="K10" s="281" t="s">
        <v>859</v>
      </c>
    </row>
    <row r="11" spans="1:11" x14ac:dyDescent="0.35">
      <c r="A11" s="278" t="s">
        <v>754</v>
      </c>
      <c r="B11" s="278" t="s">
        <v>758</v>
      </c>
      <c r="C11" s="279" t="str">
        <f t="shared" si="1"/>
        <v>3</v>
      </c>
      <c r="D11" s="279" t="str">
        <f t="shared" si="2"/>
        <v xml:space="preserve">4 </v>
      </c>
      <c r="E11" s="280" t="s">
        <v>638</v>
      </c>
      <c r="F11" s="280" t="str">
        <f t="shared" si="3"/>
        <v>TEAM 3</v>
      </c>
      <c r="G11" s="280" t="s">
        <v>638</v>
      </c>
      <c r="H11" s="280" t="str">
        <f t="shared" si="0"/>
        <v xml:space="preserve">TEAM 4 </v>
      </c>
      <c r="I11" s="280">
        <v>11</v>
      </c>
      <c r="J11" s="281" t="s">
        <v>112</v>
      </c>
      <c r="K11" s="281" t="s">
        <v>861</v>
      </c>
    </row>
    <row r="12" spans="1:11" x14ac:dyDescent="0.35">
      <c r="A12" s="278" t="s">
        <v>754</v>
      </c>
      <c r="B12" s="278" t="s">
        <v>759</v>
      </c>
      <c r="C12" s="279" t="str">
        <f t="shared" si="1"/>
        <v>2</v>
      </c>
      <c r="D12" s="279" t="str">
        <f t="shared" si="2"/>
        <v xml:space="preserve">5 </v>
      </c>
      <c r="E12" s="280" t="s">
        <v>638</v>
      </c>
      <c r="F12" s="280" t="str">
        <f t="shared" si="3"/>
        <v>TEAM 2</v>
      </c>
      <c r="G12" s="280" t="s">
        <v>638</v>
      </c>
      <c r="H12" s="280" t="str">
        <f t="shared" si="0"/>
        <v xml:space="preserve">TEAM 5 </v>
      </c>
      <c r="I12" s="280">
        <v>12</v>
      </c>
      <c r="J12" s="281" t="s">
        <v>111</v>
      </c>
      <c r="K12" s="281" t="s">
        <v>853</v>
      </c>
    </row>
    <row r="13" spans="1:11" x14ac:dyDescent="0.35">
      <c r="A13" s="278" t="s">
        <v>754</v>
      </c>
      <c r="B13" s="278" t="s">
        <v>760</v>
      </c>
      <c r="C13" s="279" t="str">
        <f t="shared" si="1"/>
        <v>4</v>
      </c>
      <c r="D13" s="279" t="str">
        <f t="shared" si="2"/>
        <v xml:space="preserve">7 </v>
      </c>
      <c r="E13" s="280" t="s">
        <v>638</v>
      </c>
      <c r="F13" s="280" t="str">
        <f t="shared" si="3"/>
        <v>TEAM 4</v>
      </c>
      <c r="G13" s="280" t="s">
        <v>638</v>
      </c>
      <c r="H13" s="280" t="str">
        <f t="shared" si="0"/>
        <v xml:space="preserve">TEAM 7 </v>
      </c>
      <c r="I13" s="280">
        <v>13</v>
      </c>
      <c r="J13" s="281" t="s">
        <v>113</v>
      </c>
      <c r="K13" s="281" t="s">
        <v>855</v>
      </c>
    </row>
    <row r="14" spans="1:11" x14ac:dyDescent="0.35">
      <c r="A14" s="278" t="s">
        <v>754</v>
      </c>
      <c r="B14" s="278" t="s">
        <v>761</v>
      </c>
      <c r="C14" s="279" t="str">
        <f t="shared" si="1"/>
        <v>6</v>
      </c>
      <c r="D14" s="279" t="str">
        <f t="shared" si="2"/>
        <v xml:space="preserve">9 </v>
      </c>
      <c r="E14" s="280" t="s">
        <v>638</v>
      </c>
      <c r="F14" s="280" t="str">
        <f t="shared" si="3"/>
        <v>TEAM 6</v>
      </c>
      <c r="G14" s="280" t="s">
        <v>638</v>
      </c>
      <c r="H14" s="280" t="str">
        <f t="shared" si="0"/>
        <v xml:space="preserve">TEAM 9 </v>
      </c>
      <c r="I14" s="280">
        <v>14</v>
      </c>
      <c r="J14" s="281" t="s">
        <v>115</v>
      </c>
      <c r="K14" s="281" t="s">
        <v>857</v>
      </c>
    </row>
    <row r="15" spans="1:11" x14ac:dyDescent="0.35">
      <c r="A15" s="278" t="s">
        <v>762</v>
      </c>
      <c r="B15" s="278" t="s">
        <v>763</v>
      </c>
      <c r="C15" s="279" t="str">
        <f t="shared" si="1"/>
        <v>1</v>
      </c>
      <c r="D15" s="279" t="str">
        <f t="shared" si="2"/>
        <v xml:space="preserve">5 </v>
      </c>
      <c r="E15" s="280" t="s">
        <v>638</v>
      </c>
      <c r="F15" s="280" t="str">
        <f t="shared" si="3"/>
        <v>TEAM 1</v>
      </c>
      <c r="G15" s="280" t="s">
        <v>638</v>
      </c>
      <c r="H15" s="280" t="str">
        <f t="shared" si="0"/>
        <v xml:space="preserve">TEAM 5 </v>
      </c>
      <c r="I15" s="280">
        <v>15</v>
      </c>
      <c r="J15" s="281" t="s">
        <v>119</v>
      </c>
      <c r="K15" s="281" t="s">
        <v>853</v>
      </c>
    </row>
    <row r="16" spans="1:11" x14ac:dyDescent="0.35">
      <c r="A16" s="278" t="s">
        <v>762</v>
      </c>
      <c r="B16" s="278" t="s">
        <v>764</v>
      </c>
      <c r="C16" s="279" t="str">
        <f t="shared" si="1"/>
        <v>1</v>
      </c>
      <c r="D16" s="279" t="str">
        <f t="shared" si="2"/>
        <v xml:space="preserve">7 </v>
      </c>
      <c r="E16" s="280" t="s">
        <v>638</v>
      </c>
      <c r="F16" s="280" t="str">
        <f t="shared" si="3"/>
        <v>TEAM 1</v>
      </c>
      <c r="G16" s="280" t="s">
        <v>638</v>
      </c>
      <c r="H16" s="280" t="str">
        <f t="shared" si="0"/>
        <v xml:space="preserve">TEAM 7 </v>
      </c>
      <c r="I16" s="280">
        <v>16</v>
      </c>
      <c r="J16" s="281" t="s">
        <v>121</v>
      </c>
      <c r="K16" s="281" t="s">
        <v>855</v>
      </c>
    </row>
    <row r="17" spans="1:11" x14ac:dyDescent="0.35">
      <c r="A17" s="278" t="s">
        <v>762</v>
      </c>
      <c r="B17" s="278" t="s">
        <v>765</v>
      </c>
      <c r="C17" s="279" t="str">
        <f t="shared" si="1"/>
        <v>9</v>
      </c>
      <c r="D17" s="279" t="str">
        <f t="shared" si="2"/>
        <v xml:space="preserve">4 </v>
      </c>
      <c r="E17" s="280" t="s">
        <v>638</v>
      </c>
      <c r="F17" s="280" t="str">
        <f t="shared" si="3"/>
        <v>TEAM 9</v>
      </c>
      <c r="G17" s="280" t="s">
        <v>638</v>
      </c>
      <c r="H17" s="280" t="str">
        <f t="shared" si="0"/>
        <v xml:space="preserve">TEAM 4 </v>
      </c>
      <c r="I17" s="280">
        <v>17</v>
      </c>
      <c r="J17" s="281" t="s">
        <v>118</v>
      </c>
      <c r="K17" s="281" t="s">
        <v>861</v>
      </c>
    </row>
    <row r="18" spans="1:11" x14ac:dyDescent="0.35">
      <c r="A18" s="278" t="s">
        <v>762</v>
      </c>
      <c r="B18" s="278" t="s">
        <v>766</v>
      </c>
      <c r="C18" s="279" t="str">
        <f t="shared" si="1"/>
        <v>2</v>
      </c>
      <c r="D18" s="279" t="str">
        <f t="shared" si="2"/>
        <v xml:space="preserve">1 </v>
      </c>
      <c r="E18" s="280" t="s">
        <v>638</v>
      </c>
      <c r="F18" s="280" t="str">
        <f t="shared" si="3"/>
        <v>TEAM 2</v>
      </c>
      <c r="G18" s="280" t="s">
        <v>638</v>
      </c>
      <c r="H18" s="280" t="str">
        <f t="shared" si="0"/>
        <v xml:space="preserve">TEAM 1 </v>
      </c>
      <c r="I18" s="280">
        <v>18</v>
      </c>
      <c r="J18" s="281" t="s">
        <v>111</v>
      </c>
      <c r="K18" s="281" t="s">
        <v>120</v>
      </c>
    </row>
    <row r="19" spans="1:11" x14ac:dyDescent="0.35">
      <c r="A19" s="278" t="s">
        <v>762</v>
      </c>
      <c r="B19" s="278" t="s">
        <v>767</v>
      </c>
      <c r="C19" s="279" t="str">
        <f t="shared" si="1"/>
        <v>4</v>
      </c>
      <c r="D19" s="279" t="str">
        <f t="shared" si="2"/>
        <v xml:space="preserve">3 </v>
      </c>
      <c r="E19" s="280" t="s">
        <v>638</v>
      </c>
      <c r="F19" s="280" t="str">
        <f t="shared" si="3"/>
        <v>TEAM 4</v>
      </c>
      <c r="G19" s="280" t="s">
        <v>638</v>
      </c>
      <c r="H19" s="280" t="str">
        <f t="shared" si="0"/>
        <v xml:space="preserve">TEAM 3 </v>
      </c>
      <c r="I19" s="280">
        <v>19</v>
      </c>
      <c r="J19" s="281" t="s">
        <v>113</v>
      </c>
      <c r="K19" s="281" t="s">
        <v>860</v>
      </c>
    </row>
    <row r="20" spans="1:11" x14ac:dyDescent="0.35">
      <c r="A20" s="278" t="s">
        <v>762</v>
      </c>
      <c r="B20" s="278" t="s">
        <v>768</v>
      </c>
      <c r="C20" s="279" t="str">
        <f t="shared" si="1"/>
        <v>6</v>
      </c>
      <c r="D20" s="279" t="str">
        <f t="shared" si="2"/>
        <v xml:space="preserve">1 </v>
      </c>
      <c r="E20" s="280" t="s">
        <v>638</v>
      </c>
      <c r="F20" s="280" t="str">
        <f t="shared" si="3"/>
        <v>TEAM 6</v>
      </c>
      <c r="G20" s="280" t="s">
        <v>638</v>
      </c>
      <c r="H20" s="280" t="str">
        <f t="shared" si="0"/>
        <v xml:space="preserve">TEAM 1 </v>
      </c>
      <c r="I20" s="280">
        <v>20</v>
      </c>
      <c r="J20" s="281" t="s">
        <v>115</v>
      </c>
      <c r="K20" s="281" t="s">
        <v>850</v>
      </c>
    </row>
    <row r="21" spans="1:11" x14ac:dyDescent="0.35">
      <c r="A21" s="278" t="s">
        <v>762</v>
      </c>
      <c r="B21" s="278" t="s">
        <v>769</v>
      </c>
      <c r="C21" s="279" t="str">
        <f t="shared" si="1"/>
        <v>8</v>
      </c>
      <c r="D21" s="279" t="str">
        <f t="shared" si="2"/>
        <v xml:space="preserve">3 </v>
      </c>
      <c r="E21" s="280" t="s">
        <v>638</v>
      </c>
      <c r="F21" s="280" t="str">
        <f t="shared" si="3"/>
        <v>TEAM 8</v>
      </c>
      <c r="G21" s="280" t="s">
        <v>638</v>
      </c>
      <c r="H21" s="280" t="str">
        <f t="shared" si="0"/>
        <v xml:space="preserve">TEAM 3 </v>
      </c>
      <c r="I21" s="280">
        <v>21</v>
      </c>
      <c r="J21" s="281" t="s">
        <v>117</v>
      </c>
      <c r="K21" s="281" t="s">
        <v>112</v>
      </c>
    </row>
    <row r="22" spans="1:11" x14ac:dyDescent="0.35">
      <c r="A22" s="278" t="s">
        <v>770</v>
      </c>
      <c r="B22" s="278" t="s">
        <v>771</v>
      </c>
      <c r="C22" s="279" t="str">
        <f t="shared" si="1"/>
        <v>9</v>
      </c>
      <c r="D22" s="279" t="str">
        <f t="shared" si="2"/>
        <v xml:space="preserve">4 </v>
      </c>
      <c r="E22" s="280" t="s">
        <v>638</v>
      </c>
      <c r="F22" s="280" t="str">
        <f t="shared" si="3"/>
        <v>TEAM 9</v>
      </c>
      <c r="G22" s="280" t="s">
        <v>638</v>
      </c>
      <c r="H22" s="280" t="str">
        <f t="shared" si="0"/>
        <v xml:space="preserve">TEAM 4 </v>
      </c>
      <c r="I22" s="280">
        <v>22</v>
      </c>
      <c r="J22" s="281" t="s">
        <v>118</v>
      </c>
      <c r="K22" s="281" t="s">
        <v>852</v>
      </c>
    </row>
    <row r="23" spans="1:11" x14ac:dyDescent="0.35">
      <c r="A23" s="278" t="s">
        <v>770</v>
      </c>
      <c r="B23" s="278" t="s">
        <v>772</v>
      </c>
      <c r="C23" s="279" t="str">
        <f t="shared" si="1"/>
        <v>1</v>
      </c>
      <c r="D23" s="279" t="str">
        <f t="shared" si="2"/>
        <v xml:space="preserve">6 </v>
      </c>
      <c r="E23" s="280" t="s">
        <v>638</v>
      </c>
      <c r="F23" s="280" t="str">
        <f t="shared" si="3"/>
        <v>TEAM 1</v>
      </c>
      <c r="G23" s="280" t="s">
        <v>638</v>
      </c>
      <c r="H23" s="280" t="str">
        <f t="shared" si="0"/>
        <v xml:space="preserve">TEAM 6 </v>
      </c>
      <c r="I23" s="280">
        <v>23</v>
      </c>
      <c r="J23" s="281" t="s">
        <v>120</v>
      </c>
      <c r="K23" s="281" t="s">
        <v>854</v>
      </c>
    </row>
    <row r="24" spans="1:11" x14ac:dyDescent="0.35">
      <c r="A24" s="278" t="s">
        <v>770</v>
      </c>
      <c r="B24" s="278" t="s">
        <v>773</v>
      </c>
      <c r="C24" s="279" t="str">
        <f t="shared" si="1"/>
        <v>8</v>
      </c>
      <c r="D24" s="279" t="str">
        <f t="shared" si="2"/>
        <v xml:space="preserve">3 </v>
      </c>
      <c r="E24" s="280" t="s">
        <v>638</v>
      </c>
      <c r="F24" s="280" t="str">
        <f t="shared" si="3"/>
        <v>TEAM 8</v>
      </c>
      <c r="G24" s="280" t="s">
        <v>638</v>
      </c>
      <c r="H24" s="280" t="str">
        <f t="shared" si="0"/>
        <v xml:space="preserve">TEAM 3 </v>
      </c>
      <c r="I24" s="280">
        <v>24</v>
      </c>
      <c r="J24" s="281" t="s">
        <v>117</v>
      </c>
      <c r="K24" s="281" t="s">
        <v>860</v>
      </c>
    </row>
    <row r="25" spans="1:11" x14ac:dyDescent="0.35">
      <c r="A25" s="278" t="s">
        <v>770</v>
      </c>
      <c r="B25" s="278" t="s">
        <v>774</v>
      </c>
      <c r="C25" s="279" t="str">
        <f t="shared" si="1"/>
        <v>1</v>
      </c>
      <c r="D25" s="279" t="str">
        <f t="shared" si="2"/>
        <v xml:space="preserve">1 </v>
      </c>
      <c r="E25" s="280" t="s">
        <v>638</v>
      </c>
      <c r="F25" s="280" t="str">
        <f t="shared" si="3"/>
        <v>TEAM 1</v>
      </c>
      <c r="G25" s="280" t="s">
        <v>638</v>
      </c>
      <c r="H25" s="280" t="str">
        <f t="shared" si="0"/>
        <v xml:space="preserve">TEAM 1 </v>
      </c>
      <c r="I25" s="280">
        <v>25</v>
      </c>
      <c r="J25" s="281" t="s">
        <v>119</v>
      </c>
      <c r="K25" s="281" t="s">
        <v>850</v>
      </c>
    </row>
    <row r="26" spans="1:11" x14ac:dyDescent="0.35">
      <c r="A26" s="278" t="s">
        <v>770</v>
      </c>
      <c r="B26" s="278" t="s">
        <v>775</v>
      </c>
      <c r="C26" s="279" t="str">
        <f t="shared" si="1"/>
        <v>3</v>
      </c>
      <c r="D26" s="279" t="str">
        <f t="shared" si="2"/>
        <v xml:space="preserve">2 </v>
      </c>
      <c r="E26" s="280" t="s">
        <v>638</v>
      </c>
      <c r="F26" s="280" t="str">
        <f t="shared" si="3"/>
        <v>TEAM 3</v>
      </c>
      <c r="G26" s="280" t="s">
        <v>638</v>
      </c>
      <c r="H26" s="280" t="str">
        <f t="shared" si="0"/>
        <v xml:space="preserve">TEAM 2 </v>
      </c>
      <c r="I26" s="280">
        <v>26</v>
      </c>
      <c r="J26" s="281" t="s">
        <v>112</v>
      </c>
      <c r="K26" s="281" t="s">
        <v>859</v>
      </c>
    </row>
    <row r="27" spans="1:11" x14ac:dyDescent="0.35">
      <c r="A27" s="278" t="s">
        <v>770</v>
      </c>
      <c r="B27" s="278" t="s">
        <v>776</v>
      </c>
      <c r="C27" s="279" t="str">
        <f t="shared" si="1"/>
        <v>5</v>
      </c>
      <c r="D27" s="279" t="str">
        <f t="shared" si="2"/>
        <v xml:space="preserve">4 </v>
      </c>
      <c r="E27" s="280" t="s">
        <v>638</v>
      </c>
      <c r="F27" s="280" t="str">
        <f t="shared" si="3"/>
        <v>TEAM 5</v>
      </c>
      <c r="G27" s="280" t="s">
        <v>638</v>
      </c>
      <c r="H27" s="280" t="str">
        <f t="shared" si="0"/>
        <v xml:space="preserve">TEAM 4 </v>
      </c>
      <c r="I27" s="280">
        <v>27</v>
      </c>
      <c r="J27" s="281" t="s">
        <v>114</v>
      </c>
      <c r="K27" s="281" t="s">
        <v>861</v>
      </c>
    </row>
    <row r="28" spans="1:11" x14ac:dyDescent="0.35">
      <c r="A28" s="278" t="s">
        <v>770</v>
      </c>
      <c r="B28" s="278" t="s">
        <v>777</v>
      </c>
      <c r="C28" s="279" t="str">
        <f t="shared" si="1"/>
        <v>7</v>
      </c>
      <c r="D28" s="279" t="str">
        <f t="shared" si="2"/>
        <v xml:space="preserve">2 </v>
      </c>
      <c r="E28" s="280" t="s">
        <v>638</v>
      </c>
      <c r="F28" s="280" t="str">
        <f t="shared" si="3"/>
        <v>TEAM 7</v>
      </c>
      <c r="G28" s="280" t="s">
        <v>638</v>
      </c>
      <c r="H28" s="280" t="str">
        <f t="shared" si="0"/>
        <v xml:space="preserve">TEAM 2 </v>
      </c>
      <c r="I28" s="280">
        <v>28</v>
      </c>
      <c r="J28" s="281" t="s">
        <v>116</v>
      </c>
      <c r="K28" s="281" t="s">
        <v>851</v>
      </c>
    </row>
    <row r="29" spans="1:11" x14ac:dyDescent="0.35">
      <c r="A29" s="278" t="s">
        <v>778</v>
      </c>
      <c r="B29" s="278" t="s">
        <v>779</v>
      </c>
      <c r="C29" s="279" t="str">
        <f t="shared" si="1"/>
        <v>1</v>
      </c>
      <c r="D29" s="279" t="str">
        <f t="shared" si="2"/>
        <v xml:space="preserve">7 </v>
      </c>
      <c r="E29" s="280" t="s">
        <v>638</v>
      </c>
      <c r="F29" s="280" t="str">
        <f t="shared" si="3"/>
        <v>TEAM 1</v>
      </c>
      <c r="G29" s="280" t="s">
        <v>638</v>
      </c>
      <c r="H29" s="280" t="str">
        <f t="shared" si="0"/>
        <v xml:space="preserve">TEAM 7 </v>
      </c>
      <c r="I29" s="280">
        <v>29</v>
      </c>
      <c r="J29" s="281" t="s">
        <v>123</v>
      </c>
      <c r="K29" s="281" t="s">
        <v>855</v>
      </c>
    </row>
    <row r="30" spans="1:11" x14ac:dyDescent="0.35">
      <c r="A30" s="278" t="s">
        <v>778</v>
      </c>
      <c r="B30" s="278" t="s">
        <v>780</v>
      </c>
      <c r="C30" s="279" t="str">
        <f t="shared" si="1"/>
        <v>2</v>
      </c>
      <c r="D30" s="279" t="str">
        <f t="shared" si="2"/>
        <v xml:space="preserve">9 </v>
      </c>
      <c r="E30" s="280" t="s">
        <v>638</v>
      </c>
      <c r="F30" s="280" t="str">
        <f t="shared" si="3"/>
        <v>TEAM 2</v>
      </c>
      <c r="G30" s="280" t="s">
        <v>638</v>
      </c>
      <c r="H30" s="280" t="str">
        <f t="shared" si="0"/>
        <v xml:space="preserve">TEAM 9 </v>
      </c>
      <c r="I30" s="280">
        <v>30</v>
      </c>
      <c r="J30" s="281" t="s">
        <v>111</v>
      </c>
      <c r="K30" s="281" t="s">
        <v>857</v>
      </c>
    </row>
    <row r="31" spans="1:11" x14ac:dyDescent="0.35">
      <c r="A31" s="278" t="s">
        <v>778</v>
      </c>
      <c r="B31" s="278" t="s">
        <v>781</v>
      </c>
      <c r="C31" s="279" t="str">
        <f t="shared" si="1"/>
        <v>4</v>
      </c>
      <c r="D31" s="279" t="str">
        <f t="shared" si="2"/>
        <v xml:space="preserve">1 </v>
      </c>
      <c r="E31" s="280" t="s">
        <v>638</v>
      </c>
      <c r="F31" s="280" t="str">
        <f t="shared" si="3"/>
        <v>TEAM 4</v>
      </c>
      <c r="G31" s="280" t="s">
        <v>638</v>
      </c>
      <c r="H31" s="280" t="str">
        <f t="shared" si="0"/>
        <v xml:space="preserve">TEAM 1 </v>
      </c>
      <c r="I31" s="280">
        <v>31</v>
      </c>
      <c r="J31" s="281" t="s">
        <v>113</v>
      </c>
      <c r="K31" s="281" t="s">
        <v>120</v>
      </c>
    </row>
    <row r="32" spans="1:11" x14ac:dyDescent="0.35">
      <c r="A32" s="278" t="s">
        <v>778</v>
      </c>
      <c r="B32" s="278" t="s">
        <v>782</v>
      </c>
      <c r="C32" s="279" t="str">
        <f t="shared" si="1"/>
        <v>6</v>
      </c>
      <c r="D32" s="279" t="str">
        <f t="shared" si="2"/>
        <v xml:space="preserve">3 </v>
      </c>
      <c r="E32" s="280" t="s">
        <v>638</v>
      </c>
      <c r="F32" s="280" t="str">
        <f t="shared" si="3"/>
        <v>TEAM 6</v>
      </c>
      <c r="G32" s="280" t="s">
        <v>638</v>
      </c>
      <c r="H32" s="280" t="str">
        <f t="shared" si="0"/>
        <v xml:space="preserve">TEAM 3 </v>
      </c>
      <c r="I32" s="280">
        <v>32</v>
      </c>
      <c r="J32" s="281" t="s">
        <v>115</v>
      </c>
      <c r="K32" s="281" t="s">
        <v>860</v>
      </c>
    </row>
    <row r="33" spans="1:11" x14ac:dyDescent="0.35">
      <c r="A33" s="278" t="s">
        <v>778</v>
      </c>
      <c r="B33" s="278" t="s">
        <v>783</v>
      </c>
      <c r="C33" s="279" t="str">
        <f t="shared" si="1"/>
        <v>1</v>
      </c>
      <c r="D33" s="279" t="str">
        <f t="shared" si="2"/>
        <v xml:space="preserve">8 </v>
      </c>
      <c r="E33" s="280" t="s">
        <v>638</v>
      </c>
      <c r="F33" s="280" t="str">
        <f t="shared" si="3"/>
        <v>TEAM 1</v>
      </c>
      <c r="G33" s="280" t="s">
        <v>638</v>
      </c>
      <c r="H33" s="280" t="str">
        <f t="shared" si="0"/>
        <v xml:space="preserve">TEAM 8 </v>
      </c>
      <c r="I33" s="280">
        <v>33</v>
      </c>
      <c r="J33" s="281" t="s">
        <v>110</v>
      </c>
      <c r="K33" s="281" t="s">
        <v>856</v>
      </c>
    </row>
    <row r="34" spans="1:11" x14ac:dyDescent="0.35">
      <c r="A34" s="278" t="s">
        <v>778</v>
      </c>
      <c r="B34" s="278" t="s">
        <v>784</v>
      </c>
      <c r="C34" s="279" t="str">
        <f t="shared" si="1"/>
        <v>1</v>
      </c>
      <c r="D34" s="279" t="str">
        <f t="shared" si="2"/>
        <v xml:space="preserve">3 </v>
      </c>
      <c r="E34" s="280" t="s">
        <v>638</v>
      </c>
      <c r="F34" s="280" t="str">
        <f t="shared" si="3"/>
        <v>TEAM 1</v>
      </c>
      <c r="G34" s="280" t="s">
        <v>638</v>
      </c>
      <c r="H34" s="280" t="str">
        <f t="shared" si="0"/>
        <v xml:space="preserve">TEAM 3 </v>
      </c>
      <c r="I34" s="280">
        <v>34</v>
      </c>
      <c r="J34" s="281" t="s">
        <v>119</v>
      </c>
      <c r="K34" s="281" t="s">
        <v>112</v>
      </c>
    </row>
    <row r="35" spans="1:11" x14ac:dyDescent="0.35">
      <c r="A35" s="278" t="s">
        <v>778</v>
      </c>
      <c r="B35" s="278" t="s">
        <v>785</v>
      </c>
      <c r="C35" s="279" t="str">
        <f t="shared" si="1"/>
        <v>1</v>
      </c>
      <c r="D35" s="279" t="str">
        <f t="shared" si="2"/>
        <v xml:space="preserve">5 </v>
      </c>
      <c r="E35" s="280" t="s">
        <v>638</v>
      </c>
      <c r="F35" s="280" t="str">
        <f t="shared" si="3"/>
        <v>TEAM 1</v>
      </c>
      <c r="G35" s="280" t="s">
        <v>638</v>
      </c>
      <c r="H35" s="280" t="str">
        <f t="shared" si="0"/>
        <v xml:space="preserve">TEAM 5 </v>
      </c>
      <c r="I35" s="280">
        <v>35</v>
      </c>
      <c r="J35" s="281" t="s">
        <v>121</v>
      </c>
      <c r="K35" s="281" t="s">
        <v>853</v>
      </c>
    </row>
    <row r="36" spans="1:11" x14ac:dyDescent="0.35">
      <c r="A36" s="278" t="s">
        <v>786</v>
      </c>
      <c r="B36" s="278" t="s">
        <v>787</v>
      </c>
      <c r="C36" s="279" t="str">
        <f t="shared" si="1"/>
        <v>6</v>
      </c>
      <c r="D36" s="279" t="str">
        <f t="shared" si="2"/>
        <v xml:space="preserve">3 </v>
      </c>
      <c r="E36" s="280" t="s">
        <v>638</v>
      </c>
      <c r="F36" s="280" t="str">
        <f t="shared" si="3"/>
        <v>TEAM 6</v>
      </c>
      <c r="G36" s="280" t="s">
        <v>638</v>
      </c>
      <c r="H36" s="280" t="str">
        <f t="shared" si="0"/>
        <v xml:space="preserve">TEAM 3 </v>
      </c>
      <c r="I36" s="280">
        <v>36</v>
      </c>
      <c r="J36" s="281" t="s">
        <v>115</v>
      </c>
      <c r="K36" s="281" t="s">
        <v>112</v>
      </c>
    </row>
    <row r="37" spans="1:11" x14ac:dyDescent="0.35">
      <c r="A37" s="278" t="s">
        <v>786</v>
      </c>
      <c r="B37" s="278" t="s">
        <v>788</v>
      </c>
      <c r="C37" s="279" t="str">
        <f t="shared" si="1"/>
        <v>5</v>
      </c>
      <c r="D37" s="279" t="str">
        <f t="shared" si="2"/>
        <v xml:space="preserve">8 </v>
      </c>
      <c r="E37" s="280" t="s">
        <v>638</v>
      </c>
      <c r="F37" s="280" t="str">
        <f t="shared" si="3"/>
        <v>TEAM 5</v>
      </c>
      <c r="G37" s="280" t="s">
        <v>638</v>
      </c>
      <c r="H37" s="280" t="str">
        <f t="shared" si="0"/>
        <v xml:space="preserve">TEAM 8 </v>
      </c>
      <c r="I37" s="280">
        <v>37</v>
      </c>
      <c r="J37" s="281" t="s">
        <v>114</v>
      </c>
      <c r="K37" s="281" t="s">
        <v>856</v>
      </c>
    </row>
    <row r="38" spans="1:11" x14ac:dyDescent="0.35">
      <c r="A38" s="278" t="s">
        <v>786</v>
      </c>
      <c r="B38" s="278" t="s">
        <v>789</v>
      </c>
      <c r="C38" s="279" t="str">
        <f t="shared" si="1"/>
        <v>1</v>
      </c>
      <c r="D38" s="279" t="str">
        <f t="shared" si="2"/>
        <v xml:space="preserve">7 </v>
      </c>
      <c r="E38" s="280" t="s">
        <v>638</v>
      </c>
      <c r="F38" s="280" t="str">
        <f t="shared" si="3"/>
        <v>TEAM 1</v>
      </c>
      <c r="G38" s="280" t="s">
        <v>638</v>
      </c>
      <c r="H38" s="280" t="str">
        <f t="shared" si="0"/>
        <v xml:space="preserve">TEAM 7 </v>
      </c>
      <c r="I38" s="280">
        <v>38</v>
      </c>
      <c r="J38" s="281" t="s">
        <v>119</v>
      </c>
      <c r="K38" s="281" t="s">
        <v>855</v>
      </c>
    </row>
    <row r="39" spans="1:11" x14ac:dyDescent="0.35">
      <c r="A39" s="278" t="s">
        <v>786</v>
      </c>
      <c r="B39" s="278" t="s">
        <v>790</v>
      </c>
      <c r="C39" s="279" t="str">
        <f t="shared" si="1"/>
        <v>9</v>
      </c>
      <c r="D39" s="279" t="str">
        <f t="shared" si="2"/>
        <v xml:space="preserve">2 </v>
      </c>
      <c r="E39" s="280" t="s">
        <v>638</v>
      </c>
      <c r="F39" s="280" t="str">
        <f t="shared" si="3"/>
        <v>TEAM 9</v>
      </c>
      <c r="G39" s="280" t="s">
        <v>638</v>
      </c>
      <c r="H39" s="280" t="str">
        <f t="shared" si="0"/>
        <v xml:space="preserve">TEAM 2 </v>
      </c>
      <c r="I39" s="280">
        <v>39</v>
      </c>
      <c r="J39" s="281" t="s">
        <v>118</v>
      </c>
      <c r="K39" s="281" t="s">
        <v>859</v>
      </c>
    </row>
    <row r="40" spans="1:11" x14ac:dyDescent="0.35">
      <c r="A40" s="278" t="s">
        <v>786</v>
      </c>
      <c r="B40" s="278" t="s">
        <v>791</v>
      </c>
      <c r="C40" s="279" t="str">
        <f t="shared" si="1"/>
        <v>1</v>
      </c>
      <c r="D40" s="279" t="str">
        <f t="shared" si="2"/>
        <v xml:space="preserve">4 </v>
      </c>
      <c r="E40" s="280" t="s">
        <v>638</v>
      </c>
      <c r="F40" s="280" t="str">
        <f t="shared" si="3"/>
        <v>TEAM 1</v>
      </c>
      <c r="G40" s="280" t="s">
        <v>638</v>
      </c>
      <c r="H40" s="280" t="str">
        <f t="shared" si="0"/>
        <v xml:space="preserve">TEAM 4 </v>
      </c>
      <c r="I40" s="280">
        <v>40</v>
      </c>
      <c r="J40" s="281" t="s">
        <v>120</v>
      </c>
      <c r="K40" s="281" t="s">
        <v>861</v>
      </c>
    </row>
    <row r="41" spans="1:11" x14ac:dyDescent="0.35">
      <c r="A41" s="278" t="s">
        <v>786</v>
      </c>
      <c r="B41" s="278" t="s">
        <v>792</v>
      </c>
      <c r="C41" s="279" t="str">
        <f t="shared" si="1"/>
        <v>1</v>
      </c>
      <c r="D41" s="279" t="str">
        <f t="shared" si="2"/>
        <v xml:space="preserve">2 </v>
      </c>
      <c r="E41" s="280" t="s">
        <v>638</v>
      </c>
      <c r="F41" s="280" t="str">
        <f t="shared" si="3"/>
        <v>TEAM 1</v>
      </c>
      <c r="G41" s="280" t="s">
        <v>638</v>
      </c>
      <c r="H41" s="280" t="str">
        <f t="shared" si="0"/>
        <v xml:space="preserve">TEAM 2 </v>
      </c>
      <c r="I41" s="280">
        <v>41</v>
      </c>
      <c r="J41" s="281" t="s">
        <v>122</v>
      </c>
      <c r="K41" s="281" t="s">
        <v>851</v>
      </c>
    </row>
    <row r="42" spans="1:11" x14ac:dyDescent="0.35">
      <c r="A42" s="278" t="s">
        <v>786</v>
      </c>
      <c r="B42" s="278" t="s">
        <v>793</v>
      </c>
      <c r="C42" s="279" t="str">
        <f t="shared" si="1"/>
        <v>1</v>
      </c>
      <c r="D42" s="279" t="str">
        <f t="shared" si="2"/>
        <v xml:space="preserve">4 </v>
      </c>
      <c r="E42" s="280" t="s">
        <v>638</v>
      </c>
      <c r="F42" s="280" t="str">
        <f t="shared" si="3"/>
        <v>TEAM 1</v>
      </c>
      <c r="G42" s="280" t="s">
        <v>638</v>
      </c>
      <c r="H42" s="280" t="str">
        <f t="shared" si="0"/>
        <v xml:space="preserve">TEAM 4 </v>
      </c>
      <c r="I42" s="280">
        <v>42</v>
      </c>
      <c r="J42" s="281" t="s">
        <v>110</v>
      </c>
      <c r="K42" s="281" t="s">
        <v>852</v>
      </c>
    </row>
    <row r="43" spans="1:11" x14ac:dyDescent="0.35">
      <c r="A43" s="278" t="s">
        <v>794</v>
      </c>
      <c r="B43" s="278" t="s">
        <v>795</v>
      </c>
      <c r="C43" s="279" t="str">
        <f t="shared" si="1"/>
        <v>2</v>
      </c>
      <c r="D43" s="279" t="str">
        <f t="shared" si="2"/>
        <v xml:space="preserve">2 </v>
      </c>
      <c r="E43" s="280" t="s">
        <v>638</v>
      </c>
      <c r="F43" s="280" t="str">
        <f t="shared" si="3"/>
        <v>TEAM 2</v>
      </c>
      <c r="G43" s="280" t="s">
        <v>638</v>
      </c>
      <c r="H43" s="280" t="str">
        <f t="shared" si="0"/>
        <v xml:space="preserve">TEAM 2 </v>
      </c>
      <c r="I43" s="280">
        <v>43</v>
      </c>
      <c r="J43" s="281" t="s">
        <v>111</v>
      </c>
      <c r="K43" s="281" t="s">
        <v>859</v>
      </c>
    </row>
    <row r="44" spans="1:11" x14ac:dyDescent="0.35">
      <c r="A44" s="278" t="s">
        <v>794</v>
      </c>
      <c r="B44" s="278" t="s">
        <v>796</v>
      </c>
      <c r="C44" s="279" t="str">
        <f t="shared" si="1"/>
        <v>6</v>
      </c>
      <c r="D44" s="279" t="str">
        <f t="shared" si="2"/>
        <v xml:space="preserve">4 </v>
      </c>
      <c r="E44" s="280" t="s">
        <v>638</v>
      </c>
      <c r="F44" s="280" t="str">
        <f t="shared" si="3"/>
        <v>TEAM 6</v>
      </c>
      <c r="G44" s="280" t="s">
        <v>638</v>
      </c>
      <c r="H44" s="280" t="str">
        <f t="shared" si="0"/>
        <v xml:space="preserve">TEAM 4 </v>
      </c>
      <c r="I44" s="280">
        <v>44</v>
      </c>
      <c r="J44" s="281" t="s">
        <v>115</v>
      </c>
      <c r="K44" s="281" t="s">
        <v>861</v>
      </c>
    </row>
    <row r="45" spans="1:11" x14ac:dyDescent="0.35">
      <c r="A45" s="278" t="s">
        <v>794</v>
      </c>
      <c r="B45" s="278" t="s">
        <v>797</v>
      </c>
      <c r="C45" s="279" t="str">
        <f t="shared" si="1"/>
        <v>1</v>
      </c>
      <c r="D45" s="279" t="str">
        <f t="shared" si="2"/>
        <v xml:space="preserve">3 </v>
      </c>
      <c r="E45" s="280" t="s">
        <v>638</v>
      </c>
      <c r="F45" s="280" t="str">
        <f t="shared" si="3"/>
        <v>TEAM 1</v>
      </c>
      <c r="G45" s="280" t="s">
        <v>638</v>
      </c>
      <c r="H45" s="280" t="str">
        <f t="shared" si="0"/>
        <v xml:space="preserve">TEAM 3 </v>
      </c>
      <c r="I45" s="280">
        <v>45</v>
      </c>
      <c r="J45" s="281" t="s">
        <v>120</v>
      </c>
      <c r="K45" s="281" t="s">
        <v>112</v>
      </c>
    </row>
    <row r="46" spans="1:11" x14ac:dyDescent="0.35">
      <c r="A46" s="278" t="s">
        <v>794</v>
      </c>
      <c r="B46" s="278" t="s">
        <v>798</v>
      </c>
      <c r="C46" s="279" t="str">
        <f t="shared" si="1"/>
        <v>1</v>
      </c>
      <c r="D46" s="279" t="str">
        <f t="shared" si="2"/>
        <v xml:space="preserve">7 </v>
      </c>
      <c r="E46" s="280" t="s">
        <v>638</v>
      </c>
      <c r="F46" s="280" t="str">
        <f t="shared" si="3"/>
        <v>TEAM 1</v>
      </c>
      <c r="G46" s="280" t="s">
        <v>638</v>
      </c>
      <c r="H46" s="280" t="str">
        <f t="shared" si="0"/>
        <v xml:space="preserve">TEAM 7 </v>
      </c>
      <c r="I46" s="280">
        <v>46</v>
      </c>
      <c r="J46" s="281" t="s">
        <v>110</v>
      </c>
      <c r="K46" s="281" t="s">
        <v>855</v>
      </c>
    </row>
    <row r="47" spans="1:11" x14ac:dyDescent="0.35">
      <c r="A47" s="278" t="s">
        <v>794</v>
      </c>
      <c r="B47" s="278" t="s">
        <v>799</v>
      </c>
      <c r="C47" s="279" t="str">
        <f t="shared" si="1"/>
        <v>1</v>
      </c>
      <c r="D47" s="279" t="str">
        <f t="shared" si="2"/>
        <v xml:space="preserve">4 </v>
      </c>
      <c r="E47" s="280" t="s">
        <v>638</v>
      </c>
      <c r="F47" s="280" t="str">
        <f t="shared" si="3"/>
        <v>TEAM 1</v>
      </c>
      <c r="G47" s="280" t="s">
        <v>638</v>
      </c>
      <c r="H47" s="280" t="str">
        <f t="shared" si="0"/>
        <v xml:space="preserve">TEAM 4 </v>
      </c>
      <c r="I47" s="280">
        <v>47</v>
      </c>
      <c r="J47" s="281" t="s">
        <v>119</v>
      </c>
      <c r="K47" s="281" t="s">
        <v>852</v>
      </c>
    </row>
    <row r="48" spans="1:11" x14ac:dyDescent="0.35">
      <c r="A48" s="278" t="s">
        <v>794</v>
      </c>
      <c r="B48" s="278" t="s">
        <v>800</v>
      </c>
      <c r="C48" s="279" t="str">
        <f t="shared" si="1"/>
        <v>8</v>
      </c>
      <c r="D48" s="279" t="str">
        <f t="shared" si="2"/>
        <v xml:space="preserve">9 </v>
      </c>
      <c r="E48" s="280" t="s">
        <v>638</v>
      </c>
      <c r="F48" s="280" t="str">
        <f t="shared" si="3"/>
        <v>TEAM 8</v>
      </c>
      <c r="G48" s="280" t="s">
        <v>638</v>
      </c>
      <c r="H48" s="280" t="str">
        <f t="shared" si="0"/>
        <v xml:space="preserve">TEAM 9 </v>
      </c>
      <c r="I48" s="280">
        <v>48</v>
      </c>
      <c r="J48" s="281" t="s">
        <v>117</v>
      </c>
      <c r="K48" s="281" t="s">
        <v>857</v>
      </c>
    </row>
    <row r="49" spans="1:11" x14ac:dyDescent="0.35">
      <c r="A49" s="278" t="s">
        <v>794</v>
      </c>
      <c r="B49" s="278" t="s">
        <v>801</v>
      </c>
      <c r="C49" s="279" t="str">
        <f t="shared" si="1"/>
        <v>5</v>
      </c>
      <c r="D49" s="279" t="str">
        <f t="shared" si="2"/>
        <v xml:space="preserve">3 </v>
      </c>
      <c r="E49" s="280" t="s">
        <v>638</v>
      </c>
      <c r="F49" s="280" t="str">
        <f t="shared" si="3"/>
        <v>TEAM 5</v>
      </c>
      <c r="G49" s="280" t="s">
        <v>638</v>
      </c>
      <c r="H49" s="280" t="str">
        <f t="shared" si="0"/>
        <v xml:space="preserve">TEAM 3 </v>
      </c>
      <c r="I49" s="280">
        <v>49</v>
      </c>
      <c r="J49" s="281" t="s">
        <v>114</v>
      </c>
      <c r="K49" s="281" t="s">
        <v>860</v>
      </c>
    </row>
    <row r="50" spans="1:11" x14ac:dyDescent="0.35">
      <c r="A50" s="278" t="s">
        <v>802</v>
      </c>
      <c r="B50" s="278" t="s">
        <v>803</v>
      </c>
      <c r="C50" s="279" t="str">
        <f t="shared" si="1"/>
        <v>8</v>
      </c>
      <c r="D50" s="279" t="str">
        <f t="shared" si="2"/>
        <v xml:space="preserve">0 </v>
      </c>
      <c r="E50" s="280" t="s">
        <v>638</v>
      </c>
      <c r="F50" s="280" t="str">
        <f t="shared" si="3"/>
        <v>TEAM 8</v>
      </c>
      <c r="G50" s="280" t="s">
        <v>638</v>
      </c>
      <c r="H50" s="280" t="str">
        <f t="shared" si="0"/>
        <v xml:space="preserve">TEAM 0 </v>
      </c>
      <c r="I50" s="280">
        <v>50</v>
      </c>
      <c r="J50" s="281" t="s">
        <v>117</v>
      </c>
      <c r="K50" s="281" t="s">
        <v>858</v>
      </c>
    </row>
    <row r="51" spans="1:11" x14ac:dyDescent="0.35">
      <c r="A51" s="278" t="s">
        <v>802</v>
      </c>
      <c r="B51" s="278" t="s">
        <v>804</v>
      </c>
      <c r="C51" s="279" t="str">
        <f t="shared" si="1"/>
        <v>1</v>
      </c>
      <c r="D51" s="279" t="str">
        <f t="shared" si="2"/>
        <v xml:space="preserve">3 </v>
      </c>
      <c r="E51" s="280" t="s">
        <v>638</v>
      </c>
      <c r="F51" s="280" t="str">
        <f t="shared" si="3"/>
        <v>TEAM 1</v>
      </c>
      <c r="G51" s="280" t="s">
        <v>638</v>
      </c>
      <c r="H51" s="280" t="str">
        <f t="shared" si="0"/>
        <v xml:space="preserve">TEAM 3 </v>
      </c>
      <c r="I51" s="280">
        <v>51</v>
      </c>
      <c r="J51" s="281" t="s">
        <v>110</v>
      </c>
      <c r="K51" s="281" t="s">
        <v>112</v>
      </c>
    </row>
    <row r="52" spans="1:11" x14ac:dyDescent="0.35">
      <c r="A52" s="278" t="s">
        <v>802</v>
      </c>
      <c r="B52" s="278" t="s">
        <v>805</v>
      </c>
      <c r="C52" s="279" t="str">
        <f t="shared" si="1"/>
        <v>7</v>
      </c>
      <c r="D52" s="279" t="str">
        <f t="shared" si="2"/>
        <v xml:space="preserve">9 </v>
      </c>
      <c r="E52" s="280" t="s">
        <v>638</v>
      </c>
      <c r="F52" s="280" t="str">
        <f t="shared" si="3"/>
        <v>TEAM 7</v>
      </c>
      <c r="G52" s="280" t="s">
        <v>638</v>
      </c>
      <c r="H52" s="280" t="str">
        <f t="shared" si="0"/>
        <v xml:space="preserve">TEAM 9 </v>
      </c>
      <c r="I52" s="280">
        <v>52</v>
      </c>
      <c r="J52" s="281" t="s">
        <v>116</v>
      </c>
      <c r="K52" s="281" t="s">
        <v>857</v>
      </c>
    </row>
    <row r="53" spans="1:11" x14ac:dyDescent="0.35">
      <c r="A53" s="278" t="s">
        <v>802</v>
      </c>
      <c r="B53" s="278" t="s">
        <v>806</v>
      </c>
      <c r="C53" s="279" t="str">
        <f t="shared" si="1"/>
        <v>5</v>
      </c>
      <c r="D53" s="279" t="str">
        <f t="shared" si="2"/>
        <v xml:space="preserve">4 </v>
      </c>
      <c r="E53" s="280" t="s">
        <v>638</v>
      </c>
      <c r="F53" s="280" t="str">
        <f t="shared" si="3"/>
        <v>TEAM 5</v>
      </c>
      <c r="G53" s="280" t="s">
        <v>638</v>
      </c>
      <c r="H53" s="280" t="str">
        <f t="shared" si="0"/>
        <v xml:space="preserve">TEAM 4 </v>
      </c>
      <c r="I53" s="280">
        <v>53</v>
      </c>
      <c r="J53" s="281" t="s">
        <v>114</v>
      </c>
      <c r="K53" s="281" t="s">
        <v>852</v>
      </c>
    </row>
    <row r="54" spans="1:11" x14ac:dyDescent="0.35">
      <c r="A54" s="278" t="s">
        <v>802</v>
      </c>
      <c r="B54" s="278" t="s">
        <v>807</v>
      </c>
      <c r="C54" s="279" t="str">
        <f t="shared" si="1"/>
        <v>1</v>
      </c>
      <c r="D54" s="279" t="str">
        <f t="shared" si="2"/>
        <v xml:space="preserve">1 </v>
      </c>
      <c r="E54" s="280" t="s">
        <v>638</v>
      </c>
      <c r="F54" s="280" t="str">
        <f t="shared" si="3"/>
        <v>TEAM 1</v>
      </c>
      <c r="G54" s="280" t="s">
        <v>638</v>
      </c>
      <c r="H54" s="280" t="str">
        <f t="shared" si="0"/>
        <v xml:space="preserve">TEAM 1 </v>
      </c>
      <c r="I54" s="280">
        <v>54</v>
      </c>
      <c r="J54" s="281" t="s">
        <v>122</v>
      </c>
      <c r="K54" s="281" t="s">
        <v>120</v>
      </c>
    </row>
    <row r="55" spans="1:11" x14ac:dyDescent="0.35">
      <c r="A55" s="278" t="s">
        <v>802</v>
      </c>
      <c r="B55" s="278" t="s">
        <v>808</v>
      </c>
      <c r="C55" s="279" t="str">
        <f t="shared" si="1"/>
        <v>2</v>
      </c>
      <c r="D55" s="279" t="str">
        <f t="shared" si="2"/>
        <v xml:space="preserve">6 </v>
      </c>
      <c r="E55" s="280" t="s">
        <v>638</v>
      </c>
      <c r="F55" s="280" t="str">
        <f t="shared" si="3"/>
        <v>TEAM 2</v>
      </c>
      <c r="G55" s="280" t="s">
        <v>638</v>
      </c>
      <c r="H55" s="280" t="str">
        <f t="shared" si="0"/>
        <v xml:space="preserve">TEAM 6 </v>
      </c>
      <c r="I55" s="280">
        <v>55</v>
      </c>
      <c r="J55" s="281" t="s">
        <v>111</v>
      </c>
      <c r="K55" s="281" t="s">
        <v>854</v>
      </c>
    </row>
    <row r="56" spans="1:11" x14ac:dyDescent="0.35">
      <c r="A56" s="278" t="s">
        <v>802</v>
      </c>
      <c r="B56" s="278" t="s">
        <v>809</v>
      </c>
      <c r="C56" s="279" t="str">
        <f t="shared" si="1"/>
        <v>1</v>
      </c>
      <c r="D56" s="279" t="str">
        <f t="shared" si="2"/>
        <v xml:space="preserve">2 </v>
      </c>
      <c r="E56" s="280" t="s">
        <v>638</v>
      </c>
      <c r="F56" s="280" t="str">
        <f t="shared" si="3"/>
        <v>TEAM 1</v>
      </c>
      <c r="G56" s="280" t="s">
        <v>638</v>
      </c>
      <c r="H56" s="280" t="str">
        <f t="shared" si="0"/>
        <v xml:space="preserve">TEAM 2 </v>
      </c>
      <c r="I56" s="280">
        <v>56</v>
      </c>
      <c r="J56" s="281" t="s">
        <v>123</v>
      </c>
      <c r="K56" s="281" t="s">
        <v>859</v>
      </c>
    </row>
    <row r="57" spans="1:11" x14ac:dyDescent="0.35">
      <c r="A57" s="278" t="s">
        <v>810</v>
      </c>
      <c r="B57" s="278" t="s">
        <v>811</v>
      </c>
      <c r="C57" s="279" t="str">
        <f t="shared" si="1"/>
        <v>4</v>
      </c>
      <c r="D57" s="279" t="str">
        <f t="shared" si="2"/>
        <v xml:space="preserve">4 </v>
      </c>
      <c r="E57" s="280" t="s">
        <v>638</v>
      </c>
      <c r="F57" s="280" t="str">
        <f t="shared" si="3"/>
        <v>TEAM 4</v>
      </c>
      <c r="G57" s="280" t="s">
        <v>638</v>
      </c>
      <c r="H57" s="280" t="str">
        <f t="shared" si="0"/>
        <v xml:space="preserve">TEAM 4 </v>
      </c>
      <c r="I57" s="280">
        <v>57</v>
      </c>
      <c r="J57" s="281" t="s">
        <v>113</v>
      </c>
      <c r="K57" s="281" t="s">
        <v>861</v>
      </c>
    </row>
    <row r="58" spans="1:11" x14ac:dyDescent="0.35">
      <c r="A58" s="278" t="s">
        <v>810</v>
      </c>
      <c r="B58" s="278" t="s">
        <v>812</v>
      </c>
      <c r="C58" s="279" t="str">
        <f t="shared" si="1"/>
        <v>1</v>
      </c>
      <c r="D58" s="279" t="str">
        <f t="shared" si="2"/>
        <v xml:space="preserve">2 </v>
      </c>
      <c r="E58" s="280" t="s">
        <v>638</v>
      </c>
      <c r="F58" s="280" t="str">
        <f t="shared" si="3"/>
        <v>TEAM 1</v>
      </c>
      <c r="G58" s="280" t="s">
        <v>638</v>
      </c>
      <c r="H58" s="280" t="str">
        <f t="shared" si="0"/>
        <v xml:space="preserve">TEAM 2 </v>
      </c>
      <c r="I58" s="280">
        <v>58</v>
      </c>
      <c r="J58" s="281" t="s">
        <v>119</v>
      </c>
      <c r="K58" s="281" t="s">
        <v>851</v>
      </c>
    </row>
    <row r="59" spans="1:11" x14ac:dyDescent="0.35">
      <c r="A59" s="278" t="s">
        <v>810</v>
      </c>
      <c r="B59" s="278" t="s">
        <v>813</v>
      </c>
      <c r="C59" s="279" t="str">
        <f t="shared" si="1"/>
        <v>1</v>
      </c>
      <c r="D59" s="279" t="str">
        <f t="shared" si="2"/>
        <v xml:space="preserve">5 </v>
      </c>
      <c r="E59" s="280" t="s">
        <v>638</v>
      </c>
      <c r="F59" s="280" t="str">
        <f t="shared" si="3"/>
        <v>TEAM 1</v>
      </c>
      <c r="G59" s="280" t="s">
        <v>638</v>
      </c>
      <c r="H59" s="280" t="str">
        <f t="shared" si="0"/>
        <v xml:space="preserve">TEAM 5 </v>
      </c>
      <c r="I59" s="280">
        <v>59</v>
      </c>
      <c r="J59" s="281" t="s">
        <v>120</v>
      </c>
      <c r="K59" s="281" t="s">
        <v>853</v>
      </c>
    </row>
    <row r="60" spans="1:11" x14ac:dyDescent="0.35">
      <c r="A60" s="278" t="s">
        <v>810</v>
      </c>
      <c r="B60" s="278" t="s">
        <v>814</v>
      </c>
      <c r="C60" s="279" t="str">
        <f t="shared" si="1"/>
        <v>1</v>
      </c>
      <c r="D60" s="279" t="str">
        <f t="shared" si="2"/>
        <v xml:space="preserve">3 </v>
      </c>
      <c r="E60" s="280" t="s">
        <v>638</v>
      </c>
      <c r="F60" s="280" t="str">
        <f t="shared" si="3"/>
        <v>TEAM 1</v>
      </c>
      <c r="G60" s="280" t="s">
        <v>638</v>
      </c>
      <c r="H60" s="280" t="str">
        <f t="shared" si="0"/>
        <v xml:space="preserve">TEAM 3 </v>
      </c>
      <c r="I60" s="280">
        <v>60</v>
      </c>
      <c r="J60" s="281" t="s">
        <v>122</v>
      </c>
      <c r="K60" s="281" t="s">
        <v>112</v>
      </c>
    </row>
    <row r="61" spans="1:11" x14ac:dyDescent="0.35">
      <c r="A61" s="278" t="s">
        <v>810</v>
      </c>
      <c r="B61" s="278" t="s">
        <v>815</v>
      </c>
      <c r="C61" s="279" t="str">
        <f t="shared" si="1"/>
        <v>6</v>
      </c>
      <c r="D61" s="279" t="str">
        <f t="shared" si="2"/>
        <v xml:space="preserve">7 </v>
      </c>
      <c r="E61" s="280" t="s">
        <v>638</v>
      </c>
      <c r="F61" s="280" t="str">
        <f t="shared" si="3"/>
        <v>TEAM 6</v>
      </c>
      <c r="G61" s="280" t="s">
        <v>638</v>
      </c>
      <c r="H61" s="280" t="str">
        <f t="shared" si="0"/>
        <v xml:space="preserve">TEAM 7 </v>
      </c>
      <c r="I61" s="280">
        <v>61</v>
      </c>
      <c r="J61" s="281" t="s">
        <v>115</v>
      </c>
      <c r="K61" s="281" t="s">
        <v>855</v>
      </c>
    </row>
    <row r="62" spans="1:11" x14ac:dyDescent="0.35">
      <c r="A62" s="278" t="s">
        <v>810</v>
      </c>
      <c r="B62" s="278" t="s">
        <v>816</v>
      </c>
      <c r="C62" s="279" t="str">
        <f t="shared" si="1"/>
        <v>1</v>
      </c>
      <c r="D62" s="279" t="str">
        <f t="shared" si="2"/>
        <v xml:space="preserve">8 </v>
      </c>
      <c r="E62" s="280" t="s">
        <v>638</v>
      </c>
      <c r="F62" s="280" t="str">
        <f t="shared" si="3"/>
        <v>TEAM 1</v>
      </c>
      <c r="G62" s="280" t="s">
        <v>638</v>
      </c>
      <c r="H62" s="280" t="str">
        <f t="shared" si="0"/>
        <v xml:space="preserve">TEAM 8 </v>
      </c>
      <c r="I62" s="280">
        <v>62</v>
      </c>
      <c r="J62" s="281" t="s">
        <v>121</v>
      </c>
      <c r="K62" s="281" t="s">
        <v>856</v>
      </c>
    </row>
    <row r="63" spans="1:11" x14ac:dyDescent="0.35">
      <c r="A63" s="278" t="s">
        <v>810</v>
      </c>
      <c r="B63" s="278" t="s">
        <v>817</v>
      </c>
      <c r="C63" s="279" t="str">
        <f t="shared" si="1"/>
        <v>9</v>
      </c>
      <c r="D63" s="279" t="str">
        <f t="shared" si="2"/>
        <v xml:space="preserve">1 </v>
      </c>
      <c r="E63" s="280" t="s">
        <v>638</v>
      </c>
      <c r="F63" s="280" t="str">
        <f t="shared" si="3"/>
        <v>TEAM 9</v>
      </c>
      <c r="G63" s="280" t="s">
        <v>638</v>
      </c>
      <c r="H63" s="280" t="str">
        <f t="shared" si="0"/>
        <v xml:space="preserve">TEAM 1 </v>
      </c>
      <c r="I63" s="280">
        <v>63</v>
      </c>
      <c r="J63" s="281" t="s">
        <v>118</v>
      </c>
      <c r="K63" s="281" t="s">
        <v>850</v>
      </c>
    </row>
    <row r="64" spans="1:11" x14ac:dyDescent="0.35">
      <c r="A64" s="278" t="s">
        <v>818</v>
      </c>
      <c r="B64" s="278" t="s">
        <v>819</v>
      </c>
      <c r="C64" s="279" t="str">
        <f t="shared" si="1"/>
        <v>7</v>
      </c>
      <c r="D64" s="279" t="str">
        <f t="shared" si="2"/>
        <v xml:space="preserve">1 </v>
      </c>
      <c r="E64" s="280" t="s">
        <v>638</v>
      </c>
      <c r="F64" s="280" t="str">
        <f t="shared" si="3"/>
        <v>TEAM 7</v>
      </c>
      <c r="G64" s="280" t="s">
        <v>638</v>
      </c>
      <c r="H64" s="280" t="str">
        <f t="shared" si="0"/>
        <v xml:space="preserve">TEAM 1 </v>
      </c>
      <c r="I64" s="280">
        <v>64</v>
      </c>
      <c r="J64" s="281" t="s">
        <v>116</v>
      </c>
      <c r="K64" s="281" t="s">
        <v>120</v>
      </c>
    </row>
    <row r="65" spans="1:11" x14ac:dyDescent="0.35">
      <c r="A65" s="278" t="s">
        <v>818</v>
      </c>
      <c r="B65" s="278" t="s">
        <v>820</v>
      </c>
      <c r="C65" s="279" t="str">
        <f t="shared" si="1"/>
        <v>1</v>
      </c>
      <c r="D65" s="279" t="str">
        <f t="shared" si="2"/>
        <v xml:space="preserve">1 </v>
      </c>
      <c r="E65" s="280" t="s">
        <v>638</v>
      </c>
      <c r="F65" s="280" t="str">
        <f t="shared" si="3"/>
        <v>TEAM 1</v>
      </c>
      <c r="G65" s="280" t="s">
        <v>638</v>
      </c>
      <c r="H65" s="280" t="str">
        <f t="shared" si="0"/>
        <v xml:space="preserve">TEAM 1 </v>
      </c>
      <c r="I65" s="280">
        <v>65</v>
      </c>
      <c r="J65" s="281" t="s">
        <v>123</v>
      </c>
      <c r="K65" s="281" t="s">
        <v>850</v>
      </c>
    </row>
    <row r="66" spans="1:11" x14ac:dyDescent="0.35">
      <c r="A66" s="278" t="s">
        <v>818</v>
      </c>
      <c r="B66" s="278" t="s">
        <v>821</v>
      </c>
      <c r="C66" s="279" t="str">
        <f t="shared" si="1"/>
        <v>6</v>
      </c>
      <c r="D66" s="279" t="str">
        <f t="shared" si="2"/>
        <v xml:space="preserve">4 </v>
      </c>
      <c r="E66" s="280" t="s">
        <v>638</v>
      </c>
      <c r="F66" s="280" t="str">
        <f t="shared" si="3"/>
        <v>TEAM 6</v>
      </c>
      <c r="G66" s="280" t="s">
        <v>638</v>
      </c>
      <c r="H66" s="280" t="str">
        <f t="shared" ref="H66:H91" si="4">CONCATENATE(G66,D66)</f>
        <v xml:space="preserve">TEAM 4 </v>
      </c>
      <c r="I66" s="280">
        <v>66</v>
      </c>
      <c r="J66" s="281" t="s">
        <v>115</v>
      </c>
      <c r="K66" s="281" t="s">
        <v>852</v>
      </c>
    </row>
    <row r="67" spans="1:11" x14ac:dyDescent="0.35">
      <c r="A67" s="278" t="s">
        <v>818</v>
      </c>
      <c r="B67" s="278" t="s">
        <v>822</v>
      </c>
      <c r="C67" s="279" t="str">
        <f t="shared" ref="C67:C91" si="5">LEFT(B67,1)</f>
        <v>1</v>
      </c>
      <c r="D67" s="279" t="str">
        <f t="shared" ref="D67:D91" si="6">RIGHT(B67,2)</f>
        <v xml:space="preserve">0 </v>
      </c>
      <c r="E67" s="280" t="s">
        <v>638</v>
      </c>
      <c r="F67" s="280" t="str">
        <f t="shared" ref="F67:F91" si="7">CONCATENATE(E67,C67)</f>
        <v>TEAM 1</v>
      </c>
      <c r="G67" s="280" t="s">
        <v>638</v>
      </c>
      <c r="H67" s="280" t="str">
        <f t="shared" si="4"/>
        <v xml:space="preserve">TEAM 0 </v>
      </c>
      <c r="I67" s="280">
        <v>67</v>
      </c>
      <c r="J67" s="281" t="s">
        <v>121</v>
      </c>
      <c r="K67" s="281" t="s">
        <v>858</v>
      </c>
    </row>
    <row r="68" spans="1:11" x14ac:dyDescent="0.35">
      <c r="A68" s="278" t="s">
        <v>818</v>
      </c>
      <c r="B68" s="278" t="s">
        <v>823</v>
      </c>
      <c r="C68" s="279" t="str">
        <f t="shared" si="5"/>
        <v>5</v>
      </c>
      <c r="D68" s="279" t="str">
        <f t="shared" si="6"/>
        <v xml:space="preserve">3 </v>
      </c>
      <c r="E68" s="280" t="s">
        <v>638</v>
      </c>
      <c r="F68" s="280" t="str">
        <f t="shared" si="7"/>
        <v>TEAM 5</v>
      </c>
      <c r="G68" s="280" t="s">
        <v>638</v>
      </c>
      <c r="H68" s="280" t="str">
        <f t="shared" si="4"/>
        <v xml:space="preserve">TEAM 3 </v>
      </c>
      <c r="I68" s="280">
        <v>68</v>
      </c>
      <c r="J68" s="281" t="s">
        <v>114</v>
      </c>
      <c r="K68" s="281" t="s">
        <v>112</v>
      </c>
    </row>
    <row r="69" spans="1:11" x14ac:dyDescent="0.35">
      <c r="A69" s="278" t="s">
        <v>818</v>
      </c>
      <c r="B69" s="278" t="s">
        <v>824</v>
      </c>
      <c r="C69" s="279" t="str">
        <f t="shared" si="5"/>
        <v>9</v>
      </c>
      <c r="D69" s="279" t="str">
        <f t="shared" si="6"/>
        <v xml:space="preserve">3 </v>
      </c>
      <c r="E69" s="280" t="s">
        <v>638</v>
      </c>
      <c r="F69" s="280" t="str">
        <f t="shared" si="7"/>
        <v>TEAM 9</v>
      </c>
      <c r="G69" s="280" t="s">
        <v>638</v>
      </c>
      <c r="H69" s="280" t="str">
        <f t="shared" si="4"/>
        <v xml:space="preserve">TEAM 3 </v>
      </c>
      <c r="I69" s="280">
        <v>69</v>
      </c>
      <c r="J69" s="281" t="s">
        <v>118</v>
      </c>
      <c r="K69" s="281" t="s">
        <v>860</v>
      </c>
    </row>
    <row r="70" spans="1:11" x14ac:dyDescent="0.35">
      <c r="A70" s="278" t="s">
        <v>818</v>
      </c>
      <c r="B70" s="278" t="s">
        <v>825</v>
      </c>
      <c r="C70" s="279" t="str">
        <f t="shared" si="5"/>
        <v>2</v>
      </c>
      <c r="D70" s="279" t="str">
        <f t="shared" si="6"/>
        <v xml:space="preserve">8 </v>
      </c>
      <c r="E70" s="280" t="s">
        <v>638</v>
      </c>
      <c r="F70" s="280" t="str">
        <f t="shared" si="7"/>
        <v>TEAM 2</v>
      </c>
      <c r="G70" s="280" t="s">
        <v>638</v>
      </c>
      <c r="H70" s="280" t="str">
        <f t="shared" si="4"/>
        <v xml:space="preserve">TEAM 8 </v>
      </c>
      <c r="I70" s="280">
        <v>70</v>
      </c>
      <c r="J70" s="281" t="s">
        <v>111</v>
      </c>
      <c r="K70" s="281" t="s">
        <v>856</v>
      </c>
    </row>
    <row r="71" spans="1:11" x14ac:dyDescent="0.35">
      <c r="A71" s="278" t="s">
        <v>826</v>
      </c>
      <c r="B71" s="278" t="s">
        <v>827</v>
      </c>
      <c r="C71" s="279" t="str">
        <f t="shared" si="5"/>
        <v>1</v>
      </c>
      <c r="D71" s="279" t="str">
        <f t="shared" si="6"/>
        <v xml:space="preserve">3 </v>
      </c>
      <c r="E71" s="280" t="s">
        <v>638</v>
      </c>
      <c r="F71" s="280" t="str">
        <f t="shared" si="7"/>
        <v>TEAM 1</v>
      </c>
      <c r="G71" s="280" t="s">
        <v>638</v>
      </c>
      <c r="H71" s="280" t="str">
        <f t="shared" si="4"/>
        <v xml:space="preserve">TEAM 3 </v>
      </c>
      <c r="I71" s="280">
        <v>71</v>
      </c>
      <c r="J71" s="281" t="s">
        <v>121</v>
      </c>
      <c r="K71" s="281" t="s">
        <v>860</v>
      </c>
    </row>
    <row r="72" spans="1:11" x14ac:dyDescent="0.35">
      <c r="A72" s="278" t="s">
        <v>826</v>
      </c>
      <c r="B72" s="278" t="s">
        <v>828</v>
      </c>
      <c r="C72" s="279" t="str">
        <f t="shared" si="5"/>
        <v>9</v>
      </c>
      <c r="D72" s="279" t="str">
        <f t="shared" si="6"/>
        <v xml:space="preserve">5 </v>
      </c>
      <c r="E72" s="280" t="s">
        <v>638</v>
      </c>
      <c r="F72" s="280" t="str">
        <f t="shared" si="7"/>
        <v>TEAM 9</v>
      </c>
      <c r="G72" s="280" t="s">
        <v>638</v>
      </c>
      <c r="H72" s="280" t="str">
        <f t="shared" si="4"/>
        <v xml:space="preserve">TEAM 5 </v>
      </c>
      <c r="I72" s="280">
        <v>72</v>
      </c>
      <c r="J72" s="281" t="s">
        <v>118</v>
      </c>
      <c r="K72" s="281" t="s">
        <v>853</v>
      </c>
    </row>
    <row r="73" spans="1:11" x14ac:dyDescent="0.35">
      <c r="A73" s="278" t="s">
        <v>826</v>
      </c>
      <c r="B73" s="278" t="s">
        <v>829</v>
      </c>
      <c r="C73" s="279" t="str">
        <f t="shared" si="5"/>
        <v>1</v>
      </c>
      <c r="D73" s="279" t="str">
        <f t="shared" si="6"/>
        <v xml:space="preserve">8 </v>
      </c>
      <c r="E73" s="280" t="s">
        <v>638</v>
      </c>
      <c r="F73" s="280" t="str">
        <f t="shared" si="7"/>
        <v>TEAM 1</v>
      </c>
      <c r="G73" s="280" t="s">
        <v>638</v>
      </c>
      <c r="H73" s="280" t="str">
        <f t="shared" si="4"/>
        <v xml:space="preserve">TEAM 8 </v>
      </c>
      <c r="I73" s="280">
        <v>73</v>
      </c>
      <c r="J73" s="281" t="s">
        <v>123</v>
      </c>
      <c r="K73" s="281" t="s">
        <v>856</v>
      </c>
    </row>
    <row r="74" spans="1:11" x14ac:dyDescent="0.35">
      <c r="A74" s="278" t="s">
        <v>826</v>
      </c>
      <c r="B74" s="278" t="s">
        <v>830</v>
      </c>
      <c r="C74" s="279" t="str">
        <f t="shared" si="5"/>
        <v>4</v>
      </c>
      <c r="D74" s="279" t="str">
        <f t="shared" si="6"/>
        <v xml:space="preserve">2 </v>
      </c>
      <c r="E74" s="280" t="s">
        <v>638</v>
      </c>
      <c r="F74" s="280" t="str">
        <f t="shared" si="7"/>
        <v>TEAM 4</v>
      </c>
      <c r="G74" s="280" t="s">
        <v>638</v>
      </c>
      <c r="H74" s="280" t="str">
        <f t="shared" si="4"/>
        <v xml:space="preserve">TEAM 2 </v>
      </c>
      <c r="I74" s="280">
        <v>74</v>
      </c>
      <c r="J74" s="281" t="s">
        <v>113</v>
      </c>
      <c r="K74" s="281" t="s">
        <v>851</v>
      </c>
    </row>
    <row r="75" spans="1:11" x14ac:dyDescent="0.35">
      <c r="A75" s="278" t="s">
        <v>826</v>
      </c>
      <c r="B75" s="278" t="s">
        <v>831</v>
      </c>
      <c r="C75" s="279" t="str">
        <f t="shared" si="5"/>
        <v>6</v>
      </c>
      <c r="D75" s="279" t="str">
        <f t="shared" si="6"/>
        <v xml:space="preserve">0 </v>
      </c>
      <c r="E75" s="280" t="s">
        <v>638</v>
      </c>
      <c r="F75" s="280" t="str">
        <f t="shared" si="7"/>
        <v>TEAM 6</v>
      </c>
      <c r="G75" s="280" t="s">
        <v>638</v>
      </c>
      <c r="H75" s="280" t="str">
        <f t="shared" si="4"/>
        <v xml:space="preserve">TEAM 0 </v>
      </c>
      <c r="I75" s="280">
        <v>75</v>
      </c>
      <c r="J75" s="281" t="s">
        <v>115</v>
      </c>
      <c r="K75" s="281" t="s">
        <v>858</v>
      </c>
    </row>
    <row r="76" spans="1:11" x14ac:dyDescent="0.35">
      <c r="A76" s="278" t="s">
        <v>826</v>
      </c>
      <c r="B76" s="278" t="s">
        <v>832</v>
      </c>
      <c r="C76" s="279" t="str">
        <f t="shared" si="5"/>
        <v>1</v>
      </c>
      <c r="D76" s="279" t="str">
        <f t="shared" si="6"/>
        <v xml:space="preserve">1 </v>
      </c>
      <c r="E76" s="280" t="s">
        <v>638</v>
      </c>
      <c r="F76" s="280" t="str">
        <f t="shared" si="7"/>
        <v>TEAM 1</v>
      </c>
      <c r="G76" s="280" t="s">
        <v>638</v>
      </c>
      <c r="H76" s="280" t="str">
        <f t="shared" si="4"/>
        <v xml:space="preserve">TEAM 1 </v>
      </c>
      <c r="I76" s="280">
        <v>76</v>
      </c>
      <c r="J76" s="281" t="s">
        <v>110</v>
      </c>
      <c r="K76" s="281" t="s">
        <v>120</v>
      </c>
    </row>
    <row r="77" spans="1:11" x14ac:dyDescent="0.35">
      <c r="A77" s="278" t="s">
        <v>826</v>
      </c>
      <c r="B77" s="278" t="s">
        <v>833</v>
      </c>
      <c r="C77" s="279" t="str">
        <f t="shared" si="5"/>
        <v>3</v>
      </c>
      <c r="D77" s="279" t="str">
        <f t="shared" si="6"/>
        <v xml:space="preserve">7 </v>
      </c>
      <c r="E77" s="280" t="s">
        <v>638</v>
      </c>
      <c r="F77" s="280" t="str">
        <f t="shared" si="7"/>
        <v>TEAM 3</v>
      </c>
      <c r="G77" s="280" t="s">
        <v>638</v>
      </c>
      <c r="H77" s="280" t="str">
        <f t="shared" si="4"/>
        <v xml:space="preserve">TEAM 7 </v>
      </c>
      <c r="I77" s="280">
        <v>77</v>
      </c>
      <c r="J77" s="281" t="s">
        <v>112</v>
      </c>
      <c r="K77" s="281" t="s">
        <v>855</v>
      </c>
    </row>
    <row r="78" spans="1:11" x14ac:dyDescent="0.35">
      <c r="A78" s="278" t="s">
        <v>834</v>
      </c>
      <c r="B78" s="278" t="s">
        <v>835</v>
      </c>
      <c r="C78" s="279" t="str">
        <f t="shared" si="5"/>
        <v>3</v>
      </c>
      <c r="D78" s="279" t="str">
        <f t="shared" si="6"/>
        <v xml:space="preserve">9 </v>
      </c>
      <c r="E78" s="280" t="s">
        <v>638</v>
      </c>
      <c r="F78" s="280" t="str">
        <f t="shared" si="7"/>
        <v>TEAM 3</v>
      </c>
      <c r="G78" s="280" t="s">
        <v>638</v>
      </c>
      <c r="H78" s="280" t="str">
        <f t="shared" si="4"/>
        <v xml:space="preserve">TEAM 9 </v>
      </c>
      <c r="I78" s="280">
        <v>78</v>
      </c>
      <c r="J78" s="281" t="s">
        <v>112</v>
      </c>
      <c r="K78" s="281" t="s">
        <v>857</v>
      </c>
    </row>
    <row r="79" spans="1:11" x14ac:dyDescent="0.35">
      <c r="A79" s="278" t="s">
        <v>834</v>
      </c>
      <c r="B79" s="278" t="s">
        <v>836</v>
      </c>
      <c r="C79" s="279" t="str">
        <f t="shared" si="5"/>
        <v>4</v>
      </c>
      <c r="D79" s="279" t="str">
        <f t="shared" si="6"/>
        <v xml:space="preserve">2 </v>
      </c>
      <c r="E79" s="280" t="s">
        <v>638</v>
      </c>
      <c r="F79" s="280" t="str">
        <f t="shared" si="7"/>
        <v>TEAM 4</v>
      </c>
      <c r="G79" s="280" t="s">
        <v>638</v>
      </c>
      <c r="H79" s="280" t="str">
        <f t="shared" si="4"/>
        <v xml:space="preserve">TEAM 2 </v>
      </c>
      <c r="I79" s="280">
        <v>79</v>
      </c>
      <c r="J79" s="281" t="s">
        <v>113</v>
      </c>
      <c r="K79" s="281" t="s">
        <v>859</v>
      </c>
    </row>
    <row r="80" spans="1:11" x14ac:dyDescent="0.35">
      <c r="A80" s="278" t="s">
        <v>834</v>
      </c>
      <c r="B80" s="278" t="s">
        <v>837</v>
      </c>
      <c r="C80" s="279" t="str">
        <f t="shared" si="5"/>
        <v>1</v>
      </c>
      <c r="D80" s="279" t="str">
        <f t="shared" si="6"/>
        <v xml:space="preserve">1 </v>
      </c>
      <c r="E80" s="280" t="s">
        <v>638</v>
      </c>
      <c r="F80" s="280" t="str">
        <f t="shared" si="7"/>
        <v>TEAM 1</v>
      </c>
      <c r="G80" s="280" t="s">
        <v>638</v>
      </c>
      <c r="H80" s="280" t="str">
        <f t="shared" si="4"/>
        <v xml:space="preserve">TEAM 1 </v>
      </c>
      <c r="I80" s="280">
        <v>80</v>
      </c>
      <c r="J80" s="281" t="s">
        <v>122</v>
      </c>
      <c r="K80" s="281" t="s">
        <v>850</v>
      </c>
    </row>
    <row r="81" spans="1:15" x14ac:dyDescent="0.35">
      <c r="A81" s="278" t="s">
        <v>834</v>
      </c>
      <c r="B81" s="278" t="s">
        <v>838</v>
      </c>
      <c r="C81" s="279" t="str">
        <f t="shared" si="5"/>
        <v>8</v>
      </c>
      <c r="D81" s="279" t="str">
        <f t="shared" si="6"/>
        <v xml:space="preserve">6 </v>
      </c>
      <c r="E81" s="280" t="s">
        <v>638</v>
      </c>
      <c r="F81" s="280" t="str">
        <f t="shared" si="7"/>
        <v>TEAM 8</v>
      </c>
      <c r="G81" s="280" t="s">
        <v>638</v>
      </c>
      <c r="H81" s="280" t="str">
        <f t="shared" si="4"/>
        <v xml:space="preserve">TEAM 6 </v>
      </c>
      <c r="I81" s="280">
        <v>81</v>
      </c>
      <c r="J81" s="281" t="s">
        <v>117</v>
      </c>
      <c r="K81" s="281" t="s">
        <v>854</v>
      </c>
    </row>
    <row r="82" spans="1:15" x14ac:dyDescent="0.35">
      <c r="A82" s="278" t="s">
        <v>834</v>
      </c>
      <c r="B82" s="278" t="s">
        <v>839</v>
      </c>
      <c r="C82" s="279" t="str">
        <f t="shared" si="5"/>
        <v>1</v>
      </c>
      <c r="D82" s="279" t="str">
        <f t="shared" si="6"/>
        <v xml:space="preserve">2 </v>
      </c>
      <c r="E82" s="280" t="s">
        <v>638</v>
      </c>
      <c r="F82" s="280" t="str">
        <f t="shared" si="7"/>
        <v>TEAM 1</v>
      </c>
      <c r="G82" s="280" t="s">
        <v>638</v>
      </c>
      <c r="H82" s="280" t="str">
        <f t="shared" si="4"/>
        <v xml:space="preserve">TEAM 2 </v>
      </c>
      <c r="I82" s="280">
        <v>82</v>
      </c>
      <c r="J82" s="281" t="s">
        <v>123</v>
      </c>
      <c r="K82" s="281" t="s">
        <v>851</v>
      </c>
    </row>
    <row r="83" spans="1:15" x14ac:dyDescent="0.35">
      <c r="A83" s="278" t="s">
        <v>834</v>
      </c>
      <c r="B83" s="278" t="s">
        <v>840</v>
      </c>
      <c r="C83" s="279" t="str">
        <f t="shared" si="5"/>
        <v>7</v>
      </c>
      <c r="D83" s="279" t="str">
        <f t="shared" si="6"/>
        <v xml:space="preserve">5 </v>
      </c>
      <c r="E83" s="280" t="s">
        <v>638</v>
      </c>
      <c r="F83" s="280" t="str">
        <f t="shared" si="7"/>
        <v>TEAM 7</v>
      </c>
      <c r="G83" s="280" t="s">
        <v>638</v>
      </c>
      <c r="H83" s="280" t="str">
        <f t="shared" si="4"/>
        <v xml:space="preserve">TEAM 5 </v>
      </c>
      <c r="I83" s="280">
        <v>83</v>
      </c>
      <c r="J83" s="281" t="s">
        <v>116</v>
      </c>
      <c r="K83" s="281" t="s">
        <v>853</v>
      </c>
    </row>
    <row r="84" spans="1:15" x14ac:dyDescent="0.35">
      <c r="A84" s="278" t="s">
        <v>834</v>
      </c>
      <c r="B84" s="278" t="s">
        <v>841</v>
      </c>
      <c r="C84" s="279" t="str">
        <f t="shared" si="5"/>
        <v>1</v>
      </c>
      <c r="D84" s="279" t="str">
        <f t="shared" si="6"/>
        <v xml:space="preserve">0 </v>
      </c>
      <c r="E84" s="280" t="s">
        <v>638</v>
      </c>
      <c r="F84" s="280" t="str">
        <f t="shared" si="7"/>
        <v>TEAM 1</v>
      </c>
      <c r="G84" s="280" t="s">
        <v>638</v>
      </c>
      <c r="H84" s="280" t="str">
        <f t="shared" si="4"/>
        <v xml:space="preserve">TEAM 0 </v>
      </c>
      <c r="I84" s="280">
        <v>84</v>
      </c>
      <c r="J84" s="281" t="s">
        <v>120</v>
      </c>
      <c r="K84" s="281" t="s">
        <v>858</v>
      </c>
    </row>
    <row r="85" spans="1:15" x14ac:dyDescent="0.35">
      <c r="A85" s="278" t="s">
        <v>842</v>
      </c>
      <c r="B85" s="278" t="s">
        <v>843</v>
      </c>
      <c r="C85" s="279" t="str">
        <f t="shared" si="5"/>
        <v>5</v>
      </c>
      <c r="D85" s="279" t="str">
        <f t="shared" si="6"/>
        <v xml:space="preserve">1 </v>
      </c>
      <c r="E85" s="280" t="s">
        <v>638</v>
      </c>
      <c r="F85" s="280" t="str">
        <f t="shared" si="7"/>
        <v>TEAM 5</v>
      </c>
      <c r="G85" s="280" t="s">
        <v>638</v>
      </c>
      <c r="H85" s="280" t="str">
        <f t="shared" si="4"/>
        <v xml:space="preserve">TEAM 1 </v>
      </c>
      <c r="I85" s="280">
        <v>85</v>
      </c>
      <c r="J85" s="281" t="s">
        <v>114</v>
      </c>
      <c r="K85" s="281" t="s">
        <v>850</v>
      </c>
    </row>
    <row r="86" spans="1:15" x14ac:dyDescent="0.35">
      <c r="A86" s="278" t="s">
        <v>842</v>
      </c>
      <c r="B86" s="278" t="s">
        <v>844</v>
      </c>
      <c r="C86" s="279" t="str">
        <f t="shared" si="5"/>
        <v>7</v>
      </c>
      <c r="D86" s="279" t="str">
        <f t="shared" si="6"/>
        <v xml:space="preserve">3 </v>
      </c>
      <c r="E86" s="280" t="s">
        <v>638</v>
      </c>
      <c r="F86" s="280" t="str">
        <f t="shared" si="7"/>
        <v>TEAM 7</v>
      </c>
      <c r="G86" s="280" t="s">
        <v>638</v>
      </c>
      <c r="H86" s="280" t="str">
        <f t="shared" si="4"/>
        <v xml:space="preserve">TEAM 3 </v>
      </c>
      <c r="I86" s="280">
        <v>86</v>
      </c>
      <c r="J86" s="281" t="s">
        <v>116</v>
      </c>
      <c r="K86" s="281" t="s">
        <v>860</v>
      </c>
    </row>
    <row r="87" spans="1:15" x14ac:dyDescent="0.35">
      <c r="A87" s="278" t="s">
        <v>842</v>
      </c>
      <c r="B87" s="278" t="s">
        <v>845</v>
      </c>
      <c r="C87" s="279" t="str">
        <f t="shared" si="5"/>
        <v>3</v>
      </c>
      <c r="D87" s="279" t="str">
        <f t="shared" si="6"/>
        <v xml:space="preserve">2 </v>
      </c>
      <c r="E87" s="280" t="s">
        <v>638</v>
      </c>
      <c r="F87" s="280" t="str">
        <f t="shared" si="7"/>
        <v>TEAM 3</v>
      </c>
      <c r="G87" s="280" t="s">
        <v>638</v>
      </c>
      <c r="H87" s="280" t="str">
        <f t="shared" si="4"/>
        <v xml:space="preserve">TEAM 2 </v>
      </c>
      <c r="I87" s="280">
        <v>87</v>
      </c>
      <c r="J87" s="281" t="s">
        <v>112</v>
      </c>
      <c r="K87" s="281" t="s">
        <v>851</v>
      </c>
    </row>
    <row r="88" spans="1:15" x14ac:dyDescent="0.35">
      <c r="A88" s="278" t="s">
        <v>842</v>
      </c>
      <c r="B88" s="278" t="s">
        <v>846</v>
      </c>
      <c r="C88" s="279" t="str">
        <f t="shared" si="5"/>
        <v>1</v>
      </c>
      <c r="D88" s="279" t="str">
        <f t="shared" si="6"/>
        <v xml:space="preserve">9 </v>
      </c>
      <c r="E88" s="280" t="s">
        <v>638</v>
      </c>
      <c r="F88" s="280" t="str">
        <f t="shared" si="7"/>
        <v>TEAM 1</v>
      </c>
      <c r="G88" s="280" t="s">
        <v>638</v>
      </c>
      <c r="H88" s="280" t="str">
        <f t="shared" si="4"/>
        <v xml:space="preserve">TEAM 9 </v>
      </c>
      <c r="I88" s="280">
        <v>88</v>
      </c>
      <c r="J88" s="281" t="s">
        <v>120</v>
      </c>
      <c r="K88" s="281" t="s">
        <v>857</v>
      </c>
    </row>
    <row r="89" spans="1:15" x14ac:dyDescent="0.35">
      <c r="A89" s="278" t="s">
        <v>842</v>
      </c>
      <c r="B89" s="278" t="s">
        <v>847</v>
      </c>
      <c r="C89" s="279" t="str">
        <f t="shared" si="5"/>
        <v>1</v>
      </c>
      <c r="D89" s="279" t="str">
        <f t="shared" si="6"/>
        <v xml:space="preserve">6 </v>
      </c>
      <c r="E89" s="280" t="s">
        <v>638</v>
      </c>
      <c r="F89" s="280" t="str">
        <f t="shared" si="7"/>
        <v>TEAM 1</v>
      </c>
      <c r="G89" s="280" t="s">
        <v>638</v>
      </c>
      <c r="H89" s="280" t="str">
        <f t="shared" si="4"/>
        <v xml:space="preserve">TEAM 6 </v>
      </c>
      <c r="I89" s="280">
        <v>89</v>
      </c>
      <c r="J89" s="281" t="s">
        <v>121</v>
      </c>
      <c r="K89" s="281" t="s">
        <v>854</v>
      </c>
    </row>
    <row r="90" spans="1:15" x14ac:dyDescent="0.35">
      <c r="A90" s="278" t="s">
        <v>842</v>
      </c>
      <c r="B90" s="278" t="s">
        <v>848</v>
      </c>
      <c r="C90" s="279" t="str">
        <f t="shared" si="5"/>
        <v>1</v>
      </c>
      <c r="D90" s="279" t="str">
        <f t="shared" si="6"/>
        <v xml:space="preserve">0 </v>
      </c>
      <c r="E90" s="280" t="s">
        <v>638</v>
      </c>
      <c r="F90" s="280" t="str">
        <f t="shared" si="7"/>
        <v>TEAM 1</v>
      </c>
      <c r="G90" s="280" t="s">
        <v>638</v>
      </c>
      <c r="H90" s="280" t="str">
        <f t="shared" si="4"/>
        <v xml:space="preserve">TEAM 0 </v>
      </c>
      <c r="I90" s="280">
        <v>90</v>
      </c>
      <c r="J90" s="281" t="s">
        <v>123</v>
      </c>
      <c r="K90" s="281" t="s">
        <v>858</v>
      </c>
    </row>
    <row r="91" spans="1:15" x14ac:dyDescent="0.35">
      <c r="A91" s="278" t="s">
        <v>842</v>
      </c>
      <c r="B91" s="278" t="s">
        <v>849</v>
      </c>
      <c r="C91" s="279" t="str">
        <f t="shared" si="5"/>
        <v>4</v>
      </c>
      <c r="D91" s="279" t="str">
        <f t="shared" si="6"/>
        <v xml:space="preserve">8 </v>
      </c>
      <c r="E91" s="280" t="s">
        <v>638</v>
      </c>
      <c r="F91" s="280" t="str">
        <f t="shared" si="7"/>
        <v>TEAM 4</v>
      </c>
      <c r="G91" s="280" t="s">
        <v>638</v>
      </c>
      <c r="H91" s="280" t="str">
        <f t="shared" si="4"/>
        <v xml:space="preserve">TEAM 8 </v>
      </c>
      <c r="I91" s="280">
        <v>91</v>
      </c>
      <c r="J91" s="281" t="s">
        <v>113</v>
      </c>
      <c r="K91" s="281" t="s">
        <v>856</v>
      </c>
    </row>
    <row r="92" spans="1:15" x14ac:dyDescent="0.35">
      <c r="E92" s="280"/>
      <c r="F92" s="280"/>
      <c r="G92" s="280"/>
      <c r="H92" s="280"/>
      <c r="I92" s="280"/>
    </row>
    <row r="95" spans="1:15" x14ac:dyDescent="0.35">
      <c r="B95" s="279"/>
      <c r="C95" s="279"/>
      <c r="D95" s="279"/>
      <c r="E95" s="279"/>
      <c r="F95" s="279"/>
      <c r="G95" s="279"/>
      <c r="H95" s="279"/>
      <c r="I95" s="279"/>
      <c r="J95" s="279"/>
      <c r="K95" s="279"/>
      <c r="L95" s="279"/>
      <c r="M95" s="279"/>
      <c r="N95" s="279"/>
      <c r="O95" s="279"/>
    </row>
    <row r="96" spans="1:15" x14ac:dyDescent="0.35">
      <c r="B96" s="279"/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/>
      <c r="N96" s="279"/>
      <c r="O96" s="279"/>
    </row>
    <row r="97" spans="2:15" x14ac:dyDescent="0.35">
      <c r="B97" s="279"/>
      <c r="C97" s="279"/>
      <c r="D97" s="279"/>
      <c r="E97" s="279"/>
      <c r="F97" s="279"/>
      <c r="G97" s="279"/>
      <c r="H97" s="279"/>
      <c r="I97" s="279"/>
      <c r="J97" s="279"/>
      <c r="K97" s="279"/>
      <c r="L97" s="279"/>
      <c r="M97" s="279"/>
      <c r="N97" s="279"/>
      <c r="O97" s="279"/>
    </row>
    <row r="98" spans="2:15" x14ac:dyDescent="0.35">
      <c r="B98" s="279"/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</row>
    <row r="99" spans="2:15" x14ac:dyDescent="0.35">
      <c r="B99" s="279"/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</row>
    <row r="100" spans="2:15" x14ac:dyDescent="0.35">
      <c r="B100" s="279"/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</row>
    <row r="101" spans="2:15" x14ac:dyDescent="0.35">
      <c r="B101" s="279"/>
      <c r="C101" s="279"/>
      <c r="D101" s="279"/>
      <c r="E101" s="279"/>
      <c r="F101" s="279"/>
      <c r="G101" s="279"/>
      <c r="H101" s="279"/>
      <c r="I101" s="279"/>
      <c r="J101" s="279"/>
      <c r="K101" s="279"/>
      <c r="L101" s="279"/>
      <c r="M101" s="279"/>
      <c r="N101" s="279"/>
      <c r="O101" s="279"/>
    </row>
    <row r="102" spans="2:15" x14ac:dyDescent="0.35">
      <c r="B102" s="279"/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</row>
    <row r="103" spans="2:15" x14ac:dyDescent="0.35">
      <c r="B103" s="279"/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</row>
    <row r="104" spans="2:15" x14ac:dyDescent="0.35">
      <c r="B104" s="279"/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</row>
    <row r="105" spans="2:15" x14ac:dyDescent="0.35">
      <c r="B105" s="279"/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</row>
    <row r="106" spans="2:15" x14ac:dyDescent="0.35">
      <c r="B106" s="279"/>
      <c r="C106" s="279"/>
      <c r="D106" s="279"/>
      <c r="E106" s="279"/>
      <c r="F106" s="279"/>
      <c r="G106" s="279"/>
      <c r="H106" s="279"/>
      <c r="I106" s="279"/>
      <c r="J106" s="279"/>
      <c r="K106" s="279"/>
      <c r="L106" s="279"/>
      <c r="M106" s="279"/>
      <c r="N106" s="279"/>
      <c r="O106" s="279"/>
    </row>
    <row r="107" spans="2:15" x14ac:dyDescent="0.35">
      <c r="B107" s="279"/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</row>
    <row r="108" spans="2:15" x14ac:dyDescent="0.35">
      <c r="B108" s="279"/>
      <c r="C108" s="279"/>
      <c r="D108" s="279"/>
      <c r="E108" s="279"/>
      <c r="F108" s="279"/>
      <c r="G108" s="279"/>
      <c r="H108" s="279"/>
      <c r="I108" s="279"/>
      <c r="J108" s="279"/>
      <c r="K108" s="279"/>
      <c r="L108" s="279"/>
      <c r="M108" s="279"/>
      <c r="N108" s="279"/>
      <c r="O108" s="279"/>
    </row>
    <row r="109" spans="2:15" x14ac:dyDescent="0.35">
      <c r="B109" s="279"/>
      <c r="C109" s="279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279"/>
    </row>
    <row r="110" spans="2:15" x14ac:dyDescent="0.35">
      <c r="B110" s="279"/>
      <c r="C110" s="279"/>
      <c r="D110" s="279"/>
      <c r="E110" s="279"/>
      <c r="F110" s="279"/>
      <c r="G110" s="279"/>
      <c r="H110" s="279"/>
      <c r="I110" s="279"/>
      <c r="J110" s="279"/>
      <c r="K110" s="279"/>
      <c r="L110" s="279"/>
      <c r="M110" s="279"/>
      <c r="N110" s="279"/>
      <c r="O110" s="279"/>
    </row>
    <row r="111" spans="2:15" x14ac:dyDescent="0.35">
      <c r="B111" s="279"/>
      <c r="C111" s="279"/>
      <c r="D111" s="279"/>
      <c r="E111" s="279"/>
      <c r="F111" s="279"/>
      <c r="G111" s="279"/>
      <c r="H111" s="279"/>
      <c r="I111" s="279"/>
      <c r="J111" s="279"/>
      <c r="K111" s="279"/>
      <c r="L111" s="279"/>
      <c r="M111" s="279"/>
      <c r="N111" s="279"/>
      <c r="O111" s="279"/>
    </row>
    <row r="112" spans="2:15" x14ac:dyDescent="0.35">
      <c r="B112" s="279"/>
      <c r="C112" s="279"/>
      <c r="D112" s="279"/>
      <c r="E112" s="279"/>
      <c r="F112" s="279"/>
      <c r="G112" s="279"/>
      <c r="H112" s="279"/>
      <c r="I112" s="279"/>
      <c r="J112" s="279"/>
      <c r="K112" s="279"/>
      <c r="L112" s="279"/>
      <c r="M112" s="279"/>
      <c r="N112" s="279"/>
      <c r="O112" s="279"/>
    </row>
    <row r="113" spans="2:15" x14ac:dyDescent="0.35">
      <c r="B113" s="279"/>
      <c r="C113" s="279"/>
      <c r="D113" s="279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</row>
    <row r="114" spans="2:15" x14ac:dyDescent="0.35">
      <c r="B114" s="279"/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279"/>
    </row>
    <row r="115" spans="2:15" x14ac:dyDescent="0.35">
      <c r="B115" s="279"/>
      <c r="C115" s="279"/>
      <c r="D115" s="279"/>
      <c r="E115" s="279"/>
      <c r="F115" s="279"/>
      <c r="G115" s="279"/>
      <c r="H115" s="279"/>
      <c r="I115" s="279"/>
      <c r="J115" s="279"/>
      <c r="K115" s="279"/>
      <c r="L115" s="279"/>
      <c r="M115" s="279"/>
      <c r="N115" s="279"/>
      <c r="O115" s="279"/>
    </row>
    <row r="116" spans="2:15" x14ac:dyDescent="0.35">
      <c r="B116" s="279"/>
      <c r="C116" s="279"/>
      <c r="D116" s="279"/>
      <c r="E116" s="279"/>
      <c r="F116" s="279"/>
      <c r="G116" s="279"/>
      <c r="H116" s="279"/>
      <c r="I116" s="279"/>
      <c r="J116" s="279"/>
      <c r="K116" s="279"/>
      <c r="L116" s="279"/>
      <c r="M116" s="279"/>
      <c r="N116" s="279"/>
      <c r="O116" s="279"/>
    </row>
    <row r="117" spans="2:15" x14ac:dyDescent="0.35">
      <c r="B117" s="279"/>
      <c r="C117" s="279"/>
      <c r="D117" s="279"/>
      <c r="E117" s="279"/>
      <c r="F117" s="279"/>
      <c r="G117" s="279"/>
      <c r="H117" s="279"/>
      <c r="I117" s="279"/>
      <c r="J117" s="279"/>
      <c r="K117" s="279"/>
      <c r="L117" s="279"/>
      <c r="M117" s="279"/>
      <c r="N117" s="279"/>
      <c r="O117" s="279"/>
    </row>
    <row r="118" spans="2:15" x14ac:dyDescent="0.35">
      <c r="B118" s="279"/>
      <c r="C118" s="279"/>
      <c r="D118" s="279"/>
      <c r="E118" s="279"/>
      <c r="F118" s="279"/>
      <c r="G118" s="279"/>
      <c r="H118" s="279"/>
      <c r="I118" s="279"/>
      <c r="J118" s="279"/>
      <c r="K118" s="279"/>
      <c r="L118" s="279"/>
      <c r="M118" s="279"/>
      <c r="N118" s="279"/>
      <c r="O118" s="279"/>
    </row>
    <row r="119" spans="2:15" x14ac:dyDescent="0.35">
      <c r="B119" s="279"/>
      <c r="C119" s="279"/>
      <c r="D119" s="279"/>
      <c r="E119" s="279"/>
      <c r="F119" s="279"/>
      <c r="G119" s="279"/>
      <c r="H119" s="279"/>
      <c r="I119" s="279"/>
      <c r="J119" s="279"/>
      <c r="K119" s="279"/>
      <c r="L119" s="279"/>
      <c r="M119" s="279"/>
      <c r="N119" s="279"/>
      <c r="O119" s="279"/>
    </row>
    <row r="120" spans="2:15" x14ac:dyDescent="0.35">
      <c r="B120" s="279"/>
      <c r="C120" s="279"/>
      <c r="D120" s="279"/>
      <c r="E120" s="279"/>
      <c r="F120" s="279"/>
      <c r="G120" s="279"/>
      <c r="H120" s="279"/>
      <c r="I120" s="279"/>
      <c r="J120" s="279"/>
      <c r="K120" s="279"/>
      <c r="L120" s="279"/>
      <c r="M120" s="279"/>
      <c r="N120" s="279"/>
      <c r="O120" s="279"/>
    </row>
    <row r="121" spans="2:15" x14ac:dyDescent="0.35">
      <c r="B121" s="279"/>
      <c r="C121" s="279"/>
      <c r="D121" s="279"/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</row>
    <row r="122" spans="2:15" x14ac:dyDescent="0.35">
      <c r="B122" s="279"/>
      <c r="C122" s="279"/>
      <c r="D122" s="279"/>
      <c r="E122" s="279"/>
      <c r="F122" s="279"/>
      <c r="G122" s="279"/>
      <c r="H122" s="279"/>
      <c r="I122" s="279"/>
      <c r="J122" s="279"/>
      <c r="K122" s="279"/>
      <c r="L122" s="279"/>
      <c r="M122" s="279"/>
      <c r="N122" s="279"/>
      <c r="O122" s="279"/>
    </row>
    <row r="123" spans="2:15" x14ac:dyDescent="0.35">
      <c r="B123" s="279"/>
      <c r="C123" s="279"/>
      <c r="D123" s="279"/>
      <c r="E123" s="279"/>
      <c r="F123" s="279"/>
      <c r="G123" s="279"/>
      <c r="H123" s="279"/>
      <c r="I123" s="279"/>
      <c r="J123" s="279"/>
      <c r="K123" s="279"/>
      <c r="L123" s="279"/>
      <c r="M123" s="279"/>
      <c r="N123" s="279"/>
      <c r="O123" s="279"/>
    </row>
  </sheetData>
  <sortState xmlns:xlrd2="http://schemas.microsoft.com/office/spreadsheetml/2017/richdata2" ref="I1:K91">
    <sortCondition ref="I1:I91"/>
  </sortState>
  <phoneticPr fontId="91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A F A A B Q S w M E F A A C A A g A D Y h t V N h e i d O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Z c U M G n T c B m C L n F r y C m 7 t n + Q F g P j R 9 6 I w 3 G u w L Y H I G 9 P 8 g H U E s D B B Q A A g A I A A 2 I b V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N i G 1 U g L s 9 K Q w C A A D W F Q A A E w A c A E Z v c m 1 1 b G F z L 1 N l Y 3 R p b 2 4 x L m 0 g o h g A K K A U A A A A A A A A A A A A A A A A A A A A A A A A A A A A 7 d j R j 5 o w H A f w d x P / h 6 b 3 o g k S W l B 0 i w 8 3 5 O 7 M 7 j Y j u G Q R Y z q o Q o Z g a E 2 2 G P / 3 w W m 9 L K k P i 1 1 8 O H g h + V F a + H 5 C a c p o y J M 8 A 9 7 x j D 4 2 G 8 0 G i 0 l B I 3 A H f f I j p Y a B Q G t C 1 h S g N g R D k F L e b I D y 8 P J d E d K y M o l W + m t T 1 n p I U q o 7 e c Z p x l k L O h + C G a M F C 7 w w p m H M a R G M K P v J 8 + 3 5 P H U 9 / + v U B Z / u n c + z C e h 2 T K O D j G C U h 7 t N 1 Q k g W V Q + H u d J t m b B S x L G h K b n u 9 1 v 7 v S 7 / z T + 8 h g c O w i 8 P A z L Y T z n y R 3 N n l 2 A D c M O s I H x 8 p m S 9 Y 4 u H / J i Q / h y W 9 D O / e O L v o 1 W s K 2 B + X i z T W k 1 I q m C G E K k m 3 D R 1 o 6 v e g 5 i e H r r / X w c D c / 5 w M V h P i K c L E 7 N 7 6 A T k 2 x d Z u j / 3 t I q t N e W u l + Q j K 3 K 8 Z 0 8 3 W 2 y 6 i J r i U 6 0 / R 4 e 6 w h q g J f X A K e / + O H Q b j a S T N q x V A v X W i I I q R Z W o Y U v a W l A 1 P F V i m a t K I K Q K p o q F M 2 / F c c Z 7 1 l 6 1 e I i 4 1 v d v I r X O v H i 9 8 5 r y X k t F b z W v 3 6 k q n S 7 t a 4 I Q q r b V a H b v d n H 2 6 t 5 R R B S 3 p 4 K 3 t 7 / / s P a J 0 X z v S v a c k V b h a K t a l X b r 7 V E E F K t v g q t / s 2 m 1 E H N K 4 K Q 8 g 5 U 8 A 6 U 8 b 7 V r W v Y k V G z i y B k 7 M h Q w I 4 M R X M w Q r W W C E K q p W I f C F 3 c B 1 K 0 7 k G 4 V h R B S B V V 7 A 8 h f N O p 9 g 9 Q S w E C L Q A U A A I A C A A N i G 1 U 2 F 6 J 0 6 I A A A D 2 A A A A E g A A A A A A A A A A A A A A A A A A A A A A Q 2 9 u Z m l n L 1 B h Y 2 t h Z 2 U u e G 1 s U E s B A i 0 A F A A C A A g A D Y h t V A / K 6 a u k A A A A 6 Q A A A B M A A A A A A A A A A A A A A A A A 7 g A A A F t D b 2 5 0 Z W 5 0 X 1 R 5 c G V z X S 5 4 b W x Q S w E C L Q A U A A I A C A A N i G 1 U g L s 9 K Q w C A A D W F Q A A E w A A A A A A A A A A A A A A A A D f A Q A A R m 9 y b X V s Y X M v U 2 V j d G l v b j E u b V B L B Q Y A A A A A A w A D A M I A A A A 4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E Y Q A A A A A A A O J g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y 0 x M 1 Q y M D o 1 N T o 0 N y 4 1 N z I 3 M j k w W i I g L z 4 8 R W 5 0 c n k g V H l w Z T 0 i R m l s b E N v b H V t b l R 5 c G V z I i B W Y W x 1 Z T 0 i c 0 J n P T 0 i I C 8 + P E V u d H J 5 I F R 5 c G U 9 I k Z p b G x D b 2 x 1 b W 5 O Y W 1 l c y I g V m F s d W U 9 I n N b J n F 1 b 3 Q 7 Q 2 9 s d W 1 u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0 F 1 d G 9 S Z W 1 v d m V k Q 2 9 s d W 1 u c z E u e 0 N v b H V t b j E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V G F i b G U w M D E g K F B h Z 2 U g M S k v Q X V 0 b 1 J l b W 9 2 Z W R D b 2 x 1 b W 5 z M S 5 7 Q 2 9 s d W 1 u M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M t M T N U M j A 6 N T U 6 N T A u M T g 0 M D A w N F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y I C h Q Y W d l I D E p L 0 F 1 d G 9 S Z W 1 v d m V k Q 2 9 s d W 1 u c z E u e 0 N v b H V t b j E s M H 0 m c X V v d D s s J n F 1 b 3 Q 7 U 2 V j d G l v b j E v V G F i b G U w M D I g K F B h Z 2 U g M S k v Q X V 0 b 1 J l b W 9 2 Z W R D b 2 x 1 b W 5 z M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w M i A o U G F n Z S A x K S 9 B d X R v U m V t b 3 Z l Z E N v b H V t b n M x L n t D b 2 x 1 b W 4 x L D B 9 J n F 1 b 3 Q 7 L C Z x d W 9 0 O 1 N l Y 3 R p b 2 4 x L 1 R h Y m x l M D A y I C h Q Y W d l I D E p L 0 F 1 d G 9 S Z W 1 v d m V k Q 2 9 s d W 1 u c z E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S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E z V D I w O j U 1 O j U w L j I y O D Y z N z B a I i A v P j x F b n R y e S B U e X B l P S J G a W x s Q 2 9 s d W 1 u V H l w Z X M i I F Z h b H V l P S J z Q X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z I C h Q Y W d l I D E p L 0 F 1 d G 9 S Z W 1 v d m V k Q 2 9 s d W 1 u c z E u e 0 N v b H V t b j E s M H 0 m c X V v d D s s J n F 1 b 3 Q 7 U 2 V j d G l v b j E v V G F i b G U w M D M g K F B h Z 2 U g M S k v Q X V 0 b 1 J l b W 9 2 Z W R D b 2 x 1 b W 5 z M S 5 7 Q 2 9 s d W 1 u M i w x f S Z x d W 9 0 O y w m c X V v d D t T Z W N 0 a W 9 u M S 9 U Y W J s Z T A w M y A o U G F n Z S A x K S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z I C h Q Y W d l I D E p L 0 F 1 d G 9 S Z W 1 v d m V k Q 2 9 s d W 1 u c z E u e 0 N v b H V t b j E s M H 0 m c X V v d D s s J n F 1 b 3 Q 7 U 2 V j d G l v b j E v V G F i b G U w M D M g K F B h Z 2 U g M S k v Q X V 0 b 1 J l b W 9 2 Z W R D b 2 x 1 b W 5 z M S 5 7 Q 2 9 s d W 1 u M i w x f S Z x d W 9 0 O y w m c X V v d D t T Z W N 0 a W 9 u M S 9 U Y W J s Z T A w M y A o U G F n Z S A x K S 9 B d X R v U m V t b 3 Z l Z E N v b H V t b n M x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E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y 0 x M 1 Q y M D o 1 N T o 1 M C 4 y N z Y 4 N D k 3 W i I g L z 4 8 R W 5 0 c n k g V H l w Z T 0 i R m l s b E N v b H V t b l R 5 c G V z I i B W Y W x 1 Z T 0 i c 0 J n W U c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C A o U G F n Z S A y K S 9 B d X R v U m V t b 3 Z l Z E N v b H V t b n M x L n t D b 2 x 1 b W 4 x L D B 9 J n F 1 b 3 Q 7 L C Z x d W 9 0 O 1 N l Y 3 R p b 2 4 x L 1 R h Y m x l M D A 0 I C h Q Y W d l I D I p L 0 F 1 d G 9 S Z W 1 v d m V k Q 2 9 s d W 1 u c z E u e 0 N v b H V t b j I s M X 0 m c X V v d D s s J n F 1 b 3 Q 7 U 2 V j d G l v b j E v V G F i b G U w M D Q g K F B h Z 2 U g M i k v Q X V 0 b 1 J l b W 9 2 Z W R D b 2 x 1 b W 5 z M S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s Z T A w N C A o U G F n Z S A y K S 9 B d X R v U m V t b 3 Z l Z E N v b H V t b n M x L n t D b 2 x 1 b W 4 x L D B 9 J n F 1 b 3 Q 7 L C Z x d W 9 0 O 1 N l Y 3 R p b 2 4 x L 1 R h Y m x l M D A 0 I C h Q Y W d l I D I p L 0 F 1 d G 9 S Z W 1 v d m V k Q 2 9 s d W 1 u c z E u e 0 N v b H V t b j I s M X 0 m c X V v d D s s J n F 1 b 3 Q 7 U 2 V j d G l v b j E v V G F i b G U w M D Q g K F B h Z 2 U g M i k v Q X V 0 b 1 J l b W 9 2 Z W R D b 2 x 1 b W 5 z M S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Q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y K S 9 U Y W J s Z T A w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1 J T I w K F B h Z 2 U l M j A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M t M T N U M j A 6 N T U 6 N T A u M z E 1 O T U 4 N l o i I C 8 + P E V u d H J 5 I F R 5 c G U 9 I k Z p b G x D b 2 x 1 b W 5 U e X B l c y I g V m F s d W U 9 I n N B d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U g K F B h Z 2 U g M i k v Q X V 0 b 1 J l b W 9 2 Z W R D b 2 x 1 b W 5 z M S 5 7 Q 2 9 s d W 1 u M S w w f S Z x d W 9 0 O y w m c X V v d D t T Z W N 0 a W 9 u M S 9 U Y W J s Z T A w N S A o U G F n Z S A y K S 9 B d X R v U m V t b 3 Z l Z E N v b H V t b n M x L n t D b 2 x 1 b W 4 y L D F 9 J n F 1 b 3 Q 7 L C Z x d W 9 0 O 1 N l Y 3 R p b 2 4 x L 1 R h Y m x l M D A 1 I C h Q Y W d l I D I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U g K F B h Z 2 U g M i k v Q X V 0 b 1 J l b W 9 2 Z W R D b 2 x 1 b W 5 z M S 5 7 Q 2 9 s d W 1 u M S w w f S Z x d W 9 0 O y w m c X V v d D t T Z W N 0 a W 9 u M S 9 U Y W J s Z T A w N S A o U G F n Z S A y K S 9 B d X R v U m V t b 3 Z l Z E N v b H V t b n M x L n t D b 2 x 1 b W 4 y L D F 9 J n F 1 b 3 Q 7 L C Z x d W 9 0 O 1 N l Y 3 R p b 2 4 x L 1 R h Y m x l M D A 1 I C h Q Y W d l I D I p L 0 F 1 d G 9 S Z W 1 v d m V k Q 2 9 s d W 1 u c z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1 J T I w K F B h Z 2 U l M j A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i k v V G F i b G U w M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E z V D I w O j U 1 O j Q 3 L j c z M T c y M T B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y K S 9 B d X R v U m V t b 3 Z l Z E N v b H V t b n M x L n t D b 2 x 1 b W 4 x L D B 9 J n F 1 b 3 Q 7 L C Z x d W 9 0 O 1 N l Y 3 R p b 2 4 x L 1 R h Y m x l M D A 2 I C h Q Y W d l I D I p L 0 F 1 d G 9 S Z W 1 v d m V k Q 2 9 s d W 1 u c z E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w M D Y g K F B h Z 2 U g M i k v Q X V 0 b 1 J l b W 9 2 Z W R D b 2 x 1 b W 5 z M S 5 7 Q 2 9 s d W 1 u M S w w f S Z x d W 9 0 O y w m c X V v d D t T Z W N 0 a W 9 u M S 9 U Y W J s Z T A w N i A o U G F n Z S A y K S 9 B d X R v U m V t b 3 Z l Z E N v b H V t b n M x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i U y M C h Q Y W d l J T I w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Y l M j A o U G F n Z S U y M D I p L 1 R h Y m x l M D A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c l M j A o U G F n Z S U y M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y 0 x M 1 Q y M D o 1 N T o 0 N y 4 3 N j U 1 O D Y y W i I g L z 4 8 R W 5 0 c n k g V H l w Z T 0 i R m l s b E N v b H V t b l R 5 c G V z I i B W Y W x 1 Z T 0 i c 0 J n P T 0 i I C 8 + P E V u d H J 5 I F R 5 c G U 9 I k Z p b G x D b 2 x 1 b W 5 O Y W 1 l c y I g V m F s d W U 9 I n N b J n F 1 b 3 Q 7 Q 2 9 s d W 1 u M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3 I C h Q Y W d l I D M p L 0 F 1 d G 9 S Z W 1 v d m V k Q 2 9 s d W 1 u c z E u e 0 N v b H V t b j E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V G F i b G U w M D c g K F B h Z 2 U g M y k v Q X V 0 b 1 J l b W 9 2 Z W R D b 2 x 1 b W 5 z M S 5 7 Q 2 9 s d W 1 u M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c l M j A o U G F n Z S U y M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3 J T I w K F B h Z 2 U l M j A z K S 9 U Y W J s Z T A w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4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M t M T N U M j A 6 N T U 6 N D c u N z k 2 N j k 3 M l o i I C 8 + P E V u d H J 5 I F R 5 c G U 9 I k Z p b G x D b 2 x 1 b W 5 U e X B l c y I g V m F s d W U 9 I n N B d 1 l H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g g K F B h Z 2 U g M y k v Q X V 0 b 1 J l b W 9 2 Z W R D b 2 x 1 b W 5 z M S 5 7 Q 2 9 s d W 1 u M S w w f S Z x d W 9 0 O y w m c X V v d D t T Z W N 0 a W 9 u M S 9 U Y W J s Z T A w O C A o U G F n Z S A z K S 9 B d X R v U m V t b 3 Z l Z E N v b H V t b n M x L n t D b 2 x 1 b W 4 y L D F 9 J n F 1 b 3 Q 7 L C Z x d W 9 0 O 1 N l Y 3 R p b 2 4 x L 1 R h Y m x l M D A 4 I C h Q Y W d l I D M p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b G U w M D g g K F B h Z 2 U g M y k v Q X V 0 b 1 J l b W 9 2 Z W R D b 2 x 1 b W 5 z M S 5 7 Q 2 9 s d W 1 u M S w w f S Z x d W 9 0 O y w m c X V v d D t T Z W N 0 a W 9 u M S 9 U Y W J s Z T A w O C A o U G F n Z S A z K S 9 B d X R v U m V t b 3 Z l Z E N v b H V t b n M x L n t D b 2 x 1 b W 4 y L D F 9 J n F 1 b 3 Q 7 L C Z x d W 9 0 O 1 N l Y 3 R p b 2 4 x L 1 R h Y m x l M D A 4 I C h Q Y W d l I D M p L 0 F 1 d G 9 S Z W 1 v d m V k Q 2 9 s d W 1 u c z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4 J T I w K F B h Z 2 U l M j A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M y k v V G F i b G U w M D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E z V D I w O j U 1 O j Q 3 L j g 0 M D U 3 N j N a I i A v P j x F b n R y e S B U e X B l P S J G a W x s Q 2 9 s d W 1 u V H l w Z X M i I F Z h b H V l P S J z Q X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5 I C h Q Y W d l I D M p L 0 F 1 d G 9 S Z W 1 v d m V k Q 2 9 s d W 1 u c z E u e 0 N v b H V t b j E s M H 0 m c X V v d D s s J n F 1 b 3 Q 7 U 2 V j d G l v b j E v V G F i b G U w M D k g K F B h Z 2 U g M y k v Q X V 0 b 1 J l b W 9 2 Z W R D b 2 x 1 b W 5 z M S 5 7 Q 2 9 s d W 1 u M i w x f S Z x d W 9 0 O y w m c X V v d D t T Z W N 0 a W 9 u M S 9 U Y W J s Z T A w O S A o U G F n Z S A z K S 9 B d X R v U m V t b 3 Z l Z E N v b H V t b n M x L n t D b 2 x 1 b W 4 z L D J 9 J n F 1 b 3 Q 7 L C Z x d W 9 0 O 1 N l Y 3 R p b 2 4 x L 1 R h Y m x l M D A 5 I C h Q Y W d l I D M p L 0 F 1 d G 9 S Z W 1 v d m V k Q 2 9 s d W 1 u c z E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b G U w M D k g K F B h Z 2 U g M y k v Q X V 0 b 1 J l b W 9 2 Z W R D b 2 x 1 b W 5 z M S 5 7 Q 2 9 s d W 1 u M S w w f S Z x d W 9 0 O y w m c X V v d D t T Z W N 0 a W 9 u M S 9 U Y W J s Z T A w O S A o U G F n Z S A z K S 9 B d X R v U m V t b 3 Z l Z E N v b H V t b n M x L n t D b 2 x 1 b W 4 y L D F 9 J n F 1 b 3 Q 7 L C Z x d W 9 0 O 1 N l Y 3 R p b 2 4 x L 1 R h Y m x l M D A 5 I C h Q Y W d l I D M p L 0 F 1 d G 9 S Z W 1 v d m V k Q 2 9 s d W 1 u c z E u e 0 N v b H V t b j M s M n 0 m c X V v d D s s J n F 1 b 3 Q 7 U 2 V j d G l v b j E v V G F i b G U w M D k g K F B h Z 2 U g M y k v Q X V 0 b 1 J l b W 9 2 Z W R D b 2 x 1 b W 5 z M S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k l M j A o U G F n Z S U y M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5 J T I w K F B h Z 2 U l M j A z K S 9 U Y W J s Z T A w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E w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M t M T N U M j A 6 N T U 6 N D c u O D k 3 M T I 3 O V o i I C 8 + P E V u d H J 5 I F R 5 c G U 9 I k Z p b G x D b 2 x 1 b W 5 U e X B l c y I g V m F s d W U 9 I n N C Z z 0 9 I i A v P j x F b n R y e S B U e X B l P S J G a W x s Q 2 9 s d W 1 u T m F t Z X M i I F Z h b H V l P S J z W y Z x d W 9 0 O 0 N v b H V t b j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C A o U G F n Z S A z K S 9 B d X R v U m V t b 3 Z l Z E N v b H V t b n M x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1 R h Y m x l M D E w I C h Q Y W d l I D M p L 0 F 1 d G 9 S Z W 1 v d m V k Q 2 9 s d W 1 u c z E u e 0 N v b H V t b j E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w J T I w K F B h Z 2 U l M j A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y k v V G F i b G U w M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z L T E z V D I w O j U 1 O j Q 3 L j k y O D Y 2 N z F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S A o U G F n Z S A z K S 9 B d X R v U m V t b 3 Z l Z E N v b H V t b n M x L n t D b 2 x 1 b W 4 x L D B 9 J n F 1 b 3 Q 7 L C Z x d W 9 0 O 1 N l Y 3 R p b 2 4 x L 1 R h Y m x l M D E x I C h Q Y W d l I D M p L 0 F 1 d G 9 S Z W 1 v d m V k Q 2 9 s d W 1 u c z E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w M T E g K F B h Z 2 U g M y k v Q X V 0 b 1 J l b W 9 2 Z W R D b 2 x 1 b W 5 z M S 5 7 Q 2 9 s d W 1 u M S w w f S Z x d W 9 0 O y w m c X V v d D t T Z W N 0 a W 9 u M S 9 U Y W J s Z T A x M S A o U G F n Z S A z K S 9 B d X R v U m V t b 3 Z l Z E N v b H V t b n M x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x M S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E l M j A o U G F n Z S U y M D M p L 1 R h Y m x l M D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T I l M j A o U G F n Z S U y M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y 0 x M 1 Q y M D o 1 N T o 0 N y 4 5 N j M 1 N j A w W i I g L z 4 8 R W 5 0 c n k g V H l w Z T 0 i R m l s b E N v b H V t b l R 5 c G V z I i B W Y W x 1 Z T 0 i c 0 F 3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x M i A o U G F n Z S A z K S 9 B d X R v U m V t b 3 Z l Z E N v b H V t b n M x L n t D b 2 x 1 b W 4 x L D B 9 J n F 1 b 3 Q 7 L C Z x d W 9 0 O 1 N l Y 3 R p b 2 4 x L 1 R h Y m x l M D E y I C h Q Y W d l I D M p L 0 F 1 d G 9 S Z W 1 v d m V k Q 2 9 s d W 1 u c z E u e 0 N v b H V t b j I s M X 0 m c X V v d D s s J n F 1 b 3 Q 7 U 2 V j d G l v b j E v V G F i b G U w M T I g K F B h Z 2 U g M y k v Q X V 0 b 1 J l b W 9 2 Z W R D b 2 x 1 b W 5 z M S 5 7 Q 2 9 s d W 1 u M y w y f S Z x d W 9 0 O y w m c X V v d D t T Z W N 0 a W 9 u M S 9 U Y W J s Z T A x M i A o U G F n Z S A z K S 9 B d X R v U m V t b 3 Z l Z E N v b H V t b n M x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x l M D E y I C h Q Y W d l I D M p L 0 F 1 d G 9 S Z W 1 v d m V k Q 2 9 s d W 1 u c z E u e 0 N v b H V t b j E s M H 0 m c X V v d D s s J n F 1 b 3 Q 7 U 2 V j d G l v b j E v V G F i b G U w M T I g K F B h Z 2 U g M y k v Q X V 0 b 1 J l b W 9 2 Z W R D b 2 x 1 b W 5 z M S 5 7 Q 2 9 s d W 1 u M i w x f S Z x d W 9 0 O y w m c X V v d D t T Z W N 0 a W 9 u M S 9 U Y W J s Z T A x M i A o U G F n Z S A z K S 9 B d X R v U m V t b 3 Z l Z E N v b H V t b n M x L n t D b 2 x 1 b W 4 z L D J 9 J n F 1 b 3 Q 7 L C Z x d W 9 0 O 1 N l Y 3 R p b 2 4 x L 1 R h Y m x l M D E y I C h Q Y W d l I D M p L 0 F 1 d G 9 S Z W 1 v d m V k Q 2 9 s d W 1 u c z E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E y J T I w K F B h Z 2 U l M j A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y k v V G F i b G U w M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C U y M C h Q Y W d l J T I w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S U y M C h Q Y W d l J T I w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x M i U y M C h Q Y W d l J T I w M y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f M K G X p w B F k W t d J 3 G t k N V 5 w A A A A A C A A A A A A A Q Z g A A A A E A A C A A A A C X 8 q C L 5 l d Z Y q + t q b Q W r R l F G 7 W U h v T i q K a v 5 q P z 0 V M r d g A A A A A O g A A A A A I A A C A A A A D Z e 7 8 v O j R 7 O o F d o i X Q 9 D c A / E J E a C R A n 9 N D H v E I 0 O l 6 A 1 A A A A D g 9 k 1 U 7 S 6 Z 3 e T q Z O 3 4 b z X M f p H 3 z f u u f g / K q n p H + 2 v L E q l l 2 X C 6 g c + B 0 q M 7 l O / C 6 v 8 d d Z D F 2 G o 3 L 6 p X 2 Z N 2 n k N S N P Y d e Z J 9 7 t F x A y C 7 n 0 j d u U A A A A C 1 4 S T 1 X R C 5 h I b t w d u L s f R 3 g G x I 6 M 2 g I p N v O 9 5 m D e K T 8 5 D z A g I R v H x i r 1 O l S b a A T P O x o 5 1 l t 6 h F 2 7 l V 2 r v E a g 2 t < / D a t a M a s h u p > 
</file>

<file path=customXml/itemProps1.xml><?xml version="1.0" encoding="utf-8"?>
<ds:datastoreItem xmlns:ds="http://schemas.openxmlformats.org/officeDocument/2006/customXml" ds:itemID="{F55EDCF9-3E1C-4AB3-8E4E-0F2B1DF05B4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85</vt:i4>
      </vt:variant>
    </vt:vector>
  </HeadingPairs>
  <TitlesOfParts>
    <vt:vector size="116" baseType="lpstr">
      <vt:lpstr>MASTER 10 Team</vt:lpstr>
      <vt:lpstr>MASTER 10 Team (5)</vt:lpstr>
      <vt:lpstr>MASTER 10 Team (4)</vt:lpstr>
      <vt:lpstr>OBSOLETE</vt:lpstr>
      <vt:lpstr>2025 BASIC</vt:lpstr>
      <vt:lpstr>workingsheet 66 TEAMS</vt:lpstr>
      <vt:lpstr>MASTER 10 Team (2)</vt:lpstr>
      <vt:lpstr>2023</vt:lpstr>
      <vt:lpstr>14 Teams</vt:lpstr>
      <vt:lpstr>12 Teams</vt:lpstr>
      <vt:lpstr>8 TEAMS</vt:lpstr>
      <vt:lpstr>6 TEAMS</vt:lpstr>
      <vt:lpstr>FORMAT 2024</vt:lpstr>
      <vt:lpstr>MASTER 10 Team (3)</vt:lpstr>
      <vt:lpstr>TEAM#'s</vt:lpstr>
      <vt:lpstr>Mar 29 2023</vt:lpstr>
      <vt:lpstr>12 TEAMS Crossover</vt:lpstr>
      <vt:lpstr>workingsheet 61 TEAMS</vt:lpstr>
      <vt:lpstr>6 TEAMS (3)</vt:lpstr>
      <vt:lpstr>workingsheet 70 TEAMS (2)</vt:lpstr>
      <vt:lpstr>Greenwich</vt:lpstr>
      <vt:lpstr>workingsheet 60 TEAMS</vt:lpstr>
      <vt:lpstr>workingsheet 70 TEAMS</vt:lpstr>
      <vt:lpstr>MASTER  10 Teams</vt:lpstr>
      <vt:lpstr>16 TEAMS Crossover</vt:lpstr>
      <vt:lpstr>Instructions</vt:lpstr>
      <vt:lpstr>BACKUP TEAM START 10 teams</vt:lpstr>
      <vt:lpstr>maimone</vt:lpstr>
      <vt:lpstr>Ref asgn teams</vt:lpstr>
      <vt:lpstr>Venues</vt:lpstr>
      <vt:lpstr>MASTER 12 Teams befoe chngs</vt:lpstr>
      <vt:lpstr>'2023'!FallFields</vt:lpstr>
      <vt:lpstr>'2025 BASIC'!FallFields</vt:lpstr>
      <vt:lpstr>maimone!FallFields</vt:lpstr>
      <vt:lpstr>'Mar 29 2023'!FallFields</vt:lpstr>
      <vt:lpstr>'MASTER  10 Teams'!FallFields</vt:lpstr>
      <vt:lpstr>'MASTER 10 Team'!FallFields</vt:lpstr>
      <vt:lpstr>'MASTER 10 Team (2)'!FallFields</vt:lpstr>
      <vt:lpstr>'MASTER 10 Team (3)'!FallFields</vt:lpstr>
      <vt:lpstr>'MASTER 10 Team (4)'!FallFields</vt:lpstr>
      <vt:lpstr>'MASTER 10 Team (5)'!FallFields</vt:lpstr>
      <vt:lpstr>'MASTER 12 Teams befoe chngs'!FallFields</vt:lpstr>
      <vt:lpstr>OBSOLETE!FallFields</vt:lpstr>
      <vt:lpstr>'2023'!FallFields1</vt:lpstr>
      <vt:lpstr>'2025 BASIC'!FallFields1</vt:lpstr>
      <vt:lpstr>maimone!FallFields1</vt:lpstr>
      <vt:lpstr>'Mar 29 2023'!FallFields1</vt:lpstr>
      <vt:lpstr>'MASTER  10 Teams'!FallFields1</vt:lpstr>
      <vt:lpstr>'MASTER 10 Team'!FallFields1</vt:lpstr>
      <vt:lpstr>'MASTER 10 Team (2)'!FallFields1</vt:lpstr>
      <vt:lpstr>'MASTER 10 Team (3)'!FallFields1</vt:lpstr>
      <vt:lpstr>'MASTER 10 Team (4)'!FallFields1</vt:lpstr>
      <vt:lpstr>'MASTER 10 Team (5)'!FallFields1</vt:lpstr>
      <vt:lpstr>'MASTER 12 Teams befoe chngs'!FallFields1</vt:lpstr>
      <vt:lpstr>OBSOLETE!FallFields1</vt:lpstr>
      <vt:lpstr>'2023'!fields</vt:lpstr>
      <vt:lpstr>'2025 BASIC'!fields</vt:lpstr>
      <vt:lpstr>maimone!fields</vt:lpstr>
      <vt:lpstr>'Mar 29 2023'!fields</vt:lpstr>
      <vt:lpstr>'MASTER  10 Teams'!fields</vt:lpstr>
      <vt:lpstr>'MASTER 10 Team'!fields</vt:lpstr>
      <vt:lpstr>'MASTER 10 Team (2)'!fields</vt:lpstr>
      <vt:lpstr>'MASTER 10 Team (3)'!fields</vt:lpstr>
      <vt:lpstr>'MASTER 10 Team (4)'!fields</vt:lpstr>
      <vt:lpstr>'MASTER 10 Team (5)'!fields</vt:lpstr>
      <vt:lpstr>'MASTER 12 Teams befoe chngs'!fields</vt:lpstr>
      <vt:lpstr>OBSOLETE!fields</vt:lpstr>
      <vt:lpstr>home</vt:lpstr>
      <vt:lpstr>'2023'!Mirror_Master</vt:lpstr>
      <vt:lpstr>'2025 BASIC'!Mirror_Master</vt:lpstr>
      <vt:lpstr>'Mar 29 2023'!Mirror_Master</vt:lpstr>
      <vt:lpstr>'MASTER  10 Teams'!Mirror_Master</vt:lpstr>
      <vt:lpstr>'MASTER 10 Team'!Mirror_Master</vt:lpstr>
      <vt:lpstr>'MASTER 10 Team (2)'!Mirror_Master</vt:lpstr>
      <vt:lpstr>'MASTER 10 Team (3)'!Mirror_Master</vt:lpstr>
      <vt:lpstr>'MASTER 10 Team (4)'!Mirror_Master</vt:lpstr>
      <vt:lpstr>'MASTER 10 Team (5)'!Mirror_Master</vt:lpstr>
      <vt:lpstr>'MASTER 12 Teams befoe chngs'!Mirror_Master</vt:lpstr>
      <vt:lpstr>OBSOLETE!Mirror_Master</vt:lpstr>
      <vt:lpstr>'2023'!Print_Area</vt:lpstr>
      <vt:lpstr>'2025 BASIC'!Print_Area</vt:lpstr>
      <vt:lpstr>maimone!Print_Area</vt:lpstr>
      <vt:lpstr>'Mar 29 2023'!Print_Area</vt:lpstr>
      <vt:lpstr>'MASTER  10 Teams'!Print_Area</vt:lpstr>
      <vt:lpstr>'MASTER 10 Team'!Print_Area</vt:lpstr>
      <vt:lpstr>'MASTER 10 Team (2)'!Print_Area</vt:lpstr>
      <vt:lpstr>'MASTER 10 Team (3)'!Print_Area</vt:lpstr>
      <vt:lpstr>'MASTER 10 Team (4)'!Print_Area</vt:lpstr>
      <vt:lpstr>'MASTER 10 Team (5)'!Print_Area</vt:lpstr>
      <vt:lpstr>'MASTER 12 Teams befoe chngs'!Print_Area</vt:lpstr>
      <vt:lpstr>OBSOLETE!Print_Area</vt:lpstr>
      <vt:lpstr>'2023'!START_TIMES</vt:lpstr>
      <vt:lpstr>'2025 BASIC'!START_TIMES</vt:lpstr>
      <vt:lpstr>maimone!START_TIMES</vt:lpstr>
      <vt:lpstr>'Mar 29 2023'!START_TIMES</vt:lpstr>
      <vt:lpstr>'MASTER 10 Team'!START_TIMES</vt:lpstr>
      <vt:lpstr>'MASTER 10 Team (2)'!START_TIMES</vt:lpstr>
      <vt:lpstr>'MASTER 10 Team (3)'!START_TIMES</vt:lpstr>
      <vt:lpstr>'MASTER 10 Team (4)'!START_TIMES</vt:lpstr>
      <vt:lpstr>'MASTER 10 Team (5)'!START_TIMES</vt:lpstr>
      <vt:lpstr>'MASTER 12 Teams befoe chngs'!START_TIMES</vt:lpstr>
      <vt:lpstr>OBSOLETE!START_TIMES</vt:lpstr>
      <vt:lpstr>START_TIMES</vt:lpstr>
      <vt:lpstr>'2023'!Teams</vt:lpstr>
      <vt:lpstr>'2025 BASIC'!Teams</vt:lpstr>
      <vt:lpstr>maimone!Teams</vt:lpstr>
      <vt:lpstr>'Mar 29 2023'!Teams</vt:lpstr>
      <vt:lpstr>'MASTER  10 Teams'!Teams</vt:lpstr>
      <vt:lpstr>'MASTER 10 Team'!Teams</vt:lpstr>
      <vt:lpstr>'MASTER 10 Team (2)'!Teams</vt:lpstr>
      <vt:lpstr>'MASTER 10 Team (3)'!Teams</vt:lpstr>
      <vt:lpstr>'MASTER 10 Team (4)'!Teams</vt:lpstr>
      <vt:lpstr>'MASTER 10 Team (5)'!Teams</vt:lpstr>
      <vt:lpstr>'MASTER 12 Teams befoe chngs'!Teams</vt:lpstr>
      <vt:lpstr>OBSOLETE!Teams</vt:lpstr>
      <vt:lpstr>visitor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SCHECHTER</dc:creator>
  <cp:lastModifiedBy>Michael Schechter</cp:lastModifiedBy>
  <cp:lastPrinted>2025-03-13T04:52:43Z</cp:lastPrinted>
  <dcterms:created xsi:type="dcterms:W3CDTF">2016-03-07T15:58:03Z</dcterms:created>
  <dcterms:modified xsi:type="dcterms:W3CDTF">2025-03-27T19:55:56Z</dcterms:modified>
</cp:coreProperties>
</file>